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https://solisservices-my.sharepoint.com/personal/m_r_roelfsema_uu_nl/Documents/NSA/Computing/NSA_project/data/CDP/input/"/>
    </mc:Choice>
  </mc:AlternateContent>
  <xr:revisionPtr revIDLastSave="212" documentId="8_{567B2EFF-A5A4-4AED-BDEC-4B4A60A29A44}" xr6:coauthVersionLast="47" xr6:coauthVersionMax="47" xr10:uidLastSave="{DE1D21E1-F261-4213-9DD2-636AA80627DD}"/>
  <bookViews>
    <workbookView xWindow="-28920" yWindow="-120" windowWidth="29040" windowHeight="15840" tabRatio="688" activeTab="1" xr2:uid="{EF9D14A2-D7E9-4683-970F-20D9526FEE67}"/>
  </bookViews>
  <sheets>
    <sheet name="stats" sheetId="8" r:id="rId1"/>
    <sheet name="pathways" sheetId="9" r:id="rId2"/>
    <sheet name="profiles_2018" sheetId="5" r:id="rId3"/>
    <sheet name="profiles_2021" sheetId="6" r:id="rId4"/>
    <sheet name="compare" sheetId="12" r:id="rId5"/>
    <sheet name="profile1_2018" sheetId="1" r:id="rId6"/>
    <sheet name="profile4_2018" sheetId="2" r:id="rId7"/>
    <sheet name="profile1_2021" sheetId="3" r:id="rId8"/>
    <sheet name="profile4_2021" sheetId="4" r:id="rId9"/>
    <sheet name="C5 - Emissions methodology 2018" sheetId="10" r:id="rId10"/>
    <sheet name="C5 - Emissions methodology 2021" sheetId="11" r:id="rId11"/>
  </sheets>
  <definedNames>
    <definedName name="_xlnm._FilterDatabase" localSheetId="9" hidden="1">'C5 - Emissions methodology 2018'!$A$1:$M$2628</definedName>
    <definedName name="_xlnm._FilterDatabase" localSheetId="10" hidden="1">'C5 - Emissions methodology 2021'!$A$1:$AN$4630</definedName>
    <definedName name="_xlnm._FilterDatabase" localSheetId="7" hidden="1">profile1_2021!$A$1:$CC$1</definedName>
    <definedName name="_xlnm._FilterDatabase" localSheetId="8" hidden="1">profile4_2021!$A$1:$CC$239</definedName>
    <definedName name="_xlnm._FilterDatabase" localSheetId="2" hidden="1">profiles_2018!$A$1:$CE$612</definedName>
    <definedName name="_xlnm._FilterDatabase" localSheetId="3" hidden="1">profiles_2021!$A$1:$CD$1304</definedName>
    <definedName name="emissions_pathways_2018_profile_1" localSheetId="5">profile1_2018!$A$1:$CC$517</definedName>
    <definedName name="emissions_pathways_2018_profile_4" localSheetId="6">profile4_2018!$A$1:$CC$96</definedName>
    <definedName name="emissions_pathways_2021_profile_1" localSheetId="7">profile1_2021!$A$1:$CC$1066</definedName>
    <definedName name="emissions_pathways_2021_profile_4" localSheetId="8">profile4_2021!$A$1:$CC$239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3" i="9" l="1"/>
  <c r="A72" i="9"/>
  <c r="A73" i="9"/>
  <c r="A74" i="9"/>
  <c r="A75" i="9"/>
  <c r="A76" i="9"/>
  <c r="A77" i="9"/>
  <c r="A78" i="9"/>
  <c r="A79" i="9"/>
  <c r="A80" i="9"/>
  <c r="A81" i="9"/>
  <c r="A82" i="9"/>
  <c r="A71" i="9"/>
  <c r="A64" i="9"/>
  <c r="A63" i="9"/>
  <c r="A62" i="9"/>
  <c r="A61" i="9"/>
  <c r="A60" i="9"/>
  <c r="A59" i="9"/>
  <c r="A58" i="9"/>
  <c r="A57" i="9"/>
  <c r="A56" i="9"/>
  <c r="A55" i="9"/>
  <c r="A54" i="9"/>
  <c r="A53" i="9"/>
  <c r="A65" i="9"/>
  <c r="CE3" i="6"/>
  <c r="CE4" i="6"/>
  <c r="CE5" i="6"/>
  <c r="CE6" i="6"/>
  <c r="CE7" i="6"/>
  <c r="CE8" i="6"/>
  <c r="CE9" i="6"/>
  <c r="CE10" i="6"/>
  <c r="CE11" i="6"/>
  <c r="CE12" i="6"/>
  <c r="CE13" i="6"/>
  <c r="CE14" i="6"/>
  <c r="CE15" i="6"/>
  <c r="CE16" i="6"/>
  <c r="CE17" i="6"/>
  <c r="CE18" i="6"/>
  <c r="CE19" i="6"/>
  <c r="CE20" i="6"/>
  <c r="CE21" i="6"/>
  <c r="CE22" i="6"/>
  <c r="CE23" i="6"/>
  <c r="CE24" i="6"/>
  <c r="CE25" i="6"/>
  <c r="CE26" i="6"/>
  <c r="CE27" i="6"/>
  <c r="CE28" i="6"/>
  <c r="CE29" i="6"/>
  <c r="CE30" i="6"/>
  <c r="CE31" i="6"/>
  <c r="CE32" i="6"/>
  <c r="CE33" i="6"/>
  <c r="CE34" i="6"/>
  <c r="CE35" i="6"/>
  <c r="CE36" i="6"/>
  <c r="CE37" i="6"/>
  <c r="CE38" i="6"/>
  <c r="CE39" i="6"/>
  <c r="CE40" i="6"/>
  <c r="CE41" i="6"/>
  <c r="CE42" i="6"/>
  <c r="CE43" i="6"/>
  <c r="CE44" i="6"/>
  <c r="CE45" i="6"/>
  <c r="CE46" i="6"/>
  <c r="CE47" i="6"/>
  <c r="CE48" i="6"/>
  <c r="CE49" i="6"/>
  <c r="CE50" i="6"/>
  <c r="CE51" i="6"/>
  <c r="CE52" i="6"/>
  <c r="CE53" i="6"/>
  <c r="CE54" i="6"/>
  <c r="CE55" i="6"/>
  <c r="CE56" i="6"/>
  <c r="CE57" i="6"/>
  <c r="CE58" i="6"/>
  <c r="CE59" i="6"/>
  <c r="CE60" i="6"/>
  <c r="CE61" i="6"/>
  <c r="CE62" i="6"/>
  <c r="CE63" i="6"/>
  <c r="CE64" i="6"/>
  <c r="CE65" i="6"/>
  <c r="CE66" i="6"/>
  <c r="CE67" i="6"/>
  <c r="CE68" i="6"/>
  <c r="CE69" i="6"/>
  <c r="CE70" i="6"/>
  <c r="CE71" i="6"/>
  <c r="CE72" i="6"/>
  <c r="CE73" i="6"/>
  <c r="CE74" i="6"/>
  <c r="CE75" i="6"/>
  <c r="CE76" i="6"/>
  <c r="CE77" i="6"/>
  <c r="CE78" i="6"/>
  <c r="CE79" i="6"/>
  <c r="CE80" i="6"/>
  <c r="CE81" i="6"/>
  <c r="CE82" i="6"/>
  <c r="CE83" i="6"/>
  <c r="CE84" i="6"/>
  <c r="CE85" i="6"/>
  <c r="CE86" i="6"/>
  <c r="CE87" i="6"/>
  <c r="CE88" i="6"/>
  <c r="CE89" i="6"/>
  <c r="CE90" i="6"/>
  <c r="CE91" i="6"/>
  <c r="CE92" i="6"/>
  <c r="CE93" i="6"/>
  <c r="CE94" i="6"/>
  <c r="CE95" i="6"/>
  <c r="CE96" i="6"/>
  <c r="CE97" i="6"/>
  <c r="CE98" i="6"/>
  <c r="CE99" i="6"/>
  <c r="CE100" i="6"/>
  <c r="CE101" i="6"/>
  <c r="CE102" i="6"/>
  <c r="CE103" i="6"/>
  <c r="CE104" i="6"/>
  <c r="CE105" i="6"/>
  <c r="CE106" i="6"/>
  <c r="CE107" i="6"/>
  <c r="CE108" i="6"/>
  <c r="CE109" i="6"/>
  <c r="CE110" i="6"/>
  <c r="CE111" i="6"/>
  <c r="CE112" i="6"/>
  <c r="CE113" i="6"/>
  <c r="CE114" i="6"/>
  <c r="CE115" i="6"/>
  <c r="CE116" i="6"/>
  <c r="CE117" i="6"/>
  <c r="CE118" i="6"/>
  <c r="CE119" i="6"/>
  <c r="CE120" i="6"/>
  <c r="CE121" i="6"/>
  <c r="CE122" i="6"/>
  <c r="CE123" i="6"/>
  <c r="CE124" i="6"/>
  <c r="CE125" i="6"/>
  <c r="CE126" i="6"/>
  <c r="CE127" i="6"/>
  <c r="CE128" i="6"/>
  <c r="CE129" i="6"/>
  <c r="CE130" i="6"/>
  <c r="CE131" i="6"/>
  <c r="CE132" i="6"/>
  <c r="CE133" i="6"/>
  <c r="CE134" i="6"/>
  <c r="CE135" i="6"/>
  <c r="CE136" i="6"/>
  <c r="CE137" i="6"/>
  <c r="CE138" i="6"/>
  <c r="CE139" i="6"/>
  <c r="CE140" i="6"/>
  <c r="CE141" i="6"/>
  <c r="CE142" i="6"/>
  <c r="CE143" i="6"/>
  <c r="CE144" i="6"/>
  <c r="CE145" i="6"/>
  <c r="CE146" i="6"/>
  <c r="CE147" i="6"/>
  <c r="CE148" i="6"/>
  <c r="CE149" i="6"/>
  <c r="CE150" i="6"/>
  <c r="CE151" i="6"/>
  <c r="CE152" i="6"/>
  <c r="CE153" i="6"/>
  <c r="CE154" i="6"/>
  <c r="CE155" i="6"/>
  <c r="CE156" i="6"/>
  <c r="CE157" i="6"/>
  <c r="CE158" i="6"/>
  <c r="CE159" i="6"/>
  <c r="CE160" i="6"/>
  <c r="CE161" i="6"/>
  <c r="CE162" i="6"/>
  <c r="CE163" i="6"/>
  <c r="CE164" i="6"/>
  <c r="CE165" i="6"/>
  <c r="CE166" i="6"/>
  <c r="CE167" i="6"/>
  <c r="CE168" i="6"/>
  <c r="CE169" i="6"/>
  <c r="CE170" i="6"/>
  <c r="CE171" i="6"/>
  <c r="CE172" i="6"/>
  <c r="CE173" i="6"/>
  <c r="CE174" i="6"/>
  <c r="CE175" i="6"/>
  <c r="CE176" i="6"/>
  <c r="CE177" i="6"/>
  <c r="CE178" i="6"/>
  <c r="CE179" i="6"/>
  <c r="CE180" i="6"/>
  <c r="CE181" i="6"/>
  <c r="CE182" i="6"/>
  <c r="CE183" i="6"/>
  <c r="CE184" i="6"/>
  <c r="CE185" i="6"/>
  <c r="CE186" i="6"/>
  <c r="CE187" i="6"/>
  <c r="CE188" i="6"/>
  <c r="CE189" i="6"/>
  <c r="CE190" i="6"/>
  <c r="CE191" i="6"/>
  <c r="CE192" i="6"/>
  <c r="CE193" i="6"/>
  <c r="CE194" i="6"/>
  <c r="CE195" i="6"/>
  <c r="CE196" i="6"/>
  <c r="CE197" i="6"/>
  <c r="CE198" i="6"/>
  <c r="CE199" i="6"/>
  <c r="CE200" i="6"/>
  <c r="CE201" i="6"/>
  <c r="CE202" i="6"/>
  <c r="CE203" i="6"/>
  <c r="CE204" i="6"/>
  <c r="CE205" i="6"/>
  <c r="CE206" i="6"/>
  <c r="CE207" i="6"/>
  <c r="CE208" i="6"/>
  <c r="CE209" i="6"/>
  <c r="CE210" i="6"/>
  <c r="CE211" i="6"/>
  <c r="CE212" i="6"/>
  <c r="CE213" i="6"/>
  <c r="CE214" i="6"/>
  <c r="CE215" i="6"/>
  <c r="CE216" i="6"/>
  <c r="CE217" i="6"/>
  <c r="CE218" i="6"/>
  <c r="CE219" i="6"/>
  <c r="CE220" i="6"/>
  <c r="CE221" i="6"/>
  <c r="CE222" i="6"/>
  <c r="CE223" i="6"/>
  <c r="CE224" i="6"/>
  <c r="CE225" i="6"/>
  <c r="CE226" i="6"/>
  <c r="CE227" i="6"/>
  <c r="CE228" i="6"/>
  <c r="CE229" i="6"/>
  <c r="CE230" i="6"/>
  <c r="CE231" i="6"/>
  <c r="CE232" i="6"/>
  <c r="CE233" i="6"/>
  <c r="CE234" i="6"/>
  <c r="CE235" i="6"/>
  <c r="CE236" i="6"/>
  <c r="CE237" i="6"/>
  <c r="CE238" i="6"/>
  <c r="CE239" i="6"/>
  <c r="CE240" i="6"/>
  <c r="CE241" i="6"/>
  <c r="CE242" i="6"/>
  <c r="CE243" i="6"/>
  <c r="CE244" i="6"/>
  <c r="CE245" i="6"/>
  <c r="CE246" i="6"/>
  <c r="CE247" i="6"/>
  <c r="CE248" i="6"/>
  <c r="CE249" i="6"/>
  <c r="CE250" i="6"/>
  <c r="CE251" i="6"/>
  <c r="CE252" i="6"/>
  <c r="CE253" i="6"/>
  <c r="CE254" i="6"/>
  <c r="CE255" i="6"/>
  <c r="CE256" i="6"/>
  <c r="CE257" i="6"/>
  <c r="CE258" i="6"/>
  <c r="CE259" i="6"/>
  <c r="CE260" i="6"/>
  <c r="CE261" i="6"/>
  <c r="CE262" i="6"/>
  <c r="CE263" i="6"/>
  <c r="CE264" i="6"/>
  <c r="CE265" i="6"/>
  <c r="CE266" i="6"/>
  <c r="CE267" i="6"/>
  <c r="CE268" i="6"/>
  <c r="CE269" i="6"/>
  <c r="CE270" i="6"/>
  <c r="CE271" i="6"/>
  <c r="CE272" i="6"/>
  <c r="CE273" i="6"/>
  <c r="CE274" i="6"/>
  <c r="CE275" i="6"/>
  <c r="CE276" i="6"/>
  <c r="CE277" i="6"/>
  <c r="CE278" i="6"/>
  <c r="CE279" i="6"/>
  <c r="CE280" i="6"/>
  <c r="CE281" i="6"/>
  <c r="CE282" i="6"/>
  <c r="CE283" i="6"/>
  <c r="CE284" i="6"/>
  <c r="CE285" i="6"/>
  <c r="CE286" i="6"/>
  <c r="CE287" i="6"/>
  <c r="CE288" i="6"/>
  <c r="CE289" i="6"/>
  <c r="CE290" i="6"/>
  <c r="CE291" i="6"/>
  <c r="CE292" i="6"/>
  <c r="CE293" i="6"/>
  <c r="CE294" i="6"/>
  <c r="CE295" i="6"/>
  <c r="CE296" i="6"/>
  <c r="CE297" i="6"/>
  <c r="CE298" i="6"/>
  <c r="CE299" i="6"/>
  <c r="CE300" i="6"/>
  <c r="CE301" i="6"/>
  <c r="CE302" i="6"/>
  <c r="CE303" i="6"/>
  <c r="CE304" i="6"/>
  <c r="CE305" i="6"/>
  <c r="CE306" i="6"/>
  <c r="CE307" i="6"/>
  <c r="CE308" i="6"/>
  <c r="CE309" i="6"/>
  <c r="CE310" i="6"/>
  <c r="CE311" i="6"/>
  <c r="CE312" i="6"/>
  <c r="CE313" i="6"/>
  <c r="CE314" i="6"/>
  <c r="CE315" i="6"/>
  <c r="CE316" i="6"/>
  <c r="CE317" i="6"/>
  <c r="CE318" i="6"/>
  <c r="CE319" i="6"/>
  <c r="CE320" i="6"/>
  <c r="CE321" i="6"/>
  <c r="CE322" i="6"/>
  <c r="CE323" i="6"/>
  <c r="CE324" i="6"/>
  <c r="CE325" i="6"/>
  <c r="CE326" i="6"/>
  <c r="CE327" i="6"/>
  <c r="CE328" i="6"/>
  <c r="CE329" i="6"/>
  <c r="CE330" i="6"/>
  <c r="CE331" i="6"/>
  <c r="CE332" i="6"/>
  <c r="CE333" i="6"/>
  <c r="CE334" i="6"/>
  <c r="CE335" i="6"/>
  <c r="CE336" i="6"/>
  <c r="CE337" i="6"/>
  <c r="CE338" i="6"/>
  <c r="CE339" i="6"/>
  <c r="CE340" i="6"/>
  <c r="CE341" i="6"/>
  <c r="CE342" i="6"/>
  <c r="CE343" i="6"/>
  <c r="CE344" i="6"/>
  <c r="CE345" i="6"/>
  <c r="CE346" i="6"/>
  <c r="CE347" i="6"/>
  <c r="CE348" i="6"/>
  <c r="CE349" i="6"/>
  <c r="CE350" i="6"/>
  <c r="CE351" i="6"/>
  <c r="CE352" i="6"/>
  <c r="CE353" i="6"/>
  <c r="CE354" i="6"/>
  <c r="CE355" i="6"/>
  <c r="CE356" i="6"/>
  <c r="CE357" i="6"/>
  <c r="CE358" i="6"/>
  <c r="CE359" i="6"/>
  <c r="CE360" i="6"/>
  <c r="CE361" i="6"/>
  <c r="CE362" i="6"/>
  <c r="CE363" i="6"/>
  <c r="CE364" i="6"/>
  <c r="CE365" i="6"/>
  <c r="CE366" i="6"/>
  <c r="CE367" i="6"/>
  <c r="CE368" i="6"/>
  <c r="CE369" i="6"/>
  <c r="CE370" i="6"/>
  <c r="CE371" i="6"/>
  <c r="CE372" i="6"/>
  <c r="CE373" i="6"/>
  <c r="CE374" i="6"/>
  <c r="CE375" i="6"/>
  <c r="CE376" i="6"/>
  <c r="CE377" i="6"/>
  <c r="CE378" i="6"/>
  <c r="CE379" i="6"/>
  <c r="CE380" i="6"/>
  <c r="CE381" i="6"/>
  <c r="CE382" i="6"/>
  <c r="CE383" i="6"/>
  <c r="CE384" i="6"/>
  <c r="CE385" i="6"/>
  <c r="CE386" i="6"/>
  <c r="CE387" i="6"/>
  <c r="CE388" i="6"/>
  <c r="CE389" i="6"/>
  <c r="CE390" i="6"/>
  <c r="CE391" i="6"/>
  <c r="CE392" i="6"/>
  <c r="CE393" i="6"/>
  <c r="CE394" i="6"/>
  <c r="CE395" i="6"/>
  <c r="CE396" i="6"/>
  <c r="CE397" i="6"/>
  <c r="CE398" i="6"/>
  <c r="CE399" i="6"/>
  <c r="CE400" i="6"/>
  <c r="CE401" i="6"/>
  <c r="CE402" i="6"/>
  <c r="CE403" i="6"/>
  <c r="CE404" i="6"/>
  <c r="CE405" i="6"/>
  <c r="CE406" i="6"/>
  <c r="CE407" i="6"/>
  <c r="CE408" i="6"/>
  <c r="CE409" i="6"/>
  <c r="CE410" i="6"/>
  <c r="CE411" i="6"/>
  <c r="CE412" i="6"/>
  <c r="CE413" i="6"/>
  <c r="CE414" i="6"/>
  <c r="CE415" i="6"/>
  <c r="CE416" i="6"/>
  <c r="CE417" i="6"/>
  <c r="CE418" i="6"/>
  <c r="CE419" i="6"/>
  <c r="CE420" i="6"/>
  <c r="CE421" i="6"/>
  <c r="CE422" i="6"/>
  <c r="CE423" i="6"/>
  <c r="CE424" i="6"/>
  <c r="CE425" i="6"/>
  <c r="CE426" i="6"/>
  <c r="CE427" i="6"/>
  <c r="CE428" i="6"/>
  <c r="CE429" i="6"/>
  <c r="CE430" i="6"/>
  <c r="CE431" i="6"/>
  <c r="CE432" i="6"/>
  <c r="CE433" i="6"/>
  <c r="CE434" i="6"/>
  <c r="CE435" i="6"/>
  <c r="CE436" i="6"/>
  <c r="CE437" i="6"/>
  <c r="CE438" i="6"/>
  <c r="CE439" i="6"/>
  <c r="CE440" i="6"/>
  <c r="CE441" i="6"/>
  <c r="CE442" i="6"/>
  <c r="CE443" i="6"/>
  <c r="CE444" i="6"/>
  <c r="CE445" i="6"/>
  <c r="CE446" i="6"/>
  <c r="CE447" i="6"/>
  <c r="CE448" i="6"/>
  <c r="CE449" i="6"/>
  <c r="CE450" i="6"/>
  <c r="CE451" i="6"/>
  <c r="CE452" i="6"/>
  <c r="CE453" i="6"/>
  <c r="CE454" i="6"/>
  <c r="CE455" i="6"/>
  <c r="CE456" i="6"/>
  <c r="CE457" i="6"/>
  <c r="CE458" i="6"/>
  <c r="CE459" i="6"/>
  <c r="CE460" i="6"/>
  <c r="CE461" i="6"/>
  <c r="CE462" i="6"/>
  <c r="CE463" i="6"/>
  <c r="CE464" i="6"/>
  <c r="CE465" i="6"/>
  <c r="CE466" i="6"/>
  <c r="CE467" i="6"/>
  <c r="CE468" i="6"/>
  <c r="CE469" i="6"/>
  <c r="CE470" i="6"/>
  <c r="CE471" i="6"/>
  <c r="CE472" i="6"/>
  <c r="CE473" i="6"/>
  <c r="CE474" i="6"/>
  <c r="CE475" i="6"/>
  <c r="CE476" i="6"/>
  <c r="CE477" i="6"/>
  <c r="CE478" i="6"/>
  <c r="CE479" i="6"/>
  <c r="CE480" i="6"/>
  <c r="CE481" i="6"/>
  <c r="CE482" i="6"/>
  <c r="CE483" i="6"/>
  <c r="CE484" i="6"/>
  <c r="CE485" i="6"/>
  <c r="CE486" i="6"/>
  <c r="CE487" i="6"/>
  <c r="CE488" i="6"/>
  <c r="CE489" i="6"/>
  <c r="CE490" i="6"/>
  <c r="CE491" i="6"/>
  <c r="CE492" i="6"/>
  <c r="CE493" i="6"/>
  <c r="CE494" i="6"/>
  <c r="CE495" i="6"/>
  <c r="CE496" i="6"/>
  <c r="CE497" i="6"/>
  <c r="CE498" i="6"/>
  <c r="CE499" i="6"/>
  <c r="CE500" i="6"/>
  <c r="CE501" i="6"/>
  <c r="CE502" i="6"/>
  <c r="CE503" i="6"/>
  <c r="CE504" i="6"/>
  <c r="CE505" i="6"/>
  <c r="CE506" i="6"/>
  <c r="CE507" i="6"/>
  <c r="CE508" i="6"/>
  <c r="CE509" i="6"/>
  <c r="CE510" i="6"/>
  <c r="CE511" i="6"/>
  <c r="CE512" i="6"/>
  <c r="CE513" i="6"/>
  <c r="CE514" i="6"/>
  <c r="CE515" i="6"/>
  <c r="CE516" i="6"/>
  <c r="CE517" i="6"/>
  <c r="CE518" i="6"/>
  <c r="CE519" i="6"/>
  <c r="CE520" i="6"/>
  <c r="CE521" i="6"/>
  <c r="CE522" i="6"/>
  <c r="CE523" i="6"/>
  <c r="CE524" i="6"/>
  <c r="CE525" i="6"/>
  <c r="CE526" i="6"/>
  <c r="CE527" i="6"/>
  <c r="CE528" i="6"/>
  <c r="CE529" i="6"/>
  <c r="CE530" i="6"/>
  <c r="CE531" i="6"/>
  <c r="CE532" i="6"/>
  <c r="CE533" i="6"/>
  <c r="CE534" i="6"/>
  <c r="CE535" i="6"/>
  <c r="CE536" i="6"/>
  <c r="CE537" i="6"/>
  <c r="CE538" i="6"/>
  <c r="CE539" i="6"/>
  <c r="CE540" i="6"/>
  <c r="CE541" i="6"/>
  <c r="CE542" i="6"/>
  <c r="CE543" i="6"/>
  <c r="CE544" i="6"/>
  <c r="CE545" i="6"/>
  <c r="CE546" i="6"/>
  <c r="CE547" i="6"/>
  <c r="CE548" i="6"/>
  <c r="CE549" i="6"/>
  <c r="CE550" i="6"/>
  <c r="CE551" i="6"/>
  <c r="CE552" i="6"/>
  <c r="CE553" i="6"/>
  <c r="CE554" i="6"/>
  <c r="CE555" i="6"/>
  <c r="CE556" i="6"/>
  <c r="CE557" i="6"/>
  <c r="CE558" i="6"/>
  <c r="CE559" i="6"/>
  <c r="CE560" i="6"/>
  <c r="CE561" i="6"/>
  <c r="CE562" i="6"/>
  <c r="CE563" i="6"/>
  <c r="CE564" i="6"/>
  <c r="CE565" i="6"/>
  <c r="CE566" i="6"/>
  <c r="CE567" i="6"/>
  <c r="CE568" i="6"/>
  <c r="CE569" i="6"/>
  <c r="CE570" i="6"/>
  <c r="CE571" i="6"/>
  <c r="CE572" i="6"/>
  <c r="CE573" i="6"/>
  <c r="CE574" i="6"/>
  <c r="CE575" i="6"/>
  <c r="CE576" i="6"/>
  <c r="CE577" i="6"/>
  <c r="CE578" i="6"/>
  <c r="CE579" i="6"/>
  <c r="CE580" i="6"/>
  <c r="CE581" i="6"/>
  <c r="CE582" i="6"/>
  <c r="CE583" i="6"/>
  <c r="CE584" i="6"/>
  <c r="CE585" i="6"/>
  <c r="CE586" i="6"/>
  <c r="CE587" i="6"/>
  <c r="CE588" i="6"/>
  <c r="CE589" i="6"/>
  <c r="CE590" i="6"/>
  <c r="CE591" i="6"/>
  <c r="CE592" i="6"/>
  <c r="CE593" i="6"/>
  <c r="CE594" i="6"/>
  <c r="CE595" i="6"/>
  <c r="CE596" i="6"/>
  <c r="CE597" i="6"/>
  <c r="CE598" i="6"/>
  <c r="CE599" i="6"/>
  <c r="CE600" i="6"/>
  <c r="CE601" i="6"/>
  <c r="CE602" i="6"/>
  <c r="CE603" i="6"/>
  <c r="CE604" i="6"/>
  <c r="CE605" i="6"/>
  <c r="CE606" i="6"/>
  <c r="CE607" i="6"/>
  <c r="CE608" i="6"/>
  <c r="CE609" i="6"/>
  <c r="CE610" i="6"/>
  <c r="CE611" i="6"/>
  <c r="CE612" i="6"/>
  <c r="CE613" i="6"/>
  <c r="CE614" i="6"/>
  <c r="CE615" i="6"/>
  <c r="CE616" i="6"/>
  <c r="CE617" i="6"/>
  <c r="CE618" i="6"/>
  <c r="CE619" i="6"/>
  <c r="CE620" i="6"/>
  <c r="CE621" i="6"/>
  <c r="CE622" i="6"/>
  <c r="CE623" i="6"/>
  <c r="CE624" i="6"/>
  <c r="CE625" i="6"/>
  <c r="CE626" i="6"/>
  <c r="CE627" i="6"/>
  <c r="CE628" i="6"/>
  <c r="CE629" i="6"/>
  <c r="CE630" i="6"/>
  <c r="CE631" i="6"/>
  <c r="CE632" i="6"/>
  <c r="CE633" i="6"/>
  <c r="CE634" i="6"/>
  <c r="CE635" i="6"/>
  <c r="CE636" i="6"/>
  <c r="CE637" i="6"/>
  <c r="CE638" i="6"/>
  <c r="CE639" i="6"/>
  <c r="CE640" i="6"/>
  <c r="CE641" i="6"/>
  <c r="CE642" i="6"/>
  <c r="CE643" i="6"/>
  <c r="CE644" i="6"/>
  <c r="CE645" i="6"/>
  <c r="CE646" i="6"/>
  <c r="CE647" i="6"/>
  <c r="CE648" i="6"/>
  <c r="CE649" i="6"/>
  <c r="CE650" i="6"/>
  <c r="CE651" i="6"/>
  <c r="CE652" i="6"/>
  <c r="CE653" i="6"/>
  <c r="CE654" i="6"/>
  <c r="CE655" i="6"/>
  <c r="CE656" i="6"/>
  <c r="CE657" i="6"/>
  <c r="CE658" i="6"/>
  <c r="CE659" i="6"/>
  <c r="CE660" i="6"/>
  <c r="CE661" i="6"/>
  <c r="CE662" i="6"/>
  <c r="CE663" i="6"/>
  <c r="CE664" i="6"/>
  <c r="CE665" i="6"/>
  <c r="CE666" i="6"/>
  <c r="CE667" i="6"/>
  <c r="CE668" i="6"/>
  <c r="CE669" i="6"/>
  <c r="CE670" i="6"/>
  <c r="CE671" i="6"/>
  <c r="CE672" i="6"/>
  <c r="CE673" i="6"/>
  <c r="CE674" i="6"/>
  <c r="CE675" i="6"/>
  <c r="CE676" i="6"/>
  <c r="CE677" i="6"/>
  <c r="CE678" i="6"/>
  <c r="CE679" i="6"/>
  <c r="CE680" i="6"/>
  <c r="CE681" i="6"/>
  <c r="CE682" i="6"/>
  <c r="CE683" i="6"/>
  <c r="CE684" i="6"/>
  <c r="CE685" i="6"/>
  <c r="CE686" i="6"/>
  <c r="CE687" i="6"/>
  <c r="CE688" i="6"/>
  <c r="CE689" i="6"/>
  <c r="CE690" i="6"/>
  <c r="CE691" i="6"/>
  <c r="CE692" i="6"/>
  <c r="CE693" i="6"/>
  <c r="CE694" i="6"/>
  <c r="CE695" i="6"/>
  <c r="CE696" i="6"/>
  <c r="CE697" i="6"/>
  <c r="CE698" i="6"/>
  <c r="CE699" i="6"/>
  <c r="CE700" i="6"/>
  <c r="CE701" i="6"/>
  <c r="CE702" i="6"/>
  <c r="CE703" i="6"/>
  <c r="CE704" i="6"/>
  <c r="CE705" i="6"/>
  <c r="CE706" i="6"/>
  <c r="CE707" i="6"/>
  <c r="CE708" i="6"/>
  <c r="CE709" i="6"/>
  <c r="CE710" i="6"/>
  <c r="CE711" i="6"/>
  <c r="CE712" i="6"/>
  <c r="CE713" i="6"/>
  <c r="CE714" i="6"/>
  <c r="CE715" i="6"/>
  <c r="CE716" i="6"/>
  <c r="CE717" i="6"/>
  <c r="CE718" i="6"/>
  <c r="CE719" i="6"/>
  <c r="CE720" i="6"/>
  <c r="CE721" i="6"/>
  <c r="CE722" i="6"/>
  <c r="CE723" i="6"/>
  <c r="CE724" i="6"/>
  <c r="CE725" i="6"/>
  <c r="CE726" i="6"/>
  <c r="CE727" i="6"/>
  <c r="CE728" i="6"/>
  <c r="CE729" i="6"/>
  <c r="CE730" i="6"/>
  <c r="CE731" i="6"/>
  <c r="CE732" i="6"/>
  <c r="CE733" i="6"/>
  <c r="CE734" i="6"/>
  <c r="CE735" i="6"/>
  <c r="CE736" i="6"/>
  <c r="CE737" i="6"/>
  <c r="CE738" i="6"/>
  <c r="CE739" i="6"/>
  <c r="CE740" i="6"/>
  <c r="CE741" i="6"/>
  <c r="CE742" i="6"/>
  <c r="CE743" i="6"/>
  <c r="CE744" i="6"/>
  <c r="CE745" i="6"/>
  <c r="CE746" i="6"/>
  <c r="CE747" i="6"/>
  <c r="CE748" i="6"/>
  <c r="CE749" i="6"/>
  <c r="CE750" i="6"/>
  <c r="CE751" i="6"/>
  <c r="CE752" i="6"/>
  <c r="CE753" i="6"/>
  <c r="CE754" i="6"/>
  <c r="CE755" i="6"/>
  <c r="CE756" i="6"/>
  <c r="CE757" i="6"/>
  <c r="CE758" i="6"/>
  <c r="CE759" i="6"/>
  <c r="CE760" i="6"/>
  <c r="CE761" i="6"/>
  <c r="CE762" i="6"/>
  <c r="CE763" i="6"/>
  <c r="CE764" i="6"/>
  <c r="CE765" i="6"/>
  <c r="CE766" i="6"/>
  <c r="CE767" i="6"/>
  <c r="CE768" i="6"/>
  <c r="CE769" i="6"/>
  <c r="CE770" i="6"/>
  <c r="CE771" i="6"/>
  <c r="CE772" i="6"/>
  <c r="CE773" i="6"/>
  <c r="CE774" i="6"/>
  <c r="CE775" i="6"/>
  <c r="CE776" i="6"/>
  <c r="CE777" i="6"/>
  <c r="CE778" i="6"/>
  <c r="CE779" i="6"/>
  <c r="CE780" i="6"/>
  <c r="CE781" i="6"/>
  <c r="CE782" i="6"/>
  <c r="CE783" i="6"/>
  <c r="CE784" i="6"/>
  <c r="CE785" i="6"/>
  <c r="CE786" i="6"/>
  <c r="CE787" i="6"/>
  <c r="CE788" i="6"/>
  <c r="CE789" i="6"/>
  <c r="CE790" i="6"/>
  <c r="CE791" i="6"/>
  <c r="CE792" i="6"/>
  <c r="CE793" i="6"/>
  <c r="CE794" i="6"/>
  <c r="CE795" i="6"/>
  <c r="CE796" i="6"/>
  <c r="CE797" i="6"/>
  <c r="CE798" i="6"/>
  <c r="CE799" i="6"/>
  <c r="CE800" i="6"/>
  <c r="CE801" i="6"/>
  <c r="CE802" i="6"/>
  <c r="CE803" i="6"/>
  <c r="CE804" i="6"/>
  <c r="CE805" i="6"/>
  <c r="CE806" i="6"/>
  <c r="CE807" i="6"/>
  <c r="CE808" i="6"/>
  <c r="CE809" i="6"/>
  <c r="CE810" i="6"/>
  <c r="CE811" i="6"/>
  <c r="CE812" i="6"/>
  <c r="CE813" i="6"/>
  <c r="CE814" i="6"/>
  <c r="CE815" i="6"/>
  <c r="CE816" i="6"/>
  <c r="CE817" i="6"/>
  <c r="CE818" i="6"/>
  <c r="CE819" i="6"/>
  <c r="CE820" i="6"/>
  <c r="CE821" i="6"/>
  <c r="CE822" i="6"/>
  <c r="CE823" i="6"/>
  <c r="CE824" i="6"/>
  <c r="CE825" i="6"/>
  <c r="CE826" i="6"/>
  <c r="CE827" i="6"/>
  <c r="CE828" i="6"/>
  <c r="CE829" i="6"/>
  <c r="CE830" i="6"/>
  <c r="CE831" i="6"/>
  <c r="CE832" i="6"/>
  <c r="CE833" i="6"/>
  <c r="CE834" i="6"/>
  <c r="CE835" i="6"/>
  <c r="CE836" i="6"/>
  <c r="CE837" i="6"/>
  <c r="CE838" i="6"/>
  <c r="CE839" i="6"/>
  <c r="CE840" i="6"/>
  <c r="CE841" i="6"/>
  <c r="CE842" i="6"/>
  <c r="CE843" i="6"/>
  <c r="CE844" i="6"/>
  <c r="CE845" i="6"/>
  <c r="CE846" i="6"/>
  <c r="CE847" i="6"/>
  <c r="CE848" i="6"/>
  <c r="CE849" i="6"/>
  <c r="CE850" i="6"/>
  <c r="CE851" i="6"/>
  <c r="CE852" i="6"/>
  <c r="CE853" i="6"/>
  <c r="CE854" i="6"/>
  <c r="CE855" i="6"/>
  <c r="CE856" i="6"/>
  <c r="CE857" i="6"/>
  <c r="CE858" i="6"/>
  <c r="CE859" i="6"/>
  <c r="CE860" i="6"/>
  <c r="CE861" i="6"/>
  <c r="CE862" i="6"/>
  <c r="CE863" i="6"/>
  <c r="CE864" i="6"/>
  <c r="CE865" i="6"/>
  <c r="CE866" i="6"/>
  <c r="CE867" i="6"/>
  <c r="CE868" i="6"/>
  <c r="CE869" i="6"/>
  <c r="CE870" i="6"/>
  <c r="CE871" i="6"/>
  <c r="CE872" i="6"/>
  <c r="CE873" i="6"/>
  <c r="CE874" i="6"/>
  <c r="CE875" i="6"/>
  <c r="CE876" i="6"/>
  <c r="CE877" i="6"/>
  <c r="CE878" i="6"/>
  <c r="CE879" i="6"/>
  <c r="CE880" i="6"/>
  <c r="CE881" i="6"/>
  <c r="CE882" i="6"/>
  <c r="CE883" i="6"/>
  <c r="CE884" i="6"/>
  <c r="CE885" i="6"/>
  <c r="CE886" i="6"/>
  <c r="CE887" i="6"/>
  <c r="CE888" i="6"/>
  <c r="CE889" i="6"/>
  <c r="CE890" i="6"/>
  <c r="CE891" i="6"/>
  <c r="CE892" i="6"/>
  <c r="CE893" i="6"/>
  <c r="CE894" i="6"/>
  <c r="CE895" i="6"/>
  <c r="CE896" i="6"/>
  <c r="CE897" i="6"/>
  <c r="CE898" i="6"/>
  <c r="CE899" i="6"/>
  <c r="CE900" i="6"/>
  <c r="CE901" i="6"/>
  <c r="CE902" i="6"/>
  <c r="CE903" i="6"/>
  <c r="CE904" i="6"/>
  <c r="CE905" i="6"/>
  <c r="CE906" i="6"/>
  <c r="CE907" i="6"/>
  <c r="CE908" i="6"/>
  <c r="CE909" i="6"/>
  <c r="CE910" i="6"/>
  <c r="CE911" i="6"/>
  <c r="CE912" i="6"/>
  <c r="CE913" i="6"/>
  <c r="CE914" i="6"/>
  <c r="CE915" i="6"/>
  <c r="CE916" i="6"/>
  <c r="CE917" i="6"/>
  <c r="CE918" i="6"/>
  <c r="CE919" i="6"/>
  <c r="CE920" i="6"/>
  <c r="CE921" i="6"/>
  <c r="CE922" i="6"/>
  <c r="CE923" i="6"/>
  <c r="CE924" i="6"/>
  <c r="CE925" i="6"/>
  <c r="CE926" i="6"/>
  <c r="CE927" i="6"/>
  <c r="CE928" i="6"/>
  <c r="CE929" i="6"/>
  <c r="CE930" i="6"/>
  <c r="CE931" i="6"/>
  <c r="CE932" i="6"/>
  <c r="CE933" i="6"/>
  <c r="CE934" i="6"/>
  <c r="CE935" i="6"/>
  <c r="CE936" i="6"/>
  <c r="CE937" i="6"/>
  <c r="CE938" i="6"/>
  <c r="CE939" i="6"/>
  <c r="CE940" i="6"/>
  <c r="CE941" i="6"/>
  <c r="CE942" i="6"/>
  <c r="CE943" i="6"/>
  <c r="CE944" i="6"/>
  <c r="CE945" i="6"/>
  <c r="CE946" i="6"/>
  <c r="CE947" i="6"/>
  <c r="CE948" i="6"/>
  <c r="CE949" i="6"/>
  <c r="CE950" i="6"/>
  <c r="CE951" i="6"/>
  <c r="CE952" i="6"/>
  <c r="CE953" i="6"/>
  <c r="CE954" i="6"/>
  <c r="CE955" i="6"/>
  <c r="CE956" i="6"/>
  <c r="CE957" i="6"/>
  <c r="CE958" i="6"/>
  <c r="CE959" i="6"/>
  <c r="CE960" i="6"/>
  <c r="CE961" i="6"/>
  <c r="CE962" i="6"/>
  <c r="CE963" i="6"/>
  <c r="CE964" i="6"/>
  <c r="CE965" i="6"/>
  <c r="CE966" i="6"/>
  <c r="CE967" i="6"/>
  <c r="CE968" i="6"/>
  <c r="CE969" i="6"/>
  <c r="CE970" i="6"/>
  <c r="CE971" i="6"/>
  <c r="CE972" i="6"/>
  <c r="CE973" i="6"/>
  <c r="CE974" i="6"/>
  <c r="CE975" i="6"/>
  <c r="CE976" i="6"/>
  <c r="CE977" i="6"/>
  <c r="CE978" i="6"/>
  <c r="CE979" i="6"/>
  <c r="CE980" i="6"/>
  <c r="CE981" i="6"/>
  <c r="CE982" i="6"/>
  <c r="CE983" i="6"/>
  <c r="CE984" i="6"/>
  <c r="CE985" i="6"/>
  <c r="CE986" i="6"/>
  <c r="CE987" i="6"/>
  <c r="CE988" i="6"/>
  <c r="CE989" i="6"/>
  <c r="CE990" i="6"/>
  <c r="CE991" i="6"/>
  <c r="CE992" i="6"/>
  <c r="CE993" i="6"/>
  <c r="CE994" i="6"/>
  <c r="CE995" i="6"/>
  <c r="CE996" i="6"/>
  <c r="CE997" i="6"/>
  <c r="CE998" i="6"/>
  <c r="CE999" i="6"/>
  <c r="CE1000" i="6"/>
  <c r="CE1001" i="6"/>
  <c r="CE1002" i="6"/>
  <c r="CE1003" i="6"/>
  <c r="CE1004" i="6"/>
  <c r="CE1005" i="6"/>
  <c r="CE1006" i="6"/>
  <c r="CE1007" i="6"/>
  <c r="CE1008" i="6"/>
  <c r="CE1009" i="6"/>
  <c r="CE1010" i="6"/>
  <c r="CE1011" i="6"/>
  <c r="CE1012" i="6"/>
  <c r="CE1013" i="6"/>
  <c r="CE1014" i="6"/>
  <c r="CE1015" i="6"/>
  <c r="CE1016" i="6"/>
  <c r="CE1017" i="6"/>
  <c r="CE1018" i="6"/>
  <c r="CE1019" i="6"/>
  <c r="CE1020" i="6"/>
  <c r="CE1021" i="6"/>
  <c r="CE1022" i="6"/>
  <c r="CE1023" i="6"/>
  <c r="CE1024" i="6"/>
  <c r="CE1025" i="6"/>
  <c r="CE1026" i="6"/>
  <c r="CE1027" i="6"/>
  <c r="CE1028" i="6"/>
  <c r="CE1029" i="6"/>
  <c r="CE1030" i="6"/>
  <c r="CE1031" i="6"/>
  <c r="CE1032" i="6"/>
  <c r="CE1033" i="6"/>
  <c r="CE1034" i="6"/>
  <c r="CE1035" i="6"/>
  <c r="CE1036" i="6"/>
  <c r="CE1037" i="6"/>
  <c r="CE1038" i="6"/>
  <c r="CE1039" i="6"/>
  <c r="CE1040" i="6"/>
  <c r="CE1041" i="6"/>
  <c r="CE1042" i="6"/>
  <c r="CE1043" i="6"/>
  <c r="CE1044" i="6"/>
  <c r="CE1045" i="6"/>
  <c r="CE1046" i="6"/>
  <c r="CE1047" i="6"/>
  <c r="CE1048" i="6"/>
  <c r="CE1049" i="6"/>
  <c r="CE1050" i="6"/>
  <c r="CE1051" i="6"/>
  <c r="CE1052" i="6"/>
  <c r="CE1053" i="6"/>
  <c r="CE1054" i="6"/>
  <c r="CE1055" i="6"/>
  <c r="CE1056" i="6"/>
  <c r="CE1057" i="6"/>
  <c r="CE1058" i="6"/>
  <c r="CE1059" i="6"/>
  <c r="CE1060" i="6"/>
  <c r="CE1061" i="6"/>
  <c r="CE1062" i="6"/>
  <c r="CE1063" i="6"/>
  <c r="CE1064" i="6"/>
  <c r="CE1065" i="6"/>
  <c r="CE1066" i="6"/>
  <c r="CE1067" i="6"/>
  <c r="CE1068" i="6"/>
  <c r="CE1069" i="6"/>
  <c r="CE1070" i="6"/>
  <c r="CE1071" i="6"/>
  <c r="CE1072" i="6"/>
  <c r="CE1073" i="6"/>
  <c r="CE1074" i="6"/>
  <c r="CE1075" i="6"/>
  <c r="CE1076" i="6"/>
  <c r="CE1077" i="6"/>
  <c r="CE1078" i="6"/>
  <c r="CE1079" i="6"/>
  <c r="CE1080" i="6"/>
  <c r="CE1081" i="6"/>
  <c r="CE1082" i="6"/>
  <c r="CE1083" i="6"/>
  <c r="CE1084" i="6"/>
  <c r="CE1085" i="6"/>
  <c r="CE1086" i="6"/>
  <c r="CE1087" i="6"/>
  <c r="CE1088" i="6"/>
  <c r="CE1089" i="6"/>
  <c r="CE1090" i="6"/>
  <c r="CE1091" i="6"/>
  <c r="CE1092" i="6"/>
  <c r="CE1093" i="6"/>
  <c r="CE1094" i="6"/>
  <c r="CE1095" i="6"/>
  <c r="CE1096" i="6"/>
  <c r="CE1097" i="6"/>
  <c r="CE1098" i="6"/>
  <c r="CE1099" i="6"/>
  <c r="CE1100" i="6"/>
  <c r="CE1101" i="6"/>
  <c r="CE1102" i="6"/>
  <c r="CE1103" i="6"/>
  <c r="CE1104" i="6"/>
  <c r="CE1105" i="6"/>
  <c r="CE1106" i="6"/>
  <c r="CE1107" i="6"/>
  <c r="CE1108" i="6"/>
  <c r="CE1109" i="6"/>
  <c r="CE1110" i="6"/>
  <c r="CE1111" i="6"/>
  <c r="CE1112" i="6"/>
  <c r="CE1113" i="6"/>
  <c r="CE1114" i="6"/>
  <c r="CE1115" i="6"/>
  <c r="CE1116" i="6"/>
  <c r="CE1117" i="6"/>
  <c r="CE1118" i="6"/>
  <c r="CE1119" i="6"/>
  <c r="CE1120" i="6"/>
  <c r="CE1121" i="6"/>
  <c r="CE1122" i="6"/>
  <c r="CE1123" i="6"/>
  <c r="CE1124" i="6"/>
  <c r="CE1125" i="6"/>
  <c r="CE1126" i="6"/>
  <c r="CE1127" i="6"/>
  <c r="CE1128" i="6"/>
  <c r="CE1129" i="6"/>
  <c r="CE1130" i="6"/>
  <c r="CE1131" i="6"/>
  <c r="CE1132" i="6"/>
  <c r="CE1133" i="6"/>
  <c r="CE1134" i="6"/>
  <c r="CE1135" i="6"/>
  <c r="CE1136" i="6"/>
  <c r="CE1137" i="6"/>
  <c r="CE1138" i="6"/>
  <c r="CE1139" i="6"/>
  <c r="CE1140" i="6"/>
  <c r="CE1141" i="6"/>
  <c r="CE1142" i="6"/>
  <c r="CE1143" i="6"/>
  <c r="CE1144" i="6"/>
  <c r="CE1145" i="6"/>
  <c r="CE1146" i="6"/>
  <c r="CE1147" i="6"/>
  <c r="CE1148" i="6"/>
  <c r="CE1149" i="6"/>
  <c r="CE1150" i="6"/>
  <c r="CE1151" i="6"/>
  <c r="CE1152" i="6"/>
  <c r="CE1153" i="6"/>
  <c r="CE1154" i="6"/>
  <c r="CE1155" i="6"/>
  <c r="CE1156" i="6"/>
  <c r="CE1157" i="6"/>
  <c r="CE1158" i="6"/>
  <c r="CE1159" i="6"/>
  <c r="CE1160" i="6"/>
  <c r="CE1161" i="6"/>
  <c r="CE1162" i="6"/>
  <c r="CE1163" i="6"/>
  <c r="CE1164" i="6"/>
  <c r="CE1165" i="6"/>
  <c r="CE1166" i="6"/>
  <c r="CE1167" i="6"/>
  <c r="CE1168" i="6"/>
  <c r="CE1169" i="6"/>
  <c r="CE1170" i="6"/>
  <c r="CE1171" i="6"/>
  <c r="CE1172" i="6"/>
  <c r="CE1173" i="6"/>
  <c r="CE1174" i="6"/>
  <c r="CE1175" i="6"/>
  <c r="CE1176" i="6"/>
  <c r="CE1177" i="6"/>
  <c r="CE1178" i="6"/>
  <c r="CE1179" i="6"/>
  <c r="CE1180" i="6"/>
  <c r="CE1181" i="6"/>
  <c r="CE1182" i="6"/>
  <c r="CE1183" i="6"/>
  <c r="CE1184" i="6"/>
  <c r="CE1185" i="6"/>
  <c r="CE1186" i="6"/>
  <c r="CE1187" i="6"/>
  <c r="CE1188" i="6"/>
  <c r="CE1189" i="6"/>
  <c r="CE1190" i="6"/>
  <c r="CE1191" i="6"/>
  <c r="CE1192" i="6"/>
  <c r="CE1193" i="6"/>
  <c r="CE1194" i="6"/>
  <c r="CE1195" i="6"/>
  <c r="CE1196" i="6"/>
  <c r="CE1197" i="6"/>
  <c r="CE1198" i="6"/>
  <c r="CE1199" i="6"/>
  <c r="CE1200" i="6"/>
  <c r="CE1201" i="6"/>
  <c r="CE1202" i="6"/>
  <c r="CE1203" i="6"/>
  <c r="CE1204" i="6"/>
  <c r="CE1205" i="6"/>
  <c r="CE1206" i="6"/>
  <c r="CE1207" i="6"/>
  <c r="CE1208" i="6"/>
  <c r="CE1209" i="6"/>
  <c r="CE1210" i="6"/>
  <c r="CE1211" i="6"/>
  <c r="CE1212" i="6"/>
  <c r="CE1213" i="6"/>
  <c r="CE1214" i="6"/>
  <c r="CE1215" i="6"/>
  <c r="CE1216" i="6"/>
  <c r="CE1217" i="6"/>
  <c r="CE1218" i="6"/>
  <c r="CE1219" i="6"/>
  <c r="CE1220" i="6"/>
  <c r="CE1221" i="6"/>
  <c r="CE1222" i="6"/>
  <c r="CE1223" i="6"/>
  <c r="CE1224" i="6"/>
  <c r="CE1225" i="6"/>
  <c r="CE1226" i="6"/>
  <c r="CE1227" i="6"/>
  <c r="CE1228" i="6"/>
  <c r="CE1229" i="6"/>
  <c r="CE1230" i="6"/>
  <c r="CE1231" i="6"/>
  <c r="CE1232" i="6"/>
  <c r="CE1233" i="6"/>
  <c r="CE1234" i="6"/>
  <c r="CE1235" i="6"/>
  <c r="CE1236" i="6"/>
  <c r="CE1237" i="6"/>
  <c r="CE1238" i="6"/>
  <c r="CE1239" i="6"/>
  <c r="CE1240" i="6"/>
  <c r="CE1241" i="6"/>
  <c r="CE1242" i="6"/>
  <c r="CE1243" i="6"/>
  <c r="CE1244" i="6"/>
  <c r="CE1245" i="6"/>
  <c r="CE1246" i="6"/>
  <c r="CE1247" i="6"/>
  <c r="CE1248" i="6"/>
  <c r="CE1249" i="6"/>
  <c r="CE1250" i="6"/>
  <c r="CE1251" i="6"/>
  <c r="CE1252" i="6"/>
  <c r="CE1253" i="6"/>
  <c r="CE1254" i="6"/>
  <c r="CE1255" i="6"/>
  <c r="CE1256" i="6"/>
  <c r="CE1257" i="6"/>
  <c r="CE1258" i="6"/>
  <c r="CE1259" i="6"/>
  <c r="CE1260" i="6"/>
  <c r="CE1261" i="6"/>
  <c r="CE1262" i="6"/>
  <c r="CE1263" i="6"/>
  <c r="CE1264" i="6"/>
  <c r="CE1265" i="6"/>
  <c r="CE1266" i="6"/>
  <c r="CE1267" i="6"/>
  <c r="CE1268" i="6"/>
  <c r="CE1269" i="6"/>
  <c r="CE1270" i="6"/>
  <c r="CE1271" i="6"/>
  <c r="CE1272" i="6"/>
  <c r="CE1273" i="6"/>
  <c r="CE1274" i="6"/>
  <c r="CE1275" i="6"/>
  <c r="CE1276" i="6"/>
  <c r="CE1277" i="6"/>
  <c r="CE1278" i="6"/>
  <c r="CE1279" i="6"/>
  <c r="CE1280" i="6"/>
  <c r="CE1281" i="6"/>
  <c r="CE1282" i="6"/>
  <c r="CE1283" i="6"/>
  <c r="CE1284" i="6"/>
  <c r="CE1285" i="6"/>
  <c r="CE1286" i="6"/>
  <c r="CE1287" i="6"/>
  <c r="CE1288" i="6"/>
  <c r="CE1289" i="6"/>
  <c r="CE1290" i="6"/>
  <c r="CE1291" i="6"/>
  <c r="CE1292" i="6"/>
  <c r="CE1293" i="6"/>
  <c r="CE1294" i="6"/>
  <c r="CE1295" i="6"/>
  <c r="CE1296" i="6"/>
  <c r="CE1297" i="6"/>
  <c r="CE1298" i="6"/>
  <c r="CE1299" i="6"/>
  <c r="CE1300" i="6"/>
  <c r="CE1301" i="6"/>
  <c r="CE1302" i="6"/>
  <c r="CE1303" i="6"/>
  <c r="CE2" i="6"/>
  <c r="AZ82" i="9" s="1"/>
  <c r="CE3" i="5"/>
  <c r="CE4" i="5"/>
  <c r="CE5" i="5"/>
  <c r="CE6" i="5"/>
  <c r="CE7" i="5"/>
  <c r="CE8" i="5"/>
  <c r="CE9" i="5"/>
  <c r="CE10" i="5"/>
  <c r="CE11" i="5"/>
  <c r="CE12" i="5"/>
  <c r="CE13" i="5"/>
  <c r="CE14" i="5"/>
  <c r="L55" i="9" s="1"/>
  <c r="CE15" i="5"/>
  <c r="CE16" i="5"/>
  <c r="CE17" i="5"/>
  <c r="CE18" i="5"/>
  <c r="CE19" i="5"/>
  <c r="CE20" i="5"/>
  <c r="CE21" i="5"/>
  <c r="CE22" i="5"/>
  <c r="CE23" i="5"/>
  <c r="CE24" i="5"/>
  <c r="CE25" i="5"/>
  <c r="CE26" i="5"/>
  <c r="CE27" i="5"/>
  <c r="CE28" i="5"/>
  <c r="CE29" i="5"/>
  <c r="CE30" i="5"/>
  <c r="CE31" i="5"/>
  <c r="CE32" i="5"/>
  <c r="CE33" i="5"/>
  <c r="CE34" i="5"/>
  <c r="CE35" i="5"/>
  <c r="CE36" i="5"/>
  <c r="CE37" i="5"/>
  <c r="CE38" i="5"/>
  <c r="CE39" i="5"/>
  <c r="CE40" i="5"/>
  <c r="CE41" i="5"/>
  <c r="CE42" i="5"/>
  <c r="CE43" i="5"/>
  <c r="CE44" i="5"/>
  <c r="CE45" i="5"/>
  <c r="CE46" i="5"/>
  <c r="CE47" i="5"/>
  <c r="CE48" i="5"/>
  <c r="CE49" i="5"/>
  <c r="CE50" i="5"/>
  <c r="CE51" i="5"/>
  <c r="CE52" i="5"/>
  <c r="CE53" i="5"/>
  <c r="CE54" i="5"/>
  <c r="CE55" i="5"/>
  <c r="CE56" i="5"/>
  <c r="CE57" i="5"/>
  <c r="CE58" i="5"/>
  <c r="CE59" i="5"/>
  <c r="CE60" i="5"/>
  <c r="CE61" i="5"/>
  <c r="CE62" i="5"/>
  <c r="CE63" i="5"/>
  <c r="CE64" i="5"/>
  <c r="CE65" i="5"/>
  <c r="CE66" i="5"/>
  <c r="CE67" i="5"/>
  <c r="CE68" i="5"/>
  <c r="CE69" i="5"/>
  <c r="CE70" i="5"/>
  <c r="CE71" i="5"/>
  <c r="CE72" i="5"/>
  <c r="CE73" i="5"/>
  <c r="CE74" i="5"/>
  <c r="CE75" i="5"/>
  <c r="CE76" i="5"/>
  <c r="CE77" i="5"/>
  <c r="CE78" i="5"/>
  <c r="CE79" i="5"/>
  <c r="CE80" i="5"/>
  <c r="CE81" i="5"/>
  <c r="CE82" i="5"/>
  <c r="CE83" i="5"/>
  <c r="CE84" i="5"/>
  <c r="CE85" i="5"/>
  <c r="CE86" i="5"/>
  <c r="CE87" i="5"/>
  <c r="CE88" i="5"/>
  <c r="CE89" i="5"/>
  <c r="CE90" i="5"/>
  <c r="CE91" i="5"/>
  <c r="CE92" i="5"/>
  <c r="CE93" i="5"/>
  <c r="CE94" i="5"/>
  <c r="CE95" i="5"/>
  <c r="CE96" i="5"/>
  <c r="CE97" i="5"/>
  <c r="CE98" i="5"/>
  <c r="CE99" i="5"/>
  <c r="CE100" i="5"/>
  <c r="CE101" i="5"/>
  <c r="CE102" i="5"/>
  <c r="CE103" i="5"/>
  <c r="CE104" i="5"/>
  <c r="CE105" i="5"/>
  <c r="CE106" i="5"/>
  <c r="CE107" i="5"/>
  <c r="CE108" i="5"/>
  <c r="CE109" i="5"/>
  <c r="CE110" i="5"/>
  <c r="CE111" i="5"/>
  <c r="CE112" i="5"/>
  <c r="CE113" i="5"/>
  <c r="CE114" i="5"/>
  <c r="CE115" i="5"/>
  <c r="CE116" i="5"/>
  <c r="CE117" i="5"/>
  <c r="CE118" i="5"/>
  <c r="CE119" i="5"/>
  <c r="CE120" i="5"/>
  <c r="CE121" i="5"/>
  <c r="CE122" i="5"/>
  <c r="CE123" i="5"/>
  <c r="CE124" i="5"/>
  <c r="CE125" i="5"/>
  <c r="CE126" i="5"/>
  <c r="CE127" i="5"/>
  <c r="CE128" i="5"/>
  <c r="CE129" i="5"/>
  <c r="CE130" i="5"/>
  <c r="CE131" i="5"/>
  <c r="CE132" i="5"/>
  <c r="CE133" i="5"/>
  <c r="CE134" i="5"/>
  <c r="CE135" i="5"/>
  <c r="CE136" i="5"/>
  <c r="CE137" i="5"/>
  <c r="CE138" i="5"/>
  <c r="CE139" i="5"/>
  <c r="CE140" i="5"/>
  <c r="CE141" i="5"/>
  <c r="CE142" i="5"/>
  <c r="CE143" i="5"/>
  <c r="CE144" i="5"/>
  <c r="CE145" i="5"/>
  <c r="CE146" i="5"/>
  <c r="CE147" i="5"/>
  <c r="CE148" i="5"/>
  <c r="CE149" i="5"/>
  <c r="CE150" i="5"/>
  <c r="CE151" i="5"/>
  <c r="CE152" i="5"/>
  <c r="CE153" i="5"/>
  <c r="CE154" i="5"/>
  <c r="CE155" i="5"/>
  <c r="CE156" i="5"/>
  <c r="CE157" i="5"/>
  <c r="CE158" i="5"/>
  <c r="CE159" i="5"/>
  <c r="CE160" i="5"/>
  <c r="CE161" i="5"/>
  <c r="CE162" i="5"/>
  <c r="CE163" i="5"/>
  <c r="CE164" i="5"/>
  <c r="CE165" i="5"/>
  <c r="CE166" i="5"/>
  <c r="CE167" i="5"/>
  <c r="CE168" i="5"/>
  <c r="CE169" i="5"/>
  <c r="CE170" i="5"/>
  <c r="CE171" i="5"/>
  <c r="CE172" i="5"/>
  <c r="CE173" i="5"/>
  <c r="CE174" i="5"/>
  <c r="CE175" i="5"/>
  <c r="CE176" i="5"/>
  <c r="CE177" i="5"/>
  <c r="CE178" i="5"/>
  <c r="CE179" i="5"/>
  <c r="CE180" i="5"/>
  <c r="CE181" i="5"/>
  <c r="CE182" i="5"/>
  <c r="CE183" i="5"/>
  <c r="CE184" i="5"/>
  <c r="CE185" i="5"/>
  <c r="CE186" i="5"/>
  <c r="CE187" i="5"/>
  <c r="CE188" i="5"/>
  <c r="CE189" i="5"/>
  <c r="CE190" i="5"/>
  <c r="CE191" i="5"/>
  <c r="CE192" i="5"/>
  <c r="CE193" i="5"/>
  <c r="CE194" i="5"/>
  <c r="CE195" i="5"/>
  <c r="CE196" i="5"/>
  <c r="CE197" i="5"/>
  <c r="CE198" i="5"/>
  <c r="CE199" i="5"/>
  <c r="CE200" i="5"/>
  <c r="CE201" i="5"/>
  <c r="CE202" i="5"/>
  <c r="CE203" i="5"/>
  <c r="CE204" i="5"/>
  <c r="CE205" i="5"/>
  <c r="CE206" i="5"/>
  <c r="CE207" i="5"/>
  <c r="CE208" i="5"/>
  <c r="CE209" i="5"/>
  <c r="CE210" i="5"/>
  <c r="CE211" i="5"/>
  <c r="CE212" i="5"/>
  <c r="CE213" i="5"/>
  <c r="CE214" i="5"/>
  <c r="CE215" i="5"/>
  <c r="CE216" i="5"/>
  <c r="CE217" i="5"/>
  <c r="CE218" i="5"/>
  <c r="CE219" i="5"/>
  <c r="CE220" i="5"/>
  <c r="CE221" i="5"/>
  <c r="CE222" i="5"/>
  <c r="CE223" i="5"/>
  <c r="CE224" i="5"/>
  <c r="CE225" i="5"/>
  <c r="CE226" i="5"/>
  <c r="CE227" i="5"/>
  <c r="CE228" i="5"/>
  <c r="CE229" i="5"/>
  <c r="CE230" i="5"/>
  <c r="CE231" i="5"/>
  <c r="CE232" i="5"/>
  <c r="CE233" i="5"/>
  <c r="CE234" i="5"/>
  <c r="CE235" i="5"/>
  <c r="CE236" i="5"/>
  <c r="CE237" i="5"/>
  <c r="CE238" i="5"/>
  <c r="CE239" i="5"/>
  <c r="CE240" i="5"/>
  <c r="CE241" i="5"/>
  <c r="CE242" i="5"/>
  <c r="CE243" i="5"/>
  <c r="CE244" i="5"/>
  <c r="CE245" i="5"/>
  <c r="CE246" i="5"/>
  <c r="CE247" i="5"/>
  <c r="CE248" i="5"/>
  <c r="CE249" i="5"/>
  <c r="CE250" i="5"/>
  <c r="CE251" i="5"/>
  <c r="CE252" i="5"/>
  <c r="CE253" i="5"/>
  <c r="CE254" i="5"/>
  <c r="CE255" i="5"/>
  <c r="CE256" i="5"/>
  <c r="CE257" i="5"/>
  <c r="CE258" i="5"/>
  <c r="CE259" i="5"/>
  <c r="CE260" i="5"/>
  <c r="CE261" i="5"/>
  <c r="CE262" i="5"/>
  <c r="CE263" i="5"/>
  <c r="CE264" i="5"/>
  <c r="CE265" i="5"/>
  <c r="CE266" i="5"/>
  <c r="CE267" i="5"/>
  <c r="CE268" i="5"/>
  <c r="CE269" i="5"/>
  <c r="CE270" i="5"/>
  <c r="CE271" i="5"/>
  <c r="CE272" i="5"/>
  <c r="CE273" i="5"/>
  <c r="CE274" i="5"/>
  <c r="CE275" i="5"/>
  <c r="CE276" i="5"/>
  <c r="CE277" i="5"/>
  <c r="CE278" i="5"/>
  <c r="CE279" i="5"/>
  <c r="CE280" i="5"/>
  <c r="CE281" i="5"/>
  <c r="CE282" i="5"/>
  <c r="CE283" i="5"/>
  <c r="CE284" i="5"/>
  <c r="CE285" i="5"/>
  <c r="CE286" i="5"/>
  <c r="CE287" i="5"/>
  <c r="CE288" i="5"/>
  <c r="CE289" i="5"/>
  <c r="CE290" i="5"/>
  <c r="CE291" i="5"/>
  <c r="CE292" i="5"/>
  <c r="CE293" i="5"/>
  <c r="CE294" i="5"/>
  <c r="CE295" i="5"/>
  <c r="CE296" i="5"/>
  <c r="CE297" i="5"/>
  <c r="CE298" i="5"/>
  <c r="CE299" i="5"/>
  <c r="CE300" i="5"/>
  <c r="CE301" i="5"/>
  <c r="CE302" i="5"/>
  <c r="CE303" i="5"/>
  <c r="CE304" i="5"/>
  <c r="CE305" i="5"/>
  <c r="CE306" i="5"/>
  <c r="CE307" i="5"/>
  <c r="CE308" i="5"/>
  <c r="CE309" i="5"/>
  <c r="CE310" i="5"/>
  <c r="CE311" i="5"/>
  <c r="CE312" i="5"/>
  <c r="CE313" i="5"/>
  <c r="CE314" i="5"/>
  <c r="CE315" i="5"/>
  <c r="CE316" i="5"/>
  <c r="CE317" i="5"/>
  <c r="CE318" i="5"/>
  <c r="CE319" i="5"/>
  <c r="CE320" i="5"/>
  <c r="CE321" i="5"/>
  <c r="CE322" i="5"/>
  <c r="CE323" i="5"/>
  <c r="CE324" i="5"/>
  <c r="CE325" i="5"/>
  <c r="CE326" i="5"/>
  <c r="CE327" i="5"/>
  <c r="CE328" i="5"/>
  <c r="CE329" i="5"/>
  <c r="CE330" i="5"/>
  <c r="CE331" i="5"/>
  <c r="CE332" i="5"/>
  <c r="CE333" i="5"/>
  <c r="CE334" i="5"/>
  <c r="CE335" i="5"/>
  <c r="CE336" i="5"/>
  <c r="CE337" i="5"/>
  <c r="CE338" i="5"/>
  <c r="CE339" i="5"/>
  <c r="CE340" i="5"/>
  <c r="CE341" i="5"/>
  <c r="CE342" i="5"/>
  <c r="CE343" i="5"/>
  <c r="CE344" i="5"/>
  <c r="CE345" i="5"/>
  <c r="CE346" i="5"/>
  <c r="CE347" i="5"/>
  <c r="CE348" i="5"/>
  <c r="CE349" i="5"/>
  <c r="CE350" i="5"/>
  <c r="CE351" i="5"/>
  <c r="CE352" i="5"/>
  <c r="CE353" i="5"/>
  <c r="CE354" i="5"/>
  <c r="CE355" i="5"/>
  <c r="CE356" i="5"/>
  <c r="CE357" i="5"/>
  <c r="CE358" i="5"/>
  <c r="CE359" i="5"/>
  <c r="CE360" i="5"/>
  <c r="CE361" i="5"/>
  <c r="CE362" i="5"/>
  <c r="CE363" i="5"/>
  <c r="CE364" i="5"/>
  <c r="CE365" i="5"/>
  <c r="CE366" i="5"/>
  <c r="CE367" i="5"/>
  <c r="CE368" i="5"/>
  <c r="CE369" i="5"/>
  <c r="CE370" i="5"/>
  <c r="CE371" i="5"/>
  <c r="CE372" i="5"/>
  <c r="CE373" i="5"/>
  <c r="CE374" i="5"/>
  <c r="CE375" i="5"/>
  <c r="CE376" i="5"/>
  <c r="CE377" i="5"/>
  <c r="CE378" i="5"/>
  <c r="CE379" i="5"/>
  <c r="CE380" i="5"/>
  <c r="CE381" i="5"/>
  <c r="CE382" i="5"/>
  <c r="CE383" i="5"/>
  <c r="CE384" i="5"/>
  <c r="CE385" i="5"/>
  <c r="CE386" i="5"/>
  <c r="CE387" i="5"/>
  <c r="CE388" i="5"/>
  <c r="CE389" i="5"/>
  <c r="CE390" i="5"/>
  <c r="CE391" i="5"/>
  <c r="CE392" i="5"/>
  <c r="CE393" i="5"/>
  <c r="CE394" i="5"/>
  <c r="CE395" i="5"/>
  <c r="CE396" i="5"/>
  <c r="CE397" i="5"/>
  <c r="CE398" i="5"/>
  <c r="CE399" i="5"/>
  <c r="CE400" i="5"/>
  <c r="CE401" i="5"/>
  <c r="CE402" i="5"/>
  <c r="CE403" i="5"/>
  <c r="CE404" i="5"/>
  <c r="CE405" i="5"/>
  <c r="CE406" i="5"/>
  <c r="CE407" i="5"/>
  <c r="CE408" i="5"/>
  <c r="CE409" i="5"/>
  <c r="CE410" i="5"/>
  <c r="CE411" i="5"/>
  <c r="CE412" i="5"/>
  <c r="CE413" i="5"/>
  <c r="CE414" i="5"/>
  <c r="CE415" i="5"/>
  <c r="CE416" i="5"/>
  <c r="CE417" i="5"/>
  <c r="CE418" i="5"/>
  <c r="CE419" i="5"/>
  <c r="CE420" i="5"/>
  <c r="CE421" i="5"/>
  <c r="CE422" i="5"/>
  <c r="CE423" i="5"/>
  <c r="CE424" i="5"/>
  <c r="CE425" i="5"/>
  <c r="CE426" i="5"/>
  <c r="CE427" i="5"/>
  <c r="CE428" i="5"/>
  <c r="CE429" i="5"/>
  <c r="CE430" i="5"/>
  <c r="CE431" i="5"/>
  <c r="CE432" i="5"/>
  <c r="CE433" i="5"/>
  <c r="CE434" i="5"/>
  <c r="CE435" i="5"/>
  <c r="CE436" i="5"/>
  <c r="CE437" i="5"/>
  <c r="CE438" i="5"/>
  <c r="CE439" i="5"/>
  <c r="CE440" i="5"/>
  <c r="CE441" i="5"/>
  <c r="CE442" i="5"/>
  <c r="CE443" i="5"/>
  <c r="CE444" i="5"/>
  <c r="CE445" i="5"/>
  <c r="CE446" i="5"/>
  <c r="CE447" i="5"/>
  <c r="CE448" i="5"/>
  <c r="CE449" i="5"/>
  <c r="CE450" i="5"/>
  <c r="CE451" i="5"/>
  <c r="CE452" i="5"/>
  <c r="CE453" i="5"/>
  <c r="CE454" i="5"/>
  <c r="CE455" i="5"/>
  <c r="CE456" i="5"/>
  <c r="CE457" i="5"/>
  <c r="CE458" i="5"/>
  <c r="CE459" i="5"/>
  <c r="CE460" i="5"/>
  <c r="CE461" i="5"/>
  <c r="CE462" i="5"/>
  <c r="CE463" i="5"/>
  <c r="CE464" i="5"/>
  <c r="CE465" i="5"/>
  <c r="CE466" i="5"/>
  <c r="CE467" i="5"/>
  <c r="CE468" i="5"/>
  <c r="CE469" i="5"/>
  <c r="CE470" i="5"/>
  <c r="CE471" i="5"/>
  <c r="CE472" i="5"/>
  <c r="CE473" i="5"/>
  <c r="CE474" i="5"/>
  <c r="CE475" i="5"/>
  <c r="CE476" i="5"/>
  <c r="CE477" i="5"/>
  <c r="CE478" i="5"/>
  <c r="CE479" i="5"/>
  <c r="CE480" i="5"/>
  <c r="CE481" i="5"/>
  <c r="CE482" i="5"/>
  <c r="CE483" i="5"/>
  <c r="CE484" i="5"/>
  <c r="CE485" i="5"/>
  <c r="CE486" i="5"/>
  <c r="CE487" i="5"/>
  <c r="CE488" i="5"/>
  <c r="CE489" i="5"/>
  <c r="CE490" i="5"/>
  <c r="CE491" i="5"/>
  <c r="CE492" i="5"/>
  <c r="CE493" i="5"/>
  <c r="CE494" i="5"/>
  <c r="CE495" i="5"/>
  <c r="CE496" i="5"/>
  <c r="CE497" i="5"/>
  <c r="CE498" i="5"/>
  <c r="CE499" i="5"/>
  <c r="CE500" i="5"/>
  <c r="CE501" i="5"/>
  <c r="CE502" i="5"/>
  <c r="CE503" i="5"/>
  <c r="CE504" i="5"/>
  <c r="CE505" i="5"/>
  <c r="CE506" i="5"/>
  <c r="CE507" i="5"/>
  <c r="CE508" i="5"/>
  <c r="CE509" i="5"/>
  <c r="CE510" i="5"/>
  <c r="CE511" i="5"/>
  <c r="CE512" i="5"/>
  <c r="CE513" i="5"/>
  <c r="CE514" i="5"/>
  <c r="CE515" i="5"/>
  <c r="CE516" i="5"/>
  <c r="CE517" i="5"/>
  <c r="CE518" i="5"/>
  <c r="CE519" i="5"/>
  <c r="CE520" i="5"/>
  <c r="CE521" i="5"/>
  <c r="CE522" i="5"/>
  <c r="CE523" i="5"/>
  <c r="CE524" i="5"/>
  <c r="CE525" i="5"/>
  <c r="CE526" i="5"/>
  <c r="CE527" i="5"/>
  <c r="CE528" i="5"/>
  <c r="CE529" i="5"/>
  <c r="CE530" i="5"/>
  <c r="CE531" i="5"/>
  <c r="CE532" i="5"/>
  <c r="CE533" i="5"/>
  <c r="CE534" i="5"/>
  <c r="CE535" i="5"/>
  <c r="CE536" i="5"/>
  <c r="CE537" i="5"/>
  <c r="CE538" i="5"/>
  <c r="CE539" i="5"/>
  <c r="CE540" i="5"/>
  <c r="CE541" i="5"/>
  <c r="CE542" i="5"/>
  <c r="CE543" i="5"/>
  <c r="CE544" i="5"/>
  <c r="CE545" i="5"/>
  <c r="CE546" i="5"/>
  <c r="CE547" i="5"/>
  <c r="CE548" i="5"/>
  <c r="CE549" i="5"/>
  <c r="CE550" i="5"/>
  <c r="CE551" i="5"/>
  <c r="CE552" i="5"/>
  <c r="CE553" i="5"/>
  <c r="CE554" i="5"/>
  <c r="CE555" i="5"/>
  <c r="CE556" i="5"/>
  <c r="CE557" i="5"/>
  <c r="CE558" i="5"/>
  <c r="CE559" i="5"/>
  <c r="CE560" i="5"/>
  <c r="CE561" i="5"/>
  <c r="CE562" i="5"/>
  <c r="CE563" i="5"/>
  <c r="CE564" i="5"/>
  <c r="CE565" i="5"/>
  <c r="CE566" i="5"/>
  <c r="CE567" i="5"/>
  <c r="CE568" i="5"/>
  <c r="CE569" i="5"/>
  <c r="CE570" i="5"/>
  <c r="CE571" i="5"/>
  <c r="CE572" i="5"/>
  <c r="CE573" i="5"/>
  <c r="CE574" i="5"/>
  <c r="CE575" i="5"/>
  <c r="CE576" i="5"/>
  <c r="CE577" i="5"/>
  <c r="CE578" i="5"/>
  <c r="CE579" i="5"/>
  <c r="CE580" i="5"/>
  <c r="CE581" i="5"/>
  <c r="CE582" i="5"/>
  <c r="CE583" i="5"/>
  <c r="CE584" i="5"/>
  <c r="CE585" i="5"/>
  <c r="CE586" i="5"/>
  <c r="CE587" i="5"/>
  <c r="CE588" i="5"/>
  <c r="CE589" i="5"/>
  <c r="CE590" i="5"/>
  <c r="CE591" i="5"/>
  <c r="CE592" i="5"/>
  <c r="CE593" i="5"/>
  <c r="CE594" i="5"/>
  <c r="CE595" i="5"/>
  <c r="CE596" i="5"/>
  <c r="CE597" i="5"/>
  <c r="CE598" i="5"/>
  <c r="CE599" i="5"/>
  <c r="CE600" i="5"/>
  <c r="CE601" i="5"/>
  <c r="CE602" i="5"/>
  <c r="CE603" i="5"/>
  <c r="CE604" i="5"/>
  <c r="CE605" i="5"/>
  <c r="CE606" i="5"/>
  <c r="CE607" i="5"/>
  <c r="CE608" i="5"/>
  <c r="CE609" i="5"/>
  <c r="CE610" i="5"/>
  <c r="CE611" i="5"/>
  <c r="CE612" i="5"/>
  <c r="CE2" i="5"/>
  <c r="AR65" i="9" s="1"/>
  <c r="CD2" i="6"/>
  <c r="CD3" i="6"/>
  <c r="CD4" i="6"/>
  <c r="CD5" i="6"/>
  <c r="CD6" i="6"/>
  <c r="CD7" i="6"/>
  <c r="CD8" i="6"/>
  <c r="CD9" i="6"/>
  <c r="CD10" i="6"/>
  <c r="CD11" i="6"/>
  <c r="CD12" i="6"/>
  <c r="CD13" i="6"/>
  <c r="CD14" i="6"/>
  <c r="CD15" i="6"/>
  <c r="CD16" i="6"/>
  <c r="CD17" i="6"/>
  <c r="CD18" i="6"/>
  <c r="CD19" i="6"/>
  <c r="CD20" i="6"/>
  <c r="CD21" i="6"/>
  <c r="CD22" i="6"/>
  <c r="CD23" i="6"/>
  <c r="CD24" i="6"/>
  <c r="CD25" i="6"/>
  <c r="CD26" i="6"/>
  <c r="CD27" i="6"/>
  <c r="CD28" i="6"/>
  <c r="CD29" i="6"/>
  <c r="CD30" i="6"/>
  <c r="CD31" i="6"/>
  <c r="CD32" i="6"/>
  <c r="CD33" i="6"/>
  <c r="CD34" i="6"/>
  <c r="CD35" i="6"/>
  <c r="CD36" i="6"/>
  <c r="CD37" i="6"/>
  <c r="CD38" i="6"/>
  <c r="CD39" i="6"/>
  <c r="CD40" i="6"/>
  <c r="CD41" i="6"/>
  <c r="CD42" i="6"/>
  <c r="CD43" i="6"/>
  <c r="CD44" i="6"/>
  <c r="CD45" i="6"/>
  <c r="CD46" i="6"/>
  <c r="CD47" i="6"/>
  <c r="CD48" i="6"/>
  <c r="CD49" i="6"/>
  <c r="CD50" i="6"/>
  <c r="CD51" i="6"/>
  <c r="CD52" i="6"/>
  <c r="CD53" i="6"/>
  <c r="CD54" i="6"/>
  <c r="CD55" i="6"/>
  <c r="CD56" i="6"/>
  <c r="CD57" i="6"/>
  <c r="CD58" i="6"/>
  <c r="CD59" i="6"/>
  <c r="CD60" i="6"/>
  <c r="CD61" i="6"/>
  <c r="CD62" i="6"/>
  <c r="CD63" i="6"/>
  <c r="CD64" i="6"/>
  <c r="CD65" i="6"/>
  <c r="CD66" i="6"/>
  <c r="CD67" i="6"/>
  <c r="CD68" i="6"/>
  <c r="CD69" i="6"/>
  <c r="CD70" i="6"/>
  <c r="CD71" i="6"/>
  <c r="CD72" i="6"/>
  <c r="CD73" i="6"/>
  <c r="CD74" i="6"/>
  <c r="CD75" i="6"/>
  <c r="CD76" i="6"/>
  <c r="CD77" i="6"/>
  <c r="CD78" i="6"/>
  <c r="CD79" i="6"/>
  <c r="CD80" i="6"/>
  <c r="CD81" i="6"/>
  <c r="CD82" i="6"/>
  <c r="CD83" i="6"/>
  <c r="CD84" i="6"/>
  <c r="CD85" i="6"/>
  <c r="CD86" i="6"/>
  <c r="CD87" i="6"/>
  <c r="CD88" i="6"/>
  <c r="CD89" i="6"/>
  <c r="CD90" i="6"/>
  <c r="CD91" i="6"/>
  <c r="CD92" i="6"/>
  <c r="CD93" i="6"/>
  <c r="CD94" i="6"/>
  <c r="CD95" i="6"/>
  <c r="CD96" i="6"/>
  <c r="CD97" i="6"/>
  <c r="CD98" i="6"/>
  <c r="CD99" i="6"/>
  <c r="CD100" i="6"/>
  <c r="CD101" i="6"/>
  <c r="CD102" i="6"/>
  <c r="CD103" i="6"/>
  <c r="CD104" i="6"/>
  <c r="CD105" i="6"/>
  <c r="CD106" i="6"/>
  <c r="CD107" i="6"/>
  <c r="CD108" i="6"/>
  <c r="CD109" i="6"/>
  <c r="CD110" i="6"/>
  <c r="CD111" i="6"/>
  <c r="CD112" i="6"/>
  <c r="CD113" i="6"/>
  <c r="CD114" i="6"/>
  <c r="CD115" i="6"/>
  <c r="CD116" i="6"/>
  <c r="CD117" i="6"/>
  <c r="CD118" i="6"/>
  <c r="CD119" i="6"/>
  <c r="CD120" i="6"/>
  <c r="CD121" i="6"/>
  <c r="CD122" i="6"/>
  <c r="CD123" i="6"/>
  <c r="CD124" i="6"/>
  <c r="CD125" i="6"/>
  <c r="CD126" i="6"/>
  <c r="CD127" i="6"/>
  <c r="CD128" i="6"/>
  <c r="CD129" i="6"/>
  <c r="CD130" i="6"/>
  <c r="CD131" i="6"/>
  <c r="CD132" i="6"/>
  <c r="CD133" i="6"/>
  <c r="CD134" i="6"/>
  <c r="CD135" i="6"/>
  <c r="CD136" i="6"/>
  <c r="CD137" i="6"/>
  <c r="CD138" i="6"/>
  <c r="CD139" i="6"/>
  <c r="CD140" i="6"/>
  <c r="CD141" i="6"/>
  <c r="CD142" i="6"/>
  <c r="CD143" i="6"/>
  <c r="CD144" i="6"/>
  <c r="CD145" i="6"/>
  <c r="CD146" i="6"/>
  <c r="CD147" i="6"/>
  <c r="CD148" i="6"/>
  <c r="CD149" i="6"/>
  <c r="CD150" i="6"/>
  <c r="CD151" i="6"/>
  <c r="CD152" i="6"/>
  <c r="CD153" i="6"/>
  <c r="CD154" i="6"/>
  <c r="CD155" i="6"/>
  <c r="CD156" i="6"/>
  <c r="CD157" i="6"/>
  <c r="CD158" i="6"/>
  <c r="CD159" i="6"/>
  <c r="CD160" i="6"/>
  <c r="CD161" i="6"/>
  <c r="CD162" i="6"/>
  <c r="CD163" i="6"/>
  <c r="CD164" i="6"/>
  <c r="CD165" i="6"/>
  <c r="CD166" i="6"/>
  <c r="CD167" i="6"/>
  <c r="CD168" i="6"/>
  <c r="CD169" i="6"/>
  <c r="CD170" i="6"/>
  <c r="CD171" i="6"/>
  <c r="CD172" i="6"/>
  <c r="CD173" i="6"/>
  <c r="CD174" i="6"/>
  <c r="CD175" i="6"/>
  <c r="CD176" i="6"/>
  <c r="CD177" i="6"/>
  <c r="CD178" i="6"/>
  <c r="CD179" i="6"/>
  <c r="CD180" i="6"/>
  <c r="CD181" i="6"/>
  <c r="CD182" i="6"/>
  <c r="CD183" i="6"/>
  <c r="CD184" i="6"/>
  <c r="CD185" i="6"/>
  <c r="CD186" i="6"/>
  <c r="CD187" i="6"/>
  <c r="CD188" i="6"/>
  <c r="CD189" i="6"/>
  <c r="CD190" i="6"/>
  <c r="CD191" i="6"/>
  <c r="CD192" i="6"/>
  <c r="CD193" i="6"/>
  <c r="CD194" i="6"/>
  <c r="CD195" i="6"/>
  <c r="CD196" i="6"/>
  <c r="CD197" i="6"/>
  <c r="CD198" i="6"/>
  <c r="CD199" i="6"/>
  <c r="CD200" i="6"/>
  <c r="CD201" i="6"/>
  <c r="CD202" i="6"/>
  <c r="CD203" i="6"/>
  <c r="CD204" i="6"/>
  <c r="CD205" i="6"/>
  <c r="CD206" i="6"/>
  <c r="CD207" i="6"/>
  <c r="CD208" i="6"/>
  <c r="CD209" i="6"/>
  <c r="CD210" i="6"/>
  <c r="CD211" i="6"/>
  <c r="CD212" i="6"/>
  <c r="CD213" i="6"/>
  <c r="CD214" i="6"/>
  <c r="CD215" i="6"/>
  <c r="CD216" i="6"/>
  <c r="CD217" i="6"/>
  <c r="CD218" i="6"/>
  <c r="CD219" i="6"/>
  <c r="CD220" i="6"/>
  <c r="CD221" i="6"/>
  <c r="CD222" i="6"/>
  <c r="CD223" i="6"/>
  <c r="CD224" i="6"/>
  <c r="CD225" i="6"/>
  <c r="CD226" i="6"/>
  <c r="CD227" i="6"/>
  <c r="CD228" i="6"/>
  <c r="CD229" i="6"/>
  <c r="CD230" i="6"/>
  <c r="CD231" i="6"/>
  <c r="CD232" i="6"/>
  <c r="CD233" i="6"/>
  <c r="CD234" i="6"/>
  <c r="CD235" i="6"/>
  <c r="CD236" i="6"/>
  <c r="CD237" i="6"/>
  <c r="CD238" i="6"/>
  <c r="CD239" i="6"/>
  <c r="CD240" i="6"/>
  <c r="CD241" i="6"/>
  <c r="CD242" i="6"/>
  <c r="CD243" i="6"/>
  <c r="CD244" i="6"/>
  <c r="CD245" i="6"/>
  <c r="CD246" i="6"/>
  <c r="CD247" i="6"/>
  <c r="CD248" i="6"/>
  <c r="CD249" i="6"/>
  <c r="CD250" i="6"/>
  <c r="CD251" i="6"/>
  <c r="CD252" i="6"/>
  <c r="CD253" i="6"/>
  <c r="CD254" i="6"/>
  <c r="CD255" i="6"/>
  <c r="CD256" i="6"/>
  <c r="CD257" i="6"/>
  <c r="CD258" i="6"/>
  <c r="CD259" i="6"/>
  <c r="CD260" i="6"/>
  <c r="CD261" i="6"/>
  <c r="CD262" i="6"/>
  <c r="CD263" i="6"/>
  <c r="CD264" i="6"/>
  <c r="CD265" i="6"/>
  <c r="CD266" i="6"/>
  <c r="CD267" i="6"/>
  <c r="CD268" i="6"/>
  <c r="CD269" i="6"/>
  <c r="CD270" i="6"/>
  <c r="CD271" i="6"/>
  <c r="CD272" i="6"/>
  <c r="CD273" i="6"/>
  <c r="CD274" i="6"/>
  <c r="CD275" i="6"/>
  <c r="CD276" i="6"/>
  <c r="CD277" i="6"/>
  <c r="CD278" i="6"/>
  <c r="CD279" i="6"/>
  <c r="CD280" i="6"/>
  <c r="CD281" i="6"/>
  <c r="CD282" i="6"/>
  <c r="CD283" i="6"/>
  <c r="CD284" i="6"/>
  <c r="CD285" i="6"/>
  <c r="CD286" i="6"/>
  <c r="CD287" i="6"/>
  <c r="CD288" i="6"/>
  <c r="CD289" i="6"/>
  <c r="CD290" i="6"/>
  <c r="CD291" i="6"/>
  <c r="CD292" i="6"/>
  <c r="CD293" i="6"/>
  <c r="CD294" i="6"/>
  <c r="CD295" i="6"/>
  <c r="CD296" i="6"/>
  <c r="CD297" i="6"/>
  <c r="CD298" i="6"/>
  <c r="CD299" i="6"/>
  <c r="CD300" i="6"/>
  <c r="CD301" i="6"/>
  <c r="CD302" i="6"/>
  <c r="CD303" i="6"/>
  <c r="CD304" i="6"/>
  <c r="CD305" i="6"/>
  <c r="CD306" i="6"/>
  <c r="CD307" i="6"/>
  <c r="CD308" i="6"/>
  <c r="CD309" i="6"/>
  <c r="CD310" i="6"/>
  <c r="CD311" i="6"/>
  <c r="CD312" i="6"/>
  <c r="CD313" i="6"/>
  <c r="CD314" i="6"/>
  <c r="CD315" i="6"/>
  <c r="CD316" i="6"/>
  <c r="CD317" i="6"/>
  <c r="CD318" i="6"/>
  <c r="CD319" i="6"/>
  <c r="CD320" i="6"/>
  <c r="CD321" i="6"/>
  <c r="CD322" i="6"/>
  <c r="CD323" i="6"/>
  <c r="CD324" i="6"/>
  <c r="CD325" i="6"/>
  <c r="CD326" i="6"/>
  <c r="CD327" i="6"/>
  <c r="CD328" i="6"/>
  <c r="CD329" i="6"/>
  <c r="CD330" i="6"/>
  <c r="CD331" i="6"/>
  <c r="CD332" i="6"/>
  <c r="CD333" i="6"/>
  <c r="CD334" i="6"/>
  <c r="CD335" i="6"/>
  <c r="CD336" i="6"/>
  <c r="CD337" i="6"/>
  <c r="CD338" i="6"/>
  <c r="CD339" i="6"/>
  <c r="CD340" i="6"/>
  <c r="CD341" i="6"/>
  <c r="CD342" i="6"/>
  <c r="CD343" i="6"/>
  <c r="CD344" i="6"/>
  <c r="CD345" i="6"/>
  <c r="CD346" i="6"/>
  <c r="CD347" i="6"/>
  <c r="CD348" i="6"/>
  <c r="CD349" i="6"/>
  <c r="CD350" i="6"/>
  <c r="CD351" i="6"/>
  <c r="CD352" i="6"/>
  <c r="CD353" i="6"/>
  <c r="CD354" i="6"/>
  <c r="CD355" i="6"/>
  <c r="CD356" i="6"/>
  <c r="CD357" i="6"/>
  <c r="CD358" i="6"/>
  <c r="CD359" i="6"/>
  <c r="CD360" i="6"/>
  <c r="CD361" i="6"/>
  <c r="CD362" i="6"/>
  <c r="CD363" i="6"/>
  <c r="CD364" i="6"/>
  <c r="CD365" i="6"/>
  <c r="CD366" i="6"/>
  <c r="CD367" i="6"/>
  <c r="CD368" i="6"/>
  <c r="CD369" i="6"/>
  <c r="CD370" i="6"/>
  <c r="CD371" i="6"/>
  <c r="CD372" i="6"/>
  <c r="CD373" i="6"/>
  <c r="CD374" i="6"/>
  <c r="CD375" i="6"/>
  <c r="CD376" i="6"/>
  <c r="CD377" i="6"/>
  <c r="CD378" i="6"/>
  <c r="CD379" i="6"/>
  <c r="CD380" i="6"/>
  <c r="CD381" i="6"/>
  <c r="CD382" i="6"/>
  <c r="CD383" i="6"/>
  <c r="CD384" i="6"/>
  <c r="CD385" i="6"/>
  <c r="CD386" i="6"/>
  <c r="CD387" i="6"/>
  <c r="CD388" i="6"/>
  <c r="CD389" i="6"/>
  <c r="CD390" i="6"/>
  <c r="CD391" i="6"/>
  <c r="CD392" i="6"/>
  <c r="CD393" i="6"/>
  <c r="CD394" i="6"/>
  <c r="CD395" i="6"/>
  <c r="CD396" i="6"/>
  <c r="CD397" i="6"/>
  <c r="CD398" i="6"/>
  <c r="CD399" i="6"/>
  <c r="CD400" i="6"/>
  <c r="CD401" i="6"/>
  <c r="CD402" i="6"/>
  <c r="CD403" i="6"/>
  <c r="CD404" i="6"/>
  <c r="CD405" i="6"/>
  <c r="CD406" i="6"/>
  <c r="CD407" i="6"/>
  <c r="CD408" i="6"/>
  <c r="CD409" i="6"/>
  <c r="CD410" i="6"/>
  <c r="CD411" i="6"/>
  <c r="CD412" i="6"/>
  <c r="CD413" i="6"/>
  <c r="CD414" i="6"/>
  <c r="CD415" i="6"/>
  <c r="CD416" i="6"/>
  <c r="CD417" i="6"/>
  <c r="CD418" i="6"/>
  <c r="CD419" i="6"/>
  <c r="CD420" i="6"/>
  <c r="CD421" i="6"/>
  <c r="CD422" i="6"/>
  <c r="CD423" i="6"/>
  <c r="CD424" i="6"/>
  <c r="CD425" i="6"/>
  <c r="CD426" i="6"/>
  <c r="CD427" i="6"/>
  <c r="CD428" i="6"/>
  <c r="CD429" i="6"/>
  <c r="CD430" i="6"/>
  <c r="CD431" i="6"/>
  <c r="CD432" i="6"/>
  <c r="CD433" i="6"/>
  <c r="CD434" i="6"/>
  <c r="CD435" i="6"/>
  <c r="CD436" i="6"/>
  <c r="CD437" i="6"/>
  <c r="CD438" i="6"/>
  <c r="CD439" i="6"/>
  <c r="CD440" i="6"/>
  <c r="CD441" i="6"/>
  <c r="CD442" i="6"/>
  <c r="CD443" i="6"/>
  <c r="CD444" i="6"/>
  <c r="CD445" i="6"/>
  <c r="CD446" i="6"/>
  <c r="CD447" i="6"/>
  <c r="CD448" i="6"/>
  <c r="CD449" i="6"/>
  <c r="CD450" i="6"/>
  <c r="CD451" i="6"/>
  <c r="CD452" i="6"/>
  <c r="CD453" i="6"/>
  <c r="CD454" i="6"/>
  <c r="CD455" i="6"/>
  <c r="CD456" i="6"/>
  <c r="CD457" i="6"/>
  <c r="CD458" i="6"/>
  <c r="CD459" i="6"/>
  <c r="CD460" i="6"/>
  <c r="CD461" i="6"/>
  <c r="CD462" i="6"/>
  <c r="CD463" i="6"/>
  <c r="CD464" i="6"/>
  <c r="CD465" i="6"/>
  <c r="CD466" i="6"/>
  <c r="CD467" i="6"/>
  <c r="CD468" i="6"/>
  <c r="CD469" i="6"/>
  <c r="CD470" i="6"/>
  <c r="CD471" i="6"/>
  <c r="CD472" i="6"/>
  <c r="CD473" i="6"/>
  <c r="CD474" i="6"/>
  <c r="CD475" i="6"/>
  <c r="CD476" i="6"/>
  <c r="CD477" i="6"/>
  <c r="CD478" i="6"/>
  <c r="CD479" i="6"/>
  <c r="CD480" i="6"/>
  <c r="CD481" i="6"/>
  <c r="CD482" i="6"/>
  <c r="CD483" i="6"/>
  <c r="CD484" i="6"/>
  <c r="CD485" i="6"/>
  <c r="CD486" i="6"/>
  <c r="CD487" i="6"/>
  <c r="CD488" i="6"/>
  <c r="CD489" i="6"/>
  <c r="CD490" i="6"/>
  <c r="CD491" i="6"/>
  <c r="CD492" i="6"/>
  <c r="CD493" i="6"/>
  <c r="CD494" i="6"/>
  <c r="CD495" i="6"/>
  <c r="CD496" i="6"/>
  <c r="CD497" i="6"/>
  <c r="CD498" i="6"/>
  <c r="CD499" i="6"/>
  <c r="CD500" i="6"/>
  <c r="CD501" i="6"/>
  <c r="CD502" i="6"/>
  <c r="CD503" i="6"/>
  <c r="CD504" i="6"/>
  <c r="CD505" i="6"/>
  <c r="CD506" i="6"/>
  <c r="CD507" i="6"/>
  <c r="CD508" i="6"/>
  <c r="CD509" i="6"/>
  <c r="CD510" i="6"/>
  <c r="CD511" i="6"/>
  <c r="CD512" i="6"/>
  <c r="CD513" i="6"/>
  <c r="CD514" i="6"/>
  <c r="CD515" i="6"/>
  <c r="CD516" i="6"/>
  <c r="CD517" i="6"/>
  <c r="CD518" i="6"/>
  <c r="CD519" i="6"/>
  <c r="CD520" i="6"/>
  <c r="CD521" i="6"/>
  <c r="CD522" i="6"/>
  <c r="CD523" i="6"/>
  <c r="CD524" i="6"/>
  <c r="CD525" i="6"/>
  <c r="CD526" i="6"/>
  <c r="CD527" i="6"/>
  <c r="CD528" i="6"/>
  <c r="CD529" i="6"/>
  <c r="CD530" i="6"/>
  <c r="CD531" i="6"/>
  <c r="CD532" i="6"/>
  <c r="CD533" i="6"/>
  <c r="CD534" i="6"/>
  <c r="CD535" i="6"/>
  <c r="CD536" i="6"/>
  <c r="CD537" i="6"/>
  <c r="CD538" i="6"/>
  <c r="CD539" i="6"/>
  <c r="CD540" i="6"/>
  <c r="CD541" i="6"/>
  <c r="CD542" i="6"/>
  <c r="CD543" i="6"/>
  <c r="CD544" i="6"/>
  <c r="CD545" i="6"/>
  <c r="CD546" i="6"/>
  <c r="CD547" i="6"/>
  <c r="CD548" i="6"/>
  <c r="CD549" i="6"/>
  <c r="CD550" i="6"/>
  <c r="CD551" i="6"/>
  <c r="CD552" i="6"/>
  <c r="CD553" i="6"/>
  <c r="CD554" i="6"/>
  <c r="CD555" i="6"/>
  <c r="CD556" i="6"/>
  <c r="CD557" i="6"/>
  <c r="CD558" i="6"/>
  <c r="CD559" i="6"/>
  <c r="CD560" i="6"/>
  <c r="CD561" i="6"/>
  <c r="CD562" i="6"/>
  <c r="CD563" i="6"/>
  <c r="CD564" i="6"/>
  <c r="CD565" i="6"/>
  <c r="CD566" i="6"/>
  <c r="CD567" i="6"/>
  <c r="CD568" i="6"/>
  <c r="CD569" i="6"/>
  <c r="CD570" i="6"/>
  <c r="CD571" i="6"/>
  <c r="CD572" i="6"/>
  <c r="CD573" i="6"/>
  <c r="CD574" i="6"/>
  <c r="CD575" i="6"/>
  <c r="CD576" i="6"/>
  <c r="CD577" i="6"/>
  <c r="CD578" i="6"/>
  <c r="CD579" i="6"/>
  <c r="CD580" i="6"/>
  <c r="CD581" i="6"/>
  <c r="CD582" i="6"/>
  <c r="CD583" i="6"/>
  <c r="CD584" i="6"/>
  <c r="CD585" i="6"/>
  <c r="CD586" i="6"/>
  <c r="CD587" i="6"/>
  <c r="CD588" i="6"/>
  <c r="CD589" i="6"/>
  <c r="CD590" i="6"/>
  <c r="CD591" i="6"/>
  <c r="CD592" i="6"/>
  <c r="CD593" i="6"/>
  <c r="CD594" i="6"/>
  <c r="CD595" i="6"/>
  <c r="CD596" i="6"/>
  <c r="CD597" i="6"/>
  <c r="CD598" i="6"/>
  <c r="CD599" i="6"/>
  <c r="CD600" i="6"/>
  <c r="CD601" i="6"/>
  <c r="CD602" i="6"/>
  <c r="CD603" i="6"/>
  <c r="CD604" i="6"/>
  <c r="CD605" i="6"/>
  <c r="CD606" i="6"/>
  <c r="CD607" i="6"/>
  <c r="CD608" i="6"/>
  <c r="CD609" i="6"/>
  <c r="CD610" i="6"/>
  <c r="CD611" i="6"/>
  <c r="CD612" i="6"/>
  <c r="CD613" i="6"/>
  <c r="CD614" i="6"/>
  <c r="CD615" i="6"/>
  <c r="CD616" i="6"/>
  <c r="CD617" i="6"/>
  <c r="CD618" i="6"/>
  <c r="CD619" i="6"/>
  <c r="CD620" i="6"/>
  <c r="CD621" i="6"/>
  <c r="CD622" i="6"/>
  <c r="CD623" i="6"/>
  <c r="CD624" i="6"/>
  <c r="CD625" i="6"/>
  <c r="CD626" i="6"/>
  <c r="CD627" i="6"/>
  <c r="CD628" i="6"/>
  <c r="CD629" i="6"/>
  <c r="CD630" i="6"/>
  <c r="CD631" i="6"/>
  <c r="CD632" i="6"/>
  <c r="CD633" i="6"/>
  <c r="CD634" i="6"/>
  <c r="CD635" i="6"/>
  <c r="CD636" i="6"/>
  <c r="CD637" i="6"/>
  <c r="CD638" i="6"/>
  <c r="CD639" i="6"/>
  <c r="CD640" i="6"/>
  <c r="CD641" i="6"/>
  <c r="CD642" i="6"/>
  <c r="CD643" i="6"/>
  <c r="CD644" i="6"/>
  <c r="CD645" i="6"/>
  <c r="CD646" i="6"/>
  <c r="CD647" i="6"/>
  <c r="CD648" i="6"/>
  <c r="CD649" i="6"/>
  <c r="CD650" i="6"/>
  <c r="CD651" i="6"/>
  <c r="CD652" i="6"/>
  <c r="CD653" i="6"/>
  <c r="CD654" i="6"/>
  <c r="CD655" i="6"/>
  <c r="CD656" i="6"/>
  <c r="CD657" i="6"/>
  <c r="CD658" i="6"/>
  <c r="CD659" i="6"/>
  <c r="CD660" i="6"/>
  <c r="CD661" i="6"/>
  <c r="CD662" i="6"/>
  <c r="CD663" i="6"/>
  <c r="CD664" i="6"/>
  <c r="CD665" i="6"/>
  <c r="CD666" i="6"/>
  <c r="CD667" i="6"/>
  <c r="CD668" i="6"/>
  <c r="CD669" i="6"/>
  <c r="CD670" i="6"/>
  <c r="CD671" i="6"/>
  <c r="CD672" i="6"/>
  <c r="CD673" i="6"/>
  <c r="CD674" i="6"/>
  <c r="CD675" i="6"/>
  <c r="CD676" i="6"/>
  <c r="CD677" i="6"/>
  <c r="CD678" i="6"/>
  <c r="CD679" i="6"/>
  <c r="CD680" i="6"/>
  <c r="CD681" i="6"/>
  <c r="CD682" i="6"/>
  <c r="CD683" i="6"/>
  <c r="CD684" i="6"/>
  <c r="CD685" i="6"/>
  <c r="CD686" i="6"/>
  <c r="CD687" i="6"/>
  <c r="CD688" i="6"/>
  <c r="CD689" i="6"/>
  <c r="CD690" i="6"/>
  <c r="CD691" i="6"/>
  <c r="CD692" i="6"/>
  <c r="CD693" i="6"/>
  <c r="CD694" i="6"/>
  <c r="CD695" i="6"/>
  <c r="CD696" i="6"/>
  <c r="CD697" i="6"/>
  <c r="CD698" i="6"/>
  <c r="CD699" i="6"/>
  <c r="CD700" i="6"/>
  <c r="CD701" i="6"/>
  <c r="CD702" i="6"/>
  <c r="CD703" i="6"/>
  <c r="CD704" i="6"/>
  <c r="CD705" i="6"/>
  <c r="CD706" i="6"/>
  <c r="CD707" i="6"/>
  <c r="CD708" i="6"/>
  <c r="CD709" i="6"/>
  <c r="CD710" i="6"/>
  <c r="CD711" i="6"/>
  <c r="CD712" i="6"/>
  <c r="CD713" i="6"/>
  <c r="CD714" i="6"/>
  <c r="CD715" i="6"/>
  <c r="CD716" i="6"/>
  <c r="CD717" i="6"/>
  <c r="CD718" i="6"/>
  <c r="CD719" i="6"/>
  <c r="CD720" i="6"/>
  <c r="CD721" i="6"/>
  <c r="CD722" i="6"/>
  <c r="CD723" i="6"/>
  <c r="CD724" i="6"/>
  <c r="CD725" i="6"/>
  <c r="CD726" i="6"/>
  <c r="CD727" i="6"/>
  <c r="CD728" i="6"/>
  <c r="CD729" i="6"/>
  <c r="CD730" i="6"/>
  <c r="CD731" i="6"/>
  <c r="CD732" i="6"/>
  <c r="CD733" i="6"/>
  <c r="CD734" i="6"/>
  <c r="CD735" i="6"/>
  <c r="CD736" i="6"/>
  <c r="CD737" i="6"/>
  <c r="CD738" i="6"/>
  <c r="CD739" i="6"/>
  <c r="CD740" i="6"/>
  <c r="CD741" i="6"/>
  <c r="CD742" i="6"/>
  <c r="CD743" i="6"/>
  <c r="CD744" i="6"/>
  <c r="CD745" i="6"/>
  <c r="CD746" i="6"/>
  <c r="CD747" i="6"/>
  <c r="CD748" i="6"/>
  <c r="CD749" i="6"/>
  <c r="CD750" i="6"/>
  <c r="CD751" i="6"/>
  <c r="CD752" i="6"/>
  <c r="CD753" i="6"/>
  <c r="CD754" i="6"/>
  <c r="CD755" i="6"/>
  <c r="CD756" i="6"/>
  <c r="CD757" i="6"/>
  <c r="CD758" i="6"/>
  <c r="CD759" i="6"/>
  <c r="CD760" i="6"/>
  <c r="CD761" i="6"/>
  <c r="CD762" i="6"/>
  <c r="CD763" i="6"/>
  <c r="CD764" i="6"/>
  <c r="CD765" i="6"/>
  <c r="CD766" i="6"/>
  <c r="CD767" i="6"/>
  <c r="CD768" i="6"/>
  <c r="CD769" i="6"/>
  <c r="CD770" i="6"/>
  <c r="CD771" i="6"/>
  <c r="CD772" i="6"/>
  <c r="CD773" i="6"/>
  <c r="CD774" i="6"/>
  <c r="CD775" i="6"/>
  <c r="CD776" i="6"/>
  <c r="CD777" i="6"/>
  <c r="CD778" i="6"/>
  <c r="CD779" i="6"/>
  <c r="CD780" i="6"/>
  <c r="CD781" i="6"/>
  <c r="CD782" i="6"/>
  <c r="CD783" i="6"/>
  <c r="CD784" i="6"/>
  <c r="CD785" i="6"/>
  <c r="CD786" i="6"/>
  <c r="CD787" i="6"/>
  <c r="CD788" i="6"/>
  <c r="CD789" i="6"/>
  <c r="CD790" i="6"/>
  <c r="CD791" i="6"/>
  <c r="CD792" i="6"/>
  <c r="CD793" i="6"/>
  <c r="CD794" i="6"/>
  <c r="CD795" i="6"/>
  <c r="CD796" i="6"/>
  <c r="CD797" i="6"/>
  <c r="CD798" i="6"/>
  <c r="CD799" i="6"/>
  <c r="CD800" i="6"/>
  <c r="CD801" i="6"/>
  <c r="CD802" i="6"/>
  <c r="CD803" i="6"/>
  <c r="CD804" i="6"/>
  <c r="CD805" i="6"/>
  <c r="CD806" i="6"/>
  <c r="CD807" i="6"/>
  <c r="CD808" i="6"/>
  <c r="CD809" i="6"/>
  <c r="CD810" i="6"/>
  <c r="CD811" i="6"/>
  <c r="CD812" i="6"/>
  <c r="CD813" i="6"/>
  <c r="CD814" i="6"/>
  <c r="CD815" i="6"/>
  <c r="CD816" i="6"/>
  <c r="CD817" i="6"/>
  <c r="CD818" i="6"/>
  <c r="CD819" i="6"/>
  <c r="CD820" i="6"/>
  <c r="CD821" i="6"/>
  <c r="CD822" i="6"/>
  <c r="CD823" i="6"/>
  <c r="CD824" i="6"/>
  <c r="CD825" i="6"/>
  <c r="CD826" i="6"/>
  <c r="CD827" i="6"/>
  <c r="CD828" i="6"/>
  <c r="CD829" i="6"/>
  <c r="CD830" i="6"/>
  <c r="CD831" i="6"/>
  <c r="CD832" i="6"/>
  <c r="CD833" i="6"/>
  <c r="CD834" i="6"/>
  <c r="CD835" i="6"/>
  <c r="CD836" i="6"/>
  <c r="CD837" i="6"/>
  <c r="CD838" i="6"/>
  <c r="CD839" i="6"/>
  <c r="CD840" i="6"/>
  <c r="CD841" i="6"/>
  <c r="CD842" i="6"/>
  <c r="CD843" i="6"/>
  <c r="CD844" i="6"/>
  <c r="CD845" i="6"/>
  <c r="CD846" i="6"/>
  <c r="CD847" i="6"/>
  <c r="CD848" i="6"/>
  <c r="CD849" i="6"/>
  <c r="CD850" i="6"/>
  <c r="CD851" i="6"/>
  <c r="CD852" i="6"/>
  <c r="CD853" i="6"/>
  <c r="CD854" i="6"/>
  <c r="CD855" i="6"/>
  <c r="CD856" i="6"/>
  <c r="CD857" i="6"/>
  <c r="CD858" i="6"/>
  <c r="CD859" i="6"/>
  <c r="CD860" i="6"/>
  <c r="CD861" i="6"/>
  <c r="CD862" i="6"/>
  <c r="CD863" i="6"/>
  <c r="CD864" i="6"/>
  <c r="CD865" i="6"/>
  <c r="CD866" i="6"/>
  <c r="CD867" i="6"/>
  <c r="CD868" i="6"/>
  <c r="CD869" i="6"/>
  <c r="CD870" i="6"/>
  <c r="CD871" i="6"/>
  <c r="CD872" i="6"/>
  <c r="CD873" i="6"/>
  <c r="CD874" i="6"/>
  <c r="CD875" i="6"/>
  <c r="CD876" i="6"/>
  <c r="CD877" i="6"/>
  <c r="CD878" i="6"/>
  <c r="CD879" i="6"/>
  <c r="CD880" i="6"/>
  <c r="CD881" i="6"/>
  <c r="CD882" i="6"/>
  <c r="CD883" i="6"/>
  <c r="CD884" i="6"/>
  <c r="CD885" i="6"/>
  <c r="CD886" i="6"/>
  <c r="CD887" i="6"/>
  <c r="CD888" i="6"/>
  <c r="CD889" i="6"/>
  <c r="CD890" i="6"/>
  <c r="CD891" i="6"/>
  <c r="CD892" i="6"/>
  <c r="CD893" i="6"/>
  <c r="CD894" i="6"/>
  <c r="CD895" i="6"/>
  <c r="CD896" i="6"/>
  <c r="CD897" i="6"/>
  <c r="CD898" i="6"/>
  <c r="CD899" i="6"/>
  <c r="CD900" i="6"/>
  <c r="CD901" i="6"/>
  <c r="CD902" i="6"/>
  <c r="CD903" i="6"/>
  <c r="CD904" i="6"/>
  <c r="CD905" i="6"/>
  <c r="CD906" i="6"/>
  <c r="CD907" i="6"/>
  <c r="CD908" i="6"/>
  <c r="CD909" i="6"/>
  <c r="CD910" i="6"/>
  <c r="CD911" i="6"/>
  <c r="CD912" i="6"/>
  <c r="CD913" i="6"/>
  <c r="CD914" i="6"/>
  <c r="CD915" i="6"/>
  <c r="CD916" i="6"/>
  <c r="CD917" i="6"/>
  <c r="CD918" i="6"/>
  <c r="CD919" i="6"/>
  <c r="CD920" i="6"/>
  <c r="CD921" i="6"/>
  <c r="CD922" i="6"/>
  <c r="CD923" i="6"/>
  <c r="CD924" i="6"/>
  <c r="CD925" i="6"/>
  <c r="CD926" i="6"/>
  <c r="CD927" i="6"/>
  <c r="CD928" i="6"/>
  <c r="CD929" i="6"/>
  <c r="CD930" i="6"/>
  <c r="CD931" i="6"/>
  <c r="CD932" i="6"/>
  <c r="CD933" i="6"/>
  <c r="CD934" i="6"/>
  <c r="CD935" i="6"/>
  <c r="CD936" i="6"/>
  <c r="CD937" i="6"/>
  <c r="CD938" i="6"/>
  <c r="CD939" i="6"/>
  <c r="CD940" i="6"/>
  <c r="CD941" i="6"/>
  <c r="CD942" i="6"/>
  <c r="CD943" i="6"/>
  <c r="CD944" i="6"/>
  <c r="CD945" i="6"/>
  <c r="CD946" i="6"/>
  <c r="CD947" i="6"/>
  <c r="CD948" i="6"/>
  <c r="CD949" i="6"/>
  <c r="CD950" i="6"/>
  <c r="CD951" i="6"/>
  <c r="CD952" i="6"/>
  <c r="CD953" i="6"/>
  <c r="CD954" i="6"/>
  <c r="CD955" i="6"/>
  <c r="CD956" i="6"/>
  <c r="CD957" i="6"/>
  <c r="CD958" i="6"/>
  <c r="CD959" i="6"/>
  <c r="CD960" i="6"/>
  <c r="CD961" i="6"/>
  <c r="CD962" i="6"/>
  <c r="CD963" i="6"/>
  <c r="CD964" i="6"/>
  <c r="CD965" i="6"/>
  <c r="CD966" i="6"/>
  <c r="CD967" i="6"/>
  <c r="CD968" i="6"/>
  <c r="CD969" i="6"/>
  <c r="CD970" i="6"/>
  <c r="CD971" i="6"/>
  <c r="CD972" i="6"/>
  <c r="CD973" i="6"/>
  <c r="CD974" i="6"/>
  <c r="CD975" i="6"/>
  <c r="CD976" i="6"/>
  <c r="CD977" i="6"/>
  <c r="CD978" i="6"/>
  <c r="CD979" i="6"/>
  <c r="CD980" i="6"/>
  <c r="CD981" i="6"/>
  <c r="CD982" i="6"/>
  <c r="CD983" i="6"/>
  <c r="CD984" i="6"/>
  <c r="CD985" i="6"/>
  <c r="CD986" i="6"/>
  <c r="CD987" i="6"/>
  <c r="CD988" i="6"/>
  <c r="CD989" i="6"/>
  <c r="CD990" i="6"/>
  <c r="CD991" i="6"/>
  <c r="CD992" i="6"/>
  <c r="CD993" i="6"/>
  <c r="CD994" i="6"/>
  <c r="CD995" i="6"/>
  <c r="CD996" i="6"/>
  <c r="CD997" i="6"/>
  <c r="CD998" i="6"/>
  <c r="CD999" i="6"/>
  <c r="CD1000" i="6"/>
  <c r="CD1001" i="6"/>
  <c r="CD1002" i="6"/>
  <c r="CD1003" i="6"/>
  <c r="CD1004" i="6"/>
  <c r="CD1005" i="6"/>
  <c r="CD1006" i="6"/>
  <c r="CD1007" i="6"/>
  <c r="CD1008" i="6"/>
  <c r="CD1009" i="6"/>
  <c r="CD1010" i="6"/>
  <c r="CD1011" i="6"/>
  <c r="CD1012" i="6"/>
  <c r="CD1013" i="6"/>
  <c r="CD1014" i="6"/>
  <c r="CD1015" i="6"/>
  <c r="CD1016" i="6"/>
  <c r="CD1017" i="6"/>
  <c r="CD1018" i="6"/>
  <c r="CD1019" i="6"/>
  <c r="CD1020" i="6"/>
  <c r="CD1021" i="6"/>
  <c r="CD1022" i="6"/>
  <c r="CD1023" i="6"/>
  <c r="CD1024" i="6"/>
  <c r="CD1025" i="6"/>
  <c r="CD1026" i="6"/>
  <c r="CD1027" i="6"/>
  <c r="CD1028" i="6"/>
  <c r="CD1029" i="6"/>
  <c r="CD1030" i="6"/>
  <c r="CD1031" i="6"/>
  <c r="CD1032" i="6"/>
  <c r="CD1033" i="6"/>
  <c r="CD1034" i="6"/>
  <c r="CD1035" i="6"/>
  <c r="CD1036" i="6"/>
  <c r="CD1037" i="6"/>
  <c r="CD1038" i="6"/>
  <c r="CD1039" i="6"/>
  <c r="CD1040" i="6"/>
  <c r="CD1041" i="6"/>
  <c r="CD1042" i="6"/>
  <c r="CD1043" i="6"/>
  <c r="CD1044" i="6"/>
  <c r="CD1045" i="6"/>
  <c r="CD1046" i="6"/>
  <c r="CD1047" i="6"/>
  <c r="CD1048" i="6"/>
  <c r="CD1049" i="6"/>
  <c r="CD1050" i="6"/>
  <c r="CD1051" i="6"/>
  <c r="CD1052" i="6"/>
  <c r="CD1053" i="6"/>
  <c r="CD1054" i="6"/>
  <c r="CD1055" i="6"/>
  <c r="CD1056" i="6"/>
  <c r="CD1057" i="6"/>
  <c r="CD1058" i="6"/>
  <c r="CD1059" i="6"/>
  <c r="CD1060" i="6"/>
  <c r="CD1061" i="6"/>
  <c r="CD1062" i="6"/>
  <c r="CD1063" i="6"/>
  <c r="CD1064" i="6"/>
  <c r="CD1065" i="6"/>
  <c r="CD1066" i="6"/>
  <c r="CD1067" i="6"/>
  <c r="CD1068" i="6"/>
  <c r="CD1069" i="6"/>
  <c r="CD1070" i="6"/>
  <c r="CD1071" i="6"/>
  <c r="CD1072" i="6"/>
  <c r="CD1073" i="6"/>
  <c r="CD1074" i="6"/>
  <c r="CD1075" i="6"/>
  <c r="CD1076" i="6"/>
  <c r="CD1077" i="6"/>
  <c r="CD1078" i="6"/>
  <c r="CD1079" i="6"/>
  <c r="CD1080" i="6"/>
  <c r="CD1081" i="6"/>
  <c r="CD1082" i="6"/>
  <c r="CD1083" i="6"/>
  <c r="CD1084" i="6"/>
  <c r="CD1085" i="6"/>
  <c r="CD1086" i="6"/>
  <c r="CD1087" i="6"/>
  <c r="CD1088" i="6"/>
  <c r="CD1089" i="6"/>
  <c r="CD1090" i="6"/>
  <c r="CD1091" i="6"/>
  <c r="CD1092" i="6"/>
  <c r="CD1093" i="6"/>
  <c r="CD1094" i="6"/>
  <c r="CD1095" i="6"/>
  <c r="CD1096" i="6"/>
  <c r="CD1097" i="6"/>
  <c r="CD1098" i="6"/>
  <c r="CD1099" i="6"/>
  <c r="CD1100" i="6"/>
  <c r="CD1101" i="6"/>
  <c r="CD1102" i="6"/>
  <c r="CD1103" i="6"/>
  <c r="CD1104" i="6"/>
  <c r="CD1105" i="6"/>
  <c r="CD1106" i="6"/>
  <c r="CD1107" i="6"/>
  <c r="CD1108" i="6"/>
  <c r="CD1109" i="6"/>
  <c r="CD1110" i="6"/>
  <c r="CD1111" i="6"/>
  <c r="CD1112" i="6"/>
  <c r="CD1113" i="6"/>
  <c r="CD1114" i="6"/>
  <c r="CD1115" i="6"/>
  <c r="CD1116" i="6"/>
  <c r="CD1117" i="6"/>
  <c r="CD1118" i="6"/>
  <c r="CD1119" i="6"/>
  <c r="CD1120" i="6"/>
  <c r="CD1121" i="6"/>
  <c r="CD1122" i="6"/>
  <c r="CD1123" i="6"/>
  <c r="CD1124" i="6"/>
  <c r="CD1125" i="6"/>
  <c r="CD1126" i="6"/>
  <c r="CD1127" i="6"/>
  <c r="CD1128" i="6"/>
  <c r="CD1129" i="6"/>
  <c r="CD1130" i="6"/>
  <c r="CD1131" i="6"/>
  <c r="CD1132" i="6"/>
  <c r="CD1133" i="6"/>
  <c r="CD1134" i="6"/>
  <c r="CD1135" i="6"/>
  <c r="CD1136" i="6"/>
  <c r="CD1137" i="6"/>
  <c r="CD1138" i="6"/>
  <c r="CD1139" i="6"/>
  <c r="CD1140" i="6"/>
  <c r="CD1141" i="6"/>
  <c r="CD1142" i="6"/>
  <c r="CD1143" i="6"/>
  <c r="CD1144" i="6"/>
  <c r="CD1145" i="6"/>
  <c r="CD1146" i="6"/>
  <c r="CD1147" i="6"/>
  <c r="CD1148" i="6"/>
  <c r="CD1149" i="6"/>
  <c r="CD1150" i="6"/>
  <c r="CD1151" i="6"/>
  <c r="CD1152" i="6"/>
  <c r="CD1153" i="6"/>
  <c r="CD1154" i="6"/>
  <c r="CD1155" i="6"/>
  <c r="CD1156" i="6"/>
  <c r="CD1157" i="6"/>
  <c r="CD1158" i="6"/>
  <c r="CD1159" i="6"/>
  <c r="CD1160" i="6"/>
  <c r="CD1161" i="6"/>
  <c r="CD1162" i="6"/>
  <c r="CD1163" i="6"/>
  <c r="CD1164" i="6"/>
  <c r="CD1165" i="6"/>
  <c r="CD1166" i="6"/>
  <c r="CD1167" i="6"/>
  <c r="CD1168" i="6"/>
  <c r="CD1169" i="6"/>
  <c r="CD1170" i="6"/>
  <c r="CD1171" i="6"/>
  <c r="CD1172" i="6"/>
  <c r="CD1173" i="6"/>
  <c r="CD1174" i="6"/>
  <c r="CD1175" i="6"/>
  <c r="CD1176" i="6"/>
  <c r="CD1177" i="6"/>
  <c r="CD1178" i="6"/>
  <c r="CD1179" i="6"/>
  <c r="CD1180" i="6"/>
  <c r="CD1181" i="6"/>
  <c r="CD1182" i="6"/>
  <c r="CD1183" i="6"/>
  <c r="CD1184" i="6"/>
  <c r="CD1185" i="6"/>
  <c r="CD1186" i="6"/>
  <c r="CD1187" i="6"/>
  <c r="CD1188" i="6"/>
  <c r="CD1189" i="6"/>
  <c r="CD1190" i="6"/>
  <c r="CD1191" i="6"/>
  <c r="CD1192" i="6"/>
  <c r="CD1193" i="6"/>
  <c r="CD1194" i="6"/>
  <c r="CD1195" i="6"/>
  <c r="CD1196" i="6"/>
  <c r="CD1197" i="6"/>
  <c r="CD1198" i="6"/>
  <c r="CD1199" i="6"/>
  <c r="CD1200" i="6"/>
  <c r="CD1201" i="6"/>
  <c r="CD1202" i="6"/>
  <c r="CD1203" i="6"/>
  <c r="CD1204" i="6"/>
  <c r="CD1205" i="6"/>
  <c r="CD1206" i="6"/>
  <c r="CD1207" i="6"/>
  <c r="CD1208" i="6"/>
  <c r="CD1209" i="6"/>
  <c r="CD1210" i="6"/>
  <c r="CD1211" i="6"/>
  <c r="CD1212" i="6"/>
  <c r="CD1213" i="6"/>
  <c r="CD1214" i="6"/>
  <c r="CD1215" i="6"/>
  <c r="CD1216" i="6"/>
  <c r="CD1217" i="6"/>
  <c r="CD1218" i="6"/>
  <c r="CD1219" i="6"/>
  <c r="CD1220" i="6"/>
  <c r="CD1221" i="6"/>
  <c r="CD1222" i="6"/>
  <c r="CD1223" i="6"/>
  <c r="CD1224" i="6"/>
  <c r="CD1225" i="6"/>
  <c r="CD1226" i="6"/>
  <c r="CD1227" i="6"/>
  <c r="CD1228" i="6"/>
  <c r="CD1229" i="6"/>
  <c r="CD1230" i="6"/>
  <c r="CD1231" i="6"/>
  <c r="CD1232" i="6"/>
  <c r="CD1233" i="6"/>
  <c r="CD1234" i="6"/>
  <c r="CD1235" i="6"/>
  <c r="CD1236" i="6"/>
  <c r="CD1237" i="6"/>
  <c r="CD1238" i="6"/>
  <c r="CD1239" i="6"/>
  <c r="CD1240" i="6"/>
  <c r="CD1241" i="6"/>
  <c r="CD1242" i="6"/>
  <c r="CD1243" i="6"/>
  <c r="CD1244" i="6"/>
  <c r="CD1245" i="6"/>
  <c r="CD1246" i="6"/>
  <c r="CD1247" i="6"/>
  <c r="CD1248" i="6"/>
  <c r="CD1249" i="6"/>
  <c r="CD1250" i="6"/>
  <c r="CD1251" i="6"/>
  <c r="CD1252" i="6"/>
  <c r="CD1253" i="6"/>
  <c r="CD1254" i="6"/>
  <c r="CD1255" i="6"/>
  <c r="CD1256" i="6"/>
  <c r="CD1257" i="6"/>
  <c r="CD1258" i="6"/>
  <c r="CD1259" i="6"/>
  <c r="CD1260" i="6"/>
  <c r="CD1261" i="6"/>
  <c r="CD1262" i="6"/>
  <c r="CD1263" i="6"/>
  <c r="CD1264" i="6"/>
  <c r="CD1265" i="6"/>
  <c r="CD1266" i="6"/>
  <c r="CD1267" i="6"/>
  <c r="CD1268" i="6"/>
  <c r="CD1269" i="6"/>
  <c r="CD1270" i="6"/>
  <c r="CD1271" i="6"/>
  <c r="CD1272" i="6"/>
  <c r="CD1273" i="6"/>
  <c r="CD1274" i="6"/>
  <c r="CD1275" i="6"/>
  <c r="CD1276" i="6"/>
  <c r="CD1277" i="6"/>
  <c r="CD1278" i="6"/>
  <c r="CD1279" i="6"/>
  <c r="CD1280" i="6"/>
  <c r="CD1281" i="6"/>
  <c r="CD1282" i="6"/>
  <c r="CD1283" i="6"/>
  <c r="CD1284" i="6"/>
  <c r="CD1285" i="6"/>
  <c r="CD1286" i="6"/>
  <c r="CD1287" i="6"/>
  <c r="CD1288" i="6"/>
  <c r="CD1289" i="6"/>
  <c r="CD1290" i="6"/>
  <c r="CD1291" i="6"/>
  <c r="CD1292" i="6"/>
  <c r="CD1293" i="6"/>
  <c r="CD1294" i="6"/>
  <c r="CD1295" i="6"/>
  <c r="CD1296" i="6"/>
  <c r="CD1297" i="6"/>
  <c r="CD1298" i="6"/>
  <c r="CD1299" i="6"/>
  <c r="CD1300" i="6"/>
  <c r="CD1301" i="6"/>
  <c r="CD1302" i="6"/>
  <c r="CD1303" i="6"/>
  <c r="CD3" i="5"/>
  <c r="CD4" i="5"/>
  <c r="CD5" i="5"/>
  <c r="CD6" i="5"/>
  <c r="CD7" i="5"/>
  <c r="CD8" i="5"/>
  <c r="CD9" i="5"/>
  <c r="CD10" i="5"/>
  <c r="CD11" i="5"/>
  <c r="CD12" i="5"/>
  <c r="CD13" i="5"/>
  <c r="CD14" i="5"/>
  <c r="CD15" i="5"/>
  <c r="CD16" i="5"/>
  <c r="CD17" i="5"/>
  <c r="CD18" i="5"/>
  <c r="CD19" i="5"/>
  <c r="CD20" i="5"/>
  <c r="CD21" i="5"/>
  <c r="CD22" i="5"/>
  <c r="CD23" i="5"/>
  <c r="CD24" i="5"/>
  <c r="CD25" i="5"/>
  <c r="CD26" i="5"/>
  <c r="CD27" i="5"/>
  <c r="CD28" i="5"/>
  <c r="CD29" i="5"/>
  <c r="CD30" i="5"/>
  <c r="CD31" i="5"/>
  <c r="CD32" i="5"/>
  <c r="CD33" i="5"/>
  <c r="CD34" i="5"/>
  <c r="CD35" i="5"/>
  <c r="CD36" i="5"/>
  <c r="CD37" i="5"/>
  <c r="CD38" i="5"/>
  <c r="CD39" i="5"/>
  <c r="CD40" i="5"/>
  <c r="CD41" i="5"/>
  <c r="CD42" i="5"/>
  <c r="CD43" i="5"/>
  <c r="CD44" i="5"/>
  <c r="CD45" i="5"/>
  <c r="CD46" i="5"/>
  <c r="CD47" i="5"/>
  <c r="CD48" i="5"/>
  <c r="CD49" i="5"/>
  <c r="CD50" i="5"/>
  <c r="CD51" i="5"/>
  <c r="CD52" i="5"/>
  <c r="CD53" i="5"/>
  <c r="CD54" i="5"/>
  <c r="CD55" i="5"/>
  <c r="CD56" i="5"/>
  <c r="CD57" i="5"/>
  <c r="CD58" i="5"/>
  <c r="CD59" i="5"/>
  <c r="CD60" i="5"/>
  <c r="CD61" i="5"/>
  <c r="CD62" i="5"/>
  <c r="CD63" i="5"/>
  <c r="CD64" i="5"/>
  <c r="CD65" i="5"/>
  <c r="CD66" i="5"/>
  <c r="CD67" i="5"/>
  <c r="CD68" i="5"/>
  <c r="CD69" i="5"/>
  <c r="CD70" i="5"/>
  <c r="CD71" i="5"/>
  <c r="CD72" i="5"/>
  <c r="CD73" i="5"/>
  <c r="CD74" i="5"/>
  <c r="CD75" i="5"/>
  <c r="CD76" i="5"/>
  <c r="CD77" i="5"/>
  <c r="CD78" i="5"/>
  <c r="CD79" i="5"/>
  <c r="CD80" i="5"/>
  <c r="CD81" i="5"/>
  <c r="CD82" i="5"/>
  <c r="CD83" i="5"/>
  <c r="CD84" i="5"/>
  <c r="CD85" i="5"/>
  <c r="CD86" i="5"/>
  <c r="CD87" i="5"/>
  <c r="CD88" i="5"/>
  <c r="CD89" i="5"/>
  <c r="CD90" i="5"/>
  <c r="CD91" i="5"/>
  <c r="CD92" i="5"/>
  <c r="CD93" i="5"/>
  <c r="CD94" i="5"/>
  <c r="CD95" i="5"/>
  <c r="CD96" i="5"/>
  <c r="CD97" i="5"/>
  <c r="CD98" i="5"/>
  <c r="CD99" i="5"/>
  <c r="CD100" i="5"/>
  <c r="CD101" i="5"/>
  <c r="CD102" i="5"/>
  <c r="CD103" i="5"/>
  <c r="CD104" i="5"/>
  <c r="CD105" i="5"/>
  <c r="CD106" i="5"/>
  <c r="CD107" i="5"/>
  <c r="CD108" i="5"/>
  <c r="CD109" i="5"/>
  <c r="CD110" i="5"/>
  <c r="CD111" i="5"/>
  <c r="CD112" i="5"/>
  <c r="CD113" i="5"/>
  <c r="CD114" i="5"/>
  <c r="CD115" i="5"/>
  <c r="CD116" i="5"/>
  <c r="CD117" i="5"/>
  <c r="CD118" i="5"/>
  <c r="CD119" i="5"/>
  <c r="CD120" i="5"/>
  <c r="CD121" i="5"/>
  <c r="CD122" i="5"/>
  <c r="CD123" i="5"/>
  <c r="CD124" i="5"/>
  <c r="CD125" i="5"/>
  <c r="CD126" i="5"/>
  <c r="CD127" i="5"/>
  <c r="CD128" i="5"/>
  <c r="CD129" i="5"/>
  <c r="CD130" i="5"/>
  <c r="CD131" i="5"/>
  <c r="CD132" i="5"/>
  <c r="CD133" i="5"/>
  <c r="CD134" i="5"/>
  <c r="CD135" i="5"/>
  <c r="CD136" i="5"/>
  <c r="CD137" i="5"/>
  <c r="CD138" i="5"/>
  <c r="CD139" i="5"/>
  <c r="CD140" i="5"/>
  <c r="CD141" i="5"/>
  <c r="CD142" i="5"/>
  <c r="CD143" i="5"/>
  <c r="CD144" i="5"/>
  <c r="CD145" i="5"/>
  <c r="CD146" i="5"/>
  <c r="CD147" i="5"/>
  <c r="CD148" i="5"/>
  <c r="CD149" i="5"/>
  <c r="CD150" i="5"/>
  <c r="CD151" i="5"/>
  <c r="CD152" i="5"/>
  <c r="CD153" i="5"/>
  <c r="CD154" i="5"/>
  <c r="CD155" i="5"/>
  <c r="CD156" i="5"/>
  <c r="CD157" i="5"/>
  <c r="CD158" i="5"/>
  <c r="CD159" i="5"/>
  <c r="CD160" i="5"/>
  <c r="CD161" i="5"/>
  <c r="CD162" i="5"/>
  <c r="CD163" i="5"/>
  <c r="CD164" i="5"/>
  <c r="CD165" i="5"/>
  <c r="CD166" i="5"/>
  <c r="CD167" i="5"/>
  <c r="CD168" i="5"/>
  <c r="CD169" i="5"/>
  <c r="CD170" i="5"/>
  <c r="CD171" i="5"/>
  <c r="CD172" i="5"/>
  <c r="CD173" i="5"/>
  <c r="CD174" i="5"/>
  <c r="CD175" i="5"/>
  <c r="CD176" i="5"/>
  <c r="CD177" i="5"/>
  <c r="CD178" i="5"/>
  <c r="CD179" i="5"/>
  <c r="CD180" i="5"/>
  <c r="CD181" i="5"/>
  <c r="CD182" i="5"/>
  <c r="CD183" i="5"/>
  <c r="CD184" i="5"/>
  <c r="CD185" i="5"/>
  <c r="CD186" i="5"/>
  <c r="CD187" i="5"/>
  <c r="CD188" i="5"/>
  <c r="CD189" i="5"/>
  <c r="CD190" i="5"/>
  <c r="CD191" i="5"/>
  <c r="CD192" i="5"/>
  <c r="CD193" i="5"/>
  <c r="CD194" i="5"/>
  <c r="CD195" i="5"/>
  <c r="CD196" i="5"/>
  <c r="CD197" i="5"/>
  <c r="CD198" i="5"/>
  <c r="CD199" i="5"/>
  <c r="CD200" i="5"/>
  <c r="CD201" i="5"/>
  <c r="CD202" i="5"/>
  <c r="CD203" i="5"/>
  <c r="CD204" i="5"/>
  <c r="CD205" i="5"/>
  <c r="CD206" i="5"/>
  <c r="CD207" i="5"/>
  <c r="CD208" i="5"/>
  <c r="CD209" i="5"/>
  <c r="CD210" i="5"/>
  <c r="CD211" i="5"/>
  <c r="CD212" i="5"/>
  <c r="CD213" i="5"/>
  <c r="CD214" i="5"/>
  <c r="CD215" i="5"/>
  <c r="CD216" i="5"/>
  <c r="CD217" i="5"/>
  <c r="CD218" i="5"/>
  <c r="CD219" i="5"/>
  <c r="CD220" i="5"/>
  <c r="CD221" i="5"/>
  <c r="CD222" i="5"/>
  <c r="CD223" i="5"/>
  <c r="CD224" i="5"/>
  <c r="CD225" i="5"/>
  <c r="CD226" i="5"/>
  <c r="CD227" i="5"/>
  <c r="CD228" i="5"/>
  <c r="CD229" i="5"/>
  <c r="CD230" i="5"/>
  <c r="CD231" i="5"/>
  <c r="CD232" i="5"/>
  <c r="CD233" i="5"/>
  <c r="CD234" i="5"/>
  <c r="CD235" i="5"/>
  <c r="CD236" i="5"/>
  <c r="CD237" i="5"/>
  <c r="CD238" i="5"/>
  <c r="CD239" i="5"/>
  <c r="CD240" i="5"/>
  <c r="CD241" i="5"/>
  <c r="CD242" i="5"/>
  <c r="CD243" i="5"/>
  <c r="CD244" i="5"/>
  <c r="CD245" i="5"/>
  <c r="CD246" i="5"/>
  <c r="CD247" i="5"/>
  <c r="CD248" i="5"/>
  <c r="CD249" i="5"/>
  <c r="CD250" i="5"/>
  <c r="CD251" i="5"/>
  <c r="CD252" i="5"/>
  <c r="CD253" i="5"/>
  <c r="CD254" i="5"/>
  <c r="CD255" i="5"/>
  <c r="CD256" i="5"/>
  <c r="CD257" i="5"/>
  <c r="CD258" i="5"/>
  <c r="CD259" i="5"/>
  <c r="CD260" i="5"/>
  <c r="CD261" i="5"/>
  <c r="CD262" i="5"/>
  <c r="CD263" i="5"/>
  <c r="CD264" i="5"/>
  <c r="CD265" i="5"/>
  <c r="CD266" i="5"/>
  <c r="CD267" i="5"/>
  <c r="CD268" i="5"/>
  <c r="CD269" i="5"/>
  <c r="CD270" i="5"/>
  <c r="CD271" i="5"/>
  <c r="CD272" i="5"/>
  <c r="CD273" i="5"/>
  <c r="CD274" i="5"/>
  <c r="CD275" i="5"/>
  <c r="CD276" i="5"/>
  <c r="CD277" i="5"/>
  <c r="CD278" i="5"/>
  <c r="CD279" i="5"/>
  <c r="CD280" i="5"/>
  <c r="CD281" i="5"/>
  <c r="CD282" i="5"/>
  <c r="CD283" i="5"/>
  <c r="CD284" i="5"/>
  <c r="CD285" i="5"/>
  <c r="CD286" i="5"/>
  <c r="CD287" i="5"/>
  <c r="CD288" i="5"/>
  <c r="CD289" i="5"/>
  <c r="CD290" i="5"/>
  <c r="CD291" i="5"/>
  <c r="CD292" i="5"/>
  <c r="CD293" i="5"/>
  <c r="CD294" i="5"/>
  <c r="CD295" i="5"/>
  <c r="CD296" i="5"/>
  <c r="CD297" i="5"/>
  <c r="CD298" i="5"/>
  <c r="CD299" i="5"/>
  <c r="CD300" i="5"/>
  <c r="CD301" i="5"/>
  <c r="CD302" i="5"/>
  <c r="CD303" i="5"/>
  <c r="CD304" i="5"/>
  <c r="CD305" i="5"/>
  <c r="CD306" i="5"/>
  <c r="CD307" i="5"/>
  <c r="CD308" i="5"/>
  <c r="CD309" i="5"/>
  <c r="CD310" i="5"/>
  <c r="CD311" i="5"/>
  <c r="CD312" i="5"/>
  <c r="CD313" i="5"/>
  <c r="CD314" i="5"/>
  <c r="CD315" i="5"/>
  <c r="CD316" i="5"/>
  <c r="CD317" i="5"/>
  <c r="CD318" i="5"/>
  <c r="CD319" i="5"/>
  <c r="CD320" i="5"/>
  <c r="CD321" i="5"/>
  <c r="CD322" i="5"/>
  <c r="CD323" i="5"/>
  <c r="CD324" i="5"/>
  <c r="CD325" i="5"/>
  <c r="CD326" i="5"/>
  <c r="CD327" i="5"/>
  <c r="CD328" i="5"/>
  <c r="CD329" i="5"/>
  <c r="CD330" i="5"/>
  <c r="CD331" i="5"/>
  <c r="CD332" i="5"/>
  <c r="CD333" i="5"/>
  <c r="CD334" i="5"/>
  <c r="CD335" i="5"/>
  <c r="CD336" i="5"/>
  <c r="CD337" i="5"/>
  <c r="CD338" i="5"/>
  <c r="CD339" i="5"/>
  <c r="CD340" i="5"/>
  <c r="CD341" i="5"/>
  <c r="CD342" i="5"/>
  <c r="CD343" i="5"/>
  <c r="CD344" i="5"/>
  <c r="CD345" i="5"/>
  <c r="CD346" i="5"/>
  <c r="CD347" i="5"/>
  <c r="CD348" i="5"/>
  <c r="CD349" i="5"/>
  <c r="CD350" i="5"/>
  <c r="CD351" i="5"/>
  <c r="CD352" i="5"/>
  <c r="CD353" i="5"/>
  <c r="CD354" i="5"/>
  <c r="CD355" i="5"/>
  <c r="CD356" i="5"/>
  <c r="CD357" i="5"/>
  <c r="CD358" i="5"/>
  <c r="CD359" i="5"/>
  <c r="CD360" i="5"/>
  <c r="CD361" i="5"/>
  <c r="CD362" i="5"/>
  <c r="CD363" i="5"/>
  <c r="CD364" i="5"/>
  <c r="CD365" i="5"/>
  <c r="CD366" i="5"/>
  <c r="CD367" i="5"/>
  <c r="CD368" i="5"/>
  <c r="CD369" i="5"/>
  <c r="CD370" i="5"/>
  <c r="CD371" i="5"/>
  <c r="CD372" i="5"/>
  <c r="CD373" i="5"/>
  <c r="CD374" i="5"/>
  <c r="CD375" i="5"/>
  <c r="CD376" i="5"/>
  <c r="CD377" i="5"/>
  <c r="CD378" i="5"/>
  <c r="CD379" i="5"/>
  <c r="CD380" i="5"/>
  <c r="CD381" i="5"/>
  <c r="CD382" i="5"/>
  <c r="CD383" i="5"/>
  <c r="CD384" i="5"/>
  <c r="CD385" i="5"/>
  <c r="CD386" i="5"/>
  <c r="CD387" i="5"/>
  <c r="CD388" i="5"/>
  <c r="CD389" i="5"/>
  <c r="CD390" i="5"/>
  <c r="CD391" i="5"/>
  <c r="CD392" i="5"/>
  <c r="CD393" i="5"/>
  <c r="CD394" i="5"/>
  <c r="CD395" i="5"/>
  <c r="CD396" i="5"/>
  <c r="CD397" i="5"/>
  <c r="CD398" i="5"/>
  <c r="CD399" i="5"/>
  <c r="CD400" i="5"/>
  <c r="CD401" i="5"/>
  <c r="CD402" i="5"/>
  <c r="CD403" i="5"/>
  <c r="CD404" i="5"/>
  <c r="CD405" i="5"/>
  <c r="CD406" i="5"/>
  <c r="CD407" i="5"/>
  <c r="CD408" i="5"/>
  <c r="CD409" i="5"/>
  <c r="CD410" i="5"/>
  <c r="CD411" i="5"/>
  <c r="CD412" i="5"/>
  <c r="CD413" i="5"/>
  <c r="CD414" i="5"/>
  <c r="CD415" i="5"/>
  <c r="CD416" i="5"/>
  <c r="CD417" i="5"/>
  <c r="CD418" i="5"/>
  <c r="CD419" i="5"/>
  <c r="CD420" i="5"/>
  <c r="CD421" i="5"/>
  <c r="CD422" i="5"/>
  <c r="CD423" i="5"/>
  <c r="CD424" i="5"/>
  <c r="CD425" i="5"/>
  <c r="CD426" i="5"/>
  <c r="CD427" i="5"/>
  <c r="CD428" i="5"/>
  <c r="CD429" i="5"/>
  <c r="CD430" i="5"/>
  <c r="CD431" i="5"/>
  <c r="CD432" i="5"/>
  <c r="CD433" i="5"/>
  <c r="CD434" i="5"/>
  <c r="CD435" i="5"/>
  <c r="CD436" i="5"/>
  <c r="CD437" i="5"/>
  <c r="CD438" i="5"/>
  <c r="CD439" i="5"/>
  <c r="CD440" i="5"/>
  <c r="CD441" i="5"/>
  <c r="CD442" i="5"/>
  <c r="CD443" i="5"/>
  <c r="CD444" i="5"/>
  <c r="CD445" i="5"/>
  <c r="CD446" i="5"/>
  <c r="CD447" i="5"/>
  <c r="CD448" i="5"/>
  <c r="CD449" i="5"/>
  <c r="CD450" i="5"/>
  <c r="CD451" i="5"/>
  <c r="CD452" i="5"/>
  <c r="CD453" i="5"/>
  <c r="CD454" i="5"/>
  <c r="CD455" i="5"/>
  <c r="CD456" i="5"/>
  <c r="CD457" i="5"/>
  <c r="CD458" i="5"/>
  <c r="CD459" i="5"/>
  <c r="CD460" i="5"/>
  <c r="CD461" i="5"/>
  <c r="CD462" i="5"/>
  <c r="CD463" i="5"/>
  <c r="CD464" i="5"/>
  <c r="CD465" i="5"/>
  <c r="CD466" i="5"/>
  <c r="CD467" i="5"/>
  <c r="CD468" i="5"/>
  <c r="CD469" i="5"/>
  <c r="CD470" i="5"/>
  <c r="CD471" i="5"/>
  <c r="CD472" i="5"/>
  <c r="CD473" i="5"/>
  <c r="CD474" i="5"/>
  <c r="CD475" i="5"/>
  <c r="CD476" i="5"/>
  <c r="CD477" i="5"/>
  <c r="CD478" i="5"/>
  <c r="CD479" i="5"/>
  <c r="CD480" i="5"/>
  <c r="CD481" i="5"/>
  <c r="CD482" i="5"/>
  <c r="CD483" i="5"/>
  <c r="CD484" i="5"/>
  <c r="CD485" i="5"/>
  <c r="CD486" i="5"/>
  <c r="CD487" i="5"/>
  <c r="CD488" i="5"/>
  <c r="CD489" i="5"/>
  <c r="CD490" i="5"/>
  <c r="CD491" i="5"/>
  <c r="CD492" i="5"/>
  <c r="CD493" i="5"/>
  <c r="CD494" i="5"/>
  <c r="CD495" i="5"/>
  <c r="CD496" i="5"/>
  <c r="CD497" i="5"/>
  <c r="CD498" i="5"/>
  <c r="CD499" i="5"/>
  <c r="CD500" i="5"/>
  <c r="CD501" i="5"/>
  <c r="CD502" i="5"/>
  <c r="CD503" i="5"/>
  <c r="CD504" i="5"/>
  <c r="CD505" i="5"/>
  <c r="CD506" i="5"/>
  <c r="CD507" i="5"/>
  <c r="CD508" i="5"/>
  <c r="CD509" i="5"/>
  <c r="CD510" i="5"/>
  <c r="CD511" i="5"/>
  <c r="CD512" i="5"/>
  <c r="CD513" i="5"/>
  <c r="CD514" i="5"/>
  <c r="CD515" i="5"/>
  <c r="CD516" i="5"/>
  <c r="CD517" i="5"/>
  <c r="CD518" i="5"/>
  <c r="CD519" i="5"/>
  <c r="CD520" i="5"/>
  <c r="CD521" i="5"/>
  <c r="CD522" i="5"/>
  <c r="CD523" i="5"/>
  <c r="CD524" i="5"/>
  <c r="CD525" i="5"/>
  <c r="CD526" i="5"/>
  <c r="CD527" i="5"/>
  <c r="CD528" i="5"/>
  <c r="CD529" i="5"/>
  <c r="CD530" i="5"/>
  <c r="CD531" i="5"/>
  <c r="CD532" i="5"/>
  <c r="CD533" i="5"/>
  <c r="CD534" i="5"/>
  <c r="CD535" i="5"/>
  <c r="CD536" i="5"/>
  <c r="CD537" i="5"/>
  <c r="CD538" i="5"/>
  <c r="CD539" i="5"/>
  <c r="CD540" i="5"/>
  <c r="CD541" i="5"/>
  <c r="CD542" i="5"/>
  <c r="CD543" i="5"/>
  <c r="CD544" i="5"/>
  <c r="CD545" i="5"/>
  <c r="CD546" i="5"/>
  <c r="CD547" i="5"/>
  <c r="CD548" i="5"/>
  <c r="CD549" i="5"/>
  <c r="CD550" i="5"/>
  <c r="CD551" i="5"/>
  <c r="CD552" i="5"/>
  <c r="CD553" i="5"/>
  <c r="CD554" i="5"/>
  <c r="CD555" i="5"/>
  <c r="CD556" i="5"/>
  <c r="CD557" i="5"/>
  <c r="CD558" i="5"/>
  <c r="CD559" i="5"/>
  <c r="CD560" i="5"/>
  <c r="CD561" i="5"/>
  <c r="CD562" i="5"/>
  <c r="CD563" i="5"/>
  <c r="CD564" i="5"/>
  <c r="CD565" i="5"/>
  <c r="CD566" i="5"/>
  <c r="CD567" i="5"/>
  <c r="CD568" i="5"/>
  <c r="CD569" i="5"/>
  <c r="CD570" i="5"/>
  <c r="CD571" i="5"/>
  <c r="CD572" i="5"/>
  <c r="CD573" i="5"/>
  <c r="CD574" i="5"/>
  <c r="CD575" i="5"/>
  <c r="CD576" i="5"/>
  <c r="CD577" i="5"/>
  <c r="CD578" i="5"/>
  <c r="CD579" i="5"/>
  <c r="CD580" i="5"/>
  <c r="CD581" i="5"/>
  <c r="CD582" i="5"/>
  <c r="CD583" i="5"/>
  <c r="CD584" i="5"/>
  <c r="CD585" i="5"/>
  <c r="CD586" i="5"/>
  <c r="CD587" i="5"/>
  <c r="CD588" i="5"/>
  <c r="CD589" i="5"/>
  <c r="CD590" i="5"/>
  <c r="CD591" i="5"/>
  <c r="CD592" i="5"/>
  <c r="CD593" i="5"/>
  <c r="CD594" i="5"/>
  <c r="CD595" i="5"/>
  <c r="CD596" i="5"/>
  <c r="CD597" i="5"/>
  <c r="CD598" i="5"/>
  <c r="CD599" i="5"/>
  <c r="CD600" i="5"/>
  <c r="CD601" i="5"/>
  <c r="CD602" i="5"/>
  <c r="CD603" i="5"/>
  <c r="CD604" i="5"/>
  <c r="CD605" i="5"/>
  <c r="CD606" i="5"/>
  <c r="CD607" i="5"/>
  <c r="CD608" i="5"/>
  <c r="CD609" i="5"/>
  <c r="CD610" i="5"/>
  <c r="CD611" i="5"/>
  <c r="CD612" i="5"/>
  <c r="CD2" i="5"/>
  <c r="AV6" i="9"/>
  <c r="AK6" i="9"/>
  <c r="AJ6" i="9"/>
  <c r="AI6" i="9"/>
  <c r="AH6" i="9"/>
  <c r="AF6" i="9"/>
  <c r="V6" i="9"/>
  <c r="AS6" i="9" s="1"/>
  <c r="U6" i="9"/>
  <c r="T6" i="9"/>
  <c r="S6" i="9"/>
  <c r="R6" i="9"/>
  <c r="Q6" i="9"/>
  <c r="P6" i="9"/>
  <c r="O6" i="9"/>
  <c r="N6" i="9"/>
  <c r="M6" i="9"/>
  <c r="L6" i="9"/>
  <c r="K6" i="9"/>
  <c r="J6" i="9"/>
  <c r="I6" i="9"/>
  <c r="H6" i="9"/>
  <c r="G6" i="9"/>
  <c r="F6" i="9"/>
  <c r="E6" i="9"/>
  <c r="D6" i="9"/>
  <c r="C6" i="9"/>
  <c r="B6" i="9"/>
  <c r="V7" i="9"/>
  <c r="AY7" i="9" s="1"/>
  <c r="U7" i="9"/>
  <c r="T7" i="9"/>
  <c r="S7" i="9"/>
  <c r="R7" i="9"/>
  <c r="Q7" i="9"/>
  <c r="P7" i="9"/>
  <c r="O7" i="9"/>
  <c r="N7" i="9"/>
  <c r="M7" i="9"/>
  <c r="L7" i="9"/>
  <c r="K7" i="9"/>
  <c r="J7" i="9"/>
  <c r="I7" i="9"/>
  <c r="H7" i="9"/>
  <c r="G7" i="9"/>
  <c r="F7" i="9"/>
  <c r="E7" i="9"/>
  <c r="D7" i="9"/>
  <c r="C7" i="9"/>
  <c r="B7" i="9"/>
  <c r="D6" i="8"/>
  <c r="C6" i="8"/>
  <c r="AS4" i="9"/>
  <c r="AZ3" i="9"/>
  <c r="AZ85" i="9" s="1"/>
  <c r="AY3" i="9"/>
  <c r="AY85" i="9" s="1"/>
  <c r="AX3" i="9"/>
  <c r="AX85" i="9" s="1"/>
  <c r="AW3" i="9"/>
  <c r="AW85" i="9" s="1"/>
  <c r="AV3" i="9"/>
  <c r="AV85" i="9" s="1"/>
  <c r="AU3" i="9"/>
  <c r="AU85" i="9" s="1"/>
  <c r="AT3" i="9"/>
  <c r="AT85" i="9" s="1"/>
  <c r="AS3" i="9"/>
  <c r="AS85" i="9" s="1"/>
  <c r="AR3" i="9"/>
  <c r="AR85" i="9" s="1"/>
  <c r="AQ3" i="9"/>
  <c r="AQ85" i="9" s="1"/>
  <c r="AP3" i="9"/>
  <c r="AP85" i="9" s="1"/>
  <c r="AO3" i="9"/>
  <c r="AO85" i="9" s="1"/>
  <c r="AN3" i="9"/>
  <c r="AN85" i="9" s="1"/>
  <c r="AM3" i="9"/>
  <c r="AM85" i="9" s="1"/>
  <c r="AL3" i="9"/>
  <c r="AL85" i="9" s="1"/>
  <c r="AK3" i="9"/>
  <c r="AK85" i="9" s="1"/>
  <c r="AJ3" i="9"/>
  <c r="AJ85" i="9" s="1"/>
  <c r="AI3" i="9"/>
  <c r="AI85" i="9" s="1"/>
  <c r="AH3" i="9"/>
  <c r="AH85" i="9" s="1"/>
  <c r="AG3" i="9"/>
  <c r="AG85" i="9" s="1"/>
  <c r="AF3" i="9"/>
  <c r="AF85" i="9" s="1"/>
  <c r="AE3" i="9"/>
  <c r="AE85" i="9" s="1"/>
  <c r="AD3" i="9"/>
  <c r="AD85" i="9" s="1"/>
  <c r="AC3" i="9"/>
  <c r="AC85" i="9" s="1"/>
  <c r="AB3" i="9"/>
  <c r="AB85" i="9" s="1"/>
  <c r="AA3" i="9"/>
  <c r="AA85" i="9" s="1"/>
  <c r="Z3" i="9"/>
  <c r="Z85" i="9" s="1"/>
  <c r="Y3" i="9"/>
  <c r="Y85" i="9" s="1"/>
  <c r="X3" i="9"/>
  <c r="X85" i="9" s="1"/>
  <c r="U3" i="9"/>
  <c r="U85" i="9" s="1"/>
  <c r="T3" i="9"/>
  <c r="T85" i="9" s="1"/>
  <c r="S3" i="9"/>
  <c r="S85" i="9" s="1"/>
  <c r="R3" i="9"/>
  <c r="R85" i="9" s="1"/>
  <c r="Q3" i="9"/>
  <c r="Q85" i="9" s="1"/>
  <c r="P3" i="9"/>
  <c r="P85" i="9" s="1"/>
  <c r="O3" i="9"/>
  <c r="O85" i="9" s="1"/>
  <c r="N3" i="9"/>
  <c r="N85" i="9" s="1"/>
  <c r="M3" i="9"/>
  <c r="M85" i="9" s="1"/>
  <c r="L3" i="9"/>
  <c r="L85" i="9" s="1"/>
  <c r="K3" i="9"/>
  <c r="K85" i="9" s="1"/>
  <c r="J3" i="9"/>
  <c r="J85" i="9" s="1"/>
  <c r="I3" i="9"/>
  <c r="I85" i="9" s="1"/>
  <c r="H3" i="9"/>
  <c r="H85" i="9" s="1"/>
  <c r="G3" i="9"/>
  <c r="G85" i="9" s="1"/>
  <c r="F3" i="9"/>
  <c r="F85" i="9" s="1"/>
  <c r="E3" i="9"/>
  <c r="E85" i="9" s="1"/>
  <c r="D3" i="9"/>
  <c r="D85" i="9" s="1"/>
  <c r="C3" i="9"/>
  <c r="C85" i="9" s="1"/>
  <c r="AZ2" i="9"/>
  <c r="AZ67" i="9" s="1"/>
  <c r="AY2" i="9"/>
  <c r="AY67" i="9" s="1"/>
  <c r="AX2" i="9"/>
  <c r="AX67" i="9" s="1"/>
  <c r="AW2" i="9"/>
  <c r="AX4" i="9" s="1"/>
  <c r="AV2" i="9"/>
  <c r="AU2" i="9"/>
  <c r="AT2" i="9"/>
  <c r="AT67" i="9" s="1"/>
  <c r="AS2" i="9"/>
  <c r="AS67" i="9" s="1"/>
  <c r="AR2" i="9"/>
  <c r="AR67" i="9" s="1"/>
  <c r="AQ2" i="9"/>
  <c r="AQ67" i="9" s="1"/>
  <c r="AP2" i="9"/>
  <c r="AP67" i="9" s="1"/>
  <c r="AO2" i="9"/>
  <c r="AO67" i="9" s="1"/>
  <c r="AN2" i="9"/>
  <c r="AN67" i="9" s="1"/>
  <c r="AM2" i="9"/>
  <c r="AM67" i="9" s="1"/>
  <c r="AL2" i="9"/>
  <c r="AL67" i="9" s="1"/>
  <c r="AK2" i="9"/>
  <c r="AL4" i="9" s="1"/>
  <c r="AJ2" i="9"/>
  <c r="AI2" i="9"/>
  <c r="AH2" i="9"/>
  <c r="AH67" i="9" s="1"/>
  <c r="AG2" i="9"/>
  <c r="AF2" i="9"/>
  <c r="AF8" i="9" s="1"/>
  <c r="AE2" i="9"/>
  <c r="AE67" i="9" s="1"/>
  <c r="AD2" i="9"/>
  <c r="AD67" i="9" s="1"/>
  <c r="AC2" i="9"/>
  <c r="AC67" i="9" s="1"/>
  <c r="AB2" i="9"/>
  <c r="AB67" i="9" s="1"/>
  <c r="AA2" i="9"/>
  <c r="AA67" i="9" s="1"/>
  <c r="Z2" i="9"/>
  <c r="Z67" i="9" s="1"/>
  <c r="Y2" i="9"/>
  <c r="Z4" i="9" s="1"/>
  <c r="X2" i="9"/>
  <c r="W2" i="9"/>
  <c r="V2" i="9"/>
  <c r="V67" i="9" s="1"/>
  <c r="U2" i="9"/>
  <c r="U67" i="9" s="1"/>
  <c r="T2" i="9"/>
  <c r="T67" i="9" s="1"/>
  <c r="S2" i="9"/>
  <c r="S67" i="9" s="1"/>
  <c r="R2" i="9"/>
  <c r="R67" i="9" s="1"/>
  <c r="Q2" i="9"/>
  <c r="Q67" i="9" s="1"/>
  <c r="P2" i="9"/>
  <c r="P67" i="9" s="1"/>
  <c r="O2" i="9"/>
  <c r="O67" i="9" s="1"/>
  <c r="N2" i="9"/>
  <c r="N67" i="9" s="1"/>
  <c r="M2" i="9"/>
  <c r="N4" i="9" s="1"/>
  <c r="L2" i="9"/>
  <c r="K2" i="9"/>
  <c r="J2" i="9"/>
  <c r="J67" i="9" s="1"/>
  <c r="I2" i="9"/>
  <c r="I67" i="9" s="1"/>
  <c r="H2" i="9"/>
  <c r="H4" i="9" s="1"/>
  <c r="G2" i="9"/>
  <c r="G67" i="9" s="1"/>
  <c r="F2" i="9"/>
  <c r="F67" i="9" s="1"/>
  <c r="E2" i="9"/>
  <c r="D2" i="9"/>
  <c r="D67" i="9" s="1"/>
  <c r="C2" i="9"/>
  <c r="C67" i="9" s="1"/>
  <c r="B3" i="9"/>
  <c r="B85" i="9" s="1"/>
  <c r="B2" i="9"/>
  <c r="B67" i="9" s="1"/>
  <c r="D4" i="8"/>
  <c r="C4" i="8"/>
  <c r="D3" i="8"/>
  <c r="C3" i="8"/>
  <c r="AO82" i="9" l="1"/>
  <c r="U11" i="9"/>
  <c r="B71" i="9"/>
  <c r="C71" i="9"/>
  <c r="O71" i="9"/>
  <c r="AA71" i="9"/>
  <c r="AM71" i="9"/>
  <c r="AY71" i="9"/>
  <c r="M72" i="9"/>
  <c r="Y72" i="9"/>
  <c r="AK72" i="9"/>
  <c r="AW72" i="9"/>
  <c r="K73" i="9"/>
  <c r="W73" i="9"/>
  <c r="AI73" i="9"/>
  <c r="AU73" i="9"/>
  <c r="I74" i="9"/>
  <c r="U74" i="9"/>
  <c r="AG74" i="9"/>
  <c r="AS74" i="9"/>
  <c r="G75" i="9"/>
  <c r="S75" i="9"/>
  <c r="AE75" i="9"/>
  <c r="AQ75" i="9"/>
  <c r="E76" i="9"/>
  <c r="Q76" i="9"/>
  <c r="AC76" i="9"/>
  <c r="AO76" i="9"/>
  <c r="C77" i="9"/>
  <c r="O77" i="9"/>
  <c r="AA77" i="9"/>
  <c r="AM77" i="9"/>
  <c r="AY77" i="9"/>
  <c r="M78" i="9"/>
  <c r="Y78" i="9"/>
  <c r="AK78" i="9"/>
  <c r="AW78" i="9"/>
  <c r="K79" i="9"/>
  <c r="W79" i="9"/>
  <c r="AI79" i="9"/>
  <c r="AU79" i="9"/>
  <c r="I80" i="9"/>
  <c r="U80" i="9"/>
  <c r="AG80" i="9"/>
  <c r="AS80" i="9"/>
  <c r="G81" i="9"/>
  <c r="S81" i="9"/>
  <c r="AE81" i="9"/>
  <c r="AQ81" i="9"/>
  <c r="E82" i="9"/>
  <c r="Q82" i="9"/>
  <c r="AC82" i="9"/>
  <c r="AT11" i="9"/>
  <c r="B82" i="9"/>
  <c r="D71" i="9"/>
  <c r="P71" i="9"/>
  <c r="AB71" i="9"/>
  <c r="AN71" i="9"/>
  <c r="AZ71" i="9"/>
  <c r="N72" i="9"/>
  <c r="Z72" i="9"/>
  <c r="AL72" i="9"/>
  <c r="AX72" i="9"/>
  <c r="L73" i="9"/>
  <c r="X73" i="9"/>
  <c r="AJ73" i="9"/>
  <c r="AV73" i="9"/>
  <c r="J74" i="9"/>
  <c r="V74" i="9"/>
  <c r="AH74" i="9"/>
  <c r="AT74" i="9"/>
  <c r="H75" i="9"/>
  <c r="T75" i="9"/>
  <c r="AF75" i="9"/>
  <c r="AR75" i="9"/>
  <c r="F76" i="9"/>
  <c r="R76" i="9"/>
  <c r="AD76" i="9"/>
  <c r="AP76" i="9"/>
  <c r="D77" i="9"/>
  <c r="P77" i="9"/>
  <c r="AB77" i="9"/>
  <c r="AN77" i="9"/>
  <c r="AZ77" i="9"/>
  <c r="N78" i="9"/>
  <c r="Z78" i="9"/>
  <c r="AL78" i="9"/>
  <c r="AX78" i="9"/>
  <c r="L79" i="9"/>
  <c r="X79" i="9"/>
  <c r="AJ79" i="9"/>
  <c r="AV79" i="9"/>
  <c r="J80" i="9"/>
  <c r="V80" i="9"/>
  <c r="AH80" i="9"/>
  <c r="AT80" i="9"/>
  <c r="H81" i="9"/>
  <c r="T81" i="9"/>
  <c r="AF81" i="9"/>
  <c r="AR81" i="9"/>
  <c r="F82" i="9"/>
  <c r="R82" i="9"/>
  <c r="AD82" i="9"/>
  <c r="AP82" i="9"/>
  <c r="B81" i="9"/>
  <c r="E71" i="9"/>
  <c r="Q71" i="9"/>
  <c r="AC71" i="9"/>
  <c r="AO71" i="9"/>
  <c r="C72" i="9"/>
  <c r="O72" i="9"/>
  <c r="AA72" i="9"/>
  <c r="AM72" i="9"/>
  <c r="AY72" i="9"/>
  <c r="M73" i="9"/>
  <c r="Y73" i="9"/>
  <c r="AK73" i="9"/>
  <c r="AW73" i="9"/>
  <c r="K74" i="9"/>
  <c r="W74" i="9"/>
  <c r="AI74" i="9"/>
  <c r="AU74" i="9"/>
  <c r="I75" i="9"/>
  <c r="U75" i="9"/>
  <c r="AG75" i="9"/>
  <c r="AS75" i="9"/>
  <c r="G76" i="9"/>
  <c r="S76" i="9"/>
  <c r="AE76" i="9"/>
  <c r="AQ76" i="9"/>
  <c r="E77" i="9"/>
  <c r="Q77" i="9"/>
  <c r="AC77" i="9"/>
  <c r="AO77" i="9"/>
  <c r="C78" i="9"/>
  <c r="O78" i="9"/>
  <c r="AA78" i="9"/>
  <c r="AM78" i="9"/>
  <c r="AY78" i="9"/>
  <c r="M79" i="9"/>
  <c r="Y79" i="9"/>
  <c r="AK79" i="9"/>
  <c r="AW79" i="9"/>
  <c r="K80" i="9"/>
  <c r="W80" i="9"/>
  <c r="AI80" i="9"/>
  <c r="AU80" i="9"/>
  <c r="I81" i="9"/>
  <c r="U81" i="9"/>
  <c r="AG81" i="9"/>
  <c r="AS81" i="9"/>
  <c r="G82" i="9"/>
  <c r="S82" i="9"/>
  <c r="AE82" i="9"/>
  <c r="AQ82" i="9"/>
  <c r="B80" i="9"/>
  <c r="F71" i="9"/>
  <c r="R71" i="9"/>
  <c r="AD71" i="9"/>
  <c r="AP71" i="9"/>
  <c r="D72" i="9"/>
  <c r="P72" i="9"/>
  <c r="AB72" i="9"/>
  <c r="AN72" i="9"/>
  <c r="AZ72" i="9"/>
  <c r="N73" i="9"/>
  <c r="Z73" i="9"/>
  <c r="AL73" i="9"/>
  <c r="AX73" i="9"/>
  <c r="L74" i="9"/>
  <c r="X74" i="9"/>
  <c r="AJ74" i="9"/>
  <c r="AV74" i="9"/>
  <c r="J75" i="9"/>
  <c r="V75" i="9"/>
  <c r="AH75" i="9"/>
  <c r="AT75" i="9"/>
  <c r="H76" i="9"/>
  <c r="T76" i="9"/>
  <c r="AF76" i="9"/>
  <c r="AR76" i="9"/>
  <c r="F77" i="9"/>
  <c r="R77" i="9"/>
  <c r="AD77" i="9"/>
  <c r="AP77" i="9"/>
  <c r="D78" i="9"/>
  <c r="P78" i="9"/>
  <c r="AB78" i="9"/>
  <c r="AN78" i="9"/>
  <c r="AZ78" i="9"/>
  <c r="N79" i="9"/>
  <c r="Z79" i="9"/>
  <c r="AL79" i="9"/>
  <c r="AX79" i="9"/>
  <c r="L80" i="9"/>
  <c r="X80" i="9"/>
  <c r="AJ80" i="9"/>
  <c r="AV80" i="9"/>
  <c r="J81" i="9"/>
  <c r="V81" i="9"/>
  <c r="AH81" i="9"/>
  <c r="AT81" i="9"/>
  <c r="H82" i="9"/>
  <c r="T82" i="9"/>
  <c r="AF82" i="9"/>
  <c r="AR82" i="9"/>
  <c r="B79" i="9"/>
  <c r="G71" i="9"/>
  <c r="S71" i="9"/>
  <c r="AE71" i="9"/>
  <c r="AQ71" i="9"/>
  <c r="E72" i="9"/>
  <c r="Q72" i="9"/>
  <c r="AC72" i="9"/>
  <c r="AO72" i="9"/>
  <c r="C73" i="9"/>
  <c r="O73" i="9"/>
  <c r="AA73" i="9"/>
  <c r="AM73" i="9"/>
  <c r="AY73" i="9"/>
  <c r="M74" i="9"/>
  <c r="Y74" i="9"/>
  <c r="AK74" i="9"/>
  <c r="AW74" i="9"/>
  <c r="K75" i="9"/>
  <c r="W75" i="9"/>
  <c r="AI75" i="9"/>
  <c r="AU75" i="9"/>
  <c r="I76" i="9"/>
  <c r="U76" i="9"/>
  <c r="AG76" i="9"/>
  <c r="AS76" i="9"/>
  <c r="G77" i="9"/>
  <c r="S77" i="9"/>
  <c r="AE77" i="9"/>
  <c r="AQ77" i="9"/>
  <c r="E78" i="9"/>
  <c r="Q78" i="9"/>
  <c r="AC78" i="9"/>
  <c r="AO78" i="9"/>
  <c r="C79" i="9"/>
  <c r="O79" i="9"/>
  <c r="AA79" i="9"/>
  <c r="AM79" i="9"/>
  <c r="AY79" i="9"/>
  <c r="M80" i="9"/>
  <c r="Y80" i="9"/>
  <c r="AK80" i="9"/>
  <c r="AW80" i="9"/>
  <c r="K81" i="9"/>
  <c r="W81" i="9"/>
  <c r="AI81" i="9"/>
  <c r="AU81" i="9"/>
  <c r="I82" i="9"/>
  <c r="U82" i="9"/>
  <c r="AG82" i="9"/>
  <c r="AS82" i="9"/>
  <c r="B78" i="9"/>
  <c r="H71" i="9"/>
  <c r="T71" i="9"/>
  <c r="AF71" i="9"/>
  <c r="AR71" i="9"/>
  <c r="F72" i="9"/>
  <c r="R72" i="9"/>
  <c r="AD72" i="9"/>
  <c r="AP72" i="9"/>
  <c r="D73" i="9"/>
  <c r="P73" i="9"/>
  <c r="AB73" i="9"/>
  <c r="AN73" i="9"/>
  <c r="AZ73" i="9"/>
  <c r="N74" i="9"/>
  <c r="Z74" i="9"/>
  <c r="AL74" i="9"/>
  <c r="AX74" i="9"/>
  <c r="L75" i="9"/>
  <c r="X75" i="9"/>
  <c r="AJ75" i="9"/>
  <c r="AV75" i="9"/>
  <c r="J76" i="9"/>
  <c r="V76" i="9"/>
  <c r="AH76" i="9"/>
  <c r="AT76" i="9"/>
  <c r="H77" i="9"/>
  <c r="T77" i="9"/>
  <c r="AF77" i="9"/>
  <c r="AR77" i="9"/>
  <c r="F78" i="9"/>
  <c r="R78" i="9"/>
  <c r="AD78" i="9"/>
  <c r="AP78" i="9"/>
  <c r="D79" i="9"/>
  <c r="P79" i="9"/>
  <c r="AB79" i="9"/>
  <c r="AN79" i="9"/>
  <c r="AZ79" i="9"/>
  <c r="N80" i="9"/>
  <c r="Z80" i="9"/>
  <c r="AL80" i="9"/>
  <c r="AX80" i="9"/>
  <c r="L81" i="9"/>
  <c r="X81" i="9"/>
  <c r="AJ81" i="9"/>
  <c r="AV81" i="9"/>
  <c r="J82" i="9"/>
  <c r="V82" i="9"/>
  <c r="AH82" i="9"/>
  <c r="AT82" i="9"/>
  <c r="B77" i="9"/>
  <c r="I71" i="9"/>
  <c r="U71" i="9"/>
  <c r="AG71" i="9"/>
  <c r="AS71" i="9"/>
  <c r="G72" i="9"/>
  <c r="S72" i="9"/>
  <c r="AE72" i="9"/>
  <c r="AQ72" i="9"/>
  <c r="E73" i="9"/>
  <c r="Q73" i="9"/>
  <c r="AC73" i="9"/>
  <c r="AO73" i="9"/>
  <c r="C74" i="9"/>
  <c r="O74" i="9"/>
  <c r="AA74" i="9"/>
  <c r="AM74" i="9"/>
  <c r="AY74" i="9"/>
  <c r="M75" i="9"/>
  <c r="Y75" i="9"/>
  <c r="AK75" i="9"/>
  <c r="AW75" i="9"/>
  <c r="K76" i="9"/>
  <c r="W76" i="9"/>
  <c r="AI76" i="9"/>
  <c r="AU76" i="9"/>
  <c r="I77" i="9"/>
  <c r="U77" i="9"/>
  <c r="AG77" i="9"/>
  <c r="AS77" i="9"/>
  <c r="G78" i="9"/>
  <c r="S78" i="9"/>
  <c r="AE78" i="9"/>
  <c r="AQ78" i="9"/>
  <c r="E79" i="9"/>
  <c r="Q79" i="9"/>
  <c r="AC79" i="9"/>
  <c r="AO79" i="9"/>
  <c r="C80" i="9"/>
  <c r="O80" i="9"/>
  <c r="AA80" i="9"/>
  <c r="AM80" i="9"/>
  <c r="AY80" i="9"/>
  <c r="M81" i="9"/>
  <c r="Y81" i="9"/>
  <c r="AK81" i="9"/>
  <c r="AW81" i="9"/>
  <c r="K82" i="9"/>
  <c r="W82" i="9"/>
  <c r="AI82" i="9"/>
  <c r="AU82" i="9"/>
  <c r="B76" i="9"/>
  <c r="J71" i="9"/>
  <c r="V71" i="9"/>
  <c r="AH71" i="9"/>
  <c r="AT71" i="9"/>
  <c r="H72" i="9"/>
  <c r="T72" i="9"/>
  <c r="AF72" i="9"/>
  <c r="AR72" i="9"/>
  <c r="F73" i="9"/>
  <c r="R73" i="9"/>
  <c r="AD73" i="9"/>
  <c r="AP73" i="9"/>
  <c r="D74" i="9"/>
  <c r="P74" i="9"/>
  <c r="AB74" i="9"/>
  <c r="AN74" i="9"/>
  <c r="AZ74" i="9"/>
  <c r="N75" i="9"/>
  <c r="Z75" i="9"/>
  <c r="AL75" i="9"/>
  <c r="AX75" i="9"/>
  <c r="L76" i="9"/>
  <c r="X76" i="9"/>
  <c r="AJ76" i="9"/>
  <c r="AV76" i="9"/>
  <c r="J77" i="9"/>
  <c r="V77" i="9"/>
  <c r="AH77" i="9"/>
  <c r="AT77" i="9"/>
  <c r="H78" i="9"/>
  <c r="T78" i="9"/>
  <c r="AF78" i="9"/>
  <c r="AR78" i="9"/>
  <c r="F79" i="9"/>
  <c r="R79" i="9"/>
  <c r="AD79" i="9"/>
  <c r="AP79" i="9"/>
  <c r="D80" i="9"/>
  <c r="P80" i="9"/>
  <c r="AB80" i="9"/>
  <c r="AN80" i="9"/>
  <c r="AZ80" i="9"/>
  <c r="N81" i="9"/>
  <c r="Z81" i="9"/>
  <c r="AL81" i="9"/>
  <c r="AX81" i="9"/>
  <c r="L82" i="9"/>
  <c r="X82" i="9"/>
  <c r="AJ82" i="9"/>
  <c r="AV82" i="9"/>
  <c r="B75" i="9"/>
  <c r="K71" i="9"/>
  <c r="W71" i="9"/>
  <c r="AI71" i="9"/>
  <c r="AU71" i="9"/>
  <c r="I72" i="9"/>
  <c r="U72" i="9"/>
  <c r="AG72" i="9"/>
  <c r="AS72" i="9"/>
  <c r="G73" i="9"/>
  <c r="S73" i="9"/>
  <c r="AE73" i="9"/>
  <c r="AQ73" i="9"/>
  <c r="E74" i="9"/>
  <c r="Q74" i="9"/>
  <c r="AC74" i="9"/>
  <c r="AO74" i="9"/>
  <c r="C75" i="9"/>
  <c r="O75" i="9"/>
  <c r="AA75" i="9"/>
  <c r="AM75" i="9"/>
  <c r="AY75" i="9"/>
  <c r="M76" i="9"/>
  <c r="Y76" i="9"/>
  <c r="AK76" i="9"/>
  <c r="AW76" i="9"/>
  <c r="K77" i="9"/>
  <c r="W77" i="9"/>
  <c r="AI77" i="9"/>
  <c r="AU77" i="9"/>
  <c r="I78" i="9"/>
  <c r="U78" i="9"/>
  <c r="AG78" i="9"/>
  <c r="AS78" i="9"/>
  <c r="G79" i="9"/>
  <c r="S79" i="9"/>
  <c r="AE79" i="9"/>
  <c r="AQ79" i="9"/>
  <c r="E80" i="9"/>
  <c r="Q80" i="9"/>
  <c r="AC80" i="9"/>
  <c r="AO80" i="9"/>
  <c r="C81" i="9"/>
  <c r="O81" i="9"/>
  <c r="AA81" i="9"/>
  <c r="AM81" i="9"/>
  <c r="AY81" i="9"/>
  <c r="M82" i="9"/>
  <c r="Y82" i="9"/>
  <c r="AK82" i="9"/>
  <c r="AW82" i="9"/>
  <c r="AP11" i="9"/>
  <c r="B74" i="9"/>
  <c r="L71" i="9"/>
  <c r="X71" i="9"/>
  <c r="AJ71" i="9"/>
  <c r="AV71" i="9"/>
  <c r="J72" i="9"/>
  <c r="V72" i="9"/>
  <c r="AH72" i="9"/>
  <c r="AT72" i="9"/>
  <c r="H73" i="9"/>
  <c r="T73" i="9"/>
  <c r="AF73" i="9"/>
  <c r="AR73" i="9"/>
  <c r="F74" i="9"/>
  <c r="R74" i="9"/>
  <c r="AD74" i="9"/>
  <c r="AP74" i="9"/>
  <c r="D75" i="9"/>
  <c r="P75" i="9"/>
  <c r="AB75" i="9"/>
  <c r="AN75" i="9"/>
  <c r="AZ75" i="9"/>
  <c r="N76" i="9"/>
  <c r="Z76" i="9"/>
  <c r="AL76" i="9"/>
  <c r="AX76" i="9"/>
  <c r="L77" i="9"/>
  <c r="X77" i="9"/>
  <c r="AJ77" i="9"/>
  <c r="AV77" i="9"/>
  <c r="J78" i="9"/>
  <c r="V78" i="9"/>
  <c r="AH78" i="9"/>
  <c r="AT78" i="9"/>
  <c r="H79" i="9"/>
  <c r="T79" i="9"/>
  <c r="AF79" i="9"/>
  <c r="AR79" i="9"/>
  <c r="F80" i="9"/>
  <c r="R80" i="9"/>
  <c r="AD80" i="9"/>
  <c r="AP80" i="9"/>
  <c r="D81" i="9"/>
  <c r="P81" i="9"/>
  <c r="AB81" i="9"/>
  <c r="AN81" i="9"/>
  <c r="AZ81" i="9"/>
  <c r="N82" i="9"/>
  <c r="Z82" i="9"/>
  <c r="AL82" i="9"/>
  <c r="AX82" i="9"/>
  <c r="B73" i="9"/>
  <c r="M71" i="9"/>
  <c r="Y71" i="9"/>
  <c r="AK71" i="9"/>
  <c r="AW71" i="9"/>
  <c r="K72" i="9"/>
  <c r="W72" i="9"/>
  <c r="AI72" i="9"/>
  <c r="AU72" i="9"/>
  <c r="I73" i="9"/>
  <c r="U73" i="9"/>
  <c r="AG73" i="9"/>
  <c r="AS73" i="9"/>
  <c r="G74" i="9"/>
  <c r="S74" i="9"/>
  <c r="AE74" i="9"/>
  <c r="AQ74" i="9"/>
  <c r="E75" i="9"/>
  <c r="Q75" i="9"/>
  <c r="AC75" i="9"/>
  <c r="AO75" i="9"/>
  <c r="C76" i="9"/>
  <c r="O76" i="9"/>
  <c r="AA76" i="9"/>
  <c r="AM76" i="9"/>
  <c r="AY76" i="9"/>
  <c r="M77" i="9"/>
  <c r="Y77" i="9"/>
  <c r="Y84" i="9" s="1"/>
  <c r="AK77" i="9"/>
  <c r="AW77" i="9"/>
  <c r="K78" i="9"/>
  <c r="W78" i="9"/>
  <c r="AI78" i="9"/>
  <c r="AU78" i="9"/>
  <c r="I79" i="9"/>
  <c r="U79" i="9"/>
  <c r="AG79" i="9"/>
  <c r="AS79" i="9"/>
  <c r="G80" i="9"/>
  <c r="S80" i="9"/>
  <c r="AE80" i="9"/>
  <c r="AQ80" i="9"/>
  <c r="E81" i="9"/>
  <c r="Q81" i="9"/>
  <c r="AC81" i="9"/>
  <c r="AO81" i="9"/>
  <c r="C82" i="9"/>
  <c r="O82" i="9"/>
  <c r="AA82" i="9"/>
  <c r="AM82" i="9"/>
  <c r="AY82" i="9"/>
  <c r="AV10" i="9"/>
  <c r="B72" i="9"/>
  <c r="N71" i="9"/>
  <c r="Z71" i="9"/>
  <c r="AL71" i="9"/>
  <c r="AX71" i="9"/>
  <c r="L72" i="9"/>
  <c r="X72" i="9"/>
  <c r="AJ72" i="9"/>
  <c r="AV72" i="9"/>
  <c r="J73" i="9"/>
  <c r="V73" i="9"/>
  <c r="AH73" i="9"/>
  <c r="AH84" i="9" s="1"/>
  <c r="AT73" i="9"/>
  <c r="H74" i="9"/>
  <c r="T74" i="9"/>
  <c r="AF74" i="9"/>
  <c r="AR74" i="9"/>
  <c r="F75" i="9"/>
  <c r="R75" i="9"/>
  <c r="AD75" i="9"/>
  <c r="AP75" i="9"/>
  <c r="D76" i="9"/>
  <c r="P76" i="9"/>
  <c r="AB76" i="9"/>
  <c r="AB84" i="9" s="1"/>
  <c r="AN76" i="9"/>
  <c r="AZ76" i="9"/>
  <c r="N77" i="9"/>
  <c r="Z77" i="9"/>
  <c r="AL77" i="9"/>
  <c r="AX77" i="9"/>
  <c r="L78" i="9"/>
  <c r="X78" i="9"/>
  <c r="AJ78" i="9"/>
  <c r="AV78" i="9"/>
  <c r="J79" i="9"/>
  <c r="V79" i="9"/>
  <c r="AH79" i="9"/>
  <c r="AT79" i="9"/>
  <c r="H80" i="9"/>
  <c r="T80" i="9"/>
  <c r="AF80" i="9"/>
  <c r="AR80" i="9"/>
  <c r="F81" i="9"/>
  <c r="R81" i="9"/>
  <c r="AD81" i="9"/>
  <c r="AP81" i="9"/>
  <c r="D82" i="9"/>
  <c r="P82" i="9"/>
  <c r="AB82" i="9"/>
  <c r="AN82" i="9"/>
  <c r="B10" i="9"/>
  <c r="M10" i="9"/>
  <c r="Y10" i="9"/>
  <c r="AK10" i="9"/>
  <c r="AW10" i="9"/>
  <c r="K11" i="9"/>
  <c r="W11" i="9"/>
  <c r="AI11" i="9"/>
  <c r="AU11" i="9"/>
  <c r="B59" i="9"/>
  <c r="I53" i="9"/>
  <c r="U53" i="9"/>
  <c r="U66" i="9" s="1"/>
  <c r="AG53" i="9"/>
  <c r="AS53" i="9"/>
  <c r="G54" i="9"/>
  <c r="S54" i="9"/>
  <c r="AE54" i="9"/>
  <c r="AQ54" i="9"/>
  <c r="E55" i="9"/>
  <c r="Q55" i="9"/>
  <c r="AC55" i="9"/>
  <c r="AO55" i="9"/>
  <c r="C56" i="9"/>
  <c r="O56" i="9"/>
  <c r="AA56" i="9"/>
  <c r="AM56" i="9"/>
  <c r="AY56" i="9"/>
  <c r="M57" i="9"/>
  <c r="Y57" i="9"/>
  <c r="AK57" i="9"/>
  <c r="AW57" i="9"/>
  <c r="K58" i="9"/>
  <c r="W58" i="9"/>
  <c r="AI58" i="9"/>
  <c r="AU58" i="9"/>
  <c r="I59" i="9"/>
  <c r="U59" i="9"/>
  <c r="AG59" i="9"/>
  <c r="AS59" i="9"/>
  <c r="G60" i="9"/>
  <c r="S60" i="9"/>
  <c r="AE60" i="9"/>
  <c r="AQ60" i="9"/>
  <c r="E61" i="9"/>
  <c r="Q61" i="9"/>
  <c r="AC61" i="9"/>
  <c r="AO61" i="9"/>
  <c r="C62" i="9"/>
  <c r="O62" i="9"/>
  <c r="AA62" i="9"/>
  <c r="AM62" i="9"/>
  <c r="AY62" i="9"/>
  <c r="M63" i="9"/>
  <c r="Y63" i="9"/>
  <c r="AK63" i="9"/>
  <c r="AW63" i="9"/>
  <c r="K64" i="9"/>
  <c r="W64" i="9"/>
  <c r="AI64" i="9"/>
  <c r="AU64" i="9"/>
  <c r="I65" i="9"/>
  <c r="U65" i="9"/>
  <c r="AG65" i="9"/>
  <c r="AS65" i="9"/>
  <c r="AG4" i="9"/>
  <c r="B11" i="9"/>
  <c r="N10" i="9"/>
  <c r="Z10" i="9"/>
  <c r="AL10" i="9"/>
  <c r="AX10" i="9"/>
  <c r="L11" i="9"/>
  <c r="X11" i="9"/>
  <c r="AJ11" i="9"/>
  <c r="AV11" i="9"/>
  <c r="B58" i="9"/>
  <c r="J53" i="9"/>
  <c r="V53" i="9"/>
  <c r="AH53" i="9"/>
  <c r="AH66" i="9" s="1"/>
  <c r="AT53" i="9"/>
  <c r="H54" i="9"/>
  <c r="T54" i="9"/>
  <c r="AF54" i="9"/>
  <c r="AR54" i="9"/>
  <c r="F55" i="9"/>
  <c r="R55" i="9"/>
  <c r="AD55" i="9"/>
  <c r="AP55" i="9"/>
  <c r="D56" i="9"/>
  <c r="P56" i="9"/>
  <c r="AB56" i="9"/>
  <c r="AN56" i="9"/>
  <c r="AZ56" i="9"/>
  <c r="N57" i="9"/>
  <c r="Z57" i="9"/>
  <c r="AL57" i="9"/>
  <c r="AX57" i="9"/>
  <c r="L58" i="9"/>
  <c r="X58" i="9"/>
  <c r="AJ58" i="9"/>
  <c r="AV58" i="9"/>
  <c r="J59" i="9"/>
  <c r="V59" i="9"/>
  <c r="AH59" i="9"/>
  <c r="AT59" i="9"/>
  <c r="H60" i="9"/>
  <c r="T60" i="9"/>
  <c r="AF60" i="9"/>
  <c r="AR60" i="9"/>
  <c r="F61" i="9"/>
  <c r="R61" i="9"/>
  <c r="AD61" i="9"/>
  <c r="AP61" i="9"/>
  <c r="D62" i="9"/>
  <c r="P62" i="9"/>
  <c r="AB62" i="9"/>
  <c r="AN62" i="9"/>
  <c r="AZ62" i="9"/>
  <c r="N63" i="9"/>
  <c r="Z63" i="9"/>
  <c r="AL63" i="9"/>
  <c r="AX63" i="9"/>
  <c r="L64" i="9"/>
  <c r="X64" i="9"/>
  <c r="AJ64" i="9"/>
  <c r="AV64" i="9"/>
  <c r="J65" i="9"/>
  <c r="V65" i="9"/>
  <c r="AH65" i="9"/>
  <c r="AT65" i="9"/>
  <c r="H67" i="9"/>
  <c r="AF67" i="9"/>
  <c r="C10" i="9"/>
  <c r="O10" i="9"/>
  <c r="AA10" i="9"/>
  <c r="AM10" i="9"/>
  <c r="AY10" i="9"/>
  <c r="M11" i="9"/>
  <c r="Y11" i="9"/>
  <c r="AK11" i="9"/>
  <c r="AW11" i="9"/>
  <c r="B57" i="9"/>
  <c r="K53" i="9"/>
  <c r="W53" i="9"/>
  <c r="AI53" i="9"/>
  <c r="AU53" i="9"/>
  <c r="I54" i="9"/>
  <c r="U54" i="9"/>
  <c r="AG54" i="9"/>
  <c r="AS54" i="9"/>
  <c r="G55" i="9"/>
  <c r="S55" i="9"/>
  <c r="AE55" i="9"/>
  <c r="AQ55" i="9"/>
  <c r="E56" i="9"/>
  <c r="Q56" i="9"/>
  <c r="AC56" i="9"/>
  <c r="AO56" i="9"/>
  <c r="C57" i="9"/>
  <c r="O57" i="9"/>
  <c r="AA57" i="9"/>
  <c r="AM57" i="9"/>
  <c r="AY57" i="9"/>
  <c r="M58" i="9"/>
  <c r="Y58" i="9"/>
  <c r="AK58" i="9"/>
  <c r="AW58" i="9"/>
  <c r="K59" i="9"/>
  <c r="W59" i="9"/>
  <c r="AI59" i="9"/>
  <c r="AU59" i="9"/>
  <c r="I60" i="9"/>
  <c r="U60" i="9"/>
  <c r="AG60" i="9"/>
  <c r="AS60" i="9"/>
  <c r="G61" i="9"/>
  <c r="S61" i="9"/>
  <c r="AE61" i="9"/>
  <c r="AQ61" i="9"/>
  <c r="E62" i="9"/>
  <c r="Q62" i="9"/>
  <c r="AC62" i="9"/>
  <c r="AO62" i="9"/>
  <c r="C63" i="9"/>
  <c r="O63" i="9"/>
  <c r="AA63" i="9"/>
  <c r="AM63" i="9"/>
  <c r="AY63" i="9"/>
  <c r="M64" i="9"/>
  <c r="Y64" i="9"/>
  <c r="AK64" i="9"/>
  <c r="AW64" i="9"/>
  <c r="K65" i="9"/>
  <c r="W65" i="9"/>
  <c r="AI65" i="9"/>
  <c r="AU65" i="9"/>
  <c r="AG67" i="9"/>
  <c r="U4" i="9"/>
  <c r="K4" i="9"/>
  <c r="W4" i="9"/>
  <c r="AI4" i="9"/>
  <c r="AU4" i="9"/>
  <c r="AN6" i="9"/>
  <c r="L4" i="9"/>
  <c r="X4" i="9"/>
  <c r="AJ4" i="9"/>
  <c r="AV4" i="9"/>
  <c r="AR6" i="9"/>
  <c r="D10" i="9"/>
  <c r="P10" i="9"/>
  <c r="AB10" i="9"/>
  <c r="AN10" i="9"/>
  <c r="AZ10" i="9"/>
  <c r="N11" i="9"/>
  <c r="Z11" i="9"/>
  <c r="AL11" i="9"/>
  <c r="AX11" i="9"/>
  <c r="B56" i="9"/>
  <c r="L53" i="9"/>
  <c r="X53" i="9"/>
  <c r="AJ53" i="9"/>
  <c r="AV53" i="9"/>
  <c r="J54" i="9"/>
  <c r="V54" i="9"/>
  <c r="AH54" i="9"/>
  <c r="AT54" i="9"/>
  <c r="H55" i="9"/>
  <c r="T55" i="9"/>
  <c r="AF55" i="9"/>
  <c r="AR55" i="9"/>
  <c r="F56" i="9"/>
  <c r="R56" i="9"/>
  <c r="AD56" i="9"/>
  <c r="AP56" i="9"/>
  <c r="D57" i="9"/>
  <c r="P57" i="9"/>
  <c r="AB57" i="9"/>
  <c r="AN57" i="9"/>
  <c r="AZ57" i="9"/>
  <c r="N58" i="9"/>
  <c r="Z58" i="9"/>
  <c r="AL58" i="9"/>
  <c r="AX58" i="9"/>
  <c r="L59" i="9"/>
  <c r="X59" i="9"/>
  <c r="AJ59" i="9"/>
  <c r="AV59" i="9"/>
  <c r="J60" i="9"/>
  <c r="V60" i="9"/>
  <c r="AH60" i="9"/>
  <c r="AT60" i="9"/>
  <c r="H61" i="9"/>
  <c r="T61" i="9"/>
  <c r="AF61" i="9"/>
  <c r="AR61" i="9"/>
  <c r="F62" i="9"/>
  <c r="R62" i="9"/>
  <c r="AD62" i="9"/>
  <c r="AP62" i="9"/>
  <c r="D63" i="9"/>
  <c r="P63" i="9"/>
  <c r="AB63" i="9"/>
  <c r="AN63" i="9"/>
  <c r="AZ63" i="9"/>
  <c r="N64" i="9"/>
  <c r="Z64" i="9"/>
  <c r="AL64" i="9"/>
  <c r="AX64" i="9"/>
  <c r="L65" i="9"/>
  <c r="X65" i="9"/>
  <c r="AJ65" i="9"/>
  <c r="AV65" i="9"/>
  <c r="S4" i="9"/>
  <c r="E10" i="9"/>
  <c r="Q10" i="9"/>
  <c r="AC10" i="9"/>
  <c r="AO10" i="9"/>
  <c r="C11" i="9"/>
  <c r="O11" i="9"/>
  <c r="AA11" i="9"/>
  <c r="AM11" i="9"/>
  <c r="AY11" i="9"/>
  <c r="B55" i="9"/>
  <c r="M53" i="9"/>
  <c r="Y53" i="9"/>
  <c r="AK53" i="9"/>
  <c r="AW53" i="9"/>
  <c r="K54" i="9"/>
  <c r="W54" i="9"/>
  <c r="AI54" i="9"/>
  <c r="AU54" i="9"/>
  <c r="I55" i="9"/>
  <c r="U55" i="9"/>
  <c r="AG55" i="9"/>
  <c r="AS55" i="9"/>
  <c r="G56" i="9"/>
  <c r="S56" i="9"/>
  <c r="AE56" i="9"/>
  <c r="AQ56" i="9"/>
  <c r="E57" i="9"/>
  <c r="Q57" i="9"/>
  <c r="AC57" i="9"/>
  <c r="AO57" i="9"/>
  <c r="C58" i="9"/>
  <c r="O58" i="9"/>
  <c r="AA58" i="9"/>
  <c r="AM58" i="9"/>
  <c r="AY58" i="9"/>
  <c r="M59" i="9"/>
  <c r="Y59" i="9"/>
  <c r="AK59" i="9"/>
  <c r="AW59" i="9"/>
  <c r="K60" i="9"/>
  <c r="W60" i="9"/>
  <c r="AI60" i="9"/>
  <c r="AU60" i="9"/>
  <c r="I61" i="9"/>
  <c r="U61" i="9"/>
  <c r="AG61" i="9"/>
  <c r="AS61" i="9"/>
  <c r="G62" i="9"/>
  <c r="S62" i="9"/>
  <c r="AE62" i="9"/>
  <c r="AQ62" i="9"/>
  <c r="E63" i="9"/>
  <c r="Q63" i="9"/>
  <c r="AC63" i="9"/>
  <c r="AO63" i="9"/>
  <c r="C64" i="9"/>
  <c r="O64" i="9"/>
  <c r="AA64" i="9"/>
  <c r="AM64" i="9"/>
  <c r="AY64" i="9"/>
  <c r="M65" i="9"/>
  <c r="Y65" i="9"/>
  <c r="AK65" i="9"/>
  <c r="AW65" i="9"/>
  <c r="K67" i="9"/>
  <c r="W67" i="9"/>
  <c r="AI67" i="9"/>
  <c r="AU67" i="9"/>
  <c r="AQ4" i="9"/>
  <c r="AR4" i="9"/>
  <c r="AW6" i="9"/>
  <c r="F10" i="9"/>
  <c r="R10" i="9"/>
  <c r="AD10" i="9"/>
  <c r="AP10" i="9"/>
  <c r="D11" i="9"/>
  <c r="P11" i="9"/>
  <c r="AB11" i="9"/>
  <c r="AN11" i="9"/>
  <c r="AZ11" i="9"/>
  <c r="B53" i="9"/>
  <c r="B54" i="9"/>
  <c r="N53" i="9"/>
  <c r="Z53" i="9"/>
  <c r="AL53" i="9"/>
  <c r="AX53" i="9"/>
  <c r="L54" i="9"/>
  <c r="X54" i="9"/>
  <c r="AJ54" i="9"/>
  <c r="AV54" i="9"/>
  <c r="J55" i="9"/>
  <c r="V55" i="9"/>
  <c r="AH55" i="9"/>
  <c r="AT55" i="9"/>
  <c r="H56" i="9"/>
  <c r="T56" i="9"/>
  <c r="AF56" i="9"/>
  <c r="AR56" i="9"/>
  <c r="F57" i="9"/>
  <c r="R57" i="9"/>
  <c r="AD57" i="9"/>
  <c r="AP57" i="9"/>
  <c r="D58" i="9"/>
  <c r="P58" i="9"/>
  <c r="AB58" i="9"/>
  <c r="AN58" i="9"/>
  <c r="AZ58" i="9"/>
  <c r="N59" i="9"/>
  <c r="Z59" i="9"/>
  <c r="AL59" i="9"/>
  <c r="AX59" i="9"/>
  <c r="L60" i="9"/>
  <c r="X60" i="9"/>
  <c r="AJ60" i="9"/>
  <c r="AV60" i="9"/>
  <c r="J61" i="9"/>
  <c r="V61" i="9"/>
  <c r="AH61" i="9"/>
  <c r="AT61" i="9"/>
  <c r="H62" i="9"/>
  <c r="T62" i="9"/>
  <c r="AF62" i="9"/>
  <c r="AR62" i="9"/>
  <c r="F63" i="9"/>
  <c r="R63" i="9"/>
  <c r="AD63" i="9"/>
  <c r="AP63" i="9"/>
  <c r="D64" i="9"/>
  <c r="P64" i="9"/>
  <c r="AB64" i="9"/>
  <c r="AN64" i="9"/>
  <c r="AZ64" i="9"/>
  <c r="N65" i="9"/>
  <c r="Z65" i="9"/>
  <c r="AL65" i="9"/>
  <c r="AX65" i="9"/>
  <c r="L67" i="9"/>
  <c r="X67" i="9"/>
  <c r="AJ67" i="9"/>
  <c r="AV67" i="9"/>
  <c r="I4" i="9"/>
  <c r="W6" i="9"/>
  <c r="AZ6" i="9"/>
  <c r="G10" i="9"/>
  <c r="S10" i="9"/>
  <c r="AE10" i="9"/>
  <c r="AQ10" i="9"/>
  <c r="E11" i="9"/>
  <c r="Q11" i="9"/>
  <c r="AC11" i="9"/>
  <c r="AO11" i="9"/>
  <c r="B65" i="9"/>
  <c r="C53" i="9"/>
  <c r="O53" i="9"/>
  <c r="AA53" i="9"/>
  <c r="AM53" i="9"/>
  <c r="AY53" i="9"/>
  <c r="M54" i="9"/>
  <c r="Y54" i="9"/>
  <c r="AK54" i="9"/>
  <c r="AW54" i="9"/>
  <c r="K55" i="9"/>
  <c r="W55" i="9"/>
  <c r="AI55" i="9"/>
  <c r="AU55" i="9"/>
  <c r="I56" i="9"/>
  <c r="U56" i="9"/>
  <c r="AG56" i="9"/>
  <c r="AS56" i="9"/>
  <c r="G57" i="9"/>
  <c r="S57" i="9"/>
  <c r="AE57" i="9"/>
  <c r="AQ57" i="9"/>
  <c r="E58" i="9"/>
  <c r="Q58" i="9"/>
  <c r="AC58" i="9"/>
  <c r="AO58" i="9"/>
  <c r="C59" i="9"/>
  <c r="O59" i="9"/>
  <c r="AA59" i="9"/>
  <c r="AM59" i="9"/>
  <c r="AY59" i="9"/>
  <c r="M60" i="9"/>
  <c r="Y60" i="9"/>
  <c r="AK60" i="9"/>
  <c r="AW60" i="9"/>
  <c r="K61" i="9"/>
  <c r="W61" i="9"/>
  <c r="AI61" i="9"/>
  <c r="AU61" i="9"/>
  <c r="I62" i="9"/>
  <c r="U62" i="9"/>
  <c r="AG62" i="9"/>
  <c r="AS62" i="9"/>
  <c r="G63" i="9"/>
  <c r="S63" i="9"/>
  <c r="AE63" i="9"/>
  <c r="AQ63" i="9"/>
  <c r="E64" i="9"/>
  <c r="Q64" i="9"/>
  <c r="AC64" i="9"/>
  <c r="AO64" i="9"/>
  <c r="C65" i="9"/>
  <c r="O65" i="9"/>
  <c r="AA65" i="9"/>
  <c r="AM65" i="9"/>
  <c r="AY65" i="9"/>
  <c r="M67" i="9"/>
  <c r="Y67" i="9"/>
  <c r="AK67" i="9"/>
  <c r="AW67" i="9"/>
  <c r="H10" i="9"/>
  <c r="T10" i="9"/>
  <c r="AF10" i="9"/>
  <c r="AR10" i="9"/>
  <c r="F11" i="9"/>
  <c r="R11" i="9"/>
  <c r="AD11" i="9"/>
  <c r="B64" i="9"/>
  <c r="D53" i="9"/>
  <c r="P53" i="9"/>
  <c r="AB53" i="9"/>
  <c r="AN53" i="9"/>
  <c r="AZ53" i="9"/>
  <c r="N54" i="9"/>
  <c r="Z54" i="9"/>
  <c r="AL54" i="9"/>
  <c r="AX54" i="9"/>
  <c r="X55" i="9"/>
  <c r="AJ55" i="9"/>
  <c r="AV55" i="9"/>
  <c r="J56" i="9"/>
  <c r="V56" i="9"/>
  <c r="AH56" i="9"/>
  <c r="AT56" i="9"/>
  <c r="H57" i="9"/>
  <c r="T57" i="9"/>
  <c r="AF57" i="9"/>
  <c r="AR57" i="9"/>
  <c r="F58" i="9"/>
  <c r="R58" i="9"/>
  <c r="AD58" i="9"/>
  <c r="AP58" i="9"/>
  <c r="D59" i="9"/>
  <c r="P59" i="9"/>
  <c r="AB59" i="9"/>
  <c r="AN59" i="9"/>
  <c r="AZ59" i="9"/>
  <c r="N60" i="9"/>
  <c r="Z60" i="9"/>
  <c r="AL60" i="9"/>
  <c r="AX60" i="9"/>
  <c r="L61" i="9"/>
  <c r="X61" i="9"/>
  <c r="AJ61" i="9"/>
  <c r="AV61" i="9"/>
  <c r="J62" i="9"/>
  <c r="V62" i="9"/>
  <c r="AH62" i="9"/>
  <c r="AT62" i="9"/>
  <c r="H63" i="9"/>
  <c r="T63" i="9"/>
  <c r="AF63" i="9"/>
  <c r="AR63" i="9"/>
  <c r="F64" i="9"/>
  <c r="R64" i="9"/>
  <c r="AD64" i="9"/>
  <c r="AP64" i="9"/>
  <c r="D65" i="9"/>
  <c r="P65" i="9"/>
  <c r="AB65" i="9"/>
  <c r="AN65" i="9"/>
  <c r="AZ65" i="9"/>
  <c r="AE4" i="9"/>
  <c r="AB6" i="9"/>
  <c r="E4" i="9"/>
  <c r="AD6" i="9"/>
  <c r="I10" i="9"/>
  <c r="U10" i="9"/>
  <c r="AG10" i="9"/>
  <c r="AS10" i="9"/>
  <c r="G11" i="9"/>
  <c r="S11" i="9"/>
  <c r="AE11" i="9"/>
  <c r="AQ11" i="9"/>
  <c r="B63" i="9"/>
  <c r="E53" i="9"/>
  <c r="Q53" i="9"/>
  <c r="AC53" i="9"/>
  <c r="AO53" i="9"/>
  <c r="C54" i="9"/>
  <c r="O54" i="9"/>
  <c r="AA54" i="9"/>
  <c r="AM54" i="9"/>
  <c r="AY54" i="9"/>
  <c r="M55" i="9"/>
  <c r="Y55" i="9"/>
  <c r="AK55" i="9"/>
  <c r="AW55" i="9"/>
  <c r="K56" i="9"/>
  <c r="W56" i="9"/>
  <c r="AI56" i="9"/>
  <c r="AU56" i="9"/>
  <c r="I57" i="9"/>
  <c r="U57" i="9"/>
  <c r="AG57" i="9"/>
  <c r="AS57" i="9"/>
  <c r="G58" i="9"/>
  <c r="S58" i="9"/>
  <c r="AE58" i="9"/>
  <c r="AQ58" i="9"/>
  <c r="E59" i="9"/>
  <c r="Q59" i="9"/>
  <c r="AC59" i="9"/>
  <c r="AO59" i="9"/>
  <c r="C60" i="9"/>
  <c r="O60" i="9"/>
  <c r="AA60" i="9"/>
  <c r="AM60" i="9"/>
  <c r="AY60" i="9"/>
  <c r="M61" i="9"/>
  <c r="Y61" i="9"/>
  <c r="AK61" i="9"/>
  <c r="AW61" i="9"/>
  <c r="K62" i="9"/>
  <c r="W62" i="9"/>
  <c r="AI62" i="9"/>
  <c r="AU62" i="9"/>
  <c r="I63" i="9"/>
  <c r="U63" i="9"/>
  <c r="AG63" i="9"/>
  <c r="AS63" i="9"/>
  <c r="G64" i="9"/>
  <c r="S64" i="9"/>
  <c r="AE64" i="9"/>
  <c r="AQ64" i="9"/>
  <c r="E65" i="9"/>
  <c r="Q65" i="9"/>
  <c r="AC65" i="9"/>
  <c r="AO65" i="9"/>
  <c r="J10" i="9"/>
  <c r="V10" i="9"/>
  <c r="AH10" i="9"/>
  <c r="AT10" i="9"/>
  <c r="H11" i="9"/>
  <c r="T11" i="9"/>
  <c r="AF11" i="9"/>
  <c r="AR11" i="9"/>
  <c r="B62" i="9"/>
  <c r="F53" i="9"/>
  <c r="R53" i="9"/>
  <c r="AD53" i="9"/>
  <c r="AD66" i="9" s="1"/>
  <c r="AP53" i="9"/>
  <c r="D54" i="9"/>
  <c r="P54" i="9"/>
  <c r="AB54" i="9"/>
  <c r="AN54" i="9"/>
  <c r="AZ54" i="9"/>
  <c r="N55" i="9"/>
  <c r="Z55" i="9"/>
  <c r="AL55" i="9"/>
  <c r="AX55" i="9"/>
  <c r="L56" i="9"/>
  <c r="X56" i="9"/>
  <c r="AJ56" i="9"/>
  <c r="AV56" i="9"/>
  <c r="J57" i="9"/>
  <c r="V57" i="9"/>
  <c r="AH57" i="9"/>
  <c r="AT57" i="9"/>
  <c r="H58" i="9"/>
  <c r="T58" i="9"/>
  <c r="AF58" i="9"/>
  <c r="AR58" i="9"/>
  <c r="F59" i="9"/>
  <c r="R59" i="9"/>
  <c r="AD59" i="9"/>
  <c r="AP59" i="9"/>
  <c r="D60" i="9"/>
  <c r="P60" i="9"/>
  <c r="AB60" i="9"/>
  <c r="AN60" i="9"/>
  <c r="AZ60" i="9"/>
  <c r="N61" i="9"/>
  <c r="Z61" i="9"/>
  <c r="AL61" i="9"/>
  <c r="AX61" i="9"/>
  <c r="L62" i="9"/>
  <c r="X62" i="9"/>
  <c r="AJ62" i="9"/>
  <c r="AV62" i="9"/>
  <c r="J63" i="9"/>
  <c r="V63" i="9"/>
  <c r="AH63" i="9"/>
  <c r="AT63" i="9"/>
  <c r="H64" i="9"/>
  <c r="T64" i="9"/>
  <c r="AF64" i="9"/>
  <c r="AR64" i="9"/>
  <c r="F65" i="9"/>
  <c r="R65" i="9"/>
  <c r="AD65" i="9"/>
  <c r="AP65" i="9"/>
  <c r="K10" i="9"/>
  <c r="W10" i="9"/>
  <c r="AI10" i="9"/>
  <c r="AU10" i="9"/>
  <c r="I11" i="9"/>
  <c r="AG11" i="9"/>
  <c r="AS11" i="9"/>
  <c r="B61" i="9"/>
  <c r="G53" i="9"/>
  <c r="S53" i="9"/>
  <c r="AE53" i="9"/>
  <c r="AQ53" i="9"/>
  <c r="E54" i="9"/>
  <c r="Q54" i="9"/>
  <c r="AC54" i="9"/>
  <c r="AO54" i="9"/>
  <c r="C55" i="9"/>
  <c r="O55" i="9"/>
  <c r="AA55" i="9"/>
  <c r="AM55" i="9"/>
  <c r="AY55" i="9"/>
  <c r="M56" i="9"/>
  <c r="Y56" i="9"/>
  <c r="AK56" i="9"/>
  <c r="AW56" i="9"/>
  <c r="K57" i="9"/>
  <c r="W57" i="9"/>
  <c r="AI57" i="9"/>
  <c r="AU57" i="9"/>
  <c r="I58" i="9"/>
  <c r="U58" i="9"/>
  <c r="AG58" i="9"/>
  <c r="AS58" i="9"/>
  <c r="G59" i="9"/>
  <c r="S59" i="9"/>
  <c r="AE59" i="9"/>
  <c r="AQ59" i="9"/>
  <c r="E60" i="9"/>
  <c r="Q60" i="9"/>
  <c r="AC60" i="9"/>
  <c r="AO60" i="9"/>
  <c r="C61" i="9"/>
  <c r="O61" i="9"/>
  <c r="AA61" i="9"/>
  <c r="AM61" i="9"/>
  <c r="AY61" i="9"/>
  <c r="M62" i="9"/>
  <c r="Y62" i="9"/>
  <c r="AK62" i="9"/>
  <c r="AW62" i="9"/>
  <c r="K63" i="9"/>
  <c r="W63" i="9"/>
  <c r="AI63" i="9"/>
  <c r="AU63" i="9"/>
  <c r="I64" i="9"/>
  <c r="U64" i="9"/>
  <c r="AG64" i="9"/>
  <c r="AS64" i="9"/>
  <c r="G65" i="9"/>
  <c r="S65" i="9"/>
  <c r="AE65" i="9"/>
  <c r="AQ65" i="9"/>
  <c r="E67" i="9"/>
  <c r="L10" i="9"/>
  <c r="X10" i="9"/>
  <c r="AJ10" i="9"/>
  <c r="J11" i="9"/>
  <c r="V11" i="9"/>
  <c r="AH11" i="9"/>
  <c r="B60" i="9"/>
  <c r="H53" i="9"/>
  <c r="H66" i="9" s="1"/>
  <c r="T53" i="9"/>
  <c r="AF53" i="9"/>
  <c r="AR53" i="9"/>
  <c r="F54" i="9"/>
  <c r="R54" i="9"/>
  <c r="AD54" i="9"/>
  <c r="AP54" i="9"/>
  <c r="D55" i="9"/>
  <c r="P55" i="9"/>
  <c r="AB55" i="9"/>
  <c r="AN55" i="9"/>
  <c r="AZ55" i="9"/>
  <c r="N56" i="9"/>
  <c r="Z56" i="9"/>
  <c r="AL56" i="9"/>
  <c r="AX56" i="9"/>
  <c r="L57" i="9"/>
  <c r="X57" i="9"/>
  <c r="AJ57" i="9"/>
  <c r="AV57" i="9"/>
  <c r="J58" i="9"/>
  <c r="V58" i="9"/>
  <c r="AH58" i="9"/>
  <c r="AT58" i="9"/>
  <c r="H59" i="9"/>
  <c r="T59" i="9"/>
  <c r="AF59" i="9"/>
  <c r="AR59" i="9"/>
  <c r="F60" i="9"/>
  <c r="R60" i="9"/>
  <c r="AD60" i="9"/>
  <c r="AP60" i="9"/>
  <c r="D61" i="9"/>
  <c r="P61" i="9"/>
  <c r="AB61" i="9"/>
  <c r="AN61" i="9"/>
  <c r="AZ61" i="9"/>
  <c r="N62" i="9"/>
  <c r="Z62" i="9"/>
  <c r="AL62" i="9"/>
  <c r="AX62" i="9"/>
  <c r="L63" i="9"/>
  <c r="X63" i="9"/>
  <c r="AJ63" i="9"/>
  <c r="AV63" i="9"/>
  <c r="J64" i="9"/>
  <c r="V64" i="9"/>
  <c r="AH64" i="9"/>
  <c r="AT64" i="9"/>
  <c r="H65" i="9"/>
  <c r="T65" i="9"/>
  <c r="AF65" i="9"/>
  <c r="B84" i="9"/>
  <c r="Z84" i="9"/>
  <c r="Q84" i="9"/>
  <c r="AN84" i="9"/>
  <c r="R84" i="9"/>
  <c r="AT84" i="9"/>
  <c r="AX84" i="9"/>
  <c r="AZ84" i="9"/>
  <c r="U84" i="9"/>
  <c r="AM4" i="9"/>
  <c r="AP6" i="9"/>
  <c r="C4" i="9"/>
  <c r="AY4" i="9"/>
  <c r="G4" i="9"/>
  <c r="T4" i="9"/>
  <c r="AF4" i="9"/>
  <c r="J4" i="9"/>
  <c r="V4" i="9"/>
  <c r="AH4" i="9"/>
  <c r="AT4" i="9"/>
  <c r="X6" i="9"/>
  <c r="AT6" i="9"/>
  <c r="O4" i="9"/>
  <c r="Y6" i="9"/>
  <c r="AU6" i="9"/>
  <c r="D4" i="9"/>
  <c r="Q4" i="9"/>
  <c r="AC4" i="9"/>
  <c r="AO4" i="9"/>
  <c r="AZ4" i="9"/>
  <c r="AA4" i="9"/>
  <c r="F4" i="9"/>
  <c r="R4" i="9"/>
  <c r="AD4" i="9"/>
  <c r="AP4" i="9"/>
  <c r="W7" i="9"/>
  <c r="AZ7" i="9"/>
  <c r="AA5" i="9"/>
  <c r="AM5" i="9"/>
  <c r="AY5" i="9"/>
  <c r="AG7" i="9"/>
  <c r="U5" i="9"/>
  <c r="I5" i="9"/>
  <c r="AI5" i="9"/>
  <c r="AU5" i="9"/>
  <c r="AH7" i="9"/>
  <c r="AP7" i="9"/>
  <c r="AL7" i="9"/>
  <c r="AN7" i="9"/>
  <c r="AI7" i="9"/>
  <c r="AO7" i="9"/>
  <c r="H5" i="9"/>
  <c r="T5" i="9"/>
  <c r="Z7" i="9"/>
  <c r="AQ7" i="9"/>
  <c r="AB7" i="9"/>
  <c r="AS7" i="9"/>
  <c r="AJ5" i="9"/>
  <c r="AV5" i="9"/>
  <c r="AC7" i="9"/>
  <c r="AT7" i="9"/>
  <c r="AD7" i="9"/>
  <c r="AU7" i="9"/>
  <c r="Z5" i="9"/>
  <c r="AE7" i="9"/>
  <c r="AX7" i="9"/>
  <c r="Z6" i="9"/>
  <c r="AL6" i="9"/>
  <c r="AX6" i="9"/>
  <c r="M4" i="9"/>
  <c r="Y4" i="9"/>
  <c r="AK4" i="9"/>
  <c r="AW4" i="9"/>
  <c r="AA6" i="9"/>
  <c r="AM6" i="9"/>
  <c r="AY6" i="9"/>
  <c r="AC6" i="9"/>
  <c r="AO6" i="9"/>
  <c r="P4" i="9"/>
  <c r="AB4" i="9"/>
  <c r="AN4" i="9"/>
  <c r="AE6" i="9"/>
  <c r="AQ6" i="9"/>
  <c r="AG6" i="9"/>
  <c r="C5" i="9"/>
  <c r="AL5" i="9"/>
  <c r="AX5" i="9"/>
  <c r="AF7" i="9"/>
  <c r="AR7" i="9"/>
  <c r="D5" i="9"/>
  <c r="P5" i="9"/>
  <c r="X7" i="9"/>
  <c r="AJ7" i="9"/>
  <c r="AV7" i="9"/>
  <c r="AN5" i="9"/>
  <c r="AF5" i="9"/>
  <c r="AR5" i="9"/>
  <c r="Y7" i="9"/>
  <c r="AK7" i="9"/>
  <c r="AW7" i="9"/>
  <c r="N5" i="9"/>
  <c r="AZ5" i="9"/>
  <c r="O5" i="9"/>
  <c r="G5" i="9"/>
  <c r="S5" i="9"/>
  <c r="AG5" i="9"/>
  <c r="AT5" i="9"/>
  <c r="AA7" i="9"/>
  <c r="AM7" i="9"/>
  <c r="AB5" i="9"/>
  <c r="V8" i="9"/>
  <c r="V9" i="9"/>
  <c r="W3" i="9"/>
  <c r="V3" i="9"/>
  <c r="J5" i="9"/>
  <c r="AH5" i="9"/>
  <c r="K5" i="9"/>
  <c r="L5" i="9"/>
  <c r="M5" i="9"/>
  <c r="Y5" i="9"/>
  <c r="AK5" i="9"/>
  <c r="AW5" i="9"/>
  <c r="E5" i="9"/>
  <c r="Q5" i="9"/>
  <c r="AC5" i="9"/>
  <c r="AO5" i="9"/>
  <c r="F5" i="9"/>
  <c r="R5" i="9"/>
  <c r="AD5" i="9"/>
  <c r="AP5" i="9"/>
  <c r="AE5" i="9"/>
  <c r="AQ5" i="9"/>
  <c r="AS5" i="9"/>
  <c r="AE84" i="9" l="1"/>
  <c r="AK84" i="9"/>
  <c r="P84" i="9"/>
  <c r="V84" i="9"/>
  <c r="AY84" i="9"/>
  <c r="G84" i="9"/>
  <c r="M84" i="9"/>
  <c r="S84" i="9"/>
  <c r="AJ84" i="9"/>
  <c r="AP84" i="9"/>
  <c r="AV84" i="9"/>
  <c r="D84" i="9"/>
  <c r="J84" i="9"/>
  <c r="AA84" i="9"/>
  <c r="AG84" i="9"/>
  <c r="AM84" i="9"/>
  <c r="AS84" i="9"/>
  <c r="L84" i="9"/>
  <c r="X84" i="9"/>
  <c r="AD84" i="9"/>
  <c r="AU84" i="9"/>
  <c r="C84" i="9"/>
  <c r="I84" i="9"/>
  <c r="O84" i="9"/>
  <c r="AF84" i="9"/>
  <c r="AL84" i="9"/>
  <c r="AR84" i="9"/>
  <c r="F84" i="9"/>
  <c r="W84" i="9"/>
  <c r="AC84" i="9"/>
  <c r="AI84" i="9"/>
  <c r="AO84" i="9"/>
  <c r="H84" i="9"/>
  <c r="N84" i="9"/>
  <c r="T84" i="9"/>
  <c r="AQ84" i="9"/>
  <c r="AW84" i="9"/>
  <c r="E84" i="9"/>
  <c r="K84" i="9"/>
  <c r="AF9" i="9"/>
  <c r="V85" i="9"/>
  <c r="AF12" i="9"/>
  <c r="X5" i="9"/>
  <c r="W85" i="9"/>
  <c r="R66" i="9"/>
  <c r="K66" i="9"/>
  <c r="I66" i="9"/>
  <c r="F66" i="9"/>
  <c r="AO66" i="9"/>
  <c r="AX66" i="9"/>
  <c r="AW66" i="9"/>
  <c r="W66" i="9"/>
  <c r="AC66" i="9"/>
  <c r="AY66" i="9"/>
  <c r="AL66" i="9"/>
  <c r="AK66" i="9"/>
  <c r="D66" i="9"/>
  <c r="Q66" i="9"/>
  <c r="AM66" i="9"/>
  <c r="Z66" i="9"/>
  <c r="Y66" i="9"/>
  <c r="AF13" i="9"/>
  <c r="E66" i="9"/>
  <c r="AA66" i="9"/>
  <c r="N66" i="9"/>
  <c r="M66" i="9"/>
  <c r="AT66" i="9"/>
  <c r="AQ66" i="9"/>
  <c r="AR66" i="9"/>
  <c r="C66" i="9"/>
  <c r="AV66" i="9"/>
  <c r="V66" i="9"/>
  <c r="AE66" i="9"/>
  <c r="O66" i="9"/>
  <c r="AF66" i="9"/>
  <c r="AZ66" i="9"/>
  <c r="AJ66" i="9"/>
  <c r="J66" i="9"/>
  <c r="S66" i="9"/>
  <c r="T66" i="9"/>
  <c r="AN66" i="9"/>
  <c r="X66" i="9"/>
  <c r="G66" i="9"/>
  <c r="AB66" i="9"/>
  <c r="AU66" i="9"/>
  <c r="L66" i="9"/>
  <c r="AS66" i="9"/>
  <c r="AP66" i="9"/>
  <c r="P66" i="9"/>
  <c r="AI66" i="9"/>
  <c r="AG66" i="9"/>
  <c r="W5" i="9"/>
  <c r="V5" i="9"/>
  <c r="B66"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B83A41-6506-46F1-BA74-A81CF0C87E27}" name="emissions_pathways_2018_profile_1" type="6" refreshedVersion="8" background="1" saveData="1">
    <textPr codePage="65001" sourceFile="C:\Users\roelfsemam\OneDrive - Universiteit Utrecht\NSA\Computing\Progress_project\20221007\output\emissions_pathways_2018_profile_1.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EADF9AF9-1F55-4EAE-ACF9-45937E88FB1B}" name="emissions_pathways_2018_profile_4" type="6" refreshedVersion="8" background="1" saveData="1">
    <textPr codePage="65001" sourceFile="C:\Users\roelfsemam\OneDrive - Universiteit Utrecht\NSA\Computing\Progress_project\20221007\output\emissions_pathways_2018_profile_4.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xr16:uid="{D67BB085-8887-4E14-A5B0-4B4186E8E7C8}" name="emissions_pathways_2021_profile_1" type="6" refreshedVersion="8" background="1" saveData="1">
    <textPr codePage="65001" sourceFile="C:\Users\roelfsemam\OneDrive - Universiteit Utrecht\NSA\Computing\Progress_project\20221007\output\emissions_pathways_2021_profile_1.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xr16:uid="{23A0A2FC-0865-46D6-AD29-ACC6CC2C8AEF}" name="emissions_pathways_2021_profile_4" type="6" refreshedVersion="8" background="1" saveData="1">
    <textPr codePage="65001" sourceFile="C:\Users\roelfsemam\OneDrive - Universiteit Utrecht\NSA\Computing\Progress_project\20221007\output\emissions_pathways_2021_profile_4.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<sst xmlns="http://schemas.openxmlformats.org/spreadsheetml/2006/main" count="107862" uniqueCount="17168">
  <si>
    <t>account_id</t>
  </si>
  <si>
    <t>organization</t>
  </si>
  <si>
    <t>country</t>
  </si>
  <si>
    <t>year_target_set</t>
  </si>
  <si>
    <t>scope</t>
  </si>
  <si>
    <t>simple_scope</t>
  </si>
  <si>
    <t>base_year</t>
  </si>
  <si>
    <t>emissions_base_year</t>
  </si>
  <si>
    <t>emissions_base_year_percent</t>
  </si>
  <si>
    <t>target_year</t>
  </si>
  <si>
    <t>targeted_reduction</t>
  </si>
  <si>
    <t>percent_achieved</t>
  </si>
  <si>
    <t>reporting_year</t>
  </si>
  <si>
    <t>emissions_reporting_year</t>
  </si>
  <si>
    <t>target_status</t>
  </si>
  <si>
    <t>priority_score</t>
  </si>
  <si>
    <t>priority_order</t>
  </si>
  <si>
    <t>target_profile</t>
  </si>
  <si>
    <t>emissions_target_year</t>
  </si>
  <si>
    <t>annual_change</t>
  </si>
  <si>
    <t>3i Group</t>
  </si>
  <si>
    <t>United Kingdom of Great Britain and Northern Ireland</t>
  </si>
  <si>
    <t>Scope 1 +2 (market-based)</t>
  </si>
  <si>
    <t>S1S2</t>
  </si>
  <si>
    <t>Underway</t>
  </si>
  <si>
    <t>prof1_single</t>
  </si>
  <si>
    <t>3M Company</t>
  </si>
  <si>
    <t>United States of America</t>
  </si>
  <si>
    <t>Scope 1+2 (location-based)</t>
  </si>
  <si>
    <t>A.G. Barr Plc</t>
  </si>
  <si>
    <t>Aareal Bank AG</t>
  </si>
  <si>
    <t>Germany</t>
  </si>
  <si>
    <t>Scope 2 (market-based)</t>
  </si>
  <si>
    <t>S2</t>
  </si>
  <si>
    <t>Acacia Mining</t>
  </si>
  <si>
    <t>ACERINOX</t>
  </si>
  <si>
    <t>Spain</t>
  </si>
  <si>
    <t>adidas AG</t>
  </si>
  <si>
    <t>ADP (Aeroports de Paris)</t>
  </si>
  <si>
    <t>France</t>
  </si>
  <si>
    <t>Aegon</t>
  </si>
  <si>
    <t>Netherlands</t>
  </si>
  <si>
    <t>AES Brasil Energia S.A.</t>
  </si>
  <si>
    <t>Brazil</t>
  </si>
  <si>
    <t>Scope 2 (location-based)</t>
  </si>
  <si>
    <t>New</t>
  </si>
  <si>
    <t>Affiliated Managers Group</t>
  </si>
  <si>
    <t>AGL Energy</t>
  </si>
  <si>
    <t>Australia</t>
  </si>
  <si>
    <t>Scope 1</t>
  </si>
  <si>
    <t>S1</t>
  </si>
  <si>
    <t>Ahlsell</t>
  </si>
  <si>
    <t>Sweden</t>
  </si>
  <si>
    <t>Scope 1+2 (location-based) +3 (downstream)</t>
  </si>
  <si>
    <t>S1S2S3</t>
  </si>
  <si>
    <t>Air Canada</t>
  </si>
  <si>
    <t>Canada</t>
  </si>
  <si>
    <t>Air France - KLM</t>
  </si>
  <si>
    <t>Ajinomoto Co.Inc.</t>
  </si>
  <si>
    <t>Japan</t>
  </si>
  <si>
    <t>Scope 1+2 (market-based) +3 (upstream &amp; downstream)</t>
  </si>
  <si>
    <t>AK Steel Holding Corporation</t>
  </si>
  <si>
    <t>All Access Apparel, Inc.</t>
  </si>
  <si>
    <t>Alliance One International Inc.</t>
  </si>
  <si>
    <t>Alma Media Corporation</t>
  </si>
  <si>
    <t>Finland</t>
  </si>
  <si>
    <t>alstria office REIT-AG</t>
  </si>
  <si>
    <t>Altria Group, Inc.</t>
  </si>
  <si>
    <t>Ameren Corporation</t>
  </si>
  <si>
    <t>American Electric Power Company, Inc.</t>
  </si>
  <si>
    <t>American Water Works</t>
  </si>
  <si>
    <t>AMP</t>
  </si>
  <si>
    <t>Antofagasta</t>
  </si>
  <si>
    <t>Aon plc</t>
  </si>
  <si>
    <t>Aoyama Trading Co., Ltd.</t>
  </si>
  <si>
    <t>APG SGA SA</t>
  </si>
  <si>
    <t>Switzerland</t>
  </si>
  <si>
    <t>Arcadyan Technology Corporation</t>
  </si>
  <si>
    <t>Taiwan, Greater China</t>
  </si>
  <si>
    <t>ARRIS International PLC</t>
  </si>
  <si>
    <t>ARTESYN EMBEDDED TECHNOLOGIES</t>
  </si>
  <si>
    <t>Asahi Kasei Corporation</t>
  </si>
  <si>
    <t>Asia Cement Corp</t>
  </si>
  <si>
    <t>Asia Vital Components Co., LTD</t>
  </si>
  <si>
    <t>China</t>
  </si>
  <si>
    <t>ASML Holding</t>
  </si>
  <si>
    <t>ASR Group Int.</t>
  </si>
  <si>
    <t>ASR Nederland N.V.</t>
  </si>
  <si>
    <t>Scope 1+2 (location-based) +3 (upstream)</t>
  </si>
  <si>
    <t>Assurant, Inc.</t>
  </si>
  <si>
    <t>Astellas Pharma Inc.</t>
  </si>
  <si>
    <t>ASTM SpA</t>
  </si>
  <si>
    <t>Italy</t>
  </si>
  <si>
    <t>ASUSTeK Computer Inc</t>
  </si>
  <si>
    <t>Aurubis AG</t>
  </si>
  <si>
    <t>Australia Post</t>
  </si>
  <si>
    <t>Automatic Data Processing, Inc.</t>
  </si>
  <si>
    <t>Avangrid Inc</t>
  </si>
  <si>
    <t>Avaya</t>
  </si>
  <si>
    <t>Avery Dennison Corporation</t>
  </si>
  <si>
    <t>Avon Products, Inc.</t>
  </si>
  <si>
    <t>Azbil Corporation</t>
  </si>
  <si>
    <t>Ball Corporation</t>
  </si>
  <si>
    <t>Banco Santander</t>
  </si>
  <si>
    <t>Banco Santander Brasil SA</t>
  </si>
  <si>
    <t>Scope 1+2 (location-based) +3 (upstream &amp; downstream)</t>
  </si>
  <si>
    <t>BanColombia SA</t>
  </si>
  <si>
    <t>Colombia</t>
  </si>
  <si>
    <t>Bank Leumi Le Israel</t>
  </si>
  <si>
    <t>Israel</t>
  </si>
  <si>
    <t>Bank of Ireland</t>
  </si>
  <si>
    <t>Ireland</t>
  </si>
  <si>
    <t>Bank of Montreal</t>
  </si>
  <si>
    <t>Bank of Nova Scotia (Scotiabank)</t>
  </si>
  <si>
    <t>Barclays</t>
  </si>
  <si>
    <t>Barco NV</t>
  </si>
  <si>
    <t>Belgium</t>
  </si>
  <si>
    <t>Scope 1+2 (market-based) +3 (upstream)</t>
  </si>
  <si>
    <t>Barry Callebaut AG</t>
  </si>
  <si>
    <t>Baxter International Inc.</t>
  </si>
  <si>
    <t>BBVA</t>
  </si>
  <si>
    <t>BECK GROUP - HC BECK</t>
  </si>
  <si>
    <t>Bemis Company</t>
  </si>
  <si>
    <t>BillerudKorsnäs</t>
  </si>
  <si>
    <t>BlackRock</t>
  </si>
  <si>
    <t>Bouygues</t>
  </si>
  <si>
    <t>Brady Corporation</t>
  </si>
  <si>
    <t>BRASPOR GRAFICA E EDITORA LTDA</t>
  </si>
  <si>
    <t>Bridgestone Corporation</t>
  </si>
  <si>
    <t>Bristol-Myers Squibb</t>
  </si>
  <si>
    <t>Broadridge Financial Solutions Inc</t>
  </si>
  <si>
    <t>Brother Industries, Ltd.</t>
  </si>
  <si>
    <t>Brown-Forman Corporation</t>
  </si>
  <si>
    <t>Burberry Group</t>
  </si>
  <si>
    <t>CA Technologies</t>
  </si>
  <si>
    <t>Caixa Geral de Depósitos</t>
  </si>
  <si>
    <t>Portugal</t>
  </si>
  <si>
    <t>CaixaBank</t>
  </si>
  <si>
    <t>California Resources Corp</t>
  </si>
  <si>
    <t>Campbell Soup Company</t>
  </si>
  <si>
    <t>Canadian Tire Corporation, Limited</t>
  </si>
  <si>
    <t>Canary Wharf Group Plc</t>
  </si>
  <si>
    <t>Capgemini SE</t>
  </si>
  <si>
    <t>Capital &amp; Counties Properties PLC</t>
  </si>
  <si>
    <t>Cartus</t>
  </si>
  <si>
    <t>CE (CETARSA)</t>
  </si>
  <si>
    <t>Celestica Inc.</t>
  </si>
  <si>
    <t>Cermaq Group ASA</t>
  </si>
  <si>
    <t>Norway</t>
  </si>
  <si>
    <t>Charles River Laboratories International Inc.</t>
  </si>
  <si>
    <t>Charles Schwab Corporation</t>
  </si>
  <si>
    <t>Chicony Power Technology Co.,Ltd.</t>
  </si>
  <si>
    <t>China Development Financial Holdings</t>
  </si>
  <si>
    <t>China Steel Corporation</t>
  </si>
  <si>
    <t>Chorus</t>
  </si>
  <si>
    <t>New Zealand</t>
  </si>
  <si>
    <t>Church &amp; Dwight Co., Inc</t>
  </si>
  <si>
    <t>Cigna</t>
  </si>
  <si>
    <t>Citycon Oyj</t>
  </si>
  <si>
    <t>CLS Holdings plc</t>
  </si>
  <si>
    <t>CMC Materials</t>
  </si>
  <si>
    <t>CMS Energy Corporation</t>
  </si>
  <si>
    <t>CNH Industrial NV</t>
  </si>
  <si>
    <t>Colombina S.A.</t>
  </si>
  <si>
    <t>Coloplast A/S</t>
  </si>
  <si>
    <t>Denmark</t>
  </si>
  <si>
    <t>CommScope, Inc.</t>
  </si>
  <si>
    <t>Communisis Limited</t>
  </si>
  <si>
    <t>Companhia Energetica Minas Gerais - CEMIG</t>
  </si>
  <si>
    <t>Compañía Española de Petróleos, S.A. (CEPSA)</t>
  </si>
  <si>
    <t>CONSTRUTORA NORBERTO ODEBRECHT S.A</t>
  </si>
  <si>
    <t>Coway Co., Ltd.</t>
  </si>
  <si>
    <t>Republic of Korea</t>
  </si>
  <si>
    <t>COX INDUSTRIES</t>
  </si>
  <si>
    <t>Credit Agricole</t>
  </si>
  <si>
    <t>Croda International</t>
  </si>
  <si>
    <t>Crown Prince</t>
  </si>
  <si>
    <t>CVS Health</t>
  </si>
  <si>
    <t>Daewon Semiconductor Packaging Industrial Co Ltd</t>
  </si>
  <si>
    <t>Daido Kogyo Co.,Ltd.</t>
  </si>
  <si>
    <t>Daifuku Co., Ltd.</t>
  </si>
  <si>
    <t>Daimler AG</t>
  </si>
  <si>
    <t>Daiwa Securities Group Inc.</t>
  </si>
  <si>
    <t>Danone</t>
  </si>
  <si>
    <t>Danske Bank A/S</t>
  </si>
  <si>
    <t>DAVEY TREE EXPERT</t>
  </si>
  <si>
    <t>Davies Office Refurbishing, Inc.</t>
  </si>
  <si>
    <t>Dell Technologies</t>
  </si>
  <si>
    <t>Dexco S.A</t>
  </si>
  <si>
    <t>DG3 NORTH AMERICA INC</t>
  </si>
  <si>
    <t>Diageo Plc</t>
  </si>
  <si>
    <t>DIC Corporation</t>
  </si>
  <si>
    <t>Direct Line Insurance Group</t>
  </si>
  <si>
    <t>DNA Plc</t>
  </si>
  <si>
    <t>Domtar Corporation</t>
  </si>
  <si>
    <t>Doosan Heavy Industries &amp; Construction</t>
  </si>
  <si>
    <t>dormakaba Holding AG</t>
  </si>
  <si>
    <t>DTE Energy Company</t>
  </si>
  <si>
    <t>Duke Energy Corporation</t>
  </si>
  <si>
    <t>DW Morgan, LLC</t>
  </si>
  <si>
    <t>E.ON SE</t>
  </si>
  <si>
    <t>East Japan Railway Company</t>
  </si>
  <si>
    <t>eBay Inc.</t>
  </si>
  <si>
    <t>ECI Telecom</t>
  </si>
  <si>
    <t>EDP - Energias de Portugal S.A.</t>
  </si>
  <si>
    <t>Eiffage</t>
  </si>
  <si>
    <t>Eisai Co., Ltd.</t>
  </si>
  <si>
    <t>EKOTEN TEKSTİL SANAYİ VE TİCARET A.Ş.</t>
  </si>
  <si>
    <t>Turkey</t>
  </si>
  <si>
    <t>Electrolux</t>
  </si>
  <si>
    <t>Emira Property Fund</t>
  </si>
  <si>
    <t>South Africa</t>
  </si>
  <si>
    <t>Empalsa</t>
  </si>
  <si>
    <t>Mexico</t>
  </si>
  <si>
    <t>Empresa de Energia de Bogota S.A. E.S.P.</t>
  </si>
  <si>
    <t>Eneco Groep</t>
  </si>
  <si>
    <t>ENEOS Holdings, Inc.</t>
  </si>
  <si>
    <t>ENGIE</t>
  </si>
  <si>
    <t>Equinor</t>
  </si>
  <si>
    <t>Ericsson</t>
  </si>
  <si>
    <t>Ernst &amp; Young LLP (USA)</t>
  </si>
  <si>
    <t>Eskom</t>
  </si>
  <si>
    <t>Estee Lauder Companies Inc.</t>
  </si>
  <si>
    <t>Euskaltel SA</t>
  </si>
  <si>
    <t>Experian Group</t>
  </si>
  <si>
    <t>FARATRONIC</t>
  </si>
  <si>
    <t>Ferrovial</t>
  </si>
  <si>
    <t>Fifth Third Bancorp</t>
  </si>
  <si>
    <t>FINGERPRINT PROC DE DADOS GRAF EDIT</t>
  </si>
  <si>
    <t>First Capital Real Estate Investment Trust</t>
  </si>
  <si>
    <t>FirstEnergy Corporation</t>
  </si>
  <si>
    <t>Firstrand Limited</t>
  </si>
  <si>
    <t>Fiskars Corporation</t>
  </si>
  <si>
    <t>FLSmidth &amp; Co. A/S</t>
  </si>
  <si>
    <t>Fonterra Co-operative Group</t>
  </si>
  <si>
    <t>Formosa Taffeta Co.</t>
  </si>
  <si>
    <t>FP Corporation</t>
  </si>
  <si>
    <t>FREEWON CHINA CO., LTD.</t>
  </si>
  <si>
    <t>Freshfields Bruckhaus Deringer</t>
  </si>
  <si>
    <t>FUJI OIL HOLDINGS INC.</t>
  </si>
  <si>
    <t>FUJIFILM Holdings Corporation</t>
  </si>
  <si>
    <t>Furukawa Electric Co., Ltd.</t>
  </si>
  <si>
    <t>Galp Energia SA</t>
  </si>
  <si>
    <t>Gap Inc.</t>
  </si>
  <si>
    <t>Garan Manufacturing Corp</t>
  </si>
  <si>
    <t>Geberit AG</t>
  </si>
  <si>
    <t>Gefco</t>
  </si>
  <si>
    <t>Gemtek Technology Co.,Ltd.</t>
  </si>
  <si>
    <t>General Electric Company</t>
  </si>
  <si>
    <t>Getlink</t>
  </si>
  <si>
    <t>Givaudan SA</t>
  </si>
  <si>
    <t>Godrej Consumer Products Limited</t>
  </si>
  <si>
    <t>India</t>
  </si>
  <si>
    <t>Godrej Industries</t>
  </si>
  <si>
    <t>GOODWELL</t>
  </si>
  <si>
    <t>Graphic Packaging International LLC</t>
  </si>
  <si>
    <t>Grieg Seafood</t>
  </si>
  <si>
    <t>Groupe PSA</t>
  </si>
  <si>
    <t>Groupe SEB</t>
  </si>
  <si>
    <t>GS Engineering &amp; Construction</t>
  </si>
  <si>
    <t>Hannover Rück SE</t>
  </si>
  <si>
    <t>Hansoll Textile Ltd</t>
  </si>
  <si>
    <t>Hasbro, Inc.</t>
  </si>
  <si>
    <t>Healthpeak Properties, Inc.</t>
  </si>
  <si>
    <t>Healthy Food Ingredients</t>
  </si>
  <si>
    <t>Helical Plc</t>
  </si>
  <si>
    <t>Helvetia Group</t>
  </si>
  <si>
    <t>Hewlett Packard Enterprise Company</t>
  </si>
  <si>
    <t>Hindustan Zinc</t>
  </si>
  <si>
    <t>Hitachi High-Tech Corporation</t>
  </si>
  <si>
    <t>Hitachi Rail STS</t>
  </si>
  <si>
    <t>Hitachi, Ltd.</t>
  </si>
  <si>
    <t>Holmen</t>
  </si>
  <si>
    <t>Honda Motor Co., Ltd.</t>
  </si>
  <si>
    <t>HP Inc</t>
  </si>
  <si>
    <t>HsinTay-LIZHE</t>
  </si>
  <si>
    <t>HUGO BOSS AG</t>
  </si>
  <si>
    <t>Huntington Bancshares Incorporated</t>
  </si>
  <si>
    <t>HWACOM SYSTEMS</t>
  </si>
  <si>
    <t>Hyprop Investments Ltd</t>
  </si>
  <si>
    <t>Hyundai Mobis Co Ltd</t>
  </si>
  <si>
    <t>ICL</t>
  </si>
  <si>
    <t>IHI Corporation</t>
  </si>
  <si>
    <t>IMI plc</t>
  </si>
  <si>
    <t>INDO COUNT INDUSTRIES L</t>
  </si>
  <si>
    <t>Inmarsat</t>
  </si>
  <si>
    <t>INNOVIA FILMS LTD</t>
  </si>
  <si>
    <t>Inscape Corporation</t>
  </si>
  <si>
    <t>Interface, Inc.</t>
  </si>
  <si>
    <t>International Business Machines (IBM)</t>
  </si>
  <si>
    <t>International Flavors &amp; Fragrances Inc.</t>
  </si>
  <si>
    <t>International Paper Company</t>
  </si>
  <si>
    <t>Ipsen</t>
  </si>
  <si>
    <t>Isetan Mitsukoshi Holdings Ltd.</t>
  </si>
  <si>
    <t>Isuzu Motors Limited</t>
  </si>
  <si>
    <t>Italgas</t>
  </si>
  <si>
    <t>J MURPHY &amp; SONS LTD</t>
  </si>
  <si>
    <t>Japan Metropolitan Fund Investment</t>
  </si>
  <si>
    <t>Japan Tobacco Inc.</t>
  </si>
  <si>
    <t>JCDecaux SA.</t>
  </si>
  <si>
    <t>JIAHUA</t>
  </si>
  <si>
    <t>Jiangsu Nanfang Bearing Co., Ltd.</t>
  </si>
  <si>
    <t>JIFA Group Co., Ltd.</t>
  </si>
  <si>
    <t>JINHUA RONGSHENG TOOLS FACTORY</t>
  </si>
  <si>
    <t>JTEKT Corporation</t>
  </si>
  <si>
    <t>Juniper Networks, Inc.</t>
  </si>
  <si>
    <t>Kathmandu Holdings</t>
  </si>
  <si>
    <t>KBC Group</t>
  </si>
  <si>
    <t>KDDI Corporation</t>
  </si>
  <si>
    <t>Keihin metal</t>
  </si>
  <si>
    <t>Kellogg Company</t>
  </si>
  <si>
    <t>KIK Custom Products</t>
  </si>
  <si>
    <t>Kimberly-Clark Corporation</t>
  </si>
  <si>
    <t>Kingfisher</t>
  </si>
  <si>
    <t>Kingspan Group PLC</t>
  </si>
  <si>
    <t>Kintetsu Group Holdings Co.,Ltd.</t>
  </si>
  <si>
    <t>KION GROUP AG</t>
  </si>
  <si>
    <t>Klabin S/A</t>
  </si>
  <si>
    <t>Klepierre</t>
  </si>
  <si>
    <t>Kohl's Corporation</t>
  </si>
  <si>
    <t>Koninklijke DSM</t>
  </si>
  <si>
    <t>KORDSA TEKNİK TEKSTİL A.Ş.</t>
  </si>
  <si>
    <t>Korea Electric Power Corp</t>
  </si>
  <si>
    <t>Korea Gas Corp</t>
  </si>
  <si>
    <t>Kroger</t>
  </si>
  <si>
    <t>Krueger International, Inc</t>
  </si>
  <si>
    <t>Kumba Iron Ore</t>
  </si>
  <si>
    <t>L3Harris Technologies INC</t>
  </si>
  <si>
    <t>Las Vegas Sands Corporation</t>
  </si>
  <si>
    <t>Lassila &amp; Tikanoja</t>
  </si>
  <si>
    <t>Legg Mason, Inc.</t>
  </si>
  <si>
    <t>Leidos</t>
  </si>
  <si>
    <t>Lenovo Group Limited</t>
  </si>
  <si>
    <t>LEOGRAF GRAFICA E EDITORA LTDA</t>
  </si>
  <si>
    <t>Lerøy Seafood Group</t>
  </si>
  <si>
    <t>Level 3 Communications, Inc.</t>
  </si>
  <si>
    <t>Levi Strauss &amp; Co.</t>
  </si>
  <si>
    <t>Lexmark International, Inc.</t>
  </si>
  <si>
    <t>LG</t>
  </si>
  <si>
    <t>LG Innotek</t>
  </si>
  <si>
    <t>Linde AG</t>
  </si>
  <si>
    <t>Linde PLC</t>
  </si>
  <si>
    <t>Lion Corporation</t>
  </si>
  <si>
    <t>LIXIL Corporation</t>
  </si>
  <si>
    <t>Loblaw Companies Limited</t>
  </si>
  <si>
    <t>Lockheed Martin Corporation</t>
  </si>
  <si>
    <t>Logitech Europe S.A.</t>
  </si>
  <si>
    <t>London Stock Exchange Group</t>
  </si>
  <si>
    <t>LONGWELL</t>
  </si>
  <si>
    <t>LS Electric Co Ltd</t>
  </si>
  <si>
    <t>Lumen Technologies</t>
  </si>
  <si>
    <t>Lumson SPA</t>
  </si>
  <si>
    <t>M&amp;M Cartage</t>
  </si>
  <si>
    <t>Macerich Co.</t>
  </si>
  <si>
    <t>Mainstream Renewable Power</t>
  </si>
  <si>
    <t>Mario Camacho Foods, Llc</t>
  </si>
  <si>
    <t>Marsh &amp; McLennan Companies, Inc.</t>
  </si>
  <si>
    <t>Marui Group Co., Ltd.</t>
  </si>
  <si>
    <t>Mastercard Incorporated</t>
  </si>
  <si>
    <t>Mazda Motor Corporation</t>
  </si>
  <si>
    <t>McCormick &amp; Company, Incorporated</t>
  </si>
  <si>
    <t>McDonald's Corporation</t>
  </si>
  <si>
    <t>Scope 1+2 (market-based) +3 (downstream)</t>
  </si>
  <si>
    <t>Meiji Holdings Co Ltd</t>
  </si>
  <si>
    <t>Merck &amp; Co., Inc.</t>
  </si>
  <si>
    <t>Merck KGaA</t>
  </si>
  <si>
    <t>Metso</t>
  </si>
  <si>
    <t>Millennium &amp; Copthorne Hotels</t>
  </si>
  <si>
    <t>Mirae Asset Securities</t>
  </si>
  <si>
    <t>Mirvac Group</t>
  </si>
  <si>
    <t>Mitsui Chemicals, Inc.</t>
  </si>
  <si>
    <t>Mobimo</t>
  </si>
  <si>
    <t>ModusLink Corporation</t>
  </si>
  <si>
    <t>Mondelez International Inc</t>
  </si>
  <si>
    <t>Mondi PLC</t>
  </si>
  <si>
    <t>Moneta Money Bank AS</t>
  </si>
  <si>
    <t>Czechia</t>
  </si>
  <si>
    <t>Morysan</t>
  </si>
  <si>
    <t>Motorola Solutions</t>
  </si>
  <si>
    <t>MTR Corporation Limited</t>
  </si>
  <si>
    <t>China, Hong Kong Special Administrative Region</t>
  </si>
  <si>
    <t>MUNTONS PLC</t>
  </si>
  <si>
    <t>Nan Ya Plastics</t>
  </si>
  <si>
    <t>NATS Holdings Limited</t>
  </si>
  <si>
    <t>Natura Cosmeticos SA</t>
  </si>
  <si>
    <t>NatWest Group plc</t>
  </si>
  <si>
    <t>Navistar International Corporation</t>
  </si>
  <si>
    <t>Nestlé</t>
  </si>
  <si>
    <t>Netcare Limited</t>
  </si>
  <si>
    <t>New Kinpo Group</t>
  </si>
  <si>
    <t>Nexans</t>
  </si>
  <si>
    <t>NH Hotel Group</t>
  </si>
  <si>
    <t>NIHON KAJITSU KOGYO CO., LTD</t>
  </si>
  <si>
    <t>NIKE Inc.</t>
  </si>
  <si>
    <t>Nippon Kayaku Co., Ltd.</t>
  </si>
  <si>
    <t>Nishimatsu Construction Co Ltd</t>
  </si>
  <si>
    <t>NiSource Inc.</t>
  </si>
  <si>
    <t>Nissan Chemical Corporation</t>
  </si>
  <si>
    <t>Nissen Chemitec Corporation</t>
  </si>
  <si>
    <t>Nitto Denko Corporation</t>
  </si>
  <si>
    <t>NN Group NV</t>
  </si>
  <si>
    <t>Nokia Group</t>
  </si>
  <si>
    <t>Nomura Research Institute, Ltd.</t>
  </si>
  <si>
    <t>Noritz Corporation</t>
  </si>
  <si>
    <t>North Denmark</t>
  </si>
  <si>
    <t>Northrop Grumman Corp</t>
  </si>
  <si>
    <t>NTT DATA Corporation</t>
  </si>
  <si>
    <t>Nykredit</t>
  </si>
  <si>
    <t>OFS Brands</t>
  </si>
  <si>
    <t>Oi S.A</t>
  </si>
  <si>
    <t>OMNIA HOLDINGS LTD</t>
  </si>
  <si>
    <t>Ono Pharmaceutical Co., Ltd.</t>
  </si>
  <si>
    <t>OP Financial Group</t>
  </si>
  <si>
    <t>Origin Energy</t>
  </si>
  <si>
    <t>Österreichische Post AG</t>
  </si>
  <si>
    <t>Austria</t>
  </si>
  <si>
    <t>Østfold County Council</t>
  </si>
  <si>
    <t>Outotec Oyj</t>
  </si>
  <si>
    <t>Pacific Market International</t>
  </si>
  <si>
    <t>Palfinger AG</t>
  </si>
  <si>
    <t>Panalpina Welttransport Holding AG</t>
  </si>
  <si>
    <t>Panifresh</t>
  </si>
  <si>
    <t>Costa Rica</t>
  </si>
  <si>
    <t>Peab AB</t>
  </si>
  <si>
    <t>Pearson</t>
  </si>
  <si>
    <t>PepsiCo, Inc.</t>
  </si>
  <si>
    <t>Pick 'n Pay Stores Ltd</t>
  </si>
  <si>
    <t>Pinnacle West Capital Corporation</t>
  </si>
  <si>
    <t>Piraeus Financial Holdings S.A.</t>
  </si>
  <si>
    <t>Greece</t>
  </si>
  <si>
    <t>Pitney Bowes Inc.</t>
  </si>
  <si>
    <t>PJSC Gazprom</t>
  </si>
  <si>
    <t>Russian Federation</t>
  </si>
  <si>
    <t>PNC Financial Services Group, Inc.</t>
  </si>
  <si>
    <t>PostNL</t>
  </si>
  <si>
    <t>PRESS KOGYO CO. LTD.</t>
  </si>
  <si>
    <t>Prologis</t>
  </si>
  <si>
    <t>Provident Financial plc</t>
  </si>
  <si>
    <t>Proximus</t>
  </si>
  <si>
    <t>Prysmian SpA</t>
  </si>
  <si>
    <t>PTT</t>
  </si>
  <si>
    <t>Thailand</t>
  </si>
  <si>
    <t>PTT Global Chemical</t>
  </si>
  <si>
    <t>PVH Corp</t>
  </si>
  <si>
    <t>PZ Cussons</t>
  </si>
  <si>
    <t>Q.C. WITNESS INT. CO., LTD.</t>
  </si>
  <si>
    <t>QUALCOMM Inc.</t>
  </si>
  <si>
    <t>Raytheon Company</t>
  </si>
  <si>
    <t>RCL Foods Ltd</t>
  </si>
  <si>
    <t>Reach</t>
  </si>
  <si>
    <t>READY TECH COMPANY LIMITED</t>
  </si>
  <si>
    <t>Remgro</t>
  </si>
  <si>
    <t>REN - Redes Energéticas Nacionais</t>
  </si>
  <si>
    <t>Resona Holdings, Inc.</t>
  </si>
  <si>
    <t>Rexel</t>
  </si>
  <si>
    <t>Rinchem Company Inc</t>
  </si>
  <si>
    <t>Rostelecom</t>
  </si>
  <si>
    <t>Royal Mail Group</t>
  </si>
  <si>
    <t>RWE AG</t>
  </si>
  <si>
    <t>S&amp;P Global</t>
  </si>
  <si>
    <t>Salmar ASA</t>
  </si>
  <si>
    <t>Samsung Heavy Industries Co Ltd</t>
  </si>
  <si>
    <t>SANOFI</t>
  </si>
  <si>
    <t>Santen Pharmaceutical Co., Ltd.</t>
  </si>
  <si>
    <t>Sasol Limited</t>
  </si>
  <si>
    <t>SCOTIA GAS NETWORKS</t>
  </si>
  <si>
    <t>SCSK Corporation</t>
  </si>
  <si>
    <t>Seiko Epson Corporation</t>
  </si>
  <si>
    <t>SEKISUI CHEMICAL CO.,LTD.</t>
  </si>
  <si>
    <t>Sekisui House, Ltd.</t>
  </si>
  <si>
    <t>SEMTECH</t>
  </si>
  <si>
    <t>Senior Plc</t>
  </si>
  <si>
    <t>Settsu Oil Mill, Inc.</t>
  </si>
  <si>
    <t>Severn Trent</t>
  </si>
  <si>
    <t>Shaftesbury</t>
  </si>
  <si>
    <t>SHANDONG TOPSCIENCE BIOTECH</t>
  </si>
  <si>
    <t>SHANGHAI FUYUN INFORMATION TECHNOLOGY</t>
  </si>
  <si>
    <t>SHENZHEN LAIBAO HI-TECH CO.,LTD</t>
  </si>
  <si>
    <t>Shionogi &amp; Co., Ltd.</t>
  </si>
  <si>
    <t>Shire</t>
  </si>
  <si>
    <t>SIAS</t>
  </si>
  <si>
    <t>Siemens Gamesa Renewable Energy SA</t>
  </si>
  <si>
    <t>Silgan Plastics</t>
  </si>
  <si>
    <t>Sims Limited</t>
  </si>
  <si>
    <t>Singtel</t>
  </si>
  <si>
    <t>Singapore</t>
  </si>
  <si>
    <t>SK ecoplant</t>
  </si>
  <si>
    <t>SK Inc.</t>
  </si>
  <si>
    <t>SK Telecom</t>
  </si>
  <si>
    <t>Skandinaviska Enskilda Banken AB (SEB AB)</t>
  </si>
  <si>
    <t>Smith &amp; Nephew</t>
  </si>
  <si>
    <t>Smithfield Foods, Inc.</t>
  </si>
  <si>
    <t>Sodexo</t>
  </si>
  <si>
    <t>Sofidel S.p.A.</t>
  </si>
  <si>
    <t>Sohgo Security Services Co., Ltd.</t>
  </si>
  <si>
    <t>SONIM TECHNOLOGIES INC</t>
  </si>
  <si>
    <t>Sony Group Corporation</t>
  </si>
  <si>
    <t>South32</t>
  </si>
  <si>
    <t>Spark New Zealand</t>
  </si>
  <si>
    <t>St. James Place</t>
  </si>
  <si>
    <t>Standard Bank Group</t>
  </si>
  <si>
    <t>Stanley Black &amp; Decker, Inc.</t>
  </si>
  <si>
    <t>State Bank of India</t>
  </si>
  <si>
    <t>Suez</t>
  </si>
  <si>
    <t>Sumco Corporation</t>
  </si>
  <si>
    <t>Sumitomo Electric Industries, Ltd.</t>
  </si>
  <si>
    <t>Sumitomo Forestry Co., Ltd.</t>
  </si>
  <si>
    <t>Sumitomo Heavy Industries. Ltd.</t>
  </si>
  <si>
    <t>Sumitomo Pharma Co., Ltd.</t>
  </si>
  <si>
    <t>Sun International Ltd</t>
  </si>
  <si>
    <t>Superdry</t>
  </si>
  <si>
    <t>Symrise AG</t>
  </si>
  <si>
    <t>Syniverse</t>
  </si>
  <si>
    <t>T&amp;D Holdings, Inc.</t>
  </si>
  <si>
    <t>Taiwan Mobile Co. Ltd.</t>
  </si>
  <si>
    <t>TANAX, INC.</t>
  </si>
  <si>
    <t>Target Corporation</t>
  </si>
  <si>
    <t>Tata Communications</t>
  </si>
  <si>
    <t>Tata Consumer Products Ltd</t>
  </si>
  <si>
    <t>Tatung Company</t>
  </si>
  <si>
    <t>TDC CUTTING TOOLS INC</t>
  </si>
  <si>
    <t>Technicolor SA</t>
  </si>
  <si>
    <t>Telus Corporation</t>
  </si>
  <si>
    <t>Tennant Company</t>
  </si>
  <si>
    <t>Teradyne Inc.</t>
  </si>
  <si>
    <t>Terna</t>
  </si>
  <si>
    <t>Tesco</t>
  </si>
  <si>
    <t>Teva Pharmaceutical Industries Ltd</t>
  </si>
  <si>
    <t>Texas Instruments Incorporated</t>
  </si>
  <si>
    <t>The Dow Chemical Company</t>
  </si>
  <si>
    <t>The Travelers Companies, Inc.</t>
  </si>
  <si>
    <t>The Walt Disney Company</t>
  </si>
  <si>
    <t>Thomson Reuters Corporation</t>
  </si>
  <si>
    <t>thyssenkrupp AG</t>
  </si>
  <si>
    <t>Tieto Oyj</t>
  </si>
  <si>
    <t>Tokyo Ohka Kogyo Co Ltd</t>
  </si>
  <si>
    <t>Tomoku Co., Ltd</t>
  </si>
  <si>
    <t>Toshiba Corporation</t>
  </si>
  <si>
    <t>Tospo</t>
  </si>
  <si>
    <t>Toyo Seikan Group Holdings, Ltd.</t>
  </si>
  <si>
    <t>Toyobo Co., Ltd.</t>
  </si>
  <si>
    <t>TPK Holding Co., Ltd.</t>
  </si>
  <si>
    <t>Trans-Expedite Inc.</t>
  </si>
  <si>
    <t>Tsuda Industries Co., Ltd.</t>
  </si>
  <si>
    <t>TÜRKİYE VAKIFLAR BANKASI T.A.O.</t>
  </si>
  <si>
    <t>Tyson Foods, Inc.</t>
  </si>
  <si>
    <t>Ube Corporation</t>
  </si>
  <si>
    <t>Uni-Charm Corporation</t>
  </si>
  <si>
    <t>Unibail-Rodamco-Westfield</t>
  </si>
  <si>
    <t>United Technologies Corporation</t>
  </si>
  <si>
    <t>Unum Group</t>
  </si>
  <si>
    <t>Vaisala Oyj</t>
  </si>
  <si>
    <t>Vale SA</t>
  </si>
  <si>
    <t>Van Lanschot Kempen NV</t>
  </si>
  <si>
    <t>Varex Imaging Corporation</t>
  </si>
  <si>
    <t>Vectren Corporation</t>
  </si>
  <si>
    <t>Veolia Environnement SA</t>
  </si>
  <si>
    <t>VESTEL ELEKTRONİK SANAYİ VE TİCARET A.Ş.</t>
  </si>
  <si>
    <t>Virgin Atlantic Airways Ltd.</t>
  </si>
  <si>
    <t>VMware, Inc</t>
  </si>
  <si>
    <t>Vodafone Group</t>
  </si>
  <si>
    <t>Vopak</t>
  </si>
  <si>
    <t>Wal Mart de Mexico</t>
  </si>
  <si>
    <t>Walmart, Inc.</t>
  </si>
  <si>
    <t>Warehouse Group</t>
  </si>
  <si>
    <t>Wärtsilä Corporation</t>
  </si>
  <si>
    <t>Waste Management, Inc.</t>
  </si>
  <si>
    <t>Water Technologies &amp; Solutions</t>
  </si>
  <si>
    <t>WEIHAI MAXPOWER ADVANCED</t>
  </si>
  <si>
    <t>Wells Fargo &amp; Company</t>
  </si>
  <si>
    <t>Welltower Inc.</t>
  </si>
  <si>
    <t>Western Digital Corp</t>
  </si>
  <si>
    <t>Westpac Banking Corporation</t>
  </si>
  <si>
    <t>Wolters Kluwer</t>
  </si>
  <si>
    <t>Woolworths Group Limited</t>
  </si>
  <si>
    <t>Woolworths Holdings Ltd</t>
  </si>
  <si>
    <t>Worley</t>
  </si>
  <si>
    <t>Wus</t>
  </si>
  <si>
    <t>Xerox Corporation</t>
  </si>
  <si>
    <t>Xilinx Inc</t>
  </si>
  <si>
    <t>Yachiyo</t>
  </si>
  <si>
    <t>Yamaha Motor Co., Ltd.</t>
  </si>
  <si>
    <t>Yangzhou Fuping Living Supplies Factory</t>
  </si>
  <si>
    <t>Yokogawa Electric Corporation</t>
  </si>
  <si>
    <t>YOOX Net-A-Porter Group</t>
  </si>
  <si>
    <t>Yum! Brands, Inc.</t>
  </si>
  <si>
    <t>Zatkoff Seals and Packing</t>
  </si>
  <si>
    <t>Zeon Corporation</t>
  </si>
  <si>
    <t>ZHEJIANG LONGTIE PRECISION PLASTICS CO.,LTD.</t>
  </si>
  <si>
    <t>Zimmer Biomet Holdings, Inc.</t>
  </si>
  <si>
    <t>ZORLU DOĞAL ELEKTRİK ÜRETİMİ A.Ş.</t>
  </si>
  <si>
    <t>ABN Amro Holding</t>
  </si>
  <si>
    <t>prof4_priority</t>
  </si>
  <si>
    <t>ACCIONA S.A.</t>
  </si>
  <si>
    <t>ACEA SpA</t>
  </si>
  <si>
    <t>Aeon Co., Ltd.</t>
  </si>
  <si>
    <t>African Rainbow Minerals</t>
  </si>
  <si>
    <t>Aisin Corporation</t>
  </si>
  <si>
    <t>AkzoNobel</t>
  </si>
  <si>
    <t>Amgen, Inc.</t>
  </si>
  <si>
    <t>An Post</t>
  </si>
  <si>
    <t>Anglo American</t>
  </si>
  <si>
    <t>Anglo American Platinum</t>
  </si>
  <si>
    <t>AptarGroup</t>
  </si>
  <si>
    <t>ARVIND Ltd</t>
  </si>
  <si>
    <t>AU Optronics</t>
  </si>
  <si>
    <t>Australia and New Zealand Banking Group</t>
  </si>
  <si>
    <t>Aviva plc</t>
  </si>
  <si>
    <t>Bankia</t>
  </si>
  <si>
    <t>Bankinter</t>
  </si>
  <si>
    <t>Bel Fuse Inc.</t>
  </si>
  <si>
    <t>Biogen Inc.</t>
  </si>
  <si>
    <t>BMW AG</t>
  </si>
  <si>
    <t>BNY Mellon</t>
  </si>
  <si>
    <t>bpost</t>
  </si>
  <si>
    <t>Bright International Corp.</t>
  </si>
  <si>
    <t>Carlsberg Breweries A/S</t>
  </si>
  <si>
    <t>Carrefour</t>
  </si>
  <si>
    <t>CEWE Stiftung &amp; Co. KGaA</t>
  </si>
  <si>
    <t>CTT - Correios de Portugal SA</t>
  </si>
  <si>
    <t>Dentsu Group Inc.</t>
  </si>
  <si>
    <t>Deutsche Bahn AG</t>
  </si>
  <si>
    <t>Deutsche Lufthansa AG</t>
  </si>
  <si>
    <t>Dexus</t>
  </si>
  <si>
    <t>DIA</t>
  </si>
  <si>
    <t>ENGIE Insight</t>
  </si>
  <si>
    <t>ERG S.p.A</t>
  </si>
  <si>
    <t>ESB Group</t>
  </si>
  <si>
    <t>FIBRIA Celulose S/A</t>
  </si>
  <si>
    <t>Finnair</t>
  </si>
  <si>
    <t>Fraport AG</t>
  </si>
  <si>
    <t>GIGA-BYTE TECHNOLOGY CO.,LTD</t>
  </si>
  <si>
    <t>Gold Fields Limited</t>
  </si>
  <si>
    <t>Growthpoint Properties Australia</t>
  </si>
  <si>
    <t>H&amp;M Hennes &amp; Mauritz AB</t>
  </si>
  <si>
    <t>Harmony Gold Mining Co Ltd</t>
  </si>
  <si>
    <t>Hera</t>
  </si>
  <si>
    <t>Hyundai E&amp;C</t>
  </si>
  <si>
    <t>Inpex Corporation</t>
  </si>
  <si>
    <t>Intuit Inc.</t>
  </si>
  <si>
    <t>JENEX Co., LTD.</t>
  </si>
  <si>
    <t>Johnson &amp; Johnson</t>
  </si>
  <si>
    <t>Jupiter Fund Management</t>
  </si>
  <si>
    <t>Kirin Holdings Co Ltd</t>
  </si>
  <si>
    <t>Koninklijke KPN NV (Royal KPN)</t>
  </si>
  <si>
    <t>L'Oréal</t>
  </si>
  <si>
    <t>LG Chem Ltd</t>
  </si>
  <si>
    <t>LG Electronics</t>
  </si>
  <si>
    <t>Lundbeck A/S</t>
  </si>
  <si>
    <t>Magyar Telekom Nyrt.</t>
  </si>
  <si>
    <t>Hungary</t>
  </si>
  <si>
    <t>MAPFRE</t>
  </si>
  <si>
    <t>MetLife, Inc.</t>
  </si>
  <si>
    <t>MiTAC Holdings Corporation (MHC)</t>
  </si>
  <si>
    <t>Mitsubishi Electric Corporation</t>
  </si>
  <si>
    <t>Miyakoda Construction Co Ltd</t>
  </si>
  <si>
    <t>Molson Coors Brewing Company</t>
  </si>
  <si>
    <t>Nankai Electric Railway Co., Ltd.</t>
  </si>
  <si>
    <t>Naturgy Energy Group SA</t>
  </si>
  <si>
    <t>News Corp</t>
  </si>
  <si>
    <t>Nichirei Corporation</t>
  </si>
  <si>
    <t>Nikon Corporation</t>
  </si>
  <si>
    <t>NTN Corporation</t>
  </si>
  <si>
    <t>Paramount Global</t>
  </si>
  <si>
    <t>Pfizer Inc.</t>
  </si>
  <si>
    <t>Port of Tacoma</t>
  </si>
  <si>
    <t>Principal Financial Group, Inc.</t>
  </si>
  <si>
    <t>Prosafe</t>
  </si>
  <si>
    <t>Cyprus</t>
  </si>
  <si>
    <t>Ricoh Leasing Co., Ltd.</t>
  </si>
  <si>
    <t>ROHM Co., Ltd.</t>
  </si>
  <si>
    <t>S Group</t>
  </si>
  <si>
    <t>Samsung SDI</t>
  </si>
  <si>
    <t>SH ZIJIANG INT'L</t>
  </si>
  <si>
    <t>Signify N.V.</t>
  </si>
  <si>
    <t>Sky Ltd</t>
  </si>
  <si>
    <t>SOLABIA</t>
  </si>
  <si>
    <t>Steelcase</t>
  </si>
  <si>
    <t>Sumitomo Mitsui Trust Holdings, Inc.</t>
  </si>
  <si>
    <t>Takeda Pharmaceutical Company Limited</t>
  </si>
  <si>
    <t>TD Bank Group</t>
  </si>
  <si>
    <t>The Yokohama Rubber Co., Ltd.</t>
  </si>
  <si>
    <t>Tiffany &amp; Co.</t>
  </si>
  <si>
    <t>TOYOTA CAETANO</t>
  </si>
  <si>
    <t>TTR Transport</t>
  </si>
  <si>
    <t>UBS</t>
  </si>
  <si>
    <t>Ultrapar Participações S/A</t>
  </si>
  <si>
    <t>VERBUND AG</t>
  </si>
  <si>
    <t>YAPI VE KREDİ BANKASI A.Ş.</t>
  </si>
  <si>
    <t>37 Interactive Entertainment</t>
  </si>
  <si>
    <t>Scope 1+2 (market-based)</t>
  </si>
  <si>
    <t>Achieved</t>
  </si>
  <si>
    <t>A.P. Moller - Maersk</t>
  </si>
  <si>
    <t>Abbott Laboratories</t>
  </si>
  <si>
    <t>Abengoa</t>
  </si>
  <si>
    <t>ABM INDUSTRIES INC</t>
  </si>
  <si>
    <t>Aboitiz Equity Ventures</t>
  </si>
  <si>
    <t>Philippines</t>
  </si>
  <si>
    <t>abrdn</t>
  </si>
  <si>
    <t>Absa Group Limited</t>
  </si>
  <si>
    <t>Accenture</t>
  </si>
  <si>
    <t>Accor</t>
  </si>
  <si>
    <t>Acuity Brands Inc</t>
  </si>
  <si>
    <t>Adobe</t>
  </si>
  <si>
    <t>Advanced Energy</t>
  </si>
  <si>
    <t>Advantest Corporation</t>
  </si>
  <si>
    <t>Revised</t>
  </si>
  <si>
    <t>Aeon Mall Co., Ltd.</t>
  </si>
  <si>
    <t>AER STAFFORD LIMITED</t>
  </si>
  <si>
    <t>AFLAC Incorporated</t>
  </si>
  <si>
    <t>Ahold Delhaize</t>
  </si>
  <si>
    <t>AIXTRON SE</t>
  </si>
  <si>
    <t>Akastor AS</t>
  </si>
  <si>
    <t>AKBANK T.A.Ş.</t>
  </si>
  <si>
    <t>Aker Solutions ASA</t>
  </si>
  <si>
    <t>Aldo Group</t>
  </si>
  <si>
    <t>Algonquin Power &amp; Utilities Corporation</t>
  </si>
  <si>
    <t>ALPERIA SMART SERVICES</t>
  </si>
  <si>
    <t>ALPLA</t>
  </si>
  <si>
    <t>ALPS ALPINE CO LTD.</t>
  </si>
  <si>
    <t>Alstom</t>
  </si>
  <si>
    <t>ALTEAMS</t>
  </si>
  <si>
    <t>Ambipar Participacoes e Empreendimentos</t>
  </si>
  <si>
    <t>Ambu AS</t>
  </si>
  <si>
    <t>Amdocs Ltd</t>
  </si>
  <si>
    <t>Guernsey</t>
  </si>
  <si>
    <t>Amer Sports</t>
  </si>
  <si>
    <t>American Airlines Group Inc</t>
  </si>
  <si>
    <t>AmorePacific Corporation</t>
  </si>
  <si>
    <t>Amtrak</t>
  </si>
  <si>
    <t>Analog Devices, Inc.</t>
  </si>
  <si>
    <t>Anheuser Busch InBev</t>
  </si>
  <si>
    <t>Anthem Inc</t>
  </si>
  <si>
    <t>APETIT</t>
  </si>
  <si>
    <t>Applied Materials Inc.</t>
  </si>
  <si>
    <t>Applied Optoelectronics, Inc.</t>
  </si>
  <si>
    <t>Aquitex S.A.</t>
  </si>
  <si>
    <t>Aramark Corporation</t>
  </si>
  <si>
    <t>Arcos Dorados</t>
  </si>
  <si>
    <t>ARKEMA</t>
  </si>
  <si>
    <t>Arm Ltd.</t>
  </si>
  <si>
    <t>Arnest</t>
  </si>
  <si>
    <t>Asahi Printing Co., Ltd.</t>
  </si>
  <si>
    <t>ASE Technology Holding Co., Ltd.</t>
  </si>
  <si>
    <t>Aspla</t>
  </si>
  <si>
    <t>AstraZeneca</t>
  </si>
  <si>
    <t>AT&amp;T Inc.</t>
  </si>
  <si>
    <t>Athena Calze S.r.l.</t>
  </si>
  <si>
    <t>Atlasbx Co Ltd</t>
  </si>
  <si>
    <t>Avis Budget Group</t>
  </si>
  <si>
    <t>AXA Group</t>
  </si>
  <si>
    <t>Ayala Land Inc</t>
  </si>
  <si>
    <t>Bakkafrost</t>
  </si>
  <si>
    <t>Banco BPM SpA</t>
  </si>
  <si>
    <t>Banco de Galicia y Buenos Aires S.A.U</t>
  </si>
  <si>
    <t>Argentina</t>
  </si>
  <si>
    <t>Banco do Brasil S/A</t>
  </si>
  <si>
    <t>BANCO PICHINCHA CA</t>
  </si>
  <si>
    <t>Ecuador</t>
  </si>
  <si>
    <t>Banque Cantonale Vaudoise</t>
  </si>
  <si>
    <t>Barilla Holding SpA</t>
  </si>
  <si>
    <t>Barrick Gold Corporation</t>
  </si>
  <si>
    <t>BART DRUK</t>
  </si>
  <si>
    <t>Poland</t>
  </si>
  <si>
    <t>BASF SE</t>
  </si>
  <si>
    <t>BayWa AG Munich</t>
  </si>
  <si>
    <t>Beiersdorf AG</t>
  </si>
  <si>
    <t>Beijing Wingain Electronic Equipment Co Ltd</t>
  </si>
  <si>
    <t>BELLE CRAFT MANUFACTURING CO., LTD.</t>
  </si>
  <si>
    <t>BerBrand Srl</t>
  </si>
  <si>
    <t>Berglandmilch</t>
  </si>
  <si>
    <t>Berkeley Group</t>
  </si>
  <si>
    <t>Berry Global Group, Inc</t>
  </si>
  <si>
    <t>Bertelsmann</t>
  </si>
  <si>
    <t>BETHEL AUTOMOTIVE SAFETY SYSTEMS CO</t>
  </si>
  <si>
    <t>BEUKAY</t>
  </si>
  <si>
    <t>BOCCARD</t>
  </si>
  <si>
    <t>Bolloré SA</t>
  </si>
  <si>
    <t>Bonava</t>
  </si>
  <si>
    <t>Boston Scientific Corporation</t>
  </si>
  <si>
    <t>BP</t>
  </si>
  <si>
    <t>Brenntag SE</t>
  </si>
  <si>
    <t>BRF S.A</t>
  </si>
  <si>
    <t>British Land Company</t>
  </si>
  <si>
    <t>Britvic</t>
  </si>
  <si>
    <t>BUEHLER MOTOR</t>
  </si>
  <si>
    <t>C&amp;A MODAS LTDA</t>
  </si>
  <si>
    <t>Cadence Design Systems, Inc.</t>
  </si>
  <si>
    <t>Canada Post Corporation</t>
  </si>
  <si>
    <t>Capita Group</t>
  </si>
  <si>
    <t>Capital One Financial</t>
  </si>
  <si>
    <t>Carbon Credentials Energy Services Ltd</t>
  </si>
  <si>
    <t>Cargill</t>
  </si>
  <si>
    <t>Cargotec Corporation</t>
  </si>
  <si>
    <t>Carl Zeiss AG</t>
  </si>
  <si>
    <t>Carmila SA</t>
  </si>
  <si>
    <t>Cartwood S.A de C.V</t>
  </si>
  <si>
    <t>Casella Waste Systems, Inc.</t>
  </si>
  <si>
    <t>Castellum</t>
  </si>
  <si>
    <t>Catalent, Inc.</t>
  </si>
  <si>
    <t>CBRE Group, Inc.</t>
  </si>
  <si>
    <t>CCC</t>
  </si>
  <si>
    <t>Cellnex Telecom SA</t>
  </si>
  <si>
    <t>CENTRAL NAC UNIMED COOP CENTRA</t>
  </si>
  <si>
    <t>CHANEL</t>
  </si>
  <si>
    <t>CHANG SHIN INC.</t>
  </si>
  <si>
    <t>CHANGZHOU CITY HENGFENG WEAVE CO.,LTD</t>
  </si>
  <si>
    <t>Charoen Pokphand Group</t>
  </si>
  <si>
    <t>Chaun-Choung Technology Corp</t>
  </si>
  <si>
    <t>Chemours Co/The</t>
  </si>
  <si>
    <t>Chiesi</t>
  </si>
  <si>
    <t>CHINA PRECISION DIECASTING INC.</t>
  </si>
  <si>
    <t>CHIU TING MACHINERY CO., LTD.</t>
  </si>
  <si>
    <t>CHUNXING ELECTRIC</t>
  </si>
  <si>
    <t>Cia. Brasileira de Distribuicao (CBD) Grupo Pao de Acucar</t>
  </si>
  <si>
    <t>Cisco Systems, Inc.</t>
  </si>
  <si>
    <t>Citizen Watch Co.,Ltd.</t>
  </si>
  <si>
    <t>Citizens Financial Group Inc</t>
  </si>
  <si>
    <t>Citrix Systems</t>
  </si>
  <si>
    <t>Clariant AG</t>
  </si>
  <si>
    <t>Cleveland-Cliffs Inc.</t>
  </si>
  <si>
    <t>CMH</t>
  </si>
  <si>
    <t>CMS CAMERON MCKENNA</t>
  </si>
  <si>
    <t>Coca-Cola Europacific Partners</t>
  </si>
  <si>
    <t>Coca-Cola HBC AG</t>
  </si>
  <si>
    <t>Cofinimmo SA/NV</t>
  </si>
  <si>
    <t>Cogeco Inc.</t>
  </si>
  <si>
    <t>Comany Inc</t>
  </si>
  <si>
    <t>Comcast Corporation</t>
  </si>
  <si>
    <t>Commercial International Bank</t>
  </si>
  <si>
    <t>Egypt</t>
  </si>
  <si>
    <t>Commercial Limited</t>
  </si>
  <si>
    <t>Compagnie Financière Richemont SA</t>
  </si>
  <si>
    <t>Compal Electronics</t>
  </si>
  <si>
    <t>Companhia Brasileira de Alumínio</t>
  </si>
  <si>
    <t>Computacenter Plc</t>
  </si>
  <si>
    <t>Conagra Brands Inc</t>
  </si>
  <si>
    <t>Contact Energy</t>
  </si>
  <si>
    <t>ConvaTec</t>
  </si>
  <si>
    <t>Coop Danmark A/S</t>
  </si>
  <si>
    <t>COSDA MANUFACTURING COMPANY</t>
  </si>
  <si>
    <t>Cosmo Energy Holdings Co., Ltd.</t>
  </si>
  <si>
    <t>COSTER TECNOLOGIE SPECIALI SPA</t>
  </si>
  <si>
    <t>Crown Holdings</t>
  </si>
  <si>
    <t>CTCI Corp (Holdings)</t>
  </si>
  <si>
    <t>CTDI Europe</t>
  </si>
  <si>
    <t>CTEK E-Mobility Chargestorm AB</t>
  </si>
  <si>
    <t>Cummins Inc.</t>
  </si>
  <si>
    <t>CUORI ELECTRICAL APPLIA</t>
  </si>
  <si>
    <t>Currys Plc</t>
  </si>
  <si>
    <t>CYIENT DLM PRIVATE LIMITED</t>
  </si>
  <si>
    <t>Daika Kogyo Co., Ltd.</t>
  </si>
  <si>
    <t>Daito Trust Construction Co., Ltd.</t>
  </si>
  <si>
    <t>Dampskibsselskabet NORDEN A/S</t>
  </si>
  <si>
    <t>Dana</t>
  </si>
  <si>
    <t>DANFOSS</t>
  </si>
  <si>
    <t>Darfon Electronics Corp</t>
  </si>
  <si>
    <t>Dassault Systemes</t>
  </si>
  <si>
    <t>DB Insurance</t>
  </si>
  <si>
    <t>DBS Group Holdings</t>
  </si>
  <si>
    <t>DCC PLC</t>
  </si>
  <si>
    <t>Decor (SuZhou) Ltd</t>
  </si>
  <si>
    <t>Deere &amp; Company</t>
  </si>
  <si>
    <t>Deloitte Touche Tohmatsu Limited</t>
  </si>
  <si>
    <t>Delta Electronics, Inc.</t>
  </si>
  <si>
    <t>Dentsu International</t>
  </si>
  <si>
    <t>Deutsche Börse AG</t>
  </si>
  <si>
    <t>Deutsche Telekom AG</t>
  </si>
  <si>
    <t>Devgiri</t>
  </si>
  <si>
    <t>Devon Energy Corporation</t>
  </si>
  <si>
    <t>DFDS A/S</t>
  </si>
  <si>
    <t>DGB Financial Group</t>
  </si>
  <si>
    <t>DIAM</t>
  </si>
  <si>
    <t>Dignity</t>
  </si>
  <si>
    <t>DKS Co Ltd</t>
  </si>
  <si>
    <t>DKSH Holding AG</t>
  </si>
  <si>
    <t>DLA Piper</t>
  </si>
  <si>
    <t>DNO ASA</t>
  </si>
  <si>
    <t>Dominion Energy</t>
  </si>
  <si>
    <t>DONG YANG E AND P INC</t>
  </si>
  <si>
    <t>Dongjin Semichem Co., Ltd.</t>
  </si>
  <si>
    <t>DONGTAI TIANYUAN OPTOELECTRONIC</t>
  </si>
  <si>
    <t>Dot2Dot</t>
  </si>
  <si>
    <t>Dover Corporation</t>
  </si>
  <si>
    <t>Dr. Reddy’s Laboratories</t>
  </si>
  <si>
    <t>Drax Group</t>
  </si>
  <si>
    <t>DRT</t>
  </si>
  <si>
    <t>DSV A/S</t>
  </si>
  <si>
    <t>Dublin City University</t>
  </si>
  <si>
    <t>DUPONT TATE &amp; LYLE BIO PRODUCT</t>
  </si>
  <si>
    <t>DXC Technology</t>
  </si>
  <si>
    <t>Dyer &amp; Butler Ltd</t>
  </si>
  <si>
    <t>Dynapack International Technology Corporation</t>
  </si>
  <si>
    <t>DZ Bank</t>
  </si>
  <si>
    <t>E.Sun Financial Holding Co</t>
  </si>
  <si>
    <t>Eastman Chemical Company</t>
  </si>
  <si>
    <t>Eaton Corporation</t>
  </si>
  <si>
    <t>Echo Marketing Consultant Service Co., L</t>
  </si>
  <si>
    <t>Ecolab Inc.</t>
  </si>
  <si>
    <t>Ecopetrol S.A.</t>
  </si>
  <si>
    <t>Ecore International</t>
  </si>
  <si>
    <t>ECS</t>
  </si>
  <si>
    <t>Edelmann</t>
  </si>
  <si>
    <t>Edgewell Personal Care</t>
  </si>
  <si>
    <t>ELECTROLUX PROFESSIONAL AB</t>
  </si>
  <si>
    <t>Elevate Textiles</t>
  </si>
  <si>
    <t>ElSewedy Electric Co</t>
  </si>
  <si>
    <t>Empresas CMPC</t>
  </si>
  <si>
    <t>Chile</t>
  </si>
  <si>
    <t>Endesa</t>
  </si>
  <si>
    <t>ENEL SpA</t>
  </si>
  <si>
    <t>Energean Oil &amp; Gas</t>
  </si>
  <si>
    <t>Enerjisa Üretim Santralleri A.Ş.</t>
  </si>
  <si>
    <t>Epiroc AB</t>
  </si>
  <si>
    <t>Equitrans Midstream</t>
  </si>
  <si>
    <t>Eramet</t>
  </si>
  <si>
    <t>Espersens</t>
  </si>
  <si>
    <t>Essentra</t>
  </si>
  <si>
    <t>Essity</t>
  </si>
  <si>
    <t>Etsy, Inc.</t>
  </si>
  <si>
    <t>Eurazeo</t>
  </si>
  <si>
    <t>Europcar Mobility Group</t>
  </si>
  <si>
    <t>Everlight Electronics Co Ltd</t>
  </si>
  <si>
    <t>Eversource Energy</t>
  </si>
  <si>
    <t>EVERSTAR MERCHANDISE CO</t>
  </si>
  <si>
    <t>EVOLUTIO CLOUD ENABLER S A U</t>
  </si>
  <si>
    <t>Evonik Industries AG</t>
  </si>
  <si>
    <t>EX Research Institute Ltd.</t>
  </si>
  <si>
    <t>FAGOR EDERLAN SOCIEDAD COOPERATIVA</t>
  </si>
  <si>
    <t>FamilyMart Co.,Ltd.</t>
  </si>
  <si>
    <t>Far EasTone Telecommunications</t>
  </si>
  <si>
    <t>Farmer Brothers</t>
  </si>
  <si>
    <t>Faurecia</t>
  </si>
  <si>
    <t>Federal Realty Investment Trust</t>
  </si>
  <si>
    <t>Fenix Outdoor International AG</t>
  </si>
  <si>
    <t>Ferrari</t>
  </si>
  <si>
    <t>Fincantieri</t>
  </si>
  <si>
    <t>Finning International Inc.</t>
  </si>
  <si>
    <t>First Pacific</t>
  </si>
  <si>
    <t>Fletcher Building</t>
  </si>
  <si>
    <t>Flex Ltd.</t>
  </si>
  <si>
    <t>FODESCO OY/LTD</t>
  </si>
  <si>
    <t>FORD OTOMOTİV SANAYİ A.Ş.</t>
  </si>
  <si>
    <t>FOREVER MOULD</t>
  </si>
  <si>
    <t>Fortescue Metals Group Ltd</t>
  </si>
  <si>
    <t>Fortum Oyj</t>
  </si>
  <si>
    <t>Fossil, Inc.</t>
  </si>
  <si>
    <t>Fredman Group Oy</t>
  </si>
  <si>
    <t>Frontera Energy Corp</t>
  </si>
  <si>
    <t>Fruit of the Loom</t>
  </si>
  <si>
    <t>Fugro</t>
  </si>
  <si>
    <t>FUJISAWA</t>
  </si>
  <si>
    <t>Galaxy Surfactants Ltd.</t>
  </si>
  <si>
    <t>GANT AB</t>
  </si>
  <si>
    <t>GARDEX</t>
  </si>
  <si>
    <t>Gas Networks Ireland</t>
  </si>
  <si>
    <t>GAZDAŞ GAZİANTEP DOĞAL GAZ DAĞITIM A.Ş.</t>
  </si>
  <si>
    <t>GB Auto</t>
  </si>
  <si>
    <t>General Dynamics Corporation</t>
  </si>
  <si>
    <t>General Mills Inc.</t>
  </si>
  <si>
    <t>General Motors Company</t>
  </si>
  <si>
    <t>Genus</t>
  </si>
  <si>
    <t>George Weston Limited</t>
  </si>
  <si>
    <t>Gerresheimer AG</t>
  </si>
  <si>
    <t>Gestamp</t>
  </si>
  <si>
    <t>Gigaset AG</t>
  </si>
  <si>
    <t>Gilead Sciences, Inc.</t>
  </si>
  <si>
    <t>GIRONTECH</t>
  </si>
  <si>
    <t>Girteka</t>
  </si>
  <si>
    <t>Lithuania</t>
  </si>
  <si>
    <t>Gjensidige Forsikring ASA</t>
  </si>
  <si>
    <t>Glanbia PLC</t>
  </si>
  <si>
    <t>Global Power Synergy Public Company Limited</t>
  </si>
  <si>
    <t>GlobalWafers Co. Ltd</t>
  </si>
  <si>
    <t>GLORIA INTERNATIONAL INC</t>
  </si>
  <si>
    <t>Graham Packaging</t>
  </si>
  <si>
    <t>Grant Thornton UK</t>
  </si>
  <si>
    <t>GREAT KNIVES MANUFACTURE CO., LTD.</t>
  </si>
  <si>
    <t>Great Portland Estates</t>
  </si>
  <si>
    <t>Greif Inc</t>
  </si>
  <si>
    <t>GRONINGER</t>
  </si>
  <si>
    <t>Groupe BPCE</t>
  </si>
  <si>
    <t>Groupe Fnac-Darty</t>
  </si>
  <si>
    <t>GROZ ENGINEERING TOOLS PVT LTD</t>
  </si>
  <si>
    <t>Grupo Aeroportuario del Sureste SAB de CV</t>
  </si>
  <si>
    <t>Grupo Eulen</t>
  </si>
  <si>
    <t>Grupo Riachuelo/Guararapes</t>
  </si>
  <si>
    <t>Guangzhou Battsys Co.,Ltd</t>
  </si>
  <si>
    <t>Guess ?, Inc.</t>
  </si>
  <si>
    <t>Gulf Glass</t>
  </si>
  <si>
    <t>Kuwait</t>
  </si>
  <si>
    <t>H&amp;R Group</t>
  </si>
  <si>
    <t>H.R. INTERNATIONAL</t>
  </si>
  <si>
    <t>H2O Retailing Corporation</t>
  </si>
  <si>
    <t>Halliburton Company</t>
  </si>
  <si>
    <t>Halma</t>
  </si>
  <si>
    <t>Hankook Tire &amp; Technology Co., Ltd.</t>
  </si>
  <si>
    <t>HANLONG INDUSTRIAL CO. LIMITED</t>
  </si>
  <si>
    <t>Harinera De Tardienta SA</t>
  </si>
  <si>
    <t>Harris Tea Company</t>
  </si>
  <si>
    <t>Havas</t>
  </si>
  <si>
    <t>Hays</t>
  </si>
  <si>
    <t>HCL Technologies</t>
  </si>
  <si>
    <t>HCP Packaging</t>
  </si>
  <si>
    <t>HDFC Bank Ltd</t>
  </si>
  <si>
    <t>Heerema Marine Contractors Netherland B.V.</t>
  </si>
  <si>
    <t>Heijmans Nv-Cva</t>
  </si>
  <si>
    <t>Heimstaden Bostad AB</t>
  </si>
  <si>
    <t>Heineken NV</t>
  </si>
  <si>
    <t>Hermes International</t>
  </si>
  <si>
    <t>Hibernia REIT plc</t>
  </si>
  <si>
    <t>Hitachi Construction Machinery Co., Ltd.</t>
  </si>
  <si>
    <t>Hms Networks Ab</t>
  </si>
  <si>
    <t>HNI Corporation</t>
  </si>
  <si>
    <t>HOLDING COMPANY METALLOINVEST AO</t>
  </si>
  <si>
    <t>Home Product Center,Plc</t>
  </si>
  <si>
    <t>Homeserve</t>
  </si>
  <si>
    <t>Hop Lun</t>
  </si>
  <si>
    <t>HRB AMERICA</t>
  </si>
  <si>
    <t>Hubbell Incorporated</t>
  </si>
  <si>
    <t>Huhtamäki Oyj</t>
  </si>
  <si>
    <t>Hulamin</t>
  </si>
  <si>
    <t>Husqvarna AB</t>
  </si>
  <si>
    <t>Hyosung Advanced Materials Corp</t>
  </si>
  <si>
    <t>Hyosung Chemical</t>
  </si>
  <si>
    <t>Hyosung Corporation</t>
  </si>
  <si>
    <t>Hyosung Heavy Industries</t>
  </si>
  <si>
    <t>Hyosung TNC Co Ltd</t>
  </si>
  <si>
    <t>Hyundai Construction Equipment</t>
  </si>
  <si>
    <t>Iberdrola SA</t>
  </si>
  <si>
    <t>Ibiden Co., Ltd.</t>
  </si>
  <si>
    <t>Icon PLC</t>
  </si>
  <si>
    <t>IINO KAIUN KAISHA, LTD</t>
  </si>
  <si>
    <t>ILJIN Group</t>
  </si>
  <si>
    <t>Illumina Inc</t>
  </si>
  <si>
    <t>IMA SpA</t>
  </si>
  <si>
    <t>Impax Asset Management Group plc</t>
  </si>
  <si>
    <t>Imperial Brands</t>
  </si>
  <si>
    <t>Incitec Pivot</t>
  </si>
  <si>
    <t>INDEPLO S DE RL DE CV</t>
  </si>
  <si>
    <t>INDFRAG LTD (GROUP)</t>
  </si>
  <si>
    <t>Inditex</t>
  </si>
  <si>
    <t>Industrias Peñoles</t>
  </si>
  <si>
    <t>Indutrade AB</t>
  </si>
  <si>
    <t>INFAR INDUSTRIAL CO., LTD.</t>
  </si>
  <si>
    <t>Infinera Corporation</t>
  </si>
  <si>
    <t>Informa plc</t>
  </si>
  <si>
    <t>Ingenico</t>
  </si>
  <si>
    <t>Ingersoll Rand Inc.</t>
  </si>
  <si>
    <t>Innolux Corporation</t>
  </si>
  <si>
    <t>Innospec Inc.</t>
  </si>
  <si>
    <t>INTEGRATED PACKING SERVICES LTD</t>
  </si>
  <si>
    <t>Intel Corporation</t>
  </si>
  <si>
    <t>Intercontinental Hotels Group</t>
  </si>
  <si>
    <t>Intermediate Capital Group</t>
  </si>
  <si>
    <t>Intertape Polymer Group Inc</t>
  </si>
  <si>
    <t>Intrum AB</t>
  </si>
  <si>
    <t>Inventec Appliances Corp</t>
  </si>
  <si>
    <t>Inventec Co Ltd</t>
  </si>
  <si>
    <t>Investor AB</t>
  </si>
  <si>
    <t>Inwit (Infrastrutture Wireless Italiane SpA)</t>
  </si>
  <si>
    <t>IRISO ELECTRONICS CO., LTD.</t>
  </si>
  <si>
    <t>Iron Mountain Inc.</t>
  </si>
  <si>
    <t>Islam Garments Ltd</t>
  </si>
  <si>
    <t>Bangladesh</t>
  </si>
  <si>
    <t>ISS</t>
  </si>
  <si>
    <t>ISU PETASYS CO LTD</t>
  </si>
  <si>
    <t>ITAL PLASTIC COMPOUNDS PVT LTD</t>
  </si>
  <si>
    <t>ITC Limited</t>
  </si>
  <si>
    <t>Ito En, Ltd.</t>
  </si>
  <si>
    <t>ITV</t>
  </si>
  <si>
    <t>Jacobs Engineering Group Inc.</t>
  </si>
  <si>
    <t>Japan Airlines Corporation</t>
  </si>
  <si>
    <t>Japan Post Holdings</t>
  </si>
  <si>
    <t>Japan Post Insurance</t>
  </si>
  <si>
    <t>JBM auto limited</t>
  </si>
  <si>
    <t>Jetblue Airways Corporation</t>
  </si>
  <si>
    <t>Jiangsu Changqing Agrichemical Co., Ltd.</t>
  </si>
  <si>
    <t>JIANGSU SERAPHIM SOLAR SYSTEM CO.,L</t>
  </si>
  <si>
    <t>JINGDING</t>
  </si>
  <si>
    <t>JINGQUANHUA ELECTRONICS</t>
  </si>
  <si>
    <t>JLL</t>
  </si>
  <si>
    <t>Johnson Controls International plc</t>
  </si>
  <si>
    <t>Johnson Matthey</t>
  </si>
  <si>
    <t>Joinease Industries North America</t>
  </si>
  <si>
    <t>Joshin Denki Co.,Ltd.</t>
  </si>
  <si>
    <t>JPMorgan Chase &amp; Co.</t>
  </si>
  <si>
    <t>Just Eat Takeaway.com NV</t>
  </si>
  <si>
    <t>Jyske Bank A/S</t>
  </si>
  <si>
    <t>Kansai Paint Co., Ltd.</t>
  </si>
  <si>
    <t>Kapsch TrafficCom AG</t>
  </si>
  <si>
    <t>KARL FINKE GMBH &amp; CO KG</t>
  </si>
  <si>
    <t>Kawasaki Kisen Kaisha, Ltd.</t>
  </si>
  <si>
    <t>KDC ONE</t>
  </si>
  <si>
    <t>Kering</t>
  </si>
  <si>
    <t>Keurig Dr Pepper</t>
  </si>
  <si>
    <t>KiK Textilien und Non-Food GmbH</t>
  </si>
  <si>
    <t>Kikkoman Corporation</t>
  </si>
  <si>
    <t>Killam Apartment Real Estate Investment Trust</t>
  </si>
  <si>
    <t>Kindred Group</t>
  </si>
  <si>
    <t>Malta</t>
  </si>
  <si>
    <t>KINGSYEAR CO.,LTD.</t>
  </si>
  <si>
    <t>Klövern</t>
  </si>
  <si>
    <t>Kmart Australia Limited</t>
  </si>
  <si>
    <t>Knorr-Bremse AG</t>
  </si>
  <si>
    <t>Kobayashi Pharmaceutical Co., Ltd.</t>
  </si>
  <si>
    <t>KOL DONE CORPORATION</t>
  </si>
  <si>
    <t>Kolon Industries, Inc.</t>
  </si>
  <si>
    <t>Kommunalbanken AS</t>
  </si>
  <si>
    <t>Kone Oyj</t>
  </si>
  <si>
    <t>Korea District Heating Corp.</t>
  </si>
  <si>
    <t>Korea South-East Power</t>
  </si>
  <si>
    <t>Korea Southern Power</t>
  </si>
  <si>
    <t>Korea Western Power</t>
  </si>
  <si>
    <t>Korean Air Lines Co Ltd</t>
  </si>
  <si>
    <t>Korn Ferry</t>
  </si>
  <si>
    <t>KOSE Corporation</t>
  </si>
  <si>
    <t>Kosmos Energy Ltd.</t>
  </si>
  <si>
    <t>KPMG UK</t>
  </si>
  <si>
    <t>Krones AG</t>
  </si>
  <si>
    <t>KUANI GEAR CO., LTD.</t>
  </si>
  <si>
    <t>Kukdong Corporation</t>
  </si>
  <si>
    <t>Indonesia</t>
  </si>
  <si>
    <t>KUN SHAN RIHUI</t>
  </si>
  <si>
    <t>KYOHATSU INDUSTRY Co., Ltd.</t>
  </si>
  <si>
    <t>KYORIN Holdings, Inc.</t>
  </si>
  <si>
    <t>Lam Research Corp.</t>
  </si>
  <si>
    <t>Lancer-Hoshizaki</t>
  </si>
  <si>
    <t>LANCHAM INTERNATIONAL TRADE CO., LIMITED</t>
  </si>
  <si>
    <t>Landsec</t>
  </si>
  <si>
    <t>LANSINOH LABORATORIES</t>
  </si>
  <si>
    <t>Legal and General</t>
  </si>
  <si>
    <t>LEGRAND</t>
  </si>
  <si>
    <t>Leonardo</t>
  </si>
  <si>
    <t>LESIEUR</t>
  </si>
  <si>
    <t>Lever Style Inc.</t>
  </si>
  <si>
    <t>LG Household &amp; Health Care</t>
  </si>
  <si>
    <t>LG Uplus</t>
  </si>
  <si>
    <t>Lianhe Chemical Technology Co., Ltd.</t>
  </si>
  <si>
    <t>Liberty Holdings Ltd (incorporating Liberty Life Group Ltd)</t>
  </si>
  <si>
    <t>Lincoln National Corporation</t>
  </si>
  <si>
    <t>Lintec Corporation</t>
  </si>
  <si>
    <t>LITENS AUTOMOTIVE PARTNER</t>
  </si>
  <si>
    <t>LNP</t>
  </si>
  <si>
    <t>Lockton Companies LLP</t>
  </si>
  <si>
    <t>Logotape</t>
  </si>
  <si>
    <t>LONGXING CHEMICAL STOCK</t>
  </si>
  <si>
    <t>LPP S.A.</t>
  </si>
  <si>
    <t>Lululemon Athletica Inc.</t>
  </si>
  <si>
    <t>Lundin Energy AB</t>
  </si>
  <si>
    <t>LYMI dba Reformation</t>
  </si>
  <si>
    <t>LYNDDAHL A/S</t>
  </si>
  <si>
    <t>Mace Ltd</t>
  </si>
  <si>
    <t>Macquarie Group</t>
  </si>
  <si>
    <t>MACROCARE</t>
  </si>
  <si>
    <t>Maeda Road Construction Co.,Ltd</t>
  </si>
  <si>
    <t>Mahindra Lifespace Developer Limited</t>
  </si>
  <si>
    <t>Maini Precision Products</t>
  </si>
  <si>
    <t>Maire Tecnimont SpA</t>
  </si>
  <si>
    <t>Maisons du Monde SA</t>
  </si>
  <si>
    <t>Mammut sports Group AG</t>
  </si>
  <si>
    <t>MANE</t>
  </si>
  <si>
    <t>Manila Electric Company (MERALCO)</t>
  </si>
  <si>
    <t>ManpowerGroup</t>
  </si>
  <si>
    <t>Manulife Financial Corp.</t>
  </si>
  <si>
    <t>Maple Leaf Foods Inc.</t>
  </si>
  <si>
    <t>Mediclinic International</t>
  </si>
  <si>
    <t>Medtronic PLC</t>
  </si>
  <si>
    <t>Meidensha Corporation</t>
  </si>
  <si>
    <t>Meihua Holdings Group Co., Ltd</t>
  </si>
  <si>
    <t>Melco Resorts &amp; Entertainment</t>
  </si>
  <si>
    <t>MENTECH</t>
  </si>
  <si>
    <t>Meredith Corporation</t>
  </si>
  <si>
    <t>Metro Pacific Investments</t>
  </si>
  <si>
    <t>Metso Outotec Corporation</t>
  </si>
  <si>
    <t>MGM Resorts International</t>
  </si>
  <si>
    <t>Microchip Technology</t>
  </si>
  <si>
    <t>Midsona AB</t>
  </si>
  <si>
    <t>Minebea Mitsumi Inc.</t>
  </si>
  <si>
    <t>Mingfeng Packaging</t>
  </si>
  <si>
    <t>MITIE Group</t>
  </si>
  <si>
    <t>Mitsubishi HC Capital Inc.</t>
  </si>
  <si>
    <t>Mitsubishi Materials Corporation</t>
  </si>
  <si>
    <t>Mitsubishi Motors Corporation</t>
  </si>
  <si>
    <t>Mitsubishi Paper Mills Ltd</t>
  </si>
  <si>
    <t>Mitsubishi UFJ Financial Group, Inc.</t>
  </si>
  <si>
    <t>Mitsui Mining &amp; Smelting Co., Ltd.</t>
  </si>
  <si>
    <t>MITSUIKE CORPORATION</t>
  </si>
  <si>
    <t>MMC Norilsk Nickel OSJC</t>
  </si>
  <si>
    <t>MMI</t>
  </si>
  <si>
    <t>MOBILETRON ELECTRONICS CO., LTD.</t>
  </si>
  <si>
    <t>Momentive</t>
  </si>
  <si>
    <t>Moody's Corporation</t>
  </si>
  <si>
    <t>Morinaga &amp; Company Ltd</t>
  </si>
  <si>
    <t>Movida Participacoes SA</t>
  </si>
  <si>
    <t>MSCI</t>
  </si>
  <si>
    <t>MTN Group Management Services</t>
  </si>
  <si>
    <t>Munters Group Ab</t>
  </si>
  <si>
    <t>MYTILINEOS Holdings S.A.</t>
  </si>
  <si>
    <t>Nanshan</t>
  </si>
  <si>
    <t>Nanya Technology Corp</t>
  </si>
  <si>
    <t>National Australia Bank</t>
  </si>
  <si>
    <t>National Bank of Canada</t>
  </si>
  <si>
    <t>NEC Corporation</t>
  </si>
  <si>
    <t>Nedbank Limited</t>
  </si>
  <si>
    <t>NELES OYJ</t>
  </si>
  <si>
    <t>Neoenergia S.A.</t>
  </si>
  <si>
    <t>NEPI Rockcastle Plc</t>
  </si>
  <si>
    <t>Isle of Man</t>
  </si>
  <si>
    <t>New Balance Athletics, Inc.</t>
  </si>
  <si>
    <t>Newell Brands</t>
  </si>
  <si>
    <t>Newmont Corporation</t>
  </si>
  <si>
    <t>Nexen Tire</t>
  </si>
  <si>
    <t>Nexi</t>
  </si>
  <si>
    <t>Nexity</t>
  </si>
  <si>
    <t>Next</t>
  </si>
  <si>
    <t>NGK Spark Plug Co., Ltd.</t>
  </si>
  <si>
    <t>Nice Group Holding Corp., Ltd.</t>
  </si>
  <si>
    <t>Nidec Corporation</t>
  </si>
  <si>
    <t>Nilfisk Holding A/S</t>
  </si>
  <si>
    <t>NINGBO JINLONG ELECTRIC APPLIANCE CO., LTD.</t>
  </si>
  <si>
    <t>Ningbo Weilinma Electronic</t>
  </si>
  <si>
    <t>Nippon Express Co., Ltd.</t>
  </si>
  <si>
    <t>Nippon Sanso Holdings Corporation</t>
  </si>
  <si>
    <t>Nippon Sheet Glass Company, Ltd</t>
  </si>
  <si>
    <t>Nippon Telegraph &amp; Telephone Corporation (NTT)</t>
  </si>
  <si>
    <t>Nishat Mills Limited</t>
  </si>
  <si>
    <t>Pakistan</t>
  </si>
  <si>
    <t>Nissin Foods Holdings Co., Ltd.</t>
  </si>
  <si>
    <t>NITTAN VALVE CO.LTD.</t>
  </si>
  <si>
    <t>NITTOKU CO., LTD.</t>
  </si>
  <si>
    <t>NKT Cables Group A/S</t>
  </si>
  <si>
    <t>NOABRANDS</t>
  </si>
  <si>
    <t>Nobia AB</t>
  </si>
  <si>
    <t>Nobland International</t>
  </si>
  <si>
    <t>NOF AMERICA CORPORATION</t>
  </si>
  <si>
    <t>NOK Corporation</t>
  </si>
  <si>
    <t>Nordea Bank Abp</t>
  </si>
  <si>
    <t>Norma Group</t>
  </si>
  <si>
    <t>Nos SGPS</t>
  </si>
  <si>
    <t>Nouryon</t>
  </si>
  <si>
    <t>Nouvelle Societe Mineral Products Internation</t>
  </si>
  <si>
    <t>Novas EZ</t>
  </si>
  <si>
    <t>Novelis Inc.</t>
  </si>
  <si>
    <t>NRG Energy Inc</t>
  </si>
  <si>
    <t>NVIDIA Corporation</t>
  </si>
  <si>
    <t>O-I Glass, Inc.</t>
  </si>
  <si>
    <t>O-NET COMMUNICATIONS</t>
  </si>
  <si>
    <t>OBIC Co., Ltd.</t>
  </si>
  <si>
    <t>OILES CORPORATION</t>
  </si>
  <si>
    <t>OKAMURA CORPORATION</t>
  </si>
  <si>
    <t>Oki Electric Industry Co., Ltd</t>
  </si>
  <si>
    <t>Olam International</t>
  </si>
  <si>
    <t>OLEON HOLDING</t>
  </si>
  <si>
    <t>Olympus Corporation</t>
  </si>
  <si>
    <t>ONE</t>
  </si>
  <si>
    <t>ONE FACILITY SERVICES SL</t>
  </si>
  <si>
    <t>Ontex Group NV</t>
  </si>
  <si>
    <t>Orange</t>
  </si>
  <si>
    <t>Orano</t>
  </si>
  <si>
    <t>Orbia Advance Corporation</t>
  </si>
  <si>
    <t>ORGANIZACION TERPEL S A</t>
  </si>
  <si>
    <t>Orica</t>
  </si>
  <si>
    <t>Oriflame Holding Ltd</t>
  </si>
  <si>
    <t>Oriola Oyj</t>
  </si>
  <si>
    <t>Orion Oyj</t>
  </si>
  <si>
    <t>Ormat Technologies Inc</t>
  </si>
  <si>
    <t>Otsuka Holdings Co., Ltd.</t>
  </si>
  <si>
    <t>Owens Corning</t>
  </si>
  <si>
    <t>Oxygen Development DR LTD</t>
  </si>
  <si>
    <t>Dominican Republic</t>
  </si>
  <si>
    <t>Oxygen Development GmbH</t>
  </si>
  <si>
    <t>P. M. &amp; J. LLC / Wuxi Jinmao</t>
  </si>
  <si>
    <t>PACCAR Inc</t>
  </si>
  <si>
    <t>Pagegroup</t>
  </si>
  <si>
    <t>Pan Ocean</t>
  </si>
  <si>
    <t>Pan Pacific International Holdings Corporation</t>
  </si>
  <si>
    <t>Pandora A/S</t>
  </si>
  <si>
    <t>Pandox</t>
  </si>
  <si>
    <t>PAREXEL</t>
  </si>
  <si>
    <t>PayPal Holdings Inc</t>
  </si>
  <si>
    <t>PEGASYSTEMS INC</t>
  </si>
  <si>
    <t>Pernod Ricard</t>
  </si>
  <si>
    <t>Persimmon</t>
  </si>
  <si>
    <t>Petróleo Brasileiro SA - Petrobras</t>
  </si>
  <si>
    <t>PETRONAS Lubricants International Sdn Bhd</t>
  </si>
  <si>
    <t>Malaysia</t>
  </si>
  <si>
    <t>Phoenix Group Holdings</t>
  </si>
  <si>
    <t>PINNACLE INVESTMENT MANAGEMENT</t>
  </si>
  <si>
    <t>PIONEER MACHINE AND TECHNOLOGY, INC.</t>
  </si>
  <si>
    <t>Pirelli</t>
  </si>
  <si>
    <t>Plastic Omnium</t>
  </si>
  <si>
    <t>Pola Orbis Holdings Inc.</t>
  </si>
  <si>
    <t>Poleeko</t>
  </si>
  <si>
    <t>Polymetal</t>
  </si>
  <si>
    <t>POLYTEC GROUP</t>
  </si>
  <si>
    <t>Poste Italiane</t>
  </si>
  <si>
    <t>POWER TREND LTD</t>
  </si>
  <si>
    <t>PROXIMA STEEL FORGE PVT LTD</t>
  </si>
  <si>
    <t>Prudential Financial, Inc.</t>
  </si>
  <si>
    <t xml:space="preserve">PT Bank Tabungan Negara (Persero) Tbk </t>
  </si>
  <si>
    <t>PT Dewi Samudra Kusuma</t>
  </si>
  <si>
    <t>PT.Anggun Kreasi Garmen</t>
  </si>
  <si>
    <t>PTT Exploration &amp; Production Public Company Limited</t>
  </si>
  <si>
    <t>Public Service Enterprise Group Inc.</t>
  </si>
  <si>
    <t>PUMA SE</t>
  </si>
  <si>
    <t>PURATOS</t>
  </si>
  <si>
    <t>Purecircle</t>
  </si>
  <si>
    <t>QBE Insurance Group</t>
  </si>
  <si>
    <t>Qingyuan City Shoetown Footwear CO., LTD</t>
  </si>
  <si>
    <t>Qingyuan Saca Precision Manufacturing</t>
  </si>
  <si>
    <t>Quadient SA</t>
  </si>
  <si>
    <t>QUALITY TECHNOLOGY SERVICES</t>
  </si>
  <si>
    <t>Radio Flyer Inc</t>
  </si>
  <si>
    <t>Rai Way</t>
  </si>
  <si>
    <t>RAJ PETRO SPECIALITIES P LTD</t>
  </si>
  <si>
    <t>Ralph Lauren Corporation</t>
  </si>
  <si>
    <t>REA Group</t>
  </si>
  <si>
    <t>Ready Pac Produce</t>
  </si>
  <si>
    <t>Reckitt Benckiser</t>
  </si>
  <si>
    <t>Recticel N.V.</t>
  </si>
  <si>
    <t>Regional S.A. de C.V.</t>
  </si>
  <si>
    <t>Regions Financial Corporation</t>
  </si>
  <si>
    <t>Republic Services, Inc.</t>
  </si>
  <si>
    <t>Restaurant Brands International</t>
  </si>
  <si>
    <t>Reynders Label Printing</t>
  </si>
  <si>
    <t>Rio Tinto</t>
  </si>
  <si>
    <t>Robert Bosch GmbH</t>
  </si>
  <si>
    <t>Robertet SA</t>
  </si>
  <si>
    <t>Rockwell Automation</t>
  </si>
  <si>
    <t>ROCKWOOL International A/S</t>
  </si>
  <si>
    <t>Rogers Communications Inc.</t>
  </si>
  <si>
    <t>ROLLS WOOD GROUP</t>
  </si>
  <si>
    <t>Royal Dutch Shell</t>
  </si>
  <si>
    <t>RRK Wellpappenfabrik GmbH &amp; Co. KG</t>
  </si>
  <si>
    <t>RT Knits Ltd</t>
  </si>
  <si>
    <t>Mauritius</t>
  </si>
  <si>
    <t>Rubis</t>
  </si>
  <si>
    <t>Rubix Group International Limited</t>
  </si>
  <si>
    <t>Ryanair Holding PLC</t>
  </si>
  <si>
    <t>SAAB AB</t>
  </si>
  <si>
    <t>Saga</t>
  </si>
  <si>
    <t>SAIFU CHEMICAL DEVELOPMENT CO</t>
  </si>
  <si>
    <t>Saint-Gobain</t>
  </si>
  <si>
    <t>Salcomp</t>
  </si>
  <si>
    <t>Salvatore Ferragamo SpA</t>
  </si>
  <si>
    <t>Samsung Securities</t>
  </si>
  <si>
    <t>Sanoma</t>
  </si>
  <si>
    <t>Sanwa Holdings Corporation</t>
  </si>
  <si>
    <t>SAUER</t>
  </si>
  <si>
    <t>Schnitzer Steel Industries, Inc.</t>
  </si>
  <si>
    <t>Schreiber Foods Inc</t>
  </si>
  <si>
    <t>Science Applications International Corporation</t>
  </si>
  <si>
    <t>Sealed Air Corp.</t>
  </si>
  <si>
    <t>SEGRO</t>
  </si>
  <si>
    <t>Seidel</t>
  </si>
  <si>
    <t>SENKO Group Holdings Co., Ltd.</t>
  </si>
  <si>
    <t>SHANDONG HUASHENG MACHINERY</t>
  </si>
  <si>
    <t>Shandong Huimeng Biotechnology Co., Ltd.</t>
  </si>
  <si>
    <t>Shanghai Heyi Printing Co., Ltd</t>
  </si>
  <si>
    <t>Shanghai LIBA Electronic Technology Co.,Ltd</t>
  </si>
  <si>
    <t>SHANGHAI RONG QING</t>
  </si>
  <si>
    <t>Shanghai shentong yi logistics co., LTD</t>
  </si>
  <si>
    <t>SHANGHAI SHENYAN / SHENYAN COMMUNICATION</t>
  </si>
  <si>
    <t>SHANGHAI XIANLIN TRANSPORTATION</t>
  </si>
  <si>
    <t>SHANGHAI YUEDA NAILS CO., LTD</t>
  </si>
  <si>
    <t>Sharp Corporation</t>
  </si>
  <si>
    <t>SHENZHEN TAT FOOK TECHNOLOGY CO. LTD</t>
  </si>
  <si>
    <t>Shenzhou International Group Holdings Ltd</t>
  </si>
  <si>
    <t>Shimadzu Corporation</t>
  </si>
  <si>
    <t>Shiseido Co., Ltd.</t>
  </si>
  <si>
    <t>SHIV FORGINGS</t>
  </si>
  <si>
    <t>Shoprite Holdings Ltd</t>
  </si>
  <si>
    <t>Showa Denko K.K.</t>
  </si>
  <si>
    <t>Shummi Enterprise Co., Ltd</t>
  </si>
  <si>
    <t>Sibanye Stillwater</t>
  </si>
  <si>
    <t>Sidel</t>
  </si>
  <si>
    <t>Silicon Laboratories</t>
  </si>
  <si>
    <t>Siltronic AG</t>
  </si>
  <si>
    <t>Simon Property Group</t>
  </si>
  <si>
    <t>Sinyi Realty Inc.</t>
  </si>
  <si>
    <t>SIP ADVANCE PRINTING CO.</t>
  </si>
  <si>
    <t>SITICOM GMBH</t>
  </si>
  <si>
    <t>SK Siltron Co., Ltd.</t>
  </si>
  <si>
    <t>SKF</t>
  </si>
  <si>
    <t>Skistar AB</t>
  </si>
  <si>
    <t>Slaughter &amp; May</t>
  </si>
  <si>
    <t>SLN Tekstil ve Moda San. Tic. A.S</t>
  </si>
  <si>
    <t>Smart Metering Systems Plc</t>
  </si>
  <si>
    <t>Snap Inc.</t>
  </si>
  <si>
    <t>Softcat</t>
  </si>
  <si>
    <t>Sojitz Corporation</t>
  </si>
  <si>
    <t>Solaria Energia y Medio Ambiente SA</t>
  </si>
  <si>
    <t>Solvay S.A.</t>
  </si>
  <si>
    <t>Sonae</t>
  </si>
  <si>
    <t>Sonae Capital SGPS SA</t>
  </si>
  <si>
    <t>SONATA SOFTWARE NORTH AMERICA INC</t>
  </si>
  <si>
    <t>Sonavox</t>
  </si>
  <si>
    <t>SOURCING NETWORK</t>
  </si>
  <si>
    <t>SOUTHWIRE CO.</t>
  </si>
  <si>
    <t>Spirit Aerosystems Holdings Inc</t>
  </si>
  <si>
    <t>SSE</t>
  </si>
  <si>
    <t>Standard Chartered</t>
  </si>
  <si>
    <t>Starbucks Corporation</t>
  </si>
  <si>
    <t>Statkraft AS</t>
  </si>
  <si>
    <t>Sthree Plc</t>
  </si>
  <si>
    <t>Stoneridge, Inc.</t>
  </si>
  <si>
    <t>STRATEC SE</t>
  </si>
  <si>
    <t>STREPARAVA HOLDING SPA</t>
  </si>
  <si>
    <t>Stryker Corporation</t>
  </si>
  <si>
    <t>Sumitomo Bakelite Company Limited</t>
  </si>
  <si>
    <t>Sumitomo Corporation</t>
  </si>
  <si>
    <t>Superlink Technology Inc.</t>
  </si>
  <si>
    <t>SUZHOU CHEERSSON</t>
  </si>
  <si>
    <t>SUZHOU UNICORN PRINTING PACKAGING CO.,LTD</t>
  </si>
  <si>
    <t>Svenska Handelsbanken</t>
  </si>
  <si>
    <t>Swedbank</t>
  </si>
  <si>
    <t>Sympatex Technologies GmbH</t>
  </si>
  <si>
    <t>Synaptics</t>
  </si>
  <si>
    <t>SYNECHRON INC</t>
  </si>
  <si>
    <t>Synopsys, Inc.</t>
  </si>
  <si>
    <t>T Mobile USA inc</t>
  </si>
  <si>
    <t>T. Rowe Price Associates, Inc.</t>
  </si>
  <si>
    <t>T.SINAİ KALKINMA BANKASI A.Ş.</t>
  </si>
  <si>
    <t>Taiki Group</t>
  </si>
  <si>
    <t>Taiwan Semiconductor Manufacturing Company, Ltd.</t>
  </si>
  <si>
    <t>Taiyo Yuden Co., Ltd.</t>
  </si>
  <si>
    <t>Takasago Thermal Engineering Co., Ltd.</t>
  </si>
  <si>
    <t>TAL Apparel Ltd.</t>
  </si>
  <si>
    <t>Tallinna Sadam AS</t>
  </si>
  <si>
    <t>Estonia</t>
  </si>
  <si>
    <t>Tamron Co., Ltd.</t>
  </si>
  <si>
    <t>Tapestry Inc</t>
  </si>
  <si>
    <t>Tata Chemicals</t>
  </si>
  <si>
    <t>Tata Consultancy Services</t>
  </si>
  <si>
    <t>Tate &amp; Lyle</t>
  </si>
  <si>
    <t>TAURON Polska Energia S.A.</t>
  </si>
  <si>
    <t>Tchibo</t>
  </si>
  <si>
    <t>Tecan Group Ltd</t>
  </si>
  <si>
    <t>Ted Baker Plc</t>
  </si>
  <si>
    <t>Teijin Ltd.</t>
  </si>
  <si>
    <t>Telekom Austria AG</t>
  </si>
  <si>
    <t>Telenor Group</t>
  </si>
  <si>
    <t>Telia Company AB</t>
  </si>
  <si>
    <t>Telstra Corporation</t>
  </si>
  <si>
    <t>Tendam Global Fashion Retail</t>
  </si>
  <si>
    <t>Teradata Corp.</t>
  </si>
  <si>
    <t>Terex Corporation</t>
  </si>
  <si>
    <t>Terveystalo Oyj</t>
  </si>
  <si>
    <t>Tessy Plastics</t>
  </si>
  <si>
    <t>Thales</t>
  </si>
  <si>
    <t>The Coca-Cola Company</t>
  </si>
  <si>
    <t>The Hachijuni Bank, Ltd.</t>
  </si>
  <si>
    <t>The LEGO Group</t>
  </si>
  <si>
    <t>The Navigator Company</t>
  </si>
  <si>
    <t>The Nisshin OilliO Group,Ltd.</t>
  </si>
  <si>
    <t>The RealReal</t>
  </si>
  <si>
    <t>Thermo Fisher Scientific Inc.</t>
  </si>
  <si>
    <t>Three Stars</t>
  </si>
  <si>
    <t>Tikkurila Oyj</t>
  </si>
  <si>
    <t>TINTEX Textiles, S.A.</t>
  </si>
  <si>
    <t>TIS Inc.</t>
  </si>
  <si>
    <t>TJX Companies, Inc.</t>
  </si>
  <si>
    <t>TKG TAEKWANG CO., LTD</t>
  </si>
  <si>
    <t>TOKAN KOGYO CO., LTD.</t>
  </si>
  <si>
    <t>Tokuyama Corporation</t>
  </si>
  <si>
    <t>Tokyo Century Corporation</t>
  </si>
  <si>
    <t>Tokyo Electron Ltd.</t>
  </si>
  <si>
    <t>Tokyu Fudosan Holdings Corporation</t>
  </si>
  <si>
    <t>Topdanmark</t>
  </si>
  <si>
    <t>Toppan Inc.</t>
  </si>
  <si>
    <t>TOPPOWER INC</t>
  </si>
  <si>
    <t>Tosoh SMD</t>
  </si>
  <si>
    <t>Toto Ltd.</t>
  </si>
  <si>
    <t>Toyo Ink SC Holdings Co., Ltd.</t>
  </si>
  <si>
    <t>Toyota Tsusho Corporation</t>
  </si>
  <si>
    <t>TPV Technology Limited</t>
  </si>
  <si>
    <t>Trafigura PTE</t>
  </si>
  <si>
    <t>Trane Technologies</t>
  </si>
  <si>
    <t>Transcontinental Inc.</t>
  </si>
  <si>
    <t>Transurban Group</t>
  </si>
  <si>
    <t>Trimble Inc.</t>
  </si>
  <si>
    <t>True Corporation</t>
  </si>
  <si>
    <t>TS Tech Co.,Ltd.</t>
  </si>
  <si>
    <t>TSA Group</t>
  </si>
  <si>
    <t>TUBES INTERNATIONAL GMBH</t>
  </si>
  <si>
    <t>Tullow Oil</t>
  </si>
  <si>
    <t>TURKCELL İLETİŞİM HİZMETLERİ A.Ş.</t>
  </si>
  <si>
    <t>TÜRKİYE HALK BANKASI A.Ş.</t>
  </si>
  <si>
    <t>UCB SA</t>
  </si>
  <si>
    <t>UEKATSU INDUSTRY</t>
  </si>
  <si>
    <t>Uniper SE</t>
  </si>
  <si>
    <t>UNIQA Insurance Group AG</t>
  </si>
  <si>
    <t>Unisys Corporation</t>
  </si>
  <si>
    <t>United Airlines Holdings</t>
  </si>
  <si>
    <t>Universal Corporation</t>
  </si>
  <si>
    <t>Universal Mobile Technical Services Inc.</t>
  </si>
  <si>
    <t>UPM-Kymmene Corporation</t>
  </si>
  <si>
    <t>Uponor Corporation</t>
  </si>
  <si>
    <t>Ushio Inc.</t>
  </si>
  <si>
    <t>V SQUARE COMPUTER GRAPHIC AND DESIGN</t>
  </si>
  <si>
    <t>Valeo Sa</t>
  </si>
  <si>
    <t>VALIO</t>
  </si>
  <si>
    <t>Vallourec</t>
  </si>
  <si>
    <t>Van Oord NV</t>
  </si>
  <si>
    <t>Ventas Inc</t>
  </si>
  <si>
    <t>Verallia</t>
  </si>
  <si>
    <t>Verescence</t>
  </si>
  <si>
    <t>Vertex Pharmaceuticals Inc</t>
  </si>
  <si>
    <t>VESCOVINI GROUP SPA</t>
  </si>
  <si>
    <t>Vestas Wind Systems A/S</t>
  </si>
  <si>
    <t>VESTEL BEYAZ EŞYA SANAYİ VE TİCARET A.Ş.</t>
  </si>
  <si>
    <t>VF Corporation</t>
  </si>
  <si>
    <t>Vidrala</t>
  </si>
  <si>
    <t>Vina Concha y Toro S A</t>
  </si>
  <si>
    <t>Virgin Money UK PLC</t>
  </si>
  <si>
    <t>Vistra Corp.</t>
  </si>
  <si>
    <t>Vivendi SA</t>
  </si>
  <si>
    <t>Vodacom Group</t>
  </si>
  <si>
    <t>Voestalpine AG</t>
  </si>
  <si>
    <t>Volkswagen AG</t>
  </si>
  <si>
    <t>Volvo Car Group</t>
  </si>
  <si>
    <t>W.R. Grace &amp; Co.</t>
  </si>
  <si>
    <t>W.W. Grainger, Inc.</t>
  </si>
  <si>
    <t>Wacom Co., Ltd.</t>
  </si>
  <si>
    <t>WADSON CO., LTD.</t>
  </si>
  <si>
    <t>Wanchen Plastic Products (Shanghai) co ltd</t>
  </si>
  <si>
    <t>Waters Corporation</t>
  </si>
  <si>
    <t>Weckerle Machines</t>
  </si>
  <si>
    <t>Weener Plastics Group</t>
  </si>
  <si>
    <t>Weihai Luda Art and Craft Company, Ltd</t>
  </si>
  <si>
    <t>Wereldhave</t>
  </si>
  <si>
    <t>West Japan Railway Company</t>
  </si>
  <si>
    <t>WICRESOFT</t>
  </si>
  <si>
    <t>Wihlborgs Fastigheter AB</t>
  </si>
  <si>
    <t>Williams-Sonoma Inc</t>
  </si>
  <si>
    <t>Wiwynn Corporation</t>
  </si>
  <si>
    <t>Wood Plc</t>
  </si>
  <si>
    <t>WPP Group</t>
  </si>
  <si>
    <t>WSP</t>
  </si>
  <si>
    <t>WUXI HYBER PRECISION</t>
  </si>
  <si>
    <t>Wyndham Hotels &amp; Resorts</t>
  </si>
  <si>
    <t>Xanterra Parks &amp; Resorts</t>
  </si>
  <si>
    <t>XIAMEN INTRETECH INC.</t>
  </si>
  <si>
    <t>Yara International ASA</t>
  </si>
  <si>
    <t>Yaskawa Electric Corporation</t>
  </si>
  <si>
    <t>YKK</t>
  </si>
  <si>
    <t>Yue Wah</t>
  </si>
  <si>
    <t>YUNG LI HSING ELECTRIC WORKS CO., LTD.</t>
  </si>
  <si>
    <t>Zalando SE</t>
  </si>
  <si>
    <t>ZhangJiaGang Sunrise Textile Co</t>
  </si>
  <si>
    <t>ZHEJIANG LONGTAI MACHINERY AND ELECTRONIC CO.,LTD.</t>
  </si>
  <si>
    <t>Zhejiang Weihua New Material Co.,Ltd.</t>
  </si>
  <si>
    <t>Zhejiang Z&amp;Z Industrial Co., Ltd</t>
  </si>
  <si>
    <t>ZIM Shipping</t>
  </si>
  <si>
    <t>ZRP Printing (Kunshan) Company Limited</t>
  </si>
  <si>
    <t>ABB</t>
  </si>
  <si>
    <t>Acbel Polytech Inc</t>
  </si>
  <si>
    <t>Advance Auto Parts Inc</t>
  </si>
  <si>
    <t>Airbus SE</t>
  </si>
  <si>
    <t>Aker BP ASA</t>
  </si>
  <si>
    <t>American Eagle Outfitters Inc.</t>
  </si>
  <si>
    <t>AmerisourceBergen Corp.</t>
  </si>
  <si>
    <t>ANCOROTTI</t>
  </si>
  <si>
    <t>Anglian Water</t>
  </si>
  <si>
    <t>Apple Inc.</t>
  </si>
  <si>
    <t>Arcadis</t>
  </si>
  <si>
    <t>ARÇELİK A.Ş.</t>
  </si>
  <si>
    <t>Atlantia</t>
  </si>
  <si>
    <t>ATRESMEDIA CORPORACION</t>
  </si>
  <si>
    <t>Axilone Group</t>
  </si>
  <si>
    <t>Bain &amp; Company</t>
  </si>
  <si>
    <t>BANDAI NAMCO Holdings Inc.</t>
  </si>
  <si>
    <t>Barhale Construction Plc</t>
  </si>
  <si>
    <t>Befimmo SA</t>
  </si>
  <si>
    <t>Biffa Plc</t>
  </si>
  <si>
    <t>Big Yellow Group</t>
  </si>
  <si>
    <t>Brembo SpA</t>
  </si>
  <si>
    <t>British American Tobacco</t>
  </si>
  <si>
    <t>Calbee, Inc.</t>
  </si>
  <si>
    <t>Capital Power Corporation</t>
  </si>
  <si>
    <t>Cathay Financial Holding</t>
  </si>
  <si>
    <t>Centrica</t>
  </si>
  <si>
    <t>ÇİMSA ÇİMENTO SANAYİ VE TİCARET A.Ş.</t>
  </si>
  <si>
    <t>CMA</t>
  </si>
  <si>
    <t>Coca-Cola Femsa Sab-Ser l</t>
  </si>
  <si>
    <t>Compass</t>
  </si>
  <si>
    <t>Continental AG</t>
  </si>
  <si>
    <t>CONTRAF-NICOTEX-TOBACCO GmbH</t>
  </si>
  <si>
    <t>Corporación Inmobiliaria Vesta S.A.B de C.V.</t>
  </si>
  <si>
    <t>Correos (Grupo Sepi)</t>
  </si>
  <si>
    <t>Coty Inc.</t>
  </si>
  <si>
    <t>Credit Suisse</t>
  </si>
  <si>
    <t>Daikin Industries, Ltd.</t>
  </si>
  <si>
    <t>Daiseki Co., Ltd.</t>
  </si>
  <si>
    <t>DaVita Inc.</t>
  </si>
  <si>
    <t>Ecorodovias Infraestrutura e Logística S.A</t>
  </si>
  <si>
    <t>EDP - Energias do Brasil S.A.</t>
  </si>
  <si>
    <t>EKOL LOJİSTİK A.Ş.</t>
  </si>
  <si>
    <t>Emmi AG</t>
  </si>
  <si>
    <t>Eni SpA</t>
  </si>
  <si>
    <t>Entergy Corporation</t>
  </si>
  <si>
    <t>EQUINIX, INC.</t>
  </si>
  <si>
    <t>Espec Corp.</t>
  </si>
  <si>
    <t>Essential Utilities, Inc</t>
  </si>
  <si>
    <t>FENG FUH MACHINERY CO.  LTD.</t>
  </si>
  <si>
    <t>Flughafen München GmbH</t>
  </si>
  <si>
    <t>Ford Motor Company</t>
  </si>
  <si>
    <t>Formosa Chemicals &amp; Fibre Corporation</t>
  </si>
  <si>
    <t>Formosa Petrochemical</t>
  </si>
  <si>
    <t>Fujitsu Limited</t>
  </si>
  <si>
    <t>GlaxoSmithKline</t>
  </si>
  <si>
    <t>Global Green Chemicals Public Company Limited (GGC)</t>
  </si>
  <si>
    <t>Grupo Elecnor</t>
  </si>
  <si>
    <t>GRUPO FERRER INTERNACIONAL S.A.</t>
  </si>
  <si>
    <t>Gruppo Ferrovie dello Stato</t>
  </si>
  <si>
    <t>GSF (GROUPE SERVICES FRANCE) SAS (GROUP)</t>
  </si>
  <si>
    <t>Hanwha Solutions</t>
  </si>
  <si>
    <t>Hellenic Telecommunication Organisation SA</t>
  </si>
  <si>
    <t>Hilton Food Group plc</t>
  </si>
  <si>
    <t>HSBC Holdings plc</t>
  </si>
  <si>
    <t>ICF</t>
  </si>
  <si>
    <t>JM AB</t>
  </si>
  <si>
    <t>KAO Corporation</t>
  </si>
  <si>
    <t>KAUW YEHI INDUSTRIAL</t>
  </si>
  <si>
    <t>Kimball Electronics</t>
  </si>
  <si>
    <t>KING TEAM CO., LTD.</t>
  </si>
  <si>
    <t>KT&amp;G</t>
  </si>
  <si>
    <t>Kyocera Corporation</t>
  </si>
  <si>
    <t>LVMH</t>
  </si>
  <si>
    <t>Media6</t>
  </si>
  <si>
    <t>Metsä Board Corporation</t>
  </si>
  <si>
    <t>Mitsubishi Logistics Corporation</t>
  </si>
  <si>
    <t>Mitsui O.S.K. Lines Ltd</t>
  </si>
  <si>
    <t>Nanjing Automotive Forging Co., Ltd.</t>
  </si>
  <si>
    <t>Natura &amp; Co Holdings</t>
  </si>
  <si>
    <t>NINGBO FIVE PEAK MACHINERY CO., LTD.</t>
  </si>
  <si>
    <t>Nordic Semiconductor ASA</t>
  </si>
  <si>
    <t>Norway Royal Salmon</t>
  </si>
  <si>
    <t>Novartis</t>
  </si>
  <si>
    <t>Novo Nordisk A/S</t>
  </si>
  <si>
    <t>NUVOTON TECHNOLOGY</t>
  </si>
  <si>
    <t>Obayashi Corporation</t>
  </si>
  <si>
    <t>Occidental Petroleum Corporation</t>
  </si>
  <si>
    <t>Orkuveita Reykjavíkur (Reykjavik Energy)</t>
  </si>
  <si>
    <t>Iceland</t>
  </si>
  <si>
    <t>OSMANGAZİ ELEKTRİK DAĞITIM A.Ş.</t>
  </si>
  <si>
    <t>Palladio Group SPA</t>
  </si>
  <si>
    <t>Pets At Home Group</t>
  </si>
  <si>
    <t>Piaggio &amp; C SpA</t>
  </si>
  <si>
    <t>Polska Grupa Energetyczna (PGE) SA</t>
  </si>
  <si>
    <t>PONZINI SPA</t>
  </si>
  <si>
    <t>Rakuten Group, Inc.</t>
  </si>
  <si>
    <t>RELX Group Plc</t>
  </si>
  <si>
    <t>REMA1000</t>
  </si>
  <si>
    <t>Royal Bank of Canada</t>
  </si>
  <si>
    <t>Ryder System, Inc.</t>
  </si>
  <si>
    <t>S &amp; C ELECTRIC CO</t>
  </si>
  <si>
    <t>SABANCI HOLDİNG A.Ş.</t>
  </si>
  <si>
    <t>Sacyr</t>
  </si>
  <si>
    <t>Salesforce.com, Inc.</t>
  </si>
  <si>
    <t>SAP BRASIL LTDA</t>
  </si>
  <si>
    <t>SAP SE</t>
  </si>
  <si>
    <t>Sbanken ASA</t>
  </si>
  <si>
    <t>Scandi Standard AB</t>
  </si>
  <si>
    <t>Scatec ASA</t>
  </si>
  <si>
    <t>Schibsted ASA</t>
  </si>
  <si>
    <t>Schneider Electric</t>
  </si>
  <si>
    <t>Sempra Energy</t>
  </si>
  <si>
    <t>SKC</t>
  </si>
  <si>
    <t>SoftBank Corp.</t>
  </si>
  <si>
    <t>SoftBank Group Corp</t>
  </si>
  <si>
    <t>Spirent Communications</t>
  </si>
  <si>
    <t>STMicroelectronics International NV</t>
  </si>
  <si>
    <t>SUBARU CORPORATION</t>
  </si>
  <si>
    <t>Sumitomo Metal Mining Co., Ltd.</t>
  </si>
  <si>
    <t>Suntory Holdings Limited</t>
  </si>
  <si>
    <t>Sweco AB</t>
  </si>
  <si>
    <t>Swedish Match</t>
  </si>
  <si>
    <t>Swire Pacific</t>
  </si>
  <si>
    <t>Taishin Financial Holdings</t>
  </si>
  <si>
    <t>Taylor Communications</t>
  </si>
  <si>
    <t>TCT INTERNATIONAL CO., LTD.</t>
  </si>
  <si>
    <t>Telecom Italia</t>
  </si>
  <si>
    <t>TEXO SRL</t>
  </si>
  <si>
    <t>Thommen-Furler AG</t>
  </si>
  <si>
    <t>Tim S.A.</t>
  </si>
  <si>
    <t>Tokai Rika Co., Ltd.</t>
  </si>
  <si>
    <t>Tokio Marine Holdings, Inc.</t>
  </si>
  <si>
    <t>Tokmanni</t>
  </si>
  <si>
    <t>Tokyo Tatemono Co., Ltd.</t>
  </si>
  <si>
    <t>Tokyu Corporation</t>
  </si>
  <si>
    <t>TONG LEE INDUSTRIAL CO., LTD.</t>
  </si>
  <si>
    <t>Toyota Boshoku Corporation</t>
  </si>
  <si>
    <t>Travis Perkins</t>
  </si>
  <si>
    <t>TRIMET ALUMINIUM SE</t>
  </si>
  <si>
    <t>TÜRK HAVA YOLLARI A.O.</t>
  </si>
  <si>
    <t>U.S. Bancorp</t>
  </si>
  <si>
    <t>United Microelectronics</t>
  </si>
  <si>
    <t>VALMET AUTOMOTIVE GM</t>
  </si>
  <si>
    <t>Vattenfall Group</t>
  </si>
  <si>
    <t>Verizon Communications Inc.</t>
  </si>
  <si>
    <t>Viavi Solutions Inc.</t>
  </si>
  <si>
    <t>Výzkumný Ustav Zeleznicni, a. s.</t>
  </si>
  <si>
    <t>WM Morrison Supermarkets Plc</t>
  </si>
  <si>
    <t>YONYU PLASTICS CO., LTD.</t>
  </si>
  <si>
    <t>ZIMAG TECHNOLOGY CO., LTD.</t>
  </si>
  <si>
    <t>(check)</t>
  </si>
  <si>
    <t>source data 2018</t>
  </si>
  <si>
    <t># companies 2018</t>
  </si>
  <si>
    <t># companies 2021</t>
  </si>
  <si>
    <t>GHG emissions</t>
  </si>
  <si>
    <t># companies</t>
  </si>
  <si>
    <t>source data 2021</t>
  </si>
  <si>
    <t>Overlap</t>
  </si>
  <si>
    <t>overlap 2018</t>
  </si>
  <si>
    <t>overlap 2021</t>
  </si>
  <si>
    <t># companies 2018 (overlapping)</t>
  </si>
  <si>
    <t># companies 2021 (overlapping)</t>
  </si>
  <si>
    <t>Household appliances</t>
  </si>
  <si>
    <t>Manufacturing</t>
  </si>
  <si>
    <t>Electrical &amp; electronic equipment</t>
  </si>
  <si>
    <t>public</t>
  </si>
  <si>
    <t>PILOT INTERNATIONAL INC</t>
  </si>
  <si>
    <t>Consumer services</t>
  </si>
  <si>
    <t>Services</t>
  </si>
  <si>
    <t>Commercial &amp; consumer services</t>
  </si>
  <si>
    <t>Luckytown</t>
  </si>
  <si>
    <t>Plastic products</t>
  </si>
  <si>
    <t>Plastic product manufacturing</t>
  </si>
  <si>
    <t>Metal containers &amp; packaging</t>
  </si>
  <si>
    <t>Metal products manufacturing</t>
  </si>
  <si>
    <t>Fabricated metal components</t>
  </si>
  <si>
    <t>YANGZHOU SHENGYE MACHINERY</t>
  </si>
  <si>
    <t>WUXI XINKE TOOLS MANUFACTURE CO LTD</t>
  </si>
  <si>
    <t>Electrical equipment</t>
  </si>
  <si>
    <t>SUZHOU HONGJI TOOLS  CO., LTD.</t>
  </si>
  <si>
    <t>Electronic equipment</t>
  </si>
  <si>
    <t>Automobiles</t>
  </si>
  <si>
    <t>Transportation equipment</t>
  </si>
  <si>
    <t>CHU POWER TOOLS CO LTD</t>
  </si>
  <si>
    <t>ALTON INTERNATIONAL LTD</t>
  </si>
  <si>
    <t>Paper packaging</t>
  </si>
  <si>
    <t>Paper products &amp; packaging</t>
  </si>
  <si>
    <t>PAUL BUETIGER AG</t>
  </si>
  <si>
    <t>Other vehicle equipment &amp; systems</t>
  </si>
  <si>
    <t>Powered machinery</t>
  </si>
  <si>
    <t>WEATHERITE BUILDING SERVICES (Global)</t>
  </si>
  <si>
    <t>Travel services</t>
  </si>
  <si>
    <t>Industrial machinery</t>
  </si>
  <si>
    <t>China, Macao Special Administrative Region</t>
  </si>
  <si>
    <t>HANGZHOU YOUNAI TOOLS CO LTD</t>
  </si>
  <si>
    <t>Medical equipment</t>
  </si>
  <si>
    <t>Biotech, health care &amp; pharma</t>
  </si>
  <si>
    <t>Medical equipment &amp; supplies</t>
  </si>
  <si>
    <t>Marine freight</t>
  </si>
  <si>
    <t>Transportation services</t>
  </si>
  <si>
    <t>Marine transport</t>
  </si>
  <si>
    <t>Northwest Seaport Alliance</t>
  </si>
  <si>
    <t>Pharmaceuticals</t>
  </si>
  <si>
    <t>Biotech &amp; pharma</t>
  </si>
  <si>
    <t>Specialty chemicals</t>
  </si>
  <si>
    <t>Chemicals</t>
  </si>
  <si>
    <t>Renewable energy construction</t>
  </si>
  <si>
    <t>Infrastructure</t>
  </si>
  <si>
    <t>Construction</t>
  </si>
  <si>
    <t>Road freight</t>
  </si>
  <si>
    <t>Road transport</t>
  </si>
  <si>
    <t>SERTRANS CATALUNYA SA</t>
  </si>
  <si>
    <t>Waste water management</t>
  </si>
  <si>
    <t>Non-energy utilities</t>
  </si>
  <si>
    <t>Electronic components</t>
  </si>
  <si>
    <t>HUIZHOU U&amp;T ELECTRONICS</t>
  </si>
  <si>
    <t>Suzhou Radiant Automatic Equipment</t>
  </si>
  <si>
    <t>JINGJIANG CONNECT CHEMICAL MFG CO.,</t>
  </si>
  <si>
    <t>Paper products</t>
  </si>
  <si>
    <t>CIXI YONGLI ELECTRIC TOOLS CO., LTD.</t>
  </si>
  <si>
    <t>Masuda Manufacturing</t>
  </si>
  <si>
    <t>Honda Lock</t>
  </si>
  <si>
    <t>Tanaka Seimitsu</t>
  </si>
  <si>
    <t>Engines &amp; motors</t>
  </si>
  <si>
    <t>Aluminium refining</t>
  </si>
  <si>
    <t>Materials</t>
  </si>
  <si>
    <t>Metal smelting, refining &amp; forming</t>
  </si>
  <si>
    <t>Telecommunications services</t>
  </si>
  <si>
    <t>Media, telecommunications &amp; data center services</t>
  </si>
  <si>
    <t>E-SALES SOLUÇÕES DE INTEGRAÇÃO</t>
  </si>
  <si>
    <t>Communications equipment</t>
  </si>
  <si>
    <t>Personal care &amp; household products</t>
  </si>
  <si>
    <t>Other containers &amp; packaging</t>
  </si>
  <si>
    <t>Light manufacturing</t>
  </si>
  <si>
    <t>Food &amp; beverage wholesale</t>
  </si>
  <si>
    <t>Trading, wholesale, distribution, rental &amp; leasing</t>
  </si>
  <si>
    <t>Metro AG</t>
  </si>
  <si>
    <t>Dealers, wholesalers &amp; distributors</t>
  </si>
  <si>
    <t>Galenica</t>
  </si>
  <si>
    <t>SKT ELECTRIC MACHINE CO.,LTD.</t>
  </si>
  <si>
    <t>Iron &amp; steel</t>
  </si>
  <si>
    <t>Green Guard Industy Co., Ltd.</t>
  </si>
  <si>
    <t>N/A</t>
  </si>
  <si>
    <t>SUZHOU TIANYE COMMERCIAL</t>
  </si>
  <si>
    <t>CHANGSHU LEAGUE CHEMICAL CO., LTD</t>
  </si>
  <si>
    <t>Health care services</t>
  </si>
  <si>
    <t>Other services</t>
  </si>
  <si>
    <t>CORPORACION IMPRESORA SA CV</t>
  </si>
  <si>
    <t>COMERCIAL BAEZ SA CV</t>
  </si>
  <si>
    <t>n/a</t>
  </si>
  <si>
    <t>Other base chemicals</t>
  </si>
  <si>
    <t>ZOTEQ</t>
  </si>
  <si>
    <t>Honda Printing</t>
  </si>
  <si>
    <t>DAPU TELECOM</t>
  </si>
  <si>
    <t>Inorganic base chemicals</t>
  </si>
  <si>
    <t>Plasticos URPRI</t>
  </si>
  <si>
    <t>Gas utilities</t>
  </si>
  <si>
    <t>Energy utility networks</t>
  </si>
  <si>
    <t>Banks</t>
  </si>
  <si>
    <t>Financial services</t>
  </si>
  <si>
    <t>Insurance</t>
  </si>
  <si>
    <t>Aquaculture</t>
  </si>
  <si>
    <t>Food, beverage &amp; agriculture</t>
  </si>
  <si>
    <t>Fish &amp; animal farming</t>
  </si>
  <si>
    <t>Discretionary delivery retail</t>
  </si>
  <si>
    <t>Retail</t>
  </si>
  <si>
    <t>Discretionary retail</t>
  </si>
  <si>
    <t>Software</t>
  </si>
  <si>
    <t>IT &amp; software development</t>
  </si>
  <si>
    <t>Hydro generation</t>
  </si>
  <si>
    <t>Power generation</t>
  </si>
  <si>
    <t>Renewable power generation</t>
  </si>
  <si>
    <t>Electricity networks</t>
  </si>
  <si>
    <t>CCGT generation</t>
  </si>
  <si>
    <t>Thermal power generation</t>
  </si>
  <si>
    <t>Textiles</t>
  </si>
  <si>
    <t>Apparel</t>
  </si>
  <si>
    <t>Textiles &amp; fabric goods</t>
  </si>
  <si>
    <t>Sheng Jeou Enterprise Co., LTD</t>
  </si>
  <si>
    <t>Other professional services</t>
  </si>
  <si>
    <t>Specialized professional services</t>
  </si>
  <si>
    <t>Wisconsin Energy Conservation Corporation (WECC)</t>
  </si>
  <si>
    <t>ZHEJIANG YIDA ELECTRIC APPLIANCE CO., LTD.</t>
  </si>
  <si>
    <t>ZHEJIANG YAT ELECTRICAL APPLIANCE CO., LTD.</t>
  </si>
  <si>
    <t>SHANDONG WEIDA MACHINERY CO.,LTD.</t>
  </si>
  <si>
    <t>JINDING GROUP CO., LTD.</t>
  </si>
  <si>
    <t>DUALMEX SA DE CV</t>
  </si>
  <si>
    <t>CAMPBELL WRAPPER CORP</t>
  </si>
  <si>
    <t>CHONGQING SUNRISE</t>
  </si>
  <si>
    <t>Commercial services</t>
  </si>
  <si>
    <t>Cataler Corporation</t>
  </si>
  <si>
    <t>Baked goods &amp; cereals</t>
  </si>
  <si>
    <t>Food &amp; beverage processing</t>
  </si>
  <si>
    <t>INDUSTRIA DE ALIMENTOS LA GALLETA S.A</t>
  </si>
  <si>
    <t>Homeware</t>
  </si>
  <si>
    <t>Leisure &amp; home manufacturing</t>
  </si>
  <si>
    <t>Dyval S.A (Repostería Deli)</t>
  </si>
  <si>
    <t>NUFLARE TECHNOLOGY, INC.</t>
  </si>
  <si>
    <t>Namics</t>
  </si>
  <si>
    <t>Entegris Inc</t>
  </si>
  <si>
    <t>Brewer Science</t>
  </si>
  <si>
    <t>MAZZUCCONI, FONDERIE</t>
  </si>
  <si>
    <t>Specialist retail</t>
  </si>
  <si>
    <t>REIT</t>
  </si>
  <si>
    <t>Vicinity Centres</t>
  </si>
  <si>
    <t>Building sub-contractors</t>
  </si>
  <si>
    <t>Oil &amp; gas extraction</t>
  </si>
  <si>
    <t>Fossil Fuels</t>
  </si>
  <si>
    <t>Oil &amp; gas extraction &amp; production</t>
  </si>
  <si>
    <t>Transportation support services</t>
  </si>
  <si>
    <t>Industrial support services</t>
  </si>
  <si>
    <t>Vehicles &amp; machinery rental &amp; leasing</t>
  </si>
  <si>
    <t>Servers &amp; data centers</t>
  </si>
  <si>
    <t>Computer hardware</t>
  </si>
  <si>
    <t>Residential building construction</t>
  </si>
  <si>
    <t>Axtel</t>
  </si>
  <si>
    <t>Printing services</t>
  </si>
  <si>
    <t>Print &amp; publishing services</t>
  </si>
  <si>
    <t>Sun Messe Co., Ltd.</t>
  </si>
  <si>
    <t>Other food processing</t>
  </si>
  <si>
    <t>Logistics - 3rd party</t>
  </si>
  <si>
    <t>Intermodal transport &amp; logistics</t>
  </si>
  <si>
    <t>Yamashita Printing Carton Box Corporation</t>
  </si>
  <si>
    <t>Nippon Closures</t>
  </si>
  <si>
    <t>Non-alcoholic beverages</t>
  </si>
  <si>
    <t>Utility line construction</t>
  </si>
  <si>
    <t>NORTHERN CLEARING</t>
  </si>
  <si>
    <t>Wood furniture</t>
  </si>
  <si>
    <t>DAIKEN Corporation</t>
  </si>
  <si>
    <t>.</t>
  </si>
  <si>
    <t>Animal processing</t>
  </si>
  <si>
    <t>SUKARNE SA CV</t>
  </si>
  <si>
    <t>GRUPO AGUAVIENTO SA DE CV</t>
  </si>
  <si>
    <t>TUI Group</t>
  </si>
  <si>
    <t>Industrial services</t>
  </si>
  <si>
    <t>BEIJING INDSERVE</t>
  </si>
  <si>
    <t>Furniture</t>
  </si>
  <si>
    <t>WHISTL UK LTD</t>
  </si>
  <si>
    <t>Slovakia</t>
  </si>
  <si>
    <t>Slovenska Grafia</t>
  </si>
  <si>
    <t>Rubber products</t>
  </si>
  <si>
    <t>Wood &amp; rubber products</t>
  </si>
  <si>
    <t>Pyramid Corporation</t>
  </si>
  <si>
    <t>SUZHOU TIANJIE PRINTING CO.,LTD</t>
  </si>
  <si>
    <t>HOROS INDUSTRIA DE TINTAS LTDA</t>
  </si>
  <si>
    <t>Algar Telecom</t>
  </si>
  <si>
    <t>Real estate services</t>
  </si>
  <si>
    <t>Entra Asa</t>
  </si>
  <si>
    <t>Grupo Cooperativo Cajamar</t>
  </si>
  <si>
    <t>Sopra Steria Group</t>
  </si>
  <si>
    <t>Samsung SDS</t>
  </si>
  <si>
    <t>Marketing</t>
  </si>
  <si>
    <t>Web &amp; marketing services</t>
  </si>
  <si>
    <t>Transportation infrastructure &amp; other construction</t>
  </si>
  <si>
    <t>ISG plc</t>
  </si>
  <si>
    <t>Real estate owners &amp; developers</t>
  </si>
  <si>
    <t>Land &amp; property ownership &amp; development</t>
  </si>
  <si>
    <t>Arkhangelsk Pulp and Paper Mill</t>
  </si>
  <si>
    <t>Logistics - transport</t>
  </si>
  <si>
    <t>Venezuela (Bolivarian Republic of)</t>
  </si>
  <si>
    <t>SERVICIOS LOGISTICOS VENEZUELA CA</t>
  </si>
  <si>
    <t>Oil &amp; gas pipelines &amp; storage</t>
  </si>
  <si>
    <t>Oil &amp; gas storage &amp; transportation</t>
  </si>
  <si>
    <t>RING TECHS CO. LTD.</t>
  </si>
  <si>
    <t>Batteries</t>
  </si>
  <si>
    <t>Nippon Light Metal Holdings Company, Ltd</t>
  </si>
  <si>
    <t>NAVARRA DE ESTAMPACION E INYECCION S.A.</t>
  </si>
  <si>
    <t>Toys &amp; games</t>
  </si>
  <si>
    <t>Hefei Dansun Packaging</t>
  </si>
  <si>
    <t>LES ETIQUETTES HAAS</t>
  </si>
  <si>
    <t>ZEOBUILDER Co., Ltd</t>
  </si>
  <si>
    <t>Zhongshan Tender Electric Appliance Co.,Ltd.</t>
  </si>
  <si>
    <t>UACJ Metal Components Mexico, S.A. de C.V.</t>
  </si>
  <si>
    <t>HONGYE LIGHTING ELECTRICAL APPLIANCE CO.,LTD</t>
  </si>
  <si>
    <t>Valmet</t>
  </si>
  <si>
    <t>Tobacco products</t>
  </si>
  <si>
    <t>Tobacco</t>
  </si>
  <si>
    <t>GUNDLACH VERPACKUNG</t>
  </si>
  <si>
    <t>Toyo Tire Corporation</t>
  </si>
  <si>
    <t>Suntory Beverage &amp; Food</t>
  </si>
  <si>
    <t>Dairy &amp; egg products</t>
  </si>
  <si>
    <t>Agriculture, construction &amp; mining machinery</t>
  </si>
  <si>
    <t>Print publishing</t>
  </si>
  <si>
    <t>S&amp;T Motiv Co Ltd</t>
  </si>
  <si>
    <t>Energy services &amp; equipment</t>
  </si>
  <si>
    <t>Core Laboratories N.V.</t>
  </si>
  <si>
    <t>Precious metals &amp; minerals mining</t>
  </si>
  <si>
    <t>Metallic mineral mining</t>
  </si>
  <si>
    <t>Enaex</t>
  </si>
  <si>
    <t>PT Fajar Surya Wisesa Tbk</t>
  </si>
  <si>
    <t>Waychein</t>
  </si>
  <si>
    <t>HEC Pharm Co.</t>
  </si>
  <si>
    <t>Finished wood products</t>
  </si>
  <si>
    <t>Hi-Lex Corporation</t>
  </si>
  <si>
    <t>KM&amp;I</t>
  </si>
  <si>
    <t>OFFICINE METALLURGICHE G. CORNAGLIA SPA</t>
  </si>
  <si>
    <t>ENTEGA AG</t>
  </si>
  <si>
    <t>AbbVie Inc</t>
  </si>
  <si>
    <t>Borregaard ASA</t>
  </si>
  <si>
    <t>Nihon Kohden Corporation</t>
  </si>
  <si>
    <t>Rail freight</t>
  </si>
  <si>
    <t>Rail transport</t>
  </si>
  <si>
    <t>Apparel &amp; footwear design</t>
  </si>
  <si>
    <t>Apparel design</t>
  </si>
  <si>
    <t>Ningbo Violet Lighting Electric Co.,Ltd</t>
  </si>
  <si>
    <t>Engineering services</t>
  </si>
  <si>
    <t>EMCOR Group Inc.</t>
  </si>
  <si>
    <t>KORAIL RAILROAD Corp.</t>
  </si>
  <si>
    <t>La Poste</t>
  </si>
  <si>
    <t>Airsys</t>
  </si>
  <si>
    <t>Passenger rail</t>
  </si>
  <si>
    <t>Ingram Micro Inc.</t>
  </si>
  <si>
    <t>Forest City Realty Trust</t>
  </si>
  <si>
    <t>Digital Realty Trust Inc</t>
  </si>
  <si>
    <t>Biotechnology</t>
  </si>
  <si>
    <t>American Textile Company, Inc.</t>
  </si>
  <si>
    <t>SHENGDA</t>
  </si>
  <si>
    <t>Other non-wood building materials</t>
  </si>
  <si>
    <t>Other materials</t>
  </si>
  <si>
    <t>Satellite Logistics Group</t>
  </si>
  <si>
    <t>Luis Simoes</t>
  </si>
  <si>
    <t>Linklaters LLP</t>
  </si>
  <si>
    <t>Semiconductors</t>
  </si>
  <si>
    <t>Cavium</t>
  </si>
  <si>
    <t>Banco Davivienda SA</t>
  </si>
  <si>
    <t>Korea East-West Power</t>
  </si>
  <si>
    <t>Anritsu Corporation</t>
  </si>
  <si>
    <t>Asset managers</t>
  </si>
  <si>
    <t>Nitrogenous fertilizers</t>
  </si>
  <si>
    <t>Supermarkets, food &amp; drugstores</t>
  </si>
  <si>
    <t>Convenience retail</t>
  </si>
  <si>
    <t>Waste management</t>
  </si>
  <si>
    <t>Infraserv GmbH &amp; Co. Höchst KG</t>
  </si>
  <si>
    <t>Bernhardt Design a Division of Bernhardt Furniture Company</t>
  </si>
  <si>
    <t>Enel Distribuição São Paulo</t>
  </si>
  <si>
    <t>Suzhou RAKEN Technology LTD.</t>
  </si>
  <si>
    <t>Camargo Correa</t>
  </si>
  <si>
    <t>Sunrex</t>
  </si>
  <si>
    <t>Non-residential building construction</t>
  </si>
  <si>
    <t>Fruit, nut &amp; vegetable processing</t>
  </si>
  <si>
    <t>Hp Hood Llc</t>
  </si>
  <si>
    <t>Harvard Maintenance, Inc.</t>
  </si>
  <si>
    <t>Hamilton Safe Company</t>
  </si>
  <si>
    <t>Dealers, wholesalers &amp; distributors: climate change impacts</t>
  </si>
  <si>
    <t>Kingbright</t>
  </si>
  <si>
    <t>Passenger airlines</t>
  </si>
  <si>
    <t>Air transport</t>
  </si>
  <si>
    <t>Water supply networks</t>
  </si>
  <si>
    <t>Tea</t>
  </si>
  <si>
    <t>Amadeus IT Group, S.A.</t>
  </si>
  <si>
    <t>MS&amp;AD Insurance Group Holdings, Inc.</t>
  </si>
  <si>
    <t>Oil &amp; gas refining</t>
  </si>
  <si>
    <t>Oil &amp; gas processing</t>
  </si>
  <si>
    <t>Apparel stores</t>
  </si>
  <si>
    <t>Glass products</t>
  </si>
  <si>
    <t>Zignago Vetro SpA</t>
  </si>
  <si>
    <t>Iren SpA</t>
  </si>
  <si>
    <t>Clothing manufacture</t>
  </si>
  <si>
    <t>Genfoot America Inc</t>
  </si>
  <si>
    <t>Ernst &amp; Young LLP UK</t>
  </si>
  <si>
    <t>Grupo Logista</t>
  </si>
  <si>
    <t>THOMAS GREG &amp; SONS GRAFICA E SERV E</t>
  </si>
  <si>
    <t>Chocolate confection</t>
  </si>
  <si>
    <t>Investec Limited</t>
  </si>
  <si>
    <t>J Sainsbury Plc</t>
  </si>
  <si>
    <t>Hormel Foods</t>
  </si>
  <si>
    <t>Stockmann Oyj</t>
  </si>
  <si>
    <t>Royal BAM Group nv</t>
  </si>
  <si>
    <t>Cielo SA</t>
  </si>
  <si>
    <t>LG Display</t>
  </si>
  <si>
    <t>Interserve Plc</t>
  </si>
  <si>
    <t>Other renewable energy equipment</t>
  </si>
  <si>
    <t>Renewable energy equipment</t>
  </si>
  <si>
    <t>Grupo Financiero Banorte SAB de CV</t>
  </si>
  <si>
    <t>Cement</t>
  </si>
  <si>
    <t>Cement &amp; concrete</t>
  </si>
  <si>
    <t>Hyundai Glovis Co Ltd</t>
  </si>
  <si>
    <t>Hana Financial Group</t>
  </si>
  <si>
    <t>Non-nitrogenous fertilizers</t>
  </si>
  <si>
    <t>Coca-Cola Bottlers Japan Holdings Inc.</t>
  </si>
  <si>
    <t>Electric Power Development Co.,Ltd (J-POWER)</t>
  </si>
  <si>
    <t>Nabtesco Corporation</t>
  </si>
  <si>
    <t>Shinko Electric Industries Co.,Ltd.</t>
  </si>
  <si>
    <t>Danieli &amp; C Officine Meccaniche S.p.A.</t>
  </si>
  <si>
    <t>Dialog Semiconductor plc</t>
  </si>
  <si>
    <t>Macronix International</t>
  </si>
  <si>
    <t>First Financial Holding Co</t>
  </si>
  <si>
    <t>Unimicron Corporation</t>
  </si>
  <si>
    <t>Cia Paranaense de Energia - COPEL</t>
  </si>
  <si>
    <t>Other non-ferrous ore mining</t>
  </si>
  <si>
    <t>Teck Resources Limited</t>
  </si>
  <si>
    <t>Quanta Computer</t>
  </si>
  <si>
    <t>Pulp &amp; paper mills</t>
  </si>
  <si>
    <t>Wood &amp; paper materials</t>
  </si>
  <si>
    <t>Axiata Group Berhad</t>
  </si>
  <si>
    <t>Almirall S.A.</t>
  </si>
  <si>
    <t>YES BANK Limited</t>
  </si>
  <si>
    <t>Fast food</t>
  </si>
  <si>
    <t>Hospitality</t>
  </si>
  <si>
    <t>Bars, hotels &amp; restaurants</t>
  </si>
  <si>
    <t>Yamaha Corporation</t>
  </si>
  <si>
    <t>Xcel Energy Inc.</t>
  </si>
  <si>
    <t>World Bank Group</t>
  </si>
  <si>
    <t>Workspace Group</t>
  </si>
  <si>
    <t>Natural gas extraction</t>
  </si>
  <si>
    <t>Woodside Petroleum</t>
  </si>
  <si>
    <t>Wipro</t>
  </si>
  <si>
    <t>WEC Energy Group</t>
  </si>
  <si>
    <t>Palm oil processing</t>
  </si>
  <si>
    <t>Wilmar International Limited</t>
  </si>
  <si>
    <t>Walgreens Boots Alliance</t>
  </si>
  <si>
    <t>Vermilion Energy Inc.</t>
  </si>
  <si>
    <t>Veidekke ASA</t>
  </si>
  <si>
    <t>Oil &amp; gas marketing &amp; retailing</t>
  </si>
  <si>
    <t>Oil &amp; gas retailing</t>
  </si>
  <si>
    <t>Metal processing</t>
  </si>
  <si>
    <t>Iron ore mining</t>
  </si>
  <si>
    <t>UPS</t>
  </si>
  <si>
    <t>United Utilities</t>
  </si>
  <si>
    <t>Unite Students</t>
  </si>
  <si>
    <t>Unilever plc</t>
  </si>
  <si>
    <t>UniCredit</t>
  </si>
  <si>
    <t>Energy infrastructure construction</t>
  </si>
  <si>
    <t>Trant Engineering Ltd</t>
  </si>
  <si>
    <t>TransAlta Corporation</t>
  </si>
  <si>
    <t>Toyota Motor Corporation</t>
  </si>
  <si>
    <t>Toyota Industries Corporation</t>
  </si>
  <si>
    <t>Toray Industries, Inc.</t>
  </si>
  <si>
    <t>Sugar</t>
  </si>
  <si>
    <t>Tongaat Hulett Ltd</t>
  </si>
  <si>
    <t>Tokyo Gas Co., Ltd.</t>
  </si>
  <si>
    <t>Toda Corporation</t>
  </si>
  <si>
    <t>Tiger Brands</t>
  </si>
  <si>
    <t>The Spar Group Ltd</t>
  </si>
  <si>
    <t>Telefónica</t>
  </si>
  <si>
    <t>Tata Motors</t>
  </si>
  <si>
    <t>Taisei Corporation</t>
  </si>
  <si>
    <t>Swisscom</t>
  </si>
  <si>
    <t>Sumitomo Mitsui Financial Group</t>
  </si>
  <si>
    <t>Logging</t>
  </si>
  <si>
    <t>Logging &amp; rubber tapping</t>
  </si>
  <si>
    <t>Gambling</t>
  </si>
  <si>
    <t>Entertainment facilities</t>
  </si>
  <si>
    <t>Sumitomo Chemical Co., Ltd.</t>
  </si>
  <si>
    <t>Straumann Holding AG</t>
  </si>
  <si>
    <t>Storebrand ASA</t>
  </si>
  <si>
    <t>Stockland</t>
  </si>
  <si>
    <t>Stagecoach Group</t>
  </si>
  <si>
    <t>SSAB</t>
  </si>
  <si>
    <t>Sompo Holdings, Inc</t>
  </si>
  <si>
    <t>Hotels &amp; lodging</t>
  </si>
  <si>
    <t>Meliá Hotels International S.A.</t>
  </si>
  <si>
    <t>Food &amp; beverage amenities</t>
  </si>
  <si>
    <t>Snam S.P.A</t>
  </si>
  <si>
    <t>SNC-Lavalin Group Inc.</t>
  </si>
  <si>
    <t>Skanska AB</t>
  </si>
  <si>
    <t>Siemens AG</t>
  </si>
  <si>
    <t>Shinhan Financial Group</t>
  </si>
  <si>
    <t>Shimizu Corporation</t>
  </si>
  <si>
    <t>Seven &amp; I Holdings Co., Ltd.</t>
  </si>
  <si>
    <t>Secom Co., Ltd.</t>
  </si>
  <si>
    <t>Other renewable generation</t>
  </si>
  <si>
    <t>Scandic Hotels Group</t>
  </si>
  <si>
    <t>Samsung Electro-Mechanics Co., Ltd.</t>
  </si>
  <si>
    <t>Samsung Fire &amp; Marine Insurance</t>
  </si>
  <si>
    <t>Samsung Engineering</t>
  </si>
  <si>
    <t>Shipbuilding</t>
  </si>
  <si>
    <t>Coal generation</t>
  </si>
  <si>
    <t>Rolls-Royce</t>
  </si>
  <si>
    <t>Ricoh Co., Ltd.</t>
  </si>
  <si>
    <t>Repsol</t>
  </si>
  <si>
    <t>Rengo Co., Ltd.</t>
  </si>
  <si>
    <t>Alcoholic beverages</t>
  </si>
  <si>
    <t>Remy Cointreau</t>
  </si>
  <si>
    <t>Raiffeisen Bank International AG</t>
  </si>
  <si>
    <t>Rakon</t>
  </si>
  <si>
    <t>QCS</t>
  </si>
  <si>
    <t>Prudential plc</t>
  </si>
  <si>
    <t>Procter &amp; Gamble Company</t>
  </si>
  <si>
    <t>Power Financial Corporation</t>
  </si>
  <si>
    <t>Power Corporation of Canada</t>
  </si>
  <si>
    <t>PPL Corporation</t>
  </si>
  <si>
    <t>Pioneer Corporation</t>
  </si>
  <si>
    <t>Philip Morris International</t>
  </si>
  <si>
    <t>Koninklijke Philips NV</t>
  </si>
  <si>
    <t>PG&amp;E Corporation</t>
  </si>
  <si>
    <t>PI Electronics</t>
  </si>
  <si>
    <t>Pennon Group</t>
  </si>
  <si>
    <t>Panasonic Corporation</t>
  </si>
  <si>
    <t>Mining &amp; metals support services</t>
  </si>
  <si>
    <t>Orkla ASA</t>
  </si>
  <si>
    <t>Oracle Corporation</t>
  </si>
  <si>
    <t>OMRON Corporation</t>
  </si>
  <si>
    <t>Odfjell SE</t>
  </si>
  <si>
    <t>Obrascon Huarte Lain (OHL)</t>
  </si>
  <si>
    <t>NUCERIA ADESIVI SRL</t>
  </si>
  <si>
    <t>NSK Ltd.</t>
  </si>
  <si>
    <t>Non-CCGT generation</t>
  </si>
  <si>
    <t>Novozymes A/S</t>
  </si>
  <si>
    <t>Nissan Motor Co., Ltd.</t>
  </si>
  <si>
    <t>Nomura Holdings, Inc.</t>
  </si>
  <si>
    <t>Nippon Yusen Kaisha Line</t>
  </si>
  <si>
    <t>Clicks Group Ltd</t>
  </si>
  <si>
    <t>NetApp Inc.</t>
  </si>
  <si>
    <t>Health care facilities</t>
  </si>
  <si>
    <t>Health care provision</t>
  </si>
  <si>
    <t>Neste Oyj</t>
  </si>
  <si>
    <t>Natixis SA</t>
  </si>
  <si>
    <t>National Grid PLC</t>
  </si>
  <si>
    <t>Bus &amp; taxi</t>
  </si>
  <si>
    <t>National Express Group Plc</t>
  </si>
  <si>
    <t>Biomass generation</t>
  </si>
  <si>
    <t>MVV Energie AG</t>
  </si>
  <si>
    <t>Intermodal transport</t>
  </si>
  <si>
    <t>Murray &amp; Roberts Holdings Limited</t>
  </si>
  <si>
    <t>Murata Mfg. Co.</t>
  </si>
  <si>
    <t>MTU Aero Engines AG</t>
  </si>
  <si>
    <t>Morgan Stanley</t>
  </si>
  <si>
    <t>Morgan Sindall Group plc</t>
  </si>
  <si>
    <t>Microsoft Corporation</t>
  </si>
  <si>
    <t>Micron Technology, Inc.</t>
  </si>
  <si>
    <t>Michelin</t>
  </si>
  <si>
    <t>Department stores</t>
  </si>
  <si>
    <t>Mars</t>
  </si>
  <si>
    <t>Marks and Spencer Group plc</t>
  </si>
  <si>
    <t>Mahindra &amp; Mahindra</t>
  </si>
  <si>
    <t>LyondellBasell Industries N.V.</t>
  </si>
  <si>
    <t>IGT PLC</t>
  </si>
  <si>
    <t>Lloyds Banking Group</t>
  </si>
  <si>
    <t>LIGHT SA</t>
  </si>
  <si>
    <t>LANXESS AG</t>
  </si>
  <si>
    <t>Laboratory Corporation of America Holdings</t>
  </si>
  <si>
    <t>Kubota Corporation</t>
  </si>
  <si>
    <t>KT Corporation</t>
  </si>
  <si>
    <t>Konica Minolta, Inc.</t>
  </si>
  <si>
    <t>Komatsu Ltd.</t>
  </si>
  <si>
    <t>Kokuyo Co., Ltd.</t>
  </si>
  <si>
    <t>KLP</t>
  </si>
  <si>
    <t>Kimco Realty</t>
  </si>
  <si>
    <t>KeyCorp</t>
  </si>
  <si>
    <t>Kesko Corporation</t>
  </si>
  <si>
    <t>Kia Motors Corp</t>
  </si>
  <si>
    <t>Kelly Services</t>
  </si>
  <si>
    <t>Kawasaki Heavy Industries, Ltd.</t>
  </si>
  <si>
    <t>KB Financial Group</t>
  </si>
  <si>
    <t>Kajima Corporation</t>
  </si>
  <si>
    <t>Kagome Co., Ltd.</t>
  </si>
  <si>
    <t>JSR Corporation</t>
  </si>
  <si>
    <t>Itaú Unibanco Holding S.A.</t>
  </si>
  <si>
    <t>Intesa Sanpaolo S.p.A</t>
  </si>
  <si>
    <t>Insurance Australia Group</t>
  </si>
  <si>
    <t>Infosys Limited</t>
  </si>
  <si>
    <t>Industrial Bank of Korea</t>
  </si>
  <si>
    <t>INDUS Holding AG</t>
  </si>
  <si>
    <t>ING Group</t>
  </si>
  <si>
    <t>IGM Financial Inc.</t>
  </si>
  <si>
    <t>Impala Platinum Holdings</t>
  </si>
  <si>
    <t>Hyundai Steel Co</t>
  </si>
  <si>
    <t>Hyundai Motor Co</t>
  </si>
  <si>
    <t>SK Hynix</t>
  </si>
  <si>
    <t>Humana Inc.</t>
  </si>
  <si>
    <t>Lotte Chemical Corp</t>
  </si>
  <si>
    <t>The Home Depot, Inc.</t>
  </si>
  <si>
    <t>Other non-ferrous metals</t>
  </si>
  <si>
    <t>The Hartford Financial Services Group, Inc.</t>
  </si>
  <si>
    <t>Caesars Entertainment</t>
  </si>
  <si>
    <t>Hammerson</t>
  </si>
  <si>
    <t>Aimia Inc.</t>
  </si>
  <si>
    <t>GRIFOLS</t>
  </si>
  <si>
    <t>Griffith Foods</t>
  </si>
  <si>
    <t>Great-West Lifeco Inc.</t>
  </si>
  <si>
    <t>Alphabet, Inc.</t>
  </si>
  <si>
    <t>Goldman Sachs Group Inc.</t>
  </si>
  <si>
    <t>Glory Ltd.</t>
  </si>
  <si>
    <t>GEA Group AG</t>
  </si>
  <si>
    <t>Fujikura Ltd.</t>
  </si>
  <si>
    <t>Fuji Electric Co., Ltd.</t>
  </si>
  <si>
    <t>Firstsource Solutions</t>
  </si>
  <si>
    <t>FIRMENICH SA</t>
  </si>
  <si>
    <t>Exelon Corporation</t>
  </si>
  <si>
    <t>Wind generation</t>
  </si>
  <si>
    <t>Enbridge Inc.</t>
  </si>
  <si>
    <t>Emera Inc.</t>
  </si>
  <si>
    <t>ENAGAS</t>
  </si>
  <si>
    <t>Eltek AS</t>
  </si>
  <si>
    <t>Elisa Oyj</t>
  </si>
  <si>
    <t>Nuclear generation</t>
  </si>
  <si>
    <t>Nuclear power generation</t>
  </si>
  <si>
    <t>EDF</t>
  </si>
  <si>
    <t>RIO PARANAPANEMA ENERGIA S.A.</t>
  </si>
  <si>
    <t>Downer EDI</t>
  </si>
  <si>
    <t>Deutsche Post DHL Group</t>
  </si>
  <si>
    <t>Deutsche Bank AG</t>
  </si>
  <si>
    <t>Denka Company Limited</t>
  </si>
  <si>
    <t>Delta Air Lines</t>
  </si>
  <si>
    <t>Daiwa House Industry Co., Ltd.</t>
  </si>
  <si>
    <t>Daiichi Sankyo Co., Ltd.</t>
  </si>
  <si>
    <t>Dai-ichi Life Holdings, Inc.</t>
  </si>
  <si>
    <t>Dai Nippon Printing Co., Ltd.</t>
  </si>
  <si>
    <t>Daewoo E&amp;C</t>
  </si>
  <si>
    <t>Crescent Point Energy Corporation</t>
  </si>
  <si>
    <t>CPFL Energia SA</t>
  </si>
  <si>
    <t>Covanta Energy Corporation</t>
  </si>
  <si>
    <t>Constantia Flexibles</t>
  </si>
  <si>
    <t>Commonwealth Bank of Australia</t>
  </si>
  <si>
    <t>Grupo CCR</t>
  </si>
  <si>
    <t>Comerica Incorporated</t>
  </si>
  <si>
    <t>Health care supplies</t>
  </si>
  <si>
    <t>Commerzbank AG</t>
  </si>
  <si>
    <t>Colgate Palmolive Company</t>
  </si>
  <si>
    <t>Citigroup Inc.</t>
  </si>
  <si>
    <t>China Mobile</t>
  </si>
  <si>
    <t>No</t>
  </si>
  <si>
    <t>Samsung C&amp;T</t>
  </si>
  <si>
    <t>Centrais Eletricas Brasileiras S/A (ELETROBRAS)</t>
  </si>
  <si>
    <t>Catalyst Paper Corporation</t>
  </si>
  <si>
    <t>Casio Computer Co., Ltd.</t>
  </si>
  <si>
    <t>Canon Inc.</t>
  </si>
  <si>
    <t>BT Group</t>
  </si>
  <si>
    <t>Braskem S/A</t>
  </si>
  <si>
    <t>Aerospace</t>
  </si>
  <si>
    <t>Boeing Company</t>
  </si>
  <si>
    <t>Bloomberg</t>
  </si>
  <si>
    <t>BHP</t>
  </si>
  <si>
    <t>Best Buy Co., Inc.</t>
  </si>
  <si>
    <t>Education services</t>
  </si>
  <si>
    <t>Benesse Holdings, Inc.</t>
  </si>
  <si>
    <t>Berner Kantonalbank AG BEKB</t>
  </si>
  <si>
    <t>Bank of America</t>
  </si>
  <si>
    <t>Banco Comercial Português SA</t>
  </si>
  <si>
    <t>Banco Bradesco S/A</t>
  </si>
  <si>
    <t>Autodesk, Inc.</t>
  </si>
  <si>
    <t>ams AG</t>
  </si>
  <si>
    <t>Atos SE</t>
  </si>
  <si>
    <t>Atea ASA</t>
  </si>
  <si>
    <t>Accessories manufacture</t>
  </si>
  <si>
    <t>Accessories</t>
  </si>
  <si>
    <t>Asics Corporation</t>
  </si>
  <si>
    <t>AGC Inc.</t>
  </si>
  <si>
    <t>Asahi Group Holdings, Ltd.</t>
  </si>
  <si>
    <t>Other non-metallic minerals</t>
  </si>
  <si>
    <t>Other mineral mining</t>
  </si>
  <si>
    <t>American International Group, Inc. (AIG)</t>
  </si>
  <si>
    <t>American Express</t>
  </si>
  <si>
    <t>Alten</t>
  </si>
  <si>
    <t>AIB Group Plc</t>
  </si>
  <si>
    <t>Alpha Bank</t>
  </si>
  <si>
    <t>ANA Holdings Inc.</t>
  </si>
  <si>
    <t>Allergan plc</t>
  </si>
  <si>
    <t>Akamai Technologies Inc</t>
  </si>
  <si>
    <t>Air Liquide</t>
  </si>
  <si>
    <t>Aetna Inc.</t>
  </si>
  <si>
    <t>The AES Corporation</t>
  </si>
  <si>
    <t>Adecco Group AG</t>
  </si>
  <si>
    <t>Resolute Forest Products Inc.</t>
  </si>
  <si>
    <t>A2A</t>
  </si>
  <si>
    <t>Abertis Infraestructuras</t>
  </si>
  <si>
    <t>ADVA Optical Networking SE</t>
  </si>
  <si>
    <t>AECI Ltd Ord</t>
  </si>
  <si>
    <t>Aeroflot</t>
  </si>
  <si>
    <t>Acer Inc.</t>
  </si>
  <si>
    <t>Advanced Micro Devices, Inc</t>
  </si>
  <si>
    <t>Alfa Laval Corporate AB</t>
  </si>
  <si>
    <t>The Allstate Corporation</t>
  </si>
  <si>
    <t>Alliant Energy Corporation</t>
  </si>
  <si>
    <t>Allianz SE</t>
  </si>
  <si>
    <t>American Tower Corp.</t>
  </si>
  <si>
    <t>Precinct Properties New Zealand</t>
  </si>
  <si>
    <t>Archer Daniels Midland</t>
  </si>
  <si>
    <t>de Volksbank N.V.</t>
  </si>
  <si>
    <t>Assicurazioni Generali Spa</t>
  </si>
  <si>
    <t>Associated British Foods</t>
  </si>
  <si>
    <t>AutoZone, Inc.</t>
  </si>
  <si>
    <t>BAE Systems</t>
  </si>
  <si>
    <t>Baker Hughes Company</t>
  </si>
  <si>
    <t>Bayer AG</t>
  </si>
  <si>
    <t>Signature Aviation PLC</t>
  </si>
  <si>
    <t>Bendigo and Adelaide Bank</t>
  </si>
  <si>
    <t>Bharat Petroleum Corporation</t>
  </si>
  <si>
    <t>BLACK &amp; VEATCH LIMITED</t>
  </si>
  <si>
    <t>Biocon</t>
  </si>
  <si>
    <t>BMC Software</t>
  </si>
  <si>
    <t>BRQ IT Service</t>
  </si>
  <si>
    <t>C&amp;C GROUP PLC</t>
  </si>
  <si>
    <t>Other, please specify</t>
  </si>
  <si>
    <t>Casino Guichard-Perrachon</t>
  </si>
  <si>
    <t>CFH ST PETERS PARK</t>
  </si>
  <si>
    <t>CGI Group Inc.</t>
  </si>
  <si>
    <t>CTBC Financial Holding Co., Ltd</t>
  </si>
  <si>
    <t>Chubu Electric Power Co., Inc.</t>
  </si>
  <si>
    <t>Chugai Pharmaceutical Co., Ltd.</t>
  </si>
  <si>
    <t>CIE Automotive</t>
  </si>
  <si>
    <t>CJ Cheiljedang</t>
  </si>
  <si>
    <t>CLP Holdings Limited</t>
  </si>
  <si>
    <t>Close Brothers Group</t>
  </si>
  <si>
    <t>Desjardins Group</t>
  </si>
  <si>
    <t>Discovery Holdings Ltd</t>
  </si>
  <si>
    <t>Drägerwerk AG</t>
  </si>
  <si>
    <t>Duskin Co., Ltd.</t>
  </si>
  <si>
    <t>Elitegroup computer systems co., Ltd.</t>
  </si>
  <si>
    <t>EnBW Energie Baden-Württemberg AG</t>
  </si>
  <si>
    <t>Euromoney Institutional Investor PLC</t>
  </si>
  <si>
    <t>EVN AG</t>
  </si>
  <si>
    <t>Expedia Group</t>
  </si>
  <si>
    <t>Fancl Corporation</t>
  </si>
  <si>
    <t>First Solar Inc</t>
  </si>
  <si>
    <t>Fisher &amp; Paykel Healthcare Corporation</t>
  </si>
  <si>
    <t>Fluor Corporation</t>
  </si>
  <si>
    <t>Fluidra</t>
  </si>
  <si>
    <t>FSP Technology Inc.</t>
  </si>
  <si>
    <t>Fubon Financial Holdings</t>
  </si>
  <si>
    <t>Vifor Pharma AG</t>
  </si>
  <si>
    <t>Gazprom Neft JSC</t>
  </si>
  <si>
    <t>DMG MORI AKTIENGESELLSCHAFT</t>
  </si>
  <si>
    <t>Goodman Property Trust</t>
  </si>
  <si>
    <t>Evergy, Inc.</t>
  </si>
  <si>
    <t>GS Yuasa Corporation</t>
  </si>
  <si>
    <t>Hakuhodo DY Holdings Inc.</t>
  </si>
  <si>
    <t>Hamamatsu Photonics K.K.</t>
  </si>
  <si>
    <t>Hanwha Corp.</t>
  </si>
  <si>
    <t>Hirose Electric Co., Ltd.</t>
  </si>
  <si>
    <t>Hitachi Transport System, Ltd.</t>
  </si>
  <si>
    <t>Hoya Corporation</t>
  </si>
  <si>
    <t>Huber + Suhner AG</t>
  </si>
  <si>
    <t>Hunting</t>
  </si>
  <si>
    <t>IMPACTA</t>
  </si>
  <si>
    <t>Imperial Logistics Ltd</t>
  </si>
  <si>
    <t>INDRA</t>
  </si>
  <si>
    <t>Innophos Mexicana S. de R.L. de C.V.</t>
  </si>
  <si>
    <t>Invesco Ltd</t>
  </si>
  <si>
    <t>ITALTEL S.P.A.</t>
  </si>
  <si>
    <t>Itaúsa S.A.</t>
  </si>
  <si>
    <t>Jabil Inc.</t>
  </si>
  <si>
    <t>J. Front Retailing Co., Ltd.</t>
  </si>
  <si>
    <t>Japan Petroleum Exploration Co., Ltd.</t>
  </si>
  <si>
    <t>The Kansai Electric Power Co., Inc.</t>
  </si>
  <si>
    <t>KBR Inc</t>
  </si>
  <si>
    <t>Kemira Corporation</t>
  </si>
  <si>
    <t>Keyera Corp.</t>
  </si>
  <si>
    <t>Kongsberg Gruppen ASA</t>
  </si>
  <si>
    <t>Kurita Water Industries Ltd.</t>
  </si>
  <si>
    <t>La Banque Postale</t>
  </si>
  <si>
    <t>Länsförsäkringar</t>
  </si>
  <si>
    <t>Lojas Renner S.A.</t>
  </si>
  <si>
    <t>Lowe's Companies, Inc.</t>
  </si>
  <si>
    <t>PJSC LUKOIL</t>
  </si>
  <si>
    <t>Man Group plc</t>
  </si>
  <si>
    <t>Marfrig Global Foods S/A</t>
  </si>
  <si>
    <t>Mowi ASA</t>
  </si>
  <si>
    <t>Maruichi Steel Tube Ltd.</t>
  </si>
  <si>
    <t>Mayr-Melnhof Karton Aktiengesellschaft</t>
  </si>
  <si>
    <t>Medibank Private</t>
  </si>
  <si>
    <t>Mediobanca</t>
  </si>
  <si>
    <t>Melrose PLC</t>
  </si>
  <si>
    <t>Mitsubishi Gas Chemical Company, Inc.</t>
  </si>
  <si>
    <t>Mitsubishi Chemical Holdings Corporation</t>
  </si>
  <si>
    <t>Mizuho Financial Group, Inc.</t>
  </si>
  <si>
    <t>Mitsui Fudosan Co., Ltd.</t>
  </si>
  <si>
    <t>Morrison Utility Services</t>
  </si>
  <si>
    <t>Morgan Advanced Materials</t>
  </si>
  <si>
    <t>Mott MacDonald Ltd</t>
  </si>
  <si>
    <t>Munich Re</t>
  </si>
  <si>
    <t>NCC</t>
  </si>
  <si>
    <t>Guidehouse</t>
  </si>
  <si>
    <t>Renesas Electronics Corporation</t>
  </si>
  <si>
    <t>Nisshin Seifun Group Inc.</t>
  </si>
  <si>
    <t>Norsk Hydro</t>
  </si>
  <si>
    <t>Odakyu Electric Railway Co., Ltd.</t>
  </si>
  <si>
    <t>IDEMIA</t>
  </si>
  <si>
    <t>OGE Energy Corp.</t>
  </si>
  <si>
    <t>Oji Holdings Corporation</t>
  </si>
  <si>
    <t>OMV AG</t>
  </si>
  <si>
    <t>PerkinElmer, Inc.</t>
  </si>
  <si>
    <t>Pinsent Masons LLP</t>
  </si>
  <si>
    <t>Piramal Pharma Limited</t>
  </si>
  <si>
    <t>Platinum Asset Management</t>
  </si>
  <si>
    <t>POSCO</t>
  </si>
  <si>
    <t>Premier Foods</t>
  </si>
  <si>
    <t>Princes Ltd</t>
  </si>
  <si>
    <t>ProSiebenSat.1 Media SE</t>
  </si>
  <si>
    <t>Public Storage</t>
  </si>
  <si>
    <t>Kewpie Corporation</t>
  </si>
  <si>
    <t>Quebecor Inc.</t>
  </si>
  <si>
    <t>Red Eléctrica Corporación, S.A.</t>
  </si>
  <si>
    <t>Rotork PLC</t>
  </si>
  <si>
    <t>RSA Insurance Group</t>
  </si>
  <si>
    <t>RusHydro JSC</t>
  </si>
  <si>
    <t>Safran</t>
  </si>
  <si>
    <t>Sage Group</t>
  </si>
  <si>
    <t>Salzgitter AG</t>
  </si>
  <si>
    <t>Sapporo Holdings Limited</t>
  </si>
  <si>
    <t>SAS</t>
  </si>
  <si>
    <t>SATEC S.A.</t>
  </si>
  <si>
    <t>Schlumberger Limited</t>
  </si>
  <si>
    <t>Seagate Technology PLC</t>
  </si>
  <si>
    <t>Serco Group</t>
  </si>
  <si>
    <t>Vedanta Ltd</t>
  </si>
  <si>
    <t>Severfield</t>
  </si>
  <si>
    <t>SGS Société Générale de Surveillance SA</t>
  </si>
  <si>
    <t>Siam Cement</t>
  </si>
  <si>
    <t>SIAE MICROLETTRONICA S.p.A.</t>
  </si>
  <si>
    <t>SimCorp A/S</t>
  </si>
  <si>
    <t>SIG</t>
  </si>
  <si>
    <t>SINOTRANS Limited</t>
  </si>
  <si>
    <t>SKY Perfect JSAT Holdings Inc.</t>
  </si>
  <si>
    <t>Soitec</t>
  </si>
  <si>
    <t>Speedy Hire Plc</t>
  </si>
  <si>
    <t>St Barbara</t>
  </si>
  <si>
    <t>State Street Corporation</t>
  </si>
  <si>
    <t>Sumitomo Rubber Industries, Ltd.</t>
  </si>
  <si>
    <t>Super Micro</t>
  </si>
  <si>
    <t>Suncorp Group</t>
  </si>
  <si>
    <t>SunOpta Inc.</t>
  </si>
  <si>
    <t>Sykes Enterprises Incorporated</t>
  </si>
  <si>
    <t>PJSC Tatneft</t>
  </si>
  <si>
    <t>TDC NET A/S</t>
  </si>
  <si>
    <t>Tech Mahindra</t>
  </si>
  <si>
    <t>Teknion Limited</t>
  </si>
  <si>
    <t>Tele2 AB</t>
  </si>
  <si>
    <t>Telent</t>
  </si>
  <si>
    <t>The Tokyo Electric Power Company Holdings, Inc (TEPCO)</t>
  </si>
  <si>
    <t>Terumo Corporation</t>
  </si>
  <si>
    <t>TETRA PAK</t>
  </si>
  <si>
    <t>The Southern Company</t>
  </si>
  <si>
    <t>Thorlux Lighting</t>
  </si>
  <si>
    <t>Tohoku Electric Power Co., Inc.</t>
  </si>
  <si>
    <t>Toyo Suisan Kaisha, Ltd.</t>
  </si>
  <si>
    <t>TC Energy</t>
  </si>
  <si>
    <t>Tubacex</t>
  </si>
  <si>
    <t>Truworths International</t>
  </si>
  <si>
    <t>Vanderlande</t>
  </si>
  <si>
    <t>VINCI</t>
  </si>
  <si>
    <t>Avantor</t>
  </si>
  <si>
    <t>WH Smith</t>
  </si>
  <si>
    <t>Weyerhaeuser Company</t>
  </si>
  <si>
    <t>Williams Companies, Inc.</t>
  </si>
  <si>
    <t>Windstream Corporation</t>
  </si>
  <si>
    <t>NH Investment &amp; Securities Co., Ltd.</t>
  </si>
  <si>
    <t>Yamato Holdings Co., Ltd.</t>
  </si>
  <si>
    <t>Yamana Gold Inc.</t>
  </si>
  <si>
    <t>Yakult Honsha Co Ltd.</t>
  </si>
  <si>
    <t>Yuanta Financial Holdings</t>
  </si>
  <si>
    <t>Zurich Insurance Group</t>
  </si>
  <si>
    <t>T.GARANTİ BANKASI A.Ş.</t>
  </si>
  <si>
    <t>T. İŞ BANKASI A.Ş.</t>
  </si>
  <si>
    <t>TEKFEN HOLDİNG A.Ş.</t>
  </si>
  <si>
    <t>TOFAŞ TÜRK OTOMOBİL FABRİKASI A.Ş.</t>
  </si>
  <si>
    <t>SK Gas CO,. Ltd.</t>
  </si>
  <si>
    <t>Chubb Limited</t>
  </si>
  <si>
    <t>Wistron Corp</t>
  </si>
  <si>
    <t>Sul América S/A</t>
  </si>
  <si>
    <t>Elia Group</t>
  </si>
  <si>
    <t>Walsin Lihwa Corporation</t>
  </si>
  <si>
    <t>Tung Ho Steel Enterprise Corp.</t>
  </si>
  <si>
    <t>Mercialys</t>
  </si>
  <si>
    <t>Nan Ya Printed Circuit Board</t>
  </si>
  <si>
    <t>Chicony Electronics Co. Ltd</t>
  </si>
  <si>
    <t>Mettler-Toledo International Inc.</t>
  </si>
  <si>
    <t>Recordati SpA</t>
  </si>
  <si>
    <t>Credito Emiliano</t>
  </si>
  <si>
    <t>Nifco Inc.</t>
  </si>
  <si>
    <t>Ebara Corporation</t>
  </si>
  <si>
    <t>Swedish Orphan Biovitrum</t>
  </si>
  <si>
    <t>Alk-Abello A/S</t>
  </si>
  <si>
    <t>Neurones</t>
  </si>
  <si>
    <t>SK Chemicals</t>
  </si>
  <si>
    <t>Wallenstam AB</t>
  </si>
  <si>
    <t>TECO Electric &amp; Machinery Co., Ltd.</t>
  </si>
  <si>
    <t>D-Link Corp</t>
  </si>
  <si>
    <t>CP ALL Pcl</t>
  </si>
  <si>
    <t>Ayala Corporation</t>
  </si>
  <si>
    <t>Novatek Microelectronics Ltd</t>
  </si>
  <si>
    <t>Kumho Petrochemical</t>
  </si>
  <si>
    <t>KISWIRE Ltd.</t>
  </si>
  <si>
    <t>Barratt Developments plc</t>
  </si>
  <si>
    <t>Charles Komar &amp; Sons</t>
  </si>
  <si>
    <t>Harbortown Industries, Inc.</t>
  </si>
  <si>
    <t>Perrigo Company plc</t>
  </si>
  <si>
    <t>Unipart</t>
  </si>
  <si>
    <t>Adler Pelzer Group</t>
  </si>
  <si>
    <t>Azure Wave Technologies, Inc.</t>
  </si>
  <si>
    <t>ARROW COUNTY SUPPLIES</t>
  </si>
  <si>
    <t>West Pharmaceutical Services</t>
  </si>
  <si>
    <t>Accurate Box</t>
  </si>
  <si>
    <t>Leipziger Logistik</t>
  </si>
  <si>
    <t>Autajon</t>
  </si>
  <si>
    <t>Somater</t>
  </si>
  <si>
    <t>Texen</t>
  </si>
  <si>
    <t>Nordson Corporation</t>
  </si>
  <si>
    <t>Royal Friesland Campina</t>
  </si>
  <si>
    <t>JSL S.A.</t>
  </si>
  <si>
    <t>Curtis Packaging Corporation</t>
  </si>
  <si>
    <t>Golding Farms Foods</t>
  </si>
  <si>
    <t>Hanesbrands Inc.</t>
  </si>
  <si>
    <t>Calson Investment Limit</t>
  </si>
  <si>
    <t>Ørsted</t>
  </si>
  <si>
    <t>Bando Global Co., Ltd.</t>
  </si>
  <si>
    <t>Tefron Usa</t>
  </si>
  <si>
    <t>TietoEVRY</t>
  </si>
  <si>
    <t>China Petrochemical Development Corp.</t>
  </si>
  <si>
    <t>Life Healthcare Group Holdings Ltd</t>
  </si>
  <si>
    <t>Genting Singapore</t>
  </si>
  <si>
    <t>Aedifica SA</t>
  </si>
  <si>
    <t>Ion Beam Applications S.A. (IBA)</t>
  </si>
  <si>
    <t>Sogefi SpA</t>
  </si>
  <si>
    <t>ALBARAKA TÜRK KATILIM BANKASI A.Ş.</t>
  </si>
  <si>
    <t>Werner Enterprises</t>
  </si>
  <si>
    <t>KARSAN OTOMOTİV SANAYİİ VE TİCARET A.Ş.</t>
  </si>
  <si>
    <t>Mando Corp.</t>
  </si>
  <si>
    <t>ZORLU ENERJİ ELEKTRİK ÜRETİM A.Ş.</t>
  </si>
  <si>
    <t>Bausch Health Cos. Inc.</t>
  </si>
  <si>
    <t>Talanx AG</t>
  </si>
  <si>
    <t>SCREEN Holdings CO., Ltd.</t>
  </si>
  <si>
    <t>Zyxel</t>
  </si>
  <si>
    <t>Shaoguan Hongda Gear Co., Ltd</t>
  </si>
  <si>
    <t>Cumberland Packing Corp</t>
  </si>
  <si>
    <t>SMUD</t>
  </si>
  <si>
    <t>Ming Fai International Holdings Limited</t>
  </si>
  <si>
    <t>HI-P INTERNATIONAL LIMITED</t>
  </si>
  <si>
    <t>Lam Soon</t>
  </si>
  <si>
    <t>Panamericana Formas e Impresos S.A.</t>
  </si>
  <si>
    <t>Foster Electric Company, Limited</t>
  </si>
  <si>
    <t>Honor tone</t>
  </si>
  <si>
    <t>C-Pack</t>
  </si>
  <si>
    <t>Avient</t>
  </si>
  <si>
    <t>Metlac</t>
  </si>
  <si>
    <t>Univar Solutions</t>
  </si>
  <si>
    <t>BRİSA BRIDGESTONE SABANCI LASTİK SAN. VE TİC. A.Ş</t>
  </si>
  <si>
    <t>Formosa Plastics Corp</t>
  </si>
  <si>
    <t>DFS Furniture PLC</t>
  </si>
  <si>
    <t>Telefonica Brasil S.A.</t>
  </si>
  <si>
    <t>APOLLO TYRES LTD</t>
  </si>
  <si>
    <t>Deoleo SA</t>
  </si>
  <si>
    <t>International Consolidated Airlines Group, S.A.</t>
  </si>
  <si>
    <t>Grupa Zywiec S.A.</t>
  </si>
  <si>
    <t>HYUNDAI WIA CORPORATION</t>
  </si>
  <si>
    <t>SK Innovation Co Ltd</t>
  </si>
  <si>
    <t>SL Corp</t>
  </si>
  <si>
    <t>Tsubakimoto Chain Co.</t>
  </si>
  <si>
    <t>Alrosa Company Ltd</t>
  </si>
  <si>
    <t>HORIBA, Ltd.</t>
  </si>
  <si>
    <t>Unipres Corporation</t>
  </si>
  <si>
    <t>Grupo de Inversiones Suramericana SA</t>
  </si>
  <si>
    <t>SBM (Somers Building Maintenance)</t>
  </si>
  <si>
    <t>AGRO CHEMICAL AND FOOD CO LIMITED</t>
  </si>
  <si>
    <t>Kenya</t>
  </si>
  <si>
    <t>RAMONDIN CAPSULAS SA</t>
  </si>
  <si>
    <t>Cyberpax Group</t>
  </si>
  <si>
    <t>PAX Australia</t>
  </si>
  <si>
    <t>American Cleaning Supply, Inc.</t>
  </si>
  <si>
    <t>Bradshaw International, Inc.</t>
  </si>
  <si>
    <t>Tree Top, Inc.</t>
  </si>
  <si>
    <t>Moody Dunbar Inc</t>
  </si>
  <si>
    <t>Liberty Global plc</t>
  </si>
  <si>
    <t>CAVALETTI S/A - CADEIRAS PROFISSIONAIS</t>
  </si>
  <si>
    <t>ETİ SODA A.Ş.</t>
  </si>
  <si>
    <t>TRANSFORMACIONES AGRICOLAS DE BADAJOZ S A</t>
  </si>
  <si>
    <t>Schaeffler</t>
  </si>
  <si>
    <t>Boardtek Electronics Corporation</t>
  </si>
  <si>
    <t>BASF Mexicana, S.A. de C.V.</t>
  </si>
  <si>
    <t>Humanscale Corporation</t>
  </si>
  <si>
    <t>Panjit International Inc</t>
  </si>
  <si>
    <t>Byelorussian Steel Works</t>
  </si>
  <si>
    <t>Belarus</t>
  </si>
  <si>
    <t>Nationwide</t>
  </si>
  <si>
    <t>MAS Holdings</t>
  </si>
  <si>
    <t>Sri Lanka</t>
  </si>
  <si>
    <t>United Plantations Berhad</t>
  </si>
  <si>
    <t>Via Seating</t>
  </si>
  <si>
    <t>Gibson Energy Inc</t>
  </si>
  <si>
    <t>Hongkong &amp; Shanghai Hotels Ltd</t>
  </si>
  <si>
    <t>Chailease Holding Co Ltd</t>
  </si>
  <si>
    <t>ServiceNow Inc</t>
  </si>
  <si>
    <t>Kilroy Realty</t>
  </si>
  <si>
    <t>Tanger Factory Outlet Centers Inc.</t>
  </si>
  <si>
    <t>Japan Exchange Group</t>
  </si>
  <si>
    <t>PhosAgro OAO</t>
  </si>
  <si>
    <t>Fleury S.A.</t>
  </si>
  <si>
    <t>Grafobal a.s</t>
  </si>
  <si>
    <t>BRAND ADDITION</t>
  </si>
  <si>
    <t>BOYD</t>
  </si>
  <si>
    <t>NEOPHOTONICS CORPORATION</t>
  </si>
  <si>
    <t>SERCOMM CORPORATION</t>
  </si>
  <si>
    <t>SHENZHEN FRD</t>
  </si>
  <si>
    <t>ELTEL</t>
  </si>
  <si>
    <t>OE SOLUTIONS</t>
  </si>
  <si>
    <t>GEDIA GEBRUEDER DINGERKUS GMBH</t>
  </si>
  <si>
    <t>HANDS CORPORATION LTD</t>
  </si>
  <si>
    <t>LIO HO MACHINE WORKS LTD</t>
  </si>
  <si>
    <t>CSB Energy Technology Co., Ltd.</t>
  </si>
  <si>
    <t>3NOD</t>
  </si>
  <si>
    <t>Etron Technology, Inc</t>
  </si>
  <si>
    <t>Elan Tech</t>
  </si>
  <si>
    <t>KONECTA BTO SL</t>
  </si>
  <si>
    <t>King Pack</t>
  </si>
  <si>
    <t>M&amp;G PLC</t>
  </si>
  <si>
    <t>Nippon Paper Industries Co Ltd</t>
  </si>
  <si>
    <t>Meridian Energy</t>
  </si>
  <si>
    <t>Topcon Corp</t>
  </si>
  <si>
    <t>Voya Financial</t>
  </si>
  <si>
    <t>Nostrum Oil &amp; Gas</t>
  </si>
  <si>
    <t>Mongolian Mining Corp.</t>
  </si>
  <si>
    <t>Mongolia</t>
  </si>
  <si>
    <t>Indcresa</t>
  </si>
  <si>
    <t>Cooperativa de Productores (Salta Corp)</t>
  </si>
  <si>
    <t>无</t>
  </si>
  <si>
    <t>YA HORNG</t>
  </si>
  <si>
    <t>SDP GLOBAL CO.,LTD.</t>
  </si>
  <si>
    <t>DYNAMIC ELECTRONICS</t>
  </si>
  <si>
    <t>INSYDE SOFTWARE</t>
  </si>
  <si>
    <t>MAG LAYERS</t>
  </si>
  <si>
    <t>Sanying Packaging (Jiangsu) Co., Ltd</t>
  </si>
  <si>
    <t>Jian-Fu</t>
  </si>
  <si>
    <t>Yotrio Group</t>
  </si>
  <si>
    <t>Anvis ROM</t>
  </si>
  <si>
    <t>GONHER DE MEXICO S.A DE C.V.</t>
  </si>
  <si>
    <t>MURAKAMI CORPORATION</t>
  </si>
  <si>
    <t>SENJU METAL INDUSTRY</t>
  </si>
  <si>
    <t>YAMADA MANUFACTURING CO. LTD.</t>
  </si>
  <si>
    <t>Data Techniques</t>
  </si>
  <si>
    <t>IWIS MOTORSYSTEME</t>
  </si>
  <si>
    <t>NEDSCHROEF HOLDING</t>
  </si>
  <si>
    <t>Syncreon</t>
  </si>
  <si>
    <t>GUANGDONG HONGTU TECHNOLOGY HOLDING</t>
  </si>
  <si>
    <t>Kingclean Electric Co.,Ltd</t>
  </si>
  <si>
    <t>HK Electric Investments</t>
  </si>
  <si>
    <t>LEGIAN CONSULTANCY &amp; NETWORK SERVICES</t>
  </si>
  <si>
    <t>M50 Concession Ltd.</t>
  </si>
  <si>
    <t>Magazine Luiza</t>
  </si>
  <si>
    <t>Prairiesky Royalty Ltd</t>
  </si>
  <si>
    <t>Infraestructura Energetica Nova S.A.B. de C.V.</t>
  </si>
  <si>
    <t>Japan Display Inc.</t>
  </si>
  <si>
    <t>Skylark Holdings Co., Ltd.</t>
  </si>
  <si>
    <t>Scentre Group</t>
  </si>
  <si>
    <t>Vakrangee Limited</t>
  </si>
  <si>
    <t>Haldex Ab</t>
  </si>
  <si>
    <t>Thule Group Ab</t>
  </si>
  <si>
    <t>Persistent Systems Ltd</t>
  </si>
  <si>
    <t>Henan Zhongfu High Precision Aluminium Products Co.,Ltd.</t>
  </si>
  <si>
    <t>Dangote Cement PLC</t>
  </si>
  <si>
    <t>Nigeria</t>
  </si>
  <si>
    <t>GENEL ENERGY PLC</t>
  </si>
  <si>
    <t>Jersey</t>
  </si>
  <si>
    <t>Fresh Del Monte Produce Inc</t>
  </si>
  <si>
    <t>Cayman Islands</t>
  </si>
  <si>
    <t>Qorvo</t>
  </si>
  <si>
    <t>MANGELS INDUSTRIAL S A</t>
  </si>
  <si>
    <t>Askey /Siligence</t>
  </si>
  <si>
    <t>SUNTAK CIRCUIT</t>
  </si>
  <si>
    <t>UDE CORP</t>
  </si>
  <si>
    <t>SEIDO CHEMICAL INDUSTRY CO., LTD.</t>
  </si>
  <si>
    <t>NINGBO DEVELOPMENT ZONE BOTAI</t>
  </si>
  <si>
    <t>ROOSEN INDUSTRIES</t>
  </si>
  <si>
    <t>Drukpol</t>
  </si>
  <si>
    <t>SHANDONG SUNSINE</t>
  </si>
  <si>
    <t>EASY HOME ORGANIZATION</t>
  </si>
  <si>
    <t>RADIO DESIGN</t>
  </si>
  <si>
    <t>Abt Associates Inc.</t>
  </si>
  <si>
    <t>Scapini</t>
  </si>
  <si>
    <t>Spolier</t>
  </si>
  <si>
    <t>Transportes Cavalinho</t>
  </si>
  <si>
    <t>PASTAS ALIMENT LAZIALI SA CV</t>
  </si>
  <si>
    <t>Baikowski</t>
  </si>
  <si>
    <t>Extra Light Electrical</t>
  </si>
  <si>
    <t>HOI LUNG</t>
  </si>
  <si>
    <t>HURRYTOP CHINA NETWORK LOGISTICS</t>
  </si>
  <si>
    <t>JK Lighting</t>
  </si>
  <si>
    <t>NINGBO JIAYIN</t>
  </si>
  <si>
    <t>Elega Garden Solution (Ningbo) Co.</t>
  </si>
  <si>
    <t>SHUANGRONG</t>
  </si>
  <si>
    <t>BRILLIO LLC</t>
  </si>
  <si>
    <t>DESIGN LABORATORY INC</t>
  </si>
  <si>
    <t>WIMMER SOLUTIONS CORPORATION</t>
  </si>
  <si>
    <t>Artec Co., Ltd</t>
  </si>
  <si>
    <t>VIGOR</t>
  </si>
  <si>
    <t>Los Angeles Department of Water and Power</t>
  </si>
  <si>
    <t>Hannon Armstrong Sustainable Infrastructure Capital, Inc</t>
  </si>
  <si>
    <t>Ningbo SANHUAN</t>
  </si>
  <si>
    <t>Oshita Shigyoco., Ltd.</t>
  </si>
  <si>
    <t>Yamacs Corporation</t>
  </si>
  <si>
    <t>Axionlog Cold Solutions SAS</t>
  </si>
  <si>
    <t>AENA SME SA</t>
  </si>
  <si>
    <t>Koei Chemical Industry, Co., Ltd.</t>
  </si>
  <si>
    <t>Feng Tay Enterprises Co Ltd</t>
  </si>
  <si>
    <t>Safaricom Limited</t>
  </si>
  <si>
    <t>Fingerprint Cards</t>
  </si>
  <si>
    <t>CARREFOURSA CARREFOUR SABANCI TİCARET MERKEZİ A.Ş.</t>
  </si>
  <si>
    <t>Fuyo General Lease Co., Ltd.</t>
  </si>
  <si>
    <t>Keysight Technologies Inc</t>
  </si>
  <si>
    <t>Dustin Group AB</t>
  </si>
  <si>
    <t>Decathlon SA</t>
  </si>
  <si>
    <t>Kumagai Gumi Co Ltd</t>
  </si>
  <si>
    <t>Kyokuyo Co Ltd</t>
  </si>
  <si>
    <t>JVC KENWOOD Corporation</t>
  </si>
  <si>
    <t>INDUSTRIAS COR SA DE CV</t>
  </si>
  <si>
    <t>LCARE MEXICANA SRL DE CV</t>
  </si>
  <si>
    <t>Convergint Technologies</t>
  </si>
  <si>
    <t>SEKE SA</t>
  </si>
  <si>
    <t>Hellmann Worldwide Logistics</t>
  </si>
  <si>
    <t>GTL</t>
  </si>
  <si>
    <t>LUMENTUM</t>
  </si>
  <si>
    <t>MITRASTAR TECHNOLOGIES</t>
  </si>
  <si>
    <t>MURATA MACHINERY,LTD.</t>
  </si>
  <si>
    <t>Hortalizas Zamorano</t>
  </si>
  <si>
    <t>MARCHESINI</t>
  </si>
  <si>
    <t>Toyota Motor East Japan, Inc.</t>
  </si>
  <si>
    <t>DRAGON</t>
  </si>
  <si>
    <t>Luencheong</t>
  </si>
  <si>
    <t>SHANGHAI ZHENHENG INTERNATIONAL</t>
  </si>
  <si>
    <t>WITTENBURG PLASTICS</t>
  </si>
  <si>
    <t>COMPASS CORPORATION</t>
  </si>
  <si>
    <t>NINGBO AIJIA ELECTRICAL APPLIANCES CO.,LIMITED</t>
  </si>
  <si>
    <t>CIXI CITY BEST POWER TOOLS CO., LTD.</t>
  </si>
  <si>
    <t>SHANGHAI JINLANG INTERNATIONAL</t>
  </si>
  <si>
    <t>TAIWAN RESIBON ABRASIVE PRODUCTS CO., LTD.</t>
  </si>
  <si>
    <t>Suzhou Huazhijie Telecom Co.,Ltd</t>
  </si>
  <si>
    <t>WSH Group</t>
  </si>
  <si>
    <t>Logtek Ltd</t>
  </si>
  <si>
    <t>TÜRKİYE KALKINMA VE YATIRIM BANKASI A.Ş.</t>
  </si>
  <si>
    <t>Concordia Financial Group, Ltd.</t>
  </si>
  <si>
    <t>Askul Corporation</t>
  </si>
  <si>
    <t>Sif Holding</t>
  </si>
  <si>
    <t>Aritzia Inc.</t>
  </si>
  <si>
    <t>AH Hyea Aromatics</t>
  </si>
  <si>
    <t>CITROFRUT</t>
  </si>
  <si>
    <t>Amyris</t>
  </si>
  <si>
    <t>Odelo</t>
  </si>
  <si>
    <t>Neapco Europe</t>
  </si>
  <si>
    <t>QUIMICA ANASTACIO</t>
  </si>
  <si>
    <t>SHEENCOLOR BIOTECH</t>
  </si>
  <si>
    <t>COSMOS Group</t>
  </si>
  <si>
    <t>Top Polymer Enterprise Limited</t>
  </si>
  <si>
    <t>Supreme Group</t>
  </si>
  <si>
    <t>FU SHAN PRECISIONMANUFAC</t>
  </si>
  <si>
    <t>SUZHOU MEET PRECISION</t>
  </si>
  <si>
    <t>AimValley B.V.</t>
  </si>
  <si>
    <t>ESSVE</t>
  </si>
  <si>
    <t>MARCHESI</t>
  </si>
  <si>
    <t>ASA KIMJE CO LTD</t>
  </si>
  <si>
    <t>PACIFIC INDUSTRIAL CO.,LTD.</t>
  </si>
  <si>
    <t>Shandong Linuo Technical Glass Co., Ltd</t>
  </si>
  <si>
    <t>Agroindustrias Unidas De Cacao SA DE CV (AMCO)</t>
  </si>
  <si>
    <t>ZHUHAI SENYANG COLOR PRINTING CO LTD.</t>
  </si>
  <si>
    <t>BIORIGIN</t>
  </si>
  <si>
    <t>Acrox Technologies Co., Ltd.</t>
  </si>
  <si>
    <t>DETERSOL SA CV</t>
  </si>
  <si>
    <t>INDUSTRIAS TAMER SA DE CV</t>
  </si>
  <si>
    <t>PONTY PRIDD HOLDINGS LTD</t>
  </si>
  <si>
    <t>UNION SISTEMAS E ENERGIA LTDA</t>
  </si>
  <si>
    <t>CHENG SHIN RUBBER INDUSTRY CO., LTD</t>
  </si>
  <si>
    <t>DUPLAQUIMICA COMERCIO E TRANSPORTE DE PRODUTOS QUIMICOS LTDA</t>
  </si>
  <si>
    <t>PAO SHEN ENTERPRISES CO., LTD.</t>
  </si>
  <si>
    <t>SHINMAX INDUSTRY (HONG KONG) CO LTD</t>
  </si>
  <si>
    <t>SHANGHAI KAIGE ELECTRONIC CO., LTD.</t>
  </si>
  <si>
    <t>KANGPING TECHNOLOGY (SUZHOU) CO., LTD.</t>
  </si>
  <si>
    <t>KINGS YAO INDUSTRIAL CO., LTD.</t>
  </si>
  <si>
    <t>GLOBAL ENGINEERING Co., Ltd.</t>
  </si>
  <si>
    <t>DuPont de Nemours, Inc.</t>
  </si>
  <si>
    <t>NewRiver REIT</t>
  </si>
  <si>
    <t>Tbc Bank Group</t>
  </si>
  <si>
    <t>BUNZL EQUIPAMENTOS PARA PROTECAO IN</t>
  </si>
  <si>
    <t>ZHONGSHAN SHANGYANG TECHNOLOGY</t>
  </si>
  <si>
    <t>MULIA AGUNG CHEMINDO, PT</t>
  </si>
  <si>
    <t>Sharon Laboratories</t>
  </si>
  <si>
    <t>CHO CHUANG</t>
  </si>
  <si>
    <t>IWASE COSFA CO.,LTD.</t>
  </si>
  <si>
    <t>ENGLEWOOD</t>
  </si>
  <si>
    <t>FOOD AGRO AND ALLIED INDUSTRIES LTD</t>
  </si>
  <si>
    <t>EFACEC ENERGIA MAQUINAS E</t>
  </si>
  <si>
    <t>BROOKCOURT SOLUTIONS LTD</t>
  </si>
  <si>
    <t>M &amp; X UTILITY</t>
  </si>
  <si>
    <t>PUBLIC UTILITIES MAINTENANCE</t>
  </si>
  <si>
    <t>ALPHA SYSTEMS INC.</t>
  </si>
  <si>
    <t>Asahi Forge Corporation</t>
  </si>
  <si>
    <t>ARAI SEISAKUSHO CO., LTD.</t>
  </si>
  <si>
    <t>Kusaka Gear</t>
  </si>
  <si>
    <t>ANNOVI REVERBERI SPA</t>
  </si>
  <si>
    <t>ENCZ a.s</t>
  </si>
  <si>
    <t>CHENG YU METALS MANUFACTORY, INC.</t>
  </si>
  <si>
    <t>CHINA STAPLE ENTERPRISE CORPORATION</t>
  </si>
  <si>
    <t>EVER YIELD WORLDWIDE LIGHT LIMITED</t>
  </si>
  <si>
    <t>GONG MAW ENTERPRISE CO., LTD.</t>
  </si>
  <si>
    <t>JAINGSU HOLLY CORPORATION</t>
  </si>
  <si>
    <t>HI-FIVE PRODUCTS DEVELOPING CO., LTD.</t>
  </si>
  <si>
    <t>LUCKY-BRAND INDUSTRIAL CO., LTD.</t>
  </si>
  <si>
    <t>NINGBO YAOSHENG ELECTRICAL CO., LTD.</t>
  </si>
  <si>
    <t>PARAGON PRECISION CASTING CO., LTD.</t>
  </si>
  <si>
    <t>RONG YIH JIANG ENTERPRISE CO., LTD.</t>
  </si>
  <si>
    <t>SHANGHAI TONGCHENG INDUSTRIAL CO.,LTD.</t>
  </si>
  <si>
    <t>SHENZHEN TOPBAND CO., LTD.</t>
  </si>
  <si>
    <t>SPEED POWER INTERNATIONAL</t>
  </si>
  <si>
    <t>WINTEK TOOLS CO., LTD.</t>
  </si>
  <si>
    <t>VICTORY CONCEPT ELECTRONICS LTD.</t>
  </si>
  <si>
    <t>ZHEJIANG FORE MACHINERY &amp; ELECTRONIC CO., LTD.</t>
  </si>
  <si>
    <t>ZHEJIANG JI CHUANG INDUSTRY AND TRADE CO.,LTD.</t>
  </si>
  <si>
    <t>WUXI RENGO CO.,LTD</t>
  </si>
  <si>
    <t>Tokyu Construction Co., Ltd.</t>
  </si>
  <si>
    <t>AMCOL(TIANJIN) INDUSTRIAL MINERALS CO., LTD</t>
  </si>
  <si>
    <t>Career</t>
  </si>
  <si>
    <t>HUAI'AN CITY STAR TOOL MANUFACTURING CO., LTD.</t>
  </si>
  <si>
    <t>THRIVE FINE CHEMICALS</t>
  </si>
  <si>
    <t>SUZHOU NEW DISTRICT FENGQIAO SANYUAN PACKAGING</t>
  </si>
  <si>
    <t>Conduent</t>
  </si>
  <si>
    <t>Millington</t>
  </si>
  <si>
    <t>Sarena Textile Industries Pvt Ltd</t>
  </si>
  <si>
    <t>CHANGZHOU ZHENGWEN PRINTING CO., LTD.</t>
  </si>
  <si>
    <t>SUZHOU INDUSTRIAL PARK JIT PACKING CO., LTD.</t>
  </si>
  <si>
    <t>CASCADE ENGINEERING, INC.</t>
  </si>
  <si>
    <t>DUERRE TUBI STYLE GROUP SPA</t>
  </si>
  <si>
    <t>SOCIEDAD ESPA„OLA DE MONTAJES INDUS</t>
  </si>
  <si>
    <t>CIRPROTEC</t>
  </si>
  <si>
    <t>GULF SEMICONDUCTOR</t>
  </si>
  <si>
    <t>PACIFIC QUARTZ</t>
  </si>
  <si>
    <t>CDGM</t>
  </si>
  <si>
    <t>MJ Maillis</t>
  </si>
  <si>
    <t>AFROZE TEXTILE INDUSTRIES (PVT) LIMITED</t>
  </si>
  <si>
    <t>BELCAM INC.</t>
  </si>
  <si>
    <t>FOURSTAR GROUP</t>
  </si>
  <si>
    <t>GAMBOL PET GROUP CO., LTD.</t>
  </si>
  <si>
    <t>KARIZIA SPA</t>
  </si>
  <si>
    <t>NEWSEGA TEXTILE NANTONG CO.,LTD</t>
  </si>
  <si>
    <t>WORLD TRACER LIMITED</t>
  </si>
  <si>
    <t>CRYSTAL ART OF FLORIDA  INC</t>
  </si>
  <si>
    <t>GILBERT DE CLERCQ</t>
  </si>
  <si>
    <t>Sunmatch Industrial Co., Ltd.</t>
  </si>
  <si>
    <t>William Tools Co., Ltd.</t>
  </si>
  <si>
    <t>High Point Steel Mfg. Co., Ltd.</t>
  </si>
  <si>
    <t>Suzhou Etron Technologies Co.,Ltd</t>
  </si>
  <si>
    <t>Atlantic Corporation of Wilmington</t>
  </si>
  <si>
    <t>Sensirion Holding AG</t>
  </si>
  <si>
    <t>SG Holdings</t>
  </si>
  <si>
    <t>Elkem ASA</t>
  </si>
  <si>
    <t>Wanxiang Qianchao Co Ltd</t>
  </si>
  <si>
    <t>Lens Technology Co., Ltd.</t>
  </si>
  <si>
    <t>Motus Holdings</t>
  </si>
  <si>
    <t>HUBEI GREENHOME MATERIALS TECHONLOG</t>
  </si>
  <si>
    <t>GINGER LOGISTICS INT`L CO.,LTD</t>
  </si>
  <si>
    <t>OIA GLOBAL</t>
  </si>
  <si>
    <t>TECHFEM S.P.A.</t>
  </si>
  <si>
    <t>SUD CONDOTTE SRL</t>
  </si>
  <si>
    <t>JOMED TRANSPORTES E LOGÍSTICA</t>
  </si>
  <si>
    <t>C&amp;C</t>
  </si>
  <si>
    <t>VALUE TREE INDIA PVT LTD</t>
  </si>
  <si>
    <t>ORIOL NIÑO ASOCIADOS S.L.N.E.</t>
  </si>
  <si>
    <t>MCI GROUP CANADA INC</t>
  </si>
  <si>
    <t>ALIMENTOS CENTRALIZADOS DE MEXICO S DE RL DE CV  (axionlog cuautitlan)</t>
  </si>
  <si>
    <t>KUNSHAN CHENGTAI ELECTRIC CO.,LTD</t>
  </si>
  <si>
    <t>DURABOX</t>
  </si>
  <si>
    <t>THE BLUE OPTOELECTRONICS TECHNOLOGY</t>
  </si>
  <si>
    <t>CHECHANG SHANGHAI</t>
  </si>
  <si>
    <t>CHENGDU KANGHONG PLASTIC PRODUCTS</t>
  </si>
  <si>
    <t>NANJING YUSHENG ELECTRONIC</t>
  </si>
  <si>
    <t>SHUNDA MACHINERY MANUFACTURING</t>
  </si>
  <si>
    <t>DANAPAK FLEXIBLES A/S</t>
  </si>
  <si>
    <t>SINOCHEM GROUP - NINGBO NUOBAI - LINHAI, ZHEJIANG (Langhua site)</t>
  </si>
  <si>
    <t>PETER'S TECHNOLOGY</t>
  </si>
  <si>
    <t>ELANTEC INDUSTRIAL MFG CO., LTD.</t>
  </si>
  <si>
    <t>GUANGDONG KERONG ELECTRICAL</t>
  </si>
  <si>
    <t>KLINGSPOR ABRASIVES INC</t>
  </si>
  <si>
    <t>KUNSHAN DATANG METAL INDUSTRY CO.,LTD.</t>
  </si>
  <si>
    <t>LUN-YUAN ENTERPRISE CO., LTD.</t>
  </si>
  <si>
    <t>LION TOOLS CO., LTD.</t>
  </si>
  <si>
    <t>MING WAH CO</t>
  </si>
  <si>
    <t>MEGANINE INDUSTRIAL CO., LTD.</t>
  </si>
  <si>
    <t>NEW FOCUS LIGHTING &amp; POWER TECHNOLOGY(SHANGHAI)CO., LTD.</t>
  </si>
  <si>
    <t>MYTOOLS ENTERPRISE CO., LTD.</t>
  </si>
  <si>
    <t>NINGBO FUJIA INDUSTRIAL</t>
  </si>
  <si>
    <t>NINGBO YUNSHENG CO., LTD.</t>
  </si>
  <si>
    <t>NUSHARP INC.</t>
  </si>
  <si>
    <t>SHANGHAI YILI ELECTRIC CO., LTD.</t>
  </si>
  <si>
    <t>SELZER FERTIGUNGSTECHNIK GMBH</t>
  </si>
  <si>
    <t>SUZHOU KULTHORN MAGNET</t>
  </si>
  <si>
    <t>TE WEI INDUSTRIAL CO LTD</t>
  </si>
  <si>
    <t>TEST RITE INTERNATIONAL CO., LTD</t>
  </si>
  <si>
    <t>TONGLI INDUSTRIAL CO LTD</t>
  </si>
  <si>
    <t>YI CHENG PARER.CO., LTD.</t>
  </si>
  <si>
    <t>YUN JIE</t>
  </si>
  <si>
    <t>AGIS ENTERPRISE CO., INC.</t>
  </si>
  <si>
    <t>AMOTECH CO.,LTD.</t>
  </si>
  <si>
    <t>Power Logics Co LTD</t>
  </si>
  <si>
    <t>SEOWON INTECH CO.,LTD.</t>
  </si>
  <si>
    <t>INTOPS CO.,LTD.</t>
  </si>
  <si>
    <t>EM-TECH Co.,Ltd.</t>
  </si>
  <si>
    <t>SIFLEX CO.,LTD.</t>
  </si>
  <si>
    <t>SUZHOU EN HAUTE PRECISION</t>
  </si>
  <si>
    <t>JAHWA ELECTRONICS CO., LTD</t>
  </si>
  <si>
    <t>DAP CORP.</t>
  </si>
  <si>
    <t>Jiashan Tailuo Manufacture Industry</t>
  </si>
  <si>
    <t>SUZHOU MEIHUA PACKAGE MATERIAL</t>
  </si>
  <si>
    <t>INGENIO PROVIDENCIA SA</t>
  </si>
  <si>
    <t>HELI  PRECISE  INDUSTRY  CO LTD</t>
  </si>
  <si>
    <t>BEAR ELECTRIC APPLIANCE CO.,LTD</t>
  </si>
  <si>
    <t>a.i.m. all in metal GmbH</t>
  </si>
  <si>
    <t>AirTrunk Pty Limited</t>
  </si>
  <si>
    <t>SUNG WOO PRINTEC CO., LTD.</t>
  </si>
  <si>
    <t>CHEQUERS ELECTRONIC</t>
  </si>
  <si>
    <t>IDEAL JACOBS</t>
  </si>
  <si>
    <t>MITEC</t>
  </si>
  <si>
    <t>DONGSHAN PRECISION</t>
  </si>
  <si>
    <t>Designco</t>
  </si>
  <si>
    <t>Inno-Art Corporation</t>
  </si>
  <si>
    <t>Wescott Agriculture Products Inc</t>
  </si>
  <si>
    <t>Ankyo Development Ltd</t>
  </si>
  <si>
    <t>Farnell</t>
  </si>
  <si>
    <t>COMDIVISION CONSULTING</t>
  </si>
  <si>
    <t>Joanne Kveton</t>
  </si>
  <si>
    <t>Liven SA</t>
  </si>
  <si>
    <t>Apex Circuit (Thailand) Co.,Ltd.</t>
  </si>
  <si>
    <t>SHIN SUNG VINA CO.,LTD</t>
  </si>
  <si>
    <t>Viet Nam</t>
  </si>
  <si>
    <t>SHINWHA INTERTEK CORP.</t>
  </si>
  <si>
    <t>HUNG DIAN TECHNOLOGY CO., LTD.</t>
  </si>
  <si>
    <t>DEXI</t>
  </si>
  <si>
    <t>LIH YANN INDUSTRIAL CO LTD</t>
  </si>
  <si>
    <t>SUNSTRONG INTERNATIONAL INDUSTRIAL LIMITED</t>
  </si>
  <si>
    <t>HUAIAN QINGJIANG PETROCHEMICAL</t>
  </si>
  <si>
    <t>Strong Tower Consulting</t>
  </si>
  <si>
    <t>Reliance Jio Infocomm Limited</t>
  </si>
  <si>
    <t>MSA Safety, Inc.</t>
  </si>
  <si>
    <t>PATTERN SPA</t>
  </si>
  <si>
    <t>EL CORTE INGLES SA</t>
  </si>
  <si>
    <t>Hudson Pacific Properties</t>
  </si>
  <si>
    <t>Window Master International A/S</t>
  </si>
  <si>
    <t>ITOCHU ENEX CO., LTD.</t>
  </si>
  <si>
    <t>GULTECH</t>
  </si>
  <si>
    <t>WUZHU - Dongguan Wuzhu Electronic-Tech Co.,ltd</t>
  </si>
  <si>
    <t>Kitron Electronics Manufacturing (Ningbo) Co., Ltd.</t>
  </si>
  <si>
    <t>Gebruder Weiss</t>
  </si>
  <si>
    <t>KING SLIDE WORKS CO LTD</t>
  </si>
  <si>
    <t>ALLSTATES AIR CARGO</t>
  </si>
  <si>
    <t>SHANGHAI SCAL AEROSOL</t>
  </si>
  <si>
    <t>Impellam Group</t>
  </si>
  <si>
    <t>PELICULAS PLASTICAS SA DE CV</t>
  </si>
  <si>
    <t>GLOBAL PLASTIC SA DE CV</t>
  </si>
  <si>
    <t>TRANSPORTADORA TRANSLEONE LTDA</t>
  </si>
  <si>
    <t>STE TRANSPORTES S.A</t>
  </si>
  <si>
    <t>DAHER</t>
  </si>
  <si>
    <t>LLFLEX LLC</t>
  </si>
  <si>
    <t>NANTONG SUNION ElECTRONIC CO.LTD</t>
  </si>
  <si>
    <t>WINSAFE TECHNOLOGIES</t>
  </si>
  <si>
    <t>ASAHI</t>
  </si>
  <si>
    <t>Alkaram Textile Mills (Pvt) Ltd</t>
  </si>
  <si>
    <t>CHANGXING KERUI</t>
  </si>
  <si>
    <t>YI LI SHA HARDWARE &amp; PLASTIC PROD</t>
  </si>
  <si>
    <t>Cosmosupplylab Ltd</t>
  </si>
  <si>
    <t>HANGZHOU QUADRANT TECHNOLOGY CO., LTD.</t>
  </si>
  <si>
    <t>Sagres</t>
  </si>
  <si>
    <t>Não se aplica.</t>
  </si>
  <si>
    <t>GUANGDONG HONGXUAN GROUP YANGJIANG INDUSTRIAL COMPANY LIMITED</t>
  </si>
  <si>
    <t>Liberty Mills (Unit II)</t>
  </si>
  <si>
    <t>Guangdong OPPO Mobile Telecommunications Corp., Ltd</t>
  </si>
  <si>
    <t>TERMOTECNICA</t>
  </si>
  <si>
    <t>STEEL SUMMIT HOLDINGS</t>
  </si>
  <si>
    <t>HENAN KELONG</t>
  </si>
  <si>
    <t>ATE</t>
  </si>
  <si>
    <t>UGS</t>
  </si>
  <si>
    <t>Denim Expert Limited</t>
  </si>
  <si>
    <t>Clover Group International Ltd</t>
  </si>
  <si>
    <t>Trimax Apparel (Wuxi) Company Ltd.</t>
  </si>
  <si>
    <t>Sheeba Int'l Garments Co</t>
  </si>
  <si>
    <t>Ali Murtaza Associates (Pvt) Ltd</t>
  </si>
  <si>
    <t>Sterling Styles Ltd</t>
  </si>
  <si>
    <t>Alnahr Alkhalid International Co</t>
  </si>
  <si>
    <t>Haiyang Yingtong Wollen Sweater Co. Ltd.</t>
  </si>
  <si>
    <t>DCE</t>
  </si>
  <si>
    <t>Raytheon Technologies Corporation</t>
  </si>
  <si>
    <t>Córas Iompair Éireann Group (CIÉ)</t>
  </si>
  <si>
    <t>SpareBank 1 Østlandet</t>
  </si>
  <si>
    <t>IRAETA ENERGY EQUIPMENT CO.,LTD</t>
  </si>
  <si>
    <t>ELECTRO ACO ALTONA S A</t>
  </si>
  <si>
    <t>Zhejiang Double Arrow Rubber Co., Ltd.</t>
  </si>
  <si>
    <t>HIDROPOCOS</t>
  </si>
  <si>
    <t>MARIA DE FATIMA DOS SANTOS</t>
  </si>
  <si>
    <t>TK Elevator GmbH</t>
  </si>
  <si>
    <t>Centric Brands</t>
  </si>
  <si>
    <t>Boldium</t>
  </si>
  <si>
    <t>Puig, S.L.</t>
  </si>
  <si>
    <t>DAIDO TRADING CO., LTD.</t>
  </si>
  <si>
    <t>Grupo ESTRE Ambiental</t>
  </si>
  <si>
    <t>Budweiser Brewing Co APAC Ltd</t>
  </si>
  <si>
    <t>Sparebanken Vest</t>
  </si>
  <si>
    <t>SILICON SENSING</t>
  </si>
  <si>
    <t>Z. Kuroda (Thailand) Co., Ltd.</t>
  </si>
  <si>
    <t>Göteborg Energi</t>
  </si>
  <si>
    <t>ISDIN SA</t>
  </si>
  <si>
    <t>Goodbaby Child Product Co., Ltd</t>
  </si>
  <si>
    <t>SKY COSMOS LTD. (EX YU-LONG)</t>
  </si>
  <si>
    <t>SCG DOW GROUP</t>
  </si>
  <si>
    <t>Shenzhen Minglida Precision Technology Co.,ltd</t>
  </si>
  <si>
    <t>HOWDEN GROUP LIMITED</t>
  </si>
  <si>
    <t>Bo Andren AB (BOA)</t>
  </si>
  <si>
    <t>GRAFICAS AGA SL</t>
  </si>
  <si>
    <t>GRUPO TJC DESIGN</t>
  </si>
  <si>
    <t>EALYTEX (CAMBODIA)GARMENT CO., LTD</t>
  </si>
  <si>
    <t>Cambodia</t>
  </si>
  <si>
    <t>HONGBAO LIGHTING</t>
  </si>
  <si>
    <t>METALLOPRODUKCIA</t>
  </si>
  <si>
    <t>GMD-EUROCAST</t>
  </si>
  <si>
    <t>Tianjin Haolin Printing Co., Ltd.</t>
  </si>
  <si>
    <t>Incentive QAS Ltd</t>
  </si>
  <si>
    <t>Protech Heating Ltd</t>
  </si>
  <si>
    <t>ATOP CORPORATION</t>
  </si>
  <si>
    <t>LG Energy Solution</t>
  </si>
  <si>
    <t>PLAST-MET Automotive Systems</t>
  </si>
  <si>
    <t>ALLI LOGISTICA INTEGRADA LTDA</t>
  </si>
  <si>
    <t>Advanced Manufacturing Group Ltd</t>
  </si>
  <si>
    <t>GD TECH</t>
  </si>
  <si>
    <t>none</t>
  </si>
  <si>
    <t>SIWARD CRYSTAL TECHNOLOGY</t>
  </si>
  <si>
    <t>SIMULA</t>
  </si>
  <si>
    <t>Foscarini Spa</t>
  </si>
  <si>
    <t>Dilmah Ceylon Tea Company Plc</t>
  </si>
  <si>
    <t>I-Sheng Electronics ( KunShan ) Co.,Ltd.</t>
  </si>
  <si>
    <t>CRC</t>
  </si>
  <si>
    <t>Freser</t>
  </si>
  <si>
    <t>KunShan SanKai Optoelectronic co.,</t>
  </si>
  <si>
    <t>auway</t>
  </si>
  <si>
    <t>XINGDE SHENG MOTOR</t>
  </si>
  <si>
    <t>MEK</t>
  </si>
  <si>
    <t>ERAE AMS CO LTD</t>
  </si>
  <si>
    <t>Nuuday A/S</t>
  </si>
  <si>
    <t>Urenco Group</t>
  </si>
  <si>
    <t>Daenong Cooperation</t>
  </si>
  <si>
    <t>PT Glory Star Wisesa</t>
  </si>
  <si>
    <t>Corona Control AB</t>
  </si>
  <si>
    <t>Dura Vermeer Infra Landelijke Proje</t>
  </si>
  <si>
    <t>Energy Logistix (Aust) Pty Ltd</t>
  </si>
  <si>
    <t>Jilin Tianze CO2 Technology Co., Ltd</t>
  </si>
  <si>
    <t>DISTRIBUCIONES AVICOLAS VAZQUEZ S</t>
  </si>
  <si>
    <t>DURQ MACHINERY</t>
  </si>
  <si>
    <t>Swire Energy Services</t>
  </si>
  <si>
    <t>2BM Limited</t>
  </si>
  <si>
    <t>Klaveness Combination Carriers ASA</t>
  </si>
  <si>
    <t>OSBRA - Formteile GmbH</t>
  </si>
  <si>
    <t>QingDao Victall Railway Co., Ltd</t>
  </si>
  <si>
    <t>KAZAN SODA ELEKTRİK ÜRETİM A.Ş.</t>
  </si>
  <si>
    <t>CHIMEI Corporation</t>
  </si>
  <si>
    <t>NINGBO Tianwei MACHINERY MANUFACTURE CO., LTD</t>
  </si>
  <si>
    <t>ANCHOR FASTENERS INDUSTRIAL</t>
  </si>
  <si>
    <t>DL E&amp;C</t>
  </si>
  <si>
    <t>SIMPAR</t>
  </si>
  <si>
    <t>American Family Insurance</t>
  </si>
  <si>
    <t>Yizhu Electrical Machinery Co., Ltd.</t>
  </si>
  <si>
    <t>CITIC TOURISM GROUP CO.,LTD.</t>
  </si>
  <si>
    <t>VAMOS LOCACAO DE CAMINHOES, MAQUINAS E EQUIPAMENTOS S.A.</t>
  </si>
  <si>
    <t>Account number</t>
  </si>
  <si>
    <t>Organization</t>
  </si>
  <si>
    <t>Country</t>
  </si>
  <si>
    <t>Public</t>
  </si>
  <si>
    <t>Response received date</t>
  </si>
  <si>
    <t>Primary activity</t>
  </si>
  <si>
    <t>Primary sector</t>
  </si>
  <si>
    <t>Primary industry</t>
  </si>
  <si>
    <t>Primary questionnaire sector</t>
  </si>
  <si>
    <t>Row</t>
  </si>
  <si>
    <t>RowName</t>
  </si>
  <si>
    <t>C5.2_Select the name of the standard, protocol, or methodology you have used to collect activity data and calculate Scope 1 and Scope 2 emissions.</t>
  </si>
  <si>
    <t>C5.2a_Provide details of the standard, protocol, or methodology you have used to collect activity data and calculate Scope 1 and Scope 2 emissions.</t>
  </si>
  <si>
    <t>2018-08-13 00:00:00.0</t>
  </si>
  <si>
    <t>General</t>
  </si>
  <si>
    <t>The Greenhouse Gas Protocol: A Corporate Accounting and Reporting Standard (Revised Edition)</t>
  </si>
  <si>
    <t>Question not applicable</t>
  </si>
  <si>
    <t>2018-08-29 00:00:00.0</t>
  </si>
  <si>
    <t>ISO 14064-1; The Greenhouse Gas Protocol: A Corporate Accounting and Reporting Standard (Revised Edition)</t>
  </si>
  <si>
    <t>2018-08-23 00:00:00.0</t>
  </si>
  <si>
    <t>ISO 14064-1</t>
  </si>
  <si>
    <t>A-ESSE</t>
  </si>
  <si>
    <t>2018-09-12 00:00:00.0</t>
  </si>
  <si>
    <t>2018-09-11 00:00:00.0</t>
  </si>
  <si>
    <t>Food, beverage &amp; tobacco</t>
  </si>
  <si>
    <t>Defra Voluntary 2017 Reporting Guidelines</t>
  </si>
  <si>
    <t>2018-08-15 00:00:00.0</t>
  </si>
  <si>
    <t>Transport services</t>
  </si>
  <si>
    <t>2018-08-09 00:00:00.0</t>
  </si>
  <si>
    <t>Electric utilities</t>
  </si>
  <si>
    <t>European Union Emission Trading System (EU ETS): The Monitoring and Reporting Regulation (MMR) – General guidance for installations; The Greenhouse Gas Protocol: A Corporate Accounting and Reporting Standard (Revised Edition)</t>
  </si>
  <si>
    <t>2018-09-25 00:00:00.0</t>
  </si>
  <si>
    <t>2018-08-27 00:00:00.0</t>
  </si>
  <si>
    <t>Abercrombie &amp; Fitch Co.</t>
  </si>
  <si>
    <t>2018-09-28 00:00:00.0</t>
  </si>
  <si>
    <t>2018-07-09 00:00:00.0</t>
  </si>
  <si>
    <t>Bilan Carbone; ISO 14064-1; The Greenhouse Gas Protocol: A Corporate Accounting and Reporting Standard (Revised Edition)</t>
  </si>
  <si>
    <t>2018-09-10 00:00:00.0</t>
  </si>
  <si>
    <t>Defra Voluntary 2017 Reporting Guidelines; The Greenhouse Gas Protocol: A Corporate Accounting and Reporting Standard (Revised Edition)</t>
  </si>
  <si>
    <t>2018-08-03 00:00:00.0</t>
  </si>
  <si>
    <t>Metals &amp; mining</t>
  </si>
  <si>
    <t>2018-08-07 00:00:00.0</t>
  </si>
  <si>
    <t>IPCC Guidelines for National Greenhouse Gas Inventories, 2006</t>
  </si>
  <si>
    <t>ACC</t>
  </si>
  <si>
    <t>2018-08-14 00:00:00.0</t>
  </si>
  <si>
    <t>Questionnaire sector</t>
  </si>
  <si>
    <t>Corporate Tags</t>
  </si>
  <si>
    <t>The Greenhouse Gas Protocol: A Corporate Accounting and Reporting Standard (Revised Edition); WBCSD: The Cement CO2 and Energy Protocol</t>
  </si>
  <si>
    <t>2018-09-26 00:00:00.0</t>
  </si>
  <si>
    <t>Bilan Carbone</t>
  </si>
  <si>
    <t>Steel</t>
  </si>
  <si>
    <t>European Union Emission Trading System (EU ETS): The Monitoring and Reporting Regulation (MMR) – General guidance for installations; ISO 14064-1</t>
  </si>
  <si>
    <t>ACME CONTAINERS LTD</t>
  </si>
  <si>
    <t>Average Data Method by determining the amount of purchased and processed goods/services and applying secondary emission factors for respective countries of origin</t>
  </si>
  <si>
    <t>AÇO FORTE SEGURANÇA E VIGILÂNCIA LTDA</t>
  </si>
  <si>
    <t>Brazil GHG Protocol Programme</t>
  </si>
  <si>
    <t>Acs</t>
  </si>
  <si>
    <t>2018-07-31 00:00:00.0</t>
  </si>
  <si>
    <t>Other, please specify: não chegamos a emitir gases poluentes</t>
  </si>
  <si>
    <t>Actiontec Electronics</t>
  </si>
  <si>
    <t>2018-08-02 00:00:00.0</t>
  </si>
  <si>
    <t>The Greenhouse Gas Protocol: A Corporate Accounting and Reporting Standard (Revised Edition);  Other, please specify: Greenhouse gas methodology</t>
  </si>
  <si>
    <t>In 2011 we started using The Greenhouse Gas Protocol: A Corporate Accounting and Reporting Standard (Revised Edition). These are spreadsheets complete with all necessary formulas for calculating Scope 2 and Scope 3 Carbon Emissions. Each year's data is added to the spreadsheets so we have a running record of each years emissions and the percentages of reduction.</t>
  </si>
  <si>
    <t>Addtech AB</t>
  </si>
  <si>
    <t>2018-08-16 00:00:00.0</t>
  </si>
  <si>
    <t>Scope 1 is based on reported number of kilometres driven and the average emission of CO2/km from the Group's vehicle fleet and on reports from transport providers, plus own calculations using ecotransit.org.Scope 2 is based on Nordic electricity generation, where 1 kWh is estimated to generate 0.1 kg CO2.</t>
  </si>
  <si>
    <t>2018-09-06 00:00:00.0</t>
  </si>
  <si>
    <t>ADLER PLASTIC SPA</t>
  </si>
  <si>
    <t>ADLINK</t>
  </si>
  <si>
    <t>The Greenhouse Gas Protocol: A Corporate Accounting and Reporting Standard (Revised Edition); US EPA Mandatory Greenhouse Gas Reporting Rule</t>
  </si>
  <si>
    <t>2018-08-10 00:00:00.0</t>
  </si>
  <si>
    <t>Bilan Carbone; European Union Emission Trading System (EU ETS): The Monitoring and Reporting Regulation (MMR) – General guidance for installations; ISO 14064-1; The Greenhouse Gas Protocol: A Corporate Accounting and Reporting Standard (Revised Edition)</t>
  </si>
  <si>
    <t>ADS SEGURANCA PRIVADA LTDA</t>
  </si>
  <si>
    <t>ADTRAN INC</t>
  </si>
  <si>
    <t>Advantech Co, Ltd.</t>
  </si>
  <si>
    <t>IPCC Guidelines for National Greenhouse Gas Inventories, 2006; ISO 14064-1; Taiwan - GHG Reduction Act</t>
  </si>
  <si>
    <t>Act on the Rational Use of Energy; Japan Ministry of the Environment, Law Concerning the Promotion of the Measures to Cope with Global Warming, Superceded by Revision of the Act on Promotion of Global Warming Countermeasures (2005 Amendment)</t>
  </si>
  <si>
    <t>ADVOCACIA HERNANDES BLANCO (Renac)</t>
  </si>
  <si>
    <t>AEC LIGHTING SOLUTIONS CO., LTD</t>
  </si>
  <si>
    <t>2018-09-03 00:00:00.0</t>
  </si>
  <si>
    <t>China Corporate Energy Conservation and GHG Management Programme</t>
  </si>
  <si>
    <t>AEM HOLDINGS LTD</t>
  </si>
  <si>
    <t>Other, please specify: US EPA - United States EPA</t>
  </si>
  <si>
    <t>The methodology to compute the carbon emission from purchased electricity consumption is using EHG equivalent calculator as follow EPA websitehttps://www.epa.gov/energy/greenhouse-gas-equivalencies-calculator.</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</si>
  <si>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電気は、電事連2010年度の平均調整後排出係数0.35kg-CO2/kWhを採用</t>
  </si>
  <si>
    <t>ＣＤＰ２０１３までは温暖化対策法に基き、電気のＣＯ２排出量算定に電力会社別・年度毎のＣＯ２排出係数（調整後排出係数）を使用してきたが、２０１１年の東日本大震災後の原発再稼働停止のため、電力会社および年度により、ＣＯ２排出係数が大きく変動し、ＣＯ２排出量の増減を適切に評価できなくなった。そこで、ＣＤＰ２０１４からは電気事業連合会が公表している平均調整後排出係数（0.350kg-CO2/kWh）を採用することとし、基準年である２０１０年度のＣＯ２排出量を再計算した。また、２０１３年度のバウンダリを２０１０年度に遡り適用し、ＣＯ２排出量を算定した。</t>
  </si>
  <si>
    <t>Brazil GHG Protocol Programme; IPCC Guidelines for National Greenhouse Gas Inventories, 2006; ISO 14064-1</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</si>
  <si>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</si>
  <si>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2018-08-31 00:00:00.0</t>
  </si>
  <si>
    <t>Defra Voluntary 2017 Reporting Guidelines; ISO 14064-1; The Greenhouse Gas Protocol: A Corporate Accounting and Reporting Standard (Revised Edition)</t>
  </si>
  <si>
    <t>AFRY AB</t>
  </si>
  <si>
    <t>AFYON ÇİMENTO SANAYİ T.A.Ş.</t>
  </si>
  <si>
    <t>WBCSD: The Cement CO2 and Energy Protocol</t>
  </si>
  <si>
    <t>2018-09-13 00:00:00.0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</si>
  <si>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</si>
  <si>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AGENCIA KTBO</t>
  </si>
  <si>
    <t>Other, please specify: NINGUNO</t>
  </si>
  <si>
    <t>No hemos utilizado ninguno de los anteriores</t>
  </si>
  <si>
    <t>Agilent Technologies Inc.</t>
  </si>
  <si>
    <t>Defra Voluntary 2017 Reporting Guidelines; The Greenhouse Gas Protocol: A Corporate Accounting and Reporting Standard (Revised Edition); The Greenhouse Gas Protocol: Public Sector Standard;  Other, please specify: US EPA Guidance  and e-Grid tables</t>
  </si>
  <si>
    <t>Scope 1 and Scope 2 emissions are calculated using standard CO2e emissions data - typically metric tonnes of CO2e per kWh, per litre or other noted units. District heating (e.g. heat derived from waste incineration) is classified as Scope 2 (location based). Solar PV local generation offsets grid electrcity emissions factors and transmission losses.Local site energy data (e.g. gas, oil. electricity, solar PV) is collected quarterly and collated into respective global totals.</t>
  </si>
  <si>
    <t>AGILITY NETWORKS TECNOLOGIA LTDA</t>
  </si>
  <si>
    <t>Australia - National Greenhouse and Energy Reporting Act; The Greenhouse Gas Protocol: A Corporate Accounting and Reporting Standard (Revised Edition)</t>
  </si>
  <si>
    <t>Agnico-Eagle Mines Limited</t>
  </si>
  <si>
    <t>Environment Canada, Metal Mining, Guidance Manual for Estimating Greenhouse Gas Emission</t>
  </si>
  <si>
    <t>2018-09-24 00:00:00.0</t>
  </si>
  <si>
    <t>Agropur Cooperative</t>
  </si>
  <si>
    <t>IPCC Guidelines for National Greenhouse Gas Inventories, 2006; ISO 14064-1;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</si>
  <si>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AGV LOGISTICA SA</t>
  </si>
  <si>
    <t>2018-08-08 00:00:00.0</t>
  </si>
  <si>
    <t>Other, please specify: National conversion factors</t>
  </si>
  <si>
    <t>Data was given from energy suppliers. For calculating emissions national conversion factors have been used when already calculated data has not been available direct from suppliers.</t>
  </si>
  <si>
    <t>AHRESTY CORPORATION</t>
  </si>
  <si>
    <t>Aluminum</t>
  </si>
  <si>
    <t>Japan Ministry of the Environment, Law Concerning the Promotion of the Measures to Cope with Global Warming, Superceded by Revision of the Act on Promotion of Global Warming Countermeasures (2005 Amendment)</t>
  </si>
  <si>
    <t>Aica Kogyo Co Ltd</t>
  </si>
  <si>
    <t>2018-08-24 00:00:00.0</t>
  </si>
  <si>
    <t>Other, please specify: 愛知県「県民の生活環境の保全等に関する条例に基づく地球温暖化対策計画書作成手引き</t>
  </si>
  <si>
    <t>エネルギー使用量は、「Act on the Rational Use of Energy」に準じて把握し、 排出換算係数は、愛知県「県民の生活環境の保全等に関する条例に基づく地球温暖化対策計画書作成手引き（平成15年）」の別表３「活動区分ごとの排出係数」に固定しています。 両者を乗じてCO2を算出しています。なお、目標値の設定は、連結売上あたりの換算CO2排出量という指標としています。</t>
  </si>
  <si>
    <t>Aichi Rikuun Co., Ltd.</t>
  </si>
  <si>
    <t>AIN ACTIVE OM, S.L.</t>
  </si>
  <si>
    <t>Other, please specify: Procedimiento Interno P-05</t>
  </si>
  <si>
    <t>Las emisiones del alcance 1 han sido calculadas empleando el registro de los consumos de combustible mensuales tomados de las facturas recibidas de los diferentes vehículos de la empresa. Se realiza la suma de los litros de combustible mensuales para establecer el consumo anual. El cálculo de las emisiones se realiza estableciendo el ratio de 2,6 kg CO2/litro de combustible.Los kilómetros recorridos son recopilados de manera mensual, mediante control del cuenta kilómetros de los vehículos. El control se realiza para todos los vehículos incluidos en las tareas de mantenimiento. Se realiza la suma total de los kilómetros recorridos por todos los vehículos. El indicador se calcula como kg CO2 anual / km recorridos anuales.Las emisiones de alcance 2, se calculan mediante la recopilación de datos de consumo eléctrico de las instalaciones de la empresa, en kWh suministrado, de acuerdo a la lectura de la empresa. Los datos son recopilados de las facturas enviadas por la empresa suministradora y contabilizadas en el mes de facturación. Para el año correspondiente se realiza la suma de los kWh consumidos. La conversión de kWh a kgCO2 se realiza empleando el valor de emisión de kg CO2 por kWh contemplado en la factura emitida.</t>
  </si>
  <si>
    <t>2018-09-04 00:00:00.0</t>
  </si>
  <si>
    <t>Bilan Carbone; European Union Emissions Trading System (EU ETS): The Monitoring and Reporting Regulation (MMR) – General guidance for aircraft operators; The Greenhouse Gas Protocol: A Corporate Accounting and Reporting Standard (Revised Edition)</t>
  </si>
  <si>
    <t>2018-07-27 00:00:00.0</t>
  </si>
  <si>
    <t>Bilan Carbone; European Union Emission Trading System (EU ETS): The Monitoring and Reporting Regulation (MMR) – General guidance for installations; The Greenhouse Gas Protocol: A Corporate Accounting and Reporting Standard (Revised Edition)</t>
  </si>
  <si>
    <t>Air Products &amp; Chemicals, Inc.</t>
  </si>
  <si>
    <t>China Corporate Energy Conservation and GHG Management Programme; European Union Emission Trading System (EU ETS): The Monitoring and Reporting Regulation (MMR) – General guidance for installations; Korea GHG and Energy Target Management System Operating Guidelines; The Greenhouse Gas Protocol: A Corporate Accounting and Reporting Standard (Revised Edition); US EPA Mandatory Greenhouse Gas Reporting Rule</t>
  </si>
  <si>
    <t>2018-07-20 00:00:00.0</t>
  </si>
  <si>
    <t>Transport OEMS</t>
  </si>
  <si>
    <t>Act on the Rational Use of Energy; IPCC Guidelines for National Greenhouse Gas Inventories, 2006; ISO 14064-1; Japan Ministry of the Environment, Law Concerning the Promotion of the Measures to Cope with Global Warming, Superceded by Revision of the Act on Promotion of Global Warming Countermeasures (2005 Amendment); WBCSD: The Cement CO2 and Energy Protocol</t>
  </si>
  <si>
    <t>The Greenhouse Gas Protocol: A Corporate Accounting and Reporting Standard (Revised Edition); US EPA Mandatory Greenhouse Gas Reporting Rule;  Other, please specify: The GHG Protocol - Scope 2 Guidance</t>
  </si>
  <si>
    <t>This is the first year that AK Steel is disclosing greenhouse gas emissions to CDP. As such, we have focused on developing and disclosing Scope 1 direct emissions and Scope 2 energy indirect , location-based emissions.For Scope 1, we've disclosed that already reported under US EPA MRR requirements. Thus we've followed MRR related requirements (calculation methodologies, emission factors, etc.) as well as the GHG Protocol Corporate Guideline and US EPA Hub emission factors not otherwise available to determine whether other non-MRR sources are significant and should be reported. Additional sources (i.e., mobile, small engines, refrigerants, SF6) comprise &lt;1 percent of the reported MRR sources. Calculations to convert individual greenhouse gas emissions to CO2e are based on IPCC AR4.For Scope 2 energy indirect, location-based emissions, we have followed The GHG Protocol Scope 2 Guidance, using 2016 US EPA eGRID factors for the applicable subregions within which AK Steel has steelmaking operations.</t>
  </si>
  <si>
    <t>AKENERJİ ELEKTRİK ÜRETİM A.Ş.</t>
  </si>
  <si>
    <t>IPCC Guidelines for National Greenhouse Gas Inventories, 2006; ISO 14064-1; The Greenhouse Gas Protocol: A Corporate Accounting and Reporting Standard (Revised Edition)</t>
  </si>
  <si>
    <t>Aker ASA</t>
  </si>
  <si>
    <t>2018-08-30 00:00:00.0</t>
  </si>
  <si>
    <t>Oil &amp; gas</t>
  </si>
  <si>
    <t>IPIECA’s Petroleum Industry Guidelines for reporting GHG emissions, 2nd edition, 2011</t>
  </si>
  <si>
    <t>Aktia Bank Plc</t>
  </si>
  <si>
    <t>US EPA Climate Leaders: Indirect Emissions from Purchases/ Sales of Electricity and Steam</t>
  </si>
  <si>
    <t>AL KARAM TOWEL INDUSTRIES</t>
  </si>
  <si>
    <t>IPCC Guidelines for National Greenhouse Gas Inventories, 2006; The Greenhouse Gas Protocol: A Corporate Accounting and Reporting Standard (Revised Edition)</t>
  </si>
  <si>
    <t>Albertsons Companies, Inc.</t>
  </si>
  <si>
    <t>The Climate Registry: General Reporting Protocol</t>
  </si>
  <si>
    <t>ALCO ELECTRONICS (DONGGUAN) LIMITED</t>
  </si>
  <si>
    <t>2018-09-09 00:00:00.0</t>
  </si>
  <si>
    <t>Other, please specify: 参照计算公式：1升汽油=0.25kg 碳排放；1度电=0.785 kg碳排放</t>
  </si>
  <si>
    <t>通过对公司业务过程中的能源消耗统计按照c5.2计算方法换算为碳排放</t>
  </si>
  <si>
    <t>Alcoa Corp.</t>
  </si>
  <si>
    <t>Australia - National Greenhouse and Energy Reporting Act; Brazil GHG Protocol Programme; Environment Canada, Aluminum Production, Guidance Manual for Estimating Greenhouse Gas Emissions; 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Mandatory Greenhouse Gas Reporting Rule</t>
  </si>
  <si>
    <t>ALEXANDER INGLIS AND SON LTD</t>
  </si>
  <si>
    <t>2018-08-28 00:00:00.0</t>
  </si>
  <si>
    <t>New Zealand - Guidance for Voluntary, Corporate Greenhouse Gas Reporting; Other, please specify; US EPA Climate Leaders: Indirect Emissions from Purchases/ Sales of Electricity and Steam</t>
  </si>
  <si>
    <t>Carbonzero : Carbon Emissions CalculatorCarbonZero : Travel &amp; tourism calculatorAbraxasenergy : Conversion Calculator</t>
  </si>
  <si>
    <t>ISO 14064-1; The Climate Registry: General Reporting Protocol; The Greenhouse Gas Protocol: A Corporate Accounting and Reporting Standard (Revised Edition)</t>
  </si>
  <si>
    <t>Alliance Data Systems</t>
  </si>
  <si>
    <t>Brazil GHG Protocol Programme; ISO 14064-1; The Greenhouse Gas Protocol Agricultural Guidance: Interpreting the Corporate Accounting and Reporting Standard for the Agricultural Sector; The Greenhouse Gas Protocol: A Corporate Accounting and Reporting Standard (Revised Edition)</t>
  </si>
  <si>
    <t>ALLIED INDUSTRIAL</t>
  </si>
  <si>
    <t>Allseating Corporation</t>
  </si>
  <si>
    <t>Alpha Networks</t>
  </si>
  <si>
    <t>Railroad rolling stock</t>
  </si>
  <si>
    <t>EPRA (European Public Real Estate Association) guidelines, 2011; Other, please specify; The Greenhouse Gas Protocol: A Corporate Accounting and Reporting Standard (Revised Edition)</t>
  </si>
  <si>
    <t>We used additionally the following standards:  EPRA Sustainability Best Practices Recommendations Guidelines, Third version, September 2017  Global Reporting Initiative – GRI Standards: The Company has consulted the specific indicators to collect the appropriate data for its carbon calculations</t>
  </si>
  <si>
    <t>AltaGas Ltd.</t>
  </si>
  <si>
    <t>2018-09-29 00:00:00.0</t>
  </si>
  <si>
    <t>American Petroleum Institute Compendium of Greenhouse Gas Emissions Methodologies for the Oil and Natural Gas Industry, 2009; Canadian Association of Petroleum Producers, Calculating Greenhouse Gas Emissions, 2003; Other, please specify; The Greenhouse Gas Protocol: A Corporate Accounting and Reporting Standard (Revised Edition); US EPA Mandatory Greenhouse Gas Reporting Rule</t>
  </si>
  <si>
    <t>Specified Gas Emitters Regulation; Western Climate Initiative: Quantification Method 2013 Addendum to Canadian Harmonization Version; California Mandatory Greenhouse Gas Reporting Regulation.</t>
  </si>
  <si>
    <t>2018-07-30 00:00:00.0</t>
  </si>
  <si>
    <t>Altium</t>
  </si>
  <si>
    <t>Alumina Limited</t>
  </si>
  <si>
    <t>2018-08-22 00:00:00.0</t>
  </si>
  <si>
    <t>Australia - National Greenhouse and Energy Reporting Act; Brazil GHG Protocol Programme; European Union Emissions Trading System (EU ETS): The Monitoring and Reporting Regulation (MMR) – General guidance for aircraft operators; The Greenhouse Gas Protocol: A Corporate Accounting and Reporting Standard (Revised Edition)</t>
  </si>
  <si>
    <t>2018-08-01 00:00:00.0</t>
  </si>
  <si>
    <t>Amazing IC</t>
  </si>
  <si>
    <t>Ambuja Cements</t>
  </si>
  <si>
    <t>Amcor plc</t>
  </si>
  <si>
    <t>Australia - National Greenhouse and Energy Reporting Act; The Greenhouse Gas Protocol: A Corporate Accounting and Reporting Standard (Revised Edition);  Other, please specify: See 5.2a below.</t>
  </si>
  <si>
    <t>&amp;#160;&amp;#160;Scope 1 and 2 greenhouse-gas emissions are calculated based on the Greenhouse Gas Protocol: A Corporate Accounting and Reporting Standard (Revised Edition). Global Scope 1 emission factors for fuel combustion are based on the WRI GHG protocol; Australian emissions factors are based on the National Greenhouse Accounts Factors 2016. Other Scope 1 emission factors are estimated assuming complete chemical reactions. Scope 2 emission factors for most countries are sourced from the International Energy Agency CO2 Emissions from Fuel Combustion (2012 Edition). For Australia, Scope 2 emissions factors are sourced from the National Greenhouse Accounts Factors 2016 at a state level, and for the USA Scope 2 emission factors are sourced from the EPA e-GRID 2014 (2017) tool at a regional grid level. Scope 2 greenhouse-gas emissions are calculated based on the Greenhouse Gas Protocol: A Corporate Accounting and Reporting Standard (Revised Edition). Amcor calculates Scope 3 GHG emissions in accordance with the GHG Protocol; Corporate Value Chain (Scope 3) Accounting and Reporting Standard.</t>
  </si>
  <si>
    <t>2018-09-05 00:00:00.0</t>
  </si>
  <si>
    <t>Defra Voluntary 2017 Reporting Guidelines; IPCC Guidelines for National Greenhouse Gas Inventories, 2006; The Greenhouse Gas Protocol: A Corporate Accounting and Reporting Standard (Revised Edition);  Other, please specify: International Energy Agency (IEA)</t>
  </si>
  <si>
    <t>In addition to IPCC, GHG Protocol and Defra guidelines, we have used CO2 Emissions from Fuel Combustion from the International Energy Agency (IEA) to complete the emission factors for electricity consumption for all Amdocs sites (not provided by Defra anymore).</t>
  </si>
  <si>
    <t>Sporting goods</t>
  </si>
  <si>
    <t>US EPA Mandatory Greenhouse Gas Reporting Rule;  Other, please specify: USEPA Clean Air Act Acid Rain Program</t>
  </si>
  <si>
    <t>USEPA Clean Air Act Acid Rain Program.Ameren measures Scope 1 CO2 emissions from its electric generation facilities by using continuous emission monitoring systems mandated by the USEPA under Title IV of the Clean Air Act. These monitors (using calibrated comparison gases) operate throughout the day, every day of the year, and are annually checked for accuracy. The CO2 emissions from our electric generation facilities are estimated to account for more than 99%of the GHG emissions from our generation operations and more than 95% of the CO2 emissions for the entire corporation.	Some of our generating units (predominantly oil-fired units) are considered by USEPA to be governed under Part 75 of the Clean Air Act as Low Mass Emitters, so their CO2 emissions are conservatively determined using emission factors.Emissions from our electric and natural gas distribution systems where determined using methods and values described in 40 CFR Part 98. Emission factors for Greenhouse Gas Inventories from USEPA eGRID2016, February 2018 for SRMW (SERC Midwest) were used as needed.</t>
  </si>
  <si>
    <t>Other, please specify: Calculadora de Emisiones SEMARNAT y BIO</t>
  </si>
  <si>
    <t>Se revisaron cada uno de los consumos y se fue calculando dentro de la calculadora para determinas las emisiones anuales.</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</si>
  <si>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t>
  </si>
  <si>
    <t>The Greenhouse Gas Protocol: A Corporate Accounting and Reporting Standard (Revised Edition); US EPA Climate Leaders: Indirect Emissions from Purchases/ Sales of Electricity and Steam</t>
  </si>
  <si>
    <t>American Packaging</t>
  </si>
  <si>
    <t>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t>
  </si>
  <si>
    <t>Americanas S.A.</t>
  </si>
  <si>
    <t>Ameriprise Financial, Inc.</t>
  </si>
  <si>
    <t>Energy Information Administration 1605B</t>
  </si>
  <si>
    <t>Amglo Kemlite Laboratories</t>
  </si>
  <si>
    <t>AMKOR TECHNOLOGY INC</t>
  </si>
  <si>
    <t>ISO 14064-1; Korea GHG and Energy Target Management System Operating Guidelines; The Greenhouse Gas Protocol: A Corporate Accounting and Reporting Standard (Revised Edition)</t>
  </si>
  <si>
    <t>IPCC Guidelines for National Greenhouse Gas Inventories, 2006; ISO 14064-1</t>
  </si>
  <si>
    <t>Other, please specify: ISO 50001 Energy Management System,</t>
  </si>
  <si>
    <t>WeAnnual Audit of our Scope 1, Scope 2, Scope 3 by Ferguson Environmental under ISO 14064-3 in preparation for our IPC returns ( International Post Corporation ) &amp; UPU OSCAR CO2 Returns- ( United Postal Union )Annual Audit by SEAI - Sustainable Autyhority Of Ireland - Carried out by Retrofit Energy / Enprova on behalf of SEAI , Annual Audit by SGS as part of our ISO 50001 ENMS Audit. Full audit by PWC on CO2 / energy Use Figures on behalf of International Post Corporation in 2015. Annual Submission of CO2 Returns to UPU - Universal Postal Union.</t>
  </si>
  <si>
    <t>Japan Ministry of the Environment, Law Concerning the Promotion of the Measures to Cope with Global Warming, Superceded by Revision of the Act on Promotion of Global Warming Countermeasures (2005 Amendment);  Other, please specify: Energy Savings Law</t>
  </si>
  <si>
    <t>&lt;Scope 1&gt; Emissions are calculated in accordance with the Act on the Promotion of Global Warming Countermeasures, Japanese Ministry of the Environment, Superceded by Revision of the Act on Promotion of Global Warming Countermeasures (2005 Amendment)&lt;Scope 2&gt; emissions are calculated in accordance with the Act on the Rational Use of Energy (Energy Saving Law)</t>
  </si>
  <si>
    <t>Anadarko Petroleum Corporation</t>
  </si>
  <si>
    <t>Energy Information Administration 1605B; US EPA Mandatory Greenhouse Gas Reporting Rule;  Other, please specify:  USEPA eGRID 9th edition Version 1.0</t>
  </si>
  <si>
    <t>Scope 2 emissions were calculated using emission factors from the USEPA eGRID 9th edition Version 1.0 Year 2012 GHG Annual Output Emission Rates and electricity usage.</t>
  </si>
  <si>
    <t>Australia - National Greenhouse and Energy Reporting Act; IPCC Guidelines for National Greenhouse Gas Inventories, 2006; The Greenhouse Gas Protocol: A Corporate Accounting and Reporting Standard (Revised Edition)</t>
  </si>
  <si>
    <t>AngloGold Ashanti</t>
  </si>
  <si>
    <t>Angstrom Serviços Ltda-ME</t>
  </si>
  <si>
    <t>ANISA INTERNATIONAL INC</t>
  </si>
  <si>
    <t>2018-07-16 00:00:00.0</t>
  </si>
  <si>
    <t>Other, please specify: C5.2aに記載</t>
  </si>
  <si>
    <t>【スコープ1】CO2排出量は、アンリツグループで使用したガスや石油の量に、下記の係数を用いて算出した。・LPガスのCO2排出係数は、日本LPガス協会「プロパン、ブタン、LPガスのCO2排出原単位に係るガイドライン」の立方メートル当たりの排出原単位算定値(LPガス：6.6kg-CO2/m3)を使用。・都市ガスのCO2排出係数は、環境省「算定・報告・公表制度における算定方法・排出係数一覧」の燃料の使用に関する排出係数(都市ガス：2.23t-CO2/1000Nm3)を使用。・天然ガスのCO2排出係数は、都市ガスの係数と同じ値を使用。・A重油のCO2排出係数は、環境省「算定・報告・公表制度における算定方法・排出係数一覧」の燃料の使用に関する排出係数(A重油：2.71t-CO2/kL)を使用。・車両ガソリンのCO2排出係数は、環境省「算定・報告・公表制度における算定方法・排出係数一覧」の燃料の使用に関する排出係数(ガソリン：2.32t-CO2/kL)を使用。・軽油のCO2排出係数は、環境省「算定・報告・公表制度における算定方法・排出係数一覧」の燃料の使用に関する排出係数(軽油：2.58t-CO2/kL)を使用。・灯油のCO2排出係数は、環境省「算定・報告・公表制度における算定方法・排出係数一覧」の燃料の使用に関する排出係数(灯油：2.49t-CO2/kL)を使用。・温室効果ガス(CH4、CO2、HFCs、N2O、PFCs、SF6)のCO2排出係数は、IPCC第5次評価報告書(AR5 – 100年値)を使用。【スコープ2(ロケーション基準)】CO2排出量は、アンリツグループで使用した電力使用量に、下記の係数を用いて算出した。・国内拠点及び事業所における、電力使用量のCO2排出係数は、環境省「電気事業者別排出係数一覧、平成30年提出用」の代替値を使用。・アメリカ拠点における、電力使用量のCO2排出係数は、EPAのeGRID2016 SummaryTables v2の値を使用。　・イギリス拠点における、電力使用量のCO2排出係数は、GOV.UKの 「2017 Government GHG Conversion Factors for Company Reporting」の係数を使用。【スコープ2(マーケット基準)】CO2排出量は、アンリツグループで使用した電力使用量に、下記の係数を用いて算出した。・国内拠点及び事業所における、電力使用量のCO2排出係数は、環境省「電気事業者別排出係数一覧、平成30年提出用」の電気事業者別のCO2排出係数を使用。・アメリカ拠点における、電力使用量のCO2排出係数は、ERICSSONの「Corporate Responsibility and Sustainability Report2017」の2015年度実績の係数を使用。・イギリス拠点における、電力使用量のCO2排出係数は、GOV.UKの 「2017 Government GHG Conversion Factors for Company Reporting」の係数を使用。</t>
  </si>
  <si>
    <t>Ansell</t>
  </si>
  <si>
    <t>Anta Sports Products Ltd</t>
  </si>
  <si>
    <t>China Corporate Energy Conservation and GHG Management Programme; Hong Kong Environmental Protection Department, Guidelines to Account for and Report on Greenhouse Gas Emissions and Removals for Buildings, 2010</t>
  </si>
  <si>
    <t>The Greenhouse Gas Protocol Agricultural Guidance: Interpreting the Corporate Accounting and Reporting Standard for the Agricultural Sector</t>
  </si>
  <si>
    <t>APA Group</t>
  </si>
  <si>
    <t>Australia - National Greenhouse and Energy Reporting Act</t>
  </si>
  <si>
    <t>The Greenhouse Gas Protocol: A Corporate Accounting and Reporting Standard (Revised Edition);  Other, please specify: ECOPRO Efficiency</t>
  </si>
  <si>
    <t>The Greenhouse Gas Protocol: A Corporate Accounting and Reporting Standard (Revised Edition) was used in the framework of the ECOPRO Efficiency Profile by sinum AG (www.sinum.com), experts for corporate ecobalancing with 20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and ecoinvent data is applied. The methods used are Ecoscarcity and CO2 equivalents factors from IPCC 2013.APG|SGA was considered as a unit, in which energy and material enter (input), and emissions, waste as well as wastewater leave (output). In the environmental efficiency profile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as well as the environmental impact of the use and disposal of the products at customer level. Due to its importance for APG|SGA the ECOPRO framework was extended and vehicles and traffic infrastructure were estimated with average data.  „Directly influenceable'' and „purchased'' environmental impacts. The öbu-method, which was used to carry out this efficiency profile,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APG|SGA directly. The site balance combined with energy production and disposal represents the core balance. All other environmental impacts, from purchased materials and external transport caused, are summarised in the complementary balance. These environmental impacts are not caused by APG|SGA directly, but through their suppliers and clients. Since these impacts are initiated through the demand and the supply of APG|SGA,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has established in the mid nineties together with several companies of different industries a corporate ecobalance method (the so called öbu-method). Today the öbu-method has reached the status of unofficial standard in Switzerland.</t>
  </si>
  <si>
    <t>APN Outdoor Group</t>
  </si>
  <si>
    <t>Australia - National Greenhouse and Energy Reporting Act; ISO 14064-1</t>
  </si>
  <si>
    <t>The Greenhouse Gas Protocol: A Corporate Accounting and Reporting Standard (Revised Edition); US EPA Climate Leaders:  Direct Emissions from Mobile Combustion Sources; US EPA Climate Leaders: Direct Emissions from Stationary Combustion</t>
  </si>
  <si>
    <t>APPLIED ACOUSTICS INTERNATIONAL</t>
  </si>
  <si>
    <t>IPCC Guidelines for National Greenhouse Gas Inventories, 2006; The Climate Registry: Electric Power Sector (EPS) Protocol; US EPA Climate Leaders: Indirect Emissions from Purchases/ Sales of Electricity and Steam</t>
  </si>
  <si>
    <t>APPLUS Services</t>
  </si>
  <si>
    <t>Defra Voluntary 2017 Reporting Guidelines; IPCC Guidelines for National Greenhouse Gas Inventories, 2006; The Greenhouse Gas Protocol: A Corporate Accounting and Reporting Standard (Revised Edition)</t>
  </si>
  <si>
    <t>Aptiv</t>
  </si>
  <si>
    <t>ARC Resources Ltd.</t>
  </si>
  <si>
    <t>American Petroleum Institute Compendium of Greenhouse Gas Emissions Methodologies for the Oil and Natural Gas Industry, 2009; Canadian Association of Petroleum Producers, Calculating Greenhouse Gas Emissions, 2003</t>
  </si>
  <si>
    <t>Bilan Carbone; IPCC Guidelines for National Greenhouse Gas Inventories, 2006; ISO 14064-1;  Other, please specify: PRODUCT CATEGORY CLASSIFICATION UN CPC47</t>
  </si>
  <si>
    <t>Arcadyan Carbon Accounting Collection &amp; Plan Characterization- SimaPros Program 2015/Oct/30~2018 Q1 Product Carbon Footprint Characterization- SimaPros Program. Training in Arcadyan Headquarter Completed training at the end of 2016 and will implement an internal audit in Oct 2017, 3rd party audit in 2018 Q1. Training in CNC Factory Implemented product life-cycle inventory train in 13th~17th Feb. 2017 and completed internal review.ISO9001		ISO14001		IEC QC 080000		Others :OHSAS18001TOSHMS:2007(Taiwan Occupational Safety and Health Management Sysyem)"	ISO 22301ISO 27001"	Eco design for Power Saving:1.Componente selection:a. Select the components from sustainable vendors as much as possibleb. Select power adaptor meets CoC standardsc. Select chipset with power saving control function, such asCPU, MAC Controller etc.d. Select the PWM controller with higher efficiency 90％ and abovePWMe. Lean design, to reduce component counts2.PCB design:a. To reduce PCB dimension and thickness as much as possibleb. To increase the PCB utilization to 85% (at least)by betterpanelization design3.SW Control:Monitoring system work load to make power circuit to go into sleep mode for power saving4.Mechanical Design:a. Wireless schielding cover standarizationb. Heatsink , to use common design and recycling material.2007 IPCC Fourth Assessment Report AR4Product Carbon Footprint CATEGORY RULES:PRODUCT CATEGORY RULES ACCORDING TO ISO 14025HOME AND SOHO GATEWAYSPRODUCT CATEGORY CLASSIFICATION: UN CPC 47223Functional unit :1pcs /It includes Packaging &amp; AccessoryAccording to the standard ISO 14040/14044External verification unit TÜV Rheinland Taiwan Ltd.External verification date December 15-16,2017Release date December 30, 2017</t>
  </si>
  <si>
    <t>ARCATA ELECTRONICS</t>
  </si>
  <si>
    <t>2018-06-14 00:00:00.0</t>
  </si>
  <si>
    <t>Arce Avícola</t>
  </si>
  <si>
    <t>Panama</t>
  </si>
  <si>
    <t>Poultry &amp; other animal farming</t>
  </si>
  <si>
    <t>Agricultural commodities</t>
  </si>
  <si>
    <t>ArcelorMittal</t>
  </si>
  <si>
    <t>Luxembourg</t>
  </si>
  <si>
    <t>The Greenhouse Gas Protocol: A Corporate Accounting and Reporting Standard (Revised Edition); World Steel Association CO2 emissions data collection guidelines;  Other, please specify: ArcelorMittal Basis of Reporting for CO2</t>
  </si>
  <si>
    <t>When reporting on our total CO2 emissions we are largely compliant with the first reporting proposal of GHG protocol making a separation between direct emissions (straight carbon balance of sites), scope 2 emissions (almost only electricity) and scope 3 emissions having a significant impact (procurements of external coke, pellets and industrial gas). The main deviation from the GHG protocol guidelines results from the way exported gas to power plants is included in the emissions calculation. Process emissions are the aggregate of direct emissions and emissions resulting from the combustion of exported waste gas used in the power plant to generate electricity (Coke Oven, Blast Furnace and Basic Oxygen Furnace gas). Some power plants are owned by ArcelorMittal, while others are not. Exported waste gas is therefore included within the scope of reporting, irrespective of ownership, to allow a fair comparison of carbon data between the reporting sites. This choice maximises the emissions reported as ours.</t>
  </si>
  <si>
    <t>Oilseed processing</t>
  </si>
  <si>
    <t>The Climate Registry: General Reporting Protocol; US EPA Mandatory Greenhouse Gas Reporting Rule</t>
  </si>
  <si>
    <t>Arconic Corp</t>
  </si>
  <si>
    <t>Transport OEMS - EPM</t>
  </si>
  <si>
    <t>Arista Networks</t>
  </si>
  <si>
    <t>European Union Emission Trading System (EU ETS): The Monitoring and Reporting Regulation (MMR) – General guidance for installations; ISO 14064-1; US EPA Climate Leaders:  Direct Emissions from Mobile Combustion Sources; US EPA Climate Leaders: Direct Emissions from Iron and Steel Production;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 US EPA Mandatory Greenhouse Gas Reporting Rule</t>
  </si>
  <si>
    <t>Paper &amp; forestry</t>
  </si>
  <si>
    <t>IPCC Guidelines for National Greenhouse Gas Inventories, 2006; ISO 14064-1;  Other, please specify: IPCC 1996, NCASI, EBRD</t>
  </si>
  <si>
    <t>ISO 14064-1 Greenhouse gases. Part 1: Specification with guidance at the organization level for quantification and reporting of greenhouse gas emissions and removalsStandard ISO 14064-1 details principles and requirements for designing, developing, managing and reporting organization- or company-level GHG inventories. It includes requirements for determining GHG emissionboundaries, quantifying an organization's GHG emissions and removals, and identifying specific company actions or activities aimed at improving GHG management. It also includes requirements and guidance oninventory quality management, reporting, internal auditing and the organization's responsibilities for verification activities.IPCC Guidelines for National Greenhouse Gas Inventories, 2006 are the main guidelines for the quantification of GHG emissions, including definition of emission factors.IPCC Guidelines for National Greenhouse Gas Inventories, 1996 were used to determine the oxidation factors.Calculation Tools for Estimating Greenhouse Gas Emissions from Pulp and Paper Mills. National Council for Air and Stream Improvement, Inc. (NCASI) andDevelopment of the electricity carbon emission factors for Russia. European Bank for Reconstruction and Development (EBRD) were used to determine the emission factors.</t>
  </si>
  <si>
    <t>Other, please specify: Requrements of Rosprirodnadzor</t>
  </si>
  <si>
    <t>Arnest's collecting data methodology is based on requirements of Federal Service for Supervision of Natural Resource Usage organisation</t>
  </si>
  <si>
    <t>India GHG Inventory Programme; IPCC Guidelines for National Greenhouse Gas Inventories, 2006; The Greenhouse Gas Protocol: A Corporate Accounting and Reporting Standard (Revised Edition)</t>
  </si>
  <si>
    <t>Aryzta AG</t>
  </si>
  <si>
    <t>The Greenhouse Gas Protocol: A Corporate Accounting and Reporting Standard (Revised Edition);  Other, please specify: Hungarian and Romanian Authorities</t>
  </si>
  <si>
    <t>We use universally recognized standards and templates in the collection and calcuation of our emissions.</t>
  </si>
  <si>
    <t>ASAHI DENSO CO., LTD.</t>
  </si>
  <si>
    <t>Asahi Tec Corporation</t>
  </si>
  <si>
    <t>Other, please specify: In Scope 2, only electricity related Co2</t>
  </si>
  <si>
    <t>Scope1：We purchase finished goods. That's why we have nothing to report scope 1.Scope2：The objective for calculation is the usage of electicity in our company. It can be calculated by below equation.Usage of electricity in our company　× Emission factor referred to web documents of electricity company</t>
  </si>
  <si>
    <t>Ascent/Mitac</t>
  </si>
  <si>
    <t>2018-07-17 00:00:00.0</t>
  </si>
  <si>
    <t>IPCC Guidelines for National Greenhouse Gas Inventories, 2006; ISO 14064-1; Korea GHG and Energy Target Management System Operating Guidelines; The Greenhouse Gas Protocol: A Corporate Accounting and Reporting Standard (Revised Edition)</t>
  </si>
  <si>
    <t>ASELSAN ELEKTRONİK SANAYİ VE TİCARET A.Ş.</t>
  </si>
  <si>
    <t>Ashland Global Holdings Inc</t>
  </si>
  <si>
    <t>2018-07-28 00:00:00.0</t>
  </si>
  <si>
    <t>IPCC Guidelines for National Greenhouse Gas Inventories, 2006; ISO 14064-1; Taiwan - GHG Reduction Act; The Greenhouse Gas Protocol: A Corporate Accounting and Reporting Standard (Revised Edition)</t>
  </si>
  <si>
    <t>2018-06-28 00:00:00.0</t>
  </si>
  <si>
    <t>China Corporate Energy Conservation and GHG Management Programme; IPCC Guidelines for National Greenhouse Gas Inventories, 2006; ISO 14064-1</t>
  </si>
  <si>
    <t>ASM International</t>
  </si>
  <si>
    <t>ASM Pacific Technology</t>
  </si>
  <si>
    <t>2018-07-10 00:00:00.0</t>
  </si>
  <si>
    <t>Taiwan - GHG Reduction Act; The Greenhouse Gas Protocol: A Corporate Accounting and Reporting Standard (Revised Edition)</t>
  </si>
  <si>
    <t>Aspen Pharmacare Holdings Ltd.</t>
  </si>
  <si>
    <t>2018-07-02 00:00:00.0</t>
  </si>
  <si>
    <t>Energy Information Administration 1605B; European Union Emission Trading System (EU ETS): The Monitoring and Reporting Regulation (MMR) – General guidance for installations; IPCC Guidelines for National Greenhouse Gas Inventories, 2006; ISO 14064-1; The Climate Registry: General Reporting Protocol; The Cool Farm Tool;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US EPA Climate Leaders:  Direct Emissions from Mobile Combustion Sources;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US EPA Climate Leaders: Indirect Emissions from Purchases/ Sales of Electricity and Steam; US EPA Mandatory Greenhouse Gas Reporting Rule</t>
  </si>
  <si>
    <t>Assa Abloy</t>
  </si>
  <si>
    <t>Astaldi SpA</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</si>
  <si>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</si>
  <si>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AT&amp;S Austria Technologie &amp; Systemtechnik AG</t>
  </si>
  <si>
    <t>Other, please specify: EcoInvent 3.4; umweltbundesamt.at</t>
  </si>
  <si>
    <t>EcoInvent 3.4: The international ecoinvent database is a leading global data system from the Swiss ecoinvent Center for the central recording, calculation, administration and offering of LCA data via the Internet. (Used for calculating Scope 2 emissions.)umweltbundesamt.at: The Austrian "Umweltbundesamt" provides factors for the calculation of greenhouse gas emissions of various energy sources (as of October 2017). (Used for calculating Scope 1 emissions.)</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</si>
  <si>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t>
  </si>
  <si>
    <t>ATENTO BRASIL S/A</t>
  </si>
  <si>
    <t>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t>
  </si>
  <si>
    <t>Atlas Copco</t>
  </si>
  <si>
    <t>The GHG Indicator: UNEP Guidelines for Calculating Greenhouse Gas Emissions for Businesses and Non-Commercial Organizations;  Other, please specify: IDAE y Ministerio de Medio Ambiente</t>
  </si>
  <si>
    <t>The methodology used to collect Scope 1 emissions takes into account the consumption shown on the bill from our suppliers of heating oil, natural gas, and petrol and diesel fuel for cars. Besides, calculation of Scope 1 emissions takes into account the protocols of the Institute for Energy Diversification and Saving as well as the Ministry of the Environment conversion factors, and the emission factors published in the GHG inventory report.The methodoloy used to collect Scope 2 emissions take into account the consumption shown on the bill from our provider, with the document from the power company, which shows CO2 emissions per Kwh, being used to calculate emissions.</t>
  </si>
  <si>
    <t>ISO 14064-1; Taiwan - GHG Reduction Act; The Greenhouse Gas Protocol: A Corporate Accounting and Reporting Standard (Revised Edition)</t>
  </si>
  <si>
    <t>Auchan Holding</t>
  </si>
  <si>
    <t>Auckland International Airport</t>
  </si>
  <si>
    <t>Aurizon Holdings</t>
  </si>
  <si>
    <t>Australia - National Greenhouse and Energy Reporting Act; Defra Voluntary 2017 Reporting Guidelines; IPCC Guidelines for National Greenhouse Gas Inventories, 2006; New Zealand - Guidance for Voluntary, Corporate Greenhouse Gas Reporting; The Greenhouse Gas Protocol: A Corporate Accounting and Reporting Standard (Revised Edition);  Other, please specify: Please refer to response for 5.2a</t>
  </si>
  <si>
    <t>New Zealand Ministry of Business Innovation and Employment – Quarterly electricity and liquid fuel emissions data tables (The source of Scope 2 Emission factors for ANZ's New Zealand-based operations);  International Energy Agency – CO2 Emissions from Fuel Combustion – 2014 Edition (The source of Scope 2 Emission Factors for 30 out of ANZ's 34 operating countries)  US eGRID2012 (The source of the Scope 2 Emission Factor for ANZ's New York-based office)</t>
  </si>
  <si>
    <t>2018-07-26 00:00:00.0</t>
  </si>
  <si>
    <t>Auto Trader Group</t>
  </si>
  <si>
    <t>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</si>
  <si>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AUTOMIND AUTOMACAO INDUSTRIAL LTDA</t>
  </si>
  <si>
    <t>AvalonBay Communities</t>
  </si>
  <si>
    <t>Defra Voluntary 2017 Reporting Guidelines; ISO 14064-1; The Greenhouse Gas Protocol: A Corporate Accounting and Reporting Standard (Revised Edition); US EPA Climate Leaders: Direct Emissions from Stationary Combustion;  Other, please specify: GHG Inventory Information Management</t>
  </si>
  <si>
    <t>AVANGRID, as part of Iberdrola Group, follow Group´s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activities.Link to the document: https://www.iberdrola.com/wcorp/gc/prod/en_US/sostenibilidad/docs/Informe_GEI.pdf</t>
  </si>
  <si>
    <t>Avianca Group</t>
  </si>
  <si>
    <t>AVIOTRADE INC</t>
  </si>
  <si>
    <t>Other, please specify: WE HAVE NOT ASSESSED EMISSIONS</t>
  </si>
  <si>
    <t>WE HAVE NOT ASSESSED EMISSIONS AND DO NOT HAVE THE CAPABILITY TO COLLECT DATA ON THIS MATTER</t>
  </si>
  <si>
    <t>Defra Voluntary 2017 Reporting Guidelines; The Climate Registry: Oil &amp; Gas Protocol; The Greenhouse Gas Protocol: A Corporate Accounting and Reporting Standard (Revised Edition)</t>
  </si>
  <si>
    <t>IPCC Guidelines for National Greenhouse Gas Inventories, 2006; ISO 14064-1; The Climate Registry: General Reporting Protocol; The Greenhouse Gas Protocol: A Corporate Accounting and Reporting Standard (Revised Edition); US EPA Climate Leaders:  Direct Emissions from Mobile Combustion Sources;  Other, please specify: IEA CO2 Emission Highlights, 2011 Editi</t>
  </si>
  <si>
    <t>IEA CO2 Emission Highlights, 2011 Edition</t>
  </si>
  <si>
    <t>Bilan Carbone; The Greenhouse Gas Protocol: A Corporate Accounting and Reporting Standard (Revised Edition)</t>
  </si>
  <si>
    <t>Axalta Coating Systems</t>
  </si>
  <si>
    <t>2018-09-21 00:00:00.0</t>
  </si>
  <si>
    <t>aXantis AG</t>
  </si>
  <si>
    <t>Axel Springer SE</t>
  </si>
  <si>
    <t>US EPA Mandatory Greenhouse Gas Reporting Rule</t>
  </si>
  <si>
    <t>Axis Bank</t>
  </si>
  <si>
    <t>Programa GEI Mexico</t>
  </si>
  <si>
    <t>B2W Cia Digital</t>
  </si>
  <si>
    <t>B3 S.A. - Brasil, Bolsa, Balcao</t>
  </si>
  <si>
    <t>Brazil GHG Protocol Programme; Defra Voluntary 2017 Reporting Guidelines; IPCC Guidelines for National Greenhouse Gas Inventories, 2006; ISO 14064-1; The Greenhouse Gas Protocol: A Corporate Accounting and Reporting Standard (Revised Edition);  Other, please specify: See on “speech bubble”</t>
  </si>
  <si>
    <t>- Brazilian Energy Balance - Year 2016 – published by the Energy &amp; Mining Ministry and Energy Research Company;  - MCTI – Science, Technology and Innovation Ministry: verage factors of CO2 emission grid month / year;- EPA:eGRID2016_summarytables.</t>
  </si>
  <si>
    <t>BAIKANG OPTICAL COMPANY</t>
  </si>
  <si>
    <t>Balfour Beatty</t>
  </si>
  <si>
    <t>Defra Voluntary 2017 Reporting Guidelines; The Greenhouse Gas Protocol: A Corporate Accounting and Reporting Standard (Revised Edition);  Other, please specify: www.balfourbeatty.com/GHSS</t>
  </si>
  <si>
    <t>We have produced our own reporting guidance to clarify and support the requirements of the Defra guidance and The Greenhouse Gas Protocol's operational control requirements for our businesses. We have made this guidance publicly available on our website. The guidance can be downloaded using this link:www.balfourbeatty.com/GHSSPlease note that we have elected not to use the market based approach, as the additional assurance fees would be prohibitive.</t>
  </si>
  <si>
    <t>2018-09-19 00:00:00.0</t>
  </si>
  <si>
    <t>Brazil GHG Protocol Programme; ISO 14064-1</t>
  </si>
  <si>
    <t>ISO 14064-1; The Greenhouse Gas Protocol: A Corporate Accounting and Reporting Standard (Revised Edition);  Other, please specify: GTC 271 by ICONTEC</t>
  </si>
  <si>
    <t>Guide for the quantification of greenhouse gas emmissions and removals in financial sector organizationsThe Ministry of Environment and Sustainable Development (MADS) together with the Colombian Institute of Technical Standards and Certification (ICONTEC), have identified that the carbon footprint is an instrument that allows establishing a framework to establish the GHG emissions of the different organizations in the Colombian industrial, productive and service sectors.This guide has been designed as an instrument that gives practical guidance to entities in the financial sector, with the purpose that they can carry out an appropriate follow-up to their emissions and their initiatives for the limitation, reduction or removal of GHGs; presenting in a simple way the process to identify and understand in an easy and timely way the main applicable requirements and the necessary procedures to determine the carbon footprint of an organization within the sector.</t>
  </si>
  <si>
    <t>Defra Voluntary 2017 Reporting Guidelines;  Other, please specify: IEA (International Energy Agency) 2013</t>
  </si>
  <si>
    <t>In 2016 and 2017, IEA (International Energy Agency) emission factors were used.· Indirect electricity emissions - Market-based: zero emissions have been considered for green electricity consumed in Germany, Brazil, Spain, UK,USA. For the rest of the electric power consumed has been applied the emission factor of the IEA corresponding to each country.· Indirect electricity emissions - Location-based: the emission factor of the IEA corresponding to each country has been applied for the totality of electrical energy consumed, regardless of its source of origin (renewable or non-renewable).</t>
  </si>
  <si>
    <t>Act on the Rational Use of Energy; ISO 14064-1</t>
  </si>
  <si>
    <t>Bank Cler AG</t>
  </si>
  <si>
    <t>ISO 14064-1; The Greenhouse Gas Protocol: A Corporate Accounting and Reporting Standard (Revised Edition);  Other, please specify: The Standard of VfU (www.vfu.de)</t>
  </si>
  <si>
    <t>The Standard of VfU (Verein für Umweltmanagement und Nachhaltigkeit, www.vfu.de)</t>
  </si>
  <si>
    <t>The Greenhouse Gas Protocol: A Corporate Accounting and Reporting Standard (Revised Edition);  Other, please specify: Israel Ministry Environmental Protection</t>
  </si>
  <si>
    <t>Israel ministry of environmental protection GHG voluntary reporting mechanism.</t>
  </si>
  <si>
    <t>Other, please specify: Multiple</t>
  </si>
  <si>
    <t>The Greenhouse Gas Protocol: A Corporate Accounting and Reporting Standard (Revised Edition) provides the overarching methodology for the bank's GHG inventory. The following source specific documents are used as guidance for methodologies, emission factors and the collection of activity data:EPA Emission Factors for Greenhouse Gas Inventories, March 2018U.S. EPA Center for Corporate Climate Leadership: Direct Emissions from Stationary Combustion SourcesU.S. EPA Center for Corporate Climate Leadership: Direct Emissions from Mobile Combustion SourcesU.S. EPA Center for Corporate Climate Leadership: Indirect Emissions from Purchased ElectricityU.S. EPA Center for Corporate Climate Leadership: Direct Fugitive Emissions from Refrigeration, Air Conditioning, Fire Suppression, and Industrial Gases</t>
  </si>
  <si>
    <t>Banks DIH - Guyana</t>
  </si>
  <si>
    <t>Guyana</t>
  </si>
  <si>
    <t>US EPA Climate Leaders: Direct HFC and PFC Emissions from Manufacturing Refrigeration and Air Conditioning Equipment</t>
  </si>
  <si>
    <t>Barloworld</t>
  </si>
  <si>
    <t>Basler Kantonalbank</t>
  </si>
  <si>
    <t>Baycom Opto-Electronics Technology Company</t>
  </si>
  <si>
    <t>2018-07-06 00:00:00.0</t>
  </si>
  <si>
    <t>Baytex Energy Corp.</t>
  </si>
  <si>
    <t>Canadian Association of Petroleum Producers, Calculating Greenhouse Gas Emissions, 2003; IPCC Guidelines for National Greenhouse Gas Inventories, 2006</t>
  </si>
  <si>
    <t>Defra Voluntary 2017 Reporting Guidelines; IPCC Guidelines for National Greenhouse Gas Inventories, 2006</t>
  </si>
  <si>
    <t>BCE Inc.</t>
  </si>
  <si>
    <t>Bechtle AG</t>
  </si>
  <si>
    <t>The Climate Registry: General Reporting Protocol; The Greenhouse Gas Protocol: A Corporate Accounting and Reporting Standard (Revised Edition)</t>
  </si>
  <si>
    <t>Becton, Dickinson and Co.</t>
  </si>
  <si>
    <t>Beijer Alma</t>
  </si>
  <si>
    <t>2018-08-12 00:00:00.0</t>
  </si>
  <si>
    <t>2018-08-21 00:00:00.0</t>
  </si>
  <si>
    <t>2018-08-11 00:00:00.0</t>
  </si>
  <si>
    <t>IPCC Guidelines for National Greenhouse Gas Inventories, 2006; ISO 14064-1;  Other, please specify: SZDB/Z 69-2012</t>
  </si>
  <si>
    <t>SZDB/Z 69-2012</t>
  </si>
  <si>
    <t>BELLIS STEEL COMPANY, INC.</t>
  </si>
  <si>
    <t>Other, please specify: none</t>
  </si>
  <si>
    <t>Act on the Rational Use of Energy</t>
  </si>
  <si>
    <t>Beni Stabili Spa SIIQ</t>
  </si>
  <si>
    <t>EPRA (European Public Real Estate Association) guidelines, 2011</t>
  </si>
  <si>
    <t>The Greenhouse Gas Protocol: A Corporate Accounting and Reporting Standard (Revised Edition);  Other, please specify: VfU Indicators methodology</t>
  </si>
  <si>
    <t>BEKB is applying the VfU Indicators methodology, which is compliant to the GHG protocol and includes scope 1 to 3 emissions. This standard is oriented towards financial institutions and includes the following environmental data: premises energy, business travel, paper, waste, water. See www.vfu.de.</t>
  </si>
  <si>
    <t>2018-06-15 00:00:00.0</t>
  </si>
  <si>
    <t>US EPA Climate Leaders:  Direct Emissions from Mobile Combustion Sources; US EPA Climate Leaders: Direct Emissions from Stationary Combustion; US EPA Climate Leaders: Indirect Emissions from Purchases/ Sales of Electricity and Steam</t>
  </si>
  <si>
    <t>The Climate Registry: General Reporting Protocol; The Greenhouse Gas Protocol: A Corporate Accounting and Reporting Standard (Revised Edition); US EPA Climate Leaders: Direct Emissions from Stationary Combustion; US EPA Climate Leaders: Direct HFC and PFC Emissions from Use of Refrigeration and Air Conditioning Equipment</t>
  </si>
  <si>
    <t>BESTWAY (HONG KONG) INT</t>
  </si>
  <si>
    <t>China Corporate Energy Conservation and GHG Management Programme; IPCC Guidelines for National Greenhouse Gas Inventories, 2006; ISO 14064-1; Regional Greenhouse Gas Initiative (RGGI) Model Rule; The Greenhouse Gas Protocol: A Corporate Accounting and Reporting Standard (Revised Edition)</t>
  </si>
  <si>
    <t>BEYONDSOFT CONSULTING INC</t>
  </si>
  <si>
    <t>BGIS</t>
  </si>
  <si>
    <t>Bharat Forge Ltd.</t>
  </si>
  <si>
    <t>Australia - National Greenhouse and Energy Reporting Act; Environment Canada, Metal Mining, Guidance Manual for Estimating Greenhouse Gas Emission; 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Mandatory Greenhouse Gas Reporting Rule;  Other, please specify: BHP internal requirements</t>
  </si>
  <si>
    <t>We have developed the Group level document ‘Our Requirements for HSEC Reporting'. BHP's ‘Our Requirements' documents are internal standards which outline accountabilities and minimum requirements across the Company. ‘Our Requirements for HSEC Reporting' prescribes how our Assets are to account for and report GHG and energy data. It states that in the absence of national regulation, the 2006 ‘IPCC Guidelines for National Greenhouse Gas Inventories' is to be used.</t>
  </si>
  <si>
    <t>Bic</t>
  </si>
  <si>
    <t>Bic Camera Inc</t>
  </si>
  <si>
    <t>Other, please specify: 経済産業省資源エネルギー庁の省エネ法</t>
  </si>
  <si>
    <t>省エネ法に基づく定期報告</t>
  </si>
  <si>
    <t>Defra Voluntary 2017 Reporting Guidelines; EPRA (European Public Real Estate Association) guidelines, 2011; The Greenhouse Gas Protocol: A Corporate Accounting and Reporting Standard (Revised Edition)</t>
  </si>
  <si>
    <t>European Union Emission Trading System (EU ETS): The Monitoring and Reporting Regulation (MMR) – General guidance for installations; The Greenhouse Gas Protocol: A Corporate Accounting and Reporting Standard (Revised Edition);  Other, please specify: supplier data, GaBi database</t>
  </si>
  <si>
    <t>For scope 1 emissions, fossil CO2 is reported in EU ETS. We also use GHG protocol to calculated emissions of CH4 and N2O from biofuels.Foor scope 2 emissions, supplier data is used for market based emissions, GaBi database (in the tool SoFi) is used to calculate location based emissions.</t>
  </si>
  <si>
    <t>Birla Carbon</t>
  </si>
  <si>
    <t>2018-07-11 00:00:00.0</t>
  </si>
  <si>
    <t>Bizlink</t>
  </si>
  <si>
    <t>BlackBerry Limited</t>
  </si>
  <si>
    <t>Defra Voluntary 2017 Reporting Guidelines; ISO 14064-1; The Climate Registry: General Reporting Protocol; The Greenhouse Gas Protocol: A Corporate Accounting and Reporting Standard (Revised Edition);  Other, please specify: Please see below in C5.2a.</t>
  </si>
  <si>
    <t>Data collection processes for BlackBerry's 2017 Calendar Year GHG inventory included the collection of activity data (e.g. volumes of fuels consumed, electricity used, distances travelled, etc.). Activity data was consolidated and synthesized by the Sustainability Team utilizing utility and program data from the respective departments (Corporate Facilities, Data Center Operations, Environmental Health &amp; Safety and Travel Teams) for use in quantifying emissions. This activity data was then used to calculate GHG emissions using emissions factors recognized by the WRI/WBCSD's GHG Protocol for Corporate Reporting, supplemented with emissions factors from the Canadian National GHG Inventory where appropriate for Canadian-based emissions. No direct measurement of emissions (e.g. using continuous emissions monitoring systems) was used by BlackBerry.  BlackBerry engaged the services of ClimateCHECK, a GHG management services and solutions company focusing on end-to-end GHG business models and GHG market infrastructure solutions, to undertake the quantification of GHG emissions and to prepare a GHG inventory report for the reporting period.Emissions of all six Kyoto gases were considered. Emissions data for carbon dioxide (CO2), methane (CH4) and nitrous oxide (N2O) are presented in metric tonnes wherever the GHG quantification (specifically, the emission factor availability) allows for it. Additionally, greenhouse gas emissions related to fugitive emissions (refrigerant leaks from BlackBerry-owned facilities) are included in this quantification. For the 2017 calendar year, this included emissions from R407c and R-134a class refrigerants.Other emissions standards utilized beyond the ones checked off in 5.2 include: Government of Canada - National Inventory Report 1990–2016. Environment Canada. April 2018Government of Canada - National Air Pollutants Registry Inventory (last updated Feb 15, 2018)WRI/WBCSD GHG Protocol Emission Factors From Cross-Sector Tools (Excel Workbook). March 2017.US EPA - eGRID2014v2 (Revised Feb 27, 2017)International Energy Agency (IEA) World CO2 Emissions from fuel combustion - 2017The relevant WBCSD/WRI Approved Third Party Databases and any Guidance documents are detailed below.Indirect (Scope 2) Emissions from Purchased Electricity/Steam:• US Emission Factors: eGRID2014v2 (Revised Feb 27, 2017) Tab GHG, NOx and SO2 Annual Output Emission Rates (https://www.epa.gov/energy/emissions-generation-resource-integrated-database-egrid)• Canadian Emissions Factors: National Inventory Report 1990–2015: Part 3. Environment Canada. April 2017. Tables A13: Electricity Generation and GHG Emission Details.• Transmission and loss Emission Factors: DEFRA Conversion Factors (2016) http://www.ukconversionfactorscarbonsmart.co.uk/• IEA - CO2 Emissions from Fuel Combustion – 2106: for International GHG emission from electricity generation• Where necessary The Climate Registry – 2016 Emission Factors.pdf was used to estimate electricity use per ft2 [https://www.theclimateregistry.org/wp-content/uploads/2014/11/2016-Climate-Registry-Default-Emission-Factors.pdf Table 14.7].Direct (Scope 1) Emissions from Mobile Combustion Sources:• US mobile emissions: CO2/CH4/N2O emission factors derived from WRI GHG Protocol 'Emission Factors from Cross-Sector Tools' (March 2017). Table 12 ('Transport Vehicle Distance' tab in Excel Spreadsheet. Converted to kg/km . NOx (Assumptions: 50k mile average on vehicle, low altitude, model year 1985+, converted to g/km): http://www.epa.gov/oms/models/ap42/ap42-h5.pdf• Canadian mobile emissions: National Inventory Report 1990–2015: Part 2. Environment Canada. April 2017. Annex 6, Table A6-12, Emission Factors for Energy Mobile Combustion Sources.Fugitive Emissions (Scope 1) from Refrigerant Leaks:• Guidance Document: Calculating HFC and PFC Emissions from Manufacturing, Installation, Operation and Disposal of Refrigeration and Air-conditioning Equipment (Version 1.0, Jan. 2005)• Calculation Tool: Calculating HFC and PFC Emissions from the Manufacturing, Installation, Operation and Disposal of Refrigeration and Air-conditioning Equipment (Version 1.0, Jan. 2005)Direct (Scope 1) Emissions from Stationary Fuel Combustion:• Guidance Document: GHG emissions from stationary combustion (English – version 4.1, May 2015)• Calculation Tool: GHG emissions from stationary combustion (English version 4.1, May 2015)Measurement and Estimation Uncertainty of GHG Emissions:• Guidance on Uncertainty Assessment in GHG Inventories and Calculating Statistical Parameter Uncertainty (Version 1.0, September 2003)Emission Factors:• Emission Factors: Where necessary THE CLIMATE REGISTRY General Reporting Protocol version 2.1 page 72 was used to estimate natural gas use per ft2.</t>
  </si>
  <si>
    <t>BLOOMAGE BIOTECHNOLOGY CORPORATION LIMITED</t>
  </si>
  <si>
    <t>The Greenhouse Gas Protocol: A Corporate Accounting and Reporting Standard (Revised Edition);  Other, please specify: See C5.2a below</t>
  </si>
  <si>
    <t>In addition to the Greenhouse Gas Protocol Reporting Standard, bloomberg uses:1) WRI Report ''Hot Climate, Cool Commerce: A Service Sector Guide to Greenhouse Gas Management” (May, 2006). 2) GHG Protocol Scope 2 Guidance (January, 2015)</t>
  </si>
  <si>
    <t>European Union Emission Trading System (EU ETS): The Monitoring and Reporting Regulation (MMR) – General guidance for installations; European Union Emissions Trading System (EU ETS): The Monitoring and Reporting Regulation (MMR) – General guidance for aircraft operators; ISO 14064-1; The Greenhouse Gas Protocol: A Corporate Accounting and Reporting Standard (Revised Edition)</t>
  </si>
  <si>
    <t>BNP Paribas</t>
  </si>
  <si>
    <t>Bilan Carbone; Defra Voluntary 2017 Reporting Guidelines; ISO 14064-1; The Greenhouse Gas Protocol: A Corporate Accounting and Reporting Standard (Revised Edition)</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</si>
  <si>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t>
  </si>
  <si>
    <t>2018-09-18 00:00:00.0</t>
  </si>
  <si>
    <t>Bonavista Energy Corporation</t>
  </si>
  <si>
    <t>IPCC Guidelines for National Greenhouse Gas Inventories, 2006;  Other, please specify: See 5.2a</t>
  </si>
  <si>
    <t>Environment and Climate Change Canada (ECCC). 2014, National Inventory of GHG, CAC and Other Priority Substances by the Upstream Oil and Gas Industry (references years 2001 to 2011) – Volumes 1 to 4. Prepared by Clearstone Engineering Ltd., Calgary, AB.IPCC Guidelines for National Greenhouse Gas Inventories, 2006</t>
  </si>
  <si>
    <t>Booz Allen Hamilton</t>
  </si>
  <si>
    <t>Energy Information Administration 1605B; The Greenhouse Gas Protocol: A Corporate Accounting and Reporting Standard (Revised Edition); US EPA Climate Leaders:  Direct Emissions from Mobile Combustion Sources</t>
  </si>
  <si>
    <t>BorgWarner</t>
  </si>
  <si>
    <t>BORKAR PACKAGING</t>
  </si>
  <si>
    <t>Other, please specify: No Emission in our manufacturing process</t>
  </si>
  <si>
    <t>BORMIOLI LUIGI</t>
  </si>
  <si>
    <t>2018-07-25 00:00:00.0</t>
  </si>
  <si>
    <t>2018-06-11 00:00:00.0</t>
  </si>
  <si>
    <t>American Petroleum Institute Compendium of Greenhouse Gas Emissions Methodologies for the Oil and Natural Gas Industry, 2009</t>
  </si>
  <si>
    <t>Brambles</t>
  </si>
  <si>
    <t>BRASERVICE CONSTRUCOES E MONTAGENS</t>
  </si>
  <si>
    <t>Other, please specify: ainda não  definimos as metodologias</t>
  </si>
  <si>
    <t>Ainda não definido</t>
  </si>
  <si>
    <t>IPCC Guidelines for National Greenhouse Gas Inventories, 2006; The Greenhouse Gas Protocol: A Corporate Accounting and Reporting Standard (Revised Edition);  Other, please specify: WRI 2006 report, AP-42 and IPIECA</t>
  </si>
  <si>
    <t>- Hot Climate, Cool Commerce Report: A Service Sector Guide to Greenhouse Gas Management (WRI, 2006)- AP-42 (Compilation of Air Pollutant Emission Factors – Volume I, Fifth Edition, January, 2005 revised edition)-Petroleum Industry Guidelines for reporting Greenhouse Gas Emissions (IPIECA, OGP e API)</t>
  </si>
  <si>
    <t>US EPA Climate Leaders: Direct Emissions from Stationary Combustion; US EPA Climate Leaders: Indirect Emissions from Purchases/ Sales of Electricity and Steam</t>
  </si>
  <si>
    <t>Brazil GHG Protocol Programme; IPCC Guidelines for National Greenhouse Gas Inventories, 2006; The Greenhouse Gas Protocol Agricultural Guidance: Interpreting the Corporate Accounting and Reporting Standard for the Agricultural Sector</t>
  </si>
  <si>
    <t>BRI-STOR SYSTEMS</t>
  </si>
  <si>
    <t>Heavy vehicles</t>
  </si>
  <si>
    <t>Other, please specify: ISO 14001</t>
  </si>
  <si>
    <t>Scope 1 No Data at present.Scope 2This is currently measured through recording energy consumption.</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</si>
  <si>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</si>
  <si>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Other, please specify: US EPA Waste Reduction Model</t>
  </si>
  <si>
    <t>Scope 1 Data Collection. BIC only has one stationary source. This is a propane fired boiler used in our product production. BIC has 2 mobile sources. The fuel tickets for the year for each vehicle are tallied and used to determine CO2e. Bright has multiple pieces of AC equipment. Prior to 2017, BIC had an outside contract addressing and managing our AC units. In 2017, BIC began maintaining these pieces of equipment ourselves. A more accurate list of equipment was created and all units were inspected. This is why we had an increase in our CO2e amounts in our Scope 1 for 2017. BIC has no suppression systems nor do we purchase offsite gases.</t>
  </si>
  <si>
    <t>IPCC Guidelines for National Greenhouse Gas Inventories, 2006; ISO 14064-1; The Greenhouse Gas Protocol: A Corporate Accounting and Reporting Standard (Revised Edition); The Greenhouse Gas Protocol: Public Sector Standard;  Other, please specify: Turkish MRV of GHG Emissions Regulation</t>
  </si>
  <si>
    <t>Under other methodology listed in the previous question, we use the methodology set in Turkish Regulation on Monitoring, Reporting and Verification of GHG Emissions) especially in order to monitor our activity data with lower uncertainty. The calculation methodology of this regulation is similar to ISO 14064-1 approach and we take this into account in order to cross-check our emissions calculations.</t>
  </si>
  <si>
    <t>Defra Voluntary 2017 Reporting Guidelines; The Greenhouse Gas Protocol: A Corporate Accounting and Reporting Standard (Revised Edition); US EPA Mandatory Greenhouse Gas Reporting Rule</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</si>
  <si>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</si>
  <si>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IPCC Guidelines for National Greenhouse Gas Inventories, 2006; The Climate Registry: General Reporting Protocol; The Greenhouse Gas Protocol: A Corporate Accounting and Reporting Standard (Revised Edition); US EPA Climate Leaders: Direct HFC and PFC Emissions from Use of Refrigeration and Air Conditioning Equipment; US EPA Mandatory Greenhouse Gas Reporting Rule;  Other, please specify: IPCC Guidelines Chapter 11 N2O Emissions</t>
  </si>
  <si>
    <t>&amp;#160;&amp;#160;&amp;#160;The GHG emissions from the application of N-containing fertilizers are calculated using the methodology as described in 2006 IPCC Guidelines for National Greenhouse Gas Inventories- Chapter 11 N2O Emissions from Managed Soils, and CO2 Emissions from Lime and Urea Application. http://www.ipcc-nggip.iges.or.jp/public/2006gl/pdf/4_Volume4/V4_11_Ch11_N2O&amp;CO2.pdf</t>
  </si>
  <si>
    <t>BRP</t>
  </si>
  <si>
    <t>Recreational vehicles</t>
  </si>
  <si>
    <t>Bucher Industries AG</t>
  </si>
  <si>
    <t>ISO 14064-1; The Greenhouse Gas Protocol: A Corporate Accounting and Reporting Standard (Revised Edition);  Other, please specify: fifth IPCC report (AR5)</t>
  </si>
  <si>
    <t>The greenhouse gas emissions were calculated in accordance with the Greenhouse Gas Protocol and ISO standard 14064. More up-to-date emissions factors and the latest Global Warming Potentials (GWPs) from the fifth IPCC report (AR5) were used. Certain country-specific CO2 emission factors for electricity from last year's report had to be corrected. As a result, some figures for 2016 differ by a few percent from the figures reprrted in the previous year.</t>
  </si>
  <si>
    <t>Bumble Bee Foods LLC</t>
  </si>
  <si>
    <t>Fishing</t>
  </si>
  <si>
    <t>Bunge</t>
  </si>
  <si>
    <t>Brazil GHG Protocol Programme; IPCC Guidelines for National Greenhouse Gas Inventories, 2006; US EPA Mandatory Greenhouse Gas Reporting Rule;  Other, please specify: Argentina / Brazil governmental sources</t>
  </si>
  <si>
    <t>The Argentine Secretary of Energy and the Brazilian Ministry of Science and Technology are also sources of regional indexes that support the use of global guidelines like the GHG protocol and IPCC</t>
  </si>
  <si>
    <t>Bunzl plc</t>
  </si>
  <si>
    <t>Bureau Veritas</t>
  </si>
  <si>
    <t>BWP Trust</t>
  </si>
  <si>
    <t>BYD</t>
  </si>
  <si>
    <t>Other, please specify: 深圳市碳排放计算指南</t>
  </si>
  <si>
    <t>Bystronic AG</t>
  </si>
  <si>
    <t>Cabot Corporation</t>
  </si>
  <si>
    <t>IPCC Guidelines for National Greenhouse Gas Inventories, 2006; The Climate Registry: General Reporting Protocol; The Greenhouse Gas Protocol: A Corporate Accounting and Reporting Standard (Revised Edition)</t>
  </si>
  <si>
    <t>CAE Inc.</t>
  </si>
  <si>
    <t>Defra Voluntary 2017 Reporting Guidelines; The Climate Registry: General Reporting Protocol;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t>
  </si>
  <si>
    <t>CAFINCO SA DE CV</t>
  </si>
  <si>
    <t>Other, please specify: EPA METODO 3A - 2011,  EPA METODO 10 - 2</t>
  </si>
  <si>
    <t>SE REALIZAN ESTUDIOS DE EMISIONES POR UN LABORATORIO ACREDITADO</t>
  </si>
  <si>
    <t>CALIENTE CONSTRUCTION INC</t>
  </si>
  <si>
    <t>US EPA Mandatory Greenhouse Gas Reporting Rule;  Other, please specify: California GHG MRR</t>
  </si>
  <si>
    <t>California Air Resources Board Mandatory Reporting Regulations - California Code of Regulations, Title 17, Division 3, Chapter 1, Subchapter 10, Article 2, Mandatory Greenhouse Gas Reporting Regulation (MRR)</t>
  </si>
  <si>
    <t>Callink Serviços de Call Center Ltd</t>
  </si>
  <si>
    <t>Brazil GHG Protocol Programme; ISO 14064-1; The GHG Indicator: UNEP Guidelines for Calculating Greenhouse Gas Emissions for Businesses and Non-Commercial Organizations</t>
  </si>
  <si>
    <t>CAMLIN FINE SCIENCES LIMITED</t>
  </si>
  <si>
    <t>Other, please specify: Ambient Air as per IS:5182 Part 1 (2006)</t>
  </si>
  <si>
    <t>Ambient Air as per IS:5182 Part 1 (2006)</t>
  </si>
  <si>
    <t>Other, please specify: None</t>
  </si>
  <si>
    <t>We monitor billing statements for electrical, natural gas, water and waste management</t>
  </si>
  <si>
    <t>Campo del Tesoro S.A.</t>
  </si>
  <si>
    <t>Other, please specify: No calculamos emisiones de Alcance 1 y 2</t>
  </si>
  <si>
    <t>No calculamos emisiones de alcance 1 y alcance 2</t>
  </si>
  <si>
    <t>Canadian Imperial Bank of Commerce (CIBC)</t>
  </si>
  <si>
    <t>Canadian National Railway Company</t>
  </si>
  <si>
    <t>Canadian Natural Resources Limited</t>
  </si>
  <si>
    <t>American Petroleum Institute Compendium of Greenhouse Gas Emissions Methodologies for the Oil and Natural Gas Industry, 2009; Canadian Association of Petroleum Producers, Calculating Greenhouse Gas Emissions, 2003; European Union Emission Trading System (EU ETS): The Monitoring and Reporting Regulation (MMR) – General guidance for installations; ISO 14064-1</t>
  </si>
  <si>
    <t>Canadian Pacific Railway</t>
  </si>
  <si>
    <t>The Greenhouse Gas Protocol: A Corporate Accounting and Reporting Standard (Revised Edition); US EPA Climate Leaders: Direct Emissions from Stationary Combustion; US EPA Climate Leaders: Direct HFC and PFC Emissions from Use of Refrigeration and Air Conditioning Equipment; US EPA Climate Leaders: Indirect Emissions from Purchases/ Sales of Electricity and Steam</t>
  </si>
  <si>
    <t>IPCC Guidelines for National Greenhouse Gas Inventories, 2006; Other, please specify; The Climate Registry: Electric Power Sector (EPS) Protocol; The Greenhouse Gas Protocol: A Corporate Accounting and Reporting Standard (Revised Edition); US EPA Climate Leaders: Direct Emissions from Stationary Combustion; US EPA Mandatory Greenhouse Gas Reporting Rule</t>
  </si>
  <si>
    <t>Alberta Climate Change and Emissions Management Act (2009) - Alberta Environment and Parks (AEP), Specified Gas Emitters Regulation. Alberta Regulation 139/2007 - With amendments up to and including Regulation 104/2015 - AEP, Specified Gas Reporting Regulation. Alberta Regulation 251/2004 - With amendments up to and including Regulation 105/2015 - AEP, Standard for Completing Greenhouse Gas Compliance Reports (Version 1.0, October 2017) - AEP, Technical Guidance for Completing Specified Gas Compliance Reports (Version 7.0, January 2014) - AEP, Technical Guidance for Greenhouse Gas Verification at Reasonable Level Assurance (Version 1.0, January 2013) - AEP, Technical Guidance for Completing Baseline Emission Intensity Application (Version 4.0, July 2012) - British Columbia Ministry of Environment (BCMOE), Greenhouse Gas Reduction (Cap and Trade) Act Reporting Regulation 272/2009 (includes amendments up to B.C. Reg 253/2014) - BCMOE, Reporting Regulation Guidance Document (2011) - BCMOE, Reporting Regulation Guidance Document: Verification (2012) - ISO 14064 Part 3 – Greenhouse Gases: Specification with guidance for the validation and verification of greenhouse gas assertions - Canadian Standard for Assurance Engagements (CSAE) 3410, Assurance Engagements on Greenhouse Gas Statements - Environment and Climate Change Canada (ECCC), Global Warming Potentials - Western Climate Initiatives (WCI) Final Essential Requirements of Mandatory Reporting including 2011 Amendments for Harmonization of Reporting in Canadian Jurisdictions (December 21, 2011) - WCI Quantification Method 2013 Addendum to Canadian Harmonization VersionAlberta &amp; British Columbia verifications (reasonable level of assurance):We conducted a reasonable level of assurance verification in accordance with Alberta &amp; British Columbia climate change standards and regulations. Those standards and regulations require that we plan and hire a third-party vendor to perform an audit to obtain reasonable assurance whether the emissions inventory assertion in CO2e is free of material errors, omissions or misrepresentations based on the criteria, and whether it conforms to the requirements of the standards and regulations.</t>
  </si>
  <si>
    <t>Cardinal Health Inc.</t>
  </si>
  <si>
    <t>Carnival Corporation</t>
  </si>
  <si>
    <t>Cruise lines &amp; ferries</t>
  </si>
  <si>
    <t>Other, please specify: ISO 14064 -1:2006</t>
  </si>
  <si>
    <t>Direct emissions from mobile combustion sources - May 2008 US EPA Climate Leaders Optional emissions from commuting, business travel and product transport.</t>
  </si>
  <si>
    <t>Carsales.com</t>
  </si>
  <si>
    <t>CARTONDRUCK GRAFICA LTDA</t>
  </si>
  <si>
    <t>The GHG Indicator: UNEP Guidelines for Calculating Greenhouse Gas Emissions for Businesses and Non-Commercial Organizations; The Greenhouse Gas Protocol: A Corporate Accounting and Reporting Standard (Revised Edition)</t>
  </si>
  <si>
    <t>2018-07-18 00:00:00.0</t>
  </si>
  <si>
    <t>US EPA Climate Leaders: Direct Emissions from Stationary Combustion</t>
  </si>
  <si>
    <t>2018-07-24 00:00:00.0</t>
  </si>
  <si>
    <t>Japan Ministry of the Environment, Law Concerning the Promotion of the Measures to Cope with Global Warming, Superceded by Revision of the Act on Promotion of Global Warming Countermeasures (2005 Amendment);  Other, please specify: GHGプロトコル算定ツールに収載されている年度別各国電力CO2排出係数</t>
  </si>
  <si>
    <t>・ 燃料のCO2換算については、地球温暖化対策推進法による「燃料種類別の単位発熱量、排出係数」より「CO2換算係数」を算出して、燃料種類別に適用したのち合算しています。・電力量のCO2換算に用いる係数は、GHGプロトコルの計算ツール（GHG emissions from purchased electricity 4.8）に収載されている　年度別各国電力CO2排出係数を適用しています。 なお、計算ツールに収載されていない年度については、当該国の最新の係数を暫定適用しています。</t>
  </si>
  <si>
    <t>2018-08-06 00:00:00.0</t>
  </si>
  <si>
    <t>EPRA (European Public Real Estate Association) guidelines, 2011; The Greenhouse Gas Protocol: A Corporate Accounting and Reporting Standard (Revised Edition)</t>
  </si>
  <si>
    <t>Cathay Pacific Airways Limited</t>
  </si>
  <si>
    <t>Caverion</t>
  </si>
  <si>
    <t>CBS Corp.</t>
  </si>
  <si>
    <t>CCL Industries</t>
  </si>
  <si>
    <t>Celanese Corporation</t>
  </si>
  <si>
    <t>IPCC Guidelines for National Greenhouse Gas Inventories, 2006; The Greenhouse Gas Protocol: A Corporate Accounting and Reporting Standard (Revised Edition); US EPA Climate Leaders: Direct Emissions from Stationary Combustion</t>
  </si>
  <si>
    <t>Celgene Corporation</t>
  </si>
  <si>
    <t>IPCC Guidelines for National Greenhouse Gas Inventories, 2006; The Climate Registry: General Reporting Protocol; The Greenhouse Gas Protocol: A Corporate Accounting and Reporting Standard (Revised Edition); US EPA Climate Leaders: Direct HFC and PFC Emissions from Use of Refrigeration and Air Conditioning Equipment</t>
  </si>
  <si>
    <t>Celsia SA ESP</t>
  </si>
  <si>
    <t>Cementos Argos SA</t>
  </si>
  <si>
    <t>CEMEX</t>
  </si>
  <si>
    <t>WBCSD: The Cement CO2 and Energy Protocol;  Other, please specify: Internal tools, see C5.2a</t>
  </si>
  <si>
    <t>For ready-mix &amp; aggregates operations, data for scope 1 and 2 have been extrapolated from data collected with the CEMEX CO2 footprint methodology from 2013 taking the production volume from 2017; this methodology assesses the total GHG footprint on a cradle-to-gate basis and is in compliance with most currently available standards for carbon footprints (PAS 2050, ISO 14040).</t>
  </si>
  <si>
    <t>Centamin plc</t>
  </si>
  <si>
    <t>Centerra Gold Inc.</t>
  </si>
  <si>
    <t>Brazil GHG Protocol Programme; IPCC Guidelines for National Greenhouse Gas Inventories, 2006; The Greenhouse Gas Protocol: A Corporate Accounting and Reporting Standard (Revised Edition)</t>
  </si>
  <si>
    <t>Centrais Eletricas de Santa Catarina SA CELESC</t>
  </si>
  <si>
    <t>Central Business Forms, Inc</t>
  </si>
  <si>
    <t>Brazil GHG Protocol Programme; IPCC Guidelines for National Greenhouse Gas Inventories, 2006</t>
  </si>
  <si>
    <t>Defra Voluntary 2017 Reporting Guidelines;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t>
  </si>
  <si>
    <t>CHA HOLDINGS</t>
  </si>
  <si>
    <t>CHANGZHOU HUADA KEJIE OPTO-ELECTRO INSTRUMENT CO., LTD</t>
  </si>
  <si>
    <t>2018-07-12 00:00:00.0</t>
  </si>
  <si>
    <t>2018-07-29 00:00:00.0</t>
  </si>
  <si>
    <t>Chemical &amp; Schutz</t>
  </si>
  <si>
    <t>Cheng Uei Precision Industry</t>
  </si>
  <si>
    <t>Chime Communications</t>
  </si>
  <si>
    <t>China Citic Bank</t>
  </si>
  <si>
    <t>China Corporate Energy Conservation and GHG Management Programme; IPCC Guidelines for National Greenhouse Gas Inventories, 2006;  Other, please specify: China's Regional Grid Baseline Emission</t>
  </si>
  <si>
    <t>1. The emission data is based on the approach of the Group, namely, China CITIC Bank Corporation Limited and its subsidiaries.2. The GHG inventory in this report includes carbon dioxide, methane and nitrous oxide, which are mainly derived from purchased electricity and fuel and are presented in CO2 equivalent, including direct emissions (Scope 1) and indirect emissions (Scope 2).3. The direct greenhouse gas emissions in this report are calculated based on the 2006 IPCC Guidelines for National Greenhouse Gas Inventories issued by the Inter governmental Panel on Climate Change (IPCC).4. The indirect greenhouse gas emissions in this report are calculated according to the 2015 China Regional Power Grid Baseline Emission Factors issued by the National Development and Reform Commission of China. In which, due to the lack of baseline emission factor for Tibet Power Grid and little data impact and importance of Lhasa Branch's procured power, such procured power is not included in the scope of greenhouse gas emissions statistics.</t>
  </si>
  <si>
    <t>China Construction Bank</t>
  </si>
  <si>
    <t>1. The statistical scope of environmental performance data includes only workplaces of headquarters and 37 primary branches head offices. 2. The statistical scope of employees includes only the sum of the number of employees in the headquarter and 37 primary branches head offices.. 3. Based on the nature of the Group's business, the greenhouse gas emissions are mainly derived from the procured power and the combustion of fossil fuels. The list of greenhouse gas includes carbon dioxide, methane and nitrous oxide. Greenhouse gas emissions data are presented in carbon dioxide equivalent and are based on the ''China's Regional Grid Baseline Emission Factors 2015” which was published by the National Development and Reform Commission of China and ''2006 IPCC Guidelines for National Greenhouse Gas Inventories” which was issued by the Intergovernmental Panel on Climate Change (IPCC). 4. As the baseline emission factors of the local power grid have not yet been announced, the greenhouse gas emissions generated by the power procured by the Tibet branch is not included in the scope of disclosure.</t>
  </si>
  <si>
    <t>ISO 14064-1; Taiwan - GHG Reduction Act</t>
  </si>
  <si>
    <t>China Everbright Environment Group Limited</t>
  </si>
  <si>
    <t>Other, please specify: Please refer to the "comment box"</t>
  </si>
  <si>
    <t>We have used the GHG emissions calculation methodology of the CDM under the UNFCCC ("ACM0022: Alternative waste treatment processes (Version 2.0)", ''AM0080: Mitigation of Greenhouse Gases Emissions with Treatment of Wastewater in Aerobic Wastewater Treatment Plants (Version 1.0 )", and ''ACM0018: Electricity Generation from Biomass Residues in Power-only Plants (Version 3.0)” to calculate the GHG emissions of all our projects in operation.</t>
  </si>
  <si>
    <t>IPCC Guidelines for National Greenhouse Gas Inventories, 2006; The Greenhouse Gas Protocol: A Corporate Accounting and Reporting Standard (Revised Edition);  Other, please specify: Please see answer in C5.2a</t>
  </si>
  <si>
    <t>Baseline emission factor of China power grid in 2015 published by China NDRC</t>
  </si>
  <si>
    <t>Taiwan - GHG Reduction Act</t>
  </si>
  <si>
    <t>China State Construction International Holdings Ltd</t>
  </si>
  <si>
    <t xml:space="preserve">ISO 14064-1; The Greenhouse Gas Protocol: A Corporate Accounting and Reporting Standard (Revised Edition);  Other, please specify: Guidelines in China and Hong Kong	</t>
  </si>
  <si>
    <t>The quantification process and emission factors are referenced to the Guidelines for Accounting and Reporting Greenhouse Gas Emissions China Electricity Generation Enterprises (Trial), the Guidelines for Accounting and Reporting Greenhouse Gas Emissions China Public Building Operation Units (Enterprises) (Trial), the Guidelines for Accounting and Reporting Greenhouse Gas Emissions Other Industrial Enterprises (Trial), the Guidelines to Account for and Report on Greenhouse Gas Emissions and Removals for Buildings (Commercial, Residential or Institutional Purposes) in Hong Kong, the ISO14064-1 standard and the Greenhouse Gas Protocol.</t>
  </si>
  <si>
    <t>IPCC Guidelines for National Greenhouse Gas Inventories, 2006; ISO 14064-1; The Greenhouse Gas Protocol: A Corporate Accounting and Reporting Standard (Revised Edition); World Steel Association CO2 emissions data collection guidelines;  Other, please specify: National standard: CNS14064-1</t>
  </si>
  <si>
    <t>National standard: CNS14064-1, established by BSMI, Taiwan.</t>
  </si>
  <si>
    <t>China Telecom</t>
  </si>
  <si>
    <t>IPCC Guidelines for National Greenhouse Gas Inventories, 2006; The Greenhouse Gas Protocol: A Corporate Accounting and Reporting Standard (Revised Edition);  Other, please specify: The 4th Assessment Report 2007 by IPCC</t>
  </si>
  <si>
    <t>CHINACOMM</t>
  </si>
  <si>
    <t>Other, please specify: 暂时没有数据提供</t>
  </si>
  <si>
    <t>如数据提供只有办公能源耗损提供，至于气候环境数据没有。</t>
  </si>
  <si>
    <t>Chocoladefabriken Lindt &amp; Sprüngli AG</t>
  </si>
  <si>
    <t>2018-09-07 00:00:00.0</t>
  </si>
  <si>
    <t>ISO 14064-1; New Zealand - Guidance for Voluntary, Corporate Greenhouse Gas Reporting; The Greenhouse Gas Protocol: A Corporate Accounting and Reporting Standard (Revised Edition)</t>
  </si>
  <si>
    <t>Chroma</t>
  </si>
  <si>
    <t>Cia Energética de São Paulo S.A. - CESP</t>
  </si>
  <si>
    <t>Brazil GHG Protocol Programme;  Other, please specify: UNFCCC</t>
  </si>
  <si>
    <t>Methodologies approved by the United Nations Framework Convention on Climate Change – UNFCCC: ACM0001: Consolidated baseline and monitoring methodology for landfill gas project activitiesAMSIII.H.: Methane recovery in wastewater treatmentGHG emission factors for fossil fuels, ethanol and chemical fertilizers of IPCC 2006 – Guidelines for GHG InventoriesMedium level of GHG emission for the Brazilian electric energy national interconnected system, published by the Science and Technology Department of the Brazilian government. For further details please go to: http://www.mct.gov.br</t>
  </si>
  <si>
    <t>CIA SANEAMENTO DE MINAS GERAIS - COPASA</t>
  </si>
  <si>
    <t>CIBERNOS SERVICIOS SA</t>
  </si>
  <si>
    <t>Other, please specify: No dispongo de la información</t>
  </si>
  <si>
    <t>No dispongo de la información.</t>
  </si>
  <si>
    <t>2018-09-27 00:00:00.0</t>
  </si>
  <si>
    <t>Brazil GHG Protocol Programme; Defra Voluntary 2017 Reporting Guidelines; IPCC Guidelines for National Greenhouse Gas Inventories, 2006</t>
  </si>
  <si>
    <t>Ciena Corp.</t>
  </si>
  <si>
    <t>Cincinnati Financial Corporation</t>
  </si>
  <si>
    <t>CIR SpA</t>
  </si>
  <si>
    <t>City Developments Limited</t>
  </si>
  <si>
    <t>ISO 14064-1; Korea GHG and Energy Target Management System Operating Guidelines</t>
  </si>
  <si>
    <t>Clas Ohlson AB</t>
  </si>
  <si>
    <t>The GHG Indicator: UNEP Guidelines for Calculating Greenhouse Gas Emissions for Businesses and Non-Commercial Organizations</t>
  </si>
  <si>
    <t>Cleanaway Waste Management</t>
  </si>
  <si>
    <t>Clesse do Brasil</t>
  </si>
  <si>
    <t>Clifford Chance</t>
  </si>
  <si>
    <t>Cloetta AB</t>
  </si>
  <si>
    <t>Clorox Company</t>
  </si>
  <si>
    <t>Australia - National Greenhouse and Energy Reporting Act; IPCC Guidelines for National Greenhouse Gas Inventories, 2006; ISO 14064-1; The Greenhouse Gas Protocol: A Corporate Accounting and Reporting Standard (Revised Edition)</t>
  </si>
  <si>
    <t>Clune Construction Company</t>
  </si>
  <si>
    <t>Other, please specify: Not applicable to our industry.</t>
  </si>
  <si>
    <t>Not applicable to our industry.</t>
  </si>
  <si>
    <t>The Greenhouse Gas Protocol: A Corporate Accounting and Reporting Standard (Revised Edition);  Other, please specify: Clean Cargo Working Group</t>
  </si>
  <si>
    <t>CMA-CGM uses the Clean Cargo Working Group Methodology: CCWG is dedicated to improving environmental performance in container shipping by developing standardized methodologies to measure environmental impacts and easy-to-use tools that meet the needs of shippers, freight forwarders, and carriers and enables them to measure, evaluate, and reduce environmental impacts.The CCWG CO2 methodology only includes CO2 emissions and no other GHG emissions (CO2 equivalents: CO2e). Given that all relevant energy consumption from ocean container transportation stems from fuel combustion on vessel engines, CO2 emissions is an appropriate approximation of total GHG emissions. (Source: https://www.bsr.org/reports/BSR_CCWG_Carbon_Emissions_Methodology_2015.pdf)The following data are IMO carbon conversion factors. Emissions rate (g/kg de fuel): CO2 emission rate per kg of burnt fuel.  Emission Rate HFO = 3114 g of CO2 / kg of fuel oilEmission Rate LSFO = 3151 g of CO2 / kg of fuel oil Emission rate DO = 3206 g of CO2 / kg of diesel oil</t>
  </si>
  <si>
    <t>2018-06-12 00:00:00.0</t>
  </si>
  <si>
    <t>The Greenhouse Gas Protocol: Public Sector Standard; US EPA Mandatory Greenhouse Gas Reporting Rule</t>
  </si>
  <si>
    <t>CNLIGHT</t>
  </si>
  <si>
    <t>CNP Assurances</t>
  </si>
  <si>
    <t>Cobham</t>
  </si>
  <si>
    <t>Coca-Cola Amatil</t>
  </si>
  <si>
    <t>2018-10-05 00:00:00.0</t>
  </si>
  <si>
    <t>COCA-COLA İÇECEK A.Ş.</t>
  </si>
  <si>
    <t>Defra Voluntary 2017 Reporting Guidelines; IPCC Guidelines for National Greenhouse Gas Inventories, 2006; ISO 14064-1; The Greenhouse Gas Protocol: Public Sector Standard; US EPA Climate Leaders:  Direct Emissions from Mobile Combustion Sources</t>
  </si>
  <si>
    <t>COFCO Malt (Dalian) Co., Ltd</t>
  </si>
  <si>
    <t>Colbun SA</t>
  </si>
  <si>
    <t>Comar, Inc.</t>
  </si>
  <si>
    <t>None. Comar operations do not have a significant impact on climate related issues. Emissions are insignificant.</t>
  </si>
  <si>
    <t>2018-09-14 00:00:00.0</t>
  </si>
  <si>
    <t>Act on the Rational Use of Energy; WBCSD: The Cement CO2 and Energy Protocol</t>
  </si>
  <si>
    <t>COMERCIAL ROSHFRANS S.A. DE C.V.</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</si>
  <si>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Emissions from Stationary Combustion</t>
  </si>
  <si>
    <t>ComfortDelGro Corporation Limited</t>
  </si>
  <si>
    <t>Other, please specify: VfU Standard</t>
  </si>
  <si>
    <t>We calculate our Scope 1 and Scope 2 GHG enmissions according to the VfU standard (Verein für Umweltmanagement und Nachhaltigkeit in Finanzinstituten e.V.).The standard is specifically tailored to the environmental aspects of financial institutions. Data collection and analysis as well as the calculations of the environmental impact of financial institutions are standardized by the VfU standard. It gets updated regularly with the help of member companies. The latest scientific findings and publications are always incorporated in the conversion factors.The VfU indicators are adjusted to the internations standards of environmental and climate reporting like a) Global Reporting Initiative (GRI), b) Greenhouse Gas Protocol as well as c) CDP.</t>
  </si>
  <si>
    <t>Australia - National Greenhouse and Energy Reporting Act; New Zealand - Guidance for Voluntary, Corporate Greenhouse Gas Reporting; The Greenhouse Gas Protocol: A Corporate Accounting and Reporting Standard (Revised Edition)</t>
  </si>
  <si>
    <t>Defra Voluntary 2017 Reporting Guidelines; ISO 14064-1</t>
  </si>
  <si>
    <t>Compal Broadband Networks</t>
  </si>
  <si>
    <t>China Corporate Energy Conservation and GHG Management Programme; ISO 14064-1; Taiwan - GHG Reduction Act; The Greenhouse Gas Protocol: A Corporate Accounting and Reporting Standard (Revised Edition)</t>
  </si>
  <si>
    <t>Companhia De Locacao Das Americas</t>
  </si>
  <si>
    <t>Other, please specify: Rastreador</t>
  </si>
  <si>
    <t>Empresa de rastreamento faz o cálculo.</t>
  </si>
  <si>
    <t>European Union Emission Trading System (EU ETS): The Monitoring and Reporting Regulation (MMR) – General guidance for installations; IPCC Guidelines for National Greenhouse Gas Inventories, 2006; ISO 14064-1</t>
  </si>
  <si>
    <t>Compass Minerals International Inc</t>
  </si>
  <si>
    <t>Defra Voluntary 2017 Reporting Guidelines; The Climate Registry: Electric Power Sector (EPS) Protocol;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</si>
  <si>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Compatico</t>
  </si>
  <si>
    <t>COMPEQ MANUFACTURING CO., LTD</t>
  </si>
  <si>
    <t>The Climate Registry: General Reporting Protocol; The Greenhouse Gas Protocol: A Corporate Accounting and Reporting Standard (Revised Edition); US EPA Climate Leaders: Indirect Emissions from Purchases/ Sales of Electricity and Steam; US EPA Mandatory Greenhouse Gas Reporting Rule</t>
  </si>
  <si>
    <t>CONCREMAT ENGENHARIA E TECNOLOGIA S.A</t>
  </si>
  <si>
    <t>ConocoPhillips</t>
  </si>
  <si>
    <t>American Petroleum Institute Compendium of Greenhouse Gas Emissions Methodologies for the Oil and Natural Gas Industry, 2009; IPIECA’s Petroleum Industry Guidelines for reporting GHG emissions, 2nd edition, 2011; US EPA Mandatory Greenhouse Gas Reporting Rule</t>
  </si>
  <si>
    <t>CONSOL Energy Inc</t>
  </si>
  <si>
    <t>Coal extraction &amp; processing</t>
  </si>
  <si>
    <t>Coal mining</t>
  </si>
  <si>
    <t>Coal</t>
  </si>
  <si>
    <t>US EPA Climate Leaders: Indirect Emissions from Purchases/ Sales of Electricity and Steam; US EPA Mandatory Greenhouse Gas Reporting Rule</t>
  </si>
  <si>
    <t>CONSTARCO</t>
  </si>
  <si>
    <t>Constellation Brands, Inc.</t>
  </si>
  <si>
    <t>Defra Voluntary 2017 Reporting Guidelines; International Wine Industry Greenhouse Gas Protocol and Accounting Tool; IPCC Guidelines for National Greenhouse Gas Inventories, 2006; The Greenhouse Gas Protocol: A Corporate Accounting and Reporting Standard (Revised Edition)</t>
  </si>
  <si>
    <t>Constellium SE</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</si>
  <si>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Climate Leaders: Direct Emissions from Stationary Combustion</t>
  </si>
  <si>
    <t>New Zealand - Guidance for Voluntary, Corporate Greenhouse Gas Reporting; The Greenhouse Gas Protocol: A Corporate Accounting and Reporting Standard (Revised Edition)</t>
  </si>
  <si>
    <t>CONTROLPOINT TECHNOLOGIES</t>
  </si>
  <si>
    <t>Cooler Masterco.,Ltd.</t>
  </si>
  <si>
    <t>Cooper Standard Automotive</t>
  </si>
  <si>
    <t>CORCHOMEX SA DE CV</t>
  </si>
  <si>
    <t>Other, please specify: UNION EUROPEA FONDO EUROPEA DE DESARROLL</t>
  </si>
  <si>
    <t>The sum of:Electricity ( )*0.385 kg CO2 =Fuel ( )Kwh*0.2736 kg CO2=GLP ( )KWh*0.234 kg CO2=Paper ( )kg CO2*3 kg CO2=Water ( )m3* 0.788 kg CO2=in a year</t>
  </si>
  <si>
    <t>Other, please specify: GEVA and SDA</t>
  </si>
  <si>
    <t>Core Laboratories N.V. engaged Trucost to assess its operational and value chain greenhouse gas (GHG) emissions in line with the WRI/WBCSD Corporate Standard (Scope 1 and 2) and Corporate Value Chain (Scope 3) Guidelines (GHG Protocol). The assessment will allow Core Lab to report its Scope 1, 2 and 3 GHG emissions in annual accounts and to the CDP Climate Change Questionnaire. Core Lab has already been reporting its company-wide Scope 1 and 2 GHG emissions to the CDP since 2014. Currently, Core Lab uses estimates of its company-wide emissions based on its sector of operation and revenue for reporting purposes. Core Lab engaged Trucost to improve its operational (Scope 1 and 2) GHG emission quantification methodology by integrating primary data. Furthermore, Trucost quantified Core Lab's Scope 3 GHG emissions according to the fifteen Scope 3 categories outlined in the Guidelines to help Core Lab understand and disclose its Scope 3 emissions for the first time. This operational and value chain GHG emission footprint will focus on six Advance Technology Centers (ATCs) located in the USA, UK, Netherlands, Canada, United Arab Emirates and Malaysia. Finally, Trucost helped Core Lab set as science based target for its Scope 1 and 2 emissions. Science based targets aim to help companies to work towards limiting the increase in global average temperatures to below 2°C, a limit agreed upon by leading climate scientists and governments to ensure long-term sustainability and profitability. Science-based target setting can spur ambition and generate the innovations needed to transition to a low-carbon, sustainable economy. CDP also encourages companies to set and disclose science based targets through its Climate Change Questionnaire. Trucost has assessed Core Lab's Scope 1, 2 and 3 GHG emissions in alignment with the GHG Protocol for its six Advance Technology Centers (ATCs) located in Rotterdam, Kuala Lumpur, Houston, Calgary, Abu Dhabi and Aberdeen in the financial year (FY) 2015. Please refer to the box on the right for further definitions on each Scope. In 2015, dual reporting for Scope 2 GHG emissions (associated with purchased electricity) has been introduced and is required by the CDP in its 2016 CDP Climate Change Questionnaire. The dual reporting distinguishes between location based and market based Scope 2 emissions, which are further explained in the box to the right. The logic of dual reporting is to encourage consistency across reporting companies, but also to encourage a move towards renewable energy sources as ‘business as usual' of market based Scope 2 GHG emissions will likely reflect an increasing emission factor as contractual obligations are gained for renewable energy types and the residual mix remains less ‘green'. Trucost calculated both, market and location based Scope 2 GHG emissions. Aberdeen and Houston were able to provide a supplier specific emission factor and location specific grid mix respectively, which were used to calculate market based Scope 2 emissions. Each ATC collected and provided information regarding its stationary and mobile energy consumption and refrigerants (kg of refrigerant replacement was used as an approximation for the amount of gas leaked), required for the quantification of Scope 1 and 2 GHG emissions.</t>
  </si>
  <si>
    <t>Corning Incorporated</t>
  </si>
  <si>
    <t>CORPORATE CARE</t>
  </si>
  <si>
    <t>CORSET ARTES GRAFICAS E EDITORA LTD</t>
  </si>
  <si>
    <t>COSBOND</t>
  </si>
  <si>
    <t>Cosmax Inc</t>
  </si>
  <si>
    <t>Cosmint</t>
  </si>
  <si>
    <t>Other, please specify:  2003/87/CE</t>
  </si>
  <si>
    <t>We consider only consumption data of Power or natural gas used for productive site activities</t>
  </si>
  <si>
    <t>Costain Group</t>
  </si>
  <si>
    <t>ENCORD: Construction CO2e Measurement Protocol; IPCC Guidelines for National Greenhouse Gas Inventories, 2006; ISO 14064-1; The Greenhouse Gas Protocol: A Corporate Accounting and Reporting Standard (Revised Edition)</t>
  </si>
  <si>
    <t>Costco Wholesale Corporation</t>
  </si>
  <si>
    <t>Cosun Beet Company</t>
  </si>
  <si>
    <t>European Union Emission Trading System (EU ETS): The Monitoring and Reporting Regulation (MMR) – General guidance for installations</t>
  </si>
  <si>
    <t>Countryside Properties</t>
  </si>
  <si>
    <t>Cousin Corporation of America</t>
  </si>
  <si>
    <t>Covivio</t>
  </si>
  <si>
    <t>IPCC Guidelines for National Greenhouse Gas Inventories, 2006; ISO 14064-1; Korea GHG and Energy Target Management System Operating Guidelines</t>
  </si>
  <si>
    <t>Cranswick</t>
  </si>
  <si>
    <t>CRC INDUSTRIES INC</t>
  </si>
  <si>
    <t>Credicorp Limited</t>
  </si>
  <si>
    <t>Peru</t>
  </si>
  <si>
    <t>Other, please specify: See below</t>
  </si>
  <si>
    <t>CO2 emissions are calculated using the benchmark emission factors of the International Energy Agency for electricity (excluding France). For entities in France, the emission factor used is 0.006 kg CO2eq/KWh, the Group having signed a national contract with EDF in 2015 for the supply of exclusively renewable energy of French origin (mainly from hydropower). For other types of energy, emission factors used are those of DEFRA (British Department for Environment, Food and Rural Affairs) and the Ademe (French agency for environment and energy management) Carbon Base. For journeys by air, the emission factor takes into account emissions related to radiative forcing.</t>
  </si>
  <si>
    <t>The Greenhouse Gas Protocol: A Corporate Accounting and Reporting Standard (Revised Edition);  Other, please specify: VfU Indicators Standard 2015</t>
  </si>
  <si>
    <t>VfU Indicators Standard 2017 Calculation FileThe scope 1, 2 and 3 emissions have been calculated with the VfU Indicators 2015 calculation file standard. The calculations are also in line with the 2011 GHG protocol scope 3 standard.</t>
  </si>
  <si>
    <t>American Petroleum Institute Compendium of Greenhouse Gas Emissions Methodologies for the Oil and Natural Gas Industry, 2009; Canadian Association of Petroleum Producers, Calculating Greenhouse Gas Emissions, 2003;  Other, please specify: Canada &amp; US Government Reports</t>
  </si>
  <si>
    <t>To calculate Canadian Scope 2 emissions we use the National Inventory Report 1990-2015: Greenhouse Gas Sources and Sinks in Canada, Environment and Climate Change Canada for all provincial electricity emission factors.For Scope 2 emissions from our operations in the US we reference the US Energy Information Administration (eia) State Electricity Profiles.</t>
  </si>
  <si>
    <t>Crest Nicholson PLC</t>
  </si>
  <si>
    <t>CRH Plc</t>
  </si>
  <si>
    <t>Defra Voluntary 2017 Reporting Guidelines; The Greenhouse Gas Protocol: A Corporate Accounting and Reporting Standard (Revised Edition); US EPA Climate Leaders:  Direct Emissions from Mobile Combustion Sources; US EPA Climate Leaders: Direct Emissions from Stationary Combustion; WBCSD: The Cement CO2 and Energy Protocol;  Other, please specify: The GHG Protocol Scope 2 Guidance</t>
  </si>
  <si>
    <t>CRH reports its Scope 1 CO2 emissions in line with the Greenhouse Gas Protocol: A Corporate Accounting and Reporting Standard (Revised Edition), developed by the World Resources Institute and the WBCSD. Our Scope 2 emissions are reported according to The Greenhouse Gas Protocol Scope 2 Guidance - An amendment to the GHG Protocol Corporate Standard. The GHG Protocol's Scope 2 Guidance requires that two methods are to be followed in order to calculate scope 2 emissions. The allocation of GHG emissions is completed through using emission factors applied to each unit of energy consumption. The two methods are the location-based method which indicates the average emissions intensity of grids on which energy consumption occurs, while the other is the market-based method which reflects emissions from electricity provided by utility companies. The former uses grid average emission factors while the latter uses supplier-specific emission factors in order to define scope 2 emissions. It is available on page 50 in CRH 2017 Sustainability Report.Our Scope 1 and Scope 2 emissions are reported, also, according to the The The Cement CO2 and Energy Protocol - CO2 and Energy Accounting and Reporting Standard for the Cement Industry.The other three sources selected above are used to further guide us in reporting Scope 1 and 2 emissions.</t>
  </si>
  <si>
    <t>CRINGAS, S.L.</t>
  </si>
  <si>
    <t>IMPLANTACIÓN DE INDICADOR PARA EL CALCULO DE GASES DE EFECTO INVERNADERO ASOCIADOS A LA ACTIVIDAD ( HUELLA DE CARBONO)</t>
  </si>
  <si>
    <t>Crisp Malt</t>
  </si>
  <si>
    <t>CRS Brands</t>
  </si>
  <si>
    <t>CSL</t>
  </si>
  <si>
    <t>Australia - National Greenhouse and Energy Reporting Act; ISO 14064-1; The Greenhouse Gas Protocol: A Corporate Accounting and Reporting Standard (Revised Edition)</t>
  </si>
  <si>
    <t>CSX Corporation</t>
  </si>
  <si>
    <t>ISO 14064-1;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 US EPA Mandatory Greenhouse Gas Reporting Rule</t>
  </si>
  <si>
    <t>CyberAgent, Inc.</t>
  </si>
  <si>
    <t>CYMMETRIK</t>
  </si>
  <si>
    <t>Cypress Semiconductor Corporation</t>
  </si>
  <si>
    <t>2018-08-20 00:00:00.0</t>
  </si>
  <si>
    <t>The Climate Registry: General Reporting Protocol; US EPA Mandatory Greenhouse Gas Reporting Rule;  Other, please specify: Corporate accounting reporting standards</t>
  </si>
  <si>
    <t>Cypress relied primarily on methodologies defined in the ''US EPA Mandatory Greenhouse Gas Reporting Rule” and ''The Climate Registry's General Reporting Protocol.” When those protocol did not provide a methodology for calculating a particular type of emissions, the most current version of ''The Greenhouse Gas Protocol: A Corporate Accounting and Reporting Standard” was used. When none of the protocol specified a methodology for a particular emission type, Cypress employed best engineering practices. PFC emissions were calculated using US EPA methodologies.</t>
  </si>
  <si>
    <t>DABOL NIGERIA LTD</t>
  </si>
  <si>
    <t>Grain &amp; corn milling</t>
  </si>
  <si>
    <t>Daetwyler Holding AG</t>
  </si>
  <si>
    <t>IPCC Guidelines for National Greenhouse Gas Inventories, 2006; Korea GHG and Energy Target Management System Operating Guidelines</t>
  </si>
  <si>
    <t>Act on the Rational Use of Energy;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</si>
  <si>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SBT, Sectoral Decarbonization approach</t>
  </si>
  <si>
    <t>It is set using SDA (Sectoral Decarbonization approach) approved by SBT.</t>
  </si>
  <si>
    <t>Dairy Crest Group</t>
  </si>
  <si>
    <t>DAISHOWA PAPER PRODUCTS CO., LTD</t>
  </si>
  <si>
    <t>DAIZO Corporation</t>
  </si>
  <si>
    <t>Dalata Hotel Group</t>
  </si>
  <si>
    <t>Other, please specify: See comment  C5.2a</t>
  </si>
  <si>
    <t>The following 2 methodologies have been used: 1) IMO "Guidelines for Voluntary Use of the Ship Energy Efficiency Operational Indicator (EEOI)" 2009 2) CO2 emissions from fuel combustion highlights 2011 edition, International Energy Agency.</t>
  </si>
  <si>
    <t>Bilan Carbone; Brazil GHG Protocol Programme; Defra Voluntary 2017 Reporting Guidelines; 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Stationary Combustion; US EPA Mandatory Greenhouse Gas Reporting Rule</t>
  </si>
  <si>
    <t>European Union Emission Trading System (EU ETS): The Monitoring and Reporting Regulation (MMR) – General guidance for installations;  Other, please specify: ISPRA Review 2016</t>
  </si>
  <si>
    <t>For Scope 1 and Scope 2 Emissions we have used the Emission Factor for the Italian electricity consumption published by ISPRA in its report ''Fattori di emissione atmosferica di CO2 e sviluppo dellle fonti rinnovabili nel settore elettrico”. Review December 2016.</t>
  </si>
  <si>
    <t>Datatec</t>
  </si>
  <si>
    <t>US EPA Climate Leaders:  Direct Emissions from Mobile Combustion Sources</t>
  </si>
  <si>
    <t>2018-09-20 00:00:00.0</t>
  </si>
  <si>
    <t>DAXERY S.A. (PANCKEMAAM)</t>
  </si>
  <si>
    <t>Uruguay</t>
  </si>
  <si>
    <t>De La Rue</t>
  </si>
  <si>
    <t>DE MELLE</t>
  </si>
  <si>
    <t>Other, please specify: Not applicable.</t>
  </si>
  <si>
    <t>Not applicable.</t>
  </si>
  <si>
    <t>De Vere Limited</t>
  </si>
  <si>
    <t>Dechra Pharmaceuticals PLC</t>
  </si>
  <si>
    <t>The Climate Registry: General Reporting Protocol; The Greenhouse Gas Protocol: A Corporate Accounting and Reporting Standard (Revised Edition); US EPA Mandatory Greenhouse Gas Reporting Rule</t>
  </si>
  <si>
    <t>DEL GAUCHO S.R.L</t>
  </si>
  <si>
    <t>ABI Energia Linee Guida; European Union Emission Trading System (EU ETS): The Monitoring and Reporting Regulation (MMR) – General guidance for installations</t>
  </si>
  <si>
    <t>Del Monte Foods</t>
  </si>
  <si>
    <t>Defra Voluntary 2017 Reporting Guidelines; The Climate Registry: General Reporting Protocol; The Greenhouse Gas Protocol: A Corporate Accounting and Reporting Standard (Revised Edition); US EPA Climate Leaders:  Direct Emissions from Mobile Combustion Sources</t>
  </si>
  <si>
    <t>Delta Electronics (Thailand) plc</t>
  </si>
  <si>
    <t>Japan Ministry of the Environment, Law Concerning the Promotion of the Measures to Cope with Global Warming, Superceded by Revision of the Act on Promotion of Global Warming Countermeasures (2005 Amendment);  Other, please specify: IPCC Fourth Assessment Report(AR4-100Y)</t>
  </si>
  <si>
    <t>温室効果ガス排出量算定・報告マニュアル（環境省・経産省）、IPCC Fourth Assessment Report(AR4-100Years)</t>
  </si>
  <si>
    <t>Dentsply Sirona Inc.</t>
  </si>
  <si>
    <t>Derwent London</t>
  </si>
  <si>
    <t>2018-06-20 00:00:00.0</t>
  </si>
  <si>
    <t>The Greenhouse Gas Protocol: A Corporate Accounting and Reporting Standard (Revised Edition);  Other, please specify: ISO 14064-1</t>
  </si>
  <si>
    <t>1) The Greenhouse Gas Protocol: GHG Protocol Scope 2 Guidance2) Herkunftsnachweis-Durchführungsverordnung (HkNDV)/German implementing regulation on the guarantee of origin</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</si>
  <si>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 Other, please specify; The Greenhouse Gas Protocol: A Corporate Accounting and Reporting Standard (Revised Edition)</t>
  </si>
  <si>
    <t>- IEA CO2 Emissions from Fuel Combustion, OECD/IEA, Paris, 2017- DEFRA Conversion factors 2017</t>
  </si>
  <si>
    <t>European Union Emissions Trading System (EU ETS): The Monitoring and Reporting Regulation (MMR) – General guidance for aircraft operators; ISO 14064-1; Smart Freight Centre: GLEC Framework for Logistics Emissions Methodologies; The Greenhouse Gas Protocol: A Corporate Accounting and Reporting Standard (Revised Edition);  Other, please specify: EN 16258</t>
  </si>
  <si>
    <t>EN 16258 Methodology for Calculation and Declaration of Energy Consumption and GHG Emissions of Transport Services (Freight and Passengers) developed by CEN, the European standards institute.</t>
  </si>
  <si>
    <t>Deutsche Postbank AG</t>
  </si>
  <si>
    <t>American Petroleum Institute Compendium of Greenhouse Gas Emissions Methodologies for the Oil and Natural Gas Industry, 2009; Canadian Association of Petroleum Producers, Calculating Greenhouse Gas Emissions, 2003; IPCC Guidelines for National Greenhouse Gas Inventories, 2006; IPIECA's Petroleum Industry Guidelines for reporting GHG emissions, 2003; Other, please specify; US EPA Mandatory Greenhouse Gas Reporting Rule</t>
  </si>
  <si>
    <t>Environment and Climate Change Canada (ECCC). 2014, National Inventory of GHG, CAC and Other Priority Substances by the Upstream Oil and Gas Industry (references years 2001 to 2011) – Volumes 1 to 4. Prepared by Clearstone Engineering Ltd., Calgary, AB.</t>
  </si>
  <si>
    <t>Brazil GHG Protocol Programme;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Other, please specify: US EPA CLIMATE LEADER</t>
  </si>
  <si>
    <t>US EPA CLIMATE LEADER. Design Principles. 2005.Greenhouse Gas Conversion Factor Repository. DEFRA. UK. 2017.Other information:Emission factors:EPE. Balanco Energetico Nacional. 2017. (biomass/wood)SABESP- Companhia de Saneamento Básico do Estado de São Paulo (biological oxygen demand -BOD)Oliveira, 2010. Master thesis of ESALQ/USP. (fertigation)DEFRA. Methodology for EF. 2017 (air travel)</t>
  </si>
  <si>
    <t>The Climate Registry: General Reporting Protocol; The Greenhouse Gas Protocol: A Corporate Accounting and Reporting Standard (Revised Edition); US EPA Climate Leaders: Direct Emissions from Stationary Combustion</t>
  </si>
  <si>
    <t>DGSUNLIGHT</t>
  </si>
  <si>
    <t>Other, please specify: calculation sent via mail</t>
  </si>
  <si>
    <t>DIC Asset AG</t>
  </si>
  <si>
    <t>DISCO Corporation</t>
  </si>
  <si>
    <t>Act on the Rational Use of Energy; Japan Ministry of the Environment, Law Concerning the Promotion of the Measures to Cope with Global Warming, Superceded by Revision of the Act on Promotion of Global Warming Countermeasures (2005 Amendment); The Greenhouse Gas Protocol: Public Sector Standard</t>
  </si>
  <si>
    <t>Distell Group Holdings</t>
  </si>
  <si>
    <t>International Wine Industry Greenhouse Gas Protocol and Accounting Tool; The Greenhouse Gas Protocol: A Corporate Accounting and Reporting Standard (Revised Edition)</t>
  </si>
  <si>
    <t>2018-06-29 00:00:00.0</t>
  </si>
  <si>
    <t>DNB Bank ASA</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</si>
  <si>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t>
  </si>
  <si>
    <t>DOF ASA</t>
  </si>
  <si>
    <t>Dometic Group AB</t>
  </si>
  <si>
    <t>Defra Voluntary 2017 Reporting Guidelines; Other, please specify</t>
  </si>
  <si>
    <t>data conversion by csm software from tofuture (GRI certified)http://www.tofuture.eu/</t>
  </si>
  <si>
    <t>DOMINGUES PAES EMPRESA DE SEGURANCA</t>
  </si>
  <si>
    <t>Other, please specify: Não aplicável</t>
  </si>
  <si>
    <t>A Domingues Paes não apresenta geração de gases efeito estufa que permita coleta de dados de atividades e calculo de as emissões, não sendo aplicável a realidade da empresa.</t>
  </si>
  <si>
    <t>The Climate Registry: Electric Power Sector (EPS) Protocol; US EPA Mandatory Greenhouse Gas Reporting Rule</t>
  </si>
  <si>
    <t>Domino's Pizza Group plc</t>
  </si>
  <si>
    <t>DONGGUAN PRIMAX ELECTRONIC &amp; TELECOMMUNICATION PRODUCTS LTD</t>
  </si>
  <si>
    <t>Korea GHG and Energy Target Management System Operating Guidelines</t>
  </si>
  <si>
    <t>Australia - National Greenhouse and Energy Reporting Act; New Zealand - Guidance for Voluntary, Corporate Greenhouse Gas Reporting</t>
  </si>
  <si>
    <t>Defra Voluntary 2017 Reporting Guidelines; IPCC Guidelines for National Greenhouse Gas Inventories, 2006; Other, please specify; Programa GEI Mexico; The Greenhouse Gas Protocol: A Corporate Accounting and Reporting Standard (Revised Edition)</t>
  </si>
  <si>
    <t>1. Indian Grid emission factor: Central Electricity Authority's CO2 Baseline Database for the Indian Power Sector, User Guide Version 12.0, May 2017 2. https://ecometrica.com/assets/Electricity-specific-emission-factors-for-grid-electricity.pdf3. Defra reporting guidelines, 2016</t>
  </si>
  <si>
    <t>Defra Voluntary 2017 Reporting Guidelines; European Union Emission Trading System (EU ETS): The Monitoring and Reporting Regulation (MMR) – General guidance for installations</t>
  </si>
  <si>
    <t>DS Smith Plc</t>
  </si>
  <si>
    <t>The Greenhouse Gas Protocol: A Corporate Accounting and Reporting Standard (Revised Edition); US EPA Climate Leaders:  Direct Emissions from Mobile Combustion Sources; US EPA Climate Leaders: Direct Emissions from Stationary Combustion; US EPA Mandatory Greenhouse Gas Reporting Rule;  Other, please specify: US EPA eGRID Summary Tables 2016</t>
  </si>
  <si>
    <t>US EPA eGRID Summary Tables 2016 (Created 2/15/2018) - Table 1. Subregion Output Emission Rates - Subregion: RFC Michigan (RFCM)US EPA Mandatory Greenhouse Gas Reporting Rule (40 CFR 98) Table A-1 to Subpart A - GWPs (published 11/29/2013 &amp; effective 1/1/2014)U.S. EPA Center for Corporate Climate Leadership - Emission Factors for Greenhouse Gas Inventories (Last Modified 3/9/2018) - Tables: 1 - Stationary Combustion; 2 - Mobile Combustion CO2; 8 - Business Travel &amp; Employee Commuting ; &amp; 9 - Upstream Transportation and Distribution and Downstream Transportation and Distribution</t>
  </si>
  <si>
    <t>Ducksan co., Ltd.</t>
  </si>
  <si>
    <t>Dunkin’ Brands Inc.</t>
  </si>
  <si>
    <t>Dürr Aktiengesellschaft</t>
  </si>
  <si>
    <t>Regional Greenhouse Gas Initiative (RGGI) Model Rule</t>
  </si>
  <si>
    <t>E.I. du Pont de Nemours and Company</t>
  </si>
  <si>
    <t>Japan Ministry of the Environment, Law Concerning the Promotion of the Measures to Cope with Global Warming, Superceded by Revision of the Act on Promotion of Global Warming Countermeasures (2005 Amendment); Other, please specify; The Greenhouse Gas Protocol: A Corporate Accounting and Reporting Standard (Revised Edition)</t>
  </si>
  <si>
    <t>For the calculation of Scope 1 emissions, the CO2 emission factor from the ''Act on Promotion of Global Warming Countermeasures” by the Ministry of the Environment of Japan was used.For the calculation of Scope 2 emissions in Japan, the CO2 emission factor from the ''Act on Promotion of Global Warming Countermeasures” by the Ministry of the Environment of Japan was used.For the calculation of Scope 2 emissions in the U.S., EPA (2017) AVERT, U.S. national weighted average CO2 marginal emission rate, year 2016 data. U.S. Environmental Protection Agency, Washington, DC. was used.In cases other than Japan and the U.S., GHG Protocol_Purchased_Electricity_Tool_Version-7_8_0 was used.</t>
  </si>
  <si>
    <t>Ebro Foods S.A.</t>
  </si>
  <si>
    <t>Other, please specify: Local emissions factors- energy provider</t>
  </si>
  <si>
    <t>Local emissions factors- energy provider or local administration were applied to the energy consumption of each factory. Whenk local EF were not available, IPCC default factors were used</t>
  </si>
  <si>
    <t>2018-07-03 00:00:00.0</t>
  </si>
  <si>
    <t>Ecotone</t>
  </si>
  <si>
    <t>Edelman</t>
  </si>
  <si>
    <t>Edenred SA</t>
  </si>
  <si>
    <t>Bilan Carbone; Brazil GHG Protocol Programme</t>
  </si>
  <si>
    <t>ISO 14064-1; The Climate Registry: Electric Power Sector (EPS) Protocol; The Greenhouse Gas Protocol: A Corporate Accounting and Reporting Standard (Revised Edition); The Tokyo Cap-and Trade Program;  Other, please specify: GRI and diverse European guidelines</t>
  </si>
  <si>
    <t>International guidelines: - GRI European guidelines: - Council Directive 96/61/EC of 24 September 1996 concerning Integrated Pollution Prevention and Control (so-called ''IPPC” Directive) - Council Directive 88/609/EEC of 24 November 1988 concerning Large Combustion Plants (LCP) - Directive 2001/80/EC of the European Parliament and of the Council of 23 October 2001 on the Limitation of Emissions of Certain Air Pollutants from Large Combustion Plants - Directive 2003/87/EC of the European Parliament and of the Council of 13 October 2003 establishing a scheme for greenhouse emission allowance trading within the Community (so-called ''Allowance” Directive) - Commission Decision 2007/589/EC of 18 July 2007 establishing guidelines for the monitoring and reporting of greenhouse gas emissions pursuant to Directive 2003/87/EC of the European Parliament and of the Council and repealing Décision 2004/156/EC of 29 January 2004 - European wide sector specific calculation method for reporting to the European Pollutant Release and Transfer Register Ref 2008-030-0105 VGB/ EURELECTRIC Recommandations - Directive 88/609/EEC on the limitation of certain acid pollutants (sulphur dioxide, nitrogen oxides, dust) into the air from large combustion plants (LCP)  - Council Directive 96/61/EC of 24 September 1996 concerning Integrated Pollution Prevention and Control - Commission Decision 2000/479/EC of 17 July 2000 on the implementation of a European Pollutant Emission Register according to Article 15 of Council Directive 96/61/EC concerning Integrated Pollution Prevention and Control (IPPC) - Council Directive 94/66/EC of 15 December 1994 amending directive 88/609/EEC on the limitation of certain pollutants into the air from large combustion plants - Regulation (EC) no. 166/2006 of 18 January 2006 concerning the establishment of a European Pollutant Release and Transfer Register (E-PRTR)</t>
  </si>
  <si>
    <t>Edwards Lifesciences Corp</t>
  </si>
  <si>
    <t>2018-07-05 00:00:00.0</t>
  </si>
  <si>
    <t>Other, please specify: Utility Invoices, DEFRA, IEA, eGRID</t>
  </si>
  <si>
    <t>For all of our manufacturing locations, we use actual invoices or meter readings provided by our utility and service providers. For our non-manufacturing locations, we use a general USA EPA estimate of 17 kwh/sf/yr. Based on the energy consumed, we then calculate our GHG emissions from DEFRA, IEA or eGRID emission factors and tables.</t>
  </si>
  <si>
    <t>EDWIN JAMES GROUP</t>
  </si>
  <si>
    <t>Other, please specify: ESOS</t>
  </si>
  <si>
    <t>Monthly reporting and submission to group.</t>
  </si>
  <si>
    <t>Bilan Carbone; The GHG Indicator: UNEP Guidelines for Calculating Greenhouse Gas Emissions for Businesses and Non-Commercial Organizations</t>
  </si>
  <si>
    <t>Defra Voluntary 2017 Reporting Guidelines; IPCC Guidelines for National Greenhouse Gas Inventories, 2006; ISO 14064-1; The Greenhouse Gas Protocol: A Corporate Accounting and Reporting Standard (Revised Edition)</t>
  </si>
  <si>
    <t>Eldorado Gold Corporation</t>
  </si>
  <si>
    <t>Electrocomponents</t>
  </si>
  <si>
    <t>Elementis plc</t>
  </si>
  <si>
    <t>Eli Lilly &amp; Co.</t>
  </si>
  <si>
    <t>IPCC Guidelines for National Greenhouse Gas Inventories, 2006;  Other, please specify: See C5.2a</t>
  </si>
  <si>
    <t>CO2 Scope 1 emissions from stationary combustion are calculated monthly for each Nova Scotia Power facility and annually for Emera Energy facilities. The calculation is a mass balance approach, which includes the mass of fuel consumed, ash disposed and percent carbons. CO2 in the system is produced from the combustion of coal, petroleum coke, light fuel oil (LFO), heavy fuel oil (HFO) and natural gas. The total amount produced is subtracted from the calculated CO2 potential remaining in bottom and fly ash. The difference is the reported CO2 emission from stationary combustion. Emera Maine uses a stack test analysis to derive emission factors and annual emission estimates, Emera Caribbean uses IPCC emission for CO2, and Tampa Electric emissions are measured by Continuous Electronic Monitoring Systems (CEMS). Peoples Gas and New Mexico Gas CO2 emissions from stationary combustion are calculated from the amount of fuel combusted and an EPA Emission Factor for Greenhouse Gas Inventories and emission from equipment leaks are estimated from collect field survey data. CO2 Scope 1 emissions from diesel and gasoline use are calculated annually by Emera affiliates from collected fuel consumption use data. Scope 1 emissions are calculated by multiplying fuel volume combusted by a corresponding CO2 emission factor for diesel or gasoline. Emera uses diesel fuel and motor gasoline emission factors listed in the EPA's Greenhouse Gas Inventory Guidance: Direct Emissions from Mobile Combustion Sources, 2016, pg. 15. Currently, heat or carbon content of fuel being combusted is not tracked by any Emera affiliate, which is required for a more in-depth CO2 calculation. Distance traveled and vehicle make and model, which is required for calculating CH4 and N2O emissions of company vehicles, is not tracked by Emera affiliates. Emera Caribbean, Emera New Brunswick and Emera Newfoundland and Labrador affiliates currently do not track these emissions. Emera New Brunswick and Emera Newfoundland and Labrador have only a small number of company vehicles, and emissions from these are not considered material. Emera Caribbean affiliates currently do not track fuel usage from company vehicles, but are working to collect this data in the future. N2O and CH4 emissions for all generating stations are calculated using emission factors. Emission factors Nova Scotia Power, Emera Energy, Emera Maine, and Emera Caribbean generating stations are taken from the Revised 2006 IPCC Guidelines for Nation GHG Inventories, Volume 2, Chapter 2, pg. 2.25, Table 2.6 with the exception of Nova Scotia Power's Point Aconi generating station. A site specific emission factor for Point Aconi was calculated from stack test data (2007, 2008, 2011, 2012, and 2013) which included instantaneous N2O sampling, and values for fuel feed rate, moisture content and the calorific value determined from process data at the time of the stack tests. The emission factor listed in EPA's Emission Factors for Greenhouse Gas Inventories are used for Tampa Electric and People's Gas. N2O tonnes were multiplied by the global warming potential to determine the CO2eq tonnes. New Mexico Gas does not track N2O emissions, as this is not a regulatory requirement in New Mexico. CH4 emissions at Nova Scotia Power are calculated using the revised methane emission factors provided in the Revised 2006 IPCC Guidelines for National GHG Inventories, Volume 2, Chapter 2, pg. 2.25, Table 2.6. Tampa Electric, People's Gas and New Mexico Gas use the emission factor listed in EPA's Emission Factors for Greenhouse Gas Inventories. Methane tonnes are multiplied by the global warming potential to determine the CO2eq tonnes. The mass of SF6 released from substations owned by Emera affiliates is determined by weight The difference in weight is multiplied by the global warming potential to determine the CO2eq tonnes. CO2eq Scope 2 emissions from electricity purchased and consumed by Emera affiliates are calculated annually. Purchased electricity for Emera Energy's US gas plants in Connecticut, Rhode Island and Maine were provided by distribution companies whose electricity is supplied from unbundled generation sources. The bulk average emissions rate from the ISO New England Electric Generator Air Emissions Report, last updated in 2016, was used for these sources. Purchased electricity for Emera Energy's Canadian plants were provided by New Brunswick Power for Bayside Power and by Nova Scotia Power for Brooklyn Power. Where Nova Scotia Power provides electricity to Brooklyn Power, the emissions from this electricity production are captured in Nova Scotia Power's Scope 1 emissions. Purchased electricity for Emera Maine was provided by New Brunswick Power, along with the emissions rate from New Brunswick Power in 2017. Finally, Scope 2 emissions calculations were not required for our Emera Caribbean affiliates, as these affiliates do not purchase electricity.</t>
  </si>
  <si>
    <t>Emerson Electric Co.</t>
  </si>
  <si>
    <t>Other, please specify: Emerson uses an in-house methodology</t>
  </si>
  <si>
    <t>Emerson uses an in-house methodology for collecting activity data. Each year, a form is sent out to environmental staff at each manufacturing facility that requests the following information: stationary combustion use, fuel types, amount of fuel purchased/used, mobile combustion fuel type and amount purchased/used, vehicle types and amount of fuel used for each, amount of electricity used, cost of electricity used, how electricity is generated, and any reason for change in emissions from the previous year. These data are compiled and used to calculate scope 1 and 2 emissions.</t>
  </si>
  <si>
    <t>Emilio Esteban SA</t>
  </si>
  <si>
    <t>EMO TRANS</t>
  </si>
  <si>
    <t>Act on the Rational Use of Energy; Programa GEI Mexico; Regional Greenhouse Gas Initiative (RGGI) Model Rule</t>
  </si>
  <si>
    <t>Brazil GHG Protocol Programme; ISO 14064-1;  Other, please specify: ISO 14067:2012</t>
  </si>
  <si>
    <t>The methodology used to quantify GHG emissions for management offices followed the guidelines set out in ISO 14064-1:2006.The calculations for production plants were based on the standardized ISO 14067:2012 methodology that defined the conditions for developing a product carbon footprint. Although this study analyzed the production of each plant, strictly speaking, this is not the carbon footprint of the product, but rather, more of a general revision of the GHG emissions associated with the global production of each processing plant. The primary data used were the inputs of raw materials, process inputs, and fuel consumption in fixed and mobile sources, electricity, and the transport of raw materials, inputs, fuel and products to domestic and international customers, where relevant. In addition, the biogenic emissions were quantified, the carbon captured in the product and the emissions avoided by the non-consumption of electricity.The Guaiba mill belonging to the CMPC subsidiary Celulose Riograndense has been measuring its carbon footprint since 2003 using the GHG Protocol methodology, and since 2015 using the GHG Brazil Protocol.</t>
  </si>
  <si>
    <t>European Union Emissions Trading System (EU ETS): The Monitoring and Reporting Regulation (MMR) – General guidance for aircraft operators; IPCC Guidelines for National Greenhouse Gas Inventories, 2006; ISO 14064-1;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</si>
  <si>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The Climate Registry: General Reporting Protocol; The Greenhouse Gas Protocol: A Corporate Accounting and Reporting Standard (Revised Edition); US EPA Climate Leaders:  Direct Emissions from Mobile Combustion Sources; US EPA Mandatory Greenhouse Gas Reporting Rule</t>
  </si>
  <si>
    <t>Other, please specify: ISO  14064-1</t>
  </si>
  <si>
    <t>In addition to ISO 14064-1, the following regulations, tools and information sources have been considered:· Greenhouse Gas Protocol: A corporate Accounting and Reporting Standard.· Decision 2007/589/EC, of 18 July 2007, establishing guidelines for the monitoring and reporting of greenhouse emissions pursuant to Directive 2003/87/EC (establishing a scheme for greenhouse gas emission allowance trading within the Community) of the European Parliament and of the Council and applying the emission oxidation and conversions factors indicated on it.· EU ETS Monitoring. Reporting and Verification Guidelines.· 2006 IPCC Guidelines for National Greenhouse Inventories.· ''EMEP/EEA air pollutant emission inventory guidebook”: methodology published by the European Environmental Agency (EEA) which is used as technical guidance to prepare national emission inventories and enables to calculate the emission volumes by source from quantitative data (such as fuel consumption).· PAS 2050 2008: ''Specifications for the assessment of the life cycle GHG emissions of goods and services”.· ISO 14040: Life cycle assessment -- Principles and framework.</t>
  </si>
  <si>
    <t>Ene-Vision Corporation</t>
  </si>
  <si>
    <t>Brazil GHG Protocol Programme;  Other, please specify: Metodologia adaptada para Emissões LUC</t>
  </si>
  <si>
    <t>Para o cálculo das emissões relativas a mudança de uso do solo (LUC), foram utilizados valores de "estoque de cabono no solo", "fator de alteração de carbono no solo" e "estoque de carbono total na biomassa" disponíveis na literatura e adaptados para a realidade brasileira. Bibliografia: Relatório de Referência LULUCF Mudança de Uso e Floresta (MCTI, 2015); Terceiro Inventário Brasileiro de Emissões e Remoções Antrópicas de Gases de Efeito Estufa (MCTI, 2015).</t>
  </si>
  <si>
    <t>European Union Emission Trading System (EU ETS): The Monitoring and Reporting Regulation (MMR) – General guidance for installations; IPCC Guidelines for National Greenhouse Gas Inventories, 2006; Other, please specify</t>
  </si>
  <si>
    <t>Until the application of the Directive 2003/87/EC, CO2 emissions produced by combustion were calculated by applying to the consumption of the different fuels the emission factors recommended by the 1996 Guide-lines of the Intergovernmental Panel on Climate Change (IPCC) for the national inventories of greenhouse gases. Each of them was then multiplied by a corrective coefficient to take into account the typical fraction of unburned carbon (solid fuels: 1.0, liquid fuels: 1.0, gaseous fuels: 1.0). The calculation considered the combusted carbon – which, however, as just mentioned, was assumed to be less than 100% – completely oxidized into CO2.Since January 1, 2005, when the greenhouse-gas trading system provided for by EU directive 2003/87 came into effect, for the plants subject to the aforesaid directive, the emissions have been calculated according to new procedures, beginning with parameters derived from analyses (carbon in the fuel, calorific power, carbon in the ashes) carried out on single lots of fuel. With regard to other plants (ones run on fuels that are not subject to EU directive 2003/87, with total emissions of less than 50 kt), Enel used for 2007 the reference parameters of the latest national inventory of greenhouse gases. CO2 emissions that come from desulphurization are calculated stechiometrically, based on the quantity of limestone used. CO2 emissions connected with leaks of natural gas are calculated on the basis of the latter, taking into account the carbon dioxide content (average value in 2005: 0.12%) in the natural gas and its density (1.977 kg/m3).SF6 is used in medium- and high-voltage electrical equipment because of its insulating and extinguishing properties in electric arcs, which make it irreplaceable in these applications. The quantities emitted into the atmosphere depend on the losses to which this equipment may be subject.The aforesaid quantities are calculated according to a complex procedure that takes into account topping-ups (calculated as the difference between the weight of the SF6 actually present at the beginning and at the end of the year in the specially provided cylinders plus the weight of the SF6 present in the cylinders acquired during the year and minus the weight of the substance present in any cylinders that were sold during the year), includes those carried out by third parties, and – in the extremely rare cases of breakage – attributes the nominal content of SF6 to losses.Both the weight of the SF6 emitted and the weight of CO2 equivalent are shown in terms of their global warming potential (GWP). The 100-year GWP used (GWP=23,500) is the one specified in the IPCC Fifth Assessment Report 2013. There is no doubt that the variability of the emissions from one year to the next is strongly influenced by the irregularity of the aforesaid topping up. Like the small quantity of CO2 mentioned above, the CH4 comes from the leakage of natural gas from the distribution network. The quantity is calculated from, precisely, the leakage, taking into account of the methane content of the natural gas (average value: 92.94%) and its density. Finally for what concern scope 2 emission the calculation take into account the indirect consumption of electricity that came from electric distribution, mines, buildings and fuel management multiplied for the typical specific total CO2 emission of the considered country (as base line).</t>
  </si>
  <si>
    <t>Japan Ministry of the Environment, Law Concerning the Promotion of the Measures to Cope with Global Warming, Superceded by Revision of the Act on Promotion of Global Warming Countermeasures (2005 Amendment); Other, please specify</t>
  </si>
  <si>
    <t>Malaysia: Calculated using accounting software (SANGEA) reflecting the API standards ''API Compendium 2009” stated in the Petronas requirements ''PETRONAS EnP HSE KPI Definition and Reporting Guideline Rev. 1 (issued Dec 2015)”. Vietnam: Calculated according to United Kingdom Offshore Operation Association (UKOOA) guidelines.</t>
  </si>
  <si>
    <t>ENERGY SOLUTION ENGENHAR</t>
  </si>
  <si>
    <t>Other, please specify: ISO 14.001</t>
  </si>
  <si>
    <t>nós não temos metodologia para calcular emissão, pois alta direção irá fazer analise dos processos da empresa.</t>
  </si>
  <si>
    <t>Enerplus Corporation</t>
  </si>
  <si>
    <t>ENGECONDOR</t>
  </si>
  <si>
    <t>ENGEMASA ENGENHARIA MATERIAIS LTDA</t>
  </si>
  <si>
    <t>2018-08-25 00:00:00.0</t>
  </si>
  <si>
    <t>Defra Voluntary 2017 Reporting Guidelines; Energy Information Administration 1605B; The Climate Registry: General Reporting Protocol; The Greenhouse Gas Protocol: A Corporate Accounting and Reporting Standard (Revised Edition); US EPA Climate Leaders: Direct Emissions from Municipal Solid Waste Landfilling</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</si>
  <si>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 US EPA Climate Leaders:  Direct Emissions from Mobile Combustion Sources; US EPA Climate Leaders: Direct Emissions from Stationary Combustion</t>
  </si>
  <si>
    <t>In addition to reference selected in the question C5.2, the following reference are also considered:- US Environmental Protection Agency (EPA), Protocol for Equipment Leak Emission Estimates;- US Environmental Protection Agency (EPA), Climate Leaders GHG inventory Protocol Core Module Guidance: Optional emissions from commuting, business travel and product transport, May 2008;- IEA, CO2 Emissions from Fuel Combustion (2017 Edition);- Climate and Clean Air Coalition - Oil &amp; Gas Methane Partnership Technical Guidances on core methane emissions sources;- Specific internal procedures developed by Eni's business units that are not well represented in the recognized standards.</t>
  </si>
  <si>
    <t>ENKA İNŞAAT VE SANAYİ A.Ş.</t>
  </si>
  <si>
    <t>Ensobretados y Derivados S.A. de C.V.</t>
  </si>
  <si>
    <t>EOG Resources, Inc.</t>
  </si>
  <si>
    <t>Epic Designers</t>
  </si>
  <si>
    <t>2018-10-01 00:00:00.0</t>
  </si>
  <si>
    <t>American Petroleum Institute Compendium of Greenhouse Gas Emissions Methodologies for the Oil and Natural Gas Industry, 2009; Canadian Association of Petroleum Producers, Calculating Greenhouse Gas Emissions, 2003; Energy Information Administration 1605B; Environment Canada, Sulphur hexafluoride (SF6) Emission Estimation and Reporting Protocol for Electric Utilities; IPIECA’s Petroleum Industry Guidelines for reporting GHG emissions, 2nd edition, 2011; ISO 14064-1; The Greenhouse Gas Protocol: A Corporate Accounting and Reporting Standard (Revised Edition); US EPA Mandatory Greenhouse Gas Reporting Rule;  Other, please specify: See 5.2a</t>
  </si>
  <si>
    <t>- Norwegian Oil and Gas Association(NOROG) - Guideline for annual emissions and discharge report- EU Emission Trading Scheme- Brazil National/Local reporting requirements (IBAMA)- Norwegian Directorate of Tax and Excise - emissions of NOx - ISO standard ISO 6976- Calculation of heating values, density, relative density and Wobbe - ISO 6976- US EPA Technology Transfer Network Clearinghouse for Inventories and Emissions Factors, Emisson Factors and AP42, Fifth Edition- European Commission (EC) Eurostat: EC Statistics2006 IPCC Guidelines for Natural Greenhouse Gas Inventories- US Energy Information Administration- eGRID Web (Emissions and Generation Resource Integrated Database)- RE-DISS Reliable Disclosure Systems for Europe Country profiles</t>
  </si>
  <si>
    <t>Defra Voluntary 2017 Reporting Guidelines; The Greenhouse Gas Protocol: A Corporate Accounting and Reporting Standard (Revised Edition);  Other, please specify: See additional comments field above</t>
  </si>
  <si>
    <t>In addition to the methodologies and standards checked in question 5.2, we use these additional protocols to supplement our data collation and calculation activities:i) 2017 UK Government Conversion Factors for Company Reporting (Year: 2017, Expiry: 31/07/2018, Version 1.0) - Defra / DECCii) WRI / WBSCD The Greenhouse Gas Protocol: Scope 2 Guidance, An amendment to the GHG Protocol Corporate Standard (2015)</t>
  </si>
  <si>
    <t>Defra Voluntary 2017 Reporting Guidelines; European Union Emission Trading System (EU ETS): The Monitoring and Reporting Regulation (MMR) – General guidance for installations; ISO 14064-1; The Greenhouse Gas Protocol: A Corporate Accounting and Reporting Standard (Revised Edition)</t>
  </si>
  <si>
    <t>Other, please specify: Mass balance, tier 3 methodology used</t>
  </si>
  <si>
    <t>Calculated figures based on coal characteristics and power station design parameters. Sulphur dioxide and carbon dioxide emissions are based on coal analysis and using coal burnt tonnages. Figures include coal-fired and gas turbine power stations, as well as oil consumed during power station start-ups and, for carbon dioxide emissions, the underground coal gasification pilot plant.</t>
  </si>
  <si>
    <t>ESSEL MARKETING &amp; PROMOTIONS PVT LTD</t>
  </si>
  <si>
    <t>NA</t>
  </si>
  <si>
    <t>Defra Voluntary 2017 Reporting Guidelines; The Greenhouse Gas Protocol: A Corporate Accounting and Reporting Standard (Revised Edition);  Other, please specify: International Energy Agency &amp; eGRID</t>
  </si>
  <si>
    <t>The reported data for Scope 1 and Scope 2 emissions covers the entire boundary scope for Essentra from all countries selected in the introduction. The primary data sources for energy consumption comes from billing, invoices and other systems provided by the supplier of energy. Secondary data sources include Essentra's internal systems used to record and report consumption data. Internal data validation occurred by reviewing and cross-checking primary and secondary data.Essentra then uses and applies the DEFRA, e-GRID, International Energy Agency and GHG Protocol relevant conversion factors to determine the overall Scope 1 and 2 emissions.</t>
  </si>
  <si>
    <t>EssilorLuxottica</t>
  </si>
  <si>
    <t>Estra Automotive Systems Co., Ltd</t>
  </si>
  <si>
    <t>ESTRATEGE ASSESSORIA EMPRESARIAL LT</t>
  </si>
  <si>
    <t>ESTRELA LOCACAO DE EQUIP</t>
  </si>
  <si>
    <t>ETERNIS</t>
  </si>
  <si>
    <t>IPCC Guidelines for National Greenhouse Gas Inventories, 2006;  Other, please specify: UNFCC EB 23 Report Annex 18;Page 1 and 2</t>
  </si>
  <si>
    <t>The data is reported only for Scope 1 emissions. Besides using the IPCC Guidelines for Greenhouse Gas Inventories, we have also used the UNFCC EB 23 Report Annex 18;Pages 1 and 2 to validate the carbon-neutral basis for biomass usage (replacing furnace oil) in boilers for steam generation.</t>
  </si>
  <si>
    <t>Europris</t>
  </si>
  <si>
    <t>Eva Airways Corp</t>
  </si>
  <si>
    <t>EVERMOBILE</t>
  </si>
  <si>
    <t>The Greenhouse Gas Protocol: A Corporate Accounting and Reporting Standard (Revised Edition); US EPA Mandatory Greenhouse Gas Reporting Rule;  Other, please specify: Continuous Emissions Monitoring System</t>
  </si>
  <si>
    <t>Data was collected and calculated by the Eversource companies primarily using the World Resource Institute GHG Protocol tool. Stationary combustion emissions associated with electric generating unit used more accurate Continuous Emissions Monitoring System (CEMS) data. US EPA reporting protocol under 40 CFR Part 98 was used for calculating SF6 emissions and emissions from the gas distribution system.Please note: 2013 is the baseline year for the first inventory of the merged companies. Prior to 2013, emissions were reported to CDP separately for NSTAR and Northeast Utilities, now known as Eversource Energy.</t>
  </si>
  <si>
    <t>Evertop Wire Cable Corp</t>
  </si>
  <si>
    <t>European Union Emission Trading System (EU ETS): The Monitoring and Reporting Regulation (MMR) – General guidance for installations; The Greenhouse Gas Protocol: A Corporate Accounting and Reporting Standard (Revised Edition);  Other, please specify: CO2-certificate allocation</t>
  </si>
  <si>
    <t>Scope 1: "Emissionszertifikategesetz" (Austrian CO2-certificate allocation) ''Treibhausgas- Emissionshandelsgesetz” (German CO2-certificate allocation) Scope 2: calculated, basis EVN mix 192.67 g CO2/kWh for 2016 emissions (EVN mix = average composition of electricity sold by EVN) for Austria respectively ENTSO-E 2015 (343.84 g CO2/kWh) for Germany and Bulgaria</t>
  </si>
  <si>
    <t>Evowave Technology</t>
  </si>
  <si>
    <t>Exela Technologies</t>
  </si>
  <si>
    <t>Other, please specify: AVERT, U.S. national weighted average CO</t>
  </si>
  <si>
    <t>Energy use data was collected from records maintained by our Accounts Payable and Procurement departments and includes all energy purchased by the parts of our organization covered in this disclosure.</t>
  </si>
  <si>
    <t>ISO 14064-1; The Climate Registry: Electric Power Sector (EPS) Protocol; The Climate Registry: General Reporting Protocol; The Greenhouse Gas Protocol: A Corporate Accounting and Reporting Standard (Revised Edition); US EPA Mandatory Greenhouse Gas Reporting Rule</t>
  </si>
  <si>
    <t>EXLService Holdings</t>
  </si>
  <si>
    <t>EXP Y COMER DEL LLANO SA DE CV</t>
  </si>
  <si>
    <t>2018-09-01 00:00:00.0</t>
  </si>
  <si>
    <t>Expeditors International of Washington</t>
  </si>
  <si>
    <t>Express Scripts Holding Company</t>
  </si>
  <si>
    <t>Extractora La Francia</t>
  </si>
  <si>
    <t>Guatemala</t>
  </si>
  <si>
    <t>Other, please specify: Calculadora RSPO</t>
  </si>
  <si>
    <t>Se brindan los valores de la cantidad de hectáreas de palma sembrada y el año de siembra por lote y finca, para luego multiplicarlo por un factor de corrección (el cual es el que RSPO recomienda para América), con el fin de conocer el dióxido de carbono generado y el carbono secuestrados por las plantaciones de palma.</t>
  </si>
  <si>
    <t>Exxaro Resources Ltd</t>
  </si>
  <si>
    <t>Exyte</t>
  </si>
  <si>
    <t>F &amp; G CONSTRUCTION</t>
  </si>
  <si>
    <t>F.I.S.E.M. SRL</t>
  </si>
  <si>
    <t>FABRICA DE PAPEL E PAPELAO NOSSA SENHORA DA PENHA S/A.</t>
  </si>
  <si>
    <t>FAFEM HAULAGE NIGERIA LTD</t>
  </si>
  <si>
    <t>FARMACEUTICA RACEL SA CV</t>
  </si>
  <si>
    <t>FARPLAS OTOMOTİV A.Ş.</t>
  </si>
  <si>
    <t>Fast Retailing Co., Ltd.</t>
  </si>
  <si>
    <t>FASTFLOW GROUP</t>
  </si>
  <si>
    <t>FedEx Corporation</t>
  </si>
  <si>
    <t>FENDA</t>
  </si>
  <si>
    <t>Ferguson plc</t>
  </si>
  <si>
    <t>Other, please specify; The Greenhouse Gas Protocol: A Corporate Accounting and Reporting Standard (Revised Edition)</t>
  </si>
  <si>
    <t>DEFRA Greenhouse Gas Conversion Factor Repository: https://www.gov.uk/government/collections/government-conversion-factors-for-company-reportingBitzer International Refrigerant Report: https://www.bitzer.de/shared_media/documentation/a-501-19.pdf</t>
  </si>
  <si>
    <t>Defra Voluntary 2017 Reporting Guidelines; ISO 14064-1; The Greenhouse Gas Protocol: A Corporate Accounting and Reporting Standard (Revised Edition); US EPA Climate Leaders: Direct Emissions from Municipal Solid Waste Landfilling</t>
  </si>
  <si>
    <t>FFS FILMES LTDA</t>
  </si>
  <si>
    <t>FFS FILMES MEXICANA, S.A. DE C.V</t>
  </si>
  <si>
    <t>Other, please specify: NINGUN PROTOCOLO. NO CONTAMINAMOS</t>
  </si>
  <si>
    <t>NINGÚN PROTOCOLO, NO SOMOS UNA EMPRESA QUE EMITA CONTAMINANTES A LA ATMÓSFERA O AL MEDIO AMBENTE</t>
  </si>
  <si>
    <t>Fiat Chrysler Automobiles NV</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</si>
  <si>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ICFPA</t>
  </si>
  <si>
    <t>Calculation Tools for Estimating Greenhouse Gas Emissions from Pulp and Paper Mills”, from the Climate Change Working Group of the International Council of Forest and Paper Associations (ICFPA), version 1.3.</t>
  </si>
  <si>
    <t>Other, please specify: IPCC Fifth Assessment Report AR5 – 100</t>
  </si>
  <si>
    <t>Energy consumption data are provided by Energy Manager and correspond to those yearly transmitted to FIRE to be compliant with national law, that impose a balaced energy use to industrial companies with energy consumption over 10.000 tep/year. Emissions calculation has been carried out on the basis of CO2 emission factors reported in C8.2d.</t>
  </si>
  <si>
    <t>European Union Emissions Trading System (EU ETS): The Monitoring and Reporting Regulation (MMR) – General guidance for aircraft operators; The Greenhouse Gas Protocol: A Corporate Accounting and Reporting Standard (Revised Edition)</t>
  </si>
  <si>
    <t>FINNET COM HARDWARE E SERV LTDA</t>
  </si>
  <si>
    <t>Defra Voluntary 2017 Reporting Guidelines; IPCC Guidelines for National Greenhouse Gas Inventories, 2006; The Climate Registry: General Reporting Protocol; The Greenhouse Gas Protocol: A Corporate Accounting and Reporting Standard (Revised Edition);  Other, please specify: Country specific factors for electricty</t>
  </si>
  <si>
    <t>Finning has developed a corporately consistent approach to ensure GHG calculations are aligned across operating regions. Emission factors used are from various sources depending on location:DEFRA: UK/Ireland, scope 1 and scope 2DEFRA: Chile, Bolivia, Argentina, scope 1The Climate Change Registry: Canada, scope 1 and scope 2Chile: National Commission (2016), scope 2Assessment of Deuman Consulting (www.deuman.com) on 2015 governmental data: Argentina, scope 2Assessment of Deuman Consulting (www.deuman.com) on 2004 governmental data: Bolivia, scope 2</t>
  </si>
  <si>
    <t>First Abu Dhabi Bank PJSC</t>
  </si>
  <si>
    <t>United Arab Emirates</t>
  </si>
  <si>
    <t>Solar energy equipment</t>
  </si>
  <si>
    <t>Fiserv, Inc.</t>
  </si>
  <si>
    <t>FMC Corp</t>
  </si>
  <si>
    <t>Agricultural chemicals</t>
  </si>
  <si>
    <t>The Greenhouse Gas Protocol: A Corporate Accounting and Reporting Standard (Revised Edition); US EPA Mandatory Greenhouse Gas Reporting Rule;  Other, please specify: IEA CO2 emissions from fuel combustion</t>
  </si>
  <si>
    <t>FMC utilizes the US EPA Mandatory Greenhouse Gas Reporting Rule for manufacturing sites located within the United States. FMC uses the International Energy Agency's CO2 Emissions from Fuel Combustion for manufacturing sites outside of the United States, except China. For China, FMC uses the Greenhouse Gas Protocol: A Corporate Accounting and Reporting Standard (Revised Edition).</t>
  </si>
  <si>
    <t>FOILS PACK INDUSTRIA E COMERCIO DE</t>
  </si>
  <si>
    <t>FORBES TECHNOSYS LTD</t>
  </si>
  <si>
    <t>Other, please specify: Not Applicable</t>
  </si>
  <si>
    <t>The manufacturing which we do is actually only assembly of various parts, hence there is no impact on any climatic changes.</t>
  </si>
  <si>
    <t>ISO 14064-1; Programa GEI Mexico; The Climate Registry: General Reporting Protocol; US EPA Mandatory Greenhouse Gas Reporting Rule;  Other, please specify: As required by regulation or requirement</t>
  </si>
  <si>
    <t>ISO 14064-1, programa GEI Mexico, The Climate Registry: General Reporting Protocol, US EPA Mandatory Greenhouse Gas Reporting Rule, Australia - National Greenhouse and Energy Reporting Act Brazil GHG Protocol Programme Programa GEI Mexico The Climate Registry: General Reporting Protocol US EPA Mandatory Greenhouse Gas Reporting Rule The Greenhouse Gas Protocol: A Corporate Accounting and Reporting Standard (Revised Edition), Ontario's GHG Emissions Reporting Regulation, Ontario Regulation 452/09</t>
  </si>
  <si>
    <t>IPCC Guidelines for National Greenhouse Gas Inventories, 2006; Other, please specify; The Climate Registry: General Reporting Protocol; The Greenhouse Gas Protocol: A Corporate Accounting and Reporting Standard (Revised Edition); US EPA Mandatory Greenhouse Gas Reporting Rule</t>
  </si>
  <si>
    <t>In addition to the standards listed above, Forest City uses:  US EPA eGRID 2014 v1.0   US EPA Solid Waste Management and Greenhouse Gases</t>
  </si>
  <si>
    <t>FORGE INDUSTRIES INC</t>
  </si>
  <si>
    <t>Not applicable for organization and its services.</t>
  </si>
  <si>
    <t>Form Factor Inc.</t>
  </si>
  <si>
    <t>Formex</t>
  </si>
  <si>
    <t>2018-07-19 00:00:00.0</t>
  </si>
  <si>
    <t>Fortunato Mangravita</t>
  </si>
  <si>
    <t>Foschini Group Ltd</t>
  </si>
  <si>
    <t>Fosko S.A.</t>
  </si>
  <si>
    <t>Founder PCB</t>
  </si>
  <si>
    <t>IPCC Guidelines for National Greenhouse Gas Inventories, 2006; ISO 14064-1; Thailand Greenhouse Gas Management Organization: The National Guideline Carbon Footprint for organization;  Other, please specify: Other relevant data</t>
  </si>
  <si>
    <t>1、 CO2 : IPCC Second Assessment Report (SAR - 100 year)2、 CH4 : IPCC Fifth Assessment Report (AR5 - 100 year)3、 N2O : IPCC Fifth Assessment Report (AR5 - 100 year)</t>
  </si>
  <si>
    <t>Fourstar Connections, Inc.</t>
  </si>
  <si>
    <t>Franco-Nevada Corporation</t>
  </si>
  <si>
    <t>Franklin Resources, Inc.</t>
  </si>
  <si>
    <t>Freeport-McMoRan Inc.</t>
  </si>
  <si>
    <t>Copper</t>
  </si>
  <si>
    <t>Bilan Carbone; China Corporate Energy Conservation and GHG Management Programme; ISO 14064-1</t>
  </si>
  <si>
    <t>2018-10-02 00:00:00.0</t>
  </si>
  <si>
    <t>The Greenhouse Gas Protocol: A Corporate Accounting and Reporting Standard (Revised Edition);  Other, please specify: SCS Carbon Neutral Verification Criteria</t>
  </si>
  <si>
    <t>The SCS Greenhouse Gas Verification Program has conducted a verification of Corporación de Desarrollo Agrícola Del Monte, S. A. - División Banano's calendar year 2013 Greenhouse Gas (GHG) organizational inventory and atmospheric sequestered carbon emissions. The verification was based on the scope, objectives and criteria as agreed between SCS Global Services and Corporación de Desarrollo Agrícola Del Monte, S. A. - División Banano. SCS conducted both desk and field based assessment activities in its verification. SCS used documentation supplied by Corporación de Desarrollo Agrícola Del Monte, S. A. - División Banano as the basis for its evaluation.Verification Criteria  World Resources Institute's Greenhouse Gas Protocol: A Corporate Accounting and Reporting Standard (Revised Edition)  Corporate Value Chain (Scope 3) Accounting and Reporting Standard: Supplement to the GHG Protocol Corporate Accounting and Reporting Standard  Draft Costa Rican Standard 2013 ''Metodología para la Cuantificación y Verificación de Remociones Forestales – Borrador”  SCS' Carbon Neutrality Requirements (a proprietary standard by SCS Global Services), June 2014</t>
  </si>
  <si>
    <t>Fresnillo plc</t>
  </si>
  <si>
    <t>Programa GEI Mexico; The Greenhouse Gas Protocol: A Corporate Accounting and Reporting Standard (Revised Edition)</t>
  </si>
  <si>
    <t>Frigoglass</t>
  </si>
  <si>
    <t>FRIMA</t>
  </si>
  <si>
    <t>Other, please specify: Guia Practica para calculo de GEI</t>
  </si>
  <si>
    <t>&amp;#160;La Guía práctica para el cálculo de emisiones de gases de efecto invernadero (GEI) –en adelante, la Guía– está pensada para facilitar la estimación de emisiones de GEI. Con la ayuda de la Guía, las organizaciones y la ciudadanía pueden estimar las emisiones asociadas a sus actividades, o bien la reducción de emisiones que puede esperarse cuando se implanta una acción de mitigación. Esta Guía introduce también el marco de los inventarios o huellas de carbono de las organizaciones, y explica las distintas categorías de emisiones que pueden identificarse, de acuerdo con los protocolos reconocidos internacionalmente existentes en la actualidad. Igualmente, también introduce la huella de carbono de acontecimientos. &amp;#160;</t>
  </si>
  <si>
    <t>FTECH CO. LTD.</t>
  </si>
  <si>
    <t>FU YU</t>
  </si>
  <si>
    <t>Japan Ministry of the Environment, Law Concerning the Promotion of the Measures to Cope with Global Warming, Superceded by Revision of the Act on Promotion of Global Warming Countermeasures (2005 Amendment);  Other, please specify: IEA 発行のCO2Emission from Fuel Conbustion</t>
  </si>
  <si>
    <t>活動データは各社よりヒアリングを行い、収集を行いました。CO2排出係数は、日本グループ社の熱量と電気、及び海外グループ社の熱量に使用した係数の出典は、地球温暖化対策の推進に関する法律です。また、海外グループ社の電気に使用した係数の出典は、IEA｢CO2　Emission from Fuel Combustion｣です。</t>
  </si>
  <si>
    <t>Japan Ministry of the Environment, Law Concerning the Promotion of the Measures to Cope with Global Warming, Superceded by Revision of the Act on Promotion of Global Warming Countermeasures (2005 Amendment); The Tokyo Cap-and Trade Program</t>
  </si>
  <si>
    <t>Fujimi Incorporated</t>
  </si>
  <si>
    <t>Other, please specify: Fujimi Developed Method</t>
  </si>
  <si>
    <t>Fundição São Francisco</t>
  </si>
  <si>
    <t>ISO 14064-1; Japan Ministry of the Environment, Law Concerning the Promotion of the Measures to Cope with Global Warming, Superceded by Revision of the Act on Promotion of Global Warming Countermeasures (2005 Amendment)</t>
  </si>
  <si>
    <t>Futaba Industrial Co., Ltd.</t>
  </si>
  <si>
    <t>G4S Plc</t>
  </si>
  <si>
    <t>GAIL</t>
  </si>
  <si>
    <t>India GHG Inventory Programme; IPCC Guidelines for National Greenhouse Gas Inventories, 2006; ISO 14064-1; The Greenhouse Gas Protocol: A Corporate Accounting and Reporting Standard (Revised Edition)</t>
  </si>
  <si>
    <t>IPIECA’s Petroleum Industry Guidelines for reporting GHG emissions, 2nd edition, 2011; The Greenhouse Gas Protocol: A Corporate Accounting and Reporting Standard (Revised Edition)</t>
  </si>
  <si>
    <t>GAMATEKS TEKSTİL SAN. TİC. A.Ş.</t>
  </si>
  <si>
    <t>2018-07-13 00:00:00.0</t>
  </si>
  <si>
    <t>Gates Corporation</t>
  </si>
  <si>
    <t>Gaztransport Et Technigaz</t>
  </si>
  <si>
    <t>Other, please specify: GIEC 2006 / ADEME 2008-2012 average</t>
  </si>
  <si>
    <t>Factors used (sources)Global warming power Source: GIEC, 2006Natural gas emissions factor (kg/MWh) Source: GIEC, 2006Electricity emissions factor France (t CO2e/MWh) Source: ADEME, 2008-2012 averageMobile diesel sources emissions factor (kg CO2e/L) Source: GIEC, 2006</t>
  </si>
  <si>
    <t>Gemalto</t>
  </si>
  <si>
    <t>General Cereal</t>
  </si>
  <si>
    <t>Other, please specify: Legislación vigente. OPDS</t>
  </si>
  <si>
    <t>EPA CTM 30 (Monóxido de carbono, óxido de nitrógeno y dióxido de azufre)ISO 9096 (Material particulado)</t>
  </si>
  <si>
    <t>The Greenhouse Gas Protocol: A Corporate Accounting and Reporting Standard (Revised Edition); US EPA Climate Leaders:  Direct Emissions from Mobile Combustion Sources; US EPA Mandatory Greenhouse Gas Reporting Rule</t>
  </si>
  <si>
    <t>Genesys Cloud Services Inc.</t>
  </si>
  <si>
    <t>We calculated no emissions for our business during the 2018 calendar year</t>
  </si>
  <si>
    <t>Genworth Financial, Inc.</t>
  </si>
  <si>
    <t>Georg Fischer</t>
  </si>
  <si>
    <t>Getinge AB</t>
  </si>
  <si>
    <t>Bilan Carbone; Defra Voluntary 2017 Reporting Guidelines;  Other, please specify: Carbon Trust Standard &amp; ADEME</t>
  </si>
  <si>
    <t>We are using the latest emission factors produced by the Carbon Trust Standard for their bi-annual auditsLevel 1 emissions  Natural gas consumption for all Group activities in France and in the UK.  Fuel consumption for all Group activities.  LPG consumption for all Group activities. LPG (liquefied petroleum gas) is a mix of light hydrocarbons stored in liquid form.  Petrol and diesel consumption for service vehicles for all Eurotunnel Group activities and company cars for Europorte  Quantity of Halon 1301 emitted in the atmosphere during fire protection system operation (whether or not justifiably) or during handling or refilling of equipments.  Quantity emitted to the atmosphere for all cooling fluids used on installations for all Eurotunnel Group activities  Quantity of SF6 emitted into atmosphere by all Eurotunnel Group activities. SF6: sulfur hexafluoride is used as an electrical insulatorLevel 2 emissions:Electricity consumption for all Group activities in France and in the UK.</t>
  </si>
  <si>
    <t>Gildan Activewear Inc.</t>
  </si>
  <si>
    <t>Other, please specify: energilink.tu.no/no/energikalkulator.asp</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</si>
  <si>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Other, please specify: PTT Group GHG Standard&amp;Calculation Tools</t>
  </si>
  <si>
    <t>PTT Group GHG Standard: This standard, including GHG calculation and reporting guidelines, is provided by PTT Plc. for its company groups and is based on i) ISO 14064-1, ii) American Petroleum Institute Compendium of Greenhouse Gas Emissions Methodologies for the Oil and Natural Gas Industry, 2009, iii) IPCC Guidelines for National Greenhouse Gas Inventories, 2006, iv) The Greenhouse Gas Protocol: A Corporate Accounting and Reporting Standard (Revised Edition). PTT Group GHG Calculation Tools: The detail of methodologies and emission factors in this PTT Group GHG Calculation tool are included in the PTT GHG standard.</t>
  </si>
  <si>
    <t>GLOBAL SUBSTATION SOLUTIONS</t>
  </si>
  <si>
    <t>The Greenhouse Gas Protocol: Public Sector Standard</t>
  </si>
  <si>
    <t>Go-Ahead Group</t>
  </si>
  <si>
    <t>GOALMAC INT'L LIMITED</t>
  </si>
  <si>
    <t>Defra Voluntary 2017 Reporting Guidelines; India GHG Inventory Programme; IPCC Guidelines for National Greenhouse Gas Inventories, 2006; ISO 14064-1</t>
  </si>
  <si>
    <t>Defra Voluntary 2017 Reporting Guidelines; India GHG Inventory Programme; IPCC Guidelines for National Greenhouse Gas Inventories, 2006; ISO 14064-1; The Greenhouse Gas Protocol: A Corporate Accounting and Reporting Standard (Revised Edition)</t>
  </si>
  <si>
    <t>Godrej Interio Division-Godrej &amp; Boyce Mfg.Co.Ltd.</t>
  </si>
  <si>
    <t>GOLD CIRCUIT ELECTRONICS LTD</t>
  </si>
  <si>
    <t>Goldcorp Inc.</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</si>
  <si>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Other, please specify: The Greenhouse Gas Protocol: Scope 2</t>
  </si>
  <si>
    <t>The Greenhouse Gas Protocol: Scope 2 Guidance (Amendment to the Corporate Accounting and Reporting Standard)</t>
  </si>
  <si>
    <t>2018-07-23 00:00:00.0</t>
  </si>
  <si>
    <t>Goshi Giken</t>
  </si>
  <si>
    <t>GPT Group</t>
  </si>
  <si>
    <t>GRAFICA EDITORA AQUARELA S/A</t>
  </si>
  <si>
    <t>Grainger plc</t>
  </si>
  <si>
    <t>Defra Voluntary 2017 Reporting Guidelines; The Greenhouse Gas Protocol: A Corporate Accounting and Reporting Standard (Revised Edition);  Other, please specify: EPRA sBPR Third edition - 2017</t>
  </si>
  <si>
    <t>Grainger reports its scope 1 and 2 emissions using the GHG Protocol Corporate Accounting and Reporting standard's operational control approach. These emissions are reported against the DEFRA voluntary reporting guidelines for its mandatory GHG reporting table in its Annual Report. In addition Grainger also reports against the EPRA sBPR Third edition - 2017indicators for its separate EPRA Sustainability report.</t>
  </si>
  <si>
    <t>IPCC Guidelines for National Greenhouse Gas Inventories, 2006; The GHG Indicator: UNEP Guidelines for Calculating Greenhouse Gas Emissions for Businesses and Non-Commercial Organizations; The Greenhouse Gas Protocol: A Corporate Accounting and Reporting Standard (Revised Edition)</t>
  </si>
  <si>
    <t>GRB SERVICES DO BRASIL LTDA - ME</t>
  </si>
  <si>
    <t>Other, please specify: Não usamos nenhum, pois não emitimos gas</t>
  </si>
  <si>
    <t>Não temos emissões de gases por trabalharmos com recuperação de ativos financeiros.</t>
  </si>
  <si>
    <t>Other, please specify: Sofware Aleman Umberto</t>
  </si>
  <si>
    <t>Este sofware trabaja la base de datos de Ecoinvent y PASS 2050, Colombia data site GAIA.</t>
  </si>
  <si>
    <t>Grindrod Ltd</t>
  </si>
  <si>
    <t>GROUP O, INC</t>
  </si>
  <si>
    <t>2018-06-07 00:00:00.0</t>
  </si>
  <si>
    <t>Other, please specify: ?</t>
  </si>
  <si>
    <t>To collect activity data and calculate Scope 1 and Scope 2 emissions, we used a methodology established by the French Ministry of Ecology, Sustainable Development, Transports and Housing which is the Method for the achievement of the GHG emissions balances in compliance with the article 75 of the law No. 2010-788 on the twelfth July 2010.The emissions factors we used result from the Carbon database V6.1 of ADEME (French Environment and Energy Management Agency). Since 2016, we used result from the International Energy Agency (IEA) for the electricity emission factor.Since 2002, Groupe SEB has been committed to reporting its social and environmental performance . To this end, it has established a set of indicators and a reporting system that are regularly reviewed as part of a continuous improvement process.The indicators used by Groupe SEB to measure its 2012 performance cover all of the items listed in Article 225 of Law No. 2010-788 of 12 July 2012, known as the Grenelle 2 Law. The Group goes beyond this legal requirement by reporting other indicators that fall under Global Reporting Initiative (GRI) recommendations. Concrete efforts were taken in 2012 to bring indicators into conformity in this regard. These efforts aim to adhere as closely as possible to GRI guidelines for 2014, as these represent an international standard for the reporting of non-financial information and offer a system for evaluating practices. Application of the GRI guidelines will allow for better comparability of sustainability indicators among the companies that use them.In 2016, Groupe Seb decided to carry out an overall assessment of its GHG emissions across the value chain of its activities. This assessment is based on GHG Protocol guidelines. This assessment was ended in June 2017. So we are able to disclose data for all scopes, based on these results.</t>
  </si>
  <si>
    <t>Growthpoint Properties</t>
  </si>
  <si>
    <t>Grupo Agroindustrial Numar S.A.</t>
  </si>
  <si>
    <t>Other, please specify: Inventario del GEI que realiza el IMN</t>
  </si>
  <si>
    <t>Inventario del GEI que realiza el Instituto Meteorológico de Costa Rica</t>
  </si>
  <si>
    <t>Act on the Rational Use of Energy;  Other, please specify: Servicios Integrales de Medio Ambiente</t>
  </si>
  <si>
    <t>Lo realizamos basado en una metodología de una empresa especializada de medio ambinte</t>
  </si>
  <si>
    <t>Grupo Antilhas</t>
  </si>
  <si>
    <t>GRUPO BEBEELE SA DE CV</t>
  </si>
  <si>
    <t>GRUPO ENGENHARIA E CONTRUTORA LTDA</t>
  </si>
  <si>
    <t>Na empresa não é executado este procedimento.</t>
  </si>
  <si>
    <t>ISO 14064-1; The Greenhouse Gas Protocol: A Corporate Accounting and Reporting Standard (Revised Edition);  Other, please specify: Programa GEI Mexico</t>
  </si>
  <si>
    <t>Mexican government releases every year the emission factor for electricity purchased through the main supplier for electricity: CFE. This data is aligned with the GEI Mexico Program, which is related with the General Climate Change Law and demands to companies with emissions above 25,000 tons of CO2e to report annually their emissions into its platform. We report every year and we use its data to calculate and compare our emissions inventory.</t>
  </si>
  <si>
    <t>GRUPO INTERNATIONAL PVT SECURITY</t>
  </si>
  <si>
    <t>ISO 14064-1; The Greenhouse Gas Protocol: A Corporate Accounting and Reporting Standard (Revised Edition);  Other, please specify: UNE-EN 16258:2013 Emissions of Transport</t>
  </si>
  <si>
    <t>UNE-EN 16258:2013: Methodology for calculation and declaration of energy consumption and GHG emissions of transport services (freight and passengers). This standard has been used to collect data and calculate Scope 1 and Scope 3 emissions from our transport activity</t>
  </si>
  <si>
    <t>GRUPO TISSUE DE MEXICO S RL CV</t>
  </si>
  <si>
    <t>Other, please specify: Emissions calculator for rene</t>
  </si>
  <si>
    <t>In this calculator the energy consumptions are recorded / entered and automatically CO2, tCO2e, CH4, N2O are calculated.</t>
  </si>
  <si>
    <t>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</si>
  <si>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Other, please specify: In house tracking via spreadsheet.</t>
  </si>
  <si>
    <t>Review of all energy usage and travel information and evaluation against normalised emissions calculations (WWW.epa.gov/energy/greenhouse-gas-equivalence-calculator) Our aim is to be as energy efficient and environmentally friendly as we can given that we have a very narrow scope to work with.</t>
  </si>
  <si>
    <t>Guang Dong Ellington Electronics Tech Co., Ltd.</t>
  </si>
  <si>
    <t>ABI Energia Linee Guida; ISO 14064-1</t>
  </si>
  <si>
    <t>Guangzhou Huabao Glass Co Ltd</t>
  </si>
  <si>
    <t>Guangzhou Zhujiang Optonix New Material Co., LTD</t>
  </si>
  <si>
    <t xml:space="preserve"> http://wenku.baidu.com/view/210b0164783e0912a2162a27.html</t>
  </si>
  <si>
    <t>Other, please specify: We use our internal energy management</t>
  </si>
  <si>
    <t>We are using the reports from our energy suppliers and bring that in excel lists and reports in a form that you can follow and give energy target etc.and also our controllng department gives us assistance. Than we get every year the multiplicator of the steam, electricity and gas for the calculation of kWh in the metric tons of co2.</t>
  </si>
  <si>
    <t>GW Plastics</t>
  </si>
  <si>
    <t>US EPA Climate Leaders: Direct Emissions from Stationary Combustion; US EPA Climate Leaders: Indirect Emissions from Purchases/ Sales of Electricity and Steam; US EPA Mandatory Greenhouse Gas Reporting Rule</t>
  </si>
  <si>
    <t>GZA Geoenvironmental, Inc.</t>
  </si>
  <si>
    <t>GZM GOLD MFC L.L.C</t>
  </si>
  <si>
    <t>Jordan</t>
  </si>
  <si>
    <t>H&amp;R Block Inc</t>
  </si>
  <si>
    <t>H.B. Fuller</t>
  </si>
  <si>
    <t>Haier Electronics Group Co Ltd</t>
  </si>
  <si>
    <t>ABI Energia Linee Guida; Act on the Rational Use of Energy</t>
  </si>
  <si>
    <t>HAMBURG SUD GROUP</t>
  </si>
  <si>
    <t>Defra Voluntary 2017 Reporting Guidelines; IPCC Guidelines for National Greenhouse Gas Inventories, 2006; ISO 14064-1; The Greenhouse Gas Protocol: A Corporate Accounting and Reporting Standard (Revised Edition);  Other, please specify: DIN EN 16258; Ecotransit</t>
  </si>
  <si>
    <t>in addition to the above: Kranke, A.; Schmied, M. &amp; Schön, A.D. (2011): CO2-Berechnung in der Logistik. München: Vogel (CO2 calculation in logistics)</t>
  </si>
  <si>
    <t>Energy Information Administration 1605B; The Greenhouse Gas Protocol: A Corporate Accounting and Reporting Standard (Revised Edition)</t>
  </si>
  <si>
    <t>HANGZHOU GREATSTAR INDU</t>
  </si>
  <si>
    <t>HANGZHOU KELONG ELECTRIC APPLIANCE TOOLS CORP.</t>
  </si>
  <si>
    <t>American Petroleum Institute Compendium of Greenhouse Gas Emissions Methodologies for the Oil and Natural Gas Industry, 2009; IPCC Guidelines for National Greenhouse Gas Inventories, 2006; ISO 14064-1; Korea GHG and Energy Target Management System Operating Guidelines; The Greenhouse Gas Protocol: A Corporate Accounting and Reporting Standard (Revised Edition);  Other, please specify: IEA (International Enegy Agency)</t>
  </si>
  <si>
    <t>IEA CO2 Emissions from Fuel Combustion Highlights (2013 Edition)- We used the emission factor of purchased electricity from the above reference for our overseas sites.</t>
  </si>
  <si>
    <t>Other, please specify: in-house data along with supplier data</t>
  </si>
  <si>
    <t>Hannover Re uses in-house data collection and evaluation methods along with data provided from the local heat and power supplier.</t>
  </si>
  <si>
    <t>Hansae Co., Ltd</t>
  </si>
  <si>
    <t>HARADA INDUSTRY CO., LTD.</t>
  </si>
  <si>
    <t>Other, please specify: Ministry of Environment's list of emissi</t>
  </si>
  <si>
    <t>Activity data collects data from bases in each country, totaling. Calculated by using the numerical value of the total of the group company as a group company's figures of the Ministry of the Environment Greenhouse Gas Emissions Calculation, Reporting and Publication System</t>
  </si>
  <si>
    <t>Harbour Energy</t>
  </si>
  <si>
    <t>American Petroleum Institute Compendium of Greenhouse Gas Emissions Methodologies for the Oil and Natural Gas Industry, 2009;  Other, please specify: Defra Voluntary Report. Guidelines 2015</t>
  </si>
  <si>
    <t>Scope 2 (i.e. indirect emissions from the generation of purchased energy) calculations are based on emission factors supplied by the UK Department of Energy &amp; Climate Change(now DBEIS), the UK Department for Environment, Food &amp; Rural Affairs (Defra) and International Energy Agency guidance. A different factor is used for each country, and isapplied to the total energy consumption in our onshore facilities (offices and warehouses). Emission factors are used to give an estimate of CO2 equivalent.</t>
  </si>
  <si>
    <t>Other, please specify: GHG program  US Energy Information Admin</t>
  </si>
  <si>
    <t>Usage data was collected from invoices for natural gas; electricity purchased, generated and sold; landfill and recycling services. We used the Voluntary Reporting of Greenhouse Gases Program on the US Energy Information Administration Website - average electricity factors by state and region (updated March 2018) along with the US EPA Greenhouse Gases Equivalencies Calculator for our calculations. We've tracked this information since our initial reporting in 2010.</t>
  </si>
  <si>
    <t>Hartford Paving</t>
  </si>
  <si>
    <t>Other, please specify: We are a small company, no emissions</t>
  </si>
  <si>
    <t>We are a small company, no emissions</t>
  </si>
  <si>
    <t>Other, please specify: Clean Air-Cool Planet Carbon Calculator</t>
  </si>
  <si>
    <t>The Clean Air Cool Planet Carbon Calculator is a free, comprehensive, transparent and customizable solution to measuring and analyzing scope 1, 2 and 3 greenhouse gas emissions. The most widely-used tool in United States for tracking carbon footprints and modelling emissions reduction scenarios, the calculator has three modules that walk users through the process of strategically capturing and reducing institutional emissions.</t>
  </si>
  <si>
    <t>HARVEST LAND CO-OP, INC.</t>
  </si>
  <si>
    <t>Animal feed</t>
  </si>
  <si>
    <t>Crop farming</t>
  </si>
  <si>
    <t>Other, please specify: Not applicable to our business</t>
  </si>
  <si>
    <t>not applicable to our business</t>
  </si>
  <si>
    <t>Other, please specify: ADEME V6</t>
  </si>
  <si>
    <t>ADEME V.6 - Agence de l'environnement et de la maitrise d l'energie</t>
  </si>
  <si>
    <t>The Greenhouse Gas Protocol: A Corporate Accounting and Reporting Standard (Revised Edition); US EPA Climate Leaders: Direct HFC and PFC Emissions from Use of Refrigeration and Air Conditioning Equipment</t>
  </si>
  <si>
    <t>China Corporate Energy Conservation and GHG Management Programme; IPCC Guidelines for National Greenhouse Gas Inventories, 2006</t>
  </si>
  <si>
    <t>HeidelbergCement AG</t>
  </si>
  <si>
    <t>Heinz-Glas GmbH &amp; Co. KGaA</t>
  </si>
  <si>
    <t>Defra Voluntary 2017 Reporting Guidelines; EPRA (European Public Real Estate Association) guidelines, 2011</t>
  </si>
  <si>
    <t>The Greenhouse Gas Protocol: A Corporate Accounting and Reporting Standard (Revised Edition);  Other, please specify: VfU Indicators Standard Version 2013</t>
  </si>
  <si>
    <t>Others:a) The VfU Indicators Standard Calculation Tool 2013.b) An adaption of a) to the new Greenhouse Gas Protocol Scope 3 report (October 2011)For details on the emission factors applied see the uploaded document " VfU Indicators 2013 GHG Conversion Factors.pdf " in section 14, question C-F1.</t>
  </si>
  <si>
    <t>Hengan Intl Group</t>
  </si>
  <si>
    <t>Henkel AG &amp; Co. KGaA</t>
  </si>
  <si>
    <t>Henrique Stefani</t>
  </si>
  <si>
    <t>Henry Schein Inc.</t>
  </si>
  <si>
    <t>European Union Emission Trading System (EU ETS): The Monitoring and Reporting Regulation (MMR) – General guidance for installations; The Greenhouse Gas Protocol: A Corporate Accounting and Reporting Standard (Revised Edition);  Other, please specify: Company methodology</t>
  </si>
  <si>
    <t>Company own methodology for the estimation of landfills and waste to energy plant emissions.</t>
  </si>
  <si>
    <t>Hertz Global Holdings</t>
  </si>
  <si>
    <t>Hess Corporation</t>
  </si>
  <si>
    <t>IPIECA’s Petroleum Industry Guidelines for reporting GHG emissions, 2nd edition, 2011; The Greenhouse Gas Protocol: A Corporate Accounting and Reporting Standard (Revised Edition); US EPA Mandatory Greenhouse Gas Reporting Rule</t>
  </si>
  <si>
    <t>Hexpol AB</t>
  </si>
  <si>
    <t>HIDROJATO NACIONAL SC LTDA</t>
  </si>
  <si>
    <t>Hilton Worldwide, Inc.</t>
  </si>
  <si>
    <t>Hindusthan National Glass Industries Limited</t>
  </si>
  <si>
    <t>Hino Motors, Ltd.</t>
  </si>
  <si>
    <t>The Greenhouse Gas Protocol: A Corporate Accounting and Reporting Standard (Revised Edition); The Tokyo Cap-and Trade Program</t>
  </si>
  <si>
    <t>Hiscox</t>
  </si>
  <si>
    <t>Bermuda</t>
  </si>
  <si>
    <t>Hitachi Capital Corporation</t>
  </si>
  <si>
    <t>IPCC Guidelines for National Greenhouse Gas Inventories, 2006; Japan Ministry of the Environment, Law Concerning the Promotion of the Measures to Cope with Global Warming, Superceded by Revision of the Act on Promotion of Global Warming Countermeasures (2005 Amendment)</t>
  </si>
  <si>
    <t>Hitachi Kokusai Electric Inc</t>
  </si>
  <si>
    <t>ISO 14064-1; Other, please specify</t>
  </si>
  <si>
    <t>Other - Hong Kong Environmental Protection Department, Guidelines to Account for and Report on Greenhouse Gas Emissions and Removals for Buildings, 2010The principal sources of information used in developing the above HKEPD Guidelines are-(a) GHG Protocol(b) ISO 14064-1</t>
  </si>
  <si>
    <t>HMY Yudigar</t>
  </si>
  <si>
    <t>HOCHTIEF AG</t>
  </si>
  <si>
    <t>Holasa - Hojalata y Lminados S.A.</t>
  </si>
  <si>
    <t>Holcim Ltd.</t>
  </si>
  <si>
    <t>Hologic, Inc.</t>
  </si>
  <si>
    <t>US EPA Climate Leaders: Direct Emissions from Iron and Steel Production</t>
  </si>
  <si>
    <t>Hon Hai Precision Industry</t>
  </si>
  <si>
    <t>Japan Ministry of the Environment, Law Concerning the Promotion of the Measures to Cope with Global Warming, Superceded by Revision of the Act on Promotion of Global Warming Countermeasures (2005 Amendment); The Greenhouse Gas Protocol Agricultural Guidance: Interpreting the Corporate Accounting and Reporting Standard for the Agricultural Sector</t>
  </si>
  <si>
    <t>Act on the Rational Use of Energy; The Greenhouse Gas Protocol: A Corporate Accounting and Reporting Standard (Revised Edition)</t>
  </si>
  <si>
    <t>Honeywell International Inc.</t>
  </si>
  <si>
    <t>Hong Kong Aircraft Engineering</t>
  </si>
  <si>
    <t>Defra Voluntary 2017 Reporting Guidelines; Hong Kong Environmental Protection Department, Guidelines to Account for and Report on Greenhouse Gas Emissions and Removals for Buildings, 2010; IPCC Guidelines for National Greenhouse Gas Inventories, 2006</t>
  </si>
  <si>
    <t>Hongli Machinery Jianyang Sichuan Co., LTD.</t>
  </si>
  <si>
    <t>China Corporate Energy Conservation and GHG Management Programme; ISO 14064-1</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</si>
  <si>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Mandatory Greenhouse Gas Reporting Rule</t>
  </si>
  <si>
    <t>HORTALIZAS GOURMET S.A</t>
  </si>
  <si>
    <t>Other, please specify: No Methodology is followed</t>
  </si>
  <si>
    <t>No Methodology is followed</t>
  </si>
  <si>
    <t>Hosken Consolidated Investments</t>
  </si>
  <si>
    <t>IPCC Guidelines for National Greenhouse Gas Inventories, 2006; The Greenhouse Gas Protocol: A Corporate Accounting and Reporting Standard (Revised Edition);  Other, please specify: South African Technical Guidelines</t>
  </si>
  <si>
    <t>In addition to using the GHG Protocol and the IPCC Guidelines, we used the ‘Technical Guidelines for Monitoring, Reporting and Verification of GHG Emissions by Industry' as published by the South African Department of Environmental Affairs. This was published to assist companies to report on GHG emissions under the recently promulgated mandatory reporting regulations. We used some of the South African-specific calorific values and densities from the Technical Guidelines.</t>
  </si>
  <si>
    <t>Host Hotels &amp; Resorts, Inc.</t>
  </si>
  <si>
    <t>HOUTEK TECHNOLOGIES</t>
  </si>
  <si>
    <t>2018-08-26 00:00:00.0</t>
  </si>
  <si>
    <t>Howa Co.,Ltd.</t>
  </si>
  <si>
    <t>Act on the Rational Use of Energy; Defra Voluntary 2017 Reporting Guidelines</t>
  </si>
  <si>
    <t>Huaqin</t>
  </si>
  <si>
    <t>Huayi Lighting</t>
  </si>
  <si>
    <t>HUBEI AISHIDA ELECTRICAL EQUIPMENT COLTD</t>
  </si>
  <si>
    <t>ABI Energia Linee Guida</t>
  </si>
  <si>
    <t>Hudbay Minerals Inc.</t>
  </si>
  <si>
    <t>HUISEN FURNITURE (LONGNAN) CO LTD</t>
  </si>
  <si>
    <t>温室气体排放量的计算主要依据系数法计算，即活动数据乘以排放系数。公司温室气体排放范畴2采用南方區域电网2016年电力排放系数，依据中华人民共和国国家发展和改革委员会应对气候变化司 (http://qhs.ndrc.gov.cn)发布之《2016中国区域电网基准线排放因子（征求意见稿）》，年度OM（Operation Margin）电力排放系数0.8676 kg CO2e/kWh，此数值已包含CH4与N2O排放量，其中OM是指电厂所发出的电力全部先上电网，再做输配电运行调度（并网），因中国电网系并网发电，故采用OM数据。</t>
  </si>
  <si>
    <t>Defra Voluntary 2017 Reporting Guidelines; 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Stationary Combustion</t>
  </si>
  <si>
    <t>Husky Energy Inc.</t>
  </si>
  <si>
    <t>Canadian Association of Petroleum Producers, Calculating Greenhouse Gas Emissions, 2003; IPIECA's Petroleum Industry Guidelines for reporting GHG emissions, 2003; ISO 14064-1; Other, please specify; The Greenhouse Gas Protocol: A Corporate Accounting and Reporting Standard (Revised Edition); US EPA Climate Leaders: Direct Emissions from Stationary Combustion; US EPA Climate Leaders: Indirect Emissions from Purchases/ Sales of Electricity and Steam; US EPA Mandatory Greenhouse Gas Reporting Rule</t>
  </si>
  <si>
    <t>Environment and Climate Change Canada: Technical Guidance on Reporting Greenhouse Gas Emissions – 2017 Data - Facility Greenhouse Gas Emissions Reporting (March 2018); Western Climate Initiative: Quantification Method 2013 Addendum to Canadian Harmonization Version (December 20, 2013); Western Climate Initiative: Final Essential Requirements of Mandatory Reporting - 2011 Amendments for Harmonization of Reporting in Canadian Jurisdictions (December 21, 2011, as amended on February 10, 2012); and Western Climate Initiative: Final Essential Requirements of Mandatory Reporting - 2010 Amended for Canadian Harmonization (December 17, 2010).</t>
  </si>
  <si>
    <t>Hyatt Hotels</t>
  </si>
  <si>
    <t>IPCC Guidelines for National Greenhouse Gas Inventories, 2006; ISO 14064-1; World Steel Association CO2 emissions data collection guidelines</t>
  </si>
  <si>
    <t>IBERDROLA's Group has its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t>
  </si>
  <si>
    <t>Japan Ministry of the Environment, Law Concerning the Promotion of the Measures to Cope with Global Warming, Superceded by Revision of the Act on Promotion of Global Warming Countermeasures (2005 Amendment);  Other, please specify: Low of Measures against global warming</t>
  </si>
  <si>
    <t>Ministry of the Environment (in Japan):SP1,2: Law of Measures against global warming and energy conservation,SP3: Emissions calculation guidelines</t>
  </si>
  <si>
    <t>ICADE</t>
  </si>
  <si>
    <t>Idacorp Inc</t>
  </si>
  <si>
    <t>IGO Ltd</t>
  </si>
  <si>
    <t>Defra Voluntary 2017 Reporting Guidelines;  Other, please specify: Terna, IGES Version 9.3, EPA eGRID 2014</t>
  </si>
  <si>
    <t>US EPA Climate Leaders: Indirect Emissions from Purchased Electricity - US-EPA "Emissions &amp; Generation Resource Integrated Database (eGRID)"In order to estimate Scope 2 emissions related to electricity consumption in US States sites. Terna - statistiche internazionali used to estimate Scope 2 emissions of electricity purchased by IGT in Italy. ''Institute for Global Environmental Strategies” in order to estimate Scope 2 for the countries different from US and Italy. ''Defra – UK Government conversion factors for Company Reporting to estimate Scope 1.</t>
  </si>
  <si>
    <t>Act on the Rational Use of Energy; Japan Ministry of the Environment, Law Concerning the Promotion of the Measures to Cope with Global Warming, Superceded by Revision of the Act on Promotion of Global Warming Countermeasures (2005 Amendment); Other, please specify</t>
  </si>
  <si>
    <t>Scope 1:各拠点における燃料の使用量を集計し，日本の法律に基づいて算定した。Scope 2(熱，蒸気，冷却）:各拠点におけるエネルギーの使用量を集計し，日本の法律に基づいて算定した。Scope 2(電力):排出係数に集計した各拠点の電力使用量を乗じて算出した。排出係数の詳細を以下に示す。- ロケーション基準国別の排出係数を使用した。その値は国際エネルギー機関 (IEA)による。- マーケット基準日本電気事業者ごとの排出係数を使用した。その値は環境省によって公表されている。海外国別の排出係数を使用した。その値は国際エネルギー機関 (IEA)による。</t>
  </si>
  <si>
    <t>IHS Markit Ltd.</t>
  </si>
  <si>
    <t>Illinois Tool Works Inc.</t>
  </si>
  <si>
    <t>Australia - National Greenhouse and Energy Reporting Act; Defra Voluntary 2017 Reporting Guidelines; The Greenhouse Gas Protocol: A Corporate Accounting and Reporting Standard (Revised Edition)</t>
  </si>
  <si>
    <t>IMC AIRPORT SHOPPES SAS</t>
  </si>
  <si>
    <t>Defra Voluntary 2017 Reporting Guidelines;  Other, please specify: International Energy Agency 2017</t>
  </si>
  <si>
    <t>Energy consumption is captured and collated from our sites using dedicated EHS Sustainability software provided by UL's PURE Platform CR 360. The system uses the listed methodology as defined above to calculate our emissions and provides us the detailed information. Our sites report all data using actual data from meter readings / invoices to capture the usage during the month.</t>
  </si>
  <si>
    <t>Impact Innovations</t>
  </si>
  <si>
    <t>2018-09-08 00:00:00.0</t>
  </si>
  <si>
    <t>IMPAK LUGGAGE LLC</t>
  </si>
  <si>
    <t>electricity usage data and Manual calculation</t>
  </si>
  <si>
    <t>Impax Environmental Markets</t>
  </si>
  <si>
    <t>IMPRENTA Y EDITORIAL LA SELECTA</t>
  </si>
  <si>
    <t>Other, please specify: No tenemos estándar</t>
  </si>
  <si>
    <t>No tenemos estándar</t>
  </si>
  <si>
    <t>Incase</t>
  </si>
  <si>
    <t>IND E COM DE EQUIPAMENTOS VENTIL MANETTI LIMITADA</t>
  </si>
  <si>
    <t>Indian Hotels Co. Ltd.</t>
  </si>
  <si>
    <t>Indian Oil Corporation</t>
  </si>
  <si>
    <t>Indivior</t>
  </si>
  <si>
    <t>Other, please specify: http://www.carbon-calculator.org.uk/</t>
  </si>
  <si>
    <t>Scope 1 - Input raw material coal is being measured on fuel measuring devices.Scope 2 - we have installed energy meters at various places to monitor and analyze energy consumption data on regular basis.</t>
  </si>
  <si>
    <t>Indorama Ventures PCL</t>
  </si>
  <si>
    <t>INDUCONTROL S. A. DE C. V.</t>
  </si>
  <si>
    <t>INDULGENT FOODS</t>
  </si>
  <si>
    <t>2018-05-30 00:00:00.0</t>
  </si>
  <si>
    <t>Indusind Bank</t>
  </si>
  <si>
    <t>The Greenhouse Gas Protocol: Public Sector Standard; US EPA Climate Leaders: Direct Emissions from Stationary Combustion</t>
  </si>
  <si>
    <t>Industria Licorera de Caldas</t>
  </si>
  <si>
    <t>ABI Energia Linee Guida; Act on the Rational Use of Energy;  Other, please specify: APX-VCS Platform</t>
  </si>
  <si>
    <t>The APX VCS Registry is a trusted and secure platform for issuing, tracking and retiring Verified Carbon Units (VCUs). The Registry supports the VCS Association'sobjectives to provide credibility to the voluntary markets, as well as to enhance business, consumer, and government confidence. The APX VCS Registry allows project developers to initiate the project registration process, upload documents and request issuance of VCUs through our online portal. Once VCUs are issued, they can be transferred immediately to any APX VCS Registry Account Holder or to another VCS-accredited registry.</t>
  </si>
  <si>
    <t>Industrial Alliance Insurance and Financial Services Inc.</t>
  </si>
  <si>
    <t>Other, please specify: Combination of methodologies</t>
  </si>
  <si>
    <t>The methodology is the one used by Poly-ÉNERGIE Inc., an outside firm mandated to evaluated its CO2equivalent emitted by the Company's head office in 2008. However, emissions factors and global warming potential have been updated. According to this methodology, data for diesel and natural gas consumption have been multiplied by emissions factors provided by Environment Canada in its National Inventory Report 1990-2011: Greenhouse Gas Sources and Sinks in Canada - Executive Summary, and then multiplied by the global warming potentials of CO2, CH4 and N2O provided by the Iintergovernemental Panel on Climate Change (IPCC). We improved our electricity consumption GHG emissions calculation methodology for year 2017 : GHG emissions for our bulidings located in Ontario, Alberta and British Columbia are still calculated following a location based method. Data for electricity consumption have been multiplied by emissions factors provided by Environment Canada in its National Inventory Report 1990-2011: Greenhouse Gas Sources and Sinks in Canada - Executive Summary, and then multiplied by the global warming potentials of CO2, CH4 and N2O provided by the Iintergovernemental Panel on Climate Change (IPCC). For our buildings located in the province of Quebec , though, GHG emissions have been calculated following a market based method. As the province of Quebec has only one electricity supplier, Hydro-Québec, we used the grid C02 emissions disclosed fro year 2017 by Hydro-Quebec in its Co2 emissions and Hydro-Quebec Electricity fact sheet,a vailable at http://www.hydroquebec.com/sustainable-development/documentation-center/ghg-emissions.html The emission factor for Electricity was provided in CO2e, but for the others, we had to consider factors for each gas separately. For example, methodology to calculate emissions related to diesel is the following : Diesel consumption*Emission factor CO2*Global Warming Potential CO2 + Diesel consumption*Emission factor CH4*Global Warming Potential CH4 + Diesel consumption*Emission factor N2O*Global Warming Potential N2O= Emissions in g CO2e Regarding the R22 coolant, emissions factors were not necessary because it generates only HCFC-22. So coolant consumption data have been multiplied by the global warming potential of HCFC: Coolant consumption* HCFC-22 global warming potential= Emissions in g of CO2e Following this, conversions have been made to obtain the result in metric tonnes of CO2e</t>
  </si>
  <si>
    <t>IPCC Guidelines for National Greenhouse Gas Inventories, 2006; US EPA Mandatory Greenhouse Gas Reporting Rule;  Other, please specify: Factors published by Government agencies</t>
  </si>
  <si>
    <t>Emission factors: An emission factor is a relationship between the amount of pollutant emitted to the atmosphere and a unit of activity. In general, emission factors are classified into two types: process-based and census-based. Usually the first are used to make estimates of emissions from point sources, and are often combined with activity data collected with surveys ormaterial balances.On the other hand, census-based emission factors are used much for estimates of area source emissions. The most complete source of specific emission factors for the U.S., for the criteria contaminants is the publication AP-42 compilation of Air Pollutant emission factor (U.S. EPA, 1995a). [AP-42 compilation of air pollutant emission factors (U.S. EPA, 1995a.]The emissions were calculated by means of a calculation memory, applying the emission factors found in the bibliographic sources and using the fuel consumption dataof the company's activities.The data published in the Official Journal of the Federation in Mexico were used for the calculation, DOF: 03/09/2015 agreement that establishes the technical peculiarities and the formulas for the application of methodologies for the calculation of emissions of gases or compounds of Greenhouse effect, as well as the emission factor of the national electrical sector emitted by the Energy Regulatory Commission in Mexico.Greenhouse gas emissions indicators published by government agencies in Mexico were also used.</t>
  </si>
  <si>
    <t>Industrias ODI</t>
  </si>
  <si>
    <t>INDUSTRIAS SALCOM SA CV</t>
  </si>
  <si>
    <t>World Steel Association CO2 emissions data collection guidelines</t>
  </si>
  <si>
    <t>Industrivärden</t>
  </si>
  <si>
    <t>The Climate Registry: General Reporting Protocol; The Greenhouse Gas Protocol: A Corporate Accounting and Reporting Standard (Revised Edition); US EPA Climate Leaders: Direct HFC and PFC Emissions from Use of Refrigeration and Air Conditioning Equipment</t>
  </si>
  <si>
    <t>Ingredion Incorporated</t>
  </si>
  <si>
    <t>Inmobiliaria Colonial</t>
  </si>
  <si>
    <t>IPCC Guidelines for National Greenhouse Gas Inventories, 2006; Taiwan - GHG Reduction Act</t>
  </si>
  <si>
    <t>INNOVATOR ELECTRONIC SHENZHEN CO., LTD</t>
  </si>
  <si>
    <t>American Petroleum Institute Compendium of Greenhouse Gas Emissions Methodologies for the Oil and Natural Gas Industry, 2009; Australia - National Greenhouse and Energy Reporting Act; IPCC Guidelines for National Greenhouse Gas Inventories, 2006; Japan Ministry of the Environment, Law Concerning the Promotion of the Measures to Cope with Global Warming, Superceded by Revision of the Act on Promotion of Global Warming Countermeasures (2005 Amendment)</t>
  </si>
  <si>
    <t>INSTITUTO NEGOCIOS PUBLICOS DO BRASIL</t>
  </si>
  <si>
    <t>Defra Voluntary 2017 Reporting Guidelines; New Zealand - Guidance for Voluntary, Corporate Greenhouse Gas Reporting; The Greenhouse Gas Protocol: A Corporate Accounting and Reporting Standard (Revised Edition);  Other, please specify: Aus National Greenhouse Accounts Factors</t>
  </si>
  <si>
    <t>Our methodology for collecting data and calculating our Scope 1 and Scope 2 emissions is based on the Australian Government Department of the Environment's National Greenhouse Accounts Factors (NGAF) August 2016 (see: http://www.environment.gov.au/climate-change/climate-science-data/greenhouse-gas-measurement/publications/national-greenhouse-accounts-factors-aug-2016</t>
  </si>
  <si>
    <t>Intact Financial Corporation</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</si>
  <si>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Mandatory Greenhouse Gas Reporting Rule;  Other, please specify: International Energy Agency (IEA)</t>
  </si>
  <si>
    <t>We follow the Global Reporting Initiative (GRI) standards for selection and details of the environmental metrics reported in our Corporate Responsibility Report. Emissions are calculated based on material balance, published emission factors (US EPA Climate Leaders, US EPA GHG Reporting Rule, IPCC, IEA Electricity-Only Emission Factors) and WRI's GHG Protocol for our carbon footprint accounting framework.</t>
  </si>
  <si>
    <t>Inter Pipeline Ltd.</t>
  </si>
  <si>
    <t>Canadian Association of Petroleum Producers, Calculating Greenhouse Gas Emissions, 2003; IPCC Guidelines for National Greenhouse Gas Inventories, 2006; ISO 14064-1; The Greenhouse Gas Protocol: A Corporate Accounting and Reporting Standard (Revised Edition);  Other, please specify: Enviro. Can. GHG Inv. &amp; UN ClimChng</t>
  </si>
  <si>
    <t>Data is collected and organized via several departments. The data is vetted and analyzed by operations and environmental management and advisers.</t>
  </si>
  <si>
    <t>INTER RAO UES OAO</t>
  </si>
  <si>
    <t>Other, please specify: Russian Decree No.300 (please see 5.2)</t>
  </si>
  <si>
    <t>Methodology and Guidelines on quantitative definition of the greenhouse gas emissions by companies which business or other activities are performed in the Russian Federation, as approved by the Decree No.300 ofthe Ministry of Natural Resources of Russia on June 30, 2015</t>
  </si>
  <si>
    <t>Other, please specify: The Greenhouse Gas Protocol</t>
  </si>
  <si>
    <t>The Greenhouse Gas Protocol (WBCSD/WRI, 2004) and the Hotel Carbon Measurement Guidelines (World Travel and Tourism Council and International Tourism Partnership, 2011) were both informative in calculating the carbon footprint. .</t>
  </si>
  <si>
    <t>INTERNATIONAL GREETINGS UK LTD (IG Design UK Ltd)</t>
  </si>
  <si>
    <t>Other, please specify: Climate Change Agreement (CCA) / ESOS /</t>
  </si>
  <si>
    <t>We use a 3rd party specialist in order to get the figures correct (Briar Associates).Briar Associates also looks after our ESOS and CRC as well as the CCA.</t>
  </si>
  <si>
    <t>Interpublic Group of Companies, Inc.</t>
  </si>
  <si>
    <t>Intertek Group</t>
  </si>
  <si>
    <t>ABI Energia Linee Guida;  Other, please specify: UNFCCC, IEA</t>
  </si>
  <si>
    <t>National Inventory Report 2017 – UNFCCCCommon Reporting Format 2017 – UNFCCCInternational Environment Agency (IEA)</t>
  </si>
  <si>
    <t>Intu Properties plc</t>
  </si>
  <si>
    <t>China Corporate Energy Conservation and GHG Management Programme; IPCC Guidelines for National Greenhouse Gas Inventories, 2006; ISO 14064-1; Programa GEI Mexico; Taiwan - GHG Reduction Act</t>
  </si>
  <si>
    <t>Defra Voluntary 2017 Reporting Guidelines; IPCC Guidelines for National Greenhouse Gas Inventories, 2006;  Other, please specify: IEA and ESKOM emission factor</t>
  </si>
  <si>
    <t>For electricity we have used International Energy Agency - World CO2 Emissions from Fuel Combustion database (2017) for calculating emissions in the following regions:- Botswana- China- Hong Kong- India- Ireland- Italy- Mauritius- Namibia- Singapore- Switzerland- United statesWe have used the ESKOM electricity factor as published on their website for the South Africa electricity emissionsThe factor published was 0.98</t>
  </si>
  <si>
    <t>Investment AB Latour</t>
  </si>
  <si>
    <t>2018-06-27 00:00:00.0</t>
  </si>
  <si>
    <t>Inwido Ab</t>
  </si>
  <si>
    <t>Other, please specify: IAE Highlights CO2, French Base Carbone</t>
  </si>
  <si>
    <t>Base Carbone is a national database containing a set of public emission factors and data sources. It is currently used to achieve regulatory or voluntary assessments of carbon emissions.http://www.buildup.eu/en/learn/tools/base-carbone</t>
  </si>
  <si>
    <t>Ipsos</t>
  </si>
  <si>
    <t>Defra Voluntary 2017 Reporting Guidelines; IPCC Guidelines for National Greenhouse Gas Inventories, 2006; The Greenhouse Gas Protocol: A Corporate Accounting and Reporting Standard (Revised Edition);  Other, please specify: WRI, US EPA, DEFRA, GHG Protocol - other</t>
  </si>
  <si>
    <t>Others nominated above include:World Resources Institute: - WRI: Emissions Factors from Cross-Sector Tools (August 2012)The US Environmental Protection Agency: - eGRID2012 Version 1.1 (Year 2010) dataThe US Environmental Protection Agency: - Public Transport Emission FactorsGreen House Gas Protocol - Air Transport Emission FactorsDepartment for Environment, Food and Rural Affairs: - DEFRA: Public Transport Emission Factors</t>
  </si>
  <si>
    <t>Act on the Rational Use of Energy; Japan Ministry of the Environment, Law Concerning the Promotion of the Measures to Cope with Global Warming, Superceded by Revision of the Act on Promotion of Global Warming Countermeasures (2005 Amendment); The Tokyo Cap-and Trade Program</t>
  </si>
  <si>
    <t>ISHIDA CO LTD</t>
  </si>
  <si>
    <t>US EPA Climate Leaders:  Direct Emissions from Mobile Combustion Sources; US EPA Climate Leaders: Direct Emissions from Stationary Combustion</t>
  </si>
  <si>
    <t>Defra Voluntary 2017 Reporting Guidelines; US EPA Climate Leaders:  Direct Emissions from Mobile Combustion Sources</t>
  </si>
  <si>
    <t>Brazil GHG Protocol Programme; IPCC Guidelines for National Greenhouse Gas Inventories, 2006; ISO 14064-1; The Greenhouse Gas Protocol: A Corporate Accounting and Reporting Standard (Revised Edition)</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</si>
  <si>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US EPA CLIMATE LEADER</t>
  </si>
  <si>
    <t>Duratex and Elekeiroz: US EPA CLIMATE LEADER. Design Principles. 2005. Greenhouse Gas Conversion Factor Repository. DEFRA. UK. 2017Other information about Duratex:Emission factors:EPE. Balanco Energetico Nacional. 2017. (biomass/wood)SABESP- Companhia de Saneamento Básico do Estado de São Paulo (biological oxygen demand -BOD)Oliveira, 2010. Master thesis of ESALQ/USP. (fertigation)DEFRA. Methodology for EF. 2017 (air travel)</t>
  </si>
  <si>
    <t>Ivanhoe Mines</t>
  </si>
  <si>
    <t>J M HUBER</t>
  </si>
  <si>
    <t>Energy Information Administration 1605B; IPCC Guidelines for National Greenhouse Gas Inventories, 2006; The Greenhouse Gas Protocol: A Corporate Accounting and Reporting Standard (Revised Edition)</t>
  </si>
  <si>
    <t>Jaleas Ujarras</t>
  </si>
  <si>
    <t>2018-07-04 00:00:00.0</t>
  </si>
  <si>
    <t>Other, please specify: Norma costarricense</t>
  </si>
  <si>
    <t>Se utiliza una norma costarricense.</t>
  </si>
  <si>
    <t>James Hardie Industries</t>
  </si>
  <si>
    <t>Concrete products</t>
  </si>
  <si>
    <t>Act on the Rational Use of Energy; IPCC Guidelines for National Greenhouse Gas Inventories, 2006</t>
  </si>
  <si>
    <t>JAPAN PALLET RENTAL CORPORATION (JPR)</t>
  </si>
  <si>
    <t>Other, please specify: 日本　エネルギーの使用の合理化等に関する法律</t>
  </si>
  <si>
    <t>日本の「エネルギーの使用の合理化等に関する法律」に則り、スコープ1,2排出量を算定している。</t>
  </si>
  <si>
    <t>Jarllytec</t>
  </si>
  <si>
    <t>JBS S.A</t>
  </si>
  <si>
    <t>JC Penney Co Inc</t>
  </si>
  <si>
    <t>Jerónimo Martins SGPS SA</t>
  </si>
  <si>
    <t>JIANGSU JINLU GROUP CO., LTD.</t>
  </si>
  <si>
    <t>Jiangsu Province Farmyard Malt Co., Ltd.</t>
  </si>
  <si>
    <t>JIANGSU SHUANGHUAN GEAR CO., LTD.</t>
  </si>
  <si>
    <t>Act on the Rational Use of Energy; Canadian Association of Petroleum Producers, Calculating Greenhouse Gas Emissions, 2003; The Climate Registry: Electric Power Sector (EPS) Protocol</t>
  </si>
  <si>
    <t>JK Tyres &amp; Industries</t>
  </si>
  <si>
    <t>ISO 14064-1;  Other, please specify: Presently company follow ISO 14064-3:201</t>
  </si>
  <si>
    <t>Presently company follow ISO 14064-3:2012 and CII methodology &amp; guide lines for scope 1 &amp; 2 Emission</t>
  </si>
  <si>
    <t>JOF NIGERIA LTD</t>
  </si>
  <si>
    <t>John Laing Infrastructure Fund</t>
  </si>
  <si>
    <t>The Greenhouse Gas Protocol: A Corporate Accounting and Reporting Standard (Revised Edition); US EPA Climate Leaders: Direct Emissions from Stationary Combustion; US EPA Climate Leaders: Indirect Emissions from Purchases/ Sales of Electricity and Steam</t>
  </si>
  <si>
    <t>Defra Voluntary 2017 Reporting Guidelines; ISO 14064-1; The Climate Registry: Electric Power Sector (EPS) Protocol;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  Other, please specify: See response to C5.2a</t>
  </si>
  <si>
    <t>For the calculation of market and location-based Scope 2 emissions we also used: The Greenhouse Gas Protocol: Scope 2 Guidance, An amendment to the GHG Protocol Corporate Standard</t>
  </si>
  <si>
    <t>Joy Technology (Shenzen) Corp.</t>
  </si>
  <si>
    <t>2018-09-30 00:00:00.0</t>
  </si>
  <si>
    <t>JSE Ltd</t>
  </si>
  <si>
    <t>JSW Energy</t>
  </si>
  <si>
    <t>India GHG Inventory Programme; ISO 14064-1; The Greenhouse Gas Protocol: A Corporate Accounting and Reporting Standard (Revised Edition);  Other, please specify: CEA, Gov of India CO2e Database ver 11.0</t>
  </si>
  <si>
    <t>Central Electricity Authority, Govt. of India CO2e baseline database version 11.0 has also been used to collect activity data.Standard protocols used are selected in the above question (and are also once again mentioned below) ● ISO 14064-1● India GHG Inventory Programme● The Greenhouse Gas Protocol: A Corporate Accounting and Reporting Standard (Revised Edition)</t>
  </si>
  <si>
    <t>JSW Steel Ltd.</t>
  </si>
  <si>
    <t>India GHG Inventory Programme; ISO 14064-1; World Steel Association CO2 emissions data collection guidelines</t>
  </si>
  <si>
    <t>JUGUETES FAMOSA SA DE CV</t>
  </si>
  <si>
    <t>Other, please specify: STPS Y SEMARNAT</t>
  </si>
  <si>
    <t>Nos basamos en todas las normativas mexicanas que nos aplican, en las que se nos exigen un cuidado y respeto a nuestro medio ambiente reduciendo emisiones.</t>
  </si>
  <si>
    <t>Just Eat</t>
  </si>
  <si>
    <t>JVS EXPORT</t>
  </si>
  <si>
    <t>Other, please specify: we are using conversion factor only</t>
  </si>
  <si>
    <t>conversion factor is used</t>
  </si>
  <si>
    <t>Other, please specify: Method is not yet decided</t>
  </si>
  <si>
    <t>No data collected</t>
  </si>
  <si>
    <t>K + S AG</t>
  </si>
  <si>
    <t>K&amp;A Machine &amp; Tool, Inc.</t>
  </si>
  <si>
    <t>ENCORD: Construction CO2e Measurement Protocol; The Greenhouse Gas Protocol: A Corporate Accounting and Reporting Standard (Revised Edition)</t>
  </si>
  <si>
    <t>Kandenko Co., Ltd</t>
  </si>
  <si>
    <t>Kansas City Southern</t>
  </si>
  <si>
    <t>KASEMA S A</t>
  </si>
  <si>
    <t>Other, please specify: Huella de Carbono del Argentino Promedio</t>
  </si>
  <si>
    <t>Huella de Carbono del Argentino Promedio Version 1.0 (June 2008) del Ministerio de Medio Ambiente y Desarrollo Sustentable de la Nación Argentina.</t>
  </si>
  <si>
    <t>Australia - National Greenhouse and Energy Reporting Act; Defra Voluntary 2017 Reporting Guidelines; New Zealand - Guidance for Voluntary, Corporate Greenhouse Gas Reporting</t>
  </si>
  <si>
    <t>KATSUSHIKA CO., LTD.</t>
  </si>
  <si>
    <t>Other, please specify: Eco Action 21</t>
  </si>
  <si>
    <t>Katsushika Corporation certified and registered "Eco Action 21" from the Japan Sustainability Promotion Agency (IPSuS). We are constantly aware of the natural environment and continuously operate the environmental management system, we will strive to protect the environment and reduce the environmental burden.</t>
  </si>
  <si>
    <t>ISO 14064-1; Japan Ministry of the Environment, Law Concerning the Promotion of the Measures to Cope with Global Warming, Superceded by Revision of the Act on Promotion of Global Warming Countermeasures (2005 Amendment); Other, please specify</t>
  </si>
  <si>
    <t>Based upon International Maritime Organization (IMO)'s guideline "2014 GUIDELINES ON THE METHOD OF CALCULATION OF THE ATTAINED ENERGY EFFICIENCY DESIGN INDEX (EEDI) FOR NEW SHIPS</t>
  </si>
  <si>
    <t>KAYSERİ ULAŞIM A.Ş.</t>
  </si>
  <si>
    <t>Environment Canada, Primary Iron and Steel Production, Guidance Manual for Estimating Greenhouse Gas Emissions; ISO 14064-1</t>
  </si>
  <si>
    <t>KAZ Minerals</t>
  </si>
  <si>
    <t>Kazakhstan</t>
  </si>
  <si>
    <t>Emissions data based on the methodology approved by the Ministry of Environment of Kazakhstan as of November 2010, which is in turn based on the Revised 2006 IPCC Guidelines for National Greenhouse Gas Inventories. Scope 2 emissions in the 2014 baseline year are reported for East Region assets only for the period from the completion of the Group Restructuring (31st October 2014 – 31 December 2014). Prior to this date energy was generated within the group from owned power assets and reported as Scope 1 emissions. Scope 1 emissions in 2014 shown above are restated for continuing operations only. Global warming potentials are taken from the IPCC Second Assessment Report.</t>
  </si>
  <si>
    <t>KC Transportation</t>
  </si>
  <si>
    <t>Keilhauer</t>
  </si>
  <si>
    <t>Keller</t>
  </si>
  <si>
    <t>Australia - National Greenhouse and Energy Reporting Act; Defra Voluntary 2017 Reporting Guidelines; IPCC Guidelines for National Greenhouse Gas Inventories, 2006; Japan Ministry of the Environment, Law Concerning the Promotion of the Measures to Cope with Global Warming, Superceded by Revision of the Act on Promotion of Global Warming Countermeasures (2005 Amendment); The Cool Farm Tool; The Greenhouse Gas Protocol: A Corporate Accounting and Reporting Standard (Revised Edition); US EPA Climate Leaders: Direct Emissions from Stationary Combustion; US EPA Climate Leaders: Indirect Emissions from Purchases/ Sales of Electricity and Steam</t>
  </si>
  <si>
    <t>Other, please specify: US-EPA</t>
  </si>
  <si>
    <t>Data of usage was compilied from monthly utility consumption bills for the company owned facilities, the information was then annualized.EPA reference documents were used to facilitate the calculation of Scope 1 and Scope 2 emissions</t>
  </si>
  <si>
    <t>KEON JONG CORPORATION</t>
  </si>
  <si>
    <t>Bilan Carbone; ISO 14064-1; The Greenhouse Gas Protocol: A Corporate Accounting and Reporting Standard (Revised Edition);  Other, please specify: IEA emission factors</t>
  </si>
  <si>
    <t>International Energy Agency (IEA) emission factors have been used by Kering to transcribe the impacts of electricity consumption. http://www.iea.org/For more information, please see also Kering methodology memo : http://www.kering.com/sites/default/files/document/methodology_note_enviro_eng_2017.pdf</t>
  </si>
  <si>
    <t>Kernel Holding</t>
  </si>
  <si>
    <t>Other oilseed farming</t>
  </si>
  <si>
    <t>KERRY LOGISTICS NETWORK LTD</t>
  </si>
  <si>
    <t>Other, please specify: ISO14001-2015</t>
  </si>
  <si>
    <t>ISO 14001 is the international standard that specifies requirements for an effective environmental management system (EMS). It provides a framework that an organization can follow, rather than establishing environmental performance requirements.Part of the ISO 14000 family of standards on environmental management, ISO 14001 is a voluntary standard that organizations can certify to. Integrating it with other management systems standards, most commonly ISO 9001, can further assist in accomplishing organizational goals.The International Organization of Standardization (ISO) defines an environmental management system as ''part of the management system used to manage environmental aspects, fulfil compliance obligations, and address risks and opportunities.” The framework in the ISO 14001 standard can be used within aplan-do-check-act (PDCA)approach to continuous improvement.</t>
  </si>
  <si>
    <t>2018-10-03 00:00:00.0</t>
  </si>
  <si>
    <t>Defra Voluntary 2017 Reporting Guidelines; Energy Information Administration 1605B; The Climate Registry: General Reporting Protocol; The Greenhouse Gas Protocol: A Corporate Accounting and Reporting Standard (Revised Edition); US EPA Climate Leaders:  Direct Emissions from Mobile Combustion Sources</t>
  </si>
  <si>
    <t>Keurig Green Mountain</t>
  </si>
  <si>
    <t>Canadian Association of Petroleum Producers, Calculating Greenhouse Gas Emissions, 2003</t>
  </si>
  <si>
    <t>Defra Voluntary 2017 Reporting Guidelines; Energy Information Administration 1605B; IPCC Guidelines for National Greenhouse Gas Inventories, 2006; US EPA Mandatory Greenhouse Gas Reporting Rule</t>
  </si>
  <si>
    <t>KEYSTONE ELECTRICAL (ZHEJIANG)</t>
  </si>
  <si>
    <t>Kier Group</t>
  </si>
  <si>
    <t>Defra Voluntary 2017 Reporting Guidelines; ENCORD: Construction CO2e Measurement Protocol; The Greenhouse Gas Protocol: A Corporate Accounting and Reporting Standard (Revised Edition)</t>
  </si>
  <si>
    <t>Other, please specify: 事業者からの温室効果ガス排出量算定方法ガイドライン　H15年７月環境省地球環境局</t>
  </si>
  <si>
    <t>温室効果ガスとして二酸化炭素（CO2）で計算した。各事業所から、事業活動に関連する化石燃料の燃焼による排出、生産プロセスによる排出、事業で使用する自動車からの、いわゆる直接排出を集計している。二酸化炭素排出係数は、「事業者からの温室効果ガス排出量算定方法ガイドライン」（H15年７月環境省地球環境局）に記載された係数を用いた。対象の範囲は、国内生産部門、国内間接・営業部門、海外生産部門である。</t>
  </si>
  <si>
    <t>Other, please specify: Using a system built in-house.</t>
  </si>
  <si>
    <t>The Scope 1 and 2 emissions have been calculated through the use of an in-house developed system that we brought over from Kimball International, Inc. in which each facility inputs the initial facility data. The data is then linked directly to an Excel-based system that calculated the emission of each parameter on a monthly basis. These calculations are based on the World Resource Institutes' Green House Gas Protocol. Emission factors were selected from EPA, EIA, and other sources.</t>
  </si>
  <si>
    <t>Kimball International, Inc.</t>
  </si>
  <si>
    <t>Defra Voluntary 2017 Reporting Guidelines; The Greenhouse Gas Protocol: A Corporate Accounting and Reporting Standard (Revised Edition);  Other, please specify: IEA &amp; AIB conversion factors (see C5.2a)</t>
  </si>
  <si>
    <t>1) GHG Protocol Scope 2 Guidance: An amendment to the GHG Protocol Corporate Standard2) BEIS/DEFRA, ‘2017 Government Greenhouse Gas Conversion Factors for Company Reporting: Methodology Paper for Emission Factors, August 2017'3) IEA CO2 Emissions from Fuel Combustion, 2017 edition, expires 15 April 20184) AIB European Residual Mixes 2016, Version 1.2, 15th June 2017Note: We have our own internal data collection tool. The data is reported in line with both the WRI / WBCSD Greenhouse Gas (GHG) Protocol and the BEIS/DEFRA guidelines, which identify three categories of greenhouse gas emissions: scope 1 (direct emissions), scope 2 (energy indirect emissions i.e. electricity) and scope 3 (other indirect emissions). We have used the CO2 equivalent emission factors in the BEIS/DEFRA guidelines where available.- We calculate our carbon emissions using the CO2e emission factors published annually by the UK Government (BEIS/DEFRA), except where indicated below. The data for 2017/18 is calculated using the ‘2017 UK Government Conversion Factors for Company Reporting', version 1.0 (expiry 31 July 2018). We record activity data (e.g. electricity consumption, gas consumption) and multiply by the relevant emission factors.- The CO2e includes the following greenhouse gases: carbon dioxide (CO2), methane (CH4) and nitrous oxide (N2O).- We do not restate CO2e emissions for past years unless the change in emission factors is material to our data. Our materiality threshold is 5% although we will assess any errors in the full context and if appropriate we may restate emissions if they fall under this threshold.- Details of emission factors regarding electricity: We use country-specific (i.e. location-based) emission factors, which are based on the different energy mixes used to generate electricity in each country. For our UK operations, these are obtained from BEIS/DEFRA. Since 2016, BEIS/DEFRA no longer provide emission factors for countries outside the UK. For all our non-UK operations, we therefore obtain the emission factors from the IEA (source: IEA CO2 Emissions from Fuel Combustion, 2017 edition, expires 15/04/2018). The emissions factors for non-UK electricity are in CO2 only (not CO2e). We calculate transmission and distribution emissions from electricity in our scope 3 data.We also publish a market-based scope 2 CO2 total since 2015/16, for which we have used a combination of conversion factors according to the data hierarchy (as defined under the WRI/WBCSD GHG Protocol):- zero or low carbon conversion factors for renewable energy products/tariffs where Guarantees of Origin are available;- supplier-specific residual mix emission rates where available;- supplier-specific overall emission rates where a breakdown of tariff-specific information is not available;- national residual mix emission rates (available for European countries from Association of Issuing Bodies. The data for 2017/18 is calculated using the ‘European Residual Mixes 2016, Version 1.2, 15th June 2017');- Location-based emission rates, for countries outside Europe and for district heating. For electricity, we use the IEA emissions factors; for district heating, we use the DEFRA/BEIS emission factors.Please note that the Scope 2 market-based figures are CO2, not CO2e.</t>
  </si>
  <si>
    <t>Defra Voluntary 2017 Reporting Guidelines; The Greenhouse Gas Protocol: A Corporate Accounting and Reporting Standard (Revised Edition);  Other, please specify: UK Carbon Trust</t>
  </si>
  <si>
    <t>We use a system that draws on information from The Greenhouse Gas Protocol, DEFRA Voluntary reporting Guidelines and the UK Carbon Trust Standard. Emission factors are based on DEFRA Guidelines.</t>
  </si>
  <si>
    <t>Kinross Gold Corporation</t>
  </si>
  <si>
    <t>KK SANYO MEDICAL</t>
  </si>
  <si>
    <t>KLA</t>
  </si>
  <si>
    <t>Bilan Carbone; EPRA (European Public Real Estate Association) guidelines, 2011; ISO 14064-1; The Greenhouse Gas Protocol: A Corporate Accounting and Reporting Standard (Revised Edition)</t>
  </si>
  <si>
    <t>Klöckner &amp; Co SE</t>
  </si>
  <si>
    <t>IPCC Guidelines for National Greenhouse Gas Inventories, 2006;  Other, please specify: http://www.resurgence.org/education/carb</t>
  </si>
  <si>
    <t xml:space="preserve"> http://www.resurgence.org/education/carbon-calculator.htmlIPCC Fifth Assessment for Emission Factors</t>
  </si>
  <si>
    <t>Kmg Electronic Materials</t>
  </si>
  <si>
    <t>KOA</t>
  </si>
  <si>
    <t>KOBO PRODUCTS</t>
  </si>
  <si>
    <t>US EPA Climate Leaders:  Direct Emissions from Mobile Combustion Sources; US EPA Climate Leaders: Direct Emissions from Stationary Combustion;  Other, please specify: US EPA Simplified GHG Emissions Calculat</t>
  </si>
  <si>
    <t>The US EPA Center for Corporate Climate Leadership Simplified GHG Emissions Calculator determines the direct and indirect emissions from all sources at a company when activity data are entered into the various sections of the workbook for one annual period, using the protocol and methodology outlined in the US EPA Climate Leaders: Direct Emissions from Stationary Combustion &amp; Direct Emissions from Mobile Combustion Sources, as well as calculating Scope 3 emissions as well.</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</si>
  <si>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</si>
  <si>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Kohler Co.</t>
  </si>
  <si>
    <t>Japan Ministry of the Environment, Law Concerning the Promotion of the Measures to Cope with Global Warming, Superceded by Revision of the Act on Promotion of Global Warming Countermeasures (2005 Amendment);  Other, please specify: Eco action 21</t>
  </si>
  <si>
    <t>Eco action 21 is the methodology for calculating GHG, and was specified by the Ministry of the Environment of Japan in 1998.We use this methodology to report Scope 2, location-based in order to manage our own energy saving activities accurately.</t>
  </si>
  <si>
    <t>Konecranes</t>
  </si>
  <si>
    <t>KOOLTECK SYSTEMS SA DE CV</t>
  </si>
  <si>
    <t>None</t>
  </si>
  <si>
    <t>Kotak Mahindra Bank</t>
  </si>
  <si>
    <t>KPMG International</t>
  </si>
  <si>
    <t>KUNSHAN MEI-HE MACHINERY CO., LTD.</t>
  </si>
  <si>
    <t>KUNSTSTOFF CHRISTEL</t>
  </si>
  <si>
    <t>Other, please specify: According to supplier, internal measures</t>
  </si>
  <si>
    <t>Kuraray Co., Ltd.</t>
  </si>
  <si>
    <t>Pollution control equipment</t>
  </si>
  <si>
    <t>Kyushu Railway</t>
  </si>
  <si>
    <t>L Brands, Inc.</t>
  </si>
  <si>
    <t>LA HEREDERA HOME TEXTILES SACV</t>
  </si>
  <si>
    <t>Other, please specify: Cdeula de Operación Anual (COA)</t>
  </si>
  <si>
    <t>La Cedula de Operación Anual es un reporte ambiental por parte del gobierno federal de México que coordina la SEMARNAT, en el cual se reportan los impactos al ambiente que genera la organización entre los cuales se encuentran; la cantidad de emisiones a la atmosfera, la cantidad de residuos generados tanto urbanos, de manejo especial y peligrosos, asi como tambien el consumo de Insumos de agua, luz, combustibles,etc.</t>
  </si>
  <si>
    <t>LA VISTA ALIMENTOS SA CV</t>
  </si>
  <si>
    <t>The Greenhouse Gas Protocol Agricultural Guidance: Interpreting the Corporate Accounting and Reporting Standard for the Agricultural Sector; The Greenhouse Gas Protocol: Public Sector Standard</t>
  </si>
  <si>
    <t>Labbeemint</t>
  </si>
  <si>
    <t>Other, please specify: Basic statistic  tallying on data set</t>
  </si>
  <si>
    <t>Standard tabulation and statistics.</t>
  </si>
  <si>
    <t>LABORATORIOS KENER SA DE CV</t>
  </si>
  <si>
    <t>LACIS COMÉRCIO DE PROGRAMAS, SERVIÇOS, IMPORTAÇÃO E EXPORTAÇÃO LTDA.</t>
  </si>
  <si>
    <t>Other, please specify: n/a</t>
  </si>
  <si>
    <t>Laing O'Rourke PLC</t>
  </si>
  <si>
    <t>Laird Ltd</t>
  </si>
  <si>
    <t>Lake Solutions</t>
  </si>
  <si>
    <t>2018-06-18 00:00:00.0</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</si>
  <si>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  Other, please specify: Austria National Emission Factors</t>
  </si>
  <si>
    <t>We use the Austria National Emission Factors to calculate the Scope 1 and 2 emissions from their operations. Our Scope 1 emission for U.S. facilities are calculated using a mix of IPP Second Assessment (SAR) and Fourth Assessment (AR4) GWPs due to regulatory requirements, but we are working towards using a single GWP group for entire assessment going forward.</t>
  </si>
  <si>
    <t>Lamprell Plc</t>
  </si>
  <si>
    <t>Lancashire Holdings</t>
  </si>
  <si>
    <t>EPRA (European Public Real Estate Association) guidelines, 2011; The Greenhouse Gas Protocol: A Corporate Accounting and Reporting Standard (Revised Edition);  Other, please specify: UK GHG conversion factors 2017</t>
  </si>
  <si>
    <t>UK Government greenhouse gas reporting - Conversion factors 2017.</t>
  </si>
  <si>
    <t>LANDSTEINER SCIENTIFIC SA CV</t>
  </si>
  <si>
    <t>Larsen &amp; Toubro</t>
  </si>
  <si>
    <t>Larsen &amp; Toubro Infotech Ltd</t>
  </si>
  <si>
    <t>India GHG Inventory Programme; ISO 14064-1</t>
  </si>
  <si>
    <t>LATTICE SEMICONDUCTOR</t>
  </si>
  <si>
    <t>Laurentian Bank of Canada</t>
  </si>
  <si>
    <t>LEMTECH</t>
  </si>
  <si>
    <t>Lennox International Inc</t>
  </si>
  <si>
    <t>Australia - National Greenhouse and Energy Reporting Act; Energy Information Administration 1605B; 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Other, please specify: IEA : CO2 Emissions from Fuel Combustion</t>
  </si>
  <si>
    <t>Scope 1:   AR5 - CH4, N2O, Refrigerant  US EPA Climate Leaders: Direct Emissions from Mobile Combustion Sources - Propane, Propylene  US EPA Climate Leaders: Direct Emissions from Stationary Combustion - Gasoline, Diesel, Ethanol  GHG Protocol - Natural Gas (energy &amp; volume)Scope 2 - Location:  USA EPA eGRID - USA  Canadian Industry Partnership for Energy Conservation - Canada  Australian Nation Greenhouse Accounts - Australia   Energy Information Administration 1605B (N20 and CH4 only) - International  International Energy Agency: CO2 Emissions from Fuel Combustion - InternationalScope 2 - Market:  AIB European Residual Mixes - France  Supplier Specifiec - USA, Spain, Krunkel</t>
  </si>
  <si>
    <t>ISO 14064-1; The Greenhouse Gas Protocol: A Corporate Accounting and Reporting Standard (Revised Edition);  Other, please specify: The GHG Protocol Guidance</t>
  </si>
  <si>
    <t>The Greenhouse Gas Protocol: Required Greenhouse Gases in Inventories (Accounting and Reporting Standard Amendment), February 2013The Greenhouse Gas Protocol: Scope 2 Guidance (An Amendment to the GHG Protocol Corporate Standard), January 2015</t>
  </si>
  <si>
    <t>ISO 14064-1; The Greenhouse Gas Protocol: A Corporate Accounting and Reporting Standard (Revised Edition);  Other, please specify: see C5.2a</t>
  </si>
  <si>
    <t>●	Boustead Model: for raw materials emission factors;●	United Nation Framework Convention on Climate Change: for waste management related emission factors.</t>
  </si>
  <si>
    <t>LETRAGRAPHIX PVT. LTD.</t>
  </si>
  <si>
    <t>Other, please specify: Own methodology</t>
  </si>
  <si>
    <t>We have collected electricity and fuel data readings from the bills generated during the year and calculated emissions accordingly.</t>
  </si>
  <si>
    <t>LEXTAR</t>
  </si>
  <si>
    <t>IPCC Guidelines for National Greenhouse Gas Inventories, 2006; Korea GHG and Energy Target Management System Operating Guidelines; Other, please specify; The Greenhouse Gas Protocol: A Corporate Accounting and Reporting Standard (Revised Edition)</t>
  </si>
  <si>
    <t>1. Boundary of GHG emission inventory LGE defined the boundary of organization and operation based on Korean GHG and Energy Target Management system Operating Guidelines, 'ISO 14064-3' and 'GHG Protocol (Revised version)' 2. Securing emission sources and activity data gathering Based on boundary defined (section 1), we identified emission sources by facility and collected activity data 3. Application of methodology by emission source To calculate the quantity of GHG emission, LGE mainly uses methodologies defined at 'GHG Protocol (Revised version)' by emission source but in case of fugitive GHG emission during use of refrigerant and waste water treatment, we uses methodologies defined at 'IPCC Guideline for national GHG inventories (2006)' by emission source 4. Reporting for external verification When providing GHG emission reports for 3rd party verification etc., we follow the rules defined at 'ISO 14064-3'.</t>
  </si>
  <si>
    <t>Liang Dar Technology Co., Ltd.</t>
  </si>
  <si>
    <t>ISO 14064-1; The Greenhouse Gas Protocol: A Corporate Accounting and Reporting Standard (Revised Edition); US EPA Mandatory Greenhouse Gas Reporting Rule;  Other, please specify: California ARB Reg for Rptg of GHG Emiss</t>
  </si>
  <si>
    <t>Reporting of GHG emissions by major sources is required by the California Global Warming Solutions Act of 2006 (AB 32). The Regulation for the Mandatory Reporting of Greenhouse Gas Emissions (MRR) is applicable to electricity generators, industrial facilities, fuel suppliers, and electricity importers. A summary of reported GHG emissions data reported under MRR are made public each year, and the data used by the Cap-and-Trade Program and included in California Greenhouse Gas Inventory. Certain Praxair sites in California are required to report under this regulation. For these sites, we abide by the reporting requirements of this rule to ensure consistency when reporting this data to all stakeholders.</t>
  </si>
  <si>
    <t>Linetek Electronic Co., Ltd.</t>
  </si>
  <si>
    <t>ENCORD: Construction CO2e Measurement Protocol</t>
  </si>
  <si>
    <t>LISI</t>
  </si>
  <si>
    <t>2018-06-04 00:00:00.0</t>
  </si>
  <si>
    <t>Lite-On Technology Corporation</t>
  </si>
  <si>
    <t>IPCC Guidelines for National Greenhouse Gas Inventories, 2006; ISO 14064-1; Taiwan - GHG Reduction Act; The Greenhouse Gas Protocol: A Corporate Accounting and Reporting Standard (Revised Edition);  Other, please specify: GHG Protocol Scope 2 Guidance</t>
  </si>
  <si>
    <t>We used the "GHG Protocol Scope 2 Guidance - An amendment to the GHG Protocol Corporate Standard" to calculate the Scope 2 emissions in Market-based emission.And, the IPCC Fifth Assessment Report (AR5 -100 year) are also referred for global warming potentials.</t>
  </si>
  <si>
    <t>LITOTEC SA</t>
  </si>
  <si>
    <t>LOCAR GUINDASTES E TRANSPORTES INTE</t>
  </si>
  <si>
    <t>LOGISTI K DIVISION DISTRIBUCION SA</t>
  </si>
  <si>
    <t>Bilan Carbone; Defra Voluntary 2017 Reporting Guidelines; The Greenhouse Gas Protocol: A Corporate Accounting and Reporting Standard (Revised Edition)</t>
  </si>
  <si>
    <t>Lonmin</t>
  </si>
  <si>
    <t>LORDTECH POLÍMEROS LTDA</t>
  </si>
  <si>
    <t>Other, please specify: não usada nenhuma metodologia</t>
  </si>
  <si>
    <t>nenhuma metodologia</t>
  </si>
  <si>
    <t>LOTES CO LTD</t>
  </si>
  <si>
    <t>LOUREIRO ENGINEERING ASSOCIATES, INC.</t>
  </si>
  <si>
    <t>Other, please specify: Italian Ind. Min.  219/F 02 March 1992</t>
  </si>
  <si>
    <t>To calculate the total energy we have considered the indication contained in the Document of Italian Industry, Commerce and Craft Ministry, number 219/F of March, 02 - 1992</t>
  </si>
  <si>
    <t>Luossavaara-Kiirunavaara AB</t>
  </si>
  <si>
    <t>European Union Emission Trading System (EU ETS): The Monitoring and Reporting Regulation (MMR) – General guidance for installations;  Other, please specify: GRI G4, Global Reporting Initiative</t>
  </si>
  <si>
    <t>The GRI framework is used for yearly energy and emission reporting for the LKAB organization. Verified emissions data from the EU - ETS reporting is used for most of our scope 1 emissions. The emissions from sources excluded from the ETS system, such as Diesel for transport is calculated based on measured consumption. Scope 2 emissions from Electricity and heat is calculated based on measured consumption and supplier emission factors.</t>
  </si>
  <si>
    <t>LUX ELECTRICAL AND LIGHTING</t>
  </si>
  <si>
    <t>LX Hausys</t>
  </si>
  <si>
    <t>Maag</t>
  </si>
  <si>
    <t>The Greenhouse Gas Protocol: A Corporate Accounting and Reporting Standard (Revised Edition);  Other, please specify: (WRI) and the (WBCSD) Corp Value Chain 3</t>
  </si>
  <si>
    <t>The World Resources Institute and World Business Council for Sustainable Development's Corporate Value Chain (Scope 3) Accounting and Reporting Standard, September 2011 (GHG Protocol Scope 3 Standard)</t>
  </si>
  <si>
    <t>Australia - National Greenhouse and Energy Reporting Act; Defra Voluntary 2017 Reporting Guidelines; Hong Kong Environmental Protection Department, Guidelines to Account for and Report on Greenhouse Gas Emissions and Removals for Buildings, 2010; The Climate Registry: General Reporting Protocol; US EPA Climate Leaders: Direct HFC and PFC Emissions from Use of Refrigeration and Air Conditioning Equipment;  Other, please specify: Various</t>
  </si>
  <si>
    <t>Ministry of Business Innovation and Employment - Carbon dioxide equivalent emission factors for electricity generation and consumptionEmissions &amp; Generation Resource Integrated Database (eGRID) (2016)Institute for Global Environmental Strategies (IGES) GHG Emissions Data (2017)Association of Issuing Bodies - European Residual Mixes 2016: Results of the calculation of Residual Mixes for purposes of electricity disclosure in Europe for the calendar year 2016 Version 1.2, 15th June 2017Taiwan - Bureau of Energy, Ministry of Economic Affairs, R.O.C (2016)Calculation methods and emission coefficients list in Accounting and Reporting System” (2015) - Ministry of Economy Trade and Industry (Japan)</t>
  </si>
  <si>
    <t>Macy's, Inc.</t>
  </si>
  <si>
    <t>Magellan Financial Group</t>
  </si>
  <si>
    <t>Australia - National Greenhouse and Energy Reporting Act; US EPA Climate Leaders: Indirect Emissions from Purchases/ Sales of Electricity and Steam</t>
  </si>
  <si>
    <t>Magna International Inc.</t>
  </si>
  <si>
    <t>The Greenhouse Gas Protocol: A Corporate Accounting and Reporting Standard (Revised Edition); US EPA Mandatory Greenhouse Gas Reporting Rule;  Other, please specify: Canada - Scope 1 Ontario Regulation 452</t>
  </si>
  <si>
    <t>Canada - Scope 1 Ontario Regulation 452/09 (Guideline for Greenhouse Gas Emissions Reporting) Canada - Scope 2 - Greenhouse Gas Intensity from Environment Canada National Inventory Report, 1990-2006 - Greenhouse Gas Sources and Sinks in Canada, Annex 9</t>
  </si>
  <si>
    <t>Mahindra &amp; Mahindra Financial Services</t>
  </si>
  <si>
    <t>Mahindra Sanyo Special Steel Pvt. Ltd</t>
  </si>
  <si>
    <t>ISO 14064-1;  Other, please specify: ISO 14064-2, and UNFCCC ACM0002</t>
  </si>
  <si>
    <t>ISO 14064-2:2006 specifies principles and requirements and provides guidance at the project level for quantification, monitoring and reporting of activities intended to cause greenhouse gas (GHG) emission reductions or removal enhancements. It includes requirements for planning a GHG project, identifying and selecting GHG sources, sinks and reservoirs relevant to the project and baseline scenario, monitoring, quantifying, documenting and reporting GHG project performance and managing data quality.UNFCC ACM0002: Grid-connected electricity generation from renewable sources. This methodology applies to project activities that include retrofitting, rehabilitation (or refurbishment), replacement or capacity addition of an existing power plant or construction and operation of a Greenfield power plant.</t>
  </si>
  <si>
    <t>MAITTRA IND. E COM. DE ARTEF. DE PA</t>
  </si>
  <si>
    <t>Defra Voluntary 2017 Reporting Guidelines; The Greenhouse Gas Protocol: A Corporate Accounting and Reporting Standard (Revised Edition);  Other, please specify: Environment CAN National Inventory 2016</t>
  </si>
  <si>
    <t>Our stationary (Scope 1 and 2) GHG emissions were calculated using the most recent provincial emission factors available from Environment Canada National Inventory Report 1990–2016.GHG emissions related to air transportation were calculated using the Department for Environment, Food and Rural Affairs (DEFRA) 2017 Guidelines.GHG emissions related to other types of transportation were calculated using emission factors from the Climate Leaders greenhouse gas inventory for commuting, business travel and product transport.</t>
  </si>
  <si>
    <t>Marabu GmbH</t>
  </si>
  <si>
    <t>Forschungsstelle für Energiewirtschaft e.V.www.ffe.dewww.umweltbundesamt.de</t>
  </si>
  <si>
    <t>Cattle farming</t>
  </si>
  <si>
    <t>Brazil GHG Protocol Programme; Defra Voluntary 2017 Reporting Guidelines; IPCC Guidelines for National Greenhouse Gas Inventories, 2006; ISO 14064-1</t>
  </si>
  <si>
    <t>Marico</t>
  </si>
  <si>
    <t>India GHG Inventory Programme</t>
  </si>
  <si>
    <t>MarieLaurePLV</t>
  </si>
  <si>
    <t>ISO 14064-1;  Other, please specify: PAS 2050:2011, ISO 14025:2006, ECOINVENT</t>
  </si>
  <si>
    <t>• PAS 2050:2011. Specification for the assessment of the life cycle greenhouse gas emissions of goods and services • Product Category Rules (PCR) according to ISO 14025:2006. Product Group: UN CPC 21340 &amp; 21399, Table Olives • Data Source ECOINVENT, IDAE and BIOGRACE</t>
  </si>
  <si>
    <t>Marriott International,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</si>
  <si>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</si>
  <si>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Marujun</t>
  </si>
  <si>
    <t>MARUSAN ELECTRONICS CO.,LTD.</t>
  </si>
  <si>
    <t>MARUZEN FOODS CORPORATION</t>
  </si>
  <si>
    <t>Maruzen Petrochemical Co., Ltd.</t>
  </si>
  <si>
    <t>Marvell Technology Group, Ltd.</t>
  </si>
  <si>
    <t>Masco Corporation</t>
  </si>
  <si>
    <t>MASCOTTE</t>
  </si>
  <si>
    <t>Massmart Holdings Ltd</t>
  </si>
  <si>
    <t>Japan Ministry of the Environment, Law Concerning the Promotion of the Measures to Cope with Global Warming, Superceded by Revision of the Act on Promotion of Global Warming Countermeasures (2005 Amendment); The Greenhouse Gas Protocol: Public Sector Standard</t>
  </si>
  <si>
    <t>MAXIPAN S.A</t>
  </si>
  <si>
    <t>Other, please specify: Commitment to a Low Carbon Society</t>
  </si>
  <si>
    <t>Energy consumption, greenhouse gas emissions are calculated using the energy conversion factor and carbon emission coefficient based on the standards of the Japan Automobile Manufacturers Association, Inc. (JAMA) (Commitment to a Low Carbon Society). CO2 emissions resulting from power consumption by overseas companies are calculated by applying the coefficient used in CO2 Emissions from Fuel Combustion (2013 Edition) published by International Energy Agency (IEA).Figures for consolidated subsidiaries and equity-method Group companies are prorated based on the percentage equity stake held by Mazda.The scope of data collection is Mazda Motor Corporation, all of both consolidated and equity-method Group companies.</t>
  </si>
  <si>
    <t>Other, please specify: Company specific environmental indicator</t>
  </si>
  <si>
    <t>Ratio of energy consumed or environmental emissions with the quantities of molten aluminium annually</t>
  </si>
  <si>
    <t>MBX (Multibax Public Company Limited)</t>
  </si>
  <si>
    <t>Thailand Greenhouse Gas Management Organization: The National Guideline Carbon Footprint for organization</t>
  </si>
  <si>
    <t>MC SCHIFFER</t>
  </si>
  <si>
    <t>2018-06-13 00:00:00.0</t>
  </si>
  <si>
    <t>Other, please specify: We do our self measurement</t>
  </si>
  <si>
    <t>Confidential</t>
  </si>
  <si>
    <t>MEDELA INC</t>
  </si>
  <si>
    <t>US EPA Climate Leaders: Direct HFC and PFC Emissions from Use of Refrigeration and Air Conditioning Equipment</t>
  </si>
  <si>
    <t>MediaTek</t>
  </si>
  <si>
    <t>MEDIOS IMPRESOS SERVICIOS INTEGRALES SA DE CV</t>
  </si>
  <si>
    <t>MEG Energy Corp.</t>
  </si>
  <si>
    <t>American Petroleum Institute Compendium of Greenhouse Gas Emissions Methodologies for the Oil and Natural Gas Industry, 2009; Canadian Association of Petroleum Producers, Calculating Greenhouse Gas Emissions, 2003;  Other, please specify: AEP and Environment Canada, see C5.2a</t>
  </si>
  <si>
    <t>AEP: Technical Guidance Document for Specified Gas Compliance ReportsAEP: Technical Guidance Document for Completing Specified Gas Baseline Emission IntensityEnvironment Canada: Canada's Greenhouse Gas Inventory</t>
  </si>
  <si>
    <t>MEGASPORTS SA CV</t>
  </si>
  <si>
    <t>MEGMILK SNOW BRAND Co.,Ltd.</t>
  </si>
  <si>
    <t>Meidoh Co.,Ltd</t>
  </si>
  <si>
    <t>MENEMSHA COMPANIES</t>
  </si>
  <si>
    <t>Other, please specify: No official tracking system in place</t>
  </si>
  <si>
    <t>MENSHEN</t>
  </si>
  <si>
    <t>Other, please specify: MENSHEN global created a uniform methods</t>
  </si>
  <si>
    <t>Eelectricity: 0.6 kWh in kg CO₂Gasoline : 8.76 l in kWh, 2.4 l in kg CO₂ ; 0.27 kWh in kg CO₂</t>
  </si>
  <si>
    <t>MERCURIO SERVICIOS ADMINISTRATIVOS</t>
  </si>
  <si>
    <t>Other, please specify: We dont have emissions.</t>
  </si>
  <si>
    <t>Because we provide services that hasnt impact at climate issues.</t>
  </si>
  <si>
    <t>Mercury NZ Limited</t>
  </si>
  <si>
    <t>Messer Group GmbH</t>
  </si>
  <si>
    <t>Metalbras</t>
  </si>
  <si>
    <t>METALSA SAPI de CV</t>
  </si>
  <si>
    <t>IPCC Guidelines for National Greenhouse Gas Inventories, 2006; US EPA Climate Leaders:  Direct Emissions from Mobile Combustion Sources;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Other, please specify: Own developed methodology</t>
  </si>
  <si>
    <t>In general, the different emissions factors were taken from IPCC, EPA and several LCA databases to create a tool that makes the conversion of each one of the energy usages into GHG emissions.Own method calculation based on Life Cycle Assessment research on energy mixes databases.Instead of putting in cero the data for the renewable sources, it was taken the average of the CO2 emissions of the energy generated by the type of renewable source in a period of one year according to durability of the related facilities.</t>
  </si>
  <si>
    <t>METASYSTEM</t>
  </si>
  <si>
    <t>Metro Inc.</t>
  </si>
  <si>
    <t>Mianyang Pulse Electronics Co., Ltd.</t>
  </si>
  <si>
    <t>US EPA Mandatory Greenhouse Gas Reporting Rule;  Other, please specify: Please see C5.2a</t>
  </si>
  <si>
    <t>Defra/DECC (2017). UK Government conversion factors for greenhouse gas reporting. Department of Environment Food and Rural Affairs/Department for Energy and Climate Change, London.Revisions to the Greenhouse Gas Reporting Rule and Final Confidentiality Determinations for New or Substantially Revised Data Elements; Final Rule. Federal Register Volume 78, No. 230, November 29, 2013 (USEPA). [Subpart A Tables] and [Subpart C Tables]Greenhouse Gas Reporting Program: Addition of Global Warming Potentials to the General Provisions and Amendments and Confidentiality Determinations for Fluorinated Gas Production; Final Rule. Federal Register Volume 79, No. 238, December 11, 2014 (USEPA). [Subpart L Tables]Greenhouse Gas Reporting Program: Final Amendments and Confidentially Determinations for Electronic Manufacturing; Final Rule. Federal Register Volume 78, No. 219, November 13, 2013 (USEPA). [Subpart I Tables]USEPA eGRID emission factors, TX, CA, NY, OR, AZ, CO State Output (10th Ed., Version 2.0 Year 2016 Summary Tables, USEPA Feb. 2018)</t>
  </si>
  <si>
    <t>MICRODATA</t>
  </si>
  <si>
    <t>Microsemi Corporation</t>
  </si>
  <si>
    <t>MİGROS TİCARET A.Ş.</t>
  </si>
  <si>
    <t>MILAN EXPRESS CO INC</t>
  </si>
  <si>
    <t>Other, please specify: not measured</t>
  </si>
  <si>
    <t>not measured</t>
  </si>
  <si>
    <t>Milestone AV Technologies</t>
  </si>
  <si>
    <t>MILLENNIUM REAL ESTATE SERVICE</t>
  </si>
  <si>
    <t>Other, please specify: Local Utilities providers</t>
  </si>
  <si>
    <t>Simple consumption comparisions based upon utility provider billing from year to year.</t>
  </si>
  <si>
    <t>MILLENNIUM TECHNICAL SERVICES</t>
  </si>
  <si>
    <t>MillerKnoll, Inc.</t>
  </si>
  <si>
    <t>Mills SI - Serviços Industriais</t>
  </si>
  <si>
    <t>Mineral Resources</t>
  </si>
  <si>
    <t>MingJi</t>
  </si>
  <si>
    <t>MINUTRADE MARKETING LTDA</t>
  </si>
  <si>
    <t>Other, please specify: we dont have it</t>
  </si>
  <si>
    <t>We dont have it. Isnt aplicable to our core business, wich is development of incentive campaigns using mobile credit</t>
  </si>
  <si>
    <t>MITSUBA CORPORATION</t>
  </si>
  <si>
    <t>Japan Ministry of the Environment, Law Concerning the Promotion of the Measures to Cope with Global Warming, Superceded by Revision of the Act on Promotion of Global Warming Countermeasures (2005 Amendment);  Other, please specify: WBCSD:Guidance for Chemical sector</t>
  </si>
  <si>
    <t>For the protocols and calculation methods, we follow the guidance of the WBCSD chemical sector conforming to the GHG protocol. For the emission factor only, we use the value presented in Law Concerning the Promotion of the Measures to Cope with Global Warming of Japan.</t>
  </si>
  <si>
    <t>Mitsubishi Corporation</t>
  </si>
  <si>
    <t>ISO 14064-1; Japan Ministry of the Environment, Law Concerning the Promotion of the Measures to Cope with Global Warming, Superceded by Revision of the Act on Promotion of Global Warming Countermeasures (2005 Amendment); The Tokyo Cap-and Trade Program</t>
  </si>
  <si>
    <t>Mitsubishi Heavy Industries, Ltd.</t>
  </si>
  <si>
    <t>Mitsui High-tec, Inc.</t>
  </si>
  <si>
    <t>International Wine Industry Greenhouse Gas Protocol and Accounting Tool; Japan Ministry of the Environment, Law Concerning the Promotion of the Measures to Cope with Global Warming, Superceded by Revision of the Act on Promotion of Global Warming Countermeasures (2005 Amendment)</t>
  </si>
  <si>
    <t>Other, please specify: Please see C5.2a.</t>
  </si>
  <si>
    <t>The emissions are calculated as follows:(i) For ocean-going vessels (Scope1), a total amount of fuel consumption is converted by emission factors which are set by the International Maritime Organization; and(ii) For domestic vessels and activities on land (Scope1 and Scope2), they are calculated based on the Law Concerning the Promotion of the Measures to Cope with Global Warming in Japan (ministry of the Environment, Government of Japan). Please see the below websites for detail.http://www.env.go.jp/en/laws/global/warming.htmlhttp://ghg-santeikohyo.env.go.jp/</t>
  </si>
  <si>
    <t>Act on the Rational Use of Energy; Japan Ministry of the Environment, Law Concerning the Promotion of the Measures to Cope with Global Warming, Superceded by Revision of the Act on Promotion of Global Warming Countermeasures (2005 Amendment); The Tokyo Cap-and Trade Program;  Other, please specify: Please see C5.2a in detail.</t>
  </si>
  <si>
    <t>&lt;Greenhouse gas emissions associated with fuel use by vehicles&gt;Guidelines for creating a "Tokyo automobile environmental management plan" based on Tokyo's environmental protection ordinance</t>
  </si>
  <si>
    <t>Mizushima Kiko Co.,Ltd.</t>
  </si>
  <si>
    <t>Mobi Antenna Technologies (Shenzhen) Co. Ltd</t>
  </si>
  <si>
    <t>Model Holding AG</t>
  </si>
  <si>
    <t>Modern Machine &amp; Metal Fabricators, Inc.</t>
  </si>
  <si>
    <t>Other, please specify; The Climate Registry: Electric Power Sector (EPS) Protocol</t>
  </si>
  <si>
    <t>While we are constantly looking for ways to increase efficiency and reduce energy consumption, due to the diversity of products and customer base, it is not currently feasible to attempt to isolate and measure co2e.However, emission of co2e could be reduced through efforts to increase efficiency and reduce energy consumption.</t>
  </si>
  <si>
    <t>Defra Voluntary 2017 Reporting Guidelines; The Greenhouse Gas Protocol: A Corporate Accounting and Reporting Standard (Revised Edition); US EPA Climate Leaders: Direct Emissions from Stationary Combustion; US EPA Climate Leaders: Indirect Emissions from Purchases/ Sales of Electricity and Steam</t>
  </si>
  <si>
    <t>Momentum Metropolitan Holdings Ltd.</t>
  </si>
  <si>
    <t>Defra Voluntary 2017 Reporting Guidelines; European Union Emission Trading System (EU ETS): The Monitoring and Reporting Regulation (MMR) – General guidance for installations; ISO 14064-1; The Greenhouse Gas Protocol: A Corporate Accounting and Reporting Standard (Revised Edition); The Greenhouse Gas Protocol: Public Sector Standard;  Other, please specify: Intergov. Panel on Climate Change</t>
  </si>
  <si>
    <t>Mondi Group has also used the methodology provided by "The Intergovernmental Panel on Climate Change" guidelines on GHG inventories and uncertainty (covering international emission factors).</t>
  </si>
  <si>
    <t>The Methodology used for Scope 1 and 2 emissions is the World Resources Institute (WRI)/World Business Council for Sustainable Development (WBCSD) Greenhouse Gas ProtocolFind</t>
  </si>
  <si>
    <t>Moriroku Technology Co., Ltd.</t>
  </si>
  <si>
    <t>Moses Lake Industries</t>
  </si>
  <si>
    <t>Other, please specify: Good engineering judgement.</t>
  </si>
  <si>
    <t>For scope 1 we track usage of fuel propane and natural gas on-site. For scope 2, which is driven by purchased electricity it is quite straight forward in our case since all of our power comes from hydro generation which does not generate CO2.</t>
  </si>
  <si>
    <t>MOTORES Y APARATOS ELECTRICOS DE DURANGO SA DE CV.</t>
  </si>
  <si>
    <t>MOVEIS LAZZARINI LTDA</t>
  </si>
  <si>
    <t>MRV Engenharia e Participações</t>
  </si>
  <si>
    <t>The Greenhouse Gas Protocol: A Corporate Accounting and Reporting Standard (Revised Edition);  Other, please specify: Please refer to C5.2a below</t>
  </si>
  <si>
    <t>Guidelines to Account for and Report on Greenhouse Gas Emissions and Removals for Buildings (Commercial, Residential or Institutional Purposes) in Hong Kong (2010 Edition), by Electrical and Mechanical Services Department and Environmental Protection Department, Hong Kong, which specifies emission factors that are applicable in Hong Kong region where the Corporation mainly sits and indicates the detailed methodology in calculating emissions (scope 1 and 2). Please refer to hyperlink: https://www.epd.gov.hk/epd/sites/default/files/epd/english/climate_change/files/Guidelines_English_2010.pdf</t>
  </si>
  <si>
    <t>Muangthai Capital PCL</t>
  </si>
  <si>
    <t>Multipet International</t>
  </si>
  <si>
    <t>Other, please specify: No methodology in place</t>
  </si>
  <si>
    <t>No directive from management</t>
  </si>
  <si>
    <t>MUNDIAL LOGISTICA</t>
  </si>
  <si>
    <t>Defra Voluntary 2017 Reporting Guidelines; European Union Emission Trading System (EU ETS): The Monitoring and Reporting Regulation (MMR) – General guidance for installations; The Climate Registry: General Reporting Protocol; The Cool Farm Tool; The Greenhouse Gas Protocol Agricultural Guidance: Interpreting the Corporate Accounting and Reporting Standard for the Agricultural Sector; The Greenhouse Gas Protocol: Public Sector Standard</t>
  </si>
  <si>
    <t>N Brown Group Plc</t>
  </si>
  <si>
    <t>Nagarro GmbH</t>
  </si>
  <si>
    <t>There is no specific standard, protocol or methodology in German use to collect activity data and calculate emissions which are relevant for our company.</t>
  </si>
  <si>
    <t>Nagase &amp; Co., Ltd.</t>
  </si>
  <si>
    <t>Other, please specify: エネルギーの使用の合理化等に関する法律</t>
  </si>
  <si>
    <t>エネルギーの使用の合理化等に関する法律　第15条第1項の規定</t>
  </si>
  <si>
    <t>Nampak Ltd</t>
  </si>
  <si>
    <t>NANYI ZHI PIN PACKAGING CO., LTD</t>
  </si>
  <si>
    <t>Australia - National Greenhouse and Energy Reporting Act; Defra Voluntary 2017 Reporting Guidelines; New Zealand - Guidance for Voluntary, Corporate Greenhouse Gas Reporting; The Climate Registry: General Reporting Protocol; The Greenhouse Gas Protocol: A Corporate Accounting and Reporting Standard (Revised Edition);  Other, please specify: See C5.2a for additional resources used</t>
  </si>
  <si>
    <t>2016 Climate Registry Default Emission Factors – Released April, 2015, Table 12.1 &amp; 12.9  eGrid 2014 v2 GHG Annual Output Emission Rates   Australia – National Greenhouse Accounts (NGA) Factors 2016 and 2017   EPA Victoria's Greenhouse Gas Inventory Management plan: 2012–13 update, publication 1374.1  NAB Hotel Stays Tool with ref to: CIBSE Guide F - Energy Efficiency in Buildings: Section 20 page 20-10, 2012, DBEIS 2018, IEA 2017, NGER 2017, NGA 2017, 2009  IEA CO2 emission from fuel combustion 2017 - Complement; T&amp;D losses adjustment</t>
  </si>
  <si>
    <t>National Bank Of Greece</t>
  </si>
  <si>
    <t>Other, please specify:  Buildings Energy Performance Regulation</t>
  </si>
  <si>
    <t>Conversion rates for calculation of CO2 emissions: for electric power: conversion rate 0.989 kg CO2/kWh [According to Buildings' Energy Performance Regulations (Article 5, par.6)] for natural gas: conversion rate 0.196 kg CO2/kWh, 11.5kWh/m3 [According to Buildings' Energy Performance Regulations (Article 5, par.6)] for oil: - conversion rate 0.264 kg/kWh CO2/kWh [According to Buildings' Energy Performance Regulations (Article 5, par.6)] - 10.5 kWh/lt rate of oil litres to kWh [According to Buildings' Energy Performance Regulations (Article 5, par.6)]</t>
  </si>
  <si>
    <t>Defra Voluntary 2017 Reporting Guidelines; The Climate Registry: Electric Power Sector (EPS) Protocol; The Climate Registry: General Reporting Protocol; The Greenhouse Gas Protocol: A Corporate Accounting and Reporting Standard (Revised Edition); US EPA Mandatory Greenhouse Gas Reporting Rule</t>
  </si>
  <si>
    <t>National Office Furniture</t>
  </si>
  <si>
    <t>Other, please specify: World Resource Institutes  GHG Protocol</t>
  </si>
  <si>
    <t>The Scope 1 and 2 emissions have been calculated through the use of a Kimball International, Inc.'s in-house developed system in which each facility inputs the initial facility data. The data is then linked directly to an Excel-based system that calculated the emission of each parameter on a monthly basis. These calculations are based on the World Resource Institutes' Green House Gas Protocol. Emission factors were selected from the United States Environmental Protection Agency, and other sources.</t>
  </si>
  <si>
    <t>ISO 14064-1; The Greenhouse Gas Protocol: A Corporate Accounting and Reporting Standard (Revised Edition); The Greenhouse Gas Protocol: Public Sector Standard</t>
  </si>
  <si>
    <t>Brazil GHG Protocol Programme; Defra Voluntary 2017 Reporting Guidelines; IPCC Guidelines for National Greenhouse Gas Inventories, 2006; ISO 14064-1; The Greenhouse Gas Protocol: A Corporate Accounting and Reporting Standard (Revised Edition)</t>
  </si>
  <si>
    <t>Act on the Rational Use of Energy; European Union Emission Trading System (EU ETS): The Monitoring and Reporting Regulation (MMR) – General guidance for installations</t>
  </si>
  <si>
    <t>Energy Information Administration 1605B; The Climate Registry: General Reporting Protocol; The Greenhouse Gas Protocol: A Corporate Accounting and Reporting Standard (Revised Edition); US EPA Climate Leaders: Direct Emissions from Stationary Combustion; US EPA Mandatory Greenhouse Gas Reporting Rule</t>
  </si>
  <si>
    <t>NAVITASYS</t>
  </si>
  <si>
    <t>NDK(Duplicated)</t>
  </si>
  <si>
    <t>Other, please specify: 埼玉県地球温暖化対策推進条例</t>
  </si>
  <si>
    <t>埼玉県地球温暖化対策推進条例に従った活動</t>
  </si>
  <si>
    <t>Neapco</t>
  </si>
  <si>
    <t>Defra Voluntary 2017 Reporting Guidelines; Environment Canada, Sulphur hexafluoride (SF6) Emission Estimation and Reporting Protocol for Electric Utilities; New Zealand - Guidance for Voluntary, Corporate Greenhouse Gas Reporting; US EPA Climate Leaders: Direct Emissions from Stationary Combustion; US EPA Climate Leaders: Direct HFC and PFC Emissions from Use of Refrigeration and Air Conditioning Equipment; US EPA Climate Leaders: Indirect Emissions from Purchases/ Sales of Electricity and Steam</t>
  </si>
  <si>
    <t>Netgear</t>
  </si>
  <si>
    <t>IPCC Guidelines for National Greenhouse Gas Inventories, 2006; The Climate Registry: Electric Power Sector (EPS) Protocol; The Greenhouse Gas Protocol: A Corporate Accounting and Reporting Standard (Revised Edition); US EPA Climate Leaders: Direct Emissions from Stationary Combustion;  Other, please specify: IEA, eGRID</t>
  </si>
  <si>
    <t>Factor Unit: CO2 Met Tons / kWhSites ContractualInstrument Type Emissions Factors San Jose, USA Residual Mix 0.000409476 Richmond, Canada IEA 0.00015842 Carlsbad, USA Residual Mix 0.000409476 Ireland Residual Mix 0.000639 Taiwan IEA 0.000585441 Hong Kong IEA 0.000762972 Nanjing IEA 0.000711884</t>
  </si>
  <si>
    <t>NEW ENGLAND UTILITY CONSTRUCTORS</t>
  </si>
  <si>
    <t>NEW NINGBO INDUSTRIAL POWER BRUSHES LTD.</t>
  </si>
  <si>
    <t>New World Development</t>
  </si>
  <si>
    <t>Hong Kong Environmental Protection Department, Guidelines to Account for and Report on Greenhouse Gas Emissions and Removals for Buildings, 2010; The Greenhouse Gas Protocol: A Corporate Accounting and Reporting Standard (Revised Edition)</t>
  </si>
  <si>
    <t>NEWAGE INDUSTRIA E COMERCIO DE</t>
  </si>
  <si>
    <t>The calculation method is subject to Energy Saving Act and Law Concerning the Promotion of the Measures to Cope with Global Warming and conforms to the criteria for validation of ISO14064-3 and ISAE3000.</t>
  </si>
  <si>
    <t>NH Foods Ltd.</t>
  </si>
  <si>
    <t>NHL Saglik Lojiistigi Hizmetleri A.S</t>
  </si>
  <si>
    <t>NINGBO HAOJIA ELECTRICAL APPLIANCE CO., LTD</t>
  </si>
  <si>
    <t>NINGBO MERRYART GLOW-TECH CO LTD</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</si>
  <si>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</si>
  <si>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Act on the Rational Use of Energy; Japan Ministry of the Environment, Law Concerning the Promotion of the Measures to Cope with Global Warming, Superceded by Revision of the Act on Promotion of Global Warming Countermeasures (2005 Amendment);  Other, please specify: The Tokyo Cap-and-Trade Program</t>
  </si>
  <si>
    <t>The Tokyo Cap-and-Trade Program</t>
  </si>
  <si>
    <t>NIPPON NYUKAZAI CO., LTD.</t>
  </si>
  <si>
    <t>IPCC Guidelines for National Greenhouse Gas Inventories, 2006;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t>
  </si>
  <si>
    <t>In Japan, methodology based on ''Japan Ministry of the Environment, Law Concerning the Promotion of the Measures to Cope with Global Warming, Superceded by Revision of the Act on Promotion of Global Warming Countermeasures (2005 Amendment)” In other countries, methodology mainly based on ''The Greenhouse Gas Protocol: A Corporate Accounting and Reporting Standard (Revised Edition)”</t>
  </si>
  <si>
    <t>Other, please specify: The GHG Protocol "detail in comment"</t>
  </si>
  <si>
    <t>For data collection and emissions calculations (Scope 1 and 2): NYK standard based on ISO14064-1For operating vessels (Scope 1): Third IMO GHG Study 2014Fuel used at offices and terminals (Scope 1): Act on Promotion of Global Warming CountermeasuresFor electricity used in domestic offices and terminals (Scope 2): CO2 Emission Factor by Electric Power Company for FY2015 based on the Act on Promotion of Global Warming Countermeasures, https://www.env.go.jp/press/101746.htmlFor electricity used at foreign offices and terminals (Scope 2): GHG Protocol's ''GHG Emissions from Purchased Electricity,” ver 4.7, http://www.ghgprotocol.org/calculation-tools/all-toolshttp://www.japaneselawtranslation.go.jp/law/detail/?id=97&amp;vm=04&amp;re=01http://www.cas.go.jp/jp/seisaku/hourei/data/APGWC.pdfhttp://www.japaneselawtranslation.go.jp/law/detail/?id=97&amp;vm=04&amp;re=01http://www.cas.go.jp/jp/seisaku/hourei/data/APGWC.pdf</t>
  </si>
  <si>
    <t>Other, please specify: 2007年度CO2排出量調査マニュアル</t>
  </si>
  <si>
    <t>基準については、2007年日建連発行のCO2排出量調査マニュアルP8にある、建設分野（3団体）におけるCO2排出量初期値（1990年度）を活用し、記載の土木・建築毎のCO2排出原単位（t-CO2/億円）に対し、1990年度当時の当社の土木・建築毎の施工高（土木2,259億円、建築3,204億円）を乗じることでCO2排出総量（195,591t-CO2）を算出。また、当該CO2排出総量を施工高合計で除する事により、当社の施工におけるCO2排出原単位（35.8t-CO2/億円）を算出している。※1990年度を基準とするのは、施工におけるCO2のみ</t>
  </si>
  <si>
    <t>Japan Ministry of the Environment, Law Concerning the Promotion of the Measures to Cope with Global Warming, Superceded by Revision of the Act on Promotion of Global Warming Countermeasures (2005 Amendment); Korea GHG and Energy Target Management System Operating Guidelines;  Other, please specify: 　韓国電力取引の電力排出係数 (2011)</t>
  </si>
  <si>
    <t>韓国のスコープ2排出量の算定にあたっては、韓国電力取引の電力排出係数 (2011年) を用いて算出した。http://kpx.or.kr/www/contents.do?key=222</t>
  </si>
  <si>
    <t>Nisshinbo Holdings Inc.</t>
  </si>
  <si>
    <t>NISSHO IWAI PAPER &amp; PULP CORP.</t>
  </si>
  <si>
    <t>Nissin Kogyo</t>
  </si>
  <si>
    <t>Other, please specify: 静岡県地球温暖化防止条例</t>
  </si>
  <si>
    <t>フォークリフトの燃料（LPG)、電力、蒸気の購入量と生産量から計算。</t>
  </si>
  <si>
    <t>Nolato AB</t>
  </si>
  <si>
    <t>Defra Voluntary 2017 Reporting Guidelines;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</si>
  <si>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Act on the Rational Use of Energy; ISO 14064-1; Japan Ministry of the Environment, Law Concerning the Promotion of the Measures to Cope with Global Warming, Superceded by Revision of the Act on Promotion of Global Warming Countermeasures (2005 Amendment); The Tokyo Cap-and Trade Program</t>
  </si>
  <si>
    <t>Norcom, Inc.</t>
  </si>
  <si>
    <t>Nordeste Pallets A Madeireira</t>
  </si>
  <si>
    <t>Nordstrom, Inc.</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</si>
  <si>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See below in 5.2a</t>
  </si>
  <si>
    <t>US EIA, 2016 CBECS Survey DataUS EPA Emissions Factors for Greenhouse Gas Inventories, Nov 19, 2015</t>
  </si>
  <si>
    <t>Norfolk Southern Corp.</t>
  </si>
  <si>
    <t>Norpac Foods, Inc.</t>
  </si>
  <si>
    <t>Other, please specify: From Utility-specific emission factors.</t>
  </si>
  <si>
    <t>Northam Platinum Ltd</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</si>
  <si>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t>
  </si>
  <si>
    <t>NORTHLINE UTILITIES</t>
  </si>
  <si>
    <t>The Greenhouse Gas Protocol: A Corporate Accounting and Reporting Standard (Revised Edition);  Other, please specify: IAEG Aerospace GHG Reporting Guidance</t>
  </si>
  <si>
    <t>IAEG GHG Reproting Guidance for the Aerospace Industry a supplement to the GHG Protocol Corporate (Spce 1&amp;2) and Value Chain (Scope 3) Accounting and Reporting Standards</t>
  </si>
  <si>
    <t>NortonLifeLock Inc</t>
  </si>
  <si>
    <t>Norwegian Property ASA</t>
  </si>
  <si>
    <t>Norwood Medical</t>
  </si>
  <si>
    <t>IPCC Guidelines for National Greenhouse Gas Inventories, 2006; US EPA Climate Leaders: Indirect Emissions from Purchases/ Sales of Electricity and Steam</t>
  </si>
  <si>
    <t>NR SWITCH N RADIO</t>
  </si>
  <si>
    <t>NSK</t>
  </si>
  <si>
    <t>American Petroleum Institute Compendium of Greenhouse Gas Emissions Methodologies for the Oil and Natural Gas Industry, 2009; Japan Ministry of the Environment, Law Concerning the Promotion of the Measures to Cope with Global Warming, Superceded by Revision of the Act on Promotion of Global Warming Countermeasures (2005 Amendment)</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</si>
  <si>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International Energy Agency (IEA)</t>
  </si>
  <si>
    <t>CO2 emission factor of location-based :Calculate fuel CO2 emissions (Global): We are using the latest version of Japan Ministry of the Environment GHG Inventories emission factor. Calculation of electricity CO2 emissions (Japan): We are using the latest version of Japan Ministry of the Environment GHG Inventories emission factor. Calculation of electricity CO2 emissions (other than Japan): We are using the latest version of IEA's CO2 emission factor.CO2 emission factor of market-based electricity:Use the value provided by the power company. When there is no value, the value of the location-based is substituted.</t>
  </si>
  <si>
    <t>Other, please specify: Guideline of Japanese Environment Minist</t>
  </si>
  <si>
    <t>Based on "Global Warming Countermeasures Area Promotion Plan Guideline" issued by the Japanese Ministry of the Environment in March 2007平成19年3月　環境省地球環境局発行の「地球温暖化対策地域推進計画ガイドライン」による。</t>
  </si>
  <si>
    <t>NTT DOCOMO, INC.</t>
  </si>
  <si>
    <t>NTT Urban Development Corporation</t>
  </si>
  <si>
    <t>NVC LIGHTING TECHNOLOGY CORPORATION</t>
  </si>
  <si>
    <t>2018-09-17 00:00:00.0</t>
  </si>
  <si>
    <t>Defra Voluntary 2017 Reporting Guidelines; The GHG Indicator: UNEP Guidelines for Calculating Greenhouse Gas Emissions for Businesses and Non-Commercial Organizations; The Greenhouse Gas Protocol: A Corporate Accounting and Reporting Standard (Revised Edition);  Other, please specify: Explaination provided in C5.2a</t>
  </si>
  <si>
    <t>For emissions from electricity consumption, we use emission factors published by energinet.dk. (Energinet.dk owns the natural gas transmission system and the electricity transmission system and is the co-owner of the electrical interconnections to Norway, Sweden and Germany.)In preparing Nykredit's annual climate and environmental report, we apply environmental declarations/emission factors calculated according to the 200% method for dividing emissions and fuel use between heat and power in combined heating plants. Under this method, the environmental benefits of combined heat and power production are distributed evenly between electricity and district heating.For district heating and gas, we use the latest available emission factor by the Danish Energy Agency.</t>
  </si>
  <si>
    <t>Nyrstar Netherlands Holdings B.V.</t>
  </si>
  <si>
    <t>Australia - National Greenhouse and Energy Reporting Act; European Union Emission Trading System (EU ETS): The Monitoring and Reporting Regulation (MMR) – General guidance for installations; The Greenhouse Gas Protocol: A Corporate Accounting and Reporting Standard (Revised Edition)</t>
  </si>
  <si>
    <t>Other, please specify: 建設業における環境会計ガイドライン（日本建設業連合会）</t>
  </si>
  <si>
    <t>・1998年度以降、スコープ１およびスコープ２排出量については、「建設業における環境会計ガイドライン（日建連）」をベースとした算出基準に基づき、オフィスおよび施工現場の電力・軽油・灯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③グループ会社については、環境データ調査より各社のエネルギー使用量を集計し、排出量を算出。</t>
  </si>
  <si>
    <t>The Greenhouse Gas Protocol: Public Sector Standard;  Other, please specify: OHL Group's Carbon Emission Protocol.</t>
  </si>
  <si>
    <t>&amp;#160;&amp;#160;The Group applies an in-house methodology, whose name is the OHL Group's Carbon Emission Protocol. This methodology has been developed according to the requirements and guidance for accounting and reporting of GHG Protocol (''Corporate Accounting and Reporting Standard” and ''Corporate Value Chain -Scope 3- Accounting and Reporting Standard”), PAS 2050, ISO 14064-1, ISO 14069 and ''ENCORD Construction CO2 Measurement Protocol” and according to guidelines for corporate governance defined in ''CDSB's Climate Change Reporting Framework”. The OHL Carbon Emission Protocol is based on the principles of relevance, completeness, consistency, transparency and accuracy, in order to ensure a complete and faithful representation of OHL Group emissions.</t>
  </si>
  <si>
    <t>Ocado Group</t>
  </si>
  <si>
    <t>Online groceries</t>
  </si>
  <si>
    <t>American Petroleum Institute Compendium of Greenhouse Gas Emissions Methodologies for the Oil and Natural Gas Industry, 2009; US EPA Mandatory Greenhouse Gas Reporting Rule</t>
  </si>
  <si>
    <t>Oceana</t>
  </si>
  <si>
    <t>OCS Group UK Limited</t>
  </si>
  <si>
    <t>US EPA Climate Leaders: Indirect Emissions from Purchases/ Sales of Electricity and Steam;  Other, please specify: IMO MEPC Circular 684</t>
  </si>
  <si>
    <t>For scope 1: Calculations are made in accordance with IMO MEPC Circular 684. Figures involve also the terminals in Rotterdam and Houston.For scope 2: Calculations are limited to use of electricity and fuel for heating at the main office in Bergen. Figures involve also the terminals in Rotterdam and Houston.Principle is taken from US EPA Climate Leaders: Indirect Emissions from Purchases/Sales of Electricity and Steam.</t>
  </si>
  <si>
    <t>Oil Search</t>
  </si>
  <si>
    <t>American Petroleum Institute Compendium of Greenhouse Gas Emissions Methodologies for the Oil and Natural Gas Industry, 2009; IPCC Guidelines for National Greenhouse Gas Inventories, 2006</t>
  </si>
  <si>
    <t>OKAWA SCREW MANUFACTURING CO. LTD.</t>
  </si>
  <si>
    <t>2018-09-16 00:00:00.0</t>
  </si>
  <si>
    <t>The Greenhouse Gas Protocol: A Corporate Accounting and Reporting Standard (Revised Edition); The Greenhouse Gas Protocol: Public Sector Standard;  Other, please specify: エネルギーの使用の合理化に関する法律</t>
  </si>
  <si>
    <t>IPCC Guidelines for National Greenhouse Gas Inventories, 2006; The Cool Farm Tool; The Greenhouse Gas Protocol Agricultural Guidance: Interpreting the Corporate Accounting and Reporting Standard for the Agricultural Sector; The Greenhouse Gas Protocol: A Corporate Accounting and Reporting Standard (Revised Edition); US EPA Mandatory Greenhouse Gas Reporting Rule</t>
  </si>
  <si>
    <t>Old Mutual Group</t>
  </si>
  <si>
    <t>OLESEN CHR. NUTRITION A/S</t>
  </si>
  <si>
    <t>OMARK Consultants, Inc.</t>
  </si>
  <si>
    <t>We don't collect or calculate any data on emissions so we do not need to utilize any protocol or methodology.</t>
  </si>
  <si>
    <t>Omnicom Group Inc.</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</si>
  <si>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t>
  </si>
  <si>
    <t>European Monitoring guideline 2007/589/EG and the respective national legislation under the EU ETSEMEP/EEA air pollutant emission inventory guidebookExcel tool based on IOGP factorsIOGP: The International Association of Oil &amp; Gas producers is a unique global forum in which members identify and share best practices to achieve improvements in every aspect of health, safety, the environment, security, social responsibility, engineering and operations</t>
  </si>
  <si>
    <t>Oneok Inc.</t>
  </si>
  <si>
    <t>US EPA Mandatory Greenhouse Gas Reporting Rule;  Other, please specify: US EPA eGRID</t>
  </si>
  <si>
    <t>Scope 1 emissions were calculated by using the methodology found in the US EPA Mandatory Greenhouse Gas Reporting Rule . Scope 2 emissions were calculated using electricity consumption and the EPA Emissions &amp; Generation Resource Integrated Database (eGRID) sub-region emission factors.</t>
  </si>
  <si>
    <t>Other, please specify: 温対法、GHGプロトコル</t>
  </si>
  <si>
    <t>スコープ１の排出量算出方法は温対法に準拠．日本国内のスコープ2（ロケーション基準）の 排出量を算出する際は，業界団体である日本製薬工業協会の排出係数を使用している．（算出に用いる式は温対法に準拠）日本国外のスコープ2（ロケーション基準）排出量を算出する際は，GHGプロトコルの算出方法に準拠 ．日本国内のスコープ2（マーケット基準）の排出量算出方法は温対法に準拠</t>
  </si>
  <si>
    <t>onsemi</t>
  </si>
  <si>
    <t>Japan Ministry of the Environment, Law Concerning the Promotion of the Measures to Cope with Global Warming, Superceded by Revision of the Act on Promotion of Global Warming Countermeasures (2005 Amendment); US EPA Climate Leaders: Direct Emissions from Iron and Steel Production</t>
  </si>
  <si>
    <t>OPHIR ENERGY PLC</t>
  </si>
  <si>
    <t>American Petroleum Institute Compendium of Greenhouse Gas Emissions Methodologies for the Oil and Natural Gas Industry, 2009; The Greenhouse Gas Protocol: A Corporate Accounting and Reporting Standard (Revised Edition)</t>
  </si>
  <si>
    <t>Orcozol Assessoria e Consultoria de</t>
  </si>
  <si>
    <t>Other, please specify: Não temos ainda protocolo ou metodologia</t>
  </si>
  <si>
    <t>Como não temos ainda padrão, protocolo ou metodologia, não podemos responder afirmativamente esta questão. Existe o desejo de que nos próximos 2 ou 3 anos, possamos criar planejamento especifico para este tema.</t>
  </si>
  <si>
    <t>Australia - National Greenhouse and Energy Reporting Act;  Other, please specify: see response to C5.2a below</t>
  </si>
  <si>
    <t>Other standards, protocols, or methodologies used to collect activity data and calculate Scope 1 and Scope 2 emissions:  Alberta, Canada - Quantification protocol for nitrous oxide abatement from nitric acid production (version 1.0).  Alberta Canada - Specified Gas Emitters Regulation (SGER)Orica's Carseland facility in Alberta, Canada, reports greenhouse gas emissions based on the Province of Alberta Specified Gas Emitters Regulation. N2O is not currently a regulated gas in Alberta, or anywhere else in Canada, however Orica Carseland has an abatement project through Alberta Environment which complies with the Alberta Approved Quantification Protocol for Nitrous Oxide Abatement from Nitric Acid Production V1.0. For Orica's Bontang facility in Indonesia, factors from the Australian National Greenhouse and Energy Reporting Act are utilised and N2O emissions are based on Continuous Emissions Monitoring Systems (CEMS).Due to lack of suitable local standard, protocol or methodology for Indonesia, Orica applies the Australian NGER Act for its facility at Bontang.</t>
  </si>
  <si>
    <t>Australia - National Greenhouse and Energy Reporting Act; IPCC Guidelines for National Greenhouse Gas Inventories, 2006; The Greenhouse Gas Protocol: A Corporate Accounting and Reporting Standard (Revised Edition);  Other, please specify: See comment in C5.2a</t>
  </si>
  <si>
    <t>During FY2017 our formerly owned New Zealand upstream operations participated in the NZ Emissions Trading Scheme. Emissions are calculated using the New Zealand Climate Change Response Act 2002 (NZ CCR Act 2002) and Regulations. This emission reporting framework includes NZ CCR Act 2002 and Stationary Energy and Industrial Processes Regulation 2009. Origin Energy sold its NZ assets liable under NZ ETS to Beach Energy on the 31st January 2018 and will not be liable under this scheme going forward.</t>
  </si>
  <si>
    <t>US EPA Climate Leaders:  Direct Emissions from Mobile Combustion Sources;  Other, please specify: Israeli Ministry of Environmental Protec</t>
  </si>
  <si>
    <t>in Israel, where we manufacture our power plants the methodology is provided by the Israeli Ministry of Environmental Protectionall vehicles were calculated in accordance with US EPA Climate Leaders: Direct Emissions from Mobile Combustion Sources. we also calculated rigs emissions in accordance with US EPA Climate Leaders: Direct Emissions from Mobile Combustion Sources as they use the same gas types as regular vehicles. all other emissions from our other locations worldwide are negligible as cars and rigs are the main emitters. our power plants themselves emit a negligible amount of emissions as they are predominantly binary power plants. there is extensive research on the subject, see for example here - https://www.energy.gov/eere/geothermal/geothermal-power-plants-meeting-clean-air-standards - where it says "Binary-cycle power plants emit virtually no gases because they operate using a closed-loop system"</t>
  </si>
  <si>
    <t>Orora</t>
  </si>
  <si>
    <t>Australia - National Greenhouse and Energy Reporting Act; The Greenhouse Gas Protocol: A Corporate Accounting and Reporting Standard (Revised Edition); US EPA Climate Leaders: Direct Emissions from Stationary Combustion; US EPA Climate Leaders: Indirect Emissions from Purchases/ Sales of Electricity and Steam</t>
  </si>
  <si>
    <t>Osaka Gas Co., Ltd.</t>
  </si>
  <si>
    <t>OSRAM Licht AG</t>
  </si>
  <si>
    <t>OUPIIN AMERICA, INC.</t>
  </si>
  <si>
    <t>Outokumpu Oyj</t>
  </si>
  <si>
    <t>European Union Emission Trading System (EU ETS): The Monitoring and Reporting Regulation (MMR) – General guidance for installations; IPCC Guidelines for National Greenhouse Gas Inventories, 2006; World Steel Association CO2 emissions data collection guidelines;  Other, please specify: Draft ISO/DIS 14404-2, 2012</t>
  </si>
  <si>
    <t>see avbove</t>
  </si>
  <si>
    <t>Pacific World Corporation</t>
  </si>
  <si>
    <t>2018-06-25 00:00:00.0</t>
  </si>
  <si>
    <t>Packaging Corporation Of America</t>
  </si>
  <si>
    <t>PanAust</t>
  </si>
  <si>
    <t>PARAMITA TECNOLOGIA CONSULTORIA FINANCEIRA</t>
  </si>
  <si>
    <t>Other, please specify: Não temos</t>
  </si>
  <si>
    <t>Parex Resources Inc</t>
  </si>
  <si>
    <t>Parker-Hannifin Corporation</t>
  </si>
  <si>
    <t>PARKSONS PACKAGING LIMITED CHAKAN</t>
  </si>
  <si>
    <t>PCTEL</t>
  </si>
  <si>
    <t>Other, please specify: We not required to report</t>
  </si>
  <si>
    <t>PEGASUS HAVA TAŞIMACILIĞI A.Ş.</t>
  </si>
  <si>
    <t>Pegatron Corporation</t>
  </si>
  <si>
    <t>Pendal Group Limited</t>
  </si>
  <si>
    <t>PENNANT WALTERS (HIRWAUN) LTD</t>
  </si>
  <si>
    <t>Other, please specify: National Energy Foundation Carbon Calcul</t>
  </si>
  <si>
    <t>The amount of import power consumed during the year is input into the calcultor on the website.</t>
  </si>
  <si>
    <t>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See below in 5.2a for details</t>
  </si>
  <si>
    <t>UK Department for Business, Energy &amp; Industrial Strategy Greenhouse Gas Reporting – Conversion Factors 2016The Greenhouse Gas Protocol Scope 2 GuidanceWRI/WBCSD Greenhouse Gas Protocol Corporate Value Chain (Scope 3) Accounting and Reporting Standard (Scope 3)</t>
  </si>
  <si>
    <t>Perfection Bakeries Inc.</t>
  </si>
  <si>
    <t>Other, please specify: Aunt Millie's Standard</t>
  </si>
  <si>
    <t>We do not subscribe to a specific protocol, but we are open to choosing one. Basically, we use our utility bills and receipts to determine our energy usage. We then apply an emission factor to each usage quantity to calculate emissions in CO2e. For all we know we are using one of the protocols above and do not know we are using it.</t>
  </si>
  <si>
    <t>Perpetual Limited</t>
  </si>
  <si>
    <t>PETIT FOURS S.A.</t>
  </si>
  <si>
    <t>Other, please specify: Calculo de la huella de carbono-España</t>
  </si>
  <si>
    <t>CÁLCULO DE LA HUELLA DE CARBONO Y PARA LA ELABORACIÓN DE UN PLAN DE MEJORA DE UNA ORGANIZACIÓN- Ministerio de Agricultura, Alimentación y Medio ambiente del Gobierno de España.</t>
  </si>
  <si>
    <t>Petra Diamonds Pty Ltd</t>
  </si>
  <si>
    <t>PETROCHINA Company Limited</t>
  </si>
  <si>
    <t>Petrofac</t>
  </si>
  <si>
    <t>American Petroleum Institute Compendium of Greenhouse Gas Emissions Methodologies for the Oil and Natural Gas Industry, 2009; Defra Voluntary 2017 Reporting Guidelines</t>
  </si>
  <si>
    <t>American Petroleum Institute Compendium of Greenhouse Gas Emissions Methodologies for the Oil and Natural Gas Industry, 2009; Brazil GHG Protocol Programme; Canadian Association of Petroleum Producers, Calculating Greenhouse Gas Emissions, 2003; IPCC Guidelines for National Greenhouse Gas Inventories, 2006; IPIECA’s Petroleum Industry Guidelines for reporting GHG emissions, 2nd edition, 2011; ISO 14064-1; The Greenhouse Gas Protocol: A Corporate Accounting and Reporting Standard (Revised Edition); US EPA Mandatory Greenhouse Gas Reporting Rule;  Other, please specify: ARPEL Guideline 22</t>
  </si>
  <si>
    <t>We have our own system for GHG emissions management, developed in 2002, called SIGEA® (Air Emission Management System/Sistema de Gestão de Emissões Atmosféricas), that hold all calculation protocols, based on all the good practice procedures of the IPCC Guidelines, WBCSD Corporate GHG Protocol, ISO 14064 standards and Brazilian GHG Protocol Specifications. SIGEA® is a web platform with branches in all units where the trained employees are responsible for respective activity data input, what brings more reliability to the data. The inventory covers scopes 1, 2 and 3, accounting for more than 10 thousand emission sources, aggregated in about 50 types. The most relevant scope 1 types are: Flares, Boilers, Heaters, Stationary Engines and Turbines.Methodology DescriptionsFor emissions from stationary sources, fuel consumption and composition is input to perform a mass balance for carbon dioxide (CO2), whereas for methane (CH4) and nitrous oxide (N2O), the emissions are calculated using emission factors. Complete combustion is assumed for CO2 mass balance (stoichiometric) emissions calculation.  Flares: CO2 emissions are calculated from mass balance (stoichiometric calculation and gas carbon content) and the efficiency of the conversion of carbon to CO2 as present in the gas to be flared. CH4 emissions are calculated based on the quantity of these components in the gas and the efficiency associated to the employment of steam flare or steamless flare.  Fluid Catalytic Cracking Unit (FCCU): CO2 emissions are calculated using mass balance (stoichiometric equations and coke's carbon content). CH4 emissions are estimated by applying the emissions factors contained in ''ARPEL - Atmospheric Emissions Inventories Methodologies in the Petroleum Industry”.All the emission factors used for scope 1, 2 and 3 have been obtained from these reliable sources:  Compendium of Greenhouse Gas Emissions Estimation Methodologies for the Oil and Gas Industry from the API (American Petroleum Institute),  2006 Guidelines from IPCC (Intergovernmental Panel on Climate Change),  AP-42 EPA (Environmental Protection Agency), and  Petroleum Industry Reporting Guidelines (API/IPIECA). Our inventory, covering subsidiaries, is claculated following the same methodology, by the use of only one system.</t>
  </si>
  <si>
    <t>PETROPACK S.A.</t>
  </si>
  <si>
    <t>No aplica, ya que se hace un monitoreo anual en base a la normativa argentina,</t>
  </si>
  <si>
    <t>The Climate Registry: Electric Power Sector (EPS) Protocol; The Climate Registry: General Reporting Protocol;  Other, please specify: California and EPA protocols</t>
  </si>
  <si>
    <t>In 2015, the California Public Utilities Commission required all natural gas utilities to report yearly natural gas emissions from all sources pursuant to the Order Instituting Rulemaking to Adopt Rules and Procedures Governing Commission-Related Natural Gas Pipelines and Facilities to Reduce Natural Gas Leakage Consistent with Senate Bill 1371 (R.15-01-008). PG&amp;E's report was used to determine releases (both intentional and unintentional) from PG&amp;E's natural gas system. The California Climate Action Registry (CCAR) Draft Natural Gas Transmission &amp; Distribution (T&amp;D) Protocol, (April 2009) and the U.S. EPA and California Air Resources Board Subpart W reporting protocols were used to derive estimates for the majority of PG&amp;E's fugitive and process emissions from our natural gas T&amp;D system. For certain emission sources in our natural gas T&amp;D system for which we had more accurate methodologies and available data, PG&amp;E used our own system-specific calculation methodologies to estimate emissions, which in general were more accurate. Emission factors obtained from past measurement studies, such as the 1996 GRI/EPA report, were used to calculate emissions where actual measurement values are not available and there is insufficient data to provide engineering estimates.</t>
  </si>
  <si>
    <t>PGS ASA</t>
  </si>
  <si>
    <t>Pharos Energy plc</t>
  </si>
  <si>
    <t>IPIECA's Petroleum Industry Guidelines for reporting GHG emissions, 2003; The Greenhouse Gas Protocol: A Corporate Accounting and Reporting Standard (Revised Edition);  Other, please specify: UKOOA and DECC</t>
  </si>
  <si>
    <t>UKOOA, Guidelines for the compilation of an emissions inventory, December 1999DECC, UK Government GHG Conversion Factors for Company Reporting, 2017DECC, EEMS Atmospheric Emissions Calculations, November 2008</t>
  </si>
  <si>
    <t>European Union Emission Trading System (EU ETS): The Monitoring and Reporting Regulation (MMR) – General guidance for installations; ISO 14064-1; The Greenhouse Gas Protocol: A Corporate Accounting and Reporting Standard (Revised Edition)</t>
  </si>
  <si>
    <t>ABI Energia Linee Guida; Act on the Rational Use of Energy; China Corporate Energy Conservation and GHG Management Programme</t>
  </si>
  <si>
    <t>Pierre &amp; Vacances Center Parcs Group</t>
  </si>
  <si>
    <t>Pinnacle Foods Group</t>
  </si>
  <si>
    <t>PINSA COMERCIAL SA DE CV</t>
  </si>
  <si>
    <t>Pioneer Foods</t>
  </si>
  <si>
    <t>Defra Voluntary 2017 Reporting Guidelines; Energy Information Administration 1605B; The Climate Registry: General Reporting Protocol; The Greenhouse Gas Protocol: A Corporate Accounting and Reporting Standard (Revised Edition); US EPA Climate Leaders: Direct Emissions from Municipal Solid Waste Landfilling; US EPA Climate Leaders: Indirect Emissions from Purchases/ Sales of Electricity and Steam</t>
  </si>
  <si>
    <t>Pixon Technologies Corp.</t>
  </si>
  <si>
    <t>IPCC Guidelines for National Greenhouse Gas Inventories, 2006;  Other, please specify: Gazprom standard, Methodology guidelines</t>
  </si>
  <si>
    <t>Methodology guidelines and manual on quantitative greenhouse gases emission estimation by the organizations performing business operations and other activities in the Russian Federation are approved by the Order of the Ministry of Natural Resources of the Russian Federation No. 300 of 30.06.2015;Gazprom standard 102-2011 Greenhouse gas emissions inventory.</t>
  </si>
  <si>
    <t>Other, please specify: Specified in C5.2a.</t>
  </si>
  <si>
    <t>Calculations were made in accordance with the Methodology and Guidelines for Quantitative Determination of Greenhouse Gas Emissions by Entities Conducting Business or Other Activities in Russia (approved by Order No.300 of the Ministry of Natural Resources dated June 30, 2015).</t>
  </si>
  <si>
    <t>Plasticos Aries</t>
  </si>
  <si>
    <t>No tenemos una metodologia</t>
  </si>
  <si>
    <t>Polo Indústria e Comércio Ltda.</t>
  </si>
  <si>
    <t>Other, please specify: National guidance</t>
  </si>
  <si>
    <t>From 30 June 2015, the Group began calculating GHG emissions according to the guidance approved by the Ministry of Natural Resources of the Russian Federation by the order N300 from 30.06.2015Our Kazakhstan operations when calculating direct greenhouse gas emissions uses national GHG calculation methodology approved by order of the acting Minister of Environment of the Republic of Kazakhstan dated November 5, 2010 № 280-p "On approval of specific methods for the calculation of greenhouse gas emissions."When we calculate indirect energy greenhouse gas emissions resulted from the production of electricity purchased (imported) from third parties, we use "United Nations Framework Convention on Climate Change" (UNFCCC), which is the agreement, signed by more than 180 countries, including the Russian Federation and Kazakhstan, on the general principles of action on climate change - Methodological tool "Tool to calculate baseline, project and / or leakage emissions from electricity consumption" (Version 01), II. BASELINE METHODOLOGY PROCEDURE. As a reference methodological framework for specific indicators of indirect energy GHG emissions in CO2 equivalent for our operations located in Russia we use the final report of the European Bank for Reconstruction and Development, "The dynamics of the carbon emissions in the production of electric energy in Russia" 2010, and for those located in Kazakhstan we use the preliminary report of the European Bank for Reconstruction and Development "The dynamics of the carbon emission factors in the production of electric energy in the Republic of Kazakhstan." 2012</t>
  </si>
  <si>
    <t>PONG ENGINEERING &amp; CONSTRUCTION CO.</t>
  </si>
  <si>
    <t>Other, please specify: Here has not emissions</t>
  </si>
  <si>
    <t>have not that</t>
  </si>
  <si>
    <t>PORITE YANGZHOU TECHNOLOGY &amp; INDUSTRY CO., LTD.</t>
  </si>
  <si>
    <t>PORNSURI TRANSPORT CO LTD</t>
  </si>
  <si>
    <t>Porton</t>
  </si>
  <si>
    <t>China Corporate Energy Conservation and GHG Management Programme; The GHG Indicator: UNEP Guidelines for Calculating Greenhouse Gas Emissions for Businesses and Non-Commercial Organizations; The Greenhouse Gas Protocol: A Corporate Accounting and Reporting Standard (Revised Edition)</t>
  </si>
  <si>
    <t>Postal Savings Bank Of China (H)</t>
  </si>
  <si>
    <t>1. The statistical scope of environmental performance results includes the head office of Postal Savings Bank of China and tier-one branches (excluding sub-branches) in China. 2. Greenhouse gas inventories include carbon dioxide, methane, and nitrous oxide, which mainly come from purchased electricity and fuel. The calculation of greenhouse gases is presented in terms of CO2 equivalent and is based on the 2015 Baseline Emission Factors for Regional Power Grids in China published by the National Development and Reform Commission of China and the 2006 IPCC Guidelines for National Greenhouse Gas Inventories issued by the Intergovernmental Panel on Climate Change (IPCC). Among them, as there is not baseline emission factor for Tibet and the impact of its purchased electricity is minor and less important, the purchased electricity of Tibet branch was not included in the calculation of greenhouse gas emission.</t>
  </si>
  <si>
    <t>Other, please specify: Defra 2016 reporting guidelines</t>
  </si>
  <si>
    <t>The DEFRA voluntary 2016 reporting guidelines is roughly the same as the one in 2017 with exception of the conversion factors. The reason PostNL uses the older conversion factors is because the goals and targets for the year are set using the 2016 conversion factors. In order to accurately measure the progress made on those targets the coversionfactors are kept te same.When the new yearly goals are set, the most recent DEFRA will again be used.</t>
  </si>
  <si>
    <t>postsafe</t>
  </si>
  <si>
    <t>POTTERS CONSTRUCTION</t>
  </si>
  <si>
    <t>US EPA Climate Leaders:  Direct Emissions from Mobile Combustion Sources; US EPA Climate Leaders: Direct Emissions from Municipal Solid Waste Landfilling; US EPA Climate Leaders: Direct HFC and PFC Emissions from Use of Refrigeration and Air Conditioning Equipment; US EPA Climate Leaders: Indirect Emissions from Purchases/ Sales of Electricity and Steam</t>
  </si>
  <si>
    <t>Powertech Technology Inc</t>
  </si>
  <si>
    <t>PPG Industries, Inc.</t>
  </si>
  <si>
    <t>Defra Voluntary 2017 Reporting Guidelines; US EPA Mandatory Greenhouse Gas Reporting Rule</t>
  </si>
  <si>
    <t>PRECISION PIPELINE SOLUTIONS</t>
  </si>
  <si>
    <t>PRIDA</t>
  </si>
  <si>
    <t>Act on the Rational Use of Energy; Programa GEI Mexico</t>
  </si>
  <si>
    <t>PRIME ARTE STUDIO</t>
  </si>
  <si>
    <t>Procafecol</t>
  </si>
  <si>
    <t>Other, please specify: No hemos empleado ninguna metodología.</t>
  </si>
  <si>
    <t>No se ha empleado ninguna metodología para la evaluación, iniciaremos en el 2018.</t>
  </si>
  <si>
    <t>PROD ALIMENT LA MODERNA SA CV</t>
  </si>
  <si>
    <t>PRODIMEX HOLDING LTD</t>
  </si>
  <si>
    <t>PRODUCTOS ALIMENTICIOS TRESA S.A.</t>
  </si>
  <si>
    <t>Other, please specify: no se ha realizado medicion de emisiones</t>
  </si>
  <si>
    <t>no se ha realizado mediciones</t>
  </si>
  <si>
    <t>PROMO EVENTOS MARKETING PROMOCIONAL</t>
  </si>
  <si>
    <t>PROPAK AMBALAJ ÜRETİM PAZ. A.Ş.</t>
  </si>
  <si>
    <t>PROPEX DO BRASIL LTDA</t>
  </si>
  <si>
    <t>Defra Voluntary 2017 Reporting Guidelines; Energy Information Administration 1605B; The Greenhouse Gas Protocol: A Corporate Accounting and Reporting Standard (Revised Edition)</t>
  </si>
  <si>
    <t>Bilan Carbone; The Greenhouse Gas Protocol: A Corporate Accounting and Reporting Standard (Revised Edition);  Other, please specify: Own protocol with stakeholder guidance</t>
  </si>
  <si>
    <t>Based on the GHG protocol and Bilan Carbone, Proximus developed their own CO2 reporting protocol with clear guidance and information for all the internal stakeholders.</t>
  </si>
  <si>
    <t>PS ENERGY GROUP INC</t>
  </si>
  <si>
    <t>PSP Swiss Property AG</t>
  </si>
  <si>
    <t>PT Asia Pulp &amp; Paper</t>
  </si>
  <si>
    <t>IPCC Guidelines for National Greenhouse Gas Inventories, 2006; The Greenhouse Gas Protocol: A Corporate Accounting and Reporting Standard (Revised Edition);  Other, please specify: Calculation Tools for GHG pulp &amp; paper</t>
  </si>
  <si>
    <t>We are using below methodology to calculate carbon footprint :- IPCC : Intergovernmental Panel on Climate Change- WRI/WBCSD GHG Protocol Corporate Accounting and Reporting Standard- Calculation Tools for Estimating Greenhouse Gas Emissions from Pulp and Paper Mills</t>
  </si>
  <si>
    <t>PT Cicor Panatec</t>
  </si>
  <si>
    <t>PT Indesso Aroma</t>
  </si>
  <si>
    <t>Other, please specify: local standard</t>
  </si>
  <si>
    <t>data was collected manually</t>
  </si>
  <si>
    <t>PT Musim Mas</t>
  </si>
  <si>
    <t>The Greenhouse Gas Protocol Agricultural Guidance: Interpreting the Corporate Accounting and Reporting Standard for the Agricultural Sector;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</si>
  <si>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ISO 14064-1;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</si>
  <si>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IPIECA’s Petroleum Industry Guidelines for reporting GHG emissions, 2nd edition, 2011; ISO 14064-1</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</si>
  <si>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The Greenhouse Gas Protocol: A Corporate Accounting and Reporting Standard (Revised Edition)</t>
  </si>
  <si>
    <t>Pulmuone Co., Ltd.</t>
  </si>
  <si>
    <t>Qatar National Bank</t>
  </si>
  <si>
    <t>Qatar</t>
  </si>
  <si>
    <t>Australia - National Greenhouse and Energy Reporting Act; Defra Voluntary 2017 Reporting Guidelines; The Greenhouse Gas Protocol: A Corporate Accounting and Reporting Standard (Revised Edition); US EPA Climate Leaders: Direct Emissions from Stationary Combustion;  Other, please specify: Refer to C5.2a</t>
  </si>
  <si>
    <t>In addition to the above list, our reporting on environmental data also follows the guidelines outlined in the Global Reporting Initative (GRI) Standards' requirements for Emissions Disclosures 305-1, 305-2 and 305-3.QBE Group's greenhouse gas emissions reporting is driven by our global insurance operations across the world. We calculate emissions using the energy content and emission factors considered most relevant to each region, based on information sourced from:• Australian Government Department of Environment and Energy's National Greenhouse Account Factors, 2017;• UK Government's Department of Environmental Food and Rural Affairs (DEFRA) and Department of Energy &amp; Climate Change's (DECC) Greenhouse Gas Reporting: Conversion Factors, 2017;• US Environmental Protection Agency's (EPA) Greenhouse Gas Inventory Guidance: Direct Emissions from Stationary Combustion Sources, 2016;• US EPA's eGRID database, 2017;• International Energy Agency's CO2 Emissions from Fuel Combustion, 2017.</t>
  </si>
  <si>
    <t>Qisda</t>
  </si>
  <si>
    <t>Quest Diagnostics Incorporated</t>
  </si>
  <si>
    <t>Other, please specify: BuildingOS software based on EPA eGrid</t>
  </si>
  <si>
    <t>Quest contracted with Cushman and Wakefield to obtain our 2017 utility data directly from the utility provider portals using Urjanet services. This resulted in a 101% increase in the number of locations included in the data collection (75 in 2016 to 151 in 2017). Additionally we used the Commercial Building Energy Consumption Survey (CBECS 2012) data to estimate the utility usage for more than 2,000 small office location previously not included in the data collection. These additional measures bring our utility data to as close to 100% of the footprint of Quest Diagnostics locations within the U.S. as can reasonably be expected. A large portion of our scope 1 and 2 data is converted by Lucid's BuildingOS software which is based on EPAs eGrid factors. For other data, established references like EIA's table of Emissions Coefficients by Fuel are used.</t>
  </si>
  <si>
    <t>Rabobank Group</t>
  </si>
  <si>
    <t>Defra Voluntary 2017 Reporting Guidelines; The Greenhouse Gas Protocol: A Corporate Accounting and Reporting Standard (Revised Edition);  Other, please specify: CE Delft, Dutch Emissions Authority</t>
  </si>
  <si>
    <t>CE DelftDutch Emissions Authority</t>
  </si>
  <si>
    <t>Raia Drogasil SA</t>
  </si>
  <si>
    <t>ISO 14064-1; The GHG Indicator: UNEP Guidelines for Calculating Greenhouse Gas Emissions for Businesses and Non-Commercial Organizations;  Other, please specify: Econinvent database v3 indicators</t>
  </si>
  <si>
    <t>Scope 1 and 2 (as well as 3) emissions are calculated by a tool, which was set up by experts. ecoinvent data are default factors for all ecological input data, these factors calculate scope emissions. The factors are updated by the external partner.</t>
  </si>
  <si>
    <t>Raizen S.A.</t>
  </si>
  <si>
    <t>Biofuel processing</t>
  </si>
  <si>
    <t>Defra Voluntary 2017 Reporting Guidelines; European Union Emission Trading System (EU ETS): The Monitoring and Reporting Regulation (MMR) – General guidance for installations; IPCC Guidelines for National Greenhouse Gas Inventories, 2006; ISO 14064-1; New Zealand - Guidance for Voluntary, Corporate Greenhouse Gas Reporting; The Greenhouse Gas Protocol: A Corporate Accounting and Reporting Standard (Revised Edition); The Greenhouse Gas Protocol: Public Sector Standard</t>
  </si>
  <si>
    <t>Randgold Resources</t>
  </si>
  <si>
    <t>Rathbones Group Plc</t>
  </si>
  <si>
    <t>Ratos AB</t>
  </si>
  <si>
    <t>Rayonnant Technology (Taicang) Co.,Ltd.</t>
  </si>
  <si>
    <t>ABI Energia Linee Guida; Act on the Rational Use of Energy; China Corporate Energy Conservation and GHG Management Programme; European Union Emission Trading System (EU ETS): The Monitoring and Reporting Regulation (MMR) – General guidance for installations; ICLEI Local Government GHG Protocol; ISO 14064-1; Regional Greenhouse Gas Initiative (RGGI) Model Rule</t>
  </si>
  <si>
    <t>Australia - National Greenhouse and Energy Reporting Act; Defra Voluntary 2017 Reporting Guidelines;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Other, please specify: EPA Emissions Hub, November 2015</t>
  </si>
  <si>
    <t>In addition to the protocols identified in C5.2, we used the electricity emission factors from Canada's National Inventory Report 1990-2015, Annex 13, year 2015 factors, from 2017 release</t>
  </si>
  <si>
    <t>RCE CONSTRUTORA LTDA</t>
  </si>
  <si>
    <t>Recipharm Ab</t>
  </si>
  <si>
    <t>The Greenhouse Gas Protocol: A Corporate Accounting and Reporting Standard (Revised Edition);  Other, please specify: GHG Protocol (Scope 3) and PAS2050</t>
  </si>
  <si>
    <t>Our Scope 1 and 2 GHG emissions data includes all emissions from operations covered by the Group Financial Statements for which we have operational control. We include emissions for businesses we acquire in the first full calendar year of our ownership. We calculated CO2e emissions using internationally recognised methodologies, for example, the Greenhouse Gas Protocol (as outlined in our Reporting Criteria) and follow dual reporting requirements in line with the GHG Protocol Scope 2 Guidance.The location based approach is as follows: ▪ All grid electricity is converted to CO2e by applying national/state average electricity grid conversion factors relevant to the countries where we operate (i.e. IEA emission factors 2014). ▪ Any power or heat purchased directly through a third-party CHP is converted to CO2e by applying the appropriate conversion rate supplied by the third-party. o The market based approach is as follows: ▪ For operations in markets where contractual instruments are available, purchased renewable electricity, which is supported by appropriate evidence from the energy provider (i.e. renewable energy certificates, Guarantees of Origin or similar), and that meets the ‘quality criteria' outlined in the GHG Protocol Scope 2 Guidance, is converted to CO2e by applying supplier specific emission factors ▪ All purchased electricity which is not renewable or supported by appropriate evidence, is converted to CO2e by applying ‘Residual Mix' emission factors. ▪ Non-renewable electricity which is purchased in countries where ‘Residual Mix' emission factors were not available, is converted to CO2e by applying average national/state grid emission factors (i.e. IEA emission factors) for the relevant country.Method: calculated by multiplying the reported energy quantities in kWh by the CO2e emissions conversion factors derived from the most recently currently available location or market based sources outlined above and local factors where available. • Source: CO2e emissions are calculated in line with the WRI/WBCSD Greenhouse Gas Protocol (GHG Protocol) and GHG Protocol Scope 2 Guidance, except as discussed otherwise above. Conversion factors applied are sourced directly from suppliers, the UK Government's DEFRA, International Energy Authority (IEA), Reliable Disclosure Organization (RE-DISS) and Green -e Energy (US Regional Residual Mix Rates).</t>
  </si>
  <si>
    <t>Reconext</t>
  </si>
  <si>
    <t>The Greenhouse Gas Protocol: A Corporate Accounting and Reporting Standard (Revised Edition);  Other, please specify: Spanish Climate Change Office; own metho</t>
  </si>
  <si>
    <t>For some emission sources, REE has developed its own methodology to calculate emissions. This is based in GHG Protocol and in the Spanish Climate Change Office methodology. - SF6 emissions: REE has implemented a new calculation process based on direct measurements of real SF6 leakage data, that are obtained from direct measurements of the gas used to refill the equipment and the gas recovered from the equipment in maintenance works. Emissions resulting from accidents and emissions linked to the end of life of equipment are also taken into account.- Emissions from electricity consumption are calculated using the emission factor applicable to each case (market based): a) For electricity supplied by distribution companies: contract information or information supplied by Environmental Ministry (Spanish Climate Change Office) for each company b) For electricity directly consumed from the transmission grid REE uses its own emission factor according to the annual generation mix in Spain. This factor is calculated every year by REE (REE is the operator of the Spanish electricity system).- Emissions from electricity losses: REE uses its own emission factor. A summary describing the complete methodology is published in REE website, http://www.ree.es/en/sustainability/decarbonisation-of-the-economy/carbon-footprint</t>
  </si>
  <si>
    <t>Redefine Properties Ltd</t>
  </si>
  <si>
    <t>REDENTOR ENGENHARIA LTDA</t>
  </si>
  <si>
    <t>Redrow PLC</t>
  </si>
  <si>
    <t>REGAL BELOIT</t>
  </si>
  <si>
    <t>Regeneron Pharmaceuticals, Inc.</t>
  </si>
  <si>
    <t>REGO PAZOS ENGENHARIA CONSTRUCAO E COMERCIO LTDA</t>
  </si>
  <si>
    <t>Renault Group</t>
  </si>
  <si>
    <t>Renesas Electronics America Inc.</t>
  </si>
  <si>
    <t>Renewi</t>
  </si>
  <si>
    <t>Other, please specify: Protocols used vary dependent on country</t>
  </si>
  <si>
    <t>Each of our main countries of operation have their own carbon reporting schemes. For example, in the UK the CRC and in the Netherlands the Carbon Ladder scheme. We use the most recognised scheme in each country. Using one overall scheme would risk our national reporting, including to regulators, being inconsistent with our overall reporting, such as in our CSR reports.</t>
  </si>
  <si>
    <t>RENGO NONWOVEN PRODUCTS CO.LTD.</t>
  </si>
  <si>
    <t>Rentokil Initial</t>
  </si>
  <si>
    <t>Defra Voluntary 2017 Reporting Guidelines;  Other, please specify: 2017 IEA CO2 emissions</t>
  </si>
  <si>
    <t>DEFRA's 2017 database provides emissions factors for all scope 1 energy sources and for UK electricity. However, it does not provide generated emissions for non UK electricity. As a consequence, the 2017 International Energy Agency's database ''CO2emissions from fuel combustion” was used for non UK generated electricity emissions factors.</t>
  </si>
  <si>
    <t>American Petroleum Institute Compendium of Greenhouse Gas Emissions Methodologies for the Oil and Natural Gas Industry, 2009; Defra Voluntary 2017 Reporting Guidelines;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t>
  </si>
  <si>
    <t>The Greenhouse Gas Protocol: A Corporate Accounting and Reporting Standard (Revised Edition); US EPA Climate Leaders: Direct Emissions from Municipal Solid Waste Landfilling</t>
  </si>
  <si>
    <t>Reunert</t>
  </si>
  <si>
    <t>REXON INDUSTRIAL CORPORATION LTD.</t>
  </si>
  <si>
    <t>Other, please specify: No specific standard</t>
  </si>
  <si>
    <t>No specific standard</t>
  </si>
  <si>
    <t>Japan Ministry of the Environment, Law Concerning the Promotion of the Measures to Cope with Global Warming, Superceded by Revision of the Act on Promotion of Global Warming Countermeasures (2005 Amendment); The Climate Registry: General Reporting Protocol; The Greenhouse Gas Protocol: A Corporate Accounting and Reporting Standard (Revised Edition);  Other, please specify: IEA, CO2 Emissions from fuel combution</t>
  </si>
  <si>
    <t>US EPA, Emission &amp; Generation Resource integrated Database (eGRID) (Updated January 2017)  Defra UK,Greenhouse Gas Conversion Factors for Company Reporting  Agence de I'Environnement et de la Maitrise de Energie  IEA, CO2 Emissions from fuel combution 2017 Edition</t>
  </si>
  <si>
    <t>The Climate Registry: General Reporting Protocol; The Greenhouse Gas Protocol: A Corporate Accounting and Reporting Standard (Revised Edition);  Other, please specify: Guidance for accounting and reporting</t>
  </si>
  <si>
    <t>Japan - Guidance for accounting and reporting of Greenhouse gas emissions</t>
  </si>
  <si>
    <t>Australia - National Greenhouse and Energy Reporting Act; Defra Voluntary 2017 Reporting Guidelines; Energy Information Administration 1605B; IPCC Guidelines for National Greenhouse Gas Inventories, 2006; ISO 14064-1; The Climate Registry: General Reporting Protocol; The Greenhouse Gas Protocol: A Corporate Accounting and Reporting Standard (Revised Edition); US EPA Mandatory Greenhouse Gas Reporting Rule;  Other, please specify: Please refer 5.2a</t>
  </si>
  <si>
    <t>New Zealand - Emissions Trading SchemeQuebec Government Environment Quality ActInternational Aluminium Institute – The Aluminium Sector Greenhouse Gas Protocol</t>
  </si>
  <si>
    <t>Robert Walters</t>
  </si>
  <si>
    <t>ROBIN ENTERPRISES CO</t>
  </si>
  <si>
    <t>Other, please specify: We don't currently track these</t>
  </si>
  <si>
    <t>We don't currently track these emissions scopes</t>
  </si>
  <si>
    <t>Roche Holding AG</t>
  </si>
  <si>
    <t>Rockline Industries</t>
  </si>
  <si>
    <t>ROD TRANSPORTES LTDA</t>
  </si>
  <si>
    <t>Other, please specify: WRI’s Greenhouse Gas Protocol</t>
  </si>
  <si>
    <t>GHG Protocol establishes comprehensive global standardized frameworks to measure and managegreenhouse gas (GHG) emissions from private and public sector operations, value chains andmitigation actions. Building on a 20-year partnership between World Resources Institute (WRI) andthe World Business Council for Sustainable Development (WBCSD), GHG Protocol works with governments, industry associations, NGOs, businesses and other organizations.GHG Protocol arose when WRI and WBCSD recognized the need for an international standard for corporate GHG accounting and reporting in the late 1990s. Together with large corporate partners such as BP and GeneralMotors, in 1998 WRI published a report called, ''Safe Climate, Sound Business.” It identified an action agenda to address climate change that included the need for standardized measurement of GHGemissions. Similar initiatives were being discussed at WBCSD. In late 1997, WRI senior managers met withWBCSD officials and an agreement was reached to launch an NGO-business partnership to addressstandardized methods for GHG accounting. WRI and WBCSD convened a core steering group comprised of members from environmental groups (such as WWF, Pew Center on Global Climate Change,The Energy Research Institute) and industry (such as Norsk Hydro, Tokyo Electric, Shell) to guide the multi-stakeholder standard development process. The first edition of the Corporate Standard,published in 2001, has been updated with additional guidance that clarifies how companies can measure emissions from electricity and other energy puchases, and account for emissions fromthroughout their value chains. GHG Protocol also developed a suite of calculation tools to assistcompanies in calculating their greenhouse gas emissions and measure the benefits of climate changemitigation projects. The Paris Agreement, adopted within the United Nations FrameworkConvention on Climate Change (UNFCC) in December 2015, commits participating all countries tolimit global temperature rise, adapt to changes already occurring, and regularly increase efforts over time. GHG Protocol is developing standards, tools and online training that helps countries and citiestrack progress towards their climate goals.</t>
  </si>
  <si>
    <t>Roskam Baking Company/Rothbury Farms</t>
  </si>
  <si>
    <t>Other, please specify: NEF National Energy foundation</t>
  </si>
  <si>
    <t>Royal Bafokeng Platinum Ltd</t>
  </si>
  <si>
    <t>Other, please specify: Internal methodology</t>
  </si>
  <si>
    <t>Data collection takes into account the organisation's structure. Both qualitative and quantitative information is reported by operating companies to the Group. The data is consolidated and validated first at company level and then consolidated and further validated at Group level. Every reporting entity has a CSR Manager, CSR controller and director responsible for CSR who are involved with ensuring reliable reporting. BAM's reporting system includes CO2 emissions and waste as an extension of the financial reporting system since 2009. The reporting process and definitions used for are formalized in BAM's sustainability reporting manual. The sustainability reporting manual provides guidance on how to measure, calculate, and estimate data.BAM's energy consumption and greenhouse gas inventory is based on the GHG Corporate Standard Protocol as issued by the World Business Council for Sustainable Development and the World Resource Institute in 2004. For greenhouse gas emissions BAM has chosen to report only on CO2. Other greenhouse gases, such as CH4 (methane), N2O (nitrous oxide) are excluded from BAM's emissions inventory as they are considered non material.BAM's reporting scope includes its direct carbon footprint (scope 1 emissions, not the emissions of suppliers and clients), indirect emissions from purchased electricity (scope 2 emissions), and three non-direct categories: employee air travel and employee car travel with privately owned cars, both commuting and business travel (scope 3 emissions). The GHG Corporate value chain (Scope 3) accounting and reporting standard for full scope 3 reporting has not been implemented. Contrary to the Greenhouse Gas Protocol BAM reports fuel consumption by leased vehicles under scope 1 emissions. Energy consumption from district heating and use of public transport are considered negligible and therefore not included in BAM's overall energy consumption and related carbon emissions. The basis for consolidated energy consumption and carbon emissions is activity data which in turn is based mostly on meter readings, invoices, and data provided by suppliers. Where reliable data is not available, BAM uses calculations or estimations using reliable methods and input data. BAM is satisfied that the estimates are reliable in all material respects.Where clients provide BAM with electricity and BAM is able to receive reliable information on its client supplied electricity consumption, this consumption is included in BAM's carbon footprint. Also, as BAM only receives information on carbon emissions associated with air travel and no associated energy consumption, energy consumed from air travel is excluded from the reported terra joules.Using conversion factors from reputable and authoritative sources, BAM determines the energy consumption in TJs and carbon emissions associated with its energy consumption. The emission factors follow the Kyoto protocol and UNFCCC charter as closely as possible. Each factor originates from a reputable source, which is updated annually.</t>
  </si>
  <si>
    <t>ISO 14064-1; The GHG Indicator: UNEP Guidelines for Calculating Greenhouse Gas Emissions for Businesses and Non-Commercial Organizations; The Greenhouse Gas Protocol: A Corporate Accounting and Reporting Standard (Revised Edition)</t>
  </si>
  <si>
    <t>Royal Caribbean Cruises Ltd</t>
  </si>
  <si>
    <t>American Petroleum Institute Compendium of Greenhouse Gas Emissions Methodologies for the Oil and Natural Gas Industry, 2009; Australia - National Greenhouse and Energy Reporting Act; IPIECA’s Petroleum Industry Guidelines for reporting GHG emissions, 2nd edition, 2011; ISO 14064-1; Other, please specify; The Greenhouse Gas Protocol: A Corporate Accounting and Reporting Standard (Revised Edition); US EPA Mandatory Greenhouse Gas Reporting Rule</t>
  </si>
  <si>
    <t>Shell assets are required to comply with Shell's Performance Monitoring and Reporting Specification, which sets out the scope of what is to be reported. This is part of our HSSE &amp; SP (Health, Safety, Security, Environment &amp; Social Performance) Control Framework. It requires assets to use local regulated methods where they exist. Where there are no local regulated methods, assets use the 2009 API Compendium. The following provides examples of the requirements in the province of Alberta, Canada, and the USA.Alberta, Canada: What needs to be reported and how GHG emissions are to be calculated is outlined in the Specified Gas Reporting Standard. Section 6 of the latest version of this standard (V10.0) describes the methodology. The Specified Gas Emitters Regulation (Alberta Regulation 139/2007) describes who is required to report GHG emissions and how data is collected.USA: The Code of Federal Regulations Title 40 Chapter I Subchapter C Part 98 contains the requirements. There are several subparts to the rule that apply to our facilities. Examples that apply to our assets are: • Subpart A General Provisions • Subpart C General Stationary Fuel Combustion Sources • Subpart P Hydrogen Production • Subpart W Petroleum and Natural Gas Systems • Subpart X Petrochemical Production • Subpart Y Petroleum Refineries</t>
  </si>
  <si>
    <t>RPS Group Plc</t>
  </si>
  <si>
    <t>European Union Emission Trading System (EU ETS): The Monitoring and Reporting Regulation (MMR) – General guidance for installations; IPCC Guidelines for National Greenhouse Gas Inventories, 2006</t>
  </si>
  <si>
    <t>US EPA Office of Transportation and Air Quality Emission Facts EPA420 -F-05-001</t>
  </si>
  <si>
    <t>Other, please specify: Korea GHG and Energy Target Management</t>
  </si>
  <si>
    <t xml:space="preserve"> http://www.gir.go.kr/og/hm/ic/c/OGHMICC011.do</t>
  </si>
  <si>
    <t>Sabará Participações Ltda</t>
  </si>
  <si>
    <t>Sae A Trading Co., Ltd.</t>
  </si>
  <si>
    <t>Bilan Carbone; IPCC Guidelines for National Greenhouse Gas Inventories, 2006; ISO 14064-1; The Greenhouse Gas Protocol: A Corporate Accounting and Reporting Standard (Revised Edition)</t>
  </si>
  <si>
    <t>Bilan Carbone; 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see next question</t>
  </si>
  <si>
    <t>For our reporting we are following the recommendations given by the GRI G4. Concerning the national electricity emission factors, we are using the IEA (International Energy Agency) program.</t>
  </si>
  <si>
    <t>SAKURAI GIKEN KOUGYO</t>
  </si>
  <si>
    <t>Other, please specify: Honda Supplier GHG Management-2.</t>
  </si>
  <si>
    <t>SALOM</t>
  </si>
  <si>
    <t>Defra Voluntary 2017 Reporting Guidelines;  Other, please specify: Terna and Association of Issuing Bodies</t>
  </si>
  <si>
    <t>Scope 2 greenhouse gas emissions were calculated using the factor provided by Terna disclosed in its paper ''Confronti Internazionali” for location-based method.Scope 2 greenhouse gas emissions were calculated using the factor declared in ''European Residual Mixes, Results of the calculation of Residual Mixes for the calendar year 2017”, Version 1.1, 2018-06-01, for market-based method carried out by Associations of Issuing Bodies (AIB).</t>
  </si>
  <si>
    <t>Samsung Electronics</t>
  </si>
  <si>
    <t>SANCHEZ BELLOLIO MERCAEO SA</t>
  </si>
  <si>
    <t>Other, please specify: Gas vehicle intern control</t>
  </si>
  <si>
    <t>We use our own parameters to calculate how much fuel can be saved during the operation.</t>
  </si>
  <si>
    <t>Sancor</t>
  </si>
  <si>
    <t>Other, please specify: Pacto Mundial - ISO 26000</t>
  </si>
  <si>
    <t>Global Reporting Initiative</t>
  </si>
  <si>
    <t>SANDEN CORPORATION</t>
  </si>
  <si>
    <t>Calculated using the methodology given in the Environmental Volunteer Action Plan of the Japan Business Federation.</t>
  </si>
  <si>
    <t>Sandfire Resources NL</t>
  </si>
  <si>
    <t>Sang Sook Industry</t>
  </si>
  <si>
    <t>Sanlam</t>
  </si>
  <si>
    <t>Other, please specify: Avg emission multiple of EU28 countries</t>
  </si>
  <si>
    <t xml:space="preserve"> http://www.eumayors.eu/IMG/pdf/technical_annex_en.pdf</t>
  </si>
  <si>
    <t>Other, please specify: 省エネ法や温対法などに基づいて業界団体（日薬連）が排出量計算に使用した方法</t>
  </si>
  <si>
    <t>工場・研究所・オフィスが管理しているエネルギー種類別消費データを収集し、省エネ法・温対法に基づいて業界団体（日本製薬団体連合会）が定めた排出係数を用いてCO2排出量を算定している。</t>
  </si>
  <si>
    <t>Sanyoseisakusho</t>
  </si>
  <si>
    <t>Sappi</t>
  </si>
  <si>
    <t>Saputo Inc.</t>
  </si>
  <si>
    <t>Australia - National Greenhouse and Energy Reporting Act; IPCC Guidelines for National Greenhouse Gas Inventories, 2006; The Climate Registry: General Reporting Protocol; The Greenhouse Gas Protocol: A Corporate Accounting and Reporting Standard (Revised Edition)</t>
  </si>
  <si>
    <t>Saracen Mineral Holdings</t>
  </si>
  <si>
    <t>SARAT INTER SUPPLY CO LTD</t>
  </si>
  <si>
    <t>European Union Emissions Trading System (EU ETS): The Monitoring and Reporting Regulation (MMR) – General guidance for aircraft operators; The Greenhouse Gas Protocol: A Corporate Accounting and Reporting Standard (Revised Edition);  Other, please specify: EU-ETS for aviation activities</t>
  </si>
  <si>
    <t>SAS uses the methods given by the EU directive on Emission Trading System (EU-ETS)for aviation activities, and yearly files verified reports of all such activities to relevant national authorities. For ground activities and energy used buildings calculations factors from sources such as the Norwegian Petrolium Institute have been used, and methods are inhouse developed methods used for our ISO 14001 reports (verified).</t>
  </si>
  <si>
    <t>Sawai Pharmaceutical Co., Ltd.</t>
  </si>
  <si>
    <t>SB Chemical co., Ltd</t>
  </si>
  <si>
    <t>SC Test Zn</t>
  </si>
  <si>
    <t>Defra Voluntary 2017 Reporting Guidelines; The Greenhouse Gas Protocol: A Corporate Accounting and Reporting Standard (Revised Edition);  Other, please specify: Emission factors provided from suppliers</t>
  </si>
  <si>
    <t>Emission factors for district heating, district cooling and electricity is provided from respective supplier. Emission factor for propane comes from the supplier fact sheet.</t>
  </si>
  <si>
    <t>Australia - National Greenhouse and Energy Reporting Act; Defra Voluntary 2017 Reporting Guidelines; IPCC Guidelines for National Greenhouse Gas Inventories, 2006; ISO 14064-1; New Zealand - Guidance for Voluntary, Corporate Greenhouse Gas Reporting; The Greenhouse Gas Protocol: A Corporate Accounting and Reporting Standard (Revised Edition)</t>
  </si>
  <si>
    <t>Schindler Holding AG</t>
  </si>
  <si>
    <t>SCHLEGEL</t>
  </si>
  <si>
    <t>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Iron and Steel Production; US EPA Climate Leaders: Direct Emissions from Stationary Combustion; US EPA Climate Leaders: Indirect Emissions from Purchases/ Sales of Electricity and Steam; US EPA Mandatory Greenhouse Gas Reporting Rule</t>
  </si>
  <si>
    <t>Schroders</t>
  </si>
  <si>
    <t>The Greenhouse Gas Protocol: A Corporate Accounting and Reporting Standard (Revised Edition);  Other, please specify: OFGEM GD-1 RIGs 2017-18</t>
  </si>
  <si>
    <t>RIIO-GD1 Gas Distribution Price Control – Regulatory Instructions and Guidance: Version 5.0We are regulated by OFGEM and have mandatory annual reporting on our business carbon footprint and other environmental factors such as leakage and biomethane connections.The OFGEM Regulatory Instructions and Guidance are updated regularly and based on a number of expert discussions and other documents. The Business Carbon Footprint section specifically is based on the GHG Protocol. We also report a wide amount of Scope 3 emissions as discussed in previous sections. These follow the same methods.</t>
  </si>
  <si>
    <t>SDL Plc</t>
  </si>
  <si>
    <t>American Petroleum Institute Compendium of Greenhouse Gas Emissions Methodologies for the Oil and Natural Gas Industry, 2009; Australia - National Greenhouse and Energy Reporting Act; China Corporate Energy Conservation and GHG Management Programme; Defra Voluntary 2017 Reporting Guidelines; IPCC Guidelines for National Greenhouse Gas Inventories, 2006; Japan Ministry of the Environment, Law Concerning the Promotion of the Measures to Cope with Global Warming, Superceded by Revision of the Act on Promotion of Global Warming Countermeasures (2005 Amendment); New Zealand - Guidance for Voluntary, Corporate Greenhouse Gas Reporting; Thailand Greenhouse Gas Management Organization: The National Guideline Carbon Footprint for organization; The Greenhouse Gas Protocol: A Corporate Accounting and Reporting Standard (Revised Edition)</t>
  </si>
  <si>
    <t>Securitas AB</t>
  </si>
  <si>
    <t>Sega Sammy Holdings Inc.</t>
  </si>
  <si>
    <t>Seibu Electric Machinery</t>
  </si>
  <si>
    <t>Other, please specify: Please see the comments section</t>
  </si>
  <si>
    <t>CO2 conversion factor of greenhouse gas emissions- Electricity: The data for Japan has been adjusted based on electric utility conversion factors (for calculating the greenhouse gas emissions of specified emitters). For overseas data, we used the emissions factors for each country contained in CO2 Emissions from Fuel Combustion available from the International Energy Agency (IEA).- Fuel: The factors announced by the IPCC in 2006 were used for both domestic and overseas data.- GHGs other than CO2: Equivalents were calculated based on 100-year GWP values in the Fifth Assessment Report of the IPCC.</t>
  </si>
  <si>
    <t>Seiko Shokai Co., Ltd.</t>
  </si>
  <si>
    <t>ŞEKERBANK T.A.Ş.</t>
  </si>
  <si>
    <t>Senao Networks</t>
  </si>
  <si>
    <t>Sengled Optoelectronics Co.,Ltd</t>
  </si>
  <si>
    <t>China Corporate Energy Conservation and GHG Management Programme; IPCC Guidelines for National Greenhouse Gas Inventories, 2006; The Greenhouse Gas Protocol: Public Sector Standard</t>
  </si>
  <si>
    <t>Other, please specify: 温室効果ガス排出量算定・報告マニュアルver.3.2、GHGプロトコル</t>
  </si>
  <si>
    <t>SCOPE1は温室効果ガス排出量算定・報告マニュアルver.3.2（環境省、経済産業省）から燃料種別ごとの換算用の数値を使用SCOPE2はGHGプロトコルより日本：0.410kg-CO2/kWhを使用</t>
  </si>
  <si>
    <t>Sensata Technologies Holding PLC</t>
  </si>
  <si>
    <t>Sensory Effects</t>
  </si>
  <si>
    <t xml:space="preserve"> https://www.epa.gov/energy/greenhouse-gas-equivalencies-calculator</t>
  </si>
  <si>
    <t>SERIGRAPH, INC.</t>
  </si>
  <si>
    <t>ISO 14064-1;  Other, please specify: tractora y transics</t>
  </si>
  <si>
    <t>For scope 1, the data is collected by the computers installed on the trucks, each of them is connected to a system that allows us to access the information. The estimation of the emissions is done by 2 processes: 1. Obtaining the Kg of CO2 emitted directly from the system. 2. By using a formula of the state based on the ISO14001.For scope 2, our energy suppliers emit certifications of clean energies which do not emit emissions. Therefore, we don't need to collect extra data.</t>
  </si>
  <si>
    <t>Other, please specify: www.ghgprotocol.org/files/ghgp/tools/co2</t>
  </si>
  <si>
    <t>Se tomaron los factores de conversión allí señalados para calcular emisiones de CO2 segun tipo de unidad de transporte</t>
  </si>
  <si>
    <t>Act on the Rational Use of Energy; Japan Ministry of the Environment, Law Concerning the Promotion of the Measures to Cope with Global Warming, Superceded by Revision of the Act on Promotion of Global Warming Countermeasures (2005 Amendment); US EPA Mandatory Greenhouse Gas Reporting Rule</t>
  </si>
  <si>
    <t>Seven Generations Energy</t>
  </si>
  <si>
    <t>American Petroleum Institute Compendium of Greenhouse Gas Emissions Methodologies for the Oil and Natural Gas Industry, 2009; Canadian Association of Petroleum Producers, Calculating Greenhouse Gas Emissions, 2003; ISO 14064-1; Other, please specify</t>
  </si>
  <si>
    <t>· A Detailed Inventory of CH4, and VOC Emissions from Upstream O&amp;G, Vol 2, Table 17, Canadian Association of Petroleum Producers, 1999 · Best Management Practice, Management of Fugitive Emissions at Upstream Oil and Gas Facilities, Canadian Association of Petroleum Producers, 2007 · Technical Report, Update of Fugitive Equipment Leak Emission Factors, Canadian Association of Petroleum Producers, 2014 · Compendium of Greenhouse Gas Emissions Methodologies for the Oil and Gas Industry, American Petroleum Institute, 2004 · GRI-GLY Calc Version 4.0 Software · Alberta Environment and Sustainable Resource Development: Technical Guidance Document for Specified Gas Compliance Reports · Alberta Environment and Parks: Quantification Methodologies for the Carbon Competitiveness Incentive Regulation and the Specified Gas Reporting Regulation, Draft Version 0.02, December 2017</t>
  </si>
  <si>
    <t>SHANDONG HELON POLYTEX</t>
  </si>
  <si>
    <t>China Corporate Energy Conservation and GHG Management Programme; Defra Voluntary 2017 Reporting Guidelines; IPCC Guidelines for National Greenhouse Gas Inventories, 2006; ISO 14064-1; The Greenhouse Gas Protocol: A Corporate Accounting and Reporting Standard (Revised Edition)</t>
  </si>
  <si>
    <t>IPCC Guidelines for National Greenhouse Gas Inventories, 2006; ISO 14064-1; The Greenhouse Gas Protocol: Public Sector Standard</t>
  </si>
  <si>
    <t>Energy Law of PRC</t>
  </si>
  <si>
    <t>SHANGHAI CINTEL INTELLIGENT SYSTEM CO</t>
  </si>
  <si>
    <t>SHANGHAI NOVEL PLASTIC CO.,LTD</t>
  </si>
  <si>
    <t>SHANGHAI YINDA TECHN</t>
  </si>
  <si>
    <t>SHANGHAI YINGXIN METAL PRODUCTS CO., LTD.</t>
  </si>
  <si>
    <t>SHANGHAI YOUNG SUN PRINTING CO LTD</t>
  </si>
  <si>
    <t>Other, please specify: 中国环境保护部门认证机构的标准</t>
  </si>
  <si>
    <t>Shangri-La Asia</t>
  </si>
  <si>
    <t>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</si>
  <si>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Shason Inc.</t>
  </si>
  <si>
    <t>ShawCor Ltd.</t>
  </si>
  <si>
    <t>Shenma</t>
  </si>
  <si>
    <t>SHENZHEN SUN AND LYNN</t>
  </si>
  <si>
    <t>ShenZhen Zhengqiangxin</t>
  </si>
  <si>
    <t>ABI Energia Linee Guida; Act on the Rational Use of Energy; The Climate Registry: Electric Power Sector (EPS) Protocol; The Climate Registry: General Reporting Protocol; The Climate Registry: Local Government Operations (LGO) Protocol; The Climate Registry: Oil &amp; Gas Protocol</t>
  </si>
  <si>
    <t>Sherwin-Williams Company</t>
  </si>
  <si>
    <t>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Thermal Oxidizer Emissions from destruct</t>
  </si>
  <si>
    <t>Thermal Oxidizer Emissions from destruction of VOC and Process Emissions</t>
  </si>
  <si>
    <t>SHI International Corp.</t>
  </si>
  <si>
    <t>Other, please specify: EICC Carbon Reporting System</t>
  </si>
  <si>
    <t>Other, please specify: Environmental Accounting Guidelines 2005</t>
  </si>
  <si>
    <t>SHIMIZU Corporation's calculation standards, based on "Environmental Accounting Guidelines 2005" (issued by the Ministry of Environment) and "Environment Accounting Guidelines 2002 for the Construction Business" (issued by Japan Federation of Construction Contractors). "Manual on Calculating and Reporting GHG Emissions" ver.4.0 (issued by the Ministry of Environment, and the Ministry of Economy, Trade and Industry). "Guidelines on Calculating Specified GHG Emissions for the Purposes of Mandatory Total Reductions and the Emission Trading System"(issued by Tokyo Metropolitan Government in March 2010)</t>
  </si>
  <si>
    <t>Shin-Etsu Chemical Co., Ltd.</t>
  </si>
  <si>
    <t>富士通GHGプロトコルに準じて計算</t>
  </si>
  <si>
    <t>Shivaji Roller Flour Mills PVT LTD</t>
  </si>
  <si>
    <t>SHOWA CORPORATION</t>
  </si>
  <si>
    <t>Other, please specify: 経済産業省　定期報告書　作成支援ツール</t>
  </si>
  <si>
    <t>各事業所で使用された燃料と電力の記録を、経済産業省から入手したツールを用いてで集計すると、CO2排出量が算出されます。</t>
  </si>
  <si>
    <t>Showa Denko Materials Co Ltd</t>
  </si>
  <si>
    <t>Japan Ministry of the Environment, Law Concerning the Promotion of the Measures to Cope with Global Warming, Superceded by Revision of the Act on Promotion of Global Warming Countermeasures (2005 Amendment);  Other, please specify: Please refer to C5.2a</t>
  </si>
  <si>
    <t>GHG emissions are calculated based on emissions coefficients stipulated in the Japanese Act on the Promotion of Global Warming Countermeasures. GHG emissions associated with the use of electric power at outside Japan are calculated based on emissions coefficients of each country in 2005 published by the International Energy Agency in 2010.</t>
  </si>
  <si>
    <t>Shree Cement</t>
  </si>
  <si>
    <t>SHYA HSIN PACKAGING INDUSTRY(CHINA)CO.,LTD.</t>
  </si>
  <si>
    <t>SI VALE MEXICO SA DE CV</t>
  </si>
  <si>
    <t>Sibur LLC</t>
  </si>
  <si>
    <t>Other, please specify: Order of MNR of Russia No300 30.06.15</t>
  </si>
  <si>
    <t>Instructions and guidelines concerning quantitative estimation of volumes of greenhouse gas emissions by companies carrying out business operations and other activities in the Russian Federation are approved by order of the Ministry of Natural Resources of Russia dd. 30.06.2015 No.300, order of the Ministry of Natural Resources of Russia dd. 29.06.2017 No.330. The Russian Federation is currently elaborating a common regulatory and procedural framework of enterprise reporting concerning greenhouse gases for ensuring operation of the system of monitoring, reporting and checking of greenhouse gases emission volumes. However many documents including guidelines for estimation of carbon footprint and calculation of indirect emissions of greenhouse gases are not yet adopted. As soon as the necessary procedural framework is established the Company will be able to take it as a reference during calculations.</t>
  </si>
  <si>
    <t>Sika Group AG</t>
  </si>
  <si>
    <t>The Climate Registry: General Reporting Protocol; US EPA Climate Leaders: Direct Emissions from Stationary Combustion;  Other, please specify: US EPA GHG Annual Output Emission</t>
  </si>
  <si>
    <t>US EPA GHG Annual Output Emission</t>
  </si>
  <si>
    <t>Siliconware Precision Industries Co.</t>
  </si>
  <si>
    <t>SIMA SERV. INTEGRALES ALONSO, S.L.</t>
  </si>
  <si>
    <t>Other, please specify: ITV Inspección Técnica de Vehículos</t>
  </si>
  <si>
    <t>Cuando cada vehículo de la empresa se somete a la Inspección Técnica de Vehículos (ITV) anual, se realiza una medición de opacidad que debe ser satisfactoria, según marque laley vigente. Los datos de estas ITV nos indican que en todos los casos los vehículos han estado dentro de los límites establecidos.</t>
  </si>
  <si>
    <t>Australia - National Greenhouse and Energy Reporting Act; IPCC Guidelines for National Greenhouse Gas Inventories, 2006;  Other, please specify: Defra Voluntary Reporting Guidelines</t>
  </si>
  <si>
    <t>US EPA eGRID emissions factors (2014)</t>
  </si>
  <si>
    <t>Singapore Technologies Engineering</t>
  </si>
  <si>
    <t>IPCC Guidelines for National Greenhouse Gas Inventories, 2006; ISO 14064-1; The Climate Registry: General Reporting Protocol; The Greenhouse Gas Protocol: A Corporate Accounting and Reporting Standard (Revised Edition)</t>
  </si>
  <si>
    <t>Australia - National Greenhouse and Energy Reporting Act; Defra Voluntary 2017 Reporting Guidelines; The Greenhouse Gas Protocol: A Corporate Accounting and Reporting Standard (Revised Edition);  Other, please specify: Singapore National Environment Agency</t>
  </si>
  <si>
    <t>Singapore National Environment Agency Electricity Grid Emission Factors (Simple Operating Margin) for Scope 2 emissions, operation in Singapore, https://www.nea.gov.sg/docs/default-source/envision/clean-development-mechanism/information-on-emission-factors-2017.pdf</t>
  </si>
  <si>
    <t>American Petroleum Institute Compendium of Greenhouse Gas Emissions Methodologies for the Oil and Natural Gas Industry, 2009; Environment Canada, Primary Magnesium Production and Casting, Guidance Manual for Estimating Greenhouse Gas Emissions; IPCC Guidelines for National Greenhouse Gas Inventories, 2006; ISO 14064-1; US EPA Climate Leaders: Direct Emissions from Stationary Combustion</t>
  </si>
  <si>
    <t>IPCC Guidelines for National Greenhouse Gas Inventories, 2006; Korea GHG and Energy Target Management System Operating Guidelines; The Greenhouse Gas Protocol: A Corporate Accounting and Reporting Standard (Revised Edition)</t>
  </si>
  <si>
    <t>ISO 14064-1; Korea GHG and Energy Target Management System Operating Guidelines; The Greenhouse Gas Protocol: A Corporate Accounting and Reporting Standard (Revised Edition);  Other, please specify: API</t>
  </si>
  <si>
    <t>Compendium of Greenhouse Gas Emissions Methodologies for the Oil and Gas Industry(API) : Applied the GHG calculation methodology for purchased steam</t>
  </si>
  <si>
    <t>Skanem</t>
  </si>
  <si>
    <t>SKS</t>
  </si>
  <si>
    <t>SL Green Realty Corp.</t>
  </si>
  <si>
    <t>SMART Global Holdings (SGH Corp)</t>
  </si>
  <si>
    <t>Smiths Group</t>
  </si>
  <si>
    <t>Smurfit Kappa Group PLC</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</si>
  <si>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GRI Guidelines G4</t>
  </si>
  <si>
    <t>All scope 1 and scope 2 calculations are made according to GRI guidelines G4. The fuel that is used by outsourced CHP installations that are located on SKG premises to produce steam and electricity which then is delivered to our mills is included in Scope 1 emissions. Indirect emissions for electricity are calculated using the CO2 per kWh emission factor per country provided by the International Energy Agency Data Services. GHG Protocol - Indirect CO2 emissions from purchased electricity, heat or steam 2.0 March 2008 GHG Protocol - GHG emissions from stationary combustion 3.1 March 2008 Other: Allocation of emissions from CHP for electricity is calculated with a reference boiler of 90% efficiency.These calculations and data are verifed as part of SK sustainable development report limited assurance process.</t>
  </si>
  <si>
    <t>European Union Emission Trading System (EU ETS): The Monitoring and Reporting Regulation (MMR) – General guidance for installations;  Other, please specify: occhio</t>
  </si>
  <si>
    <t>CO2 indirect emissions (scope 2 location based): &amp;#160;Italian Greenhouse Gas inventory 1990 - 2015 (National Inventory Report 2017) - ISPRA&amp;#160;CO2 indirect emissions (scope 2 market based): European Residual Mixes 2016 (Association of Issuing Bodies, AIB)CH4 direct emissions (scope 1): GRI US EPA (Tier 3 Marcogaz)</t>
  </si>
  <si>
    <t>Société Générale</t>
  </si>
  <si>
    <t>Solar AS</t>
  </si>
  <si>
    <t>The Greenhouse Gas Protocol: A Corporate Accounting and Reporting Standard (Revised Edition);  Other, please specify: WBCSD Guidance for Accounting and ...</t>
  </si>
  <si>
    <t>WBCSD Guidance for Accounting and Reporting Corporate GHG Emissions in the Chemical Sector Value Chain.See https://www.wbcsd.org/Projects/Chemicals/Resources/Guidance-for-Accounting-and-Reporting-Corporate-GHG-Emissions-in-the-Chemical-Sector-Value-Chain</t>
  </si>
  <si>
    <t>Sonova Holding AG</t>
  </si>
  <si>
    <t>Australia - National Greenhouse and Energy Reporting Act; IPCC Guidelines for National Greenhouse Gas Inventories, 2006; Other, please specify; The Greenhouse Gas Protocol: A Corporate Accounting and Reporting Standard (Revised Edition)</t>
  </si>
  <si>
    <t>Our South African Aluminium Operations apply the International Aluminium Institute (IAI) Aluminium Sector Addendum to the World Business Council for Sustainable Development (WBCSD) and the World Resources Institute (WRI). This Addendum has been developed by the IAI and endorsed by WRI/WBCSD to supplement the GHG Protocol</t>
  </si>
  <si>
    <t>Southwest Airlines Co.</t>
  </si>
  <si>
    <t>SPEC PRODUCTS CORP.</t>
  </si>
  <si>
    <t>Spectris</t>
  </si>
  <si>
    <t>SPINDEX PRECISION ENGINEERING (SUZHOU) CO., LTD.</t>
  </si>
  <si>
    <t>Spire Healthcare</t>
  </si>
  <si>
    <t>European Union Emission Trading System (EU ETS): The Monitoring and Reporting Regulation (MMR) – General guidance for installations; US EPA Mandatory Greenhouse Gas Reporting Rule; World Steel Association CO2 emissions data collection guidelines</t>
  </si>
  <si>
    <t>Defra Voluntary 2017 Reporting Guidelines; European Union Emission Trading System (EU ETS): The Monitoring and Reporting Regulation (MMR) – General guidance for installations; The Greenhouse Gas Protocol: A Corporate Accounting and Reporting Standard (Revised Edition)</t>
  </si>
  <si>
    <t>Stance Healthcare</t>
  </si>
  <si>
    <t>Stantec Inc.</t>
  </si>
  <si>
    <t>Star of the West</t>
  </si>
  <si>
    <t>Starhome</t>
  </si>
  <si>
    <t>STATE GRID ZHEJIANG CHUN'AN COUNTY POWER SUPPLY COMPANY</t>
  </si>
  <si>
    <t>Stella-Jones Inc</t>
  </si>
  <si>
    <t>Steris plc</t>
  </si>
  <si>
    <t>2018-06-21 00:00:00.0</t>
  </si>
  <si>
    <t>Stora Enso Oyj</t>
  </si>
  <si>
    <t>Subsea 7</t>
  </si>
  <si>
    <t>IPCC Guidelines for National Greenhouse Gas Inventories, 2006; The Greenhouse Gas Protocol: A Corporate Accounting and Reporting Standard (Revised Edition);  Other, please specify: Waste Management GHG Emissions Protocol</t>
  </si>
  <si>
    <t>For waste activities, the Group uses the "Protocol for GHG emissions quantification related to activities of waste management (5th version, October 2013)" elaborated jointly with VEOLIA and Séché Group in the framework of a working group within EpE (Enterprises for the Environment). This methodology received the WRI label ''Built on the GHG Protocol”. For water activities, the Group uses the "Methodology guide for evaluating Greenhouse Gas emissions for water and sanitation services (3rd version, May 2013) elaborated by the ASTEE (French Technical and Scientific Association for Water and the Environment. It is available in French and English on www.ademe.org and www.astee.org). This guide has been recognized by the French ministry of environment as a reference guide for the sector, particularly regarding the application of the article 75 of the ''Grenelle 2” regulation. It is also referenced by the EWA (European Water Association) and the IWA (International Water Association).Moreover, SUEZ develops specific calculation tools at asset level basing the calculations on LCA methods. Indeed, they are not meant to be used at Group level since plants processes and parameters vary a lot from one to another. For instance, R+i Alliance, the research and innovation network of SUEZ has developed the SWADE tool (sludge or water direct emissions). This tool allows the operators of wastewater treatment plants (WWTP) to calculate the N2O and CH4 greenhouse gas emissions generated at their facilities and to identify opportunities for reducing their impact. In SUEZ Spain, a tool called "SUEZ Prints" has been developed to support the local teams in the calculation of the plants' carbon footprints. Also, in Spain, the AQUAENVEC project (http://www.lifeaquaenvec.eu/), funded by the Life+ program, has been developed to calculate the environmental performance of the Group's solutions using a LCA approach.Disclaimer:- In 2017, as part of SUEZ technical Department's works on improving and standardization of the calculation methodology, the calculation of GHG emissions is now in line with the 5th GIEC report. Among other changes, the global warming potential of methane has been reviewed and updated from 21 to 28.- In addition, the level of residual uncertainty remains high regarding methane emissions from landfills, which amounted to 30% of the Group's direct GHG emissions in 2017. Yet these levels are calculated according to methods that may vary in certain Group entities in order to remain consistent with local regulatory calculation requirements. The increase of coverage rate for emissions and the improvement of reporting is a continuous process directed by SUEZ technical direction.- As defined by the Environmental management processes (Reference document p 110), the scope of consolidation of SUEZ Environmental reporting is set on June 30 of each year. Acquisitions completed after June 30 are not taken into account. The WTS business unit (resulting from the acquisition of the activities of GE Water on September 29, 2017) is therefore not included within the scope of reporting. The integration of ex-GE Water environmental reporting within SUEZ's Environment management processes started on Day 1 (September 29, 2017) and will allow to have a global reporting for 2018 year.</t>
  </si>
  <si>
    <t>Sugai Chemical Industry Co., Ltd</t>
  </si>
  <si>
    <t>IPCC Guidelines for National Greenhouse Gas Inventories, 2006; Programa GEI Mexico</t>
  </si>
  <si>
    <t>Suminoe Textile Co., Ltd.</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</si>
  <si>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An in-house methodology</t>
  </si>
  <si>
    <t>We, Sumitomo Electric group have used to collect activity data as an in-house methodology. The system can collect the data which give environmental impacts from each factories and affiliates. The operators of each factories and affiliates input the data every month about energy, waste material, water by invoices as evidence. The summary can be calculated and output automatically. For example, the calculation method of carbon dioxide emission is based on the "Ministry of the Environment and Ministry of Economy, Trade and Industry "Greenhouse Gas Emissions Calculation and Reporting Manual (Ver.3.5) " By using this method, It is possible to get more accurate data and reduce mistakes when the operator input the system. 私達、住友電工グループでは、環境に負荷を与える項目について、各拠点からデータを収集するシステムを有しています。 このシステムは世界中の拠点で、エネルギー、廃棄物、水などに関するデータを請求書などの確証に基づき、毎月入力されています。集計はすべて自動で行われます。例えばCO2排出量の計算では、各部門が入力したエネルギーの値に上記で示したCO2排出係数を用いてすべて自動で計算されます。これにより入力時のミスが軽減され、精度の高いデータの収集を可能にしています。</t>
  </si>
  <si>
    <t>Other, please specify: 社内独自の方法で計算</t>
  </si>
  <si>
    <t>燃料の単位発熱量係数は、「地球温暖化対策の推進に関する法律施行令」(平成14年12月26日公布）による。 電力のCO2排出係数は、2016年度公表の電気事業者別排出係数で計算。</t>
  </si>
  <si>
    <t>Other, please specify:  Act on the Rational Use of Energy</t>
  </si>
  <si>
    <t>(1)Domestic SitesAct on the Rational Use of Energy(2)Overseas sitesThe Greenhouse Gas Protocol</t>
  </si>
  <si>
    <t>Sumitomo Osaka Cement Co., Ltd.</t>
  </si>
  <si>
    <t>Sun Life Financial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</si>
  <si>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日本のカーボンフットプリントコミュニケーションプログラム</t>
  </si>
  <si>
    <t>日本の環境省と経産省による「サプライチェーンを通じた温室効果ガス排出量算定に関する基本ガイドライン（ver.2.2）」</t>
  </si>
  <si>
    <t>Suncor Energy Inc.</t>
  </si>
  <si>
    <t>American Petroleum Institute Compendium of Greenhouse Gas Emissions Methodologies for the Oil and Natural Gas Industry, 2009; IPCC Guidelines for National Greenhouse Gas Inventories, 2006; ISO 14064-1; The Climate Registry: General Reporting Protocol; The Greenhouse Gas Protocol: A Corporate Accounting and Reporting Standard (Revised Edition); US EPA Climate Leaders: Direct Emissions from Stationary Combustion; US EPA Mandatory Greenhouse Gas Reporting Rule;  Other, please specify: Envir. Can Greenhouse Gas Inventory 1990</t>
  </si>
  <si>
    <t>For Quebec: Regulation respecting mandatory reporting of certain emissions of contaminants into the atmosphere 2017;For British Columbia: Western Climate Initiative (WCI) Design for the WCI Regional Program;For Ontario: O. Reg. 452/09: Guideline for Quantification, Reporting and Verification of Greenhouse Gas Emissions 2017;For Alberta: Technical Guidance For Completing Specified Gas Compliance Reports (Version 7.0);For all other Canadian operations: Environment Canada Facility Greenhouse Gas Reporting Program;For US operations: US EPA Mandatory Greenhouse Gas Reporting Rule.</t>
  </si>
  <si>
    <t>Sungard Availability Services (Sungard AS)</t>
  </si>
  <si>
    <t>SUNNINGDALE TECH LTD</t>
  </si>
  <si>
    <t>ICLEI Local Government GHG Protocol</t>
  </si>
  <si>
    <t>Sunrise Corporation</t>
  </si>
  <si>
    <t>Sure ADVANCE PCB LTD.</t>
  </si>
  <si>
    <t>Other, please specify: 飞利浦计算小工具</t>
  </si>
  <si>
    <t>飞利浦计算小工具</t>
  </si>
  <si>
    <t>SUZHOU BENTENG SCIENCE AND TECHNOLOGY CO.,LTD.</t>
  </si>
  <si>
    <t>Suzhou Chunju Electric</t>
  </si>
  <si>
    <t>Other, please specify: 咱未收集</t>
  </si>
  <si>
    <t>Suzhou Fulfil Electronics Co., Ltd</t>
  </si>
  <si>
    <t>暂无对数据进行收集与计算</t>
  </si>
  <si>
    <t>SUZHOU HONGJI TOOLS CO (Duplicate)</t>
  </si>
  <si>
    <t>Other, please specify: still sorting out</t>
  </si>
  <si>
    <t>still getting to know this better</t>
  </si>
  <si>
    <t>SUZHOU HUAYANG ROLLING BEARINGS CO., LTD.</t>
  </si>
  <si>
    <t>The Climate Registry: Electric Power Sector (EPS) Protocol</t>
  </si>
  <si>
    <t>China Corporate Energy Conservation and GHG Management Programme; The Greenhouse Gas Protocol: A Corporate Accounting and Reporting Standard (Revised Edition); The Greenhouse Gas Protocol: Public Sector Standard</t>
  </si>
  <si>
    <t>SUZHOU STARIVER PRECISION CASTING AUTOMOBILE CO., LTD.</t>
  </si>
  <si>
    <t>Swallowfield</t>
  </si>
  <si>
    <t>The GHG Indicator: UNEP Guidelines for Calculating Greenhouse Gas Emissions for Businesses and Non-Commercial Organizations; The Greenhouse Gas Protocol: A Corporate Accounting and Reporting Standard (Revised Edition);  Other, please specify: Internal  data from Energy suppliers</t>
  </si>
  <si>
    <t>Internal data from Energy suppliersSource for calculation of CO2 for electricity and heating: ing. Milan Tippl, Teplárna Tábor a.s. (93.24 - emission factor of coal, 0.99 - oxidation factor of coal, 16900 - calorific value of coal, orther numbers are used for conversion of units or math conversion).Renewable electricity is ZERO CO2, Brown electricity: kwh x 0.43 = kg CO2, gas: kwh x 0.19 = kg co2, Oil L x 2.66 kg CO2</t>
  </si>
  <si>
    <t>Swiss Life Holding</t>
  </si>
  <si>
    <t>The Greenhouse Gas Protocol: A Corporate Accounting and Reporting Standard (Revised Edition);  Other, please specify:  VfU Indicators Standard 2013</t>
  </si>
  <si>
    <t>Swiss Post</t>
  </si>
  <si>
    <t>Swiss Re</t>
  </si>
  <si>
    <t>ISO 14064-1; The Greenhouse Gas Protocol: A Corporate Accounting and Reporting Standard (Revised Edition);  Other, please specify: Methodolgy of Swiss Federal Office BAFU</t>
  </si>
  <si>
    <t>Methodology remains the same as in previous years. Methodology of the Swiss Federal Office of the Environment (BAFU) and of the Swiss Federal Office of the Energy: The BAFU/BFE methodology is binding for Swiss companies with a target agreement with the Energie-Agentur der Wirtschaft (Energy Agency of the Economy). Methodology: "the Energy Model" (applicable to large companies in Switzerland) is a target setting, baseline-type methodology (non-influenced vs. influenced scenarios). Targets and scenarios are included in a signed agreement with the Swiss Federal Office of Energy. The methodology requires a base year (Kyoto 1990), a start year and a target year. This is valid for both energy efficiency and CO2 reductions. The ''Energy Model” is an instrument designed to comply with the Energy Law and the CO2-Law through voluntary targets agreement. Coverage: all activities of Swisscom in Switzerland linked with energy consumption. Progresses are reported yearly to the EnAW, via a monitoring tool. It makes use of standard internationally acknowledged emission factors.</t>
  </si>
  <si>
    <t>Syngenta AG</t>
  </si>
  <si>
    <t>Synthomer plc</t>
  </si>
  <si>
    <t>Sysco Corporation</t>
  </si>
  <si>
    <t>Sysmex Corporation</t>
  </si>
  <si>
    <t>T&amp;W</t>
  </si>
  <si>
    <t>T.RAD Co., Ltd.</t>
  </si>
  <si>
    <t>Defra Voluntary 2017 Reporting Guidelines; IPCC Guidelines for National Greenhouse Gas Inventories, 2006; ISO 14064-1; US EPA Climate Leaders: Direct HFC and PFC Emissions from Use of Refrigeration and Air Conditioning Equipment;  Other, please specify: IPCC Fifth Assessment Report</t>
  </si>
  <si>
    <t>IPCC Fifth Assessment Report (AR5 – 100 year)</t>
  </si>
  <si>
    <t>T.ŞİŞE VE CAM FABRİKALARI A.Ş.</t>
  </si>
  <si>
    <t>TA-I TECHNOLOGY CO., LTD.</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</si>
  <si>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Japanese Construction Industry Standard</t>
  </si>
  <si>
    <t>・Methods of collecting energy data and calculating CO2 emissions of Taisei Corporation: Data collection and calculation methods differ between construction workplaces and offices.・Basic standards of Scope 1 and Scope 2 are based on the GHG Protocol (A Corporate Accounting and Reporting Standard), and Japan Ministry of the Environment, Law Concerning the Promotion of the Measures to Cope with Global Warming.・Construction workplaces: Data are collected based on a sample survey for two months, which is compliant with the CO2 survey in the construction phase conducted by the Japan Federation of Construction Contractors in Japanese construction industry. Results of CO2 surveys by the Japan Federation of Construction Contractors are reported and aggregated as CO2 emissions of Japan's construction industry through the Japan Business Federation.Taisei Corporation samples approx. 180 workplaces of approx. 2,000 civil engineering and construction workplaces operating every year. The survey target of Scope 1 is fossil fuels used by heavy equipment and vehicles such as cranes and hydraulic shovels used within the site of a workplace and fossil fuels used by vehicles that carry soil and construction wastes discharged outside the site of a workplace. The survey target of Scope 2 is electricity used for temporary offices within workplaces and construction work. The energy data obtained and aggregated after the two-month survey are converted into CO2 emissions by multiplying a fuel emission factor (according to laws related to promoting measures to deal with global warming) and by multiplying an electricity emission factor (location-based) announced by the Japan Business Federation for Scope 2.With regard to CO2 emissions aggregated and calculated in the two-month sampling survey, intensity (tCO2/100 million yen) converted by the construction volume (amount of money) during the same period as the survey is multiplied by the total yearly construction volume of Taisei Corporation to obtain gross emissions of Scope 1 + ２ of construction workplaces of the whole company.・Office: Data on energy consumption associated with using air conditioning, heat, hot-water supply, lighting, and outlets at approx. 100 offices used by Taisei Corporation itself are aggregated using an aggregation system every month throughout a year. The target of Scope 1 is the use of fossil fuels such as heavy oil and kerosene, and the target of Scope 2 is electricity use. Aggregated data are converted into CO2 emissions by multiplying a fuel emission factor (according to laws related to promotion of measures to deal with global warming) for Scope 1 and by an electricity emission factor of contracted electricity companies of each office registered in the system (market-based) for Scope 2, respectively. CO2 emissions obtained through the yearly aggregation of such data are the gross CO2 emissions at offices of Taisei Corporation as a whole.・With regard to aggregation of energy data of our group companies, data are aggregated through appropriate aggregation methods for the business forms of each company according to the aggregation method of Taisei Corporation and converted into CO2 emissions. Seven major group companies of Taisei Corporation submit to Taisei Corporation data on energy and CO2 emissions, which are aggregated and calculated by office, workplace, and factory every fiscal year using questionnaires prepared by Taisei Corporation.・CO2 emissions of Taisei Corporation and our seven major group companies, which are aggregated and calculated according to the aforementioned methods, are audited by EY Japan and obtain a third-party assurance.</t>
  </si>
  <si>
    <t>TAISEI HOUSING CORPORATION</t>
  </si>
  <si>
    <t>Taisei Rotec Co., Ltd.</t>
  </si>
  <si>
    <t>Taisei U-LEC Co., Ltd.</t>
  </si>
  <si>
    <t>Takagi Seiko</t>
  </si>
  <si>
    <t>Other, please specify: 顧客の要望を反映させた基準を採用</t>
  </si>
  <si>
    <t>収集については日本国内生産拠点。排出量の計算に使用した基準は顧客要望を反映させた統一した一定の値を採用。</t>
  </si>
  <si>
    <t>Takeuchi-press Industries</t>
  </si>
  <si>
    <t>Other, please specify: 日本環境省、地球温暖化に対処するための処置の昇進に関する法律</t>
  </si>
  <si>
    <t>日本環境省、地球温暖化に対処するための処置の昇進に関する法律</t>
  </si>
  <si>
    <t>TAKKT AG</t>
  </si>
  <si>
    <t>TalkTalk Telecom Group</t>
  </si>
  <si>
    <t>Tarkett</t>
  </si>
  <si>
    <t>The Greenhouse Gas Protocol: Public Sector Standard;  Other, please specify: US EPA and  EU ETS methodology</t>
  </si>
  <si>
    <t>Rules as defined in EU ETS methodology for independently verified emissions and Rules as defined in US EPA methodology</t>
  </si>
  <si>
    <t>Defra Voluntary 2017 Reporting Guidelines; IPCC Guidelines for National Greenhouse Gas Inventories, 2006; ISO 14064-1; The Greenhouse Gas Protocol: A Corporate Accounting and Reporting Standard (Revised Edition); US EPA Climate Leaders: Direct HFC and PFC Emissions from Manufacturing Refrigeration and Air Conditioning Equipment</t>
  </si>
  <si>
    <t>Tata Power Co</t>
  </si>
  <si>
    <t>Tata Steel</t>
  </si>
  <si>
    <t>Defra Voluntary 2017 Reporting Guidelines; India GHG Inventory Programme; IPCC Guidelines for National Greenhouse Gas Inventories, 2006; Thailand Greenhouse Gas Management Organization: The National Guideline Carbon Footprint for organization; The Greenhouse Gas Protocol: A Corporate Accounting and Reporting Standard (Revised Edition); World Steel Association CO2 emissions data collection guidelines</t>
  </si>
  <si>
    <t>Taylor Wimpey Plc</t>
  </si>
  <si>
    <t>TBM Co., Ltd.</t>
  </si>
  <si>
    <t>Other, please specify: See comment</t>
  </si>
  <si>
    <t>TransCanada calculates its GHG emissions using a combination of methods required by various regulations in different jurisdictions where we operate. We report our emissions to British Columbia, Alberta, Ontario, Québec, Environment and Climate Change Canada, the U.S. Environmental Protection Agency, California, Oregon, Washington, the Regional Greenhouse Gas Initiative, and Mexico's Ministry of Environment and Natural Resources (SEMARNAT). These methods can include direct measurement and emission factors in conjunction with operating conditions.More specifically, carbon dioxide emissions are calculated based on fuel gas measurements at pipeline and power generation facilities. Methane emissions from pipelines are calculated using field reports for blowdowns and an extensive in-house set of emissions factors for calculating fugitive emissions. Nitrous oxide is calculated based on engine-specific emission factors.</t>
  </si>
  <si>
    <t>TDK Corporation</t>
  </si>
  <si>
    <t>Act on the Rational Use of Energy; The Greenhouse Gas Protocol Agricultural Guidance: Interpreting the Corporate Accounting and Reporting Standard for the Agricultural Sector;  Other, please specify: Promotion of Global Warming Countermeasu</t>
  </si>
  <si>
    <t>TE Connectivity</t>
  </si>
  <si>
    <t>Other, please specify: data energy suppliers + UK CO2 calculatr</t>
  </si>
  <si>
    <t>No own incinerators are used in the production process. The production sites therefore do not emit CO2, methane or other greenhouse gases (scope 1 emissions) during the production process. Two production sites produce direct emissions exclusively from the combustion of natural gas for heating purposes. Indirect emissions arise only from energy purchased (scope 2 emissions). For energy/electrical consumption and for direct emissions (exclusively from the combustion of natural gas for heating purposes), CO2 reports were requested from the suppliers. If not available, the calculation was performed using www.carbon-calculator.org.uk</t>
  </si>
  <si>
    <t>The Greenhouse Gas Protocol: A Corporate Accounting and Reporting Standard (Revised Edition);  Other, please specify: WBCSD &amp; WRI GHG Protocol</t>
  </si>
  <si>
    <t>We have used following protocols for activity data collections – a) World Business Council on Sustainable Development (WBCSD) - Greenhouse Gas Protocol b) WRI Greenhouse Gas Protocol We have collection location wise data and used that for scope 1 and scope 2 analysis. Inclusions to the list of scope 1 and scope 2 have been based on above protocols. All the scope 1 , scope 2 and scope 3 along with data collection process and calculation is verified by by DNV GL in accordance with the requirements set out in VeriSustain, for a moderate level of verification. Following activities were carried out during data collection, analysis and verification - Desk review of Tech Mahindra's reported emissions in provided to us in spreadsheets; - Management interaction on data management systems of Tech Mahindra including review of emission factors and assumptions; - Onsite verification of data aggregation systems and related evidences related to Scope 1 and Scope 2 emissions reported for sample locations at Bengaluru Tech Mahindra Electronic City (TMEC), and Pune (Hinjewadi); - Offsite verification through teleconferencing, of Scope 1 and Scope 2 emissions data (electricity consumption based on utility bills sent to us) for sample site located at Bhubaneshwar Tech Mahindra Business Center (TMBC); - Review of consolidated data and reported Scope 3 emissions at Corporate Office at Pune; Emission factors are emission factors a) Diesel (2.644 T CO2e/KL), b) Petrol (2.302 T CO2e/KL), c) LPG (0.00298 T CO2e /Kg), d) Grid electricity (0.82 kg CO2e/KWh), e) Outbound travel (0.00264463 T CO2e/Km), f) Daily commute (0.002645 T CO2e /Km), g) Paper (0.0029 T CO2e /Kg), h) Inbound-Air Cargo (0.006132 T CO2e /Km), i) Inbound-Land cargo (0.002645 T CO2e /Km) and j) Employee Air travel (0.000121 T CO2e /Km). Please refer: Our Sustainability report which is assured by third party (DNV GL) and the assurance statement is on page 7 at the link https://www.techmahindra.com/en-US/wwa/Company/Documents/Tech-Mahindra-Sustainability-Report-2017-18.pdf Please note that all numbers are in TCO2 not TCO2e.For Roadmap Targets please refer to the link of our website http://www.techmahindra.com/company/Sustainability.aspx under the roadmap section.</t>
  </si>
  <si>
    <t>TECK SOON HONG F&amp;F,LTD</t>
  </si>
  <si>
    <t>Tecnicas Reunidas</t>
  </si>
  <si>
    <t>TECNOTONER CARTUCHOS PARA IMPRESSORAS LTDA</t>
  </si>
  <si>
    <t>TELECOM SERVICE CENTRES (WEBHELP)</t>
  </si>
  <si>
    <t>Other, please specify: ISO50001, ISO14001, AMR data, invoices</t>
  </si>
  <si>
    <t>AMR and invoice data along with certifications for ISO 140001 and 50001.</t>
  </si>
  <si>
    <t>Telkom SA Limited</t>
  </si>
  <si>
    <t>Australia - National Greenhouse and Energy Reporting Act; Defra Voluntary 2017 Reporting Guidelines</t>
  </si>
  <si>
    <t>Tenet Healthcare Corporation</t>
  </si>
  <si>
    <t>Other, please specify: We do not track these emissions</t>
  </si>
  <si>
    <t>We do not track or report any emissions data.</t>
  </si>
  <si>
    <t>Tenneco</t>
  </si>
  <si>
    <t>TEQUILA CENTINELA SA CV</t>
  </si>
  <si>
    <t>TERANA SA</t>
  </si>
  <si>
    <t>TERMOPACK CIA. LTDA</t>
  </si>
  <si>
    <t>Japan Ministry of the Environment, Law Concerning the Promotion of the Measures to Cope with Global Warming, Superceded by Revision of the Act on Promotion of Global Warming Countermeasures (2005 Amendment);  Other, please specify: Explained in C 5.2a</t>
  </si>
  <si>
    <t>Domestic CO2 emission factor of electric power is calculated based on actual record of each supplier in 2005 (market-basis) . CO2 emission factor of electric power in overseas countries is calculated using 2005 regional emission factor in IEA CO2 Emissions from Fuel Combustion 2012.</t>
  </si>
  <si>
    <t>Tes-AMM</t>
  </si>
  <si>
    <t>IPCC Guidelines for National Greenhouse Gas Inventories, 2006; ISO 14064-1; The Greenhouse Gas Protocol: A Corporate Accounting and Reporting Standard (Revised Edition); US EPA Climate Leaders:  Direct Emissions from Mobile Combustion Sources; US EPA Climate Leaders: Indirect Emissions from Purchases/ Sales of Electricity and Steam</t>
  </si>
  <si>
    <t>IPCC Guidelines for National Greenhouse Gas Inventories, 2006; ISO 14064-1; Taiwan - GHG Reduction Act; The Greenhouse Gas Protocol: A Corporate Accounting and Reporting Standard (Revised Edition); US EPA Climate Leaders: Direct Emissions from Stationary Combustion; US EPA Mandatory Greenhouse Gas Reporting Rule</t>
  </si>
  <si>
    <t>Textron Inc.</t>
  </si>
  <si>
    <t>The Bank of Yokohama, Ltd.</t>
  </si>
  <si>
    <t>The Goodyear Tire &amp; Rubber Company</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</si>
  <si>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Mandatory Greenhouse Gas Reporting Rule</t>
  </si>
  <si>
    <t>The J.M. Smucker Company</t>
  </si>
  <si>
    <t>The Kraft Heinz Company</t>
  </si>
  <si>
    <t>The Climate Registry: General Reporting Protocol; The Greenhouse Gas Protocol: A Corporate Accounting and Reporting Standard (Revised Edition);  Other, please specify: U.S. EPA Egrid 2014 Database</t>
  </si>
  <si>
    <t>Beyond the standards and protocols checked in the prior sections, we also utilized U.S. EPA Egrid factors to calculate Scope 2 emissions for our US based operations.</t>
  </si>
  <si>
    <t>The Mosaic Company</t>
  </si>
  <si>
    <t>The Greenhouse Gas Protocol: A Corporate Accounting and Reporting Standard (Revised Edition); US EPA Climate Leaders:  Direct Emissions from Mobile Combustion Sources; US EPA Climate Leaders: Direct HFC and PFC Emissions from Manufacturing Refrigeration and Air Conditioning Equipment; US EPA Climate Leaders: Indirect Emissions from Purchases/ Sales of Electricity and Steam; US EPA Mandatory Greenhouse Gas Reporting Rule;  Other, please specify: See 5.2a for details</t>
  </si>
  <si>
    <t>Other 1: by stoichiometric mass balance for reactive species containing CO2 or carbon compounds to estimate emissions from materials used in water treatmentOther 2: mass balance from European Fertilizer Manufacturers Association Guidance for Ammonia Manufacturing to estimate emissions from ammonia production</t>
  </si>
  <si>
    <t>The Pack Corporation</t>
  </si>
  <si>
    <t>THE PEER GROUP INC.</t>
  </si>
  <si>
    <t>2018-09-23 00:00:00.0</t>
  </si>
  <si>
    <t>THK Co., Ltd.</t>
  </si>
  <si>
    <t>Thomas Cook Group</t>
  </si>
  <si>
    <t>Defra Voluntary 2017 Reporting Guidelines; European Union Emissions Trading System (EU ETS): The Monitoring and Reporting Regulation (MMR) – General guidance for aircraft operators; The Greenhouse Gas Protocol: A Corporate Accounting and Reporting Standard (Revised Edition)</t>
  </si>
  <si>
    <t>TKG OTOMOTİV SAN. VE TİC. A.Ş.</t>
  </si>
  <si>
    <t>TTTurkish Environment Turkish Environment Legal</t>
  </si>
  <si>
    <t>Toda Kogyo Corp</t>
  </si>
  <si>
    <t>Tohoku Asahi Danboru Co., Ltd.</t>
  </si>
  <si>
    <t>Toin Corporation</t>
  </si>
  <si>
    <t>Tokai Carbon Co., Ltd.</t>
  </si>
  <si>
    <t>TOKAI KOGYO Co.,Ltd.</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</si>
  <si>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US EPA Mandatory Greenhouse Gas Reporting Rule</t>
  </si>
  <si>
    <t>ICLEI Local Government GHG Protocol; Japan Ministry of the Environment, Law Concerning the Promotion of the Measures to Cope with Global Warming, Superceded by Revision of the Act on Promotion of Global Warming Countermeasures (2005 Amendment)</t>
  </si>
  <si>
    <t>Other, please specify: ACDP permit report</t>
  </si>
  <si>
    <t>Our permit report includes data from manufacturing activities, natural gas usage, and raw materials.</t>
  </si>
  <si>
    <t>Tokyo Printing Ink Mfg. Co., Ltd.</t>
  </si>
  <si>
    <t>Other, please specify: 日本経済産業省　エネルギーの使用の合理化等に関する法律</t>
  </si>
  <si>
    <t>当社が自用もしくは賃貸運用している不動産（住宅部分を除く）のうち、当社がエネルギー管理権限を有するすべての不動産において使用しているエネルギーを集計し、スコープ1とスコープ2の排出量の合算値をマーケット基準に基づき算出し、情報開示を行っています。</t>
  </si>
  <si>
    <t>Tomra Systems ASA</t>
  </si>
  <si>
    <t>TONE WORLD INTL. CORP. B.V.I.</t>
  </si>
  <si>
    <t>2018-05-31 00:00:00.0</t>
  </si>
  <si>
    <t>Tosoh Corporation</t>
  </si>
  <si>
    <t>Tosoh Quartz</t>
  </si>
  <si>
    <t>Bilan Carbone; China Corporate Energy Conservation and GHG Management Programme</t>
  </si>
  <si>
    <t>TotalEnergies</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</si>
  <si>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IEA: CO2 Emissions from Fuel Combustion</t>
  </si>
  <si>
    <t>Location-based coefficients were used to calculate actual emissions and goals in fiscal 2017. We are going to use market-based coefficients for the trial calculation of the above two in and after 2018.For the calculation of emissions in Scope 2, (market-based) emission factors of the type of electricity contract each business site concluded are used. If there is no information about the market-based factors, a trial calculation is made using location-based factors. The sources of the location-based factors are CO2 Emissions from Fuel Combustion 2017, IEA and grid emission factors published by a national government.</t>
  </si>
  <si>
    <t>Tourmaline Oil Corp</t>
  </si>
  <si>
    <t>Canadian Association of Petroleum Producers, Calculating Greenhouse Gas Emissions, 2003; ISO 14064-1;  Other, please specify: WCI Guidance for British Columbia</t>
  </si>
  <si>
    <t>Western Climate Initiative (2010). Final Essential Requirements of Mandatory Reporting. Amended for Canadian Harmonization. December 17, 2010.Western Climate Initiative (2011). Final Essential Requirements of Mandatory Reporting. Amended for Canadian Harmonization – Second Update. December 21, 2011.Western Climate Initiative (2013). Final Essential Requirements of Mandatory Reporting. 2013 Addendum to Canadian Harmonization Version. December 20, 2013.</t>
  </si>
  <si>
    <t>Tower Labs</t>
  </si>
  <si>
    <t>IPCC Guidelines for National Greenhouse Gas Inventories, 2006; The Greenhouse Gas Protocol: A Corporate Accounting and Reporting Standard (Revised Edition);  Other, please specify: www.epa.gov</t>
  </si>
  <si>
    <t xml:space="preserve"> https://www.epa.gov/sites/production/files/documents/RefrigerantUpdates.pdf</t>
  </si>
  <si>
    <t>Town &amp; Country Linen</t>
  </si>
  <si>
    <t>Act on the Rational Use of Energy; ISO 14064-1; Japan Ministry of the Environment, Law Concerning the Promotion of the Measures to Cope with Global Warming, Superceded by Revision of the Act on Promotion of Global Warming Countermeasures (2005 Amendment)</t>
  </si>
  <si>
    <t>Toyoda Gosei Co., Ltd.</t>
  </si>
  <si>
    <t>IPCC Guidelines for National Greenhouse Gas Inventories, 2006;  Other, please specify: 日本経団連係数</t>
  </si>
  <si>
    <t>CO2 Emission from Fuel Combustion, 2007 edition, IEA, Paris, France1990年の日本経団連係数　FY1990 Coefficient of Japan Business Federation (KEIDANREN)</t>
  </si>
  <si>
    <t>Toyota Transportation Co., Ltd.</t>
  </si>
  <si>
    <t>TPN PACKAGING CO LTD</t>
  </si>
  <si>
    <t>TPR Europe GmbH</t>
  </si>
  <si>
    <t>China Corporate Energy Conservation and GHG Management Programme; ISO 14064-1; The Greenhouse Gas Protocol: A Corporate Accounting and Reporting Standard (Revised Edition)</t>
  </si>
  <si>
    <t>Smart Freight Centre: GLEC Framework for Logistics Emissions Methodologies; The Greenhouse Gas Protocol: A Corporate Accounting and Reporting Standard (Revised Edition)</t>
  </si>
  <si>
    <t>ISO 14064-1; The Greenhouse Gas Protocol: A Corporate Accounting and Reporting Standard (Revised Edition); US EPA Climate Leaders:  Direct Emissions from Mobile Combustion Sources; US EPA Climate Leaders: Direct Emissions from Stationary Combustion</t>
  </si>
  <si>
    <t>Australia - National Greenhouse and Energy Reporting Act; The Greenhouse Gas Protocol: A Corporate Accounting and Reporting Standard (Revised Edition);  Other, please specify: Government of Alberta, SGER &amp; ON. 143/16</t>
  </si>
  <si>
    <t>Our corporate-wide GHG inventory and calculation of scope 1 and 2 emission is guided by the Greenhouse Gas Protocol: A Corporate Accounting and Reporting Standard. Calculations and reporting are carried out using an Operational Control boundary. At our business unit or operations level calculation of emissions defaults to carbon standards or protocols (and associated methodologies) if these are in place and aligned with the operational control boundary. All protocols or regulations have historically aligned with operational control boundaries, but in 2017 Ontario changed reporting boundaries for our Sarnia, Ontario gas facility. For this facility we calculate emissions as per O. Reg 143/16 for regulatory purposes, but continue to calculate corporate emissions on an Operational Control boundary guided by the Greenhouse Gas Protocol: A Corporate Accounting and Reporting Standard. Other gas facilities in Ontario are in line with Operational Control, but calculations are guided by O. Reg. 143/16. In Alberta, in 2017, emission calculations for our coal facilities and one gas facility were guided the Specified Gas Emitters Regulation (SGER), now the Carbon Competitiveness Incentive Regulation (CCIR) for 2018. Our gas facilities emissions in Australia are calculated in accordance with NGER. Our coal facility emissions in Washington State are calculated in line with the EPA Greenhouse Gas Reporting Program (GHGRP) or eGGRT. Emissions in Alberta and Ontario, under both SGER and O. Reg 143/16 are verified to reasonable assurance as per regulation. in addition our entire corporate inventory is verified to a level of limited assurance.</t>
  </si>
  <si>
    <t>TRANSMEC</t>
  </si>
  <si>
    <t>Other, please specify: We calculate CO2 emissions in base of dr</t>
  </si>
  <si>
    <t>Transnet</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</si>
  <si>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Other, please specify: Eskom grid emission factor</t>
  </si>
  <si>
    <t>TRANSPAIS OPERADOR LOGISTICO SL</t>
  </si>
  <si>
    <t>TRANSPORMER SA DE CV</t>
  </si>
  <si>
    <t>TRANSPORTADORA BACO SA DE CV</t>
  </si>
  <si>
    <t>Other, please specify: Aun no se tiene el estandar a considerar</t>
  </si>
  <si>
    <t>No se tiene un estándar marcado para revisión de emisiones, dado que no se ha realizo el calculo de emisiones de alcance 1 y alcance 2</t>
  </si>
  <si>
    <t>TRANSPORTADORA RODOMEU LTDA</t>
  </si>
  <si>
    <t>TRANSPORTES BORELLI LTDA</t>
  </si>
  <si>
    <t>TRANSPORTES SILMED LTDA ME</t>
  </si>
  <si>
    <t>Other, please specify: Extraído sist. GOODMENEGER gestão frota.</t>
  </si>
  <si>
    <t>Com base nas quantidades de diesel e tipos de diesel (s10 ou s500) consumido pela frota, o sistema de gestão frotas emite relatório de emissões de CO2e em kg.</t>
  </si>
  <si>
    <t>Travel + Leisure Co.</t>
  </si>
  <si>
    <t>Trelleborg AB</t>
  </si>
  <si>
    <t>Defra Voluntary 2017 Reporting Guidelines; ISO 14064-1; The Greenhouse Gas Protocol: A Corporate Accounting and Reporting Standard (Revised Edition);  Other, please specify: UNEP, GRI G4, IEE, SDG</t>
  </si>
  <si>
    <t>UNEP guidelines for calculating greenhouse emissions, GRI guidelines version G4, National conversion factors from International EnergyAgency, the United Nations Sustainable Development Goals.</t>
  </si>
  <si>
    <t>TRI FIT SA</t>
  </si>
  <si>
    <t>Trillium Health Care</t>
  </si>
  <si>
    <t>Other, please specify: US EPA AP/42 NATURAL GAS COMBUSTION</t>
  </si>
  <si>
    <t>IPCC Guidelines for National Greenhouse Gas Inventories, 2006; The Greenhouse Gas Protocol: A Corporate Accounting and Reporting Standard (Revised Edition); US EPA Climate Leaders: Direct Emissions from Stationary Combustion; US EPA Climate Leaders: Indirect Emissions from Purchases/ Sales of Electricity and Steam</t>
  </si>
  <si>
    <t>Trinseo PLC</t>
  </si>
  <si>
    <t>Tripod Technology Corporation</t>
  </si>
  <si>
    <t>TRIX</t>
  </si>
  <si>
    <t>TRUCOFER COM DE FERROS METAIS E SERVICOS LTDA.</t>
  </si>
  <si>
    <t>Defra Voluntary 2017 Reporting Guidelines; IPCC Guidelines for National Greenhouse Gas Inventories, 2006; ISO 14064-1; Thailand Greenhouse Gas Management Organization: The National Guideline Carbon Footprint for organization; The Greenhouse Gas Protocol: Public Sector Standard</t>
  </si>
  <si>
    <t>TRUSCO NAKAYAMA CORPORATION</t>
  </si>
  <si>
    <t>Other, please specify: 社内インフラにてデータを集計し、環境省の二酸化炭素排出係数を利用し計算</t>
  </si>
  <si>
    <t>社内インフラにてデータを集計し、環境省の二酸化炭素排出係数を利用し計算</t>
  </si>
  <si>
    <t>TSM CORP</t>
  </si>
  <si>
    <t>Tsumura &amp; Co.</t>
  </si>
  <si>
    <t>The Greenhouse Gas Protocol: Public Sector Standard; US EPA Climate Leaders:  Direct Emissions from Mobile Combustion Sources</t>
  </si>
  <si>
    <t>Tuhsu Flav &amp; Frag</t>
  </si>
  <si>
    <t>Defra Voluntary 2017 Reporting Guidelines; The Greenhouse Gas Protocol: A Corporate Accounting and Reporting Standard (Revised Edition);  Other, please specify: International Energy Agency (IEA)</t>
  </si>
  <si>
    <t>International Energy Agency (IEA) Emissions Factors latest edition</t>
  </si>
  <si>
    <t>IPCC Guidelines for National Greenhouse Gas Inventories, 2006; ISO 14064-1; The Greenhouse Gas Protocol: A Corporate Accounting and Reporting Standard (Revised Edition); US EPA Climate Leaders: Direct HFC and PFC Emissions from Use of Refrigeration and Air Conditioning Equipment</t>
  </si>
  <si>
    <t>2018-06-26 00:00:00.0</t>
  </si>
  <si>
    <t>Defra Voluntary 2017 Reporting Guidelines; IPCC Guidelines for National Greenhouse Gas Inventories, 2006; ISO 14064-1; US EPA Climate Leaders:  Direct Emissions from Mobile Combustion Sources</t>
  </si>
  <si>
    <t>Turtle &amp; Hughes</t>
  </si>
  <si>
    <t>Tutamen HK Ltd.</t>
  </si>
  <si>
    <t>Twenty-First Century Fox</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</si>
  <si>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HFC and PFC Emissions from Use of Refrigeration and Air Conditioning Equipment; US EPA Climate Leaders: Indirect Emissions from Purchases/ Sales of Electricity and Steam</t>
  </si>
  <si>
    <t>UACJ Corp</t>
  </si>
  <si>
    <t>Other, please specify: GEI</t>
  </si>
  <si>
    <t>internet converted emission table to co2</t>
  </si>
  <si>
    <t>UBM plc</t>
  </si>
  <si>
    <t>Defra Voluntary 2017 Reporting Guidelines; ISO 14064-1; The Greenhouse Gas Protocol: A Corporate Accounting and Reporting Standard (Revised Edition);  Other, please specify: VfU</t>
  </si>
  <si>
    <t>Methodology in VfU Indicators (available on www.vfu.de) The VfU indicators to measure the in-house environmental performance of financial institutions were presented in 1996 by the Association or 'Environmental Management in Banks, Saving Banks, and Insurance Companies' (German abbreviation VfU) and have since been widely applied within financial institutions.</t>
  </si>
  <si>
    <t>ULTRA TOOL &amp; MANUFACTURING, INC.</t>
  </si>
  <si>
    <t>Ultratech Cement</t>
  </si>
  <si>
    <t>European Union Emission Trading System (EU ETS): The Monitoring and Reporting Regulation (MMR) – General guidance for installations; The Greenhouse Gas Protocol: A Corporate Accounting and Reporting Standard (Revised Edition); WBCSD: The Cement CO2 and Energy Protocol</t>
  </si>
  <si>
    <t>UNFI</t>
  </si>
  <si>
    <t>Union Pacific Corporation</t>
  </si>
  <si>
    <t>European Union Emission Trading System (EU ETS): The Monitoring and Reporting Regulation (MMR) – General guidance for installations; The Greenhouse Gas Protocol: A Corporate Accounting and Reporting Standard (Revised Edition);  Other, please specify: Russian Fed. Meth on Calculation of GHG</t>
  </si>
  <si>
    <t>Uniper reports most of its Scope 1 (direct) emissions under the EU-ETS (about 58.1% of Scope 1 emissions for 2017). Our plants in Russia account CO2 emissions according to the greenhouse gas emission monitoring and reporting methodology proposed by the federal government (affecting about 41.8% of Scope 1 emissions in 2017). In Russia (Uniper assets comprise 5 plants, 4 of them operating with natural gas and one with brown coal), the Russian Federation government offers a method to calculate CO2 emissions, but there is no obligation to report those as it is the case in Europe under the EU-ETS.Other Scope 1 subcategories comprising significantly smaller emission amounts are not accounted under the above-mentioned schemes. Examples include N2O and CH4 released during fossil fuel combustion, released natural gas (mainly CH4) without combustion (for example pipeline maintenance/replacement procedures), as well as minor SF6 releases due to broken devices containing this gas, and emissions from owned mobile devices. Those emissions as well as Scope 2 emissions, are accounted under the principles and procedures of the Greenhouse Gas Protocol. Data sources and responsibilities are partially centralized and partially decentralized. Uniper is making use of simple IT platforms to collect most relevant data. Those platforms process and integrate emission data reliably.</t>
  </si>
  <si>
    <t>United Co RUSAL PLC</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</si>
  <si>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Aluminium CF Technical Support Document</t>
  </si>
  <si>
    <t>•	'Methodology of determination of direct greenhouse gas emissions in the production of primary aluminium', approved by RUSAL Instruction No RGM-17-R220 of April 7, 2017.•	Direct greenhouse gas emissions in the production of primary aluminium include equivalent emissions in CO2 from: the reduction plant, the production of anode paste (anodes), the stationary combustion of fuel, mobile sources and auxiliary processes.•	Methodology of determination of direct greenhouse gas emissions in alumina production', approved by RUSAL Instruction No RGM-17-R240 of April 14, 2017.•	Direct greenhouse gas emissions in the production of alumina include the release of the equivalent to СО2 in the preparation of raw materials, in the sintering and calcination areas, in the production of soda products and from stationary combustion of fuel alongside from mobile sources andauxiliary processes.•	'Methodological guidance on quantitative estimation of greenhouse gas emissions from the production of electric power supplied from the Russian energy system', approved by RUSAL Instruction No RGM-17-R225 of April 10, 2017.•	The methodological guidance establishes the procedure for the quantitative estimation of greenhouse gas emissions by regional and market methods from the production of electric power supplied from the energy system of Russia.•	Aluminium Carbon Footprint Technical Support Document (ver. 1, 15th February 2018) http://www.world-aluminium.org/media/filer_public/2018/02/15/carbon_footprint_technical_support_document_v1_published.pdf</t>
  </si>
  <si>
    <t>United Health Group Inc</t>
  </si>
  <si>
    <t>Defra Voluntary 2017 Reporting Guidelines;  Other, please specify: UKWIR Carbon Accounting Workbook v12</t>
  </si>
  <si>
    <t>We also use the UK Water Industry Research "Carbon Accounting Workbook" tool (Version 12, March 2018). It presents outputs in line with the Defra voluntary GHG reporting methodology. This tool is continually updated so that emissions factors, calculations and inputs remain up to date.</t>
  </si>
  <si>
    <t>Universal Global Technology(Shenzhen)Co.,Ltd.</t>
  </si>
  <si>
    <t>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t>
  </si>
  <si>
    <t>Japan Ministry of the Environment, Law Concerning the Promotion of the Measures to Cope with Global Warming, Superceded by Revision of the Act on Promotion of Global Warming Countermeasures (2005 Amendment);  Other, please specify: IEA</t>
  </si>
  <si>
    <t>各社の使用エネルギーにロケーション排出係数を乗じた。日本の電力については、マーケットベースにより算出</t>
  </si>
  <si>
    <t>V. WEISS &amp; CIA LTDA</t>
  </si>
  <si>
    <t>2018-06-20 23:00:00.0</t>
  </si>
  <si>
    <t>Defra Voluntary 2017 Reporting Guidelines; The Greenhouse Gas Protocol: A Corporate Accounting and Reporting Standard (Revised Edition);  Other, please specify: See below.</t>
  </si>
  <si>
    <t>We use The Greenhouse Gas Protocol: A Corporate Accounting and Reporting Standard (Revised edition), including all of the tools associated with the protocol and provided by WRI. For business flights as well as for Scope 3 freight emissions, we apply Defra's, UK Department of Energy and Climate, 2016 Guidelines for GHG Conversion Factors for Company Reporting. Most of the Scope 3 emission factors are come from these two toolkits and Scope 2 market based emission factors come directly from the energy suppliers. For the Scope 2 location based factors, we use the WRI tool.</t>
  </si>
  <si>
    <t>Brazil GHG Protocol Programme; Defra Voluntary 2017 Reporting Guidelines; Environment Canada, Base Metals Smelting/Refining, Guidance Manual for Estimating Greenhouse Gas Emissions;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NIR 1990-2015 GHG Sources &amp; Sinks Canada</t>
  </si>
  <si>
    <t>The scope 1 and Scope 2 emissions of Canadian operations are calculated using the methodologies recomended by the GHG Protocol standard and using the emission factors provided by the National Inventory Report of Canada.</t>
  </si>
  <si>
    <t>Valiant Holding AG</t>
  </si>
  <si>
    <t>VALLE REDONDO SA CV</t>
  </si>
  <si>
    <t>VALQUA, LTD.</t>
  </si>
  <si>
    <t>Van Amerongen &amp; Sons INC</t>
  </si>
  <si>
    <t>Other, please specify: Do not collect activity data</t>
  </si>
  <si>
    <t>Do not collect activity data</t>
  </si>
  <si>
    <t>Vanguard International Semiconductor Corporation</t>
  </si>
  <si>
    <t>Varian Medical Systems Inc</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</si>
  <si>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t>
  </si>
  <si>
    <t>Västra Götaland County (Corporate)</t>
  </si>
  <si>
    <t>Vectura Group</t>
  </si>
  <si>
    <t>Vedanta Resources PLC</t>
  </si>
  <si>
    <t>VENKATESH AGRO PROCESSING CO</t>
  </si>
  <si>
    <t>Verisk Analytics Inc</t>
  </si>
  <si>
    <t>Energy Information Administration 1605B; The Climate Registry: General Reporting Protocol; The Greenhouse Gas Protocol: A Corporate Accounting and Reporting Standard (Revised Edition);  Other, please specify:  US EPA 2012 Emissions and Generation</t>
  </si>
  <si>
    <t>In addition to those noted in C5.2, we also use the following:  US EPA 2012 Emissions and Generation Resource Integrated Database (eGRID)   US EPA 2013 Revisions to the Greenhouse Gas Reporting Rule: 40 CFR Part 98 Subpart C, Tables C-1 and C-2 (released November 29, 2013  UK Department for Environment Food &amp; Rural Affairs (DEFRA) 2012 guidance   The Intergovernmental Panel on Climate Change (IPCC) Fourth Assessment Report (2007)  The Corporate Value Chain (scope 3) Accounting and Reporting Standard: Supplement to the GHG Protocol Corporate Accounting Standard, by the WRI/WBCSD  WRI GHG Protocol Emission Factor from Cross Sector Tools (March 2017) Stationary Combustion, Table 1-3 and Table 12  The International Energy Agency (IEA) 2013 CO2 Emissions from Fuel Combustion Highlights Report, ''CO2 emissions per kWh from electricity generation” Table (released 2017)</t>
  </si>
  <si>
    <t>American Petroleum Institute Compendium of Greenhouse Gas Emissions Methodologies for the Oil and Natural Gas Industry, 2009; Australia - National Greenhouse and Energy Reporting Act; US EPA Mandatory Greenhouse Gas Reporting Rule;  Other, please specify: See Section 5.2a</t>
  </si>
  <si>
    <t>Netherlands Long-term Agreements with Industry (MJA3)Arrêté du 31 janvier 2008 relatif au registre et à la déclaration annuelle des émissions polluantes et des déchets</t>
  </si>
  <si>
    <t>Versum</t>
  </si>
  <si>
    <t>The Greenhouse Gas Protocol: A Corporate Accounting and Reporting Standard (Revised Edition);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  Other, please specify: WRI Protocol  used for inventory estim</t>
  </si>
  <si>
    <t>The Greenhouse Gas Protocol standard is used to define organizational boundaries, operational boundaries, emission calculation methodologies (general and specific), and inventory quality aspects. We continue to maintain a formal Inventory Management Plan that was created in cooperation with the U.S. EPA staff under its Climate Leaders program. Energy consumption, refrigerant losses, and relevant production activity and process emissions raw data are compiled through existing, centralized production and purchasing databases, augmented with discrete data requests to operating staff to complete the required input data. Calculations are performed through a custom spreadsheet tool following calculation algorithms defined in 23 process- or activity-specific calculation protocol documents. Standard emission factors (typically U.S. EPA references) are used for fuels and electricity consumption. Electricity factors are selected specific to the location of the consuming source, ensuring an appropriate representation of the generating fuels mixture by region/county. Further, our largest emitting plants are subject to mandatory GHG emission reporting in their respective regulatory jurisdictions. The US facility is subject to the U.S. EPA Mandatory Greenhouse Gas Reporting Rule and follow that methodology. Other similar methodologies are those defined by the Korean Ministry of the Environment. These facilities follow the emission reporting methodologies, data accuracy and missing data substitution protocols required under their respective regulations. Where any jurisdiction does not include a source of GHG emissions we recognize as within the Financial Control boundary defined by WRI, these emissions are added to the mandatory reporting emission value for such facilities. The calculation and data are subjected to several levels of quality assurance to ensure completeness and accuracy of the resulting emissions inventory. The entire inventory process is documented.</t>
  </si>
  <si>
    <t>IPCC Guidelines for National Greenhouse Gas Inventories, 2006; ISO 14064-1; The Greenhouse Gas Protocol: A Corporate Accounting and Reporting Standard (Revised Edition); US EPA Climate Leaders: Indirect Emissions from Purchases/ Sales of Electricity and Steam</t>
  </si>
  <si>
    <t>Via Varejo</t>
  </si>
  <si>
    <t>Australia - National Greenhouse and Energy Reporting Act; Defra Voluntary 2017 Reporting Guidelines; ISO 14064-1; The Greenhouse Gas Protocol: A Corporate Accounting and Reporting Standard (Revised Edition);  Other, please specify: Multiple - see 5.2a below</t>
  </si>
  <si>
    <t>Australia: National Greenhouse Accounts – July 2013  Australia: National Greenhouse Accounts – July 2014  Australia: National Greenhouse Accounts – August 2015  Australia: National Greenhouse Accounts – August 2016  Australia: National Greenhouse Accounts – July 2017  National Greenhouse and Energy Reporting (Measurement) Amendment (Energy) Determination 2017 July 2017  National Greenhouse and Energy Reporting (Measurement) Determination 2008 Latest July 2016  National Greenhouse and Energy Reporting (Measurement) Determination 2008 July 2015  National Greenhouse and Energy Reporting (Measurement) Determination 2008 July 2014  National Greenhouse and Energy Reporting (Measurement) Determination 2008 July 2013  National Greenhouse and Energy Reporting (Measurement) Determination 2008 July 2012</t>
  </si>
  <si>
    <t>Victoria Park</t>
  </si>
  <si>
    <t>Other, please specify: Nordisk elmix</t>
  </si>
  <si>
    <t>Scope 2 carbon dioxide emissions from Swedish providers of district heating. Scope 2 carbon dioxide emissions from electricity based on conversion factors from Nordisk elmix.</t>
  </si>
  <si>
    <t>Vidriera Centroamericana S A</t>
  </si>
  <si>
    <t>Vienna Insurance Group AG</t>
  </si>
  <si>
    <t>Viking Malt Group</t>
  </si>
  <si>
    <t>European Union Emission Trading System (EU ETS): The Monitoring and Reporting Regulation (MMR) – General guidance for installations;  Other, please specify: CO2 equivalent emission/fuel type</t>
  </si>
  <si>
    <t>Heat only: CO2 emission figures from the various type of fuels/district heat (that is partly produced from renewable energy) we have used in our production is calculated based on origin/type and quantities of fuel used.Standard emission values are used for natural gas, oil and coal.When EU-CO2 quata regulation is in place we use emission values given for each type of fuel from the national officials.This is only relevant for our malting plant in Denmark (+20 MW installed capacity).</t>
  </si>
  <si>
    <t>Village Roadshow</t>
  </si>
  <si>
    <t>Bilan Carbone; ENCORD: Construction CO2e Measurement Protocol; The Greenhouse Gas Protocol: A Corporate Accounting and Reporting Standard (Revised Edition)</t>
  </si>
  <si>
    <t>Virtusa Corporation</t>
  </si>
  <si>
    <t>Visa</t>
  </si>
  <si>
    <t>IPCC Guidelines for National Greenhouse Gas Inventories, 2006; The Greenhouse Gas Protocol: A Corporate Accounting and Reporting Standard (Revised Edition); US EPA Climate Leaders:  Direct Emissions from Mobile Combustion Sources</t>
  </si>
  <si>
    <t>Visteon</t>
  </si>
  <si>
    <t>VIVOTEK LTD</t>
  </si>
  <si>
    <t>VLM Assessoria Ltda</t>
  </si>
  <si>
    <t>Other, please specify: Não se aplica ao nosso negócio.</t>
  </si>
  <si>
    <t>Não se aplica ao nosso negócio, não emitimos gases, já que Somos uma empresa de Cobrança.</t>
  </si>
  <si>
    <t>Volex plc</t>
  </si>
  <si>
    <t>Defra Voluntary 2017 Reporting Guidelines; IPCC Guidelines for National Greenhouse Gas Inventories, 2006; ISO 14064-1</t>
  </si>
  <si>
    <t>Vontobel Holding AG</t>
  </si>
  <si>
    <t>Vulcan Materials Company</t>
  </si>
  <si>
    <t>Wacker Chemie AG</t>
  </si>
  <si>
    <t>Defra Voluntary 2017 Reporting Guidelines;  Other, please specify: Scope 1 by internal formulas, S2 DEFRA</t>
  </si>
  <si>
    <t>The reported figures are mainly based on measured values, based on which specific emission factors are determined. The specific emission factors are determined for various fuels and engine types. The emissions of the heating boilers are either measured or calculated. The indirect CO2 emissions (scope 2) are calculated by using the emission factors from the DEFRA (the UK government Department for Environment, Food and Rural Affairs).</t>
  </si>
  <si>
    <t>IPCC Guidelines for National Greenhouse Gas Inventories, 2006; The Climate Registry: General Reporting Protocol; The Greenhouse Gas Protocol: A Corporate Accounting and Reporting Standard (Revised Edition); US EPA Mandatory Greenhouse Gas Reporting Rule</t>
  </si>
  <si>
    <t>Other, please specify: Country-specific methods.</t>
  </si>
  <si>
    <t>Country-specific environmental reporting methods.</t>
  </si>
  <si>
    <t>Other, please specify: 《食品、烟草及酒、饮料和精制茶企业温室气体排放核算方法与报告指南（试行）》</t>
  </si>
  <si>
    <t>《食品、烟草及酒、饮料和精制茶企业温室气体排放核算方法与报告指南（试行）》规定二氧化碳总排放量计算公式。</t>
  </si>
  <si>
    <t>Weatherford International plc.</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</si>
  <si>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t>
  </si>
  <si>
    <t>Webuild S.p.A.</t>
  </si>
  <si>
    <t>Other, please specify: UK BEIS (DEFRA)</t>
  </si>
  <si>
    <t>The calculation of direct energy consumption is based on the conversion factors provided by the UK Department for Business, Energy &amp; Industrial Strategy – BEIS (2016 Government GHG Conversion Factors for Company Reporting). Internal energy consumption refers to the in-scope entities' direct activities. Indirect energy consumption, like Scope 3 emissions, refer to activities performed by subcontractors. The Group monitors its emissions data using an operating control approach.Calculations of the Group's GHG emissions are based on:• the emission factors defined by the standard parameters of the UK Department for Business, Energy &amp; Industrial Strategy – BEIS (2016 Government GHG Conversion Factors for Company Reporting) for fuel consumption – the calculation includes CO2, CH4 and N2O gases;• the emission factors provided by the International Energy Agency (CO2 Emissions from Fuel Combustion, 2013 edition, 2011 data) for electric energy consumption;• the emission factors provided by the IPCC (Fourth Assessment Report AR4 100yr) to convert CH4 and N2O into CO2 equivalent.</t>
  </si>
  <si>
    <t>Weg S/A</t>
  </si>
  <si>
    <t>Weichai Power Co,.Ltd.</t>
  </si>
  <si>
    <t>China Corporate Energy Conservation and GHG Management Programme; ISO 14064-1; The Greenhouse Gas Protocol: A Corporate Accounting and Reporting Standard (Revised Edition); World Steel Association CO2 emissions data collection guidelines</t>
  </si>
  <si>
    <t>Weir Group</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</si>
  <si>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US EPA Climate Leaders: Indirect Emissions from Purchases/ Sales of Electricity and Steam</t>
  </si>
  <si>
    <t>Energy Information Administration 1605B; The Climate Registry: General Reporting Protocol; The Greenhouse Gas Protocol: A Corporate Accounting and Reporting Standard (Revised Edition)</t>
  </si>
  <si>
    <t>Wesco International</t>
  </si>
  <si>
    <t>IPCC Guidelines for National Greenhouse Gas Inventories, 2006; The Climate Registry: Electric Power Sector (EPS) Protocol; The Climate Registry: General Reporting Protocol; The GHG Indicator: UNEP Guidelines for Calculating Greenhouse Gas Emissions for Businesses and Non-Commercial Organizations; The Greenhouse Gas Protocol: Public Sector Standard</t>
  </si>
  <si>
    <t>Western Areas</t>
  </si>
  <si>
    <t>The Greenhouse Gas Protocol: A Corporate Accounting and Reporting Standard (Revised Edition); The Greenhouse Gas Protocol: Public Sector Standard</t>
  </si>
  <si>
    <t>Western Refrigeration</t>
  </si>
  <si>
    <t>Standard and Protocol: ISO 14064:2006, GHG Protocol, HFC Tool</t>
  </si>
  <si>
    <t>Westfield Corporation</t>
  </si>
  <si>
    <t>Defra Voluntary 2017 Reporting Guidelines; Energy Information Administration 1605B; ISO 14064-1; The Greenhouse Gas Protocol: A Corporate Accounting and Reporting Standard (Revised Edition)</t>
  </si>
  <si>
    <t>Australia - National Greenhouse and Energy Reporting Act; ISO 14064-1; New Zealand - Guidance for Voluntary, Corporate Greenhouse Gas Reporting</t>
  </si>
  <si>
    <t>WestRock Company</t>
  </si>
  <si>
    <t>Wheaton Precious Metals</t>
  </si>
  <si>
    <t>Whitbread Plc</t>
  </si>
  <si>
    <t>IPCC Guidelines for National Greenhouse Gas Inventories, 2006; The Greenhouse Gas Protocol: A Corporate Accounting and Reporting Standard (Revised Edition);  Other, please specify: Biograce and RSPO PalmGHG Calculator</t>
  </si>
  <si>
    <t>The main parameters are calculated based on the GHG Protocol: A Corporate Accounting and Reporting Standard (Revised Edition) and 2006 IPCC Guidelines for National Greenhouse Gas Inventories (for methane emissions calculation from effluent treatment plant). For emission factors of other parameters that are not available in the GHG Protocol, those are obtained from Biograce list of standard values and RSPO default values used in the RSPO PalmGHG Calculator Ver.2.1.1.</t>
  </si>
  <si>
    <t>Wilson Bayly Holmes-Ovcon Ltd</t>
  </si>
  <si>
    <t>Win Semiconductors Corp</t>
  </si>
  <si>
    <t>WINNER PRINTING &amp; PACKAGING (HE YUAN)LTD.</t>
  </si>
  <si>
    <t>India GHG Inventory Programme; The Greenhouse Gas Protocol: A Corporate Accounting and Reporting Standard (Revised Edition)</t>
  </si>
  <si>
    <t>Wistron NeWeb Corp.</t>
  </si>
  <si>
    <t>WITTEL SERVICOS TECNICOS LTDA</t>
  </si>
  <si>
    <t>Other, please specify: Não há uma avaliação</t>
  </si>
  <si>
    <t>Não há uma avaliação</t>
  </si>
  <si>
    <t>WIZEON</t>
  </si>
  <si>
    <t>ABI Energia Linee Guida; Brazil GHG Protocol Programme; China Corporate Energy Conservation and GHG Management Programme; European Union Emission Trading System (EU ETS): The Monitoring and Reporting Regulation (MMR) – General guidance for installations; India GHG Inventory Programme; WBCSD: The Cement CO2 and Energy Protocol</t>
  </si>
  <si>
    <t>Wolfspeed, Inc.</t>
  </si>
  <si>
    <t>The Greenhouse Gas Protocol: A Corporate Accounting and Reporting Standard (Revised Edition); US EPA Mandatory Greenhouse Gas Reporting Rule;  Other, please specify: EPA eGRID and supplier factors</t>
  </si>
  <si>
    <t>All Scope 1 emissions were calculated using the US EPA Mandatory Greenhouse Gas Reporting Rule. Location-based Scope 2 emissions for our US facilities were calculated using factors from the US EPA Emissions &amp; Generation Resource Integrated Database (eGRID). Location-based Scope 2 emissions for our China facility were calculated using GHG Protocol factors (Emission Factors from Cross-Sector Tools, electricity emission factors for China). Our market-based emission factors were derived from our US facilities' electric utilities' publicly available electricity generation and CO2e emissions data.</t>
  </si>
  <si>
    <t>WORLD WIDE TECHNOLOGY HOLDING COMPANY</t>
  </si>
  <si>
    <t>Worldpay Inc</t>
  </si>
  <si>
    <t>Australia - National Greenhouse and Energy Reporting Act; IPCC Guidelines for National Greenhouse Gas Inventories, 2006</t>
  </si>
  <si>
    <t>WS Hampshire, Inc.</t>
  </si>
  <si>
    <t>WUHAN HUAGONG TECH</t>
  </si>
  <si>
    <t>China Corporate Energy Conservation and GHG Management Programme; IPCC Guidelines for National Greenhouse Gas Inventories, 2006; US EPA Mandatory Greenhouse Gas Reporting Rule</t>
  </si>
  <si>
    <t>IPCC Guidelines for National Greenhouse Gas Inventories, 2006; ISO 14064-1; Thailand Greenhouse Gas Management Organization: The National Guideline Carbon Footprint for organization;  Other, please specify: China energy statistics yearbook 2016</t>
  </si>
  <si>
    <t>The Greenhouse Gas Protocol: Technical Guidance for Calculating Scope 3 Emissions (version 1.0) - Supplement to the Corporate Value Chain (Scope 3) Accounting &amp; Reporting Standard * World Resources Institute (2012). GHG Protocol tool for GHG emissions from purchased electricity and steam. Version 4.4 * World Resource Institute (2011). GHG Protocol tool for stationary combustion. Version 4.0 * World Resource Institute (2011). GHG Protocol tool for mobile combustion. Version 2.3.The Greenhouse Gas Protocol-A Corporate Accounting and Reporting Standard, Revised Edition 2005,WBCSD；China energy statistics yearbook 2016.</t>
  </si>
  <si>
    <t>WUXI OKAHASHI PACKAGING CO LTD</t>
  </si>
  <si>
    <t>Other, please specify: average emission of Chinese electricity</t>
  </si>
  <si>
    <t>The calculation method for range 2 emissions is based on the average emission coefficient of Chinese electricity.</t>
  </si>
  <si>
    <t>The Climate Registry: Electric Power Sector (EPS) Protocol; The Climate Registry: General Reporting Protocol; US EPA Mandatory Greenhouse Gas Reporting Rule</t>
  </si>
  <si>
    <t>XDC</t>
  </si>
  <si>
    <t>XIAN HUICHENG TELECOM</t>
  </si>
  <si>
    <t>Other, please specify: Regional suppliers/vendors/engineers</t>
  </si>
  <si>
    <t>We have used emissions coefficients provided by regional utility suppliers, equipment vendors and engineering resources, as appropriate.</t>
  </si>
  <si>
    <t>XP Power</t>
  </si>
  <si>
    <t>Xylem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</si>
  <si>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Climate Leaders: Indirect Emissions from Purchases/ Sales of Electricity and Steam</t>
  </si>
  <si>
    <t>Act on the Rational Use of Energy;  Other, please specify: 「地球温暖化対策の推進に関する法律」</t>
  </si>
  <si>
    <t>日本の法律「エネルギーの使用の合理化等に関する法律」及び「地球温暖化対策の推進に関する法律」平成28年改正を使用。</t>
  </si>
  <si>
    <t>ISO 14064-1; The Greenhouse Gas Protocol: Public Sector Standard</t>
  </si>
  <si>
    <t>YANGZHOU SHENGLIN SPRING FACTORY</t>
  </si>
  <si>
    <t>European Union Emission Trading System (EU ETS): The Monitoring and Reporting Regulation (MMR) – General guidance for installations; IPCC Guidelines for National Greenhouse Gas Inventories, 2006; The Cool Farm Tool; The Greenhouse Gas Protocol Agricultural Guidance: Interpreting the Corporate Accounting and Reporting Standard for the Agricultural Sector; The Greenhouse Gas Protocol: A Corporate Accounting and Reporting Standard (Revised Edition);  Other, please specify: Fertilizers Europe Carbon Footprint</t>
  </si>
  <si>
    <t>The relevant gases for Carbon Footprint calculation for fertilizers are CO2 from the use of fossil fuels and N2O from nitric acid production. The source of the emission factors used and the global warming potential (GWP) rates used: Yara uses the principles given in the Operational guidelines for the ISO 14040 Life Cycle Assessment standards when assessing the potential impact of its emissions into the environment. The greenhouse gases relevant for Yara production plants are CO2 from use of fuels and N2O from nitric acid production. These are calculated as CO2 equivalents by the following factors: CO2 to air: 1 N2O to air: 298 The greenhouse gas emissions are consolidated according to the operational control approach. Joint ventures where Yara has operational control are included. Yara's share of production, energy or emissions in less than equity-accounted investees are not included.The location based calculation used energy supply emissions factors given in the Fertilizers Europe Carbon Footprint calculator. The European Residual Mixes 2016 published by the Association of Issuing Bodies (AIB ) were used as market based emission factors. Location based factors were used for calculation of market based figures for non-European countries.</t>
  </si>
  <si>
    <t>YASHIRO COMPOSITES CORPORATION</t>
  </si>
  <si>
    <t>Yit Oyj</t>
  </si>
  <si>
    <t>Defra Voluntary 2017 Reporting Guidelines; The Greenhouse Gas Protocol: A Corporate Accounting and Reporting Standard (Revised Edition);  Other, please specify: European Residual Mixes 2016</t>
  </si>
  <si>
    <t>Greenhouse gas reporting - Conversion factors 2017 – Department for Business, Energy &amp; Industrial Strategy (UK)Greenhouse gas Reporting - Conversion factors 2015, Dept. Of Energy &amp; climate Change (UK)European Residual Mixes 2016, Association of issuing Bodies, version 1.2, June 15th 2017</t>
  </si>
  <si>
    <t>ZCL Chemicals</t>
  </si>
  <si>
    <t>ZHANGZHOU EASTERN INTELLIGENT METER CO., LTD</t>
  </si>
  <si>
    <t>ZHE JIANG BURLEY TOOLS CO.,LTD</t>
  </si>
  <si>
    <t>ZHEJIANG PRULDE ELECTRIC APPLIANCE CO. LTD</t>
  </si>
  <si>
    <t>Zhejiang Raybow Pharmaceutical Co., Ltd.</t>
  </si>
  <si>
    <t>Zhejiang Super Lighting Electric AP</t>
  </si>
  <si>
    <t>China Corporate Energy Conservation and GHG Management Programme; The Greenhouse Gas Protocol: Public Sector Standard</t>
  </si>
  <si>
    <t>ZHEJIANG WANFENG AUTO WHEEL CO LTD</t>
  </si>
  <si>
    <t>Brazil GHG Protocol Programme; European Union Emission Trading System (EU ETS): The Monitoring and Reporting Regulation (MMR) – General guidance for installations; ISO 14064-1</t>
  </si>
  <si>
    <t>Zhen Ding Technology Holding Ltd</t>
  </si>
  <si>
    <t>Other, please specify: 不涉及</t>
  </si>
  <si>
    <t>不涉及</t>
  </si>
  <si>
    <t>European Union Emission Trading System (EU ETS): The Monitoring and Reporting Regulation (MMR) – General guidance for installations;  Other, please specify: Emission factors for scope 2 LB and MB</t>
  </si>
  <si>
    <t>In order to calculate Scope 1 emissions, the EU ETS method has been used. National Grid Averages (sources: National Inventory Report 2018, Terna Report 2015) have then been used as emission factors to find the Location Based Scope 2 emissions, while Residual Mix Emission Factors (sources: AIB European Residual Mixes 2017) have been used to find the Market Based Scope 2 emissions.</t>
  </si>
  <si>
    <t>Other, please specify: IMO AND CCWG</t>
  </si>
  <si>
    <t>We use the CCWG CO2 EISSION FACTORS, WHICH ARE not calculated in metric tons of co2 per liter of fuel, but rather We use CCWG Emission Factors of "gram CO2/TEU-KM", as the number of containers and vessels operated changes every year, and it will be otherwise very difficult to compare year on year. Some of your questions 9and my requested replies) are misleading as they are referring to changes/reductions which we do not calculate or refers to. for example in 2017 our fleet average CCWG CO2 Emission factor was 52.28 gram CO2/TEU-KM, while in 2012 it was 70.3 gram CO2/TEU-KM, and therefore the reduction of CO2 Emission during this 6 years period was 31.7%. This is relevant to a containers-carrier like us, but may not be relevant to other companies, therefore you need to take it into consideration when your dealing with shipping companies, and adjust your questions accordingly. CCWG Experts expect emissions reductions from efficiency by the container carriers and shipping to reach 50% by year 2050 against year 2011 base line, and same is also as per the ICS (International Chamber of Shipping) 2018 research and report. We join and agree with these estimations and targets and believe that we can also reach this target.</t>
  </si>
  <si>
    <t>ZINWELL CORPORATION</t>
  </si>
  <si>
    <t>ZUIKO CORPORATION</t>
  </si>
  <si>
    <t>C5.2_Select the name of the standard, protocol, or methodology you have used to collect activity data and calculate emissions.</t>
  </si>
  <si>
    <t>C5.2a_Provide details of the standard, protocol, or methodology you have used to collect activity data and calculate emissions.</t>
  </si>
  <si>
    <t>(ACIP) Alexandria Company for Industrial Packages</t>
  </si>
  <si>
    <t>2021-07-27 13:57:20.0</t>
  </si>
  <si>
    <t>The Greenhouse Gas Protocol: A Corporate Accounting and Reporting Standard (Revised Edition); The Greenhouse Gas Protocol: Scope 2 Guidance</t>
  </si>
  <si>
    <t>仪征昊喆商贸有限公司Yizheng Haozhe Trader Co., Ltd</t>
  </si>
  <si>
    <t>2021-07-09 05:37:48.0</t>
  </si>
  <si>
    <t>1&amp;1 AG</t>
  </si>
  <si>
    <t>2021-07-27 14:15:23.0</t>
  </si>
  <si>
    <t>Defra Environmental Reporting Guidelines: Including streamlined energy and carbon reporting guidance, 2019;  Other, please specify: data provided by the Umweltbundesamt (the Federal Environmental Agency) in 2019 for CO2 emissions per kilowatt hour in the German electricity mix</t>
  </si>
  <si>
    <t>Most of the data were taken from DEFRA. Some of the data used were provided by the Umweltbundesamt (the Federal Environmental Agency) for CO2 emissions per kilowatt hour in the German electricity mix.</t>
  </si>
  <si>
    <t>2021-07-28 13:28:41.0</t>
  </si>
  <si>
    <t>Defra Environmental Reporting Guidelines: Including streamlined energy and carbon reporting guidance, 2019</t>
  </si>
  <si>
    <t>2M2 STUDIO LTD</t>
  </si>
  <si>
    <t>2021-05-20 15:25:43.0</t>
  </si>
  <si>
    <t>2021-07-26 08:47:38.0</t>
  </si>
  <si>
    <t>3E LOGIS</t>
  </si>
  <si>
    <t>2021-07-16 09:40:04.0</t>
  </si>
  <si>
    <t>2021-07-27 11:50:14.0</t>
  </si>
  <si>
    <t>2021-07-28 22:56:07.0</t>
  </si>
  <si>
    <t>The Greenhouse Gas Protocol: A Corporate Accounting and Reporting Standard (Revised Edition);  Other, please specify: ISO 14064-2</t>
  </si>
  <si>
    <t>3MD INC</t>
  </si>
  <si>
    <t>2021-07-27 18:35:24.0</t>
  </si>
  <si>
    <t>2021-04-17 02:31:53.0</t>
  </si>
  <si>
    <t>3Sbio</t>
  </si>
  <si>
    <t>2021-07-28 10:28:45.0</t>
  </si>
  <si>
    <t>IPCC Guidelines for National Greenhouse Gas Inventories, 2006; The Greenhouse Gas Protocol: A Corporate Accounting and Reporting Standard (Revised Edition);  Other, please specify: 公司参照IPCC温室气体排放清单指南划分范畴一、二、 三的温室气体，并参照其计算方法。公司温室气体计算参数参照联交所《环境关键绩效指标汇报指引》。</t>
  </si>
  <si>
    <t>公司参照《IPCC温室气体排放清单指南》划分范围一、二、三的温室气体，并参照其计算方法。中国地区温室气体计算系数主要参照联交所《环境关键绩效指标汇报指引》与《2010年中国区域及省级电网平均二氧化碳排放因子》。意大利温室气体计算系数主要参照《IPCC温室气体排放清单指南》。</t>
  </si>
  <si>
    <t>3SI Security Systems, Inc.</t>
  </si>
  <si>
    <t>2021-05-14 15:28:00.0</t>
  </si>
  <si>
    <t>Other, please specify: 3SI does not have a program in place</t>
  </si>
  <si>
    <t>None. 3SI is a relatively small company with small carbon footprint. We do not have a program in place that measures our carbon footprint. 3SI does not utilize product processes and/or own production or office locations that emit large volumes of emissions.</t>
  </si>
  <si>
    <t>4SERVICE KANTINE AS</t>
  </si>
  <si>
    <t>2021-08-16 07:40:34.0</t>
  </si>
  <si>
    <t>2021-07-28 07:30:09.0</t>
  </si>
  <si>
    <t>A C CORREA CIA</t>
  </si>
  <si>
    <t>2021-08-06 19:45:29.0</t>
  </si>
  <si>
    <t>Other, please specify: Ainda nao utilizamos, estamos definindo de acordo com o GHG protocol programme</t>
  </si>
  <si>
    <t>A J MANUFACTURING CO., INC.</t>
  </si>
  <si>
    <t>2021-06-21 15:58:18.0</t>
  </si>
  <si>
    <t>A T Kearney Ltd</t>
  </si>
  <si>
    <t>2021-07-28 21:05:54.0</t>
  </si>
  <si>
    <t>A TOPS ELECTRONICS</t>
  </si>
  <si>
    <t>2021-07-20 09:23:53.0</t>
  </si>
  <si>
    <t>ABI Energia Linee Guida; Act on the Rational Use of Energy; Regional Greenhouse Gas Initiative (RGGI) Model Rule</t>
  </si>
  <si>
    <t>A.C.R. DI REGGIANI ALBERTINO SPA</t>
  </si>
  <si>
    <t>2021-05-27 06:51:07.0</t>
  </si>
  <si>
    <t>2021-07-27 07:41:20.0</t>
  </si>
  <si>
    <t>2021-06-29 12:31:01.0</t>
  </si>
  <si>
    <t>Other, please specify: Definition und Dokumentation gemäß DIN EN ISO 14001:2015 / 50001:2018 / Internes standortübergreifendes Energiemanagement mittels Astra Cockpit Software</t>
  </si>
  <si>
    <t>Die gesamte Berechnung erfolgt wie bereits erwähnt mittels der Softwarelösung Astra-Cockpit, welche im jährlichen Turnus seitens des Zertifizierungsdienstleisters "GUTcert" dementsprechend verifiziert und validiert wird</t>
  </si>
  <si>
    <t>2021-07-28 16:54:39.0</t>
  </si>
  <si>
    <t>A2 Milk Company</t>
  </si>
  <si>
    <t>2021-09-30 07:19:13.0</t>
  </si>
  <si>
    <t>AAC Technologies Holdings</t>
  </si>
  <si>
    <t>2021-07-27 12:09:26.0</t>
  </si>
  <si>
    <t>AARAV FRANCES &amp; FLAVORS PRIVATE LIMITED</t>
  </si>
  <si>
    <t>2021-07-28 06:12:36.0</t>
  </si>
  <si>
    <t>Other, please specify: Central Pollution Control Board thru Maharashtra Pollution Control Board, Annual Returns in Form V Environment Statement &amp; For IV Hazardous Waste Generation &amp; Disposal. Monthly &amp; Quarterly monitoring</t>
  </si>
  <si>
    <t>Central Pollution Control Board thru Maharashtra Pollution Control Board, Annual Returns in Form V Environment Statement &amp;; For IV Hazardous Waste Generation &amp;; Disposal. Monthly &amp;; Quarterly monitoring</t>
  </si>
  <si>
    <t>2021-07-28 18:13:29.0</t>
  </si>
  <si>
    <t>The Greenhouse Gas Protocol: A Corporate Accounting and Reporting Standard (Revised Edition); The Greenhouse Gas Protocol: Scope 2 Guidance; VfU (Verein fur Umweltmanagement) Indicators Standard</t>
  </si>
  <si>
    <t>Aarti Industries Ltd</t>
  </si>
  <si>
    <t>2021-07-27 16:34:23.0</t>
  </si>
  <si>
    <t>India GHG Inventory Programme; IPCC Guidelines for National Greenhouse Gas Inventories, 2006; The Greenhouse Gas Protocol: A Corporate Accounting and Reporting Standard (Revised Edition); The Greenhouse Gas Protocol: Scope 2 Guidance</t>
  </si>
  <si>
    <t>AB CHIPSTERS FOOD OY</t>
  </si>
  <si>
    <t>Åland Islands</t>
  </si>
  <si>
    <t>2021-06-29 07:41:47.0</t>
  </si>
  <si>
    <t>Seafood processing</t>
  </si>
  <si>
    <t>AB Ignitis grupė</t>
  </si>
  <si>
    <t>2021-07-27 15:36:22.0</t>
  </si>
  <si>
    <t>AB PLAST Manufaturados Plásticos Ltd</t>
  </si>
  <si>
    <t>2021-07-23 17:59:33.0</t>
  </si>
  <si>
    <t>ABA Chemicals Corporation</t>
  </si>
  <si>
    <t>2021-07-19 06:10:38.0</t>
  </si>
  <si>
    <t>China Corporate Energy Conservation and GHG Management Programme; ISO 14064-1; The Greenhouse Gas Protocol: Scope 2 Guidance</t>
  </si>
  <si>
    <t>ABAI GROUP</t>
  </si>
  <si>
    <t>2021-07-27 08:13:59.0</t>
  </si>
  <si>
    <t>2021-07-28 14:44:43.0</t>
  </si>
  <si>
    <t>Defra Environmental Reporting Guidelines: Including streamlined energy and carbon reporting guidance, 2019; The Greenhouse Gas Protocol: A Corporate Accounting and Reporting Standard (Revised Edition); The Greenhouse Gas Protocol: Scope 2 Guidance</t>
  </si>
  <si>
    <t>2021-07-27 22:06:02.0</t>
  </si>
  <si>
    <t>2021-07-23 18:46:33.0</t>
  </si>
  <si>
    <t>IEA CO2 Emissions from Fuel Combustion; The Greenhouse Gas Protocol: A Corporate Accounting and Reporting Standard (Revised Edition); US EPA Emissions &amp; Generation Resource Integrated Database (eGRID); US EPA Mandatory Greenhouse Gas Reporting Rule</t>
  </si>
  <si>
    <t>ABC IMAGING LLC</t>
  </si>
  <si>
    <t>2021-07-23 16:19:08.0</t>
  </si>
  <si>
    <t>Other, please specify: None at present.</t>
  </si>
  <si>
    <t>None at present. We are planning to introduce these processes within the next 2 years.</t>
  </si>
  <si>
    <t>ABEKA El &amp; Kraftanläggningar AB</t>
  </si>
  <si>
    <t>2021-08-26 13:33:14.0</t>
  </si>
  <si>
    <t>2021-07-27 16:41:49.0</t>
  </si>
  <si>
    <t>2021-07-27 12:30:11.0</t>
  </si>
  <si>
    <t>Infrastructure upkeep &amp; management</t>
  </si>
  <si>
    <t>Abilene Motor Express</t>
  </si>
  <si>
    <t>2021-07-19 19:12:59.0</t>
  </si>
  <si>
    <t>ABILITIES UNLIMITED</t>
  </si>
  <si>
    <t>2021-07-08 15:04:40.0</t>
  </si>
  <si>
    <t>ABILITY OPTO-ELECTRONICS TECHNOLOGY CO., LTD.</t>
  </si>
  <si>
    <t>2021-07-21 06:46:46.0</t>
  </si>
  <si>
    <t>Other, please specify: NA</t>
  </si>
  <si>
    <t>Ablerex Electronics Co., Ltd.</t>
  </si>
  <si>
    <t>2021-07-28 00:59:15.0</t>
  </si>
  <si>
    <t>2021-07-28 22:42:49.0</t>
  </si>
  <si>
    <t>2021-07-27 06:46:48.0</t>
  </si>
  <si>
    <t>2021-07-28 11:53:56.0</t>
  </si>
  <si>
    <t>ABRALIA SYSTEMS SAL</t>
  </si>
  <si>
    <t>2021-07-22 06:17:38.0</t>
  </si>
  <si>
    <t>2021-07-22 13:06:57.0</t>
  </si>
  <si>
    <t>Defra Environmental Reporting Guidelines: Including streamlined energy and carbon reporting guidance, 2019; The Greenhouse Gas Protocol: A Corporate Accounting and Reporting Standard (Revised Edition)</t>
  </si>
  <si>
    <t>2021-07-28 21:53:16.0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</si>
  <si>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International Energy Agency and Department for Environment, Food and Rural Affairs - for travel data; Eskom factors to calculate carbon emissions for our South African portfolio.</t>
  </si>
  <si>
    <t>We use the latest International Energy Agency and Department for Environment, Eskom emission factors Food and Rural Affairs guidelines and apply the Greenhouse Gas Protocol to calculate our carbon footprint. We make use of the GHG protocol to determine our assumptions and inform our calculations, including those used for the operational control consolidation approach. In October 2019, we updated emissions factors data from the International Energy Agency and Department for Environment, Food and Rural Affairs to calculate our travel data. In 2020 we started using Eskom factors to calculate carbon emissions for our South African scope 2 portfolio.</t>
  </si>
  <si>
    <t>ABSOLUTE BLUE</t>
  </si>
  <si>
    <t>2021-07-28 08:41:27.0</t>
  </si>
  <si>
    <t>Other, please specify: We do not have an impact on environment that can be reasonably calculated as we are a very small company. As Event organisers, the impact comes directly from our clients' Events and we rely on their emissions calculations</t>
  </si>
  <si>
    <t>2021-07-28 19:17:36.0</t>
  </si>
  <si>
    <t>IPCC Guidelines for National Greenhouse Gas Inventories, 2006;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Defra Environmental Reporting Guidelines: Including streamlined energy and carbon reporting guidance, 2020</t>
  </si>
  <si>
    <t>2021-07-23 16:15:23.0</t>
  </si>
  <si>
    <t>2021-07-28 11:09:05.0</t>
  </si>
  <si>
    <t>The Greenhouse Gas Protocol: Scope 2 Guidance; WBCSD: The Cement CO2 and Energy Protocol;  Other, please specify: WBCSD-WRI Greenhouse Gas Corporate Value Chain (Scope 3) Accounting and Reporting Standard (September 2011)</t>
  </si>
  <si>
    <t>The Cement CO2 and Energy Protocol – CO2 and Energy Accounting and Reporting Standard for the Cement Industry (version 3, May 2011) - for Scope 1 and 2WBCSD-WRI Greenhouse Gas Corporate Value Chain (Scope 3) Accounting and Reporting Standard (September 2011), - for scope 3 emission calculation and accounting</t>
  </si>
  <si>
    <t>2021-07-28 15:33:55.0</t>
  </si>
  <si>
    <t>IT services</t>
  </si>
  <si>
    <t>2021-07-27 11:14:21.0</t>
  </si>
  <si>
    <t>2021-07-27 17:30:32.0</t>
  </si>
  <si>
    <t>Real estate</t>
  </si>
  <si>
    <t>Accton Technology Corp</t>
  </si>
  <si>
    <t>2021-07-28 09:31:15.0</t>
  </si>
  <si>
    <t>ACCU WELD TECHNOLOGIES</t>
  </si>
  <si>
    <t>2021-07-23 20:30:48.0</t>
  </si>
  <si>
    <t>Other, please specify: Minor Change</t>
  </si>
  <si>
    <t>ACCUFLOW SYSTEMS INC</t>
  </si>
  <si>
    <t>2021-07-27 20:34:16.0</t>
  </si>
  <si>
    <t>Other, please specify: Internal protocol</t>
  </si>
  <si>
    <t>Temperature monitoring protocol - manual and data-loggers are being used in our temperature controlled warehouse to ensure the areas remain at a constant temp. The data will be reviewed after a year to determine if any additional controls need to be added in the space. Due to the high summer temperatures we are acquiring an additional data-loggers to monitor our uncontrolled space which will begin shortly and continue through the summer of 2022, at which point we will determine whether or not we'll put in additional ductwork to the space from the 2nd 20-ton HVAC unit on the roof into the uncontrolled warehouse space or invest in a HVLS fan. Monitoring of the Warehouse/Receiving area will begin shortly and proceed for a year. The data-logging will be the only form of monitoring performed as the probe will be in a higher location than a normal reach.</t>
  </si>
  <si>
    <t>2021-07-23 15:26:13.0</t>
  </si>
  <si>
    <t>Accuristix</t>
  </si>
  <si>
    <t>2021-07-21 20:31:37.0</t>
  </si>
  <si>
    <t>Accurus</t>
  </si>
  <si>
    <t>2021-06-30 08:45:36.0</t>
  </si>
  <si>
    <t>ACE TECHNOLOGIES</t>
  </si>
  <si>
    <t>2021-07-26 04:42:35.0</t>
  </si>
  <si>
    <t>2021-07-23 07:45:29.0</t>
  </si>
  <si>
    <t>2021-07-28 14:27:50.0</t>
  </si>
  <si>
    <t>ISO 14064-1; The Greenhouse Gas Protocol: A Corporate Accounting and Reporting Standard (Revised Edition); The Greenhouse Gas Protocol: Scope 2 Guidance</t>
  </si>
  <si>
    <t>2021-08-27 11:49:59.0</t>
  </si>
  <si>
    <t>ACETO</t>
  </si>
  <si>
    <t>2021-06-29 13:03:32.0</t>
  </si>
  <si>
    <t>Chemicals wholesale &amp; distribution</t>
  </si>
  <si>
    <t>Bilan Carbone; French methodology for greenhouse gas emissions assessments by companies V4 (ADEME 2016)</t>
  </si>
  <si>
    <t>ACI WORLDWIDE  LTD</t>
  </si>
  <si>
    <t>2021-07-21 14:31:21.0</t>
  </si>
  <si>
    <t>ACM Environmental PLC</t>
  </si>
  <si>
    <t>2021-07-21 10:01:13.0</t>
  </si>
  <si>
    <t>2021-07-25 12:03:54.0</t>
  </si>
  <si>
    <t>Defra Environmental Reporting Guidelines: Including streamlined energy and carbon reporting guidance, 2019;  Other, please specify: Average Data Method</t>
  </si>
  <si>
    <t>ACOFORJA INDUSTRIA DE FORJADOS</t>
  </si>
  <si>
    <t>2021-07-13 21:13:14.0</t>
  </si>
  <si>
    <t>Acron</t>
  </si>
  <si>
    <t>2021-07-20 09:46:52.0</t>
  </si>
  <si>
    <t>Other, please specify: Russia. Ministry of Natural Resources and Environment of the Russian Federation regulation #300</t>
  </si>
  <si>
    <t>2021-06-30 08:56:06.0</t>
  </si>
  <si>
    <t>2021-06-18 12:20:28.0</t>
  </si>
  <si>
    <t>Actega Artistica</t>
  </si>
  <si>
    <t>2021-07-28 11:20:16.0</t>
  </si>
  <si>
    <t>- Scope1 = Natural gas. The amount of CO2 is calculated using emission factors- Scope2 = Green Electricity buyed -&gt; 0 emissions</t>
  </si>
  <si>
    <t>2021-07-29 02:04:32.0</t>
  </si>
  <si>
    <t>Capital goods</t>
  </si>
  <si>
    <t>The Climate Registry: Electric Power Sector (EPS) Protocol; The Greenhouse Gas Protocol: A Corporate Accounting and Reporting Standard (Revised Edition); US EPA Emissions &amp; Generation Resource Integrated Database (eGRID)</t>
  </si>
  <si>
    <t>ACUMULADORES MOURA SA</t>
  </si>
  <si>
    <t>2021-07-28 21:00:34.0</t>
  </si>
  <si>
    <t>ADAMA LTD</t>
  </si>
  <si>
    <t>2021-07-28 05:10:12.0</t>
  </si>
  <si>
    <t>IPCC Guidelines for National Greenhouse Gas Inventories, 2006; Other, please specify; The Greenhouse Gas Protocol: A Corporate Accounting and Reporting Standard (Revised Edition)</t>
  </si>
  <si>
    <t>Based on IPCC Guidelines for National Greenhouse Gas Inventories, ADAMA adopted the following data collection and emissions calculation methodology in line with industry best practices.Concerning Scope 1 GHG emissions, the following emission sources have been considered relevant to ADAMA's activities:Emissions from energy production sources (excluding electricity)The calculation of total GHG emissions from energy production sources is based on total consumption of the various fuels, the caloric value of each fuel and specific emission factors. The equations below describe the total emission attributed to each of the fuels: Total GHG emissions (mTon)= LPG consumption (mTon)×0.0461(TJ/mTon)×63.1(mTon CO2/TJ)+ Natural gas consumption (MMBTU)×0.0011(TJ/MMBTU)×56.1(mTon CO2/TJ)+Diesel consumption (mTon)×0.0427(TJ/mTon)×74.1(mTon CO2/TJ)+Fuel oil consumption (mTon)×0.041(TJ/mTon)×77.4(mTon CO2/TJ)+waste incinerated (mTon)×average carbon content of the waste (%)×44/12.As for fuel from waste recovery, the carbon content of the waste is determined analytically. If the waste origins from various processes, then annual database is built based on monthly waste analysis. In case the carbon content cannot be determined, the last element of the above equation is replaced with the following: waste incinerated (mTon)×Caloric value of waste (TJ/mTon)×emission factor (mTon CO2/TJ)- Emissions due to biological wastewater treatmentGHG emissions originated from biological wastewater treatment are calculated in case biological wastewater treatment plant (BWWTP) is practiced on site (not valid for wastewater treated externally). The annual GHG emission calculation is based on the following equation: GHG emissions (mTon) = TOC degraded annualy in tℎe BWWTP (mTon)×44/12; TOC degraded=TOC load at tℎe inlet (mTon)−TOC load at tℎe oulet (mTon).- Emissions from chemical processes (e.g. Naphtha cracking)Based on a stoichiometric balance and the annual production data, GHG emissions resulting from chemical processes are considered to be less than 5% of total GHG emissions. Currently, ADAMA considers this type of emission as ''de minimins”. ADAMA will improve its GHG emissions inventory methodology, to include emissions from chemical process in its GHG inventory.Scope 2 GHG emissions from electricity and steam consumptionThe calculation of GHG emissions attributed to external electricity supplier is based on the total electricity consumption multiplying by the supplier specific conversion factor. The emission factor considered is a function of the electricity generation process. Annual consumption is based on periodic invoices or meter readings. The emission factor is provided by the electricity supplier. As value might change significantly, it needs to be updated annually.On the other hand, calculation of GHG emissions attributed to external steam supplier is based on the total steam consumption multiplied by the steam net caloric value and by the supplier specific conversion factor. The factor is function of the steam generation process. Annual steam consumption is based on periodic invoices or meter readings. The conversion factor should be provided by the steam supplier. As value might change significantly, it needs to be updated annually.Similarly to scope 1 calculation, electricity or heat originated from combustion of wood or other biomass are presumed to be carbon neutral and is not considered in CO2 calculation. This rule is also applicable to renewable electricity sources, such as Solar panels, Wind turbines, Hydroelectric, and thermal electric.Scope 3 GHG emissionsScope 3 GHG emissions were calculated in line with the requirements of the GHG Protocol Corporate Value Chain (Scope 3) Accounting and Reporting Standard. Currently, ADAMA assessed Scope 3 emissions for the category ''Purchased Goods and Services”. The decision to assess the purchased goods and services Scope 3 category was taken based on agrochemical sector trends, in line with peers experience (e.g. Syngenta). The assessment of the other Scope 3 emissions categories will be performed in the following years and it will be added in the future reporting Further details concerning the data collection and emissions calculation are reported in C6.5.</t>
  </si>
  <si>
    <t>Adani Green Energy</t>
  </si>
  <si>
    <t>2021-07-28 11:20:39.0</t>
  </si>
  <si>
    <t>Solar generation</t>
  </si>
  <si>
    <t>Adani Power Ltd</t>
  </si>
  <si>
    <t>2021-07-28 11:10:31.0</t>
  </si>
  <si>
    <t>Adani Transmission Ltd</t>
  </si>
  <si>
    <t>2021-07-28 11:13:43.0</t>
  </si>
  <si>
    <t>India GHG Inventory Programme; IPCC Guidelines for National Greenhouse Gas Inventories, 2006</t>
  </si>
  <si>
    <t>ADDA</t>
  </si>
  <si>
    <t>2021-07-21 02:06:06.0</t>
  </si>
  <si>
    <t>Recommendations for reporting significant indirect emissions under Article 173-IV (ADEME 2018)</t>
  </si>
  <si>
    <t>2021-07-14 13:44:06.0</t>
  </si>
  <si>
    <t>Industrial machinery distribution</t>
  </si>
  <si>
    <t>2021-07-27 10:28:14.0</t>
  </si>
  <si>
    <t>Adeka Corporation</t>
  </si>
  <si>
    <t>2021-07-28 03:40:35.0</t>
  </si>
  <si>
    <t>Energy Information Administration 1605B; Japan Ministry of the Environment, Law Concerning the Promotion of the Measures to Cope with Global Warming, Superceded by Revision of the Act on Promotion of Global Warming Countermeasures (2005 Amendment)</t>
  </si>
  <si>
    <t>ADELS CONTACT</t>
  </si>
  <si>
    <t>2021-06-22 05:35:34.0</t>
  </si>
  <si>
    <t>Other, please specify: Bavarian Office for Environmental Protection</t>
  </si>
  <si>
    <t>Consumption values of the systems put into the ratio</t>
  </si>
  <si>
    <t>ADESSO LIGHTING</t>
  </si>
  <si>
    <t>2021-07-28 18:14:26.0</t>
  </si>
  <si>
    <t>Consumer goods wholesale &amp; rental</t>
  </si>
  <si>
    <t>2021-07-28 20:00:39.0</t>
  </si>
  <si>
    <t>Apparel design &amp; manufacturing</t>
  </si>
  <si>
    <t>ADLER &amp; ALLAN</t>
  </si>
  <si>
    <t>2021-07-26 14:50:51.0</t>
  </si>
  <si>
    <t>2021-07-16 06:47:33.0</t>
  </si>
  <si>
    <t>2021-07-26 03:13:12.0</t>
  </si>
  <si>
    <t>ADM Group</t>
  </si>
  <si>
    <t>2021-07-27 07:12:42.0</t>
  </si>
  <si>
    <t>Hong Kong Environmental Protection Department, Guidelines to Account for and Report on Greenhouse Gas Emissions and Removals for Buildings, 2010; The Greenhouse Gas Protocol: A Corporate Accounting and Reporting Standard (Revised Edition); The Greenhouse Gas Protocol: Scope 2 Guidance;  Other, please specify: UK Government GHG Conversion Factors for Company Reporting; Association of Issuing Bodies - European Production &amp; Residual Mixes 2020; The Stock Exchange of Hong Kong - Reporting Guidance on Environmental KPIs (Appendix 2)</t>
  </si>
  <si>
    <t>Accounting and reporting standards are in accordance with The Greenhouse Gas Protocols, with localized emission factors for Scope 2 (e.g., Purchased electricity) obtained from the respective country's publicly available emission factor datasets and supplier-specific factors where possible (i.e. Hong Kong). Scope 1 emissions are calculated using emission factors from UK Government GHG Conversion Factors for Company Reporting 2021.</t>
  </si>
  <si>
    <t>2021-07-27 22:14:23.0</t>
  </si>
  <si>
    <t>2021-07-22 08:01:33.0</t>
  </si>
  <si>
    <t>ADUFERTIL FERTILIZANTES LTDA</t>
  </si>
  <si>
    <t>2021-07-27 19:26:22.0</t>
  </si>
  <si>
    <t>Other crop farming</t>
  </si>
  <si>
    <t>2021-07-28 12:19:37.0</t>
  </si>
  <si>
    <t>Defra Environmental Reporting Guidelines: Including streamlined energy and carbon reporting guidance, 2019; IEA CO2 Emissions from Fuel Combustion; The Greenhouse Gas Protocol: A Corporate Accounting and Reporting Standard (Revised Edition); US EPA Emissions &amp; Generation Resource Integrated Database (eGRID);  Other, please specify: UK:Greenhouse gas reporting: conversion factors 2020, China: IGES List of Grid Emission Factors, India: Central Electricity Authority,</t>
  </si>
  <si>
    <t>All activity data and emissions are fully tracked (which include a double check through the four eyes principal and semi-automated data tracking) and regularly monitored for all sites and vehicles. Most of the sites are location-based. Some others are market-based. Most cars consume diesel and 20% consume gasoline. Five sites consume natural gas. Sources for emission factors: Suppliers (in case of market-based; in case of location based) we use the following sources to calculate emissions. Defra, UBA, EPA (eGrid and Emission Factors for Greenhouse Gas Inventories), UK: Greenhouse gas reporting conversion factors 2020, China: IGES List of Grid Emission Factors, India: Central Electricity Authority, The Greenhouse Gas Protocol: A Corporate Accounting and Reporting Standard (Revised Edition), IEA CO2 Emissions from Fuel Combustion, ECTA, https://www.deutsche-handwerks-zeitung.de/kraftstoffverbrauch-in-co2-ausstoss-umrechnen/150/3097/57956 ).</t>
  </si>
  <si>
    <t>2021-07-28 22:48:02.0</t>
  </si>
  <si>
    <t>Transportation equipment wholesale &amp; dealing</t>
  </si>
  <si>
    <t>Defra Environmental Reporting Guidelines: Including streamlined energy and carbon reporting guidance, 2019; The Climate Registry: General Reporting Protocol;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</si>
  <si>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Advanced Call Center Technologies, LLC</t>
  </si>
  <si>
    <t>2021-07-27 16:24:22.0</t>
  </si>
  <si>
    <t>2021-07-28 00:12:11.0</t>
  </si>
  <si>
    <t>2021-07-06 01:58:35.0</t>
  </si>
  <si>
    <t>China Corporate Energy Conservation and GHG Management Programme;  Other, please specify: Walmart ProjectGigaton program</t>
  </si>
  <si>
    <t>Higg FEM 4.0</t>
  </si>
  <si>
    <t>2021-07-28 22:20:29.0</t>
  </si>
  <si>
    <t>ADVANCED PACKAGING SUZHOU CO., LTD.</t>
  </si>
  <si>
    <t>2021-07-15 03:56:23.0</t>
  </si>
  <si>
    <t>2021-07-21 09:25:46.0</t>
  </si>
  <si>
    <t>2021-07-27 10:44:24.0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</si>
  <si>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環境省による電気事業者別排出係数一覧等、多数の電力排出係数を使用</t>
  </si>
  <si>
    <t>Scope1は、環境省の算定・報告・公表制度における算定方法・排出係数一覧を使用しました。Scope2（ロケーション基準）は以下です。日本：環境省による電気事業者別排出係数一覧の代替値米国：EPA eGRIDドイツ、マレーシア、台湾：IEAのEmissions Factors data 2020シンガポール、中国、韓国：各国政府開示値（日本の環境省に相当）Scope2（マーケット基準）は以下です。日本：環境省による電気事業者別排出係数一覧、再エネ証書米国、ドイツ：再エネ証書（RE100済）台湾、マレーシア：電力会社が開示する実績値（領収書に記載）シンガポール、中国、韓国：ロケーション基準と同</t>
  </si>
  <si>
    <t>ADVOCACIA BELLINATI PEREZ</t>
  </si>
  <si>
    <t>2021-07-21 13:09:23.0</t>
  </si>
  <si>
    <t>2021-07-14 06:05:55.0</t>
  </si>
  <si>
    <t>2021-07-27 08:50:35.0</t>
  </si>
  <si>
    <t>2021-07-27 17:44:06.0</t>
  </si>
  <si>
    <t>Defra Environmental Reporting Guidelines: Including streamlined energy and carbon reporting guidance, 2019; ISO 14064-1; The Greenhouse Gas Protocol: A Corporate Accounting and Reporting Standard (Revised Edition)</t>
  </si>
  <si>
    <t>2021-07-28 14:47:08.0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</si>
  <si>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Other, please specify: www.co2emissiefactoren.nl/ (a set of Netherlands-specific GHG emission conversion factors, an initiative which includes the Netherlands Central Government).</t>
  </si>
  <si>
    <t>CO2 Emissie Factoren is not a methodology as such, but does incorporate some Netherlands-specific information (notably grid average GHG conversion for electricity consumption) and the Netherlands Central Government is party to it. We strive to use locally applicable GHG conversion factors wherever we can, and a significant proportion of Aegon's business operations are based in the Netherlands.</t>
  </si>
  <si>
    <t>2021-07-27 16:44:08.0</t>
  </si>
  <si>
    <t>2021-07-28 10:05:24.0</t>
  </si>
  <si>
    <t>CDP2013までは温暖化対策法に基き、電気のCO2排出量算定に電力会社別・年度毎のCO2排出係数（調整後排出係数）を使用してきたが、2011年の東日本大震災後の原発再稼働停止のため、電力会社および年度により、CO2排出係数が大きく変動し、CO2排出量の増減を適切に評価できなくなった。そこで、CDP2014からは電気事業連合会が公表している平均調整後排出係数（0.350kg-CO2/kWh）を採用することとし、基準年である2010年度のCO2排出量を再計算した。また、2013年度のバウンダリを2010年度に遡り適用し、CO2排出量を算定した。</t>
  </si>
  <si>
    <t>2021-07-29 02:50:19.0</t>
  </si>
  <si>
    <t>2021-07-09 08:25:29.0</t>
  </si>
  <si>
    <t>AEREO LESTE CARGAS E ENCOMENDAS LTDA</t>
  </si>
  <si>
    <t>2021-07-27 20:19:20.0</t>
  </si>
  <si>
    <t>Air freight</t>
  </si>
  <si>
    <t>Other, please specify: ABNT NBR ISO 14064 - Iremos utilizar esse método para futuras coletas de dados.</t>
  </si>
  <si>
    <t>As ABNT NBR ISO 14064-1 e ABNT NBR ISO 14064-2 são fundamentadas nos seguintes princípios: relevância, integralidade, consistência, precisão, transparência e conservadorismo. Todas as atividades desenvolvidas em decorrência da utilização destas normas devem ter como alicerce todos os princípios citados. Os princípios formam a base para as justificativas e para as explicações exigidas, e convém que o pequeno negócio faça referência de como eles foram aplicados durante todas as atividades realizadas. É recomendado que o pe-queno negócio documente a aplicação dos princípios nas atividades relacionadas à contabilização, gestão e remoção das emissões de GEE.A empresa deve deixar claro em seus documentos todas as decisões tomadas e os motivos que levaram essas organizações a tomarem essas decisões. Todos os processos para elaboração do inventário e do projeto devem ser esclarecidos no documento específico, e qualquer dúvida levantada deve ser sanada. É importante destacar o comprometimento das organizações da declaração fidedigna das suas emissões de GEE, para o atendimento da expectativa do usuário pretendido. Quaisquer mudanças no inventário ou projeto, seja nos limites definidos, na metodologia utilizada ou nos fatores de emissão, por exemplo, devem ser identificadas claramente e reportadas. Também devem ser reportadas todas as premissas usadas no processo e todas as estimativas feitas, assim como o esclarecimento de por que foram usadas.Este princípio é exclusivo da ABNT NBR ISO 14064-2. A natureza hipotética dos cenários de referência, o alto custo do monitoramento de algumas fontes ou o tipo de emissões e remoções de GEE e outras características desse tipo de atividade podem inviabilizar a precisão. Nestes casos, a precisão e o conservadorismo servem para manter a credibilidade do projeto de GEE. O princípio do conservadorismo é aplicado quando parâmetros ou fontes de dados altamente incertos são usados como base para a determinação do cenário de referência e para a quantificação de emissões e remoções de GEE da linha de base e do projeto, fazendo com que haja mais probabilidade de ser subestimado do que superestimado para manter resultados confiáveis ao longo de uma série de suposições prováveis.É recomendado que o negócio que pretende começar a trabalhar com a gestão de GEE inicie com a elaboração de seu inventário de emissões e remoções de GEE. Não se pode gerir este aspecto sem ter o conhecimento sobre suas emissões. O inventário de emissões de GEE é um relatório de todas as fontes e sumidouros de emissões de GEE pertencentes ao pequeno negócio e influenciadas por sua atividade e pelas emissões e remoções de GEE quantificadas, utilizando metodologias normalizadas. Segundo o Protocolo de Quioto, deve ser monitorada a concentração dos seguintes gases de efeito estufa: dióxido de carbono (CO2 ), metano (CH4 ), óxido nitroso (N2 O), hexafluorsulfúrico (SF6 ), hidrofluorocarbonos (HFC), perfluorocarbonos (PFC) e, recentemente incorporado à lista, o trifluoreto de nitrogênio (NF3 ). Para a sua elaboração, devem ser seguidas as etapas apresentadas na Figura 1, atendendo assim aos requisitos da ABNT NBR ISO 14064-1.Para gerenciar é preciso primeiro conhecer as emissões de GEE e, assim, medir o que está acontecendo. Com a informação gerada pelo inventário, a organização pode realizar ações para diminuir as emissões ou melhorar as remoções de GEE. Nem todas as atividades relacionadas à diminuição do impacto da organização em relação aos GEE precisam ser necessariamente um projeto de GEE. As empresas podem estabelecer atividades ou iniciativas específicas, para reduzir ou prevenir emissões de GEE sem o processo complexo de planejamento necessário em um projeto de GEE. Algumas ações dirigidas são a utilização de combustíveis com menor impacto ambiental, substituição de equipamentos por alternativas menos poluentes, realização periódica de manutenção, modernização e/ ou substituição de equipamentos e veículos, para que haja menor consumo de combustível, treinamento dos colaboradores sobre os trajetos e horários mais eficientes, além de utilização de veículos mais econômicos, entre outras.Equação 1 - Equação básica para estimar as emissões de GEE Emissões = Dados da atividade x Fator de emissãoPara calcular as emissões de CO2 , CH4 e N2 O para a atmosfera, se um gerador consumir 1 L de diesel (dados da atividade), consideram-se para este exemplo os fatores de emissão: Fator de emissão - Diesel - 2,63 CO2 kg/L 0,00011CH4 kg/L 0,00002 N2 O kg/L Emissões = Dados da atividade x Fator de emissão Emissões CO2 = 1 L (dado da atividade) x 2,63 CO2 kg/L (fator de emissão) Emissões CO2 = 2,63 kg Emissões CH4 = 1 L (dado da atividade) x 0,00011CH4 kg/l (fator de emissão) Emissões CH4 = 0,00011kg Emissões N2 O = 1 L (dado da atividade) x 0,00002 N2 O kg/L (fator de emissão) EmissõesN2 O = 0,00002 kg</t>
  </si>
  <si>
    <t>Aeris Energy SA</t>
  </si>
  <si>
    <t>2021-07-28 18:26:04.0</t>
  </si>
  <si>
    <t>2021-07-27 08:29:14.0</t>
  </si>
  <si>
    <t>European Union Emissions Trading System (EU ETS): The Monitoring and Reporting Regulation (MMR) – General guidance for aircraft operators; IPCC Guidelines for National Greenhouse Gas Inventories, 2006; ISO 14064-1;  Other, please specify: National emission system; CORSIA</t>
  </si>
  <si>
    <t>To collect activity data and calculate emissions Aeroflot uses monitoring, reporting and verification (MRV) in accordance with EU ETS, CORSIA, National emissions system requirements. Also Aeroflot uses IPCC Guidelines for National Greenhouse Gas Inventories for ISO 14064-1. The methodologies for quantifying GHG emissions (ISO 14064) for each category of GHG emissions are reflected in the IPCC Guidelines for National Greenhouse Gas Inventories. Methodology for calculating GHG emissions is method B (EU ETS, CORSIA, national system): CO2 emissions = fuel consumed (t) * emission factor (tCO2 / t fuel), emissions factor for EU ETS = 3.15, for CORSIA = 3.16.</t>
  </si>
  <si>
    <t>2021-07-27 21:02:29.0</t>
  </si>
  <si>
    <t>AF Gruppen ASA</t>
  </si>
  <si>
    <t>2021-07-27 14:24:32.0</t>
  </si>
  <si>
    <t>2021-07-29 03:24:01.0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</si>
  <si>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</si>
  <si>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AFK Sistema JFSC</t>
  </si>
  <si>
    <t>2021-07-28 14:37:56.0</t>
  </si>
  <si>
    <t>IPCC Guidelines for National Greenhouse Gas Inventories, 2006;  Other, please specify: National methodology, see C5.2a</t>
  </si>
  <si>
    <t>Primary standard for collecting activity data and calculating GHG emissions is IPCC Guidelines for National Greenhouse Gas Inventories, 2006.Local methodology for calculating Scope 1 direct GHG emissions is based on the Order No. 300 of the Ministry of Natural Resources and Environment of the Russian Federation as of June 20, 2015: ''On the endorsement of the methodology recommendations and guidance for quantitative determination of the volume of greenhouse gases emissions by organizations engaged in business or other activities in the Russian Federation" (https://www.garant.ru/products/ipo/prime/doc/71183290/). The methodology is compliant with ISO 14064-1:2018.Scope 2 calculations performed in accordance with the principles of the Order No. 330 of the Ministry of Natural Resources and Environment of the Russian Federation as of June 29, 2017: ''On the endorsement of the methodology recommendations and guidance for quantitative determination of the volume of indirect greenhouse gases emissions" (http://publication.pravo.gov.ru/Document/View/0001201710230028?rangeSize=1).</t>
  </si>
  <si>
    <t>2021-08-11 19:03:33.0</t>
  </si>
  <si>
    <t>2021-07-28 10:22:10.0</t>
  </si>
  <si>
    <t>2021-07-14 19:55:21.0</t>
  </si>
  <si>
    <t>Agave</t>
  </si>
  <si>
    <t>2021-09-04 15:25:26.0</t>
  </si>
  <si>
    <t>The Cool Farm Tool</t>
  </si>
  <si>
    <t>Agaves</t>
  </si>
  <si>
    <t>2021-08-26 21:27:10.0</t>
  </si>
  <si>
    <t>Other, please specify: NO APLICA</t>
  </si>
  <si>
    <t>NO SE LLEVAN</t>
  </si>
  <si>
    <t>2021-09-06 23:21:26.0</t>
  </si>
  <si>
    <t>Act on the Rational Use of Energy; IEA CO2 Emissions from Fuel Combustion; IPCC Guidelines for National Greenhouse Gas Inventories, 2006;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</si>
  <si>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AGCO Corp.</t>
  </si>
  <si>
    <t>2021-09-27 08:43:32.0</t>
  </si>
  <si>
    <t>Defra Environmental Reporting Guidelines: Including streamlined energy and carbon reporting guidance, 2019; The Greenhouse Gas Protocol: A Corporate Accounting and Reporting Standard (Revised Edition); The Greenhouse Gas Protocol: Scope 2 Guidance; US EPA Emissions &amp; Generation Resource Integrated Database (eGRID)</t>
  </si>
  <si>
    <t>Ageas SA/NV</t>
  </si>
  <si>
    <t>2021-07-28 20:11:48.0</t>
  </si>
  <si>
    <t>Bilan Carbone; The Greenhouse Gas Protocol: A Corporate Accounting and Reporting Standard (Revised Edition); The Greenhouse Gas Protocol: Scope 2 Guidance</t>
  </si>
  <si>
    <t>AGENCIA DE FOMENTO DO ESTADO DE SANTA CATARINA S A - BADESC</t>
  </si>
  <si>
    <t>2021-07-28 15:17:53.0</t>
  </si>
  <si>
    <t>Aggreko</t>
  </si>
  <si>
    <t>2021-07-28 12:13:24.0</t>
  </si>
  <si>
    <t>AGI Denim</t>
  </si>
  <si>
    <t>2021-09-10 09:39:04.0</t>
  </si>
  <si>
    <t>2021-07-20 15:53:29.0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</si>
  <si>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Public Sector Standard;  Other, please specify: US EPA Guidance  and e-Grid tables</t>
  </si>
  <si>
    <t>2021-07-08 05:46:36.0</t>
  </si>
  <si>
    <t>2021-07-07 02:57:57.0</t>
  </si>
  <si>
    <t>Australia - National Greenhouse and Energy Reporting Act; The Greenhouse Gas Protocol: A Corporate Accounting and Reporting Standard (Revised Edition); The Greenhouse Gas Protocol: Scope 2 Guidance</t>
  </si>
  <si>
    <t>2021-07-28 21:39:20.0</t>
  </si>
  <si>
    <t>Environment Canada, Metal Mining, Guidance Manual for Estimating Greenhouse Gas Emission; The Greenhouse Gas Protocol: A Corporate Accounting and Reporting Standard (Revised Edition)</t>
  </si>
  <si>
    <t>Agristo</t>
  </si>
  <si>
    <t>2021-07-22 11:16:40.0</t>
  </si>
  <si>
    <t>2021-08-26 13:50:59.0</t>
  </si>
  <si>
    <t>2021-07-22 22:01:16.0</t>
  </si>
  <si>
    <t>2021-07-28 09:32:46.0</t>
  </si>
  <si>
    <t>2021-07-27 19:59:51.0</t>
  </si>
  <si>
    <t>2021-07-27 06:43:43.0</t>
  </si>
  <si>
    <t>2021-08-10 16:19:41.0</t>
  </si>
  <si>
    <t>2021-07-28 08:18:42.0</t>
  </si>
  <si>
    <t>2021-07-20 08:57:36.0</t>
  </si>
  <si>
    <t>Other, please specify: Using www.milieubarometer.nl tool, recommended by the local government for use by companies in Hilversum , the Netherlands, developed by an independent non-profit organization</t>
  </si>
  <si>
    <t>The online tool used will guide through all relevant activities (scope 1, 2 and 3) to compile a comprehensive overview of all emissions.</t>
  </si>
  <si>
    <t>2021-07-28 14:13:17.0</t>
  </si>
  <si>
    <t>2021-07-26 07:09:44.0</t>
  </si>
  <si>
    <t>2021-07-27 08:32:04.0</t>
  </si>
  <si>
    <t>European Union Emission Trading System (EU ETS): The Monitoring and Reporting Regulation (MMR) – General guidance for installations; IEA CO2 Emissions from Fuel Combustion; The Greenhouse Gas Protocol: A Corporate Accounting and Reporting Standard (Revised Edition); The Greenhouse Gas Protocol: Scope 2 Guidance;  Other, please specify: IERS CEDA,  EcoInvent</t>
  </si>
  <si>
    <t>IERS CEDA : The Industrial Ecology Research Services (IERS) provides strategic consulting and measurement solutions for Air Liquide's sustainability assessments, including the Comprehensive Environmental Data Archive (CEDA) database.EcoInvent : The EcoInvent database provides well-documented process data for thousands of products, helping Air Liquide make truly informed choices about their environmental impact.</t>
  </si>
  <si>
    <t>2021-07-28 12:37:16.0</t>
  </si>
  <si>
    <t>AIRAM ELECTRIC</t>
  </si>
  <si>
    <t>2021-07-28 11:05:47.0</t>
  </si>
  <si>
    <t>2021-07-27 18:36:59.0</t>
  </si>
  <si>
    <t>2021-07-07 08:47:11.0</t>
  </si>
  <si>
    <t>Airtac International Group</t>
  </si>
  <si>
    <t>2021-09-29 07:33:47.0</t>
  </si>
  <si>
    <t>China Corporate Energy Conservation and GHG Management Programme; Taiwan - GHG Reduction Act</t>
  </si>
  <si>
    <t>2021-07-27 09:13:34.0</t>
  </si>
  <si>
    <t>AISIN AW CO. LTD.</t>
  </si>
  <si>
    <t>2021-06-09 15:47:00.0</t>
  </si>
  <si>
    <t>US EPA Emissions &amp; Generation Resource Integrated Database (eGRID)</t>
  </si>
  <si>
    <t>2021-07-28 13:43:08.0</t>
  </si>
  <si>
    <t>2021-07-28 15:41:11.0</t>
  </si>
  <si>
    <t>AJ ROSE MANUFACTURING COMPANY</t>
  </si>
  <si>
    <t>2021-07-27 18:39:54.0</t>
  </si>
  <si>
    <t>2021-07-27 23:20:40.0</t>
  </si>
  <si>
    <t>Act on the Rational Use of Energy; IPCC Guidelines for National Greenhouse Gas Inventories, 2006; ISO 14064-1; Japan Ministry of the Environment, Law Concerning the Promotion of the Measures to Cope with Global Warming, Superceded by Revision of the Act on Promotion of Global Warming Countermeasures (2005 Amendment); The Greenhouse Gas Protocol Agricultural Guidance: Interpreting the Corporate Accounting and Reporting Standard for the Agricultural Sector; The Greenhouse Gas Protocol: A Corporate Accounting and Reporting Standard (Revised Edition); The Greenhouse Gas Protocol: Scope 2 Guidance; WBCSD: The Cement CO2 and Energy Protocol</t>
  </si>
  <si>
    <t>2021-07-23 18:45:50.0</t>
  </si>
  <si>
    <t>IEA CO2 Emissions from Fuel Combustion; ISO 14064-1; The Greenhouse Gas Protocol: A Corporate Accounting and Reporting Standard (Revised Edition); The Greenhouse Gas Protocol: Scope 2 Guidance; US EPA Emissions &amp; Generation Resource Integrated Database (eGRID)</t>
  </si>
  <si>
    <t>2021-07-09 13:11:13.0</t>
  </si>
  <si>
    <t>2021-07-28 18:52:28.0</t>
  </si>
  <si>
    <t>AKÇANSA ÇİMENTO SANAYİ VE TİCARET A.Ş.</t>
  </si>
  <si>
    <t>2021-07-28 19:28:52.0</t>
  </si>
  <si>
    <t>IEA CO2 Emissions from Fuel Combustion; IPCC Guidelines for National Greenhouse Gas Inventories, 2006; WBCSD: The Cement CO2 and Energy Protocol</t>
  </si>
  <si>
    <t>2021-07-28 09:25:34.0</t>
  </si>
  <si>
    <t>2021-07-22 10:08:35.0</t>
  </si>
  <si>
    <t>2021-07-02 08:19:04.0</t>
  </si>
  <si>
    <t>European Union Emission Trading System (EU ETS): The Monitoring and Reporting Regulation (MMR) – General guidance for installations; IPIECA’s Petroleum Industry Guidelines for reporting GHG emissions, 2nd edition, 2011; The Greenhouse Gas Protocol: A Corporate Accounting and Reporting Standard (Revised Edition)</t>
  </si>
  <si>
    <t>2021-07-27 17:32:41.0</t>
  </si>
  <si>
    <t>AKF INTERNATIONAL CORP</t>
  </si>
  <si>
    <t>2021-05-20 06:00:24.0</t>
  </si>
  <si>
    <t>AKSELL QUIMICA LTDA</t>
  </si>
  <si>
    <t>2021-07-29 17:14:18.0</t>
  </si>
  <si>
    <t>Other, please specify: Ainda não temos definida a metodologia que será utilizada para o cálculo de emissões.</t>
  </si>
  <si>
    <t>Ainda não definido nenhuma metodologia pra o cálculo de emissões.</t>
  </si>
  <si>
    <t>AL-MET LTD</t>
  </si>
  <si>
    <t>2021-09-30 07:11:03.0</t>
  </si>
  <si>
    <t>2021-07-15 10:36:49.0</t>
  </si>
  <si>
    <t>AL SAEEDA</t>
  </si>
  <si>
    <t>2021-07-28 09:24:21.0</t>
  </si>
  <si>
    <t>Alamos Gold Inc.</t>
  </si>
  <si>
    <t>2021-07-21 19:44:16.0</t>
  </si>
  <si>
    <t>Programa GEI Mexico; The Greenhouse Gas Protocol: A Corporate Accounting and Reporting Standard (Revised Edition); The Greenhouse Gas Protocol: Scope 2 Guidance;  Other, please specify: Environment &amp; Climate Change Canada: "Canada's Greenhouse Gas Quantification Requirements", version 4.0</t>
  </si>
  <si>
    <t>Scope 1 emissions at Alamos' Canadian operations are calculated in accordance with Environment &amp;; Climate Change Canada: "Canada's Greenhouse Gas Quantification Requirements", version 4.0. This document outlines the required quantification methods for reporting facilities under the Federal Government's Greenhouse Gas Emissions Reporting Program.</t>
  </si>
  <si>
    <t>2021-07-28 19:50:44.0</t>
  </si>
  <si>
    <t>Defra Environmental Reporting Guidelines: Including streamlined energy and carbon reporting guidance, 2019; IPCC Guidelines for National Greenhouse Gas Inventories, 2006; ISO 14064-1; The Greenhouse Gas Protocol: A Corporate Accounting and Reporting Standard (Revised Edition)</t>
  </si>
  <si>
    <t>Albemarle Corp.</t>
  </si>
  <si>
    <t>2021-08-27 17:47:15.0</t>
  </si>
  <si>
    <t>2021-07-29 00:04:41.0</t>
  </si>
  <si>
    <t>Albioma</t>
  </si>
  <si>
    <t>2021-07-27 17:37:58.0</t>
  </si>
  <si>
    <t>European Union Emission Trading System (EU ETS): The Monitoring and Reporting Regulation (MMR) – General guidance for installations;  Other, please specify: French methodology for greenhouse gas emissions assessments by companies V8.2 (ADEME 2019)  // Regulation (EU) 2020/2085 of 14 December 2020 on the monitoring and reporting of greenhouse gas emissions</t>
  </si>
  <si>
    <t>Scope 1In order to ensure compliance with Regulation (EU) 2020/2085 of 14 December 2020 on the monitoring and reporting of greenhouse gas emissions and with the EU ETS, Albioma tracks precisely its Scope 1 GHG emissions. Yearly measurements are done and verified by an external third party before being reported in the tool "GEREP" used for the disclosure of all atmospheric pollutants (including GHG) for the French authorities.Scope 2All Albioma sites track their energy consumption (and especially electricity consumption) on a regular basis. This consumption is consolidated in a file for disclosure in the annual financial and environmental report. The associated GHG emissions are then calculated based on the French methodology for greenhouse gas emissions assessments by companies V8.2 (ADEME 2019)</t>
  </si>
  <si>
    <t>ALD SA</t>
  </si>
  <si>
    <t>2021-07-28 14:23:09.0</t>
  </si>
  <si>
    <t>Bilan Carbone; French methodology for greenhouse gas emissions assessments by companies V4 (ADEME 2016); ISO 14064-1; The Greenhouse Gas Protocol: A Corporate Accounting and Reporting Standard (Revised Edition)</t>
  </si>
  <si>
    <t>2021-07-27 18:22:39.0</t>
  </si>
  <si>
    <t>ALE SOLUTIONS INC.</t>
  </si>
  <si>
    <t>2021-06-10 15:14:02.0</t>
  </si>
  <si>
    <t>Other, please specify: ALE simply tracks energy consumption by monitoring electricity and gas bills  for our office space.</t>
  </si>
  <si>
    <t>ALE simply tracks energy consumption by monitoring electricity and gas bills for our office space.</t>
  </si>
  <si>
    <t>Alfa Financial Software Holdings</t>
  </si>
  <si>
    <t>2021-07-28 10:57:45.0</t>
  </si>
  <si>
    <t>Other, please specify: Streamlined Energy and Carbon Reporting (SECR).  UK</t>
  </si>
  <si>
    <t>The information provided in the company's annual report &amp;; financial statements complies with the UK's new environmental Streamlined Energy and Carbon Reporting (SECR) regulation requirements. The carbon foot print is calculated using the Energy Managers Association (EMA) methodology for SECR reporting on calculating organisational footprints. Activity data has been converted into carbon emissions using published emissions factors.</t>
  </si>
  <si>
    <t>2021-07-21 07:56:59.0</t>
  </si>
  <si>
    <t>Defra Environmental Reporting Guidelines: Including streamlined energy and carbon reporting guidance, 2019; The Greenhouse Gas Protocol: A Corporate Accounting and Reporting Standard (Revised Edition); The Greenhouse Gas Protocol: Scope 2 Guidance;  Other, please specify: International Energy Agency, UK Department for Environment, Food &amp; Rural Affairs, Reliable Disclosures and AIB European Residual Mixes, GRI Standards</t>
  </si>
  <si>
    <t>International Energy Agency, UK Department for Environment, Food &amp;; Rural Affairs, Reliable Disclosures and AIB European Residual Mixes, GRI Standards</t>
  </si>
  <si>
    <t>Alfen NV</t>
  </si>
  <si>
    <t>2021-07-24 09:41:25.0</t>
  </si>
  <si>
    <t>ISO 14064-1;  Other, please specify: Standard CO2 Performance Ladder version 3.1 (SKAO, The Netherlands), including emission inventory and reporting according to ISO 14064-1</t>
  </si>
  <si>
    <t>The CO2 Performance Ladder is a sustainability instrument that aims to help organisations substantially decrease CO2 emissions. This involves a reduction in operational management, in projects, and the value chain. (https://www.skao.nl/en/what-is-the-ladder)The CO2 Performance Ladder is publicly available: https://ska-skao.ams3.digitaloceanspaces.com/media/documents/Handbook_31_EN.pdf</t>
  </si>
  <si>
    <t>2021-07-26 14:31:58.0</t>
  </si>
  <si>
    <t>2021-07-19 06:24:35.0</t>
  </si>
  <si>
    <t>The Greenhouse Gas Protocol: Scope 2 Guidance</t>
  </si>
  <si>
    <t>Aliansce Sonae Shopping Centers SA</t>
  </si>
  <si>
    <t>2021-07-27 22:36:06.0</t>
  </si>
  <si>
    <t>2021-07-27 16:40:07.0</t>
  </si>
  <si>
    <t>2021-07-27 11:07:29.0</t>
  </si>
  <si>
    <t>2021-07-28 08:22:35.0</t>
  </si>
  <si>
    <t>The Greenhouse Gas Protocol: A Corporate Accounting and Reporting Standard (Revised Edition);  Other, please specify: CALCULATION TOOL FOR DIRECT EMISSIONS FROM STATIONARY COMBUSTION &amp; HIGG INDEX</t>
  </si>
  <si>
    <t>We use two tools1. GHG Emissions from Stationary Combustion (English)&lt;a href="https://ghgprotocol.org/calculation-tools"&gt;https://ghgprotocol.org/calculation-tools2. HIGG INDEX FEM</t>
  </si>
  <si>
    <t>2021-07-28 18:54:13.0</t>
  </si>
  <si>
    <t>New Zealand - Guidance for Voluntary, Corporate Greenhouse Gas Reporting; Other, please specify; US EPA Center for Corporate Climate Leadership: Indirect Emissions From Purchased Electricity</t>
  </si>
  <si>
    <t>Enviro-Mark Solutions - Carbonzero : Carbon Emissions CalculatorEnviro-Mark Solutions - Cabonzero : Travel &amp;; tourism calculatorAbraxasenergy : Conversion Calculator</t>
  </si>
  <si>
    <t>ALL FIRST CORP.</t>
  </si>
  <si>
    <t>2021-07-05 08:53:13.0</t>
  </si>
  <si>
    <t>China Corporate Energy Conservation and GHG Management Programme; ISO 14064-1; Taiwan - GHG Reduction Act</t>
  </si>
  <si>
    <t>Allegion Plc</t>
  </si>
  <si>
    <t>2021-07-27 19:49:57.0</t>
  </si>
  <si>
    <t>2021-07-29 00:11:44.0</t>
  </si>
  <si>
    <t>2021-07-27 20:44:10.0</t>
  </si>
  <si>
    <t>2021-07-29 01:56:26.0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</si>
  <si>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</si>
  <si>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2021-07-26 17:36:55.0</t>
  </si>
  <si>
    <t>ALLONDA</t>
  </si>
  <si>
    <t>2021-07-28 16:08:24.0</t>
  </si>
  <si>
    <t>Allreal Holding AG</t>
  </si>
  <si>
    <t>2021-07-27 08:56:58.0</t>
  </si>
  <si>
    <t>Other, please specify: Energy consumption and CO2 emissions were recorded in line with the recommendations of “Life Cycle Assessment Data in the Construction Sector 2009/1:2016” from KBOB/eco-bau/IPB.</t>
  </si>
  <si>
    <t>Energy consumption and CO2 emissions were recorded in line with the recommendations of ''Life Cycle Assessment Data in the Construction Sector 2009/1:2016” from KBOB/eco-bau/IPB. This defines key figures for various energy sources – such as natural gas, heating oil, district heating and electricity – which take into account energy production, as well as distribution and provision.</t>
  </si>
  <si>
    <t>2021-06-24 18:21:16.0</t>
  </si>
  <si>
    <t>2021-07-26 19:23:38.0</t>
  </si>
  <si>
    <t>Other, please specify: SmartWay</t>
  </si>
  <si>
    <t>The Allstates WorldCargo system is used to calculate the mileage. We extract all the information for the year to get the data to update the SmartWay tool. The mileage is based off of the SphereSoft Zip Code Tools from origin to destination zip codes. Allstates WorldCargo gets density and load percentage from bill of lading records from the company database.</t>
  </si>
  <si>
    <t>Ally Financial Inc</t>
  </si>
  <si>
    <t>2021-07-28 20:50:56.0</t>
  </si>
  <si>
    <t>The Greenhouse Gas Protocol: A Corporate Accounting and Reporting Standard (Revised Edition); The Greenhouse Gas Protocol: Scope 2 Guidance; US EPA Emissions &amp; Generation Resource Integrated Database (eGRID)</t>
  </si>
  <si>
    <t>ALLYIS INC</t>
  </si>
  <si>
    <t>2021-06-06 05:55:42.0</t>
  </si>
  <si>
    <t>Other, please specify: Cool Climate Business Calculator - University of California, Berkeley</t>
  </si>
  <si>
    <t>We gathered data from our property manager, our commute trip reduction program, our transit program, and calculations made for waste and recycling efforts.</t>
  </si>
  <si>
    <t>2021-07-21 11:13:19.0</t>
  </si>
  <si>
    <t>Almaden Press</t>
  </si>
  <si>
    <t>2021-06-03 23:12:47.0</t>
  </si>
  <si>
    <t>2021-07-28 10:59:26.0</t>
  </si>
  <si>
    <t>ALMUS Corp.</t>
  </si>
  <si>
    <t>2021-07-23 09:34:10.0</t>
  </si>
  <si>
    <t>2021-07-10 08:41:47.0</t>
  </si>
  <si>
    <t>Other, please specify: Environmental Affairs Agency at the Egyptian Ministry of Environment</t>
  </si>
  <si>
    <t>Environmental Affairs Agency at the Egyptian Ministry of Environment::Environmental Objectives Strategic Objective: To introduce and integrate environmental dimensions in all national policies, plans, programs relevant to protection of human health</t>
  </si>
  <si>
    <t>Alpek SAB de CV</t>
  </si>
  <si>
    <t>2021-07-27 00:58:25.0</t>
  </si>
  <si>
    <t>Programa GEI Mexico; The Climate Registry: General Reporting Protocol; US EPA Mandatory Greenhouse Gas Reporting Rule</t>
  </si>
  <si>
    <t>2021-07-26 14:13:23.0</t>
  </si>
  <si>
    <t>ALPEZZI CHOCOLATE SA DE CV</t>
  </si>
  <si>
    <t>2021-07-28 03:51:48.0</t>
  </si>
  <si>
    <t>Other, please specify: NOM 085 SEMARNAT 2011</t>
  </si>
  <si>
    <t>NOM 085 SEMARNAT 2011. Contaminación atmosférica. Niveles máximos permisibles de emisión de equipos de combustión de calentamiento indirecto y su medición.</t>
  </si>
  <si>
    <t>2021-07-28 09:42:38.0</t>
  </si>
  <si>
    <t>2021-07-23 01:12:58.0</t>
  </si>
  <si>
    <t>2021-08-27 02:52:15.0</t>
  </si>
  <si>
    <t>2021-07-27 22:40:49.0</t>
  </si>
  <si>
    <t>Web-based services</t>
  </si>
  <si>
    <t>ALPHACAST</t>
  </si>
  <si>
    <t>2021-06-04 02:10:33.0</t>
  </si>
  <si>
    <t>Other, please specify: ISO14001</t>
  </si>
  <si>
    <t>2021-07-27 13:54:42.0</t>
  </si>
  <si>
    <t>ALPLA HITECH</t>
  </si>
  <si>
    <t>2021-06-19 08:45:40.0</t>
  </si>
  <si>
    <t>2021-07-27 13:24:30.0</t>
  </si>
  <si>
    <t>2021-07-27 15:37:11.0</t>
  </si>
  <si>
    <t>Other, please specify: ALROSA follows the standard for CO2 emission calculations set by russian government authorities - Ministry of Nature (Minprirody) on Apr 16,2015. Emissions=Activity data*coef. https://prirodnadzor.admhmao.ru/upload/iblock/747/rp-16.04.2015-_-15_r.pdf</t>
  </si>
  <si>
    <t>According to the Methodology general formula looks like Emissions=Activity data*coefficient for emissions for each type of activity. Types of activity includes: energy, production, agriculture, waste.For energy like an example the formula will look like: Emission of GHG = Fuel used*coefficient of CO2 emission for each type of fuel.</t>
  </si>
  <si>
    <t>2021-07-28 13:57:07.0</t>
  </si>
  <si>
    <t>IEA CO2 Emissions from Fuel Combustion; IPCC Guidelines for National Greenhouse Gas Inventories, 2006; The Greenhouse Gas Protocol: A Corporate Accounting and Reporting Standard (Revised Edition); The Greenhouse Gas Protocol: Scope 2 Guidance</t>
  </si>
  <si>
    <t>2021-07-27 15:31:26.0</t>
  </si>
  <si>
    <t>EPRA (European Public Real Estate Association) Sustainability Best Practice recommendations Guidelines, 2017; The Greenhouse Gas Protocol: A Corporate Accounting and Reporting Standard (Revised Edition); The Greenhouse Gas Protocol: Scope 2 Guidance;  Other, please specify: German Federal Environmental Agency for carbon emissions factors</t>
  </si>
  <si>
    <t>For calculating carbon emissions for our downstream leased assets as well as our corporate offices (electricity and gas) we used the latest available factors provided by the German Federal Environmental Agency ( Umweltbundesamt: "CLIMATE CHANGE 45/2021 - Strommix 2020" and "Kohlendioxid-Emissionsfaktoren für die deutsche Berichterstattung atmosphärischer Emissionen".  &lt;a href="https://www.umweltbundesamt.de/sites/default/files/medien/1410/publikationen/2020-04-01_climate-change_13-2020_strommix_2020_fin.pdf"&gt;https://www.umweltbundesamt.de/sites/default/files/medien/5750/publikationen/2021-05-26_cc-45-2021_strommix_2021_0.pdf  https://www.umweltbundesamt.de/sites/default/files/medien/376/dokumente/kohlendioxid-emissionsfaktoren_fuer_die_deutsche_berichterstattung_atmosphaerischer_emissionen_energie-_und_industrieprozesse.xlsx</t>
  </si>
  <si>
    <t>2021-08-17 21:59:00.0</t>
  </si>
  <si>
    <t>American Petroleum Institute Compendium of Greenhouse Gas Emissions Methodologies for the Oil and Natural Gas Industry, 2009; Canadian Association of Petroleum Producers, Calculating Greenhouse Gas Emissions, 2003; Other, please specify; The Greenhouse Gas Protocol: A Corporate Accounting and Reporting Standard (Revised Edition); US EPA Emissions &amp; Generation Resource Integrated Database (eGRID); US EPA Mandatory Greenhouse Gas Reporting Rule</t>
  </si>
  <si>
    <t>Alberta Geenhouse gas quantification methodologies; Western Climate Initiative: Quantification Method 2013 Addendum to Canadian Harmonization Version; California Mandatory Greenhouse Gas Reporting Regulation.</t>
  </si>
  <si>
    <t>2021-06-07 12:36:54.0</t>
  </si>
  <si>
    <t>China Corporate Energy Conservation and GHG Management Programme;  Other, please specify: GRI 305 - 2016, Motiva</t>
  </si>
  <si>
    <t>GRI 305 includes disclosures on the management approach and topic-specific disclosures. These are set out in the Standard as follows: • Management approach disclosures (this section references GRI 103)• Disclosure 305-1 Direct (Scope 1) GHG emissions• Disclosure 305-2 Energy indirect (Scope 2) GHG emissions• Disclosure 305-3 Other indirect (Scope 3) GHG emissions• Disclosure 305-4 GHG emissions intensity• Disclosure 305-5 Reduction of GHG emissionsOnly CO2 emissions are considered.</t>
  </si>
  <si>
    <t>2021-07-27 15:17:49.0</t>
  </si>
  <si>
    <t>2021-07-19 07:19:40.0</t>
  </si>
  <si>
    <t>Altri SGPS SA</t>
  </si>
  <si>
    <t>2021-07-26 14:41:04.0</t>
  </si>
  <si>
    <t>European Union Emission Trading System (EU ETS): The Monitoring and Reporting Regulation (MMR) – General guidance for installations; The Greenhouse Gas Protocol: A Corporate Accounting and Reporting Standard (Revised Edition); The Greenhouse Gas Protocol: Scope 2 Guidance</t>
  </si>
  <si>
    <t>2021-07-28 02:09:33.0</t>
  </si>
  <si>
    <t>Altron Plc</t>
  </si>
  <si>
    <t>2021-07-26 06:59:00.0</t>
  </si>
  <si>
    <t>Technology hardware wholesale &amp; distribution</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</si>
  <si>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Scope 2 Scope 2 - Electricity purchased  Institute for Global Environmental Strategies (2021). List of Grid Emission Factors, version 10.10. Available at: https://pub.iges.or.jp/pub/iges-list-grid-emission-factors</t>
  </si>
  <si>
    <t>DEFRA 2020 emissions factors were applied to data collected under Scopes 1,2,3 as per GHG protocol.Scope 2 - Electricity purchasedInstitute for Global Environmental Strategies (2021). List of Grid Emission Factors, version 10.10. Available at: &lt;a href="https://pub.iges.or.jp/pub/iges-list-grid-emission-factors"&gt;https://pub.iges.or.jp/pub/iges-list-grid-emission-factorsIGES List of Grid Emission Factors provides information to be utilized for research and analysis on emissions calculation. Grid Emission Factor refers to CO2 emission factor (tCO2/MWh) which will be associated with each unit of electricity provided by an electricity system.</t>
  </si>
  <si>
    <t>Alumeco</t>
  </si>
  <si>
    <t>2021-07-16 08:23:11.0</t>
  </si>
  <si>
    <t>2021-08-12 04:21:34.0</t>
  </si>
  <si>
    <t>Australia - National Greenhouse and Energy Reporting Act; Brazil GHG Protocol Programme; European Union Emission Trading System (EU ETS): The Monitoring and Reporting Regulation (MMR) – General guidance for installations; IPCC Guidelines for National Greenhouse Gas Inventories, 2006; The Greenhouse Gas Protocol: A Corporate Accounting and Reporting Standard (Revised Edition)</t>
  </si>
  <si>
    <t>Always First Ind.</t>
  </si>
  <si>
    <t>2021-07-29 08:57:41.0</t>
  </si>
  <si>
    <t>Home &amp; office wholesale</t>
  </si>
  <si>
    <t>2021-07-27 09:04:32.0</t>
  </si>
  <si>
    <t>Other financial</t>
  </si>
  <si>
    <t>2021-08-04 10:56:29.0</t>
  </si>
  <si>
    <t>2021-07-12 08:56:32.0</t>
  </si>
  <si>
    <t>IPCC Guidelines for National Greenhouse Gas Inventories, 2006; The Greenhouse Gas Protocol: A Corporate Accounting and Reporting Standard (Revised Edition); The Greenhouse Gas Protocol: Scope 2 Guidance; US EPA Center for Corporate Climate Leadership: Direct Emissions from Stationary Combustion Sources; US EPA Emissions &amp; Generation Resource Integrated Database (eGRID);  Other, please specify: See C5.2a</t>
  </si>
  <si>
    <t>Emission factor for electricity in Denmark: Energinet.dk, Environmental declaration for 1 kWh electricity DK, 2019Emission factor for district heating for Ambu Ballerup Headquarters: Vestforbrændingen, Environmental declaration for district heating DK 2019Emission factor for electricity in Malaysia: TNB, TNB sustainability report 2019Emission factor for electricity in China: IEA, Carbon intensity of electricity generation in selected regions in the Sustainable Development Scenario 2000- 2040, 2020Residual emission factor for USA: 2020 Green-e® Residual Mix Emissions Rates (2018 Data)Residual emission factor for Denmark: European Residual Mixes, Results of the calculation of Residual Mixes for the calendar year 2019</t>
  </si>
  <si>
    <t>2021-07-28 12:55:10.0</t>
  </si>
  <si>
    <t>2021-05-28 05:36:01.0</t>
  </si>
  <si>
    <t>2021-07-28 20:32:05.0</t>
  </si>
  <si>
    <t>Australia - National Greenhouse and Energy Reporting Act; IEA CO2 Emissions from Fuel Combustion; IPCC Guidelines for National Greenhouse Gas Inventories, 2006; New Zealand - Guidance for Voluntary, Corporate Greenhouse Gas Reporting; The Greenhouse Gas Protocol: A Corporate Accounting and Reporting Standard (Revised Edition); The Greenhouse Gas Protocol: Scope 2 Guidance; US EPA Emissions &amp; Generation Resource Integrated Database (eGRID);  Other, please specify: See 5.2a below.</t>
  </si>
  <si>
    <t>Scope 1 and 2 GHG emissions are calculated based on the Greenhouse Gas Protocol: A Corporate Accounting and Reporting Standard (Revised Edition).Global Scope 1 emission factors for fuel combustion are based on the WRI GHG protocol; Australian emissions factors are based on the National Greenhouse Accounts Factors 2019. Other Scope 1 emission factors are estimated assuming complete chemical reactions.Global Scope 2 emission factors for most countries are sourced from the International Energy Agency (2019) Emission Factors. For Australia, Scope 2 emissions factors are sourced from the National Greenhouse Accounts Factors 2019 at a state level. For the U.S., Scope 2 emission factors are sourced from the EPA eGRID2018 tool at a regional grid level. Scope 2 GHG emissions are calculated based on the Greenhouse Gas Protocol: A Corporate Accounting and Reporting Standard (Revised Edition).Our Business Groups cascade our "EnviroAction" goals - covering Scopes 1, 2, and 3 - to the site level. Metrics for each site's performance toward EnviroAction targets are tracked in our global EnviroChart database. Site champions enter energy use, water use, and waste production data each time they receive a bill, or on a quarterly basis. Progress toward our goals is reported annually in our GRI Sustainability Report and quarterly to Amcor's Global Management Team. EnviroAction progress is also included in monthly management reports to senior leaders.Our "EnviroAction" goals were informed by the Kyoto Protocol and set to be in line with United Nations International Panel on Climate Change's (UN-IPCC) long-term reduction targets.</t>
  </si>
  <si>
    <t>2021-07-28 11:30:52.0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</si>
  <si>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t>
  </si>
  <si>
    <t>2021-07-28 10:23:40.0</t>
  </si>
  <si>
    <t>2021-07-28 19:55:35.0</t>
  </si>
  <si>
    <t>USEPA Clean Air Act Acid Rain ProgramAmeren measures Scope 1 CO2 emissions from its electric generation facilities by using continuous emission monitoring systems mandated by the USEPA under Title IV of the Clean Air Act. These monitors (using calibrated comparison gases) operate throughout the day, every day of the year, and are annually checked for accuracy. The CO2 emissions from our electric generation facilities are estimated to account for more than 99% of the GHG emissions from our generation operations and more than 95% of the CO2 emissions for the entire corporation.Some of our generating units (predominantly oil-fired units) are considered by USEPA to be governed under Part 75 of the Clean Air Act as Low Mass Emitters, so their CO2 emissions are conservatively determined using emission factors.Emissions from our electric and natural gas distribution systems where determined using methods and values described in 40 CFR Part 98.Emission factors for Greenhouse Gas Inventories from USEPA eGRID2019, February 2021 for SRMW (SERC Midwest) were used as needed.</t>
  </si>
  <si>
    <t>America Fujikura Ltd</t>
  </si>
  <si>
    <t>2021-07-27 17:48:45.0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</si>
  <si>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Mandatory Greenhouse Gas Reporting Rule</t>
  </si>
  <si>
    <t>2021-08-17 19:11:10.0</t>
  </si>
  <si>
    <t>American Axle &amp; MFG Holdings Inc</t>
  </si>
  <si>
    <t>2021-07-28 15:53:07.0</t>
  </si>
  <si>
    <t>Defra Environmental Reporting Guidelines: Including streamlined energy and carbon reporting guidance, 2019;  Other, please specify: USEPA  Greenhouse Gases Equivalencies Calculator - Calculations and References,  DEFRA 2020 Carbon Factors, US eGrid Summary Table 3 - State Output Emission Rates</t>
  </si>
  <si>
    <t>USEPA Greenhouse Gases Equivalencies Calculator - Calculations and References, DEFRA 2015 Carbon Factors,US eGrid Summary Table 3 - State Output Emission Rates</t>
  </si>
  <si>
    <t>2021-07-28 23:17:07.0</t>
  </si>
  <si>
    <t>Programa GEI Mexico;  Other, please specify: Calculadora de Emisiones SEMARNAT y BIO</t>
  </si>
  <si>
    <t>2021-07-28 22:43:55.0</t>
  </si>
  <si>
    <t>2021-07-28 19:02:52.0</t>
  </si>
  <si>
    <t>2021-07-28 18:01:02.0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</si>
  <si>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</si>
  <si>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2021-07-26 15:38:03.0</t>
  </si>
  <si>
    <t>2021-07-27 21:39:01.0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</si>
  <si>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Other, please specify: See 5.2a</t>
  </si>
  <si>
    <t>In addition to the selected standards in question C5.2, AIG's GHG emissions calculations were based off the following:· US EPA Emission Factors Hub, April 01, 2021· US EIA Monthly Energy Review (June 2020)· DEFRA (Conversion Factors 2020: Condensed Set (for most users) - Published 9 June 2020· 2020 Climate Transparency Country Profile Reports· HK Electric· Guidelines for estimating GHG emissions of ADB Project, Appendix C Grid Emission Factors· Energy Policy and Planning Office, Ministry of Energy, Table 9.1-15: CO2 Emission per kWh (Consumption)· EMA - Electricity Grid Emissions Factors and Upstream Fugitive Methane Emission Factor· European Investment Bank (EIB)· Kenya: Innovation at the Service of Low-Carbon Electrification- 2016 figure· Dubai Electricity &amp;; Water Authority (DEWA) 2018 Sustainability Report, Carbon Emission Intensity· Ministry of Environment, Annual emission factors - Electricity, Column AE, Row 3</t>
  </si>
  <si>
    <t>2021-07-14 14:24:40.0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</si>
  <si>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</si>
  <si>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2021-07-06 12:03:26.0</t>
  </si>
  <si>
    <t>US EPA Center for Corporate Climate Leadership: Indirect Emissions From Purchased Electricity</t>
  </si>
  <si>
    <t>2021-07-28 15:27:09.0</t>
  </si>
  <si>
    <t>2021-07-27 20:03:47.0</t>
  </si>
  <si>
    <t>2021-07-28 18:30:45.0</t>
  </si>
  <si>
    <t>2021-07-28 17:19:37.0</t>
  </si>
  <si>
    <t>2021-07-29 14:32:34.0</t>
  </si>
  <si>
    <t>Pharma &amp; health care supplies wholesale &amp; distribution</t>
  </si>
  <si>
    <t>AMG Advanced Metallurgical Group NV</t>
  </si>
  <si>
    <t>2021-08-23 19:37:56.0</t>
  </si>
  <si>
    <t>2021-07-28 13:29:54.0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</si>
  <si>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</si>
  <si>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2021-07-27 23:36:17.0</t>
  </si>
  <si>
    <t>IPCC Guidelines for National Greenhouse Gas Inventories, 2006; ISO 14064-1; Korea GHG and Energy Target Management System Operating Guidelines; Taiwan - GHG Reduction Act; The Greenhouse Gas Protocol: A Corporate Accounting and Reporting Standard (Revised Edition);  Other, please specify: US Department of Energy (DOE), Technical Guidance Voluntary Reporting of GHG - Reviced October, 2010</t>
  </si>
  <si>
    <t>2021-07-27 09:38:18.0</t>
  </si>
  <si>
    <t>2021-07-21 11:20:27.0</t>
  </si>
  <si>
    <t>Other, please specify: Tools provided by Samsung Electronics Global EHS Group</t>
  </si>
  <si>
    <t>Total emissions using each coefficient for each fuel used</t>
  </si>
  <si>
    <t>2021-07-27 03:57:01.0</t>
  </si>
  <si>
    <t>Amphars Microelectronics Nanjing Co. Ltd</t>
  </si>
  <si>
    <t>2021-07-21 00:47:38.0</t>
  </si>
  <si>
    <t>Amphenol Corporation</t>
  </si>
  <si>
    <t>2021-06-24 10:24:43.0</t>
  </si>
  <si>
    <t>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The Greenhouse Gas Protocol: A Corporate Accounting and Reporting Standard (Revised Edition); The Greenhouse Gas Protocol: Scope 2 Guidance</t>
  </si>
  <si>
    <t>2021-07-27 08:30:33.0</t>
  </si>
  <si>
    <t>Amtex</t>
  </si>
  <si>
    <t>2021-07-23 14:37:00.0</t>
  </si>
  <si>
    <t>Other, please specify: SEMARNAT</t>
  </si>
  <si>
    <t>Información interna</t>
  </si>
  <si>
    <t>2021-07-27 15:17:10.0</t>
  </si>
  <si>
    <t>2021-07-28 21:15:33.0</t>
  </si>
  <si>
    <t>American Petroleum Institute Compendium of Greenhouse Gas Emissions Methodologies for the Oil and Natural Gas Industry, 2009; The GHG Indicator: UNEP Guidelines for Calculating Greenhouse Gas Emissions for Businesses and Non-Commercial Organizations; US EPA Center for Corporate Climate Leadership:  Direct Emissions from Mobile Combustion Sources; US EPA Center for Corporate Climate Leadership: Direct Emissions from Stationary Combustion Sources</t>
  </si>
  <si>
    <t>2021-07-27 18:55:48.0</t>
  </si>
  <si>
    <t>2021-07-28 01:27:06.0</t>
  </si>
  <si>
    <t>Act on the Rational Use of Energy; European Union Emission Trading System (EU ETS): The Monitoring and Reporting Regulation (MMR) – General guidance for installations;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The Tokyo Cap-and Trade Program</t>
  </si>
  <si>
    <t>2021-07-27 15:17:31.0</t>
  </si>
  <si>
    <t>ANAMAR COM E TRANSP LTDA</t>
  </si>
  <si>
    <t>2021-07-26 18:21:14.0</t>
  </si>
  <si>
    <t>Other, please specify: Não temos metodologia</t>
  </si>
  <si>
    <t>Não ha metodologia ou protocolo no momento</t>
  </si>
  <si>
    <t>2021-07-20 04:18:07.0</t>
  </si>
  <si>
    <t>2021-07-16 16:16:57.0</t>
  </si>
  <si>
    <t>ANDREANI</t>
  </si>
  <si>
    <t>2021-07-25 12:51:05.0</t>
  </si>
  <si>
    <t>ANDRES SERRANO SA</t>
  </si>
  <si>
    <t>2021-07-08 11:33:42.0</t>
  </si>
  <si>
    <t>Other, please specify: Spanish government tool for converting energy consumption and fossil fuels into tons of carbon dioxide.</t>
  </si>
  <si>
    <t>Calculation table in which the liters of fuel and kWh consumed are entered and the carbon dioxide emitted is calculated.</t>
  </si>
  <si>
    <t>ANDRON CONTRACT SERVICES LTD</t>
  </si>
  <si>
    <t>2021-07-26 16:32:12.0</t>
  </si>
  <si>
    <t>2021-07-26 10:45:33.0</t>
  </si>
  <si>
    <t>2021-07-27 14:05:21.0</t>
  </si>
  <si>
    <t>2021-07-16 12:11:47.0</t>
  </si>
  <si>
    <t>2021-07-28 22:03:04.0</t>
  </si>
  <si>
    <t>ABI Energia Linee Guida; IEA CO2 Emissions from Fuel Combustion; IPCC Guidelines for National Greenhouse Gas Inventories, 2006; The Cool Farm Tool; The Greenhouse Gas Protocol: A Corporate Accounting and Reporting Standard (Revised Edition); The Greenhouse Gas Protocol: Scope 2 Guidance; US EPA Emissions &amp; Generation Resource Integrated Database (eGRID)</t>
  </si>
  <si>
    <t>ANHUI GOLDMEN INDUSTRY &amp; TRADING CO., LTD.</t>
  </si>
  <si>
    <t>2021-07-02 02:41:52.0</t>
  </si>
  <si>
    <t>ANHUI TIANYUAN COMMU</t>
  </si>
  <si>
    <t>2021-07-23 12:26:44.0</t>
  </si>
  <si>
    <t>Anima Holding SA</t>
  </si>
  <si>
    <t>2021-07-28 21:27:46.0</t>
  </si>
  <si>
    <t>Other, please specify: Empresa obedece legislação brasileira</t>
  </si>
  <si>
    <t>No caso de descumprimento das legislações ambientais a empresa está sujeita à notificações, multas, impedimento de exercer as atividades</t>
  </si>
  <si>
    <t>2021-06-11 08:12:40.0</t>
  </si>
  <si>
    <t>2021-07-23 07:58:07.0</t>
  </si>
  <si>
    <t>Anord Mardix</t>
  </si>
  <si>
    <t>2021-07-15 12:14:26.0</t>
  </si>
  <si>
    <t>2021-07-28 08:26:37.0</t>
  </si>
  <si>
    <t>2021-08-26 17:07:59.0</t>
  </si>
  <si>
    <t>Ansys Inc.</t>
  </si>
  <si>
    <t>2021-07-23 16:17:10.0</t>
  </si>
  <si>
    <t>2021-06-28 15:36:01.0</t>
  </si>
  <si>
    <t>2021-08-11 19:25:51.0</t>
  </si>
  <si>
    <t>2021-07-22 07:25:14.0</t>
  </si>
  <si>
    <t>Other, please specify: Law 278/2013 on industrial emissions, Romania</t>
  </si>
  <si>
    <t>We have to analyze every six months if the emissions are within the permissible/legal limits. We collaborate with an external company/laboratory that takes our samples.</t>
  </si>
  <si>
    <t>AO EDAS PAK / EDAS Pak</t>
  </si>
  <si>
    <t>2021-07-13 13:33:56.0</t>
  </si>
  <si>
    <t>Other, please specify: 1) Federal (Russian) Law No. 96-FZ of May 4, 1999 "On the Protection of Atm. Air", 2) Order of the Ministry of Natural Resources of June 6, 2017 N 273 On approval of methods for calculating the dispersion of emissions of polluting substs. in the air</t>
  </si>
  <si>
    <t>The methodology and standards are listed in Project Of Maximum Permissible Emissions</t>
  </si>
  <si>
    <t>AOJIE</t>
  </si>
  <si>
    <t>2021-06-10 02:44:23.0</t>
  </si>
  <si>
    <t>2021-07-27 01:56:45.0</t>
  </si>
  <si>
    <t>APERAM</t>
  </si>
  <si>
    <t>2021-07-28 07:46:24.0</t>
  </si>
  <si>
    <t>2021-07-09 11:22:33.0</t>
  </si>
  <si>
    <t>2021-07-28 16:37:04.0</t>
  </si>
  <si>
    <t>IPCC Guidelines for National Greenhouse Gas Inventories, 2006; Thailand Greenhouse Gas Management Organization: The National Guideline Carbon Footprint for organization</t>
  </si>
  <si>
    <t>APEX DISPLAYS LEICESTER LTD</t>
  </si>
  <si>
    <t>2021-07-28 11:25:09.0</t>
  </si>
  <si>
    <t>Other, please specify: carbontrust.com</t>
  </si>
  <si>
    <t>As this is all new to us we have calculated KWH used for both gas and electricity for the year of 2019. Along with fuel consumption for our company vehicles. Using a calculator we found online named Carbon trust.</t>
  </si>
  <si>
    <t>2021-07-26 12:40:03.0</t>
  </si>
  <si>
    <t>The Greenhouse Gas Protocol: A Corporate Accounting and Reporting Standard (Revised Edition) was used in the framework of the ECOPRO Efficiency Profile by sinum AG (www.sinum.com), experts for corporate ecobalancing with more than 25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and ecoinvent data is applied. The methods used are the Ecological Scarcity Method (Swiss Eco-Factors 2013. Federal Office for the Environment, Bern, 2014) and the global warming potential (GWP) factors have been taken from the IPCC Fifth Assessment Report (AR5) .APG|SGA was considered as a unit, in which energy and material enter (input), and emissions, waste as well as wastewater leave (output). In the environmental efficiency profile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Due to its importance for APG|SGA the ECOPRO framework was extended, and vehicles and traffic infrastructure were estimated with average data.„Directly influenceable'' and „purchased'' environmental impacts. The öbu-method, which was used to carry out this efficiency profile,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APG|SGA directly. The site balance combined with energy production and disposal represents the core balance. All other environmental impacts, from purchased materials and external transport caused, are summarised in the complementary balance. These environmental impacts are not caused by APG|SGA directly, but through their suppliers and clients. Since these impacts are initiated through the demand and the supply of APG|SGA,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has established in the mid-nineties together with several companies of different industries a corporate ecobalance method (the so called öbu-method). Today the öbu-method and the ECOPRO methodology have reached the status of unofficial standard in Switzerland.</t>
  </si>
  <si>
    <t>API-SWANSON(KUNSHAN) COMPANY</t>
  </si>
  <si>
    <t>2021-08-26 09:47:18.0</t>
  </si>
  <si>
    <t>Apir Srl</t>
  </si>
  <si>
    <t>San Marino</t>
  </si>
  <si>
    <t>2021-07-28 08:16:30.0</t>
  </si>
  <si>
    <t>Other, please specify: We didn't adopt any specific standard methodology</t>
  </si>
  <si>
    <t>At first, we collected the data related to the raw materials consumption, energy consumption, methane consumption and number of kilometres to transport raw materials, semi-finished and finished products. Then, we calculated the correspondant CO2 emission by converting the previous data (expressed in kilograms of raw materials, cubic meters of methane, kilometers of transportation, KW/h for energy etc...). To do that we have used some conversion factors taken from some specific websites such as: European Enviroment Agency, Ispra website, World-alluminium etc.</t>
  </si>
  <si>
    <t>APOIO LOGÍSTICA E SERVIÇOS LTDA</t>
  </si>
  <si>
    <t>2021-07-26 19:46:19.0</t>
  </si>
  <si>
    <t>Apollo Microwaves Ltd.</t>
  </si>
  <si>
    <t>2021-04-20 18:15:38.0</t>
  </si>
  <si>
    <t>2021-07-27 12:34:18.0</t>
  </si>
  <si>
    <t>Tires</t>
  </si>
  <si>
    <t>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ISO 14064-1; The Greenhouse Gas Protocol: A Corporate Accounting and Reporting Standard (Revised Edition)</t>
  </si>
  <si>
    <t>2021-07-28 02:39:27.0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</si>
  <si>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</si>
  <si>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2021-07-19 19:26:06.0</t>
  </si>
  <si>
    <t>IPCC Guidelines for National Greenhouse Gas Inventories, 2006; The Climate Registry: Electric Power Sector (EPS) Protocol; US EPA Center for Corporate Climate Leadership: Indirect Emissions From Purchased Electricity</t>
  </si>
  <si>
    <t>2021-07-28 20:18:52.0</t>
  </si>
  <si>
    <t>2021-07-23 15:23:14.0</t>
  </si>
  <si>
    <t>2021-07-28 08:08:19.0</t>
  </si>
  <si>
    <t>APS MATERIALS INC</t>
  </si>
  <si>
    <t>2021-07-28 19:38:17.0</t>
  </si>
  <si>
    <t>APT ELECTRONICS</t>
  </si>
  <si>
    <t>2021-07-09 09:34:00.0</t>
  </si>
  <si>
    <t>2021-07-27 15:17:00.0</t>
  </si>
  <si>
    <t>APTEX, INC.</t>
  </si>
  <si>
    <t>2021-08-25 22:04:39.0</t>
  </si>
  <si>
    <t>2021-07-27 07:24:43.0</t>
  </si>
  <si>
    <t>Aquent LLC</t>
  </si>
  <si>
    <t>2021-07-28 23:43:52.0</t>
  </si>
  <si>
    <t>2021-07-26 15:03:33.0</t>
  </si>
  <si>
    <t>2021-07-28 02:50:48.0</t>
  </si>
  <si>
    <t>Other, please specify: エネルギー使用量およびCO２排出量簡易計算表及び弊社のエネルギー使用量集計表</t>
  </si>
  <si>
    <t>エクセルシートに毎月のエネルギー使用（電力・ガソリン・灯油・A重油・軽油・LPG）の実績値を入力すると、原油換算されリンクした簡易計算表にCO２排出量が算出される。</t>
  </si>
  <si>
    <t>ARAINSTALL SLL</t>
  </si>
  <si>
    <t>2021-06-29 09:45:13.0</t>
  </si>
  <si>
    <t>2021-07-28 22:38:35.0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</si>
  <si>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</si>
  <si>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Arbor</t>
  </si>
  <si>
    <t>2021-06-02 09:37:41.0</t>
  </si>
  <si>
    <t>2021-07-28 22:11:50.0</t>
  </si>
  <si>
    <t>American Petroleum Institute Compendium of Greenhouse Gas Emissions Methodologies for the Oil and Natural Gas Industry, 2009; Canadian Association of Petroleum Producers, Calculating Greenhouse Gas Emissions, 2003;  Other, please specify: Also used: Western Climate Initiative ‐ Final Essential Requirements of Mandatory Reporting ‐ 2011 Amendments for Harmonization of Reporting in Canadian Jurisdictions, December 21, 2011</t>
  </si>
  <si>
    <t>ARC uses software provided by a third-party vendor to calculate and inventory its facility and corporate-level CAC and GHG emissions and intensities. It is an internet-based emissions calculation and data management application that was developed specifically for the calculation of CAC and GHG emissions from oil and gas facilities. The methodologies for emissions estimation used by EM are consistent with those published by the American Petroleum Institute (API) and Canadian Association of Petroleum Producers (CAPP), and are consistent with the methodologies allowed for under the WCI Methodology Manual.</t>
  </si>
  <si>
    <t>2021-07-27 12:53:38.0</t>
  </si>
  <si>
    <t>2021-07-27 11:32:05.0</t>
  </si>
  <si>
    <t>Bilan Carbone; China Corporate Energy Conservation and GHG Management Programme; IPCC Guidelines for National Greenhouse Gas Inventories, 2006; ISO 14064-1; Taiwan - GHG Reduction Act; The GHG Indicator: UNEP Guidelines for Calculating Greenhouse Gas Emissions for Businesses and Non-Commercial Organizations; The Greenhouse Gas Protocol: Public Sector Standard; The Greenhouse Gas Protocol: Scope 2 Guidance;  Other, please specify: PRODUCT CATEGORY CLASSIFICATION UN CPC47,Climate change(IPCC 2013 GWP 100a)、Ozone depletion、Human toxicity, cancer effects、Human toxicity, non-cancer effects、Particulate matter、Ionizing radiation HH (human health)、Ionizing radiation E (ecosystems)</t>
  </si>
  <si>
    <t>Arcadyan Carbon Accounting Collection &amp;; Plan Characterization- SimaPros Program 2015-2018 Product Carbon Footprint Characterization- SimaPros Program. Training in Arcadyan Headquarter Completed training at the end of 2016 and will implement an internal audit in Oct 2017, 3rd party audit in 2018 Q1. Training in CNC Factory Implemented product life-cycle inventory train in 13th~17th Feb. 2017 and completed internal review. Product lifecycle information check and announcement basisThe climate impact quantification and announcement of this target product are based on the following standards and specifications. The main contents include the purpose and scope definition, life cycle inventory analysis, life cycle impact assessment and life cycle interpretation, in addition to a complete understanding of the production environment. The implementation of the impact assessment and the environmental information disclosure report can be used as a necessary reference for external verification.1. ISO 140672. ISO14040:ISO 140443. ISO14044 ISO 14040Eco-design for Power Saving:2007 IPCC Fourth Assessment Report AR4Product Carbon Footprint CATEGORY RULES:PRODUCT CATEGORY RULES ACCORDING TO ISO 14025HOME AND SOHO GATEWAYSPRODUCT CATEGORY CLASSIFICATION: UN CPC 47223Functional:1pcs /It includes Packaging, According to the standard ISO 14040/14044, External verification unit TÜV Rheinland Taiwan Ltd.Climate change(IPCC 2013 GWP 100a)、Ozone depletion、Human toxicity, cancer effects、Human toxicity, noncancer effects、Particulate matter、Ionizing radiation HH (human health)、Ionizing radiation 、Photochemical ozone formation、Acidification、Terrestrial eutrophicationScope 1 (Carbon footprinting: Direct emission reductionDiesel combustion / generatorGasoline combustion / commercial vehicleScope 2 (Indirect emission reductions-CNC)Energy indirect GHG emissions example: China electricityScope 3 (Indirect emission reductions-TaiwanEnergy indirect GHG missions example: Taiwan electricityGreenhouse gas management:Arcadyan reviews the greenhouse gas management objectives annually. Chinamanufacturing has set a greenhouse gas management target of 10% reduction of CO2 emissions and 7% of electricity consumption by 2022 based on 2017. Therefore, greenhousegas inventory operations are carried out every year and take last year as a benchmark to reduceenergy use and increase energy efficiency, thereby reducing greenhouse gas emissions. Since 2012, China manufacturing has carried out organizational (Scope1 and Scope 2) greenhouse gas and product carbon footprint inventory. In 2009, officiallyparticipate in CDP carbon footprint disclosure, the carbon reduction target to mitigate the effectsof climate change.Year Carbon reduction work2009 • Arcadyan headquarter conducts organized greenhouse gas inventory and adopts carbon reduction measures. • Arcadyan headquarter officially participated in the International(CDP). 2012 • China manufacturing conducts annual organizational inventory 2013• China manufacturing to organizational carbon reduction targets and adopt carbon reduction measures. 2015~2016• Arcadyan headquarter conducted organizational Scope 3 - Carbon emission inventory of new buildings in Taiwan headquarters. • Arcadyan headquarter purchased carbon footprint Simapro software, participated in product carbon footprint green design consultation.2017 • Arcadyan headquarter conducted product's carbon footprint inventory - Electronic Home Gateway LCA. 2018 • Arcadyan headquarter carried out product Router carbon emission inventory certification. b. Greenhouse gas reduction:Arcadyan is committed to reducing greenhouse gas emissions, and actively promotes energy-saving projects in the plant area. In terms of energy conservation, the planning includes two major energy-saving spindles, such as equipment improvement and process transformation. Theresponsible personnel implement and estimate energy savings, and introduce daily energy-savingbehaviour measures. Statistics of direct greenhouse gas emission source in 2018Human category/Total amount of organic matter(BOD)/CH4 Emissions (BOD*EF,)/CO2 Emissions Equivalent)/CO2 Emissions Equivalent2020:•Practice ''BS 80001” the principles of the circular economy guide” for new product development.•Conduct ISO-4064GHG3rd party validation and verification, and set up a goal and plan to reduce GHG emission.Open large windows to save electricity5. VMware server: Calculation of cost savings by using host virtualizationCalculate the difference between 10 virtualized hosts before and after virtualizationAnnual Energy Savings 66,190 kilowatts of physical hardware costs (Physical Hardware): SavingsEnvironmental Impact: Cut down 200 trees and reduce carbon emissions by 40,261 kg. Carbon Calculator)6.iBEMSInstall an Intelligent (iBEMS) central control and monitoring system to monitor and improve the performance coefficient of the entire system. To build an intelligent</t>
  </si>
  <si>
    <t>2021-07-20 01:52:59.0</t>
  </si>
  <si>
    <t>ArcBest Corporation</t>
  </si>
  <si>
    <t>2021-07-28 21:56:58.0</t>
  </si>
  <si>
    <t>US EPA Center for Corporate Climate Leadership:  Direct Emissions from Mobile Combustion Sources</t>
  </si>
  <si>
    <t>2021-07-28 18:25:46.0</t>
  </si>
  <si>
    <t>2021-08-11 18:51:08.0</t>
  </si>
  <si>
    <t>The Greenhouse Gas Protocol: A Corporate Accounting and Reporting Standard (Revised Edition); World Steel Association CO2 emissions data collection guidelines;  Other, please specify: ArcelorMittal's Basis of Reporting 2019 (available at: https://corporate-media.arcelormittal.com/media/5nbklxpr/am_basis_of_reporting_2019.pdf)</t>
  </si>
  <si>
    <t>When reporting on our total CO2 emissions we are largely compliant with the first reporting proposal of GHG protocol making a separation between direct emissions (straight carbon balance of sites), scope 2 emissions (almost only electricity) and scope 3 emissions having a significant impact (procurements of external coke, pellets and industrial gas). The main deviation from the GHG protocol guidelines results from the way exported gas to power plants is included in the emissions calculation. Process emissions are the aggregate of direct emissions and emissions resulting from the combustion of exported waste gas used in the power plant to generate electricity (Coke Oven, Blast Furnace and Basic Oxygen Furnace gas). Some power plants are owned by ArcelorMittal, while others are not. Exported waste gas is therefore included within the scope of reporting, irrespective of ownership, to allow a fair comparison of carbon data between the reporting sites.See below an extract on carbon accounting methods from ArcelorMittal's Basis of Reporting 2020.CO2e calculations include all steel plants with a significant CO2e impact, including those with a coke battery, blast furnace/convertor, electric arc furnace. Business units with low energy intensity (such as welded tubes units) as well as service centres, office buildings and transportation are excluded from the boundary of calculation. Waste gases burnt internally (reused within the site); burnt in a power plant (internal or external) to produce electricity or, where this is not possible, must be flared. Since these gases must be emitted within a short time (some minutes) after production, the decision on how they are emitted is driven entirely by the level of activity of the steel plant. We therefore consider the emissions from our waste gases to always be within our operational control. We differentiate as follows: ‘Direct emissions' are the actual emissions coming out of the chimneys of the sites. This data is based on a carbon balance at site level.Scope 1: (Process emissions): Our reporting under Scope 1 is conservative in order to allow a fair comparison of carbon data between the reporting sites and includes all our process emissions under our control. If we only considered direct and not full process emissions (ie excluded the external power plant emissions) we would effectively transfer our process emissions to the power plant and replace them with Scope 2 emissions for all the electricity we import from the power plant, based on the average carbon content of grid electricity. But since our waste gases are five times more carbon-intensive than the natural gas that power plants would normally utilize, we would be under-reporting the emissions for which we are responsible. The CO2e per tonne of steel of a steel plant that report its direct emissions only can be half those of the one that reports its full process emissions including the ones used for power generation by an external power plant but which can be entirely consumed in the steel production operation.Scope 2: (Indirect emissions from ‘net' purchased electricity): Electricity- related emissions are linked to the external procurement of electricity in excess of those quantities produced from waste gas exported to external power plants. For this calculation, country (or local if relevant) specific CO2e equivalent emission factors of electricity are applied.Scope 3: the other upstream CO2e included in our boundary emissions related to the procurements of pre-processed materials and utilities (such as, pellets, burnt fluxes, industrial gases) and exchange of intermediate products between sites (such as coke, DRI, pig iron). Upstream emissions do not include raw material extraction or transportation and only capture emissions produced during processing of materials. Transportation activities are currently excluded.Collection of data: Data is submitted by local site management to the Environment department. ArcelorMittal requires production sites to fill in a standard template, which requests information on material use, energy and utility flows at the site level. This data is obtained from procurement, delivery and inventory information at site level and is used to calculate net use.Data conversion: Data collected is then converted to CO2e with standard emission factors from carbon contents or upstream values for processed materials, utilities and intermediate products. These values are preferably measured directly; otherwise they are derived from standard values based on ArcelorMittal's experience (see Appendix 1). For scope 3 emissions, a unique upstream value is allocated to each pre-processed material, utility and intermediate product, based on the average performance of the producing sector. Where local site data is not available, estimates are made based on the production to emissions ratio of the prior year, and applying this to the current year production data.</t>
  </si>
  <si>
    <t>2021-07-28 15:49:13.0</t>
  </si>
  <si>
    <t>Agricultural products wholesale</t>
  </si>
  <si>
    <t>IPCC Guidelines for National Greenhouse Gas Inventories, 2006; The Climate Registry: General Reporting Protocol; US EPA Mandatory Greenhouse Gas Reporting Rule</t>
  </si>
  <si>
    <t>Archetype Agency LLC</t>
  </si>
  <si>
    <t>2021-07-27 20:35:49.0</t>
  </si>
  <si>
    <t>Media</t>
  </si>
  <si>
    <t>None at this stage.</t>
  </si>
  <si>
    <t>2021-08-05 21:56:41.0</t>
  </si>
  <si>
    <t>European Union Emission Trading System (EU ETS): The Monitoring and Reporting Regulation (MMR) – General guidance for installations; The Greenhouse Gas Protocol: A Corporate Accounting and Reporting Standard (Revised Edition); The Greenhouse Gas Protocol: Scope 2 Guidance; US EPA Emissions &amp; Generation Resource Integrated Database (eGRID)</t>
  </si>
  <si>
    <t>2021-07-28 14:02:15.0</t>
  </si>
  <si>
    <t>Arcus FM Ltd</t>
  </si>
  <si>
    <t>2021-07-27 14:32:14.0</t>
  </si>
  <si>
    <t>Arendals Fossekompani ASA</t>
  </si>
  <si>
    <t>2021-07-27 19:53:27.0</t>
  </si>
  <si>
    <t>The Greenhouse Gas Protocol: A Corporate Accounting and Reporting Standard (Revised Edition);  Other, please specify: GRI, TCFD, SASB</t>
  </si>
  <si>
    <t>Arendals Fossekompani published its first Sustainability Report last year, as the starting point of a 4-year journey to integrate sustainability in our work processes. By 2023, one goal is for AFK to have extensive, ongoing reporting in accordance with Global Reporting Initiative (GRI) or another relevant reporting regime for companies listed on the Oslo Stock Exchange.This second sustainability report, as was the case with the first report, is inspired by the guidelines of GRI. Sustainability Accounting Standards Board (SASB) was also used in order to establish industry-specific disclosure standards across ESG topics.GRI's mission is to enable organisations to be transparent and take responsibility for their impacts, enabled through the world's most widely used standards for sustainability reporting - the GRI StandardsSASB's stated mission is to establish industry-specific disclosure standards across ESG topics that facilitate communication between companies and investors about financial matters, and communicate their impacts on issues such as climate change, human rights and corruption.</t>
  </si>
  <si>
    <t>Arezzo &amp; Co</t>
  </si>
  <si>
    <t>2021-07-28 17:45:10.0</t>
  </si>
  <si>
    <t>Argal Química Indústria e Comércio Ltda</t>
  </si>
  <si>
    <t>2021-07-30 09:50:28.0</t>
  </si>
  <si>
    <t>Argosy Property</t>
  </si>
  <si>
    <t>2021-07-27 04:18:13.0</t>
  </si>
  <si>
    <t>2021-07-07 23:55:56.0</t>
  </si>
  <si>
    <t>2021-07-29 05:00:38.0</t>
  </si>
  <si>
    <t>The Greenhouse Gas Protocol: A Corporate Accounting and Reporting Standard (Revised Edition); The Greenhouse Gas Protocol: Scope 2 Guidance;  Other, please specify: Higg Facility Environmental Module and Higg Materials Sustainability Index</t>
  </si>
  <si>
    <t>In addition to the above selected methodologies, we use emissions factors data from the Higg Facility Environment Module and the Higg Materials Sustainability Index, developed by the Sustainable Apparel Coalition. This data is used to inform a portion of our Scope 3 emissions, Category 1: Purchased Goods and Services.</t>
  </si>
  <si>
    <t>ARKAY PACKAGING CORP</t>
  </si>
  <si>
    <t>2021-04-23 17:36:13.0</t>
  </si>
  <si>
    <t>2021-07-28 17:27:48.0</t>
  </si>
  <si>
    <t>European Union Emission Trading System (EU ETS): The Monitoring and Reporting Regulation (MMR) – General guidance for installations; ISO 14064-1;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</si>
  <si>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2021-07-28 18:19:08.0</t>
  </si>
  <si>
    <t>IPCC Guidelines for National Greenhouse Gas Inventories, 2006; The Greenhouse Gas Protocol: A Corporate Accounting and Reporting Standard (Revised Edition);  Other, please specify: IPCC 1996, NCASI, EBRD</t>
  </si>
  <si>
    <t>The Greenhouse Gas Protocol: A Corporate Accounting and Reporting Standard details principles and requirements for designing, developing, managing and reporting organization- or company-level GHG inventories. It includes requirements for determining GHG emission boundaries, quantifying an organization's GHG emissions and removals, and identifying specific company actions or activities aimed at improving GHG management. It also includes requirements and guidance on inventory quality management, reporting, internal auditing and the organization's responsibilities for verification activities.2006 IPCC Guidelines for National Greenhouse Gas Inventories are the main guidelines for GHG emission quantification, including definition of emission factors.1996 IPCC Guidelines for National Greenhouse Gas Inventories were used to determine carbon oxidised fraction.NCASI's (National Council for Air and Stream Improvement) report "Calculation Tools for Estimating Greenhouse Gas Emissions from Pulp and Paper Mills" and EBDR's (European Bank for Reconstruction and Development) report "Development of the Electricity Carbon Emission Factors for Russia" were used to determine the emission factors.</t>
  </si>
  <si>
    <t>ARLANDA</t>
  </si>
  <si>
    <t>2021-08-25 21:41:56.0</t>
  </si>
  <si>
    <t>2021-07-28 13:02:41.0</t>
  </si>
  <si>
    <t>Armada Supply Chain Solutions, LLC</t>
  </si>
  <si>
    <t>2021-07-27 14:35:12.0</t>
  </si>
  <si>
    <t>Armaturen Vertrieb Alms GmbH</t>
  </si>
  <si>
    <t>2021-07-26 07:44:00.0</t>
  </si>
  <si>
    <t>ARMCO STACO S.A. INDUSTRIA</t>
  </si>
  <si>
    <t>2021-08-11 14:22:31.0</t>
  </si>
  <si>
    <t>ARMSTRONG PARTNERSHIP</t>
  </si>
  <si>
    <t>2021-07-27 19:12:52.0</t>
  </si>
  <si>
    <t>2021-07-30 10:25:24.0</t>
  </si>
  <si>
    <t>Other, please specify: Ministry for the Protection of the Environment and Natural Resources of the RF.Order № 300 dated 30.06.2015 concering methodical instructions and guidance on quantifying greenhouse gas emissions.Registered in Ministry of justice on 15.12.2015 N 40098</t>
  </si>
  <si>
    <t>Arnest's collecting data methodology is based on requirements of Federal Service for Supervision of Natural Resource Usage organisation.The Order № 300 of Ministry for the Protection of the Environment and Natural Resources of the Russian Federation dated 30.06.2015 concerning approval of methodical instructions and guidance on quantifying greenhouse gas emissions organizations engaged in economic and other activities in the Russian Federation" (Registered in Ministry of justice of Russia on 15.12.2015 N 40098). The Annex № 2, formulas 1.1,1.2а.</t>
  </si>
  <si>
    <t>AROTUBI</t>
  </si>
  <si>
    <t>2021-07-08 10:54:27.0</t>
  </si>
  <si>
    <t>Other, please specify: Não houve coleta</t>
  </si>
  <si>
    <t>Não houve coleta</t>
  </si>
  <si>
    <t>ArreBeef S.A.</t>
  </si>
  <si>
    <t>2021-07-28 16:45:14.0</t>
  </si>
  <si>
    <t>The Greenhouse Gas Protocol: Public Sector Standard;  Other, please specify: Realizamos el calculo del Alcance 2 mediante utilizando  el factor de emisión del 2019 de Argentina 0.428 tCO2/MWh</t>
  </si>
  <si>
    <t>no contamos con recoleccion de datos, ya que las mediciones que realizamos en planta son anuales, de calidad de Aire, Emisiones difusas (amoniaco) y Emisiones Gaseosas (caldera)</t>
  </si>
  <si>
    <t>2021-07-26 14:06:20.0</t>
  </si>
  <si>
    <t>2021-07-19 01:51:02.0</t>
  </si>
  <si>
    <t>Artes Graficas Modernas S.A.</t>
  </si>
  <si>
    <t>2021-07-27 20:10:51.0</t>
  </si>
  <si>
    <t>Other, please specify: DEC 674/89 - 776/92 -1074/18-806/97 - 650/2011 - 157/12 - 118/11 // RES 555/2012 - 242/97-279/96 - 63/96 - 665/2000 - 389/2000 - 188/12 - 146/12 - 139/13 - 159/96 - LEY 26221 - 5965 - 11459 - 11720 -</t>
  </si>
  <si>
    <t>DDJJ Anual, visado de documentación técnica, factibilidad hidráulica, licencia de emisiones, monitoreos, manifiestos.</t>
  </si>
  <si>
    <t>ARTS ELECTRONICS</t>
  </si>
  <si>
    <t>2021-06-02 01:41:35.0</t>
  </si>
  <si>
    <t>Arvida Group Limited</t>
  </si>
  <si>
    <t>2021-07-28 07:37:33.0</t>
  </si>
  <si>
    <t>ISO 14064-1; The Greenhouse Gas Protocol: A Corporate Accounting and Reporting Standard (Revised Edition); Toitū carbonreduce programme</t>
  </si>
  <si>
    <t>2021-07-28 16:54:43.0</t>
  </si>
  <si>
    <t>ARVIND PRESS CAPS</t>
  </si>
  <si>
    <t>2021-07-07 09:08:43.0</t>
  </si>
  <si>
    <t>Act on the Rational Use of Energy; India GHG Inventory Programme;  Other, please specify: Signify emission calculator</t>
  </si>
  <si>
    <t>Sinify emission Calculator</t>
  </si>
  <si>
    <t>2021-06-25 17:19:49.0</t>
  </si>
  <si>
    <t>2021-07-16 00:42:03.0</t>
  </si>
  <si>
    <t>2021-07-28 09:22:23.0</t>
  </si>
  <si>
    <t>2021-05-26 03:50:48.0</t>
  </si>
  <si>
    <t>2021-07-27 08:03:35.0</t>
  </si>
  <si>
    <t>Australia - National Greenhouse and Energy Reporting Act; European Union Emission Trading System (EU ETS): The Monitoring and Reporting Regulation (MMR) – General guidance for installations; Japan Ministry of the Environment, Law Concerning the Promotion of the Measures to Cope with Global Warming, Superceded by Revision of the Act on Promotion of Global Warming Countermeasures (2005 Amendment); New Zealand - Guidance for Voluntary, Corporate Greenhouse Gas Reporting</t>
  </si>
  <si>
    <t>2021-07-25 00:46:16.0</t>
  </si>
  <si>
    <t>ASAHI PRETEC CORP.</t>
  </si>
  <si>
    <t>2021-07-27 08:41:43.0</t>
  </si>
  <si>
    <t>Precious metals</t>
  </si>
  <si>
    <t>2021-07-27 05:00:10.0</t>
  </si>
  <si>
    <t>2021-07-21 07:15:16.0</t>
  </si>
  <si>
    <t>2021-07-28 08:54:18.0</t>
  </si>
  <si>
    <t>Other, please specify: ACT of Veitnam</t>
  </si>
  <si>
    <t>ACT of Veitnam</t>
  </si>
  <si>
    <t>Ascential</t>
  </si>
  <si>
    <t>2021-07-21 09:45:37.0</t>
  </si>
  <si>
    <t>2021-07-27 14:12:17.0</t>
  </si>
  <si>
    <t>IPCC Guidelines for National Greenhouse Gas Inventories, 2006;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The Greenhouse Gas Protocol: A Corporate Accounting and Reporting Standard (Revised Edition)</t>
  </si>
  <si>
    <t>2021-07-16 17:07:21.0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</si>
  <si>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t>
  </si>
  <si>
    <t>ASGN Inc.</t>
  </si>
  <si>
    <t>2021-07-19 18:41:13.0</t>
  </si>
  <si>
    <t>Other, please specify: N/A</t>
  </si>
  <si>
    <t>N/A - Apex Systems is a Staffing Agency, therefore, we are not producing emissions or collecting any associated activity data.</t>
  </si>
  <si>
    <t>ASHLEY ALTEAMS India limited</t>
  </si>
  <si>
    <t>2021-07-28 12:16:20.0</t>
  </si>
  <si>
    <t>Other, please specify: TNPCB</t>
  </si>
  <si>
    <t>TNPCB GUIDELINES</t>
  </si>
  <si>
    <t>ASIA SCOPE INTERNATIONAL LTD.</t>
  </si>
  <si>
    <t>2021-07-05 01:48:59.0</t>
  </si>
  <si>
    <t>2021-07-27 15:53:11.0</t>
  </si>
  <si>
    <t>2021-07-28 14:57:39.0</t>
  </si>
  <si>
    <t>ASK INDUSTRIES SPA</t>
  </si>
  <si>
    <t>2021-07-08 08:23:02.0</t>
  </si>
  <si>
    <t>Other, please specify: UNI EN ISO 16911-1</t>
  </si>
  <si>
    <t>EN ISO 16911-1 specifies a method for periodic determination of the axial velocity and volume flow rate of gas within emissions ducts and stacks. It is applicable for use in circular or rectangular ducts with measurement locations meeting the requirements of EN 15259. Minimum and maximum duct sizes are driven by practical considerations of the measurement devices described within EN ISO 16911-1.</t>
  </si>
  <si>
    <t>2021-07-28 01:21:16.0</t>
  </si>
  <si>
    <t>2021-07-28 11:26:00.0</t>
  </si>
  <si>
    <t>ASL Global</t>
  </si>
  <si>
    <t>2021-07-26 15:41:06.0</t>
  </si>
  <si>
    <t>ISO 14064-1; The GHG Indicator: UNEP Guidelines for Calculating Greenhouse Gas Emissions for Businesses and Non-Commercial Organizations; The Greenhouse Gas Protocol: A Corporate Accounting and Reporting Standard (Revised Edition); The Greenhouse Gas Protocol: Scope 2 Guidance</t>
  </si>
  <si>
    <t>2021-09-08 16:35:20.0</t>
  </si>
  <si>
    <t>2021-07-27 06:51:27.0</t>
  </si>
  <si>
    <t>2021-07-27 01:00:19.0</t>
  </si>
  <si>
    <t>Aspect</t>
  </si>
  <si>
    <t>2021-07-28 13:42:46.0</t>
  </si>
  <si>
    <t>Other, please specify: Please see below</t>
  </si>
  <si>
    <t>We are currently looking into Scope 1 and 2 of the ISO 14064 accreditation to BSI.</t>
  </si>
  <si>
    <t>ASPEED Technology</t>
  </si>
  <si>
    <t>2021-07-12 12:39:10.0</t>
  </si>
  <si>
    <t>2021-07-27 11:22:47.0</t>
  </si>
  <si>
    <t>2021-07-27 15:10:34.0</t>
  </si>
  <si>
    <t>Other, please specify: ISO 14064-1: 2012 standard, an emission of 18,930 t of CO2-eq</t>
  </si>
  <si>
    <t>Data generated, in accordance with the requirements of the ISO 14064-1: 2012 standard, an emission of 18,930 t of CO2-eq(Scope 1: 1,119.16 t of CO2-eq, Scope 2: 17,810.36 t of CO2-eq) and undertakes to monitor it over time.</t>
  </si>
  <si>
    <t>2021-07-26 14:07:51.0</t>
  </si>
  <si>
    <t>2021-07-27 21:25:15.0</t>
  </si>
  <si>
    <t>Asseio (Rentokil)</t>
  </si>
  <si>
    <t>2021-07-19 14:55:10.0</t>
  </si>
  <si>
    <t>2021-07-28 18:02:02.0</t>
  </si>
  <si>
    <t>The Greenhouse Gas Protocol: A Corporate Accounting and Reporting Standard (Revised Edition); VfU (Verein fur Umweltmanagement) Indicators Standard</t>
  </si>
  <si>
    <t>2021-08-10 12:32:21.0</t>
  </si>
  <si>
    <t>Defra Environmental Reporting Guidelines: Including streamlined energy and carbon reporting guidance, 2019; IEA CO2 Emissions from Fuel Combustion;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</si>
  <si>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Associated Global Logistics</t>
  </si>
  <si>
    <t>2021-07-13 12:11:46.0</t>
  </si>
  <si>
    <t>ASSOCIATED ROADWAYS  PVT . LTD</t>
  </si>
  <si>
    <t>2021-06-18 10:07:04.0</t>
  </si>
  <si>
    <t>Other, please specify: we have not used any</t>
  </si>
  <si>
    <t>We have not used any methodology</t>
  </si>
  <si>
    <t>ASSOCIATION OF CERTIFIED ANTI MONEY ACAMS</t>
  </si>
  <si>
    <t>2021-07-21 20:39:38.0</t>
  </si>
  <si>
    <t>Assura Plc</t>
  </si>
  <si>
    <t>2021-09-20 16:34:35.0</t>
  </si>
  <si>
    <t>EPRA (European Public Real Estate Association) Sustainability Best Practice recommendations Guidelines, 2017</t>
  </si>
  <si>
    <t>2021-07-27 16:57:14.0</t>
  </si>
  <si>
    <t>Assured Partners Northest LLC</t>
  </si>
  <si>
    <t>2021-04-21 13:49:05.0</t>
  </si>
  <si>
    <t>Assystem</t>
  </si>
  <si>
    <t>2021-07-26 15:41:23.0</t>
  </si>
  <si>
    <t>ASTABRIDGE HOLDINGS LTD</t>
  </si>
  <si>
    <t>2021-08-27 10:28:56.0</t>
  </si>
  <si>
    <t>2021-07-27 08:09:42.0</t>
  </si>
  <si>
    <t>ASTEMIL ASSESSORIA TECNICA</t>
  </si>
  <si>
    <t>2021-07-28 18:04:24.0</t>
  </si>
  <si>
    <t>2021-07-28 14:19:38.0</t>
  </si>
  <si>
    <t>2021-07-27 14:12:10.0</t>
  </si>
  <si>
    <t>2021-07-28 00:43:09.0</t>
  </si>
  <si>
    <t>2021-07-28 05:52:57.0</t>
  </si>
  <si>
    <t>The Greenhouse Gas Protocol: A Corporate Accounting and Reporting Standard (Revised Edition);  Other, please specify: EcoInvent versions 3.6 and 3.7.1; umweltbundesamt.at</t>
  </si>
  <si>
    <t>CO2 emissions are reported in accordance with the Greenhouse Gas Protocol.CO2 conversion factors were taken from the following sources:* EcoInvent versions 3.6 and 3.7.1: The international ecoinvent database is a leading global data system from the Swiss ecoinvent Center for the central recording, calculation, administration and offering of LCA data via the Internet. (Used for calculating Scope 2 and Scope 3 emissions.)* umweltbundesamt.at: The Austrian "Umweltbundesamt" provides factors for the calculation of greenhouse gas emissions of various energy sources (as of October 2019). (Used for calculating Scope 1 and Scope 3 emissions.)</t>
  </si>
  <si>
    <t>2021-08-12 01:53:20.0</t>
  </si>
  <si>
    <t>Defra Environmental Reporting Guidelines: Including streamlined energy and carbon reporting guidance, 2019; Energy Information Administration 1605B;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US EPA Center for Corporate Climate Leadership: Waste Generated in Operations; IPCC Fifth Assessment Report (100 year GWPs); IEA GHG Emissions from Electricity Generation, OECD/IEA, Paris, 2020; Environment Canada NIR 2020 submission</t>
  </si>
  <si>
    <t>US EPA Center for Corporate Climate Leadership: Waste Generated in OperationsIPCC Fifth Assessment Report (AR5 – 100 year GWPs).IEA GHG Emissions from Electricity Generation, OECD/IEA, Paris, 2020. (Year 2018 data)Environment Canada National Inventory Report 1990-2018 (2020 submission)</t>
  </si>
  <si>
    <t>2021-07-27 14:08:46.0</t>
  </si>
  <si>
    <t>Other, please specify: ENEA  (Agenzia Nazionale Efficienza Energetica)</t>
  </si>
  <si>
    <t>EN 16247 - 1 : 2012, EN 16247 -3: 2014 ,UNI CEI/TR 11428:2011 eRequirement from d.l. 102.214 (italian legislative decree)</t>
  </si>
  <si>
    <t>2021-07-22 23:03:53.0</t>
  </si>
  <si>
    <t>2021-07-28 17:30:35.0</t>
  </si>
  <si>
    <t>ATENTO Global</t>
  </si>
  <si>
    <t>2021-07-28 22:09:03.0</t>
  </si>
  <si>
    <t>2021-07-28 07:22:40.0</t>
  </si>
  <si>
    <t>ATLANTE SR</t>
  </si>
  <si>
    <t>2021-07-19 13:45:24.0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</si>
  <si>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GHG Corporate Value Chain (Scope 3) Accounting and Reporting Standard - GHG Emission Calculation Tool</t>
  </si>
  <si>
    <t>GHG Corporate Value Chain (Scope 3) Accounting and Reporting StandardGHG Emission Calculation Tool</t>
  </si>
  <si>
    <t>2021-07-28 17:55:26.0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</si>
  <si>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t>
  </si>
  <si>
    <t>2021-07-28 15:15:22.0</t>
  </si>
  <si>
    <t>Atlantica Sustainable Infrastructure PLC</t>
  </si>
  <si>
    <t>2021-07-28 15:15:34.0</t>
  </si>
  <si>
    <t>2021-07-27 08:01:19.0</t>
  </si>
  <si>
    <t>Defra Environmental Reporting Guidelines: Including streamlined energy and carbon reporting guidance, 2019; IEA CO2 Emissions from Fuel Combustion; The Greenhouse Gas Protocol: A Corporate Accounting and Reporting Standard (Revised Edition);  Other, please specify: NTM</t>
  </si>
  <si>
    <t>For Transport of goods, Atlas Copco uses factors from NTM. If Atlas Copco do not receive CO2 data directly from the forwarder, a vehicle specific factor is applied. More information can be found here: trasnportmeasures.org</t>
  </si>
  <si>
    <t>ATLAS EXPORT ENTERPRISES</t>
  </si>
  <si>
    <t>2021-09-30 10:35:47.0</t>
  </si>
  <si>
    <t>India GHG Inventory Programme; ISO 14064-1; US EPA Center for Corporate Climate Leadership: Direct Emissions from Stationary Combustion Sources; US EPA Center for Corporate Climate Leadership: Indirect Emissions From Purchased Electricity</t>
  </si>
  <si>
    <t>2021-07-01 06:21:47.0</t>
  </si>
  <si>
    <t>Atmos Energy Corp</t>
  </si>
  <si>
    <t>2021-07-28 22:46:41.0</t>
  </si>
  <si>
    <t>2021-05-25 08:22:42.0</t>
  </si>
  <si>
    <t>2021-07-27 10:45:53.0</t>
  </si>
  <si>
    <t>2021-07-08 21:43:09.0</t>
  </si>
  <si>
    <t>The GHG Indicator: UNEP Guidelines for Calculating Greenhouse Gas Emissions for Businesses and Non-Commercial Organizations;  Other, please specify: National Ministry of the Ecological Transition conversion factors</t>
  </si>
  <si>
    <t>The methodology used to collect Scope 1 emissions takes into account the consumption shown on the invoice of our suppliers for heating oil, natural gas and automotive gasoline and diesel fuel. In addition, the calculation of Scope 1 emissions takes into account the conversion factors of the Spanish Ministry for the Ecological Transition and the emission factors published in the GHG inventory report.The methodology used to collect Scope 2 emissions takes into account the consumption shown on our supplier's invoice, which is included in the carbon footprint calculation sheet provided by the Spanish Ministry for the Ecological Transition.</t>
  </si>
  <si>
    <t>ATRINET</t>
  </si>
  <si>
    <t>2021-04-20 15:01:18.0</t>
  </si>
  <si>
    <t>ATS Automation Tooling Systems</t>
  </si>
  <si>
    <t>2021-07-28 04:28:49.0</t>
  </si>
  <si>
    <t>ATSUMITEC CO. LTD</t>
  </si>
  <si>
    <t>2021-07-16 04:01:14.0</t>
  </si>
  <si>
    <t>Attacq Ltd</t>
  </si>
  <si>
    <t>2021-07-28 11:29:42.0</t>
  </si>
  <si>
    <t>ATTRACTIVE VENTURE</t>
  </si>
  <si>
    <t>2021-08-24 08:17:24.0</t>
  </si>
  <si>
    <t>Other, please specify: not applicable</t>
  </si>
  <si>
    <t>not applicable</t>
  </si>
  <si>
    <t>2021-07-27 12:29:40.0</t>
  </si>
  <si>
    <t>2021-07-28 10:14:25.0</t>
  </si>
  <si>
    <t>AUDITOIRE ?HK?</t>
  </si>
  <si>
    <t>2021-07-27 12:31:49.0</t>
  </si>
  <si>
    <t>AUJUE</t>
  </si>
  <si>
    <t>2021-06-29 08:48:18.0</t>
  </si>
  <si>
    <t>2021-07-28 10:26:40.0</t>
  </si>
  <si>
    <t>AusNet Services</t>
  </si>
  <si>
    <t>2021-07-16 04:17:54.0</t>
  </si>
  <si>
    <t>Austevoll Seafood ASA</t>
  </si>
  <si>
    <t>2021-07-08 11:38:55.0</t>
  </si>
  <si>
    <t>2021-07-27 08:07:58.0</t>
  </si>
  <si>
    <t>Australia - National Greenhouse and Energy Reporting Act; Defra Environmental Reporting Guidelines: Including streamlined energy and carbon reporting guidance, 2019; IEA CO2 Emissions from Fuel Combustion; IPCC Guidelines for National Greenhouse Gas Inventories, 2006; New Zealand - Guidance for Voluntary, Corporate Greenhouse Gas Reporting; The Greenhouse Gas Protocol: A Corporate Accounting and Reporting Standard (Revised Edition); US EPA Emissions &amp; Generation Resource Integrated Database (eGRID);  Other, please specify: Please refer to response for 5.2a</t>
  </si>
  <si>
    <t>Second National Framework Convention on Climate Change (SNFCCC) (The source of fuel Emission factors for ANZ's India-basedoperations);  CO2 Baseline Database for the Indian Power Sector (The source of stationary diesel Emission factors for ANZ's India-based operations).</t>
  </si>
  <si>
    <t>2021-07-28 07:24:50.0</t>
  </si>
  <si>
    <t>2021-07-27 16:49:37.0</t>
  </si>
  <si>
    <t>AUTO SKILL INDUSTRIAL CO LTD</t>
  </si>
  <si>
    <t>2021-07-21 06:14:00.0</t>
  </si>
  <si>
    <t>2021-07-23 17:38:45.0</t>
  </si>
  <si>
    <t>2021-07-27 17:10:23.0</t>
  </si>
  <si>
    <t>Autoliv Inc</t>
  </si>
  <si>
    <t>2021-07-23 16:26:35.0</t>
  </si>
  <si>
    <t>2021-07-28 21:19:38.0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</si>
  <si>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</si>
  <si>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2021-06-02 13:52:02.0</t>
  </si>
  <si>
    <t>2021-10-01 02:15:41.0</t>
  </si>
  <si>
    <t>2021-07-23 02:29:22.0</t>
  </si>
  <si>
    <t>Act on the Rational Use of Energy; Bilan Carbone; China Corporate Energy Conservation and GHG Management Programme; European Union Emission Trading System (EU ETS): The Monitoring and Reporting Regulation (MMR) – General guidance for installations; IEA CO2 Emissions from Fuel Combustion;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</si>
  <si>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Avaids Technovators Pvt. Ltd.</t>
  </si>
  <si>
    <t>2021-08-28 06:00:19.0</t>
  </si>
  <si>
    <t>AVALIGN</t>
  </si>
  <si>
    <t>2021-07-07 13:44:32.0</t>
  </si>
  <si>
    <t>2021-07-22 15:09:12.0</t>
  </si>
  <si>
    <t>IEA CO2 Emissions from Fuel Combustion; The Greenhouse Gas Protocol: A Corporate Accounting and Reporting Standard (Revised Edition); US EPA Emissions &amp; Generation Resource Integrated Database (eGRID)</t>
  </si>
  <si>
    <t>2021-07-28 02:34:10.0</t>
  </si>
  <si>
    <t>Defra Environmental Reporting Guidelines: Including streamlined energy and carbon reporting guidance, 2019; ISO 14064-1; The Greenhouse Gas Protocol: A Corporate Accounting and Reporting Standard (Revised Edition); US EPA Center for Corporate Climate Leadership: Direct Emissions from Stationary Combustion Sources;  Other, please specify: GHG Inventory Information Management</t>
  </si>
  <si>
    <t>AVANGRID, as part of Iberdrola Group, follows Group´s own document explaining the procedure following the official methodologies: "Greenhouse Gas Inventory Information Management". The report is drawn up in accordance with the requirements established in UNE-EN-ISO 14064-1:2012: ''Greenhouse gases. Part 1: Specification with guidance at the organization level for quantification and reporting of greenhouse gas emissions and removals.Link to the document: https://www.iberdrola.com/wcorp/gc/prod/en_US/sostenibilidad/docs/Informe_GEI_2020.pdf</t>
  </si>
  <si>
    <t>Avanti Broadband</t>
  </si>
  <si>
    <t>2021-07-09 09:49:23.0</t>
  </si>
  <si>
    <t>Recycling</t>
  </si>
  <si>
    <t>2021-07-28 13:19:33.0</t>
  </si>
  <si>
    <t>The Greenhouse Gas Protocol: A Corporate Accounting and Reporting Standard (Revised Edition); US EPA Emissions &amp; Generation Resource Integrated Database (eGRID)</t>
  </si>
  <si>
    <t>2021-07-26 22:28:52.0</t>
  </si>
  <si>
    <t>IEA CO2 Emissions from Fuel Combustion; IPCC Guidelines for National Greenhouse Gas Inventories, 2006; The Greenhouse Gas Protocol: A Corporate Accounting and Reporting Standard (Revised Edition); US EPA Emissions &amp; Generation Resource Integrated Database (eGRID)</t>
  </si>
  <si>
    <t>2021-07-28 19:09:28.0</t>
  </si>
  <si>
    <t>2021-07-27 17:16:24.0</t>
  </si>
  <si>
    <t>2021-07-27 20:57:31.0</t>
  </si>
  <si>
    <t>IEA CO2 Emissions from Fuel Combustion; IPCC Guidelines for National Greenhouse Gas Inventories, 2006; The Greenhouse Gas Protocol: Public Sector Standard; The Greenhouse Gas Protocol: Scope 2 Guidance; US EPA Emissions &amp; Generation Resource Integrated Database (eGRID); US EPA Mandatory Greenhouse Gas Reporting Rule;  Other, please specify: Reliable Disclosure Systems for Europe (RE-DISS)</t>
  </si>
  <si>
    <t>The RE-DISS project aimed at improving significantly the reliability and accuracy of the information given to consumers of electricity in Europe regarding the origin of the electricity they are consuming. Such information is given to all consumers through the regime of electricity source disclosure, which is a requirement on all European suppliers of electricity.</t>
  </si>
  <si>
    <t>2021-07-27 22:05:41.0</t>
  </si>
  <si>
    <t>2021-07-27 22:18:54.0</t>
  </si>
  <si>
    <t>Defra Environmental Reporting Guidelines: Including streamlined energy and carbon reporting guidance, 2019; IEA CO2 Emissions from Fuel Combustion; The Climate Registry: Oil &amp; Gas Protocol; The Greenhouse Gas Protocol: A Corporate Accounting and Reporting Standard (Revised Edition)</t>
  </si>
  <si>
    <t>AVM IMPACT LTD (Global)</t>
  </si>
  <si>
    <t>2021-07-29 08:35:23.0</t>
  </si>
  <si>
    <t>Avnet Inc.</t>
  </si>
  <si>
    <t>2021-07-28 18:17:39.0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</si>
  <si>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Additional sources can be found below in C5.2a</t>
  </si>
  <si>
    <t>Avnet's GHG emissions reported in this questionnaire are based on environmental data collected from invoices and on-site measurements during CY20. Avnet has chosen operational control to consolidate GHG emissions. This includes fleet, distribution centers, warehouses, offices, and manufacturing/integration sites that are either owned or operated by the company. This includes owned and leased properties, but does not include land. We estimate this data covers over 80% of our square footage.Scope 1: On-site generation (Fuel Oil, Natural Gas, Propane) and Corporate fleet.Scope 1 emissions are defined as sources that are owned or controlled by the company. Direct emissions are the result of activities such as generation of on-site combustion of heat (boilers, furnaces, etc.) or electricity (generators), processing, transportation, or fugitive emissions. Avnet has 2 sites (in Phoenix and Chandler, AZ) that report on-site generation from solar energy. Emission calculations were made based on the EPA GHG Guidance, Direct Emissions from Stationary Sources and EPA GHG Inventory Guide Direct Emissions from Mobile Combustion SourceScope 2: Purchased Energy (Electricity, Heating, Cooling).Scope 2 emissions are indirect emissions resulting from generation of electricity, heat, or steam generated off-site and consumed by facilities purchased by Avnet. Avnet is reporting market-based for locations supported by energy attribute certificates and invoices.Emission calculations were made based on the EPA GHG Guidance, Indirect Emissions from Purchased ElectricityScope 3: Corporate Business Travel &amp;; Upstream/Downstream Transportationand DistributionScope 3 emissions include indirect emissions that are outside of Avnet's ownership and control but are of consequence of the company's activities. Avnet is reporting business travel and upstream and downstream transportation/distribution.Emission values sourced from travel management company logs and carrier invoicing data. Calculations were based on DEFRA Environmental Reporting Guidelines and the Department of Energy and Climate Change.Additional Sources not listed in C5.2:EPA Pollution Prevention GHG Calculator Tool, Stationary SourcesJCM Emission Factors for MexicoMinistry of the Environment and Climate Change, Guideline for Quantification, Reporting and Verification of Greenhouse Gas EmissionsUmwelt Bundesamt CO2 Emission Factors for Fossil FuelsEPA Climate Leadership Emission Factors for Greenhouse Gas InventoriesEnergy and Sustainability Research Institute Groningen, University of Groningen, China CO2 emission accounts 2016–2017UK Comcar Company Car TaxDepartment for Business, Energy &amp;; Industrial Strategy, Government conversion factors for company reporting of greenhouse gas emissionsCarbon Footprint 2020 Grid Electricity Emission FactorsInstitute for Global Environmental Strategies (IGES), List of Environmental FactorsEuropean Bank for Reconstruction and Development, Development of the electricity carbon emission factors for UkraineBureau of Energy Ministry of Economic Affairs, Taiwan CO2 emissions from fuel combustionNationally Appropriate Mitigation Action of The Republic of Serbia Nama Short DescriptionGHG Protocol Category 4, Upstream Transportation and DistributionGHG Protocol Chapter 9, Downstream Transportation and Distribution</t>
  </si>
  <si>
    <t>AVO CARBON (TIANJIN) CO,LTD.</t>
  </si>
  <si>
    <t>2021-07-05 13:32:28.0</t>
  </si>
  <si>
    <t>Avon CROWNCAPS &amp; CONTAINERS</t>
  </si>
  <si>
    <t>2021-07-28 10:22:21.0</t>
  </si>
  <si>
    <t>Other, please specify: Annex 5 European Commission</t>
  </si>
  <si>
    <t>Annex 5, European Commission.This article gave the calculation of emission for per litre of diesel consumption.Source: https://ec.europa.eu/environment/enveco/taxation/pdf/Annex%205%20-%20Calculations%20from%20the%20case%20studies.pdf</t>
  </si>
  <si>
    <t>2021-07-28 16:31:35.0</t>
  </si>
  <si>
    <t>2021-08-12 01:05:25.0</t>
  </si>
  <si>
    <t>2021-04-28 10:22:59.0</t>
  </si>
  <si>
    <t>Axcelis Technologies</t>
  </si>
  <si>
    <t>2021-04-30 06:13:33.0</t>
  </si>
  <si>
    <t>Other, please specify: We didn't collect the data. Axcelis Korea  doesn't have factory.</t>
  </si>
  <si>
    <t>We didn't collect the data. Axcelis Korea doesn't have factory.</t>
  </si>
  <si>
    <t>2021-07-28 17:01:53.0</t>
  </si>
  <si>
    <t>2021-07-28 12:49:36.0</t>
  </si>
  <si>
    <t>Axihum</t>
  </si>
  <si>
    <t>2021-07-19 17:05:03.0</t>
  </si>
  <si>
    <t>2021-07-27 21:38:16.0</t>
  </si>
  <si>
    <t>AXINN VELTROP &amp; HARKRIDER LLP</t>
  </si>
  <si>
    <t>2021-08-05 16:00:07.0</t>
  </si>
  <si>
    <t>2021-07-27 15:57:43.0</t>
  </si>
  <si>
    <t>American Petroleum Institute Compendium of Greenhouse Gas Emissions Methodologies for the Oil and Natural Gas Industry, 2009;  Other, please specify: Manual</t>
  </si>
  <si>
    <t>We use a standard value to calculate the emissions. We identify our emissions in 6 lines: 1) Kilometers, 2) Electrical, 3) Refrigeration Gases, 4) Water, 5) Garbagge, 6) Papers.Per each one of these lines we have a monthly report. The sum of these calculations give us the CO2e emissions.</t>
  </si>
  <si>
    <t>2021-08-11 07:31:39.0</t>
  </si>
  <si>
    <t>2021-07-23 17:26:21.0</t>
  </si>
  <si>
    <t>IPCC Guidelines for National Greenhouse Gas Inventories, 2006; Programa GEI Mexico; The Greenhouse Gas Protocol: A Corporate Accounting and Reporting Standard (Revised Edition);  Other, please specify: General Law on Climate Change (LGCC, Ley General de Cambio Climático) and Regulations in Matter of the National Registry of Emissions and associated Secretarial Agreements (Reglamento en Materia del Registro Nacional de Emisiones)</t>
  </si>
  <si>
    <t>We use the GHG Protocol as a standard for the accounting of our greenhouse gas emissions. The consolidation approach used for emissions was operational control and to calculate our emissions we used fuel and electricity consumption information and applied documented emission factors and Global Warming Potential (GWP) rates. For Scope 2 emissions we used the emission factor of the National Electricity System 2019: 0.5050 tons of CO2e/MWh. The information used for calculating Scope 1, 2 and 3 emissions was collected by Axtel.</t>
  </si>
  <si>
    <t>2021-07-29 05:16:49.0</t>
  </si>
  <si>
    <t>2021-07-27 15:22:53.0</t>
  </si>
  <si>
    <t>AYDEM YENİLENEBİLİR ENERJİ A.Ş.</t>
  </si>
  <si>
    <t>2021-07-28 20:59:20.0</t>
  </si>
  <si>
    <t>2021-07-28 09:47:20.0</t>
  </si>
  <si>
    <t>AZIM FOR Trading and INVESTMENT SERVICES (S.A.E)</t>
  </si>
  <si>
    <t>2021-07-17 12:05:58.0</t>
  </si>
  <si>
    <t>The Climate Registry: Oil &amp; Gas Protocol; The Cool Farm Tool; The GHG Indicator: UNEP Guidelines for Calculating Greenhouse Gas Emissions for Businesses and Non-Commercial Organizations</t>
  </si>
  <si>
    <t>Azul Sa</t>
  </si>
  <si>
    <t>2021-07-28 11:43:25.0</t>
  </si>
  <si>
    <t>Azure Power</t>
  </si>
  <si>
    <t>2021-07-28 10:19:29.0</t>
  </si>
  <si>
    <t>2021-04-20 01:10:03.0</t>
  </si>
  <si>
    <t>B R A-Maskiner AB</t>
  </si>
  <si>
    <t>2021-08-12 12:07:34.0</t>
  </si>
  <si>
    <t>B&amp;G Foods, Inc.</t>
  </si>
  <si>
    <t>2021-07-28 20:44:54.0</t>
  </si>
  <si>
    <t>IEA CO2 Emissions from Fuel Combustion; The Greenhouse Gas Protocol: A Corporate Accounting and Reporting Standard (Revised Edition); The Greenhouse Gas Protocol: Scope 2 Guidance; US EPA Emissions &amp; Generation Resource Integrated Database (eGRID); US EPA Mandatory Greenhouse Gas Reporting Rule</t>
  </si>
  <si>
    <t>B&amp;M European Value Retail SA</t>
  </si>
  <si>
    <t>2021-07-22 10:28:02.0</t>
  </si>
  <si>
    <t>2021-07-28 18:32:13.0</t>
  </si>
  <si>
    <t>2021-07-28 14:39:49.0</t>
  </si>
  <si>
    <t>Brazil GHG Protocol Programme; 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Other, please specify: Brazilian Energy Balance;  MCTI – Science, Technology and Innovation Ministry; EPA GRID;</t>
  </si>
  <si>
    <t>- Brazilian Energy Balance - Year 2019 – published by the Energy &amp;; Mining Ministry and Energy Research Company;- MCTI – Science, Technology and Innovation Ministry: average factors of CO2 emission grid month / year;- EPA:eGRID2018_summarytables.</t>
  </si>
  <si>
    <t>2021-07-27 08:24:27.0</t>
  </si>
  <si>
    <t>Munitions</t>
  </si>
  <si>
    <t>BAGNALL &amp; MORRIS LTD</t>
  </si>
  <si>
    <t>2021-07-27 15:25:39.0</t>
  </si>
  <si>
    <t>2021-04-19 06:44:22.0</t>
  </si>
  <si>
    <t>2021-05-07 13:38:15.0</t>
  </si>
  <si>
    <t>2021-07-29 07:20:37.0</t>
  </si>
  <si>
    <t>2021-08-25 20:26:10.0</t>
  </si>
  <si>
    <t>2021-07-27 11:44:58.0</t>
  </si>
  <si>
    <t>Bakkavör Group</t>
  </si>
  <si>
    <t>2021-07-26 11:37:12.0</t>
  </si>
  <si>
    <t>2021-07-28 19:07:02.0</t>
  </si>
  <si>
    <t>Defra Environmental Reporting Guidelines: Including streamlined energy and carbon reporting guidance, 2019; IEA CO2 Emissions from Fuel Combustion; The Greenhouse Gas Protocol: A Corporate Accounting and Reporting Standard (Revised Edition)</t>
  </si>
  <si>
    <t>2021-07-28 22:51:12.0</t>
  </si>
  <si>
    <t>Ballard Power Systems</t>
  </si>
  <si>
    <t>2021-07-27 22:39:19.0</t>
  </si>
  <si>
    <t>Balta Group Nv</t>
  </si>
  <si>
    <t>2021-07-28 12:05:17.0</t>
  </si>
  <si>
    <t>Banca Mediolanum</t>
  </si>
  <si>
    <t>2021-07-28 12:42:06.0</t>
  </si>
  <si>
    <t>ABI Energia Linee Guida; The Greenhouse Gas Protocol: A Corporate Accounting and Reporting Standard (Revised Edition)</t>
  </si>
  <si>
    <t>Banca Popolare di Sondrio</t>
  </si>
  <si>
    <t>2021-07-26 10:02:23.0</t>
  </si>
  <si>
    <t>ABI Energia Linee Guida; The Greenhouse Gas Protocol: Scope 2 Guidance</t>
  </si>
  <si>
    <t>Banco ABC Brasil SA</t>
  </si>
  <si>
    <t>2021-07-19 20:19:42.0</t>
  </si>
  <si>
    <t>2021-07-28 10:56:44.0</t>
  </si>
  <si>
    <t>2021-07-28 21:39:43.0</t>
  </si>
  <si>
    <t>2021-07-28 18:10:44.0</t>
  </si>
  <si>
    <t>2021-07-28 17:46:50.0</t>
  </si>
  <si>
    <t>The Greenhouse Gas Protocol: A Corporate Accounting and Reporting Standard (Revised Edition)GHG Protocol establishes comprehensive global standardized frameworks to measure and manage greenhouse gas (GHG) emissions from private and public sector operations, value chains and mitigation actions.Guide for the quantification of greenhouse gas emmissions and removals in financial sector organizations- GTC 271 by ICONTECThe Ministry of Environment and Sustainable Development (MADS) together with the Colombian Institute of Technical Standards and Certification (ICONTEC), have identified that the carbon footprint is an instrument that allows establishing a framework to establish the GHG emissions of the different organizations in the Colombian industrial, productive and service sectors.This guide has been designed as an instrument that gives practical guidance to entities in the financial sector, with the purpose that they can carry out an appropriate follow-up to their emissions and their initiatives for the limitation, reduction or removal of GHGs; presenting in a simple way the process to identify and understand in an easy and timely way the main applicable requirements and the necessary procedures to determine the carbon footprint of an organization within the sector.</t>
  </si>
  <si>
    <t>2021-07-23 16:16:55.0</t>
  </si>
  <si>
    <t>2021-07-28 12:16:05.0</t>
  </si>
  <si>
    <t>BANCO INTER SA-PR</t>
  </si>
  <si>
    <t>2021-07-28 00:48:03.0</t>
  </si>
  <si>
    <t>2021-07-28 17:57:09.0</t>
  </si>
  <si>
    <t>Defra Environmental Reporting Guidelines: Including streamlined energy and carbon reporting guidance, 2019; IPCC Guidelines for National Greenhouse Gas Inventories, 2006</t>
  </si>
  <si>
    <t>2021-07-28 18:42:00.0</t>
  </si>
  <si>
    <t>Defra Environmental Reporting Guidelines: Including streamlined energy and carbon reporting guidance, 2019; IEA CO2 Emissions from Fuel Combustion</t>
  </si>
  <si>
    <t>2021-08-27 22:58:14.0</t>
  </si>
  <si>
    <t>2021-06-21 15:15:43.0</t>
  </si>
  <si>
    <t>2021-07-28 03:20:57.0</t>
  </si>
  <si>
    <t>2021-07-29 03:53:55.0</t>
  </si>
  <si>
    <t>2021-07-28 12:15:01.0</t>
  </si>
  <si>
    <t>The Greenhouse Gas Protocol: A Corporate Accounting and Reporting Standard (Revised Edition);  Other, please specify: Israel Ministry Environmental Protection and Dorad Energy Ltd. Emission factors for electricity supply</t>
  </si>
  <si>
    <t>Israel ministry of environmental protection GHG voluntary reporting mechanism and Dorad Energy Ltd. Emission factors for electricity supply.</t>
  </si>
  <si>
    <t>2021-07-27 14:54:52.0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</si>
  <si>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</si>
  <si>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Bank of Communications</t>
  </si>
  <si>
    <t>2021-07-27 10:31:23.0</t>
  </si>
  <si>
    <t>Other, please specify: Measures of Shanghai for Computation and Reporting of Greenhouse Gas Emissions by Tourist Hotels, Malls, and Real Estate and Financial Office Buildings (Trial)</t>
  </si>
  <si>
    <t>2021-07-28 17:07:49.0</t>
  </si>
  <si>
    <t>2021-07-28 22:06:34.0</t>
  </si>
  <si>
    <t>2021-07-29 00:35:39.0</t>
  </si>
  <si>
    <t>Bank Pekao S.A.</t>
  </si>
  <si>
    <t>2021-07-26 09:51:01.0</t>
  </si>
  <si>
    <t>2021-07-27 15:40:59.0</t>
  </si>
  <si>
    <t>2021-07-09 18:28:55.0</t>
  </si>
  <si>
    <t>Baozun</t>
  </si>
  <si>
    <t>2021-07-13 08:40:38.0</t>
  </si>
  <si>
    <t>The Greenhouse Gas Protocol: Public Sector Standard; The Greenhouse Gas Protocol: Scope 2 Guidance</t>
  </si>
  <si>
    <t>BARBER A J &amp; R G LTD</t>
  </si>
  <si>
    <t>2021-07-27 13:50:49.0</t>
  </si>
  <si>
    <t>2021-07-28 11:15:51.0</t>
  </si>
  <si>
    <t>2021-07-16 21:25:17.0</t>
  </si>
  <si>
    <t>2021-07-28 08:10:27.0</t>
  </si>
  <si>
    <t>Defra Environmental Reporting Guidelines: Including streamlined energy and carbon reporting guidance, 2019; Other, please specify</t>
  </si>
  <si>
    <t>We calculate our emissions figures using raw data from the following resources:- Site gasoil - Data from our fuel invoices in terms of quantities used on site- Vehicle diesel - Is provided from fuel cards centrally captured- Electricity - From utility bills held centrally- Water &amp;; Gas from utility bills- Waste - Through monthly site waste returnsAll the quantities are loaded into one spreadsheet which is then used to calculate our Scope 1,2 &amp;; 3 emissions. From August 2021 we will be using Achilles EManage system to bulk upload our emission data on a monthly basis which will be used for annual verification purposes and also support the monthly capture of our Carbon KPI for monitoring during our 2021/22 financial year.</t>
  </si>
  <si>
    <t>2021-07-27 17:29:10.0</t>
  </si>
  <si>
    <t>2021-07-27 22:01:37.0</t>
  </si>
  <si>
    <t>BARLOWORLD LTD</t>
  </si>
  <si>
    <t>2021-07-27 12:23:55.0</t>
  </si>
  <si>
    <t>2021-07-28 17:32:53.0</t>
  </si>
  <si>
    <t>2021-07-28 18:12:53.0</t>
  </si>
  <si>
    <t>Defra Environmental Reporting Guidelines: Including streamlined energy and carbon reporting guidance, 2019; Environment Canada, Metal Mining, Guidance Manual for Estimating Greenhouse Gas Emission; IEA CO2 Emissions from Fuel Combustion; IPCC Guidelines for National Greenhouse Gas Inventories, 2006; ISO 14064-1;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</si>
  <si>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2021-07-26 14:52:50.0</t>
  </si>
  <si>
    <t>2021-07-21 11:46:01.0</t>
  </si>
  <si>
    <t>Other, please specify:  Collected data are provided by their supplier</t>
  </si>
  <si>
    <t>Collected data are provided by their supplier</t>
  </si>
  <si>
    <t>BarthHaas GmbH &amp; Co. KG</t>
  </si>
  <si>
    <t>2021-07-25 20:49:25.0</t>
  </si>
  <si>
    <t>The Cool Farm Tool; 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</si>
  <si>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2021-07-26 17:58:54.0</t>
  </si>
  <si>
    <t>ISO 14064-1; Programa GEI Mexico; The Greenhouse Gas Protocol: A Corporate Accounting and Reporting Standard (Revised Edition)</t>
  </si>
  <si>
    <t>2021-07-23 10:49:09.0</t>
  </si>
  <si>
    <t>Basware Oyj</t>
  </si>
  <si>
    <t>2021-07-16 07:10:54.0</t>
  </si>
  <si>
    <t>BATESVILLE TOOL &amp; DIE INC</t>
  </si>
  <si>
    <t>2021-06-21 12:01:17.0</t>
  </si>
  <si>
    <t>(ISO Website) The ISO14000 family of standards provides practical tools for companies and organizations of all kinds looking to manage their environmental responsibilities.ISO14001:2015 and its supporting standards such as ISO14006:2011 focus on environmental systems to achieve this. The other standards in the family focus on specific approaches such as audits, communications, labelling and life cycle analysis, as well as environmental challenges such as climate change.The ISO14000 family of standards are developed by ISO Technical Committee ISO/TC207 and its various subcommittees.</t>
  </si>
  <si>
    <t>Baublebar</t>
  </si>
  <si>
    <t>2021-07-02 17:54:05.0</t>
  </si>
  <si>
    <t>Other, please specify: not engaged</t>
  </si>
  <si>
    <t>Not yet evaluated.</t>
  </si>
  <si>
    <t>2021-07-28 19:21:00.0</t>
  </si>
  <si>
    <t>2021-08-11 23:27:45.0</t>
  </si>
  <si>
    <t>BAXTERS</t>
  </si>
  <si>
    <t>2021-07-27 13:35:55.0</t>
  </si>
  <si>
    <t>Other, please specify: We have used a bottom up consumption/activity based approach to calculating emissions based on BEIS Conversion Factor figures and activity data kept in house.</t>
  </si>
  <si>
    <t>We have used a bottom up consumption/activity based approach to calculating emissions based on BEIS Conversion Factor figures and activity data kept in house on gas (kWh), electricity (kWh), fleet transport emissions from leased cars (km and kWh) and other fuel use.(litres and kWh). Scope 3 emissions are our waste (tonnage disposed of) and business travel only (km travelled split by mode of transport). Guidance to complete the emissions calculations have been taken from BEIS guidance for company reporting as well as using fundamental principles of the GHG Protocol.</t>
  </si>
  <si>
    <t>Bay Corrugated</t>
  </si>
  <si>
    <t>2021-07-15 18:02:48.0</t>
  </si>
  <si>
    <t>Other, please specify: US Dept. of Energy .</t>
  </si>
  <si>
    <t>There is no standard protocol being used. Data is from direct invoices from utility suppliers.</t>
  </si>
  <si>
    <t>2021-07-26 05:52:16.0</t>
  </si>
  <si>
    <t>2021-07-27 10:43:49.0</t>
  </si>
  <si>
    <t>BAYTECH PLASTICS INC</t>
  </si>
  <si>
    <t>2021-07-26 20:24:41.0</t>
  </si>
  <si>
    <t>Other, please specify: Unknown.  Baytech contracts an outside supplier who uses Canadian regulations as required.</t>
  </si>
  <si>
    <t>Baytech contracts an outside supplier who uses Canadian regulations as required. Emissions are calculated using a mass balance approach.</t>
  </si>
  <si>
    <t>2021-07-29 01:49:48.0</t>
  </si>
  <si>
    <t>Act on the Rational Use of Energy; Canadian Association of Petroleum Producers, Calculating Greenhouse Gas Emissions, 2003; IPCC Guidelines for National Greenhouse Gas Inventories, 2006</t>
  </si>
  <si>
    <t>2021-08-27 11:54:02.0</t>
  </si>
  <si>
    <t>BBC Co Ltd (Best Bristle)</t>
  </si>
  <si>
    <t>2021-08-27 05:23:34.0</t>
  </si>
  <si>
    <t>BBM LOGISTICA S.A.</t>
  </si>
  <si>
    <t>2021-07-27 12:48:14.0</t>
  </si>
  <si>
    <t>BBP</t>
  </si>
  <si>
    <t>2021-07-27 14:27:33.0</t>
  </si>
  <si>
    <t>2021-07-28 14:13:58.0</t>
  </si>
  <si>
    <t>Defra Environmental Reporting Guidelines: Including streamlined energy and carbon reporting guidance, 2019; IEA CO2 Emissions from Fuel Combustion; IPCC Guidelines for National Greenhouse Gas Inventories, 2006; The Greenhouse Gas Protocol: Scope 2 Guidance</t>
  </si>
  <si>
    <t>2021-07-26 19:58:10.0</t>
  </si>
  <si>
    <t>BDO</t>
  </si>
  <si>
    <t>2021-07-28 14:12:53.0</t>
  </si>
  <si>
    <t>Beach Energy</t>
  </si>
  <si>
    <t>2021-07-28 05:41:01.0</t>
  </si>
  <si>
    <t>BEACHHEAD INCORPORATED</t>
  </si>
  <si>
    <t>2021-07-26 16:11:26.0</t>
  </si>
  <si>
    <t>2021-07-26 07:02:08.0</t>
  </si>
  <si>
    <t>Beazley Group</t>
  </si>
  <si>
    <t>2021-07-21 18:53:31.0</t>
  </si>
  <si>
    <t>BEBIDAS PURIFICADAS S RL CV</t>
  </si>
  <si>
    <t>2021-07-06 16:57:40.0</t>
  </si>
  <si>
    <t>Bechem</t>
  </si>
  <si>
    <t>2021-07-27 07:44:27.0</t>
  </si>
  <si>
    <t>2021-09-20 12:25:14.0</t>
  </si>
  <si>
    <t>Defra Environmental Reporting Guidelines: Including streamlined energy and carbon reporting guidance, 2019; The Greenhouse Gas Protocol: Scope 2 Guidance</t>
  </si>
  <si>
    <t>BECK ALUMINUM</t>
  </si>
  <si>
    <t>2021-06-09 14:17:45.0</t>
  </si>
  <si>
    <t>Other, please specify: customer/supplier directed upon request</t>
  </si>
  <si>
    <t>2021-07-28 00:53:04.0</t>
  </si>
  <si>
    <t>2021-07-27 18:03:07.0</t>
  </si>
  <si>
    <t>2021-07-27 12:51:56.0</t>
  </si>
  <si>
    <t>Bilan Carbone; EPRA (European Public Real Estate Association) Sustainability Best Practice recommendations Guidelines, 2017; The Greenhouse Gas Protocol: A Corporate Accounting and Reporting Standard (Revised Edition)</t>
  </si>
  <si>
    <t>2021-07-27 20:26:08.0</t>
  </si>
  <si>
    <t>2021-07-02 07:03:58.0</t>
  </si>
  <si>
    <t>2021-07-13 01:42:55.0</t>
  </si>
  <si>
    <t>BEIJING NINE NINE STAR EXPRESS</t>
  </si>
  <si>
    <t>2021-09-27 03:21:41.0</t>
  </si>
  <si>
    <t>Beijing Sino Supply Chain Management Co., Ltd</t>
  </si>
  <si>
    <t>2021-07-27 13:38:21.0</t>
  </si>
  <si>
    <t>Other, please specify: 发改委公布的《陆上交通运输企业温室气体排放核算方法与报告指南（试行）》</t>
  </si>
  <si>
    <t>发改委公布的《陆上交通运输企业温室气体排放核算方法与报告指南（试行）》</t>
  </si>
  <si>
    <t>2021-07-23 03:34:06.0</t>
  </si>
  <si>
    <t>BEIJING ZEQIAO MEDIA TECHNOLOGY CO LTD</t>
  </si>
  <si>
    <t>2021-07-06 02:33:33.0</t>
  </si>
  <si>
    <t>BEIJING ZHONG KE SAN HUAN HIGH-TECH CO., LTD.</t>
  </si>
  <si>
    <t>2021-07-05 14:26:01.0</t>
  </si>
  <si>
    <t>BEIJING ZHONGJIA SPACE &amp; DISPLAY DESI</t>
  </si>
  <si>
    <t>2021-07-28 09:15:51.0</t>
  </si>
  <si>
    <t>Bekaert NV</t>
  </si>
  <si>
    <t>2021-07-28 06:44:50.0</t>
  </si>
  <si>
    <t>IEA CO2 Emissions from Fuel Combustion;  Other, please specify: International Energy Agency (Scope 2 emissions). Internal tool (Scope 1 emissions from outbound transport).</t>
  </si>
  <si>
    <t>Scope 1: IEA CO2 emissions from fuel combustion emissions factors plus data from our business warehouse system (transport) combined with conversion factors for the reported types of transport (global sea freight, road transport in Europe for our Rubber Reinforcement business unit &amp;; air freight. Inhouse developed tool.Scope 2: The CO2 footprint has been calculated based on the country specific kWh to CO2 conversion factors per individual country as listed in the 2020 IEA CO2 conversion standards.</t>
  </si>
  <si>
    <t>2021-07-17 18:36:19.0</t>
  </si>
  <si>
    <t>BELARA</t>
  </si>
  <si>
    <t>2021-07-19 22:52:05.0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</si>
  <si>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ENCORD: Construction CO2e Measurement Protocol; Energy Information Administration 1605B; Environment Canada, Aluminum Production, Guidance Manual for Estimating Greenhouse Gas Emissions; Environment Canada, Sulphur hexafluoride (SF6) Emission Estimation and Reporting Protocol for Electric Utilities; Programa GEI Mexico</t>
  </si>
  <si>
    <t>2021-07-26 15:19:27.0</t>
  </si>
  <si>
    <t>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  Other, please specify: GHG Protocol Quantis Scope 3 evaluator,  Pier to Pier calculator, Contractual emissions data from Electric energy Municipality</t>
  </si>
  <si>
    <t>We use Vendor meter readings from electricity and water supplier (Municipal contract vendor- supplies emissions data for electricity). Included with uploads are the manufacturing site's municipal electricity servers' emission summary for reference of zero carbon emissions from generation of electricity used. Greenhouse Gas Protocol Scope 3 evaluator Quantis, Pier to Pier for calculation of carbon and mileage of ocean, rail and air shipping . Air Miles calculator for Business travel estimations.</t>
  </si>
  <si>
    <t>2021-07-03 08:26:18.0</t>
  </si>
  <si>
    <t>China Corporate Energy Conservation and GHG Management Programme; European Union Emissions Trading System (EU ETS): The Monitoring and Reporting Regulation (MMR) – General guidance for aircraft operators; The Greenhouse Gas Protocol: A Corporate Accounting and Reporting Standard (Revised Edition); The Greenhouse Gas Protocol: Public Sector Standard</t>
  </si>
  <si>
    <t>BELLETECH CORP</t>
  </si>
  <si>
    <t>2021-07-26 19:24:29.0</t>
  </si>
  <si>
    <t>US EPA Center for Corporate Climate Leadership: Direct Emissions from Stationary Combustion Sources; US EPA Center for Corporate Climate Leadership: Indirect Emissions From Purchased Electricity</t>
  </si>
  <si>
    <t>Belton Technology</t>
  </si>
  <si>
    <t>2021-07-23 10:50:21.0</t>
  </si>
  <si>
    <t>Belvika Trade &amp; Packaging LTD</t>
  </si>
  <si>
    <t>2021-06-29 16:59:27.0</t>
  </si>
  <si>
    <t>2021-07-28 02:20:50.0</t>
  </si>
  <si>
    <t>BENDO &amp; CIA LTDA</t>
  </si>
  <si>
    <t>2021-07-28 13:25:36.0</t>
  </si>
  <si>
    <t>Brazil GHG Protocol Programme;  Other, please specify: Programa Ambiental de Transporte ( CONAMA e IBAMA) - SASSMAQ</t>
  </si>
  <si>
    <t>A Autorização Ambiental para Transporte de Produtos Perigosos é um documento emitido pelo Ibama e obrigatório desde 10 de junho 2012 para o exercício da atividade de transporte marítimo e de transporte interestadual (terrestre e fluvial) de produtos perigosos.Transportadores que realizarem a atividade em apenas uma unidade da Federação (dentro de um estado ou do Distrito Federal) deverão seguir as regras de licenciamento ou autorização ambiental para o transporte de produtos perigosos editadas pelo respectivo órgão estadual de meio ambiente, conforme Art. 8º da Lei Complementar nº 140/2011.</t>
  </si>
  <si>
    <t>2021-07-27 00:10:35.0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</si>
  <si>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</si>
  <si>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BENNER TECNOLOGIA E SISTEMA DE SAÚDE</t>
  </si>
  <si>
    <t>2021-08-30 13:56:22.0</t>
  </si>
  <si>
    <t>BENNETT TOOL &amp; DIE LLC</t>
  </si>
  <si>
    <t>2021-05-27 20:33:10.0</t>
  </si>
  <si>
    <t>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</si>
  <si>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2021-07-28 09:21:39.0</t>
  </si>
  <si>
    <t>Other, please specify: https://www.sunearthtools.com/it/tools/CO2-emissions-calculator.php</t>
  </si>
  <si>
    <t>For scope 2 we referred to the abovementioned website that calculates the CO2 emissions per MWh of electricity consumed.</t>
  </si>
  <si>
    <t>2021-07-20 14:00:35.0</t>
  </si>
  <si>
    <t>BERGSTROM INC.</t>
  </si>
  <si>
    <t>2021-06-09 16:31:38.0</t>
  </si>
  <si>
    <t>Other, please specify: Emissions is measured by actual output but not by any specific standard identified in the preceding list.</t>
  </si>
  <si>
    <t>The company looks at total natural gas usage relative to sales dollars</t>
  </si>
  <si>
    <t>Berje Inc</t>
  </si>
  <si>
    <t>2021-07-02 20:20:08.0</t>
  </si>
  <si>
    <t>Other, please specify: We have de  minimis emmisions under  EPA</t>
  </si>
  <si>
    <t>2021-07-27 21:18:16.0</t>
  </si>
  <si>
    <t>Defra Environmental Reporting Guidelines: Including streamlined energy and carbon reporting guidance, 2019;  Other, please specify: Defra Voluntary Environmental Reporting Guidelines: Including streamlined energy and carbon reporting guidance, 2019</t>
  </si>
  <si>
    <t>Defra Voluntary Environmental Reporting Guidelines: Including streamlined energy and carbon reporting guidance, 2019</t>
  </si>
  <si>
    <t>Berkshire Hathaway Energy</t>
  </si>
  <si>
    <t>2021-08-27 17:45:58.0</t>
  </si>
  <si>
    <t>US EPA Emissions &amp; Generation Resource Integrated Database (eGRID); US EPA Mandatory Greenhouse Gas Reporting Rule;  Other, please specify: Edison Electric Institute ESG/Sustainability Quantitative Template</t>
  </si>
  <si>
    <t>As an electric generator, Berkshire Hathaway Energy's utilities have been subject to the U.S. Environmental Protection Agency's Greenhouse Gas Reporting Program since its inception. Most information is directly recorded by continuous emission monitoring systems and, where not available, is calculated utilizing fuel inputs, operating hours and emissions factors published by the U.S. Environmental Protection Agency. Berkshire Hathaway Energy utilizes the Edison Electric Institute's ESG/Sustainability template to publicly report its emissions and has done so since the first reporting year of 2017. For gas transmission, storage and distribution, the U.S. Environmental Protection Agency's Greenhouse Gas Reporting Program's protocol is followed, enhanced by the Natural Gas Sustainability Initiative's methodology.</t>
  </si>
  <si>
    <t>BERNARD MATTHEWS FDS</t>
  </si>
  <si>
    <t>2021-09-30 21:52:19.0</t>
  </si>
  <si>
    <t>BERNER</t>
  </si>
  <si>
    <t>2021-06-24 11:02:10.0</t>
  </si>
  <si>
    <t>IPCC Guidelines for National Greenhouse Gas Inventories, 2006; The Greenhouse Gas Protocol: A Corporate Accounting and Reporting Standard (Revised Edition);  Other, please specify: The emission calculator provided by Finnish Chamber of Commerce</t>
  </si>
  <si>
    <t>The calculations are based on the methodology of GHG Protocol. In the calculation we have utilized the emissions calculator of Finnish Chamber of Commerce. Where possible, the emission factors of the energy provider have been used.</t>
  </si>
  <si>
    <t>2021-07-14 12:03:43.0</t>
  </si>
  <si>
    <t>BEKB is applying the VfU Indicators methodology, which is compliant to the GHG protocol and includes scope 1 to 3 emissions. This standard is oriented towards financial institutions and includes the following environmental data: premises energy, business travel, paper, waste, water, coolant losses. See www.vfu.de. For the reporting year (2020), BEKB has applied the VfU Indicators version 2018 (based on conversion factors from Eco-Invent 3.4).</t>
  </si>
  <si>
    <t>2021-04-23 18:41:50.0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</si>
  <si>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</si>
  <si>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2021-07-22 21:43:38.0</t>
  </si>
  <si>
    <t>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t>
  </si>
  <si>
    <t>2021-07-27 07:03:38.0</t>
  </si>
  <si>
    <t>BESLER</t>
  </si>
  <si>
    <t>2021-07-28 13:01:57.0</t>
  </si>
  <si>
    <t>WBCSD: The Cement CO2 and Energy Protocol;  Other, please specify: world recourses instiute (WRI)</t>
  </si>
  <si>
    <t>Besson</t>
  </si>
  <si>
    <t>2021-07-23 13:35:26.0</t>
  </si>
  <si>
    <t>BEST ACHIEVE LIMITED</t>
  </si>
  <si>
    <t>2021-04-20 03:51:40.0</t>
  </si>
  <si>
    <t>2021-07-23 20:06:12.0</t>
  </si>
  <si>
    <t>The Climate Registry: General Reporting Protocol; The Greenhouse Gas Protocol: A Corporate Accounting and Reporting Standard (Revised Edition); US EPA Center for Corporate Climate Leadership: Direct Emissions from Stationary Combustion Sources; US EPA Center for Corporate Climate Leadership: Direct Fugitive Emissions from Refrigeration, Air Conditioning, Fire Suppression, and Industrial Gases</t>
  </si>
  <si>
    <t>BEST DIAMOND PACKAGING, LLC</t>
  </si>
  <si>
    <t>2021-07-27 15:03:29.0</t>
  </si>
  <si>
    <t>Other, please specify: GreenCircle certification system 3rd party verification / auditing.  2020-2021 re-certification is in process of being completed.  estimated completion is 10/18/2021</t>
  </si>
  <si>
    <t>GreenCircle, LLC. is 3rd party certification body that is performing the Scope 1/2 data collection. 7/1/2018 - 6-30-2019, BDP scope 1 and 2 carbon footprint was 2140 metric tons. GreenCircle also performs Zero to Waste Landfill diversion certificate, baseline year BDP achieved 92% waste diversion. estimated completion is 10/13/2020</t>
  </si>
  <si>
    <t>Best Value Chem PVT</t>
  </si>
  <si>
    <t>2021-07-13 06:20:23.0</t>
  </si>
  <si>
    <t>2021-07-27 09:14:55.0</t>
  </si>
  <si>
    <t>2021-05-21 01:09:54.0</t>
  </si>
  <si>
    <t>2021-07-28 13:08:05.0</t>
  </si>
  <si>
    <t>2021-07-12 21:31:27.0</t>
  </si>
  <si>
    <t>We don't have them.</t>
  </si>
  <si>
    <t>2021-08-26 17:15:32.0</t>
  </si>
  <si>
    <t>BGR INC</t>
  </si>
  <si>
    <t>2021-07-13 20:49:06.0</t>
  </si>
  <si>
    <t>BH-TECH, INC.</t>
  </si>
  <si>
    <t>2021-07-27 23:02:40.0</t>
  </si>
  <si>
    <t>2021-07-28 15:08:46.0</t>
  </si>
  <si>
    <t>Defra Environmental Reporting Guidelines: Including streamlined energy and carbon reporting guidance, 2019; India GHG Inventory Programme; The Greenhouse Gas Protocol: Public Sector Standard</t>
  </si>
  <si>
    <t>BHG GROUP AB</t>
  </si>
  <si>
    <t>2021-07-09 10:58:56.0</t>
  </si>
  <si>
    <t>2021-07-28 03:54:16.0</t>
  </si>
  <si>
    <t>Australia - National Greenhouse and Energy Reporting Act; Environment Canada, Metal Mining, Guidance Manual for Estimating Greenhouse Gas Emission; IPCC Guidelines for National Greenhouse Gas Inventories, 2006; The Greenhouse Gas Protocol: A Corporate Accounting and Reporting Standard (Revised Edition); US EPA Mandatory Greenhouse Gas Reporting Rule;  Other, please specify: BHP internal requirements,</t>
  </si>
  <si>
    <t>Energy and Scope 1 emissions for facilities already reporting to mandatory local regulatory programs are required to use the same emission factors and methodologies for reporting under BHP's operational control boundary. This ensures a single emissions and energy inventory is maintained for consistency and efficiency. Local regulatory programs were applicable to the majority of BHP's Scope 1 emissions inventory in FY2020 (operational control boundary) noting that a local regulatory program in this context refers to any scheme requiring emissions to be calculated using mandated references or specified emission factors. In the absence of local mandatory regulations, the Australian NGER (Measurement) Determination has been set as the default source for emission factors and methodologies for consistency with the majority of the emissions inventory. Our Scope 2 emissions have been calculated using the market-based method using supplier specific emissions factors, in line with the Greenhouse Gas Protocol Scope 2 Guidance unless otherwise specified i.e. Scope 2 GHG emissions based on the generators (and therefore the generation fuel mix from which the reporter contractually purchases electricity and/or is directly provided electricity via a direct line transfer). Electricity emission factors are sourced directly from the supplier in the first instance. Where supplier-specific factors are not available, a default emission factor for off-grid electricity is used, as published in local regulations or industry frameworks (or the default off-grid electricity emission factor from the Australian NGER (Measurement) Determination) in the case where no local default is available. For all remaining grid supplied electricity, electricity emission factors for the relevant grid network, as sourced from local regulations, industry frameworks or publications from the local grid administrator. More information on the calculation methodologies for other reported categories, boundaries assumptions and key references used in the preparation of our Scope 1 and Scope 2 emissions data can be found in the BHP Scope 1, 2 and 3 Emissions Calculation Methodology, available at bhp.com/climate.</t>
  </si>
  <si>
    <t>BIANCHI COSTRUZIONI SRL</t>
  </si>
  <si>
    <t>2021-07-27 19:42:25.0</t>
  </si>
  <si>
    <t>Biazet S.A.</t>
  </si>
  <si>
    <t>2021-06-21 13:49:05.0</t>
  </si>
  <si>
    <t>The Greenhouse Gas Protocol: A Corporate Accounting and Reporting Standard (Revised Edition);  Other, please specify: COMMISSION REGULATION (EU) No 601/2012  of 21 June 2012  on the monitoring and reporting of greenhouse gas emissions pursuant to Directive 2003/87/EC of the European Parliament and of the Council</t>
  </si>
  <si>
    <t>COMMISSION REGULATION (EU) No 601/2012 of 21 June 2012 on the monitoring and reporting of greenhouse gas emissions pursuant to Directive 2003/87/EC of the European Parliament and of the Council</t>
  </si>
  <si>
    <t>2021-07-27 08:31:18.0</t>
  </si>
  <si>
    <t>BIEL CRYSTAL (HK) MANUFACTORY LIMITED</t>
  </si>
  <si>
    <t>2021-07-16 09:45:42.0</t>
  </si>
  <si>
    <t>2021-07-08 10:18:18.0</t>
  </si>
  <si>
    <t>BIG GROUP</t>
  </si>
  <si>
    <t>2021-07-07 13:39:23.0</t>
  </si>
  <si>
    <t>The Greenhouse Gas Protocol: A Corporate Accounting and Reporting Standard (Revised Edition); The Greenhouse Gas Protocol: Scope 2 Guidance;  Other, please specify: USA EPA Greenhouse Gas Equivalencies Calculator</t>
  </si>
  <si>
    <t>Monitoring Energy &amp;; Utility Bills, Inventory of goods that produce Carbon Emissions, Average calculations of business travel, staff travel and Energy Performance Certification on our Non-Domestic Building and Air Conditioning</t>
  </si>
  <si>
    <t>2021-07-27 20:10:15.0</t>
  </si>
  <si>
    <t>Defra Environmental Reporting Guidelines: Including streamlined energy and carbon reporting guidance, 2019; EPRA (European Public Real Estate Association) guidelines, 2011; EPRA (European Public Real Estate Association) Sustainability Best Practice recommendations Guidelines, 2017; The Greenhouse Gas Protocol: A Corporate Accounting and Reporting Standard (Revised Edition)</t>
  </si>
  <si>
    <t>Bilfinger SE</t>
  </si>
  <si>
    <t>2021-07-27 23:16:41.0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</si>
  <si>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t>
  </si>
  <si>
    <t>2021-07-25 19:37:11.0</t>
  </si>
  <si>
    <t>For scope 1 emissions, fossil CO2 is reported in EU ETS. We also use GHG protocol to calculate GHG-emissions of CH4 and N2O from biofuels.  For scope 2 emissions, supplier data is used for market based emissions, GaBi database (in the tool SoFi) is used to calculate location based emissions (national emission factors).</t>
  </si>
  <si>
    <t>2021-07-27 14:58:14.0</t>
  </si>
  <si>
    <t>India GHG Inventory Programme; The Greenhouse Gas Protocol: A Corporate Accounting and Reporting Standard (Revised Edition); The Greenhouse Gas Protocol: Public Sector Standard; The Greenhouse Gas Protocol: Scope 2 Guidance</t>
  </si>
  <si>
    <t>2021-07-28 14:13:09.0</t>
  </si>
  <si>
    <t>BIOLAN OY</t>
  </si>
  <si>
    <t>2021-05-31 07:53:51.0</t>
  </si>
  <si>
    <t>Other, please specify: Clonet-tool for SME:s</t>
  </si>
  <si>
    <t>We have calculated scope 1 and scope 2 emissions using emission factors from Statistics Finland (year 2020) and our primary data.</t>
  </si>
  <si>
    <t>bioMérieux</t>
  </si>
  <si>
    <t>2021-07-20 15:39:47.0</t>
  </si>
  <si>
    <t>Bilan Carbone; French methodology for greenhouse gas emissions assessments by companies V4 (ADEME 2016); IPCC Guidelines for National Greenhouse Gas Inventories, 2006; The Greenhouse Gas Protocol: A Corporate Accounting and Reporting Standard (Revised Edition)</t>
  </si>
  <si>
    <t>2021-07-24 17:58:55.0</t>
  </si>
  <si>
    <t>Bison Transport</t>
  </si>
  <si>
    <t>2021-07-28 15:41:20.0</t>
  </si>
  <si>
    <t>Other, please specify: Smart Way. SmartWay in Canada by Natural Resources Canada (NRCan) since 2012</t>
  </si>
  <si>
    <t>The calculation is based on Fuel Used, weight of the freight, tempcontrolled or not and mileage</t>
  </si>
  <si>
    <t>BITRON INDUSTRIE SPA</t>
  </si>
  <si>
    <t>2021-07-20 11:50:37.0</t>
  </si>
  <si>
    <t>2021-07-28 06:16:07.0</t>
  </si>
  <si>
    <t>BKW AG</t>
  </si>
  <si>
    <t>2021-09-20 12:26:53.0</t>
  </si>
  <si>
    <t>2021-07-28 05:01:57.0</t>
  </si>
  <si>
    <t>The Climate Registry: General Reporting Protocol;  Other, please specify: Certified Emissions Measurement and Reduction Scheme (CEMARS)</t>
  </si>
  <si>
    <t>Certified Emissions Measurement and Reduction Scheme (CEMARS) certification is forlarge organisation or large emitting industries to measure their greenhouse gas emissions, put in place plans to reduce them and have both of these steps independently certified. The CEMARS methodology for producing an organisational carbon footprint is aligned with the internationally-recognized Greenhouse Gas Protocol for corporate accounting and reporting and with ISO 14064-1 specification with guidance at the organisational level for quantification and reporting of GHG emissions and removals. The CEMARS carbon footprint exceeds the technical requirements for GHG emissions reporting of the Carbon Disclosure Project.CEMARS was used by Black &amp;; Veatch's UK offices to report on and manage emissions and emissions reduction plans. UK emissions are then rolled up into Black &amp;; Veatch's total carbon footprint which is reported through The Climate Registry (TCR).TCR is the reporting protocol used to report global GHG emissions for Black &amp;; Veatch. TCR is a voluntary, global GHG reporting program which assists organizations in measuring, reporting, and verifying the carbon footprint of their operations . TCR assists organizations in managing and reducing their carbon footprints.</t>
  </si>
  <si>
    <t>BLACK BOX CORPORATION</t>
  </si>
  <si>
    <t>2021-06-15 15:05:30.0</t>
  </si>
  <si>
    <t>Other, please specify: Fleet Manangement Company Model</t>
  </si>
  <si>
    <t>Our pool of US Motor Vehicles is Managed by BBL Fleet Management Company........BBL collects metrics on Fuel usage and average MPG for each of our 600 US Motor VehiclesWe are in the process of fromalizing our emissions data collection to benchmark for future year reductionsas we upgrade vehciles that obtain low MPG's and replace with new fuel efficient vehicles</t>
  </si>
  <si>
    <t>2021-07-28 18:07:14.0</t>
  </si>
  <si>
    <t>Defra Environmental Reporting Guidelines: Including streamlined energy and carbon reporting guidance, 2019; ISO 14064-1; The Climate Registry: General Reporting Protocol; The Greenhouse Gas Protocol: A Corporate Accounting and Reporting Standard (Revised Edition);  Other, please specify: Please see below in C5.2a.</t>
  </si>
  <si>
    <t>Data collection processes for BlackBerry's 2020 GHG inventory included the collection of activity data (e.g. volumes of fuels consumed, electricity used, distances travelled, etc.) from the respective departments (Facilities, Data Center Operations, Environmental Health &amp;; Safety and Travel Teams). The data was consolidated by the Sustainability Team who then engaged the services of ClimateCHECK, a GHG management services and solutions company focusing on end-to-end GHG business models and GHG market infrastructure solutions, to undertake the quantification of GHG emissions and to prepare a GHG inventory report for the reporting period. No direct measurement of emissions (e.g. using continuous emissions monitoring systems) was used by BlackBerry.Emissions of all six Kyoto gases were considered. Emissions data for carbon dioxide (CO2), methane (CH4) and nitrous oxide (N2O) are presented in metric tonnes wherever the GHG quantification (specifically, the emission factor availability) allows for it. GHG emissions related to fugitive emissions (from R407c class refrigerant leaks from BlackBerry-owned facilities) are included in this quantification.The relevant WBCSD/WRI Approved Third Party Databases and any Guidance documents are detailed below:Scope 1 Emissions:  Stationary Fuel Combustion Sources – Guidance Documents: The Greenhouse Gas Protocol: A Corporate Accounting and Reporting Standard (Revised Edition) and The Climate Registry - General Reporting Protocol version 2.1 page 72 was used to estimate natural gas use per ft2.  Stationary Fuel Combustion - Third Party Databases:           National Inventory Report 1990–2018: Part 2. Environment Canada. April 2020. Annex 6, Table A6–1 and Table A6-2 (Natural Gas)      WRI/WBCSD GHG Protocol Emission Factors From Cross-Sector Tools (Excel Workbook). March 2017. Stationary Combustion, CO2, CH4 and N2O (Natural Gas)      National Inventory Report 1990–2018: Part 2. Environment Canada. April 2020. Annex 6, Table A6–4 (Diesel)      NOx/SOx Emissions from National Renewable Energy Laboratory (NREL) - Technical Report NREL/TP-550-38617 Revised June 2007 ‘Source Energy and Emission Factors for Energy Use in Buildings'        Refrigerant (R-407c) Guidance Document: Calculating HFC and PFC Emissions from the Manufacturing, Installation, Operation and Disposal of Refrigeration and Air-conditioning Equipment (Version 1.0, Jan. 2005)  Refrigerant (R-407c) Third Party Database: The Climate Registry: General Reporting Protocol version 2.1 page 197. TableB2 - GWP of Refrigerant Blends (AR5).  Mobile Fuel Combustion Sources – Guidance Documents: The Greenhouse Gas Protocol: A Corporate Accounting and Reporting Standard (Revised Edition)  Mobile Combustion - Third Party Databases:           US mobile emissions: CO2/CH4/N2O emission factors derived from WRI GHG Protocol 'Emission Factors from Cross-Sector Tools' (March 2017). Table 12 ('Transport Vehicle Distance' tab in Excel Spreadsheet. NOx &amp;; SOx Emissions derived from GHGenius 5.01b (Exhaust Emissions Tab, Y78:79)      Canada mobile emissions: National Inventory Report 1990–2019: Part 2. Environment Canada. April 2021. Annex 6, Table A6.1-14. NOx &amp;; SOx Emissions derived from GHGenius 5.01b (Exhaust Emissions Tab, B78:79)      International mobile emissions: DEFRA 2020 GHG Conversion Factors for Company Reporting (V1.0) "Passenger Vehicles" tab in Excel Spreadsheet.      Jet - National Inventory Report 1990–2019: Part 2. Environment Canada. April 2021. Annex 6, Table A6.1-14      Scope 2 Emissions:  Scope 2 Emissions from Purchased Electricity/Steam – Guidance Documents:           The Greenhouse Gas Protocol: A Corporate Accounting and Reporting Standard (Revised Edition) and where necessary The Climate Registry – 2016 Emission Factors.pdf was used to estimate electricity use per ft2 [&lt;a href="https://urldefense.proofpoint.com/v2/url?u=https-3A__www.theclimateregistry.org_wp-2Dcontent_uploads_2014_11_2016-2DClimate-2DRegistry-2DDefault-2DEmission-2DFactors.pdf&amp;;d=DwMF-g&amp;;c=yzoHOc_ZK-sxl-kfGNSEvlJYanssXN3q-lhj0sp26wE&amp;;r=ZaXJT0V3kZLR6XQfofCG4_APVA_k26aeVhOTGJ8vJTE&amp;;m=Gk1BYNxzggBskAidhHAUGnBt1Xl4jpbZymonSArcNjM&amp;;s=D8OXN_2xHZbY6TCfx6eCIITBBumnojlOrK169ugDe4k&amp;;e="&gt;https://www.theclimateregistry.org/wp-content/uploads/2014/11/2016-Climate-Registry-Default-Emission-Factors.pdf Table 14.7].        Scope 2 Emissions from Purchased Electricity/Steam:           US Emission Factors: eGRID2019 (Release 2/23/2021) Tab GHG, NOx and SO2 Annual Output Emission Rates (&lt;a href="https://urldefense.proofpoint.com/v2/url?u=https-3A__www.epa.gov_energy_egrid&amp;;d=DwMF-g&amp;;c=yzoHOc_ZK-sxl-kfGNSEvlJYanssXN3q-lhj0sp26wE&amp;;r=ZaXJT0V3kZLR6XQfofCG4_APVA_k26aeVhOTGJ8vJTE&amp;;m=Gk1BYNxzggBskAidhHAUGnBt1Xl4jpbZymonSArcNjM&amp;;s=9AY25RwprnmB4HEGRoxcYi6K8MMFDnx7whP0NUVFMhQ&amp;;e="&gt;https://www.epa.gov/energy/egrid)      Canadian Emissions Factors: National Inventory Report 1990–2019: Part 3. Environment Canada. April 2021. Tables A13: Electricity Generation and GHG Emission Details.      IEA – CO2 Emissions from Fuel Combustion (2020 ed.), IEA, Paris.      Market-based Emissions - European Residual Mixes 2019, Association of Issuing Bodies, Table 2 and 2021 Green-e Residual Mix Emissions Rates (2019 Data)        Measurement and Estimation Uncertainty of GHG Emissions: • Guidance on Uncertainty Assessment in GHG Inventories and Calculating Statistical Parameter Uncertainty (Version 1.0, September 2003)</t>
  </si>
  <si>
    <t>2021-07-28 21:14:51.0</t>
  </si>
  <si>
    <t>Blason</t>
  </si>
  <si>
    <t>2021-06-15 14:09:37.0</t>
  </si>
  <si>
    <t>Other, please specify: NOM-043-SEMARNAT-1993</t>
  </si>
  <si>
    <t>SEGÚN EL MONITOREO REALIZADO, LA CONCENTRACIÓN Y EMISIÓN DE TOTAL DE LAS PARTÍCULAS SUSPENDIDAS SE EVALÚA POR EL MÉTODO ISOCINÉTICO, QUE CUMPLE CON SU RESPECTIVO MÁXIMO PERMITIDOR VALOR ESTABLECIDO EN EL ESTANDAR OFICIAL DE MÉXICO</t>
  </si>
  <si>
    <t>2021-07-28 14:48:22.0</t>
  </si>
  <si>
    <t>The Greenhouse Gas Protocol: A Corporate Accounting and Reporting Standard (Revised Edition); The Greenhouse Gas Protocol: Scope 2 Guidance;  Other, please specify: See C5.2a below</t>
  </si>
  <si>
    <t>In addition to the Greenhouse Gas Protocol Reporting Standard, Bloomberg uses:1) WRI Report ''Hot Climate, Cool Commerce: A Service Sector Guide to Greenhouse Gas Management” (May, 2006). 2) GHG Corporate Value Chain (Scope 3) Accounting and Reporting Standard</t>
  </si>
  <si>
    <t>Bloomsbury Publishing</t>
  </si>
  <si>
    <t>2021-09-24 16:05:05.0</t>
  </si>
  <si>
    <t>Other, please specify: IEA NPS (low scenario)</t>
  </si>
  <si>
    <t>The relevant scenarios that were used consist of the following:  IEA NPS (Low Scenario)  IEA 66% 2C Scenario (High Scenario) – Please   IEA 66% 2C Scenario – (Moderate) - Adjusted using Climate Action Tracker (CAT) delayed action scenario – The moderate scenario is a Trucost scenario</t>
  </si>
  <si>
    <t>BLP (NORTHERN) LIMITED</t>
  </si>
  <si>
    <t>2021-06-11 12:16:48.0</t>
  </si>
  <si>
    <t>Other, please specify: GHG Protocol Guidance, including direct emissions from fuel and processes (Scope 1 emissions) and those emissions from purchased electricity (or Scope 2 emissions) for the assets they operate.</t>
  </si>
  <si>
    <t>GHG Protocol Guidance, including direct emissions from fuel and processes (Scope 1 emissions) and those emissions from purchased electricity (or Scope 2 emissions) for the assets they operate.- Using tools on The Carbon Trust website SME carbon footprint calculator.</t>
  </si>
  <si>
    <t>BLUE ANGELS SEG E TRANSP VALORES LT</t>
  </si>
  <si>
    <t>2021-07-26 13:44:54.0</t>
  </si>
  <si>
    <t>Blue Sky Telecommunication Limited</t>
  </si>
  <si>
    <t>Afghanistan</t>
  </si>
  <si>
    <t>2021-07-15 03:00:55.0</t>
  </si>
  <si>
    <t>BLUEFIN RESOURCES PTY LTD</t>
  </si>
  <si>
    <t>2021-06-03 02:35:29.0</t>
  </si>
  <si>
    <t>Other, please specify: Not Relevant</t>
  </si>
  <si>
    <t>We do not collect data</t>
  </si>
  <si>
    <t>BMB Montagebau GmbH*</t>
  </si>
  <si>
    <t>2021-04-21 08:24:20.0</t>
  </si>
  <si>
    <t>European Union Emissions Trading System (EU ETS): The Monitoring and Reporting Regulation (MMR) – General guidance for aircraft operators</t>
  </si>
  <si>
    <t>2021-07-28 12:08:04.0</t>
  </si>
  <si>
    <t>BMI MANAGED SUPPORT SERVICES, INC.</t>
  </si>
  <si>
    <t>2021-07-23 11:22:55.0</t>
  </si>
  <si>
    <t>Other, please specify: Please see decription above.</t>
  </si>
  <si>
    <t>2021-07-28 10:08:08.0</t>
  </si>
  <si>
    <t>BMZ INTERNATIONAL, INC.</t>
  </si>
  <si>
    <t>2021-07-15 02:06:09.0</t>
  </si>
  <si>
    <t>2021-07-28 08:08:35.0</t>
  </si>
  <si>
    <t>Bilan Carbone; Defra Environmental Reporting Guidelines: Including streamlined energy and carbon reporting guidance, 2019; ISO 14064-1; The Greenhouse Gas Protocol: A Corporate Accounting and Reporting Standard (Revised Edition)</t>
  </si>
  <si>
    <t>2021-07-28 20:00:59.0</t>
  </si>
  <si>
    <t>2021-07-08 12:43:11.0</t>
  </si>
  <si>
    <t>Sawmills &amp; wood materials</t>
  </si>
  <si>
    <t>BOA VISTA SERVICOS S.A</t>
  </si>
  <si>
    <t>2021-08-26 17:04:52.0</t>
  </si>
  <si>
    <t>Other, please specify: nosso modelo de negocio não causa mudanças climaticas.</t>
  </si>
  <si>
    <t>nosso modelo de negocio não causa mudanças climaticas.</t>
  </si>
  <si>
    <t>2021-07-30 05:43:31.0</t>
  </si>
  <si>
    <t>Boardwalk REIT</t>
  </si>
  <si>
    <t>2021-07-28 17:50:04.0</t>
  </si>
  <si>
    <t>Other, please specify: Canada's National Inventory Report (2021); Environment and Climate Change Canada</t>
  </si>
  <si>
    <t>Canada National Inventory Report (2020), Environment and Climate Change Canada.Data is collected in house at first and then provided to a third-party consultant for quality assurance and analysis. Based on those data outcomes, emissions are calculated. All emissions are calculated based upon commodity usage multiplied by the emissions factors as outlined in these publications. The numbers are then quality assured by the third-party consultant to ensure accuracy and validity. The entire CDP submission is then reviewed by Boardwalk to further assure both data and qualitative answers regarding emissions are accurate.</t>
  </si>
  <si>
    <t>BOC Aviation Limited</t>
  </si>
  <si>
    <t>2021-07-22 07:48:25.0</t>
  </si>
  <si>
    <t>Other, please specify: Energy Market Authority of Singapore, Sustainable energy authority of Ireland, UK government and the Climate Transparency Report 2020.</t>
  </si>
  <si>
    <t>We extracted the total energy consumed in our five offices globally and multiplied that by the relevant conversion factors as published on page 122 in our 2020 Annual Report.</t>
  </si>
  <si>
    <t>BOCAR Group</t>
  </si>
  <si>
    <t>2021-07-27 19:14:17.0</t>
  </si>
  <si>
    <t>2021-07-19 06:51:40.0</t>
  </si>
  <si>
    <t>Bodycote plc</t>
  </si>
  <si>
    <t>2021-07-28 15:37:35.0</t>
  </si>
  <si>
    <t>Defra Environmental Reporting Guidelines: Including streamlined energy and carbon reporting guidance, 2019; IEA CO2 Emissions from Fuel Combustion;  Other, please specify: International Energy Agency</t>
  </si>
  <si>
    <t>The Group collects electricity, natural gas and LPG consumption information from each facility every month. The Group then applies the conversion factors for energy and electricity published by DEFRA and the International Energy Agency (IEA) to calculate the total tonnage of CO2e produced, which along with geographical sales for the year provides the tCO2e per £m of sales.</t>
  </si>
  <si>
    <t>2021-07-28 00:25:23.0</t>
  </si>
  <si>
    <t>BOGE Rubber &amp; Plastics Group</t>
  </si>
  <si>
    <t>2021-07-21 13:53:40.0</t>
  </si>
  <si>
    <t>Boiln Plastics Co.,Ltd.</t>
  </si>
  <si>
    <t>2021-07-23 04:18:50.0</t>
  </si>
  <si>
    <t>2021-06-17 11:36:14.0</t>
  </si>
  <si>
    <t>Other, please specify: We monitor our energy generation (solar panels) versus our energy consumption. Our goal is for generation to equal or exceed the consumption.</t>
  </si>
  <si>
    <t>Reviewing energy generation versus consumption monthly and reducing energy consumption if necessary.</t>
  </si>
  <si>
    <t>2021-07-23 12:12:33.0</t>
  </si>
  <si>
    <t>BOMESA</t>
  </si>
  <si>
    <t>2021-07-07 16:38:22.0</t>
  </si>
  <si>
    <t>2021-07-28 13:55:39.0</t>
  </si>
  <si>
    <t>BONTECK</t>
  </si>
  <si>
    <t>2021-07-26 08:07:50.0</t>
  </si>
  <si>
    <t>2021-07-27 23:00:22.0</t>
  </si>
  <si>
    <t>The Greenhouse Gas Protocol: A Corporate Accounting and Reporting Standard (Revised Edition); US EPA Center for Corporate Climate Leadership:  Direct Emissions from Mobile Combustion Sources; US EPA Emissions &amp; Generation Resource Integrated Database (eGRID)</t>
  </si>
  <si>
    <t>Boozt AB</t>
  </si>
  <si>
    <t>2021-07-27 08:07:51.0</t>
  </si>
  <si>
    <t>2021-07-28 20:28:01.0</t>
  </si>
  <si>
    <t>IEA CO2 Emissions from Fuel Combustion; The Climate Registry: General Reporting Protocol; The Greenhouse Gas Protocol: A Corporate Accounting and Reporting Standard (Revised Edition); The Greenhouse Gas Protocol: Scope 2 Guidance; US EPA Emissions &amp; Generation Resource Integrated Database (eGRID)</t>
  </si>
  <si>
    <t>2021-07-08 11:59:07.0</t>
  </si>
  <si>
    <t>BOSAL NEDERLAND BV</t>
  </si>
  <si>
    <t>2021-07-22 11:43:48.0</t>
  </si>
  <si>
    <t>Other, please specify: NOM043 - Semarnat PST - Suspended total particle</t>
  </si>
  <si>
    <t>For the gravimetric analysis of the particles (PST and PM10), filters were used that were conditioned before and after sampling at a humidity lower than 40% and a temperature of 25 ° C to determine the net gain in weight (mass). The filters used are not combustible because they are completely inorganic, they do not absorb moisture, they are not subject to hydrolysis, they have high dimensional stability, good resistance to acids (except HF and H2SO4), low resistance to hot alkaline solutions and metal oxides as well as to anhydrous acids. The concentration of the particles (PST and PM10) was determined through the following equation: Particles = ( Wf - Wi / Vs ) * 106Where: Particles = Total suspended particles (PST) or respirable fraction particles (PM10) Wi = initial weight (g) Wf = final weight (g) Vs = volume of air at standard conditions of temperature and pressure The total volume of air was corrected to the temperature and pressure conditions recorded during the sampling.</t>
  </si>
  <si>
    <t>Boston Consulting Group</t>
  </si>
  <si>
    <t>2021-07-27 17:44:13.0</t>
  </si>
  <si>
    <t>Boston Properties</t>
  </si>
  <si>
    <t>2021-07-27 17:53:57.0</t>
  </si>
  <si>
    <t>2021-07-26 12:13:51.0</t>
  </si>
  <si>
    <t>Defra Environmental Reporting Guidelines: Including streamlined energy and carbon reporting guidance, 2019; IEA CO2 Emissions from Fuel Combustion; The Greenhouse Gas Protocol: A Corporate Accounting and Reporting Standard (Revised Edition); US EPA Emissions &amp; Generation Resource Integrated Database (eGRID)</t>
  </si>
  <si>
    <t>2021-07-26 09:19:10.0</t>
  </si>
  <si>
    <t>2021-05-18 06:56:21.0</t>
  </si>
  <si>
    <t>2021-07-28 07:10:19.0</t>
  </si>
  <si>
    <t>American Petroleum Institute Compendium of Greenhouse Gas Emissions Methodologies for the Oil and Natural Gas Industry, 2009; IPCC Guidelines for National Greenhouse Gas Inventories, 2006; IPIECA’s Petroleum Industry Guidelines for reporting GHG emissions, 2nd edition, 2011; The Greenhouse Gas Protocol: A Corporate Accounting and Reporting Standard (Revised Edition); US EPA Mandatory Greenhouse Gas Reporting Rule;  Other, please specify: bp basis of reporting, 2020</t>
  </si>
  <si>
    <t>Reporting period 1 January to 31 December 2020.The scope of greenhouse gas data reported covers bp's operational control boundary. bp operated includes:- bp operated assets (which includes unmanned assets such as wellheads and pipelines where bp workforce are not present on a day-to-day basis, where these are operated by bp) or sites and assets operated by a joint venture in which bp has the ability to determine Board level decisions.- Company owned and operated retail sites.- Vessels for which bp holds the International Safety Management Document of Compliance (DOC).- Road vehicles, aircraft and rail transportation that are dedicated to bp's business use.- Contractor drilling activities conducted on behalf of businesses under bp operational control.- Until handover of field or asset operations, sites and assets where following divestment, bp no longer has an equity interest but maintains day-to-day operations pursuant to a contractual arrangement.- Leased offices over 50,000 ft2.This boundary for reporting broadly coincides with bp's HSSE operational boundary for certain incident reporting which means that these assets are classified in the same way (i.e. as bp-operated or non-bp-operated) for both incident reporting purposes and GHG emissions reporting purposes.Operational control boundary Scope 1 (direct) GHG emissions:Data is required to be submitted following the bp internal documents bp Practice, Submission of Environmental and Social Performance Data Group Defined Practice (GDP) 8.1 which is based on the GHG Protocol Corporate Standard and the IPIECA Petroleum Industry Guidelines for Reporting Greenhouse Gas Emissions 2nd Edition, May 2011. The bp Procedure, Calculations and Methodologies for Environmental Performance Data (GPRO 8.1-0001) sets out the methodologies we use for calculation of GHG data which are based on the API Compendium of GHG Emissions Methodologies for the Oil and Gas Industry and industry recognized references, such as the IPCC guidelines and US EPA publications. The responsibility for calculating and submitting GHG emissions to be used for reporting is assigned to individual bp facilities and business departments, which are termed ‘Reporting Units' (RUs). RUs submit a quarterly breakdown of CO2 and methane data directly into the group reporting tool, OneCSR. For the end of year submission, they are required to account for all significant variances from the previous year and identify the sustainable emission reductions for the reporting period, where applicable. The RUs follow a formal GHG data submission sign-off process and are responsible for ensuring that the data has been reported in accordance with the requirements. Once submitted, the GHG data is reviewed at corporate level by subject matter experts. The RUs quantify their emissions of carbon dioxide and methane based on the methodologies and requirements described in our requirements, which also specify a ‘hierarchy' of possible approaches, with a bias towards direct measurement. Where local regulatory requirements differ from the specified methodologies, RUs may choose to submit data using local regulatory methodologies. In the event that the regulatory methodology for a significant source results in a figure judged to be less accurate than the specified methodologies then, where this is judged to be significant, the RU should use the bp specified calculation methodologies in its submission to the group reporting tool, OneCSR.Operational control boundary Scope 2 (indirect) emissions:Data is required to be submitted following the bp internal document bp Practice Submission of Environmental and Social Performance Data Group Defined Practice (GDP) 8.1 which is based on the GHG Protocol Corporate Standard and the IPIECA Petroleum Industry Guidelines for Reporting Greenhouse Gas Emissions 2nd Edition, May 2011. The bp Procedure Calculations and Methodologies for Environmental Performance Data (GPRO 8.1-0001) also set out the methodologies we use for calculation of GHG data which are based on the API Compendium of GHG Emissions Methodologies for the Oil and Gas Industry and industry recognized references, such as the IPCC guidelines and US EPA publications. The responsibility for calculating and submitting Scope 2 GHG emissions to be used for reporting is assigned to individual bp facilities and business departments, which are termed ‘Reporting Units' (RUs). The RUs follow a formal GHG data submission sign-off process and are responsible for ensuring the data has been reported in accordance with our requirements. Once submitted, the GHG data is reviewed at corporate level by subject matter experts.</t>
  </si>
  <si>
    <t>BPER Banca</t>
  </si>
  <si>
    <t>2021-07-28 11:05:12.0</t>
  </si>
  <si>
    <t>ABI Energia Linee Guida;  Other, please specify: UK Government GHG conversion factors for company reporting, 2020; European Residual Mixes 2019, 2018 e 2017, AIB.</t>
  </si>
  <si>
    <t>BPER has used the following sources to obtain the emission factors when calculating the Scope 1 and Scope 2 emissions· ISPRA, 2019 &amp;; 2020;· European Residual Mixes, AIB, 2018 &amp;; 2019; · UK Government GHG Conversion Factors for company reporting, 2019 &amp;; 2020;· IPCC 4th Assessment Report, 2007;· GHG Inventory Guidance (EPA);· Refrigerants Environmental Data (Linde);· ASHRAE Standard 34</t>
  </si>
  <si>
    <t>2021-07-22 22:02:36.0</t>
  </si>
  <si>
    <t>Other, please specify: EPA Waste Reduction Model (WARM)</t>
  </si>
  <si>
    <t>The weight of 100% inbound card board boxes, LDPE, metal, and mixed office paper recycled are tallied and entered into WARM model to calculate GHG emission reduction.</t>
  </si>
  <si>
    <t>2021-05-18 01:44:23.0</t>
  </si>
  <si>
    <t>BRAFER CONSTRUCOES METALICAS S A</t>
  </si>
  <si>
    <t>2021-08-27 20:33:15.0</t>
  </si>
  <si>
    <t>Other, please specify: ACGIH</t>
  </si>
  <si>
    <t>Metodologia que coleta emissões de pontos específicos, onde se obtém um panorama que é confrontado com os parâmetros técnicos da ACGIH.</t>
  </si>
  <si>
    <t>2021-07-28 16:27:29.0</t>
  </si>
  <si>
    <t>2021-06-29 15:20:14.0</t>
  </si>
  <si>
    <t>Brandstock Services AG</t>
  </si>
  <si>
    <t>2021-07-12 09:44:27.0</t>
  </si>
  <si>
    <t>2021-07-28 14:12:50.0</t>
  </si>
  <si>
    <t>American Petroleum Institute Compendium of Greenhouse Gas Emissions Methodologies for the Oil and Natural Gas Industry, 2009; Brazil GHG Protocol Programme; Defra Environmental Reporting Guidelines: Including streamlined energy and carbon reporting guidance, 2019;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Greenhouse Gas Protocol’s Corporate Value Chain (Scope 3) Accounting and Reporting Standard;  IPCC Guidelines for National Greenhouse Gas Inventories, 2019</t>
  </si>
  <si>
    <t>- IPCC Guidelines for National Greenhouse Gas Inventories, 2019- Greenhouse Gas Protocol's Corporate Value Chain (Scope 3) Accounting and Reporting Standard</t>
  </si>
  <si>
    <t>Breitling AG</t>
  </si>
  <si>
    <t>2021-07-28 10:27:11.0</t>
  </si>
  <si>
    <t>Defra Environmental Reporting Guidelines: Including streamlined energy and carbon reporting guidance, 2019; The Greenhouse Gas Protocol: A Corporate Accounting and Reporting Standard (Revised Edition); The Greenhouse Gas Protocol: Scope 2 Guidance;  Other, please specify: DEFRA 2020/2021, Swiss Federal Office for the Environment, U.S. Energy Information Administration, Office of Energy Consumption and Efficiency Statistics, Forms EIA-871A and E of the 2012 Commercial Buildings Energy Consumption Survey</t>
  </si>
  <si>
    <t>We worked with the information provided by Defra Environmental Reporting Guidelines: Including streamlined energy and carbon reporting guidance from 2020 and 2021. These follow the same methodology as the 2019 report.OFEV: The Federal Office for the Environment (FOEN) is responsible for ensuring that the use of natural resources such as soil, water, air, calm and forests is carried out in a sustainable manner. It is responsible for the protection against natural hazards, the preservation of the environment and health against serious damage as well as the conservation of biodiversity and the quality of the landscape. Finally, it leads Switzerland's international environmental policy. ''Umweltbilanz Strommixe Schweiz 2018 '' page 27. KBOB, eco-bau and IPB (2018) UVEK Ökobilanzdatenbestand DQRv2:2018. Koordinationskonferenz der Bau-und Liegenschaftsorgane der öffentlichen Bauherren c/o BBL Bundesamt für Bauten und Logistik, retrieved from: www.ecoinvent.org.</t>
  </si>
  <si>
    <t>2021-07-26 17:03:31.0</t>
  </si>
  <si>
    <t>BREMER MANUFACTURING CO INC</t>
  </si>
  <si>
    <t>2021-08-13 12:31:14.0</t>
  </si>
  <si>
    <t>2021-07-05 11:31:01.0</t>
  </si>
  <si>
    <t>2021-07-28 20:20:23.0</t>
  </si>
  <si>
    <t>Brewin Dolphin Holdings</t>
  </si>
  <si>
    <t>2021-07-20 10:29:23.0</t>
  </si>
  <si>
    <t>2021-07-23 15:03:24.0</t>
  </si>
  <si>
    <t>Brazil GHG Protocol Programme; IPCC Guidelines for National Greenhouse Gas Inventories, 2006; ISO 14064-1; The Greenhouse Gas Protocol Agricultural Guidance: Interpreting the Corporate Accounting and Reporting Standard for the Agricultural Sector</t>
  </si>
  <si>
    <t>BRG SERVICE EIRELI</t>
  </si>
  <si>
    <t>2021-07-28 15:07:30.0</t>
  </si>
  <si>
    <t>Other, please specify: METAS AMBIENTAAIS INTERNAS E ODS</t>
  </si>
  <si>
    <t>OBJETIVOS NAS ODS - OBEJETIVOS DE DESENVOLVIMENTO SUSTENTAVEL - ODS 07</t>
  </si>
  <si>
    <t>2021-07-26 06:27:40.0</t>
  </si>
  <si>
    <t>BRIGHT CONSULTING JSC</t>
  </si>
  <si>
    <t>Bulgaria</t>
  </si>
  <si>
    <t>2021-05-28 06:07:29.0</t>
  </si>
  <si>
    <t>2021-07-26 10:53:49.0</t>
  </si>
  <si>
    <t>BRINK'S SEGURANCA E TRANSP DE VALOR</t>
  </si>
  <si>
    <t>2021-07-27 15:16:07.0</t>
  </si>
  <si>
    <t>2021-07-28 20:37:07.0</t>
  </si>
  <si>
    <t>IPCC Guidelines for National Greenhouse Gas Inventories, 2006; ISO 14064-1; The Greenhouse Gas Protocol: A Corporate Accounting and Reporting Standard (Revised Edition);  Other, please specify: Turkish MRV of GHG Emissions Regulation</t>
  </si>
  <si>
    <t>For the methodologies including IPCC Guidelines for National Greenhouse Gas Inventories 2006, ISO 14064-1 and The Greenhouse Gas Protocol: A Corporate Accounting and Reporting Standard (Revised Edition), we also use the methodology set in Turkish Regulation on Monitoring, Reporting and Verification of GHG Emissions especially in order to monitor our activity data with lower uncertainty. The calculation methodology of this regulation is like ISO 14064-1 approach and we take this into account in order to cross-check our emissions calculations.</t>
  </si>
  <si>
    <t>2021-07-27 21:50:36.0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</si>
  <si>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Emissions &amp; Generation Resource Integrated Database (eGRID); US EPA Mandatory Greenhouse Gas Reporting Rule</t>
  </si>
  <si>
    <t>BRITENET PAYMENT SOLUTIONS SA</t>
  </si>
  <si>
    <t>2021-07-26 12:06:56.0</t>
  </si>
  <si>
    <t>2021-07-28 12:36:41.0</t>
  </si>
  <si>
    <t>Defra Environmental Reporting Guidelines: Including streamlined energy and carbon reporting guidance, 2019; IEA CO2 Emissions from Fuel Combustion;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</si>
  <si>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BRITISH CABLES COMPANY (Global)</t>
  </si>
  <si>
    <t>2021-07-27 11:28:51.0</t>
  </si>
  <si>
    <t>2021-07-28 20:54:45.0</t>
  </si>
  <si>
    <t>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t>
  </si>
  <si>
    <t>2021-07-27 10:54:28.0</t>
  </si>
  <si>
    <t>2021-07-27 21:22:45.0</t>
  </si>
  <si>
    <t>BROADWATER</t>
  </si>
  <si>
    <t>2021-07-28 08:39:29.0</t>
  </si>
  <si>
    <t>Other, please specify: The National Energy Foundation</t>
  </si>
  <si>
    <t>A carbon calculator for use by UK organisations based upon the July 2017 recommended conversion factors provided by DEFRA as part of its Environmental Reporting Guidelines.</t>
  </si>
  <si>
    <t>Broadway Precision Technology Limited</t>
  </si>
  <si>
    <t>2021-07-27 09:45:36.0</t>
  </si>
  <si>
    <t>2021-07-28 10:57:49.0</t>
  </si>
  <si>
    <t>Other, please specify: ISO14001 Environmental Management System</t>
  </si>
  <si>
    <t>ISO 14001 certificate in recognition of the organization's Environmental Management System, where the business is required to identify and address environmental impacts and aspects relative to business activities.</t>
  </si>
  <si>
    <t>Brossier Saderne</t>
  </si>
  <si>
    <t>2021-07-22 17:05:07.0</t>
  </si>
  <si>
    <t>Other building products</t>
  </si>
  <si>
    <t>Other, please specify:  RTE database (Gestionnaire du Réseau de Transport d'Electricité en France) : Eco2mix</t>
  </si>
  <si>
    <t>Electricity is our main energetic sourceused in production. We made an evaluation of CO² rejected by using RTE database Eco2mix (average emission of 27g of CO² by KWH). Water is not used in our production process.</t>
  </si>
  <si>
    <t>2021-07-27 07:26:45.0</t>
  </si>
  <si>
    <t>Act on the Rational Use of Energy; IEA CO2 Emissions from Fuel Combustion; ISO 14064-1; Japan Ministry of the Environment, Law Concerning the Promotion of the Measures to Cope with Global Warming, Superceded by Revision of the Act on Promotion of Global Warming Countermeasures (2005 Amendment); New Zealand - Guidance for Voluntary, Corporate Greenhouse Gas Reporting; The Greenhouse Gas Protocol: A Corporate Accounting and Reporting Standard (Revised Edition); The Greenhouse Gas Protocol: Scope 2 Guidance; Toitū carbonzero programme; US EPA Emissions &amp; Generation Resource Integrated Database (eGRID)</t>
  </si>
  <si>
    <t>2021-09-29 21:03:07.0</t>
  </si>
  <si>
    <t>IPCC Guidelines for National Greenhouse Gas Inventories, 2006; The Greenhouse Gas Protocol: A Corporate Accounting and Reporting Standard (Revised Edition); US EPA Mandatory Greenhouse Gas Reporting Rule;  Other, please specify: IPCC Guidelines Chapter 11 N2O Emissions</t>
  </si>
  <si>
    <t>The GHG emissions from the application of N-containing fertilizers are calculated using the methodology as described in 2006 IPCC Guidelines for National Greenhouse Gas Inventories- Chapter 11 N2O Emissions from Managed Soils, and CO2 Emissions from Lime and Urea Application. http://www.ipcc-nggip.iges.or.jp/public/2006gl/pdf/4_Volume4/V4_11_Ch11_N2O&amp;;CO2.pdf</t>
  </si>
  <si>
    <t>2021-07-27 14:43:51.0</t>
  </si>
  <si>
    <t>2021-07-27 01:25:28.0</t>
  </si>
  <si>
    <t>Brunello Cucinelli SpA</t>
  </si>
  <si>
    <t>2021-07-26 15:20:46.0</t>
  </si>
  <si>
    <t>Bry-lex, Inc.</t>
  </si>
  <si>
    <t>2021-04-27 17:27:04.0</t>
  </si>
  <si>
    <t>BST</t>
  </si>
  <si>
    <t>2021-05-19 03:42:47.0</t>
  </si>
  <si>
    <t>2021-07-28 15:04:10.0</t>
  </si>
  <si>
    <t>2021-07-27 14:56:11.0</t>
  </si>
  <si>
    <t>ISO 14064-1; The Greenhouse Gas Protocol: A Corporate Accounting and Reporting Standard (Revised Edition); The Greenhouse Gas Protocol: Scope 2 Guidance;  Other, please specify: The most up-to-date emissions factors from IEA and DEFRA and the latest Global Warming Potentials (GWPs) from the fifth IPCC report (AR5) were used.</t>
  </si>
  <si>
    <t>The greenhouse gas inventory has been calculated in accordance with the Greenhouse Gas Protocol and ISO standard 14064. Scope 1 emissions stem from direct energy use and non-energy processes. Scope 2 emissions stem from indirect energy use. Greenhouse gas emissions associated with electricity consumption are reported in accordance with the location-based approach except for one site that purchases certified renewable electricity; for this site, the market-based approach has been applied. If the location-based approach were applied to all sites, emissions from purchased electricity would amount to 36'535 tCO2e.</t>
  </si>
  <si>
    <t>BUCK</t>
  </si>
  <si>
    <t>United States Minor Outlying Islands</t>
  </si>
  <si>
    <t>2021-07-28 19:50:27.0</t>
  </si>
  <si>
    <t>2021-07-29 02:49:36.0</t>
  </si>
  <si>
    <t>IEA CO2 Emissions from Fuel Combustion; IPCC Guidelines for National Greenhouse Gas Inventories, 2006; The Cool Farm Tool; The Greenhouse Gas Protocol: A Corporate Accounting and Reporting Standard (Revised Edition); The Greenhouse Gas Protocol: Scope 2 Guidance</t>
  </si>
  <si>
    <t>2021-07-13 07:48:46.0</t>
  </si>
  <si>
    <t>BUHLER HOLDING AG</t>
  </si>
  <si>
    <t>2021-07-21 09:25:24.0</t>
  </si>
  <si>
    <t>BUILDING MATERIAL DISTRIBUTORS, INC.</t>
  </si>
  <si>
    <t>2021-07-04 00:53:19.0</t>
  </si>
  <si>
    <t>Bulleh Shah Packaging (Private) Limited</t>
  </si>
  <si>
    <t>2021-07-28 13:13:14.0</t>
  </si>
  <si>
    <t>Other, please specify: IFC CEET Tool</t>
  </si>
  <si>
    <t>Data of all utilities (water, steam and electricity) is being collected from all divisions of company through an internal procedure and carbon emissions calculations are being carried out by using a tool named as "IFC CEET".</t>
  </si>
  <si>
    <t>Bulpros Consulting AD</t>
  </si>
  <si>
    <t>2021-07-27 14:03:07.0</t>
  </si>
  <si>
    <t>2021-07-28 23:02:38.0</t>
  </si>
  <si>
    <t>2021-07-28 20:31:50.0</t>
  </si>
  <si>
    <t>The Argentine Secretary of Energy and the Brazilian Ministry of Science and Technology are also sources of regional indexes that support the use of global guidelines like the GHG protocol and IPCC.</t>
  </si>
  <si>
    <t>2021-07-22 18:15:39.0</t>
  </si>
  <si>
    <t>2021-07-28 14:11:42.0</t>
  </si>
  <si>
    <t>2021-07-28 16:27:25.0</t>
  </si>
  <si>
    <t>2021-07-28 09:13:53.0</t>
  </si>
  <si>
    <t>Defra Environmental Reporting Guidelines: Including streamlined energy and carbon reporting guidance, 2019; French methodology for greenhouse gas emissions assessments by companies V4 (ADEME 2016); IEA CO2 Emissions from Fuel Combustion; The Greenhouse Gas Protocol: A Corporate Accounting and Reporting Standard (Revised Edition); US EPA Center for Corporate Climate Leadership: Indirect Emissions From Purchased Electricity</t>
  </si>
  <si>
    <t>BUSCHE ALUMINUM TECHNOLOGIES</t>
  </si>
  <si>
    <t>2021-08-04 17:00:22.0</t>
  </si>
  <si>
    <t>US EPA Center for Corporate Climate Leadership: Indirect Emissions From Purchased Electricity; US EPA Mandatory Greenhouse Gas Reporting Rule</t>
  </si>
  <si>
    <t>BW Offshore Ltd</t>
  </si>
  <si>
    <t>2021-07-26 01:43:17.0</t>
  </si>
  <si>
    <t>American Petroleum Institute Compendium of Greenhouse Gas Emissions Methodologies for the Oil and Natural Gas Industry, 2009; IPIECA’s Petroleum Industry Guidelines for reporting GHG emissions, 2nd edition, 2011; The Greenhouse Gas Protocol: A Corporate Accounting and Reporting Standard (Revised Edition); The Greenhouse Gas Protocol: Scope 2 Guidance;  Other, please specify: Oil and Gas UK Environmental Emissions Monitoring System - Atomspheric Emissions Calculations</t>
  </si>
  <si>
    <t>BW Offshore has identified its combustion and direct emissions sources from all its operating assets. Combustion emissions associated with power generation or heating systems are calculated based on fuel consumption and associated emissions factors referenced in the UK EEMS Atmospheric Emissions Calculations Guidelines. Flared gas emissions are calculated based on the volume of flared gas and the associated emissions factors given in the UK EEMS Atmospheric Emissions Calculations Guidelines. Direct emissions from the consumption of freon gases, vented and fugitive emissions are calculated using the API Compendium of GHG Emissions Methodologies (2009). Carbon dioxide equivalent values are determined using the IPCC AR5 global warming potential values for the 100-year time horizon .</t>
  </si>
  <si>
    <t>BWAY Corporation</t>
  </si>
  <si>
    <t>2021-07-27 13:54:13.0</t>
  </si>
  <si>
    <t>Current air permits require quarterly, semi-annual and/or annual reporting of permit compliance and emissions from combustion sources and manufacturing processes. Most data is calculated using permit required data and information and permit specified calculations or using generally accepted engineering calculations.</t>
  </si>
  <si>
    <t>BWI Group</t>
  </si>
  <si>
    <t>2021-07-15 10:10:45.0</t>
  </si>
  <si>
    <t>2021-07-27 00:14:12.0</t>
  </si>
  <si>
    <t>2021-07-16 06:58:01.0</t>
  </si>
  <si>
    <t>Other, please specify: National resolution No. 146</t>
  </si>
  <si>
    <t>BYNET DATA COMMUNICATIONS</t>
  </si>
  <si>
    <t>2021-06-28 12:54:39.0</t>
  </si>
  <si>
    <t>Not Relevant</t>
  </si>
  <si>
    <t>C-P Flexible Packaging</t>
  </si>
  <si>
    <t>2021-07-26 17:31:47.0</t>
  </si>
  <si>
    <t>Other, please specify: PA DEP Title V Permit</t>
  </si>
  <si>
    <t>Comply with PA DEP Title Air Permit requirement</t>
  </si>
  <si>
    <t>2021-07-27 20:03:48.0</t>
  </si>
  <si>
    <t>C-PLAN TELECOMMUNICATIONS LTD</t>
  </si>
  <si>
    <t>2021-04-29 06:39:48.0</t>
  </si>
  <si>
    <t>Other, please specify: Greenhouse Gas Protocol Calculator</t>
  </si>
  <si>
    <t>Greenhous Gas Protocol online resource and data from fuel usage / energy consumption at premises</t>
  </si>
  <si>
    <t>C AND S ELECTRIC</t>
  </si>
  <si>
    <t>2021-04-22 04:35:52.0</t>
  </si>
  <si>
    <t>Other, please specify: ISO -14001:2015, Pollution Control Board Uttarakhand (India) &amp; Factory Act 1948 Rule UP 1950</t>
  </si>
  <si>
    <t>We are collecting activity data and calculating as per following ISO -14001:2015, Pollution Control Board of Uttarakhand (India) &amp;; Factory Act Rule, 1948, UP 1950</t>
  </si>
  <si>
    <t>2021-07-28 13:22:07.0</t>
  </si>
  <si>
    <t>2021-06-23 00:40:02.0</t>
  </si>
  <si>
    <t>Korea GHG and Energy Target Management System Operating Guidelines;  Other, please specify: [GHG Emissions and Energy Consumption Calculation Tool for Waste Sector] by Korea Environment Corporation</t>
  </si>
  <si>
    <t>1. Emissions from direct energy (fuel, etc.) and indirect energy (externally supplied power/steam)1) Calculation of emissionsEmissions (direct) = fuel consumption × net calorific value × emission factorEmissions (indirect) = electricity/steam consumption × emission factor2) Energy consumption calculationEnergy consumption = fuel consumption × total calorific value × conversion factor2. Waste treatment sector emissions1) Landfill of waste Emission = Σ (accumulated amount of organic carbon by composition × methane generation rate) - methane recovery2) Biological treatment of solid waste Emission = ( Food waste treatment amount × emission factor ) - Methane recovery amount3) Waste incineration Emission amount = Σ (incineration throughput by waste composition × emission factor)4) Sewage and wastewater treatment Emission = (processing load × emission factor) - methane recovery* Treatment load = (inflow concentration - discharge concentration) × throughput3. Total emissions = Emissions from energy consumption + Emissions from waste treatment</t>
  </si>
  <si>
    <t>2021-07-20 06:47:00.0</t>
  </si>
  <si>
    <t>C&amp;G HI-TECH CO.,LTD.</t>
  </si>
  <si>
    <t>2021-07-27 23:28:55.0</t>
  </si>
  <si>
    <t>Other, please specify: Refer to the Korea Environment Corporation homepage data</t>
  </si>
  <si>
    <t>Refer to the Korea Environment Corporation homepage data</t>
  </si>
  <si>
    <t>C.H. Robinson</t>
  </si>
  <si>
    <t>2021-07-28 01:19:28.0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</si>
  <si>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</si>
  <si>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C.I.I. GUATELLI SPA</t>
  </si>
  <si>
    <t>2021-07-28 15:13:24.0</t>
  </si>
  <si>
    <t>Other, please specify: We collect data with internal instructions based on evaluation of environmental aspects/impacts and determination of priority actions.</t>
  </si>
  <si>
    <t>Establish the responsibilities and operating procedures to define the calculation method to attribute the degree of significance of the impacts associated with the individual environmental aspects and the priorities for action to eliminate or reduce their effects on the environment. To this end, we proceed to:a) Consider all potential environmental aspects (direct and indirect), for homogeneous areas, present in company activities;b) Calculate the potential environmental impact of each single aspect through factors: frequency (F) and severity (G);c) Define the classes of environmental impact;d) Define the times to proceed in implementing measures by class of environmental impact;e) Define the potential reduction value of the impact produced by the measure to be implemented;f) Define the method for evaluating the effectiveness of the measures implemented;g) Define which records to keep of the activities carried out.</t>
  </si>
  <si>
    <t>Cabletech</t>
  </si>
  <si>
    <t>2021-07-21 08:34:18.0</t>
  </si>
  <si>
    <t>China Corporate Energy Conservation and GHG Management Programme; ICLEI Local Government GHG Protocol; ISO 14064-1</t>
  </si>
  <si>
    <t>CABLEX</t>
  </si>
  <si>
    <t>Slovenia</t>
  </si>
  <si>
    <t>2021-07-27 10:39:22.0</t>
  </si>
  <si>
    <t>US EPA Center for Corporate Climate Leadership: Indirect Emissions From Purchased Electricity;  Other, please specify: As for directionwe are using ISO 14001, which requires to set target for environment protection.</t>
  </si>
  <si>
    <t>ISO 14001 - standard for protecting environment.</t>
  </si>
  <si>
    <t>2021-07-28 02:41:51.0</t>
  </si>
  <si>
    <t>2021-07-26 16:30:42.0</t>
  </si>
  <si>
    <t>2021-07-28 15:36:50.0</t>
  </si>
  <si>
    <t>CAED LOGÍSTICA E TRANSPORTE LTDA</t>
  </si>
  <si>
    <t>2021-05-03 14:19:20.0</t>
  </si>
  <si>
    <t>2021-07-28 23:48:25.0</t>
  </si>
  <si>
    <t>Defra Environmental Reporting Guidelines: Including streamlined energy and carbon reporting guidance, 2019; Energy Information Administration 1605B; IEA CO2 Emissions from Fuel Combustion; IPCC Guidelines for National Greenhouse Gas Inventories, 2006;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</si>
  <si>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Cairn Homes Plc</t>
  </si>
  <si>
    <t>2021-07-28 19:03:16.0</t>
  </si>
  <si>
    <t>Caixa Econômica Federal</t>
  </si>
  <si>
    <t>2021-07-29 00:28:43.0</t>
  </si>
  <si>
    <t>2021-07-28 14:51:59.0</t>
  </si>
  <si>
    <t>2021-07-28 11:15:26.0</t>
  </si>
  <si>
    <t>2021-07-28 01:54:53.0</t>
  </si>
  <si>
    <t>Calders</t>
  </si>
  <si>
    <t>2021-05-13 13:20:59.0</t>
  </si>
  <si>
    <t>Following DEFRA guidelines on Streamlined Energy &amp;; Carbon Reporting (SECR, updated 12/01/2021) we do not meet the criteria for reporting.</t>
  </si>
  <si>
    <t>CALIBER COLLISION</t>
  </si>
  <si>
    <t>2021-08-13 20:29:31.0</t>
  </si>
  <si>
    <t>Other, please specify: See response at C5.2a</t>
  </si>
  <si>
    <t>EPA Greenhouse Gas Equivalency Calculator applicable to close the loop recycling programs.</t>
  </si>
  <si>
    <t>2021-07-28 18:58:20.0</t>
  </si>
  <si>
    <t>Callo Sintermetall AB</t>
  </si>
  <si>
    <t>2021-06-21 13:00:49.0</t>
  </si>
  <si>
    <t>2021-07-26 09:50:40.0</t>
  </si>
  <si>
    <t>二氧化碳排放量=耗电度数 * 0.785节约1千克标准煤=减排2.493千克"二氧化碳"。</t>
  </si>
  <si>
    <t>CAMARA ARROSSERA DEL MONTSIA I SECCIO DE CREDIT SCCL</t>
  </si>
  <si>
    <t>2021-05-27 13:43:19.0</t>
  </si>
  <si>
    <t>Rice farming</t>
  </si>
  <si>
    <t>Cammsys Viet Nam JSC</t>
  </si>
  <si>
    <t>2021-06-29 01:23:51.0</t>
  </si>
  <si>
    <t>2021-07-29 01:09:52.0</t>
  </si>
  <si>
    <t>CANACOL ENERGY LTD.</t>
  </si>
  <si>
    <t>2021-07-28 23:42:14.0</t>
  </si>
  <si>
    <t>IPCC Guidelines for National Greenhouse Gas Inventories, 2006; IPIECA’s Petroleum Industry Guidelines for reporting GHG emissions, 2nd edition, 2011; IPIECA's Petroleum Industry Guidelines for reporting GHG emissions, 2003; ISO 14064-1; The Greenhouse Gas Protocol: A Corporate Accounting and Reporting Standard (Revised Edition); The Greenhouse Gas Protocol: Scope 2 Guidance</t>
  </si>
  <si>
    <t>2021-07-26 19:29:50.0</t>
  </si>
  <si>
    <t>2021-07-28 19:09:30.0</t>
  </si>
  <si>
    <t>2021-07-29 04:08:16.0</t>
  </si>
  <si>
    <t>2021-08-12 02:49:49.0</t>
  </si>
  <si>
    <t>2021-07-27 22:13:16.0</t>
  </si>
  <si>
    <t>2021-07-28 21:48:09.0</t>
  </si>
  <si>
    <t>Canary</t>
  </si>
  <si>
    <t>2021-07-22 21:12:31.0</t>
  </si>
  <si>
    <t>2021-07-28 13:52:19.0</t>
  </si>
  <si>
    <t>2021-07-27 02:28:03.0</t>
  </si>
  <si>
    <t>CANPAC COMERCIO E REPRESENTACOES LT</t>
  </si>
  <si>
    <t>2021-07-23 14:33:18.0</t>
  </si>
  <si>
    <t>Other, please specify: Não há emissão de gases em um escritório comercial de 345m2</t>
  </si>
  <si>
    <t>2021-07-23 19:34:05.0</t>
  </si>
  <si>
    <t>Australia - National Greenhouse and Energy Reporting Act; The Greenhouse Gas Protocol Agricultural Guidance: Interpreting the Corporate Accounting and Reporting Standard for the Agricultural Sector; The Greenhouse Gas Protocol: A Corporate Accounting and Reporting Standard (Revised Edition);  Other, please specify: International Energy Agency Emission Factors (2019 edition), Canada National Inventory Report 2020 (2018 version), China GHG emission factors 2020, US Environmental Protection Agency eGRID (2018 edition)</t>
  </si>
  <si>
    <t>The Greenhouse Gas Protocol Corporate Standard is the core methodology we use to define our approach to GHG accounting. We source the majority of our GHG emission factors from DEFRA and IEA so have included these in calculation approach options selected from the list above. Other than this, we use NGA for Australia, Canada National Inventory Report for Canada, China National Bureau of statistics for China, and EPA for US for electricity emission calculations.</t>
  </si>
  <si>
    <t>2021-07-23 12:30:41.0</t>
  </si>
  <si>
    <t>2021-07-28 13:06:56.0</t>
  </si>
  <si>
    <t>CAPITAL ANALYTICS</t>
  </si>
  <si>
    <t>2021-06-16 14:33:11.0</t>
  </si>
  <si>
    <t>Other, please specify: We didn't have used to collect activity data and calculate emissions</t>
  </si>
  <si>
    <t>We didn't have used to collect activity data and calculate emissions</t>
  </si>
  <si>
    <t>2021-09-28 15:55:37.0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</si>
  <si>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</si>
  <si>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2021-07-27 23:24:17.0</t>
  </si>
  <si>
    <t>IPCC Guidelines for National Greenhouse Gas Inventories, 2006; Other, please specify; The Climate Registry: Electric Power Sector (EPS) Protocol; The Greenhouse Gas Protocol: A Corporate Accounting and Reporting Standard (Revised Edition); The Greenhouse Gas Protocol: Scope 2 Guidance; US EPA Center for Corporate Climate Leadership: Direct Emissions from Stationary Combustion Sources; US EPA Mandatory Greenhouse Gas Reporting Rule</t>
  </si>
  <si>
    <t>• Alberta Climate Change and Emissions Management Act (2009)• Province of Alberta, Technology Innovation and Emissions Reduction Regulation, 133/2019• Alberta Environment and Parks (AEP), Specified Gas Reporting Regulation. Alberta Regulation 251/2004 - With amendments up to and including Regulation 148/2019• AEP, Technology Innovation and Emissions Reduction Regulation: Standard for Completing Greenhouse Gas Compliance and Forecasting Reports, (Version 3.1, October 2020)• AEP, Technology Innovation and Emissions Reduction Regulation: Alberta GHG Quantification Methodologies (Version 2.1, March 2021)• AEP, Technology Innovation and Emissions Reduction Regulation: Standard for Validation, Verification and Audit (Version 5.1, December 2020)• AEP, Technology Innovation and Emissions Reduction Regulation: Standard for Establishing and Assigning Benchmarks (Version 2.0 July 2020)• British Columbia Ministry of Environment (BCMOE), Greenhouse Gas Reduction (Cap and Trade) Act Reporting Regulation 272/2009 (includes amendments up to B.C. Reg 253/2014)• BCMOE, Reporting Regulation Guidance Document (2011)• BCMOE, Reporting Regulation Guidance Document: Verification (2012) - ISO 14064 Part 3 – Greenhouse Gases: Specification with guidance for the validation and verification of greenhouse gas assertions• Canadian Standard for Assurance Engagements (CSAE) 3410, Assurance Engagements on Greenhouse Gas Statements• Environment and Climate Change Canada (ECCC), Global Warming Potentials• ECCC 2018 Canada's Greenhouse Gas Quantification Requirements, Greenhouse Gas Reporting Program (Version 4.0December 2020)• Western Climate Initiatives (WCI) Final Essential Requirements of Mandatory Reporting including 2011 Amendments for Harmonization of Reporting in Canadian Jurisdictions (December 21, 2011)• WCI Quantification Method 2013 Addendum to Canadian Harmonization Version Alberta &amp;; British Columbia verifications (reasonable level of assurance): We conducted a reasonable level of assurance verification in accordance with Alberta &amp;; British Columbia climate change standards and regulations. Those standards and regulations require that we plan and hire a third-party vendor to perform an audit to obtain reasonable assurance whether the emissions inventory assertion in CO2e is free of material errors, omissions or misrepresentations based on the criteria, and whether it conforms to the requirements of the standards and regulations.Best Practices Methodology for Quantifying Greenhouse Gas Emissions, Government of British Columbia, 2017</t>
  </si>
  <si>
    <t>CAPITAL SPECTRUM INC</t>
  </si>
  <si>
    <t>2021-07-13 19:56:58.0</t>
  </si>
  <si>
    <t>Capricorn Energy Plc</t>
  </si>
  <si>
    <t>2021-07-27 07:40:41.0</t>
  </si>
  <si>
    <t>CAPUA</t>
  </si>
  <si>
    <t>2021-07-27 16:39:30.0</t>
  </si>
  <si>
    <t>Other, please specify: UNFCCC - EU</t>
  </si>
  <si>
    <t>The United Nations Framework Convention on Climate Change (UNFCCC) is an international environmental treaty.</t>
  </si>
  <si>
    <t>CAR ENGINEERING AND MANUFACTURING</t>
  </si>
  <si>
    <t>2021-06-16 15:08:43.0</t>
  </si>
  <si>
    <t>Other, please specify: We don't produce a high level of carbon emissions</t>
  </si>
  <si>
    <t>There isn't enough to check</t>
  </si>
  <si>
    <t>2021-07-28 16:41:29.0</t>
  </si>
  <si>
    <t>Carda</t>
  </si>
  <si>
    <t>2021-05-26 12:05:41.0</t>
  </si>
  <si>
    <t>Se evaluaron los efluentes de chimenea, los contaminantes monóxido de carbono, oxido de nitrógeno y dióxido de azufre.</t>
  </si>
  <si>
    <t>2021-07-06 05:56:29.0</t>
  </si>
  <si>
    <t>Carel Industries</t>
  </si>
  <si>
    <t>2021-07-27 16:29:22.0</t>
  </si>
  <si>
    <t>Defra Environmental Reporting Guidelines: Including streamlined energy and carbon reporting guidance, 2019;  Other, please specify: Department for Business, Energy &amp; Industrial Strategy (DEFRA) in 2020, Terna 2018, AIB 2020</t>
  </si>
  <si>
    <t>For the plants of the group, energy consumption data are provided by the Operation Manager. Emissions scope 1 figures used to calculate the emissions were published by the Department for Business, Energy &amp;; Industrial Strategy (DEFRA) in 2020. Emissions Scope 2 calculation has been carried out on the basis of the following CO2 standard/ protocol/ methodology: Location-based Terna 2018; Market-based: European residual mix 2019 (AIB 2020),, where available, otherwise Terna 2018. Commercial companies that are deemed immaterial given the small number of employees engaged or their non-engagement in production activities are not included. However, among scope 1 emissions, emissions by the company fleet include that of the commercial companies.</t>
  </si>
  <si>
    <t>Carey International, Inc.</t>
  </si>
  <si>
    <t>2021-04-26 20:43:26.0</t>
  </si>
  <si>
    <t>CARGA PESADA</t>
  </si>
  <si>
    <t>2021-06-30 19:31:26.0</t>
  </si>
  <si>
    <t>2021-07-28 21:47:15.0</t>
  </si>
  <si>
    <t>2021-07-23 13:27:03.0</t>
  </si>
  <si>
    <t>Caribbean Development Company</t>
  </si>
  <si>
    <t>Trinidad and Tobago</t>
  </si>
  <si>
    <t>2021-06-14 19:49:05.0</t>
  </si>
  <si>
    <t>Other, please specify: We in Trinidad are governed by specific legislation:  The Air Pollution Rules, 2014 (APR) is legislation developed under the Environmental Management Act Chapter 35:05.</t>
  </si>
  <si>
    <t>We in Trinidad are governed by specific legislation:&lt;a href="https://www.ema.co.tt/images/Files/pdf/air_rules2k14.pdf" target="_blank"&gt;The Air Pollution Rules, 2014 (APR)is legislation developed under the&lt;a href="https://www.ema.co.tt/images/Files/pdf/act_no_3_of_2000-environmental_management_act.pdf" target="_blank"&gt;Environmental Management Act Chapter 35:05. Through the APR, the EMA seeks to manage the levels of specific air pollutants known to cause harm to human health and the environment, thereby improving overall air quality. To this end, prescribed standards for air pollutants in Ambient Air (Schedule 1) and for the release of air pollutants at distinct points (Schedule 2) have been established</t>
  </si>
  <si>
    <t>2021-07-26 06:13:33.0</t>
  </si>
  <si>
    <t>Carli Electronics co., LTD.</t>
  </si>
  <si>
    <t>2021-06-09 03:20:47.0</t>
  </si>
  <si>
    <t>Carlisle Medical Technologies (Dongguan) Company (Duplicate)</t>
  </si>
  <si>
    <t>2021-07-22 08:12:26.0</t>
  </si>
  <si>
    <t>Bilan Carbone; ISO 14064-1</t>
  </si>
  <si>
    <t>CARLO GAVAZZI</t>
  </si>
  <si>
    <t>2021-08-25 12:42:51.0</t>
  </si>
  <si>
    <t>2021-07-27 11:33:11.0</t>
  </si>
  <si>
    <t>2021-07-26 15:40:14.0</t>
  </si>
  <si>
    <t>EPRA (European Public Real Estate Association) Sustainability Best Practice recommendations Guidelines, 2017; The Greenhouse Gas Protocol: A Corporate Accounting and Reporting Standard (Revised Edition)</t>
  </si>
  <si>
    <t>Carnival Group</t>
  </si>
  <si>
    <t>2021-07-27 23:54:26.0</t>
  </si>
  <si>
    <t>Other, please specify: calculadora de emisiones SEMARNAT</t>
  </si>
  <si>
    <t>No somos una empresa que genere demasiadas emisiones al ambiente.</t>
  </si>
  <si>
    <t>2021-09-03 12:54:13.0</t>
  </si>
  <si>
    <t>IPCC Guidelines for National Greenhouse Gas Inventories, 2006; The Greenhouse Gas Protocol: A Corporate Accounting and Reporting Standard (Revised Edition); The Greenhouse Gas Protocol: Scope 2 Guidance</t>
  </si>
  <si>
    <t>2021-07-28 10:54:21.0</t>
  </si>
  <si>
    <t>CARTONAJES MORA</t>
  </si>
  <si>
    <t>2021-06-30 15:28:53.0</t>
  </si>
  <si>
    <t>Other, please specify: Herramienta de la Oficina Española del Cambio Climático (OECC)</t>
  </si>
  <si>
    <t>Se ha utilizado la herramietna de la Oficina Española del Cambio Climático (OECC) (https://www.miteco.gob.es/es/cambio-climatico/temas/mitigacion-politicas-y-medidas/calculadoras.aspx). Los datos de referencia se han actualizado en abril de 2021.</t>
  </si>
  <si>
    <t>2021-07-28 12:38:53.0</t>
  </si>
  <si>
    <t>2021-07-26 19:36:24.0</t>
  </si>
  <si>
    <t>CARVIMSA</t>
  </si>
  <si>
    <t>2021-08-04 20:30:00.0</t>
  </si>
  <si>
    <t>CASA LUKER</t>
  </si>
  <si>
    <t>2021-07-26 14:00:40.0</t>
  </si>
  <si>
    <t>2021-07-28 22:53:45.0</t>
  </si>
  <si>
    <t>Cascades Inc.</t>
  </si>
  <si>
    <t>2021-08-20 20:19:26.0</t>
  </si>
  <si>
    <t>US EPA Emissions &amp; Generation Resource Integrated Database (eGRID); US EPA Mandatory Greenhouse Gas Reporting Rule;  Other, please specify: US EPA e-CFR (Subpart C, Subpart AA), Quebec Regulations, Ontario Regulations, Environment Canada's Extended Reporting Regulations.</t>
  </si>
  <si>
    <t>For emitters in the province of Quebec, we use the « Quebec's Regulation respecting Mandatory Reporting of Certain Emissions of Contaminants into the Atmosphere ».For emitters in the province of Ontario, we use the « Ontario Guideline for Quantification, Reporting and Verification of Greenhouse Gas Emissions » which is harmonized with « Environment Canada's GHG Mandatory Reporting ».</t>
  </si>
  <si>
    <t>2021-09-30 14:53:20.0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</si>
  <si>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</si>
  <si>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Cashew Manfield Innovative Materials Limited</t>
  </si>
  <si>
    <t>2021-07-02 08:20:44.0</t>
  </si>
  <si>
    <t>China Corporate Energy Conservation and GHG Management Programme; Other, please specify</t>
  </si>
  <si>
    <t>我司使用的能源主要是电力，天然气，按一度电=0.997KG二氧化碳=0.272千克碳，1立方米天然气=2.04千克二氧化碳=0.593千克碳</t>
  </si>
  <si>
    <t>2021-07-28 11:11:14.0</t>
  </si>
  <si>
    <t>Bilan Carbone; Defra Environmental Reporting Guidelines: Including streamlined energy and carbon reporting guidance, 2019; Energy Information Administration 1605B; ISO 14064-1; The Greenhouse Gas Protocol: A Corporate Accounting and Reporting Standard (Revised Edition)</t>
  </si>
  <si>
    <t>2021-07-28 04:49:04.0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</si>
  <si>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</si>
  <si>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2021-05-28 06:56:51.0</t>
  </si>
  <si>
    <t>EPRA (European Public Real Estate Association) Sustainability Best Practice recommendations Guidelines, 2017; The Greenhouse Gas Protocol: A Corporate Accounting and Reporting Standard (Revised Edition); The Greenhouse Gas Protocol: Scope 2 Guidance</t>
  </si>
  <si>
    <t>2021-07-28 13:38:49.0</t>
  </si>
  <si>
    <t>2021-07-26 06:35:35.0</t>
  </si>
  <si>
    <t>2021-07-28 02:42:13.0</t>
  </si>
  <si>
    <t>2021-07-22 06:20:26.0</t>
  </si>
  <si>
    <t>Cattolica Assicurazioni</t>
  </si>
  <si>
    <t>2021-07-28 10:21:35.0</t>
  </si>
  <si>
    <t>ABI Energia Linee Guida; Defra Environmental Reporting Guidelines: Including streamlined energy and carbon reporting guidance, 2019;  Other, please specify: AIB - European Residual Mixes 2020</t>
  </si>
  <si>
    <t>AIB - European Residual Mixes 2020</t>
  </si>
  <si>
    <t>CATUR PUTRA HARMONIS</t>
  </si>
  <si>
    <t>2021-06-17 13:11:52.0</t>
  </si>
  <si>
    <t>2021-07-27 11:03:46.0</t>
  </si>
  <si>
    <t>2021-07-28 16:16:28.0</t>
  </si>
  <si>
    <t>CAZZARO SPA</t>
  </si>
  <si>
    <t>2021-08-25 15:32:50.0</t>
  </si>
  <si>
    <t>2021-07-26 16:47:07.0</t>
  </si>
  <si>
    <t>2021-07-26 09:52:18.0</t>
  </si>
  <si>
    <t>2021-07-28 21:20:09.0</t>
  </si>
  <si>
    <t>CCP CONTACT PROBES</t>
  </si>
  <si>
    <t>2021-07-27 08:48:17.0</t>
  </si>
  <si>
    <t>CD ENVIRO</t>
  </si>
  <si>
    <t>2021-09-21 22:32:53.0</t>
  </si>
  <si>
    <t>The Greenhouse Gas Protocol: A Corporate Accounting and Reporting Standard (Revised Edition);  Other, please specify: CarbonFIT</t>
  </si>
  <si>
    <t>· CarbonFIT Footprint Certificate Draft : This confirms CDE Global Scop1,2 and 3 ( mandatory) emissions for 2020. This can be used to answer Q1a of the Sustainability response· CarbonFIT Verification Statement Draft: This can be used to answer Q1a and Q1b of the Sustainability response· CarbonFIT Confirmation statement Draft. This can be used to answer Q2 of the Sustainability response. Based on CDE Global reporting Carbon total of 371.52 tCO2e the resulting supply chain carbon reporting will be 9.95TCO2e. We have used the CDE Global Company Turnover and invoicing figure to Downer in 2020 provided as the evaluation method.</t>
  </si>
  <si>
    <t>2021-07-28 09:41:42.0</t>
  </si>
  <si>
    <t>CDL BUSINESS SERVICES</t>
  </si>
  <si>
    <t>2021-07-12 08:13:34.0</t>
  </si>
  <si>
    <t>Other, please specify: Quality Assurance Standard (QAS) for Carbon Offsetting</t>
  </si>
  <si>
    <t>We look at electricity and gas usage via online reporting provided by our energy suppliers. Then we add in yearly estimates of our company van usage based upon working days and 170 miles average round trips. We then estimate train, taxi and underground usage.This approach is being change for ISO 14064 to provide a more meaningful verification program.</t>
  </si>
  <si>
    <t>2021-07-28 08:24:11.0</t>
  </si>
  <si>
    <t>The Greenhouse Gas Protocol: A Corporate Accounting and Reporting Standard (Revised Edition);  Other, please specify: Calculadora de huella de carbono de alcance 1+2 para organizaciones 2010-2020 (Ministerio para la transición ecológica y el reto demográfico y la Oficina Española de Cambio Climático)</t>
  </si>
  <si>
    <t>Facilitado por la web del Ministerio para la transición ecológica y el reto demográfico y la Oficina Española de Cambio Climático.</t>
  </si>
  <si>
    <t>CEFOR SEGURANCA PRIVADA LTDA</t>
  </si>
  <si>
    <t>2021-07-27 15:11:16.0</t>
  </si>
  <si>
    <t>Other, please specify: Esta  medição  de  emissão  dos  Gases Poluentes  foi  feita  por  um  Engenheiro  de  Segurança  do Trabalho   contratado</t>
  </si>
  <si>
    <t>Metodologia especifica de Gestão ambiental baseada nos protocolo e normas vigentes</t>
  </si>
  <si>
    <t>2021-07-28 19:11:42.0</t>
  </si>
  <si>
    <t>Other, please specify: Chemicals Sustainability Accounting Standard 2018 and The Greenhouse Gas Protocol: A Corporate Accounting and Reporting Standard</t>
  </si>
  <si>
    <t>We have calculated Scope 1 GHG emissions using The Greenhouse Gas Protocol, A Corporate Accounting and Reporting Standard, as a guide. The organizational boundaries for this report align with the Operational Control approach outlined in the GHG Protocol for Celanese manufacturing facilities. Following Scope 1 Guidance for Direct Emissions, we first conducted a comprehensive inventory of Celanese owned or operated emission sources within Celanese manufacturing facilities. For each Celanese owned or operated manufacturing source, we estimated reported gross Scope 1 emissions using actual or estimated activity rates combined with actual or published emissions factors (e.g., European Environment Agency (EEA), U.S. Environmental Protection Agency (EPA)), default higher heating values for purchased fuels, and global warming potential values from the Intergovernmental Panel on Climate Change (IPCC) Fifth Assessment Report).For gross Scope 2 Indirect Emissions, we quantified the amount of purchased utilities (e.g., electricity, steam) for Celanese owned or operated manufacturing facilities, excluding administrative locations and certain activities, combined with published or site-specific emission factors of sources of steam and electricity purchased from third parties. Celanese also manufactures steam and electricity for onsite, collocated site partners and electrical grid systems not owned or operated by Celanese. These Scope 1 emissions were calculated for the volume of steam and electricity sold to 3rd parties using the calculation methodologies specified in the GHG Protocol, Allocation of GHG Emissions from a combined heat and power (CHP) plant, where steam and/or electricity is sold. Net Scope 1 and Scope 2 emissions were then quantified by aggregating gross scope 1 and gross scope 2 emissions less emissions attributable to utilities sold to external parties. For purposes of CDP disclosure, reported values are based on aggregated gross Scope 1 and Scope 2 emissions.</t>
  </si>
  <si>
    <t>Celeno</t>
  </si>
  <si>
    <t>2021-04-22 02:30:56.0</t>
  </si>
  <si>
    <t>CELERION INC</t>
  </si>
  <si>
    <t>2021-07-28 15:43:47.0</t>
  </si>
  <si>
    <t>2021-07-28 20:36:00.0</t>
  </si>
  <si>
    <t>IPCC Guidelines for National Greenhouse Gas Inventories, 2006; The Greenhouse Gas Protocol: A Corporate Accounting and Reporting Standard (Revised Edition); The Greenhouse Gas Protocol: Scope 2 Guidance; US EPA Center for Corporate Climate Leadership: Direct Emissions from Stationary Combustion Sources;  Other, please specify: The Greenhouse Gas Protocol: Corporate Value Chain (Scope 3) Accounting and Reporting Standard</t>
  </si>
  <si>
    <t>To account for our value chain's Scope 3 emissions, Celestica uses the Greenhouse Gas Protocol's ''The Corporate Value Chain (Scope 3) Accounting and Reporting Standard.” This supports our reporting and tracking of our Scope 3 emissions reduction target and performance.</t>
  </si>
  <si>
    <t>2021-07-26 10:10:48.0</t>
  </si>
  <si>
    <t>CELLSTAR INDUSTRIES CO. LTD</t>
  </si>
  <si>
    <t>2021-07-26 07:52:23.0</t>
  </si>
  <si>
    <t>CELSUR LOGISTICA SA</t>
  </si>
  <si>
    <t>2021-07-28 15:16:26.0</t>
  </si>
  <si>
    <t>Cementir Holding NV</t>
  </si>
  <si>
    <t>2021-07-28 14:51:22.0</t>
  </si>
  <si>
    <t>2021-07-28 19:11:13.0</t>
  </si>
  <si>
    <t>2021-08-27 12:41:07.0</t>
  </si>
  <si>
    <t>For ready-mix &amp;; aggregates operations, data for scope 1 and 2 have been extrapolated from data collected with the CEMEX CO2 footprint methodology from 2013 taking the production volume from 2019; this methodology assesses the total GHG footprint on a cradle-to-gate basis and is in compliance with most currently available standards for carbon footprints (PAS 2050, ISO 14040).</t>
  </si>
  <si>
    <t>Centene Corporation</t>
  </si>
  <si>
    <t>2021-07-28 23:47:48.0</t>
  </si>
  <si>
    <t>The Greenhouse Gas Protocol: Scope 2 Guidance;  Other, please specify: Intergovernmental Panel on Climate Change (IPCC) Fourth Assessment Report (2007)</t>
  </si>
  <si>
    <t>Intergovernmental Panel on Climate Change (IPCC) Fourth Assessment Report (2007)Centene's organizational boundary is based on operational control. GHG emissions are calculated based on actual metered data, where available. In cases where actual data is unavailable, consumption is estimated based on methodologies defined in the above listed standards, using energy intensity factors published by the US Energy Information Administration.Scope 1 Emissions• US EPA Emission Factors for Greenhouse Gas Inventories, March 26, 2020, Table 1, Table 2, Table 3Scope 2 Emissions• US EPA Emissions and Generation Resource Integrated Database (eGRID) 2019 data, February 21, 2021•International Energy Agency (IEA) Emission Factors 2020 report, ''CO2KWH ELE” sheet</t>
  </si>
  <si>
    <t>CENTERA PHOTONICS</t>
  </si>
  <si>
    <t>2021-07-16 03:09:42.0</t>
  </si>
  <si>
    <t>2021-07-28 15:27:54.0</t>
  </si>
  <si>
    <t>The Greenhouse Gas Protocol: A Corporate Accounting and Reporting Standard (Revised Edition);  Other, please specify: British Columbia Greenhouse Gas Reporting Regulation</t>
  </si>
  <si>
    <t>The Greenhouse Gas Protocol: A Corporate Accounting and Reporting Standard (Revised Edition) was used to develop the Centerra Gold GHG inventory. To maintain methodological consistency, GHG emissions were calculated based on the Western Climate Initiative's Final Essential Requirements of Mandatory Reporting, Amended for Canadian Harmonization - Second Update, December 21, 2011 (WCI). Global warming potentials are based on those published in the Fourth Assessment Report of the Intergovernmental Panel on Climate Change.</t>
  </si>
  <si>
    <t>2021-07-28 18:05:16.0</t>
  </si>
  <si>
    <t>2021-07-28 21:48:45.0</t>
  </si>
  <si>
    <t>Central Automotive Components Co..LTD</t>
  </si>
  <si>
    <t>2021-06-10 02:27:33.0</t>
  </si>
  <si>
    <t>2021-07-22 22:12:22.0</t>
  </si>
  <si>
    <t>Central Motor Wheel Co., Ltd.</t>
  </si>
  <si>
    <t>2021-07-23 08:07:46.0</t>
  </si>
  <si>
    <t>2021-07-20 12:37:07.0</t>
  </si>
  <si>
    <t>2021-07-28 20:16:21.0</t>
  </si>
  <si>
    <t>2021-07-28 13:24:42.0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</si>
  <si>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t>
  </si>
  <si>
    <t>CEREAL INGREDIENTS INC</t>
  </si>
  <si>
    <t>2021-07-28 02:13:21.0</t>
  </si>
  <si>
    <t>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t>
  </si>
  <si>
    <t>CEREALES Y PASTAS SA CV</t>
  </si>
  <si>
    <t>2021-07-24 23:41:07.0</t>
  </si>
  <si>
    <t>US EPA Center for Corporate Climate Leadership: Direct Emissions from Stationary Combustion Sources</t>
  </si>
  <si>
    <t>2021-07-27 13:36:53.0</t>
  </si>
  <si>
    <t>Cerro Punta S.A.</t>
  </si>
  <si>
    <t>2021-07-28 03:04:48.0</t>
  </si>
  <si>
    <t>Vegetable farming</t>
  </si>
  <si>
    <t>Act on the Rational Use of Energy;  Other, please specify: N/A</t>
  </si>
  <si>
    <t>Cerved Group S.p.A.</t>
  </si>
  <si>
    <t>2021-06-24 12:24:19.0</t>
  </si>
  <si>
    <t>CETREL</t>
  </si>
  <si>
    <t>2021-07-28 18:44:20.0</t>
  </si>
  <si>
    <t>Other, please specify: Environmental Protection Agency (EPA) com base nos algoritmos do air emissions models for waste and wastewater</t>
  </si>
  <si>
    <t>O objetivo da metodologia é estimar as saídas do sistema, isto é, a massa efetivamente biodegradada, a massa emitida para a atmosfera e a massa emitida no efluente de cada composto orgânico presente no afluente da ETE. Após a totalização, a massa efetivamente biodegradada de um determinado composto orgânico e a massa total efetivamente biodegradada de compostos orgânicos são comparadas, respectivamente, com a massa total a ser biodegradada de um determinado composto e a massa total de compostos orgânicos a ser biodegradada.</t>
  </si>
  <si>
    <t>2021-07-19 14:52:29.0</t>
  </si>
  <si>
    <t>CEZ</t>
  </si>
  <si>
    <t>2021-07-28 13:29:43.0</t>
  </si>
  <si>
    <t>2021-07-06 11:26:37.0</t>
  </si>
  <si>
    <t>CGG SA</t>
  </si>
  <si>
    <t>2021-07-19 09:11:42.0</t>
  </si>
  <si>
    <t>2021-07-26 17:06:57.0</t>
  </si>
  <si>
    <t>2021-07-23 16:08:55.0</t>
  </si>
  <si>
    <t>2021-07-28 05:21:19.0</t>
  </si>
  <si>
    <t>CHALLENGER BRASS &amp; COPPER</t>
  </si>
  <si>
    <t>2021-07-18 18:37:42.0</t>
  </si>
  <si>
    <t>US EPA Mandatory Greenhouse Gas Reporting Rule;  Other, please specify: Local Governmental Requirements</t>
  </si>
  <si>
    <t>Challenger Brass and Copper Co., Inc. has no impact on the emissions, we comply with the government requirements against statutory emission.</t>
  </si>
  <si>
    <t>Champ Home Decorations Co., LTD.</t>
  </si>
  <si>
    <t>2021-07-16 04:10:01.0</t>
  </si>
  <si>
    <t>Textile &amp; apparel wholesale</t>
  </si>
  <si>
    <t>2021-07-26 15:29:34.0</t>
  </si>
  <si>
    <t>Bilan Carbone; 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Recommendations for reporting significant indirect emissions under Article 173-IV (ADEME 2018); The Greenhouse Gas Protocol: A Corporate Accounting and Reporting Standard (Revised Edition); The Greenhouse Gas Protocol: Scope 2 Guidance; US EPA Emissions &amp; Generation Resource Integrated Database (eGRID);  Other, please specify: European residual mix (Association of Issuing Bodies)</t>
  </si>
  <si>
    <t>Emission factors from the European residual mix (Association of Issuing Bodies) was used in 2018 by consultants to calculate the base year emissions. It was then decided to continue using these emission factors for electricity in order to keep a consistent methodology across the years.</t>
  </si>
  <si>
    <t>2021-07-19 04:42:07.0</t>
  </si>
  <si>
    <t>CHANGSHA XIMAI MECHANICAL CONSTRUCTION CO., LTD.</t>
  </si>
  <si>
    <t>2021-08-09 06:59:15.0</t>
  </si>
  <si>
    <t>Other, please specify: 委托外部有资质公司完成排放监测</t>
  </si>
  <si>
    <t>污水监测技术规范；固定污染源排气中颗粒物测定与气态污染物采样办法；饮食业油烟采样方法及分析方法 饮食业油烟排放标准</t>
  </si>
  <si>
    <t>CHANGSHU XUNDA POWER</t>
  </si>
  <si>
    <t>2021-07-27 14:04:45.0</t>
  </si>
  <si>
    <t>2021-07-12 05:23:43.0</t>
  </si>
  <si>
    <t>CHANGYUAN GROUP LTD.</t>
  </si>
  <si>
    <t>2021-07-12 09:41:16.0</t>
  </si>
  <si>
    <t>Other, please specify: No</t>
  </si>
  <si>
    <t>We are a technology company, and there is no environmental pollution discharge. Our emissions are all within the normal range.</t>
  </si>
  <si>
    <t>2021-07-03 06:46:17.0</t>
  </si>
  <si>
    <t>ABI Energia Linee Guida; Act on the Rational Use of Energy; Bilan Carbone; China Corporate Energy Conservation and GHG Management Programme; Regional Greenhouse Gas Initiative (RGGI) Model Rule; The Climate Registry: Local Government Operations (LGO) Protocol</t>
  </si>
  <si>
    <t>Changzhou FUGUANG Textile</t>
  </si>
  <si>
    <t>2021-06-26 00:43:48.0</t>
  </si>
  <si>
    <t>ABI Energia Linee Guida; Act on the Rational Use of Energy; American Petroleum Institute Compendium of Greenhouse Gas Emissions Methodologies for the Oil and Natural Gas Industry, 2009; Bilan Carbone; China Corporate Energy Conservation and GHG Management Programme; Energy Information Administration 1605B; Environment Canada, Sulphur hexafluoride (SF6) Emission Estimation and Reporting Protocol for Electric Utilities; EPRA (European Public Real Estate Association) Sustainability Best Practice recommendations Guidelines, 2017; ICLEI Local Government GHG Protocol; IEA CO2 Emissions from Fuel Combustion; IPCC Guidelines for National Greenhouse Gas Inventories, 2006; IPIECA's Petroleum Industry Guidelines for reporting GHG emissions, 2003; ISO 14064-1; Recommendations for reporting significant indirect emissions under Article 173-IV (ADEME 2018); Regional Greenhouse Gas Initiative (RGGI) Model Rule; The Climate Registry: General Reporting Protocol; The Climate Registry: Local Government Operations (LGO) Protocol; The Climate Registry: Oil &amp; Gas Protocol; The Greenhouse Gas Protocol: Public Sector Standard; The Greenhouse Gas Protocol: Scope 2 Guidance</t>
  </si>
  <si>
    <t>CHANGZHOU HONGCHANG ELECTRONICS CO., LTD.</t>
  </si>
  <si>
    <t>2021-07-17 08:14:47.0</t>
  </si>
  <si>
    <t>公司统计电费水费数据，然后结合J公式计算</t>
  </si>
  <si>
    <t>2021-07-06 02:36:49.0</t>
  </si>
  <si>
    <t>CHANGZHOU OASIS TEXTILE CO.,LTD</t>
  </si>
  <si>
    <t>2021-07-13 06:31:24.0</t>
  </si>
  <si>
    <t>ABI Energia Linee Guida; Act on the Rational Use of Energy; Bilan Carbone; China Corporate Energy Conservation and GHG Management Programme; Energy Information Administration 1605B; European Union Emission Trading System (EU ETS): The Monitoring and Reporting Regulation (MMR) – General guidance for installations; ICLEI Local Government GHG Protocol; The GHG Indicator: UNEP Guidelines for Calculating Greenhouse Gas Emissions for Businesses and Non-Commercial Organizations; The Greenhouse Gas Protocol: A Corporate Accounting and Reporting Standard (Revised Edition)</t>
  </si>
  <si>
    <t>Changzhou Shuangyang Tools Co., Ltd</t>
  </si>
  <si>
    <t>2021-07-19 09:35:42.0</t>
  </si>
  <si>
    <t>Changzhou TaiYu Rubber &amp; Plastic Co.,Ltd.</t>
  </si>
  <si>
    <t>2021-07-19 09:50:38.0</t>
  </si>
  <si>
    <t>CHANGZHOU WUJIN PENGYUAN COMMUNICATION EQUIPMENT FITTINGS FACTORY</t>
  </si>
  <si>
    <t>2021-06-12 08:41:54.0</t>
  </si>
  <si>
    <t>CHANGZHOU XINGUANG DYEING AND PRINTING CO., LTD</t>
  </si>
  <si>
    <t>2021-07-12 07:47:46.0</t>
  </si>
  <si>
    <t>2021-07-06 02:30:47.0</t>
  </si>
  <si>
    <t>American Petroleum Institute Compendium of Greenhouse Gas Emissions Methodologies for the Oil and Natural Gas Industry, 2009; Bilan Carbone; China Corporate Energy Conservation and GHG Management Programme</t>
  </si>
  <si>
    <t>CHARACTER WORLD</t>
  </si>
  <si>
    <t>2021-08-04 14:18:01.0</t>
  </si>
  <si>
    <t>CHARLES GROUP</t>
  </si>
  <si>
    <t>2021-07-22 02:20:05.0</t>
  </si>
  <si>
    <t>2021-07-28 19:37:06.0</t>
  </si>
  <si>
    <t>Defra Environmental Reporting Guidelines: Including streamlined energy and carbon reporting guidance, 2019; Hong Kong Environmental Protection Department, Guidelines to Account for and Report on Greenhouse Gas Emissions and Removals for Buildings, 2010; IEA CO2 Emissions from Fuel Combustion; The Climate Registry: General Reporting Protocol; The GHG Indicator: UNEP Guidelines for Calculating Greenhouse Gas Emissions for Businesses and Non-Commercial Organizations; The Greenhouse Gas Protocol: A Corporate Accounting and Reporting Standard (Revised Edition); US EPA Center for Corporate Climate Leadership: Indirect Emissions From Purchased Electricity</t>
  </si>
  <si>
    <t>2021-07-27 18:15:42.0</t>
  </si>
  <si>
    <t>2021-07-07 22:15:03.0</t>
  </si>
  <si>
    <t>2021-07-27 10:01:47.0</t>
  </si>
  <si>
    <t>IPCC Guidelines for National Greenhouse Gas Inventories, 2006; ISO 14064-1; Thailand Greenhouse Gas Management Organization: The National Guideline Carbon Footprint for organization;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</si>
  <si>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Charter Communications Inc</t>
  </si>
  <si>
    <t>2021-07-23 19:35:21.0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</si>
  <si>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</si>
  <si>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Charter Ventures Llc</t>
  </si>
  <si>
    <t>2021-08-12 07:01:01.0</t>
  </si>
  <si>
    <t>China Corporate Energy Conservation and GHG Management Programme; The GHG Indicator: UNEP Guidelines for Calculating Greenhouse Gas Emissions for Businesses and Non-Commercial Organizations</t>
  </si>
  <si>
    <t>2021-06-04 07:17:01.0</t>
  </si>
  <si>
    <t>2021-07-07 02:52:36.0</t>
  </si>
  <si>
    <t>Check Point Software Technologies Ltd</t>
  </si>
  <si>
    <t>2021-08-26 18:10:31.0</t>
  </si>
  <si>
    <t>Other, please specify: Gather company facility utility bills (electricity, natural gas, etc.) to calculate the average use over a year.  Multiply monthly electric  or gas bill by 105..</t>
  </si>
  <si>
    <t>Gather company facility utility bills (electricity, natural gas, etc.) to calculate the average use over a year. Multiply monthly electric or gas bill by 105..</t>
  </si>
  <si>
    <t>Cheil Electric Wiring Devices Co., Ltd</t>
  </si>
  <si>
    <t>2021-07-16 01:49:31.0</t>
  </si>
  <si>
    <t>Chemico Mays, LLC</t>
  </si>
  <si>
    <t>2021-07-26 18:49:27.0</t>
  </si>
  <si>
    <t>Other, please specify: Not applicable</t>
  </si>
  <si>
    <t>Only activity tracked are airline miles traveled and days of rental car use for business purposes. Track electricity consumption at our corporate office and warehouses, but do not calculated carbon emissions currently</t>
  </si>
  <si>
    <t>2021-07-26 16:19:50.0</t>
  </si>
  <si>
    <t>Chemtronics</t>
  </si>
  <si>
    <t>2021-07-27 07:49:16.0</t>
  </si>
  <si>
    <t>CHENFENG</t>
  </si>
  <si>
    <t>2021-07-21 02:52:46.0</t>
  </si>
  <si>
    <t>2021-07-27 09:04:43.0</t>
  </si>
  <si>
    <t>2021-07-20 07:24:26.0</t>
  </si>
  <si>
    <t>2021-06-28 07:13:20.0</t>
  </si>
  <si>
    <t>2021-07-05 06:27:11.0</t>
  </si>
  <si>
    <t>China Corporate Energy Conservation and GHG Management Programme; IPCC Guidelines for National Greenhouse Gas Inventories, 2006; The GHG Indicator: UNEP Guidelines for Calculating Greenhouse Gas Emissions for Businesses and Non-Commercial Organizations; The Greenhouse Gas Protocol: Public Sector Standard</t>
  </si>
  <si>
    <t>2021-07-20 06:28:29.0</t>
  </si>
  <si>
    <t>CHIA FAR EAST</t>
  </si>
  <si>
    <t>2021-08-04 00:34:32.0</t>
  </si>
  <si>
    <t>2021-07-26 11:10:43.0</t>
  </si>
  <si>
    <t>2021-07-27 09:33:45.0</t>
  </si>
  <si>
    <t>2021-07-27 17:06:24.0</t>
  </si>
  <si>
    <t>2021-07-27 07:01:24.0</t>
  </si>
  <si>
    <t>China Automotive Systems, Inc.</t>
  </si>
  <si>
    <t>2021-07-28 12:58:09.0</t>
  </si>
  <si>
    <t>2021-07-27 09:36:18.0</t>
  </si>
  <si>
    <t>1.温室气体直接排放量根据政府间气候变化专门委员会（IPCC）刊发的《IPCC 2006年国家温室气体清单指南 2019修订版》进行核算。2.温室气体直接排放量根据中华人民共和国生态环境部刊发的《2019年度减排项目中国区域电网基准线排放因子》进行核算，其中，由于西藏电网及英国本地电网无基准线排放因子，且拉萨分行和伦敦分行外购电力数据影响微小，重要性较低，故拉萨分行和伦敦分行外购电力未列入温室气体排放量统计范围。3. 温室气体清单包括二氧化碳、甲烷和氧化亚氮，主要源自外购电力及燃料，且按二氧化碳当量呈列，包含直接排放（范畴一）和间接排放（范畴二）。</t>
  </si>
  <si>
    <t>2021-04-21 08:41:12.0</t>
  </si>
  <si>
    <t>China Corporate Energy Conservation and GHG Management Programme; IPCC Guidelines for National Greenhouse Gas Inventories, 2006;  Other, please specify: 中国国家发展与改革委员会刊发的 《2015 中国区域电网基准线排放因子》</t>
  </si>
  <si>
    <t>1.2020年环境类绩效数据统计口径调整，统计范围包括总行办公场所，10个城市分行全辖，27个省、区分行本部办公场所。与2019、2018年相比，增加了10个城市（北京、天津、上海、重庆、大连、宁波、青岛、厦门、深圳、苏州）分行全辖的营业机构，因此数据大幅增加，与往年不可比。2.雇员人数统计范围仅包括总行，10家城市分行全辖，27家省、区分行本部雇员人数。受疫情因素影响，日常运营所需能源及资源消耗同比减少，因此环境绩效类数据人均消耗强度大幅降低。3.基于本集团业务性质，温室气体排放主要源自外购电力及化石燃料燃烧。温室气体清单包括二氧化碳、甲烷及氧化亚氮。温室气体排放数据按照二氧化碳当量呈列，根据中国国家发展与改革委员会刊发的《2015中国区域电网基准线排放因子》及政府间气候变化专门委员会（IPCC）刊发的《2006年IPCC国家温室气体清单指南》进行核算。</t>
  </si>
  <si>
    <t>2021-07-27 12:27:58.0</t>
  </si>
  <si>
    <t>2021-07-28 13:12:28.0</t>
  </si>
  <si>
    <t>Other, please specify: The Group has used the internationally recognised Clean Development Mechanism (CDM) under the United Nations Framework Convention on Climate Change (UNFCCC) to estimate the projects’ GHG emissions. Fore more details, please refer to C5.2a.</t>
  </si>
  <si>
    <t>The calculation of GHG emissions is referenced to CDM methodologies ACM0022: Alternative Waste Treatment Processes (Version 2.0), AM0080: Mitigation of Greenhouse Gases Emissions with Treatment of Wastewater in Aerobic Wastewater Treatment Plants (Version 1.0), ACM0018: Electricity Generation from Biomass Residues in Power-Only Plants (Version 3.0), ACM0006: Electricity and Heat Generation from Biomass (Version 14.0)” and ''AMS-I.C.: Thermal Energy Production With or Without Electricity (Version 20.0).In the reporting year, we have revised some of the calculation methods for greenhouse gas emissions to more accurately reflect the operations of the Group. The calculation principle is primarily based on CDM methodologies, however, some of the coefficients or emission factors have been changed to values that are more in line withChina's situation, and the water content of waste has been deducted before calculation.</t>
  </si>
  <si>
    <t>China Kide</t>
  </si>
  <si>
    <t>2021-07-15 08:07:18.0</t>
  </si>
  <si>
    <t>China Literature Ltd</t>
  </si>
  <si>
    <t>2021-06-25 02:56:26.0</t>
  </si>
  <si>
    <t>Other, please specify: Guidelines of the Greenhouse Gas Emissions Accounting and Reporting for the Public Building Operation Enterprises issued by the National Development and Reform Commission of China.</t>
  </si>
  <si>
    <t>GHG emissions data is presented in carbon dioxide equivalent and is based on the ''Guidelines of the Greenhouse Gas Emissions Accounting and Reporting for the Public Building Operation Enterprises” issued by the National Development and Reform Commission of China.</t>
  </si>
  <si>
    <t>China Merchants Port Holdings Co Ltd</t>
  </si>
  <si>
    <t>2021-05-14 07:50:20.0</t>
  </si>
  <si>
    <t>Environment Canada, Aluminum Production, Guidance Manual for Estimating Greenhouse Gas Emissions; Other, please specify</t>
  </si>
  <si>
    <t>2021-07-29 01:05:02.0</t>
  </si>
  <si>
    <t>IPCC Guidelines for National Greenhouse Gas Inventories, 2006; The Greenhouse Gas Protocol: A Corporate Accounting and Reporting Standard (Revised Edition);  Other, please specify: The baseline emission factors for China’s regional power grid for emission reduction projects, released by the Ministry of Ecology and Environment of China in 2019</t>
  </si>
  <si>
    <t>The baseline emission factors for China's regional power grid for emission reduction projects, released by the Ministry of Ecology and Environment of China in 2019. It is used to calculate scope 2 emissions.</t>
  </si>
  <si>
    <t>2021-07-28 09:36:10.0</t>
  </si>
  <si>
    <t>2021-07-01 06:09:12.0</t>
  </si>
  <si>
    <t>Taiwan - GHG Reduction Act;  Other, please specify: 公司內部 水電瓦斯 耗損 統計 善用資源 消除浪費 節能減碳 保護環境</t>
  </si>
  <si>
    <t>碳排放量之單位換算: 每使用1KG液態石油氣(LPG)= 1.75 KG碳 每使用1立方公尺(度)液態天然氣(LNG)= 2.09 KG碳 每使用1度電= 0.612 KG碳 每使用1度水= 0.194 KG碳</t>
  </si>
  <si>
    <t>China Resources Microelectronics</t>
  </si>
  <si>
    <t>2021-07-27 00:17:20.0</t>
  </si>
  <si>
    <t>Other, please specify: 《中国电子设备制造企业温室气体排放核算方法与报告指南》</t>
  </si>
  <si>
    <t>《中国电子设备制造企业温室气体排放核算方法与报告指南》</t>
  </si>
  <si>
    <t>2021-07-07 02:48:41.0</t>
  </si>
  <si>
    <t>2021-07-27 08:11:32.0</t>
  </si>
  <si>
    <t>Hong Kong Environmental Protection Department, Guidelines to Account for and Report on Greenhouse Gas Emissions and Removals for Buildings, 2010; IPCC Guidelines for National Greenhouse Gas Inventories, 2006; ISO 14064-1; The Greenhouse Gas Protocol: A Corporate Accounting and Reporting Standard (Revised Edition);  Other, please specify: 其他指引包括：中华人民共和国国家标准及指南《公共建筑运营企业温室气体排放核算方法和报告指南》（试行），《工业其他行业企图温室气体排放核算方法和报告指南（试行）》以及由香港大学及香港城市大学编制的《香港中小企业碳审计工具箱》。</t>
  </si>
  <si>
    <t>该评估之量化过程及排放因子参考中华人民共和国国家标准及指南（《公共建筑运营企业温室气体排放核算方法和报告指南（试行）》及《工业其他行业企业温室气体排放核算方法和报告指南（试行）》）、香港环境保护署和机电工程署编制的《香港建筑物（商业、住宅或公共用途）的温室气体排放及减除的核算和报告指引》、香港大学及香港城市大学编制的《香港中小企业碳审计工具箱》以及国际标准ISO14064-1及温室气体盘查议定书，涵盖了京都议定书管制的六种温室气体的直接及间接排放，并按地区及业务性质进行了划分，旨在向持份者提供更全面的碳足迹数据。</t>
  </si>
  <si>
    <t>2021-07-26 00:25:25.0</t>
  </si>
  <si>
    <t>IPCC Guidelines for National Greenhouse Gas Inventories, 2006; ISO 14064-1; Taiwan - GHG Reduction Act; The Greenhouse Gas Protocol: A Corporate Accounting and Reporting Standard (Revised Edition); WBCSD: The Cement CO2 and Energy Protocol; World Steel Association CO2 emissions data collection guidelines;  Other, please specify: National standard: CNS14064-1, established by BSMI, Taiwan.  Taiwan EPA: guild book of GHG inventory and registry</t>
  </si>
  <si>
    <t>National standard: CNS14064-1, established by BSMI, Taiwan.Guild book of GHG inventory and registry, established by EPA, Taiwan</t>
  </si>
  <si>
    <t>CHINA SUNLIT</t>
  </si>
  <si>
    <t>2021-07-27 06:02:36.0</t>
  </si>
  <si>
    <t>2021-07-30 07:58:53.0</t>
  </si>
  <si>
    <t>IPCC Guidelines for National Greenhouse Gas Inventories, 2006; The Greenhouse Gas Protocol: A Corporate Accounting and Reporting Standard (Revised Edition);  Other, please specify: Greenhouse Gas Protocol — Enterprise Accounting and Reporting Standards of World Resources Institute (WRI) and World Business Council for Sustainable Development (WBCSD), the Fourth Assessment Report 2007 of IPCC, etc.</t>
  </si>
  <si>
    <t>The greenhouse gas is measured based on the Greenhouse Gas Protocol — Enterprise Accounting and Reporting Standards of World Resources Institute (WRI) and World Business Council for Sustainable Development (WBCSD), the 2006 IPCC Guidelines for National Greenhouse Gas Inventories of Intergovernmental Panel on Climate Change (IPCC) and the Fourth Assessment Report 2007 of Intergovernmental Panel on Climate Change (IPCC), etc.The quantity of sewage emission is measured based on water consumption, and the wastewater discharge coefficient shall refer to GB50318-2017 Code of Urban Wastewater Engineering Planning of the National Standards of the PRC and relevant documents of National Bureau of Statistics of the PRC.SO2 emissions is calculated with the method of the State-owned Assets Supervision and Administration Commission of the State Council of the PRC.The major types of waste of the Company include worn out facilities, equipment and materials. The Company generally does not disassemble the waste facilities, but hand over to a qualified third party to dispose in accordance with the relevant regulations of the country and the area of operation. Since it is difficult to separate hazardous waste and non-hazardous waste, the major processed waste is disclosed in a detail list in its ESG report, which is included in its Annual Report.The quantity of domestic waste produced is measured based on the per capita household waste output coefficient as specified in the guidance released by the State Council of the PRC. Hazardous waste includes waste storage batteries. Electronic wastes include waste telecommunications equipment, waste cables, waste terminals and other wastes.Overall energy consumption is calculated with the energy statistics calculation method applied by National Bureau of Statistics of the PRC.</t>
  </si>
  <si>
    <t>CHINA TRAVEL SERVICE HEAD OFFICE Co.,Ltd</t>
  </si>
  <si>
    <t>2021-07-27 00:21:04.0</t>
  </si>
  <si>
    <t>CHINESE LAUNDRY</t>
  </si>
  <si>
    <t>2021-07-28 18:50:25.0</t>
  </si>
  <si>
    <t>Ching Kung Him Wo Garment Fty Ltd</t>
  </si>
  <si>
    <t>2021-07-08 09:37:35.0</t>
  </si>
  <si>
    <t>CHINYANG HOLDINGS CORP</t>
  </si>
  <si>
    <t>2021-06-08 02:06:17.0</t>
  </si>
  <si>
    <t>CHITTAGONG ASIAN APPARELS LTD</t>
  </si>
  <si>
    <t>2021-08-03 09:33:40.0</t>
  </si>
  <si>
    <t>2021-07-23 05:49:43.0</t>
  </si>
  <si>
    <t>2021-07-28 13:06:24.0</t>
  </si>
  <si>
    <t>2021-07-27 15:02:12.0</t>
  </si>
  <si>
    <t>Other, please specify: As part of our commitment to SBT, we will review reporting against the GHG Protocol. Until now, we combined generic and local emissions factors . However, there were omissions in the scopes reported, as explained in the following sections.</t>
  </si>
  <si>
    <t>Chocolate Ibarra SAPI de CV</t>
  </si>
  <si>
    <t>2021-08-26 03:20:46.0</t>
  </si>
  <si>
    <t>CHONG YUN ENTERPRISE CO., LTD.</t>
  </si>
  <si>
    <t>2021-06-24 03:48:08.0</t>
  </si>
  <si>
    <t>Other, please specify: 還不明白</t>
  </si>
  <si>
    <t>不知道怎麼做，從不談論碳排放</t>
  </si>
  <si>
    <t>Chongqing Baiyushun Technology Co., Ltd.</t>
  </si>
  <si>
    <t>2021-07-14 01:15:10.0</t>
  </si>
  <si>
    <t>China Corporate Energy Conservation and GHG Management Programme; The Greenhouse Gas Protocol: A Corporate Accounting and Reporting Standard (Revised Edition)</t>
  </si>
  <si>
    <t>Chongqing Linteng Machinery &amp; Electronics Co., Ltd.</t>
  </si>
  <si>
    <t>2021-07-13 07:57:56.0</t>
  </si>
  <si>
    <t>2021-07-21 08:50:45.0</t>
  </si>
  <si>
    <t>2021-07-28 03:27:28.0</t>
  </si>
  <si>
    <t>Chr. Hansen Holding A/S</t>
  </si>
  <si>
    <t>2021-07-16 12:28:23.0</t>
  </si>
  <si>
    <t>The Greenhouse Gas Protocol: A Corporate Accounting and Reporting Standard (Revised Edition); The Greenhouse Gas Protocol: Scope 2 Guidance;  Other, please specify: The Greenhouse Gas Protocol: Corporate Value Chain (Scope 3) Accounting and Reporting Standard</t>
  </si>
  <si>
    <t>Scope 1+2: Data is collected through our EHS system allowing scope 1 and 2 to be calculated based on activity data in physical quantities.Scope 3: Data is collected from a range of sources, please refer to the description of each individual category under emission data. For significant categories and items, calculations are based on physical quantities when available, all other items are calculated or extrapolated based on spend.</t>
  </si>
  <si>
    <t>2021-07-28 14:09:52.0</t>
  </si>
  <si>
    <t>2021-07-14 04:32:45.0</t>
  </si>
  <si>
    <t>Bilan Carbone; Taiwan - GHG Reduction Act</t>
  </si>
  <si>
    <t>CHUANG HUI (TAK YING) CO. LIMITED</t>
  </si>
  <si>
    <t>2021-06-10 03:23:42.0</t>
  </si>
  <si>
    <t>2021-07-28 21:11:59.0</t>
  </si>
  <si>
    <t>2021-07-27 09:37:05.0</t>
  </si>
  <si>
    <t>2021-07-28 03:15:48.0</t>
  </si>
  <si>
    <t>Chung Tin Industrial Limited</t>
  </si>
  <si>
    <t>2021-07-15 09:08:07.0</t>
  </si>
  <si>
    <t>ABI Energia Linee Guida; China Corporate Energy Conservation and GHG Management Programme; ICLEI Local Government GHG Protocol</t>
  </si>
  <si>
    <t>2021-07-07 07:55:11.0</t>
  </si>
  <si>
    <t>2021-07-27 11:31:32.0</t>
  </si>
  <si>
    <t>CHYUAN JAAN SHING INDUSTRIAL</t>
  </si>
  <si>
    <t>2021-07-31 02:16:13.0</t>
  </si>
  <si>
    <t>2021-07-26 20:17:27.0</t>
  </si>
  <si>
    <t>2021-07-28 19:44:44.0</t>
  </si>
  <si>
    <t>2021-07-28 13:16:28.0</t>
  </si>
  <si>
    <t>2021-07-28 22:00:21.0</t>
  </si>
  <si>
    <t>Cia. Siderurgica Nacional - CSN</t>
  </si>
  <si>
    <t>2021-07-28 18:47:13.0</t>
  </si>
  <si>
    <t>Brazil GHG Protocol Programme; IPCC Guidelines for National Greenhouse Gas Inventories, 2006; ISO 14064-1; WBCSD: The Cement CO2 and Energy Protocol; World Steel Association CO2 emissions data collection guidelines;  Other, please specify:  PBGHGP 2020 BEN 2020 MCTI ANP</t>
  </si>
  <si>
    <t>World Steel Association- CO2 Data Collection User Guide- Version 9.5World Steel Association CO2 Report V24 (User Guide 9.5)WBCSD: The Cement CO2 and Energy Protocol &lt;a href="https://www.cement-co2-protocol.org/en/"&gt;https://www.cement-co2-protocol.org/en/ Getting the Numbers right: &lt;a href="https://gccassociation.org/gnr/"&gt;https://gccassociation.org/gnr/Cement Technology Roadmap: https://abcp.org.br/wp-content/uploads/2019/11/Roadmap_Tecnologico_Cimento_Brasil_Book-1.pdfIPCC 2006IPCC 2006, 2006 IPCC Guidelines for National Greenhouse Gas Inventories, Prepared by the National Greenhouse Gas Inventories Programme, Eggleston H.S., Buendia L., Miwa K., Ngara T. and Tanabe K. (eds). Published: IGES, Japan.&lt;a href="http://www.ipcc-nggip.iges.or.jp/public/2006gl/"&gt;http://www.ipcc-nggip.iges.or.jp/public/2006gl/PBGHGP 2020Programa Brasileiro GHG Protocol, Ferramenta de Cálculo, Ciclo 2020&lt;a href="http://www.ghgprotocolbrasil.com.br/ferramenta-de-calculo"&gt;http://www.ghgprotocolbrasil.com.br/ferramenta-de-calculoBEN 2020Balanço Energético Nacional 2020https://www.epe.gov.br/pt/publicacoes-dados-abertos/publicacoes/balanco-energetico-nacional-2020MCTIMINISTÉRIO DA CIÊNCIA, TECNOLOGIA E INOVAÇÃO (MCTI). Fatores de Emissão de CO2 pela geração de energia elétrica no Sistema Interligado Nacional do Brasil.&lt;a href="http://www.mct.gov.br/index.php/content/view/321144.html#ancora"&gt;http://www.mct.gov.br/index.php/content/view/321144.html#ancora</t>
  </si>
  <si>
    <t>CIBC MELLON</t>
  </si>
  <si>
    <t>2021-08-30 01:45:51.0</t>
  </si>
  <si>
    <t>Not Applicable.</t>
  </si>
  <si>
    <t>2021-08-23 07:49:26.0</t>
  </si>
  <si>
    <t>Ciech SA</t>
  </si>
  <si>
    <t>2021-07-28 10:14:00.0</t>
  </si>
  <si>
    <t>Cielo</t>
  </si>
  <si>
    <t>2021-07-26 12:01:02.0</t>
  </si>
  <si>
    <t>Other, please specify: Not currently collecting</t>
  </si>
  <si>
    <t>Not currently collecting</t>
  </si>
  <si>
    <t>2021-07-28 19:01:32.0</t>
  </si>
  <si>
    <t>Brazil GHG Protocol Programme; Defra Environmental Reporting Guidelines: Including streamlined energy and carbon reporting guidance, 2019; IPCC Guidelines for National Greenhouse Gas Inventories, 2006</t>
  </si>
  <si>
    <t>2021-07-27 18:33:59.0</t>
  </si>
  <si>
    <t>CIG SHANGHAI CO LTD</t>
  </si>
  <si>
    <t>2021-07-23 09:57:37.0</t>
  </si>
  <si>
    <t>2021-07-23 19:09:00.0</t>
  </si>
  <si>
    <t>2021-07-27 19:41:19.0</t>
  </si>
  <si>
    <t>Defra Environmental Reporting Guidelines: Including streamlined energy and carbon reporting guidance, 2019; IPCC Guidelines for National Greenhouse Gas Inventories, 2006; The Greenhouse Gas Protocol: A Corporate Accounting and Reporting Standard (Revised Edition); WBCSD: The Cement CO2 and Energy Protocol</t>
  </si>
  <si>
    <t>2021-07-20 19:33:45.0</t>
  </si>
  <si>
    <t>Circular Systems SPC</t>
  </si>
  <si>
    <t>2021-07-26 15:00:02.0</t>
  </si>
  <si>
    <t>2021-04-30 12:56:38.0</t>
  </si>
  <si>
    <t>Other, please specify: Sustainable development reporting guidelines by Mersen group</t>
  </si>
  <si>
    <t>Mediciones directas de consumos de energia y recursoso naturalesReporte de % de reciclaje realizado proporcionados por los gestores de residuos</t>
  </si>
  <si>
    <t>Cirrus Logic Inc.</t>
  </si>
  <si>
    <t>2021-07-29 14:42:14.0</t>
  </si>
  <si>
    <t>2021-07-29 03:25:32.0</t>
  </si>
  <si>
    <t>2021-08-06 05:17:51.0</t>
  </si>
  <si>
    <t>ABI Energia Linee Guida; Act on the Rational Use of Energy; China Corporate Energy Conservation and GHG Management Programme; Defra Environmental Reporting Guidelines: Including streamlined energy and carbon reporting guidance, 2019; Energy Information Administration 1605B; EPRA (European Public Real Estate Association) Sustainability Best Practice recommendations Guidelines, 2017; European Union Emission Trading System (EU ETS): The Monitoring and Reporting Regulation (MMR) – General guidance for installations; The Climate Registry: Electric Power Sector (EPS) Protocol; The Climate Registry: General Reporting Protocol; The Climate Registry: Local Government Operations (LGO) Protocol; The Climate Registry: Oil &amp; Gas Protocol; The Greenhouse Gas Protocol: A Corporate Accounting and Reporting Standard (Revised Edition); The Greenhouse Gas Protocol: Public Sector Standard</t>
  </si>
  <si>
    <t>2021-07-27 22:59:44.0</t>
  </si>
  <si>
    <t>2021-07-28 08:56:36.0</t>
  </si>
  <si>
    <t>IPIECA's Petroleum Industry Guidelines for reporting GHG emissions, 2003; Japan Ministry of the Environment, Law Concerning the Promotion of the Measures to Cope with Global Warming, Superceded by Revision of the Act on Promotion of Global Warming Countermeasures (2005 Amendment); The Tokyo Cap-and Trade Program</t>
  </si>
  <si>
    <t>2021-07-22 20:38:49.0</t>
  </si>
  <si>
    <t>2021-07-28 18:28:14.0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</si>
  <si>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</si>
  <si>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2021-07-14 15:57:47.0</t>
  </si>
  <si>
    <t>Citromax</t>
  </si>
  <si>
    <t>2021-07-26 14:26:35.0</t>
  </si>
  <si>
    <t>2021-07-28 10:00:31.0</t>
  </si>
  <si>
    <t>2021-07-02 10:54:39.0</t>
  </si>
  <si>
    <t>2021-07-22 06:14:28.0</t>
  </si>
  <si>
    <t>CIXI CITY LESHI ELECTRIC</t>
  </si>
  <si>
    <t>2021-07-27 05:43:57.0</t>
  </si>
  <si>
    <t>CIXI GUANGHUA INTERNATIONAL TRADE</t>
  </si>
  <si>
    <t>2021-07-01 11:38:32.0</t>
  </si>
  <si>
    <t>2021-07-06 03:18:38.0</t>
  </si>
  <si>
    <t>2021-07-23 09:43:38.0</t>
  </si>
  <si>
    <t>CK Hutchison Group Telecom Holdings Limited</t>
  </si>
  <si>
    <t>2021-07-28 03:45:15.0</t>
  </si>
  <si>
    <t>CKMAX Technology Inc</t>
  </si>
  <si>
    <t>2021-08-04 14:12:26.0</t>
  </si>
  <si>
    <t>We do not use any of the STD, protocol, or methodology used to collect data and calculate emissions.</t>
  </si>
  <si>
    <t>Clarendon</t>
  </si>
  <si>
    <t>Jamaica</t>
  </si>
  <si>
    <t>2021-07-20 17:11:19.0</t>
  </si>
  <si>
    <t>Other, please specify: None of the above</t>
  </si>
  <si>
    <t>2021-09-17 11:33:49.0</t>
  </si>
  <si>
    <t>European Union Emission Trading System (EU ETS): The Monitoring and Reporting Regulation (MMR) – General guidance for installations; The GHG Indicator: UNEP Guidelines for Calculating Greenhouse Gas Emissions for Businesses and Non-Commercial Organizations; The Greenhouse Gas Protocol: A Corporate Accounting and Reporting Standard (Revised Edition)</t>
  </si>
  <si>
    <t>Clarivate Plc</t>
  </si>
  <si>
    <t>2021-07-28 18:59:17.0</t>
  </si>
  <si>
    <t>IEA CO2 Emissions from Fuel Combustion; US EPA Emissions &amp; Generation Resource Integrated Database (eGRID);  Other, please specify: UK government GHG Conversion Factors for Company Reporting (2019 and 2020), IEA (2019 and 2020), Emission Factors</t>
  </si>
  <si>
    <t>JLL provides reporting and certification services to clients that cover all aspects of sustainability reporting.The Greenhouse Gas Protocol principles are applied to determine the scope into which the energy and associated carbon emissions are classified. The location-based emission factors are sourced from the International Energy Agency, with the exception of the UK, which are sourced from the UK Government.JLL operates an internal governance processes that includes an internal audit procedure. The work undertaken on environmental reporting for the Clarivate portfolio is reviewed by a separate department within JLL, which specialises in CSR reporting and sustainability. This provides an additional independent review and verification drawing on the AA1000 assurance standard – which we are working towards.</t>
  </si>
  <si>
    <t>2021-07-09 11:37:53.0</t>
  </si>
  <si>
    <t>CLASSIC COMPONENTS</t>
  </si>
  <si>
    <t>2021-06-28 20:09:39.0</t>
  </si>
  <si>
    <t>Other, please specify: We are solely a distributor, we do not manufacture any products nor produce any emissions or hazardous waste.</t>
  </si>
  <si>
    <t>We are solely a distributor, we do not manufacture any products nor produce any emissions or hazardous waste.</t>
  </si>
  <si>
    <t>Classic Turning, Inc.</t>
  </si>
  <si>
    <t>2021-07-23 12:30:12.0</t>
  </si>
  <si>
    <t>2021-07-27 12:14:58.0</t>
  </si>
  <si>
    <t>CleanNet USA</t>
  </si>
  <si>
    <t>2021-10-05 21:03:13.0</t>
  </si>
  <si>
    <t>No protocols</t>
  </si>
  <si>
    <t>Clearwater Paper</t>
  </si>
  <si>
    <t>2021-07-28 14:43:53.0</t>
  </si>
  <si>
    <t>2021-07-06 11:12:32.0</t>
  </si>
  <si>
    <t>2021-07-27 15:33:47.0</t>
  </si>
  <si>
    <t>IPCC Guidelines for National Greenhouse Gas Inventories, 2006; The Greenhouse Gas Protocol: A Corporate Accounting and Reporting Standard (Revised Edition); The Greenhouse Gas Protocol: Scope 2 Guidance; US EPA Emissions &amp; Generation Resource Integrated Database (eGRID); US EPA Mandatory Greenhouse Gas Reporting Rule</t>
  </si>
  <si>
    <t>CLH</t>
  </si>
  <si>
    <t>2021-07-27 12:11:27.0</t>
  </si>
  <si>
    <t>2021-07-28 14:22:45.0</t>
  </si>
  <si>
    <t>2021-07-28 12:28:15.0</t>
  </si>
  <si>
    <t>CLIMATIZAR ASSIT TECN E MAN DE AR C</t>
  </si>
  <si>
    <t>2021-08-04 16:46:05.0</t>
  </si>
  <si>
    <t>CLINIGEN GROUP PLC</t>
  </si>
  <si>
    <t>2021-07-25 08:35:25.0</t>
  </si>
  <si>
    <t>Defra Environmental Reporting Guidelines: Including streamlined energy and carbon reporting guidance, 2019;  Other, please specify: The latest figures provided by The Department for Business, Energy and Industrial Strategy  (BEIS) and The Department for Environment, Food and Rural Affairs (DEFRA), we used to  convert  data into Tonnes of Carbon Dioxide equivalent (tonnes of CO2e)</t>
  </si>
  <si>
    <t>We collated source data from: Manual meter readings, bills and invoices and transport consumption for miles claimed through finance. Emissions were then calculated using the latest figures provided by The Department for Business, Energy and Industrial Strategy (BEIS) and The Department for Environment, Food and Rural Affairs (DEFRA), we used to convert data into Tonnes of Carbon Dioxide equivalent (tonnes of CO2e). We then used an intensity measure to provide further insights in emissions against our size of business.</t>
  </si>
  <si>
    <t>2021-07-21 15:50:06.0</t>
  </si>
  <si>
    <t>2021-07-27 22:17:58.0</t>
  </si>
  <si>
    <t>2021-07-26 21:30:30.0</t>
  </si>
  <si>
    <t>2021-06-18 09:57:34.0</t>
  </si>
  <si>
    <t>2021-08-11 06:40:47.0</t>
  </si>
  <si>
    <t>Australia - National Greenhouse and Energy Reporting Act; IPCC Guidelines for National Greenhouse Gas Inventories, 2006; ISO 14064-1; The Greenhouse Gas Protocol: A Corporate Accounting and Reporting Standard (Revised Edition);  Other, please specify: The Greenhouse Gas Protocol: Corporate Value Chain (Scope 3) Accounting and Reporting Standard, The Greenhouse Gas Protocol: Technical Guidance for Calculating Scope 3 Emissions (Version 1)</t>
  </si>
  <si>
    <t>Compilation of our scope 3 emissions references The Greenhouse Gas Protocol: Corporate Value Chain (Scope 3) Accounting and Reporting Standard, The Greenhouse Gas Protocol: Technical Guidance for Calculating Scope 3 Emissions (Version 1).</t>
  </si>
  <si>
    <t>2021-07-28 17:04:19.0</t>
  </si>
  <si>
    <t>In a first place, to collect activity data, owned and chartered vessel monthly monthly send their fuel consumption to our Officer in charge of monitoring our Group's emissions, to which we apply emission factor. Quarterly and full year reports are then realized.CMA-CGM uses the Clean Cargo Working Group Methodology: CCWG is dedicated to improving environmental performance in container shipping by developing standardized methodologies to measure environmental impacts and easy-to-use tools that meet the needs of shippers, freight forwarders, and carriers and enables them to measure, evaluate, and reduce environmental impacts.The CCWG CO2 methodology only includes CO2 emissions and no other GHG emissions (CO2 equivalents: CO2e). Given that all relevant energy consumption from ocean container transportation stems from fuel combustion on vessel engines, CO2 emissions is an appropriate approximation of total GHG emissions.(Source: https://www.bsr.org/reports/BSR_CCWG_Carbon_Emissions_Methodology_2015.pdf)The following data are IMO carbon conversion factors.Emissions rate (g/kg de fuel): CO2 emission rate per kg of burnt fuel.Emission Rate HFO = 3114 g of CO2 / kg of fuel oilEmission Rate LSFO = 3151 g of CO2 / kg of fuel oilEmission rate DO = 3206 g of CO2 / kg of diesel oilLiquified natural gas : 2750 g of C02/ kg of gas</t>
  </si>
  <si>
    <t>2021-07-28 19:36:46.0</t>
  </si>
  <si>
    <t>2021-07-19 02:09:38.0</t>
  </si>
  <si>
    <t>Act on the Rational Use of Energy; China Corporate Energy Conservation and GHG Management Programme; World Steel Association CO2 emissions data collection guidelines</t>
  </si>
  <si>
    <t>2021-07-28 14:23:39.0</t>
  </si>
  <si>
    <t>2021-07-28 17:51:26.0</t>
  </si>
  <si>
    <t>The Climate Registry: Electric Power Sector (EPS) Protocol; The Climate Registry: General Reporting Protocol; US EPA Emissions &amp; Generation Resource Integrated Database (eGRID); US EPA Mandatory Greenhouse Gas Reporting Rule</t>
  </si>
  <si>
    <t>2021-07-28 16:37:19.0</t>
  </si>
  <si>
    <t>2021-07-27 10:04:55.0</t>
  </si>
  <si>
    <t>Coalescence</t>
  </si>
  <si>
    <t>2021-07-27 18:01:14.0</t>
  </si>
  <si>
    <t>Other, please specify: We did not utilize any of these orgs.</t>
  </si>
  <si>
    <t>Although we did not collect activity data on emissions in 2020, we do monitor our direct emissions through energy usage.</t>
  </si>
  <si>
    <t>Cobest Hong Kong Co</t>
  </si>
  <si>
    <t>2021-07-23 07:55:51.0</t>
  </si>
  <si>
    <t>2021-07-26 06:01:51.0</t>
  </si>
  <si>
    <t>2021-07-28 18:07:30.0</t>
  </si>
  <si>
    <t>2021-07-28 14:50:36.0</t>
  </si>
  <si>
    <t>Brazil GHG Protocol Programme; IPCC Guidelines for National Greenhouse Gas Inventories, 2006; Programa GEI Mexico; The Greenhouse Gas Protocol: A Corporate Accounting and Reporting Standard (Revised Edition)</t>
  </si>
  <si>
    <t>2021-07-28 15:12:05.0</t>
  </si>
  <si>
    <t>2021-07-28 08:17:11.0</t>
  </si>
  <si>
    <t>Defra Environmental Reporting Guidelines: Including streamlined energy and carbon reporting guidance, 2019; IPCC Guidelines for National Greenhouse Gas Inventories, 2006; ISO 14064-1; The Greenhouse Gas Protocol: Public Sector Standard</t>
  </si>
  <si>
    <t>2021-07-27 15:59:08.0</t>
  </si>
  <si>
    <t>Bilan Carbone; 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  Other, please specify: IEA 2020</t>
  </si>
  <si>
    <t>The CO2 emission factor for electricity varies per country (Source: IEA 2020) for location-based emissions.The CO2 emission factor for electricity varies per country (Source: IEA 2020) if the type of contract is unknown for market-based emissions.</t>
  </si>
  <si>
    <t>2021-07-28 20:33:30.0</t>
  </si>
  <si>
    <t>The Greenhouse Gas Protocol: A Corporate Accounting and Reporting Standard (Revised Edition); The Greenhouse Gas Protocol: Scope 2 Guidance; US EPA Emissions &amp; Generation Resource Integrated Database (eGRID); US EPA Mandatory Greenhouse Gas Reporting Rule</t>
  </si>
  <si>
    <t>Cognizant Technology Solutions Corp.</t>
  </si>
  <si>
    <t>2021-07-23 19:09:13.0</t>
  </si>
  <si>
    <t>Defra Environmental Reporting Guidelines: Including streamlined energy and carbon reporting guidance, 2019; IEA CO2 Emissions from Fuel Combustion; India GHG Inventory Programme; The Greenhouse Gas Protocol: A Corporate Accounting and Reporting Standard (Revised Edition); The Greenhouse Gas Protocol: Scope 2 Guidance; US EPA Center for Corporate Climate Leadership: Indirect Emissions From Purchased Electricity</t>
  </si>
  <si>
    <t>2021-07-29 03:48:39.0</t>
  </si>
  <si>
    <t>COLD ZONE</t>
  </si>
  <si>
    <t>2021-06-09 16:05:08.0</t>
  </si>
  <si>
    <t>2021-12-01 20:05:24.0</t>
  </si>
  <si>
    <t>COLLETTS TRAVEL LIMITED</t>
  </si>
  <si>
    <t>2021-07-27 13:42:56.0</t>
  </si>
  <si>
    <t>Other, please specify: we are a pure servicing agency that has minimum climate control or environmental risks</t>
  </si>
  <si>
    <t>we are a pure servicing agency that has minimum climate control or environmental risks</t>
  </si>
  <si>
    <t>2021-07-21 21:33:17.0</t>
  </si>
  <si>
    <t>2021-07-27 11:03:31.0</t>
  </si>
  <si>
    <t>COLORADO PREMIUM FOODS</t>
  </si>
  <si>
    <t>2021-06-16 17:04:24.0</t>
  </si>
  <si>
    <t>Other, please specify: Data obtained from our energy provide based on actual data</t>
  </si>
  <si>
    <t>Data obtained from our energy provide based on actual data using Energy Star reporting</t>
  </si>
  <si>
    <t>Colruyt</t>
  </si>
  <si>
    <t>2021-07-28 10:58:16.0</t>
  </si>
  <si>
    <t>COLUMBIA DO NORDESTE S.A.</t>
  </si>
  <si>
    <t>2021-08-19 13:36:17.0</t>
  </si>
  <si>
    <t>Columbia Sportswear Co</t>
  </si>
  <si>
    <t>2021-07-28 20:23:08.0</t>
  </si>
  <si>
    <t>COM DIVERS LOGISTIC SRL</t>
  </si>
  <si>
    <t>Romania</t>
  </si>
  <si>
    <t>2021-07-28 18:07:24.0</t>
  </si>
  <si>
    <t>Other, please specify: INTERNAL AND THIRD PARTY AUDITS Depending on the degree of pollution  E6, the goods transported, fuel consumed and driving style, trying as much as possible to improve these indicators.</t>
  </si>
  <si>
    <t>To reduce greenhouse emissions, the company is considering the annual renewal of the car fleet by purchasing trucks that set a new standard of transport efficiency and driving comfort.Engine innovations, new engine lines and optimized aerodynamics optimize fuel consumption by up to 7%, and the new fleet management system will add extra savings.Beside our weekly programs and training sessions, we have started Eco Effect - the newest and complex program dedicated to economical driving. We start this program together with our professional organization U.N.T.R.R. in January 2012. In this moment we have a dedicated ECO Trainer, employee of our company and until now, we manage to instruct 94% of our drivers, accordingly.In order to quantify the results of Eco Effect program, we start also measuring the CO2 level/year for our trucks according to their pollution type E6 – E5 EEV – E5, transported weight, fuel consumption and driving style.Renewal and increasing of our fleet, only with new Euro 6 trucks inorder to reduce the pollution/organizationThe fuel used is a high-quality fuel that reduces emissions and consumption.</t>
  </si>
  <si>
    <t>2021-07-27 00:40:44.0</t>
  </si>
  <si>
    <t>Comax Sporting Goods. LTD</t>
  </si>
  <si>
    <t>2021-07-08 11:39:55.0</t>
  </si>
  <si>
    <t>Other, please specify: It has not been implemented according to the above standards</t>
  </si>
  <si>
    <t>It has not been implemented according to the above standards</t>
  </si>
  <si>
    <t>Comba</t>
  </si>
  <si>
    <t>2021-06-02 08:45:30.0</t>
  </si>
  <si>
    <t>Other, please specify: 香港建築物（商業、住宅或公共用途）的溫室氣體排放及減除的審計和報告指引；美国环境保护署的MOBILE6 Particulate Emission Factor颗粒排放系数模式。</t>
  </si>
  <si>
    <t>收集数据是依据香港特區政府 -《香港建築物（商業、住宅或公共用途）的溫室氣體排放及減除的審計和報告指引》，（二零一零年版）而进行的：本指引只涵蓋聯合國氣候變化框架公約的京都議定書所包括的六種溫室氣體，即二氧化碳（CO2），甲烷（CH4），氧化亞氮（ N2O），氫氟碳化物（ HFCs），全氟化碳（ PFCs）和六氟化硫（ SF6）。Data collection is based on the Hong Kong SAR government - Guidelines to Account for and Report on Greenhouse Gas Emissions and Removals forBuildings (Commercial, Residential or Institutional Purposes) in Hong Kong” issued in February 2010 : this guide only covers of the countries included in the Kyoto protocol, the framework convention on climate change (unfccc) 6 kinds of greenhouse gases,CO2, CH4, N2O, HFCs, PFCs and SF6範圍 1 – 直接溫室氣體排放及減除（涉及本集团为机动车、班车、发电机、空调和树木的计算数据）， Scope 1 – Direct Emissions範圍 2 – 使用能源間接引致的溫室氣體排放（涉及本集团为用电量和用水量）； Scope 2 – Energy Indirect Emissions , electricity and water consumption範圍 3 – 其他間接溫室氣體排放(涉及本集团为飞机里程数和废弃物)。 Scope 3 – Other Indirect Emissions和使用量化方法，為每種溫室氣體量化排放及減除。 Use the quantization method for each greenhouse gas emissions and reduction.</t>
  </si>
  <si>
    <t>2021-07-28 21:13:22.0</t>
  </si>
  <si>
    <t>2021-08-09 07:45:49.0</t>
  </si>
  <si>
    <t>EPRA (European Public Real Estate Association) Sustainability Best Practice recommendations Guidelines, 2017; European Union Emission Trading System (EU ETS): The Monitoring and Reporting Regulation (MMR) – General guidance for installations</t>
  </si>
  <si>
    <t>COMEPS - INDUSTRIA E COMERCIO DE EQUIPAMENTOS DE SEGURANCA</t>
  </si>
  <si>
    <t>2021-07-07 17:15:39.0</t>
  </si>
  <si>
    <t>COMERCIALIZADORA DE EMPAQUES Y TARIMAS PINO REAL SA DE CV</t>
  </si>
  <si>
    <t>2021-07-29 15:44:49.0</t>
  </si>
  <si>
    <t>Comercializadora GAB (Mr Lucky)</t>
  </si>
  <si>
    <t>2021-07-27 15:19:00.0</t>
  </si>
  <si>
    <t>Other, please specify: REGISTRO NACIONAL DE EMISIONES (RENE) PARA EL REPORTE DE EMISIONES DE COMPUESTOS Y GASES DE EFECTO INVERNADERO</t>
  </si>
  <si>
    <t>E l Registro Nacional de Emisiones (RENE) es un instrumento de política pública del Gobierno de México que permitirá compilar la información necesaria en materia de emisión de CyGEI de los diferentes sectores productivos del país para dar trazabilidad, evaluar tendencias y establecer estrategias nacionales de reducción de emisiones.El RENE tiene los dos objetivos siguientes: 1. Recopilar información sobre: a) Emisiones directas derivadas de la combustión de fuentes fijas y móviles; b) Emisiones derivadas de reacciones en procesos industriales; c) Emisiones fugitivas y; d) Emisiones indirectas derivadas del consumo de energía eléctrica ó térmica comprada2. Integrar el registro de información sobre reducciones y proyectos de mitigación de emisiones de CyGEI implementados en territorio nacional promovidos tanto por personas físicas como morales.</t>
  </si>
  <si>
    <t>COMERCIALIZADORA NAREMO SA CV</t>
  </si>
  <si>
    <t>2021-07-08 19:57:49.0</t>
  </si>
  <si>
    <t>Programa GEI Mexico;  Other, please specify: Calculadora de emisiones de compuestos y gases efecto invernadero</t>
  </si>
  <si>
    <t>2021-07-27 02:12:15.0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</si>
  <si>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</si>
  <si>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2021-07-27 07:23:27.0</t>
  </si>
  <si>
    <t>COMIS  S.R.L.</t>
  </si>
  <si>
    <t>2021-07-28 13:31:17.0</t>
  </si>
  <si>
    <t>Other, please specify: Direttiva 70/220/CEE - Direttiva 88/77/CEE</t>
  </si>
  <si>
    <t>The emissions of company vehicles are reported on the certificates of revision of the vehicles while the energy consumption of the company structure is measured by an Energy Certification Certificate.</t>
  </si>
  <si>
    <t>2021-07-28 15:28:02.0</t>
  </si>
  <si>
    <t>2021-07-16 14:09:31.0</t>
  </si>
  <si>
    <t>Commercial Maintenance Services UK Ltd</t>
  </si>
  <si>
    <t>2021-07-08 09:17:18.0</t>
  </si>
  <si>
    <t>2021-07-28 17:02:16.0</t>
  </si>
  <si>
    <t>VfU (Verein fur Umweltmanagement) Indicators Standard</t>
  </si>
  <si>
    <t>2021-07-29 02:21:35.0</t>
  </si>
  <si>
    <t>Australia - National Greenhouse and Energy Reporting Act; Defra Environmental Reporting Guidelines: Including streamlined energy and carbon reporting guidance, 2019; New Zealand - Guidance for Voluntary, Corporate Greenhouse Gas Reporting; The Greenhouse Gas Protocol: A Corporate Accounting and Reporting Standard (Revised Edition); Toitū carbonzero programme</t>
  </si>
  <si>
    <t>Commonwealth Hosiery Mills</t>
  </si>
  <si>
    <t>2021-05-12 18:22:43.0</t>
  </si>
  <si>
    <t>Commonwealth Rolled Products</t>
  </si>
  <si>
    <t>2021-06-16 16:31:53.0</t>
  </si>
  <si>
    <t>2021-07-28 22:39:07.0</t>
  </si>
  <si>
    <t>2021-07-24 21:51:40.0</t>
  </si>
  <si>
    <t>2021-07-27 16:22:33.0</t>
  </si>
  <si>
    <t>2021-07-21 09:08:42.0</t>
  </si>
  <si>
    <t>IPCC Guidelines for National Greenhouse Gas Inventories, 2006;  Other, please specify: 廠區電力係 數則採用中國國家發展和改革委員會或台灣經濟部能源局最新公告數值</t>
  </si>
  <si>
    <t>仁寶2010年起，每年持續進行台灣及中國廠區ISO14064-1溫室氣體盤查與外部查證，因應改版，2020年起採用IPCC 2013年公佈之第5次評估報告GWP值，燃料預設係數主要採用IPCC 2006年版本，廠區電力係數則採用中國國家發展和改革委員會或台灣經濟部能源局最新公告數值。</t>
  </si>
  <si>
    <t>2021-07-28 15:08:06.0</t>
  </si>
  <si>
    <t>2021-07-27 19:36:11.0</t>
  </si>
  <si>
    <t>COMPANHIA BRASILEIRA DE BENTONITA</t>
  </si>
  <si>
    <t>2021-07-26 19:30:50.0</t>
  </si>
  <si>
    <t>2021-07-27 12:48:28.0</t>
  </si>
  <si>
    <t>COMPANHIA NACIONAL DE CIMENTO - CNC</t>
  </si>
  <si>
    <t>2021-09-28 16:22:53.0</t>
  </si>
  <si>
    <t>Other, please specify: ESTAGIO DE AVALIAÇÃO</t>
  </si>
  <si>
    <t>ESTAGIO DE AVALIAÇÃO</t>
  </si>
  <si>
    <t>2021-07-28 19:38:45.0</t>
  </si>
  <si>
    <t>American Petroleum Institute Compendium of Greenhouse Gas Emissions Methodologies for the Oil and Natural Gas Industry, 2009; 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Other, please specify: 1.Cap&amp;Trade Quebec. "Regulation respecting mandatory reporting of certain emissions of contaminants into the atmosphere Environment Quality Act" 2.ETS SHanghai."GHG Accounting and Reporting for Shanghai Enterprises (and 9 sectoral guidelines)"</t>
  </si>
  <si>
    <t>1. Cap&amp;;Trade Quebec. Specific Regulation under Cap&amp;;Trade in Quebec (linked to California since 2014)https://environnement.gouv.qc.ca/air/declar_contaminants/index-en.htmhttp://legisquebec.gouv.qc.ca/en/ShowDoc/cr/Q-2,%20r.%20152. ETS pilot Shanghai (China). Guidance of MRV Monitoring, reporting and verification GHG emissions under ETS pilot system in Shanghaihttps://www.thepmr.org/system/files/documents/Technical%20Note%208_proper%20covers.pdfhttps://icapcarbonaction.com/en/?option=com_etsmap&amp;;task=export&amp;;format=pdf&amp;;layout=list&amp;;systems%5B%5D=62</t>
  </si>
  <si>
    <t>COMPANIA LA CENTRAL SA CV</t>
  </si>
  <si>
    <t>2021-07-27 20:42:43.0</t>
  </si>
  <si>
    <t>2021-07-28 11:54:48.0</t>
  </si>
  <si>
    <t>2021-07-20 05:19:52.0</t>
  </si>
  <si>
    <t>Compass Gás &amp; Energia</t>
  </si>
  <si>
    <t>2021-07-28 12:24:49.0</t>
  </si>
  <si>
    <t>Brazil GHG Protocol Programme; IPCC Guidelines for National Greenhouse Gas Inventories, 2006; ISO 14064-1; The Greenhouse Gas Protocol: A Corporate Accounting and Reporting Standard (Revised Edition); The Greenhouse Gas Protocol: Scope 2 Guidance;  Other, please specify: Ferramenta Climas da empresa WayCarbon</t>
  </si>
  <si>
    <t>A ferramenta Climas é utilizada para consolidar os dados de emissões de GEE da companhia ao longo do ano. Consiste em um software de cálculo desenvolvido pela WayCarbon, que possui um banco de dados com os fatores de emissão disponíveis para cada tipo de fonte, como Programa Brasileiro GHG Protocol para o Brasil, IPCC e ISO 14064.</t>
  </si>
  <si>
    <t>2021-07-28 20:19:35.0</t>
  </si>
  <si>
    <t>2021-05-10 12:19:12.0</t>
  </si>
  <si>
    <t>COMPLETE SURVEYING</t>
  </si>
  <si>
    <t>2021-07-13 19:23:21.0</t>
  </si>
  <si>
    <t>India GHG Inventory Programme;  Other, please specify: No protocol followed</t>
  </si>
  <si>
    <t>No protocol followed</t>
  </si>
  <si>
    <t>2021-07-27 09:51:40.0</t>
  </si>
  <si>
    <t>Computershare</t>
  </si>
  <si>
    <t>2021-07-28 09:15:46.0</t>
  </si>
  <si>
    <t>comScore, Inc.</t>
  </si>
  <si>
    <t>2021-07-19 15:57:55.0</t>
  </si>
  <si>
    <t>COMWA SPOL. S R. O.</t>
  </si>
  <si>
    <t>2021-07-21 05:41:37.0</t>
  </si>
  <si>
    <t>2021-07-28 15:00:42.0</t>
  </si>
  <si>
    <t>The Climate Registry: General Reporting Protocol;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US EPA Mandatory Greenhouse Gas Reporting Rule</t>
  </si>
  <si>
    <t>CONAIR CORP</t>
  </si>
  <si>
    <t>2021-06-01 14:31:49.0</t>
  </si>
  <si>
    <t>Other, please specify: We are currently not involved with emissions at the point in time.</t>
  </si>
  <si>
    <t>We are currently not involved with emissions at the point in time.</t>
  </si>
  <si>
    <t>2021-07-27 08:33:04.0</t>
  </si>
  <si>
    <t>CONCORDIA LOGISTICA SA</t>
  </si>
  <si>
    <t>2021-07-26 22:51:11.0</t>
  </si>
  <si>
    <t>2021-07-28 04:24:14.0</t>
  </si>
  <si>
    <t>The Greenhouse Gas Protocol: A Corporate Accounting and Reporting Standard (Revised Edition); US EPA Center for Corporate Climate Leadership: Direct Fugitive Emissions from Refrigeration, Air Conditioning, Fire Suppression, and Industrial Gases; US EPA Emissions &amp; Generation Resource Integrated Database (eGRID)</t>
  </si>
  <si>
    <t>CONFERENCE CONTACTS</t>
  </si>
  <si>
    <t>2021-07-15 09:18:17.0</t>
  </si>
  <si>
    <t>Other, please specify: Suppliers report - 2020 IPCC Fifth Assessment Report</t>
  </si>
  <si>
    <t>Our supplier (distributor) has provided the data based on usage.</t>
  </si>
  <si>
    <t>Conform Automotive</t>
  </si>
  <si>
    <t>2021-07-28 14:26:27.0</t>
  </si>
  <si>
    <t>CONG TY TNHH NANOTECH</t>
  </si>
  <si>
    <t>2021-07-27 10:12:44.0</t>
  </si>
  <si>
    <t>2021-07-26 18:00:25.0</t>
  </si>
  <si>
    <t>American Petroleum Institute Compendium of Greenhouse Gas Emissions Methodologies for the Oil and Natural Gas Industry, 2009; Australia - National Greenhouse and Energy Reporting Act; Canadian Association of Petroleum Producers, Calculating Greenhouse Gas Emissions, 2003; European Union Emission Trading System (EU ETS): The Monitoring and Reporting Regulation (MMR) – General guidance for installations; IPIECA’s Petroleum Industry Guidelines for reporting GHG emissions, 2nd edition, 2011; US EPA Mandatory Greenhouse Gas Reporting Rule</t>
  </si>
  <si>
    <t>CONSERVAS LA COSTENA SA CV</t>
  </si>
  <si>
    <t>2021-07-29 00:41:03.0</t>
  </si>
  <si>
    <t>2021-07-29 02:51:20.0</t>
  </si>
  <si>
    <t>2021-07-28 15:00:08.0</t>
  </si>
  <si>
    <t>2021-07-20 22:24:12.0</t>
  </si>
  <si>
    <t>Defra Environmental Reporting Guidelines: Including streamlined energy and carbon reporting guidance, 2019; International Wine Industry Greenhouse Gas Protocol and Accounting Tool;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 US EPA Mandatory Greenhouse Gas Reporting Rule</t>
  </si>
  <si>
    <t>Constructel GmbH</t>
  </si>
  <si>
    <t>2021-07-27 22:39:30.0</t>
  </si>
  <si>
    <t>Constructora Midwest</t>
  </si>
  <si>
    <t>2021-06-07 16:09:14.0</t>
  </si>
  <si>
    <t>Other, please specify: Currently we do not carry a medicine because we do not have emissions in our processes that affect the environment.</t>
  </si>
  <si>
    <t>Currently we do not carry a medicine because we do not have emissions in our processes that affect the environment.</t>
  </si>
  <si>
    <t>CONSTRUCTORA PEREZ Y GOMEZ LTDA</t>
  </si>
  <si>
    <t>2021-07-28 16:49:04.0</t>
  </si>
  <si>
    <t>CONSTRUTEC</t>
  </si>
  <si>
    <t>2021-08-25 23:27:54.0</t>
  </si>
  <si>
    <t>IEA CO2 Emissions from Fuel Combustion</t>
  </si>
  <si>
    <t>Construtora M Correa Ltda</t>
  </si>
  <si>
    <t>2021-07-20 19:29:08.0</t>
  </si>
  <si>
    <t>2021-07-28 22:34:07.0</t>
  </si>
  <si>
    <t>CONSTRUTORA R FONSECA LTDA</t>
  </si>
  <si>
    <t>2021-07-22 02:17:58.0</t>
  </si>
  <si>
    <t>CONSTRUTORA RIBEIRO CARAM LTDA</t>
  </si>
  <si>
    <t>2021-07-19 21:10:16.0</t>
  </si>
  <si>
    <t>CONSTRUTORA SANT'ANNA LTDA</t>
  </si>
  <si>
    <t>2021-07-26 16:49:31.0</t>
  </si>
  <si>
    <t>CONSTRUTORA SECULO XXI LTDA</t>
  </si>
  <si>
    <t>2021-07-22 15:31:40.0</t>
  </si>
  <si>
    <t>CONSTRUTORA VALE VERDE LTDA</t>
  </si>
  <si>
    <t>2021-05-21 13:34:40.0</t>
  </si>
  <si>
    <t>2021-07-28 06:20:21.0</t>
  </si>
  <si>
    <t>Contact Technologies</t>
  </si>
  <si>
    <t>2021-07-28 19:18:05.0</t>
  </si>
  <si>
    <t>Other, please specify: Not applicable for the facility</t>
  </si>
  <si>
    <t>None applicable</t>
  </si>
  <si>
    <t>2021-07-28 09:17:56.0</t>
  </si>
  <si>
    <t>ContourGlobal</t>
  </si>
  <si>
    <t>2021-07-28 22:11:45.0</t>
  </si>
  <si>
    <t>2021-07-28 04:57:10.0</t>
  </si>
  <si>
    <t>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</si>
  <si>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Contratil Embalagens LTDA</t>
  </si>
  <si>
    <t>2021-04-28 13:43:57.0</t>
  </si>
  <si>
    <t>2021-07-21 14:05:46.0</t>
  </si>
  <si>
    <t>Other, please specify: We do not collect active data</t>
  </si>
  <si>
    <t>We totaled up the KwH usage on our electricity bills.</t>
  </si>
  <si>
    <t>2021-07-22 13:04:45.0</t>
  </si>
  <si>
    <t>2021-07-22 09:14:14.0</t>
  </si>
  <si>
    <t>ISO 14064-1;  Other, please specify: Carbon Trust UK ; ISO 14001</t>
  </si>
  <si>
    <t>Convergint logs and monitors and measures all usages in order to set targets and targets with the aim to be carbon neutral within the next 4 years. The measuring calculator is used from the Carbon Trust and Objectives and Targets are set in line with ISO 14001:2015 requirements</t>
  </si>
  <si>
    <t>CONVERSITY LIMITED (Global)</t>
  </si>
  <si>
    <t>2021-08-24 10:18:02.0</t>
  </si>
  <si>
    <t>2021-05-19 10:23:01.0</t>
  </si>
  <si>
    <t>2021-07-23 11:38:26.0</t>
  </si>
  <si>
    <t>2021-07-27 17:10:15.0</t>
  </si>
  <si>
    <t>Cooper Tire &amp; Rubber</t>
  </si>
  <si>
    <t>2021-07-27 18:40:50.0</t>
  </si>
  <si>
    <t>US EPA Emissions &amp; Generation Resource Integrated Database (eGRID); US EPA Mandatory Greenhouse Gas Reporting Rule</t>
  </si>
  <si>
    <t>2021-07-28 15:27:42.0</t>
  </si>
  <si>
    <t>Coopercarga SA</t>
  </si>
  <si>
    <t>2021-07-27 20:45:02.0</t>
  </si>
  <si>
    <t>Coor Service Management</t>
  </si>
  <si>
    <t>2021-07-16 10:54:07.0</t>
  </si>
  <si>
    <t>Copa Holdings, S.A.</t>
  </si>
  <si>
    <t>2021-07-26 17:24:07.0</t>
  </si>
  <si>
    <t>IPCC Guidelines for National Greenhouse Gas Inventories, 2006; The Greenhouse Gas Protocol: A Corporate Accounting and Reporting Standard (Revised Edition);  Other, please specify: World Resource Institute (WRI) for electricity and CORSIA (ICAO) for aviation jet fuel emissions conversion factors.</t>
  </si>
  <si>
    <t>GHG Protocol methods Scope 1 and Scope 2.WRI for electricity conversion factorsIPCC guidelines 2006 for diesel and gasoline factors (ground equipment/vehicles)CORSIA (ICAO) for aircraft fuel consumption conversion factor</t>
  </si>
  <si>
    <t>2021-07-16 11:06:09.0</t>
  </si>
  <si>
    <t>Corbion</t>
  </si>
  <si>
    <t>2021-07-27 07:48:23.0</t>
  </si>
  <si>
    <t>2021-07-28 15:14:26.0</t>
  </si>
  <si>
    <t>Defra Environmental Reporting Guidelines: Including streamlined energy and carbon reporting guidance, 2019; IEA CO2 Emissions from Fuel Combustion; IPCC Guidelines for National Greenhouse Gas Inventories, 2006;  Other, please specify: IPCC Assessment Reports and the GHG Emissions per Unit of Value-Added (GEVA) target setting method uses by S&amp;P Global Trucost.</t>
  </si>
  <si>
    <t>Core Laboratories N.V. engaged Trucost to assess its operational and value chain greenhouse gas (GHG) emissions in line with the WRI/WBCSD Corporate Standard (Scope 1 and 2) and Corporate Value Chain (Scope 3) Guidelines (GHG Protocol). The assessment allows Core Lab to report its Scope 1, 2 and 3 GHG emissions in annual accounts and to the CDP Climate Change Questionnaire.Trucost assessed Core Lab 's value chain GHG emission during FY2020 in alignment with the GHG Protocol. Trucost estimated the GHG emissions of each category using the Trucost Environmentally Extended Input-Output (EEI-O) model as well as primary data, where available, for all indirect upstream and downstream impact categories.Each Core Lab Advanced Technology Centers (ATC) and mid-level ATCs and manufacturing sites collected and submitted information regarding its stationary and mobile energy consumption, electricity used and sourced and refrigerant used - volume of refrigerant replacement was used as an approximation for the amount of gas leaked. This was used to quantify scope 1 and 2 GHG emissions. Scope 3 was calculated using either primary data such as distance travelled for business or employee commuting, waste arisings, and fuel or energy use din leased assets, or else spend in these categories alongside the Trucost EEI-O model.Different HGHs have different Global Warming Potential (GWP) values or ability to contribute to rising temperatures. Trucost standardizes data by converting the different greenhouse gases into their carbon dioxide equivalent according the GWP index published by the Intergovernmental Panel on Climate Change (IPCC). The index identifies the radiative effects of different GHGs in the atmosphere relative to an equal mass of CO2 over a 100-year timeframe. GWP enables all the GHGs to be expressed in terms of CO2 equivalents, or CO2e.</t>
  </si>
  <si>
    <t>Coretronic Group</t>
  </si>
  <si>
    <t>2021-07-13 04:05:50.0</t>
  </si>
  <si>
    <t>Bilan Carbone; ISO 14064-1; Taiwan - GHG Reduction Act</t>
  </si>
  <si>
    <t>CORINTH PIPEWORKS PIPE INDUSTRY S.A</t>
  </si>
  <si>
    <t>2021-07-28 08:58:36.0</t>
  </si>
  <si>
    <t>2021-07-27 20:56:22.0</t>
  </si>
  <si>
    <t>The Climate Registry: General Reporting Protocol; The Greenhouse Gas Protocol: A Corporate Accounting and Reporting Standard (Revised Edition); US EPA Emissions &amp; Generation Resource Integrated Database (eGRID)</t>
  </si>
  <si>
    <t>Coromatic AB</t>
  </si>
  <si>
    <t>2021-09-09 12:00:19.0</t>
  </si>
  <si>
    <t>2021-07-13 10:20:26.0</t>
  </si>
  <si>
    <t>IEA CO2 Emissions from Fuel Combustion; ISO 14064-1;  Other, please specify: ICAO Carbon Emission Calculator</t>
  </si>
  <si>
    <t xml:space="preserve"> https://www.icao.int/environmental-protection/Carbonoffset/Pages/default.aspx</t>
  </si>
  <si>
    <t>Corp Financiera Colombiana SA</t>
  </si>
  <si>
    <t>2021-07-24 01:53:25.0</t>
  </si>
  <si>
    <t>ICLEI Local Government GHG Protocol; ISO 14064-1</t>
  </si>
  <si>
    <t>2021-07-28 19:53:52.0</t>
  </si>
  <si>
    <t>Corporate Travel Management</t>
  </si>
  <si>
    <t>2021-07-29 04:47:53.0</t>
  </si>
  <si>
    <t>CORPORATELIVING COM</t>
  </si>
  <si>
    <t>2021-06-21 18:16:33.0</t>
  </si>
  <si>
    <t>Other, please specify: Corporate Living does not currently employ a methodology to collect activity data and calculate emissions.</t>
  </si>
  <si>
    <t>Corporate Living does not currently employ a methodology to collect activity data and calculate emissions.</t>
  </si>
  <si>
    <t>2021-07-27 13:32:47.0</t>
  </si>
  <si>
    <t>Corteva Inc</t>
  </si>
  <si>
    <t>2021-08-28 00:12:25.0</t>
  </si>
  <si>
    <t>The Greenhouse Gas Protocol: A Corporate Accounting and Reporting Standard (Revised Edition); US EPA Emissions &amp; Generation Resource Integrated Database (eGRID); US EPA Mandatory Greenhouse Gas Reporting Rule</t>
  </si>
  <si>
    <t>CORTIZO sp. Z o.o. (Poland)</t>
  </si>
  <si>
    <t>2021-08-18 14:01:13.0</t>
  </si>
  <si>
    <t>COSAN S.A.</t>
  </si>
  <si>
    <t>2021-07-27 19:32:47.0</t>
  </si>
  <si>
    <t>COSCO SHIPPING Development Co Ltd</t>
  </si>
  <si>
    <t>2021-07-28 04:26:53.0</t>
  </si>
  <si>
    <t>Other, please specify: 直接能源（汽油、柴油、天然气）排放计算系数来源于《综合能耗计算通 则》（GB/T 2589-2008）与《省级温室气体清单编制指南》（发改办气候[2011]1041号）；间接能源（电力）排放计算系数来源于《省级温室气体清单编制指南》（发改办气候[2011]1041号）</t>
  </si>
  <si>
    <t>COSCO SHIPPING Energy Transportation Co Ltd</t>
  </si>
  <si>
    <t>2021-07-18 05:07:19.0</t>
  </si>
  <si>
    <t>Other, please specify: The methodology adopted is published in our 2020 CSR Report. Hyperlink: http://en.energy.coscoshipping.com/module/download/down.jsp?i_ID=201451&amp;colID=1444</t>
  </si>
  <si>
    <t>The factor we use for calculation is published on Page 6 in our 2020 CSR Report. Hyperlink: http://en.energy.coscoshipping.com/module/download/down.jsp?i_ID=201451&amp;;colID=1444</t>
  </si>
  <si>
    <t>COSCO SHIPPING Ports Ltd</t>
  </si>
  <si>
    <t>2021-07-27 03:42:48.0</t>
  </si>
  <si>
    <t>China Corporate Energy Conservation and GHG Management Programme; Hong Kong Environmental Protection Department, Guidelines to Account for and Report on Greenhouse Gas Emissions and Removals for Buildings, 2010; The Greenhouse Gas Protocol: A Corporate Accounting and Reporting Standard (Revised Edition)</t>
  </si>
  <si>
    <t>COSCO SHIPPING SPECIALIZED CARRIERS</t>
  </si>
  <si>
    <t>2021-07-28 01:30:00.0</t>
  </si>
  <si>
    <t>2021-07-15 01:41:11.0</t>
  </si>
  <si>
    <t>2021-07-27 07:43:25.0</t>
  </si>
  <si>
    <t>Cosmelux</t>
  </si>
  <si>
    <t>2021-07-20 06:57:49.0</t>
  </si>
  <si>
    <t>ISO 14064-1;  Other, please specify: Emissions from fixed and mobile installations located within the company perimeter were considered</t>
  </si>
  <si>
    <t>Emissions from fixed and mobile installations located within the company perimeter were considered</t>
  </si>
  <si>
    <t>COSMETICA LABORATORIES</t>
  </si>
  <si>
    <t>2021-07-22 14:12:37.0</t>
  </si>
  <si>
    <t>Canadian Association of Petroleum Producers, Calculating Greenhouse Gas Emissions, 2003; The Greenhouse Gas Protocol: A Corporate Accounting and Reporting Standard (Revised Edition)</t>
  </si>
  <si>
    <t>COSMIND</t>
  </si>
  <si>
    <t>2021-08-31 16:50:13.0</t>
  </si>
  <si>
    <t>2021-07-27 08:57:52.0</t>
  </si>
  <si>
    <t>2021-07-27 06:59:47.0</t>
  </si>
  <si>
    <t>2021-07-15 05:19:00.0</t>
  </si>
  <si>
    <t>Act on the Rational Use of Energy;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</si>
  <si>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2021-10-01 00:57:24.0</t>
  </si>
  <si>
    <t>Hypermarkets &amp; superstores</t>
  </si>
  <si>
    <t>Australia - National Greenhouse and Energy Reporting Act; Defra Environmental Reporting Guidelines: Including streamlined energy and carbon reporting guidance, 2019; Energy Information Administration 1605B; IEA CO2 Emissions from Fuel Combustion;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t>
  </si>
  <si>
    <t>2021-07-28 16:11:46.0</t>
  </si>
  <si>
    <t>COSTRUZIONI EDIL METAL S.R.L.</t>
  </si>
  <si>
    <t>2021-04-26 07:47:47.0</t>
  </si>
  <si>
    <t>2021-07-28 19:13:23.0</t>
  </si>
  <si>
    <t>IEA CO2 Emissions from Fuel Combustion; ISO 14064-1; The Greenhouse Gas Protocol: A Corporate Accounting and Reporting Standard (Revised Edition); US EPA Center for Corporate Climate Leadership: Direct Fugitive Emissions from Refrigeration, Air Conditioning, Fire Suppression, and Industrial Gases</t>
  </si>
  <si>
    <t>2021-07-28 12:36:46.0</t>
  </si>
  <si>
    <t>2021-07-27 22:18:44.0</t>
  </si>
  <si>
    <t>US EPA Center for Corporate Climate Leadership:  Direct Emissions from Mobile Combustion Sources; US EPA Center for Corporate Climate Leadership: Indirect Emissions From Purchased Electricity</t>
  </si>
  <si>
    <t>2021-07-28 15:23:47.0</t>
  </si>
  <si>
    <t>Covestro AG</t>
  </si>
  <si>
    <t>2021-08-17 13:26:19.0</t>
  </si>
  <si>
    <t>2021-07-26 14:44:35.0</t>
  </si>
  <si>
    <t>2021-07-26 06:46:52.0</t>
  </si>
  <si>
    <t>2021-07-22 03:59:47.0</t>
  </si>
  <si>
    <t>IPCC Guidelines for National Greenhouse Gas Inventories, 2006; Thailand Greenhouse Gas Management Organization: The National Guideline Carbon Footprint for organization; The Greenhouse Gas Protocol: A Corporate Accounting and Reporting Standard (Revised Edition); The Greenhouse Gas Protocol: Scope 2 Guidance</t>
  </si>
  <si>
    <t>CP COMERCIAL S/A</t>
  </si>
  <si>
    <t>2021-06-15 19:47:48.0</t>
  </si>
  <si>
    <t>2021-07-28 18:48:38.0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</si>
  <si>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</si>
  <si>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CPP</t>
  </si>
  <si>
    <t>2021-08-17 16:57:12.0</t>
  </si>
  <si>
    <t>Cramo Oy</t>
  </si>
  <si>
    <t>2021-07-23 13:31:30.0</t>
  </si>
  <si>
    <t>2021-07-23 10:50:52.0</t>
  </si>
  <si>
    <t>CRB BUILDERS LLC</t>
  </si>
  <si>
    <t>2021-07-28 21:09:36.0</t>
  </si>
  <si>
    <t>Other, please specify: None of the above currently have been approved for use by corporate.</t>
  </si>
  <si>
    <t>We do not currently have standards or methodologies in place to calculate emissions, but plan to do so within 5 years.</t>
  </si>
  <si>
    <t>2021-07-14 06:47:02.0</t>
  </si>
  <si>
    <t>Basic plastics</t>
  </si>
  <si>
    <t>2021-08-04 12:34:54.0</t>
  </si>
  <si>
    <t>CREATIV TECH SERVICES PRIVATE LIMITED</t>
  </si>
  <si>
    <t>2021-07-17 19:22:20.0</t>
  </si>
  <si>
    <t>CREATIVE BLISS</t>
  </si>
  <si>
    <t>2021-08-05 03:49:11.0</t>
  </si>
  <si>
    <t>CREATIVE CIRCLE</t>
  </si>
  <si>
    <t>2021-07-14 22:41:03.0</t>
  </si>
  <si>
    <t>Other, please specify: This question is N/A to us. Creative Circle is a specialized staffing and services agency for digital, creative and marketing roles and is therefore not a company whose operations release emissions. This is only included as a requirement to submit.</t>
  </si>
  <si>
    <t>N/A - Creative Circle is a specialized staffing and services agency for digital, creative and marketing roles and is therefore not a company whose operations release emissions.</t>
  </si>
  <si>
    <t>CREATIVE FOAM CORP</t>
  </si>
  <si>
    <t>2021-07-07 17:49:22.0</t>
  </si>
  <si>
    <t>CreativeBank Inc</t>
  </si>
  <si>
    <t>2021-07-29 05:55:43.0</t>
  </si>
  <si>
    <t>2021-07-28 12:29:49.0</t>
  </si>
  <si>
    <t>Australia - National Greenhouse and Energy Reporting Act; IPCC Guidelines for National Greenhouse Gas Inventories, 2006; ISO 14064-1; WBCSD: The Cement CO2 and Energy Protocol</t>
  </si>
  <si>
    <t>2021-08-27 09:54:00.0</t>
  </si>
  <si>
    <t>Bilan Carbone;  Other, please specify: The livelihoods' carbon fund methodology , The P9XCA methodology , and Internal indicator modeling</t>
  </si>
  <si>
    <t>Scopes 1 &amp;; 2 : CO2 emissions of energy consumption are calculated using the benchmark emission factors of the International Energy Agency for electricity (excluding France). For entities in France, the emission factor used is 0.006 kg CO2eq/KWh, the Group having signed a national contract with EDF in 2015 for the supply of exclusively renewable energy of French origin (mainly from hydropower). For CO2 emissions of transportation, emission factors used are those of DEFRA (British Department for Environment, Food and Rural Affairs) and the Ademe (French agency for environment and energy management) Carbon Base.For more information: See Registration Document 2020 of Crédit Agricole SA.Scope 3 : Since 2011, Crédit Agricole CIB used the P9XCA methodology, developed in partnership with the Chair in Quantitative Finance and Sustainable Development at Paris Dauphine University and École Polytechnique to estimate the carbon footprint of its portfolio and to undertake sectorbased and geographical mapping of the carbon emissions it generates. Crédit Agricole S.A. has shared this methodology with its peers and P9XCA is now recommended for corporate and investment banks by Agence de l'environnement et de la maîtrise de l'énergie (ADEME), Observatoire sur la responsabilité sociétale des entreprises (ORSE) and by Association Bilan Carbone. Some methodological adjustments were made in 2018, in parallel with the revision of emission factors.In 2020, the Group implemented a new ESG performance management system to ensure the solidity of the commitments made within the framework of the Societal Project, in two respects:  by establishing quantified, transparent and auditable communication of extra-financial performance;  by providing a decision support tool for the entities in order to steer the strategy, trajectories and extra-financial performance.This system is based on the creation of an ESG performance management platform that centralizes the collection, integration and processing data from internal and external sources. This innovative tool offers a global vision of the Group's extra-financial performance in calculating and reporting key indicators to meet different needs: to meet regulatory requirements, to measure our societal impact and to identify growth opportunities, to strengthen the extra-financial knowledge of our clients, to improve efficiency and the agility of reporting processes and giving meaning to the daily actions of our employees.Based on the indicators created, the Group wishes to set targets that are compatible with climate science, notably on the basis of external scenarios (Scénario Développement Durable de l'Agence internationale de l'énergie) and the recommendations of the Scientific Committee. To this end, it has signed the Science-based targets initiative, committing it to defining such targets by September 2022.The Group's new ESG platform allows us to publish for the first time this year the energy mix of the portfolios of the Group's four business lines for 2019 and 2020.</t>
  </si>
  <si>
    <t>2021-08-08 17:48:12.0</t>
  </si>
  <si>
    <t>The Greenhouse Gas Protocol: A Corporate Accounting and Reporting Standard (Revised Edition);  Other, please specify: VfU Indicators Standard 2018 Version 1.4 from December 2020 including Home Office / Working from Home emissions</t>
  </si>
  <si>
    <t>VfU Indicators Standard 2018 Calculation FileThe scope 1, 2 and 3 emissions have been calculated with the VfU Indicators 2018 version 1.4 calculation file standard from December 2020 including Home Office / Working from Home emissions. The calculations are also in line with the 2011 GHG protocol scope 3 standard.</t>
  </si>
  <si>
    <t>2021-07-28 10:29:28.0</t>
  </si>
  <si>
    <t>ABI Energia Linee Guida; The Greenhouse Gas Protocol: A Corporate Accounting and Reporting Standard (Revised Edition); The Greenhouse Gas Protocol: Scope 2 Guidance</t>
  </si>
  <si>
    <t>Credito Real S.A.B. de C.V.</t>
  </si>
  <si>
    <t>2021-07-28 03:58:35.0</t>
  </si>
  <si>
    <t>Other, please specify: Registro Nacional de Emisiones (RENE)  México</t>
  </si>
  <si>
    <t>El 6 de junio de 2012 se publicó la Ley General de Cambio Climático (LGCC) que entró en vigor en octubre de ese mismo año y que convirtió a México en el primer país en desarrollo en contar con una ley en la materia. La Ley General de Cambio Climático establece la creación de diversos instrumentos de política pública, entre ellos, el Registro Nacional de Emisiones (RENE) y su Reglamento, que permitirán compilar la información necesaria en materia de emisión de Compuestos y Gases Efecto Invernadero (CyGEI) de los diferentes sectores productivos del país.Este Reglamento establece la creación de acuerdos que definirán los aspectos técnicos para la operación del Registro. Uno de estos Acuerdos, el de Agrupación de Gases y Compuestos de Efecto Invernadero así como su Potencial de Calentamiento Global, identifica cada una de las sustancias químicas conforme a una denominación internacionalmente aceptada y definida por asociaciones especialistas en la materia. Además, contempla la fórmula y la familia química a las que pertenece la sustancia así como su potencial de calentamiento global, mismo que es congruente con lo publicado en el Quinto Reporte de Evaluación del IPCC.</t>
  </si>
  <si>
    <t>2021-07-28 18:02:24.0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</si>
  <si>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US EPA Mandatory Greenhouse Gas Reporting Rule;  Other, please specify: Canada &amp; US Government Reports</t>
  </si>
  <si>
    <t>To calculate Canadian scope 2 emissions, we use the National Inventory Report 1990-2016: Greenhouse Gas Sources and Sinks in Canada, Environment and Climate Change Canada for all provincial electricity emission factors.For scope 2 emissions from our operations in the US, we reference the US Environmental Protection Agency (EPA) Emissions &amp;; Generation Resource Integrated Database (eGRID) eGRID2016 Summary, State Output Emission Rates.</t>
  </si>
  <si>
    <t>2021-07-28 20:40:38.0</t>
  </si>
  <si>
    <t>Crete Carrier Corporation</t>
  </si>
  <si>
    <t>2021-07-28 13:07:10.0</t>
  </si>
  <si>
    <t>2021-07-28 10:03:59.0</t>
  </si>
  <si>
    <t>Defra Environmental Reporting Guidelines: Including streamlined energy and carbon reporting guidance, 2019;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WBCSD: The Cement CO2 and Energy Protocol;  Other, please specify: The GHG Protocol Scope 2 Guidance</t>
  </si>
  <si>
    <t>For reporting CO2 emissions we use the GCCA 'Sustainability Guidelines for the monitoring and reporting of CO2 from cement manufacturing' and the accompanying Excel spreadsheet, ‘Cement CO2 and Energy Protocol, Version 3.1, CO2 Emissions and Energy Inventory'. In this methodology, CO2 from biomass fuels is considered climate neutral. We calculate CO2 emissions from other activities using appropriate emission factors and in line with the World Resources Institute Greenhouse Gas Protocol (Revised Edition). We calculate Scope 2 emissions from electricity in line with the location-based method of the World Resources Institute Greenhouse Gas Protocol Scope 2 Guidance (2015), using 'International Energy Agency (2020) Emissions Factors' (published in 2020) and eGRID2018 'Summary Table' for emissions factors (published in 2020). We calculate Scope 3 emissions in line with the GHG Protocol's Scope 3 Standard and the GHG Protocol's Scope 3 Standard for cement companies, using the UK Government 'GHG conversion factors for company reporting 2020'. CO2 reduction targets have a base year of 1990 in line with the Kyoto Protocol and standard industry practice. For reporting energy, we convert quantities of energy used to multiples of kWh using appropriate calorific values where necessary. Data on reduction of energy consumption is consolidated from data reported by our businessesFor more information, see page 66 of the CRH 2020 Sustainability Report.</t>
  </si>
  <si>
    <t>CRIT INTERIM ESPAÑA EMPRESA DE TRAB</t>
  </si>
  <si>
    <t>2021-07-12 10:59:01.0</t>
  </si>
  <si>
    <t>Other, please specify: Nuestros servicios no tienen tanto impacto como para regirnos por uno de estos protocolos. Nosotros tomamos todas las medidas oportunas que consideramos teniendo en cuenta su impacto en el clima.</t>
  </si>
  <si>
    <t>No tenemos actualmente detalles sobre las medidas para el cálculo de emisiones. Como hemos apuntado anteriormente no tenemos una medición exacta de las emisiones al tratarse nuestros servicios de servicios empresariales sin un alto impacto medioambiental.</t>
  </si>
  <si>
    <t>Criya S.A (Cascabel)</t>
  </si>
  <si>
    <t>2021-07-07 20:53:42.0</t>
  </si>
  <si>
    <t>CROCCO SPA</t>
  </si>
  <si>
    <t>2021-06-30 10:34:11.0</t>
  </si>
  <si>
    <t>2021-07-28 15:59:10.0</t>
  </si>
  <si>
    <t>CROMTRYCK AB</t>
  </si>
  <si>
    <t>2021-09-01 13:50:30.0</t>
  </si>
  <si>
    <t>Automotive interior</t>
  </si>
  <si>
    <t>Other, please specify: in the plan</t>
  </si>
  <si>
    <t>in the plan</t>
  </si>
  <si>
    <t>CRONO ENGENHARIA LTDA</t>
  </si>
  <si>
    <t>2021-07-12 17:25:57.0</t>
  </si>
  <si>
    <t>Crown Castle International Corp</t>
  </si>
  <si>
    <t>2021-07-27 20:47:03.0</t>
  </si>
  <si>
    <t>The Greenhouse Gas Protocol: A Corporate Accounting and Reporting Standard (Revised Edition); The Greenhouse Gas Protocol: Scope 2 Guidance; US EPA Emissions &amp; Generation Resource Integrated Database (eGRID);  Other, please specify: World Resource Institute (WRI) GHG Protocol Corporate Standard, Revised (operational control approach) and the WRI’s Information and Communications Technology Sector Guidance methodologies.</t>
  </si>
  <si>
    <t>For 2019, we calculated the GHG emissions associated with energy use across our operations, including towers, small cells, data centers, offices and service fleets, which represent our Scope 1 and 2 GHG emissions. For these calculations, we utilized the World Resource Institute (WRI) GHG Protocol Corporate Standard, Revised (operational control approach) and the WRI's Information and Communications Technology Sector Guidance methodologies. We also leveraged the Environmental Protection Agency's (EPA) emissions factors. These figures were derived based on various assumptions and estimates with respect to energy consumption and generation stemming from Crown Castle's activities. As we continue to improve our sustainability performance and reporting, we anticipate further refinement of our data collection process in future years.</t>
  </si>
  <si>
    <t>2021-08-27 15:47:51.0</t>
  </si>
  <si>
    <t>2021-07-23 18:56:17.0</t>
  </si>
  <si>
    <t>CryoInfra S.A. de C.V.</t>
  </si>
  <si>
    <t>2021-06-25 17:16:24.0</t>
  </si>
  <si>
    <t>2021-06-22 02:55:26.0</t>
  </si>
  <si>
    <t>Other, please specify: 中国的法律法规</t>
  </si>
  <si>
    <t>以化学品使用量采购金额，综合计算</t>
  </si>
  <si>
    <t>2021-07-27 00:24:26.0</t>
  </si>
  <si>
    <t>CSI CHEMICAL COMPANY LIMITED</t>
  </si>
  <si>
    <t>2021-08-19 01:40:26.0</t>
  </si>
  <si>
    <t>2021-07-28 08:12:42.0</t>
  </si>
  <si>
    <t>Australia - National Greenhouse and Energy Reporting Act; Defra Environmental Reporting Guidelines: Including streamlined energy and carbon reporting guidance, 2019; ISO 14064-1; The Greenhouse Gas Protocol: A Corporate Accounting and Reporting Standard (Revised Edition); The Greenhouse Gas Protocol: Scope 2 Guidance; US EPA Center for Corporate Climate Leadership: Direct Emissions from Stationary Combustion Sources; US EPA Emissions &amp; Generation Resource Integrated Database (eGRID); US EPA Mandatory Greenhouse Gas Reporting Rule</t>
  </si>
  <si>
    <t>CSN Mineração S.A</t>
  </si>
  <si>
    <t>2021-07-28 19:35:15.0</t>
  </si>
  <si>
    <t>CSPC PHARMACEUTICAL GROUP LIMITED</t>
  </si>
  <si>
    <t>2021-07-23 00:35:46.0</t>
  </si>
  <si>
    <t>根据《河北省工业其他行业碳排放计算表》测算</t>
  </si>
  <si>
    <t>2021-07-28 18:11:37.0</t>
  </si>
  <si>
    <t>CT - CIA DE TALENTOS RH LTDA</t>
  </si>
  <si>
    <t>2021-07-27 20:14:09.0</t>
  </si>
  <si>
    <t>2021-09-06 10:27:30.0</t>
  </si>
  <si>
    <t>2021-07-21 13:00:28.0</t>
  </si>
  <si>
    <t>2021-07-26 13:15:05.0</t>
  </si>
  <si>
    <t>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</si>
  <si>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2021-07-07 14:06:56.0</t>
  </si>
  <si>
    <t>Other, please specify: We are using data from energy provider and calculate it in tool Entro Optima</t>
  </si>
  <si>
    <t>See above about calculation</t>
  </si>
  <si>
    <t>2021-07-28 12:48:14.0</t>
  </si>
  <si>
    <t>CTY CP SAN XUAT NHUA DUY TAN</t>
  </si>
  <si>
    <t>2021-07-15 05:19:23.0</t>
  </si>
  <si>
    <t>Other, please specify: not currently calculate and report emission figure</t>
  </si>
  <si>
    <t>not currently calculate and report emission figure. Just monitor and perform audit on energy (electricity usage)</t>
  </si>
  <si>
    <t>Cubis Systems</t>
  </si>
  <si>
    <t>2021-06-17 12:40:30.0</t>
  </si>
  <si>
    <t>Cubro Acronet GesmbH</t>
  </si>
  <si>
    <t>2021-07-22 10:56:15.0</t>
  </si>
  <si>
    <t>Other, please specify: Our own approach strategy</t>
  </si>
  <si>
    <t>All aspects of operations are discussed at monthly management meetings and Cubro is ISO9001 and ISO14001 certified. Once a year there is an ISO-audit and it includes environmental discussions and strategy.</t>
  </si>
  <si>
    <t>CULLUM DETUNERS LTD</t>
  </si>
  <si>
    <t>2021-07-23 11:41:09.0</t>
  </si>
  <si>
    <t>2021-07-28 14:46:41.0</t>
  </si>
  <si>
    <t>2021-09-30 21:58:00.0</t>
  </si>
  <si>
    <t>ISO 14064-1;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</si>
  <si>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2021-07-21 06:55:18.0</t>
  </si>
  <si>
    <t>Curro Holdings</t>
  </si>
  <si>
    <t>2021-07-20 06:24:42.0</t>
  </si>
  <si>
    <t>2021-07-28 15:50:59.0</t>
  </si>
  <si>
    <t>CURTIS INTERNATIONAL LTD</t>
  </si>
  <si>
    <t>2021-06-01 19:32:06.0</t>
  </si>
  <si>
    <t>2021-07-27 19:53:48.0</t>
  </si>
  <si>
    <t>Curvet srl</t>
  </si>
  <si>
    <t>2021-07-16 16:06:14.0</t>
  </si>
  <si>
    <t>2021-07-27 16:13:35.0</t>
  </si>
  <si>
    <t>2021-07-22 06:21:04.0</t>
  </si>
  <si>
    <t>2021-07-05 02:17:48.0</t>
  </si>
  <si>
    <t>CyberPower Systems Inc</t>
  </si>
  <si>
    <t>2021-07-26 15:44:45.0</t>
  </si>
  <si>
    <t>Cydsa</t>
  </si>
  <si>
    <t>2021-07-28 21:29:22.0</t>
  </si>
  <si>
    <t>2021-07-26 05:33:44.0</t>
  </si>
  <si>
    <t>Cyient Limited</t>
  </si>
  <si>
    <t>2021-08-30 10:29:14.0</t>
  </si>
  <si>
    <t>The data is calculated based on the third party service Recognised by lSoilEC | 702512005 {tlABL), MoEF E CC, FSSAI,lS0 9001 :2015&amp;; OHSAS 1800 :2007 standards</t>
  </si>
  <si>
    <t>CYMA BUILDERS &amp; CONSTRUCTION M S INC</t>
  </si>
  <si>
    <t>2021-06-28 17:31:59.0</t>
  </si>
  <si>
    <t>Other, please specify: No methodology is used.</t>
  </si>
  <si>
    <t>No methodology is used.</t>
  </si>
  <si>
    <t>2021-07-16 08:43:56.0</t>
  </si>
  <si>
    <t>2021-07-23 02:50:06.0</t>
  </si>
  <si>
    <t>D GRANEL TRANSPORTES E COMERCIO</t>
  </si>
  <si>
    <t>2021-07-19 18:06:42.0</t>
  </si>
  <si>
    <t>DAEDUCK ELECTRONICS CO., LTD.</t>
  </si>
  <si>
    <t>2021-07-13 05:33:06.0</t>
  </si>
  <si>
    <t>DAEJIN DMP CO., LTD.</t>
  </si>
  <si>
    <t>2021-06-28 07:51:24.0</t>
  </si>
  <si>
    <t>Other, please specify: GB16297-1996 Emission standard of air pollution, DB37/1996-2011 , GB14554/1993 standard</t>
  </si>
  <si>
    <t>Annually , we invite the authorized institution to reviewing and issuing the reports .</t>
  </si>
  <si>
    <t>2021-07-21 03:11:30.0</t>
  </si>
  <si>
    <t>Other, please specify: Higg Index</t>
  </si>
  <si>
    <t>Higg Index Methodolgy</t>
  </si>
  <si>
    <t>DAEWON CHEMICAL CO., LTD.</t>
  </si>
  <si>
    <t>2021-06-24 23:50:55.0</t>
  </si>
  <si>
    <t>2021-07-13 02:58:06.0</t>
  </si>
  <si>
    <t>Act on the Rational Use of Energy; Korea GHG and Energy Target Management System Operating Guidelines; The Greenhouse Gas Protocol: A Corporate Accounting and Reporting Standard (Revised Edition)</t>
  </si>
  <si>
    <t>2021-07-28 05:37:06.0</t>
  </si>
  <si>
    <t>DAEYEONG MEXICO SA DE CV</t>
  </si>
  <si>
    <t>2021-07-22 21:27:45.0</t>
  </si>
  <si>
    <t>Programa GEI Mexico; VfU (Verein fur Umweltmanagement) Indicators Standard</t>
  </si>
  <si>
    <t>2021-07-22 10:35:43.0</t>
  </si>
  <si>
    <t>2021-07-28 06:25:09.0</t>
  </si>
  <si>
    <t>2021-07-27 08:03:40.0</t>
  </si>
  <si>
    <t>2021-07-26 12:45:56.0</t>
  </si>
  <si>
    <t>2021-06-15 04:44:42.0</t>
  </si>
  <si>
    <t>2021-07-28 00:54:47.0</t>
  </si>
  <si>
    <t>2021-07-28 02:28:50.0</t>
  </si>
  <si>
    <t>2021-07-29 02:12:33.0</t>
  </si>
  <si>
    <t>Other, please specify: 省エネ法(エネルギーの使用の合理化等に関する法律)</t>
  </si>
  <si>
    <t>省エネ法の定期報告書による算出</t>
  </si>
  <si>
    <t>2021-07-28 05:16:25.0</t>
  </si>
  <si>
    <t>2021-07-28 00:23:22.0</t>
  </si>
  <si>
    <t>2021-07-27 16:17:17.0</t>
  </si>
  <si>
    <t>Dairy-Mix</t>
  </si>
  <si>
    <t>2021-07-21 19:44:06.0</t>
  </si>
  <si>
    <t>2021-07-28 03:27:19.0</t>
  </si>
  <si>
    <t>2021-07-16 08:25:05.0</t>
  </si>
  <si>
    <t>Other, please specify: 日本経済産業省：省エネルギー法定期報告書</t>
  </si>
  <si>
    <t>経済産業省の定期報告書作成支援ツール</t>
  </si>
  <si>
    <t>Daito Kasei Kogyo Co., Ltd.</t>
  </si>
  <si>
    <t>2021-07-26 01:10:23.0</t>
  </si>
  <si>
    <t>2021-07-28 02:08:47.0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</si>
  <si>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</si>
  <si>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2021-07-27 04:26:28.0</t>
  </si>
  <si>
    <t>Daiwa House REIT Investment Corporation</t>
  </si>
  <si>
    <t>2021-07-27 10:57:56.0</t>
  </si>
  <si>
    <t>2021-08-11 07:01:48.0</t>
  </si>
  <si>
    <t>2021-07-20 05:16:44.0</t>
  </si>
  <si>
    <t>Dakkota</t>
  </si>
  <si>
    <t>2021-07-28 15:39:47.0</t>
  </si>
  <si>
    <t>2021-07-28 17:47:17.0</t>
  </si>
  <si>
    <t>Dalcour Maclaren</t>
  </si>
  <si>
    <t>2021-07-28 09:23:31.0</t>
  </si>
  <si>
    <t>Dalmia Bharat Ltd</t>
  </si>
  <si>
    <t>2021-07-28 15:54:09.0</t>
  </si>
  <si>
    <t>2021-06-28 11:39:13.0</t>
  </si>
  <si>
    <t>Other, please specify: The following 2 methodologies have been used: 1) IMO "Guidelines for Voluntary Use of the Ship Energy Efficiency Operational Indicator (EEOI)" 2009 2) CO2 emissions from fuel combustion highlights 2019 edition, International Energy Agency.</t>
  </si>
  <si>
    <t>The following 2 methodologies have been used: 1) IMO "Guidelines for Voluntary Use of the Ship Energy Efficiency Operational Indicator (EEOI)" 2009 2) CO2 emissions from fuel combustion highlights 2019 edition, International Energy Agency.</t>
  </si>
  <si>
    <t>2021-07-27 22:37:52.0</t>
  </si>
  <si>
    <t>IEA CO2 Emissions from Fuel Combustion; Other, please specify; US EPA Emissions &amp; Generation Resource Integrated Database (eGRID); US EPA Mandatory Greenhouse Gas Reporting Rule</t>
  </si>
  <si>
    <t>Environment Canada, 2020 National Inventory Report</t>
  </si>
  <si>
    <t>Danaher Corporation</t>
  </si>
  <si>
    <t>2021-07-26 20:23:05.0</t>
  </si>
  <si>
    <t>Defra Environmental Reporting Guidelines: Including streamlined energy and carbon reporting guidance, 2019; IEA CO2 Emissions from Fuel Combustion; US EPA Emissions &amp; Generation Resource Integrated Database (eGRID)</t>
  </si>
  <si>
    <t>2021-04-28 11:14:38.0</t>
  </si>
  <si>
    <t>Other, please specify: Same own methodology used for +10 years.</t>
  </si>
  <si>
    <t>Spreadsheet used for collecting and calcualting emmision data.</t>
  </si>
  <si>
    <t>2021-07-26 13:10:07.0</t>
  </si>
  <si>
    <t>2021-07-26 16:49:32.0</t>
  </si>
  <si>
    <t>Defra Environmental Reporting Guidelines: Including streamlined energy and carbon reporting guidance, 2019; IPCC Guidelines for National Greenhouse Gas Inventories, 2006; WBCSD: The Cement CO2 and Energy Protocol</t>
  </si>
  <si>
    <t>DANIEL J EDELMAN INC---CHICAGO</t>
  </si>
  <si>
    <t>2021-07-27 23:32:58.0</t>
  </si>
  <si>
    <t>2021-07-28 11:23:44.0</t>
  </si>
  <si>
    <t>2021-07-28 10:37:29.0</t>
  </si>
  <si>
    <t>Dansk Rotations plastic Aps</t>
  </si>
  <si>
    <t>2021-08-20 08:52:18.0</t>
  </si>
  <si>
    <t>2021-07-25 08:28:44.0</t>
  </si>
  <si>
    <t>Defra Environmental Reporting Guidelines: Including streamlined energy and carbon reporting guidance, 2019; IEA CO2 Emissions from Fuel Combustion; ISO 14064-1; The Greenhouse Gas Protocol: A Corporate Accounting and Reporting Standard (Revised Edition); The Greenhouse Gas Protocol: Scope 2 Guidance</t>
  </si>
  <si>
    <t>DANYANG FANGCHENG IMPORT AND</t>
  </si>
  <si>
    <t>2021-06-20 03:42:51.0</t>
  </si>
  <si>
    <t>2021-07-16 04:03:59.0</t>
  </si>
  <si>
    <t>2021-07-24 09:30:34.0</t>
  </si>
  <si>
    <t>2021-07-28 11:41:16.0</t>
  </si>
  <si>
    <t>Darling Ingredients Inc</t>
  </si>
  <si>
    <t>2021-07-27 20:36:20.0</t>
  </si>
  <si>
    <t>Darplas</t>
  </si>
  <si>
    <t>2021-07-21 19:40:11.0</t>
  </si>
  <si>
    <t>2021-07-26 14:37:55.0</t>
  </si>
  <si>
    <t>DATA GLOVE INC</t>
  </si>
  <si>
    <t>2021-07-01 19:03:30.0</t>
  </si>
  <si>
    <t>2021-07-15 08:38:40.0</t>
  </si>
  <si>
    <t>Other, please specify: We use our own methodology</t>
  </si>
  <si>
    <t>The utility data is based on the bills received from the utility providers.The transport data uses various sources: fuel card usage, expenses and for a very small part estimation.</t>
  </si>
  <si>
    <t>2021-07-27 14:30:09.0</t>
  </si>
  <si>
    <t>Dave's Auto Parts</t>
  </si>
  <si>
    <t>2021-07-14 14:41:23.0</t>
  </si>
  <si>
    <t>2021-09-13 16:02:03.0</t>
  </si>
  <si>
    <t>DAVIS FROST INC</t>
  </si>
  <si>
    <t>2021-07-20 18:38:45.0</t>
  </si>
  <si>
    <t>Other, please specify: My emissions are defined in the Virginia State operating permit</t>
  </si>
  <si>
    <t>The numbers are calculated by an outside service. The numbers are derived from a raw material usage report that we send monthly.</t>
  </si>
  <si>
    <t>DAVIS WRIGHT TREMAINE LLP</t>
  </si>
  <si>
    <t>2021-07-28 17:50:49.0</t>
  </si>
  <si>
    <t>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t>
  </si>
  <si>
    <t>2021-08-11 19:34:13.0</t>
  </si>
  <si>
    <t>DAW GREEN CONTRACTS LTD</t>
  </si>
  <si>
    <t>2021-07-28 10:27:42.0</t>
  </si>
  <si>
    <t>Daya Maxflo Sdn Bhd</t>
  </si>
  <si>
    <t>2021-07-28 03:56:02.0</t>
  </si>
  <si>
    <t>Other, please specify: Not Applicable to Daya Maxflo</t>
  </si>
  <si>
    <t>2021-07-28 08:52:12.0</t>
  </si>
  <si>
    <t>DBL Group</t>
  </si>
  <si>
    <t>2021-07-25 06:52:34.0</t>
  </si>
  <si>
    <t>2021-07-28 03:21:12.0</t>
  </si>
  <si>
    <t>2021-07-21 12:32:30.0</t>
  </si>
  <si>
    <t>2021-07-21 06:50:51.0</t>
  </si>
  <si>
    <t>2021-07-23 09:38:05.0</t>
  </si>
  <si>
    <t>2021-07-28 14:06:09.0</t>
  </si>
  <si>
    <t>The Greenhouse Gas Protocol: A Corporate Accounting and Reporting Standard (Revised Edition); The Greenhouse Gas Protocol: Public Sector Standard; The Greenhouse Gas Protocol: Scope 2 Guidance;  Other, please specify: Government GHG Conversion Factors, Year 2018, Version 1,01 - Standard Set; Department for Business, Energy &amp; Industrial Strategy; Department for Environment, Food &amp; Rural Affairs; "COUNTRY SPECIFIC ELECTRICITY FACTORS", data for June 2019, Belgium.</t>
  </si>
  <si>
    <t>Scope 1: Direct emissions of our facility.Emissions from production processes are non-existent; we only have heat output, which is captured for re-use (partially since 2018, fully in 2020). We have a simple production process, consisting of 2 steps (printing on, and finishing of, raw material); we do not collect any data for that. Apart from excess heat, there are no emissions involved. Emissions from heat have not been measured - we have no solution for that. Since late 2019, we have a system place to re-use heat emissions, for all relevant machinery. We expect to have exact data on this next year. For 2018 however, we can not calculate this.Emission from our own transport of goods are calculated based on averages. We look at the sort of fuel, vehicules, full tank content in liter per vehicule. We estimate that every fuel purchase was, more or less, a full tank. We looked at frequency of fuel purchases. We calculate with the carbon content of the fuel, and the oxygen needed for combustion.Scope 2: Purchased energy.Energy (gas, electricity), water : values obtained from our providers; calculated with published emission factors.Scope 3: Indirect emissions.Raw material to CO2e conversion: we used a pre-calculated offset factor, which includes upstream factors.Data on waste and recycling is provided by our recycling partners.Water consumption is provided by our provider and our reverse-osmosis system (we re-use water localy, and clean captured rain water).</t>
  </si>
  <si>
    <t>2021-07-26 14:43:02.0</t>
  </si>
  <si>
    <t>2021-07-28 21:55:00.0</t>
  </si>
  <si>
    <t>Deceuninck NV</t>
  </si>
  <si>
    <t>2021-07-20 13:56:42.0</t>
  </si>
  <si>
    <t>2021-07-27 07:43:04.0</t>
  </si>
  <si>
    <t>Deco Labels</t>
  </si>
  <si>
    <t>2021-07-28 13:10:31.0</t>
  </si>
  <si>
    <t>2021-07-16 07:14:35.0</t>
  </si>
  <si>
    <t>ABI Energia Linee Guida; Bilan Carbone; China Corporate Energy Conservation and GHG Management Programme; Regional Greenhouse Gas Initiative (RGGI) Model Rule</t>
  </si>
  <si>
    <t>Decoralita Industria e Comercio Ltd</t>
  </si>
  <si>
    <t>2021-08-17 00:49:41.0</t>
  </si>
  <si>
    <t>Dedicated Freight Systems</t>
  </si>
  <si>
    <t>2021-07-26 20:40:13.0</t>
  </si>
  <si>
    <t>2021-07-27 15:06:03.0</t>
  </si>
  <si>
    <t>DEGANIA SILICONE</t>
  </si>
  <si>
    <t>2021-08-28 16:20:37.0</t>
  </si>
  <si>
    <t>Act on the Rational Use of Energy; India GHG Inventory Programme</t>
  </si>
  <si>
    <t>DEJOND NV</t>
  </si>
  <si>
    <t>2021-08-20 14:00:40.0</t>
  </si>
  <si>
    <t>Other, please specify: not calculated</t>
  </si>
  <si>
    <t>2021-07-26 17:16:52.0</t>
  </si>
  <si>
    <t>Delivery Hero SE</t>
  </si>
  <si>
    <t>2021-07-21 13:22:34.0</t>
  </si>
  <si>
    <t>2021-07-29 00:38:21.0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</si>
  <si>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</si>
  <si>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DELLE VEDOVE ADELCHI</t>
  </si>
  <si>
    <t>2021-07-24 14:05:29.0</t>
  </si>
  <si>
    <t>Other, please specify: Italian regulation: Decreto Legislativo 3 aprile 2006, n. 152   "Norme in materia ambientale"</t>
  </si>
  <si>
    <t>Our company measures emissions once a year, regarding to Italian regulation: Decreto Legislativo 3 aprile 2006, n. 152 "Norme in materia ambientale" that fixes upper limit in 20 mg/Nm3 of COT, measures are taken to chimney in mg/Nm3 of COT following the standard UNI EN 12619:2013,</t>
  </si>
  <si>
    <t>2021-07-27 14:44:44.0</t>
  </si>
  <si>
    <t>2021-07-28 20:09:26.0</t>
  </si>
  <si>
    <t>2021-07-28 04:00:10.0</t>
  </si>
  <si>
    <t>DELUXE FINANCIAL SERVICES LLC</t>
  </si>
  <si>
    <t>2021-04-23 15:43:07.0</t>
  </si>
  <si>
    <t>Other, please specify: NA - these statistics are not recorded</t>
  </si>
  <si>
    <t>Varies per site based on state regulations.</t>
  </si>
  <si>
    <t>2021-07-08 03:09:15.0</t>
  </si>
  <si>
    <t>The Climate Registry: Local Government Operations (LGO) Protocol</t>
  </si>
  <si>
    <t>2021-07-27 02:05:28.0</t>
  </si>
  <si>
    <t>DENOVO BRANDS LLC</t>
  </si>
  <si>
    <t>2021-07-21 15:45:52.0</t>
  </si>
  <si>
    <t>Denso Corporation</t>
  </si>
  <si>
    <t>2021-07-27 06:23:28.0</t>
  </si>
  <si>
    <t>2021-07-28 14:55:38.0</t>
  </si>
  <si>
    <t>IPCC Guidelines for National Greenhouse Gas Inventories, 2006; The Greenhouse Gas Protocol: A Corporate Accounting and Reporting Standard (Revised Edition); US EPA Emissions &amp; Generation Resource Integrated Database (eGRID)</t>
  </si>
  <si>
    <t>2021-07-26 08:27:18.0</t>
  </si>
  <si>
    <t>2021-07-21 13:40:53.0</t>
  </si>
  <si>
    <t>2021-07-27 17:06:03.0</t>
  </si>
  <si>
    <t>DEREN ELECTRONIC</t>
  </si>
  <si>
    <t>2021-08-25 06:00:04.0</t>
  </si>
  <si>
    <t>Desay Group</t>
  </si>
  <si>
    <t>2021-07-20 05:09:56.0</t>
  </si>
  <si>
    <t>2021-07-02 21:17:02.0</t>
  </si>
  <si>
    <t>ISO 14064-1;  Other, please specify: US EPA and Carbonfund.org calculators</t>
  </si>
  <si>
    <t>We have no scope 1 emissions; We are reporting a Scope 2, location-based figure based on square footage, and waste based on average waste created and number of employees.</t>
  </si>
  <si>
    <t>2021-05-19 12:25:49.0</t>
  </si>
  <si>
    <t>2021-07-23 15:21:51.0</t>
  </si>
  <si>
    <t>DESPACHOS ADUANALES ALCANTARA SA DE CV</t>
  </si>
  <si>
    <t>2021-07-12 17:18:26.0</t>
  </si>
  <si>
    <t>DETAIL CZ SRO</t>
  </si>
  <si>
    <t>2021-08-26 13:43:46.0</t>
  </si>
  <si>
    <t>2021-07-26 19:19:28.0</t>
  </si>
  <si>
    <t>Act on the Rational Use of Energy; Programa GEI Mexico;  Other, please specify: The  Greenhouse Gas Protocol</t>
  </si>
  <si>
    <t>Calculadora de emisiones para el Registro Nacional de Emisiones (RENE),</t>
  </si>
  <si>
    <t>DETROIT EDGE TOOL COMPANY</t>
  </si>
  <si>
    <t>2021-07-23 17:22:58.0</t>
  </si>
  <si>
    <t>Detroit Manufacturing Systems</t>
  </si>
  <si>
    <t>2021-07-28 13:33:29.0</t>
  </si>
  <si>
    <t>Other, please specify: No emissions from this facility</t>
  </si>
  <si>
    <t>No emissions from this facility</t>
  </si>
  <si>
    <t>2021-07-23 12:17:58.0</t>
  </si>
  <si>
    <t>ISO 14064-1; The Greenhouse Gas Protocol: A Corporate Accounting and Reporting Standard (Revised Edition); The Greenhouse Gas Protocol: Scope 2 Guidance;  Other, please specify: Durchführungsverordnung (HkRNDV)/German implementing regulation on the Regional Guarantee of Origin (national implementation of EU Directive 2018/2001)</t>
  </si>
  <si>
    <t>Herkunftsregionalnachweis-Durchführungsverordnung (HkRNDV)/German implementing regulation on the Regional Guarantee of Origin (national implementation of EU Directive 2018/2001):Under the provisions of the German implementing regulation on the guarantee of origin (Herkunftsregionalnachweis-Durchführungsverordnung - HkRNDV), guarantees of origin for electricity from renewable energies (RES-E) can only be credited to the final consumer. This also holds for the renewable electricity subsidised under the EEG levy. For declaration purposes, this means that the total amount of green electricity that is supplied to the end consumer must be equivalent to the total amount of RES electricity at the production level. According to current legislation and energy policy, the transmission and conversion losses in the railway power supply must be covered by electricity from other energy sources (fossil or nuclear energy) and balanced accordingly. In this framework, the factors listed in this list for DB traction current in Germany are used for balancing and calculations within the Integrated Report. The calculations are based on the agreement that the aforementioned real existing emissions due to losses are allocated as Scope 2 emissions at the railway infrastructure company DB Netze Energy and thus as stationary consumption.</t>
  </si>
  <si>
    <t>2021-07-26 11:54:46.0</t>
  </si>
  <si>
    <t>2021-07-28 10:55:10.0</t>
  </si>
  <si>
    <t>2021-07-28 16:10:50.0</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</si>
  <si>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 ISO 14064-1; The Greenhouse Gas Protocol: A Corporate Accounting and Reporting Standard (Revised Edition);  Other, please specify: Airport Carbon Accreditation of the Airport Council International Europe</t>
  </si>
  <si>
    <t>Airport Carbon Accreditation is an independent, voluntary programme administered by WSP, an international consultancy appointed by ACI EUROPE to enforce the accreditation criteria for airports on an annual basis. Aviation companies/airports applying to become accredited must have their carbon footprints independently verified in accordance with ISO14064 (Greenhouse Gas Accounting).The definitions of emissions footprints used by Airport Carbon Accreditation follow the principles of the World Business Council for Sustainable Development (WBCSD) and the World Resources Institute (WRI) ''Greenhouse Gas Protocol” Corporate Accounting and Reporting Standard. When considering the emissions from aircraft within the airport perimeter and on final approach and initial departure, Airport Carbon Accreditation uses the International Civil Aviation Organisation's (ICAO) definition of the Landing-Take Off cycle and requires airports to comply with these definitions. The emissions of the Landing-Take-Off cycle are included in the emissions Scope 1, since according to EU ETS regulations and CORSIA regulations, these emissions must also be recorded and reported by the aircraft operator (method B of EU ETS).</t>
  </si>
  <si>
    <t>2021-07-28 01:47:53.0</t>
  </si>
  <si>
    <t>European Union Emissions Trading System (EU ETS): The Monitoring and Reporting Regulation (MMR) – General guidance for aircraft operators; ISO 14064-1; Smart Freight Centre: GLEC Framework for Logistics Emissions Methodologies; The Greenhouse Gas Protocol: A Corporate Accounting and Reporting Standard (Revised Edition); The Greenhouse Gas Protocol: Scope 2 Guidance;  Other, please specify: EN 16258</t>
  </si>
  <si>
    <t>2021-07-28 16:28:01.0</t>
  </si>
  <si>
    <t>Deutsche Wohnen SE</t>
  </si>
  <si>
    <t>2021-09-27 13:54:40.0</t>
  </si>
  <si>
    <t>EPRA (European Public Real Estate Association) Sustainability Best Practice recommendations Guidelines, 2017; The Greenhouse Gas Protocol: Scope 2 Guidance</t>
  </si>
  <si>
    <t>2021-07-16 13:50:36.0</t>
  </si>
  <si>
    <t>DEVILLE</t>
  </si>
  <si>
    <t>2021-07-28 14:54:38.0</t>
  </si>
  <si>
    <t>Use ADEME data and methodology</t>
  </si>
  <si>
    <t>DEVINEY CONSTRUCTION COMPANY</t>
  </si>
  <si>
    <t>2021-06-21 11:04:05.0</t>
  </si>
  <si>
    <t>2021-07-28 21:57:38.0</t>
  </si>
  <si>
    <t>American Petroleum Institute Compendium of Greenhouse Gas Emissions Methodologies for the Oil and Natural Gas Industry, 2009; IPCC Guidelines for National Greenhouse Gas Inventories, 2006; IPIECA's Petroleum Industry Guidelines for reporting GHG emissions, 2003; US EPA Mandatory Greenhouse Gas Reporting Rule</t>
  </si>
  <si>
    <t>Devoteam SA</t>
  </si>
  <si>
    <t>2021-07-27 20:40:14.0</t>
  </si>
  <si>
    <t>Devro Plc</t>
  </si>
  <si>
    <t>2021-07-19 15:46:49.0</t>
  </si>
  <si>
    <t>2021-07-22 13:04:39.0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</si>
  <si>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US EPA CLIMATE LEADER,</t>
  </si>
  <si>
    <t>US EPA CLIMATE LEADER. Design Principles. 2005.Greenhouse Gas Conversion Factor Repository. DEFRA. UK. 2018.Other information:Emission factors:EPE. Balanco Energetico Nacional. 2018. (biomass/wood)SABESP- Companhia de Saneamento Básico do Estado de São Paulo (biological oxygen demand - BOD)Oliveira, 2010. Master thesis of ESALQ/USP. (fertigation)DEFRA. Methodology for EF. 2018 (air travel)</t>
  </si>
  <si>
    <t>2021-07-06 02:34:26.0</t>
  </si>
  <si>
    <t>2021-07-28 04:12:11.0</t>
  </si>
  <si>
    <t>2021-07-28 10:25:56.0</t>
  </si>
  <si>
    <t>2021-07-28 16:42:02.0</t>
  </si>
  <si>
    <t>2021-08-03 13:48:57.0</t>
  </si>
  <si>
    <t>The Climate Registry: General Reporting Protocol; US EPA Center for Corporate Climate Leadership: Direct Emissions from Stationary Combustion Sources</t>
  </si>
  <si>
    <t>2021-07-27 06:57:24.0</t>
  </si>
  <si>
    <t>2021-07-29 03:39:17.0</t>
  </si>
  <si>
    <t>China Corporate Energy Conservation and GHG Management Programme; The Climate Registry: Local Government Operations (LGO) Protocol</t>
  </si>
  <si>
    <t>2021-07-28 08:48:56.0</t>
  </si>
  <si>
    <t>2021-07-28 15:17:43.0</t>
  </si>
  <si>
    <t>DIAL TOOL INDUSTRY</t>
  </si>
  <si>
    <t>2021-07-27 12:55:55.0</t>
  </si>
  <si>
    <t>Other, please specify: no collection method</t>
  </si>
  <si>
    <t>Dialight</t>
  </si>
  <si>
    <t>2021-07-27 14:02:42.0</t>
  </si>
  <si>
    <t>2021-08-24 10:53:24.0</t>
  </si>
  <si>
    <t>Other, please specify: calculation sent via mail by external energy consultant. Used methodology is  AGFW FW309-6:2016 standard.</t>
  </si>
  <si>
    <t>We have an external provider who sends us the data. Data is sent via mail. Methodology is AGFW FW309-6:2016 standard.</t>
  </si>
  <si>
    <t>2021-07-26 17:15:34.0</t>
  </si>
  <si>
    <t>Diamond Electric</t>
  </si>
  <si>
    <t>2021-07-14 15:42:28.0</t>
  </si>
  <si>
    <t>DIAMOND INTEGRATED MARKETING</t>
  </si>
  <si>
    <t>2021-08-27 16:04:15.0</t>
  </si>
  <si>
    <t>Other, please specify: Bullfrog Power - We have recently developed a partnership with this organization and they are assisting us with converting our power into credits</t>
  </si>
  <si>
    <t>We will be utilizing this moving forward through the support of our partner, Bullfrog Power. They will help Diamond with the purchase of carbon offsetting credits in order to support our renewed efforts in this area.</t>
  </si>
  <si>
    <t>DIAMOND P ENTERPRISES INC</t>
  </si>
  <si>
    <t>2021-07-26 16:38:59.0</t>
  </si>
  <si>
    <t>Construction &amp; building materials dealing &amp; distribution</t>
  </si>
  <si>
    <t>Other, please specify: There are currently no emissions within our processes that require data collection or calculation.</t>
  </si>
  <si>
    <t>There are currently no emissions within our processes that require data collection or calculation.</t>
  </si>
  <si>
    <t>Diamondback Energy Inc</t>
  </si>
  <si>
    <t>2021-07-29 01:42:29.0</t>
  </si>
  <si>
    <t>2021-07-27 17:54:34.0</t>
  </si>
  <si>
    <t>2021-07-28 04:05:44.0</t>
  </si>
  <si>
    <t>Dick's Sporting Goods, Inc.</t>
  </si>
  <si>
    <t>2021-09-30 14:35:27.0</t>
  </si>
  <si>
    <t>DIE - TEC PECAS AUTOMOTIVAS LTDA -</t>
  </si>
  <si>
    <t>2021-07-27 18:56:15.0</t>
  </si>
  <si>
    <t>Other, please specify: Não se Aplica</t>
  </si>
  <si>
    <t>Não se aplica dados utilizados para coletar os dados das atividades e calcular as emissões</t>
  </si>
  <si>
    <t>Diener AG</t>
  </si>
  <si>
    <t>2021-07-08 05:18:15.0</t>
  </si>
  <si>
    <t>Other, please specify: Energie Agentur der Wirtschaft-Switzerland</t>
  </si>
  <si>
    <t>Management Cockpit</t>
  </si>
  <si>
    <t>DIESTRA BRANDS &amp; RETAIL S A S</t>
  </si>
  <si>
    <t>2021-07-02 00:18:14.0</t>
  </si>
  <si>
    <t>Other, please specify: Nuestros procesos de producción no generan transformaciones de materia que generen emisiones.</t>
  </si>
  <si>
    <t>Nuestros procesos de producción no generan transformaciones de materia que generen emisiones.</t>
  </si>
  <si>
    <t>Digital Branding Group - DBG</t>
  </si>
  <si>
    <t>2021-08-10 18:42:46.0</t>
  </si>
  <si>
    <t>2021-07-28 17:57:32.0</t>
  </si>
  <si>
    <t>2021-07-28 12:55:26.0</t>
  </si>
  <si>
    <t>2021-08-27 07:41:39.0</t>
  </si>
  <si>
    <t>Dimensional Merchandising, Inc</t>
  </si>
  <si>
    <t>2021-07-28 17:29:41.0</t>
  </si>
  <si>
    <t>Other, please specify: Nothing listed for our industry. Please provide guidance.</t>
  </si>
  <si>
    <t>none of the above</t>
  </si>
  <si>
    <t>DIMERC S.A.</t>
  </si>
  <si>
    <t>2021-07-26 16:21:55.0</t>
  </si>
  <si>
    <t>Diploma Plc</t>
  </si>
  <si>
    <t>2021-07-28 15:39:00.0</t>
  </si>
  <si>
    <t>Direct Integrated Transportation</t>
  </si>
  <si>
    <t>2021-07-28 21:24:35.0</t>
  </si>
  <si>
    <t>2021-07-28 10:43:33.0</t>
  </si>
  <si>
    <t>2021-07-28 07:58:18.0</t>
  </si>
  <si>
    <t>2021-07-28 17:11:43.0</t>
  </si>
  <si>
    <t>DISON</t>
  </si>
  <si>
    <t>2021-07-06 08:14:28.0</t>
  </si>
  <si>
    <t>DisplayPlan</t>
  </si>
  <si>
    <t>2021-07-19 10:50:14.0</t>
  </si>
  <si>
    <t>Displaytech Co.,Ltd</t>
  </si>
  <si>
    <t>2021-06-22 05:46:03.0</t>
  </si>
  <si>
    <t>Other, please specify: Our company is only doing research and development The manufacturing process is proceeding on an outsourcing basis, No management is required.</t>
  </si>
  <si>
    <t>Our company is only doing research and developmentThe manufacturing process is proceeding on an outsourcing basis,No management is required.</t>
  </si>
  <si>
    <t>2021-07-27 07:41:11.0</t>
  </si>
  <si>
    <t>2021-07-27 14:15:29.0</t>
  </si>
  <si>
    <t>Poultry &amp; hog farming</t>
  </si>
  <si>
    <t>DISTRIBUIDORA REYMA SA DE CV</t>
  </si>
  <si>
    <t>2021-06-17 18:09:30.0</t>
  </si>
  <si>
    <t>Ditzler</t>
  </si>
  <si>
    <t>2021-07-22 15:46:08.0</t>
  </si>
  <si>
    <t>Other, please specify: RUEA Estimación de Emisiones Atmosféricas Sistema RUEA</t>
  </si>
  <si>
    <t>Mediante el Registro Único de Emisiones Atmosféricas (RUEA), se obtiene la información necesaria para la cuantificación de emisiones de una fuente puntual, como consumos de combustibles o materias primas, según corresponda. Junto con lo registrado en el sistema RFP, además de su diagrama de descarga y el código CCF8 asignado por el sistema, se generan los insumos necesarios para lograr un correcto cálculo de emisiones. La Figura 1 muestra el flujo de información declarada y asignada por los sistemas RFP y RUEA, respectivamente.</t>
  </si>
  <si>
    <t>DIVERSE CONSTRUCTION</t>
  </si>
  <si>
    <t>2021-07-28 19:32:30.0</t>
  </si>
  <si>
    <t>US EPA Center for Corporate Climate Leadership: Indirect Emissions From Events and Conferences</t>
  </si>
  <si>
    <t>DK corporation</t>
  </si>
  <si>
    <t>2021-07-26 06:37:18.0</t>
  </si>
  <si>
    <t>DKI</t>
  </si>
  <si>
    <t>2021-07-26 19:29:14.0</t>
  </si>
  <si>
    <t>Other, please specify: We monitor costs based on materials being deferred to landfill sites.  DKI Canada in our emergency and reconstruction of premises use methods of drying in place as an example to defer building materials going to landfills.</t>
  </si>
  <si>
    <t>We are currently not calculating emissions. Practices and protocols in place for a green program focused on using environmentally sustainable cleaning products, educating the DKI staff and team members on the challenges/opportunities in restoring properties, and mitigating risk in environmentally sustainable ways.</t>
  </si>
  <si>
    <t>2021-07-28 09:00:09.0</t>
  </si>
  <si>
    <t>2021-07-26 20:01:39.0</t>
  </si>
  <si>
    <t>2021-07-28 06:06:55.0</t>
  </si>
  <si>
    <t>2021-07-28 17:59:36.0</t>
  </si>
  <si>
    <t>2021-07-28 13:55:29.0</t>
  </si>
  <si>
    <t>DMG Mori Seiki Co., Ltd.</t>
  </si>
  <si>
    <t>2021-05-17 06:06:52.0</t>
  </si>
  <si>
    <t>2021-07-27 12:26:48.0</t>
  </si>
  <si>
    <t>DNF CO.,LTD</t>
  </si>
  <si>
    <t>2021-07-23 04:04:35.0</t>
  </si>
  <si>
    <t>2021-07-26 19:05:29.0</t>
  </si>
  <si>
    <t>Docol Metais Sanitários</t>
  </si>
  <si>
    <t>2021-06-24 14:36:20.0</t>
  </si>
  <si>
    <t>Other, please specify: Não há</t>
  </si>
  <si>
    <t>Não há</t>
  </si>
  <si>
    <t>Dodd Group</t>
  </si>
  <si>
    <t>2021-07-21 10:46:48.0</t>
  </si>
  <si>
    <t>Other, please specify: The methodology used to calculate total energy consumption and carbon emissions has been through consumption data from invoices and meter reading.</t>
  </si>
  <si>
    <t>The methodology used to calculate total energy consumption and carbon emissions has been through the extraction ofconsumption data from invoices and meter reads for the financial years stated. Where data was not available, estimateshave been calculated using historical profiles and details kept in the client's evidence pack. Energy and fuelconsumption has been converted to carbon (TCO2e) using DEFRA published conversion factors. Fuel forTransportation has been converted using statistical data sets published by Department of Transport(www.gov.uk/government/statistical-data-sets/energy-and-environment-data-tables-env).</t>
  </si>
  <si>
    <t>Dods Group</t>
  </si>
  <si>
    <t>2021-07-23 16:46:47.0</t>
  </si>
  <si>
    <t>2021-07-27 07:22:56.0</t>
  </si>
  <si>
    <t>Doht AL-Shmookh TRAD.LLC</t>
  </si>
  <si>
    <t>Oman</t>
  </si>
  <si>
    <t>2021-07-25 10:23:48.0</t>
  </si>
  <si>
    <t>Doloop (Putoksnis, UAB)</t>
  </si>
  <si>
    <t>2021-07-28 12:44:28.0</t>
  </si>
  <si>
    <t>Domain Holdings Australia Limited</t>
  </si>
  <si>
    <t>2021-07-26 01:16:01.0</t>
  </si>
  <si>
    <t>2021-09-16 14:13:14.0</t>
  </si>
  <si>
    <t>2021-07-23 13:35:12.0</t>
  </si>
  <si>
    <t>2021-07-28 21:28:45.0</t>
  </si>
  <si>
    <t>2021-07-28 16:04:49.0</t>
  </si>
  <si>
    <t>2021-07-22 15:23:13.0</t>
  </si>
  <si>
    <t>Dong Tai City Huawei Standard Component Company</t>
  </si>
  <si>
    <t>2021-07-22 09:53:26.0</t>
  </si>
  <si>
    <t>2021-08-24 08:58:53.0</t>
  </si>
  <si>
    <t>DONGGUAN LOYALSTAR INDUSTRIAL CO., LTD.</t>
  </si>
  <si>
    <t>2021-07-23 09:10:44.0</t>
  </si>
  <si>
    <t>2021-07-02 00:15:48.0</t>
  </si>
  <si>
    <t>Dongguan Silver Age Optoelectronics</t>
  </si>
  <si>
    <t>2021-07-05 07:00:04.0</t>
  </si>
  <si>
    <t>2021-07-28 08:39:25.0</t>
  </si>
  <si>
    <t>2021-07-06 03:22:21.0</t>
  </si>
  <si>
    <t>DongshinMotech Co., Ltd.</t>
  </si>
  <si>
    <t>2021-07-28 02:29:05.0</t>
  </si>
  <si>
    <t>Other, please specify: In-house environmental impact assessment table</t>
  </si>
  <si>
    <t>No special standards are used to collect activity data and calculate emissions</t>
  </si>
  <si>
    <t>2021-07-17 09:02:11.0</t>
  </si>
  <si>
    <t>DONLIM</t>
  </si>
  <si>
    <t>2021-07-13 01:36:38.0</t>
  </si>
  <si>
    <t>Donnelley Financial Solutions</t>
  </si>
  <si>
    <t>2021-07-22 22:27:10.0</t>
  </si>
  <si>
    <t>Other, please specify: US EPA Climate Leaders:  Simplified GHG Emissions Calculator</t>
  </si>
  <si>
    <t>The EPA Simplified GHG Emissions Calculator (Version 7, June 2021) is designed as a simplified calculation tool to help low emitter organizations like DFIN estimate and inventory their annual greenhouse gas (GHG) emissions. The calculator determines the direct and indirect emissions from all sources at a company when activity data are entered into the various sections of the workbook for one annual period.</t>
  </si>
  <si>
    <t>DONSON MACHINE</t>
  </si>
  <si>
    <t>2021-07-27 19:28:49.0</t>
  </si>
  <si>
    <t>2021-07-22 07:48:28.0</t>
  </si>
  <si>
    <t>Dorada Foods</t>
  </si>
  <si>
    <t>2021-07-28 18:23:27.0</t>
  </si>
  <si>
    <t>Doro packaging</t>
  </si>
  <si>
    <t>Monaco</t>
  </si>
  <si>
    <t>2021-05-07 12:43:48.0</t>
  </si>
  <si>
    <t>Other, please specify: We didn't calculate emissions</t>
  </si>
  <si>
    <t>We didn't calculate emissions</t>
  </si>
  <si>
    <t>2021-07-27 22:12:57.0</t>
  </si>
  <si>
    <t>Other, please specify: GHG Corporate Accounting and Reporting Standard</t>
  </si>
  <si>
    <t>Tool - CO2 Calculator - It is a dedicated tool supporting the process of calculating the carbon footprint in the End-to-End model: from planning calculations, collecting data, to developing a substantive report according to customer preferences.BV Certification is accredited by the UNFCCC (United Nations Framework Convention on Climate Change). The calculator gives you the opportunity to calculate regularly and in subsequent steps to reduce the trace.Purpose of using the tool: In response to business challenges and stakeholder expectations, the aim of the Abris Group is to prepare a strategy to achieve climate neutrality for all members of the group.Calculation methodology: The applied calculation methodology complies with the requirements of the GHG Protocol standard.The methodology verified in accordance with the international standard ISO 14064-3.Collected data: Collected data is divided into ranges:Scope 1: direct greenhouse gas emissions (fuels, refrigerants and others)Scope 2: indirect energy-related emissions (heat and steam, electricity)Scope 3: other indirect emissions along the value chain (Well-To-Tank emissions)</t>
  </si>
  <si>
    <t>DOTLIGHTING</t>
  </si>
  <si>
    <t>2021-07-05 08:04:46.0</t>
  </si>
  <si>
    <t>2021-07-29 03:34:12.0</t>
  </si>
  <si>
    <t>2021-07-28 06:11:25.0</t>
  </si>
  <si>
    <t>Downstream</t>
  </si>
  <si>
    <t>2021-06-08 03:51:47.0</t>
  </si>
  <si>
    <t>2021-07-27 14:26:49.0</t>
  </si>
  <si>
    <t>Defra Environmental Reporting Guidelines: Including streamlined energy and carbon reporting guidance, 2019; India GHG Inventory Programme; IPCC Guidelines for National Greenhouse Gas Inventories, 2006; Programa GEI Mexico; The Greenhouse Gas Protocol: A Corporate Accounting and Reporting Standard (Revised Edition); The Greenhouse Gas Protocol: Scope 2 Guidance;  Other, please specify: Indian Grid emission factor: Central Electricity Authority’s CO2 Baseline Database for the Indian Power Sector, User Guide Version 14.0, Dec 2018</t>
  </si>
  <si>
    <t>1.  Indian Grid emission factor: Central Electricity Authority's CO2 Baseline Database for the Indian Power Sector, User Guide Version 14.0, Dec 20182. https://ecometrica.com/assets/Electricity-specific-emission-factors-for-grid-electricity.pdfScope 2 emissions are based on the grid average emission factor of 0.705 tCO2/MWh as per International Energy Agency (IEA), 2018 instead of CEA grid emission factor (weighted average margin emission factor of 0.82 tCO2/MWh as per Central Electricity Authority's CO2 Baseline Database for the Indian Power Sector, User Guide Version 14.0, December 2018) used in the previous year restated values are presented in Natural capital section of Integrated report 2019-20. The respective country-specific emission factors are used for the locations outside India. Emissions due to Refrigerants are calculated considering the Intergovernmental Panel on Climate Change (IPCC) 5th Assessment Report (2014) and ASHRAE Standard 34 emission factors.</t>
  </si>
  <si>
    <t>2021-07-10 23:59:09.0</t>
  </si>
  <si>
    <t>The GHG Indicator: UNEP Guidelines for Calculating Greenhouse Gas Emissions for Businesses and Non-Commercial Organizations; The Greenhouse Gas Protocol: A Corporate Accounting and Reporting Standard (Revised Edition); US EPA Center for Corporate Climate Leadership: Direct Emissions from Stationary Combustion Sources;  Other, please specify: - German UBA GHG emission factors for fossile fuels; International Energy Agency: “CO2 Emissions from Fuel Combustion"</t>
  </si>
  <si>
    <t>All subsidiaries report via Sharepoint. Data are checked and consolidated by global Environmental Management department and reported figures approved by Internal Audit</t>
  </si>
  <si>
    <t>2021-07-27 07:54:34.0</t>
  </si>
  <si>
    <t>2021-07-27 11:28:30.0</t>
  </si>
  <si>
    <t>Defra Environmental Reporting Guidelines: Including streamlined energy and carbon reporting guidance, 2019; European Union Emission Trading System (EU ETS): The Monitoring and Reporting Regulation (MMR) – General guidance for installations; The Greenhouse Gas Protocol: A Corporate Accounting and Reporting Standard (Revised Edition)</t>
  </si>
  <si>
    <t>2021-07-22 17:08:29.0</t>
  </si>
  <si>
    <t>Drukarnia Top-Offset</t>
  </si>
  <si>
    <t>2021-06-07 09:35:20.0</t>
  </si>
  <si>
    <t>2021-07-27 11:07:38.0</t>
  </si>
  <si>
    <t>Other, please specify: Environmental Emission Permission</t>
  </si>
  <si>
    <t>Emission 1 &lt;a href="https://www.kobize.pl/pl/file/wskazniki-emisyjnosci/id/156/wskazniki-emisyjnosci-dla-energii-elektrycznej-za-rok-2019-opublikowane-w-grudniu-2020-r"&gt;https://www.kobize.pl/pl/file/wskazniki-emisyjnosci/id/156/wskazniki-emisyjnosci-dla-energii-elektrycznej-za-rok-2019-opublikowane-w-grudniu-2020-rEmission 2  &lt;a href="https://www.kobize.pl/pl/file/wskazniki-emisyjnosci/id/156/wskazniki-emisyjnosci-dla-energii-elektrycznej-za-rok-2019-opublikowane-w-grudniu-2020-r"&gt;https://www.kobize.pl/pl/file/wskazniki-emisyjnosci/id/156/wskazniki-emisyjnosci-dla-energii-elektrycznej-za-rok-2019-opublikowane-w-grudniu-2020-r</t>
  </si>
  <si>
    <t>2021-07-23 14:55:08.0</t>
  </si>
  <si>
    <t>2021-07-13 14:20:37.0</t>
  </si>
  <si>
    <t>DTD S.A.</t>
  </si>
  <si>
    <t>2021-07-07 21:36:45.0</t>
  </si>
  <si>
    <t>2021-07-28 20:43:26.0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</si>
  <si>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  Other, please specify: US EPA eGRID Summary Tables 2016</t>
  </si>
  <si>
    <t>US EPA eGRID Summary Tables 2016 (Created 2/15/2018) - Table 1. Subregion Output Emission Rates - Subregion: RFC Michigan (RFCM)US EPA Mandatory Greenhouse Gas Reporting Rule (40 CFR 98) Table A-1 to Subpart A - GWPs (published 11/29/2013 &amp;; effective 1/1/2014). Note these 100 year Global Warming Potentials align with the IPCC 4th Assessment Report (AR4).U.S. EPA Center for Corporate Climate Leadership - Emission Factors for Greenhouse Gas Inventories (Last Modified 3/9/2018) - Tables: 1 - Stationary Combustion; 2 - Mobile Combustion CO2; 8 - Business Travel &amp;; Employee Commuting; &amp;; 9 - Upstream Transportation and Distribution and Downstream Transportation and Distribution</t>
  </si>
  <si>
    <t>2021-07-28 10:00:02.0</t>
  </si>
  <si>
    <t>DUDEK &amp; BOCK</t>
  </si>
  <si>
    <t>2021-07-29 12:12:13.0</t>
  </si>
  <si>
    <t>2021-07-27 09:56:55.0</t>
  </si>
  <si>
    <t>Other, please specify: http://www.ecolo.org EFN EXCELL CALCULATION SHEET FOR CO2 EMISSION (CARBON TRUST)</t>
  </si>
  <si>
    <t>EFN EXCELL CALCULATION SHEET FOR CO2 EMISSION</t>
  </si>
  <si>
    <t>2021-09-29 23:36:47.0</t>
  </si>
  <si>
    <t>2021-06-02 12:23:33.0</t>
  </si>
  <si>
    <t>Other, please specify: atraves de planilha de indicadores</t>
  </si>
  <si>
    <t>É a emissão (em Kg) gerada como consequência da queima de combustíveis em fontes móveis. Para o cálculo utilize os critérios: Gás natural (m³): multiplique o valor consumido por 2,20. Álcool combustível (litros): multiplique o valor consumido por 1,12. Óleo diesel (litros): multiplique o valor consumido por 3,16. Gasolina (25% de etanol) (litros): multiplique o valor consumido por 1,82.</t>
  </si>
  <si>
    <t>2021-07-28 22:13:27.0</t>
  </si>
  <si>
    <t>2021-09-09 16:39:37.0</t>
  </si>
  <si>
    <t>2021-07-16 07:04:16.0</t>
  </si>
  <si>
    <t>Other, please specify: CO2-Prestatieladder</t>
  </si>
  <si>
    <t>The CO2 Performance Ladder is a Dutch CO2 management system that consists of 5 levels. Up to and including level 3, an organization starts working with the emissions of its own organization (and all projects). From level 4 and 5, work is also being done on CO2 emissions in the chain and sector. A certified organization meets the requirements of the CO2 Performance Ladder at a certain level (and all underlying levels). Each certified organization is audited annually by an independent and accredited Certification Body (CB). As a result, a certified organization is guaranteed to have a working CO2 management system for the organization and the projects, which is tested annually for ambitions, reduction and continuous improvement. For more information reference is made to: https://www.skao.nl/nl/wat-is-de-ladder</t>
  </si>
  <si>
    <t>DURABLE TOOLS LIMITED</t>
  </si>
  <si>
    <t>2021-07-05 13:59:03.0</t>
  </si>
  <si>
    <t>2021-07-09 21:47:05.0</t>
  </si>
  <si>
    <t>2021-08-11 02:44:06.0</t>
  </si>
  <si>
    <t>2021-07-28 07:59:09.0</t>
  </si>
  <si>
    <t>Durus Industries Corporation</t>
  </si>
  <si>
    <t>2021-07-28 15:44:24.0</t>
  </si>
  <si>
    <t>Other, please specify: US EPA Greenhouse Gas Equivalencies Calculator</t>
  </si>
  <si>
    <t>We used US EPA Greenhouse Gas Equivalencies Calculator for calculating C02 Emission , the calculator converts energy consumption or electricity reductions to carbon dioxide-equivalent greenhouse gas emissions. By inputting the energy data, it converts the entered value to CO2 equivalent GHG emissions based on emission factors for energy consumption or electricity reductions.</t>
  </si>
  <si>
    <t>2021-07-28 07:09:23.0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</si>
  <si>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Other, please specify: 日本の環境省、サプライチェーンを通じた組織の温室効果ガス排出等の算定のための排出原単位データベース（Ver.3.1）</t>
  </si>
  <si>
    <t>「サプライチェーンを通じた組織の温室効果ガス排出等の算定のための排出原単位データベース（Ver.3.1）」は、サプライチェーン排出量の算定に活用できる排出原単位を取りまとめたデータベースです。国内及び海外の排出原単位データベースも一覧形式で紹介しています。</t>
  </si>
  <si>
    <t>2021-07-09 14:18:55.0</t>
  </si>
  <si>
    <t>2021-07-28 12:56:03.0</t>
  </si>
  <si>
    <t>DWF Group</t>
  </si>
  <si>
    <t>2021-07-28 14:32:45.0</t>
  </si>
  <si>
    <t>Australia - National Greenhouse and Energy Reporting Act; Defra Environmental Reporting Guidelines: Including streamlined energy and carbon reporting guidance, 2019; IEA CO2 Emissions from Fuel Combustion;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</si>
  <si>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2021-07-27 14:50:53.0</t>
  </si>
  <si>
    <t>DYCOM INDUSTRIES INC</t>
  </si>
  <si>
    <t>2021-07-22 15:35:44.0</t>
  </si>
  <si>
    <t>IPCC Guidelines for National Greenhouse Gas Inventories, 2006;  Other, please specify: Please see our response to C5.2a.</t>
  </si>
  <si>
    <t>To calculate our Scope 1 emissions, we initially collected data on our monthly consumption of unleaded gasoline, diesel gasoline, jet gasoline and other fuels in gallons for the full reporting year. We then converted the foregoing figures into gigagallons, and then into metric tonnes, and then into tera joules. The tera joule figures are then multiplied by the 2006 IPCC Guidelines for National Greenhouse Gas Inventories to get carbon dioxide equivalents.</t>
  </si>
  <si>
    <t>2021-07-13 09:21:26.0</t>
  </si>
  <si>
    <t>Dynacast International</t>
  </si>
  <si>
    <t>2021-07-27 03:47:13.0</t>
  </si>
  <si>
    <t>Other, please specify: At present, the local government has no relevant requirements, and our company is not listed as a local key energy consumption enterprise, which is in line with relevant regulations of the government</t>
  </si>
  <si>
    <t>At present, the local government has no relevant requirements, and our company is not listed as a local key energy consumption enterprise, which is in line with relevant regulations of the government</t>
  </si>
  <si>
    <t>DYNALOGIC</t>
  </si>
  <si>
    <t>2021-06-01 20:59:15.0</t>
  </si>
  <si>
    <t>Other, please specify: Emission makes no sense to Dynalogic because the company is focused in technology consulting services.</t>
  </si>
  <si>
    <t>Dynalogic is not following any standard because emission makes no sense to Dynalogic which is a company is focused in technology consulting services.</t>
  </si>
  <si>
    <t>2021-07-07 03:42:33.0</t>
  </si>
  <si>
    <t>Dynamic Solutions</t>
  </si>
  <si>
    <t>2021-08-09 20:50:18.0</t>
  </si>
  <si>
    <t>We have not collected data</t>
  </si>
  <si>
    <t>2021-07-14 01:21:17.0</t>
  </si>
  <si>
    <t>Dynatrace</t>
  </si>
  <si>
    <t>2021-07-22 15:53:38.0</t>
  </si>
  <si>
    <t>2021-09-29 14:48:31.0</t>
  </si>
  <si>
    <t>E-T-A Elektrotechnische Apparate GmbH</t>
  </si>
  <si>
    <t>2021-07-28 08:11:21.0</t>
  </si>
  <si>
    <t>E u G - Energiebau GmbH Berlin</t>
  </si>
  <si>
    <t>2021-06-23 20:22:47.0</t>
  </si>
  <si>
    <t>E.M.C. Electric Motors Company Srl</t>
  </si>
  <si>
    <t>2021-07-28 06:29:57.0</t>
  </si>
  <si>
    <t>2021-07-28 12:32:52.0</t>
  </si>
  <si>
    <t>2021-07-28 10:51:20.0</t>
  </si>
  <si>
    <t>EAGLE FAIR</t>
  </si>
  <si>
    <t>2021-07-27 00:34:09.0</t>
  </si>
  <si>
    <t>EAGLE INDUSTRY CO., LTD.</t>
  </si>
  <si>
    <t>2021-07-27 01:11:35.0</t>
  </si>
  <si>
    <t>2021-07-23 05:33:47.0</t>
  </si>
  <si>
    <t>EARTH-PANDA ADVANCE MAGNETIC MATERIAL CO., LTD.</t>
  </si>
  <si>
    <t>2021-07-22 09:31:36.0</t>
  </si>
  <si>
    <t>Easetour Enterprise Limited</t>
  </si>
  <si>
    <t>2021-08-11 06:11:46.0</t>
  </si>
  <si>
    <t>EAST DEVELOPMENT INDUSTRIAL</t>
  </si>
  <si>
    <t>2021-07-20 08:00:45.0</t>
  </si>
  <si>
    <t>reviewing the news/website.</t>
  </si>
  <si>
    <t>2021-07-27 11:50:07.0</t>
  </si>
  <si>
    <t>EAST WEST COMPONENT INC</t>
  </si>
  <si>
    <t>2021-07-09 20:10:15.0</t>
  </si>
  <si>
    <t>2021-07-28 13:39:42.0</t>
  </si>
  <si>
    <t>2021-06-16 07:20:44.0</t>
  </si>
  <si>
    <t>EASY STRIKE CO., LTD.</t>
  </si>
  <si>
    <t>2021-07-08 08:01:10.0</t>
  </si>
  <si>
    <t>easyJet</t>
  </si>
  <si>
    <t>2021-08-09 14:13:35.0</t>
  </si>
  <si>
    <t>2021-07-28 17:49:01.0</t>
  </si>
  <si>
    <t>2021-07-27 07:48:33.0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</si>
  <si>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GHG Protocol_Purchased_Electricity_Tool_Ver.7_8_0  and  U.S., EPA (2017) AVERT, U.S. national weighted average CO2 marginal emission rate, year 2016 data. U.S. Environmental Protection Agency, Washington, DC.</t>
  </si>
  <si>
    <t>Scope1)The CO2 emission factors of the Japanese Ministry of the Environment's "Law Concerning the Promotion of Global Warming Countermeasures" are used to calculate Scope 1 emissions.Scope2）In the case of Japan, CO2 emission factors from the Law Concerning the Promotion of Global Warming Countermeasures are used to calculate Scope 2 emissions. For the United States, we used EPA (2017) AVERT, U.S. national weighted average CO2 marginal emission rate, year 2016 data, U.S. Environmental Protection Agency, Washington, DC.In calculating the Japanese market standards, we used the values from the "List of Emission Factors by Electric Utility for 2020 Submission" in the "List of Emission Factors of the Japanese Ministry of the Environment's Greenhouse Gas Emissions Calculation, Reporting and Publication System".</t>
  </si>
  <si>
    <t>2021-07-27 22:29:10.0</t>
  </si>
  <si>
    <t>EBCO INC</t>
  </si>
  <si>
    <t>2021-07-21 19:23:13.0</t>
  </si>
  <si>
    <t>EBES</t>
  </si>
  <si>
    <t>2021-07-28 20:30:48.0</t>
  </si>
  <si>
    <t>2021-07-28 07:49:58.0</t>
  </si>
  <si>
    <t>Other, please specify: UNE-EN ISO 14064-1:2019</t>
  </si>
  <si>
    <t>El proceso de cálculo de Huella de Carbono sigue las directrices establecidas por la norma ISO 14064-1:2019, y consta de cinco fases generales:1. Identificación de las fuentes y sumideros de GEI más significativas y relevantes de la empresa:* emisiones directas: consumo de combustibles renovables/fósiles en fuentes fijas y móviles, emisiones por cultivo de arroz, emisiones fugitivas de gases refrigerantes* emisiones indirectas por consumo de energía (electricidad, vapor, calor, frío)* emisiones de biomasa: CO2 biogénico y emisiones CH4 y N2O* emisiones evitadas* exclusiones: emisiones indirectas alcance 3, emisiones indirectas viajes negocio y desplazamiento al centro de trabajo2. Elección del enfoque de cuantificación (Control Operacional)3. Selección y recopilación de datos utilizados para la cuantificación (Datos de Actividad, DA).4. Selección o desarrollo del modelo de cuantificación de GEI (Cálculo, Factor de Emisión, FE)5. Cálculo de las emisiones y remociones de GEI. (Emisiones = DA x FE x GWP)</t>
  </si>
  <si>
    <t>2021-07-13 06:54:43.0</t>
  </si>
  <si>
    <t>ECO LITE MANUFACTURING CO INC</t>
  </si>
  <si>
    <t>2021-07-27 17:32:18.0</t>
  </si>
  <si>
    <t>Ecocem</t>
  </si>
  <si>
    <t>2021-07-28 08:40:41.0</t>
  </si>
  <si>
    <t>ISO 14064-1;  Other, please specify: EN15804</t>
  </si>
  <si>
    <t>EN 15804 methodology was used to collect activity data and make calculations for our Environmental Product Declaration to give us a figure per tonne of GGBS produced at each of our plants. We also calculate our annual operations emissions data in accordance with ISO 14064 methodology and submit this for verification. Both methods align with each other and work complementary for our specific calcuation</t>
  </si>
  <si>
    <t>2021-07-28 21:28:48.0</t>
  </si>
  <si>
    <t>2021-07-28 16:49:27.0</t>
  </si>
  <si>
    <t>2021-07-28 19:18:14.0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</si>
  <si>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</si>
  <si>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2021-07-28 15:39:50.0</t>
  </si>
  <si>
    <t>2021-07-24 12:57:11.0</t>
  </si>
  <si>
    <t>2021-07-28 15:57:13.0</t>
  </si>
  <si>
    <t>2021-07-23 09:28:13.0</t>
  </si>
  <si>
    <t>International guidelines:- GRIEuropean guidelines:- Council Directive 96/61/EC of 24 September 1996 concerning Integrated Pollution Prevention and Control (so-called ''IPPC” Directive)- Council Directive 88/609/EEC of 24 November 1988 concerning Large Combustion Plants (LCP)- Directive 2001/80/EC of the European Parliament and of the Council of 23 October 2001 on the Limitation of Emissions of Certain Air Pollutants from Large Combustion Plants- Directive 2003/87/EC of the European Parliament and of the Council of 13 October 2003 establishing a scheme for greenhouse emission allowance trading within the Community (so-called ''Allowance” Directive)- Commission Decision 2007/589/EC of 18 July 2007 establishing guidelines for the monitoring and reporting of greenhouse gas emissions pursuant to Directive 2003/87/EC of the European Parliament and of the Council and repealing decision 2004/156/EC of 29 January 2004- European wide sector specific calculation method for reporting to the European Pollutant Release and Transfer Register Ref 2008-030-0105 VGB/ EURELECTRIC Recommendations- Directive 88/609/EEC on the limitation of certain acid pollutants (sulphur dioxide, nitrogen oxides, dust) into the air from large combustion plants (LCP)- Council Directive 96/61/EC of 24 September 1996 concerning Integrated Pollution Prevention and Control- Commission Decision 2000/479/EC of 17 July 2000 on the implementation of a European Pollutant Emission Register according to Article 15 of Council Directive 96/61/EC concerning Integrated Pollution Prevention and Control (IPPC)- Council Directive 94/66/EC of 15 December 1994 amending directive 88/609/EEC on the limitation of certain pollutants into the air from large combustion plants- Regulation (EC) no. 166/2006 of 18 January 2006 concerning the establishment of a European Pollutant Release and Transfer Register (E-PRTR)</t>
  </si>
  <si>
    <t>2021-07-26 19:14:11.0</t>
  </si>
  <si>
    <t>EDI TECHNOLOGY</t>
  </si>
  <si>
    <t>2021-07-26 07:21:16.0</t>
  </si>
  <si>
    <t>2021-07-28 11:12:15.0</t>
  </si>
  <si>
    <t>2021-07-27 20:53:32.0</t>
  </si>
  <si>
    <t>2021-07-09 18:51:11.0</t>
  </si>
  <si>
    <t>2021-07-27 23:00:58.0</t>
  </si>
  <si>
    <t>EFORE</t>
  </si>
  <si>
    <t>2021-06-11 03:34:37.0</t>
  </si>
  <si>
    <t>EG TRANSPIRE</t>
  </si>
  <si>
    <t>2021-07-28 19:30:21.0</t>
  </si>
  <si>
    <t>EGSA EQUIPAMENTOS PARA GAS DO BRASIL LTDA</t>
  </si>
  <si>
    <t>2021-07-14 22:43:55.0</t>
  </si>
  <si>
    <t>EHWA DIAMOND IND.CO.,LTD.</t>
  </si>
  <si>
    <t>2021-05-31 01:22:32.0</t>
  </si>
  <si>
    <t>2021-07-28 11:11:54.0</t>
  </si>
  <si>
    <t>Other, please specify: General Energy Statistics reported by Agency of Natural Resources and Energy)</t>
  </si>
  <si>
    <t>Based on the energy consumption data reported from each operational site, we calculate emissions. Basically calculation is conducted conforming to GHG protocol and calculation results are verified from third party.</t>
  </si>
  <si>
    <t>2021-07-27 21:14:12.0</t>
  </si>
  <si>
    <t>Defra Environmental Reporting Guidelines: Including streamlined energy and carbon reporting guidance, 2019; IEA CO2 Emissions from Fuel Combustion; IPCC Guidelines for National Greenhouse Gas Inventories, 2006; ISO 14064-1; Smart Freight Centre: GLEC Framework for Logistics Emissions Methodologies</t>
  </si>
  <si>
    <t>2021-07-28 20:43:24.0</t>
  </si>
  <si>
    <t>El-Petra Readymade Garments Factory Limited</t>
  </si>
  <si>
    <t>2021-08-27 11:50:51.0</t>
  </si>
  <si>
    <t>2021-07-28 07:02:24.0</t>
  </si>
  <si>
    <t>Other, please specify: Combustibles y electricidad, se han utilizado los factores de Miteco, versión 12 de abril de 2019. Para las fuentes móviles y los desplazamientos empleados: herramienta UK Government GHG Conversion Factors for Company Reporting 2018, versión 1.01.</t>
  </si>
  <si>
    <t>El cálculo de emisiones se ha realizado multiplicando el consumo por el factor de emisión correspondiente. En el caso de combustibles y electricidad, se han utilizado los factores de Miteco, versión 12 de abril de 2019. Para las fuentes móviles y los desplazamientos realizados por los empleados (asistencia al puesto de trabajo y viajes), los factores de emisión empleados proceden de la herramienta UK Government GHG Conversion Factors for Company Reporting 2018, versión 1.01. Para el Scope II y III, el alcance de los datos completo.</t>
  </si>
  <si>
    <t>El En</t>
  </si>
  <si>
    <t>2021-07-28 11:17:40.0</t>
  </si>
  <si>
    <t>EL.COM SRL</t>
  </si>
  <si>
    <t>2021-07-21 13:39:34.0</t>
  </si>
  <si>
    <t>2021-07-06 01:15:23.0</t>
  </si>
  <si>
    <t>2021-07-20 01:07:41.0</t>
  </si>
  <si>
    <t>ELBA</t>
  </si>
  <si>
    <t>2021-07-28 13:03:49.0</t>
  </si>
  <si>
    <t>Elbit Systems Ltd</t>
  </si>
  <si>
    <t>2021-07-26 18:40:05.0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</si>
  <si>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Other, please specify: Dorad Energy Ltd. emission factors for electricity supply and Ramat Negev Energy emission factors for electricity supply</t>
  </si>
  <si>
    <t>UK Government conversion factors for GHG reporting were used in all calculations, except from CO2 emission factors of electricity generation and T&amp;;D, that were based on information provided by the IEA and electricity generation from DURAD and Ramat Negev Energy, private companies in Israel that provide low-carbon electricity to some of our sites. In order to report GHG emissions, we used location-based emission factors from the IEA.</t>
  </si>
  <si>
    <t>ELEC-TECH HK LIMITED</t>
  </si>
  <si>
    <t>2021-07-19 07:37:36.0</t>
  </si>
  <si>
    <t>Elec &amp; Eltek Co Ltd</t>
  </si>
  <si>
    <t>2021-07-23 09:07:30.0</t>
  </si>
  <si>
    <t>ELECTRIC CONNECTOR TECHNOLOGY</t>
  </si>
  <si>
    <t>2021-08-27 08:23:57.0</t>
  </si>
  <si>
    <t>2021-07-28 08:43:11.0</t>
  </si>
  <si>
    <t>2021-07-08 15:53:12.0</t>
  </si>
  <si>
    <t>Other, please specify: GHG Protocol,</t>
  </si>
  <si>
    <t>De acordo com dados fornecidos pela empresa, a produção, em sua maioria, é realizada em fornos de arco elétrico (EAF). Com isso, o fator utilizado para emissão de GEE relativo somente ao processo industrial de fundição em si é de 0,18 toneladas de CO2 por tonelada de aço produzido, de acordo com o IPCC (2019 Refinement to the 2006 IPCC Guidelines for National Greenhouse Gas Inventories) – (IPCC, 2019; REMUS et al, 2019).Definição GHG protocol:Processos industriais: emissões de GEE provenientes da transformação química ou física de algum material, com exceção da sua combustão. De modo geral, essas emissões decorrem dos processos produtivos das indústrias, porém, NÃO resultam da queima de combustíveis.Além do valor relativo ao processo físico-químico, é contabilizado o restante das fontes emissoras como combustão móvel, estacionária, emissões fugitivas, energia elétrica, etc.Todo o balanço de gases do efeito estufa foi realizado de acordo com a metodologia do GHG Protocol, utilizando-se da ferramenta de cálculo disponível online, além de utilização de bibliografia internacional especializada relativa ao tema (IPCC, 2019; REMUS et al, 2019).</t>
  </si>
  <si>
    <t>2021-08-05 13:08:15.0</t>
  </si>
  <si>
    <t>2021-08-25 15:00:31.0</t>
  </si>
  <si>
    <t>2021-07-28 14:56:17.0</t>
  </si>
  <si>
    <t>2021-07-06 00:12:31.0</t>
  </si>
  <si>
    <t>ELEGANT PRINTING</t>
  </si>
  <si>
    <t>2021-06-29 00:43:07.0</t>
  </si>
  <si>
    <t>Elekta</t>
  </si>
  <si>
    <t>2021-07-14 12:30:33.0</t>
  </si>
  <si>
    <t>2021-07-26 13:05:23.0</t>
  </si>
  <si>
    <t>Defra Environmental Reporting Guidelines: Including streamlined energy and carbon reporting guidance, 2019; IEA CO2 Emissions from Fuel Combustion; ISO 14064-1</t>
  </si>
  <si>
    <t>ELETTROMECCANICA TIRONI S.R.L.</t>
  </si>
  <si>
    <t>2021-09-28 07:09:42.0</t>
  </si>
  <si>
    <t>2021-07-27 13:39:55.0</t>
  </si>
  <si>
    <t>ELFE</t>
  </si>
  <si>
    <t>2021-08-09 09:23:53.0</t>
  </si>
  <si>
    <t>2021-07-23 14:44:29.0</t>
  </si>
  <si>
    <t>2021-07-23 12:04:34.0</t>
  </si>
  <si>
    <t>ELIDOSE</t>
  </si>
  <si>
    <t>2021-07-23 07:49:45.0</t>
  </si>
  <si>
    <t>Elior</t>
  </si>
  <si>
    <t>2021-07-27 16:24:55.0</t>
  </si>
  <si>
    <t>Elis</t>
  </si>
  <si>
    <t>2021-07-20 16:05:11.0</t>
  </si>
  <si>
    <t>Bilan Carbone; IEA CO2 Emissions from Fuel Combustion; The Greenhouse Gas Protocol: A Corporate Accounting and Reporting Standard (Revised Edition); The Greenhouse Gas Protocol: Scope 2 Guidance</t>
  </si>
  <si>
    <t>2021-07-23 15:22:47.0</t>
  </si>
  <si>
    <t>2021-07-27 08:14:46.0</t>
  </si>
  <si>
    <t>ELK Corporation</t>
  </si>
  <si>
    <t>2021-07-16 02:19:14.0</t>
  </si>
  <si>
    <t>2021-07-15 19:34:49.0</t>
  </si>
  <si>
    <t>ELLIOT S.R.L.</t>
  </si>
  <si>
    <t>2021-06-16 08:58:15.0</t>
  </si>
  <si>
    <t>Other, please specify: no protcol in place</t>
  </si>
  <si>
    <t>N.a.</t>
  </si>
  <si>
    <t>Ello Flex Brasil</t>
  </si>
  <si>
    <t>2021-08-16 19:17:10.0</t>
  </si>
  <si>
    <t>Other, please specify: Não há este indicador</t>
  </si>
  <si>
    <t>Não há indicadores implementados</t>
  </si>
  <si>
    <t>ElringKlinger AG</t>
  </si>
  <si>
    <t>2021-07-28 12:07:17.0</t>
  </si>
  <si>
    <t>IEA CO2 Emissions from Fuel Combustion; The Greenhouse Gas Protocol: A Corporate Accounting and Reporting Standard (Revised Edition)</t>
  </si>
  <si>
    <t>2021-10-01 00:35:47.0</t>
  </si>
  <si>
    <t>2021-07-15 11:16:48.0</t>
  </si>
  <si>
    <t>2021-07-26 09:58:54.0</t>
  </si>
  <si>
    <t>EMA LIMITED</t>
  </si>
  <si>
    <t>2021-06-07 09:29:24.0</t>
  </si>
  <si>
    <t>EMBRAC EMPRESA BRASILEIRA CARGAS LT</t>
  </si>
  <si>
    <t>2021-06-28 20:30:46.0</t>
  </si>
  <si>
    <t>Other, please specify: SASSMAQ</t>
  </si>
  <si>
    <t>A norma SASSMAQ tem seus itens mandatórios para o controle de emissões de fumaça preta.</t>
  </si>
  <si>
    <t>2021-07-27 19:58:39.0</t>
  </si>
  <si>
    <t>Scope 1 emissions, including CO2 and CO2e, from facilities at Emera are calculated using mass balance approaches, continuous emission monitoring systems (CEMS), guidelines from emissions trading systems, and/or calculations based on fuel use/fuel leaks and publicly available emission factors from the US Environmental Protection Agency, Environment and Climate Change Canada and/or the Intergovernmental Panel on Climate Change (IPCC). Emera New Brunswick, Emera Newfoundland and Labrador and Emera Caribbean affiliates currently do not currently track fuel use from company vehicles as part of their Scope 1 emissions. Emera New Brunswick and Emera Newfoundland and Labrador have only a small number of company vehicles, and emissions from these are not considered material. Our Emera Caribbean affiliates are working to collect this data in the future. CO2eq Scope 2 emissions from electricity purchased and consumed internally by Emera affiliates are calculated using annual electricity purchases and publicly available regional emissions factors from the US Environmental Protection Agency. Electricity purchases for internal use only apply to New Mexico Gas. Purchased electricity for leased offices at other affiliates are included as part of rental agreements and are not currently tracked.</t>
  </si>
  <si>
    <t>2021-07-28 15:48:51.0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</si>
  <si>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EPA Emission Factors for Greenhouse Gas Inventories, April 2021  U.S. EPA Center for Corporate Climate Leadership: Direct Emissions from Stationary Combustion/ Mobile/ Purchased Elec</t>
  </si>
  <si>
    <t>The Greenhouse Gas Protocol: A Corporate Accounting and Reporting Standard (Revised Edition) provides the overarching methodology for the bank's GHG inventory. The following source specific documents are used as guidance for methodologies, emission factors and the collection of activity data:EPA Emission Factors for Greenhouse Gas Inventories, April 2021U.S. EPA Center for Corporate Climate Leadership: Direct Emissions from Stationary Combustion SourcesU.S. EPA Center for Corporate Climate Leadership: Direct Emissions from Mobile Combustion SourcesU.S. EPA Center for Corporate Climate Leadership: Indirect Emissions from Purchased Electricity</t>
  </si>
  <si>
    <t>2021-07-27 07:28:14.0</t>
  </si>
  <si>
    <t>2021-07-26 21:47:15.0</t>
  </si>
  <si>
    <t>2021-07-27 16:56:40.0</t>
  </si>
  <si>
    <t>Empacar S:A:</t>
  </si>
  <si>
    <t>Bolivia (Plurinational State of)</t>
  </si>
  <si>
    <t>2021-07-26 17:51:10.0</t>
  </si>
  <si>
    <t>2021-07-23 01:21:11.0</t>
  </si>
  <si>
    <t>Other, please specify: NORMA Oficial Mexicana NOM-085-SEMARNAT-2011, Contaminación atmosférica-Niveles máximos permisibles de emisión de los equipos de combustión de calentamiento indirecto y su medición.</t>
  </si>
  <si>
    <t>Solo se recabo la información de facturas que se tienen y se proceso en una hoja de Excel</t>
  </si>
  <si>
    <t>EMPAQUES MPK SAPI</t>
  </si>
  <si>
    <t>2021-08-18 19:32:43.0</t>
  </si>
  <si>
    <t>Empire Company Limited</t>
  </si>
  <si>
    <t>2021-07-29 02:24:13.0</t>
  </si>
  <si>
    <t>EMPRESA CONST. COTA MIL LTDA.</t>
  </si>
  <si>
    <t>2021-07-13 20:39:20.0</t>
  </si>
  <si>
    <t>EMPRESA DE TRANSPORTES ANDORINHA SA</t>
  </si>
  <si>
    <t>2021-07-29 01:52:23.0</t>
  </si>
  <si>
    <t>Other, please specify: Programa Brasileiro GHG Protocol</t>
  </si>
  <si>
    <t>O Programa Brasileiro GHG Protocol, tem como objetivo apoiar e estimular a cultura de desenvolvimento e publicação de inventários de GEE no Brasil, permitindo às organizações estabelecerem processos de gestão de emissões de GEE e se posicionarem ativamente no mercado internacional através de atributos ligados à sustentabilidade.Oobjetivo da publicaçãoé orientar a contabilização de emissões de GEE nos inventários corporativos eassegurar que as informações relatadas ao Programa atendam aos objetivos acima descritos,sendoconsistentes com princípios internacionalmente aceitos para contabilização e elaboração de inventários de GEE.</t>
  </si>
  <si>
    <t>Empresa Nacional de Telecom</t>
  </si>
  <si>
    <t>2021-07-28 20:42:55.0</t>
  </si>
  <si>
    <t>2021-07-29 00:00:58.0</t>
  </si>
  <si>
    <t>Brazil GHG Protocol Programme; ISO 14064-1; The Greenhouse Gas Protocol: A Corporate Accounting and Reporting Standard (Revised Edition);  Other, please specify: ISO 14067:2012</t>
  </si>
  <si>
    <t>The methodology used to quantify GHG emissions for our 2019 company-wide footprint follows the guidelines set out in GHG Protocol and we expect to continue doing so in accordance to this guidance.Previously, (2017-2018) the calculations for production plants were based both on the standardized ISO 14067:2012 and GHG Protocol methodologies that defined the conditions for developing a product carbon footprint. Although this study analyzed the production of each plant, strictly speaking, this is not the carbon footprint of the product, but rather, more of a general revision of the GHG emissions associated with the global production of each processing plant.The primary data used were mainly from our internal systems such as SAP or invoices from suppliers. The data used include: fuel consumption in mobile sources, fuel consumption in stationary sources, electricity and steam purchases, procurement of raw materials and inputs such as chemicals, fuel, containers and packaging, and the average distance to their transport to the production facility from suppliers; shipments to warehouses and domestic customers, exports, waste generation and transportation; considering the amounts and average distance to clients and treatment site; business trips, data provided by the travel agencies and employee commuting data obtained from polls to our employees.The Guaiba mill belonging to the CMPC subsidiary Celulosa has been measuring its carbon footprint since 2003 using the GHG Protocol methodology, and since 2015 using the GHG Brazil Protocol, which they use to report to the local initiative, but we also include them in our Corporate Carbon Footprint.It is important to consider that in the measurements 2017-2018 all plants were reported in ISO 14067 and then transformed to the GHG protocol, and headquarters were reported using ISO 14064. Since 2019 we are only using GHG Protocol.</t>
  </si>
  <si>
    <t>EMPRESAS JORDAN S.A.</t>
  </si>
  <si>
    <t>2021-07-22 21:01:53.0</t>
  </si>
  <si>
    <t>EMS GRIVORY</t>
  </si>
  <si>
    <t>2021-07-28 13:20:52.0</t>
  </si>
  <si>
    <t>EN Engineering</t>
  </si>
  <si>
    <t>2021-07-29 01:19:44.0</t>
  </si>
  <si>
    <t>EN YAO</t>
  </si>
  <si>
    <t>2021-07-19 02:56:29.0</t>
  </si>
  <si>
    <t>2021-07-26 14:06:21.0</t>
  </si>
  <si>
    <t>Enauta Participações S/A</t>
  </si>
  <si>
    <t>2021-07-28 17:05:01.0</t>
  </si>
  <si>
    <t>2021-07-28 16:17:52.0</t>
  </si>
  <si>
    <t>2021-07-27 16:55:48.0</t>
  </si>
  <si>
    <t>ENCOPARTS</t>
  </si>
  <si>
    <t>2021-07-23 19:41:15.0</t>
  </si>
  <si>
    <t>Encube Ethicals Private Limited</t>
  </si>
  <si>
    <t>2021-10-01 11:32:37.0</t>
  </si>
  <si>
    <t>2021-07-26 11:53:42.0</t>
  </si>
  <si>
    <t>Other, please specify: ISO EMS 14001 - we are an Ikea supplier so we must report to them direct annually</t>
  </si>
  <si>
    <t>Ikea SSI report</t>
  </si>
  <si>
    <t>Endeavour Mining Corp</t>
  </si>
  <si>
    <t>2021-07-28 22:36:11.0</t>
  </si>
  <si>
    <t>Defra Environmental Reporting Guidelines: Including streamlined energy and carbon reporting guidance, 2019; IEA CO2 Emissions from Fuel Combustion; IPCC Guidelines for National Greenhouse Gas Inventories, 2006; The Greenhouse Gas Protocol: Scope 2 Guidance; VfU (Verein fur Umweltmanagement) Indicators Standard</t>
  </si>
  <si>
    <t>2021-07-28 17:53:49.0</t>
  </si>
  <si>
    <t>Endress+Hauser Group Services</t>
  </si>
  <si>
    <t>2021-08-25 07:54:29.0</t>
  </si>
  <si>
    <t>Other, please specify: ISO 14001 and ISO 50001, EcoVadis, LEED</t>
  </si>
  <si>
    <t>ISO 50001: Energy management system implemented and certified in some of the major entitiesISO 14001: Environmental management system implemented in some entities.LEED New Building and major Reconstruction evaluation on environmental aspectsEcoVadis: For more transparency along the supply chain.EcoVadis is a sustainability rating platform for global supply chains. EcoVadis scorecards make it easy to understand, track and improve global environmental, social and ethical performance. Over 75,000 companies use the platform to reduce risk, drive innovation, and build trust and transparency between business partners. Buyers from large companies ask their suppliers for an EcoVadis assessment of their supply chain performance, using EcoVadis' assessment methodology (200 purchasing categories, 160 countries and 21 CSR indicators). Suppliers answer a questionnaire and substantiate their answers using available company documents such as procedures and policies. The answers are evaluated by EcoVadis experts and then made available to the requesting company in the form of a scorecard. The scorecard serves as a basis for discussion and further improvements.Purchasing companies using the EcoVadis platform ask their suppliers to help them assess the sustainability of their supply chains. Suppliers must complete a questionnaire, which is then assessed by EcoVadis' sustainability experts based on international standards. The review takes into account locality, industry and company size. The results of the review are summarized in a scorecard and made available on the EcoVadis platform to both the client/company and suppliers. The scorecard shows a strengths/weaknesses profile and, most importantly, potential for improvement in the supplier's sustainability management system. The evaluation takes place in the categories:Environment,Labour practices,Fair business practices andSustainable procurement</t>
  </si>
  <si>
    <t>2021-07-20 14:44:03.0</t>
  </si>
  <si>
    <t>Enel Americas S.A.</t>
  </si>
  <si>
    <t>2021-07-28 21:58:41.0</t>
  </si>
  <si>
    <t>Enel Chile S.A.</t>
  </si>
  <si>
    <t>2021-07-28 21:58:44.0</t>
  </si>
  <si>
    <t>2021-07-28 20:57:02.0</t>
  </si>
  <si>
    <t>Brazil GHG Protocol Programme;  Other, please specify: Company's Methodology for calculating emissions from Land Use Change (LUC)</t>
  </si>
  <si>
    <t>To calculate the emissions related to land use change (LUC), literature values adapted to the Brazilian reality were used for "carbon stock in soil", "carbon in soil change factor" and "total carbon stock in biomass" . Bibliography: Relatório de Referência LULUCF Mudança de Uso e Floresta (MCTI, 2015); Terceiro Inventário Brasileiro de Emissões e Remoções Antrópicas de Gases de Efeito Estufa (MCTI, 2015).</t>
  </si>
  <si>
    <t>2021-07-28 08:38:11.0</t>
  </si>
  <si>
    <t>2021-07-28 05:43:02.0</t>
  </si>
  <si>
    <t>Japan Ministry of the Environment, Law Concerning the Promotion of the Measures to Cope with Global Warming, Superceded by Revision of the Act on Promotion of Global Warming Countermeasures (2005 Amendment);  Other, please specify: Vietnam：United Kingdam Offshore Operation Association Guideline,  Malaysia：API　Compendium 2009</t>
  </si>
  <si>
    <t>Japan: Calculated using the ''Greenhouse Gas Emissions Calculation and Reporting Manual” issued by the Ministry of the Environment and the Ministry of Economy, Trade and Industry.Malaysia : Calculated in accordance with the ''API Compendium 2009.”Vietnam: Calculated in accordance with the United Kingdom Offshore Operation Association (UKOOA) guidelines.</t>
  </si>
  <si>
    <t>ENERECO S.P.A.</t>
  </si>
  <si>
    <t>2021-07-30 09:23:21.0</t>
  </si>
  <si>
    <t>2021-07-27 21:00:45.0</t>
  </si>
  <si>
    <t>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IPIECA’s Petroleum Industry Guidelines for reporting GHG emissions, 2nd edition, 2011; The Climate Registry: General Reporting Protocol; The Climate Registry: Local Government Operations (LGO) Protocol; The Greenhouse Gas Protocol: A Corporate Accounting and Reporting Standard (Revised Edition); The Greenhouse Gas Protocol: Scope 2 Guidance; World Steel Association CO2 emissions data collection guidelines</t>
  </si>
  <si>
    <t>ENERGIA 5 MAS 1 SA CV</t>
  </si>
  <si>
    <t>2021-07-28 23:18:18.0</t>
  </si>
  <si>
    <t>Other, please specify: Calculadora de emisiones para el Registro Nacional de Emisiones (SEMARNAT) Versión 7.0 marzo 2019</t>
  </si>
  <si>
    <t>Se ingresan datos de actividad industrial en la Calculadora de emisiones para el Registro Nacional de Emisiones (SEMARNAT) y arroja el resultado de Toneladas CO2 en donde la respuesta es 0 (Cero)</t>
  </si>
  <si>
    <t>Energía de Misiones</t>
  </si>
  <si>
    <t>2021-07-27 16:46:29.0</t>
  </si>
  <si>
    <t>2021-06-29 02:05:18.0</t>
  </si>
  <si>
    <t>Energy Saving Lighting</t>
  </si>
  <si>
    <t>2021-07-23 14:00:49.0</t>
  </si>
  <si>
    <t>Energys Group</t>
  </si>
  <si>
    <t>2021-07-28 09:33:33.0</t>
  </si>
  <si>
    <t>ENERJİSA ENERJİ A.Ş.</t>
  </si>
  <si>
    <t>2021-07-28 11:45:27.0</t>
  </si>
  <si>
    <t>2021-07-28 14:56:31.0</t>
  </si>
  <si>
    <t>2021-07-28 14:39:11.0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</si>
  <si>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IPIECA's Petroleum Industry Guidelines for reporting GHG emissions, 2003; ISO 14064-1; The Greenhouse Gas Protocol Agricultural Guidance: Interpreting the Corporate Accounting and Reporting Standard for the Agricultural Sector; US EPA Mandatory Greenhouse Gas Reporting Rule</t>
  </si>
  <si>
    <t>Eneva</t>
  </si>
  <si>
    <t>2021-07-28 15:21:18.0</t>
  </si>
  <si>
    <t>ENF TECHNOLOGY CO.,LTD.</t>
  </si>
  <si>
    <t>2021-07-16 05:01:37.0</t>
  </si>
  <si>
    <t>ENGECOM ENGENHARIA E COMERCIO LIMITADA</t>
  </si>
  <si>
    <t>2021-08-24 18:58:40.0</t>
  </si>
  <si>
    <t>IEA CO2 Emissions from Fuel Combustion;  Other, please specify: Instituto estadual do ambiente - INEA</t>
  </si>
  <si>
    <t>Portaria nº85 IBAMA</t>
  </si>
  <si>
    <t>2021-07-26 17:21:07.0</t>
  </si>
  <si>
    <t>ENGEMIL - ENGENHARIA, MANUTENÇÃO E INSTALAÇÕES LTDA</t>
  </si>
  <si>
    <t>2021-07-27 19:12:18.0</t>
  </si>
  <si>
    <t>2021-07-22 09:27:06.0</t>
  </si>
  <si>
    <t>Engineering and Pipeline Supplies</t>
  </si>
  <si>
    <t>2021-07-23 08:49:29.0</t>
  </si>
  <si>
    <t>Other, please specify: none of above, no manufacturing, 3 employees</t>
  </si>
  <si>
    <t>We just use our mileage from our vehicles, and how many days are 1 office is open</t>
  </si>
  <si>
    <t>Engineering Ingegneria Informatica SpA</t>
  </si>
  <si>
    <t>2021-07-28 08:00:13.0</t>
  </si>
  <si>
    <t>2021-07-30 14:56:07.0</t>
  </si>
  <si>
    <t>2021-07-28 17:51:01.0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</si>
  <si>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</si>
  <si>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In addition to the reference selected in question C5.2, the following references are also considered:- US Environmental Protection Agency (EPA), Protocol for Equipment Leak Emission Estimates;- US Environmental Protection Agency (EPA), Climate Leaders GHG Inventory Protocol Core Module Guidance: Optional emissions from commuting, business travel and product transport, May 2008;- IEA, CO2 Emissions from Fuel Combustion (2018 Edition);- Climate and Clean Air Coalition - Oil &amp;; Gas Methane Partnership Technical Guidance on core methane emissions sources;- Specific internal procedures developed by Eni's business units that are not well represented in the recognized standards.</t>
  </si>
  <si>
    <t>2021-07-01 12:36:25.0</t>
  </si>
  <si>
    <t>ENOVELL TECHNOLOGY</t>
  </si>
  <si>
    <t>2021-07-20 02:42:12.0</t>
  </si>
  <si>
    <t>EnPointe Technologies</t>
  </si>
  <si>
    <t>2021-06-23 16:55:23.0</t>
  </si>
  <si>
    <t>Other, please specify: we don't collect therefore no methodology</t>
  </si>
  <si>
    <t>We do not collect data since our business model does not produce or address emissions.</t>
  </si>
  <si>
    <t>EnQuest</t>
  </si>
  <si>
    <t>2021-07-26 20:22:29.0</t>
  </si>
  <si>
    <t>ENSIGN CORPORATION</t>
  </si>
  <si>
    <t>2021-05-18 13:47:21.0</t>
  </si>
  <si>
    <t>Other, please specify: ISO 9001:2015</t>
  </si>
  <si>
    <t>ISO 9001:2015 Certificate</t>
  </si>
  <si>
    <t>ENT</t>
  </si>
  <si>
    <t>2021-07-20 09:12:20.0</t>
  </si>
  <si>
    <t>2021-07-23 06:42:19.0</t>
  </si>
  <si>
    <t>2021-07-23 14:34:49.0</t>
  </si>
  <si>
    <t>The Climate Registry: General Reporting Protocol; US EPA Emissions &amp; Generation Resource Integrated Database (eGRID)</t>
  </si>
  <si>
    <t>2021-07-26 18:21:56.0</t>
  </si>
  <si>
    <t>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</si>
  <si>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ENVASES PLASTICOS DEL TER (ENPLATER)</t>
  </si>
  <si>
    <t>2021-06-08 07:50:10.0</t>
  </si>
  <si>
    <t>Environmental Control Center Co., Ltd.</t>
  </si>
  <si>
    <t>2021-08-24 05:45:56.0</t>
  </si>
  <si>
    <t>Envision</t>
  </si>
  <si>
    <t>2021-06-04 15:10:09.0</t>
  </si>
  <si>
    <t>2021-10-01 03:06:18.0</t>
  </si>
  <si>
    <t>The Greenhouse Gas Protocol: Scope 2 Guidance; US EPA Mandatory Greenhouse Gas Reporting Rule</t>
  </si>
  <si>
    <t>EPAM</t>
  </si>
  <si>
    <t>2021-07-24 07:57:48.0</t>
  </si>
  <si>
    <t>ISO 14064-1; The Greenhouse Gas Protocol: Scope 2 Guidance</t>
  </si>
  <si>
    <t>EPE</t>
  </si>
  <si>
    <t>2021-07-27 03:09:19.0</t>
  </si>
  <si>
    <t>IPCC Guidelines for National Greenhouse Gas Inventories, 2006; Other, please specify</t>
  </si>
  <si>
    <t>ISO14064-1:温室气体-第一部份：组织层次上对温室气体排放和清除的量化和报告的规范及指南；GB/T 2589-2008《综合能耗计算通则》</t>
  </si>
  <si>
    <t>EPE INDUSTRIES</t>
  </si>
  <si>
    <t>2021-08-27 15:38:31.0</t>
  </si>
  <si>
    <t>ISO 14064-1; US EPA Emissions &amp; Generation Resource Integrated Database (eGRID)</t>
  </si>
  <si>
    <t>EPHARMIT LTD</t>
  </si>
  <si>
    <t>2021-05-28 16:45:14.0</t>
  </si>
  <si>
    <t>2021-07-28 13:10:51.0</t>
  </si>
  <si>
    <t>The Greenhouse Gas Protocol: A Corporate Accounting and Reporting Standard (Revised Edition);  Other, please specify: Higg Co.</t>
  </si>
  <si>
    <t>Higg Co. &amp;;The Greenhouse Gas Protocol: A Corporate Accounting and Reporting Standard (Revised Edition)</t>
  </si>
  <si>
    <t>2021-07-02 12:38:34.0</t>
  </si>
  <si>
    <t>EPSE ENERGIA</t>
  </si>
  <si>
    <t>2021-07-27 22:23:33.0</t>
  </si>
  <si>
    <t>Other, please specify: Não trabalhamos sobre normas, somente com a ação ativa de melhorar o meio ambiente com um todos</t>
  </si>
  <si>
    <t>EQS ENGENHARIA LTDA</t>
  </si>
  <si>
    <t>2021-07-23 11:36:39.0</t>
  </si>
  <si>
    <t>EQT Corporation</t>
  </si>
  <si>
    <t>2021-07-26 15:22:45.0</t>
  </si>
  <si>
    <t>Equiniti Plc</t>
  </si>
  <si>
    <t>2021-07-27 13:34:46.0</t>
  </si>
  <si>
    <t>Other, please specify: HM Government Environmental Reporting Guidelines including SECR guidance</t>
  </si>
  <si>
    <t>UK HM Government Environmental Reporting Guidelines: Including streamlined and carbon reporting guidance March 2019</t>
  </si>
  <si>
    <t>2021-07-27 16:26:22.0</t>
  </si>
  <si>
    <t>2021-07-07 12:53:56.0</t>
  </si>
  <si>
    <t>American Petroleum Institute Compendium of Greenhouse Gas Emissions Methodologies for the Oil and Natural Gas Industry, 2009; Canadian Association of Petroleum Producers, Calculating Greenhouse Gas Emissions, 2003; Energy Information Administration 1605B; Environment Canada, Sulphur hexafluoride (SF6) Emission Estimation and Reporting Protocol for Electric Utilities;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 The Greenhouse Gas Protocol: Scope 2 Guidance; US EPA Mandatory Greenhouse Gas Reporting Rule;  Other, please specify: See 5.2a</t>
  </si>
  <si>
    <t>- Norwegian Oil and Gas Association(NOROG) - Guideline for annual emissions and discharge report- EU Emission Trading Scheme- Brazil National/Local reporting requirements (IBAMA)- Norwegian Directorate of Tax and Excise - emissions of NOx - ISO standard ISO 6976- Calculation of heating values, density, relative density and Wobbe - ISO 6976- US EPA Technology Transfer Network Clearinghouse for Inventories and Emissions Factors, Emission Factors and AP42, Fifth Edition- European Commission (EC) Eurostat: EC Statistics2006 IPCC Guidelines for Natural Greenhouse Gas Inventories- US Energy Information Administration- eGRID Web (Emissions and Generation Resource Integrated Database)- European Residual Mixes 2019, AIB</t>
  </si>
  <si>
    <t>EQUINOX GOLD CORP</t>
  </si>
  <si>
    <t>2021-07-28 01:05:42.0</t>
  </si>
  <si>
    <t>2021-07-15 23:57:34.0</t>
  </si>
  <si>
    <t>2021-07-28 11:36:59.0</t>
  </si>
  <si>
    <t>2021-07-28 17:01:14.0</t>
  </si>
  <si>
    <t>2021-07-16 06:27:28.0</t>
  </si>
  <si>
    <t>ERITH GROUP</t>
  </si>
  <si>
    <t>2021-06-16 10:33:07.0</t>
  </si>
  <si>
    <t>Ero Copper Corp</t>
  </si>
  <si>
    <t>2021-07-28 16:23:43.0</t>
  </si>
  <si>
    <t>ERTÜRK TARIM ÜRÜNLER? Kömür-Gübre-T</t>
  </si>
  <si>
    <t>2021-08-26 08:50:21.0</t>
  </si>
  <si>
    <t>2021-07-28 12:25:05.0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</si>
  <si>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t>
  </si>
  <si>
    <t>ESCALA 7</t>
  </si>
  <si>
    <t>2021-07-28 12:26:33.0</t>
  </si>
  <si>
    <t>Escorts Ltd</t>
  </si>
  <si>
    <t>2021-07-27 10:29:51.0</t>
  </si>
  <si>
    <t>ESEC TECNOLOGIA EM SEGURANÇA DE DADOS LTDA.</t>
  </si>
  <si>
    <t>2021-08-25 12:16:51.0</t>
  </si>
  <si>
    <t>Other, please specify: Não se aplica</t>
  </si>
  <si>
    <t>Não se aplica</t>
  </si>
  <si>
    <t>2021-09-30 15:51:41.0</t>
  </si>
  <si>
    <t>2021-07-27 11:34:10.0</t>
  </si>
  <si>
    <t>IEA CO2 Emissions from Fuel Combustion; Japan Ministry of the Environment, Law Concerning the Promotion of the Measures to Cope with Global Warming, Superceded by Revision of the Act on Promotion of Global Warming Countermeasures (2005 Amendment)</t>
  </si>
  <si>
    <t>2021-04-21 08:35:59.0</t>
  </si>
  <si>
    <t>IPCC Guidelines for National Greenhouse Gas Inventories, 2006; The GHG Indicator: UNEP Guidelines for Calculating Greenhouse Gas Emissions for Businesses and Non-Commercial Organizations</t>
  </si>
  <si>
    <t>Esprit Holdings</t>
  </si>
  <si>
    <t>2021-07-27 19:27:25.0</t>
  </si>
  <si>
    <t>ESSELUNGA SPA</t>
  </si>
  <si>
    <t>2021-07-27 08:01:47.0</t>
  </si>
  <si>
    <t>ABI Energia Linee Guida; European Union Emission Trading System (EU ETS): The Monitoring and Reporting Regulation (MMR) – General guidance for installations; The Greenhouse Gas Protocol: A Corporate Accounting and Reporting Standard (Revised Edition)</t>
  </si>
  <si>
    <t>ESSENCE MARKETING CONSULTING_527455383</t>
  </si>
  <si>
    <t>2021-07-29 13:14:17.0</t>
  </si>
  <si>
    <t>2021-07-22 18:58:05.0</t>
  </si>
  <si>
    <t>2021-07-21 15:55:14.0</t>
  </si>
  <si>
    <t>IEA CO2 Emissions from Fuel Combustion; IPCC Guidelines for National Greenhouse Gas Inventories, 2006; The GHG Indicator: UNEP Guidelines for Calculating Greenhouse Gas Emissions for Businesses and Non-Commercial Organizations; The Greenhouse Gas Protocol: A Corporate Accounting and Reporting Standard (Revised Edition); The Greenhouse Gas Protocol: Scope 2 Guidance</t>
  </si>
  <si>
    <t>2021-07-26 07:19:08.0</t>
  </si>
  <si>
    <t>2021-05-14 08:47:47.0</t>
  </si>
  <si>
    <t>Other, please specify: We use our freight companies and producers data</t>
  </si>
  <si>
    <t>We gets emission reports annualy.</t>
  </si>
  <si>
    <t>2021-07-28 21:32:25.0</t>
  </si>
  <si>
    <t>2021-07-28 14:04:45.0</t>
  </si>
  <si>
    <t>The data was reported only for Scope 1 emissions. Besides using the IPCC Guidelines for Greenhouse Gas Inventories, we have also used the UNFCC EB 23 Report Annex 18;Pages 1 and 2 to validate the carbon-neutral basis for biomass usage (replacing furnace oil) in boilers for steam generation.</t>
  </si>
  <si>
    <t>2021-07-27 14:30:37.0</t>
  </si>
  <si>
    <t>ETIQUETAS JM S A DE CV</t>
  </si>
  <si>
    <t>2021-07-21 19:16:12.0</t>
  </si>
  <si>
    <t>2021-07-23 05:43:36.0</t>
  </si>
  <si>
    <t>Other, please specify: Organizational Greenhouse Gas Inventory v5</t>
  </si>
  <si>
    <t>Follow ISO14064-1</t>
  </si>
  <si>
    <t>2021-07-28 14:37:15.0</t>
  </si>
  <si>
    <t>euNetworks Group Limited</t>
  </si>
  <si>
    <t>2021-07-22 16:55:34.0</t>
  </si>
  <si>
    <t>2021-07-28 21:59:08.0</t>
  </si>
  <si>
    <t>Bilan Carbone; French methodology for greenhouse gas emissions assessments by companies V4 (ADEME 2016); IPCC Guidelines for National Greenhouse Gas Inventories, 2006; The Greenhouse Gas Protocol: A Corporate Accounting and Reporting Standard (Revised Edition); The Greenhouse Gas Protocol: Scope 2 Guidance;  Other, please specify: CDP reporting guidance, technical materials and scoring methodology related documents</t>
  </si>
  <si>
    <t>CDP reporting guidance. CDP Climate Change 2021 Reporting Guidance. CDP Question Changes and Map: 2020 to 2021 - CDP Climate Change questionnaireCDP technical materials. CDP Technical Note on Portfolio Impact Metrics for Financial Services Sector Companies. CDP technical Note for reporting to CDP Climate Change and Supply Chain programs on accounting of scope 2 emissionsCDP scoring methodology. Scoring Introduction 2021. CDP Climate Change 2021 Scoring Methodology. CDP Scoring Methodology Changes: 2020 to 2021. Climate Change 2021: financial services scoring methodology category weightings</t>
  </si>
  <si>
    <t>EURICOM SPA</t>
  </si>
  <si>
    <t>2021-05-28 13:39:04.0</t>
  </si>
  <si>
    <t>Euro Packaging UK Ltd</t>
  </si>
  <si>
    <t>2021-08-17 13:50:20.0</t>
  </si>
  <si>
    <t>Other, please specify: UK Government GHG Conversion</t>
  </si>
  <si>
    <t>&lt;a href="https://www.gov.uk/government/publications/guidance-on-how-to-measure-and-report-your-greenhouse-gas-emissions"&gt;Guidance on how to measure and report your greenhouse gas emissions - GOV.UK (www.gov.uk)</t>
  </si>
  <si>
    <t>2021-07-28 18:29:04.0</t>
  </si>
  <si>
    <t>Euronav N.V.</t>
  </si>
  <si>
    <t>2021-07-27 15:32:30.0</t>
  </si>
  <si>
    <t>Euronext NV</t>
  </si>
  <si>
    <t>2021-07-20 15:59:47.0</t>
  </si>
  <si>
    <t>2021-08-25 14:27:20.0</t>
  </si>
  <si>
    <t>2021-07-14 13:30:08.0</t>
  </si>
  <si>
    <t>EUSEBIO SPORTING CO LTD</t>
  </si>
  <si>
    <t>2021-08-25 03:23:02.0</t>
  </si>
  <si>
    <t>EUTICALS/AMRI</t>
  </si>
  <si>
    <t>2021-09-09 12:17:48.0</t>
  </si>
  <si>
    <t>Other, please specify: Decree n. 14/2009</t>
  </si>
  <si>
    <t>Decree n. 14/2009 by Environmental Ministry</t>
  </si>
  <si>
    <t>EVA Precision Industrial Holdings Limited</t>
  </si>
  <si>
    <t>2021-07-21 05:41:15.0</t>
  </si>
  <si>
    <t>2021-07-23 08:36:34.0</t>
  </si>
  <si>
    <t>2021-07-29 18:01:00.0</t>
  </si>
  <si>
    <t>2021-07-26 07:04:22.0</t>
  </si>
  <si>
    <t>2021-07-07 04:16:43.0</t>
  </si>
  <si>
    <t>China Corporate Energy Conservation and GHG Management Programme; EPRA (European Public Real Estate Association) Sustainability Best Practice recommendations Guidelines, 2017; IPCC Guidelines for National Greenhouse Gas Inventories, 2006</t>
  </si>
  <si>
    <t>Eversheds LLP</t>
  </si>
  <si>
    <t>2021-07-27 16:54:58.0</t>
  </si>
  <si>
    <t>2021-07-29 03:34:54.0</t>
  </si>
  <si>
    <t>The Greenhouse Gas Protocol: A Corporate Accounting and Reporting Standard (Revised Edition); US EPA Mandatory Greenhouse Gas Reporting Rule;  Other, please specify: Massachusetts Department of Environmental Protection emissions factors under 310 CMR 7.73</t>
  </si>
  <si>
    <t>Data was collected and calculated by the Eversource companies primarily using the World Resource Institute GHG Protocol tool. US EPA reporting protocol under 40 CFR Part 98 was used for calculating SF6 emissions. Gas distribution emissions were calculated using emissions factors provided by Massachusetts Department of Environmental Protection in 310 CMR 7.73.</t>
  </si>
  <si>
    <t>EVERSPRING INDUSTRY</t>
  </si>
  <si>
    <t>2021-05-04 07:16:18.0</t>
  </si>
  <si>
    <t>Other, please specify: not yet</t>
  </si>
  <si>
    <t>not yet to collect activity data and calculate emissions</t>
  </si>
  <si>
    <t>2021-07-20 06:04:28.0</t>
  </si>
  <si>
    <t>Bilan Carbone; China Corporate Energy Conservation and GHG Management Programme; IEA CO2 Emissions from Fuel Combustion; The Greenhouse Gas Protocol: Public Sector Standard; The Greenhouse Gas Protocol: Scope 2 Guidance</t>
  </si>
  <si>
    <t>2021-06-24 00:28:09.0</t>
  </si>
  <si>
    <t>2021-07-28 13:04:15.0</t>
  </si>
  <si>
    <t>2021-06-29 09:28:39.0</t>
  </si>
  <si>
    <t>2021-07-26 12:49:52.0</t>
  </si>
  <si>
    <t>Ewellix</t>
  </si>
  <si>
    <t>2021-06-21 07:52:36.0</t>
  </si>
  <si>
    <t>2021-07-12 08:05:31.0</t>
  </si>
  <si>
    <t>EXCEL SPRING &amp; STAMPING</t>
  </si>
  <si>
    <t>2021-07-20 12:32:34.0</t>
  </si>
  <si>
    <t>Exclusive Services Group</t>
  </si>
  <si>
    <t>2021-07-27 19:21:25.0</t>
  </si>
  <si>
    <t>2021-07-28 00:07:40.0</t>
  </si>
  <si>
    <t>ISO 14064-1; The Climate Registry: Electric Power Sector (EPS) Protocol; The Climate Registry: General Reporting Protocol; The Greenhouse Gas Protocol: A Corporate Accounting and Reporting Standard (Revised Edition); The Greenhouse Gas Protocol: Scope 2 Guidance; US EPA Mandatory Greenhouse Gas Reporting Rule</t>
  </si>
  <si>
    <t>Exide Technologies</t>
  </si>
  <si>
    <t>2021-07-19 10:19:05.0</t>
  </si>
  <si>
    <t>Other, please specify: Evaluating data.</t>
  </si>
  <si>
    <t>Collection of actual emissions or site usage data for air, water, waste, and energy consumption.</t>
  </si>
  <si>
    <t>EXIMPORT SISTEMAS DE LUBRIFICACAO LTDA</t>
  </si>
  <si>
    <t>2021-07-27 17:55:07.0</t>
  </si>
  <si>
    <t>Other, please specify: Ramo apenas administrativo.</t>
  </si>
  <si>
    <t>Estamos em processo de planejamento e implementação possivelmente utilizaremos a Brazil GHG protocol Programme.</t>
  </si>
  <si>
    <t>2021-07-23 15:51:55.0</t>
  </si>
  <si>
    <t>ISO 14064-1; WBCSD: The Cement CO2 and Energy Protocol</t>
  </si>
  <si>
    <t>2021-07-27 23:53:32.0</t>
  </si>
  <si>
    <t>2021-07-28 18:04:54.0</t>
  </si>
  <si>
    <t>2021-07-28 13:47:30.0</t>
  </si>
  <si>
    <t>2021-07-26 04:08:21.0</t>
  </si>
  <si>
    <t>Other, please specify: Philips internal calculation method</t>
  </si>
  <si>
    <t>每年，工厂计算其能源消耗，并通过计算其能源消耗来计算其二氧化碳排放量。https://quantis-suite.com/Scope-3-Evaluator/</t>
  </si>
  <si>
    <t>Extra Space Storage Inc</t>
  </si>
  <si>
    <t>2021-07-28 21:21:05.0</t>
  </si>
  <si>
    <t>Other, please specify: We use the Engie Carbon Manager platform.</t>
  </si>
  <si>
    <t>We have utility data through a third party provider, Engie, using its Carbon Manager platform. Engie also collects and audits the utility bills and consumption data for all of our properties.</t>
  </si>
  <si>
    <t>2021-07-28 05:43:37.0</t>
  </si>
  <si>
    <t>2021-07-26 08:21:00.0</t>
  </si>
  <si>
    <t>China Corporate Energy Conservation and GHG Management Programme; Defra Environmental Reporting Guidelines: Including streamlined energy and carbon reporting guidance, 2019; Taiwan - GHG Reduction Act; US EPA Center for Corporate Climate Leadership: Direct Fugitive Emissions from Refrigeration, Air Conditioning, Fire Suppression, and Industrial Gases</t>
  </si>
  <si>
    <t>EYARN LIGHTING</t>
  </si>
  <si>
    <t>2021-07-14 08:25:13.0</t>
  </si>
  <si>
    <t>Act on the Rational Use of Energy; China Corporate Energy Conservation and GHG Management Programme; Energy Information Administration 1605B</t>
  </si>
  <si>
    <t>EZAX Corporation</t>
  </si>
  <si>
    <t>2021-07-13 05:53:19.0</t>
  </si>
  <si>
    <t>FABRI TECH</t>
  </si>
  <si>
    <t>2021-06-23 07:41:31.0</t>
  </si>
  <si>
    <t>Fabrica de Harinas Elizondo</t>
  </si>
  <si>
    <t>2021-07-17 14:00:27.0</t>
  </si>
  <si>
    <t>FABRICA DE MERMELADAS SA CV</t>
  </si>
  <si>
    <t>2021-07-23 21:44:18.0</t>
  </si>
  <si>
    <t>Programa GEI Mexico;  Other, please specify: Programa del GEI MÉXICO en el año 2011.</t>
  </si>
  <si>
    <t>Se tomaron los factores de capacidad termica en la pagina de la Secretaria de Energia asi como emisiones estandar de GEI.</t>
  </si>
  <si>
    <t>2021-07-27 21:10:17.0</t>
  </si>
  <si>
    <t>Fabrinet Co., Ltd</t>
  </si>
  <si>
    <t>2021-07-26 06:58:55.0</t>
  </si>
  <si>
    <t>FACIL Corporate BVBA</t>
  </si>
  <si>
    <t>2021-07-27 07:18:22.0</t>
  </si>
  <si>
    <t>No standard in place yet. In deployment.</t>
  </si>
  <si>
    <t>FADEL TRANSPORTES E LOGISTICA LTDA</t>
  </si>
  <si>
    <t>2021-07-28 18:40:37.0</t>
  </si>
  <si>
    <t>2021-07-26 21:43:58.0</t>
  </si>
  <si>
    <t>2021-07-28 14:30:26.0</t>
  </si>
  <si>
    <t>FALCÃO ARMAZENS GERAIS LTDA</t>
  </si>
  <si>
    <t>2021-07-07 12:23:24.0</t>
  </si>
  <si>
    <t>Falcare</t>
  </si>
  <si>
    <t>2021-07-22 19:56:31.0</t>
  </si>
  <si>
    <t>2021-07-28 07:16:08.0</t>
  </si>
  <si>
    <t>FANAH JAYA MAINDO</t>
  </si>
  <si>
    <t>2021-07-27 01:31:46.0</t>
  </si>
  <si>
    <t>ISO 14064-1;  Other, please specify: n/a</t>
  </si>
  <si>
    <t>2021-07-28 10:41:14.0</t>
  </si>
  <si>
    <t>Fangda Holding Co,. LTD</t>
  </si>
  <si>
    <t>2021-07-19 07:37:45.0</t>
  </si>
  <si>
    <t>Fanuc Corporation</t>
  </si>
  <si>
    <t>2021-07-27 05:50:15.0</t>
  </si>
  <si>
    <t>2021-07-28 04:02:33.0</t>
  </si>
  <si>
    <t>2021-07-07 02:24:40.0</t>
  </si>
  <si>
    <t>FAREVA</t>
  </si>
  <si>
    <t>2021-07-28 16:34:55.0</t>
  </si>
  <si>
    <t>ABI Energia Linee Guida; Brazil GHG Protocol Programme; Recommendations for reporting significant indirect emissions under Article 173-IV (ADEME 2018); The Greenhouse Gas Protocol: A Corporate Accounting and Reporting Standard (Revised Edition)</t>
  </si>
  <si>
    <t>2021-07-22 23:05:45.0</t>
  </si>
  <si>
    <t>Other, please specify: Semarnat emissions calculator</t>
  </si>
  <si>
    <t>Local standards were used as support, as well as an emissions calculator which provided us with the estimated value of our emissions</t>
  </si>
  <si>
    <t>2021-07-26 12:39:39.0</t>
  </si>
  <si>
    <t>Coffee</t>
  </si>
  <si>
    <t>2021-06-08 12:23:03.0</t>
  </si>
  <si>
    <t>Other, please specify: Dalhousie University Eco-Efficiency Center's Carbon Footprint Calculator</t>
  </si>
  <si>
    <t>Beginning in 2008 and continuing through 2020, we have used Dalhousie University's Eco Efficiency carbon footprint calculator. The information gathered includes on-site fuel combustion (which for us includes just natural gas and propane) , GHG process emissions, fuel consumption from company owned vehicles, electricity purchases, calculations from business travel (planes, car rentals, taxi's) and waste going to the landfill. The resulting calculation provides our total carbon footprint for the year as well as the net footprint. Our goal is an annual reduction of at least 2% based on pounds of product sold.</t>
  </si>
  <si>
    <t>Faryl Robin Shoe Agent</t>
  </si>
  <si>
    <t>2021-07-28 16:39:34.0</t>
  </si>
  <si>
    <t>The Greenhouse Gas Protocol: A Corporate Accounting and Reporting Standard (Revised Edition); US EPA Center for Corporate Climate Leadership: Indirect Emissions From Purchased Electricity; US EPA Emissions &amp; Generation Resource Integrated Database (eGRID)</t>
  </si>
  <si>
    <t>2021-07-22 08:05:20.0</t>
  </si>
  <si>
    <t>Fastenal Company</t>
  </si>
  <si>
    <t>2021-07-29 02:02:20.0</t>
  </si>
  <si>
    <t>FASTENER JAMHER TAIWAN INC.</t>
  </si>
  <si>
    <t>2021-05-28 06:58:13.0</t>
  </si>
  <si>
    <t>2021-07-28 14:01:29.0</t>
  </si>
  <si>
    <t>FBC INDUSTRIA E COMERCIO DE MAQUINAPARA AGREGADOS E MINERACAO LTDA- EPP</t>
  </si>
  <si>
    <t>2021-07-12 18:05:46.0</t>
  </si>
  <si>
    <t>Brazil GHG Protocol Programme;  Other, please specify: Questionario-Inventario-GEE</t>
  </si>
  <si>
    <t>Um inventário de GEE é uma lista que apresenta a quantidade de Gases de Efeito Estufa emitida por fonte e os sumidouros de uma organização. Os gases internacionalmente reconhecidos como gases de efeito estufa regulados pelo Protocolo de Kyoto são: dióxido de carbono (CO2); metano (CH4), óxido nitroso (N2O); hidrofluorocarbonetos (HFC); perfluorocarbonetos (PFC); hexafluoreto de enxofre (SF6); e trifluoreto de nitrogênio (NF3).Para obter mais informações sobre o inventário de GEE, por favor visite o website do Painel Intergovernamental sobre Mudanças Climáticas (IPCC): http://www.ipcc-nggip.iges.or.jp/ ou o website Programa Brasileiro do GHG Protocol: http://www.ghgprotocolbrasil.com.br/metodo?locale=pt-br ou a norma da ISO 14064.</t>
  </si>
  <si>
    <t>2021-07-14 18:21:53.0</t>
  </si>
  <si>
    <t>2021-07-28 20:57:00.0</t>
  </si>
  <si>
    <t>FEMALK Zrt.</t>
  </si>
  <si>
    <t>2021-09-14 13:35:10.0</t>
  </si>
  <si>
    <t>2021-07-23 10:45:02.0</t>
  </si>
  <si>
    <t>2021-07-28 05:28:31.0</t>
  </si>
  <si>
    <t>IEA CO2 Emissions from Fuel Combustion; IPCC Guidelines for National Greenhouse Gas Inventories, 2006; ISO 14064-1; Taiwan - GHG Reduction Act;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Direct Fugitive Emissions from Refrigeration, Air Conditioning, Fire Suppression, and Industrial Gases; WBCSD: The Cement CO2 and Energy Protocol;  Other, please specify: Multiple</t>
  </si>
  <si>
    <t>Carbon content source: The Engineering ToolBox;ODP source: The 1987 Montreal Protocol on Substances that Deplete the Ozone Layer and The Copenhagen Amendment (1992);the Treatment by LEED of the Environment Impact of HVAC Refrigerants, U.S. Green Building Council, 2004</t>
  </si>
  <si>
    <t>FENGHUA</t>
  </si>
  <si>
    <t>2021-07-23 07:18:02.0</t>
  </si>
  <si>
    <t>FENGSHI GROUP</t>
  </si>
  <si>
    <t>2021-06-08 02:27:50.0</t>
  </si>
  <si>
    <t>2021-07-26 14:39:26.0</t>
  </si>
  <si>
    <t>Fepromel SAS.</t>
  </si>
  <si>
    <t>2021-06-23 18:31:38.0</t>
  </si>
  <si>
    <t>FERCON Engenharia e Construçoes Ltd</t>
  </si>
  <si>
    <t>2021-07-21 15:43:58.0</t>
  </si>
  <si>
    <t>2021-07-28 20:05:15.0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</si>
  <si>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Center for Corporate Climate Leadership:  Direct Emissions from Mobile Combustion Sources</t>
  </si>
  <si>
    <t>2021-07-27 13:14:50.0</t>
  </si>
  <si>
    <t>Defra Environmental Reporting Guidelines: Including streamlined energy and carbon reporting guidance, 2019; The Greenhouse Gas Protocol: A Corporate Accounting and Reporting Standard (Revised Edition);  Other, please specify: Please see the comment box (C5.2a)</t>
  </si>
  <si>
    <t>Market-based indirect greenhouse gas emissions, measured in tons of CO2, were calculated using the Residual Mix emission factors indicated in ''2019 European Residual Mixes, V.1.1”, published by AIB.Location-based indirect greenhouse gas emissions, measured in tons of CO2, were calculated using the emission factor indicated in ''Confronti internazionali; 2018”, published by Terna.</t>
  </si>
  <si>
    <t>FERRO TECH</t>
  </si>
  <si>
    <t>2021-07-27 15:01:38.0</t>
  </si>
  <si>
    <t>2021-08-25 07:26:51.0</t>
  </si>
  <si>
    <t>2021-06-23 13:53:17.0</t>
  </si>
  <si>
    <t>FHD ELECTRONICS</t>
  </si>
  <si>
    <t>2021-07-27 03:23:41.0</t>
  </si>
  <si>
    <t>FHG FILÁTZ HIDRAULIKUS GÉPGYÁR KFT.</t>
  </si>
  <si>
    <t>2021-08-24 07:57:05.0</t>
  </si>
  <si>
    <t>Toitū carbonreduce programme</t>
  </si>
  <si>
    <t>FIACCO AND RILEY CONSTRUCTION</t>
  </si>
  <si>
    <t>2021-08-27 19:08:35.0</t>
  </si>
  <si>
    <t>US EPA Center for Corporate Climate Leadership:  Direct Emissions from Mobile Combustion Sources;  Other, please specify: In process to decide which fits best</t>
  </si>
  <si>
    <t>Fiacco and Riley Construction Inc tracks the heavy machinery usage and carbon emissions when the machinery is on site for up to date statistics on the machinery. An example of this would be utilizing the Komatsu Komtrax system to monitor engine idling hours.</t>
  </si>
  <si>
    <t>Fibra Uno Administracion SA de CV</t>
  </si>
  <si>
    <t>2021-07-26 18:58:00.0</t>
  </si>
  <si>
    <t>IPCC Guidelines for National Greenhouse Gas Inventories, 2006; The Greenhouse Gas Protocol: A Corporate Accounting and Reporting Standard (Revised Edition);  Other, please specify: National Emissions Registry (RENE), SEMARNAT, México, and EPA methodology for scope 3 emissions</t>
  </si>
  <si>
    <t>The methodologies used to calculate the carbon footprint are based on the GHG Protocol, IPCC guidelines, and the National Registry of Emissions (RENE) of the SEMARNAT., National Emissions Registry (RENE) is an instrument created by the"Secretaria del Medio Ambiente y Recursos Naturales" in México, it generates GHG inventories methodologies and publish emissions national factors of fuels and electricity. Its methodologies are based on GHG protocol and IPCC. The emission factors and the calorific power considered for the estimation for the Scope 1 (diesel, natural gas, LP gas, and refrigerants) and the Scope 2 (electric energy) are those established by the RENE; while for the Scope 3, are those established by the Environmental Protection Agency (EPA).</t>
  </si>
  <si>
    <t>Ficosa</t>
  </si>
  <si>
    <t>2021-07-28 05:56:06.0</t>
  </si>
  <si>
    <t>2021-07-28 13:03:23.0</t>
  </si>
  <si>
    <t>FIG STREET MARKETING GROUP</t>
  </si>
  <si>
    <t>2021-05-28 15:00:04.0</t>
  </si>
  <si>
    <t>2021-07-28 15:35:29.0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</si>
  <si>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Other, please specify: Ispra - National Inventory Report 2019; AIB 2020 European Residual Mix; Ecoinvent 2020; Rapporto Terna 2018.</t>
  </si>
  <si>
    <t>For the sites based in Italy, energy consumption data are provided by Energy Manager and correspond to those transmitted annually to FIRE (Italian Federation for Energy Efficiency) to be compliant with national law, imposing a balanced energy use for industrial companies with energy consumption over 10,000 tep/year. The data referring to VARD, FMG and FMSNA subsidiaries are provided by relevant offices of each company.Emissions calculation has been carried out on the basis of the following CO2 emission factors standard/protocol/methodology: Defra Voluntary 2020 Reporting Guidelines, IPCC Guidelines for National Greenhouse Gas Inventories 2006, Ispra - National Inventory Report 2019, Rapporto Terna 2018, AIB 2020 European Residual Mix, Ecoinvent 2020.</t>
  </si>
  <si>
    <t>FINE SEMITECH Corp.</t>
  </si>
  <si>
    <t>2021-07-28 07:56:20.0</t>
  </si>
  <si>
    <t>Fine Sinter Co., Ltd.</t>
  </si>
  <si>
    <t>2021-09-01 08:57:38.0</t>
  </si>
  <si>
    <t>Finecobank</t>
  </si>
  <si>
    <t>2021-07-26 12:22:48.0</t>
  </si>
  <si>
    <t>Finemost Electronics Co., Ltd.</t>
  </si>
  <si>
    <t>2021-07-15 03:46:13.0</t>
  </si>
  <si>
    <t>2021-07-22 11:35:38.0</t>
  </si>
  <si>
    <t>FINGU</t>
  </si>
  <si>
    <t>2021-07-26 08:25:31.0</t>
  </si>
  <si>
    <t>2021-06-24 05:35:15.0</t>
  </si>
  <si>
    <t>Defra Environmental Reporting Guidelines: Including streamlined energy and carbon reporting guidance, 2019; European Union Emissions Trading System (EU ETS): The Monitoring and Reporting Regulation (MMR) – General guidance for aircraft operators; The Greenhouse Gas Protocol: A Corporate Accounting and Reporting Standard (Revised Edition)</t>
  </si>
  <si>
    <t>2021-07-27 20:36:41.0</t>
  </si>
  <si>
    <t>2021-07-28 15:07:50.0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</si>
  <si>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Other, please specify: Country specific factors for electricty</t>
  </si>
  <si>
    <t>2021-07-27 18:08:50.0</t>
  </si>
  <si>
    <t>2021-07-28 09:06:50.0</t>
  </si>
  <si>
    <t>2021-07-27 19:38:35.0</t>
  </si>
  <si>
    <t>2021-07-26 12:27:57.0</t>
  </si>
  <si>
    <t>First Gen Corporation</t>
  </si>
  <si>
    <t>2021-07-28 07:05:37.0</t>
  </si>
  <si>
    <t>IPCC Guidelines for National Greenhouse Gas Inventories, 2006; Philippine Greenhouse Gas Accounting and Reporting Programme (PhilGARP); The Greenhouse Gas Protocol: A Corporate Accounting and Reporting Standard (Revised Edition);  Other, please specify: See C5.2a</t>
  </si>
  <si>
    <t>Scope 1 CO2, N2O and CH4 emissions for Natural Gas Plants were obtained using actual fuel composition data. The fugitive emissions of carbon dioxide and methane due to release of Non-Condensable Gases (NCG) from produced steam is calculated through the formula:PESy = (Wmain,CO2+Wmain,CH4*GWPCH4)*Ms,yWhere:PESy are the project emissions due to release of carbon dioxide and methane from the produced steam during the year yWmain,CO2 and Wmain,CH4 are the average mass fractions of carbon dioxide and methane in the produced steamGWPCH4 is the Global Warming Potential of methaneMs,y is the quantity of steam produced during the year yCalculations for Methane and Nitrous Oxide have been included and converted to CO2 using GWPs to obtain the Carbon Dioxide equivalent or CO2 eq in accordance with IPCC 5th Assessment ReportScope 2 emission factors calculated using the Philippines Department of Energy National Grid Emission Factor from Philippine Power Statistics data for 2009-2011.</t>
  </si>
  <si>
    <t>2021-07-23 05:20:32.0</t>
  </si>
  <si>
    <t>Hong Kong Environmental Protection Department, Guidelines to Account for and Report on Greenhouse Gas Emissions and Removals for Buildings, 2010</t>
  </si>
  <si>
    <t>First Quality Retail Services</t>
  </si>
  <si>
    <t>2021-07-29 01:12:48.0</t>
  </si>
  <si>
    <t>Other, please specify: metered energy usage</t>
  </si>
  <si>
    <t>2021-07-28 18:29:40.0</t>
  </si>
  <si>
    <t>2021-07-22 19:15:34.0</t>
  </si>
  <si>
    <t>The Greenhouse Gas Protocol: A Corporate Accounting and Reporting Standard (Revised Edition); US EPA Emissions &amp; Generation Resource Integrated Database (eGRID); US EPA Mandatory Greenhouse Gas Reporting Rule;  Other, please specify: The World Resources Institute (WRI)/World Business Council for Sustainable Development (WBCSD) Greenhouse Gas Protocol and supplements and the Electric Power Sector (EPS) Protocol</t>
  </si>
  <si>
    <t>2021-07-27 05:05:09.0</t>
  </si>
  <si>
    <t>2021-07-23 21:12:06.0</t>
  </si>
  <si>
    <t>Defra Environmental Reporting Guidelines: Including streamlined energy and carbon reporting guidance, 2019; ISO 14064-1</t>
  </si>
  <si>
    <t>Fiscal Tecnologia e Automação Ltda.</t>
  </si>
  <si>
    <t>2021-07-28 18:00:27.0</t>
  </si>
  <si>
    <t>Other, please specify: Não é utilizado</t>
  </si>
  <si>
    <t>Não é utilizado. Não geramos emissões no meio ambiente.</t>
  </si>
  <si>
    <t>2021-07-28 23:27:25.0</t>
  </si>
  <si>
    <t>2021-07-26 21:08:06.0</t>
  </si>
  <si>
    <t>ISO 14064-1; Toitū carbonreduce programme</t>
  </si>
  <si>
    <t>2021-07-19 08:08:19.0</t>
  </si>
  <si>
    <t>FITSON</t>
  </si>
  <si>
    <t>2021-07-27 01:43:30.0</t>
  </si>
  <si>
    <t>IPCC Guidelines for National Greenhouse Gas Inventories, 2006; The Greenhouse Gas Protocol: A Corporate Accounting and Reporting Standard (Revised Edition); US EPA Mandatory Greenhouse Gas Reporting Rule</t>
  </si>
  <si>
    <t>FITT SPA</t>
  </si>
  <si>
    <t>2021-07-27 09:47:45.0</t>
  </si>
  <si>
    <t>FITTINGS Y LLAVERIAS S A</t>
  </si>
  <si>
    <t>2021-07-13 02:47:36.0</t>
  </si>
  <si>
    <t>FJM FERREIRA INDUSTRIA E COMERCIO D</t>
  </si>
  <si>
    <t>2021-07-26 14:56:19.0</t>
  </si>
  <si>
    <t>FläktGroup Sweden AB</t>
  </si>
  <si>
    <t>2021-07-19 13:00:30.0</t>
  </si>
  <si>
    <t>The Greenhouse Gas Protocol: A Corporate Accounting and Reporting Standard (Revised Edition); US EPA Center for Corporate Climate Leadership:  Direct Emissions from Mobile Combustion Sources;  Other, please specify: UK DEFRA, Passanger vehicles, 2019 /UK DEFRA, Business Travel - land, 2019</t>
  </si>
  <si>
    <t>We used the Excel spread sheet: "GHG Emission Tool_0.xlsx" for co2e calculation.</t>
  </si>
  <si>
    <t>Flamsprutarna AB</t>
  </si>
  <si>
    <t>2021-05-06 15:39:01.0</t>
  </si>
  <si>
    <t>2021-07-26 23:51:40.0</t>
  </si>
  <si>
    <t>Australia - National Greenhouse and Energy Reporting Act; New Zealand - Guidance for Voluntary, Corporate Greenhouse Gas Reporting; The Greenhouse Gas Protocol: A Corporate Accounting and Reporting Standard (Revised Edition); Toitū carbonreduce programme</t>
  </si>
  <si>
    <t>FLEURCHEM INC</t>
  </si>
  <si>
    <t>2021-07-16 16:59:25.0</t>
  </si>
  <si>
    <t>Other, please specify: under review</t>
  </si>
  <si>
    <t>under review</t>
  </si>
  <si>
    <t>2021-07-28 20:50:32.0</t>
  </si>
  <si>
    <t>2021-07-28 23:39:08.0</t>
  </si>
  <si>
    <t>Fleximat</t>
  </si>
  <si>
    <t>Morocco</t>
  </si>
  <si>
    <t>2021-08-27 16:24:19.0</t>
  </si>
  <si>
    <t>Bilan Carbone;  Other, please specify: None</t>
  </si>
  <si>
    <t>Not applicable</t>
  </si>
  <si>
    <t>FLEXIPLAST S A</t>
  </si>
  <si>
    <t>2021-07-27 19:40:44.0</t>
  </si>
  <si>
    <t>FLEXOPRINT ETIQUETAS LTDA</t>
  </si>
  <si>
    <t>2021-07-23 12:17:30.0</t>
  </si>
  <si>
    <t>FLORALP S.A</t>
  </si>
  <si>
    <t>2021-06-11 22:25:50.0</t>
  </si>
  <si>
    <t>Other, please specify: Muestreo y control de emisiones realizado por un gestor calificado</t>
  </si>
  <si>
    <t>Extracción de un volumen de gas y análisis electroquimico</t>
  </si>
  <si>
    <t>FLORPINUS</t>
  </si>
  <si>
    <t>2021-07-28 18:39:18.0</t>
  </si>
  <si>
    <t>Other, please specify:  ABNT NBR ISO / IEC 17025</t>
  </si>
  <si>
    <t>DIN EN 50379POT 08CETESB / L9. 221ABNT / NBR 12827POT 09POT 01</t>
  </si>
  <si>
    <t>FLOW LINK SYSTEMS PVT LTD</t>
  </si>
  <si>
    <t>2021-09-23 06:52:11.0</t>
  </si>
  <si>
    <t>Flow Traders</t>
  </si>
  <si>
    <t>2021-07-28 12:33:03.0</t>
  </si>
  <si>
    <t>Flowers Foods Inc</t>
  </si>
  <si>
    <t>2021-07-27 21:04:44.0</t>
  </si>
  <si>
    <t>2021-07-28 07:13:05.0</t>
  </si>
  <si>
    <t>Defra Environmental Reporting Guidelines: Including streamlined energy and carbon reporting guidance, 2019; IEA CO2 Emissions from Fuel Combustion; The Greenhouse Gas Protocol Agricultural Guidance: Interpreting the Corporate Accounting and Reporting Standard for the Agricultural Sector; The Greenhouse Gas Protocol: Scope 2 Guidance</t>
  </si>
  <si>
    <t>2021-07-22 13:54:05.0</t>
  </si>
  <si>
    <t>2021-07-23 14:21:16.0</t>
  </si>
  <si>
    <t>2021-07-21 18:57:28.0</t>
  </si>
  <si>
    <t>2021-07-27 20:51:06.0</t>
  </si>
  <si>
    <t>IEA CO2 Emissions from Fuel Combustion; IPCC Guidelines for National Greenhouse Gas Inventories, 2006; The Greenhouse Gas Protocol: A Corporate Accounting and Reporting Standard (Revised Edition); US EPA Mandatory Greenhouse Gas Reporting Rule</t>
  </si>
  <si>
    <t>FOCUS</t>
  </si>
  <si>
    <t>2021-07-23 15:42:04.0</t>
  </si>
  <si>
    <t>Brazil GHG Protocol Programme; ISO 14064-1;  Other, please specify: EN16.258:2012 and GLEC Framework for transport activities.</t>
  </si>
  <si>
    <t>European Norm EN16.258:2012 and GLEC Framework (2018) are recognized international methodologies for estimating GHG emission for transport sector. Through VGP platform, the data collected by questionnaires were inputed though VGP and processing, following these norms and the results in metric ton GHG emission and metric ton CO2e.</t>
  </si>
  <si>
    <t>2021-07-25 07:52:20.0</t>
  </si>
  <si>
    <t>FONDERIE OFF.MARCHIGIANE SRL</t>
  </si>
  <si>
    <t>2021-06-17 10:28:11.0</t>
  </si>
  <si>
    <t>2021-07-25 23:41:36.0</t>
  </si>
  <si>
    <t>Australia - National Greenhouse and Energy Reporting Act; New Zealand - Guidance for Voluntary, Corporate Greenhouse Gas Reporting; The Greenhouse Gas Protocol Agricultural Guidance: Interpreting the Corporate Accounting and Reporting Standard for the Agricultural Sector; The Greenhouse Gas Protocol: A Corporate Accounting and Reporting Standard (Revised Edition); Toitū carbonzero programme</t>
  </si>
  <si>
    <t>2021-08-04 17:40:06.0</t>
  </si>
  <si>
    <t>ABI Energia Linee Guida;  Other, please specify: not applicable</t>
  </si>
  <si>
    <t>We have no climate / power / gas emissions to collect the data.</t>
  </si>
  <si>
    <t>Foods and Inns Limited</t>
  </si>
  <si>
    <t>2021-07-26 11:05:06.0</t>
  </si>
  <si>
    <t>Defra Environmental Reporting Guidelines: Including streamlined energy and carbon reporting guidance, 2019; The Greenhouse Gas Protocol: A Corporate Accounting and Reporting Standard (Revised Edition); The Greenhouse Gas Protocol: Scope 2 Guidance;  Other, please specify: Central Electricity Authority, Electricity Emission Factors for India National Grid</t>
  </si>
  <si>
    <t>Our Corporate GHG Inventory is based on the principles and methodologies of The Greenhouse Gas Protocol: A Corporate Accounting and Reporting Standard (Revised Edition) &amp;; The Greenhouse Gas Protocol: Scope 2 Guidance. We have adopted our fuel specific CO2-e emission factors from Defra Environmental Reporting Guidelines: Including streamlined energy and carbon reporting guidance, 2021 for our Scope 1 emission calculation, while electricity emission factors, for Scope 2 calculations, are adopted from the National Grid average emissions data provided by India's Central Electricity Authority (CEA).</t>
  </si>
  <si>
    <t>FORAJ SONDE Craiova S.A.</t>
  </si>
  <si>
    <t>2021-07-26 09:42:46.0</t>
  </si>
  <si>
    <t>FORD FUELS LTD</t>
  </si>
  <si>
    <t>2021-08-25 15:55:26.0</t>
  </si>
  <si>
    <t>Ford Glory (Myanmar) Ltd</t>
  </si>
  <si>
    <t>2021-08-03 02:12:22.0</t>
  </si>
  <si>
    <t>2021-07-28 21:51:38.0</t>
  </si>
  <si>
    <t>ISO 14064-1; The Greenhouse Gas Protocol: A Corporate Accounting and Reporting Standard (Revised Edition);  Other, please specify: As required by regulation or requirement</t>
  </si>
  <si>
    <t>ISO 14064-1, , US EPA Mandatory Greenhouse Gas Reporting Rule, US EPA Mandatory Greenhouse Gas Reporting Rule The Greenhouse Gas Protocol: A Corporate Accounting and Reporting Standard (Revised Edition), Ontario's GHG Emissions Reporting Regulation, Ontario Regulation 452/09</t>
  </si>
  <si>
    <t>2021-07-28 09:54:25.0</t>
  </si>
  <si>
    <t>FOREMOST GROUPS INC</t>
  </si>
  <si>
    <t>2021-07-23 05:34:52.0</t>
  </si>
  <si>
    <t>2021-07-21 02:49:19.0</t>
  </si>
  <si>
    <t>FOREWIN FPC SUZHOU CO LTD</t>
  </si>
  <si>
    <t>2021-07-21 08:51:14.0</t>
  </si>
  <si>
    <t>2021-07-19 23:07:25.0</t>
  </si>
  <si>
    <t>2021-07-24 16:06:35.0</t>
  </si>
  <si>
    <t>Other, please specify: Calculo específico de conversión de consumo de energía a emisiones de gases de efecto invernadero</t>
  </si>
  <si>
    <t>Se obtiene con la medición de los recursos que se consumen</t>
  </si>
  <si>
    <t>2021-07-28 08:33:06.0</t>
  </si>
  <si>
    <t>2021-07-28 08:37:52.0</t>
  </si>
  <si>
    <t>2021-07-28 08:39:04.0</t>
  </si>
  <si>
    <t>2021-07-27 01:10:34.0</t>
  </si>
  <si>
    <t>FORMPARTS INDUSTRIA</t>
  </si>
  <si>
    <t>2021-06-07 15:12:11.0</t>
  </si>
  <si>
    <t>Other, please specify: Não adotamos nenhuma metodologia referente a esta questão</t>
  </si>
  <si>
    <t>Não foram adotados</t>
  </si>
  <si>
    <t>FORNAC LTDA</t>
  </si>
  <si>
    <t>2021-07-13 12:18:54.0</t>
  </si>
  <si>
    <t>FORTECH SRL (GROUP)</t>
  </si>
  <si>
    <t>2021-07-20 16:24:35.0</t>
  </si>
  <si>
    <t>The Greenhouse Gas Protocol: A Corporate Accounting and Reporting Standard (Revised Edition);  Other, please specify: We have not collected activity data. Emissions calculation are based on our estimations on the implemented initiatives.</t>
  </si>
  <si>
    <t>We've used the Greenhouse Gas Protocol to calculate emissions.The methodology used for collecting activity data is based on the figures provided by the Company's Administrator and Facility department and the method used for calculating emissions is based on documented trends and estimations.</t>
  </si>
  <si>
    <t>Forterra</t>
  </si>
  <si>
    <t>2021-07-28 08:17:44.0</t>
  </si>
  <si>
    <t>Ceramics</t>
  </si>
  <si>
    <t>2021-07-29 05:30:37.0</t>
  </si>
  <si>
    <t>FORTH COMMUNICATION</t>
  </si>
  <si>
    <t>2021-07-28 15:26:45.0</t>
  </si>
  <si>
    <t>Power NI provide us with a report detailing the percentage of renewable energy used along with our CO2 emisssions.</t>
  </si>
  <si>
    <t>Fortive</t>
  </si>
  <si>
    <t>2021-07-28 05:06:10.0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</si>
  <si>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</si>
  <si>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Fortress REIT Ltd</t>
  </si>
  <si>
    <t>2021-07-27 13:25:56.0</t>
  </si>
  <si>
    <t>2021-07-27 13:25:47.0</t>
  </si>
  <si>
    <t>FORTUNA SILVER MINES INC</t>
  </si>
  <si>
    <t>2021-07-27 23:36:41.0</t>
  </si>
  <si>
    <t>Environment Canada, Metal Mining, Guidance Manual for Estimating Greenhouse Gas Emission; IPCC Guidelines for National Greenhouse Gas Inventories, 2006; ISO 14064-1; Programa GEI Mexico</t>
  </si>
  <si>
    <t>FORYOU OPTOELECTRONICS TECHNOLOGY</t>
  </si>
  <si>
    <t>2021-07-17 06:31:26.0</t>
  </si>
  <si>
    <t>ABI Energia Linee Guida; China Corporate Energy Conservation and GHG Management Programme; European Union Emission Trading System (EU ETS): The Monitoring and Reporting Regulation (MMR) – General guidance for installations; IPIECA's Petroleum Industry Guidelines for reporting GHG emissions, 2003</t>
  </si>
  <si>
    <t>2021-07-28 15:22:00.0</t>
  </si>
  <si>
    <t>We used the protocol requisite for the ISO 14001 certification</t>
  </si>
  <si>
    <t>2021-07-28 19:37:53.0</t>
  </si>
  <si>
    <t>FOSHAN GALES ELECTRICAL APPLIANCE CO., LTD.</t>
  </si>
  <si>
    <t>2021-07-26 06:40:09.0</t>
  </si>
  <si>
    <t>FOSHAN HUAFENG TEXTILE CO.,LTD</t>
  </si>
  <si>
    <t>2021-07-08 03:01:58.0</t>
  </si>
  <si>
    <t>Bilan Carbone; China Corporate Energy Conservation and GHG Management Programme; ICLEI Local Government GHG Protocol</t>
  </si>
  <si>
    <t>FOSHAN JINXIONG MACHINERY CO., LTD.</t>
  </si>
  <si>
    <t>2021-07-27 10:07:17.0</t>
  </si>
  <si>
    <t>Foshan Shunde Leitai Electrical Appliances Manufacturing Co., Ltd</t>
  </si>
  <si>
    <t>2021-07-15 05:56:47.0</t>
  </si>
  <si>
    <t>2021-07-28 17:26:25.0</t>
  </si>
  <si>
    <t>2021-09-06 04:20:23.0</t>
  </si>
  <si>
    <t>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</si>
  <si>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Foster Farms Poultry</t>
  </si>
  <si>
    <t>2021-07-29 05:23:09.0</t>
  </si>
  <si>
    <t>2021-07-23 14:56:55.0</t>
  </si>
  <si>
    <t>China Corporate Energy Conservation and GHG Management Programme; IPCC Guidelines for National Greenhouse Gas Inventories, 2006; ISO 14064-1; The Climate Registry: Electric Power Sector (EPS) Protocol;  Other, please specify: Other relevant data</t>
  </si>
  <si>
    <t>2021-07-28 01:43:20.0</t>
  </si>
  <si>
    <t>2021-07-28 08:08:14.0</t>
  </si>
  <si>
    <t>FRAMGROUP LLC</t>
  </si>
  <si>
    <t>2021-07-28 17:15:12.0</t>
  </si>
  <si>
    <t>2021-07-28 20:03:37.0</t>
  </si>
  <si>
    <t>Franklin Covey</t>
  </si>
  <si>
    <t>2021-07-06 13:13:20.0</t>
  </si>
  <si>
    <t>We have not collected activity data and calculated emissions.</t>
  </si>
  <si>
    <t>2021-07-28 19:05:54.0</t>
  </si>
  <si>
    <t>2021-07-13 08:38:54.0</t>
  </si>
  <si>
    <t>Freehold Royalties Ltd.</t>
  </si>
  <si>
    <t>2021-07-28 22:27:50.0</t>
  </si>
  <si>
    <t>Other, please specify: Alberta Technology Innovation, Emissions Reduction</t>
  </si>
  <si>
    <t>For sources generating emissions outside of the regulated facilities, Freehold uses the &lt;a href="https://greet.es.anl.gov/"&gt;Greenhouse gases, Regulated Emissions, and Energy use in Technologies Model (''GREET®”), a life-cycle analysis tool, generated by Argonne National Laboratory, Systems Assessment Center and sponsored by the U.S. Department of Energy's Office of Energy Efficiency and Renewable Energy. This modelling software is based on published data, such as that released by universities, the Environmental Protection Agency (''EPA”) and the Energy Information Administration (''EIA”). It is updated annually to ensure the calculated results are representative of current operations and technologies.While the program is completely customizable, Freehold used the original model to reduce the potential for biasing the data. Any customization completed by Freehold is based on the region specific gas composition.To generate an emissions estimate from GREET®, it is necessary to create a ''production pathway” and specific the processes, technologies, modes of transportation, and resources that fall under it.</t>
  </si>
  <si>
    <t>freenet AG</t>
  </si>
  <si>
    <t>2021-07-27 07:53:12.0</t>
  </si>
  <si>
    <t>2021-07-28 22:21:33.0</t>
  </si>
  <si>
    <t>2021-07-27 13:42:27.0</t>
  </si>
  <si>
    <t>Freeze</t>
  </si>
  <si>
    <t>2021-07-29 19:48:44.0</t>
  </si>
  <si>
    <t>FRESADORA SANT ANA LTDA</t>
  </si>
  <si>
    <t>2021-07-30 15:30:15.0</t>
  </si>
  <si>
    <t>2021-07-24 06:33:06.0</t>
  </si>
  <si>
    <t>2021-07-26 17:44:20.0</t>
  </si>
  <si>
    <t>Fruit farming</t>
  </si>
  <si>
    <t>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</si>
  <si>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FRESH EXPRESS INC</t>
  </si>
  <si>
    <t>2021-07-28 14:36:35.0</t>
  </si>
  <si>
    <t>US EPA Center for Corporate Climate Leadership: Indirect Emissions From Purchased Electricity;  Other, please specify: Walmart Project Gigaton Calculator</t>
  </si>
  <si>
    <t>The calculator used is the calculator embedded in Walmart's Project Gigaton survey.</t>
  </si>
  <si>
    <t>2021-07-28 10:36:10.0</t>
  </si>
  <si>
    <t>2021-07-29 05:32:21.0</t>
  </si>
  <si>
    <t>2021-07-02 14:29:18.0</t>
  </si>
  <si>
    <t>2021-07-28 04:48:21.0</t>
  </si>
  <si>
    <t>FRIOMINAS MAQUINAS REPRESENTACOES LTDA</t>
  </si>
  <si>
    <t>2021-06-26 14:44:55.0</t>
  </si>
  <si>
    <t>Other, please specify: NÃO TEMOS EMISSÕES EM NOSSA ORGANIZAÇÃO.</t>
  </si>
  <si>
    <t>Não temos emissões. Recebemos os produtos controlados em cilindros lacrados e da mesma forma entregamos a nossos clientes.</t>
  </si>
  <si>
    <t>2021-07-28 20:10:41.0</t>
  </si>
  <si>
    <t>Other, please specify: GRI 305: Emissions is a Standard GRI</t>
  </si>
  <si>
    <t>GRI 305 is part of the GRI Sustainability Reporting Standards set (GRI Standards). These Standards are designed for organizations to report their impacts on the economy, the environment and society. The GRI Standards are structured as a set of modular and interrelated standards.GRI 305 refers to emissions to the atmosphere, which are the discharge of substances from a source into the atmosphere. The types of emissions include: greenhouse gases (GHG), ozone depleting substances (ODS) and nitrogen oxides (NOX) and sulfur oxides (SOX), among other significant emissions to the atmosphere.</t>
  </si>
  <si>
    <t>Frontex</t>
  </si>
  <si>
    <t>2021-07-27 13:57:08.0</t>
  </si>
  <si>
    <t>2021-07-28 18:20:44.0</t>
  </si>
  <si>
    <t>2021-07-27 09:06:44.0</t>
  </si>
  <si>
    <t>2021-07-27 23:52:54.0</t>
  </si>
  <si>
    <t>2021-08-26 08:02:08.0</t>
  </si>
  <si>
    <t>2021-06-10 02:34:35.0</t>
  </si>
  <si>
    <t>2021-07-27 06:30:43.0</t>
  </si>
  <si>
    <t>Fuerst Day Lawson</t>
  </si>
  <si>
    <t>2021-08-25 10:36:09.0</t>
  </si>
  <si>
    <t>Other, please specify: SECR</t>
  </si>
  <si>
    <t>2021-07-28 08:11:26.0</t>
  </si>
  <si>
    <t>FUJI</t>
  </si>
  <si>
    <t>2021-07-13 05:36:24.0</t>
  </si>
  <si>
    <t>2021-07-27 01:15:54.0</t>
  </si>
  <si>
    <t>FUJI FINE</t>
  </si>
  <si>
    <t>2021-07-17 09:51:59.0</t>
  </si>
  <si>
    <t>2021-07-26 23:42:14.0</t>
  </si>
  <si>
    <t>Japan Ministry of the Environment, Law Concerning the Promotion of the Measures to Cope with Global Warming, Superceded by Revision of the Act on Promotion of Global Warming Countermeasures (2005 Amendment); The Greenhouse Gas Protocol: Scope 2 Guidance; US EPA Emissions &amp; Generation Resource Integrated Database (eGRID); US EPA Mandatory Greenhouse Gas Reporting Rule;  Other, please specify: IEA 発行の”IEA Emission factors2020”。カナダThe Atmospheric Fund　発行の“A Clearer View on Ontario's Emissions- Electricity emissions factors and guidelines”。ブラジルMinistry of Science, Technology and Innovations 発行の“Corporate Inventories”。</t>
  </si>
  <si>
    <t>活動データは各社よりヒアリングを行い、収集を行いました。CO2排出係数は、日本グループ会社の熱量と電気、及び海外グループ社の熱量に使用した係数の出典は、地球温暖化対策の推進に関する法律です。また、海外グループ社(北米の4 工場及びカナダの1工場及びブラジル1社を除く）の電気に使用した係数の出典は、IEA｢IEA Emission factors2020｣です。北米の工場のみ、US EPAで公表されている係数とサプライヤーから入手したマーケット基準の係数を使用しました。カナダの工場はThe Atmospheric Fund 発行の(A Clearer View on Ontario's Emissions- Electricity emissions factors and guidelines)を使用しました。ブラジルの工場はMinistry of Science, Technology and Innovations 発行の''Corporate Inventories”の値を使用しました。</t>
  </si>
  <si>
    <t>Fuji Seal International, Inc.</t>
  </si>
  <si>
    <t>2021-07-28 13:04:24.0</t>
  </si>
  <si>
    <t>FUJIAN FUNO MOBILE</t>
  </si>
  <si>
    <t>2021-07-14 04:42:50.0</t>
  </si>
  <si>
    <t>Fujian Sunner Development Co Ltd</t>
  </si>
  <si>
    <t>2021-07-29 07:00:37.0</t>
  </si>
  <si>
    <t>Other, please specify: 国家发改委</t>
  </si>
  <si>
    <t>圣农生物质发电厂温室气体资源减排项目在国家发改委成功备案，2014年6月1日至2021年5月31日减排期内，将产生92.4万吨碳排放权。2015-2019将有660000排放权，目前，浦城圣农生物质发电厂正与多个买家积极洽谈，启动碳交易前期程序，该项目有望成为我省首个生物质发电的国内CCER（中国核证减排量）交易项目。圣农生物质发电浦城项目总投资为3.2298亿元，分两期完成，目前为三炉三机，2×15MW +1×8MW生物质发电机组配3×75T/H的循环流化床中温次高压的锅炉，是目前亚洲最大的鸡粪生物质发电公司，公司年处理鸡粪混合物的能力为47.6万吨，每年节约标准煤约13万吨，碳减排约15万吨，每年控制粉尘排放量≤18.745吨/年，SO2排放量≤55.341吨／年，NOx每年控制排放量≤66.037吨／年，公司20年布局的光泽县子公司计划在2022年底前投产，届时公司的年处理能力可达80多万吨/年（光泽公司约40万吨，浦城约40万吨），是生物质发电、供热、循环经济、节能减排的好项目。</t>
  </si>
  <si>
    <t>2021-07-28 12:46:12.0</t>
  </si>
  <si>
    <t>Fujikura Electronics (Thailand) Ltd.</t>
  </si>
  <si>
    <t>2021-07-27 09:12:19.0</t>
  </si>
  <si>
    <t>2021-07-28 01:05:06.0</t>
  </si>
  <si>
    <t>2021-07-21 08:56:27.0</t>
  </si>
  <si>
    <t>FUJIMORI KOGYO CO.,LTD.</t>
  </si>
  <si>
    <t>2021-07-26 06:26:23.0</t>
  </si>
  <si>
    <t>当社ではスコース１，２及び３の一部の排出量を2014年度基準とし、削減目標は2030年度までに原単位▲５０％と設定　※原単位分母は当社独自の生産関連パラメーターを用いた値とする。</t>
  </si>
  <si>
    <t>2021-07-26 04:51:21.0</t>
  </si>
  <si>
    <t>2021-07-27 08:57:32.0</t>
  </si>
  <si>
    <t>Fukuoka Financial Group, Inc.</t>
  </si>
  <si>
    <t>2021-07-27 04:12:48.0</t>
  </si>
  <si>
    <t>Fukushima Printing Industries Co., Ltd</t>
  </si>
  <si>
    <t>2021-06-24 02:10:22.0</t>
  </si>
  <si>
    <t>FURI ENOK (HONGKONG) ELECTRONIC TECHNOLOGY CO., LIMITED</t>
  </si>
  <si>
    <t>2021-06-24 07:54:13.0</t>
  </si>
  <si>
    <t>2021-07-21 13:05:26.0</t>
  </si>
  <si>
    <t>FUTABA CORPORATION</t>
  </si>
  <si>
    <t>2021-08-24 08:24:03.0</t>
  </si>
  <si>
    <t>2021-07-27 23:55:50.0</t>
  </si>
  <si>
    <t>FUTURE POWER TECHNOLOGY</t>
  </si>
  <si>
    <t>2021-06-25 03:01:28.0</t>
  </si>
  <si>
    <t>Other, please specify: 企业内部统计能源消耗数据</t>
  </si>
  <si>
    <t>企业内部能源消耗统计数据</t>
  </si>
  <si>
    <t>FUXIN</t>
  </si>
  <si>
    <t>2021-07-21 06:57:25.0</t>
  </si>
  <si>
    <t>FUXIN SHUNKANG CASTING CO LTD</t>
  </si>
  <si>
    <t>2021-06-28 14:16:19.0</t>
  </si>
  <si>
    <t>Fuyao Glass Industry Group Co Ltd</t>
  </si>
  <si>
    <t>2021-07-28 09:14:56.0</t>
  </si>
  <si>
    <t>China Corporate Energy Conservation and GHG Management Programme;  Other, please specify: 《中国平板玻璃生产企业温室气体排放核算方法与报告指南 （试行）》</t>
  </si>
  <si>
    <t>《中国平板玻璃生产企业温室气体排放核算方法与报告指南 （试行）》</t>
  </si>
  <si>
    <t>2021-07-28 10:56:38.0</t>
  </si>
  <si>
    <t>FUZHOU DARTONG M AND E CO.,LTD</t>
  </si>
  <si>
    <t>2021-06-24 01:51:18.0</t>
  </si>
  <si>
    <t>G-TEKT CORPORATION</t>
  </si>
  <si>
    <t>2021-07-28 02:00:01.0</t>
  </si>
  <si>
    <t>G-Tem Limited</t>
  </si>
  <si>
    <t>2021-07-27 14:45:34.0</t>
  </si>
  <si>
    <t>G - M &amp; M D.O.O.</t>
  </si>
  <si>
    <t>2021-06-01 11:01:09.0</t>
  </si>
  <si>
    <t>Other, please specify: iso 14001</t>
  </si>
  <si>
    <t>iso 14001</t>
  </si>
  <si>
    <t>G ENVIRO</t>
  </si>
  <si>
    <t>2021-07-27 13:20:00.0</t>
  </si>
  <si>
    <t>Other, please specify: not available</t>
  </si>
  <si>
    <t>details to be mentioned later</t>
  </si>
  <si>
    <t>G T Plus Limited</t>
  </si>
  <si>
    <t>2021-07-19 03:41:10.0</t>
  </si>
  <si>
    <t>Other, please specify: According to local requirement  in China</t>
  </si>
  <si>
    <t>Our factories will check with their local government to find out the standard/protocol regarding data collection for Scope 1 and 2 emissions.</t>
  </si>
  <si>
    <t>2021-07-29 10:07:31.0</t>
  </si>
  <si>
    <t>GAGGIONE (BABYLONE)</t>
  </si>
  <si>
    <t>2021-07-05 06:37:34.0</t>
  </si>
  <si>
    <t>2021-07-28 09:24:56.0</t>
  </si>
  <si>
    <t>2021-07-28 10:12:48.0</t>
  </si>
  <si>
    <t>GALBA SRL</t>
  </si>
  <si>
    <t>2021-08-19 06:47:15.0</t>
  </si>
  <si>
    <t>Galeb</t>
  </si>
  <si>
    <t>Serbia</t>
  </si>
  <si>
    <t>2021-07-16 12:13:48.0</t>
  </si>
  <si>
    <t>2021-07-27 06:42:07.0</t>
  </si>
  <si>
    <t>2021-07-28 17:52:00.0</t>
  </si>
  <si>
    <t>2021-07-26 02:01:49.0</t>
  </si>
  <si>
    <t>GANNI</t>
  </si>
  <si>
    <t>2021-07-28 22:25:02.0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</si>
  <si>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US EPA Mandatory Greenhouse Gas Reporting Rule</t>
  </si>
  <si>
    <t>2021-07-07 08:28:56.0</t>
  </si>
  <si>
    <t>2021-10-05 20:47:55.0</t>
  </si>
  <si>
    <t>2021-07-22 21:23:27.0</t>
  </si>
  <si>
    <t>2021-07-28 12:45:11.0</t>
  </si>
  <si>
    <t>GARDNER DCS</t>
  </si>
  <si>
    <t>2021-07-06 08:50:18.0</t>
  </si>
  <si>
    <t>Garmendia y Cia.S.A.</t>
  </si>
  <si>
    <t>2021-08-25 13:02:13.0</t>
  </si>
  <si>
    <t>Other, please specify: NO CHANGE</t>
  </si>
  <si>
    <t>NO CHANGE</t>
  </si>
  <si>
    <t>2021-07-28 10:39:11.0</t>
  </si>
  <si>
    <t>GAUSTEC INDUSTRIA E MANUTENCAO EM ELETROMAGNETICOS</t>
  </si>
  <si>
    <t>2021-07-20 15:32:59.0</t>
  </si>
  <si>
    <t>2021-07-27 22:55:16.0</t>
  </si>
  <si>
    <t>Defra Environmental Reporting Guidelines: Including streamlined energy and carbon reporting guidance, 2019; IPCC Guidelines for National Greenhouse Gas Inventories, 2006; The Greenhouse Gas Protocol: A Corporate Accounting and Reporting Standard (Revised Edition)</t>
  </si>
  <si>
    <t>2021-07-28 15:29:03.0</t>
  </si>
  <si>
    <t>American Petroleum Institute Compendium of Greenhouse Gas Emissions Methodologies for the Oil and Natural Gas Industry, 2009; IPCC Guidelines for National Greenhouse Gas Inventories, 2006; IPIECA’s Petroleum Industry Guidelines for reporting GHG emissions, 2nd edition, 2011; IPIECA's Petroleum Industry Guidelines for reporting GHG emissions, 2003; ISO 14064-1; The Greenhouse Gas Protocol: A Corporate Accounting and Reporting Standard (Revised Edition);  Other, please specify: METHODOLOGICAL INSTRUCTIVE REGULATIONS AND GUIDELINES ON QUANTITATIVE MEASUREMENT OF GHG EMISSIONS BY ENTITIES CARRYING OUT BUSINESS AND OTHER OPERATIONS IN THE RUSSIAN FEDERATION</t>
  </si>
  <si>
    <t>For the quantitative evaluation of direct and indirect GHG emissions (Scope 1, Scope 2, Scope 3), Gazprom Neft developed and approved The Guidelines for evaluating greenhouse gas emissions for accounting in corporate reporting (М-16.12.01.02-01).The Guidelines are based on the requirements of the international standards ISO 14064-1: 2006, the GHG Protocol and the RF climate legislation, and also take into account additional recommendations of the IPIECA / API / OGP industry carbon reporting methodology, API Compendium of Greenhouse Gas Emissions Methodologies for the Oil and Natural Gas Industry and the GRI G4 sustainability reporting guidelines.ISO 14064-1 Standard - Greenhouse gases. Part. 1. Requirements and guidance for quantifying and reporting greenhouse gas emissions and removals at the organization level.ISO 14064-1 defines the principles and requirements for the design, development, management, and reporting of greenhouse gas registries (GHG registries) at the organizational level. The standard establishes requirements for determining the boundaries of GHG emissions, quantifying the GHGs emitted and removed by an organization, and identifying specific actions by the organization to improve the management of GHG emissions. The standard also specifies requirements and guidance for quality management of the register, reporting, internal audit and organizational responsibilities in the verification process.The Greenhouse Gas Protocol: A Corporate Accounting and Reporting Standard.GHG Protocol establishes comprehensive global standardized frameworks to measure and manage greenhouse gas (GHG) emissions from private and public sector operations, value chains and mitigation actions.IPIECA's Petroleum Industry Guidelines for reporting GHG emissions, 2003The IPIECA guidelines are intended for quantifying and reporting the GHG emissions of oil and gas companies. The guide was developed on the basis of the GHG Protocol, but taking into account the industry specifics of companies.Russian legislation in the field of monitoring and reporting on GHG emissions, the requirements of which are taken into account in the corporate methodology M-16.12.01.02-01:• The concept for the formation of a system for monitoring, reporting, and verifying the volume of greenhouse gas emissions in the Russian Federation (approved by Order of the Government of the Russian Federation No. 716-r, dated 22.04.2015). Defines goals, objectives and principles for the introduction of carbon reporting in organizations.• Methodological guidelines for quantifying GHG emissions in the Russian Federation (approved by Order of the Ministry of Natural Resources of Russia No. 300, dated June 30, 2015). The Guidelines establish a procedure for the quantitative evaluation of direct GHG emissions in organizations carrying out economic and other activities in the Russian Federation for the purpose of monitoring, reporting, and verifying the volume of GHG emissions.• Methodological guidelines for the quantitative evaluation of the volume of indirect energy GHG emissions (approved by Order of the Ministry of Natural Resources of the Russian Federation No. 330, dated June 29, 2017). The Guidelines establish a procedure for the quantitative evaluation of indirect energy emissions of carbon dioxide (CO2) resulting from the consumption of electricity and heat by organizations, obtained from external generating facilities, for the purpose of monitoring, reporting, and verifying the volume of greenhouse gas emissions.</t>
  </si>
  <si>
    <t>2021-09-29 19:08:10.0</t>
  </si>
  <si>
    <t>Other, please specify: GIEC 2013 / ADEME 2014-2020</t>
  </si>
  <si>
    <t>Factors used (sources)Global warming power Source: GIEC, 2013Natural gas emissions factor (kg/MWh) Source: Base Carbone ADEME, Feb 2018Electricity emissions factor France (t CO2e/MWh) Source: Base Carbone ADEME, Dec 2020Mobile diesel sources emissions factor (kg CO2e/L) Source: Base Carbone ADEME, Dec 2016</t>
  </si>
  <si>
    <t>2021-09-30 23:38:12.0</t>
  </si>
  <si>
    <t>GCC S.A.B. De C.V</t>
  </si>
  <si>
    <t>2021-07-28 20:43:35.0</t>
  </si>
  <si>
    <t>2021-08-10 01:37:44.0</t>
  </si>
  <si>
    <t>2021-07-27 10:13:24.0</t>
  </si>
  <si>
    <t>2021-08-09 12:17:09.0</t>
  </si>
  <si>
    <t>2021-07-15 11:45:09.0</t>
  </si>
  <si>
    <t>Gecina</t>
  </si>
  <si>
    <t>2021-07-27 17:41:52.0</t>
  </si>
  <si>
    <t>2021-07-07 07:52:11.0</t>
  </si>
  <si>
    <t>Other, please specify: Green Responsibility -  Netzwerk für nachhaltige Kommunikation</t>
  </si>
  <si>
    <t>Green Responsibility - Netzwerk für nachhaltige Kommunikation</t>
  </si>
  <si>
    <t>GEE BRIDGE INTERNATIONAL</t>
  </si>
  <si>
    <t>2021-07-15 23:41:42.0</t>
  </si>
  <si>
    <t>Metals supply, wholesale &amp; trading</t>
  </si>
  <si>
    <t>2021-07-22 08:19:09.0</t>
  </si>
  <si>
    <t>Bilan Carbone; IEA CO2 Emissions from Fuel Combustion; Smart Freight Centre: GLEC Framework for Logistics Emissions Methodologies; The Greenhouse Gas Protocol: A Corporate Accounting and Reporting Standard (Revised Edition)</t>
  </si>
  <si>
    <t>GEISMAR DO BRASIL MATERIAL FERROVIARIO</t>
  </si>
  <si>
    <t>2021-06-24 19:40:35.0</t>
  </si>
  <si>
    <t>GELATO S.A.</t>
  </si>
  <si>
    <t>2021-07-12 09:31:35.0</t>
  </si>
  <si>
    <t>Other, please specify: lesgislación local</t>
  </si>
  <si>
    <t>Gelmart Industries Inc</t>
  </si>
  <si>
    <t>2021-06-01 09:56:12.0</t>
  </si>
  <si>
    <t>ABI Energia Linee Guida; American Petroleum Institute Compendium of Greenhouse Gas Emissions Methodologies for the Oil and Natural Gas Industry, 2009; China Corporate Energy Conservation and GHG Management Programme; Energy Information Administration 1605B; Hong Kong Environmental Protection Department, Guidelines to Account for and Report on Greenhouse Gas Emissions and Removals for Buildings, 2010; IPCC Guidelines for National Greenhouse Gas Inventories, 2006; IPIECA’s Petroleum Industry Guidelines for reporting GHG emissions, 2nd edition, 2011; IPIECA's Petroleum Industry Guidelines for reporting GHG emissions, 2003; The GHG Indicator: UNEP Guidelines for Calculating Greenhouse Gas Emissions for Businesses and Non-Commercial Organizations; The Greenhouse Gas Protocol: A Corporate Accounting and Reporting Standard (Revised Edition); The Greenhouse Gas Protocol: Public Sector Standard;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</si>
  <si>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2021-07-22 13:56:33.0</t>
  </si>
  <si>
    <t>American Petroleum Institute Compendium of Greenhouse Gas Emissions Methodologies for the Oil and Natural Gas Industry, 2009; Defra Environmental Reporting Guidelines: Including streamlined energy and carbon reporting guidance, 2019; The Greenhouse Gas Protocol: A Corporate Accounting and Reporting Standard (Revised Edition)</t>
  </si>
  <si>
    <t>2021-07-28 18:43:11.0</t>
  </si>
  <si>
    <t>2021-07-28 01:08:07.0</t>
  </si>
  <si>
    <t>2021-07-28 14:09:32.0</t>
  </si>
  <si>
    <t>2021-07-28 19:47:00.0</t>
  </si>
  <si>
    <t>Korea GHG and Energy Target Management System Operating Guidelines; The Greenhouse Gas Protocol: A Corporate Accounting and Reporting Standard (Revised Edition); US EPA Mandatory Greenhouse Gas Reporting Rule</t>
  </si>
  <si>
    <t>GENERATOR POWER LTD</t>
  </si>
  <si>
    <t>2021-07-28 16:50:50.0</t>
  </si>
  <si>
    <t>Other, please specify: GP have not used a metric to collect data at this time but will look at this moving forward.</t>
  </si>
  <si>
    <t>Vehicle data is collated using the tom tom webfleet cloud based tracking platform. in October 2019 GP will move to a new resource planning and tracking system operated by Bigchange Apps and will use "Job Watch" to provide CO2 and fuel usage data.The generators are used by a third party so we don't collect their usage figures directly. we do however provide the customer with a fuel usage report should they require it and advise the customer of the amount of fuel consumed.</t>
  </si>
  <si>
    <t>Genpact International, LLC</t>
  </si>
  <si>
    <t>2021-07-28 06:33:25.0</t>
  </si>
  <si>
    <t>Gentherm</t>
  </si>
  <si>
    <t>2021-07-28 16:47:28.0</t>
  </si>
  <si>
    <t>IEA CO2 Emissions from Fuel Combustion; The Greenhouse Gas Protocol: Scope 2 Guidance; US EPA Center for Corporate Climate Leadership: Direct Emissions from Stationary Combustion Sources</t>
  </si>
  <si>
    <t>Genting Malaysia</t>
  </si>
  <si>
    <t>2021-06-24 02:32:35.0</t>
  </si>
  <si>
    <t>IEA CO2 Emissions from Fuel Combustion; IPCC Guidelines for National Greenhouse Gas Inventories, 2006;  Other, please specify: Malaysian Green Technology Corporation for the Peninsular Grid and Malaysia Energy Commission 2016 Report.</t>
  </si>
  <si>
    <t>Our engineering department have extensive records and data collected from their daily monitoring throughout the years. All the projects implemented have extensive monitoring of the savings and improvement. These data are presented to the Sustainability Working Committee for evaluation and verification. Subsequently it is also reported in our annual Sustainability Report.</t>
  </si>
  <si>
    <t>2021-07-28 09:10:53.0</t>
  </si>
  <si>
    <t>Defra Environmental Reporting Guidelines: Including streamlined energy and carbon reporting guidance, 2019; IEA CO2 Emissions from Fuel Combustion;  Other, please specify: Energy Market Authority (EMA) Electricity Grid Emissions Factors</t>
  </si>
  <si>
    <t>Energy Market Authority (EMA) Electricity Grid Emissions Factors used to calculate emissions for Scope 2.</t>
  </si>
  <si>
    <t>2021-07-28 12:18:47.0</t>
  </si>
  <si>
    <t>Other animal farming and processing</t>
  </si>
  <si>
    <t>Defra Environmental Reporting Guidelines: Including streamlined energy and carbon reporting guidance, 2019;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t>
  </si>
  <si>
    <t>2021-07-29 02:50:55.0</t>
  </si>
  <si>
    <t>2021-07-25 17:55:06.0</t>
  </si>
  <si>
    <t>2021-07-28 22:08:08.0</t>
  </si>
  <si>
    <t>George Wilson Industries Ltd</t>
  </si>
  <si>
    <t>2021-07-23 14:04:17.0</t>
  </si>
  <si>
    <t>GEOSYNTEC CONSULTANTS</t>
  </si>
  <si>
    <t>2021-07-28 19:43:57.0</t>
  </si>
  <si>
    <t>GERMANI S.P.A.</t>
  </si>
  <si>
    <t>2021-08-26 07:30:08.0</t>
  </si>
  <si>
    <t>Other, please specify: Fleet Board</t>
  </si>
  <si>
    <t>It is a software used to monitor emissions and driving style of our drivers.</t>
  </si>
  <si>
    <t>2021-07-23 07:03:58.0</t>
  </si>
  <si>
    <t>2021-08-17 11:28:21.0</t>
  </si>
  <si>
    <t>2021-07-05 15:26:26.0</t>
  </si>
  <si>
    <t>Bilan Carbone; Defra Environmental Reporting Guidelines: Including streamlined energy and carbon reporting guidance, 2019; French methodology for greenhouse gas emissions assessments by companies V4 (ADEME 2016);  Other, please specify: Carbon Trust Standard &amp; ADEME</t>
  </si>
  <si>
    <t>Emission items :- Level 1 emissions  Natural gas consumption for all Group activities in France and in the UK.  Fuel consumption for all Group activities.  Petrol and diesel consumption for service vehicles for all Eurotunnel Group activities and company cars for Europorte  LPG consumption for all Group activities. LPG (liquefied petroleum gas) is a mix of light hydrocarbons stored in liquid form.  Quantity of Halon 1301 emitted in the atmosphere during fire protection system operation (whether or not justifiably) or during handling or refilling of equipment.  Quantity emitted to the atmosphere for all cooling fluids used on installations for all Eurotunnel Group activities  Quantity of SF6 emitted into atmosphere by all Eurotunnel Group activities. SF6: sulfuric hexafluoride is used as an electrical insulator- Level 2 emissions:Electricity consumption for all Group activities in France and in the UK.Sources for emission/conversion factors have been updated in 2020. Sources used for new 2019 footprint (46685 tCO2) and 2020 footprint (45586) come from :- Base Carbone ADEME : https://www.bilans-ges.ademe.fr/fr/basecarbone/donnees-consulter, for most data- DBEIS - UK Government : https://www.gov.uk/government/publications/greenhouse-gas-reporting-conversion-factors-2020, for natural gas supplied in the UK- Supplier data for RS70 refrigerating fluid : 1765 kgCO2/kg fluid.- Electricity supplier for market-based value</t>
  </si>
  <si>
    <t>GFT Technologies SE</t>
  </si>
  <si>
    <t>2021-07-27 14:40:09.0</t>
  </si>
  <si>
    <t>GFT Group compiles a Corporate Carbon Footprint. Greenhouse gas emissions were calculated on the basis of energy and fuel consumption. The calculation complies with the requirements of the &lt;a href="https://ghgprotocol.org/corporate-standard"&gt;Greenhouse Gas Protocol (GHG Protocol) accounting standard for greenhouse gas emissions, using DEFRA emission factors for direct emissions. To define the organisational boundaries, GFT follows the operational control approach. GFT uses Scope 1 (direct emissions) and Scope 2 (purchased emissions) to calculate the energy consumption of our various sites and the fuel consumption of our company vehicles. The data set comprises the years 2018 and 2019 for the five national companies with the largest headcount (&gt; 80% of the GFT work force). At the time the report was prepared, the consumption statements for the 2020 financial year were not yet available.Under the GHG Protocol, Scope 2 emissions from electricity consumption are calculated separately according to location-based and market-based emission factors. The location-based method takes into account the average emission factors for a specific geographical region (for example, a country). The calculation of location-based greenhouse gas emissions applied here is based on the factors for the generation mix of the European transmission system operators or the Climate Transparency Report for Brazil. For the market-based factors, the specific electricity mix of a company is used – wherever possible – based on the actual emissions generated by the energy producer. If no supplier factor is available, the so-called residual mix is used.</t>
  </si>
  <si>
    <t>GG Int'l mfg. co., Ltd.</t>
  </si>
  <si>
    <t>2021-07-08 07:33:29.0</t>
  </si>
  <si>
    <t>2021-07-27 22:52:07.0</t>
  </si>
  <si>
    <t>2021-07-27 02:18:04.0</t>
  </si>
  <si>
    <t>GigaDevice</t>
  </si>
  <si>
    <t>2021-07-23 05:39:04.0</t>
  </si>
  <si>
    <t>2021-07-26 13:21:10.0</t>
  </si>
  <si>
    <t>2021-06-30 07:47:16.0</t>
  </si>
  <si>
    <t>Other, please specify: Own calculation, based on implemented data registration</t>
  </si>
  <si>
    <t>KPI's for fleet and energy</t>
  </si>
  <si>
    <t>2021-07-29 00:02:35.0</t>
  </si>
  <si>
    <t>IEA CO2 Emissions from Fuel Combustion;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t>
  </si>
  <si>
    <t>2021-07-28 19:32:55.0</t>
  </si>
  <si>
    <t>GIMPEX - IMERYS INDIA PRIVATE</t>
  </si>
  <si>
    <t>2021-07-06 05:30:59.0</t>
  </si>
  <si>
    <t>2021-07-13 13:47:11.0</t>
  </si>
  <si>
    <t>GINNI FILAMENTS LTD</t>
  </si>
  <si>
    <t>2021-07-24 11:41:42.0</t>
  </si>
  <si>
    <t>Other, please specify: IS 11255 &amp; EPA</t>
  </si>
  <si>
    <t>IS 11255 &amp;; EPA</t>
  </si>
  <si>
    <t>GIRARDINI</t>
  </si>
  <si>
    <t>2021-06-01 09:32:52.0</t>
  </si>
  <si>
    <t>Energy Information Administration 1605B; European Union Emission Trading System (EU ETS): The Monitoring and Reporting Regulation (MMR) – General guidance for installations; IEA CO2 Emissions from Fuel Combustion; ISO 14064-1; The Climate Registry: Electric Power Sector (EPS) Protocol; The Climate Registry: General Reporting Protocol; The Climate Registry: Local Government Operations (LGO) Protocol; The Climate Registry: Oil &amp; Gas Protocol; World Steel Association CO2 emissions data collection guidelines</t>
  </si>
  <si>
    <t>2021-05-24 07:38:15.0</t>
  </si>
  <si>
    <t>2021-09-30 06:18:57.0</t>
  </si>
  <si>
    <t>Other, please specify: ISO 14001:2015</t>
  </si>
  <si>
    <t>Girteka Logistics has a well implemented Environmental Management System (EMS) which is certified under the ISO 14001 standard. That reassures clients about our green commitment and helps us continually improve.The main goals of our EMS are:– to reduce pollution, CO2 emissions, and waste–to increase the sorting and recycling of waste–to build awareness by involving employees and partners in efforts to protect the environment–to apply green criteria for purchasing–to comply with environmental legislation–to prevent potential environmental incidents and be ready to address any that might occurSome of our other practical green initiatives include a focus on intermodal forms of transportation, energy-efficient office buildings, and the use of eco-friendly paper and electronic invoicing.</t>
  </si>
  <si>
    <t>2021-07-28 07:37:41.0</t>
  </si>
  <si>
    <t>2021-07-09 14:56:37.0</t>
  </si>
  <si>
    <t>2021-07-22 17:35:04.0</t>
  </si>
  <si>
    <t>2021-07-28 08:50:14.0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</si>
  <si>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t>
  </si>
  <si>
    <t>Glenveagh Properties Plc</t>
  </si>
  <si>
    <t>2021-07-28 15:49:50.0</t>
  </si>
  <si>
    <t>2021-07-25 09:16:40.0</t>
  </si>
  <si>
    <t>2021-07-27 10:05:17.0</t>
  </si>
  <si>
    <t>Biofuels</t>
  </si>
  <si>
    <t>IPCC Guidelines for National Greenhouse Gas Inventories, 2006; ISO 14064-1; Thailand Greenhouse Gas Management Organization: The National Guideline Carbon Footprint for organization</t>
  </si>
  <si>
    <t>Global Material Technologies, In</t>
  </si>
  <si>
    <t>2021-07-16 19:57:31.0</t>
  </si>
  <si>
    <t>2021-06-30 21:04:19.0</t>
  </si>
  <si>
    <t>2021-07-24 05:24:36.0</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</si>
  <si>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The Greenhouse Gas Protocol: A Corporate Accounting and Reporting Standard (Revised Edition);  Other, please specify: PTT Group GHG Standard&amp;Calculation Tools</t>
  </si>
  <si>
    <t>GPSC Group GHG emission calculation standard is also referred to PTT Group (parental company) GHG Standard. This standard, including GHG calculation and reporting guidelines, is developed by PTT Plc. for its company group which is based on i) ISO 14064-1, ii) American Petroleum Institute Compendium of Greenhouse Gas Emissions Methodologies for the Oil and Natural Gas Industry, 2009, iii) IPCC Guidelines for National Greenhouse Gas Inventories, 2006, iv) The Greenhouse Gas Protocol: A Corporate Accounting and Reporting Standard (Revised Edition).Additionally, there is PTT Group GHG Calculation Tools that GPSC Group refers to GHG emission calculation. The detail of methodologies and emission factors in this PTT Group GHG Calculation tool are included in the PTT GHG standard.</t>
  </si>
  <si>
    <t>Global Unichip Corporation</t>
  </si>
  <si>
    <t>2021-07-06 00:42:52.0</t>
  </si>
  <si>
    <t>Globalpack</t>
  </si>
  <si>
    <t>2021-07-28 11:26:25.0</t>
  </si>
  <si>
    <t>2021-07-28 03:28:08.0</t>
  </si>
  <si>
    <t>Globe Trade Centre S.A.</t>
  </si>
  <si>
    <t>2021-09-16 13:23:09.0</t>
  </si>
  <si>
    <t>The Greenhouse Gas Protocol: A Corporate Accounting and Reporting Standard (Revised Edition);  Other, please specify:  We used in the  calculations from emission factors or data from the National  Center for Emissions Management and Balancing and national regulations as well as local indicators provided by our  suppliers for foreign markets.</t>
  </si>
  <si>
    <t>Poland:Scope 1:Emission for chillers: our consumption in kg x emission factor (1.430 or 2.088)= GHG emission in tCO2e.For refrigerants were used following emission factors:• R134a – 1.430 tCO2e/kg• R410a – 2.088 tCO2e/kgFuel: our consumption in kWh x 0.758/1000 = GHG emission in tCO2eScope 2:• Electric power: our consumption in kWh x local factor (0.719 – Poznan, Wroclaw; Warsaw, Katowice, Cracow, Lodz) /1000 = GHG emission in tCO2e• District Heating: our consumption in kWh x local factor (0.206 – Poznan; 0.497 Wroclaw; 0,106x3.6 Warsaw, Katowice, Cracow; 0.3741- Lodz) /1000 = GHG emission in tCO2eBulgaria:For the calculation were used the emission factors for the energy sources officially valid for Bulgaria and are listed in Ordinance No Е-РД-04-2 from 22.01.2016 (under the EnergyEfficiency Act).• Electricity - 0.819 tCO2e/MWh• Heat from district heating - 0.290 tCO2e/MWh• Disel - 0.267 tCO2e/MWhFor refrigerants were used following emission factors:• R134a - 1.430 tCO2e/kg• R410a - 2.088 tCO2e/kg• R407c - 1.774 tCO2e/kgScope 1:the GHG emissions was calculated based on the working hours of both diesel generators in the building multiplied by the referent indications from the laboratory tests made during the commissioning period. In addition to the CO2, SO2and N2O was converted equivalent to CO2.Scope 2:the GHG emissions was calculated based on:• MWh used district heating - calculated by the coefficient in accordance the national strategy of emission factors and greenhouse gases;• MWh used electricity - calculated by the coefficient in accordance the national strategy of emission factors and greenhouse gases and divided by green energy 22%, by coal 40% and by gas.Croatia:Scope 1:Stationary combustion tool Version 4.1. from GHG protocol page was used.Scope 2:GHG Protocol Scope 2 Guidance - HEP Opskrba Electricity supplier: Electricity sources in 2019- CO2 emission intensity for electricity generated by generation mix of HEP sources in 2019 amounted to 0.131 kg CO2/kWh. Calculation method: ourconsumption in kWh x 0.131/1000 = GHG emission in tCO2eRomania:Scope 1:Natural gas used for heating and fuel diesel used for generatorScope 2:Energy used during working hours and calculated in accordance with national regulationFor the calculation were used the emission factors for the energy sources:• Electricity - 0.819 tCO2e/MWh• Heat from district heating - 0.290 tCO2e/MWh• Disel - 0.267 tCO2e/MWhFor refrigerants - no data, as no refrigerant additions in 2020Serbia:• For the calculation Scope 1 and 2 were used the emission factors for the energy sources:• Electric power: our consumption in kWh x 2.5 = Primar energy x 0.53 = GHG emission in tCO2e• District Heating: our consumption in kWh x 1.8 = Primar energy x 0.33 = GHG emission in tCO2e• Gas Bolers: our consumption in kWh x 1.1 = Primar energy x 0.2 = GHG emission in tCO2eHungary:For the calculation Scope 1 and 2 were used the emission factors for the energy sources:• Electric power: our consumption in kWh x 0.286/1000 = GHG emission in tCO2e• District Heating: our consumption in kWh x 0.357/1000 = GHG emission in tCO2e• Fuel: our consumption in kWh x 0.202/1000 = GHG emission in tCO2</t>
  </si>
  <si>
    <t>2021-07-28 01:11:22.0</t>
  </si>
  <si>
    <t>2021-07-28 03:48:23.0</t>
  </si>
  <si>
    <t>GLOTEC Corp.</t>
  </si>
  <si>
    <t>2021-07-22 03:18:46.0</t>
  </si>
  <si>
    <t>GLPICCOLO INDUSTRIA E COMERCIO LTDA</t>
  </si>
  <si>
    <t>2021-07-14 15:09:28.0</t>
  </si>
  <si>
    <t>GLYN WILLIAMS-</t>
  </si>
  <si>
    <t>2021-06-03 16:46:50.0</t>
  </si>
  <si>
    <t>2021-07-02 08:49:18.0</t>
  </si>
  <si>
    <t>GMD_Eurostyle</t>
  </si>
  <si>
    <t>2021-07-28 07:03:20.0</t>
  </si>
  <si>
    <t>French methodology for greenhouse gas emissions assessments by companies V4 (ADEME 2016)</t>
  </si>
  <si>
    <t>GMD_SEALYNX</t>
  </si>
  <si>
    <t>2021-07-27 15:27:49.0</t>
  </si>
  <si>
    <t>Other, please specify: French methodology for greenhouse gas emissions assessments by companies V4 (ADEME 2016)</t>
  </si>
  <si>
    <t>GMY LIGHTING</t>
  </si>
  <si>
    <t>2021-06-18 07:11:03.0</t>
  </si>
  <si>
    <t>GO AR CONDICIONADO LTDA</t>
  </si>
  <si>
    <t>2021-07-28 16:14:14.0</t>
  </si>
  <si>
    <t>2021-07-06 03:19:28.0</t>
  </si>
  <si>
    <t>2021-07-28 13:56:46.0</t>
  </si>
  <si>
    <t>Defra Environmental Reporting Guidelines: Including streamlined energy and carbon reporting guidance, 2019; India GHG Inventory Programme; IPCC Guidelines for National Greenhouse Gas Inventories, 2006; ISO 14064-1; The Greenhouse Gas Protocol: Public Sector Standard</t>
  </si>
  <si>
    <t>2021-07-28 14:53:18.0</t>
  </si>
  <si>
    <t>Defra Environmental Reporting Guidelines: Including streamlined energy and carbon reporting guidance, 2019; India GHG Inventory Programme; IPCC Guidelines for National Greenhouse Gas Inventories, 2006; ISO 14064-1; The Greenhouse Gas Protocol: A Corporate Accounting and Reporting Standard (Revised Edition)</t>
  </si>
  <si>
    <t>2021-07-28 12:49:41.0</t>
  </si>
  <si>
    <t>Godrej Properties Limited</t>
  </si>
  <si>
    <t>2021-07-28 16:38:15.0</t>
  </si>
  <si>
    <t>Defra Environmental Reporting Guidelines: Including streamlined energy and carbon reporting guidance, 2019; India GHG Inventory Programme; IPCC Guidelines for National Greenhouse Gas Inventories, 2006;  Other, please specify: CO2 Baseline Database for the Indian Power Sector</t>
  </si>
  <si>
    <t>GRI Certified Tool was used to capture and collate the data for Fuels and Electricity Consumption from across all locations of Godrej Properties.The Emission factors Sources are:  The IPCC 2006 Guidelines for National Greenhouse Gas Inventories were used to calculate the Scope 1 emissions from fuels with approach Scope 1 Emissions = Fuel Consumption * Emission Factor.  For Scope 2 emissions, ''CO2 Baseline Database for the Indian Power Sector” was used as provided by Central Electricity Authority, Govt of India. Scope 2 Emissions = Grid Electricity Used * Emission Factor</t>
  </si>
  <si>
    <t>GOEL LIGHTINGS</t>
  </si>
  <si>
    <t>2021-07-22 09:45:36.0</t>
  </si>
  <si>
    <t>Goknur Gida Maddeleri Enerji Imalat Ith. Sanayi A.S.</t>
  </si>
  <si>
    <t>2021-05-07 12:01:16.0</t>
  </si>
  <si>
    <t>Gol Linhas Aereas Inteligentes S.A.</t>
  </si>
  <si>
    <t>2021-07-29 02:20:59.0</t>
  </si>
  <si>
    <t>2021-06-09 08:55:36.0</t>
  </si>
  <si>
    <t>GOLD ROAD RESOURCES LTD</t>
  </si>
  <si>
    <t>2021-07-01 06:27:20.0</t>
  </si>
  <si>
    <t>Golden Agri-Resources</t>
  </si>
  <si>
    <t>2021-07-28 02:38:14.0</t>
  </si>
  <si>
    <t>ISO 14064-1;  Other, please specify: ISCC 205 Calculation Method</t>
  </si>
  <si>
    <t>The calculation method is based on the requirements of the Renewable Energy Directive 2009/28/EC amended through Directive (EU) 2015/1513 (RED) and Fuel Quality Directive 2009/30/EC amended through Directive (EU) 2015/1513 (FQD). Direct GHG emission calculation started from 2018 and it will be calculated and audited biannually. Prior Scope 1 calculation, we conducted carbon footprint assessment in 2016 to identify emission source in our operational activities. Thus, we can measure our significant emission source.Scope 1 GHG emissions are calculated following the ISO 14064-1:2006 standard, using an operational control approach. Direct Scope 1 emission sources include emissions from stationary combustion, mobile combustion, synthetic fertiliser application, and POME treatment. Calculation includes CO2, CH4, N2O.</t>
  </si>
  <si>
    <t>Golden Arrow</t>
  </si>
  <si>
    <t>2021-07-15 03:41:52.0</t>
  </si>
  <si>
    <t>Golden Manufacturers</t>
  </si>
  <si>
    <t>Fiji</t>
  </si>
  <si>
    <t>2021-07-28 14:02:28.0</t>
  </si>
  <si>
    <t>Other, please specify: 从用电量上获取数据</t>
  </si>
  <si>
    <t>电的二氧化碳排放量（千克）＝耗电量×0.785</t>
  </si>
  <si>
    <t>Golden Tadco International Corporation</t>
  </si>
  <si>
    <t>2021-07-27 03:53:02.0</t>
  </si>
  <si>
    <t>2021-09-21 16:34:48.0</t>
  </si>
  <si>
    <t>Other, please specify: EPA Climate leaders spreadsheet tools.</t>
  </si>
  <si>
    <t>Electric, Gas Bills for 2019Estimated Fertilizer use from landscaping billsMileage for vehicles using online calculator for emissions</t>
  </si>
  <si>
    <t>2021-07-27 17:02:15.0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</si>
  <si>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t>
  </si>
  <si>
    <t>Goldstone Packaging Jiaxing Co.,Ltd.</t>
  </si>
  <si>
    <t>2021-05-19 10:22:54.0</t>
  </si>
  <si>
    <t>GOLDTOL TOOLS CO., LTD.</t>
  </si>
  <si>
    <t>2021-06-29 01:42:49.0</t>
  </si>
  <si>
    <t>GONCALVES &amp; DIAS ENGENHARIA LTDA</t>
  </si>
  <si>
    <t>2021-07-28 18:08:19.0</t>
  </si>
  <si>
    <t>2021-07-02 04:59:27.0</t>
  </si>
  <si>
    <t>2021-07-27 07:07:43.0</t>
  </si>
  <si>
    <t>GONVARRI Industries</t>
  </si>
  <si>
    <t>2021-09-29 11:37:58.0</t>
  </si>
  <si>
    <t>2021-07-14 09:40:36.0</t>
  </si>
  <si>
    <t>Other, please specify: ESG数据收集工具</t>
  </si>
  <si>
    <t>委托''罗马风险咨询有限公司”提供上市公司年报服务，在该项服务中，通过环境、社会及管治（ESG）报告的数据收集工具，对涉碳排放数据进行记录、收集、计算及汇总。</t>
  </si>
  <si>
    <t>2021-07-27 04:20:25.0</t>
  </si>
  <si>
    <t>ISO 14064-1; New Zealand - Guidance for Voluntary, Corporate Greenhouse Gas Reporting; Toitū carbonzero programme</t>
  </si>
  <si>
    <t>Goodman Telecom Services</t>
  </si>
  <si>
    <t>2021-07-26 11:09:30.0</t>
  </si>
  <si>
    <t>Other, please specify: Donlen Fleet Management</t>
  </si>
  <si>
    <t>Our fleet management company, Donlen, collects and reports emissions data</t>
  </si>
  <si>
    <t>2021-06-21 01:08:58.0</t>
  </si>
  <si>
    <t>2021-06-29 13:19:26.0</t>
  </si>
  <si>
    <t>European Union Emission Trading System (EU ETS): The Monitoring and Reporting Regulation (MMR) – General guidance for installations; The Greenhouse Gas Protocol: A Corporate Accounting and Reporting Standard (Revised Edition);  Other, please specify: Klimatbokslut by Profu</t>
  </si>
  <si>
    <t>GOZAKA</t>
  </si>
  <si>
    <t>2021-06-22 22:22:10.0</t>
  </si>
  <si>
    <t>Other, please specify: No se cuenta con ningún estándar asociado</t>
  </si>
  <si>
    <t>No se cuenta con ningún estándar asociado</t>
  </si>
  <si>
    <t>GPAK</t>
  </si>
  <si>
    <t>2021-06-04 16:06:38.0</t>
  </si>
  <si>
    <t>GPSI</t>
  </si>
  <si>
    <t>2021-07-27 08:38:07.0</t>
  </si>
  <si>
    <t>Gracopack de Centroamérica S.A.</t>
  </si>
  <si>
    <t>2021-05-10 21:32:34.0</t>
  </si>
  <si>
    <t>Other, please specify: no se hace calculo de emisiones</t>
  </si>
  <si>
    <t>No se ha realizado ninguna medición.</t>
  </si>
  <si>
    <t>2021-07-23 11:15:03.0</t>
  </si>
  <si>
    <t>ISO 14064-1;  Other, please specify: "Guía para el cálculo de la huella de Carbono y para la elaboración de un plan de mejora de una organización". Guía coordinada y elaborada por la Oficina Española del Cambio Climático, del Ministerio para la Transición Ecológica. Gobierno de España.</t>
  </si>
  <si>
    <t>Se ha utilizado la "Guía para el cálculo de la huella de Carbono y para la elaboración de un plan de mejora de una organización". Guía coordinada y elaborada por la Oficina Española del Cambio Climático, del Ministerio para la Transición Ecológica. Gobierno de España.Esta guía se basa en la norma UNE-ISO 14064-1. De acuerdo con el GHG Protocol se desarrolla en 2006 la norma ISO 14064 que se estructura en 3 partes. La que sería de aplicación para esta guía es la 14064-1 que especifica los principios y requisitos, a nivel de organización, para la cuantificación y el informe de emisiones y remociones de GEI.También tiene en cuenta la RECOMENDACIÓN DE LA COMISIÓN de 9 de abril de 2013 sobre el uso de métodos comunes para medir y comunicar el comportamiento ambiental de los productos y las organizaciones a lo largo de su ciclo de vida (2013/179/UE).</t>
  </si>
  <si>
    <t>2021-07-28 19:12:49.0</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</si>
  <si>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t>
  </si>
  <si>
    <t>Grafton Group PLC</t>
  </si>
  <si>
    <t>2021-07-26 07:38:27.0</t>
  </si>
  <si>
    <t>2021-06-18 01:25:22.0</t>
  </si>
  <si>
    <t>The Greenhouse Gas Protocol: A Corporate Accounting and Reporting Standard (Revised Edition); US EPA Center for Corporate Climate Leadership: Indirect Emissions From Purchased Electricity;  Other, please specify: IEA Emission Factors 2018</t>
  </si>
  <si>
    <t>For the plants outside of the United States, we used the IEA Emissions Factor 2018 dataset. The estimates of CO2 emissions per kWh in this publication are based on the 2006 IPCC Guidelines and the IEA World Energy Balances data; they represent the total emissions from fuel combustion.</t>
  </si>
  <si>
    <t>GRAINCO LTD</t>
  </si>
  <si>
    <t>2021-07-26 10:05:38.0</t>
  </si>
  <si>
    <t>Other, please specify: https://www.gov.uk/government/publications/greenhouse-gas-reporting-conversion-factors-2021</t>
  </si>
  <si>
    <t xml:space="preserve"> https://www.gov.uk/government/publications/greenhouse-gas-reporting-conversion-factors-2021</t>
  </si>
  <si>
    <t>2021-07-28 14:30:44.0</t>
  </si>
  <si>
    <t>Granja 3 Arroyos</t>
  </si>
  <si>
    <t>2021-07-27 14:45:12.0</t>
  </si>
  <si>
    <t>The Tokyo Cap-and Trade Program</t>
  </si>
  <si>
    <t>2021-07-28 22:02:23.0</t>
  </si>
  <si>
    <t>IEA CO2 Emissions from Fuel Combustion; IPCC Guidelines for National Greenhouse Gas Inventories, 2006; ISO 14064-1; The GHG Indicator: UNEP Guidelines for Calculating Greenhouse Gas Emissions for Businesses and Non-Commercial Organizations; The Greenhouse Gas Protocol: A Corporate Accounting and Reporting Standard (Revised Edition); The Greenhouse Gas Protocol: Scope 2 Guidance</t>
  </si>
  <si>
    <t>2021-07-13 19:26:03.0</t>
  </si>
  <si>
    <t>Grasim Industries</t>
  </si>
  <si>
    <t>2021-07-28 17:45:19.0</t>
  </si>
  <si>
    <t>Grassland Dairy Products</t>
  </si>
  <si>
    <t>2021-07-21 13:54:04.0</t>
  </si>
  <si>
    <t>2021-07-28 16:54:27.0</t>
  </si>
  <si>
    <t>Great China Empire</t>
  </si>
  <si>
    <t>2021-07-08 06:29:18.0</t>
  </si>
  <si>
    <t>2021-06-25 06:43:23.0</t>
  </si>
  <si>
    <t>Great Lakes Cheese Co., Inc.</t>
  </si>
  <si>
    <t>2021-07-26 18:39:20.0</t>
  </si>
  <si>
    <t>2021-07-27 15:57:41.0</t>
  </si>
  <si>
    <t>Defra Environmental Reporting Guidelines: Including streamlined energy and carbon reporting guidance, 2019; EPRA (European Public Real Estate Association) guidelines, 2011; EPRA (European Public Real Estate Association) Sustainability Best Practice recommendations Guidelines, 2017; IPCC Guidelines for National Greenhouse Gas Inventories, 2006; The Greenhouse Gas Protocol: A Corporate Accounting and Reporting Standard (Revised Edition)</t>
  </si>
  <si>
    <t>2021-07-05 02:13:20.0</t>
  </si>
  <si>
    <t>GREEN SOURCE TECHNOLOGY CO LTD</t>
  </si>
  <si>
    <t>2021-07-03 14:24:26.0</t>
  </si>
  <si>
    <t>Greencore Group PLC</t>
  </si>
  <si>
    <t>2021-07-27 12:36:44.0</t>
  </si>
  <si>
    <t>The Greenhouse Gas Protocol: A Corporate Accounting and Reporting Standard (Revised Edition);  Other, please specify: Defra Environmental Reporting Guidelines</t>
  </si>
  <si>
    <t>Defra Environmental Reporting Guidelines &amp;; UK Government GHG Conversion Factors for Company Reporting</t>
  </si>
  <si>
    <t>Greentech SA</t>
  </si>
  <si>
    <t>2021-07-23 07:54:09.0</t>
  </si>
  <si>
    <t>2021-07-26 05:45:43.0</t>
  </si>
  <si>
    <t>Greiner AG</t>
  </si>
  <si>
    <t>2021-07-26 19:19:14.0</t>
  </si>
  <si>
    <t>Grendene SA</t>
  </si>
  <si>
    <t>2021-07-27 11:25:23.0</t>
  </si>
  <si>
    <t>GRI Renewable Industries</t>
  </si>
  <si>
    <t>2021-07-26 07:02:29.0</t>
  </si>
  <si>
    <t>2021-07-09 13:26:08.0</t>
  </si>
  <si>
    <t>2021-07-26 13:56:11.0</t>
  </si>
  <si>
    <t>GRIP PRECISION ENGINEERING PTE LTD</t>
  </si>
  <si>
    <t>2021-07-28 02:36:35.0</t>
  </si>
  <si>
    <t>The Climate Registry: Oil &amp; Gas Protocol</t>
  </si>
  <si>
    <t>GRISI HERMANOS SA CV</t>
  </si>
  <si>
    <t>2021-07-15 16:35:25.0</t>
  </si>
  <si>
    <t>Other, please specify: Norma Oficial Mexicana NOM-085-SEMARNAT-2011</t>
  </si>
  <si>
    <t>NORMA Oficial Mexicana NOM-085-SEMARNAT-2011, Contaminación atmosférica-Niveles máximos permisibles de emisión de los equipos de combustión de calentamiento indirecto y su medición.1. ObjetivoEstablecer los niveles máximos permisibles de emisión de humo, partículas, monóxido de carbono (CO), bióxido de azufre (SO2) y óxidos de nitrógeno (NOx) de los equipos de combustión de calentamiento indirecto que utilizan combustibles convencionales o sus mezclas, con el fin de proteger la calidad del aire.2. Campo de aplicaciónEs de observancia obligatoria para las personas físicas o morales responsables de las fuentes fijas de jurisdicción federal y local que utilizan equipos de combustión de calentamiento indirecto con combustibles convencionales o sus mezclas en la industria, comercios y servicios.</t>
  </si>
  <si>
    <t>2021-07-21 16:20:45.0</t>
  </si>
  <si>
    <t>Ground Control</t>
  </si>
  <si>
    <t>2021-07-27 16:51:23.0</t>
  </si>
  <si>
    <t>2021-07-08 19:50:20.0</t>
  </si>
  <si>
    <t>Groupe Avril</t>
  </si>
  <si>
    <t>2021-07-28 21:57:25.0</t>
  </si>
  <si>
    <t>2021-07-16 14:23:35.0</t>
  </si>
  <si>
    <t>Groupe Bruxelles Lambert SA</t>
  </si>
  <si>
    <t>2021-07-18 19:07:12.0</t>
  </si>
  <si>
    <t>2021-07-27 16:59:17.0</t>
  </si>
  <si>
    <t>2021-07-22 14:29:51.0</t>
  </si>
  <si>
    <t>Grove Industry Madagascar SARL</t>
  </si>
  <si>
    <t>Madagascar</t>
  </si>
  <si>
    <t>2021-07-23 11:30:36.0</t>
  </si>
  <si>
    <t>Other, please specify: By using  Carbon Dioxide Detector instrument</t>
  </si>
  <si>
    <t>Instruments details : Model number:AR8200.Description:Carbon Dioxide DetectorSerial number;2226988Reference documents for the calibration; JJG 635-2011</t>
  </si>
  <si>
    <t>GROWTH AND OPTIMAL LEADERSHIP DEVEL</t>
  </si>
  <si>
    <t>2021-07-26 11:05:32.0</t>
  </si>
  <si>
    <t>Other, please specify: análisis interno</t>
  </si>
  <si>
    <t>Se ha analizado si la actividad genera emisiones, y al no ser el caso (asesoramiento), no se require más análisis</t>
  </si>
  <si>
    <t>2021-07-23 11:57:30.0</t>
  </si>
  <si>
    <t>2021-07-27 10:04:57.0</t>
  </si>
  <si>
    <t>2021-07-24 08:59:52.0</t>
  </si>
  <si>
    <t>India GHG Inventory Programme;  Other, please specify: ISO14001</t>
  </si>
  <si>
    <t>India GHG reduction act</t>
  </si>
  <si>
    <t>GRP</t>
  </si>
  <si>
    <t>2021-07-28 08:14:36.0</t>
  </si>
  <si>
    <t>compliance to Certification requirement to ISO14001:2015</t>
  </si>
  <si>
    <t>2021-07-28 15:22:31.0</t>
  </si>
  <si>
    <t>Grupo Aeromexico SAB de CV</t>
  </si>
  <si>
    <t>2021-07-28 04:08:21.0</t>
  </si>
  <si>
    <t>IPCC Guidelines for National Greenhouse Gas Inventories, 2006;  Other, please specify: Anexo 16 volumen 4 OACI - CO AV 16.4/18 AFAC</t>
  </si>
  <si>
    <t>Emisiones Nacionales: Se emplea la metodología sugerida para el Registro Nacional de Emisiones (RENE) de la SEMARNAT en México la cual usa de guía las indicaciones descritas en el IPCC para inventarios nacionales de gases de efecto invernadero. En esta categoría entran:-Emisiones por consumo de combustible de aviación en vuelos nacionales-Emisiones por consumo de diesel, gasolina y combustible de aviación usado por equipo en tierra-Emisiones por consumo de Gas en instalaciones de AEROMEXICO-Emisiones asociadas al consumo de energía eléctrica de las instalaciones del Grupo AeroméxicoEmisiones Internacionales: se emplea la metodología descrita en el anexo 16 volumen 4 de la OACI y que se encuentra regulado en México con la Circular 16.4/18 de la Agencia Federal de Aviación Civil. Utilizando el método de puesta y quitado de calzos para la medición del combustible consumido y tomando el factor de conversión de emisiones para combustible de aviación tipo Jet-A y Jet A1. Esta metodología es empleada para los vuelos internacionales, en donde el país de origen es diferente al país de destino.</t>
  </si>
  <si>
    <t>2021-07-27 15:45:53.0</t>
  </si>
  <si>
    <t>Other, please specify: Methodology published by Mexican Environment Ministry (SEMARNAT) for reporting to National Emissions Registry (RENE)</t>
  </si>
  <si>
    <t>The company follows the methodology required by the Mexican Environment Ministry (SEMARNAT) for reporting carbon emissions to the National Emissions Registry (RENE). For scope 1 emissions, this involves measuring the volume of diesel fuel and gasoline consumed in fixed and mobile emissions sources (for the purposes of this analysis, essentially electricity generators and vehicles, respectively), as well as refrigerants consumed and methane emissions from wastewater treatment plants. These raw data are then converted to tonnes of CO2 equivalent using emissions factors published by the SEMARNAT. A similar methodology is used to covert electricity consumption from the national grid from MWh to tonnes of CO2e, based on an official emissions factor published by the SEMARNAT for the year in question, calculated according to the energy sources used to generate electricity in the country as a whole. Companies are subject to audits to ensure that the emissions they are reporting are accurately calculated, and all basic input regarding consumption volumes must be verifiable with supporting documentation.</t>
  </si>
  <si>
    <t>2021-07-23 22:58:02.0</t>
  </si>
  <si>
    <t>Grupo Bimbo, S.A.B. de C.V.</t>
  </si>
  <si>
    <t>2021-07-28 22:48:44.0</t>
  </si>
  <si>
    <t>Grupo BTG Pactual</t>
  </si>
  <si>
    <t>2021-07-28 22:58:16.0</t>
  </si>
  <si>
    <t>Brazil GHG Protocol Programme; IPCC Guidelines for National Greenhouse Gas Inventories, 2006; ISO 14064-1; The Greenhouse Gas Protocol: A Corporate Accounting and Reporting Standard (Revised Edition); The Greenhouse Gas Protocol: Scope 2 Guidance</t>
  </si>
  <si>
    <t>2021-07-28 14:24:28.0</t>
  </si>
  <si>
    <t>GRUPO CITA SL</t>
  </si>
  <si>
    <t>2021-07-27 12:04:34.0</t>
  </si>
  <si>
    <t>Other, please specify: GHG PROTOCOL</t>
  </si>
  <si>
    <t>Cálculo realizado a través del método de GHG Protocol (Europa). Se han tomado en cuenta los alcances tipo 1 y 2 de la actividad de la empresa: instalaciones, transporte y actividad industrial.</t>
  </si>
  <si>
    <t>GRUPO COMERCIAL SIDER SA CV</t>
  </si>
  <si>
    <t>2021-07-16 22:16:18.0</t>
  </si>
  <si>
    <t>2021-07-27 22:33:45.0</t>
  </si>
  <si>
    <t>2021-07-28 16:59:29.0</t>
  </si>
  <si>
    <t>2021-07-27 17:20:37.0</t>
  </si>
  <si>
    <t>Defra Environmental Reporting Guidelines: Including streamlined energy and carbon reporting guidance, 2019; ENCORD: Construction CO2e Measurement Protocol; IPCC Guidelines for National Greenhouse Gas Inventories, 2006; ISO 14064-1; The Greenhouse Gas Protocol: A Corporate Accounting and Reporting Standard (Revised Edition)</t>
  </si>
  <si>
    <t>2021-06-29 16:00:49.0</t>
  </si>
  <si>
    <t>Brazil GHG Protocol Programme;  Other, please specify: A avaliação de  de CO2 é feita via scanner na manutenção dos veículos.</t>
  </si>
  <si>
    <t>2021-07-27 20:08:41.0</t>
  </si>
  <si>
    <t>Other, please specify: Metodologia ONU - ACM 0001</t>
  </si>
  <si>
    <t>Mecanismo de Desenvolvimento Limpo</t>
  </si>
  <si>
    <t>2021-06-22 11:57:00.0</t>
  </si>
  <si>
    <t>Grupo Ezentis</t>
  </si>
  <si>
    <t>2021-07-28 16:32:44.0</t>
  </si>
  <si>
    <t>IEA CO2 Emissions from Fuel Combustion; IPCC Guidelines for National Greenhouse Gas Inventories, 2006; ISO 14064-1; The Greenhouse Gas Protocol: Scope 2 Guidance;  Other, please specify: National Emissions Inventory of Spain (2019) based on IPCC Guidelines, 2006</t>
  </si>
  <si>
    <t>Based on the scheme proposed by the GHG Protocol and ISO 14064 standards on the requirements for the preparation of greenhouse gas inventories, Ezentis Group calculates and reports its carbon footprint using the operational control approach. Under this approach, the company accounts for 100% of GHG emissions and removals attributable to the operations over which it exercises control and, therefore, will not account for emissions or removals from operations over which the company, although a participant, does not have control. As this is a calculation of carbon emissions at corporate level, it covers all the activities carried out in the different geographies by the companies that make up the Ezentis Group and which comply with the previously described operational control approach.Following the indications of reference carbon footprint calculation methodologies, such as GHG Protocol or ISO 14064, emissions must be calculated based on activity data multiplied by a specific emission factor in each case.For emissions derived from the fleet of vehicles and generators/machinery, the activity data used is the volume of fuel refuelled at the pumps (in litres, m3 or kg), with the necessary conversions being made so that the corresponding emission factor can be applied. For electricity consumption, the activity data taken as a reference is the active energy consumed in kWh. For business trips, based on the places of origin and destination of each journey, the kilometres travelled in each case are calculated using the International Civil Aviation Organization (ICAO) for air travel and, for all other means of transport, a distance calculator in a straight line (Distance to).In order to transform activity or energy consumption data into CO2e emissions, it is necessary to apply an emission factor. There are several sources for obtaining emission factors, however, not all of them have the same degree of updating and availability. Ezentis Group's criteria for selecting emission factor sources are: i) reliability of the sources (official sources); ii) frequency of updating (desirably annually); iii) local availability (by country).Following these criteria for selecting emission factors, in Spain the emission factors published annually by the Ministry of Ecological Transition are applied; however, for the rest of the countries, as local emission factors issued by official entities are not available, emission factors from international reference sources are applied, such as: i) UK Government GHG Conversion Factors for Company Reporting; ii) International Energy Agency (IEA).Further information on the methodology and details of the emission factors used for each activity indicator can be found in the following link: &lt;a href="https://www.ezentis.com/media/2021/03/ezentis-carbon-footprint-2020-report.pdf"&gt;https://www.ezentis.com/media/2021/03/ezentis-carbon-footprint-2020-report.pdf</t>
  </si>
  <si>
    <t>Grupo Familia</t>
  </si>
  <si>
    <t>2021-07-20 20:12:04.0</t>
  </si>
  <si>
    <t>Other, please specify: comparación con lo permisible legal en particulas</t>
  </si>
  <si>
    <t>ensayos de laboratorio externo acreditado por el SAE</t>
  </si>
  <si>
    <t>2021-07-28 14:48:01.0</t>
  </si>
  <si>
    <t>2021-07-28 23:56:49.0</t>
  </si>
  <si>
    <t>Grupo Lala</t>
  </si>
  <si>
    <t>2021-07-28 22:54:13.0</t>
  </si>
  <si>
    <t>2021-07-28 12:53:19.0</t>
  </si>
  <si>
    <t>UNE-EN 16258:2013: Methodology for calculating and declaring energy consumption and GHG emissions of transport services (freight and passengers). This standard has been used to collect data and calculate Scope 1 and Scope 3 emissions from our transport activity.</t>
  </si>
  <si>
    <t>GRUPO PISCIMEX SA CV</t>
  </si>
  <si>
    <t>2021-07-22 17:32:08.0</t>
  </si>
  <si>
    <t>Other, please specify: XXX</t>
  </si>
  <si>
    <t>XXX</t>
  </si>
  <si>
    <t>2021-07-28 14:08:39.0</t>
  </si>
  <si>
    <t>GRUPO SAGMA SA DE CV</t>
  </si>
  <si>
    <t>2021-06-25 20:27:05.0</t>
  </si>
  <si>
    <t>2021-06-23 10:41:12.0</t>
  </si>
  <si>
    <t>Other, please specify:  Registro de huella de carbono, compensación y proyectos de absorción de dióxido de carbono. - Subdirección General de Coordinación de Acciones Frente al Cambio Climático - Ministerio para la transición ecológica y el reto demográfico de España.</t>
  </si>
  <si>
    <t>GRUPO VIATEK</t>
  </si>
  <si>
    <t>2021-07-28 15:47:57.0</t>
  </si>
  <si>
    <t>2021-07-26 15:36:13.0</t>
  </si>
  <si>
    <t>IPCC Guidelines for National Greenhouse Gas Inventories, 2006; The Greenhouse Gas Protocol: A Corporate Accounting and Reporting Standard (Revised Edition); The Greenhouse Gas Protocol: Scope 2 Guidance;  Other, please specify: Energy Statistics Manual (IEA,2005); Italian GHG annual inventory submissions - NIR &amp; CRF 1990-2018 (ISPRA, 2020); Fiche 330 (UIC, 2008); SINAnet (ISPRA, 2018); European Residual Mixes (AIB, 2016-2017-2018); GHG Protocol Scope 3 (GHG Protocol, 2013)</t>
  </si>
  <si>
    <t>Most of the information is collected in the FS Group's 2020 Sustainability Report which was drawn up in accordance with the "GRI Sustainability Global Reporting Initiative (GRI)" standards, according to the "Comprehensive" reporting option. In order to apply the most recent emission factors, FS Group utilizes the ones corresponding to the year N-2 to calculate the emissions in the reporting year N.</t>
  </si>
  <si>
    <t>2021-07-27 07:31:55.0</t>
  </si>
  <si>
    <t>2021-07-26 00:11:40.0</t>
  </si>
  <si>
    <t>2021-07-16 10:11:51.0</t>
  </si>
  <si>
    <t>GSI TECHNOLOGY</t>
  </si>
  <si>
    <t>2021-07-07 21:21:39.0</t>
  </si>
  <si>
    <t>Other, please specify: GSI is fabless design house. Utilities are mainly for office use.</t>
  </si>
  <si>
    <t>None.</t>
  </si>
  <si>
    <t>2021-06-17 13:36:28.0</t>
  </si>
  <si>
    <t>Other, please specify: In house tracking via spreadsheet using  Carbon Trust analysis protocols.</t>
  </si>
  <si>
    <t>Guala Closures Group</t>
  </si>
  <si>
    <t>2021-07-13 13:42:14.0</t>
  </si>
  <si>
    <t>Guala Dispensing</t>
  </si>
  <si>
    <t>2021-07-27 08:03:36.0</t>
  </si>
  <si>
    <t>Guangdong Broadradio Communication Technology Co. Ltd.</t>
  </si>
  <si>
    <t>2021-05-11 07:35:59.0</t>
  </si>
  <si>
    <t>GUANGDONG CASUN LIGHTING TECHNOLOGY CO., LTD</t>
  </si>
  <si>
    <t>2021-06-21 06:56:40.0</t>
  </si>
  <si>
    <t>GUANGDONG DAYA SMART KITCHEN</t>
  </si>
  <si>
    <t>2021-07-27 09:22:05.0</t>
  </si>
  <si>
    <t>2021-05-07 01:56:01.0</t>
  </si>
  <si>
    <t>Act on the Rational Use of Energy; China Corporate Energy Conservation and GHG Management Programme</t>
  </si>
  <si>
    <t>2021-06-23 01:37:33.0</t>
  </si>
  <si>
    <t>2021-07-13 08:04:27.0</t>
  </si>
  <si>
    <t>2021-07-27 06:36:55.0</t>
  </si>
  <si>
    <t>GUANGDONG PACIFIC MILLENNIUM PACKAGING &amp; PAPER INDUSTRIES CO.,LTD.</t>
  </si>
  <si>
    <t>2021-07-26 07:10:28.0</t>
  </si>
  <si>
    <t>年审</t>
  </si>
  <si>
    <t>Guangdong Sun Rising Tools Co.,Ltd</t>
  </si>
  <si>
    <t>2021-07-23 09:26:19.0</t>
  </si>
  <si>
    <t>2021-07-27 11:26:29.0</t>
  </si>
  <si>
    <t>2021-06-20 03:04:53.0</t>
  </si>
  <si>
    <t>Guangzhou Yajiang Photoelectric Equipment Co., Ltd.</t>
  </si>
  <si>
    <t>2021-07-23 06:54:59.0</t>
  </si>
  <si>
    <t>Guardiom</t>
  </si>
  <si>
    <t>2021-07-21 00:22:43.0</t>
  </si>
  <si>
    <t>Other, please specify: Método utilizado e aplicado conforme as orientações do fabricante.</t>
  </si>
  <si>
    <t>Norma ISO 362-1:2015 ... o valor declarado pelo fabricante que consta no manual do proprietário.</t>
  </si>
  <si>
    <t>Guerbet</t>
  </si>
  <si>
    <t>2021-07-28 13:22:56.0</t>
  </si>
  <si>
    <t>2021-07-23 17:06:38.0</t>
  </si>
  <si>
    <t>2021-07-28 21:58:11.0</t>
  </si>
  <si>
    <t>GUILHEM CONSTRUÇÕES E INSTALAÇÕES LTDA</t>
  </si>
  <si>
    <t>2021-04-19 11:58:25.0</t>
  </si>
  <si>
    <t>Other, please specify: NÃO HÁ</t>
  </si>
  <si>
    <t>NÃO HÁ</t>
  </si>
  <si>
    <t>GUILIN LAYN NATURAL INGREDIENT CORP</t>
  </si>
  <si>
    <t>2021-06-11 07:46:54.0</t>
  </si>
  <si>
    <t>2021-08-26 11:00:35.0</t>
  </si>
  <si>
    <t>World Steel Association CO2 emissions data collection guidelines;  Other, please specify: Kuwait Environmental Protection Agency Standard</t>
  </si>
  <si>
    <t>We have our Fourier Transform Infra-Red (FTIR) equipped mobile laboratory that is European standard. We test our emmission and report to the government agency, KEPA.</t>
  </si>
  <si>
    <t>2021-07-28 03:29:35.0</t>
  </si>
  <si>
    <t>Act on the Rational Use of Energy; Bilan Carbone; China Corporate Energy Conservation and GHG Management Programme; Energy Information Administration 1605B; IPCC Guidelines for National Greenhouse Gas Inventories, 2006</t>
  </si>
  <si>
    <t>2021-07-28 00:23:46.0</t>
  </si>
  <si>
    <t>GUM CHEMICAL SOLUTIONS, S.A.</t>
  </si>
  <si>
    <t>2021-07-28 12:13:43.0</t>
  </si>
  <si>
    <t>2021-07-02 16:00:40.0</t>
  </si>
  <si>
    <t>GUNNING TRANSMISSION &amp; DISTRIBUTION SERVICES</t>
  </si>
  <si>
    <t>2021-07-05 08:31:37.0</t>
  </si>
  <si>
    <t>Other, please specify: Environmental Reporting Guidelines, March 2019</t>
  </si>
  <si>
    <t>We have developed a bespoke internal spreadsheet, we have used DEFRA 2020 conversion factors. Some elements of the data we had to estimate, however, all assumptions have been included on our calculation spreadsheet.</t>
  </si>
  <si>
    <t>2021-08-27 14:47:34.0</t>
  </si>
  <si>
    <t>H-ONE CO., LTD.</t>
  </si>
  <si>
    <t>2021-07-27 10:41:19.0</t>
  </si>
  <si>
    <t>Act on the Rational Use of Energy; Japan Ministry of the Environment, Law Concerning the Promotion of the Measures to Cope with Global Warming, Superceded by Revision of the Act on Promotion of Global Warming Countermeasures (2005 Amendment);  Other, please specify: Honda GHGcommon criteria for calculation</t>
  </si>
  <si>
    <t>We use 0.455tCO2 / MWh, which is the Japanese average coefficient of the "Act on Promotion of Global Warming Countermeasures", for electricity as the main energy source.For other energy (LPG, city gas, light oil, kerosene, gasoline) we use index of Act on Promotion of Global Warming Countermeasures.Fixed index is used for both.</t>
  </si>
  <si>
    <t>2021-07-25 22:26:13.0</t>
  </si>
  <si>
    <t>2021-06-28 08:21:13.0</t>
  </si>
  <si>
    <t>H&amp;R Real Estate Investment Trust</t>
  </si>
  <si>
    <t>2021-07-28 19:08:11.0</t>
  </si>
  <si>
    <t>H. M. S. Manufacturing Company</t>
  </si>
  <si>
    <t>2021-07-27 15:24:04.0</t>
  </si>
  <si>
    <t>2021-07-27 21:24:56.0</t>
  </si>
  <si>
    <t>2021-07-27 10:55:24.0</t>
  </si>
  <si>
    <t>India GHG Inventory Programme;  Other, please specify: India's INDC GHG Reduction and Management Act</t>
  </si>
  <si>
    <t>We are following the India's INDC GHG Emission Reduction and Management Law,2015. We have a well planed system for data collection department wise, after which all the data consolidated (like electricity, LPG, Gases, Transportation etc.). Then all the data converted into metric tons of CO2 emission by standard formula.</t>
  </si>
  <si>
    <t>H.U. Group Holdings, Inc.</t>
  </si>
  <si>
    <t>2021-07-27 11:42:37.0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</si>
  <si>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Other, please specify: 経済産業省「エネルギーの使用の合理化等に関する法律施行規則」別表第一など国内省庁のものを使用します。</t>
  </si>
  <si>
    <t>・経済産業省「エネルギーの使用の合理化等に関する法律施行規則」別表第一・環境省「地球温暖化対策の推進に関する法律施行令」の別表第一・都市ガスは事業所別係数・電気は事業所別係数：環境省・経済産業省「電気事業者別排出係数（特定排出者の温室効果ガス排出量算定用）－平成29年度実績」の係数</t>
  </si>
  <si>
    <t>2021-07-28 01:00:54.0</t>
  </si>
  <si>
    <t>HAILIAN SAW BLADE TECHNOLOGY</t>
  </si>
  <si>
    <t>2021-07-19 09:22:44.0</t>
  </si>
  <si>
    <t>Haiyang Qinghong Garment Co. Ltd.</t>
  </si>
  <si>
    <t>2021-07-24 06:37:00.0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</si>
  <si>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Other, please specify;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</si>
  <si>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2021-07-15 05:46:58.0</t>
  </si>
  <si>
    <t>2021-07-27 05:55:53.0</t>
  </si>
  <si>
    <t>2021-07-27 03:21:18.0</t>
  </si>
  <si>
    <t>HALIM CORPORATION FOR SUPPLY and GENERAL SERVICES</t>
  </si>
  <si>
    <t>2021-08-19 06:35:26.0</t>
  </si>
  <si>
    <t>By using 3rd party specialized in emissions calculation (Comlbazzal)</t>
  </si>
  <si>
    <t>2021-07-23 20:07:30.0</t>
  </si>
  <si>
    <t>American Petroleum Institute Compendium of Greenhouse Gas Emissions Methodologies for the Oil and Natural Gas Industry, 2009; IPIECA’s Petroleum Industry Guidelines for reporting GHG emissions, 2nd edition, 2011; The Greenhouse Gas Protocol: A Corporate Accounting and Reporting Standard (Revised Edition); US EPA Mandatory Greenhouse Gas Reporting Rule</t>
  </si>
  <si>
    <t>2021-07-27 09:30:20.0</t>
  </si>
  <si>
    <t>HALO BRANDED SOLUTIONS INC</t>
  </si>
  <si>
    <t>2021-07-28 23:52:14.0</t>
  </si>
  <si>
    <t>2021-07-27 00:01:29.0</t>
  </si>
  <si>
    <t>2021-07-20 18:05:46.0</t>
  </si>
  <si>
    <t>2021-07-28 00:11:19.0</t>
  </si>
  <si>
    <t>Hanbo Enterprises Ltd.</t>
  </si>
  <si>
    <t>2021-07-26 16:53:34.0</t>
  </si>
  <si>
    <t>2021-07-28 05:52:10.0</t>
  </si>
  <si>
    <t>2021-09-15 17:58:30.0</t>
  </si>
  <si>
    <t>Energy Information Administration 1605B; The Greenhouse Gas Protocol: A Corporate Accounting and Reporting Standard (Revised Edition); The Greenhouse Gas Protocol: Scope 2 Guidance; US EPA Emissions &amp; Generation Resource Integrated Database (eGRID)</t>
  </si>
  <si>
    <t>Hang Lung Properties</t>
  </si>
  <si>
    <t>2021-07-28 03:52:48.0</t>
  </si>
  <si>
    <t>Hang Tat Shoes trading Limited</t>
  </si>
  <si>
    <t>2021-04-22 08:51:45.0</t>
  </si>
  <si>
    <t>2021-07-08 01:37:52.0</t>
  </si>
  <si>
    <t>2021-07-10 07:08:02.0</t>
  </si>
  <si>
    <t>2021-07-21 01:08:03.0</t>
  </si>
  <si>
    <t>HANGZHOU XINGSHENG TOOLS FA</t>
  </si>
  <si>
    <t>2021-06-23 05:32:54.0</t>
  </si>
  <si>
    <t>ABI Energia Linee Guida; American Petroleum Institute Compendium of Greenhouse Gas Emissions Methodologies for the Oil and Natural Gas Industry, 2009; Australia - National Greenhouse and Energy Reporting Act; Bilan Carbone; Brazil GHG Protocol Programme; China Corporate Energy Conservation and GHG Management Programme;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Primary Iron and Steel Production, Guidance Manual for Estimating Greenhouse Gas Emissions; Environment Canada, Primary Magnesium Production and Casting, Guidance Manual for Estimating Greenhouse Gas Emissions; ICLEI Local Government GHG Protocol; IPCC Guidelines for National Greenhouse Gas Inventories, 2006; ISO 14064-1; Recommendations for reporting significant indirect emissions under Article 173-IV (ADEME 2018); Regional Greenhouse Gas Initiative (RGGI) Model Rule; The Climate Registry: Electric Power Sector (EPS) Protocol; The Climate Registry: General Reporting Protocol; The Climate Registry: Local Government Operations (LGO) Protocol; The Climate Registry: Oil &amp; Gas Protocol;  Other, please specify: 生产过程中没有产生排放</t>
  </si>
  <si>
    <t>生产过程中没有产生排放</t>
  </si>
  <si>
    <t>2021-07-19 10:05:11.0</t>
  </si>
  <si>
    <t>Hangzhou Zhongjie Tools</t>
  </si>
  <si>
    <t>2021-07-07 03:07:12.0</t>
  </si>
  <si>
    <t>2021-07-26 07:13:40.0</t>
  </si>
  <si>
    <t>American Petroleum Institute Compendium of Greenhouse Gas Emissions Methodologies for the Oil and Natural Gas Industry, 2009; IPCC Guidelines for National Greenhouse Gas Inventories, 2006; ISO 14064-1; Korea GHG and Energy Target Management System Operating Guidelines; The Greenhouse Gas Protocol: A Corporate Accounting and Reporting Standard (Revised Edition);  Other, please specify: IEA (International Energy Agency) CO2 Emissions from Fuel Combustion Highlights</t>
  </si>
  <si>
    <t>IEA CO2 Emissions from Fuel Combustion Highlights- We used the emission factor of purchased electricity from the above reference for our overseas sites.</t>
  </si>
  <si>
    <t>2021-07-22 09:16:39.0</t>
  </si>
  <si>
    <t>2021-07-28 11:47:29.0</t>
  </si>
  <si>
    <t>2021-07-27 07:18:58.0</t>
  </si>
  <si>
    <t>HANRIM INTECH CO. LTD.</t>
  </si>
  <si>
    <t>2021-08-09 01:08:21.0</t>
  </si>
  <si>
    <t>2021-07-23 05:24:11.0</t>
  </si>
  <si>
    <t>2021-07-28 12:07:58.0</t>
  </si>
  <si>
    <t>2021-07-28 11:03:19.0</t>
  </si>
  <si>
    <t>Haotian</t>
  </si>
  <si>
    <t>2021-07-27 07:48:58.0</t>
  </si>
  <si>
    <t>Hapag-Lloyd AG</t>
  </si>
  <si>
    <t>2021-07-28 16:18:47.0</t>
  </si>
  <si>
    <t>Defra Environmental Reporting Guidelines: Including streamlined energy and carbon reporting guidance, 2019; The Greenhouse Gas Protocol: A Corporate Accounting and Reporting Standard (Revised Edition);  Other, please specify: Kranke, A; Schmied, M. &amp;Schön, A.D. (2011): CO2-Berechnung in der Logistik. München: Vogel (CO2 calculation in logistics); DIN EN 16258; GLEC Framework 2.0</t>
  </si>
  <si>
    <t>Kranke, A; Schmied, M. &amp;;Schön, A.D. (2011): CO2-Berechnung in der Logistik. München: Vogel (CO2 calculation in logistics);DIN EN 16258;GLEC Framework 2.0</t>
  </si>
  <si>
    <t>2021-07-28 05:53:06.0</t>
  </si>
  <si>
    <t>Other, please specify: 環境省　温室効果ガス排出量算定・報告・公表制度</t>
  </si>
  <si>
    <t>活動データは、各国にある拠点より、各データを収集し、合計。グループ会社として合計した数値を、環境省　温室効果ガス排出量算定・公表制度の数値を使用し、計算。</t>
  </si>
  <si>
    <t>Harbin Hafei Airbus Compound Materials Manufacturing Center Co., Ltd.</t>
  </si>
  <si>
    <t>2021-07-09 03:53:34.0</t>
  </si>
  <si>
    <t>China Corporate Energy Conservation and GHG Management Programme; IEA CO2 Emissions from Fuel Combustion</t>
  </si>
  <si>
    <t>2021-07-19 14:54:28.0</t>
  </si>
  <si>
    <t>Other, please specify: 1</t>
  </si>
  <si>
    <t>Life Cycle Costing Analysis, which analyzes the energy cost of our activities from investment to disposal.</t>
  </si>
  <si>
    <t>2021-07-27 15:16:18.0</t>
  </si>
  <si>
    <t>American Petroleum Institute Compendium of Greenhouse Gas Emissions Methodologies for the Oil and Natural Gas Industry, 2009; Defra Environmental Reporting Guidelines: Including streamlined energy and carbon reporting guidance, 2019</t>
  </si>
  <si>
    <t>HARCO INDUSTRIES INC</t>
  </si>
  <si>
    <t>2021-07-30 21:45:55.0</t>
  </si>
  <si>
    <t>HARDISTY HOLDINGS</t>
  </si>
  <si>
    <t>2021-06-18 18:37:06.0</t>
  </si>
  <si>
    <t>Hargreaves Lansdown</t>
  </si>
  <si>
    <t>2021-07-06 14:54:39.0</t>
  </si>
  <si>
    <t>2021-07-27 10:31:32.0</t>
  </si>
  <si>
    <t>Grain &amp; corn farming</t>
  </si>
  <si>
    <t>2021-07-23 12:11:27.0</t>
  </si>
  <si>
    <t>The GHG Indicator: UNEP Guidelines for Calculating Greenhouse Gas Emissions for Businesses and Non-Commercial Organizations; The Greenhouse Gas Protocol: A Corporate Accounting and Reporting Standard (Revised Edition); The Greenhouse Gas Protocol: Scope 2 Guidance; US EPA Emissions &amp; Generation Resource Integrated Database (eGRID);  Other, please specify: https://www.epa.gov/climateleadership/center-corporate-climate-leadership-ghg-emission-factors-hub; http://carbonfund.org/how-we-calculate/;  https://ghgprotocol.org/standards/scope-3-standard</t>
  </si>
  <si>
    <t>Usage data was collected from invoices for natural gas; electricity purchased, generated and sold; landfill and recycling services. IPCC Guidelines for National Greenhouse Gas Inventories, 2006 and IPCC Fifth Assessment report for GWP values to calculate the CO2e values. We used the Voluntary Reporting of Greenhouse Gases Program on the US Energy Information Administration Website - average electricity factors by state and region (updated April 2021), EPA GHG Emissions Factors Hub, Carbonfund.org for the shipping factors (sea, rail and truck), WARM 2020 calculator for recycle and landfill values and the EPA Greenhouse Gases Equivalencies Calculator and the Quantis Scope 3 Evaluator tool to estimate certain Scope 3 categories for our calculations. Over time, we've seen factors shift, which affects our ability to track annual progress.</t>
  </si>
  <si>
    <t>HARRISON JET GUNS</t>
  </si>
  <si>
    <t>2021-07-07 12:43:09.0</t>
  </si>
  <si>
    <t>Other, please specify: We don't collect the data</t>
  </si>
  <si>
    <t>We don't</t>
  </si>
  <si>
    <t>2021-07-20 13:46:04.0</t>
  </si>
  <si>
    <t>HARVATEK CORPORATION</t>
  </si>
  <si>
    <t>2021-08-02 02:07:04.0</t>
  </si>
  <si>
    <t>2021-07-28 23:37:26.0</t>
  </si>
  <si>
    <t>Defra Environmental Reporting Guidelines: Including streamlined energy and carbon reporting guidance, 2019; Energy Information Administration 1605B;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</si>
  <si>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Hassan</t>
  </si>
  <si>
    <t>2021-07-30 05:35:57.0</t>
  </si>
  <si>
    <t>Other, please specify: IS-11255</t>
  </si>
  <si>
    <t>IS-11255 part 1,2,7</t>
  </si>
  <si>
    <t>2021-07-27 14:11:37.0</t>
  </si>
  <si>
    <t>Bilan Carbone; Defra Environmental Reporting Guidelines: Including streamlined energy and carbon reporting guidance, 2019; The Greenhouse Gas Protocol: A Corporate Accounting and Reporting Standard (Revised Edition);  Other, please specify: ADEME</t>
  </si>
  <si>
    <t>La méthode employée, validée par Deloitte et EY, se base sur les préconisations de la norme ISO 141064 (et de manière générale du GHG Protocole et du Bilan carbone). L'idée est d'utiliser les facteurs d'émission les plus pertinents, tant d'un point de vue de l'activité elle-même que d'un point de vue géographique. Par exemple, pour le transport en train, plutôt que d'utiliser le même FE pour tous les pays, nous adaptons en fonction du pays lorsque c'est possible, afin d'avoir un bilan le plus affiné qui soit. Direct greenhouse gas emissions (Scope 1)Havas direct greenhouse gas emissions come from the consumption of natural gas and heating oil by the various sites of the group, leaks of refrigerants from air conditioning and the consumption of fuels used by the fleet of vehicles of function and service.The calculations are based on specific data for each energy source (natural gas, heating oil, diesel, gasoline, LPG), Havas multiplying energy consumption by the relevant emission factors (detailed in our Methodology note).Indirect greenhouse gas emissions (Scope 2)Havas indirect greenhouse gas emissions come from the consumption of electricity and energy supplied by the heating and cooling networks at the various sites of the group.The calculations are based on specific data for each consumption item, Havas multiplying the energy consumption by the relevant emission factors. Where possible, these emission factors are regionalized (detailed in our Methodology note).Other indirect greenhouse gas emissions (Scope 3)The quantities of greenhouse gas emissions from the various Scope 3 items correspond to the followingitems:§ Product purchases§ Waste§ Business trips§ Fixed assets (buildings rented or owned)§ Use of products soldUnless otherwise specified, the emission factors used are taken from the ''Bilan GES” database (V.15 - 18/09/2018) : https://www.bilans-ges.ademe.fr/docutheque/docs/Base%20Carbone%20-%20Donn%C3%A9es%202%20V15.0.zip In the case of the addition of new emission items, however, the emission factor from the most recent version of the GHG base is selected.</t>
  </si>
  <si>
    <t>Hawaiian Holding</t>
  </si>
  <si>
    <t>2021-10-01 02:35:08.0</t>
  </si>
  <si>
    <t>Other, please specify: See details in C5.2a below</t>
  </si>
  <si>
    <t>FRED (fuel Reporting and Emission Database), CORSIA Block-off/Block-on, and CERT (CO2 Estimation and Reporting Tool)</t>
  </si>
  <si>
    <t>HAWKEYE INDUSTRIES</t>
  </si>
  <si>
    <t>2021-05-05 19:25:18.0</t>
  </si>
  <si>
    <t>HAYCO</t>
  </si>
  <si>
    <t>2021-07-21 09:02:59.0</t>
  </si>
  <si>
    <t>2021-07-28 16:18:11.0</t>
  </si>
  <si>
    <t>HC OLSEN CONSTRUCTION</t>
  </si>
  <si>
    <t>2021-08-25 21:06:35.0</t>
  </si>
  <si>
    <t>US EPA: "Emission Facts: Average Carbon Dioxide Emissions Resulting from Gasoline and Diesel Fuel" EPAA-420-F-05-0001 February 2005, last updated April 12, 2011, for values used in calculating emissions for company vehicles.US EPA: "Green Power Equivalency Calculator Methodologies" last updated June 2, 2011, for value used in calculating emissions from office electricity use (kilowatt hours).</t>
  </si>
  <si>
    <t>2021-07-27 15:39:21.0</t>
  </si>
  <si>
    <t>2021-07-28 09:02:50.0</t>
  </si>
  <si>
    <t>China Corporate Energy Conservation and GHG Management Programme; European Union Emission Trading System (EU ETS): The Monitoring and Reporting Regulation (MMR) – General guidance for installations; French methodology for greenhouse gas emissions assessments by companies V4 (ADEME 2016); IPCC Guidelines for National Greenhouse Gas Inventories, 2006; ISO 14064-1; Programa GEI Mexico;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VfU (Verein fur Umweltmanagement) Indicators Standard</t>
  </si>
  <si>
    <t>2021-07-28 13:06:55.0</t>
  </si>
  <si>
    <t>India GHG Inventory Programme; IPCC Guidelines for National Greenhouse Gas Inventories, 2006; ISO 14064-1; The Greenhouse Gas Protocol: A Corporate Accounting and Reporting Standard (Revised Edition);  Other, please specify: CO2 baseline database for the Indian power sector Version 15, U.S. Environmental Protection Agency Office of Resource Conservation and Recovery Documentation (Energy &amp; Emissions), Global Reporting Initiative (GRI) Standards guidance</t>
  </si>
  <si>
    <t>Global standards and guidance like Global Reporting Initiative (GRI) Standards guidance, ISO 14064 for GHG Inventory Accounting &amp;; Verification and ''The Greenhouse Gas Protocol Corporate Accounting and Reporting Standard” by WBCSD have been used. The CO2 Baseline Database from Indian power sector (Version 15) was used to calculate the scope 2 emissions from purchased electricity and US EPA WARM (Waste Reduction Model Version 15) was used to calculate emissions from paper consumption and e-waste reported in the Bank's scope 3 emissions.</t>
  </si>
  <si>
    <t>Headlam Group</t>
  </si>
  <si>
    <t>2021-07-19 14:33:15.0</t>
  </si>
  <si>
    <t>2021-07-28 00:02:30.0</t>
  </si>
  <si>
    <t>2021-07-23 16:16:48.0</t>
  </si>
  <si>
    <t>2021-08-19 14:54:22.0</t>
  </si>
  <si>
    <t>Other, please specify: We have used the International Maritime Organization's Greenhouse Gas Reports as basis for determining our emissions in general. For NOx specifically, we have used our engines certificates, recognized by for example the Norwegian Maritime Authority</t>
  </si>
  <si>
    <t>The emission factors and references can be found on our website: &lt;a href="https://hmc.heerema.com/about/sustainability/data-emissions/"&gt;https://hmc.heerema.com/about/sustainability/data-emissions/ A more detailed report (Heerema Emission Factor Determination Report) is available upon request at the Sustainability Advisor.</t>
  </si>
  <si>
    <t>HEHUI ELECTRONIC</t>
  </si>
  <si>
    <t>2021-07-31 09:43:45.0</t>
  </si>
  <si>
    <t>2021-07-27 14:40:17.0</t>
  </si>
  <si>
    <t>2021-07-28 19:34:24.0</t>
  </si>
  <si>
    <t>2021-07-09 15:55:06.0</t>
  </si>
  <si>
    <t>2021-07-28 18:27:47.0</t>
  </si>
  <si>
    <t>Environment Canada, Primary Magnesium Production and Casting, Guidance Manual for Estimating Greenhouse Gas Emissions; The Greenhouse Gas Protocol: A Corporate Accounting and Reporting Standard (Revised Edition); The Greenhouse Gas Protocol: Scope 2 Guidance</t>
  </si>
  <si>
    <t>2021-07-22 06:05:07.0</t>
  </si>
  <si>
    <t>2021-07-22 10:52:06.0</t>
  </si>
  <si>
    <t>Defra Environmental Reporting Guidelines: Including streamlined energy and carbon reporting guidance, 2019; EPRA (European Public Real Estate Association) guidelines, 2011; The Greenhouse Gas Protocol: A Corporate Accounting and Reporting Standard (Revised Edition)</t>
  </si>
  <si>
    <t>2021-07-28 12:00:04.0</t>
  </si>
  <si>
    <t>IEA CO2 Emissions from Fuel Combustion; IPCC Guidelines for National Greenhouse Gas Inventories, 2006; The Greenhouse Gas Protocol: A Corporate Accounting and Reporting Standard (Revised Edition)</t>
  </si>
  <si>
    <t>2021-07-26 14:39:09.0</t>
  </si>
  <si>
    <t>The Greenhouse Gas Protocol: A Corporate Accounting and Reporting Standard (Revised Edition);  Other, please specify: DIN EN 16258, GLEC</t>
  </si>
  <si>
    <t>EN 16258 is a european standard for emission calculation in transport services. The DSLV Guidance is the german interpretation and guidelineof the standard.GLEC Framework is another international standard and approach for emission calculation.</t>
  </si>
  <si>
    <t>2021-07-19 12:15:32.0</t>
  </si>
  <si>
    <t>Others:a) The VfU Indicators Standard Calculation Tool 2013.b) An adaption of a) to the new Greenhouse Gas Protocol Scope 3 report (October 2011)Since 2018 the data is collected throughout the Helvetia Group with an online software solution (WeSustain) which allows to improve data accuracy. The emission factors are the same as outlined above. Please see also attached File CO2_Faktoren_WeSustain.xls in section, 15, C-FI which is based on the document " VfU Indicators 2013 GHG Conversion Factors.pdf " .</t>
  </si>
  <si>
    <t>2021-07-28 08:06:09.0</t>
  </si>
  <si>
    <t>ABI Energia Linee Guida; China Corporate Energy Conservation and GHG Management Programme; European Union Emission Trading System (EU ETS): The Monitoring and Reporting Regulation (MMR) – General guidance for installations; ICLEI Local Government GHG Protocol; IEA CO2 Emissions from Fuel Combustion; The Greenhouse Gas Protocol: Scope 2 Guidance</t>
  </si>
  <si>
    <t>2021-06-29 08:15:59.0</t>
  </si>
  <si>
    <t>The Greenhouse Gas Protocol: Scope 2 Guidance;  Other, please specify: ISO/TS 14067-2013 Greenhouse Gas Product Carbon Emissions Requirements and Guidelines for Quantification and Communication; PAS2050:2011 Evaluation Specification for Greenhouse Gas Emissions of Goods and Services in the Life Cycle</t>
  </si>
  <si>
    <t>The guiding principle for this data collection and selection is: the data is as representative as possible, mainly in terms of manufacturer, technology, region, time, etc. The main process activity data of the production life cycle comes from the primary data of the company's field survey. The emission factor data of most domestic raw materials comes from the IPCC database, as well as the China Life Cycle Basic Database (CLCD) and the Swiss Ecoinvent database. This evaluation is selected, the data is highly recognized and widely used in LCA research at home and abroad. In addition, the eFootprint software realizes product life cycle modeling, calculation and result analysis to ensure the traceability and reproducibility of data and calculation results.</t>
  </si>
  <si>
    <t>HenanyinjindaColor-PrintingCo.,Ltd (Yinjinda Color Printing Co., Ltd. Henan)</t>
  </si>
  <si>
    <t>2021-07-30 03:00:17.0</t>
  </si>
  <si>
    <t>China Corporate Energy Conservation and GHG Management Programme; ICLEI Local Government GHG Protocol; The GHG Indicator: UNEP Guidelines for Calculating Greenhouse Gas Emissions for Businesses and Non-Commercial Organizations; The Greenhouse Gas Protocol: Public Sector Standard; WBCSD: The Cement CO2 and Energy Protocol</t>
  </si>
  <si>
    <t>HENGDRIVE</t>
  </si>
  <si>
    <t>2021-07-23 06:32:16.0</t>
  </si>
  <si>
    <t>Other, please specify: 恒驱暂时还没有收集二氧化碳排放数据</t>
  </si>
  <si>
    <t>HENGHAO</t>
  </si>
  <si>
    <t>2021-07-16 06:46:42.0</t>
  </si>
  <si>
    <t>Hengshui Jizhou Qinghua plastic factory</t>
  </si>
  <si>
    <t>2021-07-19 03:47:31.0</t>
  </si>
  <si>
    <t>HENGXING ELECTRONICS HARDWARE</t>
  </si>
  <si>
    <t>2021-08-24 01:53:40.0</t>
  </si>
  <si>
    <t>2021-07-23 15:10:01.0</t>
  </si>
  <si>
    <t>IEA CO2 Emissions from Fuel Combustion; The Greenhouse Gas Protocol: A Corporate Accounting and Reporting Standard (Revised Edition); The Greenhouse Gas Protocol: Scope 2 Guidance</t>
  </si>
  <si>
    <t>2021-08-26 18:58:09.0</t>
  </si>
  <si>
    <t>2021-07-29 02:50:49.0</t>
  </si>
  <si>
    <t>The Greenhouse Gas Protocol: A Corporate Accounting and Reporting Standard (Revised Edition); US EPA Center for Corporate Climate Leadership: Indirect Emissions From Purchased Electricity</t>
  </si>
  <si>
    <t>Heppner</t>
  </si>
  <si>
    <t>2021-07-27 09:28:06.0</t>
  </si>
  <si>
    <t>2021-07-27 16:38:14.0</t>
  </si>
  <si>
    <t>European Union Emission Trading System (EU ETS): The Monitoring and Reporting Regulation (MMR) – General guidance for installations; The Greenhouse Gas Protocol: A Corporate Accounting and Reporting Standard (Revised Edition);  Other, please specify: Company’s own methodology</t>
  </si>
  <si>
    <t>Company's own methodology to estimate emissions from landfills, waste-to-energy plants and leakages from gas distribution network.</t>
  </si>
  <si>
    <t>Herbalife Nutrition Ltd</t>
  </si>
  <si>
    <t>2021-07-29 00:25:16.0</t>
  </si>
  <si>
    <t>IEA CO2 Emissions from Fuel Combustion; IPCC Guidelines for National Greenhouse Gas Inventories, 2006; US EPA Emissions &amp; Generation Resource Integrated Database (eGRID)</t>
  </si>
  <si>
    <t>2021-09-01 09:33:21.0</t>
  </si>
  <si>
    <t>Luggage &amp; bags</t>
  </si>
  <si>
    <t>HERMES LOGISTICA SA</t>
  </si>
  <si>
    <t>2021-07-27 15:18:38.0</t>
  </si>
  <si>
    <t>2021-08-27 18:56:16.0</t>
  </si>
  <si>
    <t>2021-07-28 18:07:11.0</t>
  </si>
  <si>
    <t>HEUCHEMER VERPACKUNG</t>
  </si>
  <si>
    <t>2021-08-16 05:11:48.0</t>
  </si>
  <si>
    <t>HEWITT EQUIPAMENTOS LTDA</t>
  </si>
  <si>
    <t>2021-07-21 12:50:17.0</t>
  </si>
  <si>
    <t>2021-07-23 18:14:54.0</t>
  </si>
  <si>
    <t>HEXINDO ADIPERKASA TBK</t>
  </si>
  <si>
    <t>2021-07-29 01:24:28.0</t>
  </si>
  <si>
    <t>US EPA Center for Corporate Climate Leadership:  Direct Emissions from Mobile Combustion Sources; US EPA Center for Corporate Climate Leadership: Direct Emissions from Stationary Combustion Sources</t>
  </si>
  <si>
    <t>2021-07-20 06:48:31.0</t>
  </si>
  <si>
    <t>Defra Environmental Reporting Guidelines: Including streamlined energy and carbon reporting guidance, 2019; The Greenhouse Gas Protocol: A Corporate Accounting and Reporting Standard (Revised Edition);  Other, please specify: We also used data from Carbon FootprintTM (2019)</t>
  </si>
  <si>
    <t>Carbon Footprint Ltd UK provided updated data for Scope 2 emissions in various countries and states in the US. This added valuable information to the Defra figures.</t>
  </si>
  <si>
    <t>hGears</t>
  </si>
  <si>
    <t>2021-07-02 02:44:00.0</t>
  </si>
  <si>
    <t>HH Global</t>
  </si>
  <si>
    <t>2021-07-27 17:01:04.0</t>
  </si>
  <si>
    <t>2021-07-22 01:00:15.0</t>
  </si>
  <si>
    <t>2021-07-27 10:59:32.0</t>
  </si>
  <si>
    <t>2021-07-12 05:49:58.0</t>
  </si>
  <si>
    <t>HI TECH ENGINEERING INDUSTRIES</t>
  </si>
  <si>
    <t>2021-07-21 12:42:43.0</t>
  </si>
  <si>
    <t>ISO 14064-1;  Other, please specify: ISO 14000</t>
  </si>
  <si>
    <t>No protocol decided yet</t>
  </si>
  <si>
    <t>Hi Tech Textile LLC</t>
  </si>
  <si>
    <t>2021-08-09 07:30:12.0</t>
  </si>
  <si>
    <t>Other, please specify: Follows Jordanian environmental laws.</t>
  </si>
  <si>
    <t>Follows Jordanian environmental laws.</t>
  </si>
  <si>
    <t>2021-07-28 08:22:56.0</t>
  </si>
  <si>
    <t>Hidrau Torque</t>
  </si>
  <si>
    <t>2021-07-16 20:36:51.0</t>
  </si>
  <si>
    <t>HIDROCOLOR, S. L.</t>
  </si>
  <si>
    <t>2021-07-22 13:43:16.0</t>
  </si>
  <si>
    <t>Other, please specify: we do not calculate the emissions because they pass the controls of the Spanish administrations</t>
  </si>
  <si>
    <t>2021-08-19 12:07:25.0</t>
  </si>
  <si>
    <t>2021-07-08 17:51:15.0</t>
  </si>
  <si>
    <t>High Performance Information Co., Ltd.</t>
  </si>
  <si>
    <t>2021-07-07 02:41:48.0</t>
  </si>
  <si>
    <t>ABI Energia Linee Guida; Bilan Carbone</t>
  </si>
  <si>
    <t>2021-06-29 07:45:33.0</t>
  </si>
  <si>
    <t>High Top Precision</t>
  </si>
  <si>
    <t>2021-07-13 01:14:47.0</t>
  </si>
  <si>
    <t>Regional Greenhouse Gas Initiative (RGGI) Model Rule; Taiwan - GHG Reduction Act</t>
  </si>
  <si>
    <t>HIGHMEN (SHANGHAI) INTERNATIONAL</t>
  </si>
  <si>
    <t>2021-07-07 11:32:47.0</t>
  </si>
  <si>
    <t>HighPower Tech</t>
  </si>
  <si>
    <t>2021-07-06 07:45:49.0</t>
  </si>
  <si>
    <t>Hikma Pharmaceuticals</t>
  </si>
  <si>
    <t>2021-07-28 12:48:52.0</t>
  </si>
  <si>
    <t>Defra Environmental Reporting Guidelines: Including streamlined energy and carbon reporting guidance, 2019; The Greenhouse Gas Protocol: A Corporate Accounting and Reporting Standard (Revised Edition); The Greenhouse Gas Protocol: Scope 2 Guidance;  Other, please specify: The GHG Protocol Corporate Value Chain (Scope 3) Accounting and Reporting Standard, and the Greenhouse Gas Protocol: Technical Guidance for Calculating Scope 3 Emissions</t>
  </si>
  <si>
    <t>To calculate emissions from Waste generated in operations in Scope 3, we have used the GHG Protocol Corporate Value Chain (Scope 3) Accounting and Reporting Standard and the Greenhouse Gas Protocol: Technical Guidance for Calculating Scope 3 Emissions. This guide offers companies practical guidance on calculating their scope 3 emissions. It contains information such as methods for calculating GHG emissions for each of the 15 scope 3 categories, data sources, and worked examples.</t>
  </si>
  <si>
    <t>Hilding Anders International Ab</t>
  </si>
  <si>
    <t>2021-07-28 14:44:20.0</t>
  </si>
  <si>
    <t>Hill-Rom Holdings Inc</t>
  </si>
  <si>
    <t>2021-07-23 11:49:59.0</t>
  </si>
  <si>
    <t>Bilan Carbone; US EPA Center for Corporate Climate Leadership:  Direct Emissions from Mobile Combustion Sources; US EPA Center for Corporate Climate Leadership: Direct Emissions from Stationary Combustion Sources; US EPA Mandatory Greenhouse Gas Reporting Rule</t>
  </si>
  <si>
    <t>Hill &amp; Smith Holdings</t>
  </si>
  <si>
    <t>2021-07-22 15:51:41.0</t>
  </si>
  <si>
    <t>Defra Environmental Reporting Guidelines: Including streamlined energy and carbon reporting guidance, 2019;  Other, please specify: International Energy Agency Emissions</t>
  </si>
  <si>
    <t>IEA 2010 figures as published in the 2012 edition published in March 2013 (CO2 EMISSIONS FROM FUEL COMBUSTION I E A S T A T I S T I C S International Energy Agency H I G H L I G H T S)</t>
  </si>
  <si>
    <t>HILTI DO BRASIL COMERCIAL LTDA</t>
  </si>
  <si>
    <t>2021-08-18 18:25:06.0</t>
  </si>
  <si>
    <t>2021-07-27 08:54:07.0</t>
  </si>
  <si>
    <t>Animal products wholesale</t>
  </si>
  <si>
    <t>2021-07-28 18:54:08.0</t>
  </si>
  <si>
    <t>2021-07-28 14:56:14.0</t>
  </si>
  <si>
    <t>2021-08-27 11:55:31.0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</si>
  <si>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</si>
  <si>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HireRight  INC</t>
  </si>
  <si>
    <t>2021-06-03 21:32:28.0</t>
  </si>
  <si>
    <t>Other, please specify: HireRight does not measure emissions</t>
  </si>
  <si>
    <t>HireRight continues to attempt to minimize our carbon footprint. • Our newer offices, including our headquarters in Irvine, CA, are LEED certified – utilizing efficient lighting, appliances, motion sensor-enabled water faucets, etc. • We are committed to conserving energy and reducing our impact on the environment. • We encourage employees to power down computers and lighting in areas that are not in use. • We make every attempt to efficiently manage our business to optimize space and energy use. For example, staff is grouped in consideration of both business needs and environmental responsibility. Areas of the office that are not in use are powered down and go dark. • Temperature is controlled by programmable thermostats, which are locked behind tamper-proof covers. • All printing devices are set to enter sleep mode after defined periods of inactivity to save power. • All monitors, laptops and desktop computers are configured, by default, to go into sleep mode when idle to conserve energy.</t>
  </si>
  <si>
    <t>2021-07-27 15:47:07.0</t>
  </si>
  <si>
    <t>Act on the Rational Use of Energy;  Other, please specify: GHG Protocol (WRI)</t>
  </si>
  <si>
    <t>Please see the GHG Protocol website at this link: http://www.ghgprotocol.org/about-ghgp</t>
  </si>
  <si>
    <t>Hiroshima Aluminum Industry</t>
  </si>
  <si>
    <t>2021-06-29 01:32:40.0</t>
  </si>
  <si>
    <t>Japan Ministry of the Environment, Law Concerning the Promotion of the Measures to Cope with Global Warming, Superceded by Revision of the Act on Promotion of Global Warming Countermeasures (2005 Amendment);  Other, please specify: 国（日本）：経済産業省　省エネ法　　　環境省　（広島市）環境局　温暖化対策条例に基づく特定事業者　地球温暖化防止法</t>
  </si>
  <si>
    <t>〇スコープ1・エネルギー起源二酸化炭素排出量算定書に基づいて算出ガソリン：10KL　灯油：104KL　軽油：55KL　 A重油：5,630KL　BC重油：0KL　LPG：1411ton LＮG：3593ton スコープ１燃料分　29.621　tco2/ 年29,621 tco2/ 年・フロンガス漏れ量　にGWP係数をかけてCO2に算定　149 tco2/ 年〇スコープ2エネルギー起源二酸化炭素排出量算定書CO2排出係数（中国電力）：0.561tCO2e/千Kwhとして算出・昼間買電：82169千Kwh・夜間買電：58389千Kwh 　2020年度全社電気使用量　82169＋58389＝140558千kwh 　 2020年度CO2排出量 140558千kwh×0.561＝78,853　tco2/ 年</t>
  </si>
  <si>
    <t>HIROTEC MEXICO SA DE CV</t>
  </si>
  <si>
    <t>2021-07-27 22:20:59.0</t>
  </si>
  <si>
    <t>NOM-043-SEMARNAT-1993 Establish the maximum permissible levels of emission to atmosphere of solid particles from fixed sources.</t>
  </si>
  <si>
    <t>2021-07-28 09:14:11.0</t>
  </si>
  <si>
    <t>Hisense Kelon Electrical Holdings Co Ltd</t>
  </si>
  <si>
    <t>2021-08-27 01:59:50.0</t>
  </si>
  <si>
    <t>HITA COMERCIO E SERVICOS LTDA</t>
  </si>
  <si>
    <t>2021-07-26 20:35:14.0</t>
  </si>
  <si>
    <t>2021-07-28 02:33:35.0</t>
  </si>
  <si>
    <t>2021-07-28 06:02:05.0</t>
  </si>
  <si>
    <t>2021-07-28 09:58:34.0</t>
  </si>
  <si>
    <t>2021-07-28 06:09:10.0</t>
  </si>
  <si>
    <t>HITCHINER MANUFACTURING CO., INC.</t>
  </si>
  <si>
    <t>2021-07-28 08:53:35.0</t>
  </si>
  <si>
    <t>Other, please specify: Mexican Laws</t>
  </si>
  <si>
    <t>NOM-085-SEMARNAT-2011 &amp;; NOM-043-SEMARNAT-1993</t>
  </si>
  <si>
    <t>Hiwin Technologies Corp</t>
  </si>
  <si>
    <t>2021-07-21 03:10:00.0</t>
  </si>
  <si>
    <t>2021-07-28 08:37:48.0</t>
  </si>
  <si>
    <t>ISO 14064-1;  Other, please specify: Hong Kong Environmental Protection Department, Guidelines to Account for and Report on Greenhouse Gas Emissions and Removals for Buildings, 2010</t>
  </si>
  <si>
    <t>Hong Kong Environmental Protection Department, Guidelines to Account for and Report on Greenhouse Gas Emissions and Removals for Buildings, 2010The principal sources of information used in developing the above HKEPD Guidelines are-(a) GHG Protocol(b) ISO 14064-1</t>
  </si>
  <si>
    <t>HMM CO., LTD</t>
  </si>
  <si>
    <t>2021-07-28 12:21:22.0</t>
  </si>
  <si>
    <t>ISO 14064-1; The Greenhouse Gas Protocol: A Corporate Accounting and Reporting Standard (Revised Edition);  Other, please specify: MEPC.1/Circ.684, Guidelines for voluntary use of the Ship Energy Efficiency Operational Indicator (EEOI), Fourth IMO GHG Study 2020, IPCC Fifth Assessment Report, Rule of Energy Act (Clause 1 of Article 5), 2006/2019 IPCC Guidelines, KPX, Ecometrica.</t>
  </si>
  <si>
    <t>1. Vessel1) Source(1) MEPC.1/Circ.684 Guidelines for Voluntary Use of the Ship Energy Efficiency Operational Indicator(EEOI)(2) Fourth IMO GHG Study 2020(3) IPCC Fifth Assessment Report2) Over 98% GHG emission is from the vessel in HMM. Therefore HMM measures GHG emission by calculating Fuel consumption of vessels. (Type of fuel for vessel is Heavy&amp;;Light Fuel Oil and Diesel/Gas Oil.)(1) Heavy Fuel Oil- CO2 Emission factor : 3.1144 tCO2/ton - CH4 Emission factor : 0.06 kgCH4/ton - N2O Emission factor : 0.16 kgN2O/ton(2) Light Fuel Oil- CO2 Emission factor : 3.151 tCO2/ton- CH4 Emission factor : 0.06 kgCH4/ton- N2O Emission factor : 0.16 kgN2O/ton(3) Diesel/Gas Oil - CO2 Emission factor : 3.206 tCO2/ton - CH4 Emission factor : 0.06 gCH4/kg - N2O Emission factor : 0.15 gN2O/kg2. Terminal, Company Vehicle, Office building1) Source(1) Rule of Energy Act (Clause 1 of Article 5)(2) 2006 IPCC Guidelines for National Greenhouse Gas Inventories(3) 2019 Refinement to the 2006 IPCC Guidelines for National Greenhouse Gas Inventories(4) KPX(5) Ecometrica(6) IPCC Fifth Assessment Report2) Motor Gasoline- Heating value : 30.4 MJ/l - CO2 Emission factor : 69,300 kgCO2/TJ - CH4 Emission factor : 25 kgCH4/TJ(Mobile Combustion), 3 kgCH4/TJ(Fixed Combustion) - N2O Emission factor : 8 kgCH4/TJ(Mobile Combustion), 0.6 kgCH4/TJ(Fixed Combustion)3) Gas/Diesel Oil - Heating value : 35.2 MJ/l - CO2 Emission factor : 74,100 kgCO2/TJ - CH4 Emission factor : 3.9 kgCH4/TJ(Mobile Combustion), 3 kgCH4/TJ(Fixed Combustion) - N2O Emission factor : 3.9 kgCH4/TJ(Mobile Combustion), 0.6 kgCH4/TJ(Fixed Combustion)4) Natural Gas - Heating value : 38.9 MJ/m3 - CO2 Emission factor : 56,100 kgCO2/TJ - CH4 Emission factor : 92 kgCH4/TJ(Mobile Combustion), 3 kgCH4/TJ(Fixed Combustion) - N2O Emission factor : 1 kgCH4/TJ(Mobile Combustion), 0.1 kgCH4/TJ(Fixed Combustion)5) Domestic Electricity- CO2 Emission factor : 0.4585 tCO2/MWh - CH4 Emission factor : 0.0052 kgCH4/MWh - N2O Emission factor : 0.0040 kgN2O/MWh6) Overseas Electricity(1) Washington United Terminals INC (USA) - CO2 Emission factor : 0.58667 tCO2/MWh - CH4 Emission factor : 0.00703 kgCH4/MWh - N2O Emission factor : 0.00777 kgN2O/MWh(2) Kaohsiung Hyundai Terminal, HMM Pacific Co., LTD (Taiwan) - CO2 Emission factor : 0.60329 tCO2/MWh - CH4 Emission factor : 0.00818 kgCH4/MWh - N2O Emission factor : 0.00770 kgN2O/MWh(3) Total Terminals International Algeciras (Spain) - CO2 Emission factor : 0.36924 tCO2/MWh - CH4 Emission factor : 0.00596 kgCH4/MWh - N2O Emission factor : 0.00331 kgN2O/MWh3. Global Warning Potential(GWP)1) CO2 : 12) CH4 : 283) N2O : 2654. Formula1) Vessel : Fuel consumption * Emission factor * GWP2) Terminal, Company Vehicle, Office building(1) Scope1 : Fuel consumption * Heating value * Emission factor * GWP(2) Scope 2 : Electricity consumption * Emission factor * GWP</t>
  </si>
  <si>
    <t>2021-07-14 09:23:41.0</t>
  </si>
  <si>
    <t>2021-06-29 20:15:53.0</t>
  </si>
  <si>
    <t>Hochschild Mining</t>
  </si>
  <si>
    <t>2021-07-28 15:26:36.0</t>
  </si>
  <si>
    <t>HOCKEY EXPORTPRINT SA DE CV</t>
  </si>
  <si>
    <t>2021-07-29 00:29:42.0</t>
  </si>
  <si>
    <t>HOHSEI INDUSTRIAL CO.,LTD.</t>
  </si>
  <si>
    <t>2021-07-28 08:02:39.0</t>
  </si>
  <si>
    <t>2021-06-01 02:06:54.0</t>
  </si>
  <si>
    <t>ISO 14064-1; World Steel Association CO2 emissions data collection guidelines</t>
  </si>
  <si>
    <t>Hojo</t>
  </si>
  <si>
    <t>2021-07-26 05:10:03.0</t>
  </si>
  <si>
    <t>2021-07-28 18:49:57.0</t>
  </si>
  <si>
    <t>2021-07-16 07:49:20.0</t>
  </si>
  <si>
    <t>Hollander Sleep Products</t>
  </si>
  <si>
    <t>2021-07-28 16:08:08.0</t>
  </si>
  <si>
    <t>US EPA Emissions &amp; Generation Resource Integrated Database (eGRID);  Other, please specify: Walmart Project Gigaton Calculator was used for materials CO2 emissions reduction data in this beginning of this survey. Canada emissions factors 2019 taken from Carbonfootprint.com</t>
  </si>
  <si>
    <t>Walmart Project Gigaton Calculator was used for data in this survey</t>
  </si>
  <si>
    <t>2021-07-13 11:13:43.0</t>
  </si>
  <si>
    <t>2021-07-19 04:24:57.0</t>
  </si>
  <si>
    <t>2021-07-28 11:08:05.0</t>
  </si>
  <si>
    <t>2021-07-28 07:31:21.0</t>
  </si>
  <si>
    <t>China Corporate Energy Conservation and GHG Management Programme; IPCC Guidelines for National Greenhouse Gas Inventories, 2006; ISO 14064-1; Taiwan - GHG Reduction Act</t>
  </si>
  <si>
    <t>Honda Kinzoku</t>
  </si>
  <si>
    <t>2021-07-27 00:56:39.0</t>
  </si>
  <si>
    <t>2021-07-28 23:48:18.0</t>
  </si>
  <si>
    <t>2021-08-27 02:43:37.0</t>
  </si>
  <si>
    <t>2021-06-23 04:02:05.0</t>
  </si>
  <si>
    <t>HONDEE INDUSTRIAL</t>
  </si>
  <si>
    <t>2021-05-27 01:45:14.0</t>
  </si>
  <si>
    <t>HONEY-CAN-DO INTERNATIONAL LLC</t>
  </si>
  <si>
    <t>2021-07-19 06:21:28.0</t>
  </si>
  <si>
    <t>2021-07-28 19:32:44.0</t>
  </si>
  <si>
    <t>2021-07-28 11:48:39.0</t>
  </si>
  <si>
    <t>China Corporate Energy Conservation and GHG Management Programme; Environment Canada, Sulphur hexafluoride (SF6) Emission Estimation and Reporting Protocol for Electric Utilities; US EPA Center for Corporate Climate Leadership: Direct Fugitive Emissions from Refrigeration, Air Conditioning, Fire Suppression, and Industrial Gases</t>
  </si>
  <si>
    <t>HONGGUANG</t>
  </si>
  <si>
    <t>2021-07-21 02:43:37.0</t>
  </si>
  <si>
    <t>2021-07-27 03:31:17.0</t>
  </si>
  <si>
    <t>Defra Environmental Reporting Guidelines: Including streamlined energy and carbon reporting guidance, 2019; Hong Kong Environmental Protection Department, Guidelines to Account for and Report on Greenhouse Gas Emissions and Removals for Buildings, 2010; IEA CO2 Emissions from Fuel Combustion; IPCC Guidelines for National Greenhouse Gas Inventories, 2006; The Greenhouse Gas Protocol: A Corporate Accounting and Reporting Standard (Revised Edition)</t>
  </si>
  <si>
    <t>HONGLI</t>
  </si>
  <si>
    <t>2021-05-25 06:44:33.0</t>
  </si>
  <si>
    <t>ABI Energia Linee Guida; Act on the Rational Use of Energy; American Petroleum Institute Compendium of Greenhouse Gas Emissions Methodologies for the Oil and Natural Gas Industry, 2009; Energy Information Administration 1605B; European Union Emission Trading System (EU ETS): The Monitoring and Reporting Regulation (MMR) – General guidance for installations; European Union Emissions Trading System (EU ETS): The Monitoring and Reporting Regulation (MMR) – General guidance for aircraft operators; IEA CO2 Emissions from Fuel Combustion; ISO 14064-1; Regional Greenhouse Gas Initiative (RGGI) Model Rule; US EPA Mandatory Greenhouse Gas Reporting Rule; VfU (Verein fur Umweltmanagement) Indicators Standard</t>
  </si>
  <si>
    <t>2021-07-10 10:36:12.0</t>
  </si>
  <si>
    <t>HONNSEA PACKING AND PRINTING</t>
  </si>
  <si>
    <t>2021-07-23 01:43:36.0</t>
  </si>
  <si>
    <t>2021-07-27 05:19:27.0</t>
  </si>
  <si>
    <t>China Corporate Energy Conservation and GHG Management Programme; Hong Kong Environmental Protection Department, Guidelines to Account for and Report on Greenhouse Gas Emissions and Removals for Buildings, 2010;  Other, please specify: ISO 50001 from HKPC</t>
  </si>
  <si>
    <t>The calculation by measure the power consumption of LED lighting equipment without IR sensor comparing with the LED lighting with IR sensor to find the power (W) of saving.</t>
  </si>
  <si>
    <t>Hoover Ferguson Group</t>
  </si>
  <si>
    <t>2021-07-29 04:22:53.0</t>
  </si>
  <si>
    <t>The Greenhouse Gas Protocol: Public Sector Standard; The Greenhouse Gas Protocol: Scope 2 Guidance;  Other, please specify: We are currently using a  Scope 1 Stationary and Mobile combustions emissions Fuel Based calculation method.  Scope 2 Heat and Steam Consumption alongside Utility Grid Consumption at the facility level, Location Based calculation method.</t>
  </si>
  <si>
    <t>We currently have been using a spreadsheet provided by our third party vendor that request monthly data to include:Organization BoundaryList of of all fleet vehicles and fuel types and listing MPG, activity spend, distance, and quantityStationary combustion sources to include heaters, boilers, and furnaces , with fuel type, spend and QuantityElectricity and heat and steam consumed at each facility to include quantity and spend</t>
  </si>
  <si>
    <t>2021-07-28 04:21:15.0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</si>
  <si>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Market based emission factors published by suppliers of the each regions and their websites. Also publications .</t>
  </si>
  <si>
    <t>1- Bangladesh-Grid Emission Factor (GEF)Supplier letter2- Indonesia (GEF) 3- China-Grid Emission Factor(GEF) 4- 2020 HKGrid Electricity Emissions Factors v1.3 – July 2020 www.carbonfootprint.com 3</t>
  </si>
  <si>
    <t>2021-07-27 07:43:19.0</t>
  </si>
  <si>
    <t>Horizon Global</t>
  </si>
  <si>
    <t>2021-08-25 18:46:34.0</t>
  </si>
  <si>
    <t>Horizon Group USA</t>
  </si>
  <si>
    <t>2021-07-13 06:05:33.0</t>
  </si>
  <si>
    <t>American Petroleum Institute Compendium of Greenhouse Gas Emissions Methodologies for the Oil and Natural Gas Industry, 2009; China Corporate Energy Conservation and GHG Management Programme; IPCC Guidelines for National Greenhouse Gas Inventories, 2006; ISO 14064-1; The Greenhouse Gas Protocol: Scope 2 Guidance; US EPA Emissions &amp; Generation Resource Integrated Database (eGRID)</t>
  </si>
  <si>
    <t>2021-07-28 15:45:06.0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</si>
  <si>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t>
  </si>
  <si>
    <t>2021-06-01 14:47:50.0</t>
  </si>
  <si>
    <t>The Greenhouse Gas Protocol: Public Sector Standard; World Steel Association CO2 emissions data collection guidelines;  Other, please specify:  Requeridos ministerio de Medio Ambieent</t>
  </si>
  <si>
    <t>El ministerio de medio ambiente es quien emite un permiso o certificado medio ambiental y revisa el impacto ambiental de cada empresaSegún la actividad que realice cada empresa se categoriza como alto ,medio, y bajo impacto</t>
  </si>
  <si>
    <t>2021-07-24 10:17:31.0</t>
  </si>
  <si>
    <t>IPCC Guidelines for National Greenhouse Gas Inventories, 2006; The Greenhouse Gas Protocol: A Corporate Accounting and Reporting Standard (Revised Edition);  Other, please specify: Technical Guidelines for Monitoring, Reporting and Verification of GHG Emissions by Industry</t>
  </si>
  <si>
    <t>In addition to using the GHG Protocol and the IPCC Guidelines, we used the ‘Technical Guidelines for Monitoring, Reporting and Verification of GHG Emissions by Industry' as published by the South African Department of Forestry, Fisheries and the Environment. This was published to assist companies to report on GHG emissions under the regulations for mandatory reporting of GHG emissions. We used some of the South African-specific calorific values and densities from the Technical Guidelines.</t>
  </si>
  <si>
    <t>HOSONIC ELECTRONIC</t>
  </si>
  <si>
    <t>2021-04-19 02:15:46.0</t>
  </si>
  <si>
    <t>2021-07-28 13:36:19.0</t>
  </si>
  <si>
    <t>House of Baukjen</t>
  </si>
  <si>
    <t>2021-07-28 16:11:44.0</t>
  </si>
  <si>
    <t>The GHG Indicator: UNEP Guidelines for Calculating Greenhouse Gas Emissions for Businesses and Non-Commercial Organizations;  Other, please specify: Scope 3 emissions related to use of textile fibres calculated using Higg MSi and Product tools, which are based on existing LCA datasets</t>
  </si>
  <si>
    <t>Using product data such as weight and manufacturing processes, we calculate the GHG emissions of our garments with the support of Higg MSi and Product tools. Other LCA data has been obtained from different datasets such as those present on GaBi LCA software.</t>
  </si>
  <si>
    <t>2021-06-09 00:33:13.0</t>
  </si>
  <si>
    <t>Houweling's Group</t>
  </si>
  <si>
    <t>2021-07-28 04:22:05.0</t>
  </si>
  <si>
    <t>2021-07-26 23:57:23.0</t>
  </si>
  <si>
    <t>2021-07-27 15:16:10.0</t>
  </si>
  <si>
    <t>Howmet Aerospace Inc.</t>
  </si>
  <si>
    <t>2021-07-28 14:43:51.0</t>
  </si>
  <si>
    <t>Australia - National Greenhouse and Energy Reporting Act; 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The Greenhouse Gas Protocol: A Corporate Accounting and Reporting Standard (Revised Edition); US EPA Center for Corporate Climate Leadership: Direct Emissions from Stationary Combustion Sources; US EPA Emissions &amp; Generation Resource Integrated Database (eGRID);  Other, please specify: Howmet prepares its GHG emission inventory in accordance with The Greenhouse Gas Protocol: A Corporate Accounting and Reporting Standard (Revised Edition).  Emission factors are obtained from a variety of country- or regional-specific resources.</t>
  </si>
  <si>
    <t>Howmet prepares its GHG emission inventory in accordance with The Greenhouse Gas Protocol: A Corporate Accounting and Reporting Standard (Revised Edition). Activity data are location-specific. Where available, country- or region-specific published emission factors specific to each location are used for calculating GHG emissions. Examples include, US EPA US EPA Center for Corporate Climate Leadership: Direct Emissions from Stationary Combustion Sources , US EPA eGrid and UK DEFRA. In the absence of country- or region-specific information, emission factors published by IEA or IPCC are used. Emission factors used in calculations are reviewed on an annual basis for updates.</t>
  </si>
  <si>
    <t>2021-07-26 06:24:42.0</t>
  </si>
  <si>
    <t>2021-07-28 16:49:59.0</t>
  </si>
  <si>
    <t>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US EPA Mandatory Greenhouse Gas Reporting Rule</t>
  </si>
  <si>
    <t>2021-07-27 18:01:44.0</t>
  </si>
  <si>
    <t>2021-07-24 09:30:48.0</t>
  </si>
  <si>
    <t>2021-07-27 17:22:58.0</t>
  </si>
  <si>
    <t>HSS Hire Group</t>
  </si>
  <si>
    <t>2021-07-21 10:09:26.0</t>
  </si>
  <si>
    <t>HTC Global Services, Inc.</t>
  </si>
  <si>
    <t>2021-07-27 17:24:16.0</t>
  </si>
  <si>
    <t>Other, please specify: Not used any</t>
  </si>
  <si>
    <t>Not used, not applicable</t>
  </si>
  <si>
    <t>HTM Helicopter</t>
  </si>
  <si>
    <t>2021-07-28 19:48:40.0</t>
  </si>
  <si>
    <t>Hua Eng Wire &amp; Cable Co., Ltd</t>
  </si>
  <si>
    <t>2021-06-22 05:25:56.0</t>
  </si>
  <si>
    <t>2021-07-14 00:25:09.0</t>
  </si>
  <si>
    <t>2021-07-27 06:09:32.0</t>
  </si>
  <si>
    <t>China Corporate Energy Conservation and GHG Management Programme;  Other, please specify: 中国石油化工企业温室气体排放核算方法与报告指南</t>
  </si>
  <si>
    <t>依据中国石油化工企业温室气体排放核算方法与报告指南要求收集相关数据并计算。</t>
  </si>
  <si>
    <t>2021-07-02 06:46:13.0</t>
  </si>
  <si>
    <t>Huawei Technologies Co., Ltd.</t>
  </si>
  <si>
    <t>2021-07-27 09:29:41.0</t>
  </si>
  <si>
    <t>Huaxing</t>
  </si>
  <si>
    <t>2021-07-28 05:42:32.0</t>
  </si>
  <si>
    <t>2021-08-25 13:43:20.0</t>
  </si>
  <si>
    <t>2021-07-29 03:33:44.0</t>
  </si>
  <si>
    <t>Bilan Carbone; China Corporate Energy Conservation and GHG Management Programme; IPIECA’s Petroleum Industry Guidelines for reporting GHG emissions, 2nd edition, 2011; ISO 14064-1</t>
  </si>
  <si>
    <t>2021-07-22 06:28:07.0</t>
  </si>
  <si>
    <t>The Greenhouse Gas Protocol: A Corporate Accounting and Reporting Standard (Revised Edition) was used in the framework of the ECOPRO Efficiency Profile by sinum AG (www.sinum.com), experts for corporate ecobalancing with more than 25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ecoinvent data is applied and the inventory results were calculated by using expert system REGIS. The methods used are the Ecological Scarcity Method (Swiss Eco-Factors 2013. Federal Office for the Environment, Bern, 2014) and the global warming potential (GWP) factors have been taken from the IPCC Fifth Assessment Report (AR5).The individual HUBER+SUHNER sites were considered as a unit, in which energy and material enter (input), and emissions, waste as well as wastewater leave (output). In the environmental efficiency profiles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as well as the environmental impact of the use and disposal of the products at customer level.„Directly influenceable'' and „purchased'' environmental impacts. The öbu-method, which was used to carry out these efficiency profiles,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HUBER+SUHNER directly. The site balance combined with energy production and disposal represents the core balance. All other environmental impacts, from purchased materials and external transport caused, are summarised in the complementary balance. These environmental impacts are not caused by HUBER+SUHNER directly, but through their suppliers and clients. Since these impacts are initiated through the demand and the supply of HUBER+SUHNER,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established a corporate eco-balance method (the so-called öbu method) in the mid-1990s together with several companies from different sectors. Today, the öbu method and the ECOPRO methodology have achieved the status of an unofficial standard in Switzerland.</t>
  </si>
  <si>
    <t>Hubli</t>
  </si>
  <si>
    <t>2021-07-24 12:15:27.0</t>
  </si>
  <si>
    <t>IS-11255 PART - 1, 2 &amp;; 7</t>
  </si>
  <si>
    <t>2021-07-28 12:28:37.0</t>
  </si>
  <si>
    <t>2021-07-28 00:03:44.0</t>
  </si>
  <si>
    <t>The Greenhouse Gas Protocol: A Corporate Accounting and Reporting Standard (Revised Edition); The Greenhouse Gas Protocol: Scope 2 Guidance;  Other, please specify: Center for Resource Solutions: Corporate and Voluntary Renewable Energy in State Greenhouse Gas Policy</t>
  </si>
  <si>
    <t>All emissions data covers 100% of Hudson Pacific's in-service portfolio (office and studio properties) plus properties held for sale during the reporting period. However, as noted above, base year data reported above in question 5.1 has been adjusted to reflect the figures we are using internally to measure progress towards our science-based target. In alignment with guidance from the SBTi and the GHG Protocol, these figures account for material changes made to our portfolio after 2018 -- including acquisitions, dispositions, and completed developments that became in-service after 2018. For acquired properties, data has been adjusted to include a full year worth of GHG emissions in the 2018 baseline. For disposed properties, data has been adjusted to exclude those emissions from the 2018 baseline. For completed developments that became in-service after 2018, data to reflect a full year worth of GHG emissions has been incorporated into the 2018 baseline.These adjusted base year figures differ from the actual emissions data reported below in questions 6.1-6.3, which reflects the actual, non-adjusted GHG emissions from our portfolio during each of the 2018, 2019 and 2020 reporting periods. For properties acquired or disposed of during the reporting period, data reflects only the period of ownership. For completed developments that became in-service during the reporting period, data begins during the month of occupancy.In all cases, our emissions data adheres to the following methodology:1. Data reflects whole building usage for all owned and co-owned facilities, including spaces controlled by Hudson Pacific and by tenants, as HPP management applies the financial control approach for calculating environmental metrics.2. Data is based on actual energy consumption data that is collected and tracked by third-party utility management companies within ENERGY STAR's Portfolio Manager. In the few instances that actual data is not available , HPP estimates the data utilizing an intensity factor based on property consumption from the previous 12 months and square footage.3. Scope 1 data reflects GHG emissions associated with reported fuels usage (i.e. natural gas). GHG emissions associated with refrigerants or diesel are considered immaterial and not included. Natural gas emissions are calculated using factors from the ENERGY STAR GHG Emissions Technical Reference Guide which are drawn from the EPA's Mandatory Reporting of Greenhouse Gases; Final Rule for the U.S. and the 2020 National Inventory Report for Canada.4. Scope 2 data reflects GHG emissions associated with purchased electricity. Scope 2 GHG emissions are calculated using both the location-based and market-based accounting methodologies outlined in the GHG Protocol published by the World Resources Institute / World Business Council for Sustainable Development. Scope 2 location-based emissions are calculated using factors from the ENERGY STAR GHG Emissions Technical Reference Guide based on the Environmental Protection Agency's (EPA) eGRID emission factors for the U.S. and the electricity emission factor from the National Inventory Report for Canada.Scope 2 market-based emissions align with guidance issued by the Center for Resource Solutions and the GHG Protocol. Note that HPP claims the benefits of specified purchases and delivery of renewable energy delivered through utility specific Renewable Portfolio Standard (RPS) percentages. The remaining electricity consumption from non-renewable sources is the basis for applying HPP's purchased Renewable Energy Credits (RECs).</t>
  </si>
  <si>
    <t>2021-07-27 10:58:32.0</t>
  </si>
  <si>
    <t>2021-07-27 10:39:37.0</t>
  </si>
  <si>
    <t>HUI ZHOU DESAY BATTERY CO LTD</t>
  </si>
  <si>
    <t>2021-07-24 07:30:40.0</t>
  </si>
  <si>
    <t>China Corporate Energy Conservation and GHG Management Programme; ICLEI Local Government GHG Protocol; The Greenhouse Gas Protocol: A Corporate Accounting and Reporting Standard (Revised Edition); The Greenhouse Gas Protocol: Public Sector Standard</t>
  </si>
  <si>
    <t>2021-05-28 07:46:11.0</t>
  </si>
  <si>
    <t>2021-07-23 15:11:51.0</t>
  </si>
  <si>
    <t>2021-07-28 11:46:50.0</t>
  </si>
  <si>
    <t>2021-07-27 21:13:00.0</t>
  </si>
  <si>
    <t>Hunan Haijie Chemical Insecticide Plant</t>
  </si>
  <si>
    <t>2021-07-27 09:24:05.0</t>
  </si>
  <si>
    <t>Act on the Rational Use of Energy; Bilan Carbone</t>
  </si>
  <si>
    <t>2021-07-22 01:40:45.0</t>
  </si>
  <si>
    <t>Hung Hing Packaging (Wuxi) Co Ltd</t>
  </si>
  <si>
    <t>2021-06-18 03:28:35.0</t>
  </si>
  <si>
    <t>2021-06-09 15:20:03.0</t>
  </si>
  <si>
    <t>2021-07-28 23:33:10.0</t>
  </si>
  <si>
    <t>Defra Environmental Reporting Guidelines: Including streamlined energy and carbon reporting guidance, 2019; Energy Information Administration 1605B; 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t>
  </si>
  <si>
    <t>Huntsman Corporation</t>
  </si>
  <si>
    <t>2021-07-23 21:01:46.0</t>
  </si>
  <si>
    <t>IPCC Guidelines for National Greenhouse Gas Inventories, 2006; The Climate Registry: General Reporting Protocol; The Greenhouse Gas Protocol: A Corporate Accounting and Reporting Standard (Revised Edition); US EPA Mandatory Greenhouse Gas Reporting Rule; WBCSD: The Cement CO2 and Energy Protocol;  Other, please specify: American Chemical Council (ACC) 2018 Energy and Efficiency Survey</t>
  </si>
  <si>
    <t>Huntsman utilizes the GHG Protocol . The GHG Protocol defines direct and indirect emissions as follows:• Direct GHG emissions are emissions from sources that are owned or controlled by the reporting entity.• Indirect GHG emissions are emissions that are a consequence of the activities of the reporting entity, but occur at sources owned or controlled by another entity.The GHG Protocol further categorizes these direct and indirect emissions into three broad scopes:• Scope 1: All direct GHG emissions.• Scope 2: Indirect GHG emissions from consumption of purchased electricity, heat or steam.• Scope 3: Other indirect emissions, such as the extraction and production of purchased materials and fuels, transport-related activities in vehicles not owned or controlled by the reporting entity, electricity-related activities (e.g., transmission and distribution losses) not covered in Scope 2, outsourced activities, waste disposal, etc.</t>
  </si>
  <si>
    <t>HUNTSWOOD CTC LTD</t>
  </si>
  <si>
    <t>2021-08-19 13:14:30.0</t>
  </si>
  <si>
    <t>The Greenhouse Gas Protocol: A Corporate Accounting and Reporting Standard (Revised Edition);  Other, please specify: 2019 HM Government Environmental Reporting Guidelines</t>
  </si>
  <si>
    <t>2021-07-12 03:13:16.0</t>
  </si>
  <si>
    <t>2021-07-08 07:56:55.0</t>
  </si>
  <si>
    <t>HUZHOU TIANSHI ZHAOXUE GLASS</t>
  </si>
  <si>
    <t>2021-06-02 04:37:25.0</t>
  </si>
  <si>
    <t>Other, please specify: 本地排放标准</t>
  </si>
  <si>
    <t>根据当地政府给出的排放标准</t>
  </si>
  <si>
    <t>2021-07-27 11:27:30.0</t>
  </si>
  <si>
    <t>HY BRAZIL ENERGIA S.A.</t>
  </si>
  <si>
    <t>2021-07-27 19:08:51.0</t>
  </si>
  <si>
    <t>2021-07-28 13:53:36.0</t>
  </si>
  <si>
    <t>HYDRONORTH S A</t>
  </si>
  <si>
    <t>2021-08-31 19:00:56.0</t>
  </si>
  <si>
    <t>2021-08-27 07:12:47.0</t>
  </si>
  <si>
    <t>2021-07-27 08:29:24.0</t>
  </si>
  <si>
    <t>2021-07-27 08:43:29.0</t>
  </si>
  <si>
    <t>2021-07-28 06:13:48.0</t>
  </si>
  <si>
    <t>2021-07-27 04:06:28.0</t>
  </si>
  <si>
    <t>Hypera SA</t>
  </si>
  <si>
    <t>2021-07-19 17:32:07.0</t>
  </si>
  <si>
    <t>Brazil GHG Protocol Programme; 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t>
  </si>
  <si>
    <t>HYPERTEC</t>
  </si>
  <si>
    <t>2021-06-27 23:09:04.0</t>
  </si>
  <si>
    <t>2021-07-28 04:29:09.0</t>
  </si>
  <si>
    <t>2021-07-27 13:44:18.0</t>
  </si>
  <si>
    <t>Hyundai Doosan Infracore</t>
  </si>
  <si>
    <t>2021-07-28 05:58:55.0</t>
  </si>
  <si>
    <t>2021-07-28 08:54:41.0</t>
  </si>
  <si>
    <t>2021-07-28 01:56:28.0</t>
  </si>
  <si>
    <t>2021-07-28 06:08:54.0</t>
  </si>
  <si>
    <t>2021-07-27 07:52:15.0</t>
  </si>
  <si>
    <t>2021-07-28 11:47:11.0</t>
  </si>
  <si>
    <t>2021-07-28 10:23:44.0</t>
  </si>
  <si>
    <t>2021-07-08 04:59:54.0</t>
  </si>
  <si>
    <t>Other, please specify: ISO14064温室气体第一部分：组织层级温室气体排放与移除之量化及报告附指引之规范2018年版</t>
  </si>
  <si>
    <t>ISO14064温室气体第一部分：组织层级温室气体排放与移除之量化及报告附指引之规范2018年版1.量化原則： 各種排放源溫室氣體排放量之計算主要採用”排放係數 法”， 公式如下： 使用量或產生量× 排放係數 × GWP(全球暖化潛勢係數） =CO2當量數 (單位：公噸CO2e或tCO2e)。 1) 各種溫室氣體之排放依來源不同，將單位化為公噸或公 升之重量與體積單位。 2) 各種不同的發生源，依IPCC 2007 溫室氣體盤查清單指 南所提供之排放係數及計算方法。 3) 選擇好排放係數後，計算出之數值再依2007 年第四次 溫室氣體評估報告之各種溫室氣體之全球暖化潛勢 GWP， 將所有之計算結果轉換為CO2e (二氧化碳當量 值)， 單位為公噸/年。2. 溫室氣體排放量計算方法 ： 2.1 固定燃燒源： 本公司固定燃燒源的主要為外購電力，柴油。 1)外購電力產生CO2 當量的計算方式 CO2 排放量＝ 年度用量×排放係數×GWP（資料來 源：IPCC 2007 年版） 注：排放係數來源於國家氣候應對變化司《關於公佈2019 年中國區域電網基準線排放因數的公告》華東地區之 排放係數； 2.1.1柴油產生溫室氣體的計算方式 CO2 排放量＝ 年度用量×排放係數×GWP（資料來 源：IPCC 2007 年版及GBT/2589-2008综合能耗计算 通则） CH4，N2O 排放量＝燃料使用量×熱值×排放係數 ×GWP 係數引用（資料來源： IPCC 2007 年版及 GBT/2589-2008综合能耗计算通则） 2.1.2 天然氣及液化石油氣產生溫室氣體的計算方式 CO2 排放量＝ 年度用量×排放係數×GWP（資料來源： IPCC 2007 年版及GBT/2589-2008综合能耗计算通则） CH4，N2O 排放量＝燃料使用量×熱值×排放係數×GWP 係數引用（資料來源： IPCC 2007 年版及 GBT/2589-2008综合能耗计算通则）2.2 逸散性排放源： 本公司的逸散性排放源主要為冷氣空調內使用之 冷媒（R22）以及日常消防活動中使用之CO2及化 糞池。 1) 冷氣空調內使用之冷媒(不列入盤查) HFCs 全年排放量＝每年填充總量×1×GWP, 注: 引用IPCC 國家溫室氣體清單優良作法和不 確定性管理指南 2)消防設施(CO2) 本公司所使用之滅火器主要為乾粉以及CO2 滅 火器，每年不定期使用後將及時進行充裝，其年 度使用量與充裝量平衡。 CO2 全年排放量＝全年使用量×GWP 3)化糞池(CH4) CH4 = 員工總工時 x 排放係數 x GWP 4)乙炔焊接及CH4燃燒 以物質平衡法計算出CO2之平衡係數 CO2 全年排放量＝活動數據×質量平衡係數</t>
  </si>
  <si>
    <t>I B ABEL</t>
  </si>
  <si>
    <t>2021-07-26 19:09:10.0</t>
  </si>
  <si>
    <t>Other, please specify: No methodology at this time, forthcoming</t>
  </si>
  <si>
    <t>IB Abel, Inc. will work with CDP and to identify the best methodology to implement for 2021. Presently, IB Abel is an ISO compliant organization and is leaning towards using ISO methodologies.</t>
  </si>
  <si>
    <t>I CONFIDENTIAL LTD</t>
  </si>
  <si>
    <t>2021-06-09 11:39:27.0</t>
  </si>
  <si>
    <t>I.ROB INTERNATIONAL LIMITED</t>
  </si>
  <si>
    <t>2021-07-23 12:31:35.0</t>
  </si>
  <si>
    <t>iRob do not currently use any standard, protocol, the methodology by which iRob collect activity data and calculate emmsions is via Fuel Card Services for our Commercial Vehicles.</t>
  </si>
  <si>
    <t>2021-07-28 15:20:41.0</t>
  </si>
  <si>
    <t>Defra Environmental Reporting Guidelines: Including streamlined energy and carbon reporting guidance, 2019; ISO 14064-1; The Greenhouse Gas Protocol: A Corporate Accounting and Reporting Standard (Revised Edition); The Greenhouse Gas Protocol: Scope 2 Guidance; US EPA Center for Corporate Climate Leadership: Direct Emissions from Stationary Combustion Sources;  Other, please specify: GHG Inventory Information Management</t>
  </si>
  <si>
    <t>Iberdrola's Group has its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activities.Please, see more informatino in the Iberdrola´s Greenhouse Gas Report, &lt;a href="https://www.iberdrola.com/wcorp/gc/prod/en_US/sostenibilidad/docs/GHG_Report.pdf"&gt;https://www.iberdrola.com/sustainability/environment/environmental-management/greenhouse-gas-inventory</t>
  </si>
  <si>
    <t>2021-07-21 08:17:37.0</t>
  </si>
  <si>
    <t>IBQ - INDUSTRIAS QUIMICAS S/A</t>
  </si>
  <si>
    <t>2021-07-14 16:06:45.0</t>
  </si>
  <si>
    <t>2021-07-27 14:28:58.0</t>
  </si>
  <si>
    <t>ICATEL TELEMÁTICA SERVIÇOS E COMÉRCIO LTDA</t>
  </si>
  <si>
    <t>2021-08-26 13:51:46.0</t>
  </si>
  <si>
    <t>Other, please specify: ...</t>
  </si>
  <si>
    <t>N.A</t>
  </si>
  <si>
    <t>2021-08-25 18:09:22.0</t>
  </si>
  <si>
    <t>IPCC Guidelines for National Greenhouse Gas Inventories, 2006; The Greenhouse Gas Protocol: A Corporate Accounting and Reporting Standard (Revised Edition); US EPA Center for Corporate Climate Leadership:  Direct Emissions from Mobile Combustion Sources</t>
  </si>
  <si>
    <t>Ichigo Inc.</t>
  </si>
  <si>
    <t>2021-07-28 07:58:09.0</t>
  </si>
  <si>
    <t>ICHIKOH INDUSTRIES.LTD.</t>
  </si>
  <si>
    <t>2021-07-28 11:28:04.0</t>
  </si>
  <si>
    <t>ICHIMARUPHARCOS Co., Ltd.</t>
  </si>
  <si>
    <t>2021-07-27 05:34:15.0</t>
  </si>
  <si>
    <t>2021-08-11 20:57:50.0</t>
  </si>
  <si>
    <t>Australia - National Greenhouse and Energy Reporting Act; 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ISO 14064-1; The Greenhouse Gas Protocol: A Corporate Accounting and Reporting Standard (Revised Edition); The Greenhouse Gas Protocol: Scope 2 Guidance; US EPA Emissions &amp; Generation Resource Integrated Database (eGRID);  Other, please specify: Israel GHG Emission Reporting System</t>
  </si>
  <si>
    <t>ICM PHARMA</t>
  </si>
  <si>
    <t>2021-06-28 06:16:05.0</t>
  </si>
  <si>
    <t>Not applicable since it involves only secondary packaging</t>
  </si>
  <si>
    <t>2021-07-23 12:52:34.0</t>
  </si>
  <si>
    <t>ICOS LEONELLI</t>
  </si>
  <si>
    <t>2021-05-06 16:31:16.0</t>
  </si>
  <si>
    <t>Id2</t>
  </si>
  <si>
    <t>2021-07-26 14:48:10.0</t>
  </si>
  <si>
    <t>Other, please specify: La majorité des émissions de carbone est liée à l'utilisation de transports dans notre activité. Depuis 2020, nous avons favorisé le télétravail afin de limiter les déplacements. La mesure est effectuée essentiellement sur le volume des déplacements.</t>
  </si>
  <si>
    <t>We produced several monthly overview in which we can measure our carbon emissions.</t>
  </si>
  <si>
    <t>2021-09-22 20:05:47.0</t>
  </si>
  <si>
    <t>IDÉ-PRO SKIVE A/S</t>
  </si>
  <si>
    <t>2021-07-16 10:11:48.0</t>
  </si>
  <si>
    <t>Other, please specify: Online 3 level monitoring</t>
  </si>
  <si>
    <t>Smarthouse from Carlo Gavazzi</t>
  </si>
  <si>
    <t>IDEA Consulting, Inc.</t>
  </si>
  <si>
    <t>2021-07-14 05:03:15.0</t>
  </si>
  <si>
    <t>2021-04-28 14:17:17.0</t>
  </si>
  <si>
    <t>2021-07-27 14:15:37.0</t>
  </si>
  <si>
    <t>Defra Environmental Reporting Guidelines: Including streamlined energy and carbon reporting guidance, 2019; IEA CO2 Emissions from Fuel Combustion;  Other, please specify: We are using the expertise of our solution provider (UL) to provide us with emission factors for each country where we track energy consumption. The emissions are calculated using IEA.</t>
  </si>
  <si>
    <t>The PURE platform provides a library of publicly published emission factor sets e.g. DEFRA, IEA, GHG Protocol or bespoke client factors can be maintained by client admins via an override functionality or by site users using standard indicators/calculations. So, the first data entry concerns energy (Scope 1 &amp;; Scope 2), then the system converts all energy consumption into CO2 emission equivalents.Our data collection with PURE covers around 60 sites, in 34 countries.Some sites of course report better than others. We make sure that large sites report steadily and regularly, because they represent the majority of the consumption.We measure consumption for all production sites and service centers . We also register energy from large R&amp;;D sites and tertiary sites. In the end, out of a workforce of 14500 employees, our data collection covers around 9000 employees.</t>
  </si>
  <si>
    <t>IDENTCO</t>
  </si>
  <si>
    <t>2021-04-23 20:16:25.0</t>
  </si>
  <si>
    <t>Other, please specify: This activity does not take place</t>
  </si>
  <si>
    <t>Idverde Ltd</t>
  </si>
  <si>
    <t>2021-07-27 16:02:08.0</t>
  </si>
  <si>
    <t>IDX (CHINA) DISPLAY SYSTEM CO., LTD</t>
  </si>
  <si>
    <t>2021-07-27 01:22:55.0</t>
  </si>
  <si>
    <t>IEE</t>
  </si>
  <si>
    <t>2021-07-27 07:41:26.0</t>
  </si>
  <si>
    <t>Other, please specify: Luxembourg Legislation</t>
  </si>
  <si>
    <t>IG Group Holdings</t>
  </si>
  <si>
    <t>2021-07-28 17:37:20.0</t>
  </si>
  <si>
    <t>IGARATIBA</t>
  </si>
  <si>
    <t>2021-06-08 20:45:44.0</t>
  </si>
  <si>
    <t>2021-07-27 19:54:32.0</t>
  </si>
  <si>
    <t>IGS GEBOJAGEMA</t>
  </si>
  <si>
    <t>2021-07-26 11:53:39.0</t>
  </si>
  <si>
    <t>2021-07-28 14:31:03.0</t>
  </si>
  <si>
    <t>The Greenhouse Gas Protocol: A Corporate Accounting and Reporting Standard (Revised Edition);  Other, please specify: IEA, IGES, EPA, AIB, Terna, Defra</t>
  </si>
  <si>
    <t>The emission factors used by IGT for calculating GHG Emissions are the following ones:Scope 1:- Defra UK Government conversion factors for Company Reporting to estimate Scope 1 in every country where IGT operates.- EPA (Environmental Protection Agency online database) to estimate the Scope 1 emissions resulting from Propane consumption in every country where IGT operates.Scope 2:Location Based- US EPA Climate Leaders: Indirect Emissions from Purchased Electricity - US-EPA "Emissions &amp;; Generation Resource Integrated Database (eGRID)" in order to estimate Scope 2 (location-based) emissions related to electricity consumption in US States sites.- "IEA" used to estimate Scope 2 (location-based) emissions of electricity purchased by IGT within the IEA framework.- IGES ''Institute for Global Environmental Strategies” in order to estimate Scope 2 for all the other countries different from the ones included in the IEA framework and US.Market Based- AIB ''European Residual Mixes”, Green-e, Terna 2018, for the Scope 2 market-based calculation.</t>
  </si>
  <si>
    <t>2021-07-18 23:42:20.0</t>
  </si>
  <si>
    <t>İHLAS EV ALETLERİ İMALAT SANAYİ VE TİCARET A.Ş.</t>
  </si>
  <si>
    <t>2021-07-27 13:29:54.0</t>
  </si>
  <si>
    <t>2021-07-22 03:28:06.0</t>
  </si>
  <si>
    <t>ISO 14064-1; Japan Ministry of the Environment, Law Concerning the Promotion of the Measures to Cope with Global Warming, Superceded by Revision of the Act on Promotion of Global Warming Countermeasures (2005 Amendment); The Tokyo Cap-and Trade Program;  Other, please specify: Emission factor based on guideline of resolution at Maritime Environment Protection Committee(MEPC) for calculation of  CO2 Scope1 emissions from our operating ships .</t>
  </si>
  <si>
    <t>As for calculation of CO2 Scope1 emissions from our operating ships, we use emission factor based on "guideline of resolution at Maritime Environment Protection Committee(MEPC) of International Maritime Organization (IMO)".As for calculation of CO2 Scope1(City Gas &amp;; Fuel Oil) and Scope2(Electricity) emissions from our owned office buildings (total five(5) buildings), we use emission factor based on "Tokyo Cap-and-Trade Program". In accordance with "Japan Ministry of the Environment, Law Concerning the Promotion of the Measures to Cope with Global Warming, Superseded by Revision of the Act on Promotion of Global Warming Countermeasures (2005 Amendment)", we submit periodic report of carbon dioxide equivalent GHG emissions to the Ministry of the Environment every year as specified emitter who consumes more than 1,500 KL (in a crude oil equivalent) as total energy consumption per annum.</t>
  </si>
  <si>
    <t>IKD Co., Ltd</t>
  </si>
  <si>
    <t>2021-07-28 01:55:30.0</t>
  </si>
  <si>
    <t>Ikio lighting P.V.T Limited.</t>
  </si>
  <si>
    <t>2021-08-17 16:26:52.0</t>
  </si>
  <si>
    <t>Other, please specify: ISO  45001:2018</t>
  </si>
  <si>
    <t>Consumption based calculation</t>
  </si>
  <si>
    <t>IKIZLER AYDINLATMA</t>
  </si>
  <si>
    <t>2021-07-06 17:55:05.0</t>
  </si>
  <si>
    <t>ILJIN GLOBAL CO LTD</t>
  </si>
  <si>
    <t>2021-07-22 04:54:22.0</t>
  </si>
  <si>
    <t>Other, please specify: Not currently collected but we plan to introduce them in the next two years</t>
  </si>
  <si>
    <t>Not currently collected but we plan to introduce them in the next two years</t>
  </si>
  <si>
    <t>2021-07-26 03:02:25.0</t>
  </si>
  <si>
    <t>Illimity Bank</t>
  </si>
  <si>
    <t>2021-07-27 08:46:41.0</t>
  </si>
  <si>
    <t>2021-07-28 19:03:03.0</t>
  </si>
  <si>
    <t>Australia - National Greenhouse and Energy Reporting Act; Defra Environmental Reporting Guidelines: Including streamlined energy and carbon reporting guidance, 2019; The Greenhouse Gas Protocol: A Corporate Accounting and Reporting Standard (Revised Edition)</t>
  </si>
  <si>
    <t>2021-07-28 14:44:40.0</t>
  </si>
  <si>
    <t>2021-07-22 15:54:09.0</t>
  </si>
  <si>
    <t>Imerys SA</t>
  </si>
  <si>
    <t>2021-07-28 13:08:35.0</t>
  </si>
  <si>
    <t>Bilan Carbone; European Union Emission Trading System (EU ETS): The Monitoring and Reporting Regulation (MMR) – General guidance for installations; IEA CO2 Emissions from Fuel Combustion; The Greenhouse Gas Protocol: A Corporate Accounting and Reporting Standard (Revised Edition); The Greenhouse Gas Protocol: Scope 2 Guidance; US EPA Emissions &amp; Generation Resource Integrated Database (eGRID)</t>
  </si>
  <si>
    <t>2021-07-26 15:46:27.0</t>
  </si>
  <si>
    <t>Defra Environmental Reporting Guidelines: Including streamlined energy and carbon reporting guidance, 2019; The Greenhouse Gas Protocol: A Corporate Accounting and Reporting Standard (Revised Edition);  Other, please specify: International Energy Agency 2020</t>
  </si>
  <si>
    <t>IMI's greenhouse gas emissions have been calculated to cover all material sources of emissions from the operations for which IMI plc is responsible. The methodology used was that of the Greenhouse Gas Protocol: A Corporate Accounting and Reporting Standard (revised edition, 2015). Responsibility for emissions sources was determined using the operational control approach. All emissions sources required under The Companies (Directors' Report) and Limited Liability Partnerships (Energy and Carbon Report) Regulations 2018 are included.The scope of emissions covers the following sources: natural gas, fuel oil, liquified petroleum gas (LPG), diesel, petrol, combined heat and power (CHP), electricity and business travel in employee-owned or hire vehicles.The UL 360 Sustainability Software GHG (Greenhouse Gas) emission tool was used to calculate the Scope 1 and Scope 2 emissions adopting a location based approach, using the UK Government's GHG Conversion Factors for Company Reporting 2020 and the International Energy Agency's (IEA) conversion factors from 2020.</t>
  </si>
  <si>
    <t>Immobiliare Grande Distribuzione SpA</t>
  </si>
  <si>
    <t>2021-07-28 14:48:34.0</t>
  </si>
  <si>
    <t>2021-07-23 13:47:21.0</t>
  </si>
  <si>
    <t>2021-07-06 03:37:32.0</t>
  </si>
  <si>
    <t>2021-07-28 19:14:13.0</t>
  </si>
  <si>
    <t>2021-07-28 18:07:49.0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</si>
  <si>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Emissions &amp; Generation Resource Integrated Database (eGRID); US EPA Mandatory Greenhouse Gas Reporting Rule;  Other, please specify: Susterra air travel emissions assessment methodology</t>
  </si>
  <si>
    <t>Susterra air travel emissions assessment methodology is aligned with EAA, DEFRA and a development of ICAO methodology (calculations based on route, carrier, travel type and travel class). Applied in Scope 3 (air travel) emissions calculations.</t>
  </si>
  <si>
    <t>2021-07-28 08:23:44.0</t>
  </si>
  <si>
    <t>2021-07-27 10:50:02.0</t>
  </si>
  <si>
    <t>2021-07-08 21:33:41.0</t>
  </si>
  <si>
    <t>Impresora Delta</t>
  </si>
  <si>
    <t>2021-07-26 21:05:34.0</t>
  </si>
  <si>
    <t>IMPRESORA ECLIPSE S.A. DE C.V</t>
  </si>
  <si>
    <t>2021-07-07 17:06:49.0</t>
  </si>
  <si>
    <t>ICLEI Local Government GHG Protocol; Programa GEI Mexico</t>
  </si>
  <si>
    <t>IMPRESORA HISPANIA SA DE CV</t>
  </si>
  <si>
    <t>2021-07-01 20:40:38.0</t>
  </si>
  <si>
    <t>Other, please specify: No se han recolectado este tipo de datos de actividad y cálculo de emisiones, por lo tanto no podemos seleccionar ninguna de las opciones anteriores.</t>
  </si>
  <si>
    <t>No se han recolectado este tipo de datos de actividad y cálculo de emisiones, por lo tanto no podemos seleccionar ninguna de las opciones anteriores.</t>
  </si>
  <si>
    <t>IMPRESS CONTAINERS CO.</t>
  </si>
  <si>
    <t>2021-07-28 15:13:49.0</t>
  </si>
  <si>
    <t>IMS</t>
  </si>
  <si>
    <t>2021-08-26 01:52:41.0</t>
  </si>
  <si>
    <t>American Petroleum Institute Compendium of Greenhouse Gas Emissions Methodologies for the Oil and Natural Gas Industry, 2009; China Corporate Energy Conservation and GHG Management Programme; ISO 14064-1</t>
  </si>
  <si>
    <t>IMS Euro</t>
  </si>
  <si>
    <t>2021-07-27 16:54:57.0</t>
  </si>
  <si>
    <t>Other, please specify: Baseline Data Unavailable: We need to baseline &amp; implement science based targets to ensure transparency in Net Zero progress and therefore, assessing  ISO-14064 / 20400 methodologies to help evaluate / report upon  our supply chain' GHG emissions</t>
  </si>
  <si>
    <t>Baseline Data Unavailable: We need to baseline our current GHG emissions and, &amp;; implement science based targets to ensure greater transparency in Net Zero progress and are therefore, assessing ISO-14064 / 20400 methodologies to help evaluate / report upon our, and our supply chain's GHG emissions so that we can then, 'share and cascade' action and together, reduce GHG emissions and waste.</t>
  </si>
  <si>
    <t>IN'TECH MEDICAL</t>
  </si>
  <si>
    <t>2021-08-23 17:11:12.0</t>
  </si>
  <si>
    <t>Other, please specify: We didn't use any protocol at this stage.</t>
  </si>
  <si>
    <t>We didn't use any protocol at this stage.</t>
  </si>
  <si>
    <t>In Mocean Group Llc</t>
  </si>
  <si>
    <t>2021-07-26 18:27:42.0</t>
  </si>
  <si>
    <t>Inalca Spa Castelvetro</t>
  </si>
  <si>
    <t>2021-07-27 07:45:00.0</t>
  </si>
  <si>
    <t>Inbatet 2005 SL</t>
  </si>
  <si>
    <t>2021-07-27 14:37:44.0</t>
  </si>
  <si>
    <t>Inbiomex De Mexico Sapi De CV</t>
  </si>
  <si>
    <t>2021-07-28 17:20:48.0</t>
  </si>
  <si>
    <t>Other, please specify: No se ha utilizado ninguna metodología y no se han recolectado ningún dato.</t>
  </si>
  <si>
    <t>No se ha utilizado ninguna metodología o estándar para los cálculos de emisiones.</t>
  </si>
  <si>
    <t>2021-07-25 16:35:25.0</t>
  </si>
  <si>
    <t>Other, please specify: SECR (Streamlined Energy and Carbon Reporting)</t>
  </si>
  <si>
    <t>The principal uses of energy included in the reported figures are: Building Services (Direct) - lighting, heating, cooling, ventilation and hot water across the estate;Transport - includes Direct Fleet - fleet of light vans for mobile operations sized appropriate to their need, with predominant fuel being diesel, plus some company cars; andIndirect (Grey) Fleet - staff using own vehicles for work-based activities and claiming mileage expenses.</t>
  </si>
  <si>
    <t>Inchcape</t>
  </si>
  <si>
    <t>2021-07-28 10:51:52.0</t>
  </si>
  <si>
    <t>Incite Marketing Planning Limited</t>
  </si>
  <si>
    <t>2021-07-27 14:57:57.0</t>
  </si>
  <si>
    <t>2021-07-26 09:57:58.0</t>
  </si>
  <si>
    <t>Australia - National Greenhouse and Energy Reporting Act; IPCC Guidelines for National Greenhouse Gas Inventories, 2006; The Greenhouse Gas Protocol: A Corporate Accounting and Reporting Standard (Revised Edition); US EPA Emissions &amp; Generation Resource Integrated Database (eGRID)</t>
  </si>
  <si>
    <t>INCREDIBLE TECHNOLOGIES INC</t>
  </si>
  <si>
    <t>2021-07-08 14:51:55.0</t>
  </si>
  <si>
    <t>Other, please specify: Not tracked/monitored.</t>
  </si>
  <si>
    <t>This data is not monitored.</t>
  </si>
  <si>
    <t>2021-06-08 16:49:36.0</t>
  </si>
  <si>
    <t>2021-07-27 11:26:59.0</t>
  </si>
  <si>
    <t>IPCC Guidelines for National Greenhouse Gas Inventories, 2006; The Greenhouse Gas Protocol: A Corporate Accounting and Reporting Standard (Revised Edition); The Greenhouse Gas Protocol: Scope 2 Guidance;  Other, please specify: Using the calculator provided by the inventory of emissions of GHGs  2019  of the Oficina Catalana del Canvi Climàtic</t>
  </si>
  <si>
    <t>GHG Protocol forms the basis of our scope and coverage. We utilise the Catalan Government's GHG emission factors. To calculate the CO2 emissions reduction we have estimated the operating hours of each element, and calculate the % of reduction in electricity consumption. Then, we have converted to CO2 with the factors given by the Industry and Energy Ministry of Spain. Using the Catalan government emissions calculator.http://www.minetur.gob.es/energia/desarrollo/EficienciaEnergetica/RITE/propuestas/Documents/2014_03_03_Factores_de_emision_CO2_y_Factors_de_paso_Efinal_Eprimaria_V.pdfhttps://canviclimatic.gencat.cat/es/actua/calculadora_demissions/</t>
  </si>
  <si>
    <t>INDEPENDENT CHEMICAL CORP</t>
  </si>
  <si>
    <t>2021-08-11 15:30:00.0</t>
  </si>
  <si>
    <t>Other, please specify: We don't manufacture</t>
  </si>
  <si>
    <t>2021-07-28 02:02:43.0</t>
  </si>
  <si>
    <t>IEA CO2 Emissions from Fuel Combustion; ISO 14064-1; Korea GHG and Energy Target Management System Operating Guidelines</t>
  </si>
  <si>
    <t>2021-07-26 10:53:20.0</t>
  </si>
  <si>
    <t>2021-07-28 10:33:25.0</t>
  </si>
  <si>
    <t>2021-07-28 16:49:56.0</t>
  </si>
  <si>
    <t>2021-07-27 10:24:14.0</t>
  </si>
  <si>
    <t>2021-07-27 12:42:17.0</t>
  </si>
  <si>
    <t>2021-07-28 13:27:49.0</t>
  </si>
  <si>
    <t>IPCC Guidelines for National Greenhouse Gas Inventories, 2006; ISO 14064-1; The Greenhouse Gas Protocol: A Corporate Accounting and Reporting Standard (Revised Edition); The Greenhouse Gas Protocol: Scope 2 Guidance</t>
  </si>
  <si>
    <t>2021-07-27 12:47:50.0</t>
  </si>
  <si>
    <t>2021-05-27 15:55:49.0</t>
  </si>
  <si>
    <t>INDUMARK SA DE CV</t>
  </si>
  <si>
    <t>2021-07-02 16:44:01.0</t>
  </si>
  <si>
    <t>2021-08-11 12:40:55.0</t>
  </si>
  <si>
    <t>2021-05-04 20:58:36.0</t>
  </si>
  <si>
    <t>Other, please specify: Aún por definir.</t>
  </si>
  <si>
    <t>Por definir</t>
  </si>
  <si>
    <t>Industria De Pistoes Rocatti LTDA</t>
  </si>
  <si>
    <t>2021-08-02 20:07:00.0</t>
  </si>
  <si>
    <t>INDUSTRIA E COMERCIO DE CHOPEIRAS R</t>
  </si>
  <si>
    <t>2021-07-27 20:09:37.0</t>
  </si>
  <si>
    <t>INDUSTRIA ENGINEERING</t>
  </si>
  <si>
    <t>2021-07-09 19:03:21.0</t>
  </si>
  <si>
    <t>INDUSTRIA GRAFICA EUROSTAMPA S P A</t>
  </si>
  <si>
    <t>2021-07-20 15:52:06.0</t>
  </si>
  <si>
    <t>2021-07-28 15:40:39.0</t>
  </si>
  <si>
    <t>Other, please specify: National Inventory Report 1990–2019: greenhouse gas sources and sinks in Canada</t>
  </si>
  <si>
    <t>For the data on diesel consumption (for mechanical equipment such as generators) and natural gas, on the recommendation of Planetair, our external partner for our greenhouse gas (GHG) calculations and our carbon neutrality program, we multiplied our consumption data by the emission factors of the GHG Protocol, Emission Factors from Cross-Sector Tools, dating from March 2017.To calculate R22 and R134a refrigerant leaks, whereas the LEED standard estimates at 2% the total refrigerant load over the lifetime of the equipment and given that the typical lifespan of the equipment is 15 years, we used the following formula: refrigerant load × 0.02/15 years. The emission factors retained to multiply our gross data for each of these gases are those of the Greenhouse Gas Protocol Fifth Assessment Report (AR5).Finally, for buildings held in co-ownership, the data have been adjusted according to the percentage that we hold in each property. For example, for 1981 McGill College, in Montreal, for which we are 50% owners, the gross consumption data have been multiplied by 0.5, and the GHG emitted calculated from this adjusted data.For GHG emissions linked to electricity consumption, on the recommendation of Planetair, our external partner for our GHG calculations and our carbon neutrality program, we multiplied our consumption data by the emission factors of the National Inventory Report 1990–2019: greenhouse gas sources and sinks in Canada, for each province where our various buildings are located.For more details, please refer to the 2020 Sustainability Report, pages 80 and 85.</t>
  </si>
  <si>
    <t>Industrial And Commercial Bank Of China Limited</t>
  </si>
  <si>
    <t>2021-07-28 02:53:56.0</t>
  </si>
  <si>
    <t>2021-07-28 06:33:17.0</t>
  </si>
  <si>
    <t>INDUSTRIAL DANEC S A</t>
  </si>
  <si>
    <t>2021-07-14 18:32:34.0</t>
  </si>
  <si>
    <t>INDUSTRIAL LABELS</t>
  </si>
  <si>
    <t>2021-07-26 05:09:22.0</t>
  </si>
  <si>
    <t>INDUSTRIAL QUIMICA LASEM</t>
  </si>
  <si>
    <t>2021-07-28 16:54:29.0</t>
  </si>
  <si>
    <t>Industrias Alana S.A.</t>
  </si>
  <si>
    <t>2021-04-21 16:58:45.0</t>
  </si>
  <si>
    <t>Act on the Rational Use of Energy; The Greenhouse Gas Protocol: Public Sector Standard</t>
  </si>
  <si>
    <t>INDUSTRIAS ASTURIAS SA DE CV</t>
  </si>
  <si>
    <t>2021-07-15 19:34:03.0</t>
  </si>
  <si>
    <t>Act on the Rational Use of Energy; IPCC Guidelines for National Greenhouse Gas Inventories, 2006; ISO 14064-1; Programa GEI Mexico</t>
  </si>
  <si>
    <t>Industrias Bachoco SA</t>
  </si>
  <si>
    <t>2021-07-26 22:37:35.0</t>
  </si>
  <si>
    <t>Se realiza de acuerdo al formato que la SEMARNAT considera</t>
  </si>
  <si>
    <t>2021-07-23 17:37:59.0</t>
  </si>
  <si>
    <t>INDUSTRIAS FIEL SA</t>
  </si>
  <si>
    <t>2021-06-30 08:06:38.0</t>
  </si>
  <si>
    <t>European Union Emission Trading System (EU ETS): The Monitoring and Reporting Regulation (MMR) – General guidance for installations; IEA CO2 Emissions from Fuel Combustion</t>
  </si>
  <si>
    <t>2021-07-28 02:58:56.0</t>
  </si>
  <si>
    <t>2021-07-28 22:15:11.0</t>
  </si>
  <si>
    <t>Programa GEI Mexico; World Steel Association CO2 emissions data collection guidelines</t>
  </si>
  <si>
    <t>2021-06-08 12:07:20.0</t>
  </si>
  <si>
    <t>INDUSTRY PRODUCTS COMPANY</t>
  </si>
  <si>
    <t>2021-07-27 19:42:58.0</t>
  </si>
  <si>
    <t>2021-06-08 08:39:20.0</t>
  </si>
  <si>
    <t>INELCOM INGENIERIA ELECTRONICA COME</t>
  </si>
  <si>
    <t>2021-07-14 11:34:23.0</t>
  </si>
  <si>
    <t>Other, please specify: Calculadora Huella Carbono MITECO España</t>
  </si>
  <si>
    <t>Esta calculadorapermiteestimar de manera sencilla las emisiones de gases de efecto invernaderoasociadas a las actividades de una organización, contemplando tanto las emisiones directas, como las indirectas procedentes del consumo de electricidad.Ofrece, además, la posibilidad de cuantificar la reducción de emisiones que pueda suponer la aplicación de un plan de mejora determinado, o comparar los resultados de emisiones entre años diferentes. Además, muestra una serie de ratios de emisiones que podrán servir para establecer órdenes de magnitud y facilitar la comprensión de los resultados.Recuerde que el uso de esta calculadora es voluntario a la hora de inscribirse en la sección a de huella de carbono y compromisos de reducción</t>
  </si>
  <si>
    <t>INESA</t>
  </si>
  <si>
    <t>2021-07-27 14:33:21.0</t>
  </si>
  <si>
    <t>Other, please specify: Legislación Argentina</t>
  </si>
  <si>
    <t>Es el estándar de la legislación argentina asociada en el caso de las plantas de Grupo Comeca, a la OPDS (legislación provincial)</t>
  </si>
  <si>
    <t>2021-07-21 03:20:43.0</t>
  </si>
  <si>
    <t>2021-07-28 20:55:14.0</t>
  </si>
  <si>
    <t>Infinity Communications, LLC*</t>
  </si>
  <si>
    <t>2021-07-07 13:42:37.0</t>
  </si>
  <si>
    <t>2021-07-28 05:51:07.0</t>
  </si>
  <si>
    <t>INFORREDE CABEAMENTO EST</t>
  </si>
  <si>
    <t>2021-06-16 19:36:10.0</t>
  </si>
  <si>
    <t>2021-07-28 12:16:40.0</t>
  </si>
  <si>
    <t>Infotek Consulting Services Inc</t>
  </si>
  <si>
    <t>2021-07-28 17:16:39.0</t>
  </si>
  <si>
    <t>The GHG Indicator: UNEP Guidelines for Calculating Greenhouse Gas Emissions for Businesses and Non-Commercial Organizations; The Greenhouse Gas Protocol: A Corporate Accounting and Reporting Standard (Revised Edition);  Other, please specify: Greenhouse Gas Calculation Tool provided by CDP</t>
  </si>
  <si>
    <t>We used the Green House Gas Calculation Tool provided by CDP as our primary source to calculate emissions. Electricity usage was based on actual usage, natural gas on estimated usage and commuter emissions (both for employees and contractors (upstream emissions) were based on average kilometer estimates.</t>
  </si>
  <si>
    <t>2021-07-29 01:55:43.0</t>
  </si>
  <si>
    <t>IPCC Guidelines for National Greenhouse Gas Inventories, 2006; The Greenhouse Gas Protocol: A Corporate Accounting and Reporting Standard (Revised Edition);  Other, please specify: Mexico's National Registry of Greenhouse Gases, better known as RENE for its acronym in Spanish; GWP used are  those published by the Energy Regulatory Commission (CRE),  and factor emissions published by Federal environmental authority (SEMARNAT)</t>
  </si>
  <si>
    <t>Our GHG emissions inventory accounts for all emissions from operations over which IEnova has operational control. The methodology used for the calculation of emissions is that established in the SEMARNTAT regulations, which establishes emission factors published at 2006 IPCC Guidelines for National Greenhouse Gas Inventories. For Scope 2 emissions, an emission factor updated each year by Federal environmental authority (SEMARNAT) is used. The main activity data used were fuel consumption and amount of gas transported.The global warming potentials used are those established in Mexican regulations, which match the values used internationally.</t>
  </si>
  <si>
    <t>INGEGNO S.r.l.</t>
  </si>
  <si>
    <t>2021-07-15 09:42:42.0</t>
  </si>
  <si>
    <t>Other, please specify: non ne abbiamo</t>
  </si>
  <si>
    <t>non abbiamo dati rilevanti in quanto il nostro lavoro non prevede emissione di agenti inquinanti rilevanti</t>
  </si>
  <si>
    <t>2021-09-27 20:49:55.0</t>
  </si>
  <si>
    <t>INGENIERIA DE RADIO Y SISTEMAS DE T</t>
  </si>
  <si>
    <t>2021-07-08 06:15:55.0</t>
  </si>
  <si>
    <t>Other, please specify: No se utiliza ningún protocolo estandarizado.</t>
  </si>
  <si>
    <t>No se recogen datos para calcular las emisiones y seguir un protocolo o metodología.</t>
  </si>
  <si>
    <t>2021-07-28 17:51:09.0</t>
  </si>
  <si>
    <t>IPCC Guidelines for National Greenhouse Gas Inventories, 2006;  Other, please specify: (FECOC) Factores de Emisión de los Combustibles Colombianos y (UPME) Unidad de planeación MInero Energetica de Colombia</t>
  </si>
  <si>
    <t>Se usaron los factores de emisión expuestos en el panel intergubernamental de cambio climático (IPCC) que ha validado internacionalmente el levantamiento de información para los inventarios nacionales de emisión de gases efecto invernadero,Fue basado en los resultados presentados en el aplicativo de IPCC 2020 Guidelines for National Greenhouse Gas Inventories y los Factores de Emisión de los Combustibles Colombianos (FECOC) reportados por la UPME que se encuentran en la página web del Sistema de Información Ambiental Unidad de planeación Minero Energética de la UPME.</t>
  </si>
  <si>
    <t>INGEO PROGETTI S.R.L.</t>
  </si>
  <si>
    <t>2021-07-27 14:27:36.0</t>
  </si>
  <si>
    <t>2021-08-25 18:01:44.0</t>
  </si>
  <si>
    <t>ISO 14064-1;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</si>
  <si>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INGRAM MACHINING</t>
  </si>
  <si>
    <t>2021-07-28 14:33:05.0</t>
  </si>
  <si>
    <t>Other, please specify: None. Self-Imposed Standard</t>
  </si>
  <si>
    <t>We have used electricity and natural gas bills to determine emissions due to purchased electricity/natural gas (Scope 2). An employee survey yielded data regarding the driving habits, commute distances, MPGs, etc. of employees, which was used to calculate annual emissions from employee commuting (Scope 3).</t>
  </si>
  <si>
    <t>Ingredients Inc</t>
  </si>
  <si>
    <t>2021-07-28 12:27:49.0</t>
  </si>
  <si>
    <t>2021-07-28 00:30:43.0</t>
  </si>
  <si>
    <t>Inhontech - Kunshan Tong-yin</t>
  </si>
  <si>
    <t>2021-08-20 07:26:42.0</t>
  </si>
  <si>
    <t>2021-07-28 10:11:43.0</t>
  </si>
  <si>
    <t>2021-07-28 10:20:45.0</t>
  </si>
  <si>
    <t>Innergex Renewable Energy Inc</t>
  </si>
  <si>
    <t>2021-07-28 15:59:44.0</t>
  </si>
  <si>
    <t>2021-07-16 08:27:13.0</t>
  </si>
  <si>
    <t>China Corporate Energy Conservation and GHG Management Programme; The Greenhouse Gas Protocol: A Corporate Accounting and Reporting Standard (Revised Edition); The Greenhouse Gas Protocol: Public Sector Standard; The Greenhouse Gas Protocol: Scope 2 Guidance</t>
  </si>
  <si>
    <t>Inno-Tech Network &amp; Service Inc.</t>
  </si>
  <si>
    <t>2021-07-19 05:14:39.0</t>
  </si>
  <si>
    <t>Innolight</t>
  </si>
  <si>
    <t>2021-07-27 09:18:04.0</t>
  </si>
  <si>
    <t>2021-07-21 05:34:33.0</t>
  </si>
  <si>
    <t>2021-07-26 18:47:51.0</t>
  </si>
  <si>
    <t>2021-07-27 07:53:19.0</t>
  </si>
  <si>
    <t>Inntre AS/Kjeldstad Trelast AS</t>
  </si>
  <si>
    <t>2021-07-28 08:53:47.0</t>
  </si>
  <si>
    <t>2021-07-26 00:11:44.0</t>
  </si>
  <si>
    <t>2021-06-21 16:15:01.0</t>
  </si>
  <si>
    <t>Insight Enterprises Inc</t>
  </si>
  <si>
    <t>2021-07-27 16:01:59.0</t>
  </si>
  <si>
    <t>Insight Global</t>
  </si>
  <si>
    <t>2021-07-27 16:57:38.0</t>
  </si>
  <si>
    <t>Other, please specify; The GHG Indicator: UNEP Guidelines for Calculating Greenhouse Gas Emissions for Businesses and Non-Commercial Organizations; The Greenhouse Gas Protocol: A Corporate Accounting and Reporting Standard (Revised Edition); US EPA Center for Corporate Climate Leadership: Indirect Emissions From Purchased Electricity</t>
  </si>
  <si>
    <t>Insight Global utilized our various reporting and finance systems to collect activity data and used a combination of the GHG Indicator, the Green House Gas Protocol, Environmental Protection Agency and International Energy Agency models to calculate our emissions.SCOPE 1: direct emissions that are owned or controlled by agency.We calculated total company fleet/vehicle miles drivenEPA calculator: .000403 metric tons CO2e per mileSCOPE 2: location-based GHG emissions from Purchased ElectricityWe calculated the amount of energy used across our 60 leased office buildings.EPA's EF to convert KWH to CO2: .000707 metric tons CO2 per KWHSCOPE 3: employee travel (flights) and commuteWe utilized our emissions report on employee flights and are working on developing process for the rest of Scope 3 emissions</t>
  </si>
  <si>
    <t>Inspiration Healthcare</t>
  </si>
  <si>
    <t>2021-07-30 08:54:09.0</t>
  </si>
  <si>
    <t>INSTALCOM LTD</t>
  </si>
  <si>
    <t>2021-07-12 11:10:31.0</t>
  </si>
  <si>
    <t>New Zealand - Guidance for Voluntary, Corporate Greenhouse Gas Reporting</t>
  </si>
  <si>
    <t>2021-07-19 05:14:41.0</t>
  </si>
  <si>
    <t>Australia - National Greenhouse and Energy Reporting Act; Defra Environmental Reporting Guidelines: Including streamlined energy and carbon reporting guidance, 2019; New Zealand - Guidance for Voluntary, Corporate Greenhouse Gas Reporting; The Greenhouse Gas Protocol: A Corporate Accounting and Reporting Standard (Revised Edition);  Other, please specify: oAgency - World CO2 Emissions from Fuel Combustion database (2017);  Environmental Paper Network;  Green Vehicle Guide (greenvehicleguide.gov.au), an Australian Government Initiative</t>
  </si>
  <si>
    <t>CO2e factors for the relevant environmental indicators are obtained from the following sources:Australia-specific emissions factors§ CO2e emission factors for the following metrics are obtained from the National Greenhouse and Energy Reporting (NGER) Measurement (2019 Amendment) Technical Guidelines, published Aug 2019:o Electricityo Natural GasNew Zealand-specific emissions factors§ CO2e emission factors for the following metrics are obtained from the New Zealand Ministry for the Environment - Measuring Emissions: A Guide for Organisations – 2019 Detailed Guide:o Electricityo Office PaperAll other emissions factors:§ CO2e emission factors for fuel are also obtained from the NGER Measurement 2019 Technical Guidelines.§ CO2e emission factors for general waste to landfill are obtained from the Australian Government Department of the Environment and Energy National Greenhouse Accounts Factors (NGAF), August 2019.§ CO2e emission factors for the following sources are obtained from Defra UK Government conversion factors for Company Reporting, 2019:o Air travel (includes radiative forcing)o Taxi travel§ CO2e emission factors for business related car hire are obtained from the Green Vehicle Guide (greenvehicleguide.gov.au), an Australian Government Initiative.§ CO2e emission factors for Office Paper (Australia) and general waste Print Paper are obtained from the Environmental Paper Network.CO2e per FTE figure is calculated inclusive of all emission sources applicable for each business unit as stated above.</t>
  </si>
  <si>
    <t>2021-07-07 22:26:33.0</t>
  </si>
  <si>
    <t>Insyte Instalaciones, S.A.</t>
  </si>
  <si>
    <t>2021-05-25 06:03:30.0</t>
  </si>
  <si>
    <t>2021-07-28 03:33:46.0</t>
  </si>
  <si>
    <t>INTEC ROBOTIC SOLUTIONS</t>
  </si>
  <si>
    <t>2021-09-09 13:31:10.0</t>
  </si>
  <si>
    <t>Other, please specify: the company doesn't have emissions. We collect only methan and electricity comsumption using the figures reported in our suppliers' documentation</t>
  </si>
  <si>
    <t>We collect only methan and electricity comsumption using the figures reported in our suppliers' documentation. No other details to add.</t>
  </si>
  <si>
    <t>2021-07-07 08:29:16.0</t>
  </si>
  <si>
    <t>Integrated Systems, Inc.</t>
  </si>
  <si>
    <t>2021-07-14 08:49:20.0</t>
  </si>
  <si>
    <t>2021-07-28 00:02:58.0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</si>
  <si>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  Other, please specify: International Energy Agency (IEA)</t>
  </si>
  <si>
    <t>2021-07-28 16:44:46.0</t>
  </si>
  <si>
    <t>Canadian Association of Petroleum Producers, Calculating Greenhouse Gas Emissions, 2003; IPCC Guidelines for National Greenhouse Gas Inventories, 2006; ISO 14064-1; The Greenhouse Gas Protocol: A Corporate Accounting and Reporting Standard (Revised Edition)</t>
  </si>
  <si>
    <t>2021-07-28 17:15:45.0</t>
  </si>
  <si>
    <t>The Greenhouse Gas Protocol: A Corporate Accounting and Reporting Standard (Revised Edition); The Greenhouse Gas Protocol: Scope 2 Guidance;  Other, please specify: Russian Decree No.300 (please see 5.2) for Direct Greenhouse Gas Emissions</t>
  </si>
  <si>
    <t>Direct (Scope 1 ) Emissions are calculated based on Methodology and Guidelines on quantitative definition of the greenhouse gas emissions by companies which business or other activities are performed in the Russian Federation, as approved by the Decree No.300 of the Ministry of Natural Resources of Russia on June 30, 2015Scope 2 emissions are calculated by using The Greenhouse Gas Protocol: Scope 2 Guidance (location based)</t>
  </si>
  <si>
    <t>INTERACTIVE PTY LTD</t>
  </si>
  <si>
    <t>2021-07-13 23:09:54.0</t>
  </si>
  <si>
    <t>INTERASIA SOLUTIONS INC.</t>
  </si>
  <si>
    <t>2021-07-29 04:25:00.0</t>
  </si>
  <si>
    <t>Other, please specify: 環保署碳排放計算器</t>
  </si>
  <si>
    <t>無工廠設施,沒有精細可用數據</t>
  </si>
  <si>
    <t>Interbake</t>
  </si>
  <si>
    <t>2021-07-22 21:35:13.0</t>
  </si>
  <si>
    <t>Other, please specify: metodologia CH 3A</t>
  </si>
  <si>
    <t>El calculo de emisiones se realiza a traves de empresa externa con la metodologia CH3A</t>
  </si>
  <si>
    <t>INTERBRANDS</t>
  </si>
  <si>
    <t>2021-07-26 14:20:15.0</t>
  </si>
  <si>
    <t>2021-07-26 09:58:44.0</t>
  </si>
  <si>
    <t>The Greenhouse Gas Protocol: A Corporate Accounting and Reporting Standard (Revised Edition); The Greenhouse Gas Protocol: Scope 2 Guidance;  Other, please specify: The Greenhouse Gas Protocol (WBCSD/WRI, 2004) and the Hotel Carbon Measurement Guidelines (World Travel and Tourism Council and International Tourism Partnership, 2011).</t>
  </si>
  <si>
    <t>The Greenhouse Gas Protocol (WBCSD/WRI, 2004) and the Hotel Carbon Measurement Guidelines (World Travel and Tourism Council and International Tourism Partnership, 2011) were both informative in calculating the carbon footprint.</t>
  </si>
  <si>
    <t>Intergulf</t>
  </si>
  <si>
    <t>2021-07-26 07:36:36.0</t>
  </si>
  <si>
    <t>Interloop</t>
  </si>
  <si>
    <t>2021-07-28 12:57:05.0</t>
  </si>
  <si>
    <t>2021-07-28 16:57:07.0</t>
  </si>
  <si>
    <t>2021-07-21 18:42:30.0</t>
  </si>
  <si>
    <t>2021-07-28 17:47:40.0</t>
  </si>
  <si>
    <t>2021-07-27 23:34:18.0</t>
  </si>
  <si>
    <t>International Paper &amp; Sun Cartonboard Co., Ltd</t>
  </si>
  <si>
    <t>2021-07-28 11:52:27.0</t>
  </si>
  <si>
    <t>2021-08-25 20:30:48.0</t>
  </si>
  <si>
    <t>2021-07-28 21:27:50.0</t>
  </si>
  <si>
    <t>Australia - National Greenhouse and Energy Reporting Act; 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Emissions &amp; Generation Resource Integrated Database (eGRID);  Other, please specify: AIB: European Residual Mixes 2018, US EPA Center for Corporate Climate Leadership: Emission Factors for Greenhouse Gas Inventories</t>
  </si>
  <si>
    <t>Our calculations are in accordance with the GHG Protocol. The emission factors for fuel combustion come from US EPA and UK DEFRA 2019. The emission factors for electricity consumption vary by country and come from AIB, Australian Government Department of Environment and Energy, Environment Canada, International Energy Agency (IEA), and eGrid2018. AIB: European Residual Mixes 2018 - https://www.aib-net.org/sites/default/files/assets/facts/residual-mix/2018/AIB_2018_Residual_Mix_Results_v1_1.pdfUS EPA Center for Corporate Climate Leadership: Emission Factors for Greenhouse Gas Inventories - https://www.epa.gov/sites/production/files/2018-03/documents/emission-factors_mar_2018_0.pdf</t>
  </si>
  <si>
    <t>2021-07-27 23:36:21.0</t>
  </si>
  <si>
    <t>Interwork Korea</t>
  </si>
  <si>
    <t>2021-07-28 12:24:10.0</t>
  </si>
  <si>
    <t>2021-07-28 08:47:38.0</t>
  </si>
  <si>
    <t>ABI Energia Linee Guida; IEA CO2 Emissions from Fuel Combustion; The Greenhouse Gas Protocol: A Corporate Accounting and Reporting Standard (Revised Edition); The Greenhouse Gas Protocol: Scope 2 Guidance;  Other, please specify: UNFCCC: United Nations Framework Convention on Climate Change; EPA: United States Environmental Protection Agency</t>
  </si>
  <si>
    <t>National Inventory Report – UNFCCCCommon Reporting Format – UNFCCC</t>
  </si>
  <si>
    <t>2021-06-21 04:42:44.0</t>
  </si>
  <si>
    <t>INTOUCH Group</t>
  </si>
  <si>
    <t>2021-07-07 04:22:19.0</t>
  </si>
  <si>
    <t>2021-09-30 06:02:48.0</t>
  </si>
  <si>
    <t>2021-09-30 21:51:08.0</t>
  </si>
  <si>
    <t>2021-07-27 07:57:30.0</t>
  </si>
  <si>
    <t>2021-07-26 07:05:15.0</t>
  </si>
  <si>
    <t>China Corporate Energy Conservation and GHG Management Programme; IPCC Guidelines for National Greenhouse Gas Inventories, 2006; ISO 14064-1; Programa GEI Mexico; Taiwan - GHG Reduction Act; The Greenhouse Gas Protocol: Public Sector Standard</t>
  </si>
  <si>
    <t>INVER</t>
  </si>
  <si>
    <t>2021-08-17 14:18:01.0</t>
  </si>
  <si>
    <t>Other, please specify: No protocol in use at this time</t>
  </si>
  <si>
    <t>No protocol or standard</t>
  </si>
  <si>
    <t>2021-07-28 13:30:53.0</t>
  </si>
  <si>
    <t>Defra Environmental Reporting Guidelines: Including streamlined energy and carbon reporting guidance, 2019; The Greenhouse Gas Protocol: A Corporate Accounting and Reporting Standard (Revised Edition);  Other, please specify: IEA Data developed by the International Energy Agency, © OECD/IEA - prepared by Carbon Trust Certification Ltd</t>
  </si>
  <si>
    <t>IEA Data developed by the International Energy Agency, © OECD/IEA - prepared by Carbon Trust Certification Ltd</t>
  </si>
  <si>
    <t>2021-07-26 07:13:20.0</t>
  </si>
  <si>
    <t>Defra Environmental Reporting Guidelines: Including streamlined energy and carbon reporting guidance, 2019; Energy Information Administration 1605B; IPCC Guidelines for National Greenhouse Gas Inventories, 2006;  Other, please specify: ESKOM emission factor  and EGrid emission factor</t>
  </si>
  <si>
    <t>For electricity we have used International Energy Agency - World CO2 Emissions from Fuel Combustion database (2020) for calculating emissions in the following regions:-China-Hong Kong-India-Ireland-Italy-Mauritius-Namibia-Singapore-SwitzerlandWe have used the ESKOM electricity factor as published on their website for the South Africa electricity emissionsThe factor published was 1.02.For United States electricity we used eGrid. The factor published was 0.17160124.</t>
  </si>
  <si>
    <t>Investec Property Fund</t>
  </si>
  <si>
    <t>2021-07-28 09:18:52.0</t>
  </si>
  <si>
    <t>2021-07-02 13:37:17.0</t>
  </si>
  <si>
    <t>2021-06-14 13:26:22.0</t>
  </si>
  <si>
    <t>INVIQA UK Ltd</t>
  </si>
  <si>
    <t>2021-08-05 12:14:23.0</t>
  </si>
  <si>
    <t>Our organisation is extremely low impact from a climate perspective. As all the products we create and services that we provide are digital, there is no pollution or other climate impact associated. Not only that, but we operate a remote first workforce, which keeps travel to a minimum. We don't provide company cars and our team use public transport options in most instances. As a result, reducing our climate impact is not high on the agenda for us, as we have very little scope for improvement in this area.</t>
  </si>
  <si>
    <t>2021-07-21 05:13:39.0</t>
  </si>
  <si>
    <t>2021-07-26 10:14:18.0</t>
  </si>
  <si>
    <t>Iochpe-Maxion SA</t>
  </si>
  <si>
    <t>2021-07-26 16:17:04.0</t>
  </si>
  <si>
    <t>IOI Corporation Berhad</t>
  </si>
  <si>
    <t>2021-07-27 15:52:37.0</t>
  </si>
  <si>
    <t>Palm oil farming</t>
  </si>
  <si>
    <t>IPCC Guidelines for National Greenhouse Gas Inventories, 2006;  Other, please specify: Calculation for plantations  is based on RSPO PalmGHG. Refinery based on ISCC methodology. Oleochemical based on Intergovernmental Panel on Climate Change’s (IPCC) and the Institute for Global Environmental Strategies’ (IGES)</t>
  </si>
  <si>
    <t>GHG emissions calculation for plantations (mills and estates) is based on RSPO PalmGHG calculator version 3 while for refinery, the calculations are based on ISCC methodology. Oleochemical GHG calculation is based on Intergovernmental Panel on Climate Change's (IPCC) and the Institute for Global Environmental Strategies' (IGES).</t>
  </si>
  <si>
    <t>2021-07-27 12:52:14.0</t>
  </si>
  <si>
    <t>Bilan Carbone; IEA CO2 Emissions from Fuel Combustion</t>
  </si>
  <si>
    <t>2021-07-27 12:39:03.0</t>
  </si>
  <si>
    <t>Bilan Carbone; IPCC Guidelines for National Greenhouse Gas Inventories, 2006;  Other, please specify: IAE Highlights CO2, French Base Carbone</t>
  </si>
  <si>
    <t>Base Carbone is a French national database containing a set of public emission factors and data sources. It is currently used to achieve regulatory or voluntary assessments of carbon emissions.http://www.buildup.eu/en/learn/tools/base-carbone</t>
  </si>
  <si>
    <t>2021-07-27 15:35:21.0</t>
  </si>
  <si>
    <t>IQT Consulting SpA</t>
  </si>
  <si>
    <t>2021-07-27 13:57:27.0</t>
  </si>
  <si>
    <t>IQVIA</t>
  </si>
  <si>
    <t>2021-07-27 11:26:26.0</t>
  </si>
  <si>
    <t>2021-07-28 03:45:29.0</t>
  </si>
  <si>
    <t>China Corporate Energy Conservation and GHG Management Programme; IPCC Guidelines for National Greenhouse Gas Inventories, 2006; ISO 14064-1; The Greenhouse Gas Protocol: Public Sector Standard</t>
  </si>
  <si>
    <t>Irani Papel e Embalagem SA</t>
  </si>
  <si>
    <t>2021-09-02 17:47:23.0</t>
  </si>
  <si>
    <t>2021-07-23 06:41:08.0</t>
  </si>
  <si>
    <t>IRIS SOFTWARE INC</t>
  </si>
  <si>
    <t>2021-06-01 19:15:04.0</t>
  </si>
  <si>
    <t>Other, please specify: We do not track this data currently with any of the above mentioned organizations.</t>
  </si>
  <si>
    <t>2021-07-21 03:42:40.0</t>
  </si>
  <si>
    <t>IRMAOS BRITTO REPRESENTACOES E COM</t>
  </si>
  <si>
    <t>2021-07-27 19:35:20.0</t>
  </si>
  <si>
    <t>IRMAOS SANTOS CAVALCANTI SERVICOS ECOMERCIO LTDA</t>
  </si>
  <si>
    <t>2021-07-28 12:28:09.0</t>
  </si>
  <si>
    <t>Não há norma aplicável para o nível de emissão dos negócios dentro do escopo desse contrato.</t>
  </si>
  <si>
    <t>2021-07-27 23:58:19.0</t>
  </si>
  <si>
    <t>Irplast Srl</t>
  </si>
  <si>
    <t>2021-07-16 10:08:29.0</t>
  </si>
  <si>
    <t>Other, please specify: ISO 14040-14044, ReCipe, IPCC 2013</t>
  </si>
  <si>
    <t>For our LCA calculations, our emissions and environmental impact studies were based on ISO 14040-14044, ReCipe Method. For our GWP calculations, we used IPCC 2013 standards</t>
  </si>
  <si>
    <t>ISACCO INDUSTRY &amp; TRADE CO.,</t>
  </si>
  <si>
    <t>2021-07-26 15:13:21.0</t>
  </si>
  <si>
    <t>We collect activity data and calculate emissions through Tools Built on GHG Protocol, The ''Built on GHG Protocol” mark recognizes calculation tools that are in conformance with GHG Protocol standards.</t>
  </si>
  <si>
    <t>2021-07-28 16:42:03.0</t>
  </si>
  <si>
    <t>2021-07-28 10:39:42.0</t>
  </si>
  <si>
    <t>2021-07-28 10:48:42.0</t>
  </si>
  <si>
    <t>Defra Environmental Reporting Guidelines: Including streamlined energy and carbon reporting guidance, 2019; ENCORD: Construction CO2e Measurement Protocol; IEA CO2 Emissions from Fuel Combustion; ISO 14064-1; The Greenhouse Gas Protocol: A Corporate Accounting and Reporting Standard (Revised Edition)</t>
  </si>
  <si>
    <t>Ishizaki Honten</t>
  </si>
  <si>
    <t>2021-07-28 09:49:30.0</t>
  </si>
  <si>
    <t>2021-07-12 07:37:12.0</t>
  </si>
  <si>
    <t>ISM FONDAS</t>
  </si>
  <si>
    <t>2021-07-27 10:30:25.0</t>
  </si>
  <si>
    <t>2021-07-14 08:07:27.0</t>
  </si>
  <si>
    <t>Defra Environmental Reporting Guidelines: Including streamlined energy and carbon reporting guidance, 2019; IEA CO2 Emissions from Fuel Combustion; US EPA Center for Corporate Climate Leadership:  Direct Emissions from Mobile Combustion Sources</t>
  </si>
  <si>
    <t>ISSI</t>
  </si>
  <si>
    <t>2021-07-22 15:15:30.0</t>
  </si>
  <si>
    <t>2021-07-26 12:57:21.0</t>
  </si>
  <si>
    <t>2021-07-27 08:45:43.0</t>
  </si>
  <si>
    <t>2021-07-27 06:11:54.0</t>
  </si>
  <si>
    <t>2021-07-28 14:42:50.0</t>
  </si>
  <si>
    <t>2021-07-19 12:14:19.0</t>
  </si>
  <si>
    <t>The GHG Indicator: UNEP Guidelines for Calculating Greenhouse Gas Emissions for Businesses and Non-Commercial Organizations; The Greenhouse Gas Protocol: A Corporate Accounting and Reporting Standard (Revised Edition); The Greenhouse Gas Protocol: Scope 2 Guidance</t>
  </si>
  <si>
    <t>2021-07-28 13:46:07.0</t>
  </si>
  <si>
    <t>2021-07-28 14:57:47.0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</si>
  <si>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US EPA CLIMATE LEADER</t>
  </si>
  <si>
    <t>Given that Itaúsa is a pure holding company, this topic approach is made by its investees:For Duratex: US EPA CLIMATE LEADER. Design Principles. 2005.Greenhouse Gas Conversion Factor Repository. DEFRA. UK. 2018.Other information about Duratex:Emission factors:EPE. Balanco Energetico Nacional. 2018. (biomass/wood) SABESP- Companhia de Saneamento Básico do Estado de São Paulo (biological oxygen demand - BOD)Oliveira, 2010. Master thesis of ESALQ/USP. (fertigation)DEFRA. Methodology for EF. 2018 (air travel)</t>
  </si>
  <si>
    <t>2021-07-28 17:41:53.0</t>
  </si>
  <si>
    <t>India GHG Inventory Programme; IPCC Guidelines for National Greenhouse Gas Inventories, 2006; IPIECA’s Petroleum Industry Guidelines for reporting GHG emissions, 2nd edition, 2011; ISO 14064-1; Smart Freight Centre: GLEC Framework for Logistics Emissions Methodologies</t>
  </si>
  <si>
    <t>2021-07-28 13:13:21.0</t>
  </si>
  <si>
    <t>2021-07-27 12:27:41.0</t>
  </si>
  <si>
    <t>Japan Ministry of the Environment, Law Concerning the Promotion of the Measures to Cope with Global Warming, Superceded by Revision of the Act on Promotion of Global Warming Countermeasures (2005 Amendment); The Greenhouse Gas Protocol: Public Sector Standard; The Tokyo Cap-and Trade Program</t>
  </si>
  <si>
    <t>Itoham Yonekyu Holdings</t>
  </si>
  <si>
    <t>2021-07-26 23:46:18.0</t>
  </si>
  <si>
    <t>ITR</t>
  </si>
  <si>
    <t>2021-07-20 12:56:07.0</t>
  </si>
  <si>
    <t>Itron, Inc.</t>
  </si>
  <si>
    <t>2021-07-27 19:07:29.0</t>
  </si>
  <si>
    <t>IPCC Guidelines for National Greenhouse Gas Inventories, 2006; US EPA Center for Corporate Climate Leadership:  Direct Emissions from Mobile Combustion Sources; US EPA Emissions &amp; Generation Resource Integrated Database (eGRID)</t>
  </si>
  <si>
    <t>2021-07-20 11:40:48.0</t>
  </si>
  <si>
    <t>2021-07-28 22:54:38.0</t>
  </si>
  <si>
    <t>Ivory Garment Factory LLC</t>
  </si>
  <si>
    <t>2021-06-15 06:46:18.0</t>
  </si>
  <si>
    <t>2021-07-16 09:06:36.0</t>
  </si>
  <si>
    <t>Bilan Carbone; Defra Environmental Reporting Guidelines: Including streamlined energy and carbon reporting guidance, 2019; French methodology for greenhouse gas emissions assessments by companies V4 (ADEME 2016)</t>
  </si>
  <si>
    <t>IWCO DIRECT</t>
  </si>
  <si>
    <t>2021-07-28 19:53:34.0</t>
  </si>
  <si>
    <t>Other, please specify: EPA Greenhouse Gas Equivalent Calculator</t>
  </si>
  <si>
    <t>We collect the following data on a monthly-basis for all seven of our facilities: fuel combustion, solvent oxidation, vehicle, refrigerant, and electricity usage. Then, we utilize the EPA greenhouse gas equivalent calculator to determine the C02 equivalent.</t>
  </si>
  <si>
    <t>2021-07-22 09:50:51.0</t>
  </si>
  <si>
    <t>IX Knowledge Inc.</t>
  </si>
  <si>
    <t>2021-07-27 04:34:19.0</t>
  </si>
  <si>
    <t>J ANDERSON &amp; SON</t>
  </si>
  <si>
    <t>2021-07-09 11:45:37.0</t>
  </si>
  <si>
    <t>2021-07-26 21:49:06.0</t>
  </si>
  <si>
    <t>Energy Information Administration 1605B; The Greenhouse Gas Protocol: A Corporate Accounting and Reporting Standard (Revised Edition); US EPA Emissions &amp; Generation Resource Integrated Database (eGRID)</t>
  </si>
  <si>
    <t>2021-07-28 17:17:19.0</t>
  </si>
  <si>
    <t>2021-07-28 18:56:51.0</t>
  </si>
  <si>
    <t>2021-07-26 07:03:07.0</t>
  </si>
  <si>
    <t>J.B. Hunt Transport Services, Inc.</t>
  </si>
  <si>
    <t>2021-07-28 18:57:13.0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</si>
  <si>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Indirect Emissions From Events and Conferences; US EPA Center for Corporate Climate Leadership: Indirect Emissions From Purchased Electricity</t>
  </si>
  <si>
    <t>2021-07-24 12:34:08.0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</si>
  <si>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US EPA Emissions &amp; Generation Resource Integrated Database (eGRID)</t>
  </si>
  <si>
    <t>JACOBS CHUCK MANUFACTURING (SUZHOU) CO., LTD.</t>
  </si>
  <si>
    <t>2021-07-09 05:27:01.0</t>
  </si>
  <si>
    <t>2021-07-28 15:59:38.0</t>
  </si>
  <si>
    <t>Defra Environmental Reporting Guidelines: Including streamlined energy and carbon reporting guidance, 2019; Energy Information Administration 1605B; IEA CO2 Emissions from Fuel Combustion;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t>
  </si>
  <si>
    <t>JADLOG LOGISTICA LTDA</t>
  </si>
  <si>
    <t>2021-08-23 13:43:01.0</t>
  </si>
  <si>
    <t>JAGDALE INDUSTRIES LIMITED</t>
  </si>
  <si>
    <t>2021-06-08 04:06:56.0</t>
  </si>
  <si>
    <t>Jaguar Building Services Ltd</t>
  </si>
  <si>
    <t>2021-07-07 15:57:24.0</t>
  </si>
  <si>
    <t>2021-07-27 03:54:44.0</t>
  </si>
  <si>
    <t>2021-07-19 02:05:49.0</t>
  </si>
  <si>
    <t>JALOTO TRANSPORTES LTDA</t>
  </si>
  <si>
    <t>2021-08-06 12:51:41.0</t>
  </si>
  <si>
    <t>James Fisher &amp; Sons plc</t>
  </si>
  <si>
    <t>2021-08-27 15:51:20.0</t>
  </si>
  <si>
    <t>2021-07-28 23:08:34.0</t>
  </si>
  <si>
    <t>Janus Henderson Group PLC</t>
  </si>
  <si>
    <t>2021-07-28 17:09:27.0</t>
  </si>
  <si>
    <t>2021-07-28 09:38:43.0</t>
  </si>
  <si>
    <t>Act on the Rational Use of Energy; European Union Emissions Trading System (EU ETS): The Monitoring and Reporting Regulation (MMR) – General guidance for aircraft operators; Japan Ministry of the Environment, Law Concerning the Promotion of the Measures to Cope with Global Warming, Superceded by Revision of the Act on Promotion of Global Warming Countermeasures (2005 Amendment); The Tokyo Cap-and Trade Program;  Other, please specify: Japan Agency for Natural Resources and Energy, 2005 Revised Energy Conservation Act</t>
  </si>
  <si>
    <t>・スコープ1スコープ1の排出量は、「エネルギーの使用の合理化等に関する法律」（省エネルギー法）、European Union Emissions Trading System (EU ETS)、「東京都キャップ＆トレード制度」に基づき導出している。・スコープ2スコープ2の排出量は、「エネルギーの使用の合理化等に関する法律」（省エネルギー法　1979年制定、2013年改正）)、「東京都キャップ＆トレード制度」に基づき導出している。</t>
  </si>
  <si>
    <t>2021-07-26 04:37:44.0</t>
  </si>
  <si>
    <t>Japan Environment Management Association for Industry</t>
  </si>
  <si>
    <t>2021-07-14 05:25:16.0</t>
  </si>
  <si>
    <t>2021-07-28 05:43:35.0</t>
  </si>
  <si>
    <t>Japan Foods</t>
  </si>
  <si>
    <t>2021-07-27 03:02:39.0</t>
  </si>
  <si>
    <t>2021-07-28 07:52:15.0</t>
  </si>
  <si>
    <t>Japan Network for Climate Actions</t>
  </si>
  <si>
    <t>2021-07-27 10:41:17.0</t>
  </si>
  <si>
    <t>2021-07-27 23:11:15.0</t>
  </si>
  <si>
    <t>2021-07-28 08:07:40.0</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</si>
  <si>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2016 Energy Balances : United Nations</t>
  </si>
  <si>
    <t>Japan Post Bank</t>
  </si>
  <si>
    <t>2021-07-27 07:08:47.0</t>
  </si>
  <si>
    <t>2021-07-28 10:41:00.0</t>
  </si>
  <si>
    <t>2021-07-28 09:52:57.0</t>
  </si>
  <si>
    <t>Japan Prime Realty Investment Corp</t>
  </si>
  <si>
    <t>2021-07-28 05:45:50.0</t>
  </si>
  <si>
    <t>Japan Real Estate Investment</t>
  </si>
  <si>
    <t>2021-07-28 00:44:01.0</t>
  </si>
  <si>
    <t>Japan Systems Co.,Ltd.</t>
  </si>
  <si>
    <t>2021-08-19 06:28:57.0</t>
  </si>
  <si>
    <t>気候変動への影響が大きい事業を行っていないため活動データの収集や排出量の計算を行っていません。</t>
  </si>
  <si>
    <t>2021-07-27 02:22:41.0</t>
  </si>
  <si>
    <t>2021-07-27 01:46:55.0</t>
  </si>
  <si>
    <t>JASZ PLASZTIK</t>
  </si>
  <si>
    <t>2021-07-19 12:10:28.0</t>
  </si>
  <si>
    <t>Jay Franco and Sons Inc</t>
  </si>
  <si>
    <t>2021-06-10 19:01:35.0</t>
  </si>
  <si>
    <t>JAYNA, INC.</t>
  </si>
  <si>
    <t>2021-07-22 19:17:52.0</t>
  </si>
  <si>
    <t>2021-09-29 11:43:50.0</t>
  </si>
  <si>
    <t>2021-08-27 21:50:58.0</t>
  </si>
  <si>
    <t>JBV INDUREST Engineering GmbH</t>
  </si>
  <si>
    <t>2021-07-08 12:59:47.0</t>
  </si>
  <si>
    <t>JBXCONSTRUCAO E EMPREENDIMENTOS COM</t>
  </si>
  <si>
    <t>2021-04-29 17:53:31.0</t>
  </si>
  <si>
    <t>2021-07-28 20:05:51.0</t>
  </si>
  <si>
    <t>Defra Environmental Reporting Guidelines: Including streamlined energy and carbon reporting guidance, 2019; The Greenhouse Gas Protocol: A Corporate Accounting and Reporting Standard (Revised Edition); US EPA Emissions &amp; Generation Resource Integrated Database (eGRID); US EPA Mandatory Greenhouse Gas Reporting Rule</t>
  </si>
  <si>
    <t>2021-07-28 15:56:02.0</t>
  </si>
  <si>
    <t>JCL LOGISTICS SWITZERLAND AG</t>
  </si>
  <si>
    <t>2021-08-26 11:40:47.0</t>
  </si>
  <si>
    <t>Other, please specify: not for the Moment (We are ISO 14001 certified, but for the moment no official calculation)</t>
  </si>
  <si>
    <t>CO2-Emission:(actual Pay-load -&gt; aPL)CO2-Emis-aPL. = EC-aPL * CO2-FactorEnergy-Consumtpion:(actual Pay-load -&gt; aPL)Eec = Eec + [(Fec - Eec) * aPL/mPL]</t>
  </si>
  <si>
    <t>JDE Peet's NV</t>
  </si>
  <si>
    <t>2021-07-28 20:09:11.0</t>
  </si>
  <si>
    <t>JE Compliance Services Inc,</t>
  </si>
  <si>
    <t>2021-07-13 20:11:19.0</t>
  </si>
  <si>
    <t>JE WOO CORPORATION</t>
  </si>
  <si>
    <t>2021-04-19 02:54:56.0</t>
  </si>
  <si>
    <t>Act on the Rational Use of Energy; The Climate Registry: General Reporting Protocol</t>
  </si>
  <si>
    <t>2021-07-26 23:39:47.0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</si>
  <si>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Other, please specify: 日本の環境省「サプライチェーンを通じた組織の温室効果ガス排出等の算定のための 排出原単位について（Ver.3.1）」</t>
  </si>
  <si>
    <t>日本の環境省「サプライチェーンを通じた組織の温室効果ガス排出等の算定のための 排出原単位について（Ver.3.1）」記載の考え方、方法論を排出量計算の参照した。</t>
  </si>
  <si>
    <t>2021-07-28 10:55:52.0</t>
  </si>
  <si>
    <t>Jessy International</t>
  </si>
  <si>
    <t>2021-07-16 06:27:38.0</t>
  </si>
  <si>
    <t>2021-08-17 17:52:28.0</t>
  </si>
  <si>
    <t>JETCO TORQUE TOOLS LLC</t>
  </si>
  <si>
    <t>2021-08-25 22:03:08.0</t>
  </si>
  <si>
    <t>JEWEL CONSUMER CARE PVT LT</t>
  </si>
  <si>
    <t>2021-07-20 17:23:07.0</t>
  </si>
  <si>
    <t>Other, please specify: Calculation is based on Walmart Project Gigaton and sustainability survey</t>
  </si>
  <si>
    <t>We collected data of materials consuption for CO2 emission savings - and based on calculator of Walmart Project Gigaton - have calculated CO2e savings</t>
  </si>
  <si>
    <t>JGC Holdings Corporation</t>
  </si>
  <si>
    <t>2021-07-28 06:05:37.0</t>
  </si>
  <si>
    <t>JH Lakering ApS</t>
  </si>
  <si>
    <t>2021-07-13 12:59:54.0</t>
  </si>
  <si>
    <t>Other, please specify: We have a local company making a report of saving Kwh due to the change to LED panels in production facility</t>
  </si>
  <si>
    <t>2021-07-24 01:39:25.0</t>
  </si>
  <si>
    <t>JIANGMEN AND PARTNER' S MAGNETIC</t>
  </si>
  <si>
    <t>2021-07-08 02:07:00.0</t>
  </si>
  <si>
    <t>JIANGMEN FOREIGN TRADE GROUP</t>
  </si>
  <si>
    <t>2021-07-21 06:40:49.0</t>
  </si>
  <si>
    <t>JIANGSU BISONG</t>
  </si>
  <si>
    <t>2021-08-17 03:09:42.0</t>
  </si>
  <si>
    <t>2021-07-26 13:57:56.0</t>
  </si>
  <si>
    <t>JIANGSU FEIDA DRILLS CO., LTD</t>
  </si>
  <si>
    <t>2021-07-24 02:13:04.0</t>
  </si>
  <si>
    <t>JIANGSU FENGTAI TOOLS CO., LTD</t>
  </si>
  <si>
    <t>2021-06-23 03:06:47.0</t>
  </si>
  <si>
    <t>JIANGSU HUAFU STORAGE</t>
  </si>
  <si>
    <t>2021-07-26 07:35:54.0</t>
  </si>
  <si>
    <t>Other, please specify: 飞利浦2017年范围1+2计算器</t>
  </si>
  <si>
    <t>通过飞利浦2017年范围1+2计算器计算</t>
  </si>
  <si>
    <t>JIANGSU HUAIYIN GUEX TOOLS</t>
  </si>
  <si>
    <t>2021-07-07 06:11:28.0</t>
  </si>
  <si>
    <t>2021-07-12 13:16:11.0</t>
  </si>
  <si>
    <t>JIANGSU LEILI MOTOR</t>
  </si>
  <si>
    <t>2021-06-02 02:35:42.0</t>
  </si>
  <si>
    <t>2021-07-20 06:39:35.0</t>
  </si>
  <si>
    <t>Jiangsu SACA Precision Technology Co., Ltd.</t>
  </si>
  <si>
    <t>2021-06-12 07:55:19.0</t>
  </si>
  <si>
    <t>2021-07-27 03:55:58.0</t>
  </si>
  <si>
    <t>Act on the Rational Use of Energy; Bilan Carbone; Brazil GHG Protocol Programme; China Corporate Energy Conservation and GHG Management Programme</t>
  </si>
  <si>
    <t>2021-06-30 03:26:53.0</t>
  </si>
  <si>
    <t>Jiangsu Tenpower Lithium co.,ltd.</t>
  </si>
  <si>
    <t>2021-07-27 08:45:51.0</t>
  </si>
  <si>
    <t>JIANGSU TONGRUN EQUIPMENT TECHNOLOGY CO., LTD.</t>
  </si>
  <si>
    <t>2021-07-12 08:09:16.0</t>
  </si>
  <si>
    <t>JIANGSU WEIXI</t>
  </si>
  <si>
    <t>2021-05-18 05:16:29.0</t>
  </si>
  <si>
    <t>Jiangsu Yangnong Chemical Co., Ltd.</t>
  </si>
  <si>
    <t>2021-07-28 05:36:05.0</t>
  </si>
  <si>
    <t>JIANGSU YINGLIU MACHINE Manufacturing Co. Ltd.</t>
  </si>
  <si>
    <t>2021-07-23 09:06:03.0</t>
  </si>
  <si>
    <t>JIANGSU ZHAOLV METAL PRODUCTS</t>
  </si>
  <si>
    <t>2021-07-14 07:51:33.0</t>
  </si>
  <si>
    <t>JIANGYIN HUAXIN</t>
  </si>
  <si>
    <t>2021-08-07 07:08:35.0</t>
  </si>
  <si>
    <t>Jiangyin Shule</t>
  </si>
  <si>
    <t>2021-07-27 05:41:34.0</t>
  </si>
  <si>
    <t>2021-07-02 04:32:08.0</t>
  </si>
  <si>
    <t>Jiaxing Zhengfeng Trademark Weaving Co., Ltd.</t>
  </si>
  <si>
    <t>2021-06-17 07:42:17.0</t>
  </si>
  <si>
    <t>ABI Energia Linee Guida; Other, please specify</t>
  </si>
  <si>
    <t>JILIN SINO-MICROELECTRONICS</t>
  </si>
  <si>
    <t>2021-08-05 09:29:07.0</t>
  </si>
  <si>
    <t>Other, please specify: As per GB/T23331-2012/ISO50001 En ergy Management System</t>
  </si>
  <si>
    <t>As per GB/T23331-2012/ISO50001 En ergy Management System</t>
  </si>
  <si>
    <t>2021-05-31 05:47:50.0</t>
  </si>
  <si>
    <t>JIMCO LAMP &amp; MANUFACTURING CO</t>
  </si>
  <si>
    <t>2021-06-07 02:33:39.0</t>
  </si>
  <si>
    <t>Other, please specify: Our company has no standards, protocols or methods for collecting activity data and calculating emissions</t>
  </si>
  <si>
    <t>Our company has no standards, protocols or methods for collecting activity data and calculating emissions</t>
  </si>
  <si>
    <t>JIMU ABSORB PLASTICS</t>
  </si>
  <si>
    <t>2021-08-26 09:45:20.0</t>
  </si>
  <si>
    <t>没有</t>
  </si>
  <si>
    <t>Jindal Drugs</t>
  </si>
  <si>
    <t>2021-08-26 09:41:06.0</t>
  </si>
  <si>
    <t>JINFEIDA HONG KONG LIMITED</t>
  </si>
  <si>
    <t>2021-07-26 01:29:22.0</t>
  </si>
  <si>
    <t>JinGang New Materials Co., Ltd</t>
  </si>
  <si>
    <t>2021-06-28 01:05:19.0</t>
  </si>
  <si>
    <t>Jingda</t>
  </si>
  <si>
    <t>2021-06-08 03:32:26.0</t>
  </si>
  <si>
    <t>Other, please specify: National air emission standard</t>
  </si>
  <si>
    <t>National air emission standard</t>
  </si>
  <si>
    <t>2021-06-28 06:48:49.0</t>
  </si>
  <si>
    <t>2021-07-24 11:59:11.0</t>
  </si>
  <si>
    <t>Other, please specify: 依据产生的费用预估。</t>
  </si>
  <si>
    <t>依照深圳市本地的地方标准</t>
  </si>
  <si>
    <t>JINGZHOU JIANGHAN</t>
  </si>
  <si>
    <t>2021-07-20 07:30:53.0</t>
  </si>
  <si>
    <t>Other, please specify: 《湖北省碳排放权管理和交易暂行办法》（省政府令第371号），《排放监测计划审核和排放报告核查参考指南》，《中国化工企业温室气体排放核算方法与报告指南（试行）》，《综合能耗计算通则》(GB／T2589-2008)；</t>
  </si>
  <si>
    <t>根据湖北省生态环境厅《省生态环境厅关于开展2020 年度碳排放核查工作的通知》（鄂环函[2021]157 号）的总体安排，国网电力科学研究院有限公司作为第三方核查机构之一，在湖北省生态环境厅的指导下，独立公正地开展核查工作，确保数据完整准确。根据《排放监测计划审核和排放报告核查参考指南》，对我公司2020年的碳排放情况进行现场核查。</t>
  </si>
  <si>
    <t>JINHUA JINGYAN MECHANICAL AND</t>
  </si>
  <si>
    <t>2021-07-23 01:25:45.0</t>
  </si>
  <si>
    <t>JINHUA JINSHUN TOOLS CO LTD</t>
  </si>
  <si>
    <t>2021-07-23 01:51:40.0</t>
  </si>
  <si>
    <t>2021-07-19 03:40:04.0</t>
  </si>
  <si>
    <t>JINHUA XIANGMING TOOL MANUFACTURING CO., LTD.</t>
  </si>
  <si>
    <t>2021-05-31 07:06:41.0</t>
  </si>
  <si>
    <t>JINHUA YAHU TOOLS</t>
  </si>
  <si>
    <t>2021-07-08 01:59:06.0</t>
  </si>
  <si>
    <t>JINTAN TIAN YANG RARE EARTH</t>
  </si>
  <si>
    <t>2021-07-23 05:12:55.0</t>
  </si>
  <si>
    <t>Jjs Mae Inc Dba Rainbeau</t>
  </si>
  <si>
    <t>2021-07-13 18:42:26.0</t>
  </si>
  <si>
    <t>Bilan Carbone; ISO 14064-1; The Greenhouse Gas Protocol: Public Sector Standard</t>
  </si>
  <si>
    <t>JK Cement Ltd</t>
  </si>
  <si>
    <t>2021-07-28 11:57:05.0</t>
  </si>
  <si>
    <t>2021-07-26 03:59:00.0</t>
  </si>
  <si>
    <t>2021-07-27 12:29:13.0</t>
  </si>
  <si>
    <t>2021-07-26 17:24:19.0</t>
  </si>
  <si>
    <t>2021-07-07 08:13:35.0</t>
  </si>
  <si>
    <t>JMF Construções Ltda</t>
  </si>
  <si>
    <t>2021-08-19 18:49:08.0</t>
  </si>
  <si>
    <t>Other, please specify: Nenhuma das alternativas.</t>
  </si>
  <si>
    <t>Não se aplica as nossas atividades, pois somos prestadores de serviços de Construção Civil.</t>
  </si>
  <si>
    <t>JNC Corp</t>
  </si>
  <si>
    <t>2021-07-28 09:19:30.0</t>
  </si>
  <si>
    <t>Other, please specify: 2016年省エネ定期報告書（経産省）に基づく手法、2015年の実績値の原単位が基準</t>
  </si>
  <si>
    <t>経産省に提出する、省エネ定期報告書に基づく手法</t>
  </si>
  <si>
    <t>2021-06-17 01:50:06.0</t>
  </si>
  <si>
    <t>Jockey International, Inc.</t>
  </si>
  <si>
    <t>2021-07-27 16:37:10.0</t>
  </si>
  <si>
    <t>John Laing</t>
  </si>
  <si>
    <t>2021-07-27 16:15:45.0</t>
  </si>
  <si>
    <t>John Sisk &amp; Son (Holdings) Ltd</t>
  </si>
  <si>
    <t>2021-07-28 16:13:37.0</t>
  </si>
  <si>
    <t>JOHNIS TONIOLO</t>
  </si>
  <si>
    <t>2021-06-15 20:59:25.0</t>
  </si>
  <si>
    <t>2021-07-26 17:21:39.0</t>
  </si>
  <si>
    <t>2021-07-28 20:12:38.0</t>
  </si>
  <si>
    <t>Defra Environmental Reporting Guidelines: Including streamlined energy and carbon reporting guidance, 2019; IEA CO2 Emissions from Fuel Combustion; The Climate Registry: Electric Power Sector (EPS) Protocol;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European Residual Mixes 2018, Association of Issuing Bodies;   National Inventory Report 1990-2018: Greenhouse Gas Sources and Sinks in Canada</t>
  </si>
  <si>
    <t>We use European Residual Mixes 2018 for applicable residual emission factors for European countries. We use National Inventory Report for Canadian provincial emission factors.</t>
  </si>
  <si>
    <t>Johnson Electric Holdings Ltd</t>
  </si>
  <si>
    <t>2021-07-26 10:02:27.0</t>
  </si>
  <si>
    <t>China Corporate Energy Conservation and GHG Management Programme; ISO 14064-1; The Greenhouse Gas Protocol: A Corporate Accounting and Reporting Standard (Revised Edition);  Other, please specify: National Development and Reformed Commission (NDRC)</t>
  </si>
  <si>
    <t>In terms of emission calculation, we took the methodology and emission factors stated in China Corporate Energy Conservation and GHG Management Programme, The Greenhouse Gas Protocol: A Corporate Accounting and Reporting Standard (Revised Edition) and ISO 14064-1, for different scenarios in different countries / regions. Activity data are collected on each site within the reporting boundary. Carbon emission factors as published from the Development and Reformed Commission (DRC) are adopted where applicable. Scope 2 carbon emissions are estimated based on purchased electricity from the power grid of the region of our operations in China and other applicable facilities. Purchased electricity data are collected and audited by checking the electricity bills and have 3-4 rounds of different level of external audits every year.</t>
  </si>
  <si>
    <t>2021-07-26 16:00:10.0</t>
  </si>
  <si>
    <t>Johnsonville Sausage Llc</t>
  </si>
  <si>
    <t>2021-07-28 19:32:25.0</t>
  </si>
  <si>
    <t>Defra Environmental Reporting Guidelines: Including streamlined energy and carbon reporting guidance, 2019; 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</si>
  <si>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Johnstown Wire Technologies, Inc.</t>
  </si>
  <si>
    <t>2021-06-15 14:36:55.0</t>
  </si>
  <si>
    <t>Other, please specify: DEP and EPA regulations</t>
  </si>
  <si>
    <t>Company records of energy usage and production usage. These records are also used to fill out DEP and EPA annual reporting.</t>
  </si>
  <si>
    <t>2021-07-20 20:20:46.0</t>
  </si>
  <si>
    <t>2021-05-24 13:24:20.0</t>
  </si>
  <si>
    <t>JONES DAY</t>
  </si>
  <si>
    <t>2021-07-27 14:53:29.0</t>
  </si>
  <si>
    <t>2021-07-27 08:43:40.0</t>
  </si>
  <si>
    <t>Joule Conservação de Manutenção Ltda</t>
  </si>
  <si>
    <t>2021-07-26 18:56:49.0</t>
  </si>
  <si>
    <t>Other, please specify: .</t>
  </si>
  <si>
    <t>2021-09-28 18:57:28.0</t>
  </si>
  <si>
    <t>JR BOWMAN CONSTRUCTION CO</t>
  </si>
  <si>
    <t>2021-07-21 12:07:40.0</t>
  </si>
  <si>
    <t>Other, please specify: Climate issues are not associated with scope of work we provide AT&amp;T</t>
  </si>
  <si>
    <t>Climate issues are not associated with scope of work we provide AT&amp;;T</t>
  </si>
  <si>
    <t>JSB UKRGASBANK</t>
  </si>
  <si>
    <t>Ukraine</t>
  </si>
  <si>
    <t>2021-07-28 11:18:07.0</t>
  </si>
  <si>
    <t>Other, please specify: CAFI = Climate Assessment for Financial Institutions</t>
  </si>
  <si>
    <t>CAFI tool provided by IFC was used to perform GHG analysis for the investment projects, to estimate their potential positive climate impact.</t>
  </si>
  <si>
    <t>2021-07-28 14:50:00.0</t>
  </si>
  <si>
    <t>2021-07-27 00:43:26.0</t>
  </si>
  <si>
    <t>JSW Cement Limited</t>
  </si>
  <si>
    <t>2021-07-28 18:24:18.0</t>
  </si>
  <si>
    <t>2021-07-28 12:47:19.0</t>
  </si>
  <si>
    <t>IPCC Guidelines for National Greenhouse Gas Inventories, 2006; ISO 14064-1; The Greenhouse Gas Protocol: A Corporate Accounting and Reporting Standard (Revised Edition);  Other, please specify: CEA, Gov of India CO2e Database ver 11.0 and Data is as per GRI indicator -305 for emissions</t>
  </si>
  <si>
    <t>Central Electricity Authority, Govt. of India CO2e baseline database version 11.0 has also been used to collect activity data.Also data is collected as per GRI indicator -305 for emissions Standard protocols used are selected in the above question (and are also once again mentioned below) ● ISO 14064-1● The Greenhouse Gas Protocol: A Corporate Accounting and Reporting Standard (Revised Edition)</t>
  </si>
  <si>
    <t>2021-07-28 13:16:34.0</t>
  </si>
  <si>
    <t>IEA CO2 Emissions from Fuel Combustion; India GHG Inventory Programme; IPCC Guidelines for National Greenhouse Gas Inventories, 2006; ISO 14064-1; World Steel Association CO2 emissions data collection guidelines</t>
  </si>
  <si>
    <t>JT CORP</t>
  </si>
  <si>
    <t>2021-08-31 04:36:20.0</t>
  </si>
  <si>
    <t>Other, please specify: ISO-14001</t>
  </si>
  <si>
    <t>Design, Development, Production, Installation and Service of semiconductor manufacturing and inspection equipment</t>
  </si>
  <si>
    <t>JTB Business Travel Solutions, Inc</t>
  </si>
  <si>
    <t>2021-08-03 01:50:52.0</t>
  </si>
  <si>
    <t>Other, please specify: 現時点、明確な基準を決められない（計測ができていない）</t>
  </si>
  <si>
    <t>該当無し</t>
  </si>
  <si>
    <t>2021-07-28 08:32:01.0</t>
  </si>
  <si>
    <t>Juhayna</t>
  </si>
  <si>
    <t>2021-07-30 09:48:06.0</t>
  </si>
  <si>
    <t>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</si>
  <si>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JULIO C. PATERNINA SAS</t>
  </si>
  <si>
    <t>2021-07-07 20:20:39.0</t>
  </si>
  <si>
    <t>Other, please specify: No se ha medido las emisiones en la empresa</t>
  </si>
  <si>
    <t>No se tiene ninguna metodología escogida porque nunca se ha medido.</t>
  </si>
  <si>
    <t>JUN XING WEI FOOD PACK (SUZHOU) CO.,LTD.</t>
  </si>
  <si>
    <t>2021-07-01 05:17:37.0</t>
  </si>
  <si>
    <t>2021-07-29 00:59:27.0</t>
  </si>
  <si>
    <t>2021-07-28 06:48:35.0</t>
  </si>
  <si>
    <t>JUST CONNECTOR</t>
  </si>
  <si>
    <t>2021-07-01 00:44:13.0</t>
  </si>
  <si>
    <t>2021-09-30 15:23:06.0</t>
  </si>
  <si>
    <t>Justin Allen Hong Kong Limited</t>
  </si>
  <si>
    <t>2021-04-30 06:25:07.0</t>
  </si>
  <si>
    <t>Juteng</t>
  </si>
  <si>
    <t>2021-07-26 01:45:50.0</t>
  </si>
  <si>
    <t>2021-07-27 02:50:15.0</t>
  </si>
  <si>
    <t>2021-07-28 12:10:12.0</t>
  </si>
  <si>
    <t>K's Holdings Corporation</t>
  </si>
  <si>
    <t>2021-07-22 05:56:42.0</t>
  </si>
  <si>
    <t>K &amp; M Associates L P</t>
  </si>
  <si>
    <t>2021-06-09 16:18:08.0</t>
  </si>
  <si>
    <t>2021-07-20 09:47:22.0</t>
  </si>
  <si>
    <t>K AND R GMBH</t>
  </si>
  <si>
    <t>2021-07-22 12:42:07.0</t>
  </si>
  <si>
    <t>K AND W TOOLS CO. LTD.</t>
  </si>
  <si>
    <t>2021-07-20 07:31:02.0</t>
  </si>
  <si>
    <t>K V Aromatics</t>
  </si>
  <si>
    <t>2021-08-21 05:49:10.0</t>
  </si>
  <si>
    <t>By own method</t>
  </si>
  <si>
    <t>K&amp;G Comunicação</t>
  </si>
  <si>
    <t>2021-08-23 19:05:13.0</t>
  </si>
  <si>
    <t>Other, please specify: Ainda não temos métodos de controle.</t>
  </si>
  <si>
    <t>Ainda não temos métodos de controle.</t>
  </si>
  <si>
    <t>K.R Filament Co.,Ltd</t>
  </si>
  <si>
    <t>2021-06-29 01:54:55.0</t>
  </si>
  <si>
    <t>2021-07-28 10:52:36.0</t>
  </si>
  <si>
    <t>Japan Ministry of the Environment, Law Concerning the Promotion of the Measures to Cope with Global Warming, Superceded by Revision of the Act on Promotion of Global Warming Countermeasures (2005 Amendment); US EPA Emissions &amp; Generation Resource Integrated Database (eGRID);  Other, please specify: ポルトガルとイタリアのロケーション基準のためのCO2排出係数は、AIB (2020). 2019 European Residual Mix Factors. の値を参考にし、オーストラリアはAustralian Government Dept of Environment &amp; Energy Emissions Factorsを参考にしています。</t>
  </si>
  <si>
    <t>電力のCO2排出係数について、マーケット基準は、各電気事業者の排出係数を用い、ロケーション基準については、以下の報告値を使用しています。米国：United States EPA eGrid Database 、ポルトガル・イタリア：AIB (2021). 2020 European Residual Mix Factors.、オーストラリア：Australian Government Dept of Environment &amp;; Energy Emissions Factors、日本：環境省、地球温暖化対策の促進に関する法律の改定による、地球温暖化に対処する対策の促進に関する法律</t>
  </si>
  <si>
    <t>KAIFA TECHNOLOGY</t>
  </si>
  <si>
    <t>2021-06-30 08:24:11.0</t>
  </si>
  <si>
    <t>Bilan Carbone; China Corporate Energy Conservation and GHG Management Programme; Energy Information Administration 1605B; IEA CO2 Emissions from Fuel Combustion; ISO 14064-1; The Greenhouse Gas Protocol: Public Sector Standard; The Greenhouse Gas Protocol: Scope 2 Guidance</t>
  </si>
  <si>
    <t>KAILAI ELECTRONIC</t>
  </si>
  <si>
    <t>2021-07-26 11:29:52.0</t>
  </si>
  <si>
    <t>Kainos Group</t>
  </si>
  <si>
    <t>2021-07-28 15:48:03.0</t>
  </si>
  <si>
    <t>Kaiser Precision Engineering</t>
  </si>
  <si>
    <t>2021-05-31 08:28:15.0</t>
  </si>
  <si>
    <t>2021-07-27 07:14:42.0</t>
  </si>
  <si>
    <t>Japan Ministry of the Environment, Law Concerning the Promotion of the Measures to Cope with Global Warming, Superceded by Revision of the Act on Promotion of Global Warming Countermeasures (2005 Amendment);  Other, please specify: 日本建設業連合会CO2排出量調査</t>
  </si>
  <si>
    <t>・1998年度以降、スコープ１およびスコープ２排出量については、「建設業における環境会計ガイドライン（日建連）」をベースとした算出基準に基づき、オフィスおよび施工現場の電力・軽油・灯油・重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t>
  </si>
  <si>
    <t>KANEHIRO</t>
  </si>
  <si>
    <t>2021-07-14 06:42:53.0</t>
  </si>
  <si>
    <t>Kaneta Kogyo</t>
  </si>
  <si>
    <t>2021-07-28 06:26:54.0</t>
  </si>
  <si>
    <t>Act on the Rational Use of Energy;  Other, please specify: 基準年排出原単位数値（tCO2e）</t>
  </si>
  <si>
    <t>・Honda Consolidation &amp;; affiliation Env. Data sheet・環境データ：企業総量サマリー表・自社領域エネルギー使用量計算表</t>
  </si>
  <si>
    <t>KANGLI</t>
  </si>
  <si>
    <t>2021-07-14 06:32:04.0</t>
  </si>
  <si>
    <t>2021-07-19 02:19:13.0</t>
  </si>
  <si>
    <t>KANGRONG FINE CERAMIC</t>
  </si>
  <si>
    <t>2021-08-23 02:19:36.0</t>
  </si>
  <si>
    <t>2021-07-27 05:26:31.0</t>
  </si>
  <si>
    <t>2021-07-28 10:45:58.0</t>
  </si>
  <si>
    <t>KAPACHIM S.A.</t>
  </si>
  <si>
    <t>2021-08-11 09:05:34.0</t>
  </si>
  <si>
    <t>2021-07-28 09:36:13.0</t>
  </si>
  <si>
    <t>2021-07-27 08:07:22.0</t>
  </si>
  <si>
    <t>2021-07-12 14:42:07.0</t>
  </si>
  <si>
    <t>Other, please specify: Umweltbundesamt</t>
  </si>
  <si>
    <t>Our CO2 Emissions are based on our energy consumption (Electricity, gaz, etc...) and calculated with the rates given bei the "Umweltbundesamt" from Germany.</t>
  </si>
  <si>
    <t>2021-07-28 09:32:12.0</t>
  </si>
  <si>
    <t>2021-07-21 18:14:28.0</t>
  </si>
  <si>
    <t>KASO PLASTICS</t>
  </si>
  <si>
    <t>2021-07-28 18:35:47.0</t>
  </si>
  <si>
    <t>Other, please specify: We do not track company emissions</t>
  </si>
  <si>
    <t>N/A it is not collected</t>
  </si>
  <si>
    <t>Kasyap Sweeteners</t>
  </si>
  <si>
    <t>2021-08-27 11:39:58.0</t>
  </si>
  <si>
    <t>Other, please specify: Based on the results of the sampling of emmision by the statutory authorities</t>
  </si>
  <si>
    <t>Based on the results of the sampling of emmision by the statutory authorities.</t>
  </si>
  <si>
    <t>2021-07-27 00:36:18.0</t>
  </si>
  <si>
    <t>Australia - National Greenhouse and Energy Reporting Act; Defra Environmental Reporting Guidelines: Including streamlined energy and carbon reporting guidance, 2019; ISO 14064-1; New Zealand - Guidance for Voluntary, Corporate Greenhouse Gas Reporting; Toitū carbonreduce programme; Toitū carbonzero programme</t>
  </si>
  <si>
    <t>2021-07-27 23:09:39.0</t>
  </si>
  <si>
    <t>KATU RIVER TRANSPORTE DE CARGAS</t>
  </si>
  <si>
    <t>2021-07-26 11:34:21.0</t>
  </si>
  <si>
    <t>2021-07-04 17:20:35.0</t>
  </si>
  <si>
    <t>2021-07-28 11:38:39.0</t>
  </si>
  <si>
    <t>Japan Ministry of the Environment, Law Concerning the Promotion of the Measures to Cope with Global Warming, Superceded by Revision of the Act on Promotion of Global Warming Countermeasures (2005 Amendment); The Greenhouse Gas Protocol: Public Sector Standard;  Other, please specify: 日本国内は「地球温暖化対策推進法（温対法）」を使用し、海外は「Ｔｈｅ　Greenhouse　Gas　Protocol：　Cross　sector　tools　GHG　emission　from　purchased　electricity」を使用しています。</t>
  </si>
  <si>
    <t>日本国内は「地球温暖化対策推進法（温対法）」を使用し、海外は「Ｔｈｅ　Greenhouse　Gas　Protocol：　Cross　sector　tools　GHG　emission　from　purchased　electricity」を使用しています。</t>
  </si>
  <si>
    <t>KAWASAKI INDUSTRIAL CO.,LTD.</t>
  </si>
  <si>
    <t>2021-06-22 01:30:48.0</t>
  </si>
  <si>
    <t>2021-07-21 06:36:31.0</t>
  </si>
  <si>
    <t>ISO 14064-1; Japan Ministry of the Environment, Law Concerning the Promotion of the Measures to Cope with Global Warming, Superceded by Revision of the Act on Promotion of Global Warming Countermeasures (2005 Amendment);  Other, please specify:  International Maritime Organization (IMO)'s guideline</t>
  </si>
  <si>
    <t>2021-07-28 20:06:10.0</t>
  </si>
  <si>
    <t>2021-07-28 16:57:48.0</t>
  </si>
  <si>
    <t>IPCC Guidelines for National Greenhouse Gas Inventories, 2006;  Other, please specify: Environmental Code of the Republic of Kazakhstan</t>
  </si>
  <si>
    <t>2021-07-26 07:09:12.0</t>
  </si>
  <si>
    <t>KazMunayGas National Company JCS</t>
  </si>
  <si>
    <t>2021-07-28 19:59:17.0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</si>
  <si>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Details are provided in C5.2a</t>
  </si>
  <si>
    <t>In addition to the standards and methodologies specified in C5.2, the National guidelines for the calculation of GHG emissions were used to assess direct emission amounts for our facilities located in Kazakhstan. These guidelines include 19 methodologies for various types of industrial activities. In particular, we have used methodologies intended to assess emissions associated with specific oil and gas operations, such as stationary combustion, exploration, production, transportation, storage, and oil and gas refining.For the assessment of scope 2 emissions, we also considered detailed recommendations provided in the GHG Protocol Scope 2 Guidance and CDP Technical Note: Accounting of Scope 2 emissions.</t>
  </si>
  <si>
    <t>2021-07-29 02:22:15.0</t>
  </si>
  <si>
    <t>2021-07-14 12:11:45.0</t>
  </si>
  <si>
    <t>2021-07-28 23:00:05.0</t>
  </si>
  <si>
    <t>KCI Limited</t>
  </si>
  <si>
    <t>2021-07-27 06:50:08.0</t>
  </si>
  <si>
    <t>KCR</t>
  </si>
  <si>
    <t>2021-06-03 14:10:05.0</t>
  </si>
  <si>
    <t>Other, please specify: Scottish Transport Emissions Partnership (STEP)</t>
  </si>
  <si>
    <t>initial methodology implemented within the business is through tracking the vehicles and monitoring driving styles and trends. identifying and rewarding good practice when driving and educating others</t>
  </si>
  <si>
    <t>2021-07-28 18:14:56.0</t>
  </si>
  <si>
    <t>IEA CO2 Emissions from Fuel Combustion; The Climate Registry: General Reporting Protocol; The Greenhouse Gas Protocol: A Corporate Accounting and Reporting Standard (Revised Edition); US EPA Emissions &amp; Generation Resource Integrated Database (eGRID)</t>
  </si>
  <si>
    <t>2021-07-28 04:24:43.0</t>
  </si>
  <si>
    <t>2021-06-23 06:45:06.0</t>
  </si>
  <si>
    <t>Keikyu Corporation</t>
  </si>
  <si>
    <t>2021-07-27 12:41:19.0</t>
  </si>
  <si>
    <t>2021-07-02 17:45:37.0</t>
  </si>
  <si>
    <t>KELL ELECTRONICS LIMITED</t>
  </si>
  <si>
    <t>2021-06-01 01:45:16.0</t>
  </si>
  <si>
    <t>2021-07-29 18:04:48.0</t>
  </si>
  <si>
    <t>Australia - National Greenhouse and Energy Reporting Act; Defra Environmental Reporting Guidelines: Including streamlined energy and carbon reporting guidance, 2019; IPCC Guidelines for National Greenhouse Gas Inventories, 2006; Japan Ministry of the Environment, Law Concerning the Promotion of the Measures to Cope with Global Warming, Superceded by Revision of the Act on Promotion of Global Warming Countermeasures (2005 Amendment); The Cool Farm Tool;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Other, please specify: EGRID, EU ETS</t>
  </si>
  <si>
    <t>Defra Voluntary Reporting Guidelines  EGRID  EUETS  US EPA Climate Leaders: Indirect Emissions from Purchases/ Sales of Electricity and Steam  US EPA Climate Leaders: Direct Emissions from Stationary Combustion  The Greenhouse Gas Protocol</t>
  </si>
  <si>
    <t>2021-06-16 15:02:01.0</t>
  </si>
  <si>
    <t>KEMET Corporation</t>
  </si>
  <si>
    <t>2021-07-27 14:01:36.0</t>
  </si>
  <si>
    <t>2021-07-02 08:17:57.0</t>
  </si>
  <si>
    <t>KENDAL ELEKTRIK AYDINLATMA</t>
  </si>
  <si>
    <t>2021-07-26 15:06:00.0</t>
  </si>
  <si>
    <t>KENFORD</t>
  </si>
  <si>
    <t>2021-05-20 02:37:25.0</t>
  </si>
  <si>
    <t>Kenmare Resources PLC</t>
  </si>
  <si>
    <t>2021-07-28 13:56:20.0</t>
  </si>
  <si>
    <t>Australia - National Greenhouse and Energy Reporting Act; IEA CO2 Emissions from Fuel Combustion; IPCC Guidelines for National Greenhouse Gas Inventories, 2006; The Greenhouse Gas Protocol: A Corporate Accounting and Reporting Standard (Revised Edition); The Greenhouse Gas Protocol: Scope 2 Guidance</t>
  </si>
  <si>
    <t>Kennex (HK) Limited</t>
  </si>
  <si>
    <t>2021-04-26 03:46:43.0</t>
  </si>
  <si>
    <t>Other, please specify: All air pollutants evaluated under "Guangdong Environmental Protection Bureau - China" against DB44/27-2001, DB44/814-2010, DB44/815-2010 &amp; GB18483-2001</t>
  </si>
  <si>
    <t>Please refer to the shared literature from Guangdong Environmental Protection Bureau as the above-mentioned for the following:1) Emission Limits of Air Pollutants (DB44/27-2001)2) Evolution of Anthropogenic Air Pollutant Emissions in Guangdong (DB44/814-2010)3) Emission Standard of VOCs for Printing Industry (DB44/815-2010)4) Emission Standard of Cooking Fume (GB18483-2001)</t>
  </si>
  <si>
    <t>KENT H LANDSBERG</t>
  </si>
  <si>
    <t>2021-07-15 19:00:28.0</t>
  </si>
  <si>
    <t>Other, please specify: we only make distribution we dont manufacturing any product</t>
  </si>
  <si>
    <t>we only make distribution we dont manufacturing any product</t>
  </si>
  <si>
    <t>2021-06-16 07:20:31.0</t>
  </si>
  <si>
    <t>2021-08-06 13:41:04.0</t>
  </si>
  <si>
    <t>International Energy Agency (IEA) emission factors have been used by Kering to transcribe the impacts of electricity consumption. http://www.iea.org/For more information, please see also Kering's 2020 methodology memo on environmental reporting : &lt;a href="https://keringcorporate.dam.kering.com/m/54c38961f708b8c5/original/Methodological-note-environmental-reporting-2019.pdf"&gt;https://keringcorporate.dam.kering.com/m/55c643a751819ceb/original/Note-Methodologique-Reporting-Environnemental.pdf</t>
  </si>
  <si>
    <t>2021-09-17 13:21:30.0</t>
  </si>
  <si>
    <t>2021-07-05 08:25:27.0</t>
  </si>
  <si>
    <t>2021-07-28 20:12:29.0</t>
  </si>
  <si>
    <t>2021-07-28 11:22:32.0</t>
  </si>
  <si>
    <t>2021-07-27 18:07:01.0</t>
  </si>
  <si>
    <t>2021-07-28 21:13:55.0</t>
  </si>
  <si>
    <t>2021-07-27 23:10:25.0</t>
  </si>
  <si>
    <t>KEYSTONE COMPONENTS</t>
  </si>
  <si>
    <t>2021-07-06 19:44:29.0</t>
  </si>
  <si>
    <t>Other, please specify: We have not established a standard protocol</t>
  </si>
  <si>
    <t>We have not established a standard procedure</t>
  </si>
  <si>
    <t>2021-07-23 02:34:34.0</t>
  </si>
  <si>
    <t>KGHM Polska Miedź S.A.</t>
  </si>
  <si>
    <t>2021-07-27 10:55:43.0</t>
  </si>
  <si>
    <t>European Union Emission Trading System (EU ETS): The Monitoring and Reporting Regulation (MMR) – General guidance for installations; Other, please specify; The Greenhouse Gas Protocol: A Corporate Accounting and Reporting Standard (Revised Edition)</t>
  </si>
  <si>
    <t>Direct emissions of carbon dioxide were determined in a manner consistent with Commission Regulation (EU) No. 601/2012 of 21 June 2012 on the monitoring and reporting of greenhouse gas emissions pursuant to Directive 2003/87/EC of the European Parliament and of the Council (OJ EU. L. of 2012 No. 181 as amended).Heat supplied from outside to KGHM divisions in 2019, for the purposes of production installations, came from the E-1 Lubin, E-2 Polkowice, E-3 Głogów and E-4 Legnica power plants of Energetyka and from the Gas-Steam Blocks in Polkowice and Głogów. In 2019 Zakłady Górnicze Lubin bought part of the used heat from WPEC Legnica S.A. - However, this is heat generated by the E-1 Lubin heat and power plant of Energetyka company, distributed only through the WPEC network, because the Central Heat Plant in Lubin, owned by WPEC in Legnica, was not exploited in 2019. The indices of unit CO2 emission accompanying the generation of heat energy in individual heat and power plants of ENERGETYKA company were determined on the basis of data on inventoried CO2 emissions and net amounts of electricity and heat generated.Most of the electricity consumed was purchased centrally, through the Head Office of KGHM (83.8%). Small amounts of electricity (approx. 3%) used to power peripheral facilities were purchased by branches directly from various suppliers. About 13.1% of the electricity consumed came from the Gas-Steam Blocks. The emission factors for energy purchased from individual suppliers and the weighted average factor for energy purchased centrally by the Procurement Department of KGHM, excluding energy supplied by Energetyka sp. z o.o., are presented in the relevant table.</t>
  </si>
  <si>
    <t>KGP TELECOMMUNICATIONS</t>
  </si>
  <si>
    <t>2021-07-28 16:10:34.0</t>
  </si>
  <si>
    <t>KHVATEC CO.,LTD</t>
  </si>
  <si>
    <t>2021-06-23 02:59:07.0</t>
  </si>
  <si>
    <t>KI INDUSTRIES</t>
  </si>
  <si>
    <t>2021-07-26 19:51:54.0</t>
  </si>
  <si>
    <t>2021-07-28 14:58:14.0</t>
  </si>
  <si>
    <t>Kids II</t>
  </si>
  <si>
    <t>2021-07-22 19:50:18.0</t>
  </si>
  <si>
    <t>Other, please specify: We don't use any.</t>
  </si>
  <si>
    <t>2021-07-28 15:02:51.0</t>
  </si>
  <si>
    <t>2021-07-27 17:40:39.0</t>
  </si>
  <si>
    <t>2021-07-27 15:23:47.0</t>
  </si>
  <si>
    <t>2021-07-28 08:08:34.0</t>
  </si>
  <si>
    <t>2021-07-27 18:27:30.0</t>
  </si>
  <si>
    <t>2021-07-28 01:58:18.0</t>
  </si>
  <si>
    <t>2021-07-20 12:30:18.0</t>
  </si>
  <si>
    <t>Other, please specify: We are using a system built in-house.  This program was built in 2010 for our first CDP report. We have maintained it using the latest numbers from the various countries where we have facilities.</t>
  </si>
  <si>
    <t>The Scope 1 and 2 emissions have been calculated through the use of an in-house developed system that we brought over from Kimball International, Inc. in which each facility inputs the initial facility data. The data is then linked directly to an Excel-based system that calculates the emission of each parameter on a monthly basis. These calculations are based on the World Resource Institutes' Green House Gas Protocol. Emission factors were selected from EPA, EIA, and other sources.</t>
  </si>
  <si>
    <t>2021-07-27 14:24:28.0</t>
  </si>
  <si>
    <t>The Greenhouse Gas Protocol: A Corporate Accounting and Reporting Standard (Revised Edition);  Other, please specify: See attached listing of Emission Factors used in this submittal.</t>
  </si>
  <si>
    <t>Kimberly-Clark de México S.A.B. de C.V.</t>
  </si>
  <si>
    <t>2021-07-28 02:06:18.0</t>
  </si>
  <si>
    <t>KIN KU FASTENER SYSTEMS CO. LTD</t>
  </si>
  <si>
    <t>2021-08-20 00:43:55.0</t>
  </si>
  <si>
    <t>China Corporate Energy Conservation and GHG Management Programme; World Steel Association CO2 emissions data collection guidelines</t>
  </si>
  <si>
    <t>Kinden Corporation</t>
  </si>
  <si>
    <t>2021-07-28 06:44:19.0</t>
  </si>
  <si>
    <t>2021-07-16 09:10:14.0</t>
  </si>
  <si>
    <t>KING MOUNT INTERNATIONAL</t>
  </si>
  <si>
    <t>2021-07-08 02:40:33.0</t>
  </si>
  <si>
    <t>2021-07-12 11:33:37.0</t>
  </si>
  <si>
    <t>IPCC Guidelines for National Greenhouse Gas Inventories, 2006; Thailand Greenhouse Gas Management Organization: The National Guideline Carbon Footprint for organization; The GHG Indicator: UNEP Guidelines for Calculating Greenhouse Gas Emissions for Businesses and Non-Commercial Organizations</t>
  </si>
  <si>
    <t>2021-08-24 03:02:36.0</t>
  </si>
  <si>
    <t>2021-07-05 07:48:00.0</t>
  </si>
  <si>
    <t>2021-08-09 07:46:56.0</t>
  </si>
  <si>
    <t>2021-07-20 07:30:01.0</t>
  </si>
  <si>
    <t>Kingfa Sci. &amp; Tech. Co., Ltd.</t>
  </si>
  <si>
    <t>2021-08-12 06:14:43.0</t>
  </si>
  <si>
    <t>2021-07-26 09:27:03.0</t>
  </si>
  <si>
    <t>Defra Environmental Reporting Guidelines: Including streamlined energy and carbon reporting guidance, 2019; The Greenhouse Gas Protocol: A Corporate Accounting and Reporting Standard (Revised Edition); The Greenhouse Gas Protocol: Scope 2 Guidance;  Other, please specify: IEA &amp; AIB conversion factors (see C5.2a)</t>
  </si>
  <si>
    <t>Note: We have our own internal data collection tool. The data is reported in line with both the WRI / WBCSD Greenhouse Gas (GHG) Protocol and the BEIS/DEFRA guidelines, which identify three categories of greenhouse gas emissions: scope 1 (direct emissions), scope 2 (energy indirect emissions i.e. electricity) and scope 3 (other indirect emissions). We have used the CO2 equivalent emission factors in the BEIS/DEFRA guidelines where available.- We calculate our carbon emissions using the CO2e emission factors published annually by the UK Government (BEIS/DEFRA), except where indicated below. The data for 2020/21 is calculated using the ‘2020 UK Government Conversion Factors for Company Reporting', version 1.0 (expiry 1 June 2021). We record activity data (e.g. electricity consumption, gas consumption) and multiply by the relevant emission factors.- The CO2e includes the following greenhouse gases: carbon dioxide (CO2), methane (CH4) and nitrous oxide (N2O).- We do not restate CO2e emissions for past years unless the change in emission factors is material to our data. Our materiality threshold is 5% although we will assess any errors in the full context and if appropriate we may restate emissions if they fall under this threshold.- Details of emission factors regarding electricity: We use country-specific (i.e. location-based) emission factors, which are based on the different energy mixes used to generate electricity in each country. For our UK operations, these are obtained from BEIS/DEFRA. Since 2016, BEIS/DEFRA no longer provide emission factors for countries outside the UK. For all our non-UK operations, we therefore obtain the emission factors from the IEA (source: IEA CO2 Emissions from Fuel Combustion, 2020 edition). We calculate transmission and distribution emissions from electricity in our scope 3 data.We also publish a market-based scope 2 CO2 total since 2015/16, for which we have used a combination of conversion factors according to the data hierarchy (as defined under the WRI/WBCSD GHG Protocol):- zero or low carbon conversion factors for renewable energy products/tariffs where Guarantees of Origin are available;- supplier-specific residual mix emission rates where available;- supplier-specific overall emission rates where a breakdown of tariff-specific information is not available;- national residual mix emission rates (available for European countries from Association of Issuing Bodies. The data for 2020/21 is calculated using the ‘European Residual Mixes 2019, Version 1.1, 8 September 2020');- Location-based emission rates, for countries outside Europe and for district heating. For electricity, we use the IEA emissions factors; for district heating, we use the DEFRA/BEIS emission factors.</t>
  </si>
  <si>
    <t>2021-07-14 01:16:47.0</t>
  </si>
  <si>
    <t>KINGSBAT AEROSPACE TECH</t>
  </si>
  <si>
    <t>2021-07-08 06:51:10.0</t>
  </si>
  <si>
    <t>Kingsbury Inc.</t>
  </si>
  <si>
    <t>2021-05-10 13:19:23.0</t>
  </si>
  <si>
    <t>2021-07-27 09:41:14.0</t>
  </si>
  <si>
    <t>KINGSTATE ELECTRONICS</t>
  </si>
  <si>
    <t>2021-08-05 07:40:36.0</t>
  </si>
  <si>
    <t>2021-07-19 06:43:15.0</t>
  </si>
  <si>
    <t>Kinnevik AB</t>
  </si>
  <si>
    <t>2021-07-15 08:45:44.0</t>
  </si>
  <si>
    <t>2021-07-28 15:23:59.0</t>
  </si>
  <si>
    <t>2021-07-26 06:39:19.0</t>
  </si>
  <si>
    <t>Kintetsu World Express, Inc.</t>
  </si>
  <si>
    <t>2021-07-28 06:13:50.0</t>
  </si>
  <si>
    <t>2021-07-28 20:17:27.0</t>
  </si>
  <si>
    <t>Kioxia Holdings Corporation</t>
  </si>
  <si>
    <t>2021-07-22 03:18:17.0</t>
  </si>
  <si>
    <t>Kirami Oy</t>
  </si>
  <si>
    <t>2021-07-28 06:37:03.0</t>
  </si>
  <si>
    <t>Kirby Corporation</t>
  </si>
  <si>
    <t>2021-07-27 21:41:17.0</t>
  </si>
  <si>
    <t>IPCC Guidelines for National Greenhouse Gas Inventories, 2006; US EPA Center for Corporate Climate Leadership:  Direct Emissions from Mobile Combustion Sources; US EPA Center for Corporate Climate Leadership: Indirect Emissions From Purchased Electricity</t>
  </si>
  <si>
    <t>KIRCHHOFF HOLDING GMBH &amp; CO KG</t>
  </si>
  <si>
    <t>2021-07-28 13:16:25.0</t>
  </si>
  <si>
    <t>The Greenhouse Gas Protocol: A Corporate Accounting and Reporting Standard (Revised Edition); US EPA Emissions &amp; Generation Resource Integrated Database (eGRID);  Other, please specify: ECO-Cockpit of the "Effizienzagentur NRW, Honda 2020 Fuel Emission Factors</t>
  </si>
  <si>
    <t>Monthly utility and propane records were used to collect 2020 electricity, natural gas, diesel and propane consumption. Data from each site was converted into kWhs for electricity consumption, m3 for natural gas, and liters for diesel and propane use.The following CDP calculation tools were used identify Scope 1 and 2 emissions:- Scope 1 - Natural Gas and diesel fuel - World Resources Institute (2015) - GHG Protocol for Stationary Combustion - Version 4.1- Scope 1 - Propane - World Resources Institute (2015). GHG Protocol tool for mobile combustion. Version 2.6- Scope 2 - Electricity - World Resources Institute (2015) - GHG Protocol for Stationary Combustion - Version 4.7- Scope 2 - Electricity - Honda North America Emissions Table (Fuel Emission Factors and Electricity Emission factors by Postal Code)- Scope 2 - EEA (European Environmental Agency) 2017 (for European Country electricity emission factors)</t>
  </si>
  <si>
    <t>2021-07-27 10:43:57.0</t>
  </si>
  <si>
    <t>KIRIU CORPORATION</t>
  </si>
  <si>
    <t>2021-07-11 23:26:20.0</t>
  </si>
  <si>
    <t>2021-07-28 08:23:17.0</t>
  </si>
  <si>
    <t>2021-07-28 06:40:37.0</t>
  </si>
  <si>
    <t>2021-07-27 12:25:03.0</t>
  </si>
  <si>
    <t>2021-07-28 19:31:16.0</t>
  </si>
  <si>
    <t>2021-07-28 20:05:17.0</t>
  </si>
  <si>
    <t>2021-07-27 18:28:52.0</t>
  </si>
  <si>
    <t>Klear-Vu</t>
  </si>
  <si>
    <t>2021-07-27 18:28:57.0</t>
  </si>
  <si>
    <t>2021-07-27 17:19:15.0</t>
  </si>
  <si>
    <t>2021-07-28 15:11:39.0</t>
  </si>
  <si>
    <t>2021-07-11 07:54:50.0</t>
  </si>
  <si>
    <t>2021-07-28 07:44:38.0</t>
  </si>
  <si>
    <t>Knight-Swift Transportation</t>
  </si>
  <si>
    <t>2021-07-27 23:21:28.0</t>
  </si>
  <si>
    <t>The Greenhouse Gas Protocol: Scope 2 Guidance; US EPA Center for Corporate Climate Leadership:  Direct Emissions from Mobile Combustion Sources</t>
  </si>
  <si>
    <t>KNOLL INC</t>
  </si>
  <si>
    <t>2021-07-29 03:35:34.0</t>
  </si>
  <si>
    <t>Other, please specify: IPCC Fourth Assessment</t>
  </si>
  <si>
    <t>IPCC Fourth Assessment</t>
  </si>
  <si>
    <t>2021-07-28 17:12:26.0</t>
  </si>
  <si>
    <t>2021-07-28 08:29:03.0</t>
  </si>
  <si>
    <t>2021-07-28 08:47:20.0</t>
  </si>
  <si>
    <t>Kobe Steel, Ltd.</t>
  </si>
  <si>
    <t>2021-07-28 08:21:08.0</t>
  </si>
  <si>
    <t>Other, please specify: 経団連 低炭素社会実行計画。 なお、マーケット基準Scope2については、日本の各電力会社のCO2排出係数を使用して算出し、海外についてはIGES List of Grid Emission Factors Version: 10.8及びIEA WORLD ENERGY BLANCES(2019 Edition)を元に計算しました。</t>
  </si>
  <si>
    <t>経団連 低炭素社会実行計画。 なお、マーケット基準Scope2については、日本の各電力会社のCO2排出係数を使用して算出し、海外についてはIGES List of Grid Emission Factors Version: 10.8及びIEA WORLD ENERGY BLANCES(2019 Edition)を元に計算しました。</t>
  </si>
  <si>
    <t>2021-07-28 12:25:28.0</t>
  </si>
  <si>
    <t>US EPA Center for Corporate Climate Leadership:  Direct Emissions from Mobile Combustion Sources; US EPA Center for Corporate Climate Leadership: Direct Emissions from Stationary Combustion Sources;  Other, please specify: US EPA Simplified GHG Emissions Calculator</t>
  </si>
  <si>
    <t>The US EPA Center for Corporate Climate Leadership Simplified GHG Emissions Calculator determines the direct and indirect emissions from all sources at a company when activity data are entered into the various sections of the workbook for one annual period, using the protocol and methodology outlined in the US EPA Climate Leaders: Direct Emissions from Stationary Combustion &amp;; Direct Emissions from Mobile Combustion Sources, as well as calculating Scope 3 emissions.</t>
  </si>
  <si>
    <t>KOCH ENTERPRISES INC</t>
  </si>
  <si>
    <t>2021-07-16 16:35:32.0</t>
  </si>
  <si>
    <t>Other, please specify: DAQ for state of Kentucky under Title V</t>
  </si>
  <si>
    <t>Gibbs has continued to work within our parameters set forth by our Department of Air Quality Title V Permit by the state of Kentucky. We routinely meet with representatives to understand all impacts and opportunities for refinement.</t>
  </si>
  <si>
    <t>2021-07-19 09:06:34.0</t>
  </si>
  <si>
    <t>Kohinoor Mills Limited</t>
  </si>
  <si>
    <t>2021-07-28 10:07:10.0</t>
  </si>
  <si>
    <t>ISO 14064-1; US EPA Emissions &amp; Generation Resource Integrated Database (eGRID);  Other, please specify: DEFRA-UK Government GHG Conversion Factors for Company Reporting-2019</t>
  </si>
  <si>
    <t>DEFRA-UK Government GHG Conversion Factors for Company Reporting-2019  US EPA Emissions &amp;; Generation Resource Integrated Database (eGRID)  ISO 14064-1</t>
  </si>
  <si>
    <t>2021-07-27 19:44:48.0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</si>
  <si>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</si>
  <si>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20:58:41.0</t>
  </si>
  <si>
    <t>Koki</t>
  </si>
  <si>
    <t>2021-07-13 08:19:53.0</t>
  </si>
  <si>
    <t>KOKUBUN PRESS INDUSTRY CO.,LTD</t>
  </si>
  <si>
    <t>2021-08-27 08:45:56.0</t>
  </si>
  <si>
    <t>Kokusai Electric Corporation</t>
  </si>
  <si>
    <t>2021-07-28 06:18:50.0</t>
  </si>
  <si>
    <t>IEA CO2 Emissions from Fuel Combustion; Korea GHG and Energy Target Management System Operating Guidelines</t>
  </si>
  <si>
    <t>2021-07-27 06:44:56.0</t>
  </si>
  <si>
    <t>Act on the Rational Use of Energy; IEA CO2 Emissions from Fuel Combustion; Japan Ministry of the Environment, Law Concerning the Promotion of the Measures to Cope with Global Warming, Superceded by Revision of the Act on Promotion of Global Warming Countermeasures (2005 Amendment)</t>
  </si>
  <si>
    <t>2021-07-12 01:23:40.0</t>
  </si>
  <si>
    <t>2021-07-28 02:58:05.0</t>
  </si>
  <si>
    <t>2021-07-26 07:05:56.0</t>
  </si>
  <si>
    <t>2021-07-23 08:23:04.0</t>
  </si>
  <si>
    <t>Kommuninvest of Sweden AB</t>
  </si>
  <si>
    <t>2021-09-29 06:44:55.0</t>
  </si>
  <si>
    <t>Agencies regional</t>
  </si>
  <si>
    <t>Government agencies</t>
  </si>
  <si>
    <t>International bodies</t>
  </si>
  <si>
    <t>2021-07-08 08:33:45.0</t>
  </si>
  <si>
    <t>2021-07-27 11:16:29.0</t>
  </si>
  <si>
    <t>2021-06-15 10:14:39.0</t>
  </si>
  <si>
    <t>Other, please specify: Spanish procedure</t>
  </si>
  <si>
    <t>Scope 1: Monthly records - only SpainScope 2: Monthly records of electricity consumption. Only this data is available from all the countries.</t>
  </si>
  <si>
    <t>Kongsberg Automotive Holding ASA</t>
  </si>
  <si>
    <t>2021-07-14 10:53:11.0</t>
  </si>
  <si>
    <t>2021-07-27 15:33:32.0</t>
  </si>
  <si>
    <t>2021-07-26 07:26:02.0</t>
  </si>
  <si>
    <t>2021-07-28 12:18:46.0</t>
  </si>
  <si>
    <t>2021-07-14 08:27:55.0</t>
  </si>
  <si>
    <t>2021-07-28 16:01:07.0</t>
  </si>
  <si>
    <t>KOOKJE ELECTRIC KOREA CO.,LTD.</t>
  </si>
  <si>
    <t>2021-07-08 04:35:55.0</t>
  </si>
  <si>
    <t>Koppers Holdings Inc</t>
  </si>
  <si>
    <t>2021-07-27 16:03:22.0</t>
  </si>
  <si>
    <t>Australia - National Greenhouse and Energy Reporting Act; China Corporate Energy Conservation and GHG Management Programme; New Zealand - Guidance for Voluntary, Corporate Greenhouse Gas Reporting; The Climate Registry: Electric Power Sector (EPS) Protocol;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  Other, please specify: EU Cov.  of Mayors SEAP; UK DBEIS; Austr Dept Of Env &amp; Energy Nat'l Greenhouse Factors-2018; NZ MoE Summary of EFs;  NS - EECA; BC MoE-Best Practices Methodology; third party testing</t>
  </si>
  <si>
    <t>Data collection facilitated by Intelex (R) EMIS software Sustainability Performance Indicators as reported by separate facilities; Standards, protocols and methodologies used are based on the available and most current versions of country and/or region specific emission factor information.</t>
  </si>
  <si>
    <t>2021-07-27 08:36:54.0</t>
  </si>
  <si>
    <t>IPCC Guidelines for National Greenhouse Gas Inventories, 2006; ISO 14064-1; The Greenhouse Gas Protocol: A Corporate Accounting and Reporting Standard (Revised Edition); US EPA Emissions &amp; Generation Resource Integrated Database (eGRID)</t>
  </si>
  <si>
    <t>2021-07-27 08:30:27.0</t>
  </si>
  <si>
    <t>2021-07-27 09:14:02.0</t>
  </si>
  <si>
    <t>2021-07-28 04:19:36.0</t>
  </si>
  <si>
    <t>2021-07-28 08:24:13.0</t>
  </si>
  <si>
    <t>2021-07-28 05:44:02.0</t>
  </si>
  <si>
    <t>2021-07-28 11:59:41.0</t>
  </si>
  <si>
    <t>2021-07-27 00:42:42.0</t>
  </si>
  <si>
    <t>2021-07-28 02:05:32.0</t>
  </si>
  <si>
    <t>European Union Emissions Trading System (EU ETS): The Monitoring and Reporting Regulation (MMR) – General guidance for aircraft operators; IPCC Guidelines for National Greenhouse Gas Inventories, 2006; Korea GHG and Energy Target Management System Operating Guidelines</t>
  </si>
  <si>
    <t>KOREL ELEKTRONIK</t>
  </si>
  <si>
    <t>2021-07-27 12:27:07.0</t>
  </si>
  <si>
    <t>Korian SA</t>
  </si>
  <si>
    <t>2021-07-28 18:19:04.0</t>
  </si>
  <si>
    <t>KORMETAL SANAYİ VE TİCARET A.Ş.</t>
  </si>
  <si>
    <t>2021-06-10 06:49:42.0</t>
  </si>
  <si>
    <t>2021-07-28 16:02:15.0</t>
  </si>
  <si>
    <t>Korrun</t>
  </si>
  <si>
    <t>2021-07-07 06:56:56.0</t>
  </si>
  <si>
    <t>Bilan Carbone; China Corporate Energy Conservation and GHG Management Programme; The Greenhouse Gas Protocol: A Corporate Accounting and Reporting Standard (Revised Edition)</t>
  </si>
  <si>
    <t>2021-07-28 05:45:24.0</t>
  </si>
  <si>
    <t>2021-07-28 19:36:08.0</t>
  </si>
  <si>
    <t>The Greenhouse Gas Protocol: A Corporate Accounting and Reporting Standard (Revised Edition); The Greenhouse Gas Protocol: Scope 2 Guidance; US EPA Emissions &amp; Generation Resource Integrated Database (eGRID);  Other, please specify: Energy Commission Ghana, National Energy Statistics (2020)</t>
  </si>
  <si>
    <t>Standards, protocols, and methodologies used to calculate emissions and collect data are included below:• The Greenhouse Gas Protocol: A Corporate Accounting and Reporting Standard (Revised Edition), World Resources Institute (WRI)/World Business Council for Sustainable Development (WBCSD)• WRI/WBCSD Scope 2 Guidance (amendment to the GHG Protocol Corporate Standard)• IPCC AR5 (100-yr) Global Warming Potentials• U.S. EPA eGRID 2021 (2019 data)• US EIA Emission Factors (2016)• Energy Commission Ghana, National Energy Statistics (2020)</t>
  </si>
  <si>
    <t>2021-07-28 17:43:25.0</t>
  </si>
  <si>
    <t>2021-07-30 08:54:18.0</t>
  </si>
  <si>
    <t>KRAYDEN</t>
  </si>
  <si>
    <t>2021-07-19 20:25:08.0</t>
  </si>
  <si>
    <t>Other, please specify: This is done at the manufacturer.  We’re a distributor. We have no planned waste stream other than normal municipal waste.  We do use energy-efficient lighting and devices wherever practical in our facilities.</t>
  </si>
  <si>
    <t>This is done at the manufacturer. We're a distributor. We have no planned waste stream other than normal municipal waste. We do use energy-efficient lighting and devices wherever practical in our facilities.</t>
  </si>
  <si>
    <t>2021-07-28 19:45:25.0</t>
  </si>
  <si>
    <t>2021-06-22 06:35:30.0</t>
  </si>
  <si>
    <t>KRS INDUSTRIA E COMERCIO DE EQUIPAM</t>
  </si>
  <si>
    <t>2021-08-24 18:47:23.0</t>
  </si>
  <si>
    <t>Other, please specify: Não utlizado</t>
  </si>
  <si>
    <t>Não utilizado</t>
  </si>
  <si>
    <t>Kruger Products L.P.</t>
  </si>
  <si>
    <t>2021-07-28 23:05:52.0</t>
  </si>
  <si>
    <t>Canada's Greenhouse Gas Inventory 1990 - 2018. Environment Canada, 2020. Table A6. 1-1 and A6. 1-2 (Natural Gas for Industrial use)Transition Énergétique Québec, Aug 16, 2019 version. USEPA - Emission Factors for Greenhouse Gas Inventories - March, 2020Canada's Greenhouse Gas Inventory 1990 - 2018. Environment Canada, 2020. Table A6.6-1 (Industrial combustion of wood fuel/wood waste).Canada's Greenhouse Gas Inventory 1990 - 2018. Environment Canada, 2020. Table A6. 1-3 (Propane all other uses)Canada's Greenhouse Gas Inventory 1990 - 2018. Environment Canada, 2020. Table A6. 1-4 (Light fuel oil - Industrial)Canada's Greenhouse Gas Inventory 1990 - 2018. Environment Canada, 2020. Table A6. 1-4 (Heavy fuel oil - Industrial)Canada's Greenhouse Gas Inventory 1990 - 2018. Environment Canada, 2020. Part 3. Table A13-11.USEPA - eGRID2019 (SERC Tennessee Valley), updated Feb 23, 2021</t>
  </si>
  <si>
    <t>KSB BRASIL LTDA.</t>
  </si>
  <si>
    <t>2021-07-06 11:11:51.0</t>
  </si>
  <si>
    <t>KSG TECNOLOGIA EM</t>
  </si>
  <si>
    <t>2021-07-28 20:22:46.0</t>
  </si>
  <si>
    <t>KSM Castings Group</t>
  </si>
  <si>
    <t>2021-08-24 13:03:08.0</t>
  </si>
  <si>
    <t>KSOON INDUSTRIAL</t>
  </si>
  <si>
    <t>2021-07-24 02:09:02.0</t>
  </si>
  <si>
    <t>ABI Energia Linee Guida; Act on the Rational Use of Energy; Australia - National Greenhouse and Energy Reporting Act; Bilan Carbone</t>
  </si>
  <si>
    <t>KSW ENGINEERING (FIFE) LTD</t>
  </si>
  <si>
    <t>2021-06-24 15:31:26.0</t>
  </si>
  <si>
    <t>2021-07-28 09:03:40.0</t>
  </si>
  <si>
    <t>2021-07-28 09:11:17.0</t>
  </si>
  <si>
    <t>2021-07-21 01:51:43.0</t>
  </si>
  <si>
    <t>2021-07-27 04:31:19.0</t>
  </si>
  <si>
    <t>Kuji Sports Co.ltd</t>
  </si>
  <si>
    <t>2021-08-05 09:49:42.0</t>
  </si>
  <si>
    <t>KUKA AG</t>
  </si>
  <si>
    <t>2021-07-21 17:44:40.0</t>
  </si>
  <si>
    <t>Other, please specify: data program EnerGO+, energy provider</t>
  </si>
  <si>
    <t>Energy costs are a significant cost factor in every industrialized country. At its production locations in Germany, KUKA analyzes power consumption with the aid of a software tool. Detailed analyses – forexample of the paint shop, individual assembly areas or production machine units – help us to initiate improvements as needed. Data are collected using meter installations with more than 600 measurement points in Augsburg alone, for example. Environmentally friendly and energy-saving influences that have an impact on the purchase of new components are assessed at all sites. All data are collected centrally and made available to the locations for further optimization.</t>
  </si>
  <si>
    <t>2021-07-22 02:08:45.0</t>
  </si>
  <si>
    <t>Other, please specify: HIGG INDEX Metodology</t>
  </si>
  <si>
    <t>We use HIGG INDEX metodology standard</t>
  </si>
  <si>
    <t>2021-07-27 09:47:22.0</t>
  </si>
  <si>
    <t>2021-07-26 06:52:51.0</t>
  </si>
  <si>
    <t>2021-06-28 15:31:16.0</t>
  </si>
  <si>
    <t>China Corporate Energy Conservation and GHG Management Programme; ISO 14064-1; The Greenhouse Gas Protocol: Public Sector Standard</t>
  </si>
  <si>
    <t>2021-07-28 00:46:17.0</t>
  </si>
  <si>
    <t>2021-07-24 06:10:09.0</t>
  </si>
  <si>
    <t>KUNSHAN EAGERNESS ELECTRONICS</t>
  </si>
  <si>
    <t>2021-07-19 06:00:46.0</t>
  </si>
  <si>
    <t>KUNSHAN FUHAO ELECTRONIC</t>
  </si>
  <si>
    <t>2021-07-28 05:52:16.0</t>
  </si>
  <si>
    <t>Other, please specify: 公司未产生任何排放。</t>
  </si>
  <si>
    <t>本公司在产品生产中未产生任何排放。</t>
  </si>
  <si>
    <t>KUNSHAN GUANG HUI PRECISION SPRING</t>
  </si>
  <si>
    <t>2021-07-08 06:14:26.0</t>
  </si>
  <si>
    <t>Bilan Carbone; China Corporate Energy Conservation and GHG Management Programme; The Greenhouse Gas Protocol: Public Sector Standard</t>
  </si>
  <si>
    <t>Kunshan Kersen Science &amp; Technology co.,Ltd</t>
  </si>
  <si>
    <t>2021-08-11 00:48:42.0</t>
  </si>
  <si>
    <t>Kunshan LP Electronic Rubber Co.,Ltd</t>
  </si>
  <si>
    <t>2021-07-14 04:16:01.0</t>
  </si>
  <si>
    <t>2021-07-26 03:52:26.0</t>
  </si>
  <si>
    <t>China Corporate Energy Conservation and GHG Management Programme; ISO 14064-1; Taiwan - GHG Reduction Act; The Greenhouse Gas Protocol: Public Sector Standard</t>
  </si>
  <si>
    <t>2021-07-26 10:37:40.0</t>
  </si>
  <si>
    <t>ABI Energia Linee Guida; Act on the Rational Use of Energy; ISO 14064-1; Regional Greenhouse Gas Initiative (RGGI) Model Rule; Taiwan - GHG Reduction Act; The Climate Registry: Electric Power Sector (EPS) Protocol; The Climate Registry: Local Government Operations (LGO) Protocol; The Climate Registry: Oil &amp; Gas Protocol; The Greenhouse Gas Protocol: Public Sector Standard; The Greenhouse Gas Protocol: Scope 2 Guidance; Toitū carbonreduce programme</t>
  </si>
  <si>
    <t>KUNSHAN WORKING ELECTRONIC CO., LTD.</t>
  </si>
  <si>
    <t>2021-07-26 09:34:45.0</t>
  </si>
  <si>
    <t>2021-05-04 06:51:46.0</t>
  </si>
  <si>
    <t>Consumption data evaluated</t>
  </si>
  <si>
    <t>2021-07-27 13:57:45.0</t>
  </si>
  <si>
    <t>2021-07-28 11:47:01.0</t>
  </si>
  <si>
    <t>2021-07-21 00:10:52.0</t>
  </si>
  <si>
    <t>Act on the Rational Use of Energy; The Greenhouse Gas Protocol: A Corporate Accounting and Reporting Standard (Revised Edition); The Greenhouse Gas Protocol: Public Sector Standard</t>
  </si>
  <si>
    <t>KUT FROM THE KLOTH</t>
  </si>
  <si>
    <t>2021-07-26 22:53:02.0</t>
  </si>
  <si>
    <t>KYEC</t>
  </si>
  <si>
    <t>2021-07-06 02:29:13.0</t>
  </si>
  <si>
    <t>2021-07-28 03:54:21.0</t>
  </si>
  <si>
    <t>ISO 14064-1; Japan Ministry of the Environment, Law Concerning the Promotion of the Measures to Cope with Global Warming, Superceded by Revision of the Act on Promotion of Global Warming Countermeasures (2005 Amendment);  Other, please specify: 　各国のロケーション基準については、CO2 Emissions From Fuel Combustion 2019を参照しています。マーケット基準については、各電力会社の排出係数をウェブサイトなどで確認しています。</t>
  </si>
  <si>
    <t>　対象は京セラグループ全体の生産拠点を対象とし、拠点ごとのエネルギー使用量と排出係数の積を用いてGHG排出量を算出しています。　スコープ1は、地球温暖化対策法の燃料別排出係数と各燃料使用量の積により算出しています。　スコープ2は、2017年度以前、2018年度以降で算出方法が異なります。　[2017年度以前]　日本の拠点については、2017年度以前から電力会社毎の排出係数を使用し算出しており、マーケット基準となっています。 海外拠点については、2017年度までは、各電力会社の排出係数を把握できている拠点と、把握できていない拠点があり、排出係数を把握できている拠点については、マーケット基準となっていますが、排出係数が把握できなかった拠点についてはCO2 Emissions From Fuel Combustionに基づいた各国の排出係数を用いて、ロケーション基準のGHG排出量を算出しております。　上記により算出した値を合計し、ロケーション基準として報告しています。　[2018年度以降] 　2018年度以降はロケーション基準とマーケット基準の2手法でGHG排出量を算出しています。　ロケーション基準の算出方法は、過去データとの相違が出ないように、2017年度までロケーション基準で算出していた拠点について、CO2 Emissions From Fuel Combustionに基づいたロケーション基準を用いて算出し、その他のマーケット基準で算出した値と合計し、ロケーション基準として報告しています。　マーケット基準の算出方法は、電力会社の排出係数を把握できていなかった拠点について、排出係数の再調査を行い、電力会社毎の排出係数を把握したうえで、マーケット基準のGHG排出量を算出しています。なお、2018年度以降、ロケーション基準で第三者検証を受けています。</t>
  </si>
  <si>
    <t>Kyodo Printing Co., Ltd.</t>
  </si>
  <si>
    <t>2021-07-28 04:46:17.0</t>
  </si>
  <si>
    <t>2021-06-24 23:13:28.0</t>
  </si>
  <si>
    <t>2021-07-28 08:12:24.0</t>
  </si>
  <si>
    <t>2021-07-27 07:16:16.0</t>
  </si>
  <si>
    <t>Other, please specify: Adhere to the report format of Agenecy for natural Resoucers and Energy</t>
  </si>
  <si>
    <t>Kyushu Electric Power Co Inc</t>
  </si>
  <si>
    <t>2021-07-27 11:56:48.0</t>
  </si>
  <si>
    <t>The Greenhouse Gas Protocol: Scope 2 Guidance;  Other, please specify: ・サプライチェーンを通じた温室効果ガス排出量算定に関する基本ガイドライン（ver2.3）・エネルギーの使用の合理化に関する法律（省エネ法）・環境省「地球温暖化対策の推進に関する法律」(温対法)</t>
  </si>
  <si>
    <t>・サプライチェーンを通じた温室効果ガス排出量算定に関する基本ガイドライン（ver2.3）・エネルギーの使用の合理化に関する法律（省エネ法）・環境省「地球温暖化対策の推進に関する法律」(温対法)</t>
  </si>
  <si>
    <t>2021-07-27 02:16:41.0</t>
  </si>
  <si>
    <t>Japan Ministry of the Environment, Law Concerning the Promotion of the Measures to Cope with Global Warming, Superceded by Revision of the Act on Promotion of Global Warming Countermeasures (2005 Amendment);  Other, please specify: エネルギーの使用の合理化等に関する法律、地球温暖化対策の推進に関する法律施行令</t>
  </si>
  <si>
    <t>省エネ法の算定基準に基づき算定しております。</t>
  </si>
  <si>
    <t>2021-07-26 16:19:54.0</t>
  </si>
  <si>
    <t>2021-07-28 15:41:31.0</t>
  </si>
  <si>
    <t>L G - LELLIS E GATTI ENGENHARIA LTDA</t>
  </si>
  <si>
    <t>2021-07-25 19:41:19.0</t>
  </si>
  <si>
    <t>Other, please specify: Estudo comparativo feito pela USP entre emissões de carros movidos à gasolina x carros movidos à etanol</t>
  </si>
  <si>
    <t>estudo desenvolvido pela Universidade de São Paulo (USP)</t>
  </si>
  <si>
    <t>L&amp;T Finance Holdings Limited</t>
  </si>
  <si>
    <t>2021-07-28 08:02:00.0</t>
  </si>
  <si>
    <t>India GHG Inventory Programme; IPCC Guidelines for National Greenhouse Gas Inventories, 2006; ISO 14064-1; The Greenhouse Gas Protocol: A Corporate Accounting and Reporting Standard (Revised Edition); The Greenhouse Gas Protocol: Scope 2 Guidance</t>
  </si>
  <si>
    <t>2021-07-28 20:07:03.0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</si>
  <si>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  Other, please specify: International Aerospace Environmental Group (IAEG), GHG Reporting Guidance for the Aerospace Industry, A Supplement to the GHG Protocol Corporate Accounting and Reporting Standard</t>
  </si>
  <si>
    <t>IAEG, GHG Reporting Guidance for the Aerospace Industry, A Supplement to the GHG Protocol Corporate Accounting and Reporting Standard</t>
  </si>
  <si>
    <t>2021-07-27 13:33:27.0</t>
  </si>
  <si>
    <t>LA CROSSE TECHNOLOGY LTD</t>
  </si>
  <si>
    <t>2021-06-02 14:45:09.0</t>
  </si>
  <si>
    <t>Other, please specify: We practice daily practical environmental sustainability practices</t>
  </si>
  <si>
    <t>We practice daily practical environmental sustainablility practices.</t>
  </si>
  <si>
    <t>La Florida</t>
  </si>
  <si>
    <t>2021-07-29 00:19:10.0</t>
  </si>
  <si>
    <t>2021-07-28 14:59:24.0</t>
  </si>
  <si>
    <t>2021-07-23 14:01:02.0</t>
  </si>
  <si>
    <t>Other, please specify: RENE DE SEMANARNAT.  VER. 2019</t>
  </si>
  <si>
    <t>En La Vista Alimentos S. A. de C. V., se emplea formato de la hoja de calculo de emisiones; "RENE DE SEMANARNAT", Versión empleado No. 7 de 2019, "Calculadora de emisiones para el Registro Nacional de Emisiones, (RENE), el resultado en las emisiones es Anual en: tCO2e / año.</t>
  </si>
  <si>
    <t>2021-07-27 22:20:04.0</t>
  </si>
  <si>
    <t>LABORATOIRES SANDRALEX</t>
  </si>
  <si>
    <t>2021-07-22 17:08:10.0</t>
  </si>
  <si>
    <t>2021-07-16 12:41:23.0</t>
  </si>
  <si>
    <t>LACERDA INDUSTRIA E COMERCIO DE FUNDIDOS LTDA - ME</t>
  </si>
  <si>
    <t>2021-06-18 11:24:24.0</t>
  </si>
  <si>
    <t>Lacteos de Poblet</t>
  </si>
  <si>
    <t>2021-07-12 09:54:49.0</t>
  </si>
  <si>
    <t>Other, please specify: ley local</t>
  </si>
  <si>
    <t>no se calculan emisiones</t>
  </si>
  <si>
    <t>LACZPOL</t>
  </si>
  <si>
    <t>2021-07-21 08:31:03.0</t>
  </si>
  <si>
    <t>The means to achieve the aforementioned goals is a properly constructed Integrated Management System including:Quality Management System compliant with ISO 9001: 2015 and Environmental Management System compliant with ISO standard14001: 2015.</t>
  </si>
  <si>
    <t>Lafantcy LEE SHIN BIO-TECH</t>
  </si>
  <si>
    <t>2021-07-27 05:25:37.0</t>
  </si>
  <si>
    <t>LAI-YUE INDUSTRIAL CO., LTD</t>
  </si>
  <si>
    <t>2021-07-26 08:15:41.0</t>
  </si>
  <si>
    <t>2021-07-27 14:57:43.0</t>
  </si>
  <si>
    <t>LAIZHOU HONGYUAN BENCH VICE MFG</t>
  </si>
  <si>
    <t>2021-07-08 02:55:09.0</t>
  </si>
  <si>
    <t>2021-07-28 23:16:07.0</t>
  </si>
  <si>
    <t>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Other, please specify: US EPA Center for Corporate Climate Leadership: Scope 3 Category 5: Waste Generated in Operations and Category 12: End-of-Life Treatment of Sold Products</t>
  </si>
  <si>
    <t>For our facility in Villach, Austria, we use the Department of Business, Energy, and Industrial Strategy 2020 Government GHG Conversion Factors for Company Reporting and UN Statistics Division - Energy Balance Visualizations to calculate Scopes 1 and 2 (location-based) emissions. For all of our leased facilities, we use the intensity factors from the Chartered Institution of Building Services Engineers.</t>
  </si>
  <si>
    <t>2021-07-27 08:03:19.0</t>
  </si>
  <si>
    <t>Thailand Greenhouse Gas Management Organization: The National Guideline Carbon Footprint for organization;  Other, please specify: Reference of applied methodology and standardized baseline</t>
  </si>
  <si>
    <t>The Thailand Greenhouse Gas Management Organization (Public Organization) or TGO initiated the Carbon Footprint of Products promotion project to raise consumer awareness and disseminate CFP labeling information from producers through their products in the market. This would help the consumer to understand which products managed their GHG emissions to reduce global warming impacts and use this CFP label as information for their purchasing decision. Furthermore, this CFP can be used by business partners through their supply chain; the buyers can request for CF information of purchased raw materials from suppliers to be used in quantifying their CFP through their products' life cycle. Thus, the final manufacturers can disclose their CFP on products to express their consideration and awareness on global warming and climate change. This effort can also increase the competitiveness of Thai producers in the global market where the concern on importance of global warming and climate change is continually increasing.</t>
  </si>
  <si>
    <t>Lamagna Cheese Co. Inc.</t>
  </si>
  <si>
    <t>2021-07-28 22:27:28.0</t>
  </si>
  <si>
    <t>LAMB WESTON / MEIJER</t>
  </si>
  <si>
    <t>2021-07-29 01:42:11.0</t>
  </si>
  <si>
    <t>Bilan Carbone;  Other, please specify: Bilan Carbon: The natural gas and electricity usage is monitored by certified external companies according the law.  These numbers are used for reporting.</t>
  </si>
  <si>
    <t>Bilan Carbon: The natural gas and electricity usage is monitored by certified external companies according to the law.These numbers are used for reporting to our national governments. The CO2 emissions per Nm3 natural gas and KWh electricity is according to the GHG protocol.</t>
  </si>
  <si>
    <t>Lamb Weston Holdings, Inc.</t>
  </si>
  <si>
    <t>2021-07-28 03:19:52.0</t>
  </si>
  <si>
    <t>The Climate Registry: General Reporting Protocol; The Greenhouse Gas Protocol: Public Sector Standard; US EPA Mandatory Greenhouse Gas Reporting Rule</t>
  </si>
  <si>
    <t>2021-07-27 06:22:00.0</t>
  </si>
  <si>
    <t>2021-07-27 15:00:06.0</t>
  </si>
  <si>
    <t>2021-07-23 23:01:08.0</t>
  </si>
  <si>
    <t>2021-06-25 07:04:11.0</t>
  </si>
  <si>
    <t>Land N Sea Inc</t>
  </si>
  <si>
    <t>2021-07-12 21:25:08.0</t>
  </si>
  <si>
    <t>2021-07-27 18:10:41.0</t>
  </si>
  <si>
    <t>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  Other, please specify: UK GHG conversion factors 2020</t>
  </si>
  <si>
    <t>UK Government greenhouse gas reporting - Conversion factors 2020.</t>
  </si>
  <si>
    <t>Landstar</t>
  </si>
  <si>
    <t>2021-07-28 16:43:56.0</t>
  </si>
  <si>
    <t>Langfang Jingcheng Jingbo Energy Sa</t>
  </si>
  <si>
    <t>2021-06-27 09:18:45.0</t>
  </si>
  <si>
    <t>China Corporate Energy Conservation and GHG Management Programme;  Other, please specify: Local Standard of Hebei Province, Emission Control Standard of Volatile Organic Compounds from Industrial Enterprises (DB13/2322-2016) ＆ Baseline emission factors for China's regional power grid in 2017</t>
  </si>
  <si>
    <t>According to the Baseline emission factor of China Regional Grid of 2016 emission reduction Project, China's power grid is divided into north China, Northeast China, East China, Central China, Northwest China, and South China Regional Grid, excluding Tibet Autonomous Region, Hong Kong Special Administrative Region, Macao Special Administrative Region, and Taiwan Province. The company is located in Hebei Province, belongs to the North China region. The quantity marginal emission factor (OM) and capacity marginal emission factor (BM) in North China are 0.9680 and 0.4578, respectively. OM is the latest version of the "Power System Emission Factor Calculation Tool" (version 07.0) issued by the Clean Development Mechanism Executive Board (CDM EB) under the United Nations Framework Convention on Climate Change (UNFCCC) to calculate the electric quantity marginal emission factor (OM). Use option B of the "simple OM" method in the calculation tool, that is, calculate according to the total net online power, fuel type, and total fuel consumption of all power plants in the power system. BM is calculated according to the "Power System Emission Factor Calculation Tool" (Version 07.0). The power generation capacity, installed capacity, power consumption rate, and electricity exchange between power grids required by OM and BM are calculated from China Power Yearbook from 2014 to 2016 and Power Industry Statistical Data Collection from 2013 to 2015. Data such as power generation fuel consumption and low calorific value of power generation fuel were obtained from China Energy Statistical Yearbook and Public Institutions Energy Consumption Statistical System from 2014 to 2016 (formulated by The Government Offices Administration of the State Council and approved by the National Bureau of Statistics, July 2011). The potential emission factors of each fuel derived from "2006 IPCC Guidelines for National Greenhouse Gas Inventories" Volume 2 Energy take all the fuel emission factors under the 95% confidence interval of the limit.</t>
  </si>
  <si>
    <t>2021-07-01 11:15:25.0</t>
  </si>
  <si>
    <t>2021-07-23 07:28:14.0</t>
  </si>
  <si>
    <t>2021-07-26 09:19:19.0</t>
  </si>
  <si>
    <t>2021-07-28 05:04:59.0</t>
  </si>
  <si>
    <t>Defra Environmental Reporting Guidelines: Including streamlined energy and carbon reporting guidance, 2019; India GHG Inventory Programme; IPCC Guidelines for National Greenhouse Gas Inventories, 2006; ISO 14064-1</t>
  </si>
  <si>
    <t>2021-07-21 23:37:16.0</t>
  </si>
  <si>
    <t>2021-07-26 08:09:24.0</t>
  </si>
  <si>
    <t>2021-07-22 22:48:18.0</t>
  </si>
  <si>
    <t>2021-07-28 23:30:02.0</t>
  </si>
  <si>
    <t>LAVORAZIONI SUSSIDIARIE INDUSTRIE MECCANICHE LASIM SPA</t>
  </si>
  <si>
    <t>2021-07-28 11:08:12.0</t>
  </si>
  <si>
    <t>Lawson, Inc.</t>
  </si>
  <si>
    <t>2021-07-28 09:20:20.0</t>
  </si>
  <si>
    <t>Laz Parking Ltd., LLC</t>
  </si>
  <si>
    <t>2021-06-09 18:12:43.0</t>
  </si>
  <si>
    <t>Other, please specify: US EPA DIRECT EMISSION FROM VEHICLES</t>
  </si>
  <si>
    <t>US EPA DIRECT EMISSION FROM VEHICLES ; 5.2 METRIC TON CO2e we parked on average 2,100,000 cars / day x 5.2 metric tons / car x 365 days =3,985,000 metric ton</t>
  </si>
  <si>
    <t>2021-07-28 01:03:01.0</t>
  </si>
  <si>
    <t>Programa GEI Mexico; US EPA Mandatory Greenhouse Gas Reporting Rule;  Other, please specify: •registro nacional de emisiones (rene)</t>
  </si>
  <si>
    <t>Alcance 1METODOLOGIA DE EMISIONES· Estándar Corporativo de Contabilidad y Reporte7 del Protocolo de Gases de Efecto Invernadero y su actualización a través de la Enmienda del Estándar de Contabilidad y Reporte8.· Guía de Usuario registro nacional de emisiones (rene) para el reporte de emisiones de compuestos y gases de efecto invernadero· ''Factores de emisión para los diferentes tipos de combustibles fósiles y alternativos que se consumen en México”Alcance 2 Basado en el mercadoNuestro reporte alcance 2; Cifra basada en el mercadoComentarioPara determinar la emisión indirecta de CO2 equivalente derivada del consumo de energía eléctrica se aplicará la siguiente fórmula:ECO2e =WElect x FEElecPara llevar a cabo la aplicación de esta fórmula es necesario compilar previamente la cantidad de energía eléctrica consumida por el establecimiento y/o sus sucursales en el año inmediato anterior al periodo de reporte.CC 8.3a Sírvase proporcionar sus cifras globales de emisiones de Alcance 2 en toneladas métricas de CO2e.Welectric= 0.494 tCO2e / MWhEl factor de emisión por el consumo de energía eléctrica, cuando el distribuidor sea la Comisión Federal de Electricidad (CFE), cambia anualmente y deberá ser consultado a través de la página de la SEMARNAT antes de realizar los cálculos de estimación correspondientes.</t>
  </si>
  <si>
    <t>LEAD JUMP PCB</t>
  </si>
  <si>
    <t>2021-07-27 06:34:08.0</t>
  </si>
  <si>
    <t>Other, please specify: 环保局只针对我司有机气体的数据排放管控，未进行碳排放管控</t>
  </si>
  <si>
    <t>LeasePlan Corporation N.V</t>
  </si>
  <si>
    <t>2021-07-27 16:47:00.0</t>
  </si>
  <si>
    <t>Lecta</t>
  </si>
  <si>
    <t>2021-07-27 15:43:16.0</t>
  </si>
  <si>
    <t>EPRA (European Public Real Estate Association) guidelines, 2011; European Union Emission Trading System (EU ETS): The Monitoring and Reporting Regulation (MMR) – General guidance for installations</t>
  </si>
  <si>
    <t>Lectra SA</t>
  </si>
  <si>
    <t>2021-07-28 14:53:50.0</t>
  </si>
  <si>
    <t>LEDLINK</t>
  </si>
  <si>
    <t>2021-06-09 00:16:47.0</t>
  </si>
  <si>
    <t>Bilan Carbone;  Other, please specify: GB17167-2006</t>
  </si>
  <si>
    <t>We follow the policy of The People's Republic of China and connect different departments in our company to collect the different information.</t>
  </si>
  <si>
    <t>2021-07-28 14:41:43.0</t>
  </si>
  <si>
    <t>Leggett &amp; Platt, Inc.</t>
  </si>
  <si>
    <t>2021-08-11 15:22:42.0</t>
  </si>
  <si>
    <t>2021-07-26 10:37:50.0</t>
  </si>
  <si>
    <t>Other, please specify: we use our own protocol</t>
  </si>
  <si>
    <t>we set ourself goals on lowering level of electricity consumption, fuels and other.</t>
  </si>
  <si>
    <t>2021-07-28 13:51:24.0</t>
  </si>
  <si>
    <t>LEHTIPISTE OY (+ Paletti Oy)</t>
  </si>
  <si>
    <t>2021-08-16 07:32:03.0</t>
  </si>
  <si>
    <t>Lehui</t>
  </si>
  <si>
    <t>2021-08-10 03:57:38.0</t>
  </si>
  <si>
    <t>2021-08-27 18:22:42.0</t>
  </si>
  <si>
    <t>Australia - National Greenhouse and Energy Reporting Act; 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</si>
  <si>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2021-07-23 10:09:19.0</t>
  </si>
  <si>
    <t>Other, please specify: Own calculations based on Öko-Institut e. V. and DEKRA.</t>
  </si>
  <si>
    <t>Determination of the mileage per truck + consumption of fuel quantities and types (Diesel / CNG / LNG). Using the official data on the conversion factors from liters or kilograms per 100Km to grams of CO2 per kilometer.</t>
  </si>
  <si>
    <t>2021-07-28 13:52:09.0</t>
  </si>
  <si>
    <t>Energy Information Administration 1605B; 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Other, please specify: IEA : CO2 Emissions from Fuel Combustion</t>
  </si>
  <si>
    <t>Scope 1:   AR5 - CH4, N2O, Refrigerant  US EPA Climate Leaders: Direct Emissions from Mobile Combustion Sources - Propane, Propylene  US EPA Climate Leaders: Direct Emissions from Stationary Combustion - Gasoline, Diesel, Ethanol  GHG Protocol - Natural Gas (energy &amp;; volume)Scope 2 - Location:  USA EPA eGRID - USA  Canadian Industry Partnership for Energy Conservation - Canada   International Energy Agency: CO2 Emissions from Fuel Combustion (CO2, N2O, CH4)- France, Germany, India, Mexico, SpainScope 2 - Market:  AIB European Residual Mixes - France  Supplier Specific - USA, Spain, German  (Location-Based) International Energy Agency: CO2 Emissions from Fuel Combustion - Mexico &amp;; India,</t>
  </si>
  <si>
    <t>2021-07-26 20:20:31.0</t>
  </si>
  <si>
    <t>2021-08-28 07:22:02.0</t>
  </si>
  <si>
    <t>Lenzing AG</t>
  </si>
  <si>
    <t>2021-07-27 21:34:44.0</t>
  </si>
  <si>
    <t>Leo Group Co Ltd</t>
  </si>
  <si>
    <t>2021-07-28 12:01:20.0</t>
  </si>
  <si>
    <t>LEOCH</t>
  </si>
  <si>
    <t>2021-07-26 00:22:26.0</t>
  </si>
  <si>
    <t>2021-07-27 17:49:25.0</t>
  </si>
  <si>
    <t>European Union Emission Trading System (EU ETS): The Monitoring and Reporting Regulation (MMR) – General guidance for installations; ISO 14064-1; The Greenhouse Gas Protocol: A Corporate Accounting and Reporting Standard (Revised Edition);  Other, please specify: US EPA,Green-e Energy Residual Mix Emissions Rates;TERNA-ENERDATA;AIB;UN Framework Convention on Climate Change: for waste management related emission factors;Boustead Model;UK Government GHG Conversion Factors for Company Reporting</t>
  </si>
  <si>
    <t>ISO 14064-1: Greenhouse gases — Part 1: Specification with guidance at the organization level for quantification and reporting of greenhouse gas emissions and removals.  GHG Protocol - Fifth assessment report of 2014: used for the Global Warming Potentials.  GHG Protocol - Emission factor from cross sector tools: used for Scope I emissions from fuels and for Scope III emissions for business travel and freight transport.  EPA - United States Environmental Protection Agency: used for EE average grid factor for the United States and Canada (Scope II).  Green-e Energy Residual Mix Emissions Rates: used for the US and Canada residual mix EE factor (Scope II).  TERNA - ENERDATA data: used for EE average grid Europe factor (Scope II).  AIB - Association of Issuing Bodies - European Residual Mixes: used for Europe residual mix EE factor (Scope II).  UNFCCC NIR: used with reference to each country, for the emission factors - where available - of Scope III for some parameters (e.g. production of domestic and industrial wastewater, waste disposal, recycled metal waste).  Boustead Model: Used for Scope III emission factors from fuels and raw materials.  Department for Business, Energy &amp;; Industrial Strategy - UK Government GHG Conversion Factors for Company Reporting: used for the Scope III emission factors of each State, due to the production and transport / distribution of electricity.</t>
  </si>
  <si>
    <t>2021-07-27 10:00:15.0</t>
  </si>
  <si>
    <t>2021-07-28 16:17:10.0</t>
  </si>
  <si>
    <t>Bilan Carbone; French methodology for greenhouse gas emissions assessments by companies V4 (ADEME 2016); IPCC Guidelines for National Greenhouse Gas Inventories, 2006;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</si>
  <si>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2021-07-26 12:58:31.0</t>
  </si>
  <si>
    <t>India GHG Inventory Programme;  Other, please specify: Confederation of Indian Industry (CII) GHG Emission Calculation Worksheet</t>
  </si>
  <si>
    <t>We have collected electricity data readings from the bills issued during the base year by external service provider. For Fuel (Diesel) we have considered running hours of DG Set and quantity of diesel consumed. For employee travel data we have considered total travel distance in KM considering their to &amp;; fro distance and mode of transport (Like Two wheeler, Four Wheeler, Public Transport, Private Car and calculated emissions under Scope 1,2 &amp;; 3 using INDIA GHG Programme for Emission Factor and template made by CII for GHG Calculations.</t>
  </si>
  <si>
    <t>LEVATOY LLC</t>
  </si>
  <si>
    <t>2021-08-06 14:00:27.0</t>
  </si>
  <si>
    <t>2021-07-28 15:49:30.0</t>
  </si>
  <si>
    <t>2021-08-04 15:43:09.0</t>
  </si>
  <si>
    <t>Levin Professional Services</t>
  </si>
  <si>
    <t>2021-08-23 20:27:36.0</t>
  </si>
  <si>
    <t>2021-07-28 20:44:27.0</t>
  </si>
  <si>
    <t>2021-07-27 00:48:52.0</t>
  </si>
  <si>
    <t>2021-07-28 09:58:31.0</t>
  </si>
  <si>
    <t>2021-07-21 05:58:36.0</t>
  </si>
  <si>
    <t>2021-07-28 07:16:25.0</t>
  </si>
  <si>
    <t>2021-07-28 10:19:39.0</t>
  </si>
  <si>
    <t>2021-07-28 13:51:01.0</t>
  </si>
  <si>
    <t>2021-07-28 07:46:45.0</t>
  </si>
  <si>
    <t>2021-07-28 07:09:07.0</t>
  </si>
  <si>
    <t>2021-05-28 06:50:08.0</t>
  </si>
  <si>
    <t>2021-07-23 04:52:16.0</t>
  </si>
  <si>
    <t>Liaoning Progressing Cast Metal Co.,Ltd.</t>
  </si>
  <si>
    <t>2021-05-27 07:28:34.0</t>
  </si>
  <si>
    <t>2021-07-27 15:27:27.0</t>
  </si>
  <si>
    <t>2021-07-28 13:06:06.0</t>
  </si>
  <si>
    <t>2021-07-27 12:41:31.0</t>
  </si>
  <si>
    <t>Other, please specify: SINDH ENVIRONMENTAL PROTECTION ACT 2014, SINDH ENVIRONMENTAL QUALITY STANDARD</t>
  </si>
  <si>
    <t>The emission monitoring activities are being conducted quarterly. Third-party lab collect the sample from the facility and measure its threshold as per the national standards i.e. Sindh Environmental Quality Standard (SEQS).</t>
  </si>
  <si>
    <t>Liderança Limpeza e Conservação Ltda</t>
  </si>
  <si>
    <t>2021-07-15 20:23:25.0</t>
  </si>
  <si>
    <t>2021-08-05 19:18:36.0</t>
  </si>
  <si>
    <t>Light Chemical Industries Co., Ltd.</t>
  </si>
  <si>
    <t>2021-07-28 04:38:15.0</t>
  </si>
  <si>
    <t>2021-07-28 15:37:31.0</t>
  </si>
  <si>
    <t>Lightning optoelectronic technology Co., Ltd.,</t>
  </si>
  <si>
    <t>2021-06-10 07:20:21.0</t>
  </si>
  <si>
    <t>2021-07-27 04:29:55.0</t>
  </si>
  <si>
    <t>LIHUA COLOR PRINTED COMPANY LTD</t>
  </si>
  <si>
    <t>2021-07-16 00:36:45.0</t>
  </si>
  <si>
    <t>LILING TOP COLLECTION INDUSTRIAL CO.,LTD</t>
  </si>
  <si>
    <t>2021-07-24 09:02:58.0</t>
  </si>
  <si>
    <t>Limak Cement Group</t>
  </si>
  <si>
    <t>2021-07-28 15:40:05.0</t>
  </si>
  <si>
    <t>IPCC Guidelines for National Greenhouse Gas Inventories, 2006; ISO 14064-1; The Greenhouse Gas Protocol: A Corporate Accounting and Reporting Standard (Revised Edition); WBCSD: The Cement CO2 and Energy Protocol</t>
  </si>
  <si>
    <t>2021-07-28 13:30:24.0</t>
  </si>
  <si>
    <t>LINCOTEK GROUP</t>
  </si>
  <si>
    <t>2021-07-29 19:50:42.0</t>
  </si>
  <si>
    <t>Lindal Group</t>
  </si>
  <si>
    <t>2021-07-23 07:33:37.0</t>
  </si>
  <si>
    <t>2021-07-28 17:21:06.0</t>
  </si>
  <si>
    <t>ISO 14064-1; The Greenhouse Gas Protocol: A Corporate Accounting and Reporting Standard (Revised Edition); The Greenhouse Gas Protocol: Scope 2 Guidance; US EPA Mandatory Greenhouse Gas Reporting Rule;  Other, please specify: California ARB Reg for Rptg of GHG Emiss</t>
  </si>
  <si>
    <t>Linde's reporting boundaries for eKPIs are consistent with the financial reporting boundaries and financial control definition as laid out in the GHG protocol to the greatest extent possible. Linde reports on all eKPIs for all subsidiaries, joint ventures and other holdings within its organizational boundaries whose revenues and EBIT (Earnings Before Interests and Taxes) are included in Linde's financial results. Linde does not collect eKPI data for minority holdings and other holdings which are not reporting their financials. EKPIs for joint ventures which are not fully consolidated into the Group financials (at-equity Joint Ventures) are collected but are only included in external GHG reporting under scope 3.Reporting of GHG emissions by major sources in California is required by the California Global Warming Solutions Act of 2006 (AB 32). The U.S. EPA Regulation for the Mandatory Reporting of Greenhouse Gas Emissions (MRR) is a federal rule applicable to electricity generators, industrial facilities, fuel suppliers, and electricity importers. A summary of reported GHG emissions data reported under MRR are made public each year, and the data used by the Cap-and-Trade Program and included in California Greenhouse Gas Inventory. Certain Linde sites in California are required to report under this regulation. For these sites, we abide by the reporting requirements of this rule to ensure consistency when reporting this data to all stakeholders.Methodology for reporting scope 2 emissions: Beginning with 2018 pro forma and going forward, Linde reports on all electricity and its resulting scope 2 emissions purchased by the company. Electricity for sites where Linde does not pay the utility bill is excluded from its reported electricity number as well as from the reported scope 2; however, it is tracked internally for operational purposes and for scope 3 reporting. The main methodology for calculating scope 2 emissions from electricity is the market-based approach, using site-specific emissions factors by plant according to supplier contracts and utility bills where available. For sites where such market-based factors are not available, Linde uses the most recent location-based factors from the IEA and EPA's eGRID factors for the U.S. A location-based scope 2 number is calculated and reported for supplementary information.</t>
  </si>
  <si>
    <t>LINKSUS DIGIWORK MARKETING COMMUNIC</t>
  </si>
  <si>
    <t>2021-07-15 07:22:30.0</t>
  </si>
  <si>
    <t>2021-07-20 23:43:58.0</t>
  </si>
  <si>
    <t>2021-08-05 00:44:25.0</t>
  </si>
  <si>
    <t>2021-07-28 14:20:27.0</t>
  </si>
  <si>
    <t>2021-07-26 00:49:41.0</t>
  </si>
  <si>
    <t>Liontrust Asset Management PLC</t>
  </si>
  <si>
    <t>2021-07-28 14:54:40.0</t>
  </si>
  <si>
    <t>Defra Environmental Reporting Guidelines: Including streamlined energy and carbon reporting guidance, 2019; The Greenhouse Gas Protocol: A Corporate Accounting and Reporting Standard (Revised Edition); The Greenhouse Gas Protocol: Scope 2 Guidance;  Other, please specify: UK Government 2019 Conversion Factors for Company Reporting; International Energy Agency international electricity conversion factors</t>
  </si>
  <si>
    <t>We quantify and report our GHG emissions according to the World Resources Institute's Greenhouse Gas Protocol Corporate Accounting and Reporting Standard. Consumption data has been collated internally, and has been converted into CO2 equivalent using the UK Government 2019 Conversion Factors for Company Reporting and the International Energy Agency international electricity conversion factors.This report has been prepared in accordance with the GHG Protocol's Scope 2 Guidance; we have therefore reported both a location-based and market-based Scope 2 emissions figure. The Scope 2 market-based figure reflects emissions from electricity purchasing decisions that Liontrust Asset Management PLC has made. When quantifying emissions using the market-based approach we have used a supplier specific emissions factor where possible. If these factors were unavailable, a residual mix emissions factor was then used, and as a final alternative the location-based grid emissions factor was used.We consolidate our organisational boundary according to the operational control approach, which includes all of our offices. The GHG sources that constituted our operational boundary for the year are:· Scope 1: Fugitive emissions from refrigerants in air-conditioning equipment· Scope 2: Purchased electricity consumption for our own useIn some cases, where data is missing, values have been estimated using extrapolation of available data. We have maintained detailed records of all instances of estimation, which are stored within our reporting evidence pack.</t>
  </si>
  <si>
    <t>LiquiBox</t>
  </si>
  <si>
    <t>2021-07-27 21:07:53.0</t>
  </si>
  <si>
    <t>2021-07-28 10:03:40.0</t>
  </si>
  <si>
    <t>We used the "GHG Protocol Scope 2 Guidance - An amendment to the GHG Protocol Corporate Standard" to calculate the Scope 2 emissions in Market-based emission.And, the IPCC Fifth Assessment Report (AR5 -100 year) is also referred for global warming potentials.</t>
  </si>
  <si>
    <t>2021-07-20 16:00:32.0</t>
  </si>
  <si>
    <t>Brazil GHG Protocol Programme; The Climate Registry: General Reporting Protocol; The Greenhouse Gas Protocol: A Corporate Accounting and Reporting Standard (Revised Edition); The Greenhouse Gas Protocol: Scope 2 Guidance</t>
  </si>
  <si>
    <t>LITHO PRESS S A</t>
  </si>
  <si>
    <t>2021-07-29 00:11:20.0</t>
  </si>
  <si>
    <t>Litoplas</t>
  </si>
  <si>
    <t>2021-07-28 22:37:10.0</t>
  </si>
  <si>
    <t>LITTELFUSE</t>
  </si>
  <si>
    <t>2021-07-29 01:16:23.0</t>
  </si>
  <si>
    <t>2021-07-22 08:28:00.0</t>
  </si>
  <si>
    <t>ISO 14064-1;  Other, please specify: Directrices gobierno local de Catalonia: https://canviclimatic.gencat.cat/ca/detalls/Article/Guia-de-calcul-demissions-de-GEH</t>
  </si>
  <si>
    <t>Según Directrices gobierno local de Catalonia: https://canviclimatic.gencat.cat/ca/detalls/Article/Guia-de-calcul-demissions-de-GEH</t>
  </si>
  <si>
    <t>2021-07-28 10:11:09.0</t>
  </si>
  <si>
    <t>LKW Walter International</t>
  </si>
  <si>
    <t>2021-07-23 11:26:04.0</t>
  </si>
  <si>
    <t>Smart Freight Centre: GLEC Framework for Logistics Emissions Methodologies</t>
  </si>
  <si>
    <t>2021-07-27 19:34:36.0</t>
  </si>
  <si>
    <t>2021-08-03 15:41:09.0</t>
  </si>
  <si>
    <t>2021-07-26 02:55:30.0</t>
  </si>
  <si>
    <t>2021-07-27 16:42:42.0</t>
  </si>
  <si>
    <t>Localiza Rent a Car S.A.</t>
  </si>
  <si>
    <t>2021-07-28 20:12:48.0</t>
  </si>
  <si>
    <t>2021-07-06 19:57:58.0</t>
  </si>
  <si>
    <t>2021-07-22 17:42:43.0</t>
  </si>
  <si>
    <t>2021-07-27 18:01:27.0</t>
  </si>
  <si>
    <t>LOG-IN CZ s.r.o.</t>
  </si>
  <si>
    <t>2021-07-01 13:08:01.0</t>
  </si>
  <si>
    <t>Other, please specify: Based on Mercesdes Benz informations in Fleetboard</t>
  </si>
  <si>
    <t>Mercesdes Benz informations in Fleetboard</t>
  </si>
  <si>
    <t>2021-07-28 20:20:19.0</t>
  </si>
  <si>
    <t>2021-07-26 11:01:32.0</t>
  </si>
  <si>
    <t>Logros S.A.</t>
  </si>
  <si>
    <t>2021-06-23 11:28:01.0</t>
  </si>
  <si>
    <t>Other, please specify: Plan de Acción Nacional de Bosques y Cambio Climático</t>
  </si>
  <si>
    <t>GHG PROTOCOL Alcance 1 y 2</t>
  </si>
  <si>
    <t>2021-07-28 11:26:47.0</t>
  </si>
  <si>
    <t>Defra Environmental Reporting Guidelines: Including streamlined energy and carbon reporting guidance, 2019;  Other, please specify: UK Government GHG Conversion Factors for Company Reporting 2020 (Defra)</t>
  </si>
  <si>
    <t>Multiple source are used in collating this report; i.e. usage data provided by the company's energy suppliers for billing purposes - gas, electricity, LPG &amp;; water.The energy usage indicated on the invoices meet the required legislative standards, are fully itemised and covers all usage across all operational locations.Locations are invoiced separately for usage permitting the monitoring and reporting for each centre of activity independently.The benefit of this is that it permits a greater understanding of the efficacy of any locally implemented reduction initiatives and whether operational bases are most effectively situated in meeting the company's need to service the demands of its customers.Fuel Card invoicing provides a record of fuel used for company cars.The Administrative Support Team maintain a log of travel conducted on public and /or other transport.Individual personnel provide Hotel and accommodation usage data directly from their expense claim records.Attached at the end of this submission is a copy of the workbook for said calculations for reference</t>
  </si>
  <si>
    <t>2021-07-27 16:55:21.0</t>
  </si>
  <si>
    <t>2021-07-26 16:08:40.0</t>
  </si>
  <si>
    <t>LONGJOIN ELECTRONICS</t>
  </si>
  <si>
    <t>2021-07-21 02:35:46.0</t>
  </si>
  <si>
    <t>LONGSHENG ELECTRICS CO.,LTD</t>
  </si>
  <si>
    <t>2021-07-16 12:45:15.0</t>
  </si>
  <si>
    <t>2021-07-10 07:38:24.0</t>
  </si>
  <si>
    <t>2021-07-19 03:50:31.0</t>
  </si>
  <si>
    <t>Lonza Group AG</t>
  </si>
  <si>
    <t>2021-07-01 08:37:42.0</t>
  </si>
  <si>
    <t>American Petroleum Institute Compendium of Greenhouse Gas Emissions Methodologies for the Oil and Natural Gas Industry, 2009; Australia - National Greenhouse and Energy Reporting Act; Defra Environmental Reporting Guidelines: Including streamlined energy and carbon reporting guidance, 2019; IPCC Guidelines for National Greenhouse Gas Inventories, 2006; New Zealand - Guidance for Voluntary, Corporate Greenhouse Gas Reporting;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</si>
  <si>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Lopez Foods</t>
  </si>
  <si>
    <t>2021-07-28 18:28:12.0</t>
  </si>
  <si>
    <t>Loram Maintenance of Way Inc</t>
  </si>
  <si>
    <t>2021-07-21 17:47:21.0</t>
  </si>
  <si>
    <t>US EPA Center for Corporate Climate Leadership:  Direct Emissions from Mobile Combustion Sources;  Other, please specify: Emission data for field operations is estimated for 2020 based on fuel burned between machines and fleet vehicles.</t>
  </si>
  <si>
    <t>Emission data for field operations is estimated for 2020 based on fuel burned between machines and fleet vehicles.</t>
  </si>
  <si>
    <t>2021-07-21 20:00:26.0</t>
  </si>
  <si>
    <t>Other, please specify: NOH 9 e 15 (saúde ocupacional) e RDZ 9 e 16 ANVISA (QAI).</t>
  </si>
  <si>
    <t>Possuímos limite de tolerância para emissões CO e CO2, ou seja, um limite que não pode ser ultrapassado. Caso seja ultrapassado, devemos adotar medidas de proteção aos trabalhadores.</t>
  </si>
  <si>
    <t>Loryb and DP Ventures Limited</t>
  </si>
  <si>
    <t>2021-07-28 11:14:08.0</t>
  </si>
  <si>
    <t>Other, please specify: Not apllicable</t>
  </si>
  <si>
    <t>Not Applicable</t>
  </si>
  <si>
    <t>2021-07-28 23:18:00.0</t>
  </si>
  <si>
    <t>2021-07-05 07:46:08.0</t>
  </si>
  <si>
    <t>2021-07-28 07:32:59.0</t>
  </si>
  <si>
    <t>2021-07-27 11:58:24.0</t>
  </si>
  <si>
    <t>2021-07-28 14:02:23.0</t>
  </si>
  <si>
    <t>LS Cable &amp; System Co., Ltd</t>
  </si>
  <si>
    <t>2021-07-26 02:42:05.0</t>
  </si>
  <si>
    <t>2021-07-13 00:09:08.0</t>
  </si>
  <si>
    <t>LTHD</t>
  </si>
  <si>
    <t>2021-07-06 13:02:43.0</t>
  </si>
  <si>
    <t>Luceco</t>
  </si>
  <si>
    <t>2021-07-26 14:23:42.0</t>
  </si>
  <si>
    <t>2021-07-13 07:57:59.0</t>
  </si>
  <si>
    <t>Bilan Carbone; IPCC Guidelines for National Greenhouse Gas Inventories, 2006; ISO 14064-1; Taiwan - GHG Reduction Act; The GHG Indicator: UNEP Guidelines for Calculating Greenhouse Gas Emissions for Businesses and Non-Commercial Organizations;  Other, please specify: 碳足跡系統查詢</t>
  </si>
  <si>
    <t>碳足跡系統查詢，溫室氣體準則參考計算作業、產品生產週期相關參考製程與計算。</t>
  </si>
  <si>
    <t>Lucky Star</t>
  </si>
  <si>
    <t>2021-07-27 03:40:19.0</t>
  </si>
  <si>
    <t>LUCKY WEIGHT</t>
  </si>
  <si>
    <t>2021-07-26 02:22:54.0</t>
  </si>
  <si>
    <t>2021-07-23 01:55:26.0</t>
  </si>
  <si>
    <t>ABI Energia Linee Guida; Act on the Rational Use of Energy; The Greenhouse Gas Protocol: Public Sector Standard; The Greenhouse Gas Protocol: Scope 2 Guidance</t>
  </si>
  <si>
    <t>2021-07-27 06:15:03.0</t>
  </si>
  <si>
    <t>Act on the Rational Use of Energy; Bilan Carbone; China Corporate Energy Conservation and GHG Management Programme; Energy Information Administration 1605B;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 Toitū carbonreduce programme</t>
  </si>
  <si>
    <t>LUG S.A.</t>
  </si>
  <si>
    <t>2021-07-27 13:13:29.0</t>
  </si>
  <si>
    <t>2021-07-24 00:01:16.0</t>
  </si>
  <si>
    <t>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Other, please specify: Higg Product and Facility Tools (Facility Environment Module and Material Sustainability Index)</t>
  </si>
  <si>
    <t>In addition to the above selected methodologies, we use Higg FEM and Higg MSI data from the Sustainable Apparel Coalition. Higg MSI helps us determine material and process impacts at a more granular level, and the Higg FEM provides us with facility data.</t>
  </si>
  <si>
    <t>2021-07-28 18:57:55.0</t>
  </si>
  <si>
    <t>2021-07-26 20:11:03.0</t>
  </si>
  <si>
    <t>2021-07-08 07:27:32.0</t>
  </si>
  <si>
    <t>2021-07-06 05:44:34.0</t>
  </si>
  <si>
    <t>2021-07-27 10:08:59.0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</si>
  <si>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</si>
  <si>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Lundin Mining Corporation</t>
  </si>
  <si>
    <t>2021-07-26 18:34:15.0</t>
  </si>
  <si>
    <t>Luxshare Precision Industry</t>
  </si>
  <si>
    <t>2021-07-23 09:01:00.0</t>
  </si>
  <si>
    <t>Luxvisions Innovation</t>
  </si>
  <si>
    <t>2021-07-16 02:39:39.0</t>
  </si>
  <si>
    <t>2021-07-28 14:29:15.0</t>
  </si>
  <si>
    <t>2021-07-20 19:19:12.0</t>
  </si>
  <si>
    <t>Lynas Rare Earths Limited</t>
  </si>
  <si>
    <t>2021-07-28 07:04:04.0</t>
  </si>
  <si>
    <t>Australia - National Greenhouse and Energy Reporting Act; IPCC Guidelines for National Greenhouse Gas Inventories, 2006; The Greenhouse Gas Protocol: A Corporate Accounting and Reporting Standard (Revised Edition); The Greenhouse Gas Protocol: Scope 2 Guidance</t>
  </si>
  <si>
    <t>2021-08-23 11:26:12.0</t>
  </si>
  <si>
    <t>American Petroleum Institute Compendium of Greenhouse Gas Emissions Methodologies for the Oil and Natural Gas Industry, 2009; European Union Emission Trading System (EU ETS): The Monitoring and Reporting Regulation (MMR) – General guidance for installations; IPIECA’s Petroleum Industry Guidelines for reporting GHG emissions, 2nd edition, 2011; The Greenhouse Gas Protocol: A Corporate Accounting and Reporting Standard (Revised Edition); The Greenhouse Gas Protocol: Scope 2 Guidance</t>
  </si>
  <si>
    <t>2021-07-14 14:09:25.0</t>
  </si>
  <si>
    <t>Other, please specify: Universal Industrial Gas calculator</t>
  </si>
  <si>
    <t>We have been tracking our fuel</t>
  </si>
  <si>
    <t>2021-07-26 12:46:59.0</t>
  </si>
  <si>
    <t>M&amp;J Group</t>
  </si>
  <si>
    <t>2021-07-27 06:16:41.0</t>
  </si>
  <si>
    <t>2021-07-27 17:57:57.0</t>
  </si>
  <si>
    <t>M.R. TRANSPORT S.R.L.</t>
  </si>
  <si>
    <t>2021-07-28 16:19:56.0</t>
  </si>
  <si>
    <t>ISO 14001</t>
  </si>
  <si>
    <t>M3, Inc.</t>
  </si>
  <si>
    <t>2021-07-27 07:21:07.0</t>
  </si>
  <si>
    <t>2021-07-27 19:29:56.0</t>
  </si>
  <si>
    <t>Maanshan Green Design Electronics Technology</t>
  </si>
  <si>
    <t>2021-08-15 13:21:38.0</t>
  </si>
  <si>
    <t>ABI Energia Linee Guida; Act on the Rational Use of Energy; Bilan Carbone; Brazil GHG Protocol Programme; The Greenhouse Gas Protocol: Scope 2 Guidance</t>
  </si>
  <si>
    <t>Mabuchi Motor Co., Ltd.</t>
  </si>
  <si>
    <t>2021-08-27 05:42:57.0</t>
  </si>
  <si>
    <t>2021-07-28 09:22:43.0</t>
  </si>
  <si>
    <t>Defra Environmental Reporting Guidelines: Including streamlined energy and carbon reporting guidance, 2019; ENCORD: Construction CO2e Measurement Protocol; The Greenhouse Gas Protocol: A Corporate Accounting and Reporting Standard (Revised Edition)</t>
  </si>
  <si>
    <t>MACEIO RÁDIO TÁXI</t>
  </si>
  <si>
    <t>2021-07-28 16:48:44.0</t>
  </si>
  <si>
    <t>Other, please specify: Não temos base de cálculo para emissões.</t>
  </si>
  <si>
    <t>Não temos base de cálculo para emissões.</t>
  </si>
  <si>
    <t>2021-07-28 20:47:00.0</t>
  </si>
  <si>
    <t>MACHAN INTERNATIONAL CO., LTD.</t>
  </si>
  <si>
    <t>2021-07-12 08:06:33.0</t>
  </si>
  <si>
    <t>Mack-Cali Realty Corp.</t>
  </si>
  <si>
    <t>2021-07-27 14:20:03.0</t>
  </si>
  <si>
    <t>US EPA Center for Corporate Climate Leadership: Indirect Emissions From Purchased Electricity; US EPA Emissions &amp; Generation Resource Integrated Database (eGRID); US EPA Mandatory Greenhouse Gas Reporting Rule</t>
  </si>
  <si>
    <t>2021-07-23 13:15:24.0</t>
  </si>
  <si>
    <t>Australia - National Greenhouse and Energy Reporting Act; IEA CO2 Emissions from Fuel Combustion;  Other, please specify: Various (see C5.2a)</t>
  </si>
  <si>
    <t>NZ Ministry for the Environment (2019)Department for Environment Food and Rural Affairs (DEFRA) Government GHG Conversion Factors for Company Reporting: Methodology Paper for Emission Factors. (2020)Emissions &amp;; Generation Resource Integrated Database (eGRID) - eGRID Summary Tables 2016, USEPA, eGRID (2018)The Climate Registry Information System (CRIS) (2019)Institute for Global Environmental Strategies (IGES) GHG Emissions Data (2020)Association of Issuing Bodies - European Residual Mixes (2020)</t>
  </si>
  <si>
    <t>2021-07-27 01:10:55.0</t>
  </si>
  <si>
    <t>2021-07-27 06:04:44.0</t>
  </si>
  <si>
    <t>2021-07-28 00:28:19.0</t>
  </si>
  <si>
    <t>The Climate Registry: General Reporting Protocol; The Greenhouse Gas Protocol: A Corporate Accounting and Reporting Standard (Revised Edition); US EPA Emissions &amp; Generation Resource Integrated Database (eGRID); US EPA Mandatory Greenhouse Gas Reporting Rule</t>
  </si>
  <si>
    <t>MADERERIA NASA</t>
  </si>
  <si>
    <t>2021-07-22 18:17:54.0</t>
  </si>
  <si>
    <t>ICLEI Local Government GHG Protocol;  Other, please specify: GHG protocol , Calculadora de Emisiones de CO2 en Excel adaptada para la empresa.</t>
  </si>
  <si>
    <t>Calculadora de Emisiones de CO2 en Excel adaptada para la empresa.</t>
  </si>
  <si>
    <t>2021-07-28 05:37:49.0</t>
  </si>
  <si>
    <t>MAESA LLC</t>
  </si>
  <si>
    <t>2021-07-16 19:20:17.0</t>
  </si>
  <si>
    <t>Mafco Worldwide LLC</t>
  </si>
  <si>
    <t>2021-07-08 11:05:37.0</t>
  </si>
  <si>
    <t>Mafrisur</t>
  </si>
  <si>
    <t>2021-07-28 02:11:07.0</t>
  </si>
  <si>
    <t>2021-07-19 11:27:32.0</t>
  </si>
  <si>
    <t>2021-07-28 22:30:35.0</t>
  </si>
  <si>
    <t>2021-07-28 05:10:56.0</t>
  </si>
  <si>
    <t>Australia - National Greenhouse and Energy Reporting Act; US EPA Emissions &amp; Generation Resource Integrated Database (eGRID)</t>
  </si>
  <si>
    <t>2021-07-27 22:35:10.0</t>
  </si>
  <si>
    <t>MAGNOLI</t>
  </si>
  <si>
    <t>2021-07-17 02:51:14.0</t>
  </si>
  <si>
    <t>MAGOTTEAUX</t>
  </si>
  <si>
    <t>2021-08-23 18:56:44.0</t>
  </si>
  <si>
    <t>2021-07-28 10:02:45.0</t>
  </si>
  <si>
    <t>2021-08-27 14:07:18.0</t>
  </si>
  <si>
    <t>2021-07-28 12:51:11.0</t>
  </si>
  <si>
    <t>2021-07-28 12:29:42.0</t>
  </si>
  <si>
    <t>2021-07-28 08:08:52.0</t>
  </si>
  <si>
    <t>Maicerias Españolas S.A. (Dacsa Group)</t>
  </si>
  <si>
    <t>2021-07-27 07:35:36.0</t>
  </si>
  <si>
    <t>Maincal S.A.</t>
  </si>
  <si>
    <t>2021-07-27 16:46:37.0</t>
  </si>
  <si>
    <t>2021-07-27 21:39:29.0</t>
  </si>
  <si>
    <t>Other, please specify: As per ISO 14001 - It is Statutory &amp; Regulatory requirements within India, company’s to apply &amp; to calculate.</t>
  </si>
  <si>
    <t>As per local statutory and regulatory laws of Government of Karnataka</t>
  </si>
  <si>
    <t>2021-07-28 14:11:08.0</t>
  </si>
  <si>
    <t>2021-07-23 15:59:47.0</t>
  </si>
  <si>
    <t>2021-07-28 08:33:10.0</t>
  </si>
  <si>
    <t>Major Drilling Group International.</t>
  </si>
  <si>
    <t>2021-06-29 16:15:08.0</t>
  </si>
  <si>
    <t>MAKRO ENGENHARIA LTDA</t>
  </si>
  <si>
    <t>2021-07-29 20:49:36.0</t>
  </si>
  <si>
    <t>MAMCO PRECISION MOLDING</t>
  </si>
  <si>
    <t>2021-04-15 18:49:09.0</t>
  </si>
  <si>
    <t>2021-07-27 14:15:57.0</t>
  </si>
  <si>
    <t>MAMTA POLYCOATS</t>
  </si>
  <si>
    <t>2021-09-03 06:02:44.0</t>
  </si>
  <si>
    <t>Other, please specify: India GHG Inventory Programme &amp; UK Government GHG Conversion Factors for Company Reporting</t>
  </si>
  <si>
    <t>For conversion factor of Electricity, western electricity greed criteria of India is usedFor other conversion factor, UK criteria is used.</t>
  </si>
  <si>
    <t>2021-07-30 11:30:38.0</t>
  </si>
  <si>
    <t>MAN YUE</t>
  </si>
  <si>
    <t>2021-07-09 09:56:20.0</t>
  </si>
  <si>
    <t>2021-07-26 08:22:39.0</t>
  </si>
  <si>
    <t>2021-07-28 06:59:23.0</t>
  </si>
  <si>
    <t>MANESA MANUFACTURAS ESTAMPADAS</t>
  </si>
  <si>
    <t>2021-07-14 23:21:26.0</t>
  </si>
  <si>
    <t>2021-07-09 19:56:56.0</t>
  </si>
  <si>
    <t>Other, please specify: A empresa preencheu esta questão como outros, pois foi utilizada a calculadora de iniciativa verde para realizar os calculos de CO2.</t>
  </si>
  <si>
    <t>Para realizar o monitoramento do consumo de energia é utilizado um software online e para os cálculos das emissões de CO2 foi utilizada a calculadora de iniciativa verde .</t>
  </si>
  <si>
    <t>MANI, INC</t>
  </si>
  <si>
    <t>2021-07-21 01:45:15.0</t>
  </si>
  <si>
    <t>Other, please specify: まだ活動データの収集や排出量の計算を行っておりません。</t>
  </si>
  <si>
    <t>まだ活動データの収集や排出量の計算を行っておりません。</t>
  </si>
  <si>
    <t>2021-07-29 06:54:36.0</t>
  </si>
  <si>
    <t>MANJUSHREE TECHNOPACK</t>
  </si>
  <si>
    <t>2021-05-26 10:57:25.0</t>
  </si>
  <si>
    <t>2021-07-28 13:27:34.0</t>
  </si>
  <si>
    <t>Manserv Investimentos e Participações S/A</t>
  </si>
  <si>
    <t>2021-07-28 20:32:25.0</t>
  </si>
  <si>
    <t>Mantis World</t>
  </si>
  <si>
    <t>2021-07-26 11:50:16.0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</si>
  <si>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our own estimates</t>
  </si>
  <si>
    <t>Scope 1- Took the miles driven in 2019 by our colleague with the company car, and used the UK Govt. suggested emissions factor for a medium sized hybrid car.Scope 2- Contacted the Electricity supplier directly for the electricity usage, we only have one office in London.Scope 3 - We use impact savings data from Green Story who have mapped our production and also our own research.</t>
  </si>
  <si>
    <t>Manuchar NV</t>
  </si>
  <si>
    <t>2021-07-27 16:31:39.0</t>
  </si>
  <si>
    <t>Defra Environmental Reporting Guidelines: Including streamlined energy and carbon reporting guidance, 2019; The GHG Indicator: UNEP Guidelines for Calculating Greenhouse Gas Emissions for Businesses and Non-Commercial Organizations</t>
  </si>
  <si>
    <t>Manufactura Moderna de Metales</t>
  </si>
  <si>
    <t>2021-07-02 10:57:43.0</t>
  </si>
  <si>
    <t>MANUFACTURAS SAYES SA CV</t>
  </si>
  <si>
    <t>2021-07-12 21:27:00.0</t>
  </si>
  <si>
    <t>Other, please specify: No se utilizó ninguna metodología</t>
  </si>
  <si>
    <t>No se utilizó ninguna metodología, no esta determinado</t>
  </si>
  <si>
    <t>2021-07-27 15:56:32.0</t>
  </si>
  <si>
    <t>ISO 14064-1; The Greenhouse Gas Protocol: A Corporate Accounting and Reporting Standard (Revised Edition); The Greenhouse Gas Protocol: Scope 2 Guidance;  Other, please specify: Greenhouse  Gas Protocol: Scope 2 Guidance (An amendment to the GHG Protocol Corporate Standard)</t>
  </si>
  <si>
    <t>Greenhouse Gas Protocol: Scope 2 Guidance (An amendment to the GHG Protocol Corporate Standard)</t>
  </si>
  <si>
    <t>Map</t>
  </si>
  <si>
    <t>2021-07-27 16:06:50.0</t>
  </si>
  <si>
    <t>2021-07-28 11:48:30.0</t>
  </si>
  <si>
    <t>2021-07-27 20:08:36.0</t>
  </si>
  <si>
    <t>IPCC Guidelines for National Greenhouse Gas Inventories, 2006; The Climate Registry: General Reporting Protocol; The Greenhouse Gas Protocol: A Corporate Accounting and Reporting Standard (Revised Edition); US EPA Emissions &amp; Generation Resource Integrated Database (eGRID);  Other, please specify: Environment CAN National Inventory 2017; US EPA Climate Leaders - Commuting, Business Travel and Product Transport</t>
  </si>
  <si>
    <t>Our stationary (Scope 1 and 2) GHG emissions were calculated using the most recent provincial emission factors available from Environment Canada National Inventory Report 1990–2017, the Climate Registry 2019 General Reporting Protocol USA Industrial Sector and the United States Environmental Protection Agency (EPA) Emissions and Generation Resource Integrated Database (eGRID) 2018. The IPCC Guidelines for National Greenhouse Gas Inventories, 2006 was used to calculate animal emissions and manure management. GHG emissions related to other types of transportation were calculated using emission factors from the Climate Leaders greenhouse gas inventory for commuting, business travel and product transport.</t>
  </si>
  <si>
    <t>MAR-TEK</t>
  </si>
  <si>
    <t>2021-08-09 19:20:18.0</t>
  </si>
  <si>
    <t>Other, please specify: Guidelines found under Energy Info Admin</t>
  </si>
  <si>
    <t>COTAP's Carbon Calculator Methodology https: //cotap.org/business-carbon-calculator/</t>
  </si>
  <si>
    <t>MARAICA INDUSTRIES</t>
  </si>
  <si>
    <t>2021-07-08 07:06:13.0</t>
  </si>
  <si>
    <t>Other, please specify: West Bengal Pollution Control</t>
  </si>
  <si>
    <t>As per WBPCB standard.</t>
  </si>
  <si>
    <t>Marathon Petroleum</t>
  </si>
  <si>
    <t>2021-07-27 23:30:59.0</t>
  </si>
  <si>
    <t>American Petroleum Institute Compendium of Greenhouse Gas Emissions Methodologies for the Oil and Natural Gas Industry, 2009; The Greenhouse Gas Protocol: A Corporate Accounting and Reporting Standard (Revised Edition); US EPA Emissions &amp; Generation Resource Integrated Database (eGRID); US EPA Mandatory Greenhouse Gas Reporting Rule</t>
  </si>
  <si>
    <t>2021-07-27 02:27:04.0</t>
  </si>
  <si>
    <t>Environment Canada, Aluminum Production, Guidance Manual for Estimating Greenhouse Gas Emissions; The Greenhouse Gas Protocol: Public Sector Standard;  Other, please specify: Internal protocol</t>
  </si>
  <si>
    <t>We multiply the quantity of generating element for the coefficient in the table below in order to obtain the Kg of emission of CO2:K W* .785 for energyKG * 0.6483217 for fossil oilsCubic meter * 0.3972941 for natural gas</t>
  </si>
  <si>
    <t>2021-05-04 12:09:02.0</t>
  </si>
  <si>
    <t>MARCORA</t>
  </si>
  <si>
    <t>2021-08-04 12:05:41.0</t>
  </si>
  <si>
    <t>MAREL DE MEXICO SA CV</t>
  </si>
  <si>
    <t>2021-06-01 18:41:13.0</t>
  </si>
  <si>
    <t>2021-07-28 19:03:27.0</t>
  </si>
  <si>
    <t>Brazil GHG Protocol Programme; Defra Environmental Reporting Guidelines: Including streamlined energy and carbon reporting guidance, 2019; IPCC Guidelines for National Greenhouse Gas Inventories, 2006; ISO 14064-1</t>
  </si>
  <si>
    <t>2021-07-28 18:09:44.0</t>
  </si>
  <si>
    <t>2021-07-28 14:06:02.0</t>
  </si>
  <si>
    <t>2021-07-23 15:19:12.0</t>
  </si>
  <si>
    <t>MARKETAXESS HOLDINGS INC</t>
  </si>
  <si>
    <t>2021-07-27 20:11:20.0</t>
  </si>
  <si>
    <t>Other, please specify: We have not historically measured our carbon footprint. We have not yet selected a measure to collect such information.</t>
  </si>
  <si>
    <t>2021-07-27 15:22:36.0</t>
  </si>
  <si>
    <t>MARLIM AZUL COMERCIO E TRANSPORTE DPETROLEO E DERIVADOS LTDA</t>
  </si>
  <si>
    <t>2021-06-28 19:39:56.0</t>
  </si>
  <si>
    <t>Reforçando a explicação do item anterior, não fazemos a medição das emissões atualmente e portanto não podemos indicar a metodologia.</t>
  </si>
  <si>
    <t>MAROZAL LOGISTICA LTDA</t>
  </si>
  <si>
    <t>2021-07-23 20:36:32.0</t>
  </si>
  <si>
    <t>Other, please specify: Atualmente a empresa não realiza acompanhamento das emissões.</t>
  </si>
  <si>
    <t>Não aplicável.</t>
  </si>
  <si>
    <t>2021-07-28 00:22:00.0</t>
  </si>
  <si>
    <t>2021-07-28 10:58:04.0</t>
  </si>
  <si>
    <t>2021-07-29 01:30:59.0</t>
  </si>
  <si>
    <t>Martinrea International Inc.</t>
  </si>
  <si>
    <t>2021-07-28 12:55:02.0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</si>
  <si>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Association of Issuing Bodies (AIB) (2019) European Residual Mixes</t>
  </si>
  <si>
    <t>We used GHG Protocol as our main resource for the calculation of emissions. Where GHG Protocol was not able to provide specific information, we utilized other sources such as US EPA, Association of Issuing Bodies (AIB) (2019) European Residual Mixes, etc. as noted in 5.2.</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</si>
  <si>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Other, please specify: IDEAv2（サプライチェーン温室効果ガス排出量算定用）（出典：一般社団法人サステナブル経営推進機構）</t>
  </si>
  <si>
    <t>2021-07-27 02:54:16.0</t>
  </si>
  <si>
    <t>2021-07-27 08:27:30.0</t>
  </si>
  <si>
    <t>2021-07-19 07:05:01.0</t>
  </si>
  <si>
    <t>2021-07-27 21:18:53.0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</si>
  <si>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Mandatory Greenhouse Gas Reporting Rule</t>
  </si>
  <si>
    <t>2021-07-28 13:15:24.0</t>
  </si>
  <si>
    <t>2021-08-20 14:47:09.0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</si>
  <si>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t>
  </si>
  <si>
    <t>2021-05-04 02:10:18.0</t>
  </si>
  <si>
    <t>Maske</t>
  </si>
  <si>
    <t>2021-04-21 14:50:50.0</t>
  </si>
  <si>
    <t>Other, please specify: own documents</t>
  </si>
  <si>
    <t>We do get information from our suppliersown documents as summaries for emissions</t>
  </si>
  <si>
    <t>MASS Precision</t>
  </si>
  <si>
    <t>2021-07-16 22:31:15.0</t>
  </si>
  <si>
    <t>Other, please specify: EICC carbon reporting template</t>
  </si>
  <si>
    <t>We used the EICC carbon reporting template as the standard. Carbonfund.org was used to provide formula's for conversion.</t>
  </si>
  <si>
    <t>2021-07-27 20:26:02.0</t>
  </si>
  <si>
    <t>IPCC Guidelines for National Greenhouse Gas Inventories, 2006;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</si>
  <si>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MASTERCOOL, U.S.A., INC.</t>
  </si>
  <si>
    <t>2021-07-28 19:58:54.0</t>
  </si>
  <si>
    <t>If there was something for small, family owned, companies, I might look into it.</t>
  </si>
  <si>
    <t>2021-07-28 10:46:18.0</t>
  </si>
  <si>
    <t>MATRIXX Software Inc</t>
  </si>
  <si>
    <t>2021-07-26 17:40:55.0</t>
  </si>
  <si>
    <t>Other, please specify: As part of the review process, the most appropriate standard will be assessed</t>
  </si>
  <si>
    <t>It will depend on the selected standard</t>
  </si>
  <si>
    <t>Matusza-Dichtungstechnik GmbH</t>
  </si>
  <si>
    <t>2021-07-29 05:08:28.0</t>
  </si>
  <si>
    <t>Other, please specify: Deisslinger carbonreduce program</t>
  </si>
  <si>
    <t>MAVİ GİYİM SANAYİ VE TİCARET A.Ş.</t>
  </si>
  <si>
    <t>2021-07-28 14:32:30.0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</si>
  <si>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Other, please specify: Energy Policies of IEA Countries – Turkey 2016 Review, Climate Transparency 2019 Report, EPA eGRID2018 March 2020, Canada’s submission to the UN Framework Convention on Climate Change (2019)</t>
  </si>
  <si>
    <t>The emission factor to calculate Scope 2 purchased grid electricity emissions for Turkey were obtained from Energy Policies of IEA Countries – Turkey 2016 Review. The factor is 0.478 CO2 eq. / kWh The emission factors for purchased grid electricity for United States (New York: 0.271 kg CO2 eq. / kWh, New Jersey: 0.327 kg CO2 eq. / kWh) were taken from EPA Emission Factors (eGRID2018 March 2020. The emission factors for purchased grid electricity for Germany (0.38 kg CO2 eq. / kWh), Switzerland (0.01 kg CO2 eq. / kWh), Austria (0.13 kg CO2 eq. / kWh), Czechia (0.54 kg CO2 eq. / kWh) and Belgium (0, 15 kg CO2 eq. / kWh) were taken from Association of Issuing Bodies (AIB) 2019 European Residual Mix Factors. Version 1. The emission factors for purchased grid electricity for Canada (Vancouver: (0.012 kg CO2 eq. / kWh), Montreal: 0,001 kg CO2 eq. /kWH, Toronto: 0,029 kg CO2 eq. / kWh) are taken from Canada's submission to the UN Framework Convention on Climate Change (2019).For calculations, if data for a specific location such as a store, warehouse or showroom was missing, the average consumptions per unit area obtained from other locations where data is available are used.</t>
  </si>
  <si>
    <t>MAVIMAR TRANSP DESPACHOS E SERV LTD</t>
  </si>
  <si>
    <t>2021-07-26 18:52:06.0</t>
  </si>
  <si>
    <t>MAX BASE IND. LTD.</t>
  </si>
  <si>
    <t>2021-07-20 03:55:40.0</t>
  </si>
  <si>
    <t>Max20 Project Solutions</t>
  </si>
  <si>
    <t>2021-07-01 16:07:37.0</t>
  </si>
  <si>
    <t>MAXFORD TECHNOLOGY LIMITED</t>
  </si>
  <si>
    <t>2021-07-27 10:01:40.0</t>
  </si>
  <si>
    <t>Bilan Carbone; China Corporate Energy Conservation and GHG Management Programme; Energy Information Administration 1605B; ICLEI Local Government GHG Protocol; ISO 14064-1; The Climate Registry: Local Government Operations (LGO) Protocol; The Greenhouse Gas Protocol: Scope 2 Guidance</t>
  </si>
  <si>
    <t>2021-07-28 12:13:22.0</t>
  </si>
  <si>
    <t>MAYS CHEMICAL CO INC</t>
  </si>
  <si>
    <t>2021-07-27 14:56:31.0</t>
  </si>
  <si>
    <t>2021-07-27 04:01:04.0</t>
  </si>
  <si>
    <t>Other, please specify: Keidanren's Commitment to a Low Carbon Society by the Japan Business Federation (Nippon Keidanren)</t>
  </si>
  <si>
    <t>Energy consumption, greenhouse gas emissions are calculated using the energy conversion factor and carbon emission coefficient based on the standards of the Japan Automobile Manufacturers Association, Inc. (JAMA) (Commitment to a Low Carbon Society). CO2 emissions resulting from power consumption by overseas companies are calculated by applying the coefficient used in CO2 Emissions from EMISSION FACTORS 2019 of International Energy Agency (IEA). Figures for consolidated subsidiaries and equity-method Group companies are prorated based on the percentage equity stake held by Mazda. The scope of data collection is Mazda Motor Corporation, all of both consolidated and equity-method Group companies.</t>
  </si>
  <si>
    <t>2021-09-08 19:52:00.0</t>
  </si>
  <si>
    <t>Other, please specify: ISPRA - Italian Superior Institute for Environmental Protection and Research</t>
  </si>
  <si>
    <t>mBank</t>
  </si>
  <si>
    <t>2021-09-29 13:50:46.0</t>
  </si>
  <si>
    <t>MBC EXPRESS SERVICOS DE COURIER (FLASH COURIER)</t>
  </si>
  <si>
    <t>2021-07-28 01:07:52.0</t>
  </si>
  <si>
    <t>MBO PARTNERS</t>
  </si>
  <si>
    <t>2021-07-21 13:14:56.0</t>
  </si>
  <si>
    <t>Other, please specify: We have not collected activity data or calculated emissions.</t>
  </si>
  <si>
    <t>We have not collected activity data or calculated emissions.</t>
  </si>
  <si>
    <t>2021-06-17 16:12:10.0</t>
  </si>
  <si>
    <t>Mc Paper's Argentina SA</t>
  </si>
  <si>
    <t>2021-07-23 01:32:19.0</t>
  </si>
  <si>
    <t>Other, please specify: We do not have emissions.</t>
  </si>
  <si>
    <t>We do not have emissions.</t>
  </si>
  <si>
    <t>2021-07-23 17:09:10.0</t>
  </si>
  <si>
    <t>2021-07-29 04:53:06.0</t>
  </si>
  <si>
    <t>2021-07-19 16:52:19.0</t>
  </si>
  <si>
    <t>Bilan Carbone; Defra Environmental Reporting Guidelines: Including streamlined energy and carbon reporting guidance, 2019; French methodology for greenhouse gas emissions assessments by companies V4 (ADEME 2016); ISO 14064-1; The Greenhouse Gas Protocol: A Corporate Accounting and Reporting Standard (Revised Edition)</t>
  </si>
  <si>
    <t>MCNEX VINA CO., LTD</t>
  </si>
  <si>
    <t>2021-08-06 02:25:02.0</t>
  </si>
  <si>
    <t>Other, please specify:   https://www.ipcc-nggip.iges.or.jp/public/2006gl/vol2.html; http://netis.kemco.or.kr/EngyUseRpt/Upload/%EC%BD%94%EB%93%9C%EC%A7%91_%EC%88%98%EC%A0%95.pdf;http://congbao.chinhphu.vn/noi-dung-van-ban-so-31-2013-tt-bgtvt-10093</t>
  </si>
  <si>
    <t>Lượng phát thải CO2 = Năng lượng tiêu thụ x năng suất tỏa nhiệt thực x Hệ số phát thải x Tiềm năng phát nóng toàn cầu ( GWP )</t>
  </si>
  <si>
    <t>Mebius Packaging Co.,Ltd.</t>
  </si>
  <si>
    <t>2021-07-25 01:06:24.0</t>
  </si>
  <si>
    <t>MECBRUN</t>
  </si>
  <si>
    <t>2021-07-21 14:49:27.0</t>
  </si>
  <si>
    <t>Other, please specify: Não temos esse controle</t>
  </si>
  <si>
    <t>Não utilizamos</t>
  </si>
  <si>
    <t>Medal Sports (Taiwan) Corp.</t>
  </si>
  <si>
    <t>2021-07-28 13:47:35.0</t>
  </si>
  <si>
    <t>MEDCO PLAST</t>
  </si>
  <si>
    <t>2021-06-23 15:49:40.0</t>
  </si>
  <si>
    <t>Labor Egyptian no.12 for 2003</t>
  </si>
  <si>
    <t>2021-07-23 18:46:05.0</t>
  </si>
  <si>
    <t>US EPA Center for Corporate Climate Leadership: Direct Fugitive Emissions from Refrigeration, Air Conditioning, Fire Suppression, and Industrial Gases</t>
  </si>
  <si>
    <t>MEDIA STREAM TECHNOLOGIES INC.</t>
  </si>
  <si>
    <t>2021-07-22 01:10:29.0</t>
  </si>
  <si>
    <t>2021-07-26 12:39:37.0</t>
  </si>
  <si>
    <t>Bilan Carbone; French methodology for greenhouse gas emissions assessments by companies V4 (ADEME 2016); ISO 14064-1</t>
  </si>
  <si>
    <t>MEDIAGNOST</t>
  </si>
  <si>
    <t>2021-08-23 16:42:04.0</t>
  </si>
  <si>
    <t>2021-08-12 01:55:38.0</t>
  </si>
  <si>
    <t>2021-07-28 17:59:53.0</t>
  </si>
  <si>
    <t>2021-07-27 09:20:42.0</t>
  </si>
  <si>
    <t>ABI Energia Linee Guida;  Other, please specify: As recommended by ABI for Scope 1 and 2 and for company cars (scope 3) we used emission factors of Italian Greenhouse Gas Inventory (National Inventory Report 2017) by ISPRA and for emissions from air and train travel by ICAO  and UIC (Ecopassenger)</t>
  </si>
  <si>
    <t>For direct emissions (Scope 1), indirect emissions (Scope 2) and company cars (Scope 3), the Gruop used the emission factors recommended in the ''Guidelines on application of GRI (Global Reporting Initiative) environmental indicators in banks” released by the Italian banking association (ABI) and compiled in the Italian Greenhouse Gas Inventory 1990-2015 – National Inventory Report 2017 – by ISPRA (Istituto Superiore per la Protezione e la Ricerca Ambientale). For direct emissions deriving from air and train travel, we have used the emissions factors recommended in the ABI guidelines compiled respectively by the ICAO (International Civil Aviation Organization) and the UIC (Union Internationale des Chemins de Fer) via Ecopassenger.</t>
  </si>
  <si>
    <t>2021-07-23 15:14:24.0</t>
  </si>
  <si>
    <t>2021-07-28 20:39:01.0</t>
  </si>
  <si>
    <t>American Petroleum Institute Compendium of Greenhouse Gas Emissions Methodologies for the Oil and Natural Gas Industry, 2009; Canadian Association of Petroleum Producers, Calculating Greenhouse Gas Emissions, 2003;  Other, please specify: TIER Quantification Methodology (March 2021)</t>
  </si>
  <si>
    <t>TIER Quantification Methodology (March 2021)Environment Canada: Canada's Greenhouse Gas Inventory</t>
  </si>
  <si>
    <t>MEGAFORCE</t>
  </si>
  <si>
    <t>2021-07-22 11:06:09.0</t>
  </si>
  <si>
    <t>Australia - National Greenhouse and Energy Reporting Act; The Greenhouse Gas Protocol: Public Sector Standard; The Greenhouse Gas Protocol: Scope 2 Guidance</t>
  </si>
  <si>
    <t>Megah Transport Sdn Bhd (haulage)</t>
  </si>
  <si>
    <t>2021-04-21 09:26:48.0</t>
  </si>
  <si>
    <t>Other, please specify: Not familiar with the standard</t>
  </si>
  <si>
    <t>2021-07-06 16:38:58.0</t>
  </si>
  <si>
    <t>Meggitt</t>
  </si>
  <si>
    <t>2021-07-28 10:04:08.0</t>
  </si>
  <si>
    <t>MEIAISI COSMETICS</t>
  </si>
  <si>
    <t>2021-05-17 21:56:44.0</t>
  </si>
  <si>
    <t>Bilan Carbone; China Corporate Energy Conservation and GHG Management Programme; ICLEI Local Government GHG Protocol; IEA CO2 Emissions from Fuel Combustion</t>
  </si>
  <si>
    <t>2021-07-28 01:44:46.0</t>
  </si>
  <si>
    <t>2021-07-23 01:47:27.0</t>
  </si>
  <si>
    <t>2021-08-20 09:11:04.0</t>
  </si>
  <si>
    <t>China Corporate Energy Conservation and GHG Management Programme; European Union Emissions Trading System (EU ETS): The Monitoring and Reporting Regulation (MMR) – General guidance for aircraft operators; ICLEI Local Government GHG Protocol; Smart Freight Centre: GLEC Framework for Logistics Emissions Methodologies</t>
  </si>
  <si>
    <t>2021-07-20 01:02:30.0</t>
  </si>
  <si>
    <t>MEIKING</t>
  </si>
  <si>
    <t>2021-07-28 11:57:45.0</t>
  </si>
  <si>
    <t>Meiko Electronics Vietnam Co., Ltd</t>
  </si>
  <si>
    <t>2021-08-06 08:45:00.0</t>
  </si>
  <si>
    <t>Act on the Rational Use of Energy; Korea GHG and Energy Target Management System Operating Guidelines</t>
  </si>
  <si>
    <t>Meiyume Group Limited</t>
  </si>
  <si>
    <t>2021-07-26 09:56:03.0</t>
  </si>
  <si>
    <t>MeiyuSangyo Co. Ltd</t>
  </si>
  <si>
    <t>2021-07-27 01:57:53.0</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</si>
  <si>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環境省・経済産業省、地球温暖化対策推進法</t>
  </si>
  <si>
    <t>環境省・経済産業省公表(排出係数）、地球温暖化対策推進法、大阪瓦斯ホームページ（都市ガスのCO2排出計算法）</t>
  </si>
  <si>
    <t>2021-06-18 04:57:29.0</t>
  </si>
  <si>
    <t>Other, please specify: ISO(International Organization for Standardization)</t>
  </si>
  <si>
    <t>ISO 14001 인증을 통하여 기준을 수립하고 환경 관리 인증을 받고 있습니다.We establish standards through ISO 14001 certification and obtain environmental management certification.</t>
  </si>
  <si>
    <t>2021-07-28 08:28:10.0</t>
  </si>
  <si>
    <t>Melexis N.V.</t>
  </si>
  <si>
    <t>2021-09-21 09:42:01.0</t>
  </si>
  <si>
    <t>2021-08-27 09:41:45.0</t>
  </si>
  <si>
    <t>2021-07-27 08:31:06.0</t>
  </si>
  <si>
    <t>Memphis Electronics Inc.</t>
  </si>
  <si>
    <t>2021-09-17 06:10:36.0</t>
  </si>
  <si>
    <t>Other, please specify: We compute the emission based on our consumption and methodology advised by the Electricity company.</t>
  </si>
  <si>
    <t>Certificate from energy provider</t>
  </si>
  <si>
    <t>Menasha Packaging Company LLC</t>
  </si>
  <si>
    <t>2021-07-26 19:08:44.0</t>
  </si>
  <si>
    <t>2021-07-27 00:18:46.0</t>
  </si>
  <si>
    <t>IPCC Guidelines for National Greenhouse Gas Inventories, 2006; ISO 14064-1; The Greenhouse Gas Protocol: Public Sector Standard; The Greenhouse Gas Protocol: Scope 2 Guidance;  Other, please specify: Chinese enterprise Energy conservation and Greenhouse gas Management project</t>
  </si>
  <si>
    <t>Scope 1, Scope 2, Scope 3: ISO14064-1:2006, IPCC 2014 AR5 GWP + UK Government conversion factors for Company Reporting for 2019Eelectricity: 0.7035 kWh in kg CO₂ (used by Higg Index FEM modules tool)Petrol : 2.2840 l/kg CO₂WM=P.FTE.D.SBF.EF.FTA.365.10-6Use EF of UK Government conversion factors for Company reporting for 2019 to calculate Scope 3 emissions:Business travel -land , Business travel-air, Freighting goods sheet</t>
  </si>
  <si>
    <t>2021-07-08 08:50:53.0</t>
  </si>
  <si>
    <t>Mentor Technical Group</t>
  </si>
  <si>
    <t>Puerto Rico</t>
  </si>
  <si>
    <t>2021-07-27 21:42:16.0</t>
  </si>
  <si>
    <t>Mercari, Inc.</t>
  </si>
  <si>
    <t>2021-07-28 08:48:38.0</t>
  </si>
  <si>
    <t>The Greenhouse Gas Protocol: A Corporate Accounting and Reporting Standard (Revised Edition); The Greenhouse Gas Protocol: Scope 2 Guidance;  Other, please specify: We have calculated our GHG emissions of SCOPE1, 2, 3 based on the GHG protocol corporate  accounting and reporting  standard. We also used GHG SCOPE2, and 3 guidance.</t>
  </si>
  <si>
    <t>2021-07-27 14:54:01.0</t>
  </si>
  <si>
    <t>2021-07-28 14:12:25.0</t>
  </si>
  <si>
    <t>2021-07-26 11:48:20.0</t>
  </si>
  <si>
    <t>Mercury</t>
  </si>
  <si>
    <t>2021-07-28 13:04:08.0</t>
  </si>
  <si>
    <t>2021-07-28 04:17:25.0</t>
  </si>
  <si>
    <t>2021-07-28 21:35:05.0</t>
  </si>
  <si>
    <t>2021-07-29 05:20:26.0</t>
  </si>
  <si>
    <t>ISO 14064-1; New Zealand - Guidance for Voluntary, Corporate Greenhouse Gas Reporting; The Greenhouse Gas Protocol: A Corporate Accounting and Reporting Standard (Revised Edition); The Greenhouse Gas Protocol: Scope 2 Guidance;  Other, please specify: Greenhouse gas protocol, Corporate Value Chain (scope 3) (accounting and reporting standard)</t>
  </si>
  <si>
    <t>Greenhouse gas protocol, Corporate Value Chain (scope 3) (accounting and reporting standard)</t>
  </si>
  <si>
    <t>MERITAC</t>
  </si>
  <si>
    <t>2021-07-27 07:26:26.0</t>
  </si>
  <si>
    <t>Bilan Carbone; China Corporate Energy Conservation and GHG Management Programme; ISO 14064-1; The Greenhouse Gas Protocol: Public Sector Standard;  Other, please specify: Arrange the company's personnel to participate in the external learning experience of energy and carbon emission courses</t>
  </si>
  <si>
    <t>Scientific collection of various types of emission sources, the distinction between direct and indirect emissions, specific statistics of electricity, fuel, wastewater, fire facilities, personnel travel, and indirect emission factors。</t>
  </si>
  <si>
    <t>MERRY ELECTRONICS CO. LTD.</t>
  </si>
  <si>
    <t>2021-07-19 06:34:24.0</t>
  </si>
  <si>
    <t>Mersen SA</t>
  </si>
  <si>
    <t>2021-07-28 15:54:06.0</t>
  </si>
  <si>
    <t>French methodology for greenhouse gas emissions assessments by companies V4 (ADEME 2016); The Greenhouse Gas Protocol: A Corporate Accounting and Reporting Standard (Revised Edition); The Greenhouse Gas Protocol: Scope 2 Guidance</t>
  </si>
  <si>
    <t>Metair Investments Limited</t>
  </si>
  <si>
    <t>2021-07-24 13:08:00.0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</si>
  <si>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Technical Guidelines for Monitoring, Reporting and Verification of GHG Emissions by Industry</t>
  </si>
  <si>
    <t>For South African companies, Metair used the ‘Technical Guidelines for Monitoring, Reporting and Verification of GHG Emissions by Industry' in the calculation of Scope 1 emissions. This was published by the South African Department of Forestry, Fisheries and Environment (DFFE) to guide companies in terms of reporting under South Africa's National GHG Emission Reporting Regulations.</t>
  </si>
  <si>
    <t>METAL ONE</t>
  </si>
  <si>
    <t>2021-06-04 15:51:54.0</t>
  </si>
  <si>
    <t>METALCAM S P A</t>
  </si>
  <si>
    <t>2021-07-27 16:09:18.0</t>
  </si>
  <si>
    <t>European Union Emission Trading System (EU ETS): The Monitoring and Reporting Regulation (MMR) – General guidance for installations; The GHG Indicator: UNEP Guidelines for Calculating Greenhouse Gas Emissions for Businesses and Non-Commercial Organizations</t>
  </si>
  <si>
    <t>METALFRIO SOLUTIONS SA</t>
  </si>
  <si>
    <t>2021-07-28 13:24:43.0</t>
  </si>
  <si>
    <t>METALIA MS S A DE C V</t>
  </si>
  <si>
    <t>2021-07-27 20:38:56.0</t>
  </si>
  <si>
    <t>2021-08-23 12:08:04.0</t>
  </si>
  <si>
    <t>2021-07-27 22:17:25.0</t>
  </si>
  <si>
    <t>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Other, please specify: Own developed methodology</t>
  </si>
  <si>
    <t>In general, the different emissions factors were taken from IPCC, EPA, and several LCA databases to create a tool that makes the conversion of each one of the energy usages into GHG emissions.Own method calculation based on Life Cycle Assessment research on energy mixes databases.Instead of putting in cero the data for renewable sources, it was taken the average of the CO2 emissions of the energy generated by the type of renewable source in a period of one year according to the durability of the related facilities.</t>
  </si>
  <si>
    <t>metalurgia rpl ltda</t>
  </si>
  <si>
    <t>2021-08-25 18:36:24.0</t>
  </si>
  <si>
    <t>METALURGICA USISTEEL LTDA</t>
  </si>
  <si>
    <t>2021-07-23 10:28:58.0</t>
  </si>
  <si>
    <t>Other, please specify: Não é utilizado nenhuma norma pois não é feito nenhum tipo de levantamento.</t>
  </si>
  <si>
    <t>Não é utilizado nenhuma norma pois não é feito nenhum tipo de levantamento.</t>
  </si>
  <si>
    <t>2021-07-09 09:41:53.0</t>
  </si>
  <si>
    <t>2021-07-01 13:08:28.0</t>
  </si>
  <si>
    <t>The Greenhouse Gas Protocol: A Corporate Accounting and Reporting Standard (Revised Edition); The Greenhouse Gas Protocol: Scope 2 Guidance;  Other, please specify: Ispra 2020</t>
  </si>
  <si>
    <t>Sistema Nazionale per la Protezione dell'Ambiente (SNPA)&lt;a href="https://www.isprambiente.gov.it/it/sistema-nazionale-protezione-ambiente/sistema-nazionale-per-la-protezione-dellambiente-snpa"&gt;https://www.isprambiente.gov.it/it/sistema-nazionale-protezione-ambiente/sistema-nazionale-per-la-protezione-dellambiente-snpa</t>
  </si>
  <si>
    <t>2021-07-29 04:20:13.0</t>
  </si>
  <si>
    <t>The Greenhouse Gas Protocol: A Corporate Accounting and Reporting Standard (Revised Edition); US EPA Center for Corporate Climate Leadership:  Direct Emissions from Mobile Combustion Sources</t>
  </si>
  <si>
    <t>2021-07-28 15:30:03.0</t>
  </si>
  <si>
    <t>2021-07-21 20:30:25.0</t>
  </si>
  <si>
    <t>2021-07-27 15:00:28.0</t>
  </si>
  <si>
    <t>2021-07-20 07:06:52.0</t>
  </si>
  <si>
    <t>2021-06-29 11:10:55.0</t>
  </si>
  <si>
    <t>2021-07-09 08:46:29.0</t>
  </si>
  <si>
    <t>Mewah International Inc</t>
  </si>
  <si>
    <t>2021-06-11 16:25:43.0</t>
  </si>
  <si>
    <t>Other, please specify: International Sustainability and Carbon Certification  (ISCC) 205 GHG Emissions Calculation Methodology)</t>
  </si>
  <si>
    <t>International Sustainability and Carbon Certification (ISCC) 205 GHG Emissions Calculation Methodology</t>
  </si>
  <si>
    <t>2021-07-28 21:36:56.0</t>
  </si>
  <si>
    <t>MIBA SINTER AUSTRIA</t>
  </si>
  <si>
    <t>2021-06-21 11:43:25.0</t>
  </si>
  <si>
    <t>2021-07-28 16:05:44.0</t>
  </si>
  <si>
    <t>Micro Focus International</t>
  </si>
  <si>
    <t>2021-07-27 14:53:00.0</t>
  </si>
  <si>
    <t>2021-07-27 12:23:48.0</t>
  </si>
  <si>
    <t>Defra/DECC (2021). UK Government conversion factors for greenhouse gas reporting. Department of Environment Food and Rural Affairs/Department for Energy and Climate Change, London.Revisions to the Greenhouse Gas Reporting Rule and Final Confidentiality Determinations for New or Substantially Revised Data Elements; Final Rule. Federal Register Volume 78, No. 230, November 29, 2013 (USEPA). [Subpart A Tables] and [Subpart C Tables]Greenhouse Gas Reporting Program: Addition of Global Warming Potentials to the General Provisions and Amendments and Confidentiality Determinations for Fluorinated Gas Production; Final Rule. Federal Register Volume 79, No. 238, December 11, 2014 (USEPA). [Subpart L Tables]Greenhouse Gas Reporting Program: Final Amendments and Confidentially Determinations for Electronic Manufacturing; Final Rule. Federal Register Volume 78, No. 219, November 13, 2013 (USEPA). [Subpart I Tables]IEA (2020) Emission FactorsUSEPA eGRID emission factors: AZ, CA, CO, CT, MA, NY, OR, PA, TX, State Output (Year 2019 Summary Tables, USEPA Feb. 2021)</t>
  </si>
  <si>
    <t>2021-08-27 14:23:22.0</t>
  </si>
  <si>
    <t>2021-07-26 21:12:19.0</t>
  </si>
  <si>
    <t>MICROWAVE TRANSMISSION SYSTEMS INC</t>
  </si>
  <si>
    <t>2021-07-02 19:29:10.0</t>
  </si>
  <si>
    <t>MIDAL</t>
  </si>
  <si>
    <t>Mozambique</t>
  </si>
  <si>
    <t>2021-07-28 14:33:30.0</t>
  </si>
  <si>
    <t>Environment Canada, Base Metals Smelting/Refining, Guidance Manual for Estimating Greenhouse Gas Emissions</t>
  </si>
  <si>
    <t>2021-07-23 16:29:44.0</t>
  </si>
  <si>
    <t>Midway Products Group</t>
  </si>
  <si>
    <t>2021-07-30 03:01:34.0</t>
  </si>
  <si>
    <t>Other, please specify: EPA Guidance</t>
  </si>
  <si>
    <t>2021-07-28 14:52:12.0</t>
  </si>
  <si>
    <t>MIKROSTYK</t>
  </si>
  <si>
    <t>2021-07-08 08:28:30.0</t>
  </si>
  <si>
    <t>Other, please specify: own</t>
  </si>
  <si>
    <t>own estimations</t>
  </si>
  <si>
    <t>MIKUNI Corporation</t>
  </si>
  <si>
    <t>2021-07-28 07:11:24.0</t>
  </si>
  <si>
    <t>2021-07-28 01:42:58.0</t>
  </si>
  <si>
    <t>Other, please specify: Currently not measured</t>
  </si>
  <si>
    <t>Currently not measured</t>
  </si>
  <si>
    <t>Milbon Co.,Ltd.</t>
  </si>
  <si>
    <t>2021-07-27 04:23:58.0</t>
  </si>
  <si>
    <t>MILE HI FOODS</t>
  </si>
  <si>
    <t>2021-07-15 18:24:12.0</t>
  </si>
  <si>
    <t>The Greenhouse Gas Protocol: A Corporate Accounting and Reporting Standard (Revised Edition);  Other, please specify: Science Based Target</t>
  </si>
  <si>
    <t>Emissions (TTW) included in target *</t>
  </si>
  <si>
    <t>MILLENNIUM PRINTING</t>
  </si>
  <si>
    <t>2021-07-27 07:45:16.0</t>
  </si>
  <si>
    <t>2021-08-11 21:22:16.0</t>
  </si>
  <si>
    <t>MILLER ENVIRONMENTAL GROUP</t>
  </si>
  <si>
    <t>2021-07-30 13:38:25.0</t>
  </si>
  <si>
    <t>Fleet management information, presumption records and job tracking were used to determine the emissions for our vehicular and equipment usage. Utility bills for our buildings and support structures were analyzed to access the emissions for the energy consumed to operate those facilities. These areas of data collection and analysis were used to access our scope 1 and 2 emissions for the business operations. The website GHGprotocol.org and its tools were used to apply raw data collected and calculated the values needed to fulfill the sections of this study.</t>
  </si>
  <si>
    <t>2021-07-28 17:52:34.0</t>
  </si>
  <si>
    <t>MILLIMAN</t>
  </si>
  <si>
    <t>2021-07-26 16:38:47.0</t>
  </si>
  <si>
    <t>2021-07-28 15:13:15.0</t>
  </si>
  <si>
    <t>MILLY GLASS WORKS LTD</t>
  </si>
  <si>
    <t>2021-08-16 13:20:01.0</t>
  </si>
  <si>
    <t>Other, please specify: US EPA Method 26</t>
  </si>
  <si>
    <t>US EPA Method 26</t>
  </si>
  <si>
    <t>MILSPED</t>
  </si>
  <si>
    <t>2021-07-08 12:56:49.0</t>
  </si>
  <si>
    <t>Other, please specify: U.S.E.A.P. - Green Truck Association  methodology</t>
  </si>
  <si>
    <t>• CO2 emissions from vehicles are calculated using the formula:-1000 gallons * 8.81 kg / gallon = 8.810 kg = 8.81 t CO2 - FOR GASOLINE 1 gallon = 3.785 l- Gasoline 8.81 kg / gallon-Diesel 10.15 kg / gallon</t>
  </si>
  <si>
    <t>2021-07-27 08:37:59.0</t>
  </si>
  <si>
    <t>2021-07-28 13:02:38.0</t>
  </si>
  <si>
    <t>Minerva Foods</t>
  </si>
  <si>
    <t>2021-07-29 02:23:54.0</t>
  </si>
  <si>
    <t>2021-07-26 10:12:07.0</t>
  </si>
  <si>
    <t>MING SHIN ENTERPRISES</t>
  </si>
  <si>
    <t>2021-07-27 02:00:40.0</t>
  </si>
  <si>
    <t>MING SHUN ELECTRICAL</t>
  </si>
  <si>
    <t>2021-07-26 08:09:57.0</t>
  </si>
  <si>
    <t>2021-07-30 00:51:25.0</t>
  </si>
  <si>
    <t>Other, please specify: 中国企业温室气体核算平台</t>
  </si>
  <si>
    <t>蔚蓝地图中国企业温室气体排放核算平台 http://ghg.ipe.org.cn:6088/</t>
  </si>
  <si>
    <t>2021-07-24 13:36:42.0</t>
  </si>
  <si>
    <t>2021-08-05 08:30:16.0</t>
  </si>
  <si>
    <t>Mini-Circuits Laboratories</t>
  </si>
  <si>
    <t>2021-07-28 14:11:45.0</t>
  </si>
  <si>
    <t>Minth Group Ltd</t>
  </si>
  <si>
    <t>2021-07-27 09:56:16.0</t>
  </si>
  <si>
    <t>MIRACEMA NUODEX</t>
  </si>
  <si>
    <t>2021-07-28 19:27:20.0</t>
  </si>
  <si>
    <t>2021-07-28 10:52:18.0</t>
  </si>
  <si>
    <t>IPCC Guidelines for National Greenhouse Gas Inventories, 2006; ISO 14064-1; Korea GHG and Energy Target Management System Operating Guidelines; WBCSD: The Cement CO2 and Energy Protocol</t>
  </si>
  <si>
    <t>MiraeNanoTech.Co.,Ltd</t>
  </si>
  <si>
    <t>2021-07-26 08:58:19.0</t>
  </si>
  <si>
    <t>MISC Berhad</t>
  </si>
  <si>
    <t>2021-07-28 08:49:10.0</t>
  </si>
  <si>
    <t>IPCC Guidelines for National Greenhouse Gas Inventories, 2006; The Greenhouse Gas Protocol: A Corporate Accounting and Reporting Standard (Revised Edition);  Other, please specify: 1) 3rd IMO GHG Study 2014; 2) International Convention for the Prevention of Pollution from Ships (MARPOL) Annex VI; 3) Compendium of GHG Emissions Methodologies for the Oil and Gas Industry, Aug 2009 by API ; and 4) EU MRV 2015/757</t>
  </si>
  <si>
    <t>MISC's organizational boundary for GHG reporting is defined based on the operational control approach. Based on this approach, 100% of GHG emissions over the operations that are controlled by MISC are included in the MISC Group GHG accounting. Our GHG accounting includes Scope 1 (direct) and Scope 2 (indirect) GHG emissions while types of GHG included in the accounting are carbon dioxide (CO2), methane (CH4) and nitrous oxide (N2O).The methodology adopted for quantification of GHG emissions by MISC is through the application of documented emission factors. GHG emissions from our marine combustion sources are calculated in accordance with the International Maritime Organization (IMO) guidelines and uses emission factors as published by IMO (Third IMO GHG Study and Guidelines for Voluntary Use of the Ship Energy Efficiency Operational Indicator (EEOI)). The input data required for GHG emissions calculation and the calculation formulae are described in our internal procedure namely MISC Group GHG Monitoring, Reporting and Verification (MRV) Procedure as well as in ship-specific Ship Energy Efficiency Management Plan (SEEMP).For calculation of GHG emissions from our non-marine sources, method and emission factors as published by the following standards are used: 1) API Compendium of Greenhouse Gas Emissions Methodologies for the Oil and Gas Industry; 2) IPCC Guidelines for National Greenhouse Gas Inventories, 2006; 3) USEPA Emission Factors for Greenhouse Gas Inventories; and 4) Voluntary Reporting of Greenhouse Gases, Energy Information Administration, US Dept of Energy.The main activity data i.e. fuel consumption is largely measured using flow meters installed for the individual sources. All activity data and method of collecting activity data are documented in the individual Business's GHG inventory table in accordance with our internal GHG MRV Procedure.</t>
  </si>
  <si>
    <t>2021-07-22 07:41:12.0</t>
  </si>
  <si>
    <t>MITANI VALVE</t>
  </si>
  <si>
    <t>2021-07-28 23:12:11.0</t>
  </si>
  <si>
    <t>2021-07-26 07:36:32.0</t>
  </si>
  <si>
    <t>ABI Energia Linee Guida; China Corporate Energy Conservation and GHG Management Programme; Defra Environmental Reporting Guidelines: Including streamlined energy and carbon reporting guidance, 2019; IPCC Guidelines for National Greenhouse Gas Inventories, 2006; The GHG Indicator: UNEP Guidelines for Calculating Greenhouse Gas Emissions for Businesses and Non-Commercial Organizations; The Greenhouse Gas Protocol: Scope 2 Guidance</t>
  </si>
  <si>
    <t>2021-07-23 16:55:31.0</t>
  </si>
  <si>
    <t>2021-07-26 08:42:29.0</t>
  </si>
  <si>
    <t>2021-07-27 10:19:57.0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</si>
  <si>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IEA WORLD ENERGY BALANCES 2018</t>
  </si>
  <si>
    <t>GHGプロトコルで確認できないデータをIEAのWorldEnergy Balances2018で補完しています。</t>
  </si>
  <si>
    <t>2021-07-28 01:16:42.0</t>
  </si>
  <si>
    <t>2021-07-28 09:06:33.0</t>
  </si>
  <si>
    <t>2021-07-28 07:25:15.0</t>
  </si>
  <si>
    <t>Mitsubishi Estate Company Co., Ltd.</t>
  </si>
  <si>
    <t>2021-07-27 07:44:41.0</t>
  </si>
  <si>
    <t>2021-07-28 01:43:10.0</t>
  </si>
  <si>
    <t>2021-07-28 11:03:03.0</t>
  </si>
  <si>
    <t>2021-08-27 04:47:44.0</t>
  </si>
  <si>
    <t>Act on the Rational Use of Energy; IPCC Guidelines for National Greenhouse Gas Inventories, 2006; Japan Ministry of the Environment, Law Concerning the Promotion of the Measures to Cope with Global Warming, Superceded by Revision of the Act on Promotion of Global Warming Countermeasures (2005 Amendment)</t>
  </si>
  <si>
    <t>2021-08-24 05:28:55.0</t>
  </si>
  <si>
    <t>2021-07-27 02:05:35.0</t>
  </si>
  <si>
    <t>2021-07-28 05:12:39.0</t>
  </si>
  <si>
    <t>2021-07-28 02:14:35.0</t>
  </si>
  <si>
    <t>2021-07-28 13:51:02.0</t>
  </si>
  <si>
    <t>MITSUBOSHI BELTING LTD</t>
  </si>
  <si>
    <t>2021-07-26 12:08:35.0</t>
  </si>
  <si>
    <t>2021-07-27 07:36:11.0</t>
  </si>
  <si>
    <t>2021-07-28 04:51:14.0</t>
  </si>
  <si>
    <t>MITSUI HIGH-TEC(SHANGHAI) CO., LTD.</t>
  </si>
  <si>
    <t>2021-05-28 02:09:31.0</t>
  </si>
  <si>
    <t>Other, please specify: 目前没有将碳排放纳入管理的考虑</t>
  </si>
  <si>
    <t>目前没有将碳排放纳入管理的考虑</t>
  </si>
  <si>
    <t>2021-07-28 02:11:21.0</t>
  </si>
  <si>
    <t>2021-07-28 07:05:38.0</t>
  </si>
  <si>
    <t>2021-07-28 01:54:20.0</t>
  </si>
  <si>
    <t>2021-07-28 07:59:32.0</t>
  </si>
  <si>
    <t>2021-07-20 10:09:37.0</t>
  </si>
  <si>
    <t>Mizkan</t>
  </si>
  <si>
    <t>2021-07-13 15:29:50.0</t>
  </si>
  <si>
    <t>2021-07-28 06:03:20.0</t>
  </si>
  <si>
    <t>&lt;Greenhouse gas emissions associated with fuel use by vehicles&gt;"Guidelines for creating a "Tokyo automobile environmental management plan" based on Tokyo's environmental protection ordinance</t>
  </si>
  <si>
    <t>2021-07-28 11:14:11.0</t>
  </si>
  <si>
    <t>MLS LED</t>
  </si>
  <si>
    <t>2021-08-23 01:37:43.0</t>
  </si>
  <si>
    <t>2021-07-28 15:50:00.0</t>
  </si>
  <si>
    <t>2021-07-28 08:16:58.0</t>
  </si>
  <si>
    <t>2021-07-23 02:51:57.0</t>
  </si>
  <si>
    <t>Mobile Telecommunications Co (Zain)</t>
  </si>
  <si>
    <t>2021-07-27 10:17:14.0</t>
  </si>
  <si>
    <t>The Greenhouse Gas Protocol: A Corporate Accounting and Reporting Standard (Revised Edition);  Other, please specify: IEA CO2 emissions factors from purchased electricity are used. Those factors are unique for each market where we operate.</t>
  </si>
  <si>
    <t>The IEA specifies the conversion factors from kWh of electricity to Kg CO2e for each country. These conversion factors have been purchased by Zain in 2017 and used to calculate the CO2 emissions. For scope1, a conversion factor of 2.68 Kg CO2e per liter of diesel fuel consumed is used. This factor was used by GSMA when they benchmarked our Operations against other MNOs in 2014, and is available in the emissions factors tables provided by the GHG Protocol for diesel fuel consumption. Zain has an agreed methodology for collecting the fuel and electricity data. Zain Operations collect energy consumption data on monthly basis and share this information with Group every quarter for verification and validation. Once the entire data is collected and validated, it is converted into CO2 emissions based on the conversion factors for each country. Fuel consumption data is based on actual fuel delivered to the sites. The sites include radio, transmission, Core/ Data Center sites and administrative offices. In the case of multipurpose building, the fuel consumption is estimated based on a rule of 30% for offices and 70% for Core &amp;; Data Center equipment. Electricity consumptions data is collected based on actual power meter readings. In our markets, electricity is sometimes included in the rent paid for the sites. If one of our operating countries fails to have actual power meter readings because of the absence of our own power meters on sites, we have a clear process that ensures consistency across our markets for the collection of the data. In this case, the following data collection process is followed for the calculation of the total electricity consumed by Radio and Transmission sites, including hub sites: The operating country creates a list of sites power configurations' topologies, discuss with the Head Quarter Technology team for the review and approval of these topologies. Then, they perform a count of the sites within each topology, select at least 10 sites within each topology and ensure that Zain own's power meters are installed on these sites. Then, they collect the electricity consumptions for those sites on monthly basis for 12 months, and finally average the electricity consumption for each topology to have an average electricity consumption per site, per month and per topology. The total electricity consumption per topology is obtained by multiplying the electricity consumption per topology with the number of sites for that topology and summing all the values obtained for all topologies.</t>
  </si>
  <si>
    <t>Mobile TeleSystems PJSC</t>
  </si>
  <si>
    <t>2021-07-28 17:35:43.0</t>
  </si>
  <si>
    <t>Primary standard for collecting activity data and calculating GHG emissions is IPCC Guidelines for National Greenhouse Gas Inventories, 2006.Local methodology for calculating Scope 1 direct GHG emissions is based on the Order No. 300 of the Ministry of Natural Resources and Environment of the Russian Federation as of June 20, 2015: ''On the endorsement of the methodology recommendations and guidance for quantitative determination of the volume of greenhouse gases emissions by organizations engaged in business or other activities in the Russian Federation" (&lt;a href="https://www.garant.ru/products/ipo/prime/doc/71183290/"&gt;https://www.garant.ru/products/ipo/prime/doc/71183290/). The methodology is compliant with ISO 14064-1:2018.Scope 2 calculations performed in accordance with the principles of the Order No. 330 of the Ministry of Natural Resources and Environment of the Russian Federation as of June 29, 2017: ''On the endorsement of the methodology recommendations and guidance for quantitative determination of the volume of indirect greenhouse gases emissions" (&lt;a href="http://publication.pravo.gov.ru/Document/View/0001201710230028?rangeSize=1"&gt;http://publication.pravo.gov.ru/Document/View/0001201710230028?rangeSize=1).</t>
  </si>
  <si>
    <t>2021-07-24 12:23:39.0</t>
  </si>
  <si>
    <t>2021-07-28 11:26:39.0</t>
  </si>
  <si>
    <t>EPRA (European Public Real Estate Association) Sustainability Best Practice recommendations Guidelines, 2017; IPCC Guidelines for National Greenhouse Gas Inventories, 2006; The Greenhouse Gas Protocol: A Corporate Accounting and Reporting Standard (Revised Edition); The Greenhouse Gas Protocol: Scope 2 Guidance</t>
  </si>
  <si>
    <t>Mobiwire</t>
  </si>
  <si>
    <t>2021-07-27 15:44:25.0</t>
  </si>
  <si>
    <t>2021-07-16 11:38:45.0</t>
  </si>
  <si>
    <t>MODERN HEADWEAR LTD</t>
  </si>
  <si>
    <t>2021-07-28 19:42:19.0</t>
  </si>
  <si>
    <t>MODULAR MINING SYSTEMS DO BRASIL LTDA</t>
  </si>
  <si>
    <t>2021-07-16 14:20:11.0</t>
  </si>
  <si>
    <t>2021-07-26 15:17:01.0</t>
  </si>
  <si>
    <t>Moelven Group</t>
  </si>
  <si>
    <t>2021-07-27 21:46:42.0</t>
  </si>
  <si>
    <t>Mohawk Industries, Inc.</t>
  </si>
  <si>
    <t>2021-07-21 19:30:42.0</t>
  </si>
  <si>
    <t>Energy Information Administration 1605B; The Climate Registry: General Reporting Protocol; The Greenhouse Gas Protocol: A Corporate Accounting and Reporting Standard (Revised Edition); US EPA Center for Corporate Climate Leadership:  Direct Emissions from Mobile Combustion Sources</t>
  </si>
  <si>
    <t>Mohebi Logistics</t>
  </si>
  <si>
    <t>2021-06-23 12:19:54.0</t>
  </si>
  <si>
    <t>Defra Environmental Reporting Guidelines: Including streamlined energy and carbon reporting guidance, 2019; IPCC Guidelines for National Greenhouse Gas Inventories, 2006; US EPA Center for Corporate Climate Leadership:  Direct Emissions from Mobile Combustion Sources</t>
  </si>
  <si>
    <t>Moldeados Centroamericanos S.A.</t>
  </si>
  <si>
    <t>Honduras</t>
  </si>
  <si>
    <t>2021-07-07 20:56:38.0</t>
  </si>
  <si>
    <t>MOLINO HARINERO SULA SA</t>
  </si>
  <si>
    <t>2021-07-20 16:41:00.0</t>
  </si>
  <si>
    <t>Other, please specify: De un estudio de energía solar se tomo</t>
  </si>
  <si>
    <t>La relación se tomo de un estudio de energía solar que se le realizo a la empresa. (https://cdm.unfccc.int/methodologie/PAmethodologies/tools/am-tool-07-v3.0.0.pdf)</t>
  </si>
  <si>
    <t>2021-07-29 02:54:45.0</t>
  </si>
  <si>
    <t>Defra Environmental Reporting Guidelines: Including streamlined energy and carbon reporting guidance, 2019;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</si>
  <si>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MOLY-COP</t>
  </si>
  <si>
    <t>2021-07-12 13:52:41.0</t>
  </si>
  <si>
    <t>Other, please specify: Não seguimos nenhum tipo de protocolo pois não temos acesso a essas normas para aplicação de forma individual.</t>
  </si>
  <si>
    <t>Não temos protocolo ativo</t>
  </si>
  <si>
    <t>MOLYGRAFIT INDUSTRIA E COMERCIO</t>
  </si>
  <si>
    <t>2021-07-27 18:37:32.0</t>
  </si>
  <si>
    <t>MOLYMER GROUP</t>
  </si>
  <si>
    <t>2021-06-04 07:38:44.0</t>
  </si>
  <si>
    <t>2021-07-27 18:18:29.0</t>
  </si>
  <si>
    <t>2021-07-26 09:24:01.0</t>
  </si>
  <si>
    <t>2021-08-27 15:04:25.0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</si>
  <si>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Other, please specify: US EPA Climate Leaders: Design Principles US EPA GHG Reporting Regulations: 40 CFR 98.</t>
  </si>
  <si>
    <t>The environmental reporting requirement is to remove all data from divestitures and add data from acquisitions for the year of acquisition and also prior years. (See The Greenhouse Gas Protocol, section Tracking Emissions Over Time, pages 34 – 39.) Our Scope 1 and Scope 2 emissions are recalculated annually and adjusted, if necessary, to incorporate changes in quantification methodologies, significant data corrections, and corporate structural changes, including acquisitions or divestitures.</t>
  </si>
  <si>
    <t>2021-07-27 17:45:51.0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</si>
  <si>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 The Greenhouse Gas Protocol: Public Sector Standard; The Greenhouse Gas Protocol: Scope 2 Guidance;  Other, please specify: Intergovernmental Panel on Climate Change</t>
  </si>
  <si>
    <t>2021-07-27 12:21:55.0</t>
  </si>
  <si>
    <t>2021-07-05 06:22:05.0</t>
  </si>
  <si>
    <t>The Greenhouse Gas Protocol: Scope 2 Guidance;  Other, please specify: World Resources Institute Greenhouse gas protocol – Technical guidance for Calculating Scope 3 Emissions</t>
  </si>
  <si>
    <t>This guidance contains data collection methodology and practical guidance on how to calculate the data and report the information called for under each of the KPIs in ''Subject Area A. Environmental” of the ESG Guide.</t>
  </si>
  <si>
    <t>MONOLITHIC POWER SYSTEMS, INC.</t>
  </si>
  <si>
    <t>2021-07-14 00:20:00.0</t>
  </si>
  <si>
    <t>Monti Inc</t>
  </si>
  <si>
    <t>2021-06-15 17:06:27.0</t>
  </si>
  <si>
    <t>2021-07-19 19:20:41.0</t>
  </si>
  <si>
    <t>The Greenhouse Gas Protocol: A Corporate Accounting and Reporting Standard (Revised Edition); The Greenhouse Gas Protocol: Scope 2 Guidance;  Other, please specify: The GHG Protocol: Corporate Value Chain (Scope 3) Standard</t>
  </si>
  <si>
    <t>Scope 3 emissions were calculated consistent with the GHG Protocol's Corporate Value Chain (Scope 3) standard. All categories listed in the standard were evaluated for relevance and, when relevant, calculated.</t>
  </si>
  <si>
    <t>2021-07-02 19:05:23.0</t>
  </si>
  <si>
    <t>The Climate Registry: Electric Power Sector (EPS) Protocol; The Climate Registry: General Reporting Protocol; The Climate Registry: Local Government Operations (LGO) Protocol; The Climate Registry: Oil &amp; Gas Protocol; The Cool Farm Tool; The Greenhouse Gas Protocol Agricultural Guidance: Interpreting the Corporate Accounting and Reporting Standard for the Agricultural Sector; The Greenhouse Gas Protocol: A Corporate Accounting and Reporting Standard (Revised Edition)</t>
  </si>
  <si>
    <t>MORESCO Corporation</t>
  </si>
  <si>
    <t>2021-07-27 14:24:37.0</t>
  </si>
  <si>
    <t>2021-07-19 16:18:55.0</t>
  </si>
  <si>
    <t>2021-07-27 18:23:54.0</t>
  </si>
  <si>
    <t>2021-07-28 21:52:49.0</t>
  </si>
  <si>
    <t>MORGAN WOOD PRODUCTS, INC.</t>
  </si>
  <si>
    <t>2021-08-26 14:47:06.0</t>
  </si>
  <si>
    <t>Morikawa Industries Corporation</t>
  </si>
  <si>
    <t>2021-07-18 23:54:08.0</t>
  </si>
  <si>
    <t>2021-07-28 08:01:16.0</t>
  </si>
  <si>
    <t>Non-chocolate confection</t>
  </si>
  <si>
    <t>Morinaga Milk Industry Co., Ltd.</t>
  </si>
  <si>
    <t>2021-07-27 11:13:11.0</t>
  </si>
  <si>
    <t>2021-07-27 01:01:22.0</t>
  </si>
  <si>
    <t>2021-07-22 10:19:27.0</t>
  </si>
  <si>
    <t>MOSAIC SALES SOLUTIONS US OPERATING</t>
  </si>
  <si>
    <t>2021-07-26 15:23:36.0</t>
  </si>
  <si>
    <t>Other, please specify: EPA (2020). Inventory of U.S. Greenhouse Gas Emissions and Sinks: 1990-2018. Chapter 3 (Energy), Tables 3-13, 3-14, and 3-15</t>
  </si>
  <si>
    <t>Mileage data was collected via employee GIS route mapping, and employee self-reporting for mileage reimbursement. To calculate the emissions, used the total number of passenger vehicles used for the reporting year (FY21 - 47) used into the EPA.gov greenhouse gas equivalent calculator, https://www.epa.gov/energy/greenhouse-gas-equivalencies-calculator.</t>
  </si>
  <si>
    <t>2021-07-30 01:26:07.0</t>
  </si>
  <si>
    <t>For scope 1 we track usage of fuel propane and natural gas on-site. Plus we utilize our detailed State of Washington emission inventory for chemical plant and boiler operations. For scope 2, which is driven by purchased electricity it is quite straight forward in our case since all of our power comes from hydro generation which does not generate CO2. For scope 2, which is driven by operations in China that use electricity that comes from coal based power we use appropriate recognized conversion factor of 0.94 Kg of CO2 per KWHr. For a small a amount of natural gas in china we do stoichiometric calculations.</t>
  </si>
  <si>
    <t>Motion Industries</t>
  </si>
  <si>
    <t>2021-06-17 13:23:59.0</t>
  </si>
  <si>
    <t>Other, please specify: Please see 2020 Sustainability report</t>
  </si>
  <si>
    <t>Please see 2020 Sustainability report for more details.</t>
  </si>
  <si>
    <t>2021-07-28 21:33:42.0</t>
  </si>
  <si>
    <t>2021-07-27 17:31:56.0</t>
  </si>
  <si>
    <t>2021-07-27 16:16:26.0</t>
  </si>
  <si>
    <t>Other, please specify: Enablon  - The Greenhouse Gas Protocol: A Corporate Accounting and Reporting Standard (Revised Edition)</t>
  </si>
  <si>
    <t>This benchmark is based on the proprietary Verdantix Green Quadrant methodology, Environmental &amp;; Sustainability SoftwareCollect, validate and manage data to meet environmental regulatory requirements from any region of the world. Automate compliance processes by tracking permit thresholds and waste quantities, and by calculating greenhouse gas and air pollutant emissions. Conform with &lt;a href="https://www.iso.org/iso-14001-environmental-management.html"&gt;ISO 14001. Accurately measure energy and water consumption, and the amount of waste sent to landfill</t>
  </si>
  <si>
    <t>2021-04-20 18:06:09.0</t>
  </si>
  <si>
    <t>2021-07-29 01:36:18.0</t>
  </si>
  <si>
    <t>2021-07-27 20:07:26.0</t>
  </si>
  <si>
    <t>MP NEXLEVEL</t>
  </si>
  <si>
    <t>2021-06-22 22:47:43.0</t>
  </si>
  <si>
    <t>Other, please specify: None of the above - data is not being collected.</t>
  </si>
  <si>
    <t>Not being collected.</t>
  </si>
  <si>
    <t>MP2 Gerenciamento e Comércio de Resíduos Ltda - ME</t>
  </si>
  <si>
    <t>2021-07-16 20:39:48.0</t>
  </si>
  <si>
    <t>MRC Global Inc</t>
  </si>
  <si>
    <t>2021-07-28 16:08:01.0</t>
  </si>
  <si>
    <t>Other, please specify: no standard protocol or methodology (ad-hoc)</t>
  </si>
  <si>
    <t>Our approach to collecting activity data and calculating emissions encompasses various standards, protocols, and methodologies. For example, we consider the Sustainability Accounting Standards Board (SASB) standard for Industrial Machinery &amp;; Goods to be foundational, and our reporting approach is to fully comply with the SASB standard, and follow the examples and core recommendations laid out in the Task Force on Financial Climate-related Disclosures (TCFD) report, as well as the majority of the Global Reporting Initiative (GRI) standard's core elements. Our ESG Management Committee also considered the Committee on Climate Change's (CCC) publications for recommendations to better understand ESG risks and opportunities. Our ESG Management Committee is continually evaluating how to develop a thorough process to identify material topics or disclosure, so that our collection, calculations, and reporting in coming years may be in greater accordance with the various standards for ESG.</t>
  </si>
  <si>
    <t>MRS LOGISTICA SA</t>
  </si>
  <si>
    <t>2021-07-28 00:17:41.0</t>
  </si>
  <si>
    <t>2021-07-26 17:21:01.0</t>
  </si>
  <si>
    <t>Brazil GHG Protocol Programme;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</si>
  <si>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MS AMBIENTAL SOLUCOES AMBIENTAIS LTDA</t>
  </si>
  <si>
    <t>2021-07-28 22:01:22.0</t>
  </si>
  <si>
    <t>2021-07-28 05:46:48.0</t>
  </si>
  <si>
    <t>2021-07-27 15:46:20.0</t>
  </si>
  <si>
    <t>2021-07-28 08:07:35.0</t>
  </si>
  <si>
    <t>MSI</t>
  </si>
  <si>
    <t>2021-07-21 15:37:11.0</t>
  </si>
  <si>
    <t>Other, please specify: No realizamos mediciones de emisiones.</t>
  </si>
  <si>
    <t>No se ha adoptado ninguna metodología para el cálculo de las emisiones. Se podrían tealizar cálculos aproximados de acuerdo con el numero de vehiculos en campo, consumo energético medio, etc., pero no se lleva ningun registro.</t>
  </si>
  <si>
    <t>MSM NINGBO SPRING CO..LTD</t>
  </si>
  <si>
    <t>2021-07-28 15:02:52.0</t>
  </si>
  <si>
    <t>MSV</t>
  </si>
  <si>
    <t>2021-07-28 05:41:29.0</t>
  </si>
  <si>
    <t>Bilan Carbone; European Union Emission Trading System (EU ETS): The Monitoring and Reporting Regulation (MMR) – General guidance for installations; French methodology for greenhouse gas emissions assessments by companies V4 (ADEME 2016)</t>
  </si>
  <si>
    <t>2021-07-28 17:27:16.0</t>
  </si>
  <si>
    <t>2021-07-28 10:57:46.0</t>
  </si>
  <si>
    <t>Guidelines to Account for and Report on Greenhouse Gas Emissions and Removals for Buildings (Commercial, Residential or Institutional Purposes) in Hong Kong (2010 Edition), by Electrical and Mechanical Services Department and Environmental Protection Department, Hong Kong, which specifies emission factors that are applicable in Hong Kong region where the Corporation mainly sits and indicates the detailed methodology in calculating emissions (scope 1 and 2). Please refer to hyperlink:https://www.epd.gov.hk/epd/sites/default/files/epd/english/climate_change/files/Guidelines_English_2010.pdf</t>
  </si>
  <si>
    <t>2021-07-28 15:30:36.0</t>
  </si>
  <si>
    <t>mudeung screen co.,ltd</t>
  </si>
  <si>
    <t>2021-07-16 06:43:40.0</t>
  </si>
  <si>
    <t>MUELLES Y BALLESTAS HISPANO-ALEMANAS S.</t>
  </si>
  <si>
    <t>2021-07-23 08:24:25.0</t>
  </si>
  <si>
    <t>Mulberry Group Plc</t>
  </si>
  <si>
    <t>2021-06-30 12:56:32.0</t>
  </si>
  <si>
    <t>Mulcare Pipeline Solutions</t>
  </si>
  <si>
    <t>2021-07-28 20:13:06.0</t>
  </si>
  <si>
    <t>Other, please specify: Not yet evaluated</t>
  </si>
  <si>
    <t>Have yet to establish a plan, but would like to learn how to do so.</t>
  </si>
  <si>
    <t>MULDER NATURAL FOODS NV</t>
  </si>
  <si>
    <t>2021-06-09 16:05:34.0</t>
  </si>
  <si>
    <t>Other, please specify: Method Indea - see C5.2a</t>
  </si>
  <si>
    <t>Natural gas The natural gas invoice of a company is normally expressed in kWhbvw or MWhbvw. First we calculate the upper combustion value (bvw) to multiply to lower combustion value (ovw) by the factor of 0.903. By multiplying by 3600 we convert "Wattuur" to "Joule". To keep the numbers manageable, we work in practice with GJ (10 ^ 9 J) or PJ (10 ^ 15 J). Electricity The electricity bill, expressed in kWhsec or MWhsec, is converted to primary energy by charging a generation and transport efficiency of 40%. Then, as with natural gas, the conversion from "Wattuur" to "Joule" follows. Conversion to CO2: multiply by 0.05582 .Electricity The electricity bill, expressed in kWhsec or MWhsec, is converted to primary energy by charging a generation and transport efficiency of 40%. Then, as with natural gas, the conversion from "Wattuur" to "Joule" follows. Conversion tot CO2: multipluy by 3.6.</t>
  </si>
  <si>
    <t>2021-07-26 15:07:35.0</t>
  </si>
  <si>
    <t>Mullins Food</t>
  </si>
  <si>
    <t>2021-07-13 18:54:48.0</t>
  </si>
  <si>
    <t>Multi-Color NACPG</t>
  </si>
  <si>
    <t>2021-07-26 14:36:44.0</t>
  </si>
  <si>
    <t>Multimodal</t>
  </si>
  <si>
    <t>2021-07-16 18:34:43.0</t>
  </si>
  <si>
    <t>MULTIPESSOAL</t>
  </si>
  <si>
    <t>2021-07-27 08:30:55.0</t>
  </si>
  <si>
    <t>MULTISPARK EROSION LTD</t>
  </si>
  <si>
    <t>2021-07-22 13:37:52.0</t>
  </si>
  <si>
    <t>Other, please specify: We are not regulated by any as a very small family business.  We work to our ISO 9001:2015</t>
  </si>
  <si>
    <t>We work to our ISO Standard 9001:2015</t>
  </si>
  <si>
    <t>2021-07-27 13:43:57.0</t>
  </si>
  <si>
    <t>The Greenhouse Gas Protocol: A Corporate Accounting and Reporting Standard (Revised Edition); The Greenhouse Gas Protocol: Public Sector Standard; VfU (Verein fur Umweltmanagement) Indicators Standard</t>
  </si>
  <si>
    <t>2021-07-16 18:29:11.0</t>
  </si>
  <si>
    <t>The Greenhouse Gas Protocol: A Corporate Accounting and Reporting Standard (Revised Edition);  Other, please specify: The GHG Protocol Emission Factors from Cross Sector Tools and the Scope 2 Guidance.</t>
  </si>
  <si>
    <t>We have used The GHG Protocol Corporate Accounting and Reporting Standard which provides requirements and guidance for companies preparing a corporate-level GHG emissions inventory. In addition to that, we have used the GHG Protocol Emission Factors from Cross Sector Tools and the Scope 2 Guidance.</t>
  </si>
  <si>
    <t>2021-07-22 15:47:52.0</t>
  </si>
  <si>
    <t>Defra Environmental Reporting Guidelines: Including streamlined energy and carbon reporting guidance, 2019; European Union Emission Trading System (EU ETS): The Monitoring and Reporting Regulation (MMR) – General guidance for installations; The Climate Registry: General Reporting Protocol; The Cool Farm Tool;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</si>
  <si>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2021-07-15 06:25:47.0</t>
  </si>
  <si>
    <t>2021-07-09 08:09:47.0</t>
  </si>
  <si>
    <t>2021-07-28 12:48:34.0</t>
  </si>
  <si>
    <t>The Greenhouse Gas Protocol: A Corporate Accounting and Reporting Standard (Revised Edition); The Greenhouse Gas Protocol: Scope 2 Guidance;  Other, please specify: International Energy Agency</t>
  </si>
  <si>
    <t>It uses the coefficients published by IEA (International Energy Agency) in 2020, verified in 2018.</t>
  </si>
  <si>
    <t>2021-07-27 20:40:49.0</t>
  </si>
  <si>
    <t>Musashi Seimitsu Industry Co., Ltd.</t>
  </si>
  <si>
    <t>2021-07-27 06:59:04.0</t>
  </si>
  <si>
    <t>Muyuan Foodstuff Co Ltd</t>
  </si>
  <si>
    <t>2021-07-28 03:26:28.0</t>
  </si>
  <si>
    <t>China Corporate Energy Conservation and GHG Management Programme; ENCORD: Construction CO2e Measurement Protocol; Energy Information Administration 1605B; European Union Emissions Trading System (EU ETS): The Monitoring and Reporting Regulation (MMR) – General guidance for aircraft operators; IPCC Guidelines for National Greenhouse Gas Inventories, 2006; New Zealand - Guidance for Voluntary, Corporate Greenhouse Gas Reporting; The Climate Registry: Oil &amp; Gas Protocol; US EPA Center for Corporate Climate Leadership: Indirect Emissions From Events and Conferences; WBCSD: The Cement CO2 and Energy Protocol</t>
  </si>
  <si>
    <t>MWL BRASIL RODAS &amp; EIXOS LTDA</t>
  </si>
  <si>
    <t>2021-07-21 17:41:02.0</t>
  </si>
  <si>
    <t>MYR GROUP</t>
  </si>
  <si>
    <t>2021-07-28 22:19:46.0</t>
  </si>
  <si>
    <t>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</si>
  <si>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2021-07-26 07:44:46.0</t>
  </si>
  <si>
    <t>European Union Emission Trading System (EU ETS): The Monitoring and Reporting Regulation (MMR) – General guidance for installations; IPCC Guidelines for National Greenhouse Gas Inventories, 2006; The Greenhouse Gas Protocol: Scope 2 Guidance</t>
  </si>
  <si>
    <t>2021-07-23 01:50:08.0</t>
  </si>
  <si>
    <t>2021-07-27 12:08:49.0</t>
  </si>
  <si>
    <t>N.E.CHEMCAT CORPORATION</t>
  </si>
  <si>
    <t>N2 BIOMEDICAL LLC</t>
  </si>
  <si>
    <t>2021-06-23 10:58:14.0</t>
  </si>
  <si>
    <t>2021-07-21 06:47:36.0</t>
  </si>
  <si>
    <t>NACHI-FUJIKOSHI CORP.</t>
  </si>
  <si>
    <t>2021-06-23 05:36:47.0</t>
  </si>
  <si>
    <t>NADODRZE Sp. z o.o.</t>
  </si>
  <si>
    <t>2021-07-26 08:58:25.0</t>
  </si>
  <si>
    <t>NagaCorp Limited</t>
  </si>
  <si>
    <t>2021-07-27 15:54:24.0</t>
  </si>
  <si>
    <t>Hong Kong Environmental Protection Department, Guidelines to Account for and Report on Greenhouse Gas Emissions and Removals for Buildings, 2010;  Other, please specify: US EPA: Air Emissions Factors and Quantification AP-42: Compilation of Air Emissions Factors</t>
  </si>
  <si>
    <t>We collect and report our GHG emissions according to the Hong Kong Guidelines to Account for Report on Greenhouse Gas Emissions and Removals for Building. The definition of Scope 1 and Scope 2 emissions are as below:Scope 1 – Direct emissions from sources and removals by sinksThe reporting entity shall quantify and report GHG emissions from sources and removals by sinks it controls within the physical boundary of NagaWorld complex in Phnom Penh, Cambodia, comprising NagaWorld, Naga 2 and NagaCity Walk. Scope 1 emissions and removals are principally resulted from the following activities-• Combustion of fuels in stationary sources (excluding electrical equipment) to generate electricity, heat, or steam. For example, electricity generators, boilers, gas cooking stoves, etc.• Combustion of fuels in mobile sources (e.g. motor vehicles and aeroplanes) controlled by NagaWorld and dedicated to the building concerned to transport materials, products, waste and employees to and / or from the building concerned or used within the physical boundary of the building.Scope 2 – Energy indirect emissionsThese are the GHG emissions from the generation of purchased electricity consumed by NagaWorld's controlled equipment or its operations within the physical building boundary of the NagaWorld complex. Scope 2 emissions include electricity purchased from power companies.NagaWorld sources electricity primarily from the Phnom Penh city grid managed by the Electricite Du Cambodge (''EDC”). EDC generates electricity from a mix of hydropower, coal, fossil fuels and biomass.</t>
  </si>
  <si>
    <t>2021-07-28 11:02:38.0</t>
  </si>
  <si>
    <t>NAM HOA TRADING AND PRODUCTION</t>
  </si>
  <si>
    <t>2021-08-19 03:54:55.0</t>
  </si>
  <si>
    <t>Other, please specify: VIET NAM SPECIFICATE</t>
  </si>
  <si>
    <t>Vietnam Goverment requirement</t>
  </si>
  <si>
    <t>2021-07-14 23:45:18.0</t>
  </si>
  <si>
    <t>NAMSUN ALUMINUM CO LTD</t>
  </si>
  <si>
    <t>2021-06-09 04:32:53.0</t>
  </si>
  <si>
    <t>Since there is no direct greenhouse gas emission, the standards, protocols and methodologies used to collect and calculate emission data are not used.</t>
  </si>
  <si>
    <t>2021-07-28 08:35:17.0</t>
  </si>
  <si>
    <t>2021-07-28 08:22:10.0</t>
  </si>
  <si>
    <t>Nanchang Chang Hong Garment Industrial Co Ltd</t>
  </si>
  <si>
    <t>2021-06-18 11:59:08.0</t>
  </si>
  <si>
    <t>2021-08-17 01:40:47.0</t>
  </si>
  <si>
    <t>NANJING KANGNI MECHANICAL &amp; ELECTRICAL CO., LTD.</t>
  </si>
  <si>
    <t>2021-07-15 07:27:32.0</t>
  </si>
  <si>
    <t>Nanjing Lihua Engineering Plastic Co Ltd</t>
  </si>
  <si>
    <t>2021-06-24 03:50:41.0</t>
  </si>
  <si>
    <t>NANJING SHAGON ELECTRONICS</t>
  </si>
  <si>
    <t>2021-08-16 05:20:33.0</t>
  </si>
  <si>
    <t>2021-05-17 03:44:11.0</t>
  </si>
  <si>
    <t>Bilan Carbone; The Greenhouse Gas Protocol: Public Sector Standard; US EPA Center for Corporate Climate Leadership: Indirect Emissions From Purchased Electricity</t>
  </si>
  <si>
    <t>2021-07-28 09:01:53.0</t>
  </si>
  <si>
    <t>2021-07-19 08:15:16.0</t>
  </si>
  <si>
    <t>ISO 14064-1;  Other, please specify: ISO 14064-1</t>
  </si>
  <si>
    <t>为践行铝对可持续性社会贡献的最大化，2019年1月山东南山铝业股份有限公司加入ASI（铝业管理倡议），成为生产和转化加工类会员，为公司负责任生产、负责任采购和企业治理提供了保障，公司根据ASI绩效标准中第五章温室气体排放要求，将每年公开披露重要温室气体排放和各种能源的使用情况，制定并实施温室气体减排目标。公司后续将积极致力于温室气体排放盘查及管制，建立健全能源管理及查核机制，进行各项减量规划，进而减少温室气体排放，减缓因此所造成的全球变暖，维护全球生态环境的永续发展。 依据ASI 绩效标准5.1、5.2要求，同时参照ISO14064-1:2018标准编制此报告。主要说明本公司温室气体盘查及管理相关信息，基于盘查过程与结果，确实掌握本公司温室气体排放，并期望未来能致力于温室气体减量工作。同时公司计划2022年，完成碳排放第三方认证，并完成产品的碳足迹认证。</t>
  </si>
  <si>
    <t>nantong a&amp;c</t>
  </si>
  <si>
    <t>2021-07-08 07:25:25.0</t>
  </si>
  <si>
    <t>Other, please specify: 目前 未统计</t>
  </si>
  <si>
    <t>暂未统计</t>
  </si>
  <si>
    <t>NANTONG BAICHUAN NEW MATERIALS CO.,LTD</t>
  </si>
  <si>
    <t>2021-07-21 02:43:15.0</t>
  </si>
  <si>
    <t>NANTONG HUILI RUBBER CO.</t>
  </si>
  <si>
    <t>2021-08-26 07:58:27.0</t>
  </si>
  <si>
    <t>2021-07-19 00:29:42.0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</si>
  <si>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Sulphur hexafluoride (SF6) Emission Estimation and Reporting Protocol for Electric Utilities; EPRA (European Public Real Estate Association) guidelines, 2011;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ICLEI Local Government GHG Protocol; IEA CO2 Emissions from Fuel Combustion; India GHG Inventory Programme; International Wine Industry Greenhouse Gas Protocol and Accounting Tool; IPCC Guidelines for National Greenhouse Gas Inventories, 2006; ISO 14064-1; Korea GHG and Energy Target Management System Operating Guidelines; New Zealand - Guidance for Voluntary, Corporate Greenhouse Gas Reporting; Other, please specify;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Local Government Operations (LGO) Protocol; The Climate Registry: Oil &amp; Gas Protocol;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 Toitū carbonreduce programme; US EPA Center for Corporate Climate Leadership: Direct Fugitive Emissions from Refrigeration, Air Conditioning, Fire Suppression, and Industrial Gases; US EPA Emissions &amp; Generation Resource Integrated Database (eGRID); US EPA Mandatory Greenhouse Gas Reporting Rule; VfU (Verein fur Umweltmanagement) Indicators Standard; WBCSD: The Cement CO2 and Energy Protocol</t>
  </si>
  <si>
    <t>Nantong Tendenci Chemical Co., Ltd.</t>
  </si>
  <si>
    <t>2021-07-07 05:48:48.0</t>
  </si>
  <si>
    <t>2021-08-03 05:25:49.0</t>
  </si>
  <si>
    <t>Nasdaq, Inc</t>
  </si>
  <si>
    <t>2021-07-27 19:58:12.0</t>
  </si>
  <si>
    <t>Naspers</t>
  </si>
  <si>
    <t>2021-07-28 12:12:37.0</t>
  </si>
  <si>
    <t>NATA LIGHTING</t>
  </si>
  <si>
    <t>2021-07-24 07:01:16.0</t>
  </si>
  <si>
    <t>2021-07-28 11:56:23.0</t>
  </si>
  <si>
    <t>Australia - National Greenhouse and Energy Reporting Act; Defra Environmental Reporting Guidelines: Including streamlined energy and carbon reporting guidance, 2019; IEA CO2 Emissions from Fuel Combustion; IPCC Guidelines for National Greenhouse Gas Inventories, 2006; New Zealand - Guidance for Voluntary, Corporate Greenhouse Gas Reporting; The Climate Registry: General Reporting Protocol; The Greenhouse Gas Protocol: A Corporate Accounting and Reporting Standard (Revised Edition); The Greenhouse Gas Protocol: Scope 2 Guidance; US EPA Emissions &amp; Generation Resource Integrated Database (eGRID);  Other, please specify: See C5.2a for additional resources used</t>
  </si>
  <si>
    <t>DBEIS 2020: UK Government Conversion factors from Company Reporting, Refrigerant &amp;; otherAustralia – National Greenhouse Accounts (NGA) Factors 2019 Australia – EPA Victoria Greenhouse gas (GHG) inventory and management plan 2018-2019 Japan – National Greenhouse Gas Inventory Report of Japan, 2017Please note: The Department of Environment, Food and Rural Affairs (DEFRA) changed its name to the Department of Business, Energy and Industrial Strategy (DBEIS). As such, references to UK emission factors in any CDP drop down menu selections are referring to DBEIS emission factors.</t>
  </si>
  <si>
    <t>2021-07-28 16:00:56.0</t>
  </si>
  <si>
    <t>2021-07-28 16:02:47.0</t>
  </si>
  <si>
    <t>Conversion rates for calculation of CO2 emissions:for electric power: conversion rate 0.989 kg CO2/kWh [According to Buildings' Energy Performance Regulations (Article 5, par.6)]for natural gas: conversion rate 0.196 kg CO2/kWh, 11.5kWh/m3 [According to Buildings' Energy Performance Regulations (Article 5, par.6)]for oil:- conversion rate 0.264 kg CO2/kWh [According to Buildings' Energy Performance Regulations (Article 5, par.6)]- 10.5 kWh/lt rate of oil litres to kWh [According to Buildings' Energy Performance Regulations (Article 5, par.6)]</t>
  </si>
  <si>
    <t>2021-07-28 18:53:10.0</t>
  </si>
  <si>
    <t>NATIONAL FRAME RAIL INC</t>
  </si>
  <si>
    <t>2021-08-02 14:07:38.0</t>
  </si>
  <si>
    <t>there is none. We do not have plans to incorporate this into our directive.</t>
  </si>
  <si>
    <t>2021-07-28 20:04:12.0</t>
  </si>
  <si>
    <t>Defra Environmental Reporting Guidelines: Including streamlined energy and carbon reporting guidance, 2019; The Climate Registry: Electric Power Sector (EPS) Protocol; The Climate Registry: General Reporting Protocol; The Greenhouse Gas Protocol: A Corporate Accounting and Reporting Standard (Revised Edition); US EPA Mandatory Greenhouse Gas Reporting Rule</t>
  </si>
  <si>
    <t>National Shipping</t>
  </si>
  <si>
    <t>2021-07-26 19:19:22.0</t>
  </si>
  <si>
    <t>NATIONAL TYRE SERVICE LTD</t>
  </si>
  <si>
    <t>2021-06-25 09:16:23.0</t>
  </si>
  <si>
    <t>ESOS stage 2 audits completed.</t>
  </si>
  <si>
    <t>2021-07-23 19:30:12.0</t>
  </si>
  <si>
    <t>2021-07-28 16:07:44.0</t>
  </si>
  <si>
    <t>2021-09-30 17:46:27.0</t>
  </si>
  <si>
    <t>Brazil GHG Protocol Programme; Defra Environmental Reporting Guidelines: Including streamlined energy and carbon reporting guidance, 2019; IEA CO2 Emissions from Fuel Combustion; IPCC Guidelines for National Greenhouse Gas Inventories, 2006; ISO 14064-1; Programa GEI Mexico; The Climate Registry: General Reporting Protocol; The Greenhouse Gas Protocol: A Corporate Accounting and Reporting Standard (Revised Edition); The Greenhouse Gas Protocol: Scope 2 Guidance; US EPA Center for Corporate Climate Leadership:  Direct Emissions from Mobile Combustion Sources</t>
  </si>
  <si>
    <t>2021-07-28 21:06:12.0</t>
  </si>
  <si>
    <t>Brazil GHG Protocol Programme; Defra Environmental Reporting Guidelines: Including streamlined energy and carbon reporting guidance, 2019; IPCC Guidelines for National Greenhouse Gas Inventories, 2006; ISO 14064-1; Programa GEI Mexico; The Greenhouse Gas Protocol: A Corporate Accounting and Reporting Standard (Revised Edition); The Greenhouse Gas Protocol: Scope 2 Guidance</t>
  </si>
  <si>
    <t>2021-07-28 12:18:49.0</t>
  </si>
  <si>
    <t>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The Greenhouse Gas Protocol: Scope 2 Guidance</t>
  </si>
  <si>
    <t>2021-07-28 17:11:01.0</t>
  </si>
  <si>
    <t>2021-06-30 08:31:34.0</t>
  </si>
  <si>
    <t>NAVIC &amp; KUNSHIN VIETNAM CO.,LTD.</t>
  </si>
  <si>
    <t>2021-05-25 14:31:46.0</t>
  </si>
  <si>
    <t>Navient Corp</t>
  </si>
  <si>
    <t>2021-07-28 21:25:31.0</t>
  </si>
  <si>
    <t>2021-07-28 22:51:37.0</t>
  </si>
  <si>
    <t>Energy Information Administration 1605B; IEA CO2 Emissions from Fuel Combustion; 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 US EPA Mandatory Greenhouse Gas Reporting Rule</t>
  </si>
  <si>
    <t>2021-07-27 13:53:19.0</t>
  </si>
  <si>
    <t>Act on the Rational Use of Energy; China Corporate Energy Conservation and GHG Management Programme; IPCC Guidelines for National Greenhouse Gas Inventories, 2006; ISO 14064-1</t>
  </si>
  <si>
    <t>2021-07-07 15:03:29.0</t>
  </si>
  <si>
    <t>NCP ALCOHOLS</t>
  </si>
  <si>
    <t>2021-07-27 14:51:51.0</t>
  </si>
  <si>
    <t>NCS TECHNOLOGIES</t>
  </si>
  <si>
    <t>2021-07-28 19:39:00.0</t>
  </si>
  <si>
    <t>2021-07-27 19:35:15.0</t>
  </si>
  <si>
    <t>2021-07-27 19:44:17.0</t>
  </si>
  <si>
    <t>European Union Emission Trading System (EU ETS): The Monitoring and Reporting Regulation (MMR) – General guidance for installations;  Other, please specify: Neapco-internal Environmental and Energy Efficiency Goals</t>
  </si>
  <si>
    <t>Location 1: State government regulationsLocation 2: Neapco-internal Environmental and Energy Efficiency Goals</t>
  </si>
  <si>
    <t>2021-07-27 02:59:10.0</t>
  </si>
  <si>
    <t>NECA 2 TELECOMUNICACIONES SL</t>
  </si>
  <si>
    <t>2021-07-22 08:55:09.0</t>
  </si>
  <si>
    <t>Other, please specify: No hay ningún protocolo o metodologia empleados</t>
  </si>
  <si>
    <t>No hay protocolo ni metodologia empleados</t>
  </si>
  <si>
    <t>2021-07-23 09:01:20.0</t>
  </si>
  <si>
    <t>NEDEC AMERICA CORP</t>
  </si>
  <si>
    <t>2021-04-22 21:45:16.0</t>
  </si>
  <si>
    <t>2021-06-18 05:34:42.0</t>
  </si>
  <si>
    <t>Hong Kong Environmental Protection Department, Guidelines to Account for and Report on Greenhouse Gas Emissions and Removals for Buildings, 2010;  Other, please specify: GRI Standards</t>
  </si>
  <si>
    <t>Energy consumptions and emissions are reported per location monthly.</t>
  </si>
  <si>
    <t>2021-07-28 07:51:03.0</t>
  </si>
  <si>
    <t>NELLEN &amp; QUACK LOGISTIK GMBH</t>
  </si>
  <si>
    <t>2021-08-23 06:11:42.0</t>
  </si>
  <si>
    <t>Other, please specify: We are in possession of DIN EN ISO 14001. The CargoLine (our network) contains data for checking CO2 emissions measures. (CO2 footprint) In cooperation with the Steinbeis advice center FORLOGIC</t>
  </si>
  <si>
    <t>Like data for the collection, it is determined:Number of delivery stopsNumber of pickup stopsWeight per dayCollian number per dayNumber of shipments per dayIn addition, the consumption valuesof the logistics halls / handling and officeThe institute uses this to determine our carbon footprint</t>
  </si>
  <si>
    <t>Nemuno Banga</t>
  </si>
  <si>
    <t>2021-06-02 08:28:41.0</t>
  </si>
  <si>
    <t>2021-07-28 19:59:36.0</t>
  </si>
  <si>
    <t>Brazil GHG Protocol Programme; IPCC Guidelines for National Greenhouse Gas Inventories, 2006; ISO 14064-1;  Other, please specify: GHG Inventory</t>
  </si>
  <si>
    <t>Neoenergia's GHG inventory is prepared in accordance with the requirements established in Standard NBR-ISO 14064-1:2012: ''Greenhouse gases. Part 1: Specification and guidance to organizations for quantifying and reporting greenhouse gas emissions and removals”, as well as the guidelines of the Brazilian GHG Protocol Program. Verification of the Greenhouse Gases inventory is carried out by a company accredited by the Brazilian GHG Protocol Program. The group has an internal procedure, tied to the environmental management system, which guides the different areas of the company which information should be reported and how it should be evidenced within the Group's own management system. All information undergoes processes for insertion, verification, validation by senior management, internal and external audit and also by an independent third party, thus ensuring that no material error occurs.</t>
  </si>
  <si>
    <t>2021-06-16 06:58:53.0</t>
  </si>
  <si>
    <t>2021-07-27 13:22:13.0</t>
  </si>
  <si>
    <t>2021-07-27 10:27:51.0</t>
  </si>
  <si>
    <t>2021-08-27 12:41:00.0</t>
  </si>
  <si>
    <t>2021-07-28 17:30:24.0</t>
  </si>
  <si>
    <t>Defra Environmental Reporting Guidelines: Including streamlined energy and carbon reporting guidance, 2019; IPCC Guidelines for National Greenhouse Gas Inventories, 2006;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</si>
  <si>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10:30:58.0</t>
  </si>
  <si>
    <t>2021-07-28 02:53:21.0</t>
  </si>
  <si>
    <t>IPCC Guidelines for National Greenhouse Gas Inventories, 2006; Taiwan - GHG Reduction Act; The Climate Registry: Electric Power Sector (EPS) Protocol; The Greenhouse Gas Protocol: A Corporate Accounting and Reporting Standard (Revised Edition); US EPA Center for Corporate Climate Leadership: Direct Emissions from Stationary Combustion Sources; US EPA Emissions &amp; Generation Resource Integrated Database (eGRID);  Other, please specify: IEA</t>
  </si>
  <si>
    <t>Use IEA emissions factors in Canada, Hong Kong and Nanijing.</t>
  </si>
  <si>
    <t>Networked Energy Services</t>
  </si>
  <si>
    <t>2021-07-28 14:11:17.0</t>
  </si>
  <si>
    <t>Smart Freight Centre: GLEC Framework for Logistics Emissions Methodologies; The Greenhouse Gas Protocol: A Corporate Accounting and Reporting Standard (Revised Edition); The Greenhouse Gas Protocol: Scope 2 Guidance</t>
  </si>
  <si>
    <t>2021-08-27 17:08:31.0</t>
  </si>
  <si>
    <t>NeuStar Inc</t>
  </si>
  <si>
    <t>2021-07-20 16:32:38.0</t>
  </si>
  <si>
    <t>NEVILLE PETERSON LLP</t>
  </si>
  <si>
    <t>2021-07-07 16:52:45.0</t>
  </si>
  <si>
    <t>2021-07-27 20:43:18.0</t>
  </si>
  <si>
    <t>China Corporate Energy Conservation and GHG Management Programme; IEA CO2 Emissions from Fuel Combustion;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t>
  </si>
  <si>
    <t>2021-07-23 06:51:42.0</t>
  </si>
  <si>
    <t>New Hope Liuhe Co Ltd</t>
  </si>
  <si>
    <t>2021-07-23 08:22:23.0</t>
  </si>
  <si>
    <t>2021-07-27 06:23:56.0</t>
  </si>
  <si>
    <t>2021-07-01 02:35:10.0</t>
  </si>
  <si>
    <t>NEW TOYO INTERNATIONAL HOLDINGS</t>
  </si>
  <si>
    <t>2021-04-27 04:01:38.0</t>
  </si>
  <si>
    <t>Other, please specify: Total waste MT/ Total material use MT by factories during period of time.</t>
  </si>
  <si>
    <t>Total waste MT/ Total material use MT by factories during period of time.</t>
  </si>
  <si>
    <t>2021-07-28 10:32:51.0</t>
  </si>
  <si>
    <t>Hong Kong Environmental Protection Department, Guidelines to Account for and Report on Greenhouse Gas Emissions and Removals for Buildings, 2010; IPCC Guidelines for National Greenhouse Gas Inventories, 2006; The Greenhouse Gas Protocol: A Corporate Accounting and Reporting Standard (Revised Edition)</t>
  </si>
  <si>
    <t>2021-07-28 17:23:28.0</t>
  </si>
  <si>
    <t>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t>
  </si>
  <si>
    <t>2021-07-27 20:29:50.0</t>
  </si>
  <si>
    <t>Australia - National Greenhouse and Energy Reporting Act; Environment Canada, Base Metals Smelting/Refining, Guidance Manual for Estimating Greenhouse Gas Emissions; The Climate Registry: General Reporting Protocol</t>
  </si>
  <si>
    <t>2021-07-28 08:13:57.0</t>
  </si>
  <si>
    <t>The Greenhouse Gas Protocol: A Corporate Accounting and Reporting Standard (Revised Edition);  Other, please specify: The UK’s Department for Business, Energy &amp; Industrial Strategy and the Department for Environment, Food and Rural Affairs (‘Defra’) on Streamlined Energy and Carbon Reporting and greenhouse gas reporting</t>
  </si>
  <si>
    <t>Data collection methodology:A number of stakeholders are involved in the data collection process including our centre managers, property managers, waste management providers and energy broker. On the retail side, our centre managers collect water and waste data on a quarterly basis through reports received from our water supplier and waste management provider. Our electricity and gas data is primarily collected via Automatic Meter Reading (AMR) systems and in some instances through meter readings which are taken by the centre managers. This data is then consolidated by our energy broker, who provides us with monthly energy consumption reports. On the pub side, our procurement management team collects the energy, water and waste data. Our ESG consultants, Cushman &amp;; Wakefield undertake a robust data verification process to verify the accuracy of the data provided and clarify any discrepancies where required. GHG methodology:We report our emissions in line with the GHG Protocol Corporate Accounting Standard (revised edition) and guidance provided by the UK's Department for Business, Energy &amp;; Industrial Strategy and the Department for Environment, Food and Rural Affairs (‘Defra') on Streamlined Energy and Carbon Reporting and greenhouse gas reporting. The emission factors and conversions used for FY21 reporting are from the Defra greenhouse gas reporting tool 2020 and the factors and conversions used for FY20 reporting arefrom Defra's 2019 reporting tool. For Scope 1 emissions, we used the Gross calorific value (CV).</t>
  </si>
  <si>
    <t>2021-07-26 18:06:14.0</t>
  </si>
  <si>
    <t>2021-07-27 02:44:40.0</t>
  </si>
  <si>
    <t>Newspring</t>
  </si>
  <si>
    <t>2021-06-24 02:04:21.0</t>
  </si>
  <si>
    <t>Other, please specify: 没有相关内容</t>
  </si>
  <si>
    <t>没有用于收集活动数据和计算排放的标准、协议或方法的详情</t>
  </si>
  <si>
    <t>2021-07-27 18:17:10.0</t>
  </si>
  <si>
    <t>2021-06-24 01:52:38.0</t>
  </si>
  <si>
    <t>European Union Emission Trading System (EU ETS): The Monitoring and Reporting Regulation (MMR) – General guidance for installations; Korea GHG and Energy Target Management System Operating Guidelines; The Greenhouse Gas Protocol: A Corporate Accounting and Reporting Standard (Revised Edition)</t>
  </si>
  <si>
    <t>Nexer AB</t>
  </si>
  <si>
    <t>2021-07-12 08:12:55.0</t>
  </si>
  <si>
    <t>2021-07-28 13:47:55.0</t>
  </si>
  <si>
    <t>ABI Energia Linee Guida; The Greenhouse Gas Protocol: A Corporate Accounting and Reporting Standard (Revised Edition); The Greenhouse Gas Protocol: Scope 2 Guidance;  Other, please specify: DEFRA/BEIS 2019 for District heating: https://www.gov.uk/government/publications/greenhouse-gas-reporting-conversion-factors-2019 AIB data for market based residual mix: https://www.aib-net.org/facts/european-residual-mix</t>
  </si>
  <si>
    <t>GHG Protocol Scope 3 Quantis online calculator tool</t>
  </si>
  <si>
    <t>2021-07-27 08:04:06.0</t>
  </si>
  <si>
    <t>2021-07-28 12:52:20.0</t>
  </si>
  <si>
    <t>NextEra Energy, Inc.</t>
  </si>
  <si>
    <t>2021-07-27 20:16:28.0</t>
  </si>
  <si>
    <t>2021-07-27 07:56:02.0</t>
  </si>
  <si>
    <t>Japan Ministry of the Environment, Law Concerning the Promotion of the Measures to Cope with Global Warming, Superceded by Revision of the Act on Promotion of Global Warming Countermeasures (2005 Amendment); The Greenhouse Gas Protocol: Public Sector Standard;  Other, please specify: Please refer to C5.2a.</t>
  </si>
  <si>
    <t>The calculation methods apply the Energy Conservation Law and the Law Concerning the Promotion of Measures to Cope with Global Warming, and conform to ISO14064-3 and ISAE3000 verification standards.</t>
  </si>
  <si>
    <t>2021-07-28 00:16:22.0</t>
  </si>
  <si>
    <t>2021-07-28 09:54:31.0</t>
  </si>
  <si>
    <t>2021-07-27 09:04:54.0</t>
  </si>
  <si>
    <t>American Petroleum Institute Compendium of Greenhouse Gas Emissions Methodologies for the Oil and Natural Gas Industry, 2009; ISO 14064-1; Korea GHG and Energy Target Management System Operating Guidelines; The Greenhouse Gas Protocol: A Corporate Accounting and Reporting Standard (Revised Edition)</t>
  </si>
  <si>
    <t>NHK Spring Co., Ltd.</t>
  </si>
  <si>
    <t>2021-07-27 07:57:12.0</t>
  </si>
  <si>
    <t>NHL Requalificadora de Vasilhames para GLP Ltda</t>
  </si>
  <si>
    <t>2021-07-20 18:26:49.0</t>
  </si>
  <si>
    <t>Brazil GHG Protocol Programme; Other, please specify</t>
  </si>
  <si>
    <t>NIB Holdings Ltd</t>
  </si>
  <si>
    <t>2021-07-27 09:35:21.0</t>
  </si>
  <si>
    <t>ISO 14064-1; New Zealand - Guidance for Voluntary, Corporate Greenhouse Gas Reporting; The Greenhouse Gas Protocol: A Corporate Accounting and Reporting Standard (Revised Edition);  Other, please specify: Australian Government Department of the Environment and Energy, EPA Victoria Greenhouse Gas Emission Factors, University of Tasmania GHG Inventory 2016 Emission factors, Sabre Airline Solutions calculation methodology. Further detail shown in C5.2a.</t>
  </si>
  <si>
    <t>Our GHG Emissions report for FY2020 was prepared by Pangolin Associates.The GHG Protocol has been used as the standard methodology in preparing the emissions inventory, with emissions data presented in standard units of carbon dioxide equivalents (CO2-e). Other standards used in compiling this report were:  Australian emission factors calculations for energy, waste, and fleet car travel - NGA (National Greenhouse Accounts) Factors July 2018  New Zealand emission factors calculations for energy, waste, and fleet car travel - NZ Ministry for the Environment Summary of Emissions Factors for Guidance for Voluntary Greenhouse Gas Reporting 2016  Emission factors calculations for copy paper - Greenhouse Gas Emission Factors for Office Copy Paper EPA Victoria October 2013  Emission factors calculations for non-office paper - University of Tasmania GHG Inventory 2016  Australian emission factors calculations for air travel - Sabre Airline Solutions calculation methodology  New Zealand emission factors calculations for air travel - Enviro-Mark Solutions Limited calculation methodology  Greenhouse Emissions Reporting - ISO 14064.1-3:2006</t>
  </si>
  <si>
    <t>Nice-business Consulting Oy</t>
  </si>
  <si>
    <t>2021-07-28 08:06:00.0</t>
  </si>
  <si>
    <t>2021-07-27 09:19:16.0</t>
  </si>
  <si>
    <t>NICHIBO (HONG KONG) CO LIMITED</t>
  </si>
  <si>
    <t>2021-07-26 08:46:46.0</t>
  </si>
  <si>
    <t>2021-07-26 04:31:24.0</t>
  </si>
  <si>
    <t>NICHIRIN CO. LTD.</t>
  </si>
  <si>
    <t>2021-07-28 01:36:34.0</t>
  </si>
  <si>
    <t>NICPREM IMPEX</t>
  </si>
  <si>
    <t>2021-07-27 12:46:39.0</t>
  </si>
  <si>
    <t>Other, please specify: The National Authority for Reglementation in the field of Energy (ANRE) Romania.</t>
  </si>
  <si>
    <t>The National Authority for Reglementation in the field of Energy (ANRE) Romania. According to ANRE, the value of 566 g/kWh represents the Romanian average of CO2 emissions.</t>
  </si>
  <si>
    <t>2021-07-28 07:29:25.0</t>
  </si>
  <si>
    <t>Nidec Global Appliance</t>
  </si>
  <si>
    <t>2021-07-26 12:53:15.0</t>
  </si>
  <si>
    <t>Brazil GHG Protocol Programme; Defra Environmental Reporting Guidelines: Including streamlined energy and carbon reporting guidance, 2019; The Greenhouse Gas Protocol: A Corporate Accounting and Reporting Standard (Revised Edition)</t>
  </si>
  <si>
    <t>2021-07-28 06:48:22.0</t>
  </si>
  <si>
    <t>2021-07-22 05:48:12.0</t>
  </si>
  <si>
    <t>2021-07-26 06:35:37.0</t>
  </si>
  <si>
    <t>NIINGBO XINFENG MAGNET INDUSTRY</t>
  </si>
  <si>
    <t>2021-07-28 05:51:27.0</t>
  </si>
  <si>
    <t>NIKA TRANSPORTES &amp; SERVICOS EIRELLI</t>
  </si>
  <si>
    <t>2021-07-28 19:43:06.0</t>
  </si>
  <si>
    <t>2021-07-27 00:48:15.0</t>
  </si>
  <si>
    <t>Nikodan</t>
  </si>
  <si>
    <t>2021-07-15 09:35:34.0</t>
  </si>
  <si>
    <t>Other, please specify: calculation tool developed for the Danish Business Authority for use to Danish companies</t>
  </si>
  <si>
    <t>2021-07-21 06:09:35.0</t>
  </si>
  <si>
    <t>2021-07-28 18:59:13.0</t>
  </si>
  <si>
    <t>2021-07-19 06:32:13.0</t>
  </si>
  <si>
    <t>Ningbo AUX IMP.&amp;EXP .CO.,LTD.</t>
  </si>
  <si>
    <t>2021-06-24 10:20:44.0</t>
  </si>
  <si>
    <t>NINGBO BAOFENG TOOLS AND MEASURING</t>
  </si>
  <si>
    <t>2021-07-09 07:11:41.0</t>
  </si>
  <si>
    <t>NINGBO CPX ELECTRONICS TECHNOLOGY</t>
  </si>
  <si>
    <t>2021-07-09 04:29:34.0</t>
  </si>
  <si>
    <t>Ningbo Dafeng Machinery Co., Ltd.</t>
  </si>
  <si>
    <t>2021-08-12 06:33:45.0</t>
  </si>
  <si>
    <t>NINGBO DELI IMP. &amp; EXP. CO., LTD.</t>
  </si>
  <si>
    <t>2021-07-26 08:54:36.0</t>
  </si>
  <si>
    <t>2021-06-18 06:16:39.0</t>
  </si>
  <si>
    <t>ABI Energia Linee Guida; China Corporate Energy Conservation and GHG Management Programme;  Other, please specify: ISO14064-1   ghg parotocol</t>
  </si>
  <si>
    <t>according to energy, gas, electricity usage volume.</t>
  </si>
  <si>
    <t>NINGBO DONGZI INSTRUMENT CO., LTD.</t>
  </si>
  <si>
    <t>2021-07-14 05:46:23.0</t>
  </si>
  <si>
    <t>2021-07-09 04:17:41.0</t>
  </si>
  <si>
    <t>2021-07-22 04:08:53.0</t>
  </si>
  <si>
    <t>2021-07-23 07:38:23.0</t>
  </si>
  <si>
    <t>NINGBO HOMELINK ECO-ITECH CO., LTD.</t>
  </si>
  <si>
    <t>2021-07-27 19:36:16.0</t>
  </si>
  <si>
    <t>NINGBO IVY DAILY COMMODITY CO.,LTD.</t>
  </si>
  <si>
    <t>2021-06-23 05:58:35.0</t>
  </si>
  <si>
    <t>Ningbo Ji Ming Electric Appliance</t>
  </si>
  <si>
    <t>2021-07-19 05:42:03.0</t>
  </si>
  <si>
    <t>2021-07-27 05:35:20.0</t>
  </si>
  <si>
    <t>NingBo JinLiDa Lamp Decoration Co.,Ltd.</t>
  </si>
  <si>
    <t>2021-08-09 15:10:34.0</t>
  </si>
  <si>
    <t>Other, please specify: 第三方检测报告</t>
  </si>
  <si>
    <t>公司目前产值不高，暂时未对其进行评估</t>
  </si>
  <si>
    <t>2021-07-22 07:00:07.0</t>
  </si>
  <si>
    <t>NINGBO JIONGCHI ELECTRICAL</t>
  </si>
  <si>
    <t>2021-07-21 03:04:48.0</t>
  </si>
  <si>
    <t>NINGBO KAIBO GROUP CO.,LTD</t>
  </si>
  <si>
    <t>2021-07-23 01:48:06.0</t>
  </si>
  <si>
    <t>NINGBO KINGKONG FABRICATION CO.,LTD</t>
  </si>
  <si>
    <t>2021-07-26 08:11:02.0</t>
  </si>
  <si>
    <t>NINGBO LIAN YOU PRECISION MFG CO.,LTD.</t>
  </si>
  <si>
    <t>2021-07-12 09:42:37.0</t>
  </si>
  <si>
    <t>Ningbo Meike Leisure Products Co., Ltd.</t>
  </si>
  <si>
    <t>2021-08-27 05:59:16.0</t>
  </si>
  <si>
    <t>2021-05-17 04:34:36.0</t>
  </si>
  <si>
    <t>NINGBO SUNICO COMMUTATOR CO., LTD.</t>
  </si>
  <si>
    <t>2021-07-08 04:00:26.0</t>
  </si>
  <si>
    <t>2021-06-23 06:54:51.0</t>
  </si>
  <si>
    <t>NINGBO TONGDA INTERNATION GROUP</t>
  </si>
  <si>
    <t>2021-07-19 07:08:49.0</t>
  </si>
  <si>
    <t>2021-07-28 01:46:56.0</t>
  </si>
  <si>
    <t>2021-07-17 01:00:10.0</t>
  </si>
  <si>
    <t>ICLEI Local Government GHG Protocol; ISO 14064-1; Regional Greenhouse Gas Initiative (RGGI) Model Rule</t>
  </si>
  <si>
    <t>2021-07-22 09:02:24.0</t>
  </si>
  <si>
    <t>NINGBO YONGSHI ELECTRICAL MACHINERY CO., LTD.</t>
  </si>
  <si>
    <t>2021-07-09 07:06:44.0</t>
  </si>
  <si>
    <t>2021-07-05 01:46:37.0</t>
  </si>
  <si>
    <t>Ninghai Better Outdoor Products Co.,Ltd</t>
  </si>
  <si>
    <t>2021-08-03 02:35:17.0</t>
  </si>
  <si>
    <t>NIPPON BOLUO ELECTRONICS</t>
  </si>
  <si>
    <t>2021-07-01 01:36:40.0</t>
  </si>
  <si>
    <t>Nippon Building Fund</t>
  </si>
  <si>
    <t>2021-07-28 03:51:45.0</t>
  </si>
  <si>
    <t>2021-07-21 06:21:05.0</t>
  </si>
  <si>
    <t>2021-07-21 05:10:21.0</t>
  </si>
  <si>
    <t>Nippon Gas Co Ltd</t>
  </si>
  <si>
    <t>2021-07-28 00:46:44.0</t>
  </si>
  <si>
    <t>2021-07-28 10:11:47.0</t>
  </si>
  <si>
    <t>Act on the Rational Use of Energy; Japan Ministry of the Environment, Law Concerning the Promotion of the Measures to Cope with Global Warming, Superceded by Revision of the Act on Promotion of Global Warming Countermeasures (2005 Amendment); The Greenhouse Gas Protocol: Scope 2 Guidance; The Tokyo Cap-and Trade Program; US EPA Emissions &amp; Generation Resource Integrated Database (eGRID)</t>
  </si>
  <si>
    <t>Nippon Koei Co., Ltd</t>
  </si>
  <si>
    <t>2021-10-01 10:14:34.0</t>
  </si>
  <si>
    <t>2021-07-28 03:16:28.0</t>
  </si>
  <si>
    <t>Nippon Paint Holdings Co., Ltd.</t>
  </si>
  <si>
    <t>2021-07-27 10:11:45.0</t>
  </si>
  <si>
    <t>Japan Ministry of the Environment, Law Concerning the Promotion of the Measures to Cope with Global Warming, Superceded by Revision of the Act on Promotion of Global Warming Countermeasures (2005 Amendment);  Other, please specify: 経団連/日本化学工業協会のCO2換算係数</t>
  </si>
  <si>
    <t>経団連/日本化学工業協会の「低炭素化社会実行計画」に提示されているCO2換算係数を使用して、Scope1&amp;;2の使用量からCO2総排出量を算出。集計範囲は省エネ法・温対法に準じて国内グループ企業の集計を実施。また省エネ法・温対法に基づく届出を行う場合は、各法指定の換算係数（各使用量→原油換算：省エネ法指定、原油換算後使用量→CO2排出量：温対法指定）を用いてCO2総排出量を算出。</t>
  </si>
  <si>
    <t>2021-07-26 23:52:12.0</t>
  </si>
  <si>
    <t>2021-07-27 05:22:53.0</t>
  </si>
  <si>
    <t>2021-08-25 08:30:17.0</t>
  </si>
  <si>
    <t>2021-07-28 11:16:17.0</t>
  </si>
  <si>
    <t>2021-07-27 09:30:34.0</t>
  </si>
  <si>
    <t>Japan Ministry of the Environment, Law Concerning the Promotion of the Measures to Cope with Global Warming, Superceded by Revision of the Act on Promotion of Global Warming Countermeasures (2005 Amendment);  Other, please specify: ISO14064-1に基づく当社の規格、2020年第4次IMO GHG調査、地球温暖化対策推進法に基づく2019年度の電力会社のCO2排出係数、GHGプロトコルの「購入電力からのGHG排出量」ver 4.9、カーボンフットプリント</t>
  </si>
  <si>
    <t>環境負荷データ収集と排出量計算用（スコープ1および2）: ISO14064-1に基づく当社の規格運航船舶用（スコープ1）:2020年第4次IMO GHG調査オフィスやターミナルで使用される燃料（スコープ1）: 地球温暖化対策推進法国内のオフィスおよびターミナルで使用される電力用（スコープ2）: 地球温暖化対策推進法に基づく2019年度の電力会社のCO2排出係数 (https://ghg-santeikohyo.env.go.jp/calc)海外のオフィスやターミナルで使用される電力用（スコープ2）: GHGプロトコル「購入電力からのGHG排出量」ver 4.9 (http://www.ghgprotocol.org/calculation-tools/all-tools)、およびカーボンフットプリント(https://www.carbonfootprint.com/international_electricity_factors.html)http://www.japaneselawtranslation.go.jp/law/detail/?id=97&amp;;vm=04&amp;;re=01http://www.cas.go.jp/jp/seisaku/hourei/data/APGWC.pdf</t>
  </si>
  <si>
    <t>NISARGA BIOTECH PVT LTD</t>
  </si>
  <si>
    <t>2021-07-16 11:31:23.0</t>
  </si>
  <si>
    <t>India GHG Inventory Programme; IPCC Guidelines for National Greenhouse Gas Inventories, 2006; US EPA Center for Corporate Climate Leadership: Direct Fugitive Emissions from Refrigeration, Air Conditioning, Fire Suppression, and Industrial Gases</t>
  </si>
  <si>
    <t>2021-08-20 11:39:40.0</t>
  </si>
  <si>
    <t>Other, please specify: GHG Protocol Standards</t>
  </si>
  <si>
    <t>2021-07-28 08:30:24.0</t>
  </si>
  <si>
    <t>NISIKI INDIA PRIVATE LIMITED</t>
  </si>
  <si>
    <t>2021-07-26 04:32:33.0</t>
  </si>
  <si>
    <t>Other, please specify: ISO:14001 &amp; SGS LABS Substance of Very High Concern (SVHC) for authorisation published by European Chemicals Agency (ECA)</t>
  </si>
  <si>
    <t>- ISO 9001:2015 &amp;; 14001:2015</t>
  </si>
  <si>
    <t>2021-07-28 05:00:03.0</t>
  </si>
  <si>
    <t>2021-07-27 00:43:15.0</t>
  </si>
  <si>
    <t>Japan Ministry of the Environment, Law Concerning the Promotion of the Measures to Cope with Global Warming, Superceded by Revision of the Act on Promotion of Global Warming Countermeasures (2005 Amendment); US EPA Mandatory Greenhouse Gas Reporting Rule;  Other, please specify: 　For accounting of Scope 1 &amp; 2 emissions in Korea, it was calculated by the emission factor of Korea LCI database (2019)  http://www.epd.or.kr/eng/lci/lciCo200.do</t>
  </si>
  <si>
    <t>For accounting of Scope 1 &amp;; 2 emissions in Korea, it was calculated by the emission factor of Korea LCI database (2019)http://www.epd.or.kr/eng/lci/lciCo200.do</t>
  </si>
  <si>
    <t>2021-07-28 13:44:51.0</t>
  </si>
  <si>
    <t>2021-07-19 06:03:19.0</t>
  </si>
  <si>
    <t>2021-07-26 08:35:49.0</t>
  </si>
  <si>
    <t>2021-07-28 05:18:18.0</t>
  </si>
  <si>
    <t>2021-07-16 01:31:36.0</t>
  </si>
  <si>
    <t>2021-07-28 08:45:54.0</t>
  </si>
  <si>
    <t>2021-07-28 03:13:24.0</t>
  </si>
  <si>
    <t>2021-07-26 07:25:13.0</t>
  </si>
  <si>
    <t>IEA CO2 Emissions from Fuel Combustion; Japan Ministry of the Environment, Law Concerning the Promotion of the Measures to Cope with Global Warming, Superceded by Revision of the Act on Promotion of Global Warming Countermeasures (2005 Amendment); US EPA Emissions &amp; Generation Resource Integrated Database (eGRID)</t>
  </si>
  <si>
    <t>2021-07-26 08:34:02.0</t>
  </si>
  <si>
    <t>2021-07-16 15:46:28.0</t>
  </si>
  <si>
    <t>NMDC</t>
  </si>
  <si>
    <t>2021-08-11 14:38:55.0</t>
  </si>
  <si>
    <t>2021-07-28 20:39:45.0</t>
  </si>
  <si>
    <t>Defra Environmental Reporting Guidelines: Including streamlined energy and carbon reporting guidance, 2019; IEA CO2 Emissions from Fuel Combustion; The Greenhouse Gas Protocol: A Corporate Accounting and Reporting Standard (Revised Edition);  Other, please specify: Co2emissiefactoren.nl</t>
  </si>
  <si>
    <t>This site and its emission factors are updated andmaintained by the Dutch State government and various companies closely working on climate related topics in the Netherlands. Each year this list of emission factors is renewed by a broad panel of experts based on the most recent insights.</t>
  </si>
  <si>
    <t>2021-07-27 17:51:41.0</t>
  </si>
  <si>
    <t>IPCC Guidelines for National Greenhouse Gas Inventories, 2006; ISO 14064-1; The Greenhouse Gas Protocol: A Corporate Accounting and Reporting Standard (Revised Edition);  Other, please specify: GRI 305</t>
  </si>
  <si>
    <t>The GRI 305 reporting requirements for GHG emissions in this Standard are based on the requirements of the ‘GHG Protocol Corporate Accounting and Reporting Standard' (‘GHG Protocol Corporate Standard') and the ‘GHG Protocol Corporate Value Chain (Scope 3) Accounting and Reporting Standard' (‘GHG Protocol Corporate Value Chain Standard'). These two standards are part of the GHG Protocol developed by the World Resources Institute (WRI) and the World Business Council on Sustainable Development (WBCSD).The GHG Protocol has established a classification of GHG emissions called ‘Scope': Scope 1, Scope 2 and Scope 3. The GHG emissions standard published by the International Organization for Standardization (ISO), ‘ISO 14064', represents these classifications of Scope with the following terms:  Direct GHG emissions = Scope I  Energy indirect GHG emissions = Scope 2  Other indirect GHG emissions = Scope 3In this Standard, these terms are combined in the following way, as defined in the GRI Standards Glossary:  Direct (Scope 1) GHG emissions  Energy indirect (Scope 2) GHG emissions  Other indirect (Scope 3) GHG emissions</t>
  </si>
  <si>
    <t>2021-07-05 10:20:01.0</t>
  </si>
  <si>
    <t>2021-07-23 07:36:37.0</t>
  </si>
  <si>
    <t>Noble Foods</t>
  </si>
  <si>
    <t>2021-07-28 11:03:18.0</t>
  </si>
  <si>
    <t>2021-07-16 18:43:32.0</t>
  </si>
  <si>
    <t>2021-07-27 08:22:54.0</t>
  </si>
  <si>
    <t>2021-07-13 11:52:17.0</t>
  </si>
  <si>
    <t>Nokian Tyres</t>
  </si>
  <si>
    <t>2021-06-29 07:27:46.0</t>
  </si>
  <si>
    <t>2021-07-15 06:10:01.0</t>
  </si>
  <si>
    <t>Carbon Footprint Ltd UK provided updated data for Scope 2 emissions in various countries. This added valuable information to the Defra figures (not any longer available for free).</t>
  </si>
  <si>
    <t>2021-07-28 02:06:11.0</t>
  </si>
  <si>
    <t>Defra Environmental Reporting Guidelines: Including streamlined energy and carbon reporting guidance, 2019;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Emissions &amp; Generation Resource Integrated Database (eGRID)</t>
  </si>
  <si>
    <t>2021-07-27 05:20:36.0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</si>
  <si>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Scope 2 Guidance; The Tokyo Cap-and Trade Program</t>
  </si>
  <si>
    <t>NORBERFLEX INDUSTRIA, COMERCIO E SERVICOS LTDA</t>
  </si>
  <si>
    <t>2021-07-13 21:31:26.0</t>
  </si>
  <si>
    <t>2021-07-28 15:12:30.0</t>
  </si>
  <si>
    <t>2021-07-16 11:25:02.0</t>
  </si>
  <si>
    <t>2021-07-26 14:53:13.0</t>
  </si>
  <si>
    <t>2021-07-27 23:41:18.0</t>
  </si>
  <si>
    <t>2021-07-28 20:35:53.0</t>
  </si>
  <si>
    <t>Defra Environmental Reporting Guidelines: Including streamlined energy and carbon reporting guidance, 2019; Energy Information Administration 1605B;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</si>
  <si>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2021-07-29 03:10:31.0</t>
  </si>
  <si>
    <t>2021-07-28 01:11:18.0</t>
  </si>
  <si>
    <t>2021-07-27 19:06:37.0</t>
  </si>
  <si>
    <t>2021-07-27 14:57:16.0</t>
  </si>
  <si>
    <t>2021-07-28 20:43:23.0</t>
  </si>
  <si>
    <t>Northern Star Resources</t>
  </si>
  <si>
    <t>2021-07-28 04:27:10.0</t>
  </si>
  <si>
    <t>Northern Trust</t>
  </si>
  <si>
    <t>2021-07-28 21:21:50.0</t>
  </si>
  <si>
    <t>Northland Power Inc</t>
  </si>
  <si>
    <t>2021-07-28 15:24:49.0</t>
  </si>
  <si>
    <t>2021-07-28 19:18:51.0</t>
  </si>
  <si>
    <t>2021-07-28 18:35:48.0</t>
  </si>
  <si>
    <t>IAEG GHG Reporting Guidance for the Aerospace Industry a supplement to the GHG Protocol Corporate (Scope1&amp;;2) and Value Chain (Scope 3) Accounting and Reporting Standards</t>
  </si>
  <si>
    <t>NorthStar Metal Products, Inc.</t>
  </si>
  <si>
    <t>2021-07-22 18:49:35.0</t>
  </si>
  <si>
    <t>Other, please specify: We have used methods as described previously through our Recycling / Energy reduction committee</t>
  </si>
  <si>
    <t>From the uploaded NMP recycling committee review, you can see that we have identified recycling projects and demonstrated completions of each project on the cover tabs of when the committee met and have subsequent supporting pages of the individual projects.</t>
  </si>
  <si>
    <t>NORTHWEST INSTRUMENT INC.</t>
  </si>
  <si>
    <t>2021-07-09 05:39:17.0</t>
  </si>
  <si>
    <t>2021-07-01 09:44:29.0</t>
  </si>
  <si>
    <t>Norwegian Cruise Line Holdings Ltd</t>
  </si>
  <si>
    <t>2021-07-27 20:28:16.0</t>
  </si>
  <si>
    <t>2021-07-22 22:00:36.0</t>
  </si>
  <si>
    <t>NORWOOD TOOL</t>
  </si>
  <si>
    <t>2021-07-20 19:03:44.0</t>
  </si>
  <si>
    <t>US EPA Center for Corporate Climate Leadership: Direct Fugitive Emissions from Refrigeration, Air Conditioning, Fire Suppression, and Industrial Gases; US EPA Center for Corporate Climate Leadership: Indirect Emissions From Purchased Electricity</t>
  </si>
  <si>
    <t>2021-07-26 11:42:43.0</t>
  </si>
  <si>
    <t>2021-07-27 12:22:40.0</t>
  </si>
  <si>
    <t>Defra Environmental Reporting Guidelines: Including streamlined energy and carbon reporting guidance, 2019; IPCC Guidelines for National Greenhouse Gas Inventories, 2006;  Other, please specify: Kazakhstan Methodical instructions calculating greenhouse gas emissions from thermal power plants and boilers Methodical instructions on the calculation of greenhouse gas emissions related to the consumption of hydrofluorocarbons and perfluorocarbons</t>
  </si>
  <si>
    <t>GRI, 2016 Disclosure 305-1 Direct (Scope 1) GHG emissions; Disclosure 305-2 Energy indirect (Scope 2) GHG emissions; Disclosure 305-4 GHG emissions intensity; Disclosure 305-5 Reduction of GHG emissions; Disclosure 305-6 Emissions of ozone-depleting substances (ODS); Disclosure 305-7 Nitrogen oxides (NOx), sulphur oxides (SOx) and other significant air emissions GRI OGS, 3.1 Oil &amp;; Gas Sector Supplement:- EN16: Total direct and indirect GHG emissions by weight- EN17: Other relevant indirect GHG emissions by weight- EN18: Initiatives to reduce greenhouse gas emissions and reductions achieved- EN19: Emissions of ozone-depleting substances by weight- EN20: NOx, SOx, and other significant air emissions by type and weight-RND Methodical Guidelines for Calculation of GHG Emissions from Electrical Power Stations and Boiler Houses (approved by Order of acting Minister for Environmental Protection of the Republic of Kazakhstan dated 5 November 2010 No. 280-p) 2. RND Methodical Guidelines for Calculation of GHG Emissions from Automobile Transport Enterprises (approved by Order of acting Minister for Environmental Protection of the Republic of Kazakhstan dated 5 November 2010 No. 280-p)</t>
  </si>
  <si>
    <t>Notemachine UK Limited</t>
  </si>
  <si>
    <t>2021-08-12 15:42:56.0</t>
  </si>
  <si>
    <t>Not currently collated but we are implementing new systems in 2020/2021 that will give data for us to assess our current emissions.</t>
  </si>
  <si>
    <t>NOTREDAME INTERMEDICA SAUDE S.A.</t>
  </si>
  <si>
    <t>2021-07-27 17:35:35.0</t>
  </si>
  <si>
    <t>Brazil GHG Protocol Programme; The Greenhouse Gas Protocol: A Corporate Accounting and Reporting Standard (Revised Edition); The Greenhouse Gas Protocol: Scope 2 Guidance</t>
  </si>
  <si>
    <t>2021-07-29 01:09:26.0</t>
  </si>
  <si>
    <t>2021-07-27 14:22:46.0</t>
  </si>
  <si>
    <t>Other, please specify: Bilan environnemental des entreprises wallonnes</t>
  </si>
  <si>
    <t>The expected objective of this questionnaire is administrative simplification for both companies and the Administration and it should thus allow:collect all the information necessary for several areas of competence of the Walloon administration at once from companies: air, water, waste, environmental expenditure and energy.The information thus collected will make it possible to meet regional, federal, European and international obligations in the required formats as well as to monitor the management policies implemented at the regional level.to facilitate the encoding burden of the declarant by pre-filling the form with the data collected and validated from the previous year.The integrated ''environment” survey is applicable to the operators of installations covered by these obligations.</t>
  </si>
  <si>
    <t>Nova Fase Requalificadora de Recipientes de Gás Ltda</t>
  </si>
  <si>
    <t>2021-07-02 12:33:53.0</t>
  </si>
  <si>
    <t>NOVA TRADE</t>
  </si>
  <si>
    <t>2021-07-30 06:24:47.0</t>
  </si>
  <si>
    <t>2021-07-27 13:09:51.0</t>
  </si>
  <si>
    <t>2021-07-28 08:04:13.0</t>
  </si>
  <si>
    <t>Korea GHG and Energy Target Management System Operating Guidelines; The Greenhouse Gas Protocol: A Corporate Accounting and Reporting Standard (Revised Edition)</t>
  </si>
  <si>
    <t>2021-07-28 01:08:31.0</t>
  </si>
  <si>
    <t>NOVATION SOLUTIONS LTD:</t>
  </si>
  <si>
    <t>2021-08-26 05:37:53.0</t>
  </si>
  <si>
    <t>2021-07-28 12:46:23.0</t>
  </si>
  <si>
    <t>IPCC Guidelines for National Greenhouse Gas Inventories, 2006; US EPA Center for Corporate Climate Leadership: Indirect Emissions From Purchased Electricity</t>
  </si>
  <si>
    <t>2021-07-08 10:48:15.0</t>
  </si>
  <si>
    <t>Novolipetsk Steel OJSC</t>
  </si>
  <si>
    <t>2021-07-30 14:20:06.0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</si>
  <si>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US EPA Mandatory Greenhouse Gas Reporting Rule; World Steel Association CO2 emissions data collection guidelines;  Other, please specify: Methodological guidelines and guidelines for quantifying the volume of GHG emissions by organizations carrying out economic and other activities in the RF (approved by order of the Ministry of Natural Resources of Russia dated June 30, 2015 No. 300)</t>
  </si>
  <si>
    <t>NLMK Group employs recognized international and industry standards and methodologies for GHG emission reporting and calculation, including The Greenhouse Gas Protocol: A Corporate Accounting and Reporting Standard. WRI and WBCSD, 2004 (revised); 2006 IPCC Guidelines for National Greenhouse Gas Inventories /2019 Refinement; WSA CO2 Data Collection User Guide; Methodological guidelines on calculation of greenhouse gas emissions by organizations engaged in economic or other activities in the Russian Federation approved by order of the Russian Ministry of Natural Resources and the Environment dd. 30/06/2015 No. 300; EU Emission Trading System: The Monitoring and Reporting Regulation – General guidance for installations, and others.</t>
  </si>
  <si>
    <t>2021-07-27 09:51:39.0</t>
  </si>
  <si>
    <t>NR Drift (Nordrest)</t>
  </si>
  <si>
    <t>2021-07-06 12:53:07.0</t>
  </si>
  <si>
    <t>2021-07-28 18:32:17.0</t>
  </si>
  <si>
    <t>2021-08-27 04:18:14.0</t>
  </si>
  <si>
    <t>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</si>
  <si>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NTA - Novas Técnicas de Asfaltos Ltda</t>
  </si>
  <si>
    <t>2021-07-28 13:08:14.0</t>
  </si>
  <si>
    <t>NTERACTIVE CONSULTING AND EVENTS</t>
  </si>
  <si>
    <t>2021-07-28 12:43:38.0</t>
  </si>
  <si>
    <t>The Greenhouse Gas Protocol: A Corporate Accounting and Reporting Standard (Revised Edition); The Greenhouse Gas Protocol: Scope 2 Guidance; US EPA Center for Corporate Climate Leadership: Indirect Emissions From Events and Conferences;  Other, please specify: The Ecoact White Paper on Home Working Emissions</t>
  </si>
  <si>
    <t>The GHG Protocol was followed for capturing emissions. This was a straightforward exercise for scope 1 and 2 but more complicated for scope 3.We used the Eco Act whitepaper methodology for calculating homeworking emissions and included that in the employee commuting sectionWe have been asked to record scope 3 emissions for 2019 and 2020 by VMWare and Microsoft but there was no plan to capture emissions data at the time which means there is limited data available for these time periods.Data quality was good for the following categories in scope 3 in 2019 and 2020- Fuel-and-energy-related activities (not included in Scope 1 or 2)- Business Travel. The majority of business travel emissions were caused by air travel and we had access to flights data from our flights suppliers. Other forms of business travel were estimated and will be explained below.- Employee commuting, including homeworking emissions calculated using the EcoAct Homeworking emissions methodologyDBEIS emissions factors were used to calculate emissions for UK emissions and flights. EPA factors were used to calculate the employee commuting and homeworking emissions in USA.There was a lack of data in the following operational area- waste generated in operationsFor this area we estimated the amount of waste generated and estimated a split between landfill, incineration and recycling of the materials and used DBEIS emissions factors to calculate these emissions.There was also a lack of data in the following event specific areas:- Purchased goods and services- Business travel excluding flights- Upstream transportation and distributionFor these areas we were able to collect data from two event projects we did out of 93 in 2019. This is a small sample size which has drawbacks when estimating the rest of the data which has its drawbacks but this was the only option available to us looking at the data retrospectively.We collected accurate data for these two events and used that data to create an average emissions intensity figure for £ spent on third party suppliers on the above areas. We then calculated our overall emissions using that average intensity figure. We will be collecting accurate data for event projects moving forward so will be able to much more accurately calculate emissions data in future.We didn't have any data for 2020 and 2020 was severely disrupted due to the pandemic. There was event work up until march but then it all stopped and moved to virtual events which has a minimal carbon impact. To estimate 2020 emissions we used the proportion of flights we took in 2019 and 2020 and then applied that proportion factor to our 2020 emissions. This is because we do a lot of international events and the amount of flights we took is the best indicator of the emissions from other areas.Emissions factors used were DBEIS factors for transport and factors from the The Inventory of Carbon and Energy (ICE) database factors were used for materials purchased for use in set and staging build. Poore and Nemeck factors were used to calculate emissions from Food served to guests at the events.The following areas were not considered relevant / outside of operational boundaries- Downstream transportation and distribution- Upstream leased assetsProcessing of sold products- Use of sold products- End of life treatment of sold products- Downstream leased assets- Franchises- Investments- Other (upstream)- Other (downstream)</t>
  </si>
  <si>
    <t>2021-07-28 00:58:01.0</t>
  </si>
  <si>
    <t>Act on the Rational Use of Energy; ISO 14064-1; Japan Ministry of the Environment, Law Concerning the Promotion of the Measures to Cope with Global Warming, Superceded by Revision of the Act on Promotion of Global Warming Countermeasures (2005 Amendment);  Other, please specify: 日本　環境省　サプライチェーンを通じた組織の温室効果ガス排出等の算定のための排出原単位データベース（Ver.2.6）、平成19年度　地球温暖化対策地域推進計画ガイドライン、「特定排出者の事業活動に伴う温室効果ガスの排出量の算定に関する省令」（経済産業省・環境省）</t>
  </si>
  <si>
    <t>「地球温暖化に対処する対策の促進に関する法律(2005年改訂)」 の基本方針に基づき、ISO14064-1のプロトコルに沿ってCO2排出量を計算しました。 燃料の排出係数は「特定排出者の事業活動に伴う温室効果ガスの排出量の算定に関する省令」（経済産業省・環境省）、スコープ３の試算方法は　「サプライチェーンを通じた組織の温室効果ガス排出等の算定のための排出原単位データベース（Ver.2.6）」（環境省）を参照して試算しています。</t>
  </si>
  <si>
    <t>NTPC Ltd</t>
  </si>
  <si>
    <t>2021-07-28 14:55:31.0</t>
  </si>
  <si>
    <t>Other, please specify: Central Electricity Authority (CEA), India Methodology of C02 emission</t>
  </si>
  <si>
    <t>Central Electricity Authority (CEA) Methodology of C02 emission. Please refer to the below link:&lt;a href="http://www.cea.nic.in/reports/others/thermal/tpece/cdm_co2/user_guide_ver11.pdf"&gt;http://www.cea.nic.in/reports/others/thermal/tpece/cdm_co2/user_guide_ver11.pdf</t>
  </si>
  <si>
    <t>2021-07-27 04:42:08.0</t>
  </si>
  <si>
    <t>NUANCE COMMUNICATIONS</t>
  </si>
  <si>
    <t>2021-08-11 17:18:17.0</t>
  </si>
  <si>
    <t>2021-07-28 16:14:28.0</t>
  </si>
  <si>
    <t>NUKABE MEXICANA S.A.DEC.V</t>
  </si>
  <si>
    <t>2021-07-26 21:05:42.0</t>
  </si>
  <si>
    <t>Other, please specify: Por medio del calculo de factores de emisión</t>
  </si>
  <si>
    <t>El reglamento de la Ley General del Equilibrio Ecológico y la Protección del Ambiente exige que las empresas deben medir sus emisiones contaminantes a la atmosfera y presentar los resultados a la Secretaría del Medio Ambiente y Recursos Naturales.Para dar cumplimiento a lo anterior Nukabe Mexicana solicitó a un proveedor externo la realización de un estudio por medio del calculo de factores de emisión.</t>
  </si>
  <si>
    <t>2021-07-26 04:06:23.0</t>
  </si>
  <si>
    <t>Nutrien Ltd.</t>
  </si>
  <si>
    <t>2021-07-29 02:36:02.0</t>
  </si>
  <si>
    <t>IPCC Guidelines for National Greenhouse Gas Inventories, 2006; US EPA Center for Corporate Climate Leadership: Indirect Emissions From Purchased Electricity; US EPA Emissions &amp; Generation Resource Integrated Database (eGRID); US EPA Mandatory Greenhouse Gas Reporting Rule;  Other, please specify: Canadian regulatory reporting requirements mandate the emission factors and quantification methodologies that must be used for large emitting facilities. These methodologies are listed in C5.2a.</t>
  </si>
  <si>
    <t>Alberta Greenhouse Gas Quantification Methodologies, Alberta Environment and Parks, as updated (Alberta); Canada's Greenhouse Gas Quantification Requirements, Greenhouse Gas Reporting Program, as updated (Canada). These documents include emission factors and calculation methods that must be used for regulatory reporting, both provincially and federally, for large emitting facilities.</t>
  </si>
  <si>
    <t>Nutrilac</t>
  </si>
  <si>
    <t>2021-04-30 21:13:05.0</t>
  </si>
  <si>
    <t>Other, please specify: ministerio de salud costa rica</t>
  </si>
  <si>
    <t>Costa Rica Law</t>
  </si>
  <si>
    <t>2021-07-26 12:01:48.0</t>
  </si>
  <si>
    <t>NuVista Energy</t>
  </si>
  <si>
    <t>2021-07-27 15:41:07.0</t>
  </si>
  <si>
    <t>Canadian Association of Petroleum Producers, Calculating Greenhouse Gas Emissions, 2003; IPIECA’s Petroleum Industry Guidelines for reporting GHG emissions, 2nd edition, 2011</t>
  </si>
  <si>
    <t>2021-06-16 09:48:44.0</t>
  </si>
  <si>
    <t>2021-07-26 00:24:27.0</t>
  </si>
  <si>
    <t>2021-08-27 14:45:27.0</t>
  </si>
  <si>
    <t>2021-07-27 10:25:48.0</t>
  </si>
  <si>
    <t>Defra Environmental Reporting Guidelines: Including streamlined energy and carbon reporting guidance, 2019; IPIECA’s Petroleum Industry Guidelines for reporting GHG emissions, 2nd edition, 2011; ISO 14064-1; The GHG Indicator: UNEP Guidelines for Calculating Greenhouse Gas Emissions for Businesses and Non-Commercial Organizations; The Greenhouse Gas Protocol: A Corporate Accounting and Reporting Standard (Revised Edition);  Other, please specify: Explanation provided in C5.2a</t>
  </si>
  <si>
    <t>O-film</t>
  </si>
  <si>
    <t>2021-07-28 15:50:35.0</t>
  </si>
  <si>
    <t>2021-07-23 18:42:38.0</t>
  </si>
  <si>
    <t>2021-07-20 05:05:06.0</t>
  </si>
  <si>
    <t>Other, please specify: SZDB/Z 69-2018《组织的温室气体排放量化和报告规范及指南》和 SZDB/Z 70-2018《组织的温室气体核查规范及指南》</t>
  </si>
  <si>
    <t>公司根据标准SZDB/Z 69-2018《组织的温室气体排放量化和报告规范及指南》和 SZDB/Z 70-2018《组织的温室气体核查规范及指南》收集范围一和范围二的排放数据和资料，包括电发票、内部电抄表数据，柴油和汽油每月发票及实际加油卡数据，天然气发票等。</t>
  </si>
  <si>
    <t>O K BRAZIL TRANSPORTE E LOGISTICA L</t>
  </si>
  <si>
    <t>2021-06-30 18:46:54.0</t>
  </si>
  <si>
    <t>Other, please specify: Despoluir do SESTSENAT</t>
  </si>
  <si>
    <t>Instrução Normativa n° 06 de 2010 do ibama.</t>
  </si>
  <si>
    <t>O.M.G. DI MESSIERI ODOARDO &amp; C. SPA</t>
  </si>
  <si>
    <t>2021-06-21 07:12:17.0</t>
  </si>
  <si>
    <t>ABI Energia Linee Guida; European Union Emission Trading System (EU ETS): The Monitoring and Reporting Regulation (MMR) – General guidance for installations;  Other, please specify: ARPAE Emilia Romagna</t>
  </si>
  <si>
    <t>Those pointed out in ARPAE Emilia Romagna rules</t>
  </si>
  <si>
    <t>O.M.P. OFFICINE MAZZOCCO</t>
  </si>
  <si>
    <t>2021-07-05 07:42:17.0</t>
  </si>
  <si>
    <t>O.R.A.T. SRL</t>
  </si>
  <si>
    <t>2021-08-05 09:53:38.0</t>
  </si>
  <si>
    <t>OAT Group</t>
  </si>
  <si>
    <t>2021-08-27 05:10:29.0</t>
  </si>
  <si>
    <t>Other, please specify: расчетная инструкция</t>
  </si>
  <si>
    <t>2021-07-28 11:17:06.0</t>
  </si>
  <si>
    <t>・1998年度以降、スコープ１およびスコープ２排出量については、「建設業における環境会計ガイドライン（日建連）」をベースとした算出基準に基づき、オフィスおよび施工現場の電力・軽油・灯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t>
  </si>
  <si>
    <t>2021-07-20 06:40:32.0</t>
  </si>
  <si>
    <t>OC Oerlikon</t>
  </si>
  <si>
    <t>2021-07-28 13:04:32.0</t>
  </si>
  <si>
    <t>Other, please specify: gri-305-emissions-2016, from Global Sustainability Standards Board (GSSB)</t>
  </si>
  <si>
    <t>The data collection and consolidation is done in reference to gri-305-emissions-2016 standard.  Energy consumption for all types of energies is collected (in kWh).  CO2 emission factors (g/kWh) for each type of energy are collected.          For fossil type of energies directly consumed (scope 1) the specific emission factors are used.      For electricity, heat &amp;; cooling bought (i.e. scope 2) the emission factors provided by the respective utility are used.        Energy consumption and thus CO2 emissions are measured and globally consolidated in absolute values.  As activity reference we currently use Group sales (CHF).</t>
  </si>
  <si>
    <t>2021-07-27 15:58:34.0</t>
  </si>
  <si>
    <t>2021-08-12 02:59:01.0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</si>
  <si>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Mandatory Greenhouse Gas Reporting Rule</t>
  </si>
  <si>
    <t>2021-07-28 14:46:58.0</t>
  </si>
  <si>
    <t>OCEANIA HEALTHCARE LTD</t>
  </si>
  <si>
    <t>2021-07-25 23:08:15.0</t>
  </si>
  <si>
    <t>OCI N.V.</t>
  </si>
  <si>
    <t>2021-07-28 09:40:26.0</t>
  </si>
  <si>
    <t>OCL</t>
  </si>
  <si>
    <t>2021-07-05 09:08:33.0</t>
  </si>
  <si>
    <t>2021-07-27 05:26:40.0</t>
  </si>
  <si>
    <t>2021-07-07 09:04:37.0</t>
  </si>
  <si>
    <t>2021-07-27 11:24:25.0</t>
  </si>
  <si>
    <t>Korea GHG and Energy Target Management System Operating Guidelines; The Greenhouse Gas Protocol: A Corporate Accounting and Reporting Standard (Revised Edition); US EPA Center for Corporate Climate Leadership: Indirect Emissions From Purchased Electricity;  Other, please specify: IMO MEPC Circular 684, UN ICAO Carbon Emissions Calculator, US Department of Energy, US EPA Office of Transportation and Air Quality EPA-420-F-18-008,  The Norwegian Emission Inventory 2016, GHGP Technical Guidance for calculating Scope 3 emissions</t>
  </si>
  <si>
    <t>For scope 1: Calculations are made in accordance with IMO MEPC Circular 684. Figures involve also the terminal in Korea and USA.For scope 2: Calculations include the big offices in Bergen, Manila, Sao Paulo and Singapore. Figures involve also the terminals in Korea and USA.Principle is taken from US EPA Climate Leaders: Indirect Emissions from Purchases/Sales of Electricity and Steam.For scope 1+2+3: The Norwegian Emission Inventory 2016 by Statistics Norway is used.For scope 3: Calculations cover business travel worldwide, commuting worldwide, waste of the offices and terminals and estimates on purchased goods via the GHGP Scope 3 evaluator ( &lt;a href="https://quantis-suite.com/Scope-3-Evaluator/"&gt;https://quantis-suite.com/Scope-3-Evaluator/ ).</t>
  </si>
  <si>
    <t>Odontoprev S/A</t>
  </si>
  <si>
    <t>2021-07-28 23:41:56.0</t>
  </si>
  <si>
    <t>2021-07-21 01:32:27.0</t>
  </si>
  <si>
    <t>OEM Electronics AB</t>
  </si>
  <si>
    <t>2021-06-28 09:09:16.0</t>
  </si>
  <si>
    <t>OFFICE DEPOT DE MEXICO SA DE CV</t>
  </si>
  <si>
    <t>2021-08-09 15:45:32.0</t>
  </si>
  <si>
    <t>Office team</t>
  </si>
  <si>
    <t>2021-07-26 14:05:22.0</t>
  </si>
  <si>
    <t>2021-07-28 12:08:18.0</t>
  </si>
  <si>
    <t>Offset ABAD</t>
  </si>
  <si>
    <t>2021-07-23 13:46:29.0</t>
  </si>
  <si>
    <t>Other, please specify: Estandar establecidas por leyes de operacion</t>
  </si>
  <si>
    <t>Analisis bajos los paremetros segun la normativa legal establecida</t>
  </si>
  <si>
    <t>Offshore Solutions Limited</t>
  </si>
  <si>
    <t>2021-05-02 19:39:18.0</t>
  </si>
  <si>
    <t>2021-07-14 17:44:46.0</t>
  </si>
  <si>
    <t>2021-09-30 20:12:08.0</t>
  </si>
  <si>
    <t>Ohio Art Co</t>
  </si>
  <si>
    <t>2021-07-19 18:04:21.0</t>
  </si>
  <si>
    <t>US EPA Mandatory Greenhouse Gas Reporting Rule;  Other, please specify: Mass balance and record keeping required by our current Air Permits</t>
  </si>
  <si>
    <t>Mass balance and record keeping required by our current Air Permits</t>
  </si>
  <si>
    <t>OHtsuka Poly-Tech</t>
  </si>
  <si>
    <t>2021-07-22 01:13:24.0</t>
  </si>
  <si>
    <t>Other, please specify: HONDAグリーン購買ガイドライン</t>
  </si>
  <si>
    <t>HONDAグリーン購買ガイドライン</t>
  </si>
  <si>
    <t>2021-07-29 02:58:41.0</t>
  </si>
  <si>
    <t>Brazil GHG Protocol Programme; IPCC Guidelines for National Greenhouse Gas Inventories, 2006; ISO 14064-1; The Greenhouse Gas Protocol: Scope 2 Guidance</t>
  </si>
  <si>
    <t>2021-06-28 22:42:15.0</t>
  </si>
  <si>
    <t>ISO 14064-1; The Greenhouse Gas Protocol: A Corporate Accounting and Reporting Standard (Revised Edition); US EPA Center for Corporate Climate Leadership: Indirect Emissions From Purchased Electricity</t>
  </si>
  <si>
    <t>2021-07-28 12:10:31.0</t>
  </si>
  <si>
    <t>2021-07-28 07:23:36.0</t>
  </si>
  <si>
    <t>2021-08-25 06:54:10.0</t>
  </si>
  <si>
    <t>2021-07-28 07:23:47.0</t>
  </si>
  <si>
    <t>Japan Ministry of the Environment, Law Concerning the Promotion of the Measures to Cope with Global Warming, Superceded by Revision of the Act on Promotion of Global Warming Countermeasures (2005 Amendment);  Other, please specify: （日本の）電機・電子業界 低炭素社会実行計画 実施要領（2018.6.20改訂）</t>
  </si>
  <si>
    <t>　日本の「地球温暖化対策の推進に関する法律（温対法）」と「エネルギーの使用の合理化等に関する法律（省エネ）」に基づき、エネルギーの種類ごとにエネルギー使用量を算定し、CO 2排出係数を乗じてCO 2排出量を算定しました。電気と都市ガスについては、各事業者が公表しているCO 2排出係数を適用しています。測定データが入手できない事業所については、従業員数をもとに推計しています。推計値の割合は2020年度実績では2.4%程度です。また、2013年から2017年の間にグループに参加した企業については、日本の「電機・電子業界 低炭素社会実行計画 実施要領（2018.6.20改訂）」に基づき、新設年度の原単位を算出し、当該原単位から年1%の改善率で遡って基準年度の2013年度の原単位とエネルギー使用量を算出し当時のCO2排出係数よりCO2排出量を算出し2013年度に追加しました。</t>
  </si>
  <si>
    <t>OKTA</t>
  </si>
  <si>
    <t>2021-08-25 23:58:49.0</t>
  </si>
  <si>
    <t>2021-07-27 22:03:22.0</t>
  </si>
  <si>
    <t>Old Mutual Limited</t>
  </si>
  <si>
    <t>2021-07-28 16:25:40.0</t>
  </si>
  <si>
    <t>Oleofinos</t>
  </si>
  <si>
    <t>2021-07-15 23:22:36.0</t>
  </si>
  <si>
    <t>Other, please specify: Registro Nacional de Emisiones (México)</t>
  </si>
  <si>
    <t>Registro Nacional de Emisiones (México)</t>
  </si>
  <si>
    <t>2021-07-27 12:51:27.0</t>
  </si>
  <si>
    <t>Oliver Marketing</t>
  </si>
  <si>
    <t>2021-06-07 13:10:25.0</t>
  </si>
  <si>
    <t>OLVAN SPA</t>
  </si>
  <si>
    <t>2021-07-23 09:38:36.0</t>
  </si>
  <si>
    <t>Other, please specify: None of these, as data not required</t>
  </si>
  <si>
    <t>With the support od external certificated Companies</t>
  </si>
  <si>
    <t>OLVEA</t>
  </si>
  <si>
    <t>2021-06-24 16:50:06.0</t>
  </si>
  <si>
    <t>Olvi Oyj</t>
  </si>
  <si>
    <t>2021-07-22 08:39:00.0</t>
  </si>
  <si>
    <t>IPCC Guidelines for National Greenhouse Gas Inventories, 2006; The Greenhouse Gas Protocol: A Corporate Accounting and Reporting Standard (Revised Edition); The Greenhouse Gas Protocol: Scope 2 Guidance;  Other, please specify: Beverage Industry Greenhouse Gas Emission Sector guidance</t>
  </si>
  <si>
    <t>For CO2 used as ingredient, GHG calculation was done according to Beverage Industry Greenhouse Gas Emission Sector guidance (v.4.0) for biobased CO2.</t>
  </si>
  <si>
    <t>2021-07-28 05:14:01.0</t>
  </si>
  <si>
    <t>Om Jyoti Apparels (B-48)</t>
  </si>
  <si>
    <t>2021-08-07 07:40:43.0</t>
  </si>
  <si>
    <t>PROCESS</t>
  </si>
  <si>
    <t>2021-08-19 19:35:19.0</t>
  </si>
  <si>
    <t>Other, please specify: The only area in our daily operations where emissions are produced are vehicle and human emissions of CO2  and we are in the process to converting to all electric powered vehicles.  This will coincide with non fossil  production of electricity.</t>
  </si>
  <si>
    <t>2021-07-27 20:21:53.0</t>
  </si>
  <si>
    <t>2021-07-27 15:39:44.0</t>
  </si>
  <si>
    <t>OMP MECHTRON</t>
  </si>
  <si>
    <t>2021-07-22 07:16:40.0</t>
  </si>
  <si>
    <t>Other, please specify: Italian Law and regulation</t>
  </si>
  <si>
    <t>Calculate consumption of energy, gas and gasoline and convert them into TEP</t>
  </si>
  <si>
    <t>2021-07-28 07:23:03.0</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</si>
  <si>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</si>
  <si>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2021-07-28 09:15:56.0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</si>
  <si>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See question C5.2a</t>
  </si>
  <si>
    <t>European Monitoring guideline 2007/589/EG and the respective national legislation under the EU ETSEMEP/EEA air pollutant emission inventory guidebookExcel tool based on IOGP factorsIOGP: The International Association of Oil &amp;; Gas producers is a unique global forum in which members identify and share best practices to achieve improvements in every aspect of health, safety, the environment, security, social responsibility, engineering and operations</t>
  </si>
  <si>
    <t>2021-07-27 14:57:34.0</t>
  </si>
  <si>
    <t>Other, please specify: https://www.gov.uk/government/publications/greenhouse-gas-reporting-conversion-factors-2018</t>
  </si>
  <si>
    <t>The UK govt does not provide oil grade specific conversion factors for tonne to GJ. Therefore we have used:  the same fuel oil conversion factor for both the Fuel Oil and Light Fuel Oil (HFO and LFO)  Diesel oil conversion factor for Diesel oil (LDO)We have used the above conversions. The same conversion factor is used for low sulphur fuel oil because since it's only ''low on sulphur” the energy value doesn't change much. This is only important when try to calculate the SOx emissions from this type of fuels.</t>
  </si>
  <si>
    <t>2021-07-23 09:16:18.0</t>
  </si>
  <si>
    <t>Other, please specify: Tablas del IDEA (Instituto para la Diversificación y Ahorro de la Energía).</t>
  </si>
  <si>
    <t>Documento Reconocido del Reglamento de Instalaciones Térmicas en los Edificios (RITE) FACTORES DE EMISIÓN DE CO2 y COEFICIENTES DE PASO A ENERGÍA PRIMARIA DE DIFERENTES FUENTES DE ENERGÍA FINAL CONSUMIDAS EN EL SECTOR DE EDIFICIOS EN ESPAÑA.</t>
  </si>
  <si>
    <t>ONE WORKPLACE L FERRARI</t>
  </si>
  <si>
    <t>2021-06-30 21:50:09.0</t>
  </si>
  <si>
    <t>Other, please specify: Currently being developed with support from a consultant</t>
  </si>
  <si>
    <t>Currently being developed with support from a consultant</t>
  </si>
  <si>
    <t>2021-08-11 15:19:54.0</t>
  </si>
  <si>
    <t>The Greenhouse Gas Protocol: A Corporate Accounting and Reporting Standard (Revised Edition); The Greenhouse Gas Protocol: Scope 2 Guidance; US EPA Mandatory Greenhouse Gas Reporting Rule;  Other, please specify: US EPA eGRID 2019</t>
  </si>
  <si>
    <t>Scope 1 emissions were calculated by using the methodology found in the US EPA Mandatory Greenhouse Gas Reporting Rule and cover 100% of assets operated by ONEOK . Scope 2 emissions were calculated using electricity consumption and the EPA Emissions &amp;; Generation Resource Integrated Database (eGRID 2019) sub-region emission factors.</t>
  </si>
  <si>
    <t>2021-07-28 09:15:32.0</t>
  </si>
  <si>
    <t>2021-07-29 04:44:25.0</t>
  </si>
  <si>
    <t>The Greenhouse Gas Protocol: A Corporate Accounting and Reporting Standard (Revised Edition);  Other, please specify: IPCC 5th Assessment Year Report</t>
  </si>
  <si>
    <t>GHG Protocol: GHG Protocol supplies the world's most widely used greenhouse gas accounting standards. The standards below are designed to provide a framework for businesses, governments, and other entities to measure and report their greenhouse gas emissions in ways that support their missions and goals. In 2016, 92% of Fortune 500 companies responding to the CDP used GHG Protocol directly or indirectly through a program based on GHG Protocol. It provides the accounting platform for virtually every corporate GHG reporting program in the world.IPCC 5th Assessment Year Report: Addresses the following topics: observed changes and their causes; future climate change, risks and impacts; future pathways for adaptation, mitigation and sustainable development; adaptation and mitigation.Observed changes and their causes - Human influence on the climate system is clear, and recent anthropogenic emissions of greenhouse gases are the highest in history. Recent climate changes have had widespread impacts on human and natural systemsFuture climate changed, risks, and impact - Continued emission of greenhouse gases will cause further warming and long-lasting changes in all components of the climate system, increasing the likelihood of severe, pervasive and irreversible impacts for people and ecosystems. Limiting climate change would require substantial and sustained reductions in greenhouse gas emissions which, together with adaptation, can limit climate change risks.Future pathways for adaptation, mitigation and sustainable development - Adaptation and mitigation are complementary strategies for reducing and managing the risks of climate change. Substantial emissions reductions over the next few decades can reduce climate risks in the 21st century and beyond, increase prospects for effective adaptation, reduce the costs and challenges of mitigation in the longer term and contribute to climate-resilient pathways for sustainable development.Adaptation and mitigation - Many adaptation and mitigation options can help address climate change, but no single option is sufficient by itself. Effective implementation depends on policies and cooperation at all scales and can be enhanced through integrated responses that link mitigation and adaptation with other societal objectives.</t>
  </si>
  <si>
    <t>2021-06-29 13:10:34.0</t>
  </si>
  <si>
    <t>Oomorikasei Co. Ltd.</t>
  </si>
  <si>
    <t>2021-07-07 04:50:08.0</t>
  </si>
  <si>
    <t>2021-08-26 16:08:36.0</t>
  </si>
  <si>
    <t>OpenText Corporation</t>
  </si>
  <si>
    <t>2021-08-09 19:20:26.0</t>
  </si>
  <si>
    <t>OPERADOR DE TRANSPORTES MAESTRANS, S.L.U.</t>
  </si>
  <si>
    <t>2021-06-15 13:32:39.0</t>
  </si>
  <si>
    <t>OPERALOG TRANSPORTES LTDA</t>
  </si>
  <si>
    <t>2021-07-27 22:50:20.0</t>
  </si>
  <si>
    <t>OPTIK TECHNOLOGIES LTD</t>
  </si>
  <si>
    <t>2021-08-22 03:39:09.0</t>
  </si>
  <si>
    <t>OPTIMA MANUFACTURING INC</t>
  </si>
  <si>
    <t>2021-06-15 18:03:15.0</t>
  </si>
  <si>
    <t>OPTIMAX INTERNATIONAL</t>
  </si>
  <si>
    <t>2021-07-26 01:21:12.0</t>
  </si>
  <si>
    <t>2021-07-30 06:31:31.0</t>
  </si>
  <si>
    <t>2021-07-21 15:18:05.0</t>
  </si>
  <si>
    <t>The Greenhouse Gas Protocol: A Corporate Accounting and Reporting Standard (Revised Edition);  Other, please specify: For the CO2 linked to electricity consumption (Scope 2) we use the CO2 emission factors of the IEA (International Energy Agency) , in its re-updated version of January 2018</t>
  </si>
  <si>
    <t>For the CO2 linked to electricity consumption, the CO2 emission factors of the IEA (International Energy Agency), in its re-updated version , has been used for all countries. The emission factors (electricity) of the GHG Protocol and of the ADEME used during the previous reporting for France have been replaced by those of the IEA.The coefficients used for the other fuels (natural gas, fuel oil, coal, gasoline, diesel fuel and LPG) have not been changed and come from the GHG (2007).</t>
  </si>
  <si>
    <t>2021-07-21 07:05:16.0</t>
  </si>
  <si>
    <t>2021-07-28 17:43:34.0</t>
  </si>
  <si>
    <t>Orchid Orthopedic Solutions</t>
  </si>
  <si>
    <t>2021-07-26 18:29:29.0</t>
  </si>
  <si>
    <t>2021-06-09 16:36:55.0</t>
  </si>
  <si>
    <t>2021-07-27 04:48:29.0</t>
  </si>
  <si>
    <t>Australia - National Greenhouse and Energy Reporting Act; The Greenhouse Gas Protocol: A Corporate Accounting and Reporting Standard (Revised Edition);  Other, please specify: Global Scope 2 emissions determined with use of country based Emission factors taken from:- International Energy Agency – eGRID; Continuous Emissions Monitoring Systems (CEMS) data for N2O emissions</t>
  </si>
  <si>
    <t>- Global Scope 2 emissions determined with use of country based emission factors taken from:- International Energy Agency – eGRID;- Continuous Emissions Monitoring Systems (CEMS) data for N2O emissions: Orica's major manufacturing plants utilise continuous point source monitoring equipment for measurement of nitrous oxide emissions.</t>
  </si>
  <si>
    <t>Oriental Land Co Ltd.</t>
  </si>
  <si>
    <t>2021-07-26 05:41:50.0</t>
  </si>
  <si>
    <t>Recreation &amp; entertainment facilities</t>
  </si>
  <si>
    <t>2021-07-09 15:23:47.0</t>
  </si>
  <si>
    <t>2021-07-27 07:44:31.0</t>
  </si>
  <si>
    <t>2021-06-04 11:00:16.0</t>
  </si>
  <si>
    <t>Other, please specify: Asunción de 1 tonelada por vehículo particular por año.</t>
  </si>
  <si>
    <t>Asunción de 1 tonelada por vehículo particular por año.</t>
  </si>
  <si>
    <t>2021-07-06 08:16:47.0</t>
  </si>
  <si>
    <t>Orion Machinery Co., Ltd.</t>
  </si>
  <si>
    <t>2021-07-28 07:46:12.0</t>
  </si>
  <si>
    <t>2021-07-02 11:05:54.0</t>
  </si>
  <si>
    <t>The Greenhouse Gas Protocol: A Corporate Accounting and Reporting Standard (Revised Edition);  Other, please specify: Calculation based on reports from energy suppliers (scope 2) and fuel consumption (scope 1)</t>
  </si>
  <si>
    <t>Our scope 1 emissions are from boilers and the energy needed to produce steam in of the facilities. For these, we base the calculation on fuel consumption and emission factors of the fuels.Scope 2 emissions are due to use of purchased energy. For these, we base the calculation on energy usage and emission factors, provided by the suppliers of our purchased energy.</t>
  </si>
  <si>
    <t>ORIX Corporation</t>
  </si>
  <si>
    <t>2021-07-29 03:49:13.0</t>
  </si>
  <si>
    <t>Japan Ministry of the Environment, Law Concerning the Promotion of the Measures to Cope with Global Warming, Superceded by Revision of the Act on Promotion of Global Warming Countermeasures (2005 Amendment);  Other, please specify: Japan Ministry of Economy, Trade and Industry, Act on the Rational Use of Energy</t>
  </si>
  <si>
    <t>Centralized control method in compliance with the two laws, Japan Ministry of the Environment, Law Concerning the Promotion of the Measures to Cope with Global Warming, Superseded by Revision of the Act on Promotion of Global Warming Countermeasures, Japan Ministry of Economy, Trade and Industry, Act on the Rational Use of Energy</t>
  </si>
  <si>
    <t>ORIX JREIT Inc.</t>
  </si>
  <si>
    <t>2021-07-27 08:29:03.0</t>
  </si>
  <si>
    <t>2021-07-21 08:35:41.0</t>
  </si>
  <si>
    <t>ORKLI ,S, COOP LTDA</t>
  </si>
  <si>
    <t>2021-09-30 10:23:27.0</t>
  </si>
  <si>
    <t>Other, please specify: UNE EN 14064</t>
  </si>
  <si>
    <t>UNE EN 14064</t>
  </si>
  <si>
    <t>2021-06-16 17:34:50.0</t>
  </si>
  <si>
    <t>2021-08-11 20:45:38.0</t>
  </si>
  <si>
    <t>Geothermal generation</t>
  </si>
  <si>
    <t>Defra Environmental Reporting Guidelines: Including streamlined energy and carbon reporting guidance, 2019; The Greenhouse Gas Protocol: A Corporate Accounting and Reporting Standard (Revised Edition); US EPA Center for Corporate Climate Leadership: Indirect Emissions From Purchased Electricity;  Other, please specify: Market base scope 2 emission factors detailed in answer to question C5.2a</t>
  </si>
  <si>
    <t>· All emission factors are DEFRA or EPA(2020)· The emission from our emitting geothermal power plants base their factor on this EPA study: &lt;a href="https://www.energy.gov/eere/geothermal/geothermal-power-plants-meeting-clean-air-standards"&gt;https://www.energy.gov/eere/geothermal/geothermal-power-plants-meeting-clean-air-standards· The market based emission factors for scope 2 are from:o Israeli Ministry of Environmental Protection which provided the factor for the Israeli Electric Company's factorso USA utilities own factors:§ Southern California Edison§ Idaho Power§ NV Energyo The Energy and Petroleum Regulatory Authority-EPRA, Kenyao Guatemala Official Government information about of the emission factors of year 2017o PPE Guadeloupeo https://www.carbonfootprint.com/docs/2019_06_emissions_factors_sources_for_2019_electricity.pdfoTurkey Climate Transparency Report 2020</t>
  </si>
  <si>
    <t>Ornua</t>
  </si>
  <si>
    <t>2021-07-27 13:24:11.0</t>
  </si>
  <si>
    <t>2021-07-27 06:56:53.0</t>
  </si>
  <si>
    <t>Australia - National Greenhouse and Energy Reporting Act; New Zealand - Guidance for Voluntary, Corporate Greenhouse Gas Reporting;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t>
  </si>
  <si>
    <t>ORPEA</t>
  </si>
  <si>
    <t>2021-07-02 08:24:52.0</t>
  </si>
  <si>
    <t>2021-07-02 13:28:47.0</t>
  </si>
  <si>
    <t>2021-07-28 07:55:29.0</t>
  </si>
  <si>
    <t>2021-07-07 11:43:22.0</t>
  </si>
  <si>
    <t>Other, please specify: Substainability Report</t>
  </si>
  <si>
    <t>Emission from Fossil Powered Enegrystation and from Naturalgas</t>
  </si>
  <si>
    <t>OSESP COMERCIAL E ADMINISTRADORA LT</t>
  </si>
  <si>
    <t>2021-07-22 20:15:43.0</t>
  </si>
  <si>
    <t>Other, please specify: não realizamos medições</t>
  </si>
  <si>
    <t>Somos prestadores de serviço, por este motivo, não utilizamos máquinas e equipamentos que geram emissões de gases que trazem impacto ao clima.</t>
  </si>
  <si>
    <t>2021-07-20 07:12:53.0</t>
  </si>
  <si>
    <t>OSLER HOSKIN &amp; HARCOURT LLP</t>
  </si>
  <si>
    <t>2021-07-28 13:33:31.0</t>
  </si>
  <si>
    <t>OSM</t>
  </si>
  <si>
    <t>2021-05-18 07:38:09.0</t>
  </si>
  <si>
    <t>Osma Stampi S.p.A.</t>
  </si>
  <si>
    <t>2021-07-13 09:53:54.0</t>
  </si>
  <si>
    <t>2021-07-28 13:35:01.0</t>
  </si>
  <si>
    <t>2021-07-27 11:41:33.0</t>
  </si>
  <si>
    <t>OTICS Corporation</t>
  </si>
  <si>
    <t>2021-07-26 05:18:20.0</t>
  </si>
  <si>
    <t>Otsuka Corporation</t>
  </si>
  <si>
    <t>2021-07-27 04:19:00.0</t>
  </si>
  <si>
    <t>2021-07-28 03:02:49.0</t>
  </si>
  <si>
    <t>2021-07-20 08:17:12.0</t>
  </si>
  <si>
    <t>2021-07-28 09:26:50.0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</si>
  <si>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World Steel Association CO2 emissions data collection guidelines;  Other, please specify: Draft ISO/DIS 14404-2, 2012, LCA from concerned industry and Medio Ambiente, Mexico 2021</t>
  </si>
  <si>
    <t>Activity, direct emission data, fuel and electricity consumption and material use are collected in a company sustainability data tool (csm ToFuture) which is certified. Fuel emission factors are correlated to the ETS rules or the US EPA publication, Electricity emission factor is calculated with the weighted average of purchased electricity of the whole company. The e-factor is communicated from the power supplier except for US and Mexico sites. For both the published e-factors are taken from the Government publications. In first order the published LCA data of the sector are taken for sacope 3 calculation, Second, draft ISO/DIS 14404-2, 2012 and worldsteel gives relevant e-factors for scope 3 emissions.</t>
  </si>
  <si>
    <t>2021-07-28 21:41:27.0</t>
  </si>
  <si>
    <t>Oxford Porcelanas Industrial LTDA.</t>
  </si>
  <si>
    <t>2021-07-12 11:34:05.0</t>
  </si>
  <si>
    <t>Other, please specify: CONAMA 382/06 EPA CTM 030/1.997</t>
  </si>
  <si>
    <t>Realizamos monitoramento anual das emissões através da resolução do CONAMA 382/06 de 26/12/2006. Seguimos a CETESB l9.221/1.990, CETESBL9.222/1.992, CETESB L9.225/1.995, NBR12.019/1.990, EPA CTM 030/1.997</t>
  </si>
  <si>
    <t>2021-07-27 21:43:39.0</t>
  </si>
  <si>
    <t>Other, please specify: We got in contact with the company we purchase electricity "EDENORTE" for the calculation of emissions from the electricity we purchase and they told us to use a factor of 0.6367 tCO2 per Kwh.</t>
  </si>
  <si>
    <t>According to EDENORTE we can use a factor of 0.6367 tCO2 per Kwh of electricity we consume to calculate our GHG emissions from the electricity we purchase from them.</t>
  </si>
  <si>
    <t>2021-07-29 11:00:59.0</t>
  </si>
  <si>
    <t>The Greenhouse Gas Protocol: A Corporate Accounting and Reporting Standard (Revised Edition);  Other, please specify: DIN EN ISO 50001</t>
  </si>
  <si>
    <t>We are certified by TUEV NORD according to the standard of DIN EN ISO 50001.The main objective of the standard is to improve energy-related performance and energy efficiency continuously and to identify energy reduction opportunities. This systematic approach will help organizations to establish systems and processes.Consistent energy management helps organizations to realize untapped energy efficiency potential. They will benefit from cost savings and make a significant contribution to environmental and climate protection, for example by the permanent reduction of CO2 emissions. The standard should alert employees and in particular the management level to the immediate and long-term energy management gains that can be made. The organization can discover potential savings and competitive advantages. Furthermore, a huge image boost for the organization can be created.</t>
  </si>
  <si>
    <t>Oy Orient-Occident Ltd</t>
  </si>
  <si>
    <t>2021-07-07 11:49:55.0</t>
  </si>
  <si>
    <t>2021-07-27 02:32:25.0</t>
  </si>
  <si>
    <t>P2CG LIMITED T/A P2 CONSULTING</t>
  </si>
  <si>
    <t>2021-06-23 14:04:46.0</t>
  </si>
  <si>
    <t>Other, please specify: We are unable to provide emissions as we do not record or measure this information</t>
  </si>
  <si>
    <t>We are unable to provide emissions as we do not record or measure this information</t>
  </si>
  <si>
    <t>2021-07-28 18:22:43.0</t>
  </si>
  <si>
    <t>Pacific Engineering Corporation</t>
  </si>
  <si>
    <t>2021-09-27 04:02:32.0</t>
  </si>
  <si>
    <t>Other, please specify: 経済産業省の事業者エネルギー使用量算出用紙に基づいている</t>
  </si>
  <si>
    <t>電力会社（中部電力）の係数値を使用する</t>
  </si>
  <si>
    <t>2021-07-28 04:13:47.0</t>
  </si>
  <si>
    <t>2021-07-24 00:00:18.0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</si>
  <si>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</si>
  <si>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2021-07-28 09:41:09.0</t>
  </si>
  <si>
    <t>2021-07-27 17:51:28.0</t>
  </si>
  <si>
    <t>PACKAGING SERVICES INDUSTRIES</t>
  </si>
  <si>
    <t>2021-04-29 12:10:45.0</t>
  </si>
  <si>
    <t>PACKSEVEN INDUSTRIA E COMERCIO LTDA</t>
  </si>
  <si>
    <t>2021-07-28 19:46:46.0</t>
  </si>
  <si>
    <t>Other, please specify: Under development.</t>
  </si>
  <si>
    <t>Under development.</t>
  </si>
  <si>
    <t>PACTERA TECHNOLOGIES INC</t>
  </si>
  <si>
    <t>2021-07-28 16:32:45.0</t>
  </si>
  <si>
    <t>Pactiv Evergreen, Inc.</t>
  </si>
  <si>
    <t>2021-07-28 13:04:44.0</t>
  </si>
  <si>
    <t>The Climate Registry: General Reporting Protocol; US EPA Mandatory Greenhouse Gas Reporting Rule;  Other, please specify: US EPA Emissions &amp; Generation Resource Integrated Database (eGRID)</t>
  </si>
  <si>
    <t>US EPA Emissions &amp;; Generation Resource Integrated Database (eGRID) and US EPA Mandatory Greenhouse Gas Reporting Rule</t>
  </si>
  <si>
    <t>2021-08-13 08:54:09.0</t>
  </si>
  <si>
    <t>Palace Capital</t>
  </si>
  <si>
    <t>2021-07-27 18:27:02.0</t>
  </si>
  <si>
    <t>PALETS EMPAQUES Y EMBALAJES</t>
  </si>
  <si>
    <t>2021-07-16 16:27:47.0</t>
  </si>
  <si>
    <t>Programa GEI Mexico; US EPA Emissions &amp; Generation Resource Integrated Database (eGRID)</t>
  </si>
  <si>
    <t>2021-07-23 06:37:08.0</t>
  </si>
  <si>
    <t>2021-07-26 07:24:25.0</t>
  </si>
  <si>
    <t>Palo Alto Networks</t>
  </si>
  <si>
    <t>2021-07-29 01:16:53.0</t>
  </si>
  <si>
    <t>IPCC Guidelines for National Greenhouse Gas Inventories, 2006;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</si>
  <si>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Pamolsa</t>
  </si>
  <si>
    <t>2021-08-19 17:46:37.0</t>
  </si>
  <si>
    <t>Pampa Energia S.A.</t>
  </si>
  <si>
    <t>2021-07-28 14:32:09.0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</si>
  <si>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Emissions &amp; Generation Resource Integrated Database (eGRID)</t>
  </si>
  <si>
    <t>Pan-Pacific Co.,Ltd</t>
  </si>
  <si>
    <t>2021-07-28 08:50:24.0</t>
  </si>
  <si>
    <t>The Greenhouse Gas Protocol: A Corporate Accounting and Reporting Standard (Revised Edition); The Greenhouse Gas Protocol: Scope 2 Guidance;  Other, please specify: Higg Index FEM Module ( https://portal.higg.org)</t>
  </si>
  <si>
    <t>We follow the following guideline.1. GHG Protocol Corporate Standard Revised, published by World Resource Institute.2. Corporate Value Chain (Scope 3) Standard, published by World Resource Institute.</t>
  </si>
  <si>
    <t>Pan Civil</t>
  </si>
  <si>
    <t>2021-07-07 03:20:39.0</t>
  </si>
  <si>
    <t>2021-07-30 01:20:47.0</t>
  </si>
  <si>
    <t>2021-07-28 04:40:27.0</t>
  </si>
  <si>
    <t>2021-07-27 20:43:37.0</t>
  </si>
  <si>
    <t>Act on the Rational Use of Energy; IEA CO2 Emissions from Fuel Combustion;  Other, please specify: Protocolo de emisiones secretaria de ambiente</t>
  </si>
  <si>
    <t>De acuerdo al protocolo para el control y vigilancia de la contaminación atmosférica generada por fuentes fijasresolución 909 de 2008</t>
  </si>
  <si>
    <t>2021-07-28 03:27:10.0</t>
  </si>
  <si>
    <t>2021-07-20 14:40:28.0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</si>
  <si>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Scope 2 Guidance</t>
  </si>
  <si>
    <t>2021-07-06 06:40:10.0</t>
  </si>
  <si>
    <t>PANDROL USA, LP</t>
  </si>
  <si>
    <t>2021-07-27 18:27:41.0</t>
  </si>
  <si>
    <t>2021-07-28 05:03:55.0</t>
  </si>
  <si>
    <t>IPCC Guidelines for National Greenhouse Gas Inventories, 2006; ISO 14064-1; Programa GEI Mexico; The Greenhouse Gas Protocol: A Corporate Accounting and Reporting Standard (Revised Edition); US EPA Emissions &amp; Generation Resource Integrated Database (eGRID)</t>
  </si>
  <si>
    <t>2021-05-12 08:59:37.0</t>
  </si>
  <si>
    <t>2021-07-23 05:06:05.0</t>
  </si>
  <si>
    <t>2021-06-23 04:54:09.0</t>
  </si>
  <si>
    <t>Paragon Transaction</t>
  </si>
  <si>
    <t>2021-09-02 08:51:40.0</t>
  </si>
  <si>
    <t>PARAMOUNT COFFEE COMPANY</t>
  </si>
  <si>
    <t>2021-08-27 16:22:04.0</t>
  </si>
  <si>
    <t>2021-07-28 17:40:49.0</t>
  </si>
  <si>
    <t>Australia - National Greenhouse and Energy Reporting Act; 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Other, please specify: Canada NATIONAL INVENTORY REPORT 1990–2018, Defra Environmental Reporting Guidelines: Including streamlined energy&amp;carbon reporting guidance, Sustainable Energy Authority of Ireland, The Catalan Office for Climate Change, World Input-Output Database</t>
  </si>
  <si>
    <t>● Canada NATIONAL INVENTORY REPORT 1990–2018● Defra Environmental Reporting Guidelines: Including streamlined energy and carbon reporting guidance, 2020● SEAI - Sustainable Energy Authority of Ireland● The Catalan Office for Climate Change● World Input-Output Database</t>
  </si>
  <si>
    <t>Paramount Group Inc</t>
  </si>
  <si>
    <t>2021-07-28 21:52:24.0</t>
  </si>
  <si>
    <t>Paramount Resources Ltd.</t>
  </si>
  <si>
    <t>2021-07-28 20:10:55.0</t>
  </si>
  <si>
    <t>American Petroleum Institute Compendium of Greenhouse Gas Emissions Methodologies for the Oil and Natural Gas Industry, 2009; Canadian Association of Petroleum Producers, Calculating Greenhouse Gas Emissions, 2003;  Other, please specify: 1. Alberta greenhouse gas quantification methodologies. version-2-1-2021-03. 2. Carbon offset emissions factors handbook. v-2-2019-11 3. Quantification Methodologies for the CCI Regulation and the Specified Gas Reporting Regul</t>
  </si>
  <si>
    <t>In compliance with Alberta air regulations, we use the listed methodologies under "Other" forcalculating GHG emissions.</t>
  </si>
  <si>
    <t>2021-07-29 02:58:43.0</t>
  </si>
  <si>
    <t>2021-07-28 21:50:55.0</t>
  </si>
  <si>
    <t>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</si>
  <si>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PARK24 Co., Ltd.</t>
  </si>
  <si>
    <t>2021-07-28 06:38:47.0</t>
  </si>
  <si>
    <t>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t>
  </si>
  <si>
    <t>2021-07-27 00:14:24.0</t>
  </si>
  <si>
    <t>Environment Canada, Primary Iron and Steel Production, Guidance Manual for Estimating Greenhouse Gas Emissions; IPCC Guidelines for National Greenhouse Gas Inventories, 2006; US EPA Emissions &amp; Generation Resource Integrated Database (eGRID)</t>
  </si>
  <si>
    <t>PARKSIDE FLEXIBLES LTD</t>
  </si>
  <si>
    <t>2021-07-27 19:11:54.0</t>
  </si>
  <si>
    <t>PARLA CONTACT CENTER LTDA</t>
  </si>
  <si>
    <t>2021-07-27 18:27:35.0</t>
  </si>
  <si>
    <t>Parlourwood LTD</t>
  </si>
  <si>
    <t>2021-08-10 14:53:31.0</t>
  </si>
  <si>
    <t>Other, please specify: We have not used these yet but plan to.</t>
  </si>
  <si>
    <t>Not yet commenced but plan to.</t>
  </si>
  <si>
    <t>Partners Group</t>
  </si>
  <si>
    <t>2021-07-28 17:40:51.0</t>
  </si>
  <si>
    <t>The Greenhouse Gas Protocol: A Corporate Accounting and Reporting Standard (Revised Edition);  Other, please specify: WRI/WBSCD GHG Protocol</t>
  </si>
  <si>
    <t>The methodologies used are pursuant to the WRI/WBSCD GHG Protocol. Emissions are expressed in metric tons CO2 equivalent (tCO2e). The accounting boundary of the tool is defined to focus on Scope 1 and Scope 2 emissions of each location (mandatory by GHG Protocol). Scope 1 emissions are direct GHG emissions from sources that are owned or operated by the company (e.g. stationary combustion, mobile combustion). Scope 2 emissions include Indirect GHG emissions from the use of purchased electricity, steam, heating and cooling. The emission factors used in the tool are derived from reliable references such as the IEA emission factors database of 2019 that provides country specific electricity emission factors. Fossil fuel average emission factors have been calculated using DEFRA data.</t>
  </si>
  <si>
    <t>Partron Company</t>
  </si>
  <si>
    <t>2021-07-15 05:26:12.0</t>
  </si>
  <si>
    <t>PASCHALL TRUCKING</t>
  </si>
  <si>
    <t>2021-07-22 19:37:15.0</t>
  </si>
  <si>
    <t>2021-07-22 22:16:07.0</t>
  </si>
  <si>
    <t>Other, please specify; Programa GEI Mexico; The Greenhouse Gas Protocol: Public Sector Standard</t>
  </si>
  <si>
    <t>Se realizan los estudios ambientales correspondientes para el trámite de COI (Cédula de Operación Integral), así como la recopilación de la información del área logística con respecto a la movilidad de los transportes utilizados</t>
  </si>
  <si>
    <t>Pasteleria Cidrines</t>
  </si>
  <si>
    <t>2021-07-28 23:03:18.0</t>
  </si>
  <si>
    <t>2021-07-23 14:54:13.0</t>
  </si>
  <si>
    <t>Other, please specify: ISPRA report for Italy</t>
  </si>
  <si>
    <t>Pattern collected data on energy and gas consumptions and data related to the distance covered by company cars and employee commuting. Emissions related to these above mentioned activities have been calculated using national coefficients provided by the ISPRA report for Italy.</t>
  </si>
  <si>
    <t>2021-07-06 14:53:48.0</t>
  </si>
  <si>
    <t>Other, please specify: BFE/BAFU 2014. Federal Office for the Environment. Swiss Confederation.</t>
  </si>
  <si>
    <t>BFE/BAFU 2014. Federal Office for the Environment. Swiss Confederation. Fact sheet: CO2 emission factors in Switzerland's greenhouse gas inventory.</t>
  </si>
  <si>
    <t>Pauls Muesli PTY LTD</t>
  </si>
  <si>
    <t>2021-07-29 04:16:27.0</t>
  </si>
  <si>
    <t>Other, please specify: We have not used any organisation to collect data</t>
  </si>
  <si>
    <t>We have used our City of Johannesburg power bill to get the total power used and supplied to us by council.</t>
  </si>
  <si>
    <t>PAVIBRA ENGENHARIA LTDA</t>
  </si>
  <si>
    <t>2021-08-27 18:59:47.0</t>
  </si>
  <si>
    <t>PAWEL MATASKA</t>
  </si>
  <si>
    <t>2021-05-03 15:02:35.0</t>
  </si>
  <si>
    <t>2021-07-19 05:13:30.0</t>
  </si>
  <si>
    <t>Paychex, Inc.</t>
  </si>
  <si>
    <t>2021-07-28 20:54:30.0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</si>
  <si>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</si>
  <si>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2021-07-23 07:43:36.0</t>
  </si>
  <si>
    <t>Paypoint</t>
  </si>
  <si>
    <t>2021-07-28 13:26:23.0</t>
  </si>
  <si>
    <t>Other, please specify: The new streamlined Energy  Carbon Reporting regulations which came into effect on 1 April 2019.</t>
  </si>
  <si>
    <t>Environmental Reporting Guidelines using the latest UK Government GHG Conversion Factors.</t>
  </si>
  <si>
    <t>PAYTECH CONSULTING AS</t>
  </si>
  <si>
    <t>2021-07-28 15:06:08.0</t>
  </si>
  <si>
    <t>Other, please specify: Have not used a system to collect this data</t>
  </si>
  <si>
    <t>PBA ENGENHARIA E CONSTR LTDA</t>
  </si>
  <si>
    <t>2021-07-22 16:46:12.0</t>
  </si>
  <si>
    <t>PBR TECHNOLOGY S.R.L.</t>
  </si>
  <si>
    <t>2021-06-24 11:03:33.0</t>
  </si>
  <si>
    <t>Other, please specify; The Greenhouse Gas Protocol: Public Sector Standard</t>
  </si>
  <si>
    <t>PBR has used a combination of methodologies determined on a case-by-case basis .</t>
  </si>
  <si>
    <t>PC Partner Limited</t>
  </si>
  <si>
    <t>2021-07-26 08:44:51.0</t>
  </si>
  <si>
    <t>China Corporate Energy Conservation and GHG Management Programme;  Other, please specify: Acer calculation table provided by Acer</t>
  </si>
  <si>
    <t>We use the calculation table provided by the customer Acer to calculate the emissions, and Acer's calculation method is based on CDP related technology.We collect raw emissions data of scopes 1 and 2 and then fill in the Acer GHG calculations form to get emissions for company scopes 1 and scopes 2.</t>
  </si>
  <si>
    <t>PCC Exol</t>
  </si>
  <si>
    <t>2021-07-28 10:54:20.0</t>
  </si>
  <si>
    <t>PE Agrarkontor</t>
  </si>
  <si>
    <t>2021-08-16 10:01:05.0</t>
  </si>
  <si>
    <t>Other, please specify: we do not have methodology for emissions</t>
  </si>
  <si>
    <t>not available</t>
  </si>
  <si>
    <t>2021-06-30 14:34:20.0</t>
  </si>
  <si>
    <t>Peak of the Market</t>
  </si>
  <si>
    <t>2021-07-15 22:14:10.0</t>
  </si>
  <si>
    <t>Other, please specify: We don't use a standard protocol or methodology to calculate emissions. When we reported last year we used the calculator provided on the Walmart Gigaton sustainability project</t>
  </si>
  <si>
    <t>We used the calculator provided by Walmart's Project Gigaton</t>
  </si>
  <si>
    <t>2021-07-26 14:39:17.0</t>
  </si>
  <si>
    <t>PEDERTRACTOR IND E COM DE PECAS</t>
  </si>
  <si>
    <t>2021-06-09 17:45:28.0</t>
  </si>
  <si>
    <t>2021-07-27 18:34:34.0</t>
  </si>
  <si>
    <t>2021-07-26 14:17:49.0</t>
  </si>
  <si>
    <t>2021-07-22 10:08:52.0</t>
  </si>
  <si>
    <t>PEKING HANDICRAFT INC</t>
  </si>
  <si>
    <t>2021-07-26 16:39:26.0</t>
  </si>
  <si>
    <t>China Corporate Energy Conservation and GHG Management Programme; IPCC Guidelines for National Greenhouse Gas Inventories, 2006; ISO 14064-1; The Greenhouse Gas Protocol: A Corporate Accounting and Reporting Standard (Revised Edition); The Greenhouse Gas Protocol: Public Sector Standard; The Greenhouse Gas Protocol: Scope 2 Guidance;  Other, please specify: 本公司范围一和范围二的碳排放计算参考了GB/T32150-2015工业企业温室气体排放核算和报告通则，同时参考了温室气体核算排放因子：公用行业标准。IPCC AR5</t>
  </si>
  <si>
    <t>1,参考中华人民共各国国家标准GB/T32150-250 《工业企业温室气体排放核算和报告通则》工作流程、温室气体排放核算边界、温室气体排放核算步骤与方法（测定温室气体排放因子、计算和汇总温室气体排放量）等。2，同时参考了中国标准化研究院关于碳足迹核算碳报告工具CARBON TRUST TOOL。3，由于我公司属于贸易型公司，无实质的生产过程，因此范围一的活动类型仅涉及公司自有车辆的汽油年用量产生的碳排放，无过程和逸散性排放，也无入厂物流及出场物流等。4，由于我公司属于贸易型公司，无实质的工艺生产过程，因此范围二的碳排放主要来源于外购电力，也就是一年的用电量产生的碳排放，本公司位于上海，属于华东电网。无清洁能源发电设备如太阳能或风力发电等，故基于市场的范围二排放没有涉及。也无涉及热力、蒸汽、冷力等。5，在确定了我公司的温室气体排放核算边界以后，接下来我们就计算温室气体排放量，首先我们选择了核算方法，就是利用中国标准化研究院开发的碳足迹核算小工具，选择WRI能源工具2.1 中的排放因子计算出碳排放量并计算与汇总而得。6，对于范围三的温室气体排放数据的收集，是比较有挑战性的，我们在客户的引导下，每年利用SAC全球服装联盟的Higg Index FEM希格指数的环境模块收集了旗下主要工厂的碳排放数据（主要是工厂的范围一及范围二）汇总作为我们外贸型公司的范围三排放数据，根据我公司业务量在该工厂的占比，乘以相应的系数。</t>
  </si>
  <si>
    <t>2021-07-15 22:54:12.0</t>
  </si>
  <si>
    <t>Other, please specify: Calculadora de la SEMARNAT</t>
  </si>
  <si>
    <t>Se utiliza la calculadora de emisiones para el Registro Nacionales de Emisiones (RENE)</t>
  </si>
  <si>
    <t>PELTER PRESSING</t>
  </si>
  <si>
    <t>2021-04-23 08:39:08.0</t>
  </si>
  <si>
    <t>Pembina Pipeline Corporation</t>
  </si>
  <si>
    <t>2021-07-28 23:28:21.0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</si>
  <si>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Other, please specify; The Greenhouse Gas Protocol: A Corporate Accounting and Reporting Standard (Revised Edition); The Greenhouse Gas Protocol: Scope 2 Guidance; US EPA Emissions &amp; Generation Resource Integrated Database (eGRID); US EPA Mandatory Greenhouse Gas Reporting Rule</t>
  </si>
  <si>
    <t>Pembina's GHG Inventory and Reporting Methodology directly references and adapts GHG reporting guidance that is considered best practices for inventory development, namely The Greenhouse Gas Protocol: A Corporate Accounting and Reporting Standard, Revised Edition, (WBCSD/WRI, 2015), created by the World Business Council for Sustainable Development and the World Resources Institute.Inputs from other guidance sources and documents including regulatory requirements or industry standards (e.g., American Petroleum Institute) are referenced where appropriate. Additional sources relied upon not included in response C5.2, include:  Alberta Environment and Parks. (March 2021). Alberta Greenhouse Gas Quantification Methodologies (Version 2.1).  Environmental Protection Agency. (1995). US EPA AP- 42, Fifth Edition, Volume I, Chapter 7: Liquid Storage Tanks.  IPIECA. (2011). Petroleum industry guidelines for reporting greenhouse gas emissions, Second edition. IPIECA/API/OGP.  IPCC Guidelines for National Greenhouse Gas Inventories, 2007</t>
  </si>
  <si>
    <t>PENTA EXPERIENTIAL MARKETING</t>
  </si>
  <si>
    <t>2021-07-08 14:34:29.0</t>
  </si>
  <si>
    <t>Other, please specify: No aplica porque no producimos emisiones ya que somos una empresa de servicios virtuales.</t>
  </si>
  <si>
    <t>No aplica porque no producimos emisiones ya que somos una empresa de servicios virtuales.</t>
  </si>
  <si>
    <t>2021-07-28 23:34:21.0</t>
  </si>
  <si>
    <t>Energy Information Administration 1605B;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See C5.2a for details</t>
  </si>
  <si>
    <t>UK Department for Business, Energy &amp;; Industrial Strategy Greenhouse Gas Reporting – Conversion Factors 2019WRI/WBCSD Greenhouse Gas Protocol Corporate Value Chain (Scope 3) Accounting and Reporting Standard (Scope 3)IEA CO2 Emissions from Fuel Combustion</t>
  </si>
  <si>
    <t>PERENNIAL CABLE</t>
  </si>
  <si>
    <t>2021-07-26 09:34:26.0</t>
  </si>
  <si>
    <t>2021-07-23 11:53:23.0</t>
  </si>
  <si>
    <t>We do not subscribe to a specific protocol, but we are open to choosing one. Basically, we use our utility bills and receipts to determine our energy usage. We then apply an emission factor to each usage quantity to calculate emissions in CO2e. For all we know we are using one of the protocols above and do not know we are using it. We consistently use the same methodology so our year-to-year comparisons are valid.</t>
  </si>
  <si>
    <t>PERFITECNICA PERFIS</t>
  </si>
  <si>
    <t>2021-07-28 14:28:24.0</t>
  </si>
  <si>
    <t>Performance Technology Partners</t>
  </si>
  <si>
    <t>2021-06-11 17:41:05.0</t>
  </si>
  <si>
    <t>Other, please specify: None - Not applicable to our industry</t>
  </si>
  <si>
    <t>None - not applicable to our industry</t>
  </si>
  <si>
    <t>2021-07-27 15:13:57.0</t>
  </si>
  <si>
    <t>2021-07-23 08:08:32.0</t>
  </si>
  <si>
    <t>2021-07-27 09:07:35.0</t>
  </si>
  <si>
    <t>2021-07-28 18:02:53.0</t>
  </si>
  <si>
    <t>2021-07-28 09:25:30.0</t>
  </si>
  <si>
    <t>2021-09-30 07:20:23.0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</si>
  <si>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Other, please specify: Central Electricity Authority, Electricity Emission Factors for India National Grid</t>
  </si>
  <si>
    <t>Persistent is an Information Technology (IT) company and has quantified its GHG emission according to ISO 14064-1:2018 for the FY 2020-21. Some aspects of our Corporate GHG Inventory are based on the principles and methodologies of The Greenhouse Gas Protocol: A Corporate Accounting and Reporting Standard (Revised Edition) &amp;; The Greenhouse Gas Protocol: Scope 2 Guidance. We have adopted our fuel specific CO2-e emission factors from the national OMC-Supplier database [Indian Oil] and 'Defra Environmental Reporting Guidelines: Including streamlined energy and carbon reporting guidance, 2021' for our Scope 1 emission calculation, while electricity emission factors, for Scope 2 calculations, are adopted from the National Grid average emissions data provided by India's Central Electricity Authority (CEA). The uncertainty analysis has been conducted and referred from IPCC guidelines on National Greenhouse Gas Accounting, 2006.</t>
  </si>
  <si>
    <t>PERSONNEL PLACEMENTS LLC</t>
  </si>
  <si>
    <t>2021-06-22 13:32:40.0</t>
  </si>
  <si>
    <t>Other, please specify: none collected</t>
  </si>
  <si>
    <t>no details</t>
  </si>
  <si>
    <t>2021-06-29 14:34:00.0</t>
  </si>
  <si>
    <t>China Corporate Energy Conservation and GHG Management Programme; ISO 14064-1; The Greenhouse Gas Protocol: A Corporate Accounting and Reporting Standard (Revised Edition); The Greenhouse Gas Protocol: Public Sector Standard</t>
  </si>
  <si>
    <t>2021-07-28 08:08:28.0</t>
  </si>
  <si>
    <t>IPCC Guidelines for National Greenhouse Gas Inventories, 2006; The Greenhouse Gas Protocol: A Corporate Accounting and Reporting Standard (Revised Edition); The Greenhouse Gas Protocol: Scope 2 Guidance;  Other, please specify: Defra Voluntary Environmental Reporting Guidelines: Including streamlined energy and carbon reporting guidance, 2018</t>
  </si>
  <si>
    <t>Methodology used by Petra Diamonds:All GHG emission calculations and reporting are based on the GHG Protocol principles: relevance, completeness, consistency, transparency and accuracy.Petra Diamonds follows a centralised approach based on the GHG Protocol principles for the collection of information on its GHG emissions. The Company's mines submit (monthly, quarterly and annually) the relevant data and information required to the Group HSEQ Data Analyst and Reporting Coordinator who is responsible for all the GHG emission calculations (quarterly and annually). The calculations are done by means of a GHG calculating tool in MS Excel format and the mines' GHG emissions are consolidated into the total GHG emissions for Petra Diamonds Limited that is reported quarterly and annually per financial year (July to June).The organisational GHG emissions are availed to the different mines annually, while the GHG emissions for Petra Diamonds Limited are quarterly and annually reported in the internal quarterly and annual Group Integrated Environmental Reports. Externally, GHG emissions are reported annually in the Company's Sustainability Report and the GHG Emissions Report, as well as voluntarily to various analytics providers, such as CDP.All GHG emissions are calculated according to the formula: activity data x emission factor (''EF”), after conversion of activity data to the correct units as determined by the specific emission factor. All CO2, CH4- and N2O- emissions are converted to CO2-equivalents (CO2e) values by multiplication with Global Warming Potential values.Emission factors, calorific values and global warming potentials used for the determination of the GHG emissions are obtained from the following platforms and are annually checked and updated as required. Scope 1 emissions reported:2006 Intergovernmental Panel for Climate Change (''IPCC”) Guidelines for National Greenhouse Gas Inventory Vol 2: Energy and Technical Guidelines for Monitoring, Reporting and Verification of Greenhouse Gas in South Africa based on the 2006 IPCC Guidelines. A UK Department for Environment, Food &amp;; Rural Affairs (''DEFRA”) emission factor is used for water treatment (domestic effluent). Scope 2 emissions reported:Annual Eskom grid emission factor (factor 2 based on total electricity generated, including coal, nuclear, pumped storage, wind, hydro and gas turbines, but excluding the total consumed by Eskom); Tanesco: The IEA 2010 electricity emission factor for Tanzania was updated in 2020 to The Institute for Global Environmental Strategies' (''IGES”) emission factor for registered Clean Development Mechanism (''CDM”) projects: combined grid emission factor; London electricity: DEFRA UK electricity emission factorScope 3 emissions reported:DEFRA Emission factors and 2006 IPCC Guidelines for National Greenhouse gas inventory EF for chartered flights. Global warming potentials (IPCC Direct Global Warming Potentials):IPCC Fifth Assessment Report 2014 (SAR - 100 year) and DEFRA 2019 (Refrigerants) for Scope 1 Fugitive emissions (HFCs).Calorific values for fuel:Net calorific values of fuels provided by the South African petroleum industry association as per the Technical Guidelines for Monitoring, Reporting and Verification of Greenhouse Gas in South Africa.It is to be noted that Petra Diamonds has decided on a materiality threshold of 5 % for Scope 1 and Scope 2 emissions and 10% for Scope 3 emissions.</t>
  </si>
  <si>
    <t>2021-07-28 14:41:50.0</t>
  </si>
  <si>
    <t>American Petroleum Institute Compendium of Greenhouse Gas Emissions Methodologies for the Oil and Natural Gas Industry, 2009; Defra Environmental Reporting Guidelines: Including streamlined energy and carbon reporting guidance, 2019; IPIECA’s Petroleum Industry Guidelines for reporting GHG emissions, 2nd edition, 2011; ISO 14064-1</t>
  </si>
  <si>
    <t>2021-08-27 22:25:37.0</t>
  </si>
  <si>
    <t>American Petroleum Institute Compendium of Greenhouse Gas Emissions Methodologies for the Oil and Natural Gas Industry, 2009; Brazil GHG Protocol Programme; Canadian Association of Petroleum Producers, Calculating Greenhouse Gas Emissions, 2003;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ARPEL Guidelines - Atmospheric Emissions Inventories Methodologies in the Petroleum Industry (1998) / US EPA AP-42: Compilation of Air Emissions Factors /</t>
  </si>
  <si>
    <t>We have our own software for GHG emissions management, developed in 2002, called SIGEA® (Atmospheric Emission Management System/Sistema de Gestão de Emissões Atmosféricas), that hold all calculation protocols, based on all the good practice procedures of the IPCC Guidelines, WBCSD Corporate GHG Protocol, ISO 14064 standards and Brazilian GHG Protocol Specifications. SIGEA® is a web platform with branches in all units where the trained employees are responsible for respective activity data input, what brings more reliability to the data. The inventory covers scopes 1, 2 and 3, accounting for more than 17 thousand emission sources, aggregated in about 50 types.Besides the methodologies pointed in C5.2, we also use the calculations protocols below:For emissions from stationary sources, fuel consumption and composition is input to perform a mass balance for carbon dioxide (CO2), whereas for methane (CH4) and nitrous oxide (N2O), the emissions are calculated using emission factors. Complete combustion is assumed for CO2 mass balance (stoichiometric) emissions calculation. Flares: CO2 emissions are calculated from mass balance (stoichiometric calculation and gas carbon content) and the efficiency of the conversion of carbon to CO2 as present in the gas to be flared. CH4 emissions are calculated based on the quantity of these components in the gas and the efficiency associated to the employment of steam flare or steamless flare. Fluid Catalytic Cracking Unit (FCCU): CO2 emissions are calculated using mass balance (stoichiometric equations and coke's carbon content). CH4 emissions are estimated by applying the emissions factors contained in ''ARPEL - Atmospheric Emissions Inventories Methodologies in the Petroleum Industry”.All the emission factors used for scope 1, 2 and 3 have been obtained from these reliable sources:· Compendium of Greenhouse Gas Emissions Estimation Methodologies for the Oil and Gas Industry from the API (American Petroleum Institute),· 2006 Guidelines from IPCC (Intergovernmental Panel on Climate Change),· AP-42 EPA (Environmental Protection Agency),· Petroleum Industry Reporting Guidelines (API/IPIECA), and· GHG Protocol Program Guidelines.</t>
  </si>
  <si>
    <t>2021-07-28 07:49:36.0</t>
  </si>
  <si>
    <t>2021-06-30 13:37:32.0</t>
  </si>
  <si>
    <t>No aplica, ya que se hace un monitoreo bianual en base a la normativa Argentina</t>
  </si>
  <si>
    <t>Petropavlovsk Plc</t>
  </si>
  <si>
    <t>2021-07-27 16:18:00.0</t>
  </si>
  <si>
    <t>IPCC Guidelines for National Greenhouse Gas Inventories, 2006; The Greenhouse Gas Protocol: A Corporate Accounting and Reporting Standard (Revised Edition);  Other, please specify: Guidelines for the inventory of greenhouse gas emissions in Russia at the regional level</t>
  </si>
  <si>
    <t>The Greenhouse Gas Protocol: A Corporate Accounting and Reporting Standard details principles and requirements is used for designing, developing, managing and reporting Group-level GHG emissions. It includes requirements for determining GHG emission boundaries, quantifying Company's GHG emissions and removals, and identifying specific company actions or activities aimed at improving GHG management. It also includes requirements and guidance on inventory quality management, reporting, internal auditing, and the organisation's responsibilities for verification activities.IPCC Guidelines for National Greenhouse Gas Inventories are used to determine carbon oxidation factors.We follow the Guidelines for the inventory of greenhouse gas emissions in Russia at the regional level (based on IPCC Guidelines for National Greenhouse Gas Inventories) for the quantification of GHG emissions, including definition of country-specific emission factors and categorisation of mobile sources.IPCC Guidelines for National Greenhouse Gas Inventories are used to determine carbon oxidation factors.</t>
  </si>
  <si>
    <t>2021-07-28 14:24:14.0</t>
  </si>
  <si>
    <t>2021-07-28 19:32:07.0</t>
  </si>
  <si>
    <t>2021-07-29 00:40:33.0</t>
  </si>
  <si>
    <t>The Climate Registry: Electric Power Sector (EPS) Protocol; The Climate Registry: General Reporting Protocol;  Other, please specify: California Energy Commission Power Source Disclosure; California and EPA protocols</t>
  </si>
  <si>
    <t>In 2015, the California Public Utilities Commission required all natural gas utilities to report yearly natural gas emissions from all sources pursuant to the Order Instituting Rulemaking to Adopt Rules and Procedures Governing Commission-Related Natural Gas Pipelines and Facilities to Reduce Natural Gas Leakage Consistent with Senate Bill 1371 (R.15-01-008). PG&amp;;E's report was used to determine releases (both intentional and unintentional) from PG&amp;;E's natural gas system.The California Climate Action Registry (CCAR) Draft Natural Gas Transmission &amp;; Distribution (T&amp;;D) Protocol, (April 2009) and the U.S. EPA and California Air Resources Board Subpart W reporting protocols were used to derive estimates for the majority of PG&amp;;E's fugitive and process emissions from our natural gas T&amp;;D system. For certain emission sources in our natural gas T&amp;;D system for which we had more accurate methodologies and available data, PG&amp;;E used our own system-specific calculation methodologies to estimate emissions, which in general were more accurate. Emission factors obtained from past measurement studies, such as the 1996 GRI/EPA report, were used to calculate emissions where actual measurement values are not available and there is insufficient data to provide engineering estimates.</t>
  </si>
  <si>
    <t>2021-07-27 15:15:45.0</t>
  </si>
  <si>
    <t>PHARMORGANA GMBH</t>
  </si>
  <si>
    <t>2021-07-02 09:00:08.0</t>
  </si>
  <si>
    <t>2021-07-28 11:52:18.0</t>
  </si>
  <si>
    <t>Defra Environmental Reporting Guidelines: Including streamlined energy and carbon reporting guidance, 2019; IPIECA's Petroleum Industry Guidelines for reporting GHG emissions, 2003; The Greenhouse Gas Protocol: A Corporate Accounting and Reporting Standard (Revised Edition); The Greenhouse Gas Protocol: Scope 2 Guidance;  Other, please specify: UKOOA and BEIS (formerly DECC) guidance</t>
  </si>
  <si>
    <t>UKOOA, Guidelines for the compilation of an emissions inventory, December 1999BEIS, UK Government GHG Conversion Factors for Company Reporting, 2020DECC, EEMS Atmospheric Emissions Calculations, November 2008</t>
  </si>
  <si>
    <t>PHC CO LTD</t>
  </si>
  <si>
    <t>2021-06-21 01:42:05.0</t>
  </si>
  <si>
    <t>Other, please specify: PHA will make target and standard to calculate emission soon.</t>
  </si>
  <si>
    <t>PHA doesn't have data and calculate emissions.</t>
  </si>
  <si>
    <t>Phihong Technology Co. Ltd</t>
  </si>
  <si>
    <t>2021-07-26 07:25:03.0</t>
  </si>
  <si>
    <t>China Corporate Energy Conservation and GHG Management Programme; IPCC Guidelines for National Greenhouse Gas Inventories, 2006; ISO 14064-1; The Greenhouse Gas Protocol: A Corporate Accounting and Reporting Standard (Revised Edition)</t>
  </si>
  <si>
    <t>2021-07-27 18:10:14.0</t>
  </si>
  <si>
    <t>European Union Emission Trading System (EU ETS): The Monitoring and Reporting Regulation (MMR) – General guidance for installations; IEA CO2 Emissions from Fuel Combustion; ISO 14064-1; The Greenhouse Gas Protocol: A Corporate Accounting and Reporting Standard (Revised Edition);  Other, please specify: Ecoinvent to estimate the CO2 embedded in products in certain products within our value chain; Defra Voluntary 2020 Reporting Guidelines</t>
  </si>
  <si>
    <t>We aim at using the most relevant and/or updated conversion factor for each activity data and calculated emissions.We ensure we remain as up to date with newly released coefficient by DEFRA when they release updated conversion factors. We started using IEA because the conversion factors for electricity at country level are not provided by DEFRA or GHG Protocol anymore.In some case, primary data are not possible to use, this is even more true within our value chain (scope 3) calculations. For example, for purchase goods considering the high volume of goods purchased, we rely on Ecoinvent to apply the most accurate methodologyGHG protocol is used de facto for countries where there are no national conversion factors guidance (Latin America or Asia).</t>
  </si>
  <si>
    <t>Philippine Global Coconut Oil Mill, Inc.</t>
  </si>
  <si>
    <t>2021-07-28 05:27:32.0</t>
  </si>
  <si>
    <t>Other, please specify: Will confirm later what is applicable to the company</t>
  </si>
  <si>
    <t>No details yet...</t>
  </si>
  <si>
    <t>Phison Electronics Corp</t>
  </si>
  <si>
    <t>2021-07-27 03:22:55.0</t>
  </si>
  <si>
    <t>2021-07-26 08:36:44.0</t>
  </si>
  <si>
    <t>Phoenix Innovations LLC</t>
  </si>
  <si>
    <t>2021-07-25 23:07:03.0</t>
  </si>
  <si>
    <t>2021-07-28 10:48:49.0</t>
  </si>
  <si>
    <t>IPCC Guidelines for National Greenhouse Gas Inventories, 2006; The Greenhouse Gas Protocol: Scope 2 Guidance</t>
  </si>
  <si>
    <t>2021-07-08 09:51:10.0</t>
  </si>
  <si>
    <t>ABI Energia Linee Guida; Act on the Rational Use of Energy; American Petroleum Institute Compendium of Greenhouse Gas Emissions Methodologies for the Oil and Natural Gas Industry, 2009; China Corporate Energy Conservation and GHG Management Programme; Defra Environmental Reporting Guidelines: Including streamlined energy and carbon reporting guidance, 2019; European Union Emissions Trading System (EU ETS): The Monitoring and Reporting Regulation (MMR) – General guidance for aircraft operators; Hong Kong Environmental Protection Department, Guidelines to Account for and Report on Greenhouse Gas Emissions and Removals for Buildings, 2010; ICLEI Local Government GHG Protocol; ISO 14064-1;  Other, please specify: SZDB/Z 69-2018; SZDB/Z 70-2018</t>
  </si>
  <si>
    <t>政府间气候变化专门委员会(IPCC)国家温室气体排放清单指南，2006年温室气体核算体系：企业核算和报告标准(修订版)PI公司委托''深圳万泰认证有限公司”核查，参照标准：SZDB/Z 69-2012《组织的温室气体排放量化和报告规范及指南》SZDB/Z 70-2012《组织的温室气体排放核查规范及指南》</t>
  </si>
  <si>
    <t>2021-07-26 14:05:08.0</t>
  </si>
  <si>
    <t>2021-07-28 12:47:36.0</t>
  </si>
  <si>
    <t>2021-07-28 09:48:43.0</t>
  </si>
  <si>
    <t>PILLOPAK</t>
  </si>
  <si>
    <t>2021-07-27 11:49:02.0</t>
  </si>
  <si>
    <t>EPRA (European Public Real Estate Association) guidelines, 2011; EPRA (European Public Real Estate Association) Sustainability Best Practice recommendations Guidelines, 2017</t>
  </si>
  <si>
    <t>PILOT</t>
  </si>
  <si>
    <t>2021-07-16 15:53:35.0</t>
  </si>
  <si>
    <t>2021-07-19 01:49:30.0</t>
  </si>
  <si>
    <t>2021-07-28 02:58:58.0</t>
  </si>
  <si>
    <t>Australia - National Greenhouse and Energy Reporting Act; The Greenhouse Gas Protocol: A Corporate Accounting and Reporting Standard (Revised Edition);  Other, please specify: Climate Active Standards</t>
  </si>
  <si>
    <t>The methods used for collating data, performing calculations and presenting the carbon account are in accordance with the following standards:• Climate Active Standards• The Greenhouse Gas Protocol: A Corporate Accounting and Reporting Standard (Revised Edition)• National Greenhouse and Energy Reporting (Measurement) Determination 2008Electricity was calculated using a Location-based approach.</t>
  </si>
  <si>
    <t>PINNACLE PARTNERS</t>
  </si>
  <si>
    <t>2021-07-27 16:19:41.0</t>
  </si>
  <si>
    <t>2021-08-26 22:35:26.0</t>
  </si>
  <si>
    <t>The Climate Registry: Electric Power Sector (EPS) Protocol; The Greenhouse Gas Protocol: A Corporate Accounting and Reporting Standard (Revised Edition); US EPA Mandatory Greenhouse Gas Reporting Rule</t>
  </si>
  <si>
    <t>2021-07-28 14:51:58.0</t>
  </si>
  <si>
    <t>PIOLAX, INC.</t>
  </si>
  <si>
    <t>2021-07-28 02:05:43.0</t>
  </si>
  <si>
    <t>2021-07-27 14:49:16.0</t>
  </si>
  <si>
    <t>2021-07-27 11:04:02.0</t>
  </si>
  <si>
    <t>2021-07-28 06:26:24.0</t>
  </si>
  <si>
    <t>2021-07-28 15:14:44.0</t>
  </si>
  <si>
    <t>IEA CO2 Emissions from Fuel Combustion; IPCC Guidelines for National Greenhouse Gas Inventories, 2006; ISO 14064-1; The Greenhouse Gas Protocol: A Corporate Accounting and Reporting Standard (Revised Edition); The Greenhouse Gas Protocol: Scope 2 Guidance</t>
  </si>
  <si>
    <t>2021-07-26 14:07:55.0</t>
  </si>
  <si>
    <t>Defra Environmental Reporting Guidelines: Including streamlined energy and carbon reporting guidance, 2019; Energy Information Administration 1605B; The Climate Registry: General Reporting Protocol; The Greenhouse Gas Protocol: A Corporate Accounting and Reporting Standard (Revised Edition); US EPA Center for Corporate Climate Leadership: Indirect Emissions From Purchased Electricity; US EPA Emissions &amp; Generation Resource Integrated Database (eGRID);  Other, please specify: US EPA Climate Leaders Direct Emissions from Municipal Solid Waste Landfilling</t>
  </si>
  <si>
    <t>US EPA Climate Leaders Direct Emissions from Municipal Solid Waste Landfilling</t>
  </si>
  <si>
    <t>Pivotone Communication Technologies Inc</t>
  </si>
  <si>
    <t>2021-07-28 01:08:58.0</t>
  </si>
  <si>
    <t>China Corporate Energy Conservation and GHG Management Programme; ICLEI Local Government GHG Protocol; ISO 14064-1;  Other, please specify: PAS2050商品和服务生命周期温室气体排放评估规范</t>
  </si>
  <si>
    <t>PAS2050商品和服务生命周期温室气体排放评估规范和ISO 14064-1</t>
  </si>
  <si>
    <t>PIZIO SPA</t>
  </si>
  <si>
    <t>2021-06-25 12:08:03.0</t>
  </si>
  <si>
    <t>2021-07-28 08:35:14.0</t>
  </si>
  <si>
    <t>IPCC Guidelines for National Greenhouse Gas Inventories, 2006; ISO 14064-1; The Greenhouse Gas Protocol: Scope 2 Guidance;  Other, please specify: Gazprom standard, Methodology guidelines</t>
  </si>
  <si>
    <t>Methodology guidelines and manual on quantitative greenhouse gases emission estimation by the organizations performing business operations and other activities in the Russian Federation are approved by the Order of the Ministry of Natural Resources of the Russian Federation No. 300 of 30.06.2015;Methodological Guidance on the Quantification of Energy Indirect Greenhouse Gas Emissions (approved by Order No. 330 of the Ministry of Natural Resources and the Environment of Russia dated 29 June 2017;Gazprom standard 102-2011 Greenhouse gas emissions inventory.CDP Technical Note: Guidance methodology for estimation of scope 3 category 11 emissions for oil and gas companies.</t>
  </si>
  <si>
    <t>2021-07-28 14:02:24.0</t>
  </si>
  <si>
    <t>2021-07-27 16:04:22.0</t>
  </si>
  <si>
    <t>ISO 14064-1; The Greenhouse Gas Protocol: A Corporate Accounting and Reporting Standard (Revised Edition); The Greenhouse Gas Protocol: Scope 2 Guidance;  Other, please specify: Recommendations on methodology and guidance for quantitative determination of GHG emissions by entities carrying out commercial and other activities, approved by the Oder No. 300 30-06-15 of the RF Ministry for Natural Resources and Environment</t>
  </si>
  <si>
    <t>The Company is also using the Recommendations on methodology and guidance for quantitative determination of greenhouse gas emissions by entities carrying out commercial and other activities in the Russian Federation, approved by the Oder No. 300 dated 30 June 2015 of the Russian Federation Ministry for Natural Resources and Environment.</t>
  </si>
  <si>
    <t>PKO Bank Polski</t>
  </si>
  <si>
    <t>2021-07-27 13:56:22.0</t>
  </si>
  <si>
    <t>Plantation Patterns</t>
  </si>
  <si>
    <t>2021-07-27 14:37:37.0</t>
  </si>
  <si>
    <t>Other, please specify: Our contractor from the Alabama Department of Environmental Management determined the assessment methodology.</t>
  </si>
  <si>
    <t>Our contractor from the Alabama Department of Environmental Management determined the assessment methodology.</t>
  </si>
  <si>
    <t>2021-07-20 12:56:17.0</t>
  </si>
  <si>
    <t>Plast Inject AB</t>
  </si>
  <si>
    <t>2021-08-26 13:43:11.0</t>
  </si>
  <si>
    <t>2021-08-25 13:35:58.0</t>
  </si>
  <si>
    <t>Plasticard Locktech International (PLI)</t>
  </si>
  <si>
    <t>2021-09-29 18:17:53.0</t>
  </si>
  <si>
    <t>2021-07-16 18:31:11.0</t>
  </si>
  <si>
    <t>Other, please specify: no se tiene protocolo</t>
  </si>
  <si>
    <t>PLASTICOS MAUA</t>
  </si>
  <si>
    <t>2021-07-26 12:56:20.0</t>
  </si>
  <si>
    <t>PLASTICOS NOVEL DO PARANA LTDA</t>
  </si>
  <si>
    <t>2021-07-28 19:00:21.0</t>
  </si>
  <si>
    <t>PLASTIFLEX</t>
  </si>
  <si>
    <t>2021-06-23 03:18:21.0</t>
  </si>
  <si>
    <t>PLATING TECHNOLOGY, INC.</t>
  </si>
  <si>
    <t>2021-07-14 18:26:19.0</t>
  </si>
  <si>
    <t>Other, please specify: We utilize no standard protocol. We do not currently calculate emissions</t>
  </si>
  <si>
    <t>We utilize no standard protocol. We do not calculate emissions.</t>
  </si>
  <si>
    <t>2021-07-27 05:11:46.0</t>
  </si>
  <si>
    <t>PLURALSIGHT LLC</t>
  </si>
  <si>
    <t>2021-04-21 16:18:24.0</t>
  </si>
  <si>
    <t>Other, please specify: None at this time.  Our climate change related approach, strategy, targets, goals and initiatives are in development and are to be determined.</t>
  </si>
  <si>
    <t>Nothing to report at this time. Our climate change related approach, strategy, targets, goals and initiatives are in development and are to be determined.</t>
  </si>
  <si>
    <t>PLUSRITE</t>
  </si>
  <si>
    <t>2021-07-21 08:59:27.0</t>
  </si>
  <si>
    <t>ABI Energia Linee Guida; Australia - National Greenhouse and Energy Reporting Act; Bilan Carbone; Brazil GHG Protocol Programme; Defra Environmental Reporting Guidelines: Including streamlined energy and carbon reporting guidance, 2019; ENCORD: Construction CO2e Measurement Protocol; Energy Information Administration 1605B; ICLEI Local Government GHG Protocol</t>
  </si>
  <si>
    <t>PLZ Aeroscience</t>
  </si>
  <si>
    <t>2021-07-26 14:48:19.0</t>
  </si>
  <si>
    <t>IPCC Guidelines for National Greenhouse Gas Inventories, 2006;  Other, please specify: Canada's Greenhouse Gas Inventory, 1990 - 2013.  April 2015.  Environment Canada.  Canada Emission Factors: 2015 National Inventory Report  - Annex 11 .</t>
  </si>
  <si>
    <t>GHG Reporting Protocol</t>
  </si>
  <si>
    <t>2021-07-28 14:11:37.0</t>
  </si>
  <si>
    <t>PODIUM CONSTRUCOES LTDA</t>
  </si>
  <si>
    <t>2021-07-26 20:12:27.0</t>
  </si>
  <si>
    <t>POGOR</t>
  </si>
  <si>
    <t>2021-07-29 01:58:55.0</t>
  </si>
  <si>
    <t>Other, please specify: 中国政府有关的法律及政策</t>
  </si>
  <si>
    <t>2021-07-21 08:23:15.0</t>
  </si>
  <si>
    <t>2021-07-10 09:19:41.0</t>
  </si>
  <si>
    <t>Australia - National Greenhouse and Energy Reporting Act; China Corporate Energy Conservation and GHG Management Programme</t>
  </si>
  <si>
    <t>POLI</t>
  </si>
  <si>
    <t>2021-07-08 08:44:51.0</t>
  </si>
  <si>
    <t>Other, please specify: Krajowy Ośrodek Bilansowania i Zarządzania Emisjami</t>
  </si>
  <si>
    <t>Krajowy Ośrodek Bilansowania i Zarządzania Emisjami - yearly report about emissions of the most popular gases (e.g. carbon oxides, sulfur oxides, nitrogen oxides).</t>
  </si>
  <si>
    <t>Polisetty Somasundaram</t>
  </si>
  <si>
    <t>2021-07-08 11:55:09.0</t>
  </si>
  <si>
    <t>POLIVIAS</t>
  </si>
  <si>
    <t>2021-07-27 13:00:47.0</t>
  </si>
  <si>
    <t>Other, please specify: Sassmaq</t>
  </si>
  <si>
    <t>Portaria IBAMA nº 85 de 17/10/1996Publicado no DOU em 21 out 1996Compartilhar: Dispõe sobre a criação e adoção de um Programa Interno de Auto Fiscalização da Correta Manutenção da Frota, quanto a Emissão da Fumaça Preta, por empresa que possuem frota própria de transporte de carga ou de passageiro, cujos veículos são movidos a óleo diesel.</t>
  </si>
  <si>
    <t>Polivouga</t>
  </si>
  <si>
    <t>2021-07-07 15:35:04.0</t>
  </si>
  <si>
    <t>2021-06-10 14:27:03.0</t>
  </si>
  <si>
    <t>2021-07-28 16:14:19.0</t>
  </si>
  <si>
    <t>Polski Cukier</t>
  </si>
  <si>
    <t>2021-07-28 16:28:48.0</t>
  </si>
  <si>
    <t>2021-07-28 14:06:57.0</t>
  </si>
  <si>
    <t>IPCC Guidelines for National Greenhouse Gas Inventories, 2006; ISO 14064-1; The Greenhouse Gas Protocol: A Corporate Accounting and Reporting Standard (Revised Edition); The Greenhouse Gas Protocol: Scope 2 Guidance;  Other, please specify: National guidance approved by the Ministry of Natural Resources of the Russian Federation by the order N300 from 30.06.2015;  Methodology of the Minister of Environment of the Republic of Kazakhstan dated November 5, 2010 № 280-p</t>
  </si>
  <si>
    <t>In 2020, we updated a group-wide Climate Management system (CMS), which includes Carbon Footprint Management Standard and Climate Risk Assessment Standard. Since the contractors working at our sites are under our operational control, their emissions were aggregated within our Scope 1 data. Moreover, we have begun a transition to a market-based method for calculating indirect emissions and from 2020 we only disclose data based on market-based method. Since contractual information and residual mix totals are not available for the base year, location-based results for 2019 has been used as a proxy for market-based method. In 2020, Scope 2 data for Kyzyl and Veduga is based on market-based method (data for other sites is based on location-based method as a proxy).The System facilitates tracking of performance and progress in GHG emission reduction, continuous carbon footprint reduction with internal initiatives (e.g. energy efficiency measures, renewable energy implementation, afforestation/reforestation) and external opportunities (e.g. cooperation with suppliers and contractors, purchase or sale of offset project reductions), smooth adaptation to climate change, and building of powerful communication with stakeholders.Our CMS incorporates recommendations and methodologies set out in such international standards and recommendations as ISO 14064-1:2006, ISO 14064-2:2006, ISO 14064-3:2006, GHG Protocol Corporate Accounting and Reporting Standard (2004), IPCC Guidelines for National Greenhouse Gas Inventories, 2006, GHG Protocol Corporate Value Chain (Scope 3) Accounting and reporting Standard (2011), ISO/TR 14069:2013, Recommendation of the Task Force on Climate-related Financial Disclosures - Final report, TCFD, 2017, ISO/TS 14067:2013 and ISO 14044:2006Operational boundaries shall be set and documented for each operation individually. Setting operational boundaries involves identification and classification of GHG emissions into three categories, i.e., direct GHG emissions (Scope 1), energy-related indirect GHG emissions (Scope 2) and other indirect (Scope 3) GHG emissions. Scope 1 and Scope 2 emissions are subject to mandatory reporting, while other indirect GHG emissions are accounted for to the reasonable extent, as considered by the business unit's management. Measuring carbon footprint includes the collection of data on input feed, material, energy and service flows, as well as on by-products and wastes for each significant processes required to produce the final product. Based on the data, GHG emissions are calculated for each stage and process, with the results divided by the quantity of the target product manufactured.Our GHG emissions calculation methodology also aligns with national standards approved by the relevant public authorities in Russia and Kazakhstan.When we calculate Scope 2 emissions, we strive to engage with our electricity suppliers directly and encourage them to provide data on their energy sources. If we fail to obtain the data from the direct engagement, we refer to the coefficients recommended by the EBRD Reports (The Dynamics of the Carbon Emissions in the Production of Electric Energy in Russia, 2010, and the Dynamics of the Carbon Emission Factors in the Production of Electric Energy in the Republic of Kazakhstan, 2012).</t>
  </si>
  <si>
    <t>Polynt</t>
  </si>
  <si>
    <t>2021-07-23 12:43:20.0</t>
  </si>
  <si>
    <t>2021-07-27 10:27:07.0</t>
  </si>
  <si>
    <t>Polytech</t>
  </si>
  <si>
    <t>2021-07-13 07:25:21.0</t>
  </si>
  <si>
    <t>Other, please specify: There is no standard that has been worked on</t>
  </si>
  <si>
    <t>There is no standard that has been worked on</t>
  </si>
  <si>
    <t>Polyus PJSC</t>
  </si>
  <si>
    <t>2021-07-28 15:13:36.0</t>
  </si>
  <si>
    <t>IPCC Guidelines for National Greenhouse Gas Inventories, 2006; The Greenhouse Gas Protocol: A Corporate Accounting and Reporting Standard (Revised Edition);  Other, please specify: IPCC Fifth Assessment Report (‘AR5’)</t>
  </si>
  <si>
    <t>In 2020, Polyus has upgraded the methodology it uses for calculating greenhouse gas emissions, as its five-year period of use has expired.For direct GHG emission calculations we used emission factors provided by the GHG Protocol (mobile and stationary fuel combustion) and the IPCC 2006 Guidelines for National Greenhouse Gas Inventories (waste decomposition and wastewater emissions). In addition, global warming potential (GWP) values presented in the IPCC Fifth Assessment Report (‘AR5') were applied. For indirect GHG emissions we used carbon footprint grid electricity emission factors, as well as calculations of emission factors based on International Energy Agency (IEA) data for heat energy. When calculating direct GHG emissions, mobile and stationary fuel combustion and emissions from the decomposition of waste and wastewater are now included. In mobile fuel combustion, emissions from road and off-road vehicles are now counted separately, using different factors, which gives more accurate results.</t>
  </si>
  <si>
    <t>2021-07-25 21:27:20.0</t>
  </si>
  <si>
    <t>2021-07-23 10:38:35.0</t>
  </si>
  <si>
    <t>2021-07-26 22:43:28.0</t>
  </si>
  <si>
    <t>PORTICO CORRETORA DE SEGUROS LTDA</t>
  </si>
  <si>
    <t>2021-07-26 18:13:15.0</t>
  </si>
  <si>
    <t>2021-07-27 05:16:52.0</t>
  </si>
  <si>
    <t>China Corporate Energy Conservation and GHG Management Programme; ICLEI Local Government GHG Protocol; IPCC Guidelines for National Greenhouse Gas Inventories, 2006; ISO 14064-1;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t>
  </si>
  <si>
    <t>Portonave -Navegantes</t>
  </si>
  <si>
    <t>2021-07-28 14:44:30.0</t>
  </si>
  <si>
    <t>2021-07-29 01:09:11.0</t>
  </si>
  <si>
    <t>POSITIVA INDUSTRIA MECANICA EIRELI</t>
  </si>
  <si>
    <t>2021-06-24 14:56:12.0</t>
  </si>
  <si>
    <t>Other, please specify: Não emitimos CO2.</t>
  </si>
  <si>
    <t>Não emitimos CO2 em nossos processos de fabricação.</t>
  </si>
  <si>
    <t>POSITIVE DESIGN PTE LTD</t>
  </si>
  <si>
    <t>2021-07-27 05:30:06.0</t>
  </si>
  <si>
    <t>2021-07-27 06:40:23.0</t>
  </si>
  <si>
    <t>China Corporate Energy Conservation and GHG Management Programme; IPCC Guidelines for National Greenhouse Gas Inventories, 2006;  Other, please specify: 《2019年度减排项目中国区域电网基准线排放因子》</t>
  </si>
  <si>
    <t>1. 统计范围包含中国邮政储蓄银行总行、境内一级分行机关、一级分行直属单位及控股子公司。2. 温室气体清单包括二氧化碳、甲烷和氧化亚氮，主要源自外购电力及燃料。温室气体核算乃按二氧化碳当量呈列，并根据中华人民共和国生态环境部刊发的《2019年度减排项目中国区域电网基准线排放因子》及政府间气候变化专门委员会（IPCC）刊发的《IPCC 2006年国家温室气体清单指南 2019修订版》进行核算，其中，由于西藏电网无基准线排放因子，且西藏自治区分行外购电力数据影响微小，重要性较低，故西藏自治区分行外购电力未列入温室气体排放量统计范围。</t>
  </si>
  <si>
    <t>2021-07-26 08:31:12.0</t>
  </si>
  <si>
    <t>Defra Environmental Reporting Guidelines: Including streamlined energy and carbon reporting guidance, 2019;  Other, please specify: Defra Environmental Reporting Guidelines: Including streamlined energy and carbon reporting guidance, 2020</t>
  </si>
  <si>
    <t>To collect activity data and calculate emissions the most recent "Defra Environmental Reporting Guidelines: Including streamlined energy and carbon reporting guidance, 2020" has been used.</t>
  </si>
  <si>
    <t>2021-07-27 14:16:36.0</t>
  </si>
  <si>
    <t>Defra Environmental Reporting Guidelines: Including streamlined energy and carbon reporting guidance, 2019;  Other, please specify: OECD tables for grid electricity CO2 factors (location based)</t>
  </si>
  <si>
    <t>PostNL uses the Greenhouse Gas (GHG) Protocol to report its greenhouse gas emissions. The production of direct and indirect CO2 emissions represents the main GHG of PostNL. We also take other GHG emissions into account, such as CH4 and N2O, and report our climate change impact in CO2 equivalents .For scope 1 we use fuel records from our operational vehicles which are cross check with the invoices of our providers. For gas usage we largely have telemetric meters and for a small part we register them manually. These readings are also checked with invoices.Sometimes buildings are rent with an all in tariff and no access to the meters from the landlord; in that case we scale and estimate usage by using an average per square meter.For scope 2 we largely have telemetric meters and for a small part we register them manually. These readings are also checked with invoices. Again when there is no access to meters we estimate and extrapolate using an average per square meter.The same applies for district heating which only is a small part of total energy usage. Note that our electricity use has decreased because of the use of solar panels at our sorting centres.For scope 3 (business travel by air, company cars , employee commuting and external delivery partners) the methodology is based on the greenhouse gas protocol and world resource institute.Were necessary assumptions are made; mostly the number of tonnekilometers is used to calculate emissions of international letters and parcels.For domestic emissions average fuel use of simular owned truck is a measure for the fuel use of subcontractors which cannot be obtained.To convert the amount of scope 1,2 and 3 energy, fuel use and tonnekilometers transported we make use of the most recent DEFRA CO2 conversion tables.</t>
  </si>
  <si>
    <t>POWELL CREATIVE PRODUCTS LIMITED</t>
  </si>
  <si>
    <t>2021-05-31 00:38:45.0</t>
  </si>
  <si>
    <t>POWER AND CONSTRUCTION GROUP</t>
  </si>
  <si>
    <t>2021-07-27 14:02:16.0</t>
  </si>
  <si>
    <t>2021-07-28 18:46:50.0</t>
  </si>
  <si>
    <t>2021-07-28 02:48:35.0</t>
  </si>
  <si>
    <t>POWER MATE</t>
  </si>
  <si>
    <t>2021-07-07 03:20:27.0</t>
  </si>
  <si>
    <t>POWER SONIC</t>
  </si>
  <si>
    <t>2021-07-28 15:57:09.0</t>
  </si>
  <si>
    <t>2021-07-21 02:47:53.0</t>
  </si>
  <si>
    <t>2021-07-27 09:13:57.0</t>
  </si>
  <si>
    <t>2021-07-26 18:23:38.0</t>
  </si>
  <si>
    <t>2021-08-29 22:46:04.0</t>
  </si>
  <si>
    <t>Prada</t>
  </si>
  <si>
    <t>2021-09-21 12:36:25.0</t>
  </si>
  <si>
    <t>2021-07-28 00:12:37.0</t>
  </si>
  <si>
    <t>Land sales &amp; leasing</t>
  </si>
  <si>
    <t>Prayati Products</t>
  </si>
  <si>
    <t>2021-07-16 04:36:39.0</t>
  </si>
  <si>
    <t>2021-07-22 21:30:28.0</t>
  </si>
  <si>
    <t>ISO 14064-1; New Zealand - Guidance for Voluntary, Corporate Greenhouse Gas Reporting; Toitū carbonreduce programme; Toitū carbonzero programme</t>
  </si>
  <si>
    <t>PRECISION-HARVEST INDUSTRIAL LIMITED</t>
  </si>
  <si>
    <t>2021-07-14 09:29:38.0</t>
  </si>
  <si>
    <t>PRECISION CASTPARTS CORP FRANCE</t>
  </si>
  <si>
    <t>2021-07-19 18:43:18.0</t>
  </si>
  <si>
    <t>PRECISION METAL STAMPING</t>
  </si>
  <si>
    <t>2021-07-26 16:48:09.0</t>
  </si>
  <si>
    <t>Other, please specify: PM Stamping does not have process with direct emissions to atmosphere, PM Stamping residues control in within Mexican law requirements</t>
  </si>
  <si>
    <t>PM Stamping does not have process with direct emissions to atmosphere</t>
  </si>
  <si>
    <t>2021-07-23 11:17:38.0</t>
  </si>
  <si>
    <t>Premier Miton Group plc</t>
  </si>
  <si>
    <t>2021-07-28 16:00:06.0</t>
  </si>
  <si>
    <t>PREMIER MODULAR LIMITED</t>
  </si>
  <si>
    <t>2021-07-26 15:48:23.0</t>
  </si>
  <si>
    <t>Other, please specify: K Government Greenhouse Gas Conversion Factors for Company Reporting" published by the Department for Business, Energy &amp; Industrial Strategy (BEIS) and the Department for Environment, Food &amp; Rural Affairs (DEFRA)</t>
  </si>
  <si>
    <t>ESOS Phase II</t>
  </si>
  <si>
    <t>President Nisshin</t>
  </si>
  <si>
    <t>ISO 14064-1; Taiwan - GHG Reduction Act; The Climate Registry: Local Government Operations (LGO) Protocol; The Greenhouse Gas Protocol: A Corporate Accounting and Reporting Standard (Revised Edition); The Greenhouse Gas Protocol: Scope 2 Guidance</t>
  </si>
  <si>
    <t>2021-08-25 11:01:51.0</t>
  </si>
  <si>
    <t>Pretium Resources Inc</t>
  </si>
  <si>
    <t>2021-07-28 21:38:30.0</t>
  </si>
  <si>
    <t>Other, please specify: Western Climate Initiative</t>
  </si>
  <si>
    <t>Western Climate Initiative (2012) methodology - as per the requirements of the BC government for quantifying industrial GHG emissions.</t>
  </si>
  <si>
    <t>PREVEZ PLASTIC INJECTION MOLDING AND ASSEMBLIES, INC.</t>
  </si>
  <si>
    <t>2021-05-28 12:01:36.0</t>
  </si>
  <si>
    <t>PRIDE MANUFACTURING CO LLC</t>
  </si>
  <si>
    <t>2021-07-23 16:38:30.0</t>
  </si>
  <si>
    <t>We have not had a system in place to collect this data and calculate emissions.</t>
  </si>
  <si>
    <t>Prime Forest Products, LLC.</t>
  </si>
  <si>
    <t>2021-07-27 20:28:01.0</t>
  </si>
  <si>
    <t>The Greenhouse Gas Protocol: A Corporate Accounting and Reporting Standard (Revised Edition); The Greenhouse Gas Protocol: Scope 2 Guidance;  Other, please specify: The Greenhouse Gas Protocol Corporate Value Chain (Scope 3) Standard</t>
  </si>
  <si>
    <t>For the Scope 3 Emissions, we followed the The Greenhouse Gas Protocol Corporate Value Chain (Scope 3) Standard and utilized The Scope 3 Evaluator tool from Greenhouse Gas Protocol and Quantis to measure emissions throughout the value chain.GHG Protocol's &lt;a href="https://ghgprotocol.org//node/487"&gt;Corporate Value Chain (Scope 3) Standard is the global standard in value chain GHG accounting and the tool allows users to estimate emissions for all 15 Scope 3 categories defined in the standard regardless of the size or type of company.</t>
  </si>
  <si>
    <t>PRINCE MINERALS</t>
  </si>
  <si>
    <t>2021-07-27 21:23:42.0</t>
  </si>
  <si>
    <t>2021-08-26 10:47:13.0</t>
  </si>
  <si>
    <t>Other, please specify: IEA &amp; SLR</t>
  </si>
  <si>
    <t>We use the emissions factors in our envrionmental collection databases to calculate our scope 1 and scope 2 emissions.We have setup environmental database with assistance from SLR consultants to record our site usage and set targets.</t>
  </si>
  <si>
    <t>2021-07-27 20:44:12.0</t>
  </si>
  <si>
    <t>Principle Cleaning Services Ltd</t>
  </si>
  <si>
    <t>2021-07-27 10:35:02.0</t>
  </si>
  <si>
    <t>PRINZ VERBINDUNGSELEMENTE GMBH</t>
  </si>
  <si>
    <t>2021-07-26 13:01:30.0</t>
  </si>
  <si>
    <t>PRO AMERICA PREMIUM TOOLS</t>
  </si>
  <si>
    <t>2021-07-29 16:11:09.0</t>
  </si>
  <si>
    <t>PROAV LIMITED</t>
  </si>
  <si>
    <t>2021-07-08 10:09:54.0</t>
  </si>
  <si>
    <t>Other, please specify: reported energy usage figures used</t>
  </si>
  <si>
    <t>Part of our ISO 14001 certifictaion with BSI</t>
  </si>
  <si>
    <t>Probiotec</t>
  </si>
  <si>
    <t>2021-07-27 22:01:38.0</t>
  </si>
  <si>
    <t>Australia - National Greenhouse and Energy Reporting Act;  Other, please specify: Local EPA, City West Water and government regulations operating in Melbourne, Australia.  We have a BMS system for collating key site based emissions and discharge which are minimal for our processing facility.</t>
  </si>
  <si>
    <t>Local regulations, EPA, City West Water regulations.</t>
  </si>
  <si>
    <t>2021-07-29 00:59:10.0</t>
  </si>
  <si>
    <t>PROCOM CONSULTANTS GROUP LTD</t>
  </si>
  <si>
    <t>2021-07-23 15:43:27.0</t>
  </si>
  <si>
    <t>2021-07-28 14:24:02.0</t>
  </si>
  <si>
    <t>2021-07-22 00:23:41.0</t>
  </si>
  <si>
    <t>PRODUCTION SUPPORT SERVICES INC</t>
  </si>
  <si>
    <t>2021-07-26 23:36:50.0</t>
  </si>
  <si>
    <t>2021-06-11 20:34:20.0</t>
  </si>
  <si>
    <t>PRODUCTOS INNOVADOR SA DE CV</t>
  </si>
  <si>
    <t>2021-07-27 23:38:39.0</t>
  </si>
  <si>
    <t>The Greenhouse Gas Protocol: A Corporate Accounting and Reporting Standard (Revised Edition);  Other, please specify: Guia de usuario - RENE</t>
  </si>
  <si>
    <t>Guía de Usuario. Registro Nacional de Emisiones (rene) para el reporte de emisiones de compuestos y gases de efecto invernadero. Publicado por SEMARNAT.Esta guía ha sido financiada por la Deutsche Gesellschaft fur Internationale Zusammenarbeit (GIZ) GmbH, organismo de cooperación al desarrollo del gobierno alemán, mediante fondos de la Iniciativa Internacional del Clima (Internationale Klimaschutzinitiati "IKI"). Desde el 2008, la IKI del Ministerio Federal del Medio Ambiente, Protección de la Naturaleza, Obras Publicas y Seguridad Nuclear (BMUB) del Gobierno Alemán, ha financiado proyectos de cambio climático en países de desarrollo y emergentes, así­ como países en transición.</t>
  </si>
  <si>
    <t>Productos Toledano, S.A.</t>
  </si>
  <si>
    <t>2021-07-20 16:04:04.0</t>
  </si>
  <si>
    <t>PROFILGRUPPEN EXTRUSION AB</t>
  </si>
  <si>
    <t>2021-07-02 13:43:01.0</t>
  </si>
  <si>
    <t>PROKARMA, INC.</t>
  </si>
  <si>
    <t>2021-07-28 02:12:47.0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</si>
  <si>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t>
  </si>
  <si>
    <t>2021-07-27 21:34:22.0</t>
  </si>
  <si>
    <t>Promigas SA e SP</t>
  </si>
  <si>
    <t>2021-07-28 00:04:15.0</t>
  </si>
  <si>
    <t>PromonLogicalis</t>
  </si>
  <si>
    <t>2021-07-02 20:01:37.0</t>
  </si>
  <si>
    <t>PRONTAPRINT WIMPOLE ST</t>
  </si>
  <si>
    <t>2021-05-27 14:16:59.0</t>
  </si>
  <si>
    <t>Other, please specify: Emissions data is not captured due to the size of the business</t>
  </si>
  <si>
    <t>We do not collect activity data or calculate emissions as we consider this to be excessive for a company of our size.</t>
  </si>
  <si>
    <t>2021-07-28 10:10:55.0</t>
  </si>
  <si>
    <t>Property For Industry</t>
  </si>
  <si>
    <t>2021-07-13 02:52:25.0</t>
  </si>
  <si>
    <t>2021-08-26 09:56:00.0</t>
  </si>
  <si>
    <t>Defra Environmental Reporting Guidelines: Including streamlined energy and carbon reporting guidance, 2019; Energy Information Administration 1605B; IEA CO2 Emissions from Fuel Combustion; The Greenhouse Gas Protocol: A Corporate Accounting and Reporting Standard (Revised Edition)</t>
  </si>
  <si>
    <t>Prosus</t>
  </si>
  <si>
    <t>2021-07-28 12:13:35.0</t>
  </si>
  <si>
    <t>2021-07-22 15:58:09.0</t>
  </si>
  <si>
    <t>PROTEGE S/A PROT TRANSP DE VALORES</t>
  </si>
  <si>
    <t>2021-05-10 18:16:44.0</t>
  </si>
  <si>
    <t>PROTEUS SOLUCOES EM SEGURANCA</t>
  </si>
  <si>
    <t>2021-07-07 19:21:27.0</t>
  </si>
  <si>
    <t>PROTOPAJA</t>
  </si>
  <si>
    <t>2021-06-08 11:08:34.0</t>
  </si>
  <si>
    <t>Other, please specify: Motiva Finland</t>
  </si>
  <si>
    <t>In Finland all data is calculated according Finnish Motiva https://www.motiva.fi/en</t>
  </si>
  <si>
    <t>2021-07-27 14:33:13.0</t>
  </si>
  <si>
    <t>2021-07-28 09:24:41.0</t>
  </si>
  <si>
    <t>2021-07-06 08:38:05.0</t>
  </si>
  <si>
    <t>2021-07-29 01:54:18.0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</si>
  <si>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t>
  </si>
  <si>
    <t>2021-07-28 09:54:06.0</t>
  </si>
  <si>
    <t>2021-07-28 01:06:07.0</t>
  </si>
  <si>
    <t>2021-07-26 19:31:29.0</t>
  </si>
  <si>
    <t>PSK</t>
  </si>
  <si>
    <t>2021-07-28 08:13:59.0</t>
  </si>
  <si>
    <t>PSMi</t>
  </si>
  <si>
    <t>2021-07-27 16:43:45.0</t>
  </si>
  <si>
    <t>Other, please specify: We are not actively using any of the above standards, protocols or methodologies. We are currently forming an environmental committee whose scope will include determining the appropriate standards for PSMI to adhere to.</t>
  </si>
  <si>
    <t>We are not actively using any of the above standards, protocols or methodologies. We are currently forming an environmental committee whose scope will include determining the appropriate standards for PSMI to adhere to.</t>
  </si>
  <si>
    <t>2021-07-23 10:20:47.0</t>
  </si>
  <si>
    <t>EPRA (European Public Real Estate Association) guidelines, 2011; EPRA (European Public Real Estate Association) Sustainability Best Practice recommendations Guidelines, 2017; The Climate Registry: General Reporting Protocol; The Greenhouse Gas Protocol: Public Sector Standard;  Other, please specify: mobitool v2.0 (https://www.mobitool.ch/de/tools/mobitool-faktoren-25.html) for the calculation of CO2 emissions from business travel</t>
  </si>
  <si>
    <t>- Scope 1 emissions from oil and gas: We measure our oil and gas use, we use the upper heating value to convert litres and m3 respectively into kWh and then we apply emission factors based on the 2018 Climate Registry Default Emission Factors- Scope 2 emissions from electricity: We measure our electricity use and we calculate market based emissions based on the electricity mix in the different contracts. Scope 2 emissions of the different energy sources that contribute to the different electricity mixes are based on the following source: Alig,, M., Tschümperlin, L., Frischknecht, R. 2017: Treibhausgasemissionen Strom- und Fernwärmemixe Schweiz gemäss GHG Protocol.- Scope 2 emissions from district heating: We measure our district heating use and we calculate market based emissions based on the district heating mix in the different contracts. Scope 2 emissions of the different energy sources that contribute to the different district heating mixes are based on the following source: Alig,, M., Tschümperlin, L., Frischknecht, R. 2017: Treibhausgasemissionen Strom- und Fernwärmemixe Schweiz gemäss GHG Protocol.- Scope 3 emissions from cars and public transport (business travel) are based on mobitool v2.0- Scope 3 emissions for air transport (business travel) are based on a proprietary CO2 emission calculation tool developed by myclimate (Zurich), a specialist company in the area of CO2 calculation and compensation.</t>
  </si>
  <si>
    <t>PT Asia Pacific Rayon</t>
  </si>
  <si>
    <t>2021-07-29 06:41:47.0</t>
  </si>
  <si>
    <t>The Greenhouse Gas Protocol: A Corporate Accounting and Reporting Standard (Revised Edition);  Other, please specify: GHG Protocol Technical Guidance for Calculating Scope 3 Emissions (v1): Supplement to the Corporate Value Chain (Scope 3) Accounting and Reporting Standard; WRI/ WBCSD; 2013; https://ghgprotocol.org/scope-3-technicalcalculation-guidance</t>
  </si>
  <si>
    <t>We are in the process of using Greenhouse Gas (GHG) Inventory Standard : World Business Council for Sustainable Development, and World Resources Institute. The Greenhouse Gas Protocol: a corporate accounting and reporting standard. World Resources Institute (2001) and the GHG Protocol Technical Guidance for Calculating Scope 3 Emissions (v1): Supplement to the Corporate Value Chain (Scope 3) Accounting and Reporting Standard; WRI/ WBCSD; 2013; https://ghgprotocol.org/scope-3-technicalcalculation-guidance.</t>
  </si>
  <si>
    <t>2021-07-28 11:03:55.0</t>
  </si>
  <si>
    <t>We are using below methodology to calculate carbon footprint :- IPCC : Intergovernmental Panel on Climate Change- WRI/WBCSD GHG Protocol Corporate Accounting and Reporting Standard- Calculation Tools for Estimating Greenhouse Gas Emissions from Pulp and Paper Mills by ICPFA</t>
  </si>
  <si>
    <t>PT Astra International Tbk</t>
  </si>
  <si>
    <t>2021-07-28 12:46:24.0</t>
  </si>
  <si>
    <t>2021-07-28 06:31:51.0</t>
  </si>
  <si>
    <t>PT Bukit Asam Tbk</t>
  </si>
  <si>
    <t>2021-07-27 10:27:10.0</t>
  </si>
  <si>
    <t>IPCC Guidelines for National Greenhouse Gas Inventories, 2006;  Other, please specify: Guidelines for the Implementation of the National Greenhouse Gas Inventory, Ministry of Environment, 2012</t>
  </si>
  <si>
    <t>Guidelines for the Implementation of the National Greenhouse Gas Inventory, Ministry of Environment, are standards or guidelines provided by the ministry of environment in calculating greenhouse gas emissions produced in an activity</t>
  </si>
  <si>
    <t>2021-04-20 03:30:39.0</t>
  </si>
  <si>
    <t>2021-07-23 09:22:10.0</t>
  </si>
  <si>
    <t>Other, please specify: Amfori BEPI methodologic</t>
  </si>
  <si>
    <t>Amfori BEPI methodologic</t>
  </si>
  <si>
    <t>PT ELABRAM SYSTEMS</t>
  </si>
  <si>
    <t>2021-07-27 12:01:50.0</t>
  </si>
  <si>
    <t>2021-08-26 03:44:06.0</t>
  </si>
  <si>
    <t>We follow Environment standards of Higg Index</t>
  </si>
  <si>
    <t>PT IMECO INTER SARANA</t>
  </si>
  <si>
    <t>2021-08-10 08:18:24.0</t>
  </si>
  <si>
    <t>2021-07-16 04:08:34.0</t>
  </si>
  <si>
    <t>IPCC Guidelines for National Greenhouse Gas Inventories, 2006; The Greenhouse Gas Protocol: A Corporate Accounting and Reporting Standard (Revised Edition);  Other, please specify: Goverment standard for emission factor of electric</t>
  </si>
  <si>
    <t>Manual data collector from billing records and flowmeter based on facilities in Cileungsi and Purwokerto. From the figures collected in the manual, calculations are made based on the standards determined by the IPPC, GHG Protocol, and for the electricity emission factor based on the values ​​determined by the Ministry of Energy and Mineral Resources of the Republic of Indonesia.</t>
  </si>
  <si>
    <t>PT Marvel Sports International</t>
  </si>
  <si>
    <t>2021-07-21 07:58:53.0</t>
  </si>
  <si>
    <t>we do not have provide details</t>
  </si>
  <si>
    <t>PT MEGASETIA AGUNG KIMIA</t>
  </si>
  <si>
    <t>2021-07-28 13:14:46.0</t>
  </si>
  <si>
    <t>US EPA Center for Corporate Climate Leadership:  Direct Emissions from Mobile Combustion Sources; US EPA Emissions &amp; Generation Resource Integrated Database (eGRID)</t>
  </si>
  <si>
    <t>2021-07-27 12:00:22.0</t>
  </si>
  <si>
    <t>PT Nava Hita Kirana</t>
  </si>
  <si>
    <t>2021-07-27 14:12:14.0</t>
  </si>
  <si>
    <t>PT PERTAMINA PATRA NIAGA</t>
  </si>
  <si>
    <t>2021-08-12 07:24:08.0</t>
  </si>
  <si>
    <t>PT PRINTINDO UTAMA</t>
  </si>
  <si>
    <t>2021-07-27 10:06:46.0</t>
  </si>
  <si>
    <t>PT United Can Company</t>
  </si>
  <si>
    <t>2021-06-21 08:00:31.0</t>
  </si>
  <si>
    <t>PT United Tractors Tbk</t>
  </si>
  <si>
    <t>2021-08-16 14:31:29.0</t>
  </si>
  <si>
    <t>PT Van Aroma</t>
  </si>
  <si>
    <t>2021-07-22 11:55:16.0</t>
  </si>
  <si>
    <t>Other, please specify: Subjective. We do not currently follow</t>
  </si>
  <si>
    <t>We calculate the emission as per our current electricity and diesel consumption.</t>
  </si>
  <si>
    <t>PT. ANEKA JASA SOROWAKO</t>
  </si>
  <si>
    <t>2021-08-06 17:31:48.0</t>
  </si>
  <si>
    <t>Other, please specify: STANDARDS OF THE INDONESIAN GOVERNMENT ENVIRONMENT SERVICE</t>
  </si>
  <si>
    <t>Karbon dioksida (CO2 )-1Metana (CH4 ) - 21Dinitrogen oksida (N2 O ) - 310</t>
  </si>
  <si>
    <t>PT. Kahatex</t>
  </si>
  <si>
    <t>2021-07-26 07:48:30.0</t>
  </si>
  <si>
    <t>Other, please specify: FEM HIGG Index Metodology</t>
  </si>
  <si>
    <t>Based on FEM HIGG Index methodology standard</t>
  </si>
  <si>
    <t>PT. PUMA JAYA UTAMA</t>
  </si>
  <si>
    <t>2021-08-14 01:24:38.0</t>
  </si>
  <si>
    <t>PT. SURYA RENGO CONTAINERS</t>
  </si>
  <si>
    <t>2021-07-22 03:33:20.0</t>
  </si>
  <si>
    <t>2021-07-22 07:55:37.0</t>
  </si>
  <si>
    <t>Other, please specify: GHG Emissions from Higg Index</t>
  </si>
  <si>
    <t>We use the methodology of GHG Emissions from Higg Index Standard</t>
  </si>
  <si>
    <t>PTSG</t>
  </si>
  <si>
    <t>2021-04-22 10:25:52.0</t>
  </si>
  <si>
    <t>2021-07-26 03:56:22.0</t>
  </si>
  <si>
    <t>2021-07-26 05:25:00.0</t>
  </si>
  <si>
    <t>American Petroleum Institute Compendium of Greenhouse Gas Emissions Methodologies for the Oil and Natural Gas Industry, 2009; IPCC Guidelines for National Greenhouse Gas Inventories, 2006; IPIECA’s Petroleum Industry Guidelines for reporting GHG emissions, 2nd edition, 2011; ISO 14064-1; The Greenhouse Gas Protocol: A Corporate Accounting and Reporting Standard (Revised Edition)</t>
  </si>
  <si>
    <t>2021-07-23 09:04:00.0</t>
  </si>
  <si>
    <t>PUBLIC CLASS LIMITED</t>
  </si>
  <si>
    <t>2021-05-27 14:04:05.0</t>
  </si>
  <si>
    <t>Other, please specify: We have not selected any</t>
  </si>
  <si>
    <t>We have not selected any</t>
  </si>
  <si>
    <t>2021-09-30 20:46:37.0</t>
  </si>
  <si>
    <t>2021-07-24 22:13:18.0</t>
  </si>
  <si>
    <t>2021-07-27 22:40:32.0</t>
  </si>
  <si>
    <t>The Greenhouse Gas Protocol: Public Sector Standard;  Other, please specify: This was a self directed initiative. We were not aware of the CDP or those intitiatives listed here. We will review them and determine which best fits with our goals and those of the CDP.</t>
  </si>
  <si>
    <t>we utilized vehicle manufacturer estimated Co2 emissions per year for vehicles previously and currently owned and are gathering worker vehicle data for future reductions based on car pooling to job-sites. This year 2020 we utilized the "Greenhouse Gas Equivalencies Calculator" in the EPA.gov site.</t>
  </si>
  <si>
    <t>PUEBLO VIEJO</t>
  </si>
  <si>
    <t>2021-07-28 21:03:29.0</t>
  </si>
  <si>
    <t>Other, please specify: Montos facturados de hidrocarburos utilizados y energía eléctrica</t>
  </si>
  <si>
    <t>Se tomaron en cuenta los montos reales facturados a la compañía por concepto de combustibles y energía eléctrica a lo largo del año.</t>
  </si>
  <si>
    <t>2021-08-13 09:39:00.0</t>
  </si>
  <si>
    <t>2021-07-28 12:22:11.0</t>
  </si>
  <si>
    <t>Pulse</t>
  </si>
  <si>
    <t>2021-07-19 08:21:00.0</t>
  </si>
  <si>
    <t>PULSE OPTICAL</t>
  </si>
  <si>
    <t>2021-08-15 12:05:08.0</t>
  </si>
  <si>
    <t>Other, please specify: 没有推行过. 无.</t>
  </si>
  <si>
    <t>无相关经验</t>
  </si>
  <si>
    <t>2021-07-28 18:32:14.0</t>
  </si>
  <si>
    <t>PUR EQUIPAMENTOS INDUSTRIAIS LTDA</t>
  </si>
  <si>
    <t>2021-07-27 18:23:28.0</t>
  </si>
  <si>
    <t>2021-07-23 13:51:09.0</t>
  </si>
  <si>
    <t>PURE CHEM COMPANY LIMITED</t>
  </si>
  <si>
    <t>2021-07-03 08:28:55.0</t>
  </si>
  <si>
    <t>Other, please specify: EIA</t>
  </si>
  <si>
    <t>2021-07-27 23:48:26.0</t>
  </si>
  <si>
    <t>PURONG IMPORT AND EXPORT CO., LTD.</t>
  </si>
  <si>
    <t>2021-07-06 01:18:31.0</t>
  </si>
  <si>
    <t>PUTIAN XINFEITIAN FOOTWEAR CO.,LTD</t>
  </si>
  <si>
    <t>2021-07-20 06:48:20.0</t>
  </si>
  <si>
    <t>China Corporate Energy Conservation and GHG Management Programme; IEA CO2 Emissions from Fuel Combustion; ISO 14064-1; The GHG Indicator: UNEP Guidelines for Calculating Greenhouse Gas Emissions for Businesses and Non-Commercial Organizations;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t>
  </si>
  <si>
    <t>2021-07-22 17:38:48.0</t>
  </si>
  <si>
    <t>PYRAMID CONSULTING INC</t>
  </si>
  <si>
    <t>2021-08-16 16:57:47.0</t>
  </si>
  <si>
    <t>2021-07-27 15:01:17.0</t>
  </si>
  <si>
    <t>PZU Powszechny Zaklad Ubezpieczen S. A.</t>
  </si>
  <si>
    <t>2021-07-27 09:42:23.0</t>
  </si>
  <si>
    <t>2021-07-21 05:42:24.0</t>
  </si>
  <si>
    <t>QA WELD TECH LTD</t>
  </si>
  <si>
    <t>2021-07-29 11:37:12.0</t>
  </si>
  <si>
    <t>2021-07-15 10:30:34.0</t>
  </si>
  <si>
    <t>2021-07-27 06:13:20.0</t>
  </si>
  <si>
    <t>Australia - National Greenhouse and Energy Reporting Act; 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  Other, please specify: Refer to C5.2a</t>
  </si>
  <si>
    <t>In addition to the above list, our reporting on environmental data also follows the guidelines outlined in the Global Reporting Initiatives (GRI) Standards' requirements for Emissions Disclosures 305-1, 305-2, 305-3 and 305-4. QBE Group's greenhouse gas emissions reporting is driven by our global insurance operations across the world. We calculate emissions using the energy content and emission factors considered most relevant to each region, based on information sourced from: • Australian Government Department of Environment and Energy's National Greenhouse Account Factors, 2020;• UK Government's Department for Business, Energy &amp;; Industrial Strategy: GHG Conversion Factors for Company Reporting 2020;</t>
  </si>
  <si>
    <t>QIANYONG</t>
  </si>
  <si>
    <t>2021-07-26 07:09:11.0</t>
  </si>
  <si>
    <t>QINGDAO MEIGAO CHEMICAL CO LTD</t>
  </si>
  <si>
    <t>2021-07-27 06:59:08.0</t>
  </si>
  <si>
    <t>Other, please specify: 中国化工企业温室气体核算方法与报告指南</t>
  </si>
  <si>
    <t>青岛市生态环境局对排放单位核查《排放监测计划审核和排放报告核查参考指南》</t>
  </si>
  <si>
    <t>2021-06-26 00:59:07.0</t>
  </si>
  <si>
    <t>2021-07-26 01:48:46.0</t>
  </si>
  <si>
    <t>2021-07-20 07:30:13.0</t>
  </si>
  <si>
    <t>2021-07-27 09:27:21.0</t>
  </si>
  <si>
    <t>QLIKTECH INC.</t>
  </si>
  <si>
    <t>2021-07-29 02:09:57.0</t>
  </si>
  <si>
    <t>QNB FİNANSBANK A.Ş.</t>
  </si>
  <si>
    <t>2021-07-28 18:57:27.0</t>
  </si>
  <si>
    <t>2021-07-29 00:04:54.0</t>
  </si>
  <si>
    <t>QP HOLDINGS LLC DBA QUANTUM PLASTIC</t>
  </si>
  <si>
    <t>2021-06-08 18:21:16.0</t>
  </si>
  <si>
    <t>QPSI</t>
  </si>
  <si>
    <t>2021-05-14 20:06:13.0</t>
  </si>
  <si>
    <t>QST INTERNATIONAL CORP.</t>
  </si>
  <si>
    <t>2021-08-09 05:13:04.0</t>
  </si>
  <si>
    <t>QUAD ELECTRONICS, INC.</t>
  </si>
  <si>
    <t>2021-08-04 15:20:14.0</t>
  </si>
  <si>
    <t>Other, please specify: We have no products or processes thatproduce emissions.</t>
  </si>
  <si>
    <t>None of our processes or products produce emissions.</t>
  </si>
  <si>
    <t>2021-07-27 19:17:34.0</t>
  </si>
  <si>
    <t>QUADPACK INDUSTRIES SA (GROUP)</t>
  </si>
  <si>
    <t>2021-07-28 15:10:37.0</t>
  </si>
  <si>
    <t>QUADRANT RESOURCE LLC</t>
  </si>
  <si>
    <t>2021-08-04 23:31:37.0</t>
  </si>
  <si>
    <t>2021-07-28 19:51:00.0</t>
  </si>
  <si>
    <t>2021-07-23 17:51:10.0</t>
  </si>
  <si>
    <t>US EPA Center for Corporate Climate Leadership: Direct Emissions from Stationary Combustion Sources; US EPA Center for Corporate Climate Leadership: Indirect Emissions From Purchased Electricity; US EPA Emissions &amp; Generation Resource Integrated Database (eGRID)</t>
  </si>
  <si>
    <t>2021-07-14 05:32:02.0</t>
  </si>
  <si>
    <t>Quanta Services Inc</t>
  </si>
  <si>
    <t>2021-07-27 22:24:43.0</t>
  </si>
  <si>
    <t>Quanta Storage Inc.</t>
  </si>
  <si>
    <t>2021-07-17 06:36:34.0</t>
  </si>
  <si>
    <t>QUANTIQ DISTRIBUIDORA LTDA</t>
  </si>
  <si>
    <t>2021-07-28 12:20:01.0</t>
  </si>
  <si>
    <t>Brazil GHG Protocol Programme;  Other, please specify: AVALIAÇÕES QUANTITATIVAS DE EMISSÕES</t>
  </si>
  <si>
    <t>Usa-se a metodologia de análise quantitativa, enviado as amostras para laboartórios credenciados e especificos para realizar as analises e as conclusão final.</t>
  </si>
  <si>
    <t>QUANXING MACHINING GROUP Co., Ltd.</t>
  </si>
  <si>
    <t>2021-07-28 01:41:50.0</t>
  </si>
  <si>
    <t>QubeGB Ltd.</t>
  </si>
  <si>
    <t>2021-06-18 16:07:06.0</t>
  </si>
  <si>
    <t>Other, please specify: UK gov calculation guidelines</t>
  </si>
  <si>
    <t>The scope 1 emissions have been calculated using the emission base for the van type, together with the mileage covered on an annual basis and the number of vans.Qube has not undertaken an exercise to review the scope 2 emissions, however our van provider is a carbon neutral company</t>
  </si>
  <si>
    <t>2021-07-27 20:02:21.0</t>
  </si>
  <si>
    <t>IPCC Guidelines for National Greenhouse Gas Inventories, 2006; ISO 14064-1; The Greenhouse Gas Protocol: Scope 2 Guidance</t>
  </si>
  <si>
    <t>Quent Chem</t>
  </si>
  <si>
    <t>2021-07-28 04:45:25.0</t>
  </si>
  <si>
    <t>Quess Corp Ltd</t>
  </si>
  <si>
    <t>2021-07-26 15:57:33.0</t>
  </si>
  <si>
    <t>2021-07-24 04:35:23.0</t>
  </si>
  <si>
    <t>US EPA Emissions &amp; Generation Resource Integrated Database (eGRID);  Other, please specify: Lucid BuildingOS software based on EPA eGrid (v2019) for Scope 2 emissions;  The U.S. Energy Information Administration's Carbon Dioxide Emissions Coefficients by Fuel for propane, diesel, natural gas, motor gasoline, jet fuel and aviation gasoline.</t>
  </si>
  <si>
    <t>Quest contracted with Cushman and Wakefield to obtain our 2020 utility data directly from the utility provider portals using Urjanet services. This accounts for 137 of the largest facilities in our U.S. operations. Our scope 1 and 2 data for these sites is converted by Lucid's BuildingOS software which is based on current EPAs eGrid emission factors.  There are more than 2,100 small Patient Service Centers and offices that are on shared meters or have utilities included in the monthly lease payments. For these, we used the Commercial Building Energy Consumption Survey (CBECS 2012) median office data to estimate the utility usage and current EPA regional eGrid factors to estimate emissions. These additional measures bring our utility data to 100% of the footprint of Quest Diagnostics U.S. operations. For other data, established references like EIA's table of Emissions Coefficients by Fuel (for some Scope 1 data) and the EPA Waste Reduction Model (WARM) were used.</t>
  </si>
  <si>
    <t>Quilter</t>
  </si>
  <si>
    <t>2021-07-27 15:29:37.0</t>
  </si>
  <si>
    <t>2021-07-11 04:28:24.0</t>
  </si>
  <si>
    <t>Other, please specify: Escala de Ringelmann</t>
  </si>
  <si>
    <t>Escala de Ringelmann</t>
  </si>
  <si>
    <t>Quinn Law Group, PLLC</t>
  </si>
  <si>
    <t>2021-07-26 14:18:16.0</t>
  </si>
  <si>
    <t>R&amp;D Technology(Suzhou) Co.,Ltd.</t>
  </si>
  <si>
    <t>2021-07-28 02:18:35.0</t>
  </si>
  <si>
    <t>R.V.Manutenções e Reparos Ltda-ME</t>
  </si>
  <si>
    <t>2021-04-21 21:58:25.0</t>
  </si>
  <si>
    <t>2021-07-27 07:15:01.0</t>
  </si>
  <si>
    <t>Raça</t>
  </si>
  <si>
    <t>2021-07-27 16:30:05.0</t>
  </si>
  <si>
    <t>Other, please specify: Não temos dados sobre as emissões seguindo nenhuma norma</t>
  </si>
  <si>
    <t>RACODON OUTILLAGE</t>
  </si>
  <si>
    <t>2021-06-09 12:51:41.0</t>
  </si>
  <si>
    <t>RADIANT LOGISTICS</t>
  </si>
  <si>
    <t>2021-07-28 12:46:00.0</t>
  </si>
  <si>
    <t>2021-07-26 14:38:10.0</t>
  </si>
  <si>
    <t>Other, please specify: Carbon Trust</t>
  </si>
  <si>
    <t>In 2012, sister company TRAC Engineering Ltd initiated TRAC group's first carbon emissions measurement project in partnership with the Carbon Trust. The tools developed during this partnership have been rolled out through the TRAC group companies including Radio Design to manage and reduce emissions. The scope of Radio Design's carbon management calculations (and data sources for each areas) includes:  Building Energy Consumption (electricity and gas invoices, meter readings)  Transportation, including Business Travel (staff fuel expenses/taxi/ train/bus/etc. and fleet consumption)  Landfill Waste (waste transfer notes, waste invoices, waste volume statistics)  Building Water Consumption and Waste Water (water invoices, meter readings) Collated data is input to a Carbon Emissions Calculator Tool which converts each emissions factor into Tonnes CO2e using the most recent Government emission conversion factors for greenhouse gas company reporting.</t>
  </si>
  <si>
    <t>2021-07-28 11:37:28.0</t>
  </si>
  <si>
    <t>Environment Canada, Primary Iron and Steel Production, Guidance Manual for Estimating Greenhouse Gas Emissions; The Greenhouse Gas Protocol: A Corporate Accounting and Reporting Standard (Revised Edition); The Greenhouse Gas Protocol: Scope 2 Guidance</t>
  </si>
  <si>
    <t>2021-07-28 07:22:47.0</t>
  </si>
  <si>
    <t>Defra Environmental Reporting Guidelines: Including streamlined energy and carbon reporting guidance, 2019;  Other, please specify: DEFRA 2020, DEFRA 2019 and DEFRA 2018</t>
  </si>
  <si>
    <t>2018 and 2019 figures have changed from those represented in previous Non-Financial Statements, as a result of the adoption of new calculation methodology using parameters provided by DEFRA.</t>
  </si>
  <si>
    <t>2021-07-28 13:58:43.0</t>
  </si>
  <si>
    <t>2021-07-27 07:05:24.0</t>
  </si>
  <si>
    <t>ISO 14064-1; The GHG Indicator: UNEP Guidelines for Calculating Greenhouse Gas Emissions for Businesses and Non-Commercial Organizations;  Other, please specify: Ecoinvent database v3.4 indicators</t>
  </si>
  <si>
    <t>Scope 1 and 2 (as well as 3) emissions are calculated by a tool, which was set up by sustainability &amp;; IT experts. ecoinvent data are default factors for all ecological input data, these factors calculate scope emissions. The factors are updated by the external partner.</t>
  </si>
  <si>
    <t>2021-07-27 17:22:07.0</t>
  </si>
  <si>
    <t>Biofuel supply</t>
  </si>
  <si>
    <t>RAIZNEXT Corporation</t>
  </si>
  <si>
    <t>2021-07-27 04:38:17.0</t>
  </si>
  <si>
    <t>2021-07-28 11:48:09.0</t>
  </si>
  <si>
    <t>2021-07-26 03:06:02.0</t>
  </si>
  <si>
    <t>Defra Environmental Reporting Guidelines: Including streamlined energy and carbon reporting guidance, 2019; European Union Emission Trading System (EU ETS): The Monitoring and Reporting Regulation (MMR) – General guidance for installations; India GHG Inventory Programme; IPCC Guidelines for National Greenhouse Gas Inventories, 2006; ISO 14064-1; New Zealand - Guidance for Voluntary, Corporate Greenhouse Gas Reporting; The Greenhouse Gas Protocol: A Corporate Accounting and Reporting Standard (Revised Edition); The Greenhouse Gas Protocol: Public Sector Standard</t>
  </si>
  <si>
    <t>2021-09-30 11:08:21.0</t>
  </si>
  <si>
    <t>2021-06-12 01:23:49.0</t>
  </si>
  <si>
    <t>RAMBUS</t>
  </si>
  <si>
    <t>2021-07-28 21:16:23.0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</si>
  <si>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</si>
  <si>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2021-06-30 06:56:23.0</t>
  </si>
  <si>
    <t>Rand-Whitney Container LLC</t>
  </si>
  <si>
    <t>2021-07-28 12:15:51.0</t>
  </si>
  <si>
    <t>Randstad N.V.</t>
  </si>
  <si>
    <t>2021-07-09 15:52:46.0</t>
  </si>
  <si>
    <t>Ratch Group PCL</t>
  </si>
  <si>
    <t>2021-07-28 16:06:23.0</t>
  </si>
  <si>
    <t>2021-07-28 17:09:57.0</t>
  </si>
  <si>
    <t>Raubex Group Limited</t>
  </si>
  <si>
    <t>2021-07-28 07:22:55.0</t>
  </si>
  <si>
    <t>Raven Property Group</t>
  </si>
  <si>
    <t>2021-07-28 14:28:25.0</t>
  </si>
  <si>
    <t>RAYTECH</t>
  </si>
  <si>
    <t>2021-07-20 08:40:36.0</t>
  </si>
  <si>
    <t>2021-07-27 14:35:30.0</t>
  </si>
  <si>
    <t>Australia - National Greenhouse and Energy Reporting Act;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Canada's National Inventory Report electricity emissions factors, International Energy Agency World electricity emission factors</t>
  </si>
  <si>
    <t>We also utilize the electricity emissions factors from Canada's National Inventory Report as well as the world electricity emission factors from the International Energy Agency (IEA) for the sites RTX operates in numerous countries.</t>
  </si>
  <si>
    <t>RBS ENGENHARIA LTDA ME</t>
  </si>
  <si>
    <t>2021-07-07 20:44:34.0</t>
  </si>
  <si>
    <t>Other, please specify: não há</t>
  </si>
  <si>
    <t>não há</t>
  </si>
  <si>
    <t>2021-07-28 20:44:19.0</t>
  </si>
  <si>
    <t>RCP Engenharia e Representação Ltda</t>
  </si>
  <si>
    <t>2021-07-28 22:07:34.0</t>
  </si>
  <si>
    <t>2021-07-28 03:24:32.0</t>
  </si>
  <si>
    <t>2021-07-27 09:53:23.0</t>
  </si>
  <si>
    <t>2021-07-28 20:46:31.0</t>
  </si>
  <si>
    <t>Bilan Carbone; The Greenhouse Gas Protocol Agricultural Guidance: Interpreting the Corporate Accounting and Reporting Standard for the Agricultural Sector; The Greenhouse Gas Protocol: A Corporate Accounting and Reporting Standard (Revised Edition)</t>
  </si>
  <si>
    <t>REAL TECHNOLOGIES</t>
  </si>
  <si>
    <t>2021-07-29 02:32:35.0</t>
  </si>
  <si>
    <t>RECHEER</t>
  </si>
  <si>
    <t>2021-06-19 04:16:31.0</t>
  </si>
  <si>
    <t>2021-07-20 08:42:15.0</t>
  </si>
  <si>
    <t>2021-07-27 14:14:49.0</t>
  </si>
  <si>
    <t>The Greenhouse Gas Protocol: A Corporate Accounting and Reporting Standard (Revised Edition); The Greenhouse Gas Protocol: Scope 2 Guidance;  Other, please specify: GHG Protocol (Scope 3) and PAS2050</t>
  </si>
  <si>
    <t>Our Scope 1 and 2 GHG emissions data includes all emissions from operations covered by the Group Financial Statements for which we have operational control. We include emissions for businesses we acquire in the first full calendar year of our ownership. We calculated CO2e emissions using internationally recognised methodologies, for example, the WRI/WBCSD Greenhouse Gas Protocol (as outlined in our Reporting Criteria) and follow dual reporting requirements in line with the GHG Protocol Scope 2 Guidance. Following these methodologies GHG Scope 1 and 2 emissions are calculated by multiplying the reported energy quantities in kWh by the CO2e emissions conversion factors derived from the most recently currently available source • Source: CO2e emissions are calculated in line with the WRI/WBCSD Greenhouse Gas Protocol (GHG Protocol) and GHG Protocol Scope 2 Guidance, except as discussed otherwise above. Conversion factors applied are sourced directly from suppliers, (in line with scope 2 market based methodologies) the UK Government's DEFRA, , Reliable Disclosure Organization (RE-DISS) and Green -e Energy (US Regional Residual Mix Rates). International Energy Authority (IEA)</t>
  </si>
  <si>
    <t>2021-07-19 08:58:34.0</t>
  </si>
  <si>
    <t>2021-07-20 14:01:12.0</t>
  </si>
  <si>
    <t>RED BOARD</t>
  </si>
  <si>
    <t>2021-05-11 00:51:04.0</t>
  </si>
  <si>
    <t>2021-07-26 10:53:09.0</t>
  </si>
  <si>
    <t>The Greenhouse Gas Protocol: A Corporate Accounting and Reporting Standard (Revised Edition);  Other, please specify: Spanish Climate Change Office; own methodology</t>
  </si>
  <si>
    <t>For the emission sources listed below, RE has developed its own calculation methodology based on the GHG Protocol and the Spanish Climate Change Office methodology:- SF6 emissions: RE has implemented a calculation process based on direct measurements of real SF6 leakage data that are obtained from direct measurements of the gas used to refill the equipment and the gas recovered from the equipment in maintenance works. Emissions resulting from accidents and emissions related to the end of life of equipment are also taken into account.- Emissions from electricity consumption are calculated using the emission factor applicable to each case (market based): a) For electricity supplied by distribution companies: contract information or information supplied by Environmental Ministry (Spanish Climate Change Office) for each company. b) For electricity directly consumed from the transmission grid RE uses its own emission factor according to the Spanish generation mix. This factor is calculated every year by REE (REE is the operator of the Spanish electricity system). c) For electricity consumed in Latin America, IEA country factors are used when there is no direct information from suppliers or national authorities. - Emissions from electricity losses: For activities in Spain, RE uses its own emission factors. For activities in Latin America, factors provided by national authorities or IEA country factors are used. .A summary describing the complete methodology used is available in REE website: http://www.ree.es/en/sustainability/decarbonisation-of-the-economy/carbon-footprint</t>
  </si>
  <si>
    <t>Red River Technology LLC</t>
  </si>
  <si>
    <t>2021-07-28 17:54:03.0</t>
  </si>
  <si>
    <t>2021-07-26 11:40:17.0</t>
  </si>
  <si>
    <t>IPCC Guidelines for National Greenhouse Gas Inventories, 2006; The Greenhouse Gas Protocol: A Corporate Accounting and Reporting Standard (Revised Edition);  Other, please specify: DEFRA Voluntary 2020 Reporting Guidelines</t>
  </si>
  <si>
    <t>Redefine's carbon footprint was calculated following the Greenhouse Gas Protocol, using emission factors from DEFRA 2020 and the IPCC emission factors.</t>
  </si>
  <si>
    <t>2021-05-31 11:09:26.0</t>
  </si>
  <si>
    <t>2021-07-28 09:05:19.0</t>
  </si>
  <si>
    <t>REFEICOES AO PONTO LTDA</t>
  </si>
  <si>
    <t>2021-07-27 20:22:04.0</t>
  </si>
  <si>
    <t>Brazil GHG Protocol Programme;  Other, please specify: Calculadora SOS Mata Atlantica</t>
  </si>
  <si>
    <t>Utilizamos a ferramenta disponibilzada pela ONG SOS Mata Atlantica https://www.sosma.org.br/projeto/florestas-futuro/como-participar/calculadora/</t>
  </si>
  <si>
    <t>2021-09-29 17:22:54.0</t>
  </si>
  <si>
    <t>2021-07-20 14:39:47.0</t>
  </si>
  <si>
    <t>Other, please specify: GHG Protocol’s Corporate Accounting and Reporting Standard, the World Resources Institute (WRI) and the World Business Council for Sustainable Development (WBCSD),  ISO 14064-1:2006 and Mexican standard NMX SAA-14064</t>
  </si>
  <si>
    <t>The calculation of the Greenhouse Gas (GHG) inventory for Banregio's activities in 2020 was undertaken using the methodology published by the GHG Protocol's Corporate Accounting and Reporting Standard, the World Resources Institute (WRI) and the World Business Council for Sustainable Development (WBCSD)11, meeting the requirements of ISO 14064-1:2006, Mexican standard NMX SAA-14064 and that specified in the Regulations of the General Climate Change Law governing the National Emissions Registry12. In the report, when referring to CO2, we mean CO2 equivalent, which encompasses the six gases or families of Greenhouse Gases: Carbon Dioxide (CO2), Nitrous Oxide (N2O), Methane (CH4), Sulphur Hexafluoride (SF6), Chlorofluorocarbons (CFC) and Perfluorocarbons (PFC). The GHG accounting and reporting standards are based on the following principles: Relevance, Integrity, Consistency, Transparency and Accuracy</t>
  </si>
  <si>
    <t>2021-07-28 18:47:54.0</t>
  </si>
  <si>
    <t>Regis Resources</t>
  </si>
  <si>
    <t>2021-07-28 08:48:52.0</t>
  </si>
  <si>
    <t>REGULATORY &amp; QUALITY SOLUTIONS</t>
  </si>
  <si>
    <t>2021-05-03 14:30:08.0</t>
  </si>
  <si>
    <t>Other, please specify: The company does not collect emissions data.  It provides only regulatory and quality consulting for medical devices.</t>
  </si>
  <si>
    <t>The company provides regulatory and quality consulting for medical devices.</t>
  </si>
  <si>
    <t>Rehm Thermal Systems GmbH</t>
  </si>
  <si>
    <t>2021-07-13 07:13:40.0</t>
  </si>
  <si>
    <t>The Greenhouse Gas Protocol: Scope 2 Guidance;  Other, please specify: Greenhouse Gas Emissions scope 1-2</t>
  </si>
  <si>
    <t>we proceed in accordance with the GHG Protocol Corporate Standard.We see our advantages in the fact that it isthe most widely used standard for CO2 reporting,includes the definition of scopes, to capture &amp;; delineate different types of emissions, has an avoidance of double counting and since In 2016, 92% of Fortune 500 companies reporting to CDP already use the GHG Protocol as a basis for their reporting</t>
  </si>
  <si>
    <t>Relia, Inc.</t>
  </si>
  <si>
    <t>2021-07-21 10:06:19.0</t>
  </si>
  <si>
    <t>2021-07-27 10:42:10.0</t>
  </si>
  <si>
    <t>Reliance Worldwide Corp</t>
  </si>
  <si>
    <t>2021-07-07 02:56:41.0</t>
  </si>
  <si>
    <t>2021-07-27 13:19:33.0</t>
  </si>
  <si>
    <t>2021-07-25 17:02:22.0</t>
  </si>
  <si>
    <t>2021-07-28 22:03:30.0</t>
  </si>
  <si>
    <t>Remotek Corporation</t>
  </si>
  <si>
    <t>2021-07-05 09:12:18.0</t>
  </si>
  <si>
    <t>Other, please specify: 未建立相關機制，無定義標準</t>
  </si>
  <si>
    <t>未建立相關機制，無定義相關\\標準</t>
  </si>
  <si>
    <t>2021-07-25 18:56:49.0</t>
  </si>
  <si>
    <t>2021-07-28 18:27:05.0</t>
  </si>
  <si>
    <t>2021-07-28 10:31:01.0</t>
  </si>
  <si>
    <t>RENEE TAYLOR CONSULTING INC</t>
  </si>
  <si>
    <t>2021-05-30 18:04:40.0</t>
  </si>
  <si>
    <t>Other, please specify: None. We are a small service company with just three employees and no fixed headquarters; we work onsite at client locations</t>
  </si>
  <si>
    <t>None. We are a small service company with just three employees and no fixed headquarters; we work onsite at client locations</t>
  </si>
  <si>
    <t>2021-07-26 04:30:43.0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</si>
  <si>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·Laws and regulations concerning the rational use of energy (Energy Conservation Law)</t>
  </si>
  <si>
    <t>We use Laws and regulations concerning the rational use of energy (Energy Conservation Law)</t>
  </si>
  <si>
    <t>ReNew Energy Global PLC</t>
  </si>
  <si>
    <t>2021-07-28 17:38:41.0</t>
  </si>
  <si>
    <t>2021-07-28 05:13:40.0</t>
  </si>
  <si>
    <t>RENHE PLASTIC PRODUCTS</t>
  </si>
  <si>
    <t>2021-06-10 02:52:30.0</t>
  </si>
  <si>
    <t>Renishaw</t>
  </si>
  <si>
    <t>2021-07-28 08:48:10.0</t>
  </si>
  <si>
    <t>2021-07-28 16:56:00.0</t>
  </si>
  <si>
    <t>Defra Environmental Reporting Guidelines: Including streamlined energy and carbon reporting guidance, 2019; The Greenhouse Gas Protocol: A Corporate Accounting and Reporting Standard (Revised Edition);  Other, please specify: IEA Emissions Factors 2020 (For non UK electricity) and the UK Government’s 2020 conversion factors for fuels and gases, as well as electricity conversion factors for the UK.</t>
  </si>
  <si>
    <t>Emissions have been calculated in line with the GHG Protocol Corporate Reporting Standardand we comply with the UK Streamlined Energy and Carbon Reporting (SECR) guidelines. Rentokil Initial reports CO2eusing the UK Government's 2020 conversion factors for fuels, gases and UK electricity, and the International Energy Agency (IEA)conversion factors for non-UK electricity generation. See PDF page 55 (document page 53) of our Annual Report 2020 or PDF page 37 (document page 36) of our Responsible Business Report 2020.</t>
  </si>
  <si>
    <t>REPEL CARGAS SA</t>
  </si>
  <si>
    <t>2021-07-28 19:19:06.0</t>
  </si>
  <si>
    <t>REPRESENTACIONES CYECSA</t>
  </si>
  <si>
    <t>2021-07-23 22:42:29.0</t>
  </si>
  <si>
    <t>2021-07-27 17:12:32.0</t>
  </si>
  <si>
    <t>American Petroleum Institute Compendium of Greenhouse Gas Emissions Methodologies for the Oil and Natural Gas Industry, 2009; Defra Environmental Reporting Guidelines: Including streamlined energy and carbon reporting guidance, 2019;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t>
  </si>
  <si>
    <t>2021-07-26 22:20:43.0</t>
  </si>
  <si>
    <t>RESILIENT PLC (Global)</t>
  </si>
  <si>
    <t>2021-07-26 13:44:16.0</t>
  </si>
  <si>
    <t>Defra Environmental Reporting Guidelines: Including streamlined energy and carbon reporting guidance, 2019;  Other, please specify: http://www.nef.org.uk</t>
  </si>
  <si>
    <t>Simple Carbon Calculator (http://www.carbon-calculator.org.uk/) based on the recommended conversion factors provided by Defra .</t>
  </si>
  <si>
    <t>RESMACON S.R.L.</t>
  </si>
  <si>
    <t>2021-07-29 17:19:36.0</t>
  </si>
  <si>
    <t>2021-07-27 22:27:11.0</t>
  </si>
  <si>
    <t>2021-07-26 10:55:29.0</t>
  </si>
  <si>
    <t>Resorttrust Inc</t>
  </si>
  <si>
    <t>2021-07-28 04:17:14.0</t>
  </si>
  <si>
    <t>2021-07-29 04:51:55.0</t>
  </si>
  <si>
    <t>RETAL INDUSTRIES LTD</t>
  </si>
  <si>
    <t>2021-07-22 08:38:44.0</t>
  </si>
  <si>
    <t>ISO 14064-1;  Other, please specify: GHG Inventory Management Procedure</t>
  </si>
  <si>
    <t>The company has a specific internal document called ''GHG Inventory Management Procedure” following ISO 14064 requirement, where it defines the practice and responsibilities to collect, review, manage and store the data needed for the company's GHG inventory, as well as the definition of scope and methodology, and the use of the results obtained from those. RETAL's 2020 GHG emissions calculation is based on ISO 14064-1:2018.To consolidate the emissions that belong to the scope of the organization, the criterion of control has been considered, that is, all those sites and activities in which RETAL exercises the authority to decide and execute any decisions are considered.RETAL's 2020 carbon footprint includes the GHG emissions of 19 plants located in USA, Lithuania, Czech Republic, Spain, France, Bulgaria, Italy, Cyprus, Ukraine and Russia.Category 1 emissions included vectors such as natural gas and fuel oil consumption in fixed sources, gasoil, LPG and gasoline consumption in mobile sources; and refrigerant gases.Category 2 emissions considered the consumption of electricity, both renewable and conventional for the market-based calculations and only considering the conventional sources for the location-based calculations.Category 3 emissions included both upstream and downstream transportation of raw materials and finished goods.Category 4 emissions encompassed purchased goods and services such as PET Resin, r-PET resin, HDPE resin, octabin, metal containers, colorants and additives.</t>
  </si>
  <si>
    <t>2021-07-28 13:59:32.0</t>
  </si>
  <si>
    <t>REVENGA</t>
  </si>
  <si>
    <t>2021-07-26 16:18:05.0</t>
  </si>
  <si>
    <t>Other, please specify: Calculadora de Huella de Carbono  de alcance 1+2 para Organizaciones (Ministerio para la Transición Ecológica)</t>
  </si>
  <si>
    <t>Revolution Bars Group</t>
  </si>
  <si>
    <t>2021-07-26 14:58:26.0</t>
  </si>
  <si>
    <t>2021-07-28 09:42:14.0</t>
  </si>
  <si>
    <t>2021-07-26 05:08:30.0</t>
  </si>
  <si>
    <t>RHELEC INGENIERIA CIA LTDA.</t>
  </si>
  <si>
    <t>2021-07-05 13:02:49.0</t>
  </si>
  <si>
    <t>No realizamos mediciones de emisiones.</t>
  </si>
  <si>
    <t>RHI Magnesita</t>
  </si>
  <si>
    <t>2021-07-27 09:40:23.0</t>
  </si>
  <si>
    <t>Ribbon</t>
  </si>
  <si>
    <t>2021-07-30 18:38:05.0</t>
  </si>
  <si>
    <t>RICARDO ALEXANDRE NERI BORGES - EIRELI</t>
  </si>
  <si>
    <t>2021-07-28 20:32:22.0</t>
  </si>
  <si>
    <t>Other, please specify: Não tem programa para coleta de informações.</t>
  </si>
  <si>
    <t>Não se aplica a empresa nesse momento.</t>
  </si>
  <si>
    <t>Richard Mobilier</t>
  </si>
  <si>
    <t>2021-07-28 10:08:53.0</t>
  </si>
  <si>
    <t>Richardson Milling</t>
  </si>
  <si>
    <t>2021-06-22 14:30:28.0</t>
  </si>
  <si>
    <t>Other, please specify: Environment Canada's National Pollutant Release Inventory (NPRI)</t>
  </si>
  <si>
    <t>We do not collect activity data and calculate Scope 1 and Scope 2 emissions</t>
  </si>
  <si>
    <t>2021-07-28 04:47:45.0</t>
  </si>
  <si>
    <t>IEA CO2 Emissions from Fuel Combustion; Japan Ministry of the Environment, Law Concerning the Promotion of the Measures to Cope with Global Warming, Superceded by Revision of the Act on Promotion of Global Warming Countermeasures (2005 Amendment); The Climate Registry: General Reporting Protocol; The Greenhouse Gas Protocol: A Corporate Accounting and Reporting Standard (Revised Edition);  Other, please specify: RE100, Technical Criteria</t>
  </si>
  <si>
    <t>US EPA, Emission &amp;; Generation Resource integrated Database (eGRID) (Updated January 2017)  Defra UK, Greenhouse Gas Conversion Factors for Company Reporting  Agence de I'Environnement et de la Maitrise de Energie  IEA, CO2 Emissions from fuel combustion 2017 Edition  RE100, Technical Criteria</t>
  </si>
  <si>
    <t>2021-07-28 13:50:54.0</t>
  </si>
  <si>
    <t>RIDCO, INC</t>
  </si>
  <si>
    <t>2021-08-19 14:55:22.0</t>
  </si>
  <si>
    <t>RIKEN CORPORATION</t>
  </si>
  <si>
    <t>2021-07-19 05:18:13.0</t>
  </si>
  <si>
    <t>RIMINI STREET INC</t>
  </si>
  <si>
    <t>2021-07-28 21:45:40.0</t>
  </si>
  <si>
    <t>Other, please specify: Not applicable.   We are not a direct producer of climate-damaging emissions. We are a services provider. We do not manufacture goods in the course of providing our services.  We do not own any real property.</t>
  </si>
  <si>
    <t>Not applicable. See explanation, above,</t>
  </si>
  <si>
    <t>2021-07-26 22:03:41.0</t>
  </si>
  <si>
    <t>Ringkjoebing Landbobank A/S</t>
  </si>
  <si>
    <t>2021-07-06 06:22:46.0</t>
  </si>
  <si>
    <t>Other, please specify: Calculated according to the guidelines provided by the Danish "Energistyrelsen"</t>
  </si>
  <si>
    <t>Our activity data is collected from the companies providing electricity, heat, water etc. and calculated according to the guidelines provided by the Danish "Energistyrelsen"</t>
  </si>
  <si>
    <t>Rinnai Corporation</t>
  </si>
  <si>
    <t>2021-07-28 14:10:24.0</t>
  </si>
  <si>
    <t>2021-07-28 16:35:27.0</t>
  </si>
  <si>
    <t>RIO SUL SA CV</t>
  </si>
  <si>
    <t>2021-07-27 17:22:57.0</t>
  </si>
  <si>
    <t>Other, please specify: NOM-085-SEMARNAT-2011  /  CTM 034 1999</t>
  </si>
  <si>
    <t>Los procedimientos empleados se rigen por lo establecido en la normatividad nacional e internacional y son: NOx y CO en base a Norma CTM 034 1999 mediante el procedimiento Celda Electroquímica</t>
  </si>
  <si>
    <t>2021-07-28 10:21:43.0</t>
  </si>
  <si>
    <t>Australia - National Greenhouse and Energy Reporting Act; Defra Environmental Reporting Guidelines: Including streamlined energy and carbon reporting guidance, 2019; Energy Information Administration 1605B; IPCC Guidelines for National Greenhouse Gas Inventories, 2006; ISO 14064-1; The Climate Registry: General Reporting Protocol; The Greenhouse Gas Protocol: A Corporate Accounting and Reporting Standard (Revised Edition); US EPA Mandatory Greenhouse Gas Reporting Rule;  Other, please specify: Please refer 5.2a</t>
  </si>
  <si>
    <t>International Maritime Organisation, 4th GHG study for ships. IMO GHG Study 2020 - Final Report Secretariat.  New Zealand - Emissions Trading Scheme  Quebec Government Environment Quality Act  International Aluminium Institute – The Aluminium Sector Greenhouse Gas Protocol  World Resource Institute (WRI)  World Business Council for Sustainable Development</t>
  </si>
  <si>
    <t>RISKHIVE LTD</t>
  </si>
  <si>
    <t>2021-07-29 11:05:49.0</t>
  </si>
  <si>
    <t>Other, please specify: We use carbonfootprint.com website which has an SME carbon footprint calculator</t>
  </si>
  <si>
    <t>As per our Environmental Management System arrangement, we log our travel details, electricity and heating oil usage. We calculate our carbon footprint from these details using Carbonfootprint.com.</t>
  </si>
  <si>
    <t>Rite Aid Corp</t>
  </si>
  <si>
    <t>2021-07-28 17:17:43.0</t>
  </si>
  <si>
    <t>Riveridge Produce</t>
  </si>
  <si>
    <t>2021-07-26 13:13:26.0</t>
  </si>
  <si>
    <t>Other, please specify: SupplyShift</t>
  </si>
  <si>
    <t>THESIS from Sustainability Consortium. Farm Sustainability Assessment</t>
  </si>
  <si>
    <t>RIZZA TRANSPORTES LTDA</t>
  </si>
  <si>
    <t>2021-07-27 11:54:10.0</t>
  </si>
  <si>
    <t>Other, please specify: Conforme Resolução CONAMA nº418/2009 e Instrução Normativa IBAMA nº 6/2010.</t>
  </si>
  <si>
    <t>Rotação Marcha Lenta Medida: 600 Rotação Máxima Livre Medida: 2280 K em marcha lenta: 0,02 m -1Limite Marcha Lenta: 300 à 900 Limite Máxima Livre: 1900 à 2600Limite Máximo de opacidade (K): 0,75 m -1</t>
  </si>
  <si>
    <t>RLR INDUSTRIES</t>
  </si>
  <si>
    <t>2021-07-01 14:30:35.0</t>
  </si>
  <si>
    <t>RN EXPRESS E COURRIER DO BRASIL</t>
  </si>
  <si>
    <t>2021-07-29 13:52:24.0</t>
  </si>
  <si>
    <t>2021-07-20 08:39:45.0</t>
  </si>
  <si>
    <t>Robert Half International Inc.</t>
  </si>
  <si>
    <t>2021-07-28 19:23:28.0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</si>
  <si>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Carbon Footprint "2019 Grid Electricity Emissions Factors v1.0": https://www.carbonfootprint.com/docs/2019_06_emissions_factors_sources_for_2019_electricity.pdf</t>
  </si>
  <si>
    <t>Scope 1: Our reported emissions relate to fuel combustion as a result of business miles driven in company-owned vehicles and all miles flown in leased jets. Only business miles from company-owned vehicles were quantified. Fleet emissions were quantified using IPCC emission rates per gallon of motor gasoline consumed and car-specific fuel consumption data.Jet emissions were quantified based on the quantity of fuel used per flight and EPA emissions factors for kerosene-type jet fuel.Scope 2: We quantify Scope 2 emissions using a location-based method, as all of our offices (with the exception of our corporate campus in San Ramon) use standard utility providers for electricity and do not have contractual agreements with generation-specific attributes. Robert Half does not own any real estate and the majority of our offices do not have their own electricity meters. For the majority of our offices, we do not pay electricity providers directly. Generally, utilities for our leased offices are paid for by property managers and either included in our rent (based on our pro-rata square footage) or billed back to us (if we do have a separate meter but are not billed directly by the utility company).Robert Half does not have a centralized mechanism to track electricity or natural gas consumption across our 350+ global office locations, and as such, we collected consumption data from a statistically significant portion of our global offices to find an average consumption rate (kWh/square foot; therm/square foot) that could be applied to our global real estate portfolio. To quantify electricity consumption, we used regional or national grid-based emissions rates for all offices with the exception of three outlying facilities with unique energy needs: our largest corporate campus in San Ramon, California, our largest data center in Pleasanton, California, and our print center in Ankeny, Iowa. For these three locations, we used utility-specific emissions rates. The following grid-based emissions rates were used for all other offices:   For the United States, we used EPA eGRID state-based emission rates to calculate emissions per kWh consumed per state. We then aggregated emissions to find the MTCO2e associated with our energy consumption across the U.S.  For Canada, we used province-specific emissions rates listed in the Canadian 2020 National Inventory Report to the UNFCCC  For offices located outside of the United States and Canada, we used country-specific emissions rates, found from a variety of sources included in the Carbon Footprint 2020 Grid Electricity Emissions Factors report: &lt;a href="https://www.carbonfootprint.com/docs/2019_06_emissions_factors_sources_for_2019_electricity.pdf"&gt;https://www.carbonfootprint.com/docs/2020_06_emissions_factors_sources_for_2020_electricity_v1_1.pdfNatural Gas: A minority of offices, mainly outside of the U.S., use natural gas for heat. To quantify natural gas consumption across our global real estate portfolio, we used the therm/square foot average consumption rate mentioned above. We calculated the corresponding emissions using the EPA's Greenhouse Gases Equivalencies Calculator equation of .0053 MTCO2/therm: &lt;a href="https://www.epa.gov/energy/greenhouse-gases-equivalencies-calculator-calculations-and-references"&gt;https://www.epa.gov/energy/greenhouse-gases-equivalencies-calculator-calculations-and-references</t>
  </si>
  <si>
    <t>2021-07-26 18:44:02.0</t>
  </si>
  <si>
    <t>2021-07-27 12:52:47.0</t>
  </si>
  <si>
    <t>Roberto Alcaraz S.A.</t>
  </si>
  <si>
    <t>2021-07-21 15:01:44.0</t>
  </si>
  <si>
    <t>Other, please specify: Todavia no se obtienen datos</t>
  </si>
  <si>
    <t>Aun no se obtienen datos al respecto</t>
  </si>
  <si>
    <t>RÖCHLING SE &amp; COMPANY KG</t>
  </si>
  <si>
    <t>2021-08-27 12:20:55.0</t>
  </si>
  <si>
    <t>2021-07-28 11:55:16.0</t>
  </si>
  <si>
    <t>2021-07-28 17:03:24.0</t>
  </si>
  <si>
    <t>2021-07-15 11:06:15.0</t>
  </si>
  <si>
    <t>2021-07-14 18:12:33.0</t>
  </si>
  <si>
    <t>RODALOG SOLUCOES EM LOGISTICA E TRA</t>
  </si>
  <si>
    <t>2021-07-20 17:16:07.0</t>
  </si>
  <si>
    <t>RODATA SRL</t>
  </si>
  <si>
    <t>2021-07-27 12:48:31.0</t>
  </si>
  <si>
    <t>Other, please specify: Management Plan for Solvents with VOC content; Calculation of Emissions through CORINAIR method</t>
  </si>
  <si>
    <t>Monitoring emissions through quarterly and annual flue gas analysis at the exit of IOTR, performed by authorized laboratories.</t>
  </si>
  <si>
    <t>Roechling Automotive</t>
  </si>
  <si>
    <t>2021-07-14 08:44:36.0</t>
  </si>
  <si>
    <t>Other, please specify: Own calculation inspired by GHG.</t>
  </si>
  <si>
    <t>Own calculation for Scope 1 and Scope 2 inspired by the GHG-Protocol. Scope 1 includes stationary combustion. Scope 2 only includes Purchased Electricity.</t>
  </si>
  <si>
    <t>ROFF SDF LDA</t>
  </si>
  <si>
    <t>2021-06-18 09:27:59.0</t>
  </si>
  <si>
    <t>2021-07-29 01:37:29.0</t>
  </si>
  <si>
    <t>Other, please specify: WRI's Greenhouse Gas Protocol</t>
  </si>
  <si>
    <t>There are generally accepted principles that are designed to guide the accounting of GHG emissions. These principles are intended to provide a faithful, true and fair account of an organization's emissions. There are five underlying principles that are central to current GHG inventory methodologies. These are:Relevance: Ensure the GHG inventory appropriately reflects the GHG emissions of the company and serves the decision making needs of users – both internal and external to the company.Completeness: Account for and report on all GHG emission sources and activities within the chosen inventory boundary. Disclose and justify any specific exclusions.Consistency: Use consistent methodologies to allow for meaningful comparisons of emissions over time. Transparently document any changes to the data, inventory boundary, methods, or any other relevant factors in the time series.Accuracy: Ensure that the quantification of GHG emissions is systematically neither over or under actual emissions, as far as can be judged, and that uncertainties are reduced as far as practicable. Achieve sufficient accuracy to enable users to make decisions with reasonable assurance as to the integrity of the reported information.Transparency: Address all relevant issues in a factual and coherent manner, based on a clear audit trail. Disclose any relevant assumptions and make appropriate references to the accounting and calculation methodologies and data sources used.GHG Protocol establishes comprehensive global standardized frameworks to measure and manage greenhouse gas (GHG) emissions from private and public sector operations, value chains and mitigation actions. Building on a 20-year partnership between World Resources Institute (WRI) and the World Business Council for Sustainable Development (WBCSD), GHG Protocol works with governments, industry associations, NGOs, businesses and other organizations. GHG Protocol arose when WRI and WBCSD recognized the need for an international standard for corporate GHG accounting and reporting in the late 1990s. Together with large corporate partners such as BP and General Motors, in 1998 WRI published a report called, ''Safe Climate, Sound Business.” It identified an action agenda to address climate change that included the need for standardized measurement of GHG emissions.Similar initiatives were being discussed at WBCSD. In late 1997, WRI senior managers met with WBCSD officials and an agreement was reached to launch an NGO-business partnership to address standardized methods for GHG accounting. WRI and WBCSD convened a core steering group comprised of members from environmental groups (such as WWF, Pew Center on Global Climate Change, The Energy Research Institute) and industry (such as Norsk Hydro, Tokyo Electric, Shell) to guide the multi-stakeholder standard development process. The first edition of the Corporate Standard, published in 2001, has been updated with additional guidance that clarifies how companies can measure emissions from electricity and other energy purchases, and account for emissions from throughout their value chains. GHG Protocol also developed a suite of calculation tools to assist companies in calculating their greenhouse gas emissions and measure the benefits of climate change mitigation projects. The Paris Agreement, adopted within the United Nations Framework Convention on Climate Change (UNFCC) in December 2015, commits participating all countries to limit global temperature rise, adapt to changes already occurring, and regularly increase efforts over time. GHG Protocol is developing standards, tools and online training that helps countries and cities track progress towards their climate goals.MethodologyThe calculation of GHG emissions generally involves two variables. 1. Emission factors are generally accepted values that can be applied to sources and sinks where continuous measurement of actual emissions is not possible or feasible. International organizations such as WRI and IPCC, and national organizations such as Environment Canada, publish data (annually or at other time intervals) on relevant emission factors. Appendix A provides a list of all relevant emission factors and their sources, as recommended in this handbook, and 2. The second variable in the calculation is the activity data from Rogers.If activity data is not available, an industry benchmark or a calculated intensity factor is used with the activity data (number of employees, square footage, distance traveled) to estimate the CO2e emissions. Equation 2, below, illustrates the calculation and Table 8, below, provides example cases when secondary data is used with an industry benchmark or calculated intensity factor. It should be noted which emission sources used secondary data in the GHG report because these sources represent increased uncertainty and data gaps that can be improved upon in future assessments.</t>
  </si>
  <si>
    <t>2021-07-27 23:22:46.0</t>
  </si>
  <si>
    <t>Rolf Janssen GmbH</t>
  </si>
  <si>
    <t>2021-07-27 14:11:10.0</t>
  </si>
  <si>
    <t>Other, please specify: Question  C0.2 "Indicate if you are providing emissions data for past reporting years" Answer "No"!  We have not yet collected any emissions data. Therefore no information is possible.</t>
  </si>
  <si>
    <t>Question C0.2 "Indicate if you are providing emissions data for past reporting years" Answer "No"! We have not yet collected any emissions data. Therefore no information is possible.</t>
  </si>
  <si>
    <t>2021-07-26 10:28:05.0</t>
  </si>
  <si>
    <t>Romstyl Impex SRL</t>
  </si>
  <si>
    <t>2021-07-30 11:01:23.0</t>
  </si>
  <si>
    <t>RondoHullámkartongyártó Kft.</t>
  </si>
  <si>
    <t>2021-07-20 10:33:48.0</t>
  </si>
  <si>
    <t>Other, please specify: own tool</t>
  </si>
  <si>
    <t>Rong Xing Packaging</t>
  </si>
  <si>
    <t>2021-08-19 07:19:46.0</t>
  </si>
  <si>
    <t>Act on the Rational Use of Energy; The Climate Registry: Local Government Operations (LGO) Protocol</t>
  </si>
  <si>
    <t>2021-07-17 06:43:08.0</t>
  </si>
  <si>
    <t>2021-04-20 18:43:26.0</t>
  </si>
  <si>
    <t>Other, please specify: Dutch law</t>
  </si>
  <si>
    <t>ROSA GROUP</t>
  </si>
  <si>
    <t>2021-07-27 08:57:14.0</t>
  </si>
  <si>
    <t>ROSESS INTERNATIONAL LTD</t>
  </si>
  <si>
    <t>2021-09-07 00:41:33.0</t>
  </si>
  <si>
    <t>2021-07-26 13:46:02.0</t>
  </si>
  <si>
    <t>Other, please specify: US EPA Greenhouse Equivalencies Calculator</t>
  </si>
  <si>
    <t>Worked with Consumers Energy to identify process improvement and provided industry standard kWH per ton savings number. Greenhouse gas emissions was calculated based on this estimate.</t>
  </si>
  <si>
    <t>ROSS-SHIRE ENGINEERING LIMITED</t>
  </si>
  <si>
    <t>2021-05-27 08:02:42.0</t>
  </si>
  <si>
    <t>Ross Stores Inc</t>
  </si>
  <si>
    <t>2021-07-28 18:21:29.0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</si>
  <si>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</si>
  <si>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ROSSOW</t>
  </si>
  <si>
    <t>2021-07-27 17:01:20.0</t>
  </si>
  <si>
    <t>2021-07-26 13:37:36.0</t>
  </si>
  <si>
    <t>Rothschild &amp; Co</t>
  </si>
  <si>
    <t>2021-07-28 11:15:12.0</t>
  </si>
  <si>
    <t>2021-07-28 18:23:18.0</t>
  </si>
  <si>
    <t>2021-07-28 13:40:18.0</t>
  </si>
  <si>
    <t>2021-07-22 12:49:14.0</t>
  </si>
  <si>
    <t>2021-07-28 21:03:43.0</t>
  </si>
  <si>
    <t>ISO 14064-1; The GHG Indicator: UNEP Guidelines for Calculating Greenhouse Gas Emissions for Businesses and Non-Commercial Organizations; The Greenhouse Gas Protocol: A Corporate Accounting and Reporting Standard (Revised Edition); The Greenhouse Gas Protocol: Scope 2 Guidance; US EPA Emissions &amp; Generation Resource Integrated Database (eGRID)</t>
  </si>
  <si>
    <t>2021-07-28 19:24:43.0</t>
  </si>
  <si>
    <t>Royal Cosun</t>
  </si>
  <si>
    <t>2021-07-07 11:44:30.0</t>
  </si>
  <si>
    <t>2021-08-03 10:56:04.0</t>
  </si>
  <si>
    <t>American Petroleum Institute Compendium of Greenhouse Gas Emissions Methodologies for the Oil and Natural Gas Industry, 2009; Australia - National Greenhouse and Energy Reporting Act; ISO 14064-1; The Greenhouse Gas Protocol: A Corporate Accounting and Reporting Standard (Revised Edition); The Greenhouse Gas Protocol: Scope 2 Guidance; US EPA Mandatory Greenhouse Gas Reporting Rule;  Other, please specify: Shell's internal Performance Monitoring and Reporting Specification</t>
  </si>
  <si>
    <t>Shell assets are required to comply with Shell's Performance Monitoring and Reporting Specification, which sets out the scope of what is to be reported. This is part of our HSSE &amp;; SP (Health, Safety, Security, Environment &amp;; Social Performance) Control Framework. It requires assets to use local regulated methods for calculating GHG emissions (where they exist). Where there are no local regulated methods, assets use the 2009 API Compendium. The following provides examples of the requirements in the province of Alberta, Canada, and the USA.Alberta, Canada: What needs to be reported and how GHG emissions are to be calculated is outlined in the Carbon Competitiveness Incentive Regulation (Alberta regulation 255/2017) as amended. USA: The Code of Federal Regulations Title 40 Chapter I Subchapter C Part 98 contains the requirements. There are several subparts to the rule that apply to our facilities. Examples that apply to our assets are: • Subpart A General Provisions • Subpart C General Stationary Fuel Combustion Sources • Subpart P Hydrogen Production • Subpart W Petroleum and Natural Gas Systems • Subpart X Petrochemical Production • Subpart Y Petroleum Refineries</t>
  </si>
  <si>
    <t>2021-07-27 06:31:43.0</t>
  </si>
  <si>
    <t>The Greenhouse Gas Protocol: A Corporate Accounting and Reporting Standard (Revised Edition); The Greenhouse Gas Protocol: Scope 2 Guidance;  Other, please specify: (1) Product Environmental Footprint Category Guidance (PEFCR, EU 2017) and (2) International Dairy Federation, 2015. A common carbon footprint approach for dairy. Bulletin of the International Dairy Federation; issue 479. Brussels: IDF.</t>
  </si>
  <si>
    <t>Royal Unibrew</t>
  </si>
  <si>
    <t>2021-07-26 09:55:39.0</t>
  </si>
  <si>
    <t>IEA CO2 Emissions from Fuel Combustion; ISO 14064-1; The Greenhouse Gas Protocol: A Corporate Accounting and Reporting Standard (Revised Edition);  Other, please specify: DEFRA on transportation and fuel combustion</t>
  </si>
  <si>
    <t>DEFRA (Department for Business, Energy and Strategy) UK is used for CO2 factors calculation for fuel, including fuel for transportation</t>
  </si>
  <si>
    <t>RPK</t>
  </si>
  <si>
    <t>2021-07-28 20:33:29.0</t>
  </si>
  <si>
    <t>RPM International, Inc.</t>
  </si>
  <si>
    <t>2021-07-28 20:58:11.0</t>
  </si>
  <si>
    <t>2021-07-28 11:12:02.0</t>
  </si>
  <si>
    <t>2021-07-14 07:28:13.0</t>
  </si>
  <si>
    <t>2021-07-28 16:58:17.0</t>
  </si>
  <si>
    <t>2021-07-26 10:18:51.0</t>
  </si>
  <si>
    <t>RUBBER-FLEX INDUSTRIA E COMERCIO LTDA</t>
  </si>
  <si>
    <t>2021-07-29 15:58:40.0</t>
  </si>
  <si>
    <t>Other, please specify: Não há norma, protocolo ou metodologia usados para calcular dados ou controlar emissões na organização.</t>
  </si>
  <si>
    <t>Não há norma, protocolo ou metodologia usados para calcular dados ou controlar emissões na organização.</t>
  </si>
  <si>
    <t>2021-07-23 15:12:29.0</t>
  </si>
  <si>
    <t>2021-07-25 19:44:01.0</t>
  </si>
  <si>
    <t>Rublena Forte Requalificadora</t>
  </si>
  <si>
    <t>2021-06-28 19:23:22.0</t>
  </si>
  <si>
    <t>Rudolph Logistik</t>
  </si>
  <si>
    <t>2021-07-28 15:19:27.0</t>
  </si>
  <si>
    <t>Rumo</t>
  </si>
  <si>
    <t>2021-07-27 15:03:11.0</t>
  </si>
  <si>
    <t>2021-07-27 12:53:42.0</t>
  </si>
  <si>
    <t>IPCC Guidelines for National Greenhouse Gas Inventories, 2006;  Other, please specify:  RD 153-34.0-02.318-2001</t>
  </si>
  <si>
    <t>"Methodology for calculating gross emissions of carbon dioxide into the atmosphere from thermal power plants and other boilers" RD 153-34.0-02.318-2001 is used to collect the data for each unit based on its fuel mix.In addition, the follwoing methodology in accordance relevant regulation is used:* the Decree of the Ministry of Natural Resources and Environment of the Russian Federation of June 30, 2015 No. 300</t>
  </si>
  <si>
    <t>2021-07-28 20:25:25.0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</si>
  <si>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t>
  </si>
  <si>
    <t>2021-07-27 10:56:04.0</t>
  </si>
  <si>
    <t>2021-07-28 20:05:31.0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</si>
  <si>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Center for Corporate Climate Leadership: Direct Fugitive Emissions from Refrigeration, Air Conditioning, Fire Suppression, and Industrial Gases; US EPA Center for Corporate Climate Leadership: Indirect Emissions From Purchased Electricity;  Other, please specify: US EPA Office of Transportation and Air Quality Emission Facts EPA420 -F-05-001</t>
  </si>
  <si>
    <t>Ryman Healthcare</t>
  </si>
  <si>
    <t>2021-07-27 19:31:51.0</t>
  </si>
  <si>
    <t>RYSSEN ALCOHOL</t>
  </si>
  <si>
    <t>2021-07-07 09:45:58.0</t>
  </si>
  <si>
    <t>2021-07-28 20:50:59.0</t>
  </si>
  <si>
    <t>The Climate Registry: General Reporting Protocol; The Greenhouse Gas Protocol: A Corporate Accounting and Reporting Standard (Revised Edition); The Greenhouse Gas Protocol: Scope 2 Guidance</t>
  </si>
  <si>
    <t>S and S Construction</t>
  </si>
  <si>
    <t>2021-08-25 13:36:03.0</t>
  </si>
  <si>
    <t>Other, please specify: Not addressed at this time. Still in review.</t>
  </si>
  <si>
    <t>Not addressed at this time. Still in review.</t>
  </si>
  <si>
    <t>2021-07-27 14:29:47.0</t>
  </si>
  <si>
    <t>S Group Automotive</t>
  </si>
  <si>
    <t>2021-06-04 15:51:05.0</t>
  </si>
  <si>
    <t>Other, please specify: excaliber</t>
  </si>
  <si>
    <t>Miosha standard</t>
  </si>
  <si>
    <t>S L M RIZZATO ARTEFATOS DE CIMENTO</t>
  </si>
  <si>
    <t>2021-08-05 14:29:47.0</t>
  </si>
  <si>
    <t>2021-07-28 14:01:33.0</t>
  </si>
  <si>
    <t>S&amp;T DYNAMICS CO., LTD.</t>
  </si>
  <si>
    <t>2021-06-04 02:04:45.0</t>
  </si>
  <si>
    <t>2021-07-20 12:40:19.0</t>
  </si>
  <si>
    <t>S.D.I. S.P.A.</t>
  </si>
  <si>
    <t>2021-07-06 07:36:16.0</t>
  </si>
  <si>
    <t>2021-07-02 11:50:18.0</t>
  </si>
  <si>
    <t>SABAF</t>
  </si>
  <si>
    <t>2021-06-30 07:51:05.0</t>
  </si>
  <si>
    <t>Defra Environmental Reporting Guidelines: Including streamlined energy and carbon reporting guidance, 2019;  Other, please specify: Year 2019/2020: Scope 1 fuels and F-GAS: Defra 2019/2020 (where available, otherwise Ispra 2016) - Scope 2 Location-based: Terna 2017/2018 - Scope 2 market-based: AIB 2018/2019, where available, otherwise Terna 2017/2018</t>
  </si>
  <si>
    <t>2021-07-28 20:46:13.0</t>
  </si>
  <si>
    <t>Defra Environmental Reporting Guidelines: Including streamlined energy and carbon reporting guidance, 2019; IPCC Guidelines for National Greenhouse Gas Inventories, 2006; The Greenhouse Gas Protocol: A Corporate Accounting and Reporting Standard (Revised Edition); US EPA Center for Corporate Climate Leadership: Indirect Emissions From Events and Conferences; US EPA Emissions &amp; Generation Resource Integrated Database (eGRID); WBCSD: The Cement CO2 and Energy Protocol</t>
  </si>
  <si>
    <t>SABANCO CURITIBA SERV ASSIST BANC COML SC</t>
  </si>
  <si>
    <t>2021-05-07 18:36:01.0</t>
  </si>
  <si>
    <t>SABIC</t>
  </si>
  <si>
    <t>Saudi Arabia</t>
  </si>
  <si>
    <t>2021-07-26 12:29:45.0</t>
  </si>
  <si>
    <t>IEA CO2 Emissions from Fuel Combustion; IPCC Guidelines for National Greenhouse Gas Inventories, 2006; IPIECA’s Petroleum Industry Guidelines for reporting GHG emissions, 2nd edition, 2011; The Greenhouse Gas Protocol: A Corporate Accounting and Reporting Standard (Revised Edition); The Greenhouse Gas Protocol: Scope 2 Guidance; US EPA Emissions &amp; Generation Resource Integrated Database (eGRID);  Other, please specify: IPCC AR5 2013, GRI Standards 305, The GHG protocol Corporate Value Chain (Scope3) Standard  and WBCSD Guidance for Accounting &amp; Reporting Corporate GHG Emissions in the Chemical Sector Value Chain.</t>
  </si>
  <si>
    <t>IPPC AR5, 2013 – Greenhouse Gas and Global Warming Potentials (GWP)GRI Standards 305: Emissions 2016The GHG Protocol Corporate Value Chain (Scope 3) StandardWBCSD: Guidance for Accounting &amp;; Reporting Corporate GHG Emissions in the Chemical Sector Value Chain</t>
  </si>
  <si>
    <t>Sabtech Oilfield Services Limited</t>
  </si>
  <si>
    <t>2021-07-27 09:53:08.0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</si>
  <si>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</si>
  <si>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SACMA MACHINERY CORPORATION</t>
  </si>
  <si>
    <t>2021-07-28 17:43:39.0</t>
  </si>
  <si>
    <t>We have not used any.</t>
  </si>
  <si>
    <t>2021-07-23 12:44:27.0</t>
  </si>
  <si>
    <t>The Greenhouse Gas Protocol: A Corporate Accounting and Reporting Standard (Revised Edition);  Other, please specify: Sacyr’s carbon footprint calculation procedure according to ISAE3410</t>
  </si>
  <si>
    <t>Sacyr has developed its own internal document explaining the procedure to calculate its carbon footprint based on The Greenhouse Gas Protocol: A Corporate Accounting and Reporting Standard. This document establishes responsibilities within the Group, definitions and methodology aiming to standardize and register within the company the information gathering and the calculations needed. According to the methodology, all business areas involved in the carbon footprint calculation must register their fuel consumption and electricity data in an application designed by Sacyr's Quality department. However. there are some exceptions to this rule where certain units register their data on an excel spreadsheet and business trips are registered by travel agencies.Once the data is collected, Sacyr calculates its GHG emissions on an excel spreadsheet where each emissions category is allocated on a different tab.Scope 1 emissions take into account fuel consumption in stationary and mobile sources, as well as refrigerant gases used during the reporting year. Scope 2 emissions consider electricity consumption on all facilities. For the first time in 2020 all Scope 3 emissions that are not relevant have been calculated, this includes acquisition of goods and services, capital goods, activities related to energy production (not included in scopes 1 or 2), upstream transportation and distribution, waste generated in operations, business trips, employee commuting, downstream leased assets, downstream transportation and distribution, processing of sold products, use of sold products, waste generated by sold items, upstream leased assets, franchises and investments. Emissions factors are reviewed and updated periodically by Corporate General Management.</t>
  </si>
  <si>
    <t>2021-07-28 13:00:01.0</t>
  </si>
  <si>
    <t>SAFEMED-MEDICINA E SEGURANCA DO TRABALHO LTDA</t>
  </si>
  <si>
    <t>2021-07-27 13:10:40.0</t>
  </si>
  <si>
    <t>Other, please specify: não utilizamos no momento.</t>
  </si>
  <si>
    <t>não utilizamos, nossa meta é até 2 anos.</t>
  </si>
  <si>
    <t>2021-07-27 12:32:26.0</t>
  </si>
  <si>
    <t>2021-07-26 19:27:38.0</t>
  </si>
  <si>
    <t>SAGA - SERVIÇOS DE VIGILÂNCIA E TRA</t>
  </si>
  <si>
    <t>2021-07-28 22:45:49.0</t>
  </si>
  <si>
    <t>Other, please specify: A empresa aguarda um diagnostico da empresa terceirizada contratada para elaboração do plano ambiental para poder colocar em pratica os pontos a serem inseridos na empresa</t>
  </si>
  <si>
    <t>Aguardamos a elaboração do plano ambiental para saber como planejar as ações que a empresa irá adotar nesse segmento</t>
  </si>
  <si>
    <t>Saga Precision Company Limited</t>
  </si>
  <si>
    <t>2021-07-13 04:09:51.0</t>
  </si>
  <si>
    <t>China Corporate Energy Conservation and GHG Management Programme; Energy Information Administration 1605B; ISO 14064-1</t>
  </si>
  <si>
    <t>2021-07-28 14:36:04.0</t>
  </si>
  <si>
    <t>SAGE V FOODS LLC</t>
  </si>
  <si>
    <t>2021-07-08 15:22:34.0</t>
  </si>
  <si>
    <t>Other, please specify: None Used</t>
  </si>
  <si>
    <t>None Used</t>
  </si>
  <si>
    <t>2021-07-28 01:01:12.0</t>
  </si>
  <si>
    <t>2021-07-17 09:48:23.0</t>
  </si>
  <si>
    <t>SAIL PRECISION MACHINE</t>
  </si>
  <si>
    <t>2021-07-01 06:45:36.0</t>
  </si>
  <si>
    <t>2021-07-20 11:31:37.0</t>
  </si>
  <si>
    <t>European Union Emission Trading System (EU ETS): The Monitoring and Reporting Regulation (MMR) – General guidance for installations; IEA CO2 Emissions from Fuel Combustion; IPCC Guidelines for National Greenhouse Gas Inventories, 2006; The Greenhouse Gas Protocol: A Corporate Accounting and Reporting Standard (Revised Edition); The Greenhouse Gas Protocol: Scope 2 Guidance</t>
  </si>
  <si>
    <t>saison limited</t>
  </si>
  <si>
    <t>2021-06-25 08:43:00.0</t>
  </si>
  <si>
    <t>SAJJAN INDIA LIMITED</t>
  </si>
  <si>
    <t>2021-07-28 10:09:20.0</t>
  </si>
  <si>
    <t>SAKAERIKEN KOGYO CO. LTD.</t>
  </si>
  <si>
    <t>2021-07-26 23:09:06.0</t>
  </si>
  <si>
    <t>Japan Ministry of the Environment, Law Concerning the Promotion of the Measures to Cope with Global Warming, Superceded by Revision of the Act on Promotion of Global Warming Countermeasures (2005 Amendment); US EPA Center for Corporate Climate Leadership: Indirect Emissions From Purchased Electricity</t>
  </si>
  <si>
    <t>2021-07-19 06:04:58.0</t>
  </si>
  <si>
    <t>SALERI ITALO INDUSTR</t>
  </si>
  <si>
    <t>2021-07-26 09:05:34.0</t>
  </si>
  <si>
    <t>Defra Environmental Reporting Guidelines: Including streamlined energy and carbon reporting guidance, 2019; The Greenhouse Gas Protocol: A Corporate Accounting and Reporting Standard (Revised Edition);  Other, please specify: For Scope 1: DEFRA 2019. For Scope 2 “Location Based”: Terna - international comparisons, 2018. For Scope 2 “Market Based”: AIB-2020 European Residual Mix 2019.</t>
  </si>
  <si>
    <t>For the calculation of CO2 emissions for Scope 1 the emission factors DEFRA 2019(&lt;a href="https://urlsand.esvalabs.com/?u=https%3A%2F%2Fwww.gov.uk%2Fgovernment%2Fpublications%2Fgreenhouse-gas-reporting-conversion-factors-2020&amp;;e=4cb69f4a&amp;;h=4c4ee751&amp;;f=n&amp;;p=y"&gt;https://www.gov.uk/government/publications/greenhouse-gas-reporting-conversion-factors-2020) were used.For the calculation of CO2 emissions for Scope 2 (location-based method), emission factors relating to the generation of national energy for the different operating countries expressed in CO2 were used (source: Terna - international comparisons, 2018). For the calculation of CO2 emissions for Scope 2 (market-based method), the emission factors expressed in CO2eq relating to the "residual mix" (AIB-2020 European Residual Mix 2019), where available, were used. Otherwise, the same emission factors used for the location-based method were also used for the market-based method.</t>
  </si>
  <si>
    <t>2021-07-28 19:28:09.0</t>
  </si>
  <si>
    <t>2021-07-12 07:36:41.0</t>
  </si>
  <si>
    <t>2021-07-14 02:33:57.0</t>
  </si>
  <si>
    <t>Saltängens MekVerkstad AB</t>
  </si>
  <si>
    <t>2021-07-08 12:51:33.0</t>
  </si>
  <si>
    <t>2021-07-28 14:41:11.0</t>
  </si>
  <si>
    <t>2021-07-27 13:18:28.0</t>
  </si>
  <si>
    <t>Samhallsbyggnadsbolaget I Norden Ab</t>
  </si>
  <si>
    <t>2021-05-20 13:00:45.0</t>
  </si>
  <si>
    <t>SAMKWANG CO.,LTD.</t>
  </si>
  <si>
    <t>2021-07-28 05:27:47.0</t>
  </si>
  <si>
    <t>Samsung Biologics Co Ltd</t>
  </si>
  <si>
    <t>2021-07-27 11:51:59.0</t>
  </si>
  <si>
    <t>2021-07-28 02:09:21.0</t>
  </si>
  <si>
    <t>Samsung Card</t>
  </si>
  <si>
    <t>2021-07-23 07:39:07.0</t>
  </si>
  <si>
    <t>2021-09-02 01:34:56.0</t>
  </si>
  <si>
    <t>2021-07-28 09:52:20.0</t>
  </si>
  <si>
    <t>2021-07-28 12:26:47.0</t>
  </si>
  <si>
    <t>2021-07-28 11:50:32.0</t>
  </si>
  <si>
    <t>2021-07-26 05:07:23.0</t>
  </si>
  <si>
    <t>2021-07-21 04:28:56.0</t>
  </si>
  <si>
    <t>2021-07-27 07:19:49.0</t>
  </si>
  <si>
    <t>2021-07-27 06:44:34.0</t>
  </si>
  <si>
    <t>Samyoung Chemical Co Ltd</t>
  </si>
  <si>
    <t>2021-07-01 06:54:00.0</t>
  </si>
  <si>
    <t>SAN CAYETANO</t>
  </si>
  <si>
    <t>2021-07-26 12:55:42.0</t>
  </si>
  <si>
    <t>Other, please specify: GRI 300</t>
  </si>
  <si>
    <t>&lt;a href="https://www.globalreporting.org/standards"&gt;https://www.globalreporting.org/standards</t>
  </si>
  <si>
    <t>2021-07-07 15:16:48.0</t>
  </si>
  <si>
    <t>Other, please specify: Pacto Mundial - ISO 26000 - Global Reporting Initiative (GRI)</t>
  </si>
  <si>
    <t>Sandstorm Gold Ltd.</t>
  </si>
  <si>
    <t>2021-07-28 21:45:01.0</t>
  </si>
  <si>
    <t>SANFILM</t>
  </si>
  <si>
    <t>2021-07-30 12:33:18.0</t>
  </si>
  <si>
    <t>Sanford</t>
  </si>
  <si>
    <t>2021-07-23 03:43:20.0</t>
  </si>
  <si>
    <t>Defra Environmental Reporting Guidelines: Including streamlined energy and carbon reporting guidance, 2019; New Zealand - Guidance for Voluntary, Corporate Greenhouse Gas Reporting; The Greenhouse Gas Protocol: A Corporate Accounting and Reporting Standard (Revised Edition)</t>
  </si>
  <si>
    <t>SANGJIN MICRON Hungary Kft.</t>
  </si>
  <si>
    <t>2021-07-28 10:28:59.0</t>
  </si>
  <si>
    <t>SANHUA AWECO</t>
  </si>
  <si>
    <t>2021-07-22 13:11:23.0</t>
  </si>
  <si>
    <t>Other, please specify: We don't calculate the emissions.</t>
  </si>
  <si>
    <t>We don't calculate the emissions.</t>
  </si>
  <si>
    <t>Sanmina Corporation</t>
  </si>
  <si>
    <t>2021-07-25 16:01:56.0</t>
  </si>
  <si>
    <t>Other, please specify: Used our own internally developed program and data collection tool</t>
  </si>
  <si>
    <t>2021-07-28 14:10:01.0</t>
  </si>
  <si>
    <t>2021-07-04 19:47:33.0</t>
  </si>
  <si>
    <t>SANOU</t>
  </si>
  <si>
    <t>2021-07-09 04:50:47.0</t>
  </si>
  <si>
    <t>SANSHIN ELECTRONICS</t>
  </si>
  <si>
    <t>2021-07-21 05:37:34.0</t>
  </si>
  <si>
    <t>The standard to calculate the Scope 1 and Scope 2 emissions is based on energy usage.</t>
  </si>
  <si>
    <t>2021-07-28 00:04:54.0</t>
  </si>
  <si>
    <t>Act on the Rational Use of Energy; IEA CO2 Emissions from Fuel Combustion; Japan Ministry of the Environment, Law Concerning the Promotion of the Measures to Cope with Global Warming, Superceded by Revision of the Act on Promotion of Global Warming Countermeasures (2005 Amendment);  Other, please specify: 省エネ法や温対法などに基づいて業界団体（日薬連）が排出量計算に使用した方法</t>
  </si>
  <si>
    <t>Santos Brasil Participacoes SA</t>
  </si>
  <si>
    <t>2021-07-28 21:00:16.0</t>
  </si>
  <si>
    <t>2021-07-28 07:14:17.0</t>
  </si>
  <si>
    <t>2021-07-26 14:06:47.0</t>
  </si>
  <si>
    <t>Act on the Rational Use of Energy; China Corporate Energy Conservation and GHG Management Programme; IPCC Guidelines for National Greenhouse Gas Inventories, 2006</t>
  </si>
  <si>
    <t>Sanyo Special Steel Co., Ltd.</t>
  </si>
  <si>
    <t>2021-07-16 04:14:34.0</t>
  </si>
  <si>
    <t>Other, please specify: Method specified by the Japan Iron and Steel Federation in its voluntary action plan</t>
  </si>
  <si>
    <t>Method specified by the Japan Iron and Steel Federation in its voluntary action plan</t>
  </si>
  <si>
    <t>2021-07-28 00:00:42.0</t>
  </si>
  <si>
    <t>Sao Martinho SA</t>
  </si>
  <si>
    <t>2021-07-28 22:08:10.0</t>
  </si>
  <si>
    <t>Brazil GHG Protocol Programme; The Greenhouse Gas Protocol Agricultural Guidance: Interpreting the Corporate Accounting and Reporting Standard for the Agricultural Sector; The Greenhouse Gas Protocol: A Corporate Accounting and Reporting Standard (Revised Edition)</t>
  </si>
  <si>
    <t>2021-08-20 16:37:30.0</t>
  </si>
  <si>
    <t>The Greenhouse Gas Protocol: Corporate Value Chain (Scope 3) Accounting and Reporting Standard is a supplement to the GHG Protocol Corporate Accounting and Reporting Standard. As the reporting of Scope 3 emissions entail even more complexity than Scope 1 and Scope 2 emissions, this guidance was a good addition and reference for our data collection and calculation approach.</t>
  </si>
  <si>
    <t>2021-07-28 17:57:22.0</t>
  </si>
  <si>
    <t>2021-07-28 09:33:04.0</t>
  </si>
  <si>
    <t>2021-07-28 03:38:29.0</t>
  </si>
  <si>
    <t>Saptagiri Packaging</t>
  </si>
  <si>
    <t>2021-07-26 14:27:12.0</t>
  </si>
  <si>
    <t>2021-07-28 20:45:23.0</t>
  </si>
  <si>
    <t>SAQUETTO INDUSTRIA MECANICA LTDA</t>
  </si>
  <si>
    <t>2021-06-30 14:15:54.0</t>
  </si>
  <si>
    <t>Other, please specify: Intergovernmental Panel on Climate Change (IPCC); NBR ISO 14.064:2007 parte 1; GHG Protocol Brasil</t>
  </si>
  <si>
    <t>Para o desenvolvimento do inventário GEE foram utilizadas metodologias que proporcionam a base necessária para o cumprimento dos padrões de qualidade e busca da excelência, dentre elas:- Intergovernmental Panel on Climate Change (IPCC): Metodologia amplamente aceita e utilizada internacionalmente na quantificação de emissões de GEE;-NBR ISO 14.064:2007 parte 1: Padroniza os procedimentos referentes a elaboração de inventários corporativos, abrangendo os critérios relativos a fronteiras, fontes de emissão e remoção de GEE, cálculos de emissões e remoções, garantias de qualidade, período de abrangência, dentre outros aspectos relevantes;-GHG Protocol Brasil: Padroniza e orienta empresas e outras organizações a elaborarem seu inventário de GEE e reportarem suas emissões.</t>
  </si>
  <si>
    <t>Saras SpA</t>
  </si>
  <si>
    <t>2021-07-28 15:39:31.0</t>
  </si>
  <si>
    <t>SARASWATI AGRO CHEMICALS (INDIA) PRIVATE LIMITED</t>
  </si>
  <si>
    <t>2021-07-06 10:21:23.0</t>
  </si>
  <si>
    <t>2021-07-23 04:30:36.0</t>
  </si>
  <si>
    <t>2021-07-28 06:34:45.0</t>
  </si>
  <si>
    <t>2021-07-28 19:44:18.0</t>
  </si>
  <si>
    <t>2021-07-23 08:40:09.0</t>
  </si>
  <si>
    <t>Sateri</t>
  </si>
  <si>
    <t>2021-07-28 11:09:18.0</t>
  </si>
  <si>
    <t>SATURN MACHINE INC BROOKSHIRE</t>
  </si>
  <si>
    <t>2021-07-25 14:31:06.0</t>
  </si>
  <si>
    <t>2021-07-28 12:45:29.0</t>
  </si>
  <si>
    <t>SAVITA OIL TECHNOLOGIES LTD</t>
  </si>
  <si>
    <t>2021-07-28 04:24:48.0</t>
  </si>
  <si>
    <t>Other, please specify: We are using data published by The Central Electricity Authority of Government of India for KWH Co2 emissions in India</t>
  </si>
  <si>
    <t>We are using data published by The Central Electricity Authority of Government of India for KWH Co2 emissions in India (www.cea.nic/reports/others/thermal/tpece/cdm_co2/user_guide_ver13.pdf)/</t>
  </si>
  <si>
    <t>Sawai Group Holdings Co., Ltd.</t>
  </si>
  <si>
    <t>2021-07-28 07:46:25.0</t>
  </si>
  <si>
    <t>2021-07-02 11:43:40.0</t>
  </si>
  <si>
    <t>The Greenhouse Gas Protocol: A Corporate Accounting and Reporting Standard (Revised Edition); The Greenhouse Gas Protocol: Scope 2 Guidance;  Other, please specify: Eco-Lighthouse</t>
  </si>
  <si>
    <t>Sbanken's Environmental management system Eco-Lighthouse is a certification scheme, and also provides a tool for collecting activity data and calculating greenhouse gas emissions. Eco-Lighthouse is the most used environmental certification in Norway, with close to 7000 certified organizations.For 2019, the Eco-Lighthouse factors for calculating emissions were updated by Asplan Viak AS, which is one of Norway's largest companies of consulting engineers and architects. They have broad experience and expertise with greenhouse gas calculations and environmental declarations (EPD). Eco-Lighthouse is recognized by the EU proofing that this environmental management system maintains a high environmental standard and quality in line with international labeling schemes (EMAS and ISO 14001). Eco-Lighthouse is recognized according to Article 45 of Regulation (EC) No 1221/2009 adopted by the European Commission on 6 December 2017. In the process, the Commission showed great interest in the effective and digital solutions that make it easier for companies to take environmental responsibility.https://eco-lighthouse.org/eu-recognition/See the EU's formal document with full comparison with EMAS here: https://eur-lex.europa.eu/legal-content/EN/TXT/?qid=1527763479039&amp;;uri=CELEX:32017D2286</t>
  </si>
  <si>
    <t>SBI Holdings, Inc.</t>
  </si>
  <si>
    <t>2021-07-28 11:51:30.0</t>
  </si>
  <si>
    <t>2021-07-09 20:02:47.0</t>
  </si>
  <si>
    <t>2021-07-23 06:11:08.0</t>
  </si>
  <si>
    <t>2021-07-08 13:46:57.0</t>
  </si>
  <si>
    <t>The Greenhouse Gas Protocol: A Corporate Accounting and Reporting Standard (Revised Edition);  Other, please specify: Emission factors provided from suppliers</t>
  </si>
  <si>
    <t>Emission factors for district heating, district cooling and electricity are provided by respective supplier. The emission factor for Biogas comes from the suppliers. Emission factors for propane , natural gas and oil come from GHGP</t>
  </si>
  <si>
    <t>SCANFIL</t>
  </si>
  <si>
    <t>2021-07-23 03:52:35.0</t>
  </si>
  <si>
    <t>2021-05-10 13:49:53.0</t>
  </si>
  <si>
    <t>Brazil GHG Protocol Programme;  Other, please specify: SASSMAQ versão 2014 - indicador IMA7</t>
  </si>
  <si>
    <t>O cálculo foi baseado na norma SASSMAQ versão 2014 - indicador IMA7.Consiste em multiplicar o consumo de combustível diesel por 3,16. ( Esta metodologia refere-se ao ano de 2019-2020)Outra metodologia utilizada para coletar os dados das atividades e calcular as emissões foi através do GHG Protocol. O inventário de Emissões de Gases de Efeito Estufa avalia as emissões geradas antes, durante e depois da produção e é dividido em 3 escopos (( Escopo 1 ( direto), Escopo 2 ( Indireto) e Escopo 3 ( indireto)) -&gt; Esta metodologia refere-se ao ano de ( 2020-2021).</t>
  </si>
  <si>
    <t>2021-07-27 11:24:20.0</t>
  </si>
  <si>
    <t>2021-07-29 04:27:35.0</t>
  </si>
  <si>
    <t>Australia - National Greenhouse and Energy Reporting Act; Defra Environmental Reporting Guidelines: Including streamlined energy and carbon reporting guidance, 2019; IPCC Guidelines for National Greenhouse Gas Inventories, 2006; ISO 14064-1; New Zealand - Guidance for Voluntary, Corporate Greenhouse Gas Reporting; The Greenhouse Gas Protocol: A Corporate Accounting and Reporting Standard (Revised Edition)</t>
  </si>
  <si>
    <t>2021-07-27 04:18:24.0</t>
  </si>
  <si>
    <t>2021-07-27 15:23:21.0</t>
  </si>
  <si>
    <t>The Greenhouse Gas Protocol: A Corporate Accounting and Reporting Standard (Revised Edition); The Greenhouse Gas Protocol: Scope 2 Guidance;  Other, please specify: VDA emissions factor data base, ProBas emission factors, DEFRA emission factors</t>
  </si>
  <si>
    <t>Underlying StandardSchaeffler uses the globally recognized GHG Protocol Standard as a framework for collecting activity data and calculating its emissions. The GHG Protocol Corporate Accounting and Reporting Standard (Corporate Standard) provides requirements and guidance for companies establishing corporate GHG emission inventories. The standard was updated in 2015 with the Scope 2 Guidance, which guides Schaeffler to measure and report its Scope 2 emissions. The Corporate Value Chain (Scope 3) Accounting and Reporting Standard is used as the underlying framework for the acquisition of activity data and the respective calculation method that each Scope 3 category suggests.MethodologyScope 1 and 2 was calculated by primary activity data taken from Schaeffler's operations, electricity and district heating consumption data (billing documents), as well as emission factors from sources described below. To calculate parts of Scope 3 emissions, the spend-based, distance based-method or average data method was applied as suggested for each type by the GHG Protocol Category.VDA emission factorsAs a member of the German association of car manufacturers (VDA), we have agreed to use the values and information provided by the VDA guideline of international emission factors as the basic underlying framework to calculate our emissions. These factors are used to calculate the local-based emissions. To calculate the market-based emissions we refer to the emission factors provided by power companies and respective contracts. All this information is certified by a third-party verifier. Moreover, the VDA emission factor data is used for calculating emissions from heating oil and district heating.Further, we refer to the following publicly available data sets:ProBas emission factorsThe web portal "Process-Oriented Basic Data for Environmental Management Instruments (ProBas)" is a database by the German Federal Environment Agency and the Öko-Institut e. V., which provides data on environmental management, life cycle assessments and material flow analysis. The database is particularly being used to obtain emission factors for natural gas and propane.DEFRA emission factorsThe emission conversion factors provided by the UK Department for Environment, Food and Rural Affairs (DEFRA) is a widely used data source for EU based operations. We use DEFRA to obtain WTT &amp;; T&amp;;D emission factors for fuels, electricity, heat and steam.Other sourcesPrimary energy-related emission factors for electricity generated from wind, PV and hydro:· Umweltbundesamt (2019): „Emissionsbilanz erneuerbarer Energieträger'', online available: https://www.umweltbundesamt.de/sites/default/files/medien/1410/publikationen/2019-11-07_cc-37-2019_emissionsbilanz-erneuerbarer-energien_2018.pdf</t>
  </si>
  <si>
    <t>SCHEUERMANN AND HEILIG</t>
  </si>
  <si>
    <t>2021-07-26 11:20:51.0</t>
  </si>
  <si>
    <t>Other, please specify: According to ISO 50001, 50006 and 14001</t>
  </si>
  <si>
    <t>2021-07-08 08:34:38.0</t>
  </si>
  <si>
    <t>2021-07-26 16:21:30.0</t>
  </si>
  <si>
    <t>2021-08-11 22:02:58.0</t>
  </si>
  <si>
    <t>Schmechel Transport GmbH</t>
  </si>
  <si>
    <t>2021-07-27 14:23:31.0</t>
  </si>
  <si>
    <t>Other, please specify: Own process</t>
  </si>
  <si>
    <t>Measurement of fuel consumption per each truck and driver</t>
  </si>
  <si>
    <t>Schmidt+Clemens GmbH + Co. KG</t>
  </si>
  <si>
    <t>2021-05-31 10:00:03.0</t>
  </si>
  <si>
    <t>Other, please specify: EcoCockpit</t>
  </si>
  <si>
    <t>The ecocockpit is the free solution to determine the CO2 footprint. It creates a carbon footprint of your company (CCF) and your products (PCF) with in a few steps and identifies the CO2 drivers in our company in an uncomplicated and practical way and derives measures for reduction.</t>
  </si>
  <si>
    <t>2021-07-28 18:54:02.0</t>
  </si>
  <si>
    <t>2021-08-11 23:08:04.0</t>
  </si>
  <si>
    <t>Energy Information Administration 1605B;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 World Steel Association CO2 emissions data collection guidelines</t>
  </si>
  <si>
    <t>2021-07-28 14:42:49.0</t>
  </si>
  <si>
    <t>2021-07-26 13:50:11.0</t>
  </si>
  <si>
    <t>2021-07-13 14:39:05.0</t>
  </si>
  <si>
    <t>Scor SE</t>
  </si>
  <si>
    <t>2021-07-27 12:48:08.0</t>
  </si>
  <si>
    <t>ISO 14064-1; The Greenhouse Gas Protocol: A Corporate Accounting and Reporting Standard (Revised Edition);  Other, please specify: Emissions factors from French "Base Carbone" and British "DEFRA".</t>
  </si>
  <si>
    <t>All emissions factors come from The Base Carbone except those for air transport which come from DEFRA.The Base Carbone is a french public database of emission factors managed by ADEME which is the environment agency of the French government.DEFRA stands for Department for Environment, Food &amp;; Rural Affairs of the English Government.For Scope 1, all emission sources as defined by the GHG protocol are taken into account, except direct fugitive emissions from air conditioners. These are indeed minimal.For Scope 2, all emission sources as defined by the GHG protocol are taken into account.For Scopes 1 and 2, all SCOR sites with at least 30 employees are taken into account. This represents 93% of all employees in 2020. Note: in these buildings we also take into account the share of tenant emissions. In 2020 there were 296 tenants representing an equivalent of 9% of Scor employees.</t>
  </si>
  <si>
    <t>2021-07-27 08:53:19.0</t>
  </si>
  <si>
    <t>The Greenhouse Gas Protocol: A Corporate Accounting and Reporting Standard (Revised Edition);  Other, please specify: OFGEM GD-1 RIGs 2019-20</t>
  </si>
  <si>
    <t>Regulatory Instructions and Guidance (RIGs): 28 April 2020, Version 7.0We are regulated by OFGEM and have mandatory annual reporting on our business carbon footprint and other environmental factors such as leakage and biomethane connections.The OFGEM Regulatory Instructions and Guidance are updated regularly and based on a number of expert discussions and other documents. The Business Carbon Footprint section specifically is based on the GHG Protocol. We also report a wide amount of Scope 3 emissions as discussed in previous sections. These follow the same methods.</t>
  </si>
  <si>
    <t>Scotts Miracle-Gro Company</t>
  </si>
  <si>
    <t>2021-07-23 16:41:45.0</t>
  </si>
  <si>
    <t>2021-07-28 02:58:51.0</t>
  </si>
  <si>
    <t>2021-07-21 04:44:00.0</t>
  </si>
  <si>
    <t>Sdez Sas</t>
  </si>
  <si>
    <t>2021-09-07 10:04:47.0</t>
  </si>
  <si>
    <t>2021-07-27 00:54:13.0</t>
  </si>
  <si>
    <t>2021-07-27 06:12:41.0</t>
  </si>
  <si>
    <t>2021-07-27 20:06:06.0</t>
  </si>
  <si>
    <t>SECOL ENGINEERING LTD</t>
  </si>
  <si>
    <t>2021-07-08 12:04:01.0</t>
  </si>
  <si>
    <t>Other, please specify: Carbonfootprint.com</t>
  </si>
  <si>
    <t>Carbonfootprint.com on line tool reported reviewed and discussed in our Annual Management Review</t>
  </si>
  <si>
    <t>2021-07-28 11:11:28.0</t>
  </si>
  <si>
    <t>Act on the Rational Use of Energy; Australia - National Greenhouse and Energy Reporting Act; China Corporate Energy Conservation and GHG Management Programme; Defra Environmental Reporting Guidelines: Including streamlined energy and carbon reporting guidance, 2019; IEA CO2 Emissions from Fuel Combustion; India GHG Inventory Programme; IPCC Guidelines for National Greenhouse Gas Inventories, 2006; ISO 14064-1; Japan Ministry of the Environment, Law Concerning the Promotion of the Measures to Cope with Global Warming, Superceded by Revision of the Act on Promotion of Global Warming Countermeasures (2005 Amendment); New Zealand - Guidance for Voluntary, Corporate Greenhouse Gas Reporting; Philippine Greenhouse Gas Accounting and Reporting Programme (PhilGARP); Taiwan - GHG Reduction Act; Thailand Greenhouse Gas Management Organization: The National Guideline Carbon Footprint for organization; The Greenhouse Gas Protocol: A Corporate Accounting and Reporting Standard (Revised Edition); The Greenhouse Gas Protocol: Scope 2 Guidance; The Tokyo Cap-and Trade Program</t>
  </si>
  <si>
    <t>Secret Charm LLC</t>
  </si>
  <si>
    <t>2021-07-26 21:07:41.0</t>
  </si>
  <si>
    <t>2021-07-11 05:53:38.0</t>
  </si>
  <si>
    <t>SEDECAL</t>
  </si>
  <si>
    <t>2021-07-21 08:32:54.0</t>
  </si>
  <si>
    <t>SEEL SERVICOS ESPECIAIS DE ENGENHARIA LTDA</t>
  </si>
  <si>
    <t>2021-05-13 15:25:32.0</t>
  </si>
  <si>
    <t>SEF INTERNATIONAL</t>
  </si>
  <si>
    <t>British Virgin Islands</t>
  </si>
  <si>
    <t>2021-06-23 11:01:26.0</t>
  </si>
  <si>
    <t>Using CDM methodologies according to China NDRC. Emission factors are aligned with IGES.</t>
  </si>
  <si>
    <t>2021-07-27 11:43:24.0</t>
  </si>
  <si>
    <t>2021-07-23 10:55:42.0</t>
  </si>
  <si>
    <t>SEI Investments Company</t>
  </si>
  <si>
    <t>2021-07-26 19:38:48.0</t>
  </si>
  <si>
    <t>2021-07-26 00:09:37.0</t>
  </si>
  <si>
    <t>Seibu Holdings Inc.</t>
  </si>
  <si>
    <t>2021-07-28 09:11:41.0</t>
  </si>
  <si>
    <t>2021-07-22 16:04:49.0</t>
  </si>
  <si>
    <t>2021-05-30 23:52:33.0</t>
  </si>
  <si>
    <t>SEIDOR CONSULTING SL</t>
  </si>
  <si>
    <t>2021-07-27 17:29:17.0</t>
  </si>
  <si>
    <t>2021-07-27 07:08:08.0</t>
  </si>
  <si>
    <t>2021-07-28 07:43:50.0</t>
  </si>
  <si>
    <t>Other, please specify: Internal method of calculation intergrated to ISO 14001 2004 Enviromental Managment System</t>
  </si>
  <si>
    <t>All types of energy consumption is measured, the data arecollected and recorded in internal files managed by Environmental Health and Safety Committee.</t>
  </si>
  <si>
    <t>2021-07-28 22:37:34.0</t>
  </si>
  <si>
    <t>2021-07-27 04:35:24.0</t>
  </si>
  <si>
    <t>Australia - National Greenhouse and Energy Reporting Act;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Center for Corporate Climate Leadership: Indirect Emissions From Purchased Electricity</t>
  </si>
  <si>
    <t>2021-07-27 10:34:17.0</t>
  </si>
  <si>
    <t>SELETTRA</t>
  </si>
  <si>
    <t>2021-07-28 09:39:33.0</t>
  </si>
  <si>
    <t>2021-08-27 08:35:48.0</t>
  </si>
  <si>
    <t>Other, please specify: EMAS</t>
  </si>
  <si>
    <t>according regulation of EU 1221/2009 (EMAS III)</t>
  </si>
  <si>
    <t>SEMAZA</t>
  </si>
  <si>
    <t>2021-06-18 18:35:58.0</t>
  </si>
  <si>
    <t>2021-07-29 00:09:16.0</t>
  </si>
  <si>
    <t>The Climate Registry: Electric Power Sector (EPS) Protocol; The Climate Registry: General Reporting Protocol; US EPA Mandatory Greenhouse Gas Reporting Rule;  Other, please specify: California Air Resources Board (CARB) subpart c, w; CARB oil and gas regulation; Mexico federal guidelines</t>
  </si>
  <si>
    <t>California Air Resources Board (CARB) subpart c, w; CARB oil and gas regulation; California Air Resources Board (CARB) subpart c, w; CARB oil and gas regulation; IPCC Guidelines for National Greenhouse Gas Inventories, 2006The Greenhouse Gas Protocol: A Corporate Accounting and Reporting Standard (Revised Edition)Mexico's National Registry of Greenhouse Gases, better known as RENE for its acronym in Spanish; GWP used are those published by the Energy Regulatory Commission (CRE), and factor emissions published by Federal environmental authority (SEMARNAT)</t>
  </si>
  <si>
    <t>2021-07-23 22:48:05.0</t>
  </si>
  <si>
    <t>SENEKA</t>
  </si>
  <si>
    <t>2021-06-22 08:59:35.0</t>
  </si>
  <si>
    <t>2021-06-04 10:09:21.0</t>
  </si>
  <si>
    <t>China Corporate Energy Conservation and GHG Management Programme; IPCC Guidelines for National Greenhouse Gas Inventories, 2006; The Greenhouse Gas Protocol: A Corporate Accounting and Reporting Standard (Revised Edition); The Greenhouse Gas Protocol: Public Sector Standard; The Greenhouse Gas Protocol: Scope 2 Guidance</t>
  </si>
  <si>
    <t>2021-07-27 10:39:51.0</t>
  </si>
  <si>
    <t>2021-07-26 06:33:53.0</t>
  </si>
  <si>
    <t>2021-07-27 07:40:09.0</t>
  </si>
  <si>
    <t>The Greenhouse Gas Protocol: A Corporate Accounting and Reporting Standard (Revised Edition); US EPA Center for Corporate Climate Leadership: Indirect Emissions From Purchased Electricity;  Other, please specify: Carbon Footprint Country Specific Electricity Grid Greenhouse Gas Emission Factors, 2020 edition</t>
  </si>
  <si>
    <t>The data presented in this disclosure was based on an internal assessment of purchase records for carbon-based fuels (including natural gas, propane, and petroleum fuels used in facility owned vehicles) and electricity for the reporting facilities in 2020. This data does not include emissions associated with the use of refrigerants and solvents at Sensata facilities. In 2020, Sensata did not evaluate the amount of electricity was obtained from renewable or non-carbon-based sources. Additionally, this data was not collected in strict accordance with a recognized GHGe accounting standard, nor has it been verified by a qualified third party. Sensata is taking steps in 2021 to align its GHGe accounting and reporting process with a recognized standard such as ISO 14064. Sensata has utilized the Carbon Footprint Country Specific Electricity Grid Greenhouse Gas Emission Factors, 2020 edition, to calculate Scope 2 emissions for its reporting facilities. This report uses regional factors sourced directly from the US EPA's eGrid database. To calculate total Scope 2 emissions in metric tons, Sensata multiplies total electricity use in kWh per facility by the corresponding country or US state emissions factor. This calculation provides total Scope 2 emissions in metric tons of CO2 per facility, which Sensata then utilizes to calculate total Scope 2 emissions in metric tons of CO2 globally.Scope 1 emissions are calculated using total amounts (liters, therms, etc.) for natural gas, propane, diesel, and gasoline per facility. That information is entered into the Greenhouse Gas Protocol Emission Calculation tool, which calculates the Scope 1 emissions in metric tons by Greenhouse Gas and CO2 equivalents. These numbers are used to calculate total Scope 1 emissions in metric tons of CO2e globally.</t>
  </si>
  <si>
    <t>2021-07-19 11:38:10.0</t>
  </si>
  <si>
    <t>2021-07-28 19:21:47.0</t>
  </si>
  <si>
    <t>SENTENIAL LIMITED</t>
  </si>
  <si>
    <t>2021-07-14 15:16:30.0</t>
  </si>
  <si>
    <t>Other, please specify: Its a very small company, we dont use anything to calculate emissions</t>
  </si>
  <si>
    <t>We don't use any standard to calculate emissions</t>
  </si>
  <si>
    <t>SENUR A.Ş.</t>
  </si>
  <si>
    <t>2021-06-18 08:52:31.0</t>
  </si>
  <si>
    <t>2021-07-21 06:01:09.0</t>
  </si>
  <si>
    <t>2021-07-28 16:18:35.0</t>
  </si>
  <si>
    <t>SERCOM ENGENHARIA</t>
  </si>
  <si>
    <t>2021-07-17 18:15:42.0</t>
  </si>
  <si>
    <t>2021-07-27 06:15:55.0</t>
  </si>
  <si>
    <t>SERQUIP - TRATAMENTO DE RESIDUOS MG LTDA</t>
  </si>
  <si>
    <t>2021-07-27 20:28:06.0</t>
  </si>
  <si>
    <t>2021-04-21 13:32:58.0</t>
  </si>
  <si>
    <t>Service Steel Div. / Van Pelt Corp.</t>
  </si>
  <si>
    <t>2021-07-23 14:17:58.0</t>
  </si>
  <si>
    <t>other than electrical power consumption ( for faculty consumption) strategies, with little if any manufacturing in our plants this is not recorded or tracked in any way.</t>
  </si>
  <si>
    <t>2021-07-28 17:02:27.0</t>
  </si>
  <si>
    <t>Ses</t>
  </si>
  <si>
    <t>2021-07-28 14:17:01.0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</si>
  <si>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Other, please specify: see C5.2a</t>
  </si>
  <si>
    <t>The methodology used follows as closely as possible the guidelines outlined in the Greenhouse Gas Protocol (GHG): A Corporate Accounting and Reporting Standard (Revised Edition) and Defra Environmental Reporting Guidelines: Including streamlined energy and carbon reporting guidance, 2021, the International Energy Agency's (IEA) CO2 Emissions from Fuel Combustion and The Greenhouse Gas Protocol: Scope 2 Guidance. The Scope 2 market-based emissions factors were chosen in line with the GHG Protocol recommendations. For low occupancy sites, assumptions were made based on average electricity, gas and travel data at main offices sites. A data collection questionnaire was circulated to all 36 main SES global sites in order to collect activity data. 110 low occupancy and 163 third party teleports and data centers (‘co-locations') were included in the data collection exercise. These sites generally consist of electronic equipment in a data centre or teleport. In order to calculate GHG emissions, when electrical power consumption was not known, it was estimated.</t>
  </si>
  <si>
    <t>Sesa</t>
  </si>
  <si>
    <t>2021-07-27 12:48:01.0</t>
  </si>
  <si>
    <t>Other, please specify: Table of Italian national standard parameters of the Ministry of the Environment, updated to 2020</t>
  </si>
  <si>
    <t>The Group's greenhouse gas emissions are those of an office-based organization and are attributable to the use of fossil fuels for heating and the purchase of electricity produced by third parties. The emissions deriving from Sesa's activities are therefore very limited and linked to traditional assets, such as electrical and thermal plants. The main energy consumption therefore derives exclusively from the consumption of electricity for the offices and the Data Center and the technological and IT equipment, from the heating of the buildings and from the fuel consumption for company cars. The Group considers it important to monitor greenhouse gas emissions and other emissions in order to evaluate any virtuous choices for a downsizing of its carbon footprint. For the preparation of the following indicators, the calculation of indirect GHG emissions from energy consumption (scope 2) was carried out using an emission coefficient for electricity taken from the "International Comparisons" document prepared by Terna, equal to 0.336 kg CO2 / kWh. For the scope 1 greenhouse gas emissions, deriving from the consumption of natural gas, diesel oil for generating sets and fuel for the vehicle fleet (methane, diesel, petrol and LPG), the emission coefficients shown in the table were used. of the national standard parameters of the Ministry of the Environment, updated to 2020.</t>
  </si>
  <si>
    <t>2021-07-14 22:43:35.0</t>
  </si>
  <si>
    <t>2021-07-27 14:29:46.0</t>
  </si>
  <si>
    <t>SEVEN SEVEN SOFTWARES INC</t>
  </si>
  <si>
    <t>2021-07-15 12:30:49.0</t>
  </si>
  <si>
    <t>Philippine Greenhouse Gas Accounting and Reporting Programme (PhilGARP)</t>
  </si>
  <si>
    <t>2021-07-28 14:19:06.0</t>
  </si>
  <si>
    <t>2021-07-28 12:31:44.0</t>
  </si>
  <si>
    <t>Severstal</t>
  </si>
  <si>
    <t>2021-07-23 15:53:52.0</t>
  </si>
  <si>
    <t>SEYFARTH SHAW LLP</t>
  </si>
  <si>
    <t>2021-07-12 14:30:16.0</t>
  </si>
  <si>
    <t>SFA Engineering Corp</t>
  </si>
  <si>
    <t>2021-08-27 03:11:47.0</t>
  </si>
  <si>
    <t>SG Armaturen AS</t>
  </si>
  <si>
    <t>2021-06-16 08:31:44.0</t>
  </si>
  <si>
    <t>Other, please specify: ECO Lighthouse (approved by EU)</t>
  </si>
  <si>
    <t>In Norway there is developed a standard called "Miljøfyrtårn". The English name is ECO Lighthouse. SG are working actively with this certification and has been since 2019. The certificate are valid for 2019 - 2022, and we yearly report on our development. SG aim for a new period and must be re-certified from 2023 - 2026.</t>
  </si>
  <si>
    <t>2021-07-27 23:26:33.0</t>
  </si>
  <si>
    <t>SGD PHARMA GROUP</t>
  </si>
  <si>
    <t>2021-07-27 11:38:32.0</t>
  </si>
  <si>
    <t>Bilan Carbone; European Union Emission Trading System (EU ETS): The Monitoring and Reporting Regulation (MMR) – General guidance for installations; French methodology for greenhouse gas emissions assessments by companies V4 (ADEME 2016); The Greenhouse Gas Protocol: A Corporate Accounting and Reporting Standard (Revised Edition)</t>
  </si>
  <si>
    <t>SGL CARBON SE</t>
  </si>
  <si>
    <t>2021-07-27 14:34:25.0</t>
  </si>
  <si>
    <t>Defra Environmental Reporting Guidelines: Including streamlined energy and carbon reporting guidance, 2019; IEA CO2 Emissions from Fuel Combustion; The Greenhouse Gas Protocol: Scope 2 Guidance</t>
  </si>
  <si>
    <t>2021-07-27 16:18:36.0</t>
  </si>
  <si>
    <t>2021-07-15 06:45:08.0</t>
  </si>
  <si>
    <t>SHA TIAN SHI HARDWARE</t>
  </si>
  <si>
    <t>2021-07-07 08:49:08.0</t>
  </si>
  <si>
    <t>2021-07-26 09:23:34.0</t>
  </si>
  <si>
    <t>Australia - National Greenhouse and Energy Reporting Act; 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t>
  </si>
  <si>
    <t>SHAMROCK</t>
  </si>
  <si>
    <t>2021-06-01 20:30:48.0</t>
  </si>
  <si>
    <t>SHANDONG GETTOP</t>
  </si>
  <si>
    <t>2021-06-15 07:47:28.0</t>
  </si>
  <si>
    <t>2021-07-27 09:45:40.0</t>
  </si>
  <si>
    <t>2021-07-06 04:11:36.0</t>
  </si>
  <si>
    <t>2021-07-15 07:40:03.0</t>
  </si>
  <si>
    <t>Shandong Lianhua printing and packaging Co., Ltd</t>
  </si>
  <si>
    <t>2021-07-08 05:08:24.0</t>
  </si>
  <si>
    <t>2021-08-09 06:35:09.0</t>
  </si>
  <si>
    <t>2021-07-28 09:36:47.0</t>
  </si>
  <si>
    <t>Shandong Taiyu Clothing Co., Ltd.</t>
  </si>
  <si>
    <t>2021-07-27 09:14:33.0</t>
  </si>
  <si>
    <t>2021-07-25 06:30:46.0</t>
  </si>
  <si>
    <t>2021-07-06 05:14:23.0</t>
  </si>
  <si>
    <t>SHANDONG YANGGU HUATAI CHEM.</t>
  </si>
  <si>
    <t>2021-08-12 07:37:21.0</t>
  </si>
  <si>
    <t>China Corporate Energy Conservation and GHG Management Programme;  Other, please specify: 中国《工业其他行企温室气体排放核算方 法与报告指南（试行）》</t>
  </si>
  <si>
    <t>具体请参见中国《工业其他行企温室气体排放核算方 法与报告指南（试行）》</t>
  </si>
  <si>
    <t>SHANDONG YONGJIA POWER</t>
  </si>
  <si>
    <t>2021-06-17 06:21:42.0</t>
  </si>
  <si>
    <t>China Corporate Energy Conservation and GHG Management Programme; European Union Emission Trading System (EU ETS): The Monitoring and Reporting Regulation (MMR) – General guidance for installations; US EPA Mandatory Greenhouse Gas Reporting Rule</t>
  </si>
  <si>
    <t>Shanghai C&amp;D Wanda International Tr</t>
  </si>
  <si>
    <t>2021-07-22 04:44:16.0</t>
  </si>
  <si>
    <t>Other, please specify: 暂无</t>
  </si>
  <si>
    <t>SHANGHAI CHENGXIN PACKAGE CO.,LTD.</t>
  </si>
  <si>
    <t>2021-06-30 14:35:21.0</t>
  </si>
  <si>
    <t>European Union Emission Trading System (EU ETS): The Monitoring and Reporting Regulation (MMR) – General guidance for installations; US EPA Center for Corporate Climate Leadership: Indirect Emissions From Events and Conferences; US EPA Mandatory Greenhouse Gas Reporting Rule</t>
  </si>
  <si>
    <t>SHANGHAI ELECTRICAL APPARATUS</t>
  </si>
  <si>
    <t>2021-08-11 01:33:05.0</t>
  </si>
  <si>
    <t>Australia - National Greenhouse and Energy Reporting Act; Bilan Carbone; Canadian Association of Petroleum Producers, Calculating Greenhouse Gas Emissions, 2003</t>
  </si>
  <si>
    <t>SHANGHAI FANCHENG ELECTROMECHANICAL</t>
  </si>
  <si>
    <t>2021-07-02 08:13:17.0</t>
  </si>
  <si>
    <t>SHANGHAI FANGYIN PRECISION TOOLS</t>
  </si>
  <si>
    <t>2021-07-08 07:56:23.0</t>
  </si>
  <si>
    <t>SHANGHAI FANYING TRADING CO</t>
  </si>
  <si>
    <t>2021-07-17 10:07:56.0</t>
  </si>
  <si>
    <t>SHANGHAI FOREIGN TRADE ENTERPRISES CO., LTD.</t>
  </si>
  <si>
    <t>2021-07-09 14:00:13.0</t>
  </si>
  <si>
    <t>Shanghai Foreign Trade Jielong Colour Printing Co., Ltd</t>
  </si>
  <si>
    <t>2021-07-16 03:10:59.0</t>
  </si>
  <si>
    <t>SHANGHAI FUTURE HIGH-TECH</t>
  </si>
  <si>
    <t>2021-07-23 11:46:13.0</t>
  </si>
  <si>
    <t>2021-07-23 03:09:26.0</t>
  </si>
  <si>
    <t>Shanghai Guihong Standardized Products Co., Ltd.</t>
  </si>
  <si>
    <t>2021-06-17 05:44:59.0</t>
  </si>
  <si>
    <t>2021-07-07 10:32:59.0</t>
  </si>
  <si>
    <t>SHANGHAI JIA RONG TRADING CO.,LTD</t>
  </si>
  <si>
    <t>2021-07-28 03:19:00.0</t>
  </si>
  <si>
    <t>2021-07-19 06:46:55.0</t>
  </si>
  <si>
    <t>SHANGHAI JINTING AUTOMTIVE HARNESS LTD</t>
  </si>
  <si>
    <t>2021-08-05 07:54:30.0</t>
  </si>
  <si>
    <t>Act on the Rational Use of Energy; ISO 14064-1; World Steel Association CO2 emissions data collection guidelines</t>
  </si>
  <si>
    <t>Shanghai Jisuo Industrial Co., ltd.</t>
  </si>
  <si>
    <t>2021-07-16 06:18:53.0</t>
  </si>
  <si>
    <t>2021-07-01 05:27:26.0</t>
  </si>
  <si>
    <t>SHANGHAI KEDA HEAVY INDUSTRY GROUP CO., LTD</t>
  </si>
  <si>
    <t>2021-06-23 06:14:24.0</t>
  </si>
  <si>
    <t>Shanghai Keyleader International Trade Co., Ltd.</t>
  </si>
  <si>
    <t>2021-07-19 09:43:15.0</t>
  </si>
  <si>
    <t>Other, please specify: 我司仅为BAYER提供采购原材料的服务，本身并不生产原材料。</t>
  </si>
  <si>
    <t>我司仅为BAYER提供采购原材料的服务，本身并不生产原材料。</t>
  </si>
  <si>
    <t>2021-07-19 06:49:32.0</t>
  </si>
  <si>
    <t>SHANGHAI LONGDA PLASTIC</t>
  </si>
  <si>
    <t>2021-05-18 21:53:42.0</t>
  </si>
  <si>
    <t>We do not have heathers</t>
  </si>
  <si>
    <t>SHANGHAI MINGSHENG RUBBER FACTORY</t>
  </si>
  <si>
    <t>2021-07-05 03:45:56.0</t>
  </si>
  <si>
    <t>SHANGHAI MOONS</t>
  </si>
  <si>
    <t>2021-07-27 11:42:10.0</t>
  </si>
  <si>
    <t>SHANGHAI NIANGUO ADVERTISING &amp; DISPLAY CO LTD (GROUP)</t>
  </si>
  <si>
    <t>2021-07-18 07:48:49.0</t>
  </si>
  <si>
    <t>2021-06-11 08:03:47.0</t>
  </si>
  <si>
    <t>Shanghai Qiyu Optoelectronics Technology Co.,Ltd</t>
  </si>
  <si>
    <t>2021-07-22 07:30:35.0</t>
  </si>
  <si>
    <t>Shanghai Ratone Int`l</t>
  </si>
  <si>
    <t>2021-07-27 01:23:03.0</t>
  </si>
  <si>
    <t>Environment Canada, Primary Iron and Steel Production, Guidance Manual for Estimating Greenhouse Gas Emissions;  Other, please specify: 预估</t>
  </si>
  <si>
    <t>我们有专门的人员负责统计。</t>
  </si>
  <si>
    <t>2021-06-28 15:02:59.0</t>
  </si>
  <si>
    <t>2021-07-23 03:26:47.0</t>
  </si>
  <si>
    <t>Shanghai Shengda</t>
  </si>
  <si>
    <t>2021-07-06 02:04:07.0</t>
  </si>
  <si>
    <t>Other, please specify: 通过电费收集和计算</t>
  </si>
  <si>
    <t>na</t>
  </si>
  <si>
    <t>Shanghai Shengjiu</t>
  </si>
  <si>
    <t>2021-07-26 08:45:27.0</t>
  </si>
  <si>
    <t>Shanghai Shengyao Trading Co., Ltd.</t>
  </si>
  <si>
    <t>2021-06-30 10:02:26.0</t>
  </si>
  <si>
    <t>Wood &amp; paper products wholesale</t>
  </si>
  <si>
    <t>2021-06-28 15:15:59.0</t>
  </si>
  <si>
    <t>2021-07-14 01:34:26.0</t>
  </si>
  <si>
    <t>Bilan Carbone; The Greenhouse Gas Protocol: Public Sector Standard; Toitū carbonreduce programme</t>
  </si>
  <si>
    <t>SHANGHAI STARCRAFT TOOLS COMPANY LIMITED</t>
  </si>
  <si>
    <t>2021-05-28 06:57:27.0</t>
  </si>
  <si>
    <t>2021-06-09 06:53:25.0</t>
  </si>
  <si>
    <t>SHANGHAI WEIMENG INDUSTRY CO.,LTD.</t>
  </si>
  <si>
    <t>2021-06-21 05:21:19.0</t>
  </si>
  <si>
    <t>Other, please specify: 无</t>
  </si>
  <si>
    <t>SHANGHAI WEIXIN HARDWARE PRODUCTS CO., LTD.</t>
  </si>
  <si>
    <t>2021-07-21 06:11:13.0</t>
  </si>
  <si>
    <t>SHANGHAI WEYER ELECTRIC APPLIANCES</t>
  </si>
  <si>
    <t>2021-07-27 04:19:44.0</t>
  </si>
  <si>
    <t>SHANGHAI WINPAK PACKING MATERIAL CO LTD</t>
  </si>
  <si>
    <t>2021-07-27 06:07:33.0</t>
  </si>
  <si>
    <t>2021-07-09 14:15:35.0</t>
  </si>
  <si>
    <t>SHANGHAI XINYUE TOOLS CO LTD</t>
  </si>
  <si>
    <t>2021-07-08 06:44:03.0</t>
  </si>
  <si>
    <t>SHANGHAI YI FENG PRECISION APPLIANCE CO., LTD.</t>
  </si>
  <si>
    <t>2021-06-23 05:58:37.0</t>
  </si>
  <si>
    <t>2021-07-08 03:49:02.0</t>
  </si>
  <si>
    <t>SHANGHAI YINGSHUO PLASTIC CO;LTD</t>
  </si>
  <si>
    <t>2021-07-17 09:58:52.0</t>
  </si>
  <si>
    <t>2021-07-08 06:24:08.0</t>
  </si>
  <si>
    <t>2021-07-06 08:39:24.0</t>
  </si>
  <si>
    <t>China Corporate Energy Conservation and GHG Management Programme;  Other, please specify: 中国环境保护部门认证机构的标准</t>
  </si>
  <si>
    <t>上海市能源审计报告</t>
  </si>
  <si>
    <t>2021-07-14 09:19:12.0</t>
  </si>
  <si>
    <t>Shanghai Yuxing plastic products Co., Ltd</t>
  </si>
  <si>
    <t>2021-06-23 07:01:06.0</t>
  </si>
  <si>
    <t>2021-07-09 10:36:08.0</t>
  </si>
  <si>
    <t>SHANGHAI ZHENJIA ELECTRONICS</t>
  </si>
  <si>
    <t>2021-07-20 01:10:53.0</t>
  </si>
  <si>
    <t>Shanghai Zidan Packaging&amp;Technology Co.,Ltd.</t>
  </si>
  <si>
    <t>2021-07-15 06:11:24.0</t>
  </si>
  <si>
    <t>China Corporate Energy Conservation and GHG Management Programme;  Other, please specify: ISO14064</t>
  </si>
  <si>
    <t>ISO14064《温室气体》；GBT32150-2015《工业企业温室气体排放核算和报告通则》</t>
  </si>
  <si>
    <t>2021-07-28 12:26:19.0</t>
  </si>
  <si>
    <t>2021-08-18 07:41:30.0</t>
  </si>
  <si>
    <t>SHAOXING HUAYUE TOOLS CO., LTD</t>
  </si>
  <si>
    <t>2021-07-27 01:32:56.0</t>
  </si>
  <si>
    <t>SHAOXING SHUNXING METAL</t>
  </si>
  <si>
    <t>2021-07-08 02:52:51.0</t>
  </si>
  <si>
    <t>2021-06-17 11:49:31.0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</si>
  <si>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Israel Ministry of Environmental Protection - GHG voluntary reporting mechanism</t>
  </si>
  <si>
    <t>We have used the Israel Ministry of Environmental Protection guidance and template for GHG voluntary reporting mechanism 12.0 version for Scope 1 and 2 emissions, which is based on the IPCC Guidelines for National Greenhouse Gas Inventories.For Scope 3 emissions, we calculated according to The Greenhouse Gas Protocol and Defra Environmental Reporting Guidelines and emission factors.</t>
  </si>
  <si>
    <t>2021-07-27 06:49:07.0</t>
  </si>
  <si>
    <t>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</si>
  <si>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Sharp Mint Ltd</t>
  </si>
  <si>
    <t>2021-07-12 00:11:46.0</t>
  </si>
  <si>
    <t>IPCC Guidelines for National Greenhouse Gas Inventories, 2006;  Other, please specify: from various sources2. Central Electricity authority of India CO2 Database for North India and othe regions for the grid emission factor. Used for determining emissions due to consumption of electricity</t>
  </si>
  <si>
    <t>2. Central Electricity authority of India CO2 Database for North India and othe regions for the grid emission factor. Used for determining emissions due to consumption of electricity</t>
  </si>
  <si>
    <t>2021-07-26 16:40:23.0</t>
  </si>
  <si>
    <t>Other, please specify: None,    emissions if any is negligible.</t>
  </si>
  <si>
    <t>Shaw Communications Inc.</t>
  </si>
  <si>
    <t>2021-08-31 14:42:00.0</t>
  </si>
  <si>
    <t>2021-07-27 18:34:22.0</t>
  </si>
  <si>
    <t>IPCC Guidelines for National Greenhouse Gas Inventories, 2006;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</si>
  <si>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2021-06-23 08:32:53.0</t>
  </si>
  <si>
    <t>Other, please specify:  Environmental Affairs Agency at the Egyptian Ministry of Environment</t>
  </si>
  <si>
    <t>Environmental Affairs Agency at the Egyptian Ministry of Environment::Environmental Objectives Strategic Objective: To introduce and integrate environmental dimensions in all national policies, plans, programs relevant to protection of human health as we stick to Law No. 4 of 1994 and its amendment No. 105 of 2015 and We apply the rules for monitoring and measuring emissions in the facility in accordance with the thresholds of the law and its executive regulations, through which the appropriate environmental situation for emissions is determined</t>
  </si>
  <si>
    <t>2021-07-27 12:04:19.0</t>
  </si>
  <si>
    <t>Shelf Drilling Ltd</t>
  </si>
  <si>
    <t>2021-07-18 06:23:15.0</t>
  </si>
  <si>
    <t>SHENER MAO</t>
  </si>
  <si>
    <t>2021-06-11 07:25:03.0</t>
  </si>
  <si>
    <t>2021-07-27 00:27:01.0</t>
  </si>
  <si>
    <t>Shengyang Zhengxunda Packaging Co.,Ltd</t>
  </si>
  <si>
    <t>2021-07-15 08:00:07.0</t>
  </si>
  <si>
    <t>2021-07-27 09:32:25.0</t>
  </si>
  <si>
    <t>Shenyang Amphenol Sunpool Automotive Electronics Co. Ltd</t>
  </si>
  <si>
    <t>2021-07-22 02:58:01.0</t>
  </si>
  <si>
    <t>2021-07-21 02:19:24.0</t>
  </si>
  <si>
    <t>SHENZHEN GRENTECH</t>
  </si>
  <si>
    <t>2021-04-30 07:58:11.0</t>
  </si>
  <si>
    <t>China Corporate Energy Conservation and GHG Management Programme; ICLEI Local Government GHG Protocol</t>
  </si>
  <si>
    <t>SHENZHEN H &amp; T</t>
  </si>
  <si>
    <t>2021-07-23 03:31:43.0</t>
  </si>
  <si>
    <t>China Corporate Energy Conservation and GHG Management Programme; IPCC Guidelines for National Greenhouse Gas Inventories, 2006; ISO 14064-1; The Greenhouse Gas Protocol: A Corporate Accounting and Reporting Standard (Revised Edition); The Greenhouse Gas Protocol: Public Sector Standard; The Greenhouse Gas Protocol: Scope 2 Guidance</t>
  </si>
  <si>
    <t>SHENZHEN HIGHSTAR ELECTRICAL CO., LTD</t>
  </si>
  <si>
    <t>2021-07-08 08:10:21.0</t>
  </si>
  <si>
    <t>2021-07-21 12:06:28.0</t>
  </si>
  <si>
    <t>China Corporate Energy Conservation and GHG Management Programme; ISO 14064-1; The Greenhouse Gas Protocol: Public Sector Standard; The Greenhouse Gas Protocol: Scope 2 Guidance</t>
  </si>
  <si>
    <t>Shenzhen Prince New Materials</t>
  </si>
  <si>
    <t>2021-07-26 00:13:26.0</t>
  </si>
  <si>
    <t>2021-07-06 01:36:25.0</t>
  </si>
  <si>
    <t>Act on the Rational Use of Energy; American Petroleum Institute Compendium of Greenhouse Gas Emissions Methodologies for the Oil and Natural Gas Industry, 2009; Australia - National Greenhouse and Energy Reporting Act; China Corporate Energy Conservation and GHG Management Programme; ISO 14064-1</t>
  </si>
  <si>
    <t>2021-07-27 08:45:31.0</t>
  </si>
  <si>
    <t>Other, please specify: Shenzhen standardization guidance technical document SZDB/Z 69-2018 "Organization's Greenhouse Gas Emissions and Reporting Guidelines"  深圳市标准化指导性技术文件SZDB/Z 69-2018 《组织的温室气体排放量化和报告指南》</t>
  </si>
  <si>
    <t>Tatfook refers to Shenzhen Standardization Guidance Technical Document SZDB/Z 69-2018 "Organization's Greenhouse Gas Emissions and Reporting Guidelines" to collect activity data and calculate emissions, this document is issued by the Shenzhen Municipal Market and Quality Supervision and Administration Commission and Shenzhen Institute of Standards and Technology and other stakeholder groups. Based on the SZDB/Z-2012 Organization's Greenhouse Gas Emissions and Reporting Guidelines and Guidelines, ISO 14064-1:2006, "Regulations and Guidelines for Quantification and Reporting of Greenhouse Gas Emissions and Removals at the Organizational Level" and in conjunction with the actual situation in Shenzhen, the scientifically, consistency and accuracy of quantification and reporting are ensured. The company was included in Shenzhen as a carbon emissions trading system control units. Tatfook Technology this guide as the basis for inventory and reporting.</t>
  </si>
  <si>
    <t>2021-07-06 01:07:44.0</t>
  </si>
  <si>
    <t>Shenzhen Zhongguang Light Industry Co., Ltd</t>
  </si>
  <si>
    <t>2021-08-25 02:43:33.0</t>
  </si>
  <si>
    <t>Other, please specify: 根据环保部门的要求，要求供应商通过相关环保评审</t>
  </si>
  <si>
    <t>每天目标省电20KWH， 1KWH就相当于节省了0.4千克煤的能耗和4升净水，同时还减少了1千克二氧化碳和0.03千克二氧化硫的排放 .</t>
  </si>
  <si>
    <t>2021-07-27 07:56:50.0</t>
  </si>
  <si>
    <t>IEA CO2 Emissions from Fuel Combustion; IPCC Guidelines for National Greenhouse Gas Inventories, 2006</t>
  </si>
  <si>
    <t>2021-07-09 20:56:53.0</t>
  </si>
  <si>
    <t>SHIJIAZHUANG SHUANGJIAN TOOLS CO</t>
  </si>
  <si>
    <t>2021-07-06 02:33:24.0</t>
  </si>
  <si>
    <t>2021-07-28 05:06:38.0</t>
  </si>
  <si>
    <t>2021-07-27 08:10:22.0</t>
  </si>
  <si>
    <t>2021-07-28 02:07:25.0</t>
  </si>
  <si>
    <t>SHIN HEUNG PRECISION CO., LTD.</t>
  </si>
  <si>
    <t>2021-08-20 00:15:49.0</t>
  </si>
  <si>
    <t>China Corporate Energy Conservation and GHG Management Programme; Korea GHG and Energy Target Management System Operating Guidelines</t>
  </si>
  <si>
    <t>2021-07-26 10:08:42.0</t>
  </si>
  <si>
    <t>Shin Zu Shing Co., Ltd.</t>
  </si>
  <si>
    <t>2021-07-14 03:51:49.0</t>
  </si>
  <si>
    <t>2021-07-28 08:09:12.0</t>
  </si>
  <si>
    <t>2021-07-23 06:40:25.0</t>
  </si>
  <si>
    <t>SHINN FU COMPANY</t>
  </si>
  <si>
    <t>2021-07-07 02:07:25.0</t>
  </si>
  <si>
    <t>Shinsei Bank, Limited</t>
  </si>
  <si>
    <t>2021-07-28 01:30:23.0</t>
  </si>
  <si>
    <t>2021-07-28 08:03:13.0</t>
  </si>
  <si>
    <t>2021-09-29 05:11:43.0</t>
  </si>
  <si>
    <t>2021-07-28 12:47:28.0</t>
  </si>
  <si>
    <t>2021-07-28 08:23:46.0</t>
  </si>
  <si>
    <t>2021-07-02 08:50:26.0</t>
  </si>
  <si>
    <t>SHIVALIK BIMETAL CONTROLS</t>
  </si>
  <si>
    <t>2021-08-13 06:58:03.0</t>
  </si>
  <si>
    <t>Shopify Inc</t>
  </si>
  <si>
    <t>2021-07-29 00:57:13.0</t>
  </si>
  <si>
    <t>The Greenhouse Gas Protocol: A Corporate Accounting and Reporting Standard (Revised Edition); The Greenhouse Gas Protocol: Scope 2 Guidance;  Other, please specify: The Greenhouse Gas Protocol: Corporate Value Chain (Scope 3) Standard</t>
  </si>
  <si>
    <t>2021-07-28 12:34:24.0</t>
  </si>
  <si>
    <t>IPCC Guidelines for National Greenhouse Gas Inventories, 2006; ISO 14064-1; The Greenhouse Gas Protocol: A Corporate Accounting and Reporting Standard (Revised Edition);  Other, please specify: DEFRA Voluntary 2020 Reporting Guidelines</t>
  </si>
  <si>
    <t>DEFRA 2020 Voluntary Reporting Guidelines, which are publicly available and are updated annually.</t>
  </si>
  <si>
    <t>2021-07-28 08:28:54.0</t>
  </si>
  <si>
    <t>2021-08-11 17:03:47.0</t>
  </si>
  <si>
    <t>2021-06-10 07:42:53.0</t>
  </si>
  <si>
    <t>2021-07-03 08:43:46.0</t>
  </si>
  <si>
    <t>2021-05-06 04:04:48.0</t>
  </si>
  <si>
    <t>Bilan Carbone; Brazil GHG Protocol Programme; China Corporate Energy Conservation and GHG Management Programme; The Greenhouse Gas Protocol: A Corporate Accounting and Reporting Standard (Revised Edition); The Greenhouse Gas Protocol: Public Sector Standard; The Greenhouse Gas Protocol: Scope 2 Guidance</t>
  </si>
  <si>
    <t>SHUNDONG</t>
  </si>
  <si>
    <t>2021-07-11 16:15:39.0</t>
  </si>
  <si>
    <t>2021-06-30 15:30:26.0</t>
  </si>
  <si>
    <t>IPCC Guidelines for National Greenhouse Gas Inventories, 2006; ISO 14064-1; The Greenhouse Gas Protocol: A Corporate Accounting and Reporting Standard (Revised Edition); The Greenhouse Gas Protocol: Public Sector Standard</t>
  </si>
  <si>
    <t>2021-08-04 20:44:16.0</t>
  </si>
  <si>
    <t>Sia Empower</t>
  </si>
  <si>
    <t>Latvia</t>
  </si>
  <si>
    <t>2021-07-15 12:17:38.0</t>
  </si>
  <si>
    <t>Other, please specify: information provided by the vehicle manufacturer</t>
  </si>
  <si>
    <t>information provided by the vehicle manufacturer</t>
  </si>
  <si>
    <t>2021-08-02 18:45:53.0</t>
  </si>
  <si>
    <t>2021-07-28 09:09:39.0</t>
  </si>
  <si>
    <t>IPCC Guidelines for National Greenhouse Gas Inventories, 2006; Thailand Greenhouse Gas Management Organization: The National Guideline Carbon Footprint for organization; The Greenhouse Gas Protocol: A Corporate Accounting and Reporting Standard (Revised Edition); WBCSD: The Cement CO2 and Energy Protocol</t>
  </si>
  <si>
    <t>Siauliu Bankas AB</t>
  </si>
  <si>
    <t>2021-09-29 18:46:41.0</t>
  </si>
  <si>
    <t>2021-07-28 15:26:59.0</t>
  </si>
  <si>
    <t>IPCC Guidelines for National Greenhouse Gas Inventories, 2006; ISO 14064-1; The Greenhouse Gas Protocol: A Corporate Accounting and Reporting Standard (Revised Edition);  Other, please specify: Technical guidelines for monitoring, reporting and verification of greenhouse gas emissions by industry; A companion to the South African national greenhouse gas reporting regulations: Version No. TG-2016.1 April 2017</t>
  </si>
  <si>
    <t>In accordance with the WRI greenhouse gas protocol, preference has been given to sourcing of appropriate emission factors. In terms of the hierarchy, preference has been given to local, national and then internationally recognised emission factors. To this effect, the Technical guidelines for monitoring, reporting and verification of greenhouse gas emissions by industry; A companion to the South African national greenhouse gas reporting regulations: Version No. TG-2016.1 April 2017 was used for South African operations.</t>
  </si>
  <si>
    <t>2021-07-28 13:38:37.0</t>
  </si>
  <si>
    <t>IPCC Guidelines for National Greenhouse Gas Inventories, 2006; Other, please specify; The Greenhouse Gas Protocol: A Corporate Accounting and Reporting Standard (Revised Edition); The Greenhouse Gas Protocol: Scope 2 Guidance</t>
  </si>
  <si>
    <t>To calculate GHG emissions the following national methodological framework is also considered: - Instructions and guidelines concerning quantitative estimation of volumes of greenhouse gas emissions by companies carrying out business operations and other activities in the Russian Federation (approved by order of the Ministry of Natural Resources of Russia dd. 30.06.2015 No.300 and took into account requirements of United Nations Framework Convention on Climate Change and IPCC Principles for Greenhouse Gas Inventories);- Instructions and guidelines concerning quantitative estimation of volumes of indirect greenhouse gas emissions (approved by order of the Ministry of Natural Resources of Russia dd. 26.06.2017 № 330).The Russian Research Institute "Atmosphere" (external contractor) calculates SIBUR's Scope 1 &amp;; Scope 2 (https://www.nii-atmosphere.ru/services/inventarizatsiya-vyibrosov-parnikovyih-gazov.html). This Institute took part in development and adaptation to the Russian legislation of IPCC Guidelines.Scope 2 is calculated on the base of purchased and consumed energy/heat data (regional indexes was used).</t>
  </si>
  <si>
    <t>SIBYLLINE LIMITED</t>
  </si>
  <si>
    <t>2021-07-23 15:24:22.0</t>
  </si>
  <si>
    <t>Sichuan Cosmos Co., Ltd</t>
  </si>
  <si>
    <t>2021-07-09 06:06:06.0</t>
  </si>
  <si>
    <t>SICMOL S/A</t>
  </si>
  <si>
    <t>2021-08-07 16:05:05.0</t>
  </si>
  <si>
    <t>2021-07-27 13:50:17.0</t>
  </si>
  <si>
    <t>SIDEREA S.A.</t>
  </si>
  <si>
    <t>2021-07-27 18:14:15.0</t>
  </si>
  <si>
    <t>EPRA (European Public Real Estate Association) guidelines, 2011; ISO 14064-1;  Other, please specify: Generalitat de Catalunya Comisión Interdepartamental del cambio climático ; Guía para el cálculo de la huella de carbono  - Ministerio de Agricultura, Alimentación y Medio Ambiente Especificación - Espanha ; PAS 2050-2011 -UK</t>
  </si>
  <si>
    <t>- Generalitat de Catalunya Comisión Interdepartamental del cambio climático - Guia prática para o cálculo de emissões de gases do efeito estufa (ISO 14064, parte 1).- Guia para o cálculo de emissões de gases do efeito estufa e para a elaboração de um plano de melhoria de uma organização - Ministerio de Agricultura, Alimentación y Medio Ambiente - Espanha ;- Especificação PAS 2050-2011 -UK.</t>
  </si>
  <si>
    <t>SIDERURGICA CATARINENSE LTDA</t>
  </si>
  <si>
    <t>2021-07-28 20:13:51.0</t>
  </si>
  <si>
    <t>SIDRASUL SISTEMAS HIDRAULICOS LTDA</t>
  </si>
  <si>
    <t>2021-06-16 19:23:24.0</t>
  </si>
  <si>
    <t>2021-07-27 14:13:46.0</t>
  </si>
  <si>
    <t>Siemens Energy AG</t>
  </si>
  <si>
    <t>2021-07-27 15:53:52.0</t>
  </si>
  <si>
    <t>2021-07-16 19:59:23.0</t>
  </si>
  <si>
    <t>SIEMER MILLING CO</t>
  </si>
  <si>
    <t>2021-06-11 21:00:21.0</t>
  </si>
  <si>
    <t>Other, please specify: Home made program counting the numbers.</t>
  </si>
  <si>
    <t>Sierra Wireless</t>
  </si>
  <si>
    <t>2021-07-22 16:47:01.0</t>
  </si>
  <si>
    <t>The Greenhouse Gas Protocol Agricultural Guidance: Interpreting the Corporate Accounting and Reporting Standard for the Agricultural Sector; The Greenhouse Gas Protocol: A Corporate Accounting and Reporting Standard (Revised Edition); US EPA Center for Corporate Climate Leadership: Direct Emissions from Stationary Combustion Sources</t>
  </si>
  <si>
    <t>2021-07-16 12:07:28.0</t>
  </si>
  <si>
    <t>2021-07-28 02:42:35.0</t>
  </si>
  <si>
    <t>2021-07-27 06:41:03.0</t>
  </si>
  <si>
    <t>SIGIT</t>
  </si>
  <si>
    <t>2021-08-03 13:04:31.0</t>
  </si>
  <si>
    <t>Sigma Connectivity AB</t>
  </si>
  <si>
    <t>2021-07-26 01:05:08.0</t>
  </si>
  <si>
    <t>Sigmaplast</t>
  </si>
  <si>
    <t>2021-06-30 19:23:54.0</t>
  </si>
  <si>
    <t>2021-07-28 20:14:41.0</t>
  </si>
  <si>
    <t>2021-07-28 18:10:29.0</t>
  </si>
  <si>
    <t>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</si>
  <si>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SIIX Corporation</t>
  </si>
  <si>
    <t>2021-07-05 01:56:50.0</t>
  </si>
  <si>
    <t>Other, please specify: We use the values provided by electric power companies in each country as conversion factors.</t>
  </si>
  <si>
    <t>2021-07-26 15:14:11.0</t>
  </si>
  <si>
    <t>SILERGY</t>
  </si>
  <si>
    <t>2021-07-07 10:49:03.0</t>
  </si>
  <si>
    <t>2021-07-27 17:55:39.0</t>
  </si>
  <si>
    <t>IPCC Guidelines for National Greenhouse Gas Inventories, 2006; The Greenhouse Gas Protocol: A Corporate Accounting and Reporting Standard (Revised Edition); US EPA Mandatory Greenhouse Gas Reporting Rule; WBCSD: The Cement CO2 and Energy Protocol</t>
  </si>
  <si>
    <t>Silicon Mitus, Inc</t>
  </si>
  <si>
    <t>2021-06-23 05:51:08.0</t>
  </si>
  <si>
    <t>2021-08-03 15:58:32.0</t>
  </si>
  <si>
    <t>Silitech Technology Corporation</t>
  </si>
  <si>
    <t>2021-06-18 07:54:17.0</t>
  </si>
  <si>
    <t>SILTA</t>
  </si>
  <si>
    <t>2021-06-24 09:16:59.0</t>
  </si>
  <si>
    <t>Other, please specify: None, as of now.</t>
  </si>
  <si>
    <t>No data collection activity on larger scale as of now.</t>
  </si>
  <si>
    <t>2021-07-28 14:42:29.0</t>
  </si>
  <si>
    <t>The Greenhouse Gas Protocol: A Corporate Accounting and Reporting Standard (Revised Edition); The Greenhouse Gas Protocol: Scope 2 Guidance;  Other, please specify: Corporate Value Chain (Scope 3) Accounting and Reporting Standard (WRI, WBCSD)</t>
  </si>
  <si>
    <t>We follow the standard "Corporate Value Chain (Scope 3) Accounting and Reporting Standard (WRI, WBCSD) to calculate Scope 3 GHG emissions.</t>
  </si>
  <si>
    <t>2021-07-23 07:26:29.0</t>
  </si>
  <si>
    <t>Other, please specify: Consumo de combustible (litros)</t>
  </si>
  <si>
    <t>Consumo de combustible (l) x (kg/l )CO2</t>
  </si>
  <si>
    <t>2021-07-01 13:41:39.0</t>
  </si>
  <si>
    <t>Sime Darby Property Berhad</t>
  </si>
  <si>
    <t>2021-07-15 00:28:24.0</t>
  </si>
  <si>
    <t>IPCC Guidelines for National Greenhouse Gas Inventories, 2006; The Climate Registry: General Reporting Protocol; The Greenhouse Gas Protocol: A Corporate Accounting and Reporting Standard (Revised Edition);  Other, please specify: Details of the protocol and methodology - refer C5.2a</t>
  </si>
  <si>
    <t>1.MYCarbon GHG Reporting Guideline (Version 1.5; April 2014) - page C7 (Grid Emission Factor)2. GHG Protocol Calculation Tools - Emission Factors from Cross-Sector Tool (March 2017)3. National Greenhouse and Energy Reporting (Measurement) Determination 2008 (July 2017); Part 4 - Fuel combustion -fuels for transport energy purposes (Division 4.1)4. GHG Protocol Calculation Tools - Emission Factors from Cross-Sector Tool (March 2017); Transport Vehicle Distance (Table 14 &amp;; 15)5. The Climate Registry (TCR) (15 March 2017); TCR General Reporting Protocol Version 2.1 (GRP v.2.1.)6. GHG Protocol: Refrigeration and Air-Conditioning Equipment - Calculation Worksheets (Version 1.0) (Table 2. Default IPCC Values)7. IPCC FIFTH Assessment Report (2014), AR5</t>
  </si>
  <si>
    <t>Simmtech Co., Ltd.</t>
  </si>
  <si>
    <t>2021-07-21 00:59:41.0</t>
  </si>
  <si>
    <t>2021-07-27 15:42:03.0</t>
  </si>
  <si>
    <t>2021-07-28 17:11:47.0</t>
  </si>
  <si>
    <t>Simplo Technology Co Ltd</t>
  </si>
  <si>
    <t>2021-07-27 14:21:54.0</t>
  </si>
  <si>
    <t>2021-07-28 07:38:20.0</t>
  </si>
  <si>
    <t>Australia - National Greenhouse and Energy Reporting Act; Defra Environmental Reporting Guidelines: Including streamlined energy and carbon reporting guidance, 2019; US EPA Emissions &amp; Generation Resource Integrated Database (eGRID)</t>
  </si>
  <si>
    <t>2021-07-27 01:35:43.0</t>
  </si>
  <si>
    <t>SINBON Electronics Co., Ltd.</t>
  </si>
  <si>
    <t>2021-07-09 08:18:27.0</t>
  </si>
  <si>
    <t>ISO 14064-1;  Other, please specify: GHG Emmissions Calculation and Reporting Guidance for Electronic Equipment Manufacturing Industry (trial regulation)-电子设备制造企业 温室气体排放核算方法与报告指南 （试行）</t>
  </si>
  <si>
    <t>1. Determine the calculating boundary 确定核算边界2. Identify the emission sources 识别排放源3. Collect data of activity 收集活动水平数据4. Select and obtain emission factor and data 选择和获取排放因子数据5. Respectively calculate emissions from fossil fuel combustion, manufacturing process, purchased electricity and heat 分别计算化石燃料燃烧排放量、工业生产过程排放量、 企业净购入的电力和热力产生的排放量6. Sum the GHG emission of the corporate 汇总计算企业温室气体排放量</t>
  </si>
  <si>
    <t>SINCLAIR PRINTING COMPANY</t>
  </si>
  <si>
    <t>2021-07-19 14:27:24.0</t>
  </si>
  <si>
    <t>Sindus Andritz LTDA</t>
  </si>
  <si>
    <t>2021-08-13 18:10:33.0</t>
  </si>
  <si>
    <t>Other, please specify: Não aplicavel, pois não temos emissões</t>
  </si>
  <si>
    <t>Não aplicavel.</t>
  </si>
  <si>
    <t>SINGHUNG SCREEN PRINT CO LTD</t>
  </si>
  <si>
    <t>2021-06-11 09:24:54.0</t>
  </si>
  <si>
    <t>2021-07-27 02:24:13.0</t>
  </si>
  <si>
    <t>Australia - National Greenhouse and Energy Reporting Act; Defra Environmental Reporting Guidelines: Including streamlined energy and carbon reporting guidance, 2019; The Greenhouse Gas Protocol: A Corporate Accounting and Reporting Standard (Revised Edition);  Other, please specify: Singapore National Environment Agency, Supplier</t>
  </si>
  <si>
    <t>Singapore National Environment Agency Electricity Grid Emission Factors (Simple Operating Margin) for Scope 2 emissions, operation in Singapore, https://www.nea.gov.sg/docs/default-source/envision/clean-development-mechanism/information-on-emission-factors-dec2020.pdf and supplier electricity emission factor.</t>
  </si>
  <si>
    <t>2021-07-12 14:12:56.0</t>
  </si>
  <si>
    <t>Sinoken Corp.</t>
  </si>
  <si>
    <t>2021-08-03 09:00:33.0</t>
  </si>
  <si>
    <t>SINORGCHEM CO.</t>
  </si>
  <si>
    <t>2021-07-23 07:08:07.0</t>
  </si>
  <si>
    <t>2021-07-20 07:39:42.0</t>
  </si>
  <si>
    <t>American Petroleum Institute Compendium of Greenhouse Gas Emissions Methodologies for the Oil and Natural Gas Industry, 2009; Environment Canada, Primary Magnesium Production and Casting, Guidance Manual for Estimating Greenhouse Gas Emissions; IPCC Guidelines for National Greenhouse Gas Inventories, 2006; ISO 14064-1; US EPA Center for Corporate Climate Leadership: Direct Emissions from Stationary Combustion Sources</t>
  </si>
  <si>
    <t>2021-07-27 07:57:20.0</t>
  </si>
  <si>
    <t>2021-07-28 03:44:44.0</t>
  </si>
  <si>
    <t>SIR AMBIENTE INTELIG AMBIENTAL</t>
  </si>
  <si>
    <t>2021-07-19 17:47:48.0</t>
  </si>
  <si>
    <t>Brazil GHG Protocol Programme;  Other, please specify: Escala de RINGELMANN</t>
  </si>
  <si>
    <t>A escala de Ringelmann é uma escala gráfica para avaliação calorimétrica de densidade de fumaça, constituída de seis padrões com variações uniformes de tonalidade entre o branco e o preto. Para descobrir se o veículo está emitindo fumaça acima do permitido, utiliza-se a Escala de Ringelmann e compara-se com padrões estabelecidos pela legislação ambiental.Essa escala é na verdade uma lâmina de papel com uma perfuração central, de cinco lados, ao redor dos quais existem tonalidades cinza progressivamente mais escuras, desde o branco até o preto, e numeradas de 1 a 5. Ao mirar a fumaça saindo do escapamento, escolhe-se a tonalidade de cinza que melhor representa a fumaça emitida onde o fumo de nível '0' é representado pelo branco, os níveis de '1' a '4 'por grelhas de 10 milímetros quadrados desenhados com linhas de espessura 1 mm, 2,3 mm, 3,7 mm e 5,5 mm e o nível '5' por tudo em preto, permitindo então classificar e corrigir-se a combustão, aumentando ou diminuindo o fornecimento de combustível.</t>
  </si>
  <si>
    <t>Sir Robert Mcalpine</t>
  </si>
  <si>
    <t>2021-07-28 11:18:16.0</t>
  </si>
  <si>
    <t>SIRIUS COMPUTER SOLUTIONS</t>
  </si>
  <si>
    <t>2021-07-06 18:06:34.0</t>
  </si>
  <si>
    <t>Sirti S.p.A.</t>
  </si>
  <si>
    <t>2021-07-19 11:35:20.0</t>
  </si>
  <si>
    <t>SITE ACQUISITIONS INC</t>
  </si>
  <si>
    <t>2021-07-08 14:45:46.0</t>
  </si>
  <si>
    <t>2021-07-28 08:57:44.0</t>
  </si>
  <si>
    <t>Other, please specify: Own calculation of electricity, company cars, flight travels, and railway travels</t>
  </si>
  <si>
    <t>electricity: data from regional providerscars: information based on usage and car manufacturerrailways: information and certificates form Deutsche Bahnflight: evaluation from bookings and data by www.naturefund.de</t>
  </si>
  <si>
    <t>2021-07-23 02:47:45.0</t>
  </si>
  <si>
    <t>SIWEI PACKAGING MATERIAL</t>
  </si>
  <si>
    <t>2021-07-14 05:53:37.0</t>
  </si>
  <si>
    <t>SIXTH SENSE SRL</t>
  </si>
  <si>
    <t>2021-07-06 13:05:37.0</t>
  </si>
  <si>
    <t>2021-07-28 04:56:18.0</t>
  </si>
  <si>
    <t>2021-07-28 04:41:00.0</t>
  </si>
  <si>
    <t>2021-07-27 08:01:03.0</t>
  </si>
  <si>
    <t>2021-07-27 09:06:40.0</t>
  </si>
  <si>
    <t>2021-08-17 04:48:07.0</t>
  </si>
  <si>
    <t>SK Materials Co Ltd</t>
  </si>
  <si>
    <t>2021-07-26 11:25:21.0</t>
  </si>
  <si>
    <t>2021-07-26 06:01:28.0</t>
  </si>
  <si>
    <t>2021-07-28 06:20:03.0</t>
  </si>
  <si>
    <t>2021-08-26 13:02:36.0</t>
  </si>
  <si>
    <t>2021-07-20 13:54:45.0</t>
  </si>
  <si>
    <t>2021-07-22 12:21:24.0</t>
  </si>
  <si>
    <t>2021-09-30 07:08:16.0</t>
  </si>
  <si>
    <t>Sketch Studios Limited</t>
  </si>
  <si>
    <t>2021-07-23 20:13:04.0</t>
  </si>
  <si>
    <t>2021-07-20 15:17:47.0</t>
  </si>
  <si>
    <t>2021-07-14 10:34:04.0</t>
  </si>
  <si>
    <t>2021-07-19 22:22:00.0</t>
  </si>
  <si>
    <t>2021-07-26 08:49:58.0</t>
  </si>
  <si>
    <t>2021-07-28 05:49:12.0</t>
  </si>
  <si>
    <t>2021-09-28 06:43:14.0</t>
  </si>
  <si>
    <t>Skyworks Solutions, Inc.</t>
  </si>
  <si>
    <t>2021-07-16 17:33:48.0</t>
  </si>
  <si>
    <t>The Greenhouse Gas Protocol: A Corporate Accounting and Reporting Standard (Revised Edition); US EPA Center for Corporate Climate Leadership: Direct Emissions from Stationary Combustion Sources; US EPA Mandatory Greenhouse Gas Reporting Rule</t>
  </si>
  <si>
    <t>2021-07-23 00:55:57.0</t>
  </si>
  <si>
    <t>2021-07-28 18:35:14.0</t>
  </si>
  <si>
    <t>2021-07-28 17:55:34.0</t>
  </si>
  <si>
    <t>SLC Agricola SA</t>
  </si>
  <si>
    <t>2021-07-27 12:12:47.0</t>
  </si>
  <si>
    <t>Cotton farming</t>
  </si>
  <si>
    <t>2021-07-27 08:37:41.0</t>
  </si>
  <si>
    <t>2021-07-26 11:39:50.0</t>
  </si>
  <si>
    <t>SLT MACHINE WORKS LLC</t>
  </si>
  <si>
    <t>2021-07-28 15:00:38.0</t>
  </si>
  <si>
    <t>SM Energy Co.</t>
  </si>
  <si>
    <t>2021-07-28 16:46:25.0</t>
  </si>
  <si>
    <t>SMARAPD INFORMATICA LTDA</t>
  </si>
  <si>
    <t>2021-07-28 12:58:40.0</t>
  </si>
  <si>
    <t>2021-07-22 17:22:07.0</t>
  </si>
  <si>
    <t>2021-07-27 15:57:15.0</t>
  </si>
  <si>
    <t>SMC Multi-Media Products Co</t>
  </si>
  <si>
    <t>2021-07-15 03:18:15.0</t>
  </si>
  <si>
    <t>SMCP SA</t>
  </si>
  <si>
    <t>2021-07-26 07:28:13.0</t>
  </si>
  <si>
    <t>2021-07-13 10:45:48.0</t>
  </si>
  <si>
    <t>2021-07-28 14:34:37.0</t>
  </si>
  <si>
    <t>The Greenhouse Gas Protocol: A Corporate Accounting and Reporting Standard (Revised Edition);  Other, please specify: LCA methodology conducted by University of Minnesota</t>
  </si>
  <si>
    <t>The greenhouse gas protocol: A Corporate accounting and reporting standard (revised edition) and our LCA conducted by University of Minnesota.</t>
  </si>
  <si>
    <t>2021-07-27 22:02:12.0</t>
  </si>
  <si>
    <t>2021-07-29 01:15:41.0</t>
  </si>
  <si>
    <t>The Climate Registry: Electric Power Sector (EPS) Protocol; The Climate Registry: General Reporting Protocol;  Other, please specify: California Air Resources Board Mandatory Reporting Regulations - CA Code of Regulations, Title 17, Division 3, Chapter 1, Subchapter 10, Article 2, Mandatory Greenhouse Gas Reporting Regulation (MRR) and EPA 40CFR Part 98 Mandatory GHG Reporting</t>
  </si>
  <si>
    <t>1. California Air Resources Board Mandatory Reporting Regulations - California Code of Regulations, Title 17, Division 3, Chapter 1, Subchapter 10, Article 2, Mandatory Greenhouse Gas Reporting Regulation (MRR)2. EPA 40CFR Part 98 Mandatory Greenhouse Gas Reporting</t>
  </si>
  <si>
    <t>2021-07-27 09:58:06.0</t>
  </si>
  <si>
    <t>European Union Emission Trading System (EU ETS): The Monitoring and Reporting Regulation (MMR) – General guidance for installations; IEA CO2 Emissions from Fuel Combustion; IPCC Guidelines for National Greenhouse Gas Inventories, 2006; The Greenhouse Gas Protocol: A Corporate Accounting and Reporting Standard (Revised Edition);  Other, please specify: GRI Guidelines</t>
  </si>
  <si>
    <t>All scope 1 and scope 2 calculations are made according to GRI guidelines G4. The fuel that is used by outsourced CHP installations that are located on SKG premises to produce steam and electricity which then is delivered to our mills is included in Scope 1 emissions. Indirect emissions for electricity are calculated using the CO2 per kWh emission from electricity suppliers, who give Full Disclosure (giving the Guarantees of Origin (green) or Certificates of Origin or certified delivered energy mix) or in which SK participates (p.a. off shore wind mill), or using the CO2 per kWh emission factor per country provided by the International Energy Agency Data Services. GHG Protocol - Indirect CO2 emissions from purchased electricity, heat or steam 2.0 March 2008 GHG Protocol - GHG emissions from stationary combustion 3.1 March 2008 Other: Allocation of emissions from CHP for electricity is calculated with a reference boiler of 90% efficiency.These calculations and data are verified as part of SK sustainable development report limited assurance process.</t>
  </si>
  <si>
    <t>2021-07-23 09:45:53.0</t>
  </si>
  <si>
    <t>European Union Emission Trading System (EU ETS): The Monitoring and Reporting Regulation (MMR) – General guidance for installations;  Other, please specify: see details in  C5.2a</t>
  </si>
  <si>
    <t>CO2 indirect emissions (scope 2 location based): Italian Greenhouse Gas inventory 1990 - 2018 (National Inventory Report 2020) - ISPRACO2 indirect emissions (scope 2 market based): European Residual Mixes 2019 (Association of Issuing Bodies, AIB)CH4 direct emissions (scope 1): GRI US EPA (Tier 3 Marcogaz)</t>
  </si>
  <si>
    <t>2021-07-29 00:01:58.0</t>
  </si>
  <si>
    <t>Snavely</t>
  </si>
  <si>
    <t>2021-05-18 11:58:22.0</t>
  </si>
  <si>
    <t>Other, please specify: DEP regulated emmissions of dust in PA</t>
  </si>
  <si>
    <t>State Inspections</t>
  </si>
  <si>
    <t>2021-07-28 11:27:49.0</t>
  </si>
  <si>
    <t>SNF SA</t>
  </si>
  <si>
    <t>2021-07-27 12:39:24.0</t>
  </si>
  <si>
    <t>Soat</t>
  </si>
  <si>
    <t>2021-07-23 13:16:07.0</t>
  </si>
  <si>
    <t>Other, please specify: ADEME France</t>
  </si>
  <si>
    <t>Our Carbon Footprint allows us to make a precise analysis of our CO2 emissions. Thanks to this, we can then draw up a document with N+1 objectives and areas for improvement.In order to carry out our greenhouse gas emissions assessment, we rely on the Base Carbone established by the ADEME, which is a public database of emission factors. This Carbon Base is an essential tool to have a relevant carbon footprint.Our carbon footprint is divided into three scopes, in order to sort our emission factors.Scope 1 represents our direct emissions, scope 2 our indirect emissions linked to our energy consumption, and finally scope 3 which represents our indirect emissions linked to our value chain (suppliers, customers).As our sector of activity is mainly service, our carbon emissions are mainly based on inputs, fixed assets, energy, waste and travel.Thanks to an Excel spreadsheet divided into 3 scopes, we integrate the collected data, these data are then multiplied in kg or T of CO2 according to the attributed measure, we then obtain the result of our CO2 emissions.To calculate our emissions we can base ourselves on our reporting provided by our waste recycling company, by analyzing all the invoices related to energy, transport, purchase of goods. In addition, we analyze the average paper consumption of our SOATien(ne)s by looking at the number of reams we buy and what we consume.In order to integrate the data and to analyze them afterwards, we use an Excel spreadsheet, which represents the 3 scopes and allows us to find areas of improvement based on the results obtained.We then write our Carbon Footprint in order to publish it and make it accessible to everyone.</t>
  </si>
  <si>
    <t>2021-07-27 11:13:15.0</t>
  </si>
  <si>
    <t>2021-07-28 16:04:44.0</t>
  </si>
  <si>
    <t>2021-07-28 15:58:30.0</t>
  </si>
  <si>
    <t>2021-07-28 14:16:32.0</t>
  </si>
  <si>
    <t>European Union Emission Trading System (EU ETS): The Monitoring and Reporting Regulation (MMR) – General guidance for installations; ISO 14064-1; The Greenhouse Gas Protocol: A Corporate Accounting and Reporting Standard (Revised Edition); The Greenhouse Gas Protocol: Scope 2 Guidance</t>
  </si>
  <si>
    <t>2021-07-27 01:25:21.0</t>
  </si>
  <si>
    <t>Act on the Rational Use of Energy; Japan Ministry of the Environment, Law Concerning the Promotion of the Measures to Cope with Global Warming, Superceded by Revision of the Act on Promotion of Global Warming Countermeasures (2005 Amendment); The Greenhouse Gas Protocol: Scope 2 Guidance; The Tokyo Cap-and Trade Program</t>
  </si>
  <si>
    <t>2021-07-28 12:00:43.0</t>
  </si>
  <si>
    <t>2021-07-27 10:27:33.0</t>
  </si>
  <si>
    <t>2021-07-27 19:38:13.0</t>
  </si>
  <si>
    <t>IPCC Guidelines for National Greenhouse Gas Inventories, 2006; ISO 14064-1; The Greenhouse Gas Protocol: A Corporate Accounting and Reporting Standard (Revised Edition); The Greenhouse Gas Protocol: Scope 2 Guidance;  Other, please specify: GRI Sustainability Reporting Standards 2016; UK Government GHG Conversion Factors for Company Reporting – DEFRA for Scope 1; Terna – Confronti Internazionali” for Scope 2 “Location based” and “AIB Residual Mixes” Scope 2 “Market based” emission.</t>
  </si>
  <si>
    <t>The reporting standard used is the GRI Sustainability Reporting Standards 2016, issued by the Global Sustainability Standards Board (GSSB).The reporting requirements for GHG emissions in this Standard are based on the requirements of the ‘GHG Protocol Corporate Accounting and Reporting Standard' and the ‘GHG Protocol Corporate Value Chain (Scope 3) Accounting and Reporting Standard'.These two standards are part of the GHG Protocol developed by the World Resources Institute (WRI) and the World Business Council on Sustainable Development (WBCSD).The GHG Protocol has established a classification of GHG emissions called ‘Scope': Scope 1, Scope 2 and Scope 3.The GHG emissions standard published by the International Organization for Standardization (ISO), ‘ISO 14064', represents these classifications of Scope with the following terms:• Direct GHG emissions = Scope 1• Energy indirect GHG emissions = Scope 2• Other indirect GHG emissions = Scope 3.The GRI Standard used by Sogefi to collect activity data emissions are based on all the above.Furthermore, as per the GRI Standard, the GHG emission are calculated using the Global Warning Potential (GWP) rates from the "IPCC assessment reports" based on a 100-year timeframe and, for European countries, the CO2 emission Scope 2 are calculated using the factors of ''Terna – Confronti Internazionali” for the ''Location based” approach and ''AIB Residual Mixes” for the''Market based” ones. Furthermore, the CO2 emission Scope 1 are calculated using the UK Government GHG Conversion Factors for Company Reporting – DEFRA 2020.</t>
  </si>
  <si>
    <t>2021-07-27 07:30:26.0</t>
  </si>
  <si>
    <t>2021-07-27 12:04:01.0</t>
  </si>
  <si>
    <t>Bilan Carbone; French methodology for greenhouse gas emissions assessments by companies V4 (ADEME 2016); The Greenhouse Gas Protocol: A Corporate Accounting and Reporting Standard (Revised Edition)</t>
  </si>
  <si>
    <t>2021-07-28 08:38:57.0</t>
  </si>
  <si>
    <t>2021-07-23 07:11:08.0</t>
  </si>
  <si>
    <t>Solar Applied Materials Tech</t>
  </si>
  <si>
    <t>2021-07-27 05:20:14.0</t>
  </si>
  <si>
    <t>2021-07-16 10:37:00.0</t>
  </si>
  <si>
    <t>SOLAR SPRING &amp; WIRE FORMS</t>
  </si>
  <si>
    <t>2021-07-27 22:07:27.0</t>
  </si>
  <si>
    <t>2021-07-28 15:56:18.0</t>
  </si>
  <si>
    <t>Defra Environmental Reporting Guidelines: Including streamlined energy and carbon reporting guidance, 2019; Energy Information Administration 1605B;  Other, please specify: Real emissions from each of the vehicles that make up our fleet</t>
  </si>
  <si>
    <t>1. Defra Voluntary 2017 Reporting Guidelines: used for natural gas and fluorinated gas emission factors2. Energy Information Administration 1605B: used for electricity emission factor3. Real emissions from each of the vehicles that make up our fleet</t>
  </si>
  <si>
    <t>SOLCERA DO BRASIL MATERIAIS AVANCADLTDA.</t>
  </si>
  <si>
    <t>2021-07-27 20:44:35.0</t>
  </si>
  <si>
    <t>Solid State Storage Technology Co., Ltd.</t>
  </si>
  <si>
    <t>2021-07-15 08:58:00.0</t>
  </si>
  <si>
    <t>SOLUCOES D'AGUA EIRELI</t>
  </si>
  <si>
    <t>2021-07-28 15:28:51.0</t>
  </si>
  <si>
    <t>Ainda estamos implementando um padrão, protocolo ou metodologia para coletar dados de atividade e calcular emissões.</t>
  </si>
  <si>
    <t>SOLUM CO., LTD.</t>
  </si>
  <si>
    <t>2021-06-26 00:47:08.0</t>
  </si>
  <si>
    <t>Other, please specify: Annual greenhouse gas emissions are selected based on electricity and diesel consumption in production plants.</t>
  </si>
  <si>
    <t>plan</t>
  </si>
  <si>
    <t>2021-07-27 15:22:56.0</t>
  </si>
  <si>
    <t>The Greenhouse Gas Protocol: A Corporate Accounting and Reporting Standard (Revised Edition);  Other, please specify: WBCSD Guidance for Accounting &amp; Reporting Corporate GHG Emissions in the Chemical Sector Value Chain</t>
  </si>
  <si>
    <t>WBCSD Guidance for Accounting and Reporting Corporate GHG Emissions in the Chemical Sector Value Chain.See https://www.wbcsd.org/Projects/Chemicals/Resources/Guidance-for-Accounting-and-Reporting-Corporate-GHG-Emissions-in-the-Chemical-Sector-Value-ChainGHG protocol corporate standard revised, 3.51See &lt;a href="http://ghgprotocol.org/corporate-standard"&gt;http://ghgprotocol.org/corporate-standardBoundaries are set under the Financial Control approach.Progress versus target is computed using a rolling target base year methodology.</t>
  </si>
  <si>
    <t>Solvera Gawel Technology Spolka Akc</t>
  </si>
  <si>
    <t>2021-07-28 09:21:25.0</t>
  </si>
  <si>
    <t>2021-07-27 16:56:32.0</t>
  </si>
  <si>
    <t>2021-07-28 12:00:15.0</t>
  </si>
  <si>
    <t>2021-07-27 18:14:54.0</t>
  </si>
  <si>
    <t>2021-07-28 17:31:32.0</t>
  </si>
  <si>
    <t>2021-07-28 06:28:01.0</t>
  </si>
  <si>
    <t>2021-08-25 05:56:28.0</t>
  </si>
  <si>
    <t>ICLEI Local Government GHG Protocol; Regional Greenhouse Gas Initiative (RGGI) Model Rule; The Climate Registry: Local Government Operations (LGO) Protocol; The Greenhouse Gas Protocol Agricultural Guidance: Interpreting the Corporate Accounting and Reporting Standard for the Agricultural Sector; The Greenhouse Gas Protocol: Public Sector Standard; The Greenhouse Gas Protocol: Scope 2 Guidance</t>
  </si>
  <si>
    <t>SONCEBOZ AUTOMOTIVE</t>
  </si>
  <si>
    <t>2021-07-27 14:36:46.0</t>
  </si>
  <si>
    <t>2021-07-27 02:39:12.0</t>
  </si>
  <si>
    <t>Sonoco Products Company</t>
  </si>
  <si>
    <t>2021-07-27 21:06:00.0</t>
  </si>
  <si>
    <t>IPCC Guidelines for National Greenhouse Gas Inventories, 2006; The Greenhouse Gas Protocol: A Corporate Accounting and Reporting Standard (Revised Edition);  Other, please specify: WBCSD Energy protocol</t>
  </si>
  <si>
    <t>The WBCSD Energy protocol is incorporated in our methodology through various tools we use.</t>
  </si>
  <si>
    <t>2021-07-27 14:57:03.0</t>
  </si>
  <si>
    <t>2021-07-27 09:33:35.0</t>
  </si>
  <si>
    <t>2021-07-26 12:56:56.0</t>
  </si>
  <si>
    <t>2021-05-27 14:55:51.0</t>
  </si>
  <si>
    <t>2021-07-28 21:10:22.0</t>
  </si>
  <si>
    <t>2021-06-03 11:55:58.0</t>
  </si>
  <si>
    <t>US EPA Emissions &amp; Generation Resource Integrated Database (eGRID);  Other, please specify: IPCC Fifth Assessment Report, 2014 (AR5)</t>
  </si>
  <si>
    <t>Southwire uses software to consolidate GHGs (CO2, CH4, N2O, HFCs, PFCs, SF6, and NF3) into CO2e. Global Warming Potential (GWP) values for natural gas, propane, etc. are based on the IPCC Fifth Assessment Report, 2014 (AR5). All sites are under operational control. Information obtained from utility bills, estimates used where data unavailable; Energy consumption calculated based on 1,020 Btu/cf natural gas (EPA AP-42 Section 1.4 for Natural Gas Combustion), 90,500 Btu/gal propane (EPA AP-42 Section 1.5 for Liquefied Petroleum Gas Combustion), 1,054.2 Joules/Btu, 3.6 MJ/KWh</t>
  </si>
  <si>
    <t>SP AIR CORPORATION</t>
  </si>
  <si>
    <t>2021-08-25 02:44:42.0</t>
  </si>
  <si>
    <t>2021-07-02 09:25:16.0</t>
  </si>
  <si>
    <t>Sparebank 1 SR-Bank</t>
  </si>
  <si>
    <t>2021-07-09 09:39:04.0</t>
  </si>
  <si>
    <t>2021-07-22 06:39:58.0</t>
  </si>
  <si>
    <t>Spark Infrastructure Group</t>
  </si>
  <si>
    <t>2021-07-28 10:22:25.0</t>
  </si>
  <si>
    <t>SPARKCELL DIGITAL, LLC</t>
  </si>
  <si>
    <t>2021-06-09 19:19:04.0</t>
  </si>
  <si>
    <t>2021-06-29 07:49:06.0</t>
  </si>
  <si>
    <t>Specialist Computer Centres PLC</t>
  </si>
  <si>
    <t>2021-07-27 15:20:24.0</t>
  </si>
  <si>
    <t>2021-07-26 15:54:16.0</t>
  </si>
  <si>
    <t>The Greenhouse Gas Protocol: A Corporate Accounting and Reporting Standard (Revised Edition);  Other, please specify: UK Government Conversion Factors for Company Reporting 2019</t>
  </si>
  <si>
    <t>These emission conversion factors can be used to report on 2020 greenhouse gas emissions by UK based organisations of all sizes, and for international organisations reporting on UK operations.</t>
  </si>
  <si>
    <t>Spectrum Brands Inc.</t>
  </si>
  <si>
    <t>2021-07-27 19:17:59.0</t>
  </si>
  <si>
    <t>Spectrum Designs Foundation</t>
  </si>
  <si>
    <t>2021-07-27 16:45:04.0</t>
  </si>
  <si>
    <t>Other, please specify: United States Environmental Protection Agency</t>
  </si>
  <si>
    <t>We haven't used anything specific to collect this information. Our hope is that we learn more from CDP in able to do this in the future (next year).---Spectrum Designs is a non-profit custom apparel company with the mission of providing employment to young adults with Autism. We are a wholesaler/decorator with 57 employees total (22 of which are full-time). Located in Port Washington, NY with a second location on the horizon within this year in Westchester County, NY- where we committed to purchasing 100% of our energy from renewable sources. We have never measured our environmental impact before and are interesting in doing so in hopes of lessening our environmental footprint. As a non-profit social enterprise one of our Core Values is the health of our employees within that the company states: We commit to investing in products, training and methods that promote safety and emotional well-being while minimizing our environmental impact.Screen print department: we use plastisol inks for silk screening. Our shop houses a dark-room where screens are cleaned- (degreased/dehazed) and exposed. We use a water hose system to clean and make screens. In our screen print shop, we have 2 automatic (M&amp;;R) machines and 1 electric Vastex dryer and 1 gas powered M&amp;;R dryer. The Vastex dryer uses infra-red heat and remains at 780F during the production day while the gas dryer (M&amp;;R) can perform the same function at 350F. On average we print 700 shirts per hour. The shirts/items are purchased from wholesalers nationwide in bulk (AlphaBroder, S&amp;;S Activewear, SanMar, Dickies, etc.) and decorated in-house. If a mistake occurs, we use a SPIF spot cleaning gun which utilizes stencil removing concentrate.Direct-to-Garment department: we use water-based inks for digital printing with the following machines (1) M2 DTG machine, (1) pre-treat machine- Viper XPT 6000, (4) heat presses- Geo Knight which remain on at 350F during production.Electricity: We use PSEG Long Island for our electricity. Most recent bill: Service from 6/5-7/7 - 9360 KWH. We use LED lights throughout our building (7,500 square feet). National Grid is our gas company. Most recent bill: 2/3-3-17- Therms used - 970. We have a split central HVAC system with electricity used for cooling and gas used for heat. We also have a baseboard hot water heating system that predates the HVAC system which is powered by a gas boiler.General: We have 2 computer printers in the building and 1 film positive printer for our art team. We have about 6 offices throughout the building and approximately 13-14 computers. We also have 3 TV screens on the shop floor. Majority of our employees work on site (currently only 1 remote employee), most drive to work with their own car. We work 9-5, Monday-Friday and during our busy season we run overtime/weekends. We have recently gone electronic with all on-boarding documentation as well as our billing system which is now all online bill.com versus live checks.Recycling: we have a recycling program- plastics/paper, etc. and 3 plumbed in water fountains.</t>
  </si>
  <si>
    <t>2021-07-26 05:18:44.0</t>
  </si>
  <si>
    <t>2021-07-27 12:29:41.0</t>
  </si>
  <si>
    <t>SPIN MASTER LTD</t>
  </si>
  <si>
    <t>2021-07-23 00:56:00.0</t>
  </si>
  <si>
    <t>2021-07-27 01:42:37.0</t>
  </si>
  <si>
    <t>Spirax-Sarco Engineering</t>
  </si>
  <si>
    <t>2021-07-28 19:12:33.0</t>
  </si>
  <si>
    <t>2021-07-23 16:20:41.0</t>
  </si>
  <si>
    <t>2021-07-28 19:29:14.0</t>
  </si>
  <si>
    <t>Spiria</t>
  </si>
  <si>
    <t>2021-07-23 18:26:21.0</t>
  </si>
  <si>
    <t>Other, please specify: No measurements</t>
  </si>
  <si>
    <t>No measurements</t>
  </si>
  <si>
    <t>2021-07-28 14:04:56.0</t>
  </si>
  <si>
    <t>SPIRIT MEDIA &amp; PAPER MARKETINGSDN BHD</t>
  </si>
  <si>
    <t>2021-08-16 01:59:59.0</t>
  </si>
  <si>
    <t>Spirit Medical</t>
  </si>
  <si>
    <t>2021-07-20 09:38:53.0</t>
  </si>
  <si>
    <t>Other, please specify: DEFRA .gov.uk</t>
  </si>
  <si>
    <t>We are currently trying to understand:STEP 1. Identify which parts of our business we need to includeSTEP 2. Identify which activities in our business release greenhouse gas emissionsSTEP 3. Collect dataSTEP 4. Convert the dataSTEP 5. Identify ways to reduce emissionsSTEP 6. Continue to monitor emissionsSTEP 7. Report emissions</t>
  </si>
  <si>
    <t>SPLAST SP Z O O</t>
  </si>
  <si>
    <t>2021-05-28 06:35:11.0</t>
  </si>
  <si>
    <t>Splunk Inc</t>
  </si>
  <si>
    <t>2021-07-22 17:32:53.0</t>
  </si>
  <si>
    <t>2021-07-02 16:42:28.0</t>
  </si>
  <si>
    <t>Other, please specify: Conforme Indicadores de Desempenho aplicáveis utilizados no Sassmaq</t>
  </si>
  <si>
    <t>Não APlicável</t>
  </si>
  <si>
    <t>SPRAGUE RESOURCES</t>
  </si>
  <si>
    <t>2021-07-27 17:15:59.0</t>
  </si>
  <si>
    <t>Spraylab</t>
  </si>
  <si>
    <t>2021-07-28 16:10:19.0</t>
  </si>
  <si>
    <t>Other, please specify: METODOLOGÍA PARA LOS PROYECTOS DE EFICIENCIA ENERGÉTICA EN EL CONSUMO DE ENERGÍA TÉRMICA DE ACTIVIDADES INDUSTRIALES</t>
  </si>
  <si>
    <t>Metodologías para la estimación de la Reducción de Emisiones de los Proyectos Clima (calculo ex – ante). https://www.miteco.gob.es/es/cambio-climatico/temas/fondo-carbono/metodologias.aspx</t>
  </si>
  <si>
    <t>Spread Profit</t>
  </si>
  <si>
    <t>2021-07-16 03:09:28.0</t>
  </si>
  <si>
    <t>ISO 14000 Standard and national law as well as local regulation</t>
  </si>
  <si>
    <t>SPRINK SEGURANCA CONTRA INCENDIO LT</t>
  </si>
  <si>
    <t>2021-07-28 13:50:45.0</t>
  </si>
  <si>
    <t>Other, please specify: Dados não coletados</t>
  </si>
  <si>
    <t>Não são coletados dados para cálculo de emissões.</t>
  </si>
  <si>
    <t>Sprocomm technologies Co.,Limited</t>
  </si>
  <si>
    <t>2021-07-19 07:39:06.0</t>
  </si>
  <si>
    <t>SPS AEROSTRUCTURES</t>
  </si>
  <si>
    <t>2021-06-14 14:56:33.0</t>
  </si>
  <si>
    <t>Square Inc</t>
  </si>
  <si>
    <t>2021-07-26 17:25:55.0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</si>
  <si>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The Greenhouse Gas Protocol: Corporate Value Chain (Scope 3) Standard</t>
  </si>
  <si>
    <t>In addition to using the GHG Protocol's Scope 2 guidance, Square has also followed guidance provided by the GHG Protocol for Scope 3.</t>
  </si>
  <si>
    <t>SR TRATAMENTOS DE RESIDUOS INDUSTRIAIS LTDA</t>
  </si>
  <si>
    <t>2021-07-27 18:19:29.0</t>
  </si>
  <si>
    <t>SRA EQUIPAMENTOS E SISTEMAS LTDA</t>
  </si>
  <si>
    <t>2021-07-28 12:54:20.0</t>
  </si>
  <si>
    <t>SRT S.R.L.</t>
  </si>
  <si>
    <t>2021-07-15 10:51:44.0</t>
  </si>
  <si>
    <t>2021-08-23 11:12:00.0</t>
  </si>
  <si>
    <t>2021-07-26 09:47:14.0</t>
  </si>
  <si>
    <t>2021-07-28 21:39:28.0</t>
  </si>
  <si>
    <t>2021-07-27 14:32:59.0</t>
  </si>
  <si>
    <t>2021-07-28 14:10:08.0</t>
  </si>
  <si>
    <t>Other, please specify: WBCSD/WRI Greenhouse Gas Protocol</t>
  </si>
  <si>
    <t>The methodology used is the WBCSD/WRI Greenhouse Gas Protocol: a corporate accounting standard revised edition in conjunction with UK Government environmental reporting guidelines including SECR guidance.An operational control approach has been taken.We have used the UK Government greenhouse gas conversion factors for company reporting 2020.</t>
  </si>
  <si>
    <t>2021-06-11 19:03:43.0</t>
  </si>
  <si>
    <t>The Climate Registry: Electric Power Sector (EPS) Protocol; The Climate Registry: General Reporting Protocol; The Greenhouse Gas Protocol: A Corporate Accounting and Reporting Standard (Revised Edition); US EPA Emissions &amp; Generation Resource Integrated Database (eGRID)</t>
  </si>
  <si>
    <t>2021-07-27 06:45:56.0</t>
  </si>
  <si>
    <t>2021-07-27 09:54:35.0</t>
  </si>
  <si>
    <t>Defra Environmental Reporting Guidelines: Including streamlined energy and carbon reporting guidance, 2019; Energy Information Administration 1605B; European Union Emission Trading System (EU ETS): The Monitoring and Reporting Regulation (MMR) – General guidance for installations; ISO 14064-1</t>
  </si>
  <si>
    <t>Standard Grains Nigeria</t>
  </si>
  <si>
    <t>2021-07-28 16:20:36.0</t>
  </si>
  <si>
    <t>Other, please specify: consumption pattern record</t>
  </si>
  <si>
    <t>consumption pattern record</t>
  </si>
  <si>
    <t>2021-08-20 18:29:42.0</t>
  </si>
  <si>
    <t>2021-07-27 01:32:45.0</t>
  </si>
  <si>
    <t>STAR BULK CARRIERS CORP</t>
  </si>
  <si>
    <t>Marshall Islands</t>
  </si>
  <si>
    <t>2021-07-28 18:58:51.0</t>
  </si>
  <si>
    <t>2021-07-27 17:17:32.0</t>
  </si>
  <si>
    <t>STAR PRINTING</t>
  </si>
  <si>
    <t>2021-07-19 08:13:53.0</t>
  </si>
  <si>
    <t>China Corporate Energy Conservation and GHG Management Programme; ICLEI Local Government GHG Protocol; IPIECA’s Petroleum Industry Guidelines for reporting GHG emissions, 2nd edition, 2011; IPIECA's Petroleum Industry Guidelines for reporting GHG emissions, 2003; The Climate Registry: Electric Power Sector (EPS) Protocol; The Climate Registry: General Reporting Protocol; The Climate Registry: Local Government Operations (LGO) Protocol; The Climate Registry: Oil &amp; Gas Protocol; The Greenhouse Gas Protocol Agricultural Guidance: Interpreting the Corporate Accounting and Reporting Standard for the Agricultural Sector; The Greenhouse Gas Protocol: Scope 2 Guidance; Toitū carbonreduce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WBCSD: The Cement CO2 and Energy Protocol; World Steel Association CO2 emissions data collection guidelines</t>
  </si>
  <si>
    <t>Starbread</t>
  </si>
  <si>
    <t>2021-07-27 17:52:40.0</t>
  </si>
  <si>
    <t>2021-07-27 23:53:14.0</t>
  </si>
  <si>
    <t>2021-05-02 12:04:16.0</t>
  </si>
  <si>
    <t>StarLite Creations Inc.</t>
  </si>
  <si>
    <t>2021-07-09 23:28:28.0</t>
  </si>
  <si>
    <t>STARTLOGSERVICE E TRANSPORTE LTDA</t>
  </si>
  <si>
    <t>2021-07-07 11:39:01.0</t>
  </si>
  <si>
    <t>Starzen Co Ltd</t>
  </si>
  <si>
    <t>2021-07-26 04:17:38.0</t>
  </si>
  <si>
    <t>2021-07-28 11:52:43.0</t>
  </si>
  <si>
    <t>2021-07-13 15:51:51.0</t>
  </si>
  <si>
    <t>2021-07-27 18:36:24.0</t>
  </si>
  <si>
    <t>2021-07-27 10:36:11.0</t>
  </si>
  <si>
    <t>2021-07-28 20:25:06.0</t>
  </si>
  <si>
    <t>STEEL &amp; ALLOY PROCESSING LTD</t>
  </si>
  <si>
    <t>2021-07-20 14:55:41.0</t>
  </si>
  <si>
    <t>STEEL SERVICE COMPANY</t>
  </si>
  <si>
    <t>2021-06-03 14:10:16.0</t>
  </si>
  <si>
    <t>n/a No processing done.</t>
  </si>
  <si>
    <t>2021-07-26 21:44:11.0</t>
  </si>
  <si>
    <t>2021-07-28 23:50:59.0</t>
  </si>
  <si>
    <t>STEELWAY (INOX MARKET)</t>
  </si>
  <si>
    <t>2021-07-06 08:45:45.0</t>
  </si>
  <si>
    <t>As we are not measuring yet any of the data related to emissions, we reported the data of the only "commodity" we buy related to scope 1 (direct production) : electricity.</t>
  </si>
  <si>
    <t>STEGHERR KUNSTSTOFFTECHNIK</t>
  </si>
  <si>
    <t>2021-07-14 11:33:11.0</t>
  </si>
  <si>
    <t>Steinhauser</t>
  </si>
  <si>
    <t>2021-07-08 17:43:42.0</t>
  </si>
  <si>
    <t>Other, please specify: Steinhauser does not currently follow a particular protocol for collecting emissions activity data / calculating Scopes 1, 2 , and 3 emissions.</t>
  </si>
  <si>
    <t>Scope 1:-Data would be estimated frm the General Ledger Account for the fleet fuel consumptiom (a company van).-Data would be collected from utility invoices for fossil fuel combustion to generate heat from the boiler.More research would have to be completed to convert the consumption data into emissions.Scope 2:-Data would be collected from utility invoices for electricity used to generate light, HVAC, power machinery, &amp;; etc.More research would have to be completed to convert the consumption data into emissions.</t>
  </si>
  <si>
    <t>2021-07-28 17:51:34.0</t>
  </si>
  <si>
    <t>Stephan</t>
  </si>
  <si>
    <t>2021-07-08 09:10:03.0</t>
  </si>
  <si>
    <t>Other, please specify: We are not able to measure our emissions, we have a very high building standard and as said before are changing from oil based heating to air heat pumps.</t>
  </si>
  <si>
    <t>Stephen Gould Corp</t>
  </si>
  <si>
    <t>2021-07-27 15:36:00.0</t>
  </si>
  <si>
    <t>Audits of our Recycling, Fire, Tornado and hurricane protocols.</t>
  </si>
  <si>
    <t>STEPNELL HOLDINGS</t>
  </si>
  <si>
    <t>2021-04-20 10:31:20.0</t>
  </si>
  <si>
    <t>Stericycle Inc.</t>
  </si>
  <si>
    <t>2021-08-26 20:16:41.0</t>
  </si>
  <si>
    <t>2021-08-10 04:58:30.0</t>
  </si>
  <si>
    <t>Other, please specify: Green House Gas Protocol</t>
  </si>
  <si>
    <t>&lt;a href="https://ghgprotocol.org/"&gt;https://ghgprotocol.org/</t>
  </si>
  <si>
    <t>Sterlite Technologies Limited</t>
  </si>
  <si>
    <t>2021-07-28 12:30:38.0</t>
  </si>
  <si>
    <t>Defra Environmental Reporting Guidelines: Including streamlined energy and carbon reporting guidance, 2019; India GHG Inventory Programme; ISO 14064-1; The Greenhouse Gas Protocol: Public Sector Standard; The Greenhouse Gas Protocol: Scope 2 Guidance;  Other, please specify: Central Electricity Authority of India</t>
  </si>
  <si>
    <t>As per ISO 14064-1, Sterlite technologies Limited reports on Direct and Indirect Categories for All three scopes. STL calculates it's emission based on central electricity authority of India, GHG protocol and applicable emission factors to different regions including European Union.</t>
  </si>
  <si>
    <t>STEWART MANUFACTURING LLC</t>
  </si>
  <si>
    <t>2021-06-21 15:49:50.0</t>
  </si>
  <si>
    <t>Other, please specify: No data collection required.</t>
  </si>
  <si>
    <t>No data collection required.</t>
  </si>
  <si>
    <t>2021-07-22 12:36:01.0</t>
  </si>
  <si>
    <t>STICKERS PACK SA DE CV</t>
  </si>
  <si>
    <t>2021-06-21 17:13:05.0</t>
  </si>
  <si>
    <t>Programa GEI Mexico;  Other, please specify: SEMARNAT para el registro NACIONAL de Emisiones RENE, CONUEE</t>
  </si>
  <si>
    <t>Direct Emissions:To record does direct emissions produced by related sources with Sticker's Pack, that can be generated by the next sources:*Use of fuels to generate electrical and / or thermal energy;* Emissions generated by the process and / or manufacture of products* Use of fuels for transportation through own vehicles and / orcontrolled by STICKER´S PACK, S.A. DE C.V.*Fugitive emissions from own facilities and / or equipmentand / or controlled by STICKER´S PACK, S.A. DE C.V.Indirect emissions:Related to to those indirect emissions conforming of the consumption andpurchase of electrical and / or thermal energy infacilities and / or equipment owned and / or controlled by STICKER´S PACK, S.A. FROMC.V.* Compounds or Greenhouse Gases</t>
  </si>
  <si>
    <t>STITTCO UTILITIES MAN LTD</t>
  </si>
  <si>
    <t>2021-07-29 02:59:12.0</t>
  </si>
  <si>
    <t>2021-07-23 12:55:53.0</t>
  </si>
  <si>
    <t>Stock Spirits Group PLC</t>
  </si>
  <si>
    <t>2021-07-02 08:50:01.0</t>
  </si>
  <si>
    <t>Defra Environmental Reporting Guidelines: Including streamlined energy and carbon reporting guidance, 2019; The GHG Indicator: UNEP Guidelines for Calculating Greenhouse Gas Emissions for Businesses and Non-Commercial Organizations; The Greenhouse Gas Protocol: A Corporate Accounting and Reporting Standard (Revised Edition); The Greenhouse Gas Protocol: Scope 2 Guidance</t>
  </si>
  <si>
    <t>2021-07-07 12:28:37.0</t>
  </si>
  <si>
    <t>Stone Plus</t>
  </si>
  <si>
    <t>2021-07-16 02:24:03.0</t>
  </si>
  <si>
    <t>ABI Energia Linee Guida; Act on the Rational Use of Energy; American Petroleum Institute Compendium of Greenhouse Gas Emissions Methodologies for the Oil and Natural Gas Industry, 2009; Bilan Carbone; Brazil GHG Protocol Programme; Energy Information Administration 1605B; ISO 14064-1</t>
  </si>
  <si>
    <t>2021-07-26 20:31:35.0</t>
  </si>
  <si>
    <t>IEA CO2 Emissions from Fuel Combustion; US EPA Emissions &amp; Generation Resource Integrated Database (eGRID)</t>
  </si>
  <si>
    <t>Stony Apparel Corporation</t>
  </si>
  <si>
    <t>2021-07-23 09:22:55.0</t>
  </si>
  <si>
    <t>The Climate Registry: General Reporting Protocol; The Greenhouse Gas Protocol: Public Sector Standard</t>
  </si>
  <si>
    <t>STOP GLOBAL YAWNING INC DBA WHALEN</t>
  </si>
  <si>
    <t>2021-08-27 22:20:56.0</t>
  </si>
  <si>
    <t>Other, please specify: N/A - We do not have a standard, protocol, or methodology  to collect activity data and calculate emissions.  We are an independent,  one-location marketing agency of 25 people. We sell services and have no manufactured products.</t>
  </si>
  <si>
    <t>N/A - We do not have a standard, protocol, or methodology to collect activity data and calculate emissions. We are an independent, one-location marketing agency of 25 people. We sell services and have no manufactured products.</t>
  </si>
  <si>
    <t>2021-07-28 08:20:19.0</t>
  </si>
  <si>
    <t>2021-07-27 09:13:29.0</t>
  </si>
  <si>
    <t>Stranger Collective</t>
  </si>
  <si>
    <t>2021-07-27 18:13:52.0</t>
  </si>
  <si>
    <t>Defra Environmental Reporting Guidelines: Including streamlined energy and carbon reporting guidance, 2019; The GHG Indicator: UNEP Guidelines for Calculating Greenhouse Gas Emissions for Businesses and Non-Commercial Organizations; The Greenhouse Gas Protocol: Scope 2 Guidance</t>
  </si>
  <si>
    <t>2021-07-09 12:20:03.0</t>
  </si>
  <si>
    <t>STRATEGY</t>
  </si>
  <si>
    <t>2021-07-13 06:10:49.0</t>
  </si>
  <si>
    <t>Bilan Carbone; The Greenhouse Gas Protocol: Public Sector Standard</t>
  </si>
  <si>
    <t>STRATTEC SECURITY CORP</t>
  </si>
  <si>
    <t>2021-07-28 13:13:35.0</t>
  </si>
  <si>
    <t>2021-07-26 07:39:59.0</t>
  </si>
  <si>
    <t>2021-07-21 08:45:38.0</t>
  </si>
  <si>
    <t>2021-08-09 19:22:08.0</t>
  </si>
  <si>
    <t>Other, please specify: CarbonFund.Org advised us on the carbon we produce. We followed their intake process in 2019. Most of our emission is from commuting.</t>
  </si>
  <si>
    <t xml:space="preserve"> https://carbonfund.org/  https://carbonfund.org/business-calculator/&lt;a href="  http://carbonfund.org/wp-content/uploads/2020/06/EPA-ghg-emission-factors-hub-2018-Mar-2020.pdf" target="_blank"&gt;SOURCE: EPA EMISSIONS FACTORS FOR GREENHOUSE GASES INVENTORIES 2020 ( &lt;a href="  https://carbonfund.org/wp-content/uploads/2020/06/EPA-ghg-emission-factors-hub-2018-Mar-2020.pdf"&gt;  https://carbonfund.org/wp-content/uploads/2020/06/EPA-ghg-emission-factors-hub-2018-Mar-2020.pdf )Office EmissionsAll emissions factors in the ''Office Emissions” category are based on annual (12 month) emissions. Emissions factors for energy (kWh) are based on state-based figures from the &lt;a href="  https://www.epa.gov/sites/production/files/2018-02/documents/egrid2016_summarytables.pdf" target="_blank"&gt;EPA eGRIDNatural GasThere are 0.00531 metric tonnes of CO2 per 100 cubic feet (CCF) of natural gas. (Source:&lt;a href="  https://www.eia.gov/environment/emissions/co2_vol_mass.php" target="_blank"&gt;U.S. Department of Energy)ElectricityWe calculate emissions from electricity generation with the EPA's eGRID emission factors based on 2018 data published in 2020, using the US average electricity source emissions of 0.947 lbs CO2 per kWh (0.429 kgs CO2 per kWh).Heating OilThere are 10.16 kgs of CO2 per gallon of home heating oil. (Source:&lt;a href="  https://www.eia.gov/environment/emissions/co2_vol_mass.php" target="_blank"&gt;U.S. Department of Energy)PropaneThere are 0.00576 metric tonnes of CO2 per gallon of propane. (Source: &lt;a href="  https://www.eia.gov/environment/emissions/co2_vol_mass.php" target="_blank"&gt;U.S. Department of Energy)Building TypeEmissions factors by building type are calculated using assumptions from the &lt;a href="  http://www.eia.doe.gov/emeu/cbecs/cbecs2003/detailed_tables_2003/2003set10/2003html/c14.html" target="_blank"&gt;DOE EIA. The figures provide the kWh used per sq foot of building type, then we multiply the energy needed for a particular space by &lt;a href="  http://www.epa.gov/sites/production/files/2015-10/documents/egrid2012_summarytables_0.pdf" target="_blank"&gt;state based &lt;a href="  http://www.epa.gov/sites/production/files/2015-10/documents/egrid2012_summarytables_0.pdf" target="_blank"&gt;emissions factors.Number of EmployeesEmissions factors calculated by number of employees is calculated with the average sqft needed per employees, 225 sqft (based on &lt;a href="  http://money.howstuffworks.com/office-space3.htm" target="_blank"&gt;industry assumptions that a typical office will require between 175 – 250 sq ft per employee). We then calculate the total sqft by average emissions for office buildings by sqft (Source: &lt;a href="  http://www.energystar.gov/index.cfm?c=evaluate_performance.bus_portfoliomanager_carbon" target="_blank"&gt;Energy Star). Then we multiply the energy needed for the total space by &lt;a href="  http://www.epa.gov/sites/production/files/2015-10/documents/egrid2012_summarytables_0.pdf" target="_blank"&gt;state based emissions factors.ServersServer emissions are calculated assuming an average 251 watt server (source: &lt;a href="  http://www.vertatique.com/carbon-footprints-servers-can-vary-10x" target="_blank"&gt;Vertatique) with 95% up time. The energy usage of each server is then multiplied by &lt;a href="  http://www.epa.gov/sites/production/files/2015-10/documents/egrid2012_summarytables_0.pdf" target="_blank"&gt;state based emissions factors.FleetFleet emission calculations assume the national average of 25.2 mpg and the emissions factor of 19.4 lbs CO2 per gallon of gasoline consumed. Fleet emissions for delivery vans and trucks assume an average of 18.8 mpg. and the emissions factor of 22.2 lbs CO2 per gallon of diesel consumed. Fleet emissions big rigs assume an average of 5.4 mpg and the emissions factor of 22.2 lbs CO2 per gallon of diesel consumed. (Source: &lt;a href="  http://cta.ornl.gov/data/tedb34/Edition34_Quick_Facts.pdf" target="_blank"&gt;Transportation Data Energy Book 2015 – Quick Facts)Employee TravelAll travel emissions factors sourced from&lt;a href="  https://www.epa.gov/sites/production/files/2020-01/documents/egrid2018_summary_tables.pdf" target="_blank"&gt;EPA Emissions Factors for Greenhouse Gases Inventories 2020.  Short flights are calculated to be under 300 miles one-way with emissions of 0.217kg CO2e per passenger mile  Medium flights are calculated to be 300-2300 miles one-way, average 1500 miles, with emissions of 0.134 kg CO2e per passenger mile  Long flights are calculated to be &gt; 2300 miles, average 3,000 miles one-way with emissions of 0.167kg CO2e per passenger mile  Train trips are calculated 0.114 kg CO2e per passenger mile  Subway trips are calculated 0.1 kg CO2e per passenger mile  Bus trips are calculated at 0.056 kg CO2e per passenger mileEmployee CommuteAll emissions figures from&lt;a href="  https://www.epa.gov/sites/production/files/2020-01/documents/egrid2018_summary_tables.pdf" target="_blank"&gt;EPA Emissions Factors for Greenhouse Gases Inventories 2020.  Commute by Car – assumes 0.338 kg CO2e of gas consumed per mile and a two way commute 245 days a year. (The kg CO2/vehicle mile average of both passenger car and light-duty truck.)  Commute by Intercity Rail (Amtrak) – assumes a two way commute 245 days a year, with 0.114 kg CO2e emitted per mile.  Commuter Rail – Assomes a two way commute 245 days a year, with 0.149 kg of CO2e emitted per mile.  Commute by Transit (tram, subway) – assumes a two way commute 245 days a year, with 0.1 kg of CO2e emitted per mile.</t>
  </si>
  <si>
    <t>2021-08-18 22:31:19.0</t>
  </si>
  <si>
    <t>2021-07-28 05:40:01.0</t>
  </si>
  <si>
    <t>Act on the Rational Use of Energy; The Greenhouse Gas Protocol: Scope 2 Guidance</t>
  </si>
  <si>
    <t>2021-07-23 16:36:07.0</t>
  </si>
  <si>
    <t>IEA CO2 Emissions from Fuel Combustion; ISO 14064-1</t>
  </si>
  <si>
    <t>Suga Electronics (Dongguan) Co. Ltd.</t>
  </si>
  <si>
    <t>2021-05-19 15:36:47.0</t>
  </si>
  <si>
    <t>2021-07-06 01:47:07.0</t>
  </si>
  <si>
    <t>Sugal</t>
  </si>
  <si>
    <t>2021-09-29 15:43:49.0</t>
  </si>
  <si>
    <t>2021-07-26 22:23:18.0</t>
  </si>
  <si>
    <t>SUL SERVICE SERVICOS ESPECIALIZADOS</t>
  </si>
  <si>
    <t>2021-07-28 15:52:31.0</t>
  </si>
  <si>
    <t>Sultana</t>
  </si>
  <si>
    <t>2021-07-28 14:15:24.0</t>
  </si>
  <si>
    <t>2021-07-27 23:26:08.0</t>
  </si>
  <si>
    <t>Suministros y Alimentos, S.A.</t>
  </si>
  <si>
    <t>2021-07-26 23:23:31.0</t>
  </si>
  <si>
    <t>2021-07-26 22:31:04.0</t>
  </si>
  <si>
    <t>2021-07-28 08:27:09.0</t>
  </si>
  <si>
    <t>2021-07-28 04:48:43.0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</si>
  <si>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By an in-house rules</t>
  </si>
  <si>
    <t>We, Sumitomo Electric group have used to collect activity data as an in-house methodology. The system can collect the data which give environmental impacts from each factories and affiliates. The operators of each factories and affiliates input the data every month about energy, waste material, water by invoices as evidence. The summary can be calculated and output automatically. For example, the calculation method of carbon dioxide emission is based on the "Ministry of the Environment and Ministry of Economy, Trade and Industry "Greenhouse Gas Emissions Calculation and Reporting Manual (Ver.4.3.2) " By using this method, It is possible to get more accurate data and reduce mistakes when the operator input the system.</t>
  </si>
  <si>
    <t>2021-07-28 13:18:46.0</t>
  </si>
  <si>
    <t>2021-07-28 04:25:03.0</t>
  </si>
  <si>
    <t>Other, please specify: 社内独自の方法で計算。</t>
  </si>
  <si>
    <t>燃料の単位発熱量係数は、「地球温暖化対策の推進に関する法律施行令」(平成14年12月26日公布）による。 電力のCO2排出係数は、2019年度公表の電気事業者別排出係数で計算。</t>
  </si>
  <si>
    <t>2021-07-27 06:08:11.0</t>
  </si>
  <si>
    <t>SUMITOMO MITSUI CONSTRUCTION CO.,LTD.</t>
  </si>
  <si>
    <t>2021-07-28 11:23:32.0</t>
  </si>
  <si>
    <t>2021-07-28 09:54:48.0</t>
  </si>
  <si>
    <t>2021-07-28 05:30:25.0</t>
  </si>
  <si>
    <t>2021-07-28 07:09:11.0</t>
  </si>
  <si>
    <t>Act on the Rational Use of Energy; ISO 14064-1; The Greenhouse Gas Protocol: A Corporate Accounting and Reporting Standard (Revised Edition); The Greenhouse Gas Protocol: Scope 2 Guidance; WBCSD: The Cement CO2 and Energy Protocol</t>
  </si>
  <si>
    <t>2021-07-26 09:47:32.0</t>
  </si>
  <si>
    <t>2021-07-27 12:39:04.0</t>
  </si>
  <si>
    <t>Sun Communities, Inc.</t>
  </si>
  <si>
    <t>2021-07-23 18:40:42.0</t>
  </si>
  <si>
    <t>Sun Glo of Idaho, Inc.</t>
  </si>
  <si>
    <t>2021-07-12 19:20:56.0</t>
  </si>
  <si>
    <t>2021-07-28 14:02:44.0</t>
  </si>
  <si>
    <t>2021-07-28 15:24:44.0</t>
  </si>
  <si>
    <t>2021-07-29 02:15:12.0</t>
  </si>
  <si>
    <t>SunCoke Energy Inc</t>
  </si>
  <si>
    <t>2021-08-12 00:41:00.0</t>
  </si>
  <si>
    <t>2021-07-27 21:17:57.0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</si>
  <si>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Other, please specify: Canada's National Inventory Report (NIR), 2019; WBCSD/WRI GHG Gas Protocol: A Corporate Accounting and Reporting Standard 2004; Canadian federal and provincial Greenhouse Gas Quantification regulations, WCI Final Essential Requirements,  and others</t>
  </si>
  <si>
    <t>For Quebec facilities: Regulation respecting mandatory reporting of certain emissions of contaminants into the atmosphere 2020;  For British Columbia facilities: Final Essential Requirements for Mandatory Reporting – Amended for Canadian Harmonization, 2011; Western Climate Initiative (WCI) Final Essential Requirements of Mandatory Reporting: Amended for Canadian Harmonization, 2013;  For Ontario facilities: Canadian's Greenhouse Gas Quantification Requirements (Greenhouse Gas Reporting Program), 2020;  For Alberta facilities: Alberta Greenhouse Gas Quantification Methodologies (Technology Innovation and Emission Reduction Regulation) (Version 2.1);  For Newfoundland facilities: Management of Greenhouse Gas Reporting Regulations under the Management of Greenhouse Gas Act, 2017;  For other Canadian facilities: Canadian's Greenhouse Gas Quantification Requirements (Greenhouse Gas Reporting Program), 2020;  For US facilities: US EPA Mandatory Greenhouse Gas Reporting Rule</t>
  </si>
  <si>
    <t>2021-07-27 04:27:15.0</t>
  </si>
  <si>
    <t>SUNCRAFT HARDWARE TOOLS (HONG KONG) LIMITED</t>
  </si>
  <si>
    <t>2021-07-21 02:47:09.0</t>
  </si>
  <si>
    <t>Sundram Fasteners Limited</t>
  </si>
  <si>
    <t>2021-07-28 11:48:13.0</t>
  </si>
  <si>
    <t>Other, please specify: We have carried out initiatives to tap and use renewable energy. We have to work on converting them to CO2e and the same will be carried out in coming years</t>
  </si>
  <si>
    <t>We have carried out initiatives to tap and use renewable energy. We have to work on converting them to CO2e and the same will be carried out in coming years</t>
  </si>
  <si>
    <t>SUNEL T.T.A.Ş.</t>
  </si>
  <si>
    <t>2021-07-28 09:29:01.0</t>
  </si>
  <si>
    <t>2021-07-26 05:09:14.0</t>
  </si>
  <si>
    <t>Other, please specify: 减排项目中国区域电网基准线排放因子</t>
  </si>
  <si>
    <t>2017 年度减排项目中国区域电网基准线排放因子</t>
  </si>
  <si>
    <t>2021-07-28 15:34:42.0</t>
  </si>
  <si>
    <t>SUNGHO ELECTRONIC</t>
  </si>
  <si>
    <t>2021-07-02 06:49:55.0</t>
  </si>
  <si>
    <t>Sungwoo Vina.,CO.LTD.</t>
  </si>
  <si>
    <t>2021-07-27 09:16:44.0</t>
  </si>
  <si>
    <t>Act on the Rational Use of Energy; American Petroleum Institute Compendium of Greenhouse Gas Emissions Methodologies for the Oil and Natural Gas Industry, 2009; US EPA Mandatory Greenhouse Gas Reporting Rule</t>
  </si>
  <si>
    <t>2021-06-30 07:16:28.0</t>
  </si>
  <si>
    <t>2021-07-27 02:59:13.0</t>
  </si>
  <si>
    <t>China Corporate Energy Conservation and GHG Management Programme;  Other, please specify: Malaysia Energy Commission Guideline and Indonesia Minister of Environment Decree No. KEP – 13 / MENLH/3/1995 / Control of Air Emission from Stationary Source</t>
  </si>
  <si>
    <t>This Decree regulates and sets up standards and limits for emissions from stationary sources.</t>
  </si>
  <si>
    <t>Sunny Optical Technology Co. Ltd.</t>
  </si>
  <si>
    <t>2021-07-28 11:13:34.0</t>
  </si>
  <si>
    <t>Sunonwealth Electric Machine Industry Co.,Ltd.</t>
  </si>
  <si>
    <t>2021-08-21 03:01:14.0</t>
  </si>
  <si>
    <t>US EPA Center for Corporate Climate Leadership: Direct Emissions from Stationary Combustion Sources; US EPA Mandatory Greenhouse Gas Reporting Rule</t>
  </si>
  <si>
    <t>2021-07-15 07:04:45.0</t>
  </si>
  <si>
    <t>ABI Energia Linee Guida; Act on the Rational Use of Energy; American Petroleum Institute Compendium of Greenhouse Gas Emissions Methodologies for the Oil and Natural Gas Industry, 2009; Australia - National Greenhouse and Energy Reporting Act; Bilan Carbone; China Corporate Energy Conservation and GHG Management Programme; ICLEI Local Government GHG Protocol; ISO 14064-1</t>
  </si>
  <si>
    <t>2021-06-04 01:53:30.0</t>
  </si>
  <si>
    <t>2021-07-02 08:40:46.0</t>
  </si>
  <si>
    <t>2021-07-28 00:25:46.0</t>
  </si>
  <si>
    <t>Sunwoda</t>
  </si>
  <si>
    <t>2021-06-28 05:57:34.0</t>
  </si>
  <si>
    <t>Sunwoo Paper Co., Ltd.</t>
  </si>
  <si>
    <t>2021-07-14 07:05:48.0</t>
  </si>
  <si>
    <t>ABI Energia Linee Guida; The Greenhouse Gas Protocol: Public Sector Standard</t>
  </si>
  <si>
    <t>2021-07-29 06:41:58.0</t>
  </si>
  <si>
    <t>IEA CO2 Emissions from Fuel Combustion; IPCC Guidelines for National Greenhouse Gas Inventories, 2006; Taiwan - GHG Reduction Act; 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US EPA Mandatory Greenhouse Gas Reporting Rule</t>
  </si>
  <si>
    <t>Super Technology Limited</t>
  </si>
  <si>
    <t>2021-07-22 09:50:34.0</t>
  </si>
  <si>
    <t>SUPERALLOY INDUSTRIAL CO LTD</t>
  </si>
  <si>
    <t>2021-07-27 11:01:11.0</t>
  </si>
  <si>
    <t>Other, please specify: ISO 50001</t>
  </si>
  <si>
    <t>Follow the standard.</t>
  </si>
  <si>
    <t>Superbag Co Ltd</t>
  </si>
  <si>
    <t>2021-07-28 04:20:23.0</t>
  </si>
  <si>
    <t>2021-07-28 16:00:26.0</t>
  </si>
  <si>
    <t>2021-07-06 16:18:49.0</t>
  </si>
  <si>
    <t>Supertime Malting</t>
  </si>
  <si>
    <t>2021-07-19 06:21:32.0</t>
  </si>
  <si>
    <t>Other, please specify: 我司未评估过相关问题，目前还没有相关数据和方法</t>
  </si>
  <si>
    <t>我司未评估过相关问题，目前还没有相关数据和方法</t>
  </si>
  <si>
    <t>SUPERWORLD</t>
  </si>
  <si>
    <t>2021-07-16 07:14:51.0</t>
  </si>
  <si>
    <t>Other, please specify: 公司目前暂未做排放量的數據</t>
  </si>
  <si>
    <t>公司目前暂未做排放量的數據</t>
  </si>
  <si>
    <t>Suplidora Panama, Ltds., S.A.</t>
  </si>
  <si>
    <t>2021-07-24 11:22:19.0</t>
  </si>
  <si>
    <t>Other, please specify: legislación local</t>
  </si>
  <si>
    <t>2021-07-12 10:33:39.0</t>
  </si>
  <si>
    <t>SUR-SEAL Inc</t>
  </si>
  <si>
    <t>2021-05-28 13:53:45.0</t>
  </si>
  <si>
    <t>2021-06-24 07:06:26.0</t>
  </si>
  <si>
    <t>Surge Energy Inc</t>
  </si>
  <si>
    <t>2021-07-28 23:18:19.0</t>
  </si>
  <si>
    <t>American Petroleum Institute Compendium of Greenhouse Gas Emissions Methodologies for the Oil and Natural Gas Industry, 2009; Canadian Association of Petroleum Producers, Calculating Greenhouse Gas Emissions, 2003; IPCC Guidelines for National Greenhouse Gas Inventories, 2006; Other, please specify</t>
  </si>
  <si>
    <t>A combination of industry standard methodologies to determine scope 1 emissions, based on the specific application:Emissions from Combustion, and oil and gas Processing:Canadian Association of Petroleum Producers, Calculating Greenhouse Gas Emissions, 2003American Petroleum Institute Compendium of Greenhouse Gas Emissions Methodologies for the Oil and Natural Gas Industry, 2009Environment Canada - National inventory report 1990-2015: Greenhouse Gas Sources and Sinks in Canada.Alberta Environment and Parks (AEP) Greenhouse Gas Quantification Methodology TIER, March 2021)Fugitive Emissions:National Inventory of Greenhouse Gas (GHG), Criteria Air Contaminant (CAC) and Hydrogen Sulphide (H2S) Emissions by the Upstream Oil and Gas Industry, Volume 5, CAPP, 2004Canadian Association of Petroleum Producers (CAPP) Best Management Practice: Management of Fugitive Emissions at Upstream Oil and Gas Facilities, January 2007Canadian Association of Petroleum Producers (CAPP) Update of Fugitive Equipment Leak Emission Factors, February 2014Alberta Environment and Parks (AEP) Greenhouse Gas Quantification Methodology TIER, March 2021)Flaring and Venting:Estimation of Flaring and Venting Volumes from Upstream Oil and Gas Facilities. CAPP, Section 3.1.4, May 2002 Alberta Environment and Parks (AEP) Greenhouse Gas Quantification Methodology TIER, March 2021)Scope 2 Emissions:National Inventory Report 1990-2018: Greenhouse Gas Sources and Sinks in Canada, Table A-13-9 (Saskatchewan) and Table 13-10 (Alberta)</t>
  </si>
  <si>
    <t>SUSPA GmbH</t>
  </si>
  <si>
    <t>Suzano Papel &amp; Celulose</t>
  </si>
  <si>
    <t>2021-07-27 21:25:53.0</t>
  </si>
  <si>
    <t>Brazil GHG Protocol Programme; IPCC Guidelines for National Greenhouse Gas Inventories, 2006; The Greenhouse Gas Protocol: A Corporate Accounting and Reporting Standard (Revised Edition); The Greenhouse Gas Protocol: Scope 2 Guidance;  Other, please specify: ABNT NBR ISO 14064-1 and Calculation Tools for Estimating Greenhouse Gas Emissions from Pulp and Paper Mills, NCASI (2005)</t>
  </si>
  <si>
    <t>The ABNT NBR ISO 14064-1, GHG Protocol, GHG Protocol Scope 2 Guidance, Brazil GHG Protocol Programme tool and IPCC (2006) were used as reference for the Scope 1, 2 and 3 emissions and removals. The NCASI (2005) were used as referenfe to estimate Scope 1 emissions and Scope 1 biogenic emissions from industry process.</t>
  </si>
  <si>
    <t>Suzhou Anjie Technology Co.,Ltd.</t>
  </si>
  <si>
    <t>2021-06-23 02:24:27.0</t>
  </si>
  <si>
    <t>2021-07-26 07:11:49.0</t>
  </si>
  <si>
    <t>2021-07-22 14:47:27.0</t>
  </si>
  <si>
    <t>2021-08-18 00:36:12.0</t>
  </si>
  <si>
    <t>寻求讨论标准，协议和方法中</t>
  </si>
  <si>
    <t>SUZHOU DONGFENG FINEBLANKING</t>
  </si>
  <si>
    <t>2021-07-22 10:19:12.0</t>
  </si>
  <si>
    <t>我司减排指标是每万元工业产值的折标煤。</t>
  </si>
  <si>
    <t>SUZHOU DONGWU NEEDLE BEARING CO., LTD.</t>
  </si>
  <si>
    <t>2021-07-19 07:31:52.0</t>
  </si>
  <si>
    <t>2021-07-19 01:23:54.0</t>
  </si>
  <si>
    <t>2021-06-16 06:21:35.0</t>
  </si>
  <si>
    <t>2021-07-21 03:20:21.0</t>
  </si>
  <si>
    <t>2021-07-22 08:53:27.0</t>
  </si>
  <si>
    <t>SUZHOU HUAZHAN SPACE APPLIANCE CO</t>
  </si>
  <si>
    <t>2021-07-28 13:27:42.0</t>
  </si>
  <si>
    <t>2021-06-15 03:36:15.0</t>
  </si>
  <si>
    <t>2021-07-16 09:30:54.0</t>
  </si>
  <si>
    <t>SUZHOU INDUSTRIAL PARK KINGYOU METAL PRODUCTS CO., LTD.</t>
  </si>
  <si>
    <t>2021-07-23 13:58:17.0</t>
  </si>
  <si>
    <t>Suzhou Innotek Machinery Co,. LTD.</t>
  </si>
  <si>
    <t>2021-07-26 13:14:49.0</t>
  </si>
  <si>
    <t>SUZHOU JDS ELECTRIC TECHNOLOGY CO., LTD</t>
  </si>
  <si>
    <t>2021-07-13 07:32:49.0</t>
  </si>
  <si>
    <t>Suzhou Kegu Electric Appliances Co., Ltd.</t>
  </si>
  <si>
    <t>2021-07-19 08:10:26.0</t>
  </si>
  <si>
    <t>2021-07-20 08:40:11.0</t>
  </si>
  <si>
    <t>ABI Energia Linee Guida;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</si>
  <si>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2021-07-24 08:52:22.0</t>
  </si>
  <si>
    <t>2021-07-07 08:54:50.0</t>
  </si>
  <si>
    <t>SUZHOU MING QIANG PLASTIC CO., LTD.</t>
  </si>
  <si>
    <t>2021-07-21 03:06:48.0</t>
  </si>
  <si>
    <t>Bilan Carbone;  Other, please specify: 《大气污染物综合排放标准》（GB16297-1996）三级标准</t>
  </si>
  <si>
    <t>非甲烷总烃，允许排放浓度小于等于120mg/m³、排放速率小于等于16kg/H</t>
  </si>
  <si>
    <t>SUZHOU NEW CENTURY COLOR PRITING CO., LTD.</t>
  </si>
  <si>
    <t>2021-07-17 02:45:04.0</t>
  </si>
  <si>
    <t>2021-07-14 05:09:13.0</t>
  </si>
  <si>
    <t>Suzhou Powote Purification Equ.</t>
  </si>
  <si>
    <t>2021-08-23 05:20:48.0</t>
  </si>
  <si>
    <t>2021-06-16 05:53:39.0</t>
  </si>
  <si>
    <t>SUZHOU SOLY ELECTRICAN LIMITED COMP</t>
  </si>
  <si>
    <t>2021-07-19 07:43:39.0</t>
  </si>
  <si>
    <t>2021-07-13 04:29:33.0</t>
  </si>
  <si>
    <t>2021-07-05 08:47:56.0</t>
  </si>
  <si>
    <t>China Corporate Energy Conservation and GHG Management Programme; IPCC Guidelines for National Greenhouse Gas Inventories, 2006; ISO 14064-1; The Greenhouse Gas Protocol: Public Sector Standard; The Greenhouse Gas Protocol: Scope 2 Guidance; US EPA Center for Corporate Climate Leadership: Direct Emissions from Stationary Combustion Sources; US EPA Center for Corporate Climate Leadership: Indirect Emissions From Purchased Electricity; US EPA Mandatory Greenhouse Gas Reporting Rule;  Other, please specify: Chinese enterprise Energy conservation and Greenhouse gas Management project</t>
  </si>
  <si>
    <t>Scope 1, Scope 2, Scope 3: ISO14064-1:2006, IPCC 2014 AR5 GWP + UK Government conversion factors for Company Reporting for 2020Eelectricity: 0.7035 kWh in kg CO₂Petrol 44.80GJ/tone 18.90 tone CO₂/GJ Oxygenation Efficiency 98% CO₂ 74100kg/GJ CH4 3.9 kg/GJ N2O 3.9 kg/KG Diesel 43.33GJ/tone 20.20 tone CO₂/GJ Oxygenation Efficiency 98%According to IPCC Guidelines for National Greenhouse Gas Inventories, 2006 -Chapter 3WM=P.FTE.D.SBF.EF.FTA.365.10-6Use EF of UK Government conversion factors for Company reporting for 2020 to calculate Scope 3 emissions:Business travel -land , Business travel-air, Freighting goods sheet</t>
  </si>
  <si>
    <t>2021-07-23 08:13:02.0</t>
  </si>
  <si>
    <t>2021-07-06 03:14:20.0</t>
  </si>
  <si>
    <t>Suzhou Victory Precision Manufacture Co.,Ltd</t>
  </si>
  <si>
    <t>2021-07-23 03:30:03.0</t>
  </si>
  <si>
    <t>SUZHOU WEIYE METAL PRODUCTS CO., LTD.</t>
  </si>
  <si>
    <t>2021-07-15 03:46:49.0</t>
  </si>
  <si>
    <t>SUZHOU XINYA</t>
  </si>
  <si>
    <t>2021-07-21 06:30:08.0</t>
  </si>
  <si>
    <t>Suzuki Motor Corporation</t>
  </si>
  <si>
    <t>2021-07-27 02:21:03.0</t>
  </si>
  <si>
    <t>Act on the Rational Use of Energy; 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Scope 2 Guidance</t>
  </si>
  <si>
    <t>SVB Financial Group</t>
  </si>
  <si>
    <t>2021-07-27 18:41:34.0</t>
  </si>
  <si>
    <t>2021-07-02 14:49:41.0</t>
  </si>
  <si>
    <t>2021-07-16 14:20:07.0</t>
  </si>
  <si>
    <t>ISO 14064-1; The Greenhouse Gas Protocol: A Corporate Accounting and Reporting Standard (Revised Edition);  Other, please specify: Data collection methods vary between Business Areas and source of emission. This is due to that different countries handle and provide emission data differently.</t>
  </si>
  <si>
    <t>Data collection methods vary between Business Areas and source of emission. This is due to that different countries handle and provide emission data differently.</t>
  </si>
  <si>
    <t>2021-07-08 12:54:39.0</t>
  </si>
  <si>
    <t>2021-06-28 08:49:45.0</t>
  </si>
  <si>
    <t>2021-07-07 15:15:51.0</t>
  </si>
  <si>
    <t>2021-07-27 21:09:21.0</t>
  </si>
  <si>
    <t>2021-08-18 08:59:40.0</t>
  </si>
  <si>
    <t>2021-07-27 13:34:31.0</t>
  </si>
  <si>
    <t>2021-07-20 14:50:57.0</t>
  </si>
  <si>
    <t>2021-07-28 19:33:28.0</t>
  </si>
  <si>
    <t>ISO 14064-1; The Greenhouse Gas Protocol: A Corporate Accounting and Reporting Standard (Revised Edition); The Greenhouse Gas Protocol: Scope 2 Guidance;  Other, please specify: Methodology of Swiss Federal Office BAFU</t>
  </si>
  <si>
    <t>Swisscom uses the following methodologies:  ISO 14064-1  GHG Protocol: A Corporate Accounting and Reporting Standard (Revised Edition)   GHG Protocol: Scope 2 Guidance   GHG Technical Guidance for Calculating Scope 3 Emissions (not listed under Q 5.2)  ICT Sector Guidance built on the GHG Protocol Product Life Cycle Accounting and Reporting Standard (2017) , not listed under Q 5.2Moreover Swisscom uses the Methodology of the Swiss Federal Office of the Environment (FOEN) and of the Swiss Federal Office of the Energy (FOE). The FOEN/FOE methodology is binding for Swiss companies with a target agreement with the swiss federal government on increasing energy efficiency.  Methodology: "the Energy Model" (applicable to large companies in Switzerland) is a target setting, baseline-type methodology (non-influenced vs. influenced scenarios). Targets and scenarios are included in a signed agreement with the swiss federal government. The methodology requires a base year (Kyoto 1990), a start year and a target year. The ''Energy Model” is an instrument designed to comply with the Energy Law and the CO2-Law through voluntary targets agreements.  Coverage: all activities of Swisscom in Switzerland linked with energy consumption.  Monitoring: Progresses are reported yearly to the EnAW, via a monitoring tool.</t>
  </si>
  <si>
    <t>2021-07-27 23:45:44.0</t>
  </si>
  <si>
    <t>2021-07-27 17:27:48.0</t>
  </si>
  <si>
    <t>ISO 14064-1;  Other, please specify: For scope 3 emissions calculation SAC Material Sustainability Index (MSI) is applied and ClimatePartner (consultant for CO2 calculation)</t>
  </si>
  <si>
    <t>As a supplier of sustainable functional textiles,Sympatex uses the Higg Materials Sustainability Index (Higg MSI) to easily and quickly calculate, compare, and reduce the emissions of all materials based on scientific calculations.Currently the Higg MSI is the most precise, transparent and simplest tool calculating the emission data for textile applications. It can optimize impacts of new customized laminates like barriers, textiles, foams and plastics, for example.Since 2017, Sympatex's CO2 emissions and water consumption data calculated from the Higg MSI have been transferred to a specially-developed TÜV-certified technology tool provided by ClimatePartner that further analyzes impacts of materials, emissions of additional processes, packaging, and logistics. These impacts are based on IPCC, Ecoinvent and GaBi database. Thanks to this technology integration, the environmental impact of each running meter of fabric produced by Sympatex can be measured in one click. Once these measurements are known, Sympatex customers can compensate for unavoidable CO2 emissions by supporting climate protection projects.</t>
  </si>
  <si>
    <t>2021-07-27 15:38:51.0</t>
  </si>
  <si>
    <t>2021-07-26 01:03:41.0</t>
  </si>
  <si>
    <t>ABI Energia Linee Guida; IEA CO2 Emissions from Fuel Combustion; The Greenhouse Gas Protocol: A Corporate Accounting and Reporting Standard (Revised Edition); US EPA Emissions &amp; Generation Resource Integrated Database (eGRID)</t>
  </si>
  <si>
    <t>Syncmold Enterprise Group</t>
  </si>
  <si>
    <t>2021-07-26 06:44:12.0</t>
  </si>
  <si>
    <t>Other, please specify: 暂无对数据进行收集与计算</t>
  </si>
  <si>
    <t>2021-07-28 12:47:25.0</t>
  </si>
  <si>
    <t>Defra Environmental Reporting Guidelines: Including streamlined energy and carbon reporting guidance, 2019;  Other, please specify: Prima-Klima Rechner and invoices</t>
  </si>
  <si>
    <t>For Scope 1 emissions:Defra Guidelines &amp;; PrimaKlima-Rechnerhttps://prima-klima-weltweit.de/co2/kompens-berechnen.phpFor Scope 2 emissions:Defra Guidelines &amp;; Invoices from the utilities providers</t>
  </si>
  <si>
    <t>2021-07-28 16:35:05.0</t>
  </si>
  <si>
    <t>Other, please specify: IIT Carbon Footprint of IIT Bombay Environment Management SJMSOM, IIT Bombay</t>
  </si>
  <si>
    <t>We have referred Carbon Footprint calculation standards published by IIT Bombay Environment Management SJMSOM, IIT Bombay &amp;; we follow the ISO14001 compliance methodology.</t>
  </si>
  <si>
    <t>SYNergy ScienTech Corp</t>
  </si>
  <si>
    <t>2021-07-07 05:30:41.0</t>
  </si>
  <si>
    <t>2021-07-27 06:22:01.0</t>
  </si>
  <si>
    <t>Defra Environmental Reporting Guidelines: Including streamlined energy and carbon reporting guidance, 2019; IPCC Guidelines for National Greenhouse Gas Inventories, 2006; The Cool Farm Tool; The Greenhouse Gas Protocol: A Corporate Accounting and Reporting Standard (Revised Edition)</t>
  </si>
  <si>
    <t>2021-07-28 19:26:14.0</t>
  </si>
  <si>
    <t>Synlait Milk Ltd</t>
  </si>
  <si>
    <t>2021-07-23 04:14:23.0</t>
  </si>
  <si>
    <t>Defra Environmental Reporting Guidelines: Including streamlined energy and carbon reporting guidance, 2019; ISO 14064-1; New Zealand - Guidance for Voluntary, Corporate Greenhouse Gas Reporting; The Greenhouse Gas Protocol: A Corporate Accounting and Reporting Standard (Revised Edition)</t>
  </si>
  <si>
    <t>2021-07-28 17:29:07.0</t>
  </si>
  <si>
    <t>2021-07-27 10:25:14.0</t>
  </si>
  <si>
    <t>2021-07-28 22:04:32.0</t>
  </si>
  <si>
    <t>2021-07-28 00:24:44.0</t>
  </si>
  <si>
    <t>System communication planning</t>
  </si>
  <si>
    <t>2021-07-20 03:52:36.0</t>
  </si>
  <si>
    <t>System One Holdings, LLC</t>
  </si>
  <si>
    <t>We have not used or applied these methodologies.</t>
  </si>
  <si>
    <t>SYSTEMS ELECTRO COATING L.C.C.</t>
  </si>
  <si>
    <t>2021-09-30 02:04:10.0</t>
  </si>
  <si>
    <t>Systena Corporation</t>
  </si>
  <si>
    <t>2021-07-28 08:10:58.0</t>
  </si>
  <si>
    <t>Other, please specify: ISO 14001：2015（当社基準による）</t>
  </si>
  <si>
    <t>ISO 14001：2015（当社基準による）</t>
  </si>
  <si>
    <t>SZ XING HUA XING METAL PRODUCTS</t>
  </si>
  <si>
    <t>2021-06-29 07:31:17.0</t>
  </si>
  <si>
    <t>Other, please specify: 暂未收集</t>
  </si>
  <si>
    <t>暂未收集</t>
  </si>
  <si>
    <t>SZOKEP NYOMDAIPARI</t>
  </si>
  <si>
    <t>2021-08-26 09:13:00.0</t>
  </si>
  <si>
    <t>T-MEC</t>
  </si>
  <si>
    <t>2021-07-08 08:52:54.0</t>
  </si>
  <si>
    <t>2021-07-29 03:40:45.0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</si>
  <si>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t>
  </si>
  <si>
    <t>2021-07-26 21:41:02.0</t>
  </si>
  <si>
    <t>2021-07-22 01:34:31.0</t>
  </si>
  <si>
    <t>2021-07-28 13:40:35.0</t>
  </si>
  <si>
    <t>2021-07-19 22:57:16.0</t>
  </si>
  <si>
    <t>2021-07-28 08:06:08.0</t>
  </si>
  <si>
    <t>2021-07-28 08:42:20.0</t>
  </si>
  <si>
    <t>Defra Environmental Reporting Guidelines: Including streamlined energy and carbon reporting guidance, 2019; IPCC Guidelines for National Greenhouse Gas Inventories, 2006; ISO 14064-1; US EPA Center for Corporate Climate Leadership: Direct Fugitive Emissions from Refrigeration, Air Conditioning, Fire Suppression, and Industrial Gases;  Other, please specify: IPCC Fourth Assessment Report</t>
  </si>
  <si>
    <t>In order to convert N2O and CH4 emissions to CO2 emissions and report all the emissions in CO2equivalent, we used IPCC Fourth Assessment Report (AR4 – 100 year) for the conversion factors. We collected activity data from electricity/natural gas bills, bills from fuel company, reports kept about business travels, hotel stay and employee commuting activities, submission forms about wastes, maintenance/installation forms of fire suppression and cooling systems. We follow the methodology that IPCC Guidelines for National Greenhouse Gas Inventories recommends for accounting.</t>
  </si>
  <si>
    <t>2021-07-28 12:02:07.0</t>
  </si>
  <si>
    <t>2021-07-09 01:39:07.0</t>
  </si>
  <si>
    <t>Other, please specify: PRTR</t>
  </si>
  <si>
    <t>Tadano Ltd</t>
  </si>
  <si>
    <t>2021-07-27 03:37:25.0</t>
  </si>
  <si>
    <t>Tai An Jinhui Apparels Co Ltd</t>
  </si>
  <si>
    <t>2021-06-22 01:03:18.0</t>
  </si>
  <si>
    <t>Act on the Rational Use of Energy; Bilan Carbone; Energy Information Administration 1605B</t>
  </si>
  <si>
    <t>Tai Apparel Inc.</t>
  </si>
  <si>
    <t>2021-07-29 17:25:12.0</t>
  </si>
  <si>
    <t>Tai Tung Communication Co., Ltd</t>
  </si>
  <si>
    <t>2021-06-22 08:36:28.0</t>
  </si>
  <si>
    <t>TAICHUNG SHUIHING LABEL WEAVING CO., LTD. 台中瑞興織嘜有限公司</t>
  </si>
  <si>
    <t>2021-05-27 07:33:31.0</t>
  </si>
  <si>
    <t>Taihan Electric Wire</t>
  </si>
  <si>
    <t>2021-07-27 04:26:08.0</t>
  </si>
  <si>
    <t>Taiheiyo Cement Corporation</t>
  </si>
  <si>
    <t>2021-07-27 07:19:28.0</t>
  </si>
  <si>
    <t>2021-07-28 19:25:50.0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</si>
  <si>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IGES (China, Cambodia, Malaysia, the Republic of Korea, Singapore)</t>
  </si>
  <si>
    <t>Japan: Japan ministry of Environment (Electricity, LP Gas, Kerosene)China, Cambodia, Malaysia, the Republic of Korea, Singapore: IGESUSA, France: GHG Emissions Calculation Tool(France: New electricity provider (ENGIE) with 100% electricity from renewable origin)</t>
  </si>
  <si>
    <t>2021-07-28 08:35:48.0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</si>
  <si>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日本建設業連合会の施工段階CO2調査方法</t>
  </si>
  <si>
    <t>大成建設のエネルギーデータの収集とCO2排出量の算出方法は、建設作業所と事務所でデータの収集および算出方法が異なる。・スコープ1およびスコープ2の基本的な基準は、GHG プロトコル（A Corporate Accounting and Reporting Standard）による。 ・建設作業所：日本の建設業界団体である日本建設業連合会が実施する施工段階のCO2調査に準じてエネルギーデータの収集を行っている。なお、日本建設業連合会におけるCO2調査の結果は、日本経済団体連合会と国土交通省に報告されている。当社では約600か所の土木と建築の作業所から約180作業所対象に2か月間のサンプリング調査を実施している。スコープ1の調査対象は、作業所で使用するクレーンや油圧ショベル等の重機と車両、作業所の場外へ排出される土砂や建設廃棄物を運搬する車両が使用する化石燃料である。スコープ2の調査対象は作業所内の仮設事務所や工事で使用される電気である。スコープ1は燃料の排出係数（地球温暖化に対処する対策の促進に関する法律）、スコープ2は日本経済団体連合会から発表される電力排出係数（ロケーション基準）を乗じてCO2排出量に換算する。CO2排出量と調査期間の施工高から原単位（CO2換算トン/億円）を算出し、年間施工高を乗じて施工段階（作業所のスコープ1と2）の総CO2排出量を算出する。 ・事務所：自社で使用する約100か所の事務所の空調、熱、給湯、照明などの利用に伴うエネルギーデータを、集計システムを用いて毎月集計している。スコープ1の対象は、重油や灯油等の化石燃料の使用であり、スコープ2の対象は電力の使用である。スコープ1は、燃料の排出係数（地球温暖化に対処する対策の促進に関する法律）、スコープ2は各事務所の契約先電力会社の電力排出係数（マーケット基準）を乗じてCO2排出量を算出し、事務所の総CO2排出量を算出する。</t>
  </si>
  <si>
    <t>2021-07-26 11:58:22.0</t>
  </si>
  <si>
    <t>TAITIEN</t>
  </si>
  <si>
    <t>2021-06-23 05:43:20.0</t>
  </si>
  <si>
    <t>Taiwan Chinsan Electronics Industrial Co., Ltd.</t>
  </si>
  <si>
    <t>2021-08-17 03:21:57.0</t>
  </si>
  <si>
    <t>2021-07-28 12:23:02.0</t>
  </si>
  <si>
    <t>2021-07-05 00:41:33.0</t>
  </si>
  <si>
    <t>2021-07-28 10:40:17.0</t>
  </si>
  <si>
    <t>Taixin Printing Vina Co., Ltd</t>
  </si>
  <si>
    <t>2021-07-20 06:58:44.0</t>
  </si>
  <si>
    <t>2021-07-27 07:27:31.0</t>
  </si>
  <si>
    <t>Act on the Rational Use of Energy; 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</si>
  <si>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Taizhou Sunny Agricultural Machinery Co., Ltd.</t>
  </si>
  <si>
    <t>2021-07-26 12:57:12.0</t>
  </si>
  <si>
    <t>TAKAGI SEIKO CORPORATION</t>
  </si>
  <si>
    <t>2021-07-22 00:26:38.0</t>
  </si>
  <si>
    <t>Other, please specify: 顧客要望を反映させた基準を採用</t>
  </si>
  <si>
    <t>収集については日本国内生産拠点。排出量の計算に使用した基準は顧客要望を反映させ統一した一定の値を採用。</t>
  </si>
  <si>
    <t>Takahashi Glass Co., Ltd.</t>
  </si>
  <si>
    <t>2021-07-26 07:29:41.0</t>
  </si>
  <si>
    <t>Other, please specify: 本田技研工業㈱　SLIMOFFICE</t>
  </si>
  <si>
    <t>2021-07-27 08:50:37.0</t>
  </si>
  <si>
    <t>Takashimaya Company, Limited</t>
  </si>
  <si>
    <t>2021-07-28 00:34:26.0</t>
  </si>
  <si>
    <t>2021-07-28 03:22:37.0</t>
  </si>
  <si>
    <t>2021-07-28 03:47:07.0</t>
  </si>
  <si>
    <t>Other, please specify: 日本環境省、地球温暖化に対処するための処置の昇進に関する法律。</t>
  </si>
  <si>
    <t>日本環境省、地球温暖化に対処するための処置の昇進に関する法律。</t>
  </si>
  <si>
    <t>2021-09-30 15:39:54.0</t>
  </si>
  <si>
    <t>2021-07-27 09:59:30.0</t>
  </si>
  <si>
    <t>2021-07-27 15:00:26.0</t>
  </si>
  <si>
    <t>2021-07-27 11:38:13.0</t>
  </si>
  <si>
    <t>Talleres Graficos Cilento S.R.L.</t>
  </si>
  <si>
    <t>2021-07-26 21:53:22.0</t>
  </si>
  <si>
    <t>Other, please specify: No generamos gases de combustión</t>
  </si>
  <si>
    <t>2021-07-20 09:11:01.0</t>
  </si>
  <si>
    <t>IPCC Guidelines for National Greenhouse Gas Inventories, 2006;  Other, please specify: International Association of Ports and Harbours carbon footprinting for ports guidance document (World Ports Guidance Initiative)</t>
  </si>
  <si>
    <t>Company specific methodology based on research made by Estonian Maritime Academy https://www.ts.ee/wp-content/uploads/2021/04/Tallinna_Sadama_emissiooni_kaardistamise_lopparuanne_ENG_13.04.2021.pdf</t>
  </si>
  <si>
    <t>2021-07-27 08:53:02.0</t>
  </si>
  <si>
    <t>2021-07-28 08:30:58.0</t>
  </si>
  <si>
    <t>2021-07-28 05:31:10.0</t>
  </si>
  <si>
    <t>2021-07-29 00:30:32.0</t>
  </si>
  <si>
    <t>2021-07-28 15:37:25.0</t>
  </si>
  <si>
    <t>IPCC Guidelines for National Greenhouse Gas Inventories, 2006; The Greenhouse Gas Protocol: A Corporate Accounting and Reporting Standard (Revised Edition); The Greenhouse Gas Protocol: Scope 2 Guidance; US EPA Emissions &amp; Generation Resource Integrated Database (eGRID)</t>
  </si>
  <si>
    <t>2021-09-23 15:54:09.0</t>
  </si>
  <si>
    <t>TARGETCW</t>
  </si>
  <si>
    <t>2021-07-07 20:43:51.0</t>
  </si>
  <si>
    <t>2021-07-27 18:05:14.0</t>
  </si>
  <si>
    <t>Defra Environmental Reporting Guidelines: Including streamlined energy and carbon reporting guidance, 2019; IPCC Guidelines for National Greenhouse Gas Inventories, 2006; ISO 14064-1; The Greenhouse Gas Protocol: A Corporate Accounting and Reporting Standard (Revised Edition);  Other, please specify: The methodology for carbon footprint assessment has been designed taking essential components from WBCSD GHG Protocol and ISO 14064 Guidelines. Also following US EPA guidelines in US and  EU ETS guidelines in UK.</t>
  </si>
  <si>
    <t>The methodology for carbon footprint assessment has been designed taking essential components from WBCSD GHG Protocol and ISO 14064 Guidelines. Also following US EPA guidelines in US and EU ETS guidelines in UK.</t>
  </si>
  <si>
    <t>2021-07-28 05:43:43.0</t>
  </si>
  <si>
    <t>2021-07-27 18:03:21.0</t>
  </si>
  <si>
    <t>2021-08-27 15:12:46.0</t>
  </si>
  <si>
    <t>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t>
  </si>
  <si>
    <t>Tata Metaliks Ltd</t>
  </si>
  <si>
    <t>2021-07-28 07:08:34.0</t>
  </si>
  <si>
    <t>2021-07-28 04:48:30.0</t>
  </si>
  <si>
    <t>2021-07-27 16:05:21.0</t>
  </si>
  <si>
    <t>2021-07-28 18:20:42.0</t>
  </si>
  <si>
    <t>European Union Emission Trading System (EU ETS): The Monitoring and Reporting Regulation (MMR) – General guidance for installations; India GHG Inventory Programme; IPCC Guidelines for National Greenhouse Gas Inventories, 2006; Thailand Greenhouse Gas Management Organization: The National Guideline Carbon Footprint for organization; The Greenhouse Gas Protocol: A Corporate Accounting and Reporting Standard (Revised Edition); The Greenhouse Gas Protocol: Scope 2 Guidance; World Steel Association CO2 emissions data collection guidelines</t>
  </si>
  <si>
    <t>2021-07-26 19:47:41.0</t>
  </si>
  <si>
    <t>2021-07-23 13:42:59.0</t>
  </si>
  <si>
    <t>European Union Emission Trading System (EU ETS): The Monitoring and Reporting Regulation (MMR) – General guidance for installations; IEA CO2 Emissions from Fuel Combustion; The Greenhouse Gas Protocol: Scope 2 Guidance</t>
  </si>
  <si>
    <t>2021-07-28 13:36:34.0</t>
  </si>
  <si>
    <t>The Greenhouse Gas Protocol: A Corporate Accounting and Reporting Standard (Revised Edition); US EPA Center for Corporate Climate Leadership: Indirect Emissions From Purchased Electricity;  Other, please specify: Protocol compliant spreadsheet / mapping</t>
  </si>
  <si>
    <t>The Greenhouse Gas Protocol was applied in all steps from boundary setting to emissions calculations. We set the boundary as Scope 1 natural gas combustion, Scope 1 fleet combustion, and Scope 2 purchased electricity for all of our operations, which are located in 25 facilities including the corporate headquarters, manufacturing and production plants, distribution centers, customer service facilities and warehouses. Additionally, we are reporting on the sales and administrative offices nationwide. Data for 19 facilities were collected through our corporate tracking software, which aggregates detailed data on electric and gas expenditures and usage by meter/account. When utilities are paid by a landlord, emissions are calculated on monthly usage data provided by the landlord, multiplied by Taylor Print and Service Solutions' share of the building. For sales offices where it was not feasible to obtain detailed billings, we computed electric and gas consumption using square footage data and U.S. Department of Energy consumption intensity data for commercial office space by Census region. This data was imported into an electronic spreadsheet and WRI-recognized emissions factors for CO2, CH4, and N2O were used to make calculations. The electricity factors of all locations were matched by EPA eGRID/NERC subregions through GIS mapping, with emissions calculated using the EPA Climate Leaders Indirect Emissions tool.</t>
  </si>
  <si>
    <t>Taylor Fresh Foods</t>
  </si>
  <si>
    <t>2021-07-29 01:37:56.0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</si>
  <si>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FigBytes  Carbon Module</t>
  </si>
  <si>
    <t>FigBytes carbon module automatically maps every asset and activity according to GHG Protocol against Scope 1, Scope 2, Scope 3 activities. The system displays energy, emissions, and environmental resource cost centers in the organization. FigBytes comes loaded with metrics from standard reporting frameworks such as GRI and CDP. The FigBytes data and metric capabilities allow Taylor Farms to bridge third-party reporting metrics with internal tracking needs.</t>
  </si>
  <si>
    <t>2021-07-27 20:14:23.0</t>
  </si>
  <si>
    <t>2021-07-28 05:39:43.0</t>
  </si>
  <si>
    <t>Other, please specify: Companies Act 2006 (Strategic Report and Directors’ Reports) Regulations 2013 (Scope 1 and 2) and additionally the emissions under Scope 3 that are applicable to the business.</t>
  </si>
  <si>
    <t>For GHG inventory following step has been set: organization boundaries, operational boundaries, gathering data and calculation of carbon dioxide (CO2) equivalent. This report describes all emission sources required under the Companies Act 2006 (Strategic Report and Directors' Reports) Regulations 2013 (Scope 1 and 2) and additionally the emissions under Scope 3 that are applicable to the business. In preparing the emissions data, the emissions factors from the UK Government's Greenhouse Gas Conversion Factors for Company Reporting 2017 and National IPCC emission factors for electricity (tCO2*/MWhe) was used.</t>
  </si>
  <si>
    <t>TBFORTE SEGURANCA E TRANPORTE DE VA</t>
  </si>
  <si>
    <t>2021-06-25 11:32:18.0</t>
  </si>
  <si>
    <t>TBM</t>
  </si>
  <si>
    <t>2021-08-10 02:05:12.0</t>
  </si>
  <si>
    <t>2021-07-28 04:14:39.0</t>
  </si>
  <si>
    <t>2021-09-30 00:23:32.0</t>
  </si>
  <si>
    <t>The Climate Registry: General Reporting Protocol; The Greenhouse Gas Protocol: A Corporate Accounting and Reporting Standard (Revised Edition); The Greenhouse Gas Protocol: Scope 2 Guidance; US EPA Emissions &amp; Generation Resource Integrated Database (eGRID); US EPA Mandatory Greenhouse Gas Reporting Rule;  Other, please specify: Western Climate Initiative (WCI), USPEA 40 CFR Part 98, Canadian Energy Partnership for Environmental Innovation (CEPEI), Clearstone Engineering Ltd., GREET, The Climate Registry, Canada NIR, and memos from Registro Nacional de Emisiones (Mexico).</t>
  </si>
  <si>
    <t>We calculate GHG emissions using a combination of methods mandated by various regulations in the different jurisdictions where we operate.We report our emissions to British Columbia, Alberta, Saskatchewan, Manitoba, Ontario, Québec, Environment and Climate Change Canada, the U.S. Environmental Protection Agency, California, Oregon, Washington, and Mexico's Ministry of Environment and Natural Resources (SEMARNAT). These methods can include, but are not limited to, direct measurement and use of emission factors in conjunction with operating conditions. We report gross emissions emitted to the atmosphere before accounting for offsets, credits, or other similar mechanisms that have reduced or compensated for emissions. For increased transparency, 2020 GHG emissions reported within this response include those considered below reporting thresholds under regulatory reporting regimes.Reported emissions have been adjusted based on legal entity ownership, as of December 31, 2020, as disclosed in our 2020 Annual Report. Emissions data disclosed within this submission does not include emissions associated with power assets subsequently sold in April 2020; Halton Hills, Napanee, and our 50% interest in Portlands Energy Centre.</t>
  </si>
  <si>
    <t>2021-07-28 13:43:03.0</t>
  </si>
  <si>
    <t>TCL Communication Technology Holdings Limited</t>
  </si>
  <si>
    <t>2021-07-27 12:04:32.0</t>
  </si>
  <si>
    <t>TCL Electronics Holdings Limited</t>
  </si>
  <si>
    <t>2021-07-28 09:37:40.0</t>
  </si>
  <si>
    <t>2021-07-14 07:18:17.0</t>
  </si>
  <si>
    <t>2021-07-26 19:40:08.0</t>
  </si>
  <si>
    <t>2021-07-26 11:57:05.0</t>
  </si>
  <si>
    <t>TDC SOFT Inc.</t>
  </si>
  <si>
    <t>2021-08-19 02:05:30.0</t>
  </si>
  <si>
    <t>2021-07-28 09:40:15.0</t>
  </si>
  <si>
    <t>2021-08-06 14:42:49.0</t>
  </si>
  <si>
    <t>2021-07-23 07:21:04.0</t>
  </si>
  <si>
    <t>TEAM Co</t>
  </si>
  <si>
    <t>2021-07-28 21:21:24.0</t>
  </si>
  <si>
    <t>ICLEI Local Government GHG Protocol; The Greenhouse Gas Protocol: Scope 2 Guidance</t>
  </si>
  <si>
    <t>Team International Group of America</t>
  </si>
  <si>
    <t>2021-07-08 07:35:16.0</t>
  </si>
  <si>
    <t>Other, please specify: Our company is rarely directly involved in energy emissions, not clear about above standards</t>
  </si>
  <si>
    <t>We do not use any standards, protocols or methods for collecting activity data and calculating emissions.</t>
  </si>
  <si>
    <t>TeamViewer AG</t>
  </si>
  <si>
    <t>2021-07-28 09:14:41.0</t>
  </si>
  <si>
    <t>TEC-SPIRAL ENTERPRISES CO., LTD.</t>
  </si>
  <si>
    <t>2021-07-06 06:15:08.0</t>
  </si>
  <si>
    <t>2021-07-28 15:43:54.0</t>
  </si>
  <si>
    <t>The Greenhouse Gas Protocol: A Corporate Accounting and Reporting Standard (Revised Edition);  Other, please specify: Calculation based on the standards defined in the Greenhouse Gas Protocol Corporate Accounting and Reporting Standard (GHG Protocol) - Tecan mandated ClimatePartner, a leading provider offering companies climate action solutions.</t>
  </si>
  <si>
    <t>No own incinerators are used in the production process. CO2or other greenhouse gases are only emitted for heating or cooling purposes (Scope 1 emissions). Two production sites produce direct emissions exclusively from the combustion of natural gas for heating purposes. Indirect emissions arise only from energy purchased (scope 2 emissions). For energy/electrical consumption and for direct emissions (exclusively from the combustion of natural gas for heating purposes). Calculation based on the standards defined in the Greenhouse Gas Protocol Corporate Accounting and Reporting Standard (GHG Protocol) - Tecan mandated ClimatePartner, a leading provider offering companies climate action solutions..</t>
  </si>
  <si>
    <t>TECH-TOOL SOURCING CO. LTD.</t>
  </si>
  <si>
    <t>2021-07-07 08:28:33.0</t>
  </si>
  <si>
    <t>2021-08-11 19:45:24.0</t>
  </si>
  <si>
    <t>TECH NH</t>
  </si>
  <si>
    <t>2021-05-24 14:04:13.0</t>
  </si>
  <si>
    <t>TECHEDGE ESPAÑA SL</t>
  </si>
  <si>
    <t>2021-07-09 11:32:12.0</t>
  </si>
  <si>
    <t>Other, please specify: Parametri Standard Nazionali del Ministero Ambiente da la Italia, dati ISPRA</t>
  </si>
  <si>
    <t>Pueden encontrarse en  &lt;a href="https://www.pdc.minambiente.it/it/news-ed-eventi/ispra-dati-standard-un-piano-nazionale-di-monitoraggio-di-specie-e-habitat-di"&gt;https://www.pdc.minambiente.it/it/news-ed-eventi/ispra-dati-standard-un-piano-nazionale-di-monitoraggio-di-specie-e-habitat-di</t>
  </si>
  <si>
    <t>TECHEST</t>
  </si>
  <si>
    <t>2021-07-21 07:38:01.0</t>
  </si>
  <si>
    <t>2021-07-27 16:07:17.0</t>
  </si>
  <si>
    <t>Other, please specify: We have used "The Greenhouse Gas Protocol: A corporate accounting and reporting standar"  to calculate the "Scope 1" emission. Regarding "Scope 2" emission, we have used another methodology. More details have been explained in the question 5.2a.</t>
  </si>
  <si>
    <t>To calculate ''Scope 2” emission we have collected activity data form all our bills and we have achieved the total consumption of purchased electricity. Thanks to the national average emission index provided by ISPRA (Institute Superior for the Environmental Protection and Search) we have achieved the total ''Scope 2” emissions. Regarding ''Scope 1” emission we have collected the kilometres travelled by all our vehicles and thanks to spreadsheet provided by "Greenhouse Gas Protcol: A corporate accounting and reporting standar" we have achieved the total ''Scope 1” emissions.</t>
  </si>
  <si>
    <t>2021-07-21 06:37:13.0</t>
  </si>
  <si>
    <t>TECHNOLOGY INTEGRATION GROUP</t>
  </si>
  <si>
    <t>2021-07-28 22:43:37.0</t>
  </si>
  <si>
    <t>Other, please specify: These questionnaires are created primarily for manufacturers and not "small business" resellers like TIG (400 employees). We save the environment and cut energy consumption by doing the little things, because these add up.</t>
  </si>
  <si>
    <t>It is not realistic for TIG to collect activity data on emissions, because we only have approx. 400 employees. TIG does have a standard when using electronic equipment (EnergyStar, RoHS ...etc.) and for lighting (Lighting on demand...etc.)</t>
  </si>
  <si>
    <t>Technoprobe</t>
  </si>
  <si>
    <t>2021-07-28 13:30:56.0</t>
  </si>
  <si>
    <t>IPCC Guidelines for National Greenhouse Gas Inventories, 2006; ISO 14064-1; The Greenhouse Gas Protocol: Scope 2 Guidance;  Other, please specify: Idematapp 2020.xls (database from Idemat light LCA app)</t>
  </si>
  <si>
    <t>Idematapp 2020.xls (database from Idemat light LCA app)</t>
  </si>
  <si>
    <t>TECHWORLD INDUSTRIES LIMITED</t>
  </si>
  <si>
    <t>2021-07-12 01:07:22.0</t>
  </si>
  <si>
    <t>China Corporate Energy Conservation and GHG Management Programme; Hong Kong Environmental Protection Department, Guidelines to Account for and Report on Greenhouse Gas Emissions and Removals for Buildings, 2010; ISO 14064-1</t>
  </si>
  <si>
    <t>TECK GUAN (CHINA) LTD</t>
  </si>
  <si>
    <t>2021-06-02 08:32:04.0</t>
  </si>
  <si>
    <t>Other, please specify: Kyoto protocol 1997</t>
  </si>
  <si>
    <t>2021-07-28 22:46:01.0</t>
  </si>
  <si>
    <t>2021-06-08 03:48:34.0</t>
  </si>
  <si>
    <t>Tecmold Industria e Comercio Ltda</t>
  </si>
  <si>
    <t>2021-07-27 18:22:25.0</t>
  </si>
  <si>
    <t>2021-07-27 11:11:33.0</t>
  </si>
  <si>
    <t>TECNOMETAL ENGENHARIA E CONSTRUCOES</t>
  </si>
  <si>
    <t>2021-07-23 12:34:10.0</t>
  </si>
  <si>
    <t>2021-07-26 15:18:20.0</t>
  </si>
  <si>
    <t>2021-07-27 17:09:00.0</t>
  </si>
  <si>
    <t>2021-07-26 16:32:46.0</t>
  </si>
  <si>
    <t>Tegma Gestao Logistica SA</t>
  </si>
  <si>
    <t>2021-07-27 11:51:57.0</t>
  </si>
  <si>
    <t>2021-07-27 02:10:39.0</t>
  </si>
  <si>
    <t>China Corporate Energy Conservation and GHG Management Programme; European Union Emission Trading System (EU ETS): The Monitoring and Reporting Regulation (MMR) – General guidance for installations;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</si>
  <si>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2021-07-09 12:12:44.0</t>
  </si>
  <si>
    <t>TEKMART INTEGRATED MANUFACTRNG</t>
  </si>
  <si>
    <t>2021-06-10 15:44:13.0</t>
  </si>
  <si>
    <t>Other, please specify: Mexico Government regulations</t>
  </si>
  <si>
    <t>NORMA Oficial Mexicana NOM-050-SEMARNAT-2018</t>
  </si>
  <si>
    <t>2021-07-28 21:37:53.0</t>
  </si>
  <si>
    <t>Tekno Kalip Ltd Sti</t>
  </si>
  <si>
    <t>2021-07-26 11:21:25.0</t>
  </si>
  <si>
    <t>TELAMON CORPORATION</t>
  </si>
  <si>
    <t>2021-07-28 21:04:32.0</t>
  </si>
  <si>
    <t>Other, please specify: Telamon utilizes the QuEST Forum Assessor and Ecovadis scoring to track annual score for environmental sustainability.</t>
  </si>
  <si>
    <t>No current emission tracking data available at the writing of this report.</t>
  </si>
  <si>
    <t>TELAS LASTIK</t>
  </si>
  <si>
    <t>2021-07-28 20:56:48.0</t>
  </si>
  <si>
    <t>Other, please specify: SKHKKY (Regulation on Control of Industrial Air Pollution )</t>
  </si>
  <si>
    <t>Emission measurment points in the facilites are prepared by the company7facility authorities in accordance with Turkish Standarts, EPA,DIN or CEN norms,suitable for measuring in a technically correct and non hazardous manner,easily accessable and allowing to make the necessary connections for measurment. Technical details regarding emission measurmenet locations are determined by the Industrial and Environmental Ministry.</t>
  </si>
  <si>
    <t>2021-07-16 17:10:00.0</t>
  </si>
  <si>
    <t>2021-07-27 19:19:15.0</t>
  </si>
  <si>
    <t>2021-07-22 17:53:00.0</t>
  </si>
  <si>
    <t>Other, please specify: ISO50001, ISO14001, AMR data, invoices, 2019 conversion factors</t>
  </si>
  <si>
    <t>We use AMRs &amp;; invoices when recording energy consumption. We comply with ISO 14001 &amp;; 50001:2011 including ESOS. When converting usage into tonnage we use correct conversion factors. Our contractors and clients are always very supportive with any requests. Waste data is received from Enva, CCL &amp;; TES-AMM.</t>
  </si>
  <si>
    <t>2021-07-21 10:33:45.0</t>
  </si>
  <si>
    <t>2021-07-29 01:21:27.0</t>
  </si>
  <si>
    <t>Brazil GHG Protocol Programme; ISO 14064-1; The Greenhouse Gas Protocol: A Corporate Accounting and Reporting Standard (Revised Edition)</t>
  </si>
  <si>
    <t>2021-07-27 13:41:17.0</t>
  </si>
  <si>
    <t>TELEMAX PRZEDSIEBIORTSWO</t>
  </si>
  <si>
    <t>2021-07-13 10:00:52.0</t>
  </si>
  <si>
    <t>2021-07-27 09:05:43.0</t>
  </si>
  <si>
    <t>2021-07-07 11:02:23.0</t>
  </si>
  <si>
    <t>TELEVES SA</t>
  </si>
  <si>
    <t>2021-07-26 10:00:27.0</t>
  </si>
  <si>
    <t>Other, please specify: Control de emisiones por Organismo de Control Autorizado</t>
  </si>
  <si>
    <t>Medida de parámetros utilizando células electroquímicas.</t>
  </si>
  <si>
    <t>2021-07-14 20:00:17.0</t>
  </si>
  <si>
    <t>2021-08-23 07:10:28.0</t>
  </si>
  <si>
    <t>TELNET</t>
  </si>
  <si>
    <t>2021-07-06 09:40:34.0</t>
  </si>
  <si>
    <t>Other, please specify: Calculadora de emisiones de CO2, desarrollada por Estrategia aragonesa de cambio climático y energías limpias (Gobierno de Aragón): http://calcarbono.servicios4.aragon.es/index.html</t>
  </si>
  <si>
    <t>Calculadora de emisiones de CO2, desarrollada por Estrategia aragonesa de cambio climático y energías limpias (Gobierno de Aragón):&lt;a href="http://calcarbono.servicios4.aragon.es/index.html"&gt;http://calcarbono.servicios4.aragon.es/index.html</t>
  </si>
  <si>
    <t>Telos Corporation</t>
  </si>
  <si>
    <t>2021-07-28 19:19:10.0</t>
  </si>
  <si>
    <t>2021-07-22 23:43:42.0</t>
  </si>
  <si>
    <t>TELTRONIC SA UNIPERSONAL</t>
  </si>
  <si>
    <t>2021-06-10 06:22:30.0</t>
  </si>
  <si>
    <t>Other, please specify: no nos aplica</t>
  </si>
  <si>
    <t>2021-07-27 21:47:20.0</t>
  </si>
  <si>
    <t>TELYMAN TELECOM SL</t>
  </si>
  <si>
    <t>2021-04-22 15:27:21.0</t>
  </si>
  <si>
    <t>TEMARI EQUIPAMENTOS INDUSTRIAIS LTD</t>
  </si>
  <si>
    <t>2021-08-19 14:52:12.0</t>
  </si>
  <si>
    <t>Other, please specify: Nenhuma norma utilizada</t>
  </si>
  <si>
    <t>Nenhuma norma utilizada</t>
  </si>
  <si>
    <t>TEN GUN DESIGN INC</t>
  </si>
  <si>
    <t>2021-07-27 14:36:41.0</t>
  </si>
  <si>
    <t>Other, please specify: EPA.gov Center for Corporate Climate Leadership GHG Inventory Guidance for Low Emitters</t>
  </si>
  <si>
    <t>Standards and protocols based on information obtained on EPA.gov Center for Corporate Climate Leadership GHG Inventory Guidance for Low Emitters. Reporting metrics gathered from all available information, including but not limited to purchase receipts, utility bills, and supplier information.</t>
  </si>
  <si>
    <t>2021-07-27 20:47:59.0</t>
  </si>
  <si>
    <t>2021-07-28 12:31:55.0</t>
  </si>
  <si>
    <t>The Climate Registry: General Reporting Protocol; The Greenhouse Gas Protocol: A Corporate Accounting and Reporting Standard (Revised Edition); The Greenhouse Gas Protocol: Scope 2 Guidance; US EPA Emissions &amp; Generation Resource Integrated Database (eGRID)</t>
  </si>
  <si>
    <t>2021-07-28 08:11:56.0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</si>
  <si>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Mandatory Greenhouse Gas Reporting Rule</t>
  </si>
  <si>
    <t>TENSION ENVELOPE CORP</t>
  </si>
  <si>
    <t>2021-08-04 18:10:31.0</t>
  </si>
  <si>
    <t>2021-07-15 19:39:52.0</t>
  </si>
  <si>
    <t>2021-07-16 20:10:23.0</t>
  </si>
  <si>
    <t>2021-07-28 06:03:35.0</t>
  </si>
  <si>
    <t>2021-07-28 13:23:59.0</t>
  </si>
  <si>
    <t>Other, please specify: GHG Protocol Brasil</t>
  </si>
  <si>
    <t>Para determinação in loco de NOx, SOx, CO, CO2 e O2, anualmente são realizadas medições nos pontos de emissões das caldeiras utilizando-se a metodologia US EPA - CTM 030: 1997 - &lt;a href="https://www3.epa.gov/ttn/emc/ctm/ctm-030.pdf"&gt;Determination of Nitrogen Oxides, Carbon Monoxide, and Oxygen Emissions from Natural Gas-Fired Engines, Boilers and Process Heaters Using Portable Analyzers .Para determinação de pontos de amostragem em dutos e chaminés e também a determinação de material particulado, anualmente são realizadas medições nos pontos de emissões das caldeiras utiliza-se a norma VDI 2066-1:2006 - Particulate Matter Measurement - Dust Measurement In Flowing Gases - Gravimetric Determination Of Dust Load.Os resultados são apresentados anualmente aos órgãos ambientais licenciadores das plantas da Termotécnica, por se tratarem de condicionantes ambientais legais, e são preconizadas pela resolução CONAMA 382/2006. De forma a inventariar as emissões de GEE, a companhia adotou a metodologia GHG Protocol Brasil, utilizando sua base para cálculo de emissões de escopo 1, 2 e 3.</t>
  </si>
  <si>
    <t>2021-07-27 15:50:44.0</t>
  </si>
  <si>
    <t>TERRACAM COMERCIO</t>
  </si>
  <si>
    <t>2021-07-28 15:01:22.0</t>
  </si>
  <si>
    <t>Terrena</t>
  </si>
  <si>
    <t>2021-07-26 13:21:00.0</t>
  </si>
  <si>
    <t>2021-07-28 08:59:35.0</t>
  </si>
  <si>
    <t>2021-06-29 06:40:43.0</t>
  </si>
  <si>
    <t>2021-07-26 07:19:02.0</t>
  </si>
  <si>
    <t>IPCC Guidelines for National Greenhouse Gas Inventories, 2006; The Climate Registry: General Reporting Protocol; The Greenhouse Gas Protocol: A Corporate Accounting and Reporting Standard (Revised Edition);  Other, please specify: 1.US EPA Center for Corporate Climate Leadership GHG Emission Factors Hub. 2.Australian Government Department of the Environment and Energy, National Greenhouse Accounts Factors</t>
  </si>
  <si>
    <t>1.US EPA Center for Corporate Climate Leadership GHG Emission Factors Hub- &lt;a href="https://www.epa.gov/climateleadership/center-corporate-climate-%20%20%20%20%20%20%20%20%20%20%20leadership-ghg-emission-factors-hub"&gt;https://www.epa.gov/climateleadership/center-corporate-climate- leadership-ghg-emission-factors-hub2.Australian Government Department of the Environment and Energy, National Greenhouse Accounts Factors &lt;a href="https://www.industry.gov.au/data-and-publications/national-greenhouse-accounts-factors-2020"&gt;https://www.industry.gov.au/data-and-publications/national-greenhouse-accounts-factors-20203. International Energy Agency &lt;a href="https://urldefense.proofpoint.com/v2/url?u=http-3A__data.iea.org_&amp;;d=DwMFAg&amp;;c=pk_3tmAwvuqJpaBoAZPTFg&amp;;r=vUiOsRbM2xhvmJS3_WvMz-d9nSBVEPDIPC5hI5M5Mv4&amp;;m=oNsKiv_gElfX6syCB5d8kj3Ysoml4wV6Nn4QRzaiXGc&amp;;s=9sGXg-9JH0oLQC_AckGp6DuQmAUnPCg0QqBsZPspfKA&amp;;e="&gt;http://data.iea.org/</t>
  </si>
  <si>
    <t>TES CO.,LTD.</t>
  </si>
  <si>
    <t>2021-07-12 01:20:56.0</t>
  </si>
  <si>
    <t>2021-07-27 16:22:36.0</t>
  </si>
  <si>
    <t>Tessenderlo Group</t>
  </si>
  <si>
    <t>2021-07-26 22:08:14.0</t>
  </si>
  <si>
    <t>2021-07-23 17:01:13.0</t>
  </si>
  <si>
    <t>IPCC Guidelines for National Greenhouse Gas Inventories, 2006; The Greenhouse Gas Protocol: A Corporate Accounting and Reporting Standard (Revised Edition);  Other, please specify: US EPA Climate Leaders: Indirect Emissions from Purchases/Sales of Electricity and Steam, US EPA Climate Leaders: Direct Emissions from Mobile Combustion Sources</t>
  </si>
  <si>
    <t>The methodology ''US EPA Climate Leaders: Indirect Emissions from Purchases/ Sales of Electricity and Steam, US EPA Climate Leaders: Direct Emissions from Mobile Combustion Sources” is used to help outline Tessy's general sustainability strategy for tracking and analyzing greenhouse gas emissions.</t>
  </si>
  <si>
    <t>2021-06-24 07:21:50.0</t>
  </si>
  <si>
    <t>Other, please specify: 行政院農業委員會林務局資料\\ 每張紙之碳排計算乃根據台灣產品碳足跡資訊網 Paper Star 影印紙(A4, 80g) 之數據，每張紙碳排放量8 公 克，進行推估計算\\並參照環保署碳足跡計算係數- 移動源，車用汽油熱值(Kcal 千卡 ): 7,800 及排放係數 ( 公斤 CO3/TJ):69,300 計算\\：柴油碳排係數採能源局公告數值 7.41 噸 CO2/TJ 計算</t>
  </si>
  <si>
    <t>計算方式 :• 2020 年度電力排放係數尚未公佈，故以2019 年度之排放係數0.509 公斤CO2/ 度替代。另，各年度排放係數為2017 年排放係數0.554 公斤CO2/ 度、2018 年排放係數0.533 公斤CO2/ 度。• 依據行政院農業委員會林務局資料，單株樹木1 年約可吸收5~18kg 的二氧化碳，平均值取 11.5kg• 瓦數雖不同，以平均保守瓦數計算使用一顆9W LED 燈泡亮度相較於一顆60W 白熾燈泡的使用，一天使用10 小時來計算。• 節省電（度）: （60W-9W）*10 小時*365 天/1,000=186 度/ 年。• 減少碳排放量: 186 度*0 509kg=94.7kg 。• 一顆 9W LED 燈泡多種植樹木（棵）數量: 94.7kg/11.5kg（平均值計）=8.2 棵樹。• 4 呎燈管主要瓦數 18W; 2 呎燈管主要瓦數 9W; 18W LED 燈管亮度相較於一顆45W 傳統 T8 燈管的使用，一天使用10 小時來計算。• 節省電（度）: （45W-18W）*10 小時*365 天/1,000=98.6 度/ 年 。• 減少碳排放量: 98.6 度*0 509kg=50.2kg。• 一支4 呎18W LED 燈管 （2 呎9W LED x 2 計算） 多種植樹木（棵）數量: 50.2kg/11.5kg（平均值計）=4.4 棵樹</t>
  </si>
  <si>
    <t>2021-07-27 11:09:20.0</t>
  </si>
  <si>
    <t>2021-07-27 16:36:08.0</t>
  </si>
  <si>
    <t>2021-07-28 19:22:04.0</t>
  </si>
  <si>
    <t>IEA CO2 Emissions from Fuel Combustion; IPCC Guidelines for National Greenhouse Gas Inventories, 2006; ISO 14064-1; Taiwan - GHG Reduction Act; The Greenhouse Gas Protocol: A Corporate Accounting and Reporting Standard (Revised Edition); The Greenhouse Gas Protocol: Scope 2 Guidance; US EPA Center for Corporate Climate Leadership: Direct Emissions from Stationary Combustion Sources; US EPA Mandatory Greenhouse Gas Reporting Rule</t>
  </si>
  <si>
    <t>2021-07-23 12:18:28.0</t>
  </si>
  <si>
    <t>2021-07-27 13:45:36.0</t>
  </si>
  <si>
    <t>IPCC Guidelines for National Greenhouse Gas Inventories, 2006; ISO 14064-1;  Other, please specify: SINANET 2018 (electricity) - INEMAR  (trasport) - ISPRA Ambiente (environment)</t>
  </si>
  <si>
    <t>To calculate scope 1 and 2 we have used GHG protocol and xls sheets approved by GHG.Moreover, to refine emissions from cars, we used the coefficient provided by the cars'manufacturers.</t>
  </si>
  <si>
    <t>2021-07-23 20:38:41.0</t>
  </si>
  <si>
    <t>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US EPA Emissions &amp; Generation Resource Integrated Database (eGRID)</t>
  </si>
  <si>
    <t>TFP CORPORATION</t>
  </si>
  <si>
    <t>2021-07-20 19:51:55.0</t>
  </si>
  <si>
    <t>Other, please specify: Not applicable;  We don't measure emission of CO2.</t>
  </si>
  <si>
    <t>Not applicable; We don't measure emission of CO2.</t>
  </si>
  <si>
    <t>TGS ASA</t>
  </si>
  <si>
    <t>2021-07-23 17:49:14.0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</si>
  <si>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e Carbon Footprint Country Specific Electricity Grid Greenhouse Gas Emissions Factors (last updated September 2020) for non-US locations</t>
  </si>
  <si>
    <t>TGS is an office-based company that does not operate or own vessels, manufacturing plants or factories. These emissions are related to two vehicles maintained by the company for local deliveries in Houston and Oslo (emissions calculated based upon mileage and using the CO2 emission factor from Handbook of Emission Factors (HBEFA) Version 4.1 August 2019 and Methane (CH4) and N2O emission factors from USEPA Simplified GHG Emissions Calculator August 2020) and the natural gas used to heat the office building TGS owned in Bedford prior to it being sold in the summer of 2020 (calculated using the UK Natural Gas Emissions Factors: UK Government GHG Conversion).Energy usage in our offices and data centers make up TGS' Scope 2 emissions. These are calculated from the kWh of electricity usage for each of our offices and data centers using the Carbon Footprint Country Specific Electricity Grid Greenhouse Gas Emissions Factors (last updated September 2020) for non-US locations and the U.S. Environmental Protection Agency's Center for Corporate Climate Leadership Greenhouse Gas Inventory Guidance Documents and Emissions Factors Hub for US locations (last updated August 2020).TGS' seismic operations emissions are calculated based upon fuel consumption used during the operation, whether it is marine, land, or airborne, and the marine include fuel consumption related to mobilization and the support vessels used in the survey. Fuel consumption for vessels is required to be reported and has been tracked using through the company's operations protocols. Emissions calculations were done based upon guidance provided by an external environmental consultant using the following: For GHG: EPA Simplified GHG Emissions Calculator, Version 6, EPA Center for Corporate Climate Leadership, August 2020. For NOx: EMEP/EEA Air Pollutant Emission Inventory Guidebook 2016, European Environment Agency, NOx factors from Table 3-1 (Tier 1 Emissions Factors for Ships Using Bunker Fuel Oil) and Table 3-2 (Tier 1 Emissions Factors for Ships using Marine Diesel Oil (MDO) and Marine Gas Oil (MGO)). For SOx: Marine Fuel specification: Chevron Global Marine Products (June 2012) and fuel sulfur content. IMO Regulation 14, Resolution MEPC.280(70) - global cap outside of emission control areas 0.5% on and after 1 January 2020.</t>
  </si>
  <si>
    <t>THAI HONGKANG</t>
  </si>
  <si>
    <t>2021-07-21 06:27:09.0</t>
  </si>
  <si>
    <t>Other, please specify: 正在开展调查中。</t>
  </si>
  <si>
    <t>参考本地职能部门的排放标准。</t>
  </si>
  <si>
    <t>THAI METAL ALUMINIUM CO LTD</t>
  </si>
  <si>
    <t>2021-07-26 10:31:52.0</t>
  </si>
  <si>
    <t>IPCC Guidelines for National Greenhouse Gas Inventories, 2006; ISO 14064-1; Thailand Greenhouse Gas Management Organization: The National Guideline Carbon Footprint for organization; WBCSD: The Cement CO2 and Energy Protocol</t>
  </si>
  <si>
    <t>2021-07-28 17:18:27.0</t>
  </si>
  <si>
    <t>2021-08-12 10:03:01.0</t>
  </si>
  <si>
    <t>2021-07-27 21:17:56.0</t>
  </si>
  <si>
    <t>The Anderson-DuBose Company</t>
  </si>
  <si>
    <t>2021-07-26 14:58:00.0</t>
  </si>
  <si>
    <t>THE BERNARD GROUP</t>
  </si>
  <si>
    <t>2021-07-12 14:58:48.0</t>
  </si>
  <si>
    <t>US EPA Center for Corporate Climate Leadership: Direct Emissions from Stationary Combustion Sources;  Other, please specify: We participate in a annual assessment with EcoVadis and are a signatory of the United Nations Global Compact, ISO 14001 Certified</t>
  </si>
  <si>
    <t>EcoVadis - We participate in an annual environmental assessment including emissions reporting with EcoVadis. Our results are available publicly.United Nations Global Compact - We are also a signatory of the United Nations Global Compact and submit an annual Communication on Progress which includes emissions reporting. This Communication on Progress is published on their website.ISO 14001 Certified</t>
  </si>
  <si>
    <t>2021-07-27 02:12:13.0</t>
  </si>
  <si>
    <t>The Brixton Group</t>
  </si>
  <si>
    <t>2021-06-07 21:22:33.0</t>
  </si>
  <si>
    <t>THE BROADSWORD PRODUCTION GROUP LTD</t>
  </si>
  <si>
    <t>2021-07-22 08:59:34.0</t>
  </si>
  <si>
    <t>Other, please specify: None at this stage</t>
  </si>
  <si>
    <t>We have not collected activity data to calculate emissions.</t>
  </si>
  <si>
    <t>The Chiba Bank, Ltd.</t>
  </si>
  <si>
    <t>2021-07-28 09:04:59.0</t>
  </si>
  <si>
    <t>The Chugoku Electric Power Company</t>
  </si>
  <si>
    <t>2021-07-28 00:32:29.0</t>
  </si>
  <si>
    <t>2021-07-27 21:08:14.0</t>
  </si>
  <si>
    <t>2021-07-28 19:59:28.0</t>
  </si>
  <si>
    <t>The drilling company of 1972</t>
  </si>
  <si>
    <t>2021-08-10 07:15:01.0</t>
  </si>
  <si>
    <t>The Environmental Health Consultancy Pty Ltd (Ehc)</t>
  </si>
  <si>
    <t>2021-07-26 07:03:00.0</t>
  </si>
  <si>
    <t>THE FARM INC.</t>
  </si>
  <si>
    <t>2021-04-21 14:19:50.0</t>
  </si>
  <si>
    <t>2021-07-28 16:34:24.0</t>
  </si>
  <si>
    <t>2021-07-28 04:51:54.0</t>
  </si>
  <si>
    <t>The Hain Celestial Group, Inc.</t>
  </si>
  <si>
    <t>2021-07-26 21:12:31.0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</si>
  <si>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</si>
  <si>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2021-07-28 12:26:51.0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</si>
  <si>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Mandatory Greenhouse Gas Reporting Rule</t>
  </si>
  <si>
    <t>The HAVI Group, LP</t>
  </si>
  <si>
    <t>2021-07-22 11:17:43.0</t>
  </si>
  <si>
    <t>2021-07-28 22:07:02.0</t>
  </si>
  <si>
    <t>The IMAGINE Group, LLC</t>
  </si>
  <si>
    <t>2021-07-08 21:02:04.0</t>
  </si>
  <si>
    <t>2021-07-27 12:46:46.0</t>
  </si>
  <si>
    <t>The Climate Registry: General Reporting Protocol; The Greenhouse Gas Protocol: A Corporate Accounting and Reporting Standard (Revised Edition); The Greenhouse Gas Protocol: Scope 2 Guidance; US EPA Mandatory Greenhouse Gas Reporting Rule</t>
  </si>
  <si>
    <t>2021-07-28 06:05:05.0</t>
  </si>
  <si>
    <t>2021-07-28 21:07:51.0</t>
  </si>
  <si>
    <t>At Kraft Heinz we have established the reporting boundary of our Scope 1 and Scope 2 GHG emissions to include those generated by our directly owned global manufacturing plants. Our Scope 1 and 2 reporting excludes emissions from other Kraft Heinz owned assets such as separate warehouses &amp;; distribution centers, corporate headquarters and sales office locations. The utility sources utilized for GHGs calculation for our manufacturing plants include those from purchased electricity and direct fuel consumption. It should be mentioned that for the 2020 reporting cycle/period the fuel utilized for the operation of backup generators, fuel consumed by plant mobile assets, such as forklifts and cars, and other sources such as refrigerants are not included in Scope 1 GHG calculations.We want to highlight a number of changes that have been incorporated to our 2019 utility consumption and greenhouse gas generation. First: our emission factor library was updated to utilize more current values; Second: in 2020 we conducted a further review of our global utility usage data which resulted in some changes to our 2019 total energy consumption; and Third: we incorporated utility data for our two sites in Venezuela and our Papua New Guinea site, which had been excluded from our reporting boundary last year due to operational challenges we had had in prior years. As a result of these updates we are restating our 2019 Scope 1 and 2 emissions. Our new 2019 location based Scope 1 and 2 values are: 595,918 MT CO2-eq and 713,955 MT CO2-eq respectively (for a total of 1,309,874 MT CO2-eq) and our market based Scope 2 values are: 720,524 MT CO2-eq (for a total of 1,316,442 MT CO2-eq).Our 2020 utility data includes values for our Venezuela and Papua New Guinea plants along with our new site in Yangying, in China which started operating in 2020. It also includes data for our Nanjing, China plant which was divested in 2020.</t>
  </si>
  <si>
    <t>2021-07-12 10:05:54.0</t>
  </si>
  <si>
    <t>THE MERLIN TOOLS CO.,LTD. NANJING</t>
  </si>
  <si>
    <t>2021-07-16 06:03:12.0</t>
  </si>
  <si>
    <t>THE MILLENNIUM GROUP OF DELAWARE INC</t>
  </si>
  <si>
    <t>2021-06-29 15:16:36.0</t>
  </si>
  <si>
    <t>We do not collect activity data or calculate emissions. TMG is working on certification to learn how to track emissions</t>
  </si>
  <si>
    <t>2021-07-27 17:58:23.0</t>
  </si>
  <si>
    <t>The Greenhouse Gas Protocol: A Corporate Accounting and Reporting Standard (Revised Edition); US EPA Center for Corporate Climate Leadership:  Direct Emissions from Mobile Combustion Sources; US EPA Center for Corporate Climate Leadership: Indirect Emissions From Purchased Electricity; US EPA Mandatory Greenhouse Gas Reporting Rule;  Other, please specify: See 5.2a for details</t>
  </si>
  <si>
    <t>2021-07-27 18:40:00.0</t>
  </si>
  <si>
    <t>2021-07-27 10:24:21.0</t>
  </si>
  <si>
    <t>2021-07-28 01:56:14.0</t>
  </si>
  <si>
    <t>The PCS Group Ltd</t>
  </si>
  <si>
    <t>2021-07-14 10:35:40.0</t>
  </si>
  <si>
    <t>Other, please specify: NONE</t>
  </si>
  <si>
    <t>we have nothing formal in place to any standard.</t>
  </si>
  <si>
    <t>2021-07-23 18:22:33.0</t>
  </si>
  <si>
    <t>2021-07-28 22:19:17.0</t>
  </si>
  <si>
    <t>The Greenhouse Gas Protocol: A Corporate Accounting and Reporting Standard (Revised Edition); US EPA Center for Corporate Climate Leadership:  Direct Emissions from Mobile Combustion Sources; US EPA Center for Corporate Climate Leadership: Indirect Emissions From Purchased Electricity; US EPA Emissions &amp; Generation Resource Integrated Database (eGRID)</t>
  </si>
  <si>
    <t>The Renewal Workshop</t>
  </si>
  <si>
    <t>2021-07-27 21:49:51.0</t>
  </si>
  <si>
    <t>The Roasting Co LTD</t>
  </si>
  <si>
    <t>2021-07-08 07:53:15.0</t>
  </si>
  <si>
    <t>2021-07-28 18:28:30.0</t>
  </si>
  <si>
    <t>IPCC Guidelines for National Greenhouse Gas Inventories, 2006; The Climate Registry: Electric Power Sector (EPS) Protocol;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Emissions &amp; Generation Resource Integrated Database (eGRID); US EPA Mandatory Greenhouse Gas Reporting Rule;  Other, please specify: ONE Future Methane Intensity Protocol (2020) is used for Southern Company Gas methane intensity numbers provided in section 4.  Southern Company Gas non-GHGRP methane sources are calculated consistent with the EPA Greenhouse Gas Inventory</t>
  </si>
  <si>
    <t>ONE Future Methane Intensity Protocol (2020) is used for Southern Company Gas methane intensity numbers provided in section 4. Southern Company Gas non-GHGRP methane sources are calculated consistent with the EPA Greenhouse Gas Inventory; 2019 non-GHGRP data was used as a proxy for 2020 non-GHGRP data which was not yet available.</t>
  </si>
  <si>
    <t>2021-07-27 14:15:13.0</t>
  </si>
  <si>
    <t>IPCC Guidelines for National Greenhouse Gas Inventories, 2006; The Greenhouse Gas Protocol: A Corporate Accounting and Reporting Standard (Revised Edition);  Other, please specify: 2020 Guidelines to DEFRA/DECC's GHG Conversion Factors for Company Reporting</t>
  </si>
  <si>
    <t>SPAR's carbon footprint was calculated following the Greenhouse Gas Protocol methodology. Emission factors that were used included IPCC Fourth Assessment Report, 2020 Guidelines to DEFRA/DECC's GHG Conversion Factors for Company Reporting and Eskom's grid emission factor.Fuels, energy, water and waste (including wastewater) data is collected on a monthly basis. Refrigerant gases, downstream transportation and distribution and business travel data is collected annually. Employee commute survey is conducted once a year. Stores' energy, LPG and fuels data is collected annually for the entire year.Collected data was reviewed for data consistency, accuracy and completeness. Emissions were calculated by multiplying activity data by the corresponding emission factor.</t>
  </si>
  <si>
    <t>THE SPUR GROUP INC</t>
  </si>
  <si>
    <t>2021-07-09 15:31:30.0</t>
  </si>
  <si>
    <t>Other, please specify: https://www.epa.gov/energy/greenhouse-gas-equivalencies-calculator?unit=gasoline&amp;amount=3</t>
  </si>
  <si>
    <t>We used the following calculation: Average single commute = 20 miles = .9 metric tons emitted X 5000 annual trips = 4,500 metric tons of savings = $300,000 in monetary savings</t>
  </si>
  <si>
    <t>2021-07-28 10:00:16.0</t>
  </si>
  <si>
    <t>2021-07-28 02:59:03.0</t>
  </si>
  <si>
    <t>The Wendy's Company</t>
  </si>
  <si>
    <t>2021-07-19 12:44:44.0</t>
  </si>
  <si>
    <t>THE WYNFORD GROUP INC.</t>
  </si>
  <si>
    <t>2021-06-14 18:34:59.0</t>
  </si>
  <si>
    <t>We do not collect activity data</t>
  </si>
  <si>
    <t>2021-07-28 10:55:34.0</t>
  </si>
  <si>
    <t>Japan Ministry of the Environment, Law Concerning the Promotion of the Measures to Cope with Global Warming, Superceded by Revision of the Act on Promotion of Global Warming Countermeasures (2005 Amendment); The Greenhouse Gas Protocol: Scope 2 Guidance</t>
  </si>
  <si>
    <t>THE7STARS UK LIMITED</t>
  </si>
  <si>
    <t>2021-06-30 09:19:55.0</t>
  </si>
  <si>
    <t>Other, please specify: AA Ad Net Zero</t>
  </si>
  <si>
    <t>2021-07-29 03:53:13.0</t>
  </si>
  <si>
    <t>IEA CO2 Emissions from Fuel Combustion; The Greenhouse Gas Protocol: A Corporate Accounting and Reporting Standard (Revised Edition); The Greenhouse Gas Protocol: Scope 2 Guidance; US EPA Emissions &amp; Generation Resource Integrated Database (eGRID)</t>
  </si>
  <si>
    <t>THIEME CORPORATION</t>
  </si>
  <si>
    <t>2021-07-06 12:57:22.0</t>
  </si>
  <si>
    <t>THINKING</t>
  </si>
  <si>
    <t>2021-06-02 07:58:14.0</t>
  </si>
  <si>
    <t>THINOVA CO., LTD.</t>
  </si>
  <si>
    <t>2021-07-23 00:59:44.0</t>
  </si>
  <si>
    <t>2021-07-14 09:39:17.0</t>
  </si>
  <si>
    <t>2021-07-23 12:50:59.0</t>
  </si>
  <si>
    <t>2021-07-18 14:50:02.0</t>
  </si>
  <si>
    <t>Other, please specify: Other: Swiss Federal Department for Energy / Environment</t>
  </si>
  <si>
    <t>Swiss Federal Department for Energy (SFDE), Emission factorsFuel,Material,Energy / Emission Factor / UnitDiesel/Gas oil / 2.62 / kg CO2 per literDiesel/Gas oil / 270 / kg CO2 per MWhNatural gas / 0.002 / metric tonnes CO2 per m3Electricity / 122 / kg CO2 per MWhThe relevant consumption figures are collected on a daily, onthly and annually basis.These figures are used to establisg the yearly environmental report according to ISO 140001: 2018 standards. The environmental report is audited by the Swiss Associationfor Quality and Management Systems (SQS)Thommen-Furler completents its energy managment strategy with the support of the "Energy Agency for the Swiss private sector" EnAW. The SME model provides energy management for small and medium-size companies that do not have their own energy officer, emit less than 1500 tons of CO₂ annually and spend less than 1 000 000 francs on energy. With minimal outlay, existing energy efficiency potential is ascertained and exploited by means of cost-effective measures. Opting for the SME model is already worthwhile as of annual energy costs of 20 000 francs.Six steps to lower costs and sustainability1) Energy check-up at the enterpriseThe EnAW consultant looks at the enterprise for energy savings potential. Amongst the things analysed are building services, the building envelope and the production process.2) Company-specific efficiency measures: Based on the information from the energy check-up, the EnAW consultant suggests appropriate efficiency measures. The measures are guided by the cost effectiveness principle. The company decides when to implement which measures.3) Concluding a target agreement: Based on the measures catalogue, the company management and the EnAW consultant determine how much energy and CO₂ the establishment should save. The savings target is written into a target agreement.4) Implementing the measures: The enterprise itself implements the measures step by step. The EnAW's consultant is on hand to provide help and advice.5) Annual monitoring: Each year it is verified whether the agreed target has been met. The enterprise documents its own energy consumption and the measures taken in a simple, web-based too6) EnAW label «CO₂ &amp;; kWh reduced»: If the outcome is positive, the enterprise receives the EnAW label «CO₂ &amp;; kWh reduced».</t>
  </si>
  <si>
    <t>2021-07-28 19:42:22.0</t>
  </si>
  <si>
    <t>2021-08-24 14:18:26.0</t>
  </si>
  <si>
    <t>2021-07-14 09:09:05.0</t>
  </si>
  <si>
    <t>Bilan Carbone; China Corporate Energy Conservation and GHG Management Programme; ISO 14064-1; The Greenhouse Gas Protocol: Public Sector Standard</t>
  </si>
  <si>
    <t>2021-07-27 07:25:20.0</t>
  </si>
  <si>
    <t>2021-06-28 06:29:43.0</t>
  </si>
  <si>
    <t>2021-07-23 09:43:50.0</t>
  </si>
  <si>
    <t>TI Fluid Systems</t>
  </si>
  <si>
    <t>2021-07-28 16:07:54.0</t>
  </si>
  <si>
    <t>TIANCHANG HING US PACKING</t>
  </si>
  <si>
    <t>2021-08-13 08:12:16.0</t>
  </si>
  <si>
    <t>Tiangong International Co., LIMITED</t>
  </si>
  <si>
    <t>2021-07-23 07:00:20.0</t>
  </si>
  <si>
    <t>TIANHENG MACHINERY CO. LTD</t>
  </si>
  <si>
    <t>2021-07-06 07:41:55.0</t>
  </si>
  <si>
    <t>TIANJIN BOLIAN PACKAGE CO.,LTD</t>
  </si>
  <si>
    <t>2021-07-12 12:28:19.0</t>
  </si>
  <si>
    <t>TIANJIN DONGAN BROTHERS CO LTD</t>
  </si>
  <si>
    <t>2021-06-22 09:51:57.0</t>
  </si>
  <si>
    <t>2021-07-27 03:41:01.0</t>
  </si>
  <si>
    <t>Tianjin Horser Packaging Co.,Ltd.</t>
  </si>
  <si>
    <t>2021-07-26 15:34:59.0</t>
  </si>
  <si>
    <t>Tianma Microelectronics Co Ltd</t>
  </si>
  <si>
    <t>2021-07-09 08:07:05.0</t>
  </si>
  <si>
    <t>TIANXI HOLDING GROUP</t>
  </si>
  <si>
    <t>2021-07-22 22:44:50.0</t>
  </si>
  <si>
    <t>TIBERINA HOLDING SRL</t>
  </si>
  <si>
    <t>2021-07-27 17:46:38.0</t>
  </si>
  <si>
    <t>Tidewater Inc</t>
  </si>
  <si>
    <t>2021-07-28 19:08:50.0</t>
  </si>
  <si>
    <t>2021-07-22 10:04:14.0</t>
  </si>
  <si>
    <t>Tigers Polymer Corporation</t>
  </si>
  <si>
    <t>2021-07-21 09:14:43.0</t>
  </si>
  <si>
    <t>2021-06-22 09:14:23.0</t>
  </si>
  <si>
    <t>2021-07-27 21:05:14.0</t>
  </si>
  <si>
    <t>TIME VALUE LIMITED</t>
  </si>
  <si>
    <t>2021-07-12 12:52:58.0</t>
  </si>
  <si>
    <t>China Corporate Energy Conservation and GHG Management Programme;  Other, please specify: 無</t>
  </si>
  <si>
    <t>無</t>
  </si>
  <si>
    <t>TIMKEN STEEL CORP</t>
  </si>
  <si>
    <t>2021-07-28 14:37:20.0</t>
  </si>
  <si>
    <t>The Greenhouse Gas Protocol: Scope 2 Guidance; US EPA Emissions &amp; Generation Resource Integrated Database (eGRID); US EPA Mandatory Greenhouse Gas Reporting Rule; World Steel Association CO2 emissions data collection guidelines</t>
  </si>
  <si>
    <t>Tinford TextilesLimited</t>
  </si>
  <si>
    <t>2021-07-28 07:54:12.0</t>
  </si>
  <si>
    <t>2021-07-27 17:00:02.0</t>
  </si>
  <si>
    <t>TİRSAN KARDAN SANAYİ VE TİCARET ANONİM ŞİRKETİ</t>
  </si>
  <si>
    <t>2021-07-26 14:05:56.0</t>
  </si>
  <si>
    <t>Japan Ministry of the Environment, Law Concerning the Promotion of the Measures to Cope with Global Warming, Superceded by Revision of the Act on Promotion of Global Warming Countermeasures (2005 Amendment);  Other, please specify: 経産省のエネルギー使用の合理化等に関する法律</t>
  </si>
  <si>
    <t>「経産省のエネルギー使用の合理化等に関する法律」に基づく定期報告書の算出ロジックに準じる。</t>
  </si>
  <si>
    <t>Titan Cement International</t>
  </si>
  <si>
    <t>2021-07-28 17:04:26.0</t>
  </si>
  <si>
    <t>2021-07-27 21:24:00.0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</si>
  <si>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</si>
  <si>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2021-07-26 13:03:21.0</t>
  </si>
  <si>
    <t>2021-07-15 06:54:13.0</t>
  </si>
  <si>
    <t>TKK D.O.O.</t>
  </si>
  <si>
    <t>2021-08-25 06:06:11.0</t>
  </si>
  <si>
    <t>TMKT SERVICOS DE MARKETING LTDA</t>
  </si>
  <si>
    <t>2021-09-10 20:06:07.0</t>
  </si>
  <si>
    <t>TMR PLASTICS</t>
  </si>
  <si>
    <t>2021-04-27 08:45:10.0</t>
  </si>
  <si>
    <t>Other, please specify: TMR uses a specialized external supplier to  check an register emissions. They use the methodology prescribed by the Polish law. We do not have any detalis only the result</t>
  </si>
  <si>
    <t>Please see answer in 5.2</t>
  </si>
  <si>
    <t>TN MANUFACTURING</t>
  </si>
  <si>
    <t>2021-08-10 21:48:30.0</t>
  </si>
  <si>
    <t>TOBU TOP TOURS CO., LTD.</t>
  </si>
  <si>
    <t>2021-07-26 00:27:48.0</t>
  </si>
  <si>
    <t>2021-07-26 23:12:29.0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</si>
  <si>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The Tokyo Cap-and Trade Program</t>
  </si>
  <si>
    <t>2021-07-26 00:36:38.0</t>
  </si>
  <si>
    <t>2021-07-14 08:03:41.0</t>
  </si>
  <si>
    <t>2021-07-28 10:25:23.0</t>
  </si>
  <si>
    <t>2021-07-28 08:01:43.0</t>
  </si>
  <si>
    <t>2021-07-09 01:23:55.0</t>
  </si>
  <si>
    <t>2021-07-28 00:39:00.0</t>
  </si>
  <si>
    <t>2021-07-21 05:28:50.0</t>
  </si>
  <si>
    <t>2021-07-27 10:10:43.0</t>
  </si>
  <si>
    <t>2021-07-28 10:02:01.0</t>
  </si>
  <si>
    <t>2021-07-29 06:58:59.0</t>
  </si>
  <si>
    <t>Defra Environmental Reporting Guidelines: Including streamlined energy and carbon reporting guidance, 2019; 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US EPA Mandatory Greenhouse Gas Reporting Rule</t>
  </si>
  <si>
    <t>2021-07-27 14:42:26.0</t>
  </si>
  <si>
    <t>2021-07-27 09:50:39.0</t>
  </si>
  <si>
    <t>2021-07-28 06:02:21.0</t>
  </si>
  <si>
    <t>Japan Ministry of the Environment, Law Concerning the Promotion of the Measures to Cope with Global Warming, Superceded by Revision of the Act on Promotion of Global Warming Countermeasures (2005 Amendment);  Other, please specify: Grid Emissions Factors (GEF) 、EPA（United States Environmental Protection Agency) Emissions &amp; Generation Resource Integrated Database (eGRID)、</t>
  </si>
  <si>
    <t>▼スコープ1（ガソリン）は、全世界共通で以下の排出係数を使用。・環境省、地球温暖化対策の促進に関する法律の改定による、地球温暖化に対処する対策の促進に関する法律（2005年改定）　ガソリンの排出係数：2.32 (ｔCO2 / kl) を使用▼スコープ1（ガス）は、全世界共通で以下の排出係数を使用。・環境省、地球温暖化対策の促進に関する法律の改定による、地球温暖化に対処する対策の促進に関する法律（2005年改定）　天然ガス（液化天然ガス（LNG）を除く）排出係数：2.22（ｔCO2/千Nm３） を使用▼スコープ1（ジェット燃料）は、全世界共通で以下の排出係数を使用。・環境省、地球温暖化対策の促進に関する法律の改定による、地球温暖化に対処する対策の促進に関する法律（2005年改定）　ジェット燃料油排出係数：2.46（ｔCO2/kl） を使用▼スコープ2（電気）は、各国政府機関発行の排出係数を使用。・環境省、地球温暖化対策の促進に関する法律の改定による、地球温暖化に対処する対策の促進に関する法律（2005年改定）　日本の電力排出係数：0.470 (kg CO2 / kWh) を使用・EPA　Emissions &amp;; Generation Resource Integrated Database (eGRID)　「eGRID2019 Summary Tables」U.S. Average平均値　米国の電力排出係数 ：0.442 (kg CO2 / kWh) を使用・Grid Emissions Factors (GEF)　以下の国の公表値　中国の電力排出係数 ：0.7921 (kg CO2 / kWh) を使用（OM）　タイの電力排出係数 ：0.5664 (kg CO2 / kWh) を使用（CM）　シンガポールの排出係数：0.4085 (kg CO2 / kWh) を使用（OM）　インドネシアの電力排出係数 ：0.790 (kg CO2 / kWh) を使用（No.34 Jamali／Ex-post）　マレーシアの電力排出係数 ：0.5850 (kg CO2 / kWh) を使用（CM）▼スコープ2（電気）のうち、ニッポンレンタカーサービス㈱の地域販社17社中5社については、12社の売上高および電気使用量データから「換算値」を決定。換算値を用いて5社の推定電気使用量・推定CO2排出量を計算。</t>
  </si>
  <si>
    <t>2021-07-27 11:31:35.0</t>
  </si>
  <si>
    <t>2021-07-27 00:27:48.0</t>
  </si>
  <si>
    <t>Tokyo Glass CO., LTD.</t>
  </si>
  <si>
    <t>2021-07-13 01:04:11.0</t>
  </si>
  <si>
    <t>Japan Ministry of the Environment, Law Concerning the Promotion of the Measures to Cope with Global Warming, Superceded by Revision of the Act on Promotion of Global Warming Countermeasures (2005 Amendment);  Other, please specify: 環境省　エコアクション２１に関するガイドライン</t>
  </si>
  <si>
    <t>エコアクション２１の方針、基準に則り算定</t>
  </si>
  <si>
    <t>2021-07-23 23:52:18.0</t>
  </si>
  <si>
    <t>Tokyo Steel Manufacturing Co., Ltd.</t>
  </si>
  <si>
    <t>2021-07-28 13:52:21.0</t>
  </si>
  <si>
    <t>2021-07-28 02:27:23.0</t>
  </si>
  <si>
    <t>2021-07-27 00:33:36.0</t>
  </si>
  <si>
    <t>Other, please specify:  環境省｢サプライチェーンを通じた組織の温室効果ガス排出等の算定のための排出原単位データベース(ver3.1)｣、｢算定・報告・公表制度における排出係数｣、電気事業者別排出係数一覧表(令和2年度：2020年度) 」を適用して算出</t>
  </si>
  <si>
    <t>Scope1,2【現場】：2018年度と同様の方法で実施し、把握売上金額分（土木：売上金額の64%、建築：売上金額の78%　全体で73%を把握)に対して、土木・建築それぞれの1年間の総売上金額に外挿、合計して当社の総排出量を算出。2018年度に東急建設のみの総排出量の5%以下の排出量となる子会社(4社合計で1.5%)からの排出量は除外していたが、2019年度から全子会社の排出量をそれぞれで集計し、本体と同様に集計した売上高金額合計に対して1年間の総売上高金額に外挿して子会社各社の排出量を算出。 2018年度は、工事現場からの残土搬出運搬時の排出量はScope1から除外していたが、2019年度からScope1に取り込み算出。【本社等事業所】：本体・子会社とも全拠点での化石燃料使用量を種別毎に集計してそれぞれの排出係数を乗じて算出。電力も同様に全拠点での使用量を集計し排出係数を乗じて算出。Scope3・環境省が提供している”算定・報告・公表制度での温室効果ガス排出量の算定方法”を基本に各種カテゴリの排出量を算出。・カテゴリー11は「サプライチェーンを通じた組織の温室効果ガス排出等の算定のための排出原単位データベース（ver3.1）」[15]建物用途別・単位エネルギー使用量当たりの排出原単位を使用。 当該年度中に完成した建築物について、①建物種別と延床面積を抽出し種別ごとの延床面積(m2)を集計。”建築物エネルギー消費量調査報告(一般社団法人日本ビルエネルギー総合管理技術協会)”の数値を用いて、竣工ビルの用途ごとのエネルギ―消費量を算出。②建築物省エネルギ―法に該当する竣工建物の使用エネルギーは、BEI値を適用して算出。③上記①、②で求めたエネルギー量を上記排出源単位データベースによる用途別のエネルギー源別エネルギー消費割合をもとに各種エネルギー消費量を算定。得られたデータに、耐用年数（飲食店=30年、その他の用途は60年）乗じ、さらに各単位エネルギー使用量当たりの排出原単位を乗じて排出量を算定。 子会社に関しては、衛生設備機器(排水処理設備・ディスポーザー等)を対象に集計、耐用年数を5年、空調・照明機器については耐用年数を10年と設定し排出量を算出。・カテゴリー1の購入資材については建設業の主要資材である、生コンクリート、鉄筋、鉄骨の3項目について調達実績に該当する売上高を1年間の売上高に外挿して算定。子会社のカテゴリー１の購入資材についても、それぞれの会社で使用する主要資材について把握した実績に該当する売上高を1年間の売上高に外挿して算出。</t>
  </si>
  <si>
    <t>2021-07-28 09:36:20.0</t>
  </si>
  <si>
    <t>Japan Ministry of the Environment, Law Concerning the Promotion of the Measures to Cope with Global Warming, Superceded by Revision of the Act on Promotion of Global Warming Countermeasures (2005 Amendment); The Tokyo Cap-and Trade Program;  Other, please specify: 電気事業者別排出係数（特定排出者の温室効果ガス排出量算定用）※環境省公表のもの</t>
  </si>
  <si>
    <t>2021-07-28 05:52:40.0</t>
  </si>
  <si>
    <t>TOLY</t>
  </si>
  <si>
    <t>2021-07-27 11:56:50.0</t>
  </si>
  <si>
    <t>TOMITA PHARMACEUTICAL CO LTD</t>
  </si>
  <si>
    <t>2021-07-28 13:39:27.0</t>
  </si>
  <si>
    <t>2021-07-27 14:58:26.0</t>
  </si>
  <si>
    <t>2021-07-23 12:36:20.0</t>
  </si>
  <si>
    <t>TOMZ</t>
  </si>
  <si>
    <t>2021-08-19 20:22:30.0</t>
  </si>
  <si>
    <t>2021-07-14 07:25:24.0</t>
  </si>
  <si>
    <t>Tongda (Xiamen) Elastomers Co.,Ltd</t>
  </si>
  <si>
    <t>2021-07-27 03:06:32.0</t>
  </si>
  <si>
    <t>2021-07-13 07:44:11.0</t>
  </si>
  <si>
    <t>TONGYI</t>
  </si>
  <si>
    <t>2021-07-20 08:32:35.0</t>
  </si>
  <si>
    <t>Tongyu</t>
  </si>
  <si>
    <t>2021-06-30 06:26:05.0</t>
  </si>
  <si>
    <t>TONTEC PRECISION TOOLING</t>
  </si>
  <si>
    <t>2021-07-27 09:42:58.0</t>
  </si>
  <si>
    <t>TOP LINK INDUSTRIAL COMPANY LIMITED</t>
  </si>
  <si>
    <t>2021-07-23 07:26:45.0</t>
  </si>
  <si>
    <t>2021-07-22 07:12:40.0</t>
  </si>
  <si>
    <t>China Corporate Energy Conservation and GHG Management Programme; Energy Information Administration 1605B; ISO 14064-1; The GHG Indicator: UNEP Guidelines for Calculating Greenhouse Gas Emissions for Businesses and Non-Commercial Organizations</t>
  </si>
  <si>
    <t>2021-07-26 08:42:21.0</t>
  </si>
  <si>
    <t>2021-07-21 09:02:51.0</t>
  </si>
  <si>
    <t>Defra Environmental Reporting Guidelines: Including streamlined energy and carbon reporting guidance, 2019; IEA CO2 Emissions from Fuel Combustion; The Greenhouse Gas Protocol: A Corporate Accounting and Reporting Standard (Revised Edition);  Other, please specify: Danish District heating (Dansk Fjernvarme)</t>
  </si>
  <si>
    <t>Data provided by Danish District heating (Dansk Fjernvarme)</t>
  </si>
  <si>
    <t>Tophand Innovation Limited</t>
  </si>
  <si>
    <t>2021-08-03 04:47:16.0</t>
  </si>
  <si>
    <t>2021-08-17 02:44:56.0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</si>
  <si>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サプライチェーンを通じた温室効果ガス排出量算定に関する 基本ガイドライン (ver.2.3)</t>
  </si>
  <si>
    <t>・環境省「サプライチェーンを通じた温室効果ガス排出量算定に関する 基本ガイドライン (ver.2.3) 」に基づき、環境省「 サプライチェーンを通じた組織の温室効果ガス排出等の算定のための排出原単位データベース（Ver3.0）」を用いて算定。</t>
  </si>
  <si>
    <t>2021-07-22 06:05:23.0</t>
  </si>
  <si>
    <t>TOPSIL</t>
  </si>
  <si>
    <t>2021-07-16 11:37:17.0</t>
  </si>
  <si>
    <t>Defra Environmental Reporting Guidelines: Including streamlined energy and carbon reporting guidance, 2019; IPCC Guidelines for National Greenhouse Gas Inventories, 2006; The Greenhouse Gas Protocol: Scope 2 Guidance;  Other, please specify: KOBIZE</t>
  </si>
  <si>
    <t>Standard described by KOBIZE database</t>
  </si>
  <si>
    <t>TOPURA AMERICA FASTENERS, INC.</t>
  </si>
  <si>
    <t>2021-07-27 21:01:17.0</t>
  </si>
  <si>
    <t>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</si>
  <si>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2021-07-28 11:55:07.0</t>
  </si>
  <si>
    <t>TORCON</t>
  </si>
  <si>
    <t>2021-07-27 18:05:39.0</t>
  </si>
  <si>
    <t>Torex Gold Resources</t>
  </si>
  <si>
    <t>2021-07-28 00:03:45.0</t>
  </si>
  <si>
    <t>TOREX SEMICONDUCTOR LTD.</t>
  </si>
  <si>
    <t>2021-07-16 00:36:44.0</t>
  </si>
  <si>
    <t>TORSHARE LTD</t>
  </si>
  <si>
    <t>2021-07-01 05:36:30.0</t>
  </si>
  <si>
    <t>2021-07-28 13:28:49.0</t>
  </si>
  <si>
    <t>2021-07-26 05:56:08.0</t>
  </si>
  <si>
    <t>2021-07-08 17:41:47.0</t>
  </si>
  <si>
    <t>2021-07-20 00:20:39.0</t>
  </si>
  <si>
    <t>2021-07-28 13:06:58.0</t>
  </si>
  <si>
    <t>Totes Isotoner Corporation</t>
  </si>
  <si>
    <t>2021-07-28 19:42:07.0</t>
  </si>
  <si>
    <t>2021-07-28 06:57:41.0</t>
  </si>
  <si>
    <t>The Greenhouse Gas Protocol: A Corporate Accounting and Reporting Standard (Revised Edition);  Other, please specify: [CO2 emission coefficients from electricity] CO2 emission coefficients from electricity purchased based on TOTO Group contracts</t>
  </si>
  <si>
    <t>2021-07-28 17:49:15.0</t>
  </si>
  <si>
    <t>Western Climate Initiative (2010). Final Essential Requirements of Mandatory Reporting. Amended for Canadian Harmonization. December 17, 2010.Western Climate Initiative (2011). Final Essential Requirements of Mandatory Reporting. Amended for Canadian Harmonization – Second Update. December 21, 2011.Western Climate Initiative (2013). Final Essential Requirements of Mandatory Reporting. 2013 Addendum to Canadian Harmonization Version. December 20, 2013.Alberta TIER documentation</t>
  </si>
  <si>
    <t>2021-07-26 14:03:48.0</t>
  </si>
  <si>
    <t>IPCC Guidelines for National Greenhouse Gas Inventories, 2006; The Greenhouse Gas Protocol: A Corporate Accounting and Reporting Standard (Revised Edition); US EPA Emissions &amp; Generation Resource Integrated Database (eGRID);  Other, please specify: www.epa.gov</t>
  </si>
  <si>
    <t>TOY THINGS</t>
  </si>
  <si>
    <t>2021-07-28 08:06:16.0</t>
  </si>
  <si>
    <t>TOYO GOSEI</t>
  </si>
  <si>
    <t>2021-07-28 05:00:41.0</t>
  </si>
  <si>
    <t>TOYO INK (THAILAND) CO.,LTD.</t>
  </si>
  <si>
    <t>2021-08-05 01:45:29.0</t>
  </si>
  <si>
    <t>Thailand Greenhouse Gas Management Organization: The National Guideline Carbon Footprint for organization; The Greenhouse Gas Protocol: A Corporate Accounting and Reporting Standard (Revised Edition)</t>
  </si>
  <si>
    <t>2021-07-28 10:25:03.0</t>
  </si>
  <si>
    <t>Japan Ministry of the Environment, Law Concerning the Promotion of the Measures to Cope with Global Warming, Superceded by Revision of the Act on Promotion of Global Warming Countermeasures (2005 Amendment); Korea GHG and Energy Target Management System Operating Guidelines</t>
  </si>
  <si>
    <t>2021-07-27 06:27:52.0</t>
  </si>
  <si>
    <t>2021-07-28 08:32:14.0</t>
  </si>
  <si>
    <t>Act on the Rational Use of Energy; Japan Ministry of the Environment, Law Concerning the Promotion of the Measures to Cope with Global Warming, Superceded by Revision of the Act on Promotion of Global Warming Countermeasures (2005 Amendment);  Other, please specify: 電力使用に基づくCO2排出量算出に際しては、電気事業連合会の2009年度使用端CO2原単位である「0.351」を使用</t>
  </si>
  <si>
    <t>各種エネルギーからのCO2排出量算出に際しては省エネ法で定められた係数を使用、電力使用に基づくCO2排出量算出に際しては、電気事業連合会の2009年度使用端CO2原単位である「0.351」を使用している。そして、フロン冷媒に関しては地球温暖化対策の促進に関する法律（温対法）の冷媒の種類毎のCO2換算係数を適用している。</t>
  </si>
  <si>
    <t>2021-07-26 05:30:42.0</t>
  </si>
  <si>
    <t>2021-07-26 09:35:42.0</t>
  </si>
  <si>
    <t>2021-07-28 06:01:58.0</t>
  </si>
  <si>
    <t>CO2 Emission from Fuel Combustion, 2007 edition, IEA, Paris, France1990年の日本経団連係数</t>
  </si>
  <si>
    <t>2021-07-27 12:18:59.0</t>
  </si>
  <si>
    <t>2021-07-28 15:07:48.0</t>
  </si>
  <si>
    <t>2021-07-27 23:30:50.0</t>
  </si>
  <si>
    <t>2021-07-28 08:30:39.0</t>
  </si>
  <si>
    <t>2021-07-27 06:49:30.0</t>
  </si>
  <si>
    <t>2021-07-28 10:44:54.0</t>
  </si>
  <si>
    <t>2021-07-23 09:54:32.0</t>
  </si>
  <si>
    <t>2021-07-14 06:28:14.0</t>
  </si>
  <si>
    <t>TPR CO.LTD</t>
  </si>
  <si>
    <t>2021-07-27 08:05:36.0</t>
  </si>
  <si>
    <t>2021-07-27 08:43:21.0</t>
  </si>
  <si>
    <t>TR Fastenings</t>
  </si>
  <si>
    <t>2021-07-27 10:43:45.0</t>
  </si>
  <si>
    <t>Tractor Supply Co.</t>
  </si>
  <si>
    <t>2021-07-27 19:50:37.0</t>
  </si>
  <si>
    <t>TRAFFIC LOGISTICS</t>
  </si>
  <si>
    <t>2021-07-26 21:49:09.0</t>
  </si>
  <si>
    <t>2021-07-28 16:13:46.0</t>
  </si>
  <si>
    <t>IPIECA’s Petroleum Industry Guidelines for reporting GHG emissions, 2nd edition, 2011; IPIECA's Petroleum Industry Guidelines for reporting GHG emissions, 2003; Recommendations for reporting significant indirect emissions under Article 173-IV (ADEME 2018); Smart Freight Centre: GLEC Framework for Logistics Emissions Methodologies; The Greenhouse Gas Protocol: A Corporate Accounting and Reporting Standard (Revised Edition); The Greenhouse Gas Protocol: Scope 2 Guidance</t>
  </si>
  <si>
    <t>2021-07-28 04:45:51.0</t>
  </si>
  <si>
    <t>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</si>
  <si>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2021-07-21 20:32:33.0</t>
  </si>
  <si>
    <t>TRANS PANTANAL LTDA</t>
  </si>
  <si>
    <t>2021-08-19 20:36:48.0</t>
  </si>
  <si>
    <t>2021-07-27 22:50:45.0</t>
  </si>
  <si>
    <t>Australia - National Greenhouse and Energy Reporting Act; Environment Canada, Sulphur hexafluoride (SF6) Emission Estimation and Reporting Protocol for Electric Utilities; The Greenhouse Gas Protocol: A Corporate Accounting and Reporting Standard (Revised Edition); US EPA Center for Corporate Climate Leadership: Direct Emissions from Stationary Combustion Sources;  Other, please specify: Government of Alberta (CCIR/TIER) and Ontario (390/18)</t>
  </si>
  <si>
    <t>Our corporate-wide GHG inventory and calculation of scope 1 and 2 emissions are guided by the Greenhouse Gas Protocol: A Corporate Accounting and Reporting Standard. Calculations and reporting are carried out using an Operational Control boundary. As per the Kyoto Protocol, GHGs include carbon dioxide, methane, nitrous oxide, sulphur hexafluoride, nitrogen trifluoride, hydrofluorocarbons, and perfluorocarbons. Our exposure is limited to carbon dioxide, methane, nitrous oxide, and a small amount of sulphur hexafluoride. The majority of our estimated GHG emissions are comprised of carbon dioxide emissions from stationary combustion from coal and natural gas power generation. At our business unit or operations level, calculation of emissions defaults to carbon regulations (and associated methodologies) if these are in place and are aligned with an operational control boundary. All protocols or regulations have historically aligned with operational control boundaries, but in 2017 Ontario changed reporting boundaries for our Sarnia, Ontario gas facility. For this facility, in 2020, we calculate emissions as per O. Reg 390/18 for regulatory purposes but continue to calculate corporate emissions on an Operational Control boundary guided by the Greenhouse Gas Protocol: A Corporate Accounting and Reporting Standard. Other gas facilities in Ontario are guided by O. Reg. 390/18, which also aligns with an operational control boundary. In Alberta, in 2020, emission calculations for our coal facilities and one gas facility were guided the Technology Innovation and Emissions Reduction Regulation (TIER). Our gas facilities emissions in Australia are calculated in accordance with National Greenhouse and Energy Reporting (NGER). Our coal facility emissions in Washington State are calculated in line with the EPA Greenhouse Gas Reporting Program (GHGRP) or eGGRT. Emissions in 2020 in Alberta and Ontario, under Technology Innovation and Emissions Reduction (TEIR) and O. Reg 390/18 respectively, were verified to reasonable assurance as per regulation. In addition, our entire corporate inventory is verified to a level of limited assurance. In Canada we also report facility GHG emissions through the Greenhouse Gas Reporting Program and SF6 emissions in line with Environment Canada's SF6 Emission Estimation and Reporting Protocol for Electric Utilities.</t>
  </si>
  <si>
    <t>TRANSAMBIENTAL</t>
  </si>
  <si>
    <t>2021-07-28 17:07:41.0</t>
  </si>
  <si>
    <t>Other, please specify: A empresa esta em fase de desenvolvimento e estará implantando metodos de medição futuramente.</t>
  </si>
  <si>
    <t>A empresa esta em fase de desenvolvimento e estará implantando metodos de medição futuramente.</t>
  </si>
  <si>
    <t>TRANSAMERICA LUBRICANTS INC</t>
  </si>
  <si>
    <t>2021-05-27 20:06:15.0</t>
  </si>
  <si>
    <t>2021-07-27 16:26:36.0</t>
  </si>
  <si>
    <t>TRANSFER International Staff k.s</t>
  </si>
  <si>
    <t>2021-06-21 11:42:51.0</t>
  </si>
  <si>
    <t>Other, please specify: None of above</t>
  </si>
  <si>
    <t>We are not transport, logistic or production company. We do not collect data about calculating emissions.</t>
  </si>
  <si>
    <t>2021-07-28 12:34:05.0</t>
  </si>
  <si>
    <t>European Union Emission Trading System (EU ETS): The Monitoring and Reporting Regulation (MMR) – General guidance for installations; The Greenhouse Gas Protocol Agricultural Guidance: Interpreting the Corporate Accounting and Reporting Standard for the Agricultural Sector</t>
  </si>
  <si>
    <t>TRANSFORMADOS METALICOS TORAL</t>
  </si>
  <si>
    <t>2021-06-09 10:36:18.0</t>
  </si>
  <si>
    <t>Other, please specify: we don´t use any</t>
  </si>
  <si>
    <t>Transkothe</t>
  </si>
  <si>
    <t>2021-06-04 18:27:34.0</t>
  </si>
  <si>
    <t>TRANSLEO LOGISTICA LTDA</t>
  </si>
  <si>
    <t>2021-07-27 23:51:14.0</t>
  </si>
  <si>
    <t>Transmiro</t>
  </si>
  <si>
    <t>2021-06-14 19:27:58.0</t>
  </si>
  <si>
    <t>Dióxido de carbono gerado no processo de transporte. onde calculamos o Km rodado * óleo diesel (litros) - Do resultado multiplicamos o valor por 2,62 (valor indicado pela norma SASSMAQ).</t>
  </si>
  <si>
    <t>TRANSPARANA ARMAZEM GERAIS</t>
  </si>
  <si>
    <t>2021-06-10 17:19:28.0</t>
  </si>
  <si>
    <t>TransPerfect Translations International</t>
  </si>
  <si>
    <t>2021-08-27 14:13:59.0</t>
  </si>
  <si>
    <t>Other, please specify: EcoVadis</t>
  </si>
  <si>
    <t>EcoVadis</t>
  </si>
  <si>
    <t>TRANSPORTADORA ALMEIDA DE</t>
  </si>
  <si>
    <t>2021-05-28 21:21:04.0</t>
  </si>
  <si>
    <t>Other, please specify: Temos o Certificado de qualidade SASSMAQ ele é baseado nos normas ISO 9000, 9001 e 14000, o Certificado SASSMAQ nos da uma formula para calcular a emissão de CO2.</t>
  </si>
  <si>
    <t>pego o consumo de diesel de cada veículo e multiplico por 3,16 para transforme em KG, depois divido por 1000 para transformar em tonelada</t>
  </si>
  <si>
    <t>2021-07-13 21:18:17.0</t>
  </si>
  <si>
    <t>TRANSPORTADORA SAVO LTDA</t>
  </si>
  <si>
    <t>2021-08-24 18:05:58.0</t>
  </si>
  <si>
    <t>2021-07-28 20:23:01.0</t>
  </si>
  <si>
    <t>Other, please specify: PROGRAMA DE CONTROLE DE POLUIÇÃO DO AR POR VEÍCULOS AUTOMOTORES - PROCONVE - CONTRAN</t>
  </si>
  <si>
    <t>em 6 de maio de 1986, a Resolução CONAMA nº 18 criou o Programa de Controle de Poluição do Ar por Veículos Automotores – PROCONVE, coordenado pelo IBAMA. O PROCONVE veio definir os primeiros limites de emissão para veículos leves e contribuir para o atendimento aos Padrões de Qualidade do Ar instituídos pelo PRONAR. Em 28 de outubro de 1993 a lei nº 8.723 endossou a obrigatoriedade de reduzir os níveis de emissão dos poluentes de origem veicular, contribuindo para induzir o desenvolvimento tecnológico dos fabricantes de combustíveis, motores e autopeças, e permitindo que veículos nacionais e importados passassem a atender aos limites estabelecidos. O cumprimento dessas exigências é aferido por meio de ensaios padronizados em dinamômetro e com ''combustíveis de referência”. O PROCONVE também impõe a certificação de protótipos e o acompanhamento estatístico em veículos na fase de produção (ensaios de produção), a autorização do IBAMA para uso de combustíveis alternativos, o recolhimento ou reparo de veículos e motores encontrados em desconformidade com a produção ou projeto e a proibição da comercialização de modelos de veículos não homologados. A homologação de protótipos é, de fato, o maior sustentáculo do PROCONVE, e faz com que as montadoras apliquem conceitos de projetos que assegurem um baixo potencial poluidor aos veículos novos, e uma taxa de deterioração das emissões ao longo de sua vida útil tão baixa quanto possível. Outro ponto importante a ressaltar é que o controle pelo Programa se dá a partir da classificação dos veículos em razão de seu Peso Bruto Total – PBT, sendo que as fases caracterizadas por ''L” para veículos leves e ''P” para veículos pesados vem sendo implantadas segundo cronogramas diferenciados. Os limites máximos de emissão dos compostos de chumbo (Pb) não são regulamentados no Brasil, em função de ter sido abolido o uso do chumbo tetraetila como aditivo da gasolina na década de 80.</t>
  </si>
  <si>
    <t>TRANSPORTES ANTÓNIO FRADE LDA</t>
  </si>
  <si>
    <t>2021-07-23 15:42:27.0</t>
  </si>
  <si>
    <t>2021-07-27 17:21:09.0</t>
  </si>
  <si>
    <t>2021-05-28 19:15:59.0</t>
  </si>
  <si>
    <t>TRANSPORTES DE GAS BESSEGA E MARSON LTDA</t>
  </si>
  <si>
    <t>2021-07-14 12:29:00.0</t>
  </si>
  <si>
    <t>TRANSPORTES DELLA VOLPE S A COMERCIO E INDUSTRIA</t>
  </si>
  <si>
    <t>TRANSPORTES DIAMANTE LTDA</t>
  </si>
  <si>
    <t>2021-06-30 12:01:45.0</t>
  </si>
  <si>
    <t>TRANSPORTES FG GARCIA SL</t>
  </si>
  <si>
    <t>2021-06-18 11:12:25.0</t>
  </si>
  <si>
    <t>TRANSPORTES GRITSCH LTDA.</t>
  </si>
  <si>
    <t>2021-07-28 01:29:39.0</t>
  </si>
  <si>
    <t>TRANSPORTES NATAL LTDA</t>
  </si>
  <si>
    <t>2021-07-28 01:36:12.0</t>
  </si>
  <si>
    <t>TRANSPORTES SANTA MARIA LTDA</t>
  </si>
  <si>
    <t>2021-08-26 17:09:02.0</t>
  </si>
  <si>
    <t>TransUnion</t>
  </si>
  <si>
    <t>2021-07-20 19:37:07.0</t>
  </si>
  <si>
    <t>2021-07-27 05:46:54.0</t>
  </si>
  <si>
    <t>Australia - National Greenhouse and Energy Reporting Act; US EPA Center for Corporate Climate Leadership: Indirect Emissions From Purchased Electricity</t>
  </si>
  <si>
    <t>TRANSVICON TRANSPORTES VITORIA DA CONQUISTA</t>
  </si>
  <si>
    <t>2021-07-29 11:39:56.0</t>
  </si>
  <si>
    <t>Transway plastic Co., Ltd</t>
  </si>
  <si>
    <t>2021-07-28 15:41:05.0</t>
  </si>
  <si>
    <t>2021-07-23 15:22:50.0</t>
  </si>
  <si>
    <t>TRATOS CAVI</t>
  </si>
  <si>
    <t>2021-07-28 13:43:57.0</t>
  </si>
  <si>
    <t>2021-07-28 21:11:00.0</t>
  </si>
  <si>
    <t>2021-07-27 12:07:05.0</t>
  </si>
  <si>
    <t>TRC Companies</t>
  </si>
  <si>
    <t>2021-07-28 18:59:10.0</t>
  </si>
  <si>
    <t>Tread Way Development</t>
  </si>
  <si>
    <t>2021-07-16 05:40:41.0</t>
  </si>
  <si>
    <t>Hong Kong Environmental Protection Department, Guidelines to Account for and Report on Greenhouse Gas Emissions and Removals for Buildings, 2010; Taiwan - GHG Reduction Act</t>
  </si>
  <si>
    <t>Treatt PLC</t>
  </si>
  <si>
    <t>2021-07-21 11:43:54.0</t>
  </si>
  <si>
    <t>2021-07-13 21:24:38.0</t>
  </si>
  <si>
    <t>2021-08-17 08:39:28.0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</si>
  <si>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  Other, please specify: IEA, UNEP, GRI Standards, SDG</t>
  </si>
  <si>
    <t>National conversion factors from the International EnergyAgency, UNEP guidelines for calculating greenhouse emissions, GRI Standards, the United Nations Sustainable Development Goals.</t>
  </si>
  <si>
    <t>TRENDS INTERNATIONAL LLC</t>
  </si>
  <si>
    <t>2021-07-07 18:51:38.0</t>
  </si>
  <si>
    <t>Other, please specify: Have not done this</t>
  </si>
  <si>
    <t>Have not done this</t>
  </si>
  <si>
    <t>Trendway Corporation</t>
  </si>
  <si>
    <t>2021-09-30 20:46:20.0</t>
  </si>
  <si>
    <t>Tri-Ring Group</t>
  </si>
  <si>
    <t>2021-07-27 10:08:00.0</t>
  </si>
  <si>
    <t>Other, please specify: "Guidelines for Accounting Methods and Reporting of GHG of Machinery and Equipment Manufacturing Enterprises (Trial)" of  China "Reference Guide for National Carbon Emission Trading Monitoring Plan Evaluation and Emission Report Verification"</t>
  </si>
  <si>
    <t>"Guidelines for Accounting Methods and Reporting of Greenhouse Gas Emissions of Machinery and Equipment Manufacturing Enterprises (Trial)" of the People's Republic of China "Reference Guide for National Carbon Emission Trading Monitoring Plan Evaluation and Emission Report Verification" 中华人民共和国《机械设备制造企业温室气体排放核算方法与报告指南(试行）》《全国碳排放权交易监测计划评估和排放报告核查参考指南》</t>
  </si>
  <si>
    <t>TRI - MESSINE CONSTRUCTION</t>
  </si>
  <si>
    <t>2021-07-27 15:09:52.0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</si>
  <si>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</si>
  <si>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Trifast PLC</t>
  </si>
  <si>
    <t>2021-07-27 10:47:50.0</t>
  </si>
  <si>
    <t>Trimax Apparel (Cambodia) Co., Ltd</t>
  </si>
  <si>
    <t>2021-07-15 05:40:15.0</t>
  </si>
  <si>
    <t>ABI Energia Linee Guida; Bilan Carbone; Energy Information Administration 1605B; IEA CO2 Emissions from Fuel Combustion; Recommendations for reporting significant indirect emissions under Article 173-IV (ADEME 2018); Regional Greenhouse Gas Initiative (RGGI) Model Rule; The GHG Indicator: UNEP Guidelines for Calculating Greenhouse Gas Emissions for Businesses and Non-Commercial Organizations; The Greenhouse Gas Protocol: Public Sector Standard</t>
  </si>
  <si>
    <t>2021-06-12 05:34:24.0</t>
  </si>
  <si>
    <t>2021-07-28 20:07:04.0</t>
  </si>
  <si>
    <t>IEA CO2 Emissions from Fuel Combustion;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</si>
  <si>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2021-07-28 08:36:32.0</t>
  </si>
  <si>
    <t>Trinity Industries, Inc.</t>
  </si>
  <si>
    <t>2021-07-24 03:35:27.0</t>
  </si>
  <si>
    <t>2021-07-28 21:40:42.0</t>
  </si>
  <si>
    <t>Triple Win Sports Industri Inc.</t>
  </si>
  <si>
    <t>2021-08-06 00:36:29.0</t>
  </si>
  <si>
    <t>Other, please specify: ECO Truxure Resource Advisor</t>
  </si>
  <si>
    <t>TRIPLUS</t>
  </si>
  <si>
    <t>2021-06-01 10:31:04.0</t>
  </si>
  <si>
    <t>Other, please specify: NEIS</t>
  </si>
  <si>
    <t>2021-07-26 09:44:32.0</t>
  </si>
  <si>
    <t>Trivium Packaging B.V</t>
  </si>
  <si>
    <t>2021-07-28 18:40:33.0</t>
  </si>
  <si>
    <t>TROJAN LITHOGRAPH CORPORATION</t>
  </si>
  <si>
    <t>2021-07-28 20:33:35.0</t>
  </si>
  <si>
    <t>Tropic Knits Ltd</t>
  </si>
  <si>
    <t>2021-07-28 10:50:26.0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</si>
  <si>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used figures from the Higg FEM  Green House Gas Emissions which is based on the GHG protocol</t>
  </si>
  <si>
    <t>used figures from the Higg FEM Green House Gas Emissions which is based on the GHG protocol</t>
  </si>
  <si>
    <t>TRT</t>
  </si>
  <si>
    <t>2021-05-10 04:51:00.0</t>
  </si>
  <si>
    <t>Other, please specify: Utilty bills</t>
  </si>
  <si>
    <t>Comparing month to month energy consumption via utlity bills and assessing how energy consumption can be reduced.</t>
  </si>
  <si>
    <t>2021-07-27 04:51:46.0</t>
  </si>
  <si>
    <t>IPCC Guidelines for National Greenhouse Gas Inventories, 2006; ISO 14064-1; Thailand Greenhouse Gas Management Organization: The National Guideline Carbon Footprint for organization; The Greenhouse Gas Protocol: Public Sector Standard</t>
  </si>
  <si>
    <t>Truist Financial Corp.</t>
  </si>
  <si>
    <t>2021-07-28 18:32:28.0</t>
  </si>
  <si>
    <t>Truly Opto-electronics</t>
  </si>
  <si>
    <t>2021-07-05 07:04:53.0</t>
  </si>
  <si>
    <t>Truvant</t>
  </si>
  <si>
    <t>2021-07-28 14:06:30.0</t>
  </si>
  <si>
    <t>Other, please specify: We did not report emissions for 2020.</t>
  </si>
  <si>
    <t>We did not report emissions for 2020.</t>
  </si>
  <si>
    <t>2021-07-28 20:20:33.0</t>
  </si>
  <si>
    <t>2021-07-28 04:54:39.0</t>
  </si>
  <si>
    <t>2021-07-28 11:49:01.0</t>
  </si>
  <si>
    <t>Other, please specify: Australian Government Climate Active Carbon Neutral Standard</t>
  </si>
  <si>
    <t>TSA has undertake its data collection and emissions calculations on the basis of the Australian Government Climate Active Carbon Neutral Standard. A third party template was utilised to capture all activity data, in conjunction with TSA partners and suppliers, and submitted to our external assessor to audit line with the Australian Government Climate Active Carbon Neutral Standard</t>
  </si>
  <si>
    <t>TSL (TRANSPORTES SARZEDO)</t>
  </si>
  <si>
    <t>2021-07-27 20:37:12.0</t>
  </si>
  <si>
    <t>2021-07-26 23:45:51.0</t>
  </si>
  <si>
    <t>2021-07-27 09:59:09.0</t>
  </si>
  <si>
    <t>Tsuruha Holdings Inc.</t>
  </si>
  <si>
    <t>2021-07-08 09:09:59.0</t>
  </si>
  <si>
    <t>TT Electronics Plc</t>
  </si>
  <si>
    <t>2021-07-27 14:00:07.0</t>
  </si>
  <si>
    <t>2021-06-23 19:17:12.0</t>
  </si>
  <si>
    <t>The Greenhouse Gas Protocol: Public Sector Standard; US EPA Center for Corporate Climate Leadership:  Direct Emissions from Mobile Combustion Sources;  Other, please specify: We are a member of SmartWay in Canada which uses a system that would be married with US EPA center</t>
  </si>
  <si>
    <t>I find it hard to find an easy place to get all of our information. I go between a few tracking systems, quanits and scope 3 tracker for SBT. I rely on Smartway to back this up. When we report to SmartWay, we put in accurate data on Kilometer and fuel use and it provides the details for us to report to Smartway and this is used for our basis of CDP reporting along with other tracking systems.</t>
  </si>
  <si>
    <t>2021-07-21 08:10:28.0</t>
  </si>
  <si>
    <t>European Union Emission Trading System (EU ETS): The Monitoring and Reporting Regulation (MMR) – General guidance for installations; ISO 14064-1; The Greenhouse Gas Protocol: A Corporate Accounting and Reporting Standard (Revised Edition); The Greenhouse Gas Protocol: Scope 2 Guidance;  Other, please specify: GRI, ISAE 3410 (IAASB)</t>
  </si>
  <si>
    <t>GRI: International Standard on Assurance Engagements (ISAE) 3410, Assurance Engagements on Greenhouse Gas Statements.</t>
  </si>
  <si>
    <t>2021-07-26 14:11:12.0</t>
  </si>
  <si>
    <t>Other, please specify: mainly figures coming from "Frauenhofer Institut", can be easily found in Web - also umweltbundesamt.de, umweltberatung.at, Verein für Konsumenteninformation, C02 calculator und VCOE und ÖAMTC, last not least wikipedia</t>
  </si>
  <si>
    <t>we are a small company with 60 people and are like old school manufacturing, punching, bending, sawing...e have excel sheets and fill in and update data freuqently</t>
  </si>
  <si>
    <t>2021-07-28 08:28:31.0</t>
  </si>
  <si>
    <t>Defra Environmental Reporting Guidelines: Including streamlined energy and carbon reporting guidance, 2019; IPIECA’s Petroleum Industry Guidelines for reporting GHG emissions, 2nd edition, 2011; The Greenhouse Gas Protocol: A Corporate Accounting and Reporting Standard (Revised Edition);  Other, please specify: IOGP Environmental Data Collection User Guide-2019; Oil and Gas UK EEMS Atmospheric Emissions Calculations (Nov 2008); GHG Protocol Corporate Value Chain Standard; IPIECA Estimating Petroleum Industry Value Chain GHG Emissions</t>
  </si>
  <si>
    <t>• UK Government GHG Conversion Factors for Company Reporting• Oil and Gas UK EEMS Atmospheric Emissions Calculations• OGP Environmental Data Collection User Guide• UK Ministry of Defence Standard 91-91 Issue7 – aviation fuel conversion factors</t>
  </si>
  <si>
    <t>TUNG HING PRODUCTS COMPANY LTD</t>
  </si>
  <si>
    <t>2021-07-03 01:19:01.0</t>
  </si>
  <si>
    <t>2021-07-23 02:00:16.0</t>
  </si>
  <si>
    <t>2021-07-28 20:45:22.0</t>
  </si>
  <si>
    <t>IPCC Guidelines for National Greenhouse Gas Inventories, 2006; ISO 14064-1; The Greenhouse Gas Protocol: A Corporate Accounting and Reporting Standard (Revised Edition);  Other, please specify: ICAO Airport Air Quality Manuel, TEIAS, Turkish Electricity Transportation &amp; Distribution Company Electricity Emission Factors, Aircraft Ground Energy Stystems/6.1.AGES Benefits</t>
  </si>
  <si>
    <t>Scope 2 emission factors and calculation methodologies:Scope 2, electrical emissions are calculated with multiplying the activity data (in kWh) with the emission factor within the scope of the CO2 calculation methodology. For emission factors; TEIAS 2017-2018-2019 electricity data was used as a source. You can access these emission factors via the link below.&lt;a href="https://www.teias.gov.tr/tr-TR/turkiye-elektrik-uretim-iletim-istatistikleri" target="_blank"&gt;https://www.teias.gov.tr/tr-TR/turkiye-elektrik-uretim-iletim-istatistikleri400 Hz emissions are calculated according to the usage time. ''Aircraft Ground Energy Systems/6.1.AGES Benefits” data is used for usage time information (as minute constant).ICAO Airport Air Quality Manuel, TEIAS, Turkish Electricity Transportation &amp;; Distribution Company Electricity Emission Factors, Aircraft Ground Energy Stystems/6.1.AGES Benefits</t>
  </si>
  <si>
    <t>2021-09-02 13:43:49.0</t>
  </si>
  <si>
    <t>2021-07-28 08:38:08.0</t>
  </si>
  <si>
    <t>2021-07-28 14:04:24.0</t>
  </si>
  <si>
    <t>2021-07-28 20:58:15.0</t>
  </si>
  <si>
    <t>Defra Environmental Reporting Guidelines: Including streamlined energy and carbon reporting guidance, 2019; IPCC Guidelines for National Greenhouse Gas Inventories, 2006; ISO 14064-1; US EPA Center for Corporate Climate Leadership:  Direct Emissions from Mobile Combustion Sources</t>
  </si>
  <si>
    <t>2021-07-16 17:50:27.0</t>
  </si>
  <si>
    <t>2021-06-24 07:46:12.0</t>
  </si>
  <si>
    <t>TWIG INTERNATIONAL</t>
  </si>
  <si>
    <t>2021-07-15 21:59:07.0</t>
  </si>
  <si>
    <t>Other, please specify: Average percentage of working days commuted to work.</t>
  </si>
  <si>
    <t>Estimate of reduction in commuting and business travel days.</t>
  </si>
  <si>
    <t>TWINS COMPANY LTD</t>
  </si>
  <si>
    <t>2021-07-27 01:22:43.0</t>
  </si>
  <si>
    <t>TYBER MEDICAL, LLC</t>
  </si>
  <si>
    <t>2021-07-21 18:31:43.0</t>
  </si>
  <si>
    <t>TYC REPRESENTACIONES</t>
  </si>
  <si>
    <t>2021-07-28 00:05:04.0</t>
  </si>
  <si>
    <t>Other, please specify: Estándares Nacionales de Calidad Ambiental para Aire y Disposiciones Complementarias.  D.S. N°003-2017</t>
  </si>
  <si>
    <t>Estándares nacionales de calidad ambiental para aire y disposiciones complementarias D.S º 003 - 2017 , normativa que promulga nuevos estándares de calidad ambiental para aire que se encuentran contenidas en el anexo del presente Decreto Supremo . La aplicación de los ECA para aire en los instrumentos de gestion ambiental aprobados , que sean de carácter preventivo , se realiza en la actualización o modificación de los mismos , en el marco de la normativa vigente del sistema Nacional de evaluación del Impacto Ambiental. Asimismo se emplea la normativa de Ecuador Resolución Nº 0002 - DMA- 2008 , se emplearan los limites máximos permisibles para gas natural los cuales son 140 mg/m3 para NOx y 100 mg/m3.</t>
  </si>
  <si>
    <t>TYMPHANY HK LTD</t>
  </si>
  <si>
    <t>2021-08-11 00:21:37.0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</si>
  <si>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 US EPA Mandatory Greenhouse Gas Reporting Rule</t>
  </si>
  <si>
    <t>U&amp;M MINERACAO E CONSTRUCAO S/A</t>
  </si>
  <si>
    <t>2021-07-27 18:53:47.0</t>
  </si>
  <si>
    <t>U. S. ELECTROFUSED MINERALS, INC.</t>
  </si>
  <si>
    <t>2021-07-28 17:05:25.0</t>
  </si>
  <si>
    <t>2021-07-27 19:37:50.0</t>
  </si>
  <si>
    <t>Defra Environmental Reporting Guidelines: Including streamlined energy and carbon reporting guidance, 2019; Energy Information Administration 1605B;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  Other, please specify: IEA GHG Emissions from Electricity Generation, OECD/IEA, Paris, 2020. (Year 2018 data)</t>
  </si>
  <si>
    <t>IEA GHG Emissions from Electricity Generation, OECD/IEA, Paris, 2020. (Year 2018 data)</t>
  </si>
  <si>
    <t>UAB KITRON LT</t>
  </si>
  <si>
    <t>2021-08-24 06:03:54.0</t>
  </si>
  <si>
    <t>Other, please specify: Greenhouse gas protocol.</t>
  </si>
  <si>
    <t>Kitron's CO2-emissions have been calculated in accordance with the ''Greenhouse Gas Protocol” published by the World Business Council for Sustainable Development (WBCSD) and World Resources Institute (WRI).</t>
  </si>
  <si>
    <t>Ubase Inc.</t>
  </si>
  <si>
    <t>2021-08-25 02:59:37.0</t>
  </si>
  <si>
    <t>Other, please specify: Not yet checked the issue above</t>
  </si>
  <si>
    <t>2021-07-26 21:25:31.0</t>
  </si>
  <si>
    <t>2021-07-28 17:08:37.0</t>
  </si>
  <si>
    <t>Defra Environmental Reporting Guidelines: Including streamlined energy and carbon reporting guidance, 2019; ISO 14064-1; The Greenhouse Gas Protocol: A Corporate Accounting and Reporting Standard (Revised Edition); The Greenhouse Gas Protocol: Scope 2 Guidance; VfU (Verein fur Umweltmanagement) Indicators Standard</t>
  </si>
  <si>
    <t>2021-07-22 13:47:03.0</t>
  </si>
  <si>
    <t>2021-06-10 05:37:49.0</t>
  </si>
  <si>
    <t>UDG Healthcare PLC</t>
  </si>
  <si>
    <t>2021-07-23 10:39:55.0</t>
  </si>
  <si>
    <t>Uehara Nameplate Industry</t>
  </si>
  <si>
    <t>2021-07-28 00:45:47.0</t>
  </si>
  <si>
    <t>2021-07-28 03:39:50.0</t>
  </si>
  <si>
    <t>Ugasa (Alimentos Preformados S.A.)</t>
  </si>
  <si>
    <t>2021-07-20 15:28:03.0</t>
  </si>
  <si>
    <t>Other, please specify: Estudio de la NORMA 85 Y 43 SEMARNAT</t>
  </si>
  <si>
    <t>Realizamos el estudio correspondiente de la Norma 85 Semarnat .- Niveles máximos permisibles de emisión de los equipos de combustión de calentamiento indirecto y sus medicionNorma 43 Semarnat.- Niveles máximos permisibles de emisión a la atmósfera de partículas solidas proveniente de fuentes fijas</t>
  </si>
  <si>
    <t>UGN INC</t>
  </si>
  <si>
    <t>2021-07-14 20:59:28.0</t>
  </si>
  <si>
    <t>2021-07-16 08:16:54.0</t>
  </si>
  <si>
    <t>ULLMAN DEVICES CORPORATION</t>
  </si>
  <si>
    <t>2021-07-27 12:38:15.0</t>
  </si>
  <si>
    <t>2021-07-20 19:50:33.0</t>
  </si>
  <si>
    <t>2021-08-11 08:52:25.0</t>
  </si>
  <si>
    <t>ULVAC, Inc.</t>
  </si>
  <si>
    <t>2021-07-28 09:41:32.0</t>
  </si>
  <si>
    <t>Act on the Rational Use of Energy; The Greenhouse Gas Protocol Agricultural Guidance: Interpreting the Corporate Accounting and Reporting Standard for the Agricultural Sector</t>
  </si>
  <si>
    <t>Umicore</t>
  </si>
  <si>
    <t>2021-07-26 15:17:05.0</t>
  </si>
  <si>
    <t>UNDERWRITEME LTD</t>
  </si>
  <si>
    <t>2021-07-30 11:54:58.0</t>
  </si>
  <si>
    <t>2021-07-27 15:45:45.0</t>
  </si>
  <si>
    <t>2021-07-28 07:39:42.0</t>
  </si>
  <si>
    <t>American Petroleum Institute Compendium of Greenhouse Gas Emissions Methodologies for the Oil and Natural Gas Industry, 2009;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</si>
  <si>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2021-07-13 14:03:15.0</t>
  </si>
  <si>
    <t>Bilan Carbone; Defra Environmental Reporting Guidelines: Including streamlined energy and carbon reporting guidance, 2019; Energy Information Administration 1605B; EPRA (European Public Real Estate Association) guidelines, 2011; ISO 14064-1; The Greenhouse Gas Protocol: A Corporate Accounting and Reporting Standard (Revised Edition);  Other, please specify: See Unibail-Rodamco-Westfield's reporting protocol (C5.2a)</t>
  </si>
  <si>
    <t>The method used for quantifying emissions is notably based on the ISO 14064-1 standard, the GHG Protocol guidelines and the Bilan Carbone® methodology of ADEME (Agence de l'Environnement et de la Maîtrise de l'Énergie, or French Environment and Energy Management Agency), and is subject to specific methodological guidelines. Specific aspects of the carbon footprint calculation such as emission factors, and climate scenarios are also based on DEFRA and IEA frameworks. The 2020 Unibail-Rodamco-Westfield Universal Registration Document also complies with the Best Practices Recommendations on Sustainability Reporting (sBPR) established by EPRA (European Public Real Estate Association). For the ninth time in a row, URW received the EPRA Gold Award in 2020 for completing its 2019 reporting in accordance with the EPRA Sustainability BPR. The Group has developed a tailored reporting protocol based on these standards to organise its whole reporting process.</t>
  </si>
  <si>
    <t>2021-07-23 14:05:31.0</t>
  </si>
  <si>
    <t>ISO 14064-1; The Greenhouse Gas Protocol: A Corporate Accounting and Reporting Standard (Revised Edition); The Greenhouse Gas Protocol: Scope 2 Guidance;  Other, please specify: International Energy Agency (IEA) 2020 v1.1 (AR4 Applied);  DEFRA, UK Government GHG Conversion Factors for Company Reporting (2020);  CEPI, CEPI statistics (2019);  Association of Issuing Bodies (AIB), 2019 European Residual Mixes, V.1.2 (2020)</t>
  </si>
  <si>
    <t>IEA (2020), Emission Factors www.iea.org/statistics (all rights reserved; as modified by UniCredit SpA), for electricity consumption - Location Based method  DEFRA, UK Government GHG Conversion Factors for Company Reporting (2020), for district heating, business travel and waste disposal  Association of Issuing Bodies (AIB), 2019 European Residual Mixes, V.1.2 (2020), for electricity consumption - Market Based method  CEPI, CEPI statistics (2019), for copy paper use.</t>
  </si>
  <si>
    <t>UNIFY CONSULTING LLC</t>
  </si>
  <si>
    <t>2021-07-23 22:06:57.0</t>
  </si>
  <si>
    <t>Other, please specify: Tracking our HQ electricity consumption is the one controllable output of the company. We will begin tracking this on a quarterly basis once employees return to the office.</t>
  </si>
  <si>
    <t>Reviewing our HQs electricity &amp;; natural gas bills through our local energy provider. Company does not own any vehicles, computers, buildings, or other trackable assets.</t>
  </si>
  <si>
    <t>Unigen</t>
  </si>
  <si>
    <t>2021-07-26 23:23:43.0</t>
  </si>
  <si>
    <t>2021-07-23 11:53:19.0</t>
  </si>
  <si>
    <t>UNIMAX INVESTMENT SERVICES LIMITED</t>
  </si>
  <si>
    <t>2021-07-26 07:02:35.0</t>
  </si>
  <si>
    <t>2021-07-12 03:06:55.0</t>
  </si>
  <si>
    <t>UNION GAIN ELECTRONICS TECHNOLOGY</t>
  </si>
  <si>
    <t>2021-05-03 06:01:09.0</t>
  </si>
  <si>
    <t>2021-07-28 22:26:21.0</t>
  </si>
  <si>
    <t>2021-07-28 23:13:21.0</t>
  </si>
  <si>
    <t>2021-07-26 08:17:12.0</t>
  </si>
  <si>
    <t>2021-07-02 07:43:01.0</t>
  </si>
  <si>
    <t>European Union Emission Trading System (EU ETS): The Monitoring and Reporting Regulation (MMR) – General guidance for installations; The Greenhouse Gas Protocol: A Corporate Accounting and Reporting Standard (Revised Edition);  Other, please specify: Russian Federation methodology for the calculation and voluntary reporting of CO2</t>
  </si>
  <si>
    <t>In 2020 Uniper reported 49.6% of its Scope 1 (direct) emissions under the EU ETS. Our plants in Russia account CO2 emissions according to the greenhouse gas emission monitoring and reporting methodology proposed by the Russian government (affecting 50.4% of Scope 1 corporate emissions in 2020. In Russia (Uniper assets include 5 plants, 4 of them operating with natural gas and one with brown coal), the Russian Federation government offers a method to calculate CO2 emissions, but there is no obligation to report those as it is the case in Europe under the EU ETS. In order to ensure the quality of the data coming from Russia,an independent verification took place for all data from Russian assets.Other Scope 1 subcategories comprising significantly smaller emission amounts are not accounted under the above-mentioned schemes. Examples include N2O and CH4 released during fossil fuel combustion, unburned released CH4 (for example pipeline maintenance/replacement procedures), as well as minor SF6 releases due to broken devices containing this gas, and emissions from owned mobile devices. Those emissions as well as Scope 2 emissions, are accounted under the principles and procedures of the Greenhouse Gas Protocol only and reported on a voluntary basis. Data sources and responsibilities are partially centralized and partially decentralized. During 2020 Uniper further consolidated the implementation of a data collecting system within the HSSE &amp;; Sustainability department called Synergy Life, which includes Scope 1 and 2 emission data.In order to ensure emission data consistency with the data from the EU ETS, for Scope 1 data we collect the emission data after being calculated locally using asset specific approved Emission Factors within the frame of the EU ETS rules. Those factors may differ between EU countries. For Scope 2 emissions, we use country specific grid emission factors (location based method) and residual mix emission factors (market-based method) obtained from the Association of Issuing Bodies (AIB).For Russia, only location-based emissions are calculated using emission factors provided by the Russian Federation government. For Germany and UK, specific grid emission factors published by each government are used to calculate location-based emissions.</t>
  </si>
  <si>
    <t>2021-07-27 23:31:55.0</t>
  </si>
  <si>
    <t>2021-07-28 11:00:33.0</t>
  </si>
  <si>
    <t>UNISTEEL</t>
  </si>
  <si>
    <t>2021-07-21 16:29:06.0</t>
  </si>
  <si>
    <t>2021-07-26 16:46:03.0</t>
  </si>
  <si>
    <t>2021-07-26 14:58:43.0</t>
  </si>
  <si>
    <t>Defra Environmental Reporting Guidelines: Including streamlined energy and carbon reporting guidance, 2019; The Greenhouse Gas Protocol Agricultural Guidance: Interpreting the Corporate Accounting and Reporting Standard for the Agricultural Sector</t>
  </si>
  <si>
    <t>2021-07-28 14:29:32.0</t>
  </si>
  <si>
    <t>UNITED FOR DEHYDRATING AND FREEZING</t>
  </si>
  <si>
    <t>2021-07-13 09:36:17.0</t>
  </si>
  <si>
    <t>Act on the Rational Use of Energy; Energy Information Administration 1605B</t>
  </si>
  <si>
    <t>2021-07-27 15:03:53.0</t>
  </si>
  <si>
    <t>2021-07-28 13:48:06.0</t>
  </si>
  <si>
    <t>2021-07-02 10:56:32.0</t>
  </si>
  <si>
    <t>United Rentals</t>
  </si>
  <si>
    <t>2021-07-28 13:13:36.0</t>
  </si>
  <si>
    <t>United States Nutrition Inc</t>
  </si>
  <si>
    <t>2021-08-12 17:34:27.0</t>
  </si>
  <si>
    <t>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</si>
  <si>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United States Steel Corporation</t>
  </si>
  <si>
    <t>2021-07-26 16:56:40.0</t>
  </si>
  <si>
    <t>European Union Emission Trading System (EU ETS): The Monitoring and Reporting Regulation (MMR) – General guidance for installations; The Greenhouse Gas Protocol: Public Sector Standard; The Greenhouse Gas Protocol: Scope 2 Guidance; US EPA Emissions &amp; Generation Resource Integrated Database (eGRID); US EPA Mandatory Greenhouse Gas Reporting Rule; World Steel Association CO2 emissions data collection guidelines</t>
  </si>
  <si>
    <t>2021-07-28 12:42:51.0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</si>
  <si>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The Greenhouse Gas Protocol: Scope 2 Guidance; Toitū carbonreduce programme;  Other, please specify: UKWIR Carbon Accounting Workbook v15 (UK water industry accounting tool )</t>
  </si>
  <si>
    <t>We use the UK Water Industry Research "Carbon Accounting Workbook" tool (Version 15, March 2020). This has been developed to enable the UK water companies to collate their activity data and calculate the resultant greenhouse gas emissions in a clear and consistent manner. Activity data includes fuel use (electricity gas, liquid fuels) and also industry specific activities to treat clean water and process wastewater and dispose of sludge. Calculations are based on the methodology in the Greenhouse Gas Protocol: A Corporate Accounting and Reporting Standard (Revised Edition) and the DEFRA / BEIS UK reporting guidelines and the workbook annually updated with latest UK Government GHG Conversion Factors for Company Reporting published by BEIS and DEFRA.</t>
  </si>
  <si>
    <t>Unitil Corporation</t>
  </si>
  <si>
    <t>2021-07-27 21:26:23.0</t>
  </si>
  <si>
    <t>Unitono Servicios Externalizados</t>
  </si>
  <si>
    <t>2021-04-22 14:47:56.0</t>
  </si>
  <si>
    <t>UNIVANCE CORPORATION</t>
  </si>
  <si>
    <t>2021-07-28 09:51:55.0</t>
  </si>
  <si>
    <t>2021-07-28 20:24:46.0</t>
  </si>
  <si>
    <t>2021-07-27 18:57:21.0</t>
  </si>
  <si>
    <t>2021-07-01 06:04:24.0</t>
  </si>
  <si>
    <t>2021-07-15 10:07:29.0</t>
  </si>
  <si>
    <t>Defra Environmental Reporting Guidelines: Including streamlined energy and carbon reporting guidance, 2019; Taiwan - GHG Reduction Act</t>
  </si>
  <si>
    <t>UNLEASHING LEADERS INC</t>
  </si>
  <si>
    <t>2021-07-15 20:56:29.0</t>
  </si>
  <si>
    <t>Other, please specify: This doesn't apply to our business.</t>
  </si>
  <si>
    <t>We are a virtual based company working primarily from our homes to run the business. Some employees and sub contractors provide consulting services onsite with clients.</t>
  </si>
  <si>
    <t>UNYTITE</t>
  </si>
  <si>
    <t>2021-07-01 20:08:59.0</t>
  </si>
  <si>
    <t>UPLANDS RETAIL HOLDINGS</t>
  </si>
  <si>
    <t>2021-07-20 10:18:49.0</t>
  </si>
  <si>
    <t>2021-07-26 13:35:05.0</t>
  </si>
  <si>
    <t>2021-08-26 18:39:12.0</t>
  </si>
  <si>
    <t>Upstate Niagara Coop Inc</t>
  </si>
  <si>
    <t>2021-07-27 13:55:01.0</t>
  </si>
  <si>
    <t>Upwork Inc.</t>
  </si>
  <si>
    <t>2021-07-26 21:57:22.0</t>
  </si>
  <si>
    <t>Uralkali PJSC</t>
  </si>
  <si>
    <t>2021-07-22 06:19:04.0</t>
  </si>
  <si>
    <t>2021-07-16 09:10:29.0</t>
  </si>
  <si>
    <t>US Cold Storage</t>
  </si>
  <si>
    <t>2021-07-28 17:24:53.0</t>
  </si>
  <si>
    <t>US Cotton</t>
  </si>
  <si>
    <t>2021-07-26 19:39:09.0</t>
  </si>
  <si>
    <t>US FLUIDS INC</t>
  </si>
  <si>
    <t>2021-07-21 14:35:45.0</t>
  </si>
  <si>
    <t>Other, please specify: Methods used b y Carbonfund.org</t>
  </si>
  <si>
    <t>Amount of natural gas and electricity for our base year was collected from the providers. Employee commute data was obtained from the employees. Raw material shipment data was calculated using weights of shipments and distances from warehouse in an Excel spreadsheet.</t>
  </si>
  <si>
    <t>US Foods</t>
  </si>
  <si>
    <t>2021-07-28 23:49:06.0</t>
  </si>
  <si>
    <t>2021-07-26 15:57:49.0</t>
  </si>
  <si>
    <t>USINA SAO JOSE SA</t>
  </si>
  <si>
    <t>2021-07-22 18:01:52.0</t>
  </si>
  <si>
    <t>Other, please specify: EU RED (Diretiva Energia Renovável)</t>
  </si>
  <si>
    <t>O padrão utilizado para coletar e calcular as emissões, é a Calculadora Bonsucro que tem como referência as diretrizes da Diretiva de Energia Renovável da União Europeia (2009/28/EC).</t>
  </si>
  <si>
    <t>Usinas Siderúrgicas de Minas Gerais S.A. Usiminas</t>
  </si>
  <si>
    <t>2021-07-28 20:02:19.0</t>
  </si>
  <si>
    <t>UST GLOBAL INC</t>
  </si>
  <si>
    <t>2021-08-27 07:21:06.0</t>
  </si>
  <si>
    <t>Other, please specify: Natural Capital Partners</t>
  </si>
  <si>
    <t>UVESA</t>
  </si>
  <si>
    <t>2021-07-27 10:10:59.0</t>
  </si>
  <si>
    <t>UXO Control BV</t>
  </si>
  <si>
    <t>2021-07-28 18:14:28.0</t>
  </si>
  <si>
    <t>2021-07-23 07:29:50.0</t>
  </si>
  <si>
    <t>VACHERIN LTD</t>
  </si>
  <si>
    <t>2021-07-23 10:27:14.0</t>
  </si>
  <si>
    <t>2021-07-26 11:06:04.0</t>
  </si>
  <si>
    <t>Defra Environmental Reporting Guidelines: Including streamlined energy and carbon reporting guidance, 2019; The Greenhouse Gas Protocol: A Corporate Accounting and Reporting Standard (Revised Edition); The Greenhouse Gas Protocol: Scope 2 Guidance;  Other, please specify: See below.</t>
  </si>
  <si>
    <t>We use The Greenhouse Gas Protocol: A Corporate Accounting and Reporting Standard (Revised edition), including all of the tools associated with the protocol and provided by WRI. For business flights as well as for Scope 3 freight emissions, we apply Defra's, UK Department of Energy and Climate, Guidelines for GHG Conversion Factors for Company Reporting. Most of the Scope 3 emission factors come from these two toolkits and Scope 2 market based emission factors come directly from the energy suppliers. For the Scope 2 location based factors, we use the GHG Protocol calculation tools, and national databases (e.g. eGRID for the US).</t>
  </si>
  <si>
    <t>2021-07-28 07:26:54.0</t>
  </si>
  <si>
    <t>VALANI GLOBAL LTD</t>
  </si>
  <si>
    <t>2021-07-25 03:50:27.0</t>
  </si>
  <si>
    <t>Vale Brasil Agendamento de Contrato</t>
  </si>
  <si>
    <t>2021-05-26 14:01:54.0</t>
  </si>
  <si>
    <t>Other, please specify: não possuímos padrão,/metodologia</t>
  </si>
  <si>
    <t>sem detalhes por não possuir padrões e ou metodologias</t>
  </si>
  <si>
    <t>2021-08-26 17:41:04.0</t>
  </si>
  <si>
    <t>Brazil GHG Protocol Programme; Defra Environmental Reporting Guidelines: Including streamlined energy and carbon reporting guidance, 2019; Environment Canada, Base Metals Smelting/Refining, Guidance Manual for Estimating Greenhouse Gas Emissions;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NIR (National Inventory Report) GHG Sources &amp; Sinks Canada</t>
  </si>
  <si>
    <t>The Scope 1 and Scope 2 emissions of Canadian operations are calculated using the methodologies recommended by the GHG Protocol standard and using the emission factors provided by the National Inventory Report of Canada.</t>
  </si>
  <si>
    <t>2021-07-28 21:07:47.0</t>
  </si>
  <si>
    <t>2021-07-21 12:54:28.0</t>
  </si>
  <si>
    <t>2021-07-15 09:44:40.0</t>
  </si>
  <si>
    <t>2021-07-28 14:29:34.0</t>
  </si>
  <si>
    <t>2021-07-27 14:40:42.0</t>
  </si>
  <si>
    <t>Bilan Carbone; European Union Emission Trading System (EU ETS): The Monitoring and Reporting Regulation (MMR) – General guidance for installations; US EPA Center for Corporate Climate Leadership: Indirect Emissions From Purchased Electricity; US EPA Emissions &amp; Generation Resource Integrated Database (eGRID); World Steel Association CO2 emissions data collection guidelines</t>
  </si>
  <si>
    <t>2021-07-08 20:06:05.0</t>
  </si>
  <si>
    <t>2021-07-27 11:03:07.0</t>
  </si>
  <si>
    <t>Valmont Inc</t>
  </si>
  <si>
    <t>2021-07-28 19:17:47.0</t>
  </si>
  <si>
    <t>Other, please specify: The Global Reporting Initiative ("GRI") Sustainability Reporting Standards (GRI Disclosure 305-1 and 305-2)</t>
  </si>
  <si>
    <t>Following GRI standards and the American Institure of Certified Public Accountants (AICPA), Valmont partnered with Deloitte to audit Scope I and II emissions.</t>
  </si>
  <si>
    <t>2021-07-26 08:02:59.0</t>
  </si>
  <si>
    <t>Value Source Group Co., Ltd.</t>
  </si>
  <si>
    <t>2021-06-25 09:24:17.0</t>
  </si>
  <si>
    <t>purchased electricity record.business travel and oil record.</t>
  </si>
  <si>
    <t>2021-07-27 06:08:51.0</t>
  </si>
  <si>
    <t>Valvoline, LLC</t>
  </si>
  <si>
    <t>2021-07-28 21:50:26.0</t>
  </si>
  <si>
    <t>2021-07-28 20:42:20.0</t>
  </si>
  <si>
    <t>2021-07-26 09:56:52.0</t>
  </si>
  <si>
    <t>2021-07-26 10:10:05.0</t>
  </si>
  <si>
    <t>Van Zyverden Inc</t>
  </si>
  <si>
    <t>2021-07-09 18:00:16.0</t>
  </si>
  <si>
    <t>2021-07-26 09:13:54.0</t>
  </si>
  <si>
    <t>The Greenhouse Gas Protocol: A Corporate Accounting and Reporting Standard (Revised Edition);  Other, please specify: Our own measures and calculations through an excel file.</t>
  </si>
  <si>
    <t>We estimate our carbon emissions based on the GHG protocol, as part of the management system we have certified for ISO 50001. The methodology we use is through measures from meters and/or from energy invoices (related to electricity and natural gas) and other data such as total square meters of our offices/factories and number of employees. After collecting data, all the calculations needed to measure how we are performing are made.</t>
  </si>
  <si>
    <t>2021-07-27 05:42:12.0</t>
  </si>
  <si>
    <t>VAPEL</t>
  </si>
  <si>
    <t>2021-07-28 07:35:51.0</t>
  </si>
  <si>
    <t>2021-07-28 13:20:36.0</t>
  </si>
  <si>
    <t>2021-07-27 08:58:40.0</t>
  </si>
  <si>
    <t>2021-07-22 15:19:51.0</t>
  </si>
  <si>
    <t>2021-07-28 17:57:56.0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</si>
  <si>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The Greenhouse Gas Protocol: Scope 2 Guidance; World Steel Association CO2 emissions data collection guidelines</t>
  </si>
  <si>
    <t>Veeco</t>
  </si>
  <si>
    <t>2021-07-19 19:23:39.0</t>
  </si>
  <si>
    <t>VEGENAT, S.A.</t>
  </si>
  <si>
    <t>2021-07-23 07:26:33.0</t>
  </si>
  <si>
    <t>2021-07-09 12:58:01.0</t>
  </si>
  <si>
    <t>VEMA SRL</t>
  </si>
  <si>
    <t>2021-09-27 12:11:59.0</t>
  </si>
  <si>
    <t>VEMCO</t>
  </si>
  <si>
    <t>2021-07-20 19:46:26.0</t>
  </si>
  <si>
    <t>VENEDIM TELECOM</t>
  </si>
  <si>
    <t>2021-07-27 15:32:04.0</t>
  </si>
  <si>
    <t>2021-07-29 05:26:12.0</t>
  </si>
  <si>
    <t>Venusgeo Solutions Private Limited</t>
  </si>
  <si>
    <t>2021-07-27 07:49:47.0</t>
  </si>
  <si>
    <t>Other, please specify: ISO 27001 : 2013 - Information Security and Management Systems</t>
  </si>
  <si>
    <t>ISO/IEC 27001:2013 specifies the requirements for establishing, implementing, maintaining and continually improving an information security management system within the context of the organization. It also includes requirements for the assessment and treatment of information security risks tailored to the needs of the organization. The requirements set out in ISO/IEC 27001:2013 are generic and are intended to be applicable to all organizations, regardless of type, size or nature. It's an excellent framework which helps organizations manage and protect their information assets so that they remain safe and secure. It also showcase our additional support services, which help you not only achieve certification but continue to reduce risk and protect your business. It helped the team understand the threats and vulnerabilities that exist in today's environment and proactively control them. It has led to greater awareness, vigilance and enthusiasm for information security. Any administrative, managerial, technical, or legal method that is used to modify or manage an information security risk. They can include things like practices, processes, policies, procedures, programs, tools, techniques, technologies, devices, and organizational structures. They are determined during the process of risk treatment. Methodologies other than Plan-Do-Check-Act (PDCA) may be used. BSI is an organization whose standards inspire excellence across the globe. Electricity consumption for ventilation, processes, and equipment are based on actual meter readings in the reporting period.</t>
  </si>
  <si>
    <t>2021-07-28 17:33:37.0</t>
  </si>
  <si>
    <t>2021-07-28 10:33:00.0</t>
  </si>
  <si>
    <t>2021-07-27 06:45:54.0</t>
  </si>
  <si>
    <t>2021-07-28 09:57:01.0</t>
  </si>
  <si>
    <t>European Union Emission Trading System (EU ETS): The Monitoring and Reporting Regulation (MMR) – General guidance for installations; The Greenhouse Gas Protocol: Scope 2 Guidance; US EPA Mandatory Greenhouse Gas Reporting Rule</t>
  </si>
  <si>
    <t>2021-07-27 20:52:38.0</t>
  </si>
  <si>
    <t>Energy Information Administration 1605B; The Climate Registry: General Reporting Protocol; The Greenhouse Gas Protocol: A Corporate Accounting and Reporting Standard (Revised Edition);  Other, please specify: US EPA 2012 Emissions and Generation</t>
  </si>
  <si>
    <t>In addition to those noted in C5.2, we also use the following:  US EPA 2013 Revisions to the Greenhouse Gas Reporting Rule: 40 CFR Part 98 Subpart C, Tables C-1 and C-2 (released November 29, 2013)  US Energy Information Agency (EIA) Voluntary Reporting of Greenhouse Gases Form EIA-1605, Appendix H: Fuel Emissions Factors (November 18, 2010)  WRI GHG Protocol Emission Factor from Cross Sector Tools (March 2017) Stationary Combustion, Table 1-3 and Table 12  US EPA 2018 Emissions and Generation Resource Integrated Database (eGRID) (released March 9, 2020)  International Energy Agency (IEA) 2018 CO2 Emissions from Fuel Combustion Highlights Report, ''CO2 emissions per kWh from electricity generation” Table (released 2020)  US Energy Information Agency (EIA) Voluntary Reporting of Greenhouse Gases Form EIA-1605, Appendix F.1 Domestic Electricity Emission factors, 1999-2002 and Appendix N: Emission Factors for Steam and Chilled/Hot Water (November 18, 2010)  UK Department for Environment Food &amp;; Rural Affairs (DEFRA) 2012 guidance   The Intergovernmental Panel on Climate Change (IPCC) Fourth Assessment Report (2007)  The Corporate Value Chain (scope 3) Accounting and Reporting Standard: Supplement to the GHG Protocol Corporate Accounting Standard, by the WRI/WBCSD  WRI GHG Protocol Emission Factor from Cross Sector Tools (March 2017) Stationary Combustion, Table 1-3 and Table 12  The International Energy Agency (IEA) 2013 CO2 Emissions from Fuel Combustion Highlights Report, ''CO2 emissions per kWh from electricity generation” Table (released 2017)</t>
  </si>
  <si>
    <t>2021-07-28 19:32:51.0</t>
  </si>
  <si>
    <t>American Petroleum Institute Compendium of Greenhouse Gas Emissions Methodologies for the Oil and Natural Gas Industry, 2009; Australia - National Greenhouse and Energy Reporting Act; European Union Emission Trading System (EU ETS): The Monitoring and Reporting Regulation (MMR) – General guidance for installations; IPCC Guidelines for National Greenhouse Gas Inventories, 2006; US EPA Mandatory Greenhouse Gas Reporting Rule;  Other, please specify: See Section 5.2a</t>
  </si>
  <si>
    <t>Netherlands Long-term Agreements with Industry (MJA3)France Arrêté du 31 janvier 2008 relatif au registre et à la déclaration annuelle des émissions polluantes et des déchets</t>
  </si>
  <si>
    <t>2021-07-28 21:40:58.0</t>
  </si>
  <si>
    <t>2021-07-23 15:16:07.0</t>
  </si>
  <si>
    <t>2021-07-28 13:28:19.0</t>
  </si>
  <si>
    <t>2021-07-28 17:58:04.0</t>
  </si>
  <si>
    <t>Defra Environmental Reporting Guidelines: Including streamlined energy and carbon reporting guidance, 2019; IPCC Guidelines for National Greenhouse Gas Inventories, 2006; ISO 14064-1; The Greenhouse Gas Protocol: A Corporate Accounting and Reporting Standard (Revised Edition); US EPA Center for Corporate Climate Leadership: Indirect Emissions From Purchased Electricity</t>
  </si>
  <si>
    <t>2021-07-28 10:32:41.0</t>
  </si>
  <si>
    <t>IPCC Guidelines for National Greenhouse Gas Inventories, 2006; ISO 14064-1; The Greenhouse Gas Protocol: A Corporate Accounting and Reporting Standard (Revised Edition); US EPA Center for Corporate Climate Leadership: Indirect Emissions From Purchased Electricity</t>
  </si>
  <si>
    <t>VETTE</t>
  </si>
  <si>
    <t>2021-07-09 01:02:21.0</t>
  </si>
  <si>
    <t>2021-07-27 21:45:48.0</t>
  </si>
  <si>
    <t>2021-06-30 22:28:59.0</t>
  </si>
  <si>
    <t>2021-07-27 13:15:17.0</t>
  </si>
  <si>
    <t>VIATEL-Tecnologia Comunicações,SA</t>
  </si>
  <si>
    <t>2021-08-27 11:16:01.0</t>
  </si>
  <si>
    <t>Viatris</t>
  </si>
  <si>
    <t>2021-08-26 15:21:27.0</t>
  </si>
  <si>
    <t>India GHG Inventory Programme;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</si>
  <si>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00:08:06.0</t>
  </si>
  <si>
    <t>IEA CO2 Emissions from Fuel Combustion; The Greenhouse Gas Protocol: Public Sector Standard</t>
  </si>
  <si>
    <t>Vibra Energia S.A.</t>
  </si>
  <si>
    <t>2021-07-27 20:46:28.0</t>
  </si>
  <si>
    <t>Vicat SA</t>
  </si>
  <si>
    <t>2021-07-28 12:21:35.0</t>
  </si>
  <si>
    <t>2021-07-26 23:03:21.0</t>
  </si>
  <si>
    <t>2021-07-16 06:23:09.0</t>
  </si>
  <si>
    <t>China Corporate Energy Conservation and GHG Management Programme;  Other, please specify: ISO 14001</t>
  </si>
  <si>
    <t>分类监测，收集统计，做好内部沟通:1.与数据提供方沟通报告CDP问卷的原因及重要性；2.填报工作的时间线及截止日期，数据质量管理；3.填报流程文件化。</t>
  </si>
  <si>
    <t>VICTORY GIANT TECHNOLOGY</t>
  </si>
  <si>
    <t>2021-06-15 04:18:01.0</t>
  </si>
  <si>
    <t>VIDEIRA TRANSPORTES RODOVIARIOS LTD</t>
  </si>
  <si>
    <t>2021-07-27 11:21:57.0</t>
  </si>
  <si>
    <t>Videolar-Innova</t>
  </si>
  <si>
    <t>2021-07-27 23:54:49.0</t>
  </si>
  <si>
    <t>2021-08-09 12:50:47.0</t>
  </si>
  <si>
    <t>2021-07-28 14:20:50.0</t>
  </si>
  <si>
    <t>VIGON INTERNATIONAL INC.</t>
  </si>
  <si>
    <t>2021-08-19 15:20:02.0</t>
  </si>
  <si>
    <t>Other, please specify: Center for Corporate Climate Leadership Greenhouse Gas Inventory Guidance Documents and the Emission Factors Hub</t>
  </si>
  <si>
    <t>All methodologies and default values provided were based on the most current Center for Corporate Climate Leadership Greenhouse Gas Inventory Guidance Documents and the Emission Factors Hub.</t>
  </si>
  <si>
    <t>2021-07-27 14:23:02.0</t>
  </si>
  <si>
    <t>VIGREEN INTERNATIONAL LTD.</t>
  </si>
  <si>
    <t>2021-08-11 01:19:42.0</t>
  </si>
  <si>
    <t>Act on the Rational Use of Energy; Bilan Carbone; ISO 14064-1</t>
  </si>
  <si>
    <t>2021-07-28 12:08:56.0</t>
  </si>
  <si>
    <t>European Union Emission Trading System (EU ETS): The Monitoring and Reporting Regulation (MMR) – General guidance for installations;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</si>
  <si>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VIKO INDUSTRIES LTD</t>
  </si>
  <si>
    <t>2021-07-09 06:09:37.0</t>
  </si>
  <si>
    <t>2021-07-29 04:32:34.0</t>
  </si>
  <si>
    <t>2021-08-26 20:25:21.0</t>
  </si>
  <si>
    <t>2021-07-28 15:44:07.0</t>
  </si>
  <si>
    <t>Bilan Carbone; ENCORD: Construction CO2e Measurement Protocol; IEA CO2 Emissions from Fuel Combustion; The Greenhouse Gas Protocol: A Corporate Accounting and Reporting Standard (Revised Edition)</t>
  </si>
  <si>
    <t>2021-07-26 16:39:18.0</t>
  </si>
  <si>
    <t>2021-07-27 13:09:22.0</t>
  </si>
  <si>
    <t>2021-07-28 04:00:45.0</t>
  </si>
  <si>
    <t>2021-07-28 21:13:16.0</t>
  </si>
  <si>
    <t>Viscofan</t>
  </si>
  <si>
    <t>2021-07-27 17:03:21.0</t>
  </si>
  <si>
    <t>American Petroleum Institute Compendium of Greenhouse Gas Emissions Methodologies for the Oil and Natural Gas Industry, 2009; IPCC Guidelines for National Greenhouse Gas Inventories, 2006; US EPA Center for Corporate Climate Leadership: Indirect Emissions From Purchased Electricity</t>
  </si>
  <si>
    <t>VISION PLASTICS</t>
  </si>
  <si>
    <t>2021-07-26 18:26:31.0</t>
  </si>
  <si>
    <t>US EPA Center for Corporate Climate Leadership: Indirect Emissions From Purchased Electricity;  Other, please specify: ISO 14001</t>
  </si>
  <si>
    <t>Implementation of ISO 14001 in process</t>
  </si>
  <si>
    <t>2021-07-23 14:53:44.0</t>
  </si>
  <si>
    <t>2021-07-28 21:39:44.0</t>
  </si>
  <si>
    <t>Vital Healthcare Property Trust</t>
  </si>
  <si>
    <t>2021-07-27 23:13:02.0</t>
  </si>
  <si>
    <t>Vitec Group Plc</t>
  </si>
  <si>
    <t>2021-07-20 09:18:09.0</t>
  </si>
  <si>
    <t>2021-07-20 14:22:24.0</t>
  </si>
  <si>
    <t>Bilan Carbone; Defra Environmental Reporting Guidelines: Including streamlined energy and carbon reporting guidance, 2019; The Greenhouse Gas Protocol: A Corporate Accounting and Reporting Standard (Revised Edition)</t>
  </si>
  <si>
    <t>VLI MULTIMODAL</t>
  </si>
  <si>
    <t>2021-07-26 21:02:56.0</t>
  </si>
  <si>
    <t>2021-07-28 05:53:28.0</t>
  </si>
  <si>
    <t>2021-07-28 15:13:29.0</t>
  </si>
  <si>
    <t>2021-07-23 13:31:47.0</t>
  </si>
  <si>
    <t>2021-07-28 06:34:12.0</t>
  </si>
  <si>
    <t>Voith Group</t>
  </si>
  <si>
    <t>2021-07-27 12:31:39.0</t>
  </si>
  <si>
    <t>2021-07-26 09:20:46.0</t>
  </si>
  <si>
    <t>Defra Environmental Reporting Guidelines: Including streamlined energy and carbon reporting guidance, 2019; IPCC Guidelines for National Greenhouse Gas Inventories, 2006; ISO 14064-1</t>
  </si>
  <si>
    <t>2021-07-28 19:21:37.0</t>
  </si>
  <si>
    <t>2021-07-09 12:41:00.0</t>
  </si>
  <si>
    <t>European Union Emission Trading System (EU ETS): The Monitoring and Reporting Regulation (MMR) – General guidance for installations; European Union Emissions Trading System (EU ETS): The Monitoring and Reporting Regulation (MMR) – General guidance for aircraft operators; The Greenhouse Gas Protocol: A Corporate Accounting and Reporting Standard (Revised Edition); The Greenhouse Gas Protocol: Scope 2 Guidance</t>
  </si>
  <si>
    <t>2021-07-28 08:47:49.0</t>
  </si>
  <si>
    <t>2021-07-26 12:15:07.0</t>
  </si>
  <si>
    <t>European Union Emission Trading System (EU ETS): The Monitoring and Reporting Regulation (MMR) – General guidance for installations; IEA CO2 Emissions from Fuel Combustion; IPCC Guidelines for National Greenhouse Gas Inventories, 2006</t>
  </si>
  <si>
    <t>VORTEX BRASIL LTDA</t>
  </si>
  <si>
    <t>2021-07-22 19:42:53.0</t>
  </si>
  <si>
    <t>Planejamento para os próximos dois anos</t>
  </si>
  <si>
    <t>Vortex Factoria de Calculs SL</t>
  </si>
  <si>
    <t>2021-07-23 07:35:08.0</t>
  </si>
  <si>
    <t>Votorantim Cimentos</t>
  </si>
  <si>
    <t>2021-07-26 20:38:16.0</t>
  </si>
  <si>
    <t>Brazil GHG Protocol Programme; ISO 14064-1; WBCSD: The Cement CO2 and Energy Protocol</t>
  </si>
  <si>
    <t>2021-07-28 17:52:59.0</t>
  </si>
  <si>
    <t>VPK Packaging Group NV</t>
  </si>
  <si>
    <t>2021-07-23 12:22:52.0</t>
  </si>
  <si>
    <t>VTECH</t>
  </si>
  <si>
    <t>2021-07-19 03:19:22.0</t>
  </si>
  <si>
    <t>2021-08-11 21:40:36.0</t>
  </si>
  <si>
    <t>2021-07-22 15:37:04.0</t>
  </si>
  <si>
    <t>2021-07-28 15:26:43.0</t>
  </si>
  <si>
    <t>2021-07-26 20:11:17.0</t>
  </si>
  <si>
    <t>WABI IRON AND STEEL CORP</t>
  </si>
  <si>
    <t>2021-07-28 15:53:18.0</t>
  </si>
  <si>
    <t>Other, please specify: Information  collected conforms with O. Reg. 419/05  (Air Pollution - Local Air Quality). References http.//ccinfoweb.ccohs.ca/  and the Canadian Center for Occupational Health &amp; Safety</t>
  </si>
  <si>
    <t>The supporting information used to identify the contaminant at the facility includes: a copy of the material safety data sheet (MSDS) from the product identifying the contaminant. The emission factor used, with proper references, to calculate the emission rates for the contaminant(s); Source assessment testing results indicating the presence of the contaminant(s); print out from chemical properties services or references such as the Canadian Center for Occupational Health &amp;; Safety and any other information provided by Wabi for the identification of the contaminant(s).</t>
  </si>
  <si>
    <t>WABONY ELECTRONIC</t>
  </si>
  <si>
    <t>2021-07-14 06:43:00.0</t>
  </si>
  <si>
    <t>Other, please specify: 暂无开展对接这个项目</t>
  </si>
  <si>
    <t>暂无</t>
  </si>
  <si>
    <t>Wabtec Corp.</t>
  </si>
  <si>
    <t>2021-08-11 20:34:47.0</t>
  </si>
  <si>
    <t>2021-07-28 09:58:19.0</t>
  </si>
  <si>
    <t>2021-07-28 04:54:54.0</t>
  </si>
  <si>
    <t>2021-07-23 03:32:40.0</t>
  </si>
  <si>
    <t>WAH YIP PALLET</t>
  </si>
  <si>
    <t>2021-07-07 07:49:10.0</t>
  </si>
  <si>
    <t>2021-07-28 21:21:18.0</t>
  </si>
  <si>
    <t>2021-07-28 18:16:21.0</t>
  </si>
  <si>
    <t>Walker SCM</t>
  </si>
  <si>
    <t>2021-07-13 17:24:54.0</t>
  </si>
  <si>
    <t>WALLENBORN TRANSPORTS S.A</t>
  </si>
  <si>
    <t>2021-07-27 10:45:13.0</t>
  </si>
  <si>
    <t>Other, please specify: Manufacturer's guidelines</t>
  </si>
  <si>
    <t>Total kms driven, average carbon emissions per km.</t>
  </si>
  <si>
    <t>2021-07-08 13:32:36.0</t>
  </si>
  <si>
    <t>2021-07-29 03:43:07.0</t>
  </si>
  <si>
    <t>2021-07-16 07:36:12.0</t>
  </si>
  <si>
    <t>WALTER &amp; WILD GROUP LIMITED</t>
  </si>
  <si>
    <t>2021-07-27 23:26:04.0</t>
  </si>
  <si>
    <t>WALVOIL SPA</t>
  </si>
  <si>
    <t>2021-07-26 09:42:09.0</t>
  </si>
  <si>
    <t>Other, please specify: AIB Association of Issuing bodies</t>
  </si>
  <si>
    <t>We used approch and tables from this website: https://www.aib-net.org/facts/european-residual-mix</t>
  </si>
  <si>
    <t>2021-07-15 06:12:57.0</t>
  </si>
  <si>
    <t>2021-06-15 07:31:49.0</t>
  </si>
  <si>
    <t>WAPPA</t>
  </si>
  <si>
    <t>2021-07-29 00:56:44.0</t>
  </si>
  <si>
    <t>2021-07-28 08:47:10.0</t>
  </si>
  <si>
    <t>ISO 14064-1; New Zealand - Guidance for Voluntary, Corporate Greenhouse Gas Reporting; The Greenhouse Gas Protocol: A Corporate Accounting and Reporting Standard (Revised Edition); The Greenhouse Gas Protocol: Scope 2 Guidance; Toitū carbonreduce programme; Toitū carbonzero programme;  Other, please specify: GHG Protocol Corporate Value Chain (Scope 3) Standard</t>
  </si>
  <si>
    <t>Inventory based on Toitū carbonzero programme which is based on ISO14064-1 and GHG Protocol</t>
  </si>
  <si>
    <t>2021-07-27 14:22:38.0</t>
  </si>
  <si>
    <t>Defra Environmental Reporting Guidelines: Including streamlined energy and carbon reporting guidance, 2019;  Other, please specify: Scope 1 by internal formulas, Scope2 DEFRA</t>
  </si>
  <si>
    <t>WAS BROTHERS CONSTRUCTION</t>
  </si>
  <si>
    <t>2021-07-07 14:48:06.0</t>
  </si>
  <si>
    <t>2021-07-27 21:28:27.0</t>
  </si>
  <si>
    <t>IPCC Guidelines for National Greenhouse Gas Inventories, 2006; The Climate Registry: General Reporting Protocol; The Greenhouse Gas Protocol: A Corporate Accounting and Reporting Standard (Revised Edition); The Greenhouse Gas Protocol: Scope 2 Guidance; US EPA Mandatory Greenhouse Gas Reporting Rule</t>
  </si>
  <si>
    <t>2021-07-28 21:55:34.0</t>
  </si>
  <si>
    <t>WAYNE TROTMAN</t>
  </si>
  <si>
    <t>2021-07-16 17:45:35.0</t>
  </si>
  <si>
    <t>WEALTH POWER TECHNOLOGY</t>
  </si>
  <si>
    <t>2021-06-11 01:32:00.0</t>
  </si>
  <si>
    <t>Other, please specify: 地方环保政策</t>
  </si>
  <si>
    <t>零排放，对于企业内部无法处理的，由政策指定相关专业处理机构进行处理</t>
  </si>
  <si>
    <t>2021-07-28 18:58:35.0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</si>
  <si>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Other, please specify: The Greenhouse Gas Protocol: Technical Guidance for Calculating Scope 3 Emissions</t>
  </si>
  <si>
    <t>For Scope 1 -Mobile sources, we used The Climate Registry: General Reporting Protocol (GRP MO-03-CO2 Methods: Actual Use and GRP MO 05, 06-CH4 and N2O Method: Distance Travelled ), using our fleet inventories, mileage driven and fuel usage per type of vehicle. In those countries where we can't obtain the fuel usage, we used GRP MO-04-CO2 Method: Estimation Based on Distance,using vehicle miles travelled and vehicle fuel economy.For Scope 1 -Stationary sources, we used The Climate Registry: General Reporting Protocol (GRP ST-04-CO2 Method: Calculation Based on Fuel Use and GRP ST 07-CH4 and N2O Method: Calculation Based on Fuel Use). For those offices consuming natural gas, where the consumption is included in the leasing fee, we used the area sq. ft. of those facilities to estimate Natural Gas intensity (Method: Estimating Tenant Natural Gas Use for Landlords )For Scope 2 - Indirect Emissions from Electricity Usage, we followed The Climate Registry: General Reporting Protocol (GRP-IE-04-CO2, CH4 and N2O Location Based Method using electricity bills). For those offices consuming electricity, where the consumption is included in the leasing fee, we followed the GRP-IE-03-CO2, CH4 and N2O Method: Average Intensity and Model Methods, using leased space's square footage.For Scope 3 calculations we followed the methodologies explained in the different categories of the Greenhouse Gas Protocol: Technical Guidance for Calculating Scope 3 Emissions, as described below:  We used the Category 7 "Employee Commuting" (Average-data method using the data from our employee commuting survey) to calculate the emissions from the transportation of employees globally.  We received our 2020 Business travel report from of Global Travel System BCD travel, which calculates the emissions using GHG Protocol methodology and factors (Distance-based method classifying the miles by long, medium, and short haul).  We considered the Category 5 "Waste Generated in Operations" (Waste Type specific method), using the type and volume of waste generated during 2020 and the specific waste treatment method applied.  We calculated emissions from downstream transportation and distribution of products that occurred in vehicles owned/controlled (driven) by a 3rd party company using the method explained in Category 9. We don't include road transportation made by logistics companies like FedEx, UPS, DHL, etc.</t>
  </si>
  <si>
    <t>2021-04-21 08:59:48.0</t>
  </si>
  <si>
    <t>ISO 14001 certificate accredited by LRQA</t>
  </si>
  <si>
    <t>WEBB &amp; WELLS LTD</t>
  </si>
  <si>
    <t>2021-06-23 03:59:16.0</t>
  </si>
  <si>
    <t>Webhelp Group</t>
  </si>
  <si>
    <t>2021-07-28 08:26:19.0</t>
  </si>
  <si>
    <t>2021-07-28 18:36:37.0</t>
  </si>
  <si>
    <t>The calculation of direct energy consumption is based on the conversion factors provided by the UK Department for Business, Energy &amp;; Industrial Strategy – BEIS (2016 Government GHG Conversion Factors for Company Reporting). Internal energy consumption refers to the in-scope entities' direct activities. Indirect energy consumption, like Scope 3 emissions, refer to activities performed by subcontractors. The Group monitors its emissions data using an operating control approach.Calculations of the Group's GHG emissions are based on:- the emission factors defined by the standard parameters of the UK Department for Business, Energy &amp;; Industrial Strategy – BEIS (2016 Government GHG Conversion Factors for Company Reporting) for fuel consumption – the calculation includes CO2, CH4 and N2O gases;- the emission factors provided by the International Energy Agency (CO2 Emissions from Fuel Combustion, 2013 edition, 2011 data) for electric energy consumption;- the emission factors provided by the IPCC (Fourth Assessment Report AR4 100yr) to convert CH4 and N2O into CO2 equivalent.</t>
  </si>
  <si>
    <t>2021-07-27 16:39:37.0</t>
  </si>
  <si>
    <t>2021-07-20 06:48:04.0</t>
  </si>
  <si>
    <t>wedoogift</t>
  </si>
  <si>
    <t>2021-05-05 15:27:41.0</t>
  </si>
  <si>
    <t>Other, please specify: "Bilan carbone" methodology by ADEME</t>
  </si>
  <si>
    <t>We called on a company specializing in carrying out a "carbon footprint" according to the Ademe methodology. (https://www.sami.eco/)</t>
  </si>
  <si>
    <t>WEEN SEMICONDUCTORS</t>
  </si>
  <si>
    <t>2021-06-10 03:52:48.0</t>
  </si>
  <si>
    <t>2021-07-28 14:46:48.0</t>
  </si>
  <si>
    <t>2021-07-27 13:26:14.0</t>
  </si>
  <si>
    <t>Weihai Daewoo Electronics Co., Ltd.</t>
  </si>
  <si>
    <t>2021-08-14 03:50:55.0</t>
  </si>
  <si>
    <t>2021-06-26 04:03:02.0</t>
  </si>
  <si>
    <t>ABI Energia Linee Guida; Bilan Carbone; China Corporate Energy Conservation and GHG Management Programme; Environment Canada, Aluminum Production, Guidance Manual for Estimating Greenhouse Gas Emissions; IEA CO2 Emissions from Fuel Combustion; The Greenhouse Gas Protocol: Public Sector Standard; The Greenhouse Gas Protocol: Scope 2 Guidance</t>
  </si>
  <si>
    <t>2021-07-07 01:15:46.0</t>
  </si>
  <si>
    <t>2021-07-27 15:03:03.0</t>
  </si>
  <si>
    <t>Defra Environmental Reporting Guidelines: Including streamlined energy and carbon reporting guidance, 2019; The Greenhouse Gas Protocol: A Corporate Accounting and Reporting Standard (Revised Edition); The Greenhouse Gas Protocol: Scope 2 Guidance; US EPA Emissions &amp; Generation Resource Integrated Database (eGRID);  Other, please specify: Environmental reporting guidelines: including Streamlined Energy and Carbon Reporting requirements updated 2020</t>
  </si>
  <si>
    <t>Environmental reporting guidelines: including Streamlined Energy and Carbon Reporting requirements updated 2020, Australian National Greenhouse Accounts Factors 2020, International Energy Agency Emissions Factors 2020, UK Government GHG conversions factors for company reporting 2020, supplier and renewable instrument emissions factors.</t>
  </si>
  <si>
    <t>Weisheng packing Wuhan Co.,Ltd</t>
  </si>
  <si>
    <t>2021-07-28 00:50:36.0</t>
  </si>
  <si>
    <t>Other, please specify: 本公司减少用电量。</t>
  </si>
  <si>
    <t>公司不涉及。</t>
  </si>
  <si>
    <t>Welbilt - Garland, Multiplex, Frymaster, Kolpak, Manitowoc Ice, Convotherm, Merrychef, Delfield</t>
  </si>
  <si>
    <t>2021-06-14 14:59:35.0</t>
  </si>
  <si>
    <t>Welford Industries Ltd.</t>
  </si>
  <si>
    <t>2021-07-19 08:21:41.0</t>
  </si>
  <si>
    <t>Well Shin Technology</t>
  </si>
  <si>
    <t>2021-07-25 03:25:11.0</t>
  </si>
  <si>
    <t>2021-08-27 16:49:37.0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</si>
  <si>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</si>
  <si>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WELLSHOW TECHNOLOGY</t>
  </si>
  <si>
    <t>2021-07-27 05:38:03.0</t>
  </si>
  <si>
    <t>Other, please specify: We haven't decided which standard will be adapted yet.  We will decide this within two years.</t>
  </si>
  <si>
    <t>Wellshow doesn't have GHG value yet. We need to contact SGS to have some suggestion to know more about ISO14604 and how to add ISO14604 standard as one of our environment management.</t>
  </si>
  <si>
    <t>2021-07-28 23:58:43.0</t>
  </si>
  <si>
    <t>WENAM E.I.R.L</t>
  </si>
  <si>
    <t>2021-06-19 16:47:52.0</t>
  </si>
  <si>
    <t>WENZHOU JINHENG PET PRODUCTS CO.,LTD</t>
  </si>
  <si>
    <t>2021-07-24 08:33:26.0</t>
  </si>
  <si>
    <t>2021-07-08 11:48:03.0</t>
  </si>
  <si>
    <t>EPRA (European Public Real Estate Association) Sustainability Best Practice recommendations Guidelines, 2017; ISO 14064-1; The Greenhouse Gas Protocol: A Corporate Accounting and Reporting Standard (Revised Edition)</t>
  </si>
  <si>
    <t>2021-08-24 20:15:38.0</t>
  </si>
  <si>
    <t>WERNER KENKEL SPOLKA Z O.O.</t>
  </si>
  <si>
    <t>2021-07-20 07:55:00.0</t>
  </si>
  <si>
    <t>Other, please specify: KOBIZE POLAND</t>
  </si>
  <si>
    <t>Emission of climate change gasses. CO, CO2, SO4 and other. Consumption of liquid fuels</t>
  </si>
  <si>
    <t>2021-07-20 01:22:55.0</t>
  </si>
  <si>
    <t>2021-07-15 19:07:47.0</t>
  </si>
  <si>
    <t>West Fraser Timber Co. Ltd.</t>
  </si>
  <si>
    <t>2021-07-28 15:47:41.0</t>
  </si>
  <si>
    <t>ISO 14064-1; The Greenhouse Gas Protocol: A Corporate Accounting and Reporting Standard (Revised Edition); US EPA Emissions &amp; Generation Resource Integrated Database (eGRID);  Other, please specify: Canada’s GHG Quantification Requirements, December 2020, Version 4.0. AND Alberta Greenhouse Gas Quantification Methodologies, Version 2.1 March 2021 AND British Columbia Greenhouse Gas Industrial Reporting and Control Act (GGIRCA)</t>
  </si>
  <si>
    <t>ISO 14064-1 and the GHG Protocol Guidance are used to inform our overall carbon quantification (including the addition of Scope 3 emissions in the following reporting year) along with the Greenhouse Gas Protocol: A Corporate Accounting and Reporting Standard (Revised Edition).The methodologies listed for Canada, the USA, and provinces of Alberta and British Columbia are those demanded by government regulations for those jurisdictions.</t>
  </si>
  <si>
    <t>2021-07-28 06:33:45.0</t>
  </si>
  <si>
    <t>West Liberty Foods</t>
  </si>
  <si>
    <t>2021-07-29 03:24:25.0</t>
  </si>
  <si>
    <t>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</si>
  <si>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2021-10-01 12:03:52.0</t>
  </si>
  <si>
    <t>2021-07-27 13:37:38.0</t>
  </si>
  <si>
    <t>2021-07-27 18:41:50.0</t>
  </si>
  <si>
    <t>IEA CO2 Emissions from Fuel Combustion; The Greenhouse Gas Protocol: A Corporate Accounting and Reporting Standard (Revised Edition); The Greenhouse Gas Protocol: Public Sector Standard</t>
  </si>
  <si>
    <t>2021-07-27 13:25:00.0</t>
  </si>
  <si>
    <t>Standard and Protocol: ISO 14064 - 3: 2019, Greenhouse gases -- Part 3: Specification with guidance for the validation and verification of greenhouse gas assertions  World Resources Institute (WRI)/World Business Council for Sustainable Development (WBCSD) Greenhouse Gas Protocol, Corporate Accounting and Reporting Standard</t>
  </si>
  <si>
    <t>Westfield Health &amp; Wellbeing Ltd</t>
  </si>
  <si>
    <t>2021-07-22 14:20:11.0</t>
  </si>
  <si>
    <t>2021-07-28 05:51:59.0</t>
  </si>
  <si>
    <t>Australia - National Greenhouse and Energy Reporting Act; ISO 14064-1; Toitū carbonzero programme</t>
  </si>
  <si>
    <t>WestPoint Home LLC</t>
  </si>
  <si>
    <t>2021-07-28 14:39:18.0</t>
  </si>
  <si>
    <t>Westport Fuel Systems</t>
  </si>
  <si>
    <t>2021-08-12 20:55:07.0</t>
  </si>
  <si>
    <t>2021-07-28 21:44:45.0</t>
  </si>
  <si>
    <t>WEX - WRIGHT EXPRESS CORP</t>
  </si>
  <si>
    <t>2021-08-19 14:51:01.0</t>
  </si>
  <si>
    <t>Other, please specify: Not using a methodology</t>
  </si>
  <si>
    <t>2021-07-28 17:11:21.0</t>
  </si>
  <si>
    <t>2021-07-27 19:59:04.0</t>
  </si>
  <si>
    <t>2021-07-27 18:18:13.0</t>
  </si>
  <si>
    <t>2021-07-27 11:38:47.0</t>
  </si>
  <si>
    <t>Other, please specify: UK Government GHG Conversion factors for Company Reporting, obtained from Carbon Footprint.com 2018</t>
  </si>
  <si>
    <t>Gas and Electricity conversions are obtained directly from the provider or broker using their online platform(s)Fuels (transportation) has been obtained using the latest information (at the time) available on the UK Government GHG Conversion factors for Company Reporting, obtained from Carbon Footprint.com 2018</t>
  </si>
  <si>
    <t>WHITEHEAD DIE CASTING CO INC</t>
  </si>
  <si>
    <t>2021-04-22 18:39:13.0</t>
  </si>
  <si>
    <t>WHITLAM GROUP</t>
  </si>
  <si>
    <t>2021-07-28 13:16:22.0</t>
  </si>
  <si>
    <t>WHP PROJECTS LTD</t>
  </si>
  <si>
    <t>2021-07-19 16:17:58.0</t>
  </si>
  <si>
    <t>Why-not Universal Co. Ltd.</t>
  </si>
  <si>
    <t>2021-07-28 09:02:53.0</t>
  </si>
  <si>
    <t>2021-07-20 09:42:50.0</t>
  </si>
  <si>
    <t>Wieson Technologies</t>
  </si>
  <si>
    <t>2021-07-23 06:15:16.0</t>
  </si>
  <si>
    <t>2021-07-19 14:52:33.0</t>
  </si>
  <si>
    <t>WILDY AND SONS</t>
  </si>
  <si>
    <t>2021-08-11 09:36:38.0</t>
  </si>
  <si>
    <t>2021-07-12 00:41:24.0</t>
  </si>
  <si>
    <t>2021-07-28 23:24:55.0</t>
  </si>
  <si>
    <t>2021-07-28 02:29:19.0</t>
  </si>
  <si>
    <t>The Greenhouse Gas Protocol: Public Sector Standard; US EPA Mandatory Greenhouse Gas Reporting Rule;  Other, please specify: Methane Emissions Estimation Protocol ONE Future</t>
  </si>
  <si>
    <t>To estimate methane emission intensity figures for our business activities, Williams uses the ONE Future Methane Emissions Estimation Protocol. All ONE Future companies are intended to use this Methane Emissions Estimation Protocol to quantify and report their methane emissions intensity. This protocol also defines the means by which participating companies will estimate their average emissions intensity and compare it to segment targets and the national goal of 1% emission intensity. To minimize reporting burdens and provide consistent and transparent reporting, this protocol relies in large part on existing U.S. Environmental Protection Agency estimation and reporting mechanisms — principally the U.S. Environmental Protection Agency's Greenhouse Gas Reporting Program and Inventory of U.S. Greenhouse Gas Emissions and Sinks.</t>
  </si>
  <si>
    <t>Williams Grand Prix Engineering Limited</t>
  </si>
  <si>
    <t>2021-09-30 14:30:40.0</t>
  </si>
  <si>
    <t>Willkie Farr &amp; Gallagher LLP</t>
  </si>
  <si>
    <t>2021-07-23 16:03:20.0</t>
  </si>
  <si>
    <t>2021-07-28 07:23:01.0</t>
  </si>
  <si>
    <t>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Biograce and RSPO PalmGHG Calculator</t>
  </si>
  <si>
    <t>The main parameters are calculated based on the GHG Protocol: A Corporate Accounting and Reporting Standard (Revised Edition) and 2006 IPCC Guidelines for National Greenhouse Gas Inventories (for methane emissions calculation from effluent treatment plant). For emission factors of other parameters that are not available in the GHG Protocol, those are obtained from Biograce list of standard values and RSPO default values used in the RSPO PalmGHG Calculator Ver.4.</t>
  </si>
  <si>
    <t>2021-07-27 14:19:21.0</t>
  </si>
  <si>
    <t>WILSON CONSTRUCTION</t>
  </si>
  <si>
    <t>2021-07-07 17:12:15.0</t>
  </si>
  <si>
    <t>Wilson Sons Holdings Brasil</t>
  </si>
  <si>
    <t>2021-08-13 21:12:03.0</t>
  </si>
  <si>
    <t>Wilton and Bain</t>
  </si>
  <si>
    <t>2021-08-12 11:40:14.0</t>
  </si>
  <si>
    <t>2021-07-23 20:17:53.0</t>
  </si>
  <si>
    <t>2021-07-26 01:47:37.0</t>
  </si>
  <si>
    <t>2021-07-22 08:17:05.0</t>
  </si>
  <si>
    <t>2021-07-28 18:21:34.0</t>
  </si>
  <si>
    <t>IPCC Guidelines for National Greenhouse Gas Inventories, 2006; The Greenhouse Gas Protocol: A Corporate Accounting and Reporting Standard (Revised Edition); The Greenhouse Gas Protocol: Public Sector Standard; The Greenhouse Gas Protocol: Scope 2 Guidance</t>
  </si>
  <si>
    <t>Winpak Ltd.</t>
  </si>
  <si>
    <t>2021-07-22 18:23:47.0</t>
  </si>
  <si>
    <t>2021-07-27 07:07:37.0</t>
  </si>
  <si>
    <t>WINSTON SUPPORT SERVICES NJ</t>
  </si>
  <si>
    <t>2021-07-28 17:22:10.0</t>
  </si>
  <si>
    <t>2021-07-12 00:13:46.0</t>
  </si>
  <si>
    <t>WINWAY ELECTRONICS</t>
  </si>
  <si>
    <t>2021-07-07 08:50:44.0</t>
  </si>
  <si>
    <t>2021-07-27 15:55:06.0</t>
  </si>
  <si>
    <t>Wirelesscar (sweden)</t>
  </si>
  <si>
    <t>2021-07-09 11:57:29.0</t>
  </si>
  <si>
    <t>Wirtualna Polska Holding SA</t>
  </si>
  <si>
    <t>2021-07-23 08:12:49.0</t>
  </si>
  <si>
    <t>WISE TRAVEL INDIA PVT LTD</t>
  </si>
  <si>
    <t>2021-07-22 04:23:14.0</t>
  </si>
  <si>
    <t>WISEFULL TECHNOLOGY</t>
  </si>
  <si>
    <t>2021-07-26 13:02:07.0</t>
  </si>
  <si>
    <t>2021-07-28 00:24:24.0</t>
  </si>
  <si>
    <t>2021-07-27 08:42:49.0</t>
  </si>
  <si>
    <t>China Corporate Energy Conservation and GHG Management Programme; IPCC Guidelines for National Greenhouse Gas Inventories, 2006; ISO 14064-1; Taiwan - GHG Reduction Act; The Greenhouse Gas Protocol: A Corporate Accounting and Reporting Standard (Revised Edition); The Greenhouse Gas Protocol: Scope 2 Guidance</t>
  </si>
  <si>
    <t>2021-07-20 11:31:39.0</t>
  </si>
  <si>
    <t>2021-07-27 15:42:10.0</t>
  </si>
  <si>
    <t>2021-07-01 08:23:35.0</t>
  </si>
  <si>
    <t>Wizz Air Holdings</t>
  </si>
  <si>
    <t>2021-07-28 21:41:17.0</t>
  </si>
  <si>
    <t>WM GRANT AND SONS DISTILLERS LTD</t>
  </si>
  <si>
    <t>2021-07-28 09:23:23.0</t>
  </si>
  <si>
    <t>2021-07-27 12:37:57.0</t>
  </si>
  <si>
    <t>2021-07-28 14:23:49.0</t>
  </si>
  <si>
    <t>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 US EPA Mandatory Greenhouse Gas Reporting Rule</t>
  </si>
  <si>
    <t>2021-07-27 11:13:49.0</t>
  </si>
  <si>
    <t>Wondertreats</t>
  </si>
  <si>
    <t>2021-06-14 17:07:51.0</t>
  </si>
  <si>
    <t>WONIK IPS Co Ltd</t>
  </si>
  <si>
    <t>2021-06-28 05:46:29.0</t>
  </si>
  <si>
    <t>WONJIN VINA COMPANY LIMITED</t>
  </si>
  <si>
    <t>2021-07-12 06:30:47.0</t>
  </si>
  <si>
    <t>2021-07-27 15:56:41.0</t>
  </si>
  <si>
    <t>WOODS CONSTRUCTION INC</t>
  </si>
  <si>
    <t>2021-07-22 17:28:17.0</t>
  </si>
  <si>
    <t>Other, please specify: We are not measuring emissions.</t>
  </si>
  <si>
    <t>We are not measuring emissions.</t>
  </si>
  <si>
    <t>2021-07-28 09:24:40.0</t>
  </si>
  <si>
    <t>2021-07-28 07:57:02.0</t>
  </si>
  <si>
    <t>WORK RITE INDUSTRIAL CO LTD</t>
  </si>
  <si>
    <t>2021-06-09 02:01:12.0</t>
  </si>
  <si>
    <t>Other, please specify: Not applicable, we are a trading company, we do not have factory but just a small warehouse</t>
  </si>
  <si>
    <t>Not applicable, we are a trading company, we do not have factory but just a small warehouse</t>
  </si>
  <si>
    <t>Workday, Inc</t>
  </si>
  <si>
    <t>2021-07-26 18:20:13.0</t>
  </si>
  <si>
    <t>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Other, please specify: Future of Internet Power GHG Emissions Accounting, Renewable Energy Purchases, and Zero-Carbon Reporting Guidance</t>
  </si>
  <si>
    <t>Future of Internet Power GHG Emissions Accounting, Renewable Energy Purchases, and Zero-Carbon Reporting Guidance</t>
  </si>
  <si>
    <t>2021-07-27 15:56:05.0</t>
  </si>
  <si>
    <t>2021-07-06 03:03:01.0</t>
  </si>
  <si>
    <t>2021-06-02 16:42:28.0</t>
  </si>
  <si>
    <t>Worldline SA</t>
  </si>
  <si>
    <t>2021-07-27 14:31:58.0</t>
  </si>
  <si>
    <t>2021-07-27 07:47:20.0</t>
  </si>
  <si>
    <t>Worthington Industries</t>
  </si>
  <si>
    <t>2021-07-28 19:35:19.0</t>
  </si>
  <si>
    <t>Energy Information Administration 1605B;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t>
  </si>
  <si>
    <t>WOTIN STEEL</t>
  </si>
  <si>
    <t>2021-07-20 02:32:41.0</t>
  </si>
  <si>
    <t>Other, please specify: 加工业务无直接影响。</t>
  </si>
  <si>
    <t>WPA PACKAGING</t>
  </si>
  <si>
    <t>2021-07-28 21:26:50.0</t>
  </si>
  <si>
    <t>2021-07-28 10:20:54.0</t>
  </si>
  <si>
    <t>2021-07-16 14:01:51.0</t>
  </si>
  <si>
    <t>2021-07-16 14:39:07.0</t>
  </si>
  <si>
    <t>2021-07-27 22:47:07.0</t>
  </si>
  <si>
    <t>WTOO</t>
  </si>
  <si>
    <t>2021-08-02 10:00:01.0</t>
  </si>
  <si>
    <t>Wuhan Bingxin Green Packaging Co.,Ltd</t>
  </si>
  <si>
    <t>2021-07-02 09:06:42.0</t>
  </si>
  <si>
    <t>2021-07-27 15:26:48.0</t>
  </si>
  <si>
    <t>Wuhu Kinyi Machinery Co Ltd.</t>
  </si>
  <si>
    <t>2021-06-09 07:05:28.0</t>
  </si>
  <si>
    <t>WURSTI</t>
  </si>
  <si>
    <t>2021-08-23 07:10:57.0</t>
  </si>
  <si>
    <t>Other, please specify: CO2 emissions data calculation is only based on Wursti natural gas consumption</t>
  </si>
  <si>
    <t>2021-07-23 08:51:59.0</t>
  </si>
  <si>
    <t>The Greenhouse Gas Protocol: Technical Guidance for Calculating Scope 3 Emissions (version 1.0) - Supplement to the Corporate Value Chain (Scope 3) Accounting &amp;; Reporting Standard * World Resources Institute (2012). GHG Protocol tool for GHG emissions from purchased electricity and steam. Version 4.4 * World Resource Institute (2011). GHG Protocol tool for stationary combustion. Version 4.0 * World Resource Institute (2011). GHG Protocol tool for mobile combustion. Version 2.3.The Greenhouse Gas Protocol-A Corporate Accounting and Reporting Standard, Revised Edition 2005,WBCSD；China energy statistics yearbook 2016.</t>
  </si>
  <si>
    <t>WUXI ACRYL TECHNOLOGY Corp. Ltd.</t>
  </si>
  <si>
    <t>2021-08-26 05:40:39.0</t>
  </si>
  <si>
    <t>WUXI HARIKEN ELECTRIC TOOLS</t>
  </si>
  <si>
    <t>2021-07-22 05:38:11.0</t>
  </si>
  <si>
    <t>Other, please specify: 电力和水的用量来源于政府的电费和水费的收缴记录，排放计算来源于CDP能源数据收集的计算公式</t>
  </si>
  <si>
    <t>电力和水的用量来源于政府的电费和水费的收缴记录，排放计算来源于CDP能源数据收集的计算公式</t>
  </si>
  <si>
    <t>2021-05-20 08:35:39.0</t>
  </si>
  <si>
    <t>China Corporate Energy Conservation and GHG Management Programme; The Greenhouse Gas Protocol: A Corporate Accounting and Reporting Standard (Revised Edition); The Greenhouse Gas Protocol: Scope 2 Guidance</t>
  </si>
  <si>
    <t>2021-07-27 03:36:47.0</t>
  </si>
  <si>
    <t>2021-07-13 07:07:02.0</t>
  </si>
  <si>
    <t>Wuxi XingDa</t>
  </si>
  <si>
    <t>2021-07-14 05:24:15.0</t>
  </si>
  <si>
    <t>2021-07-06 02:12:35.0</t>
  </si>
  <si>
    <t>2021-05-11 00:52:20.0</t>
  </si>
  <si>
    <t>Wyman-Gordon Grafton (Precision Castparts Corp)</t>
  </si>
  <si>
    <t>2021-07-28 18:05:12.0</t>
  </si>
  <si>
    <t>2021-09-29 23:27:22.0</t>
  </si>
  <si>
    <t>X5 Retail Group NV</t>
  </si>
  <si>
    <t>2021-07-13 11:46:39.0</t>
  </si>
  <si>
    <t>2021-07-29 03:06:18.0</t>
  </si>
  <si>
    <t>2021-07-28 14:45:57.0</t>
  </si>
  <si>
    <t>Xiamen City Spark Imp.&amp;Exp.Co.,Ltd.</t>
  </si>
  <si>
    <t>2021-07-26 10:23:52.0</t>
  </si>
  <si>
    <t>XIAMEN DOINGCOM CHEMICAL CO. LTD</t>
  </si>
  <si>
    <t>2021-07-23 09:21:59.0</t>
  </si>
  <si>
    <t>XIAMEN HOLDER ELECTRONICS</t>
  </si>
  <si>
    <t>2021-07-20 06:59:30.0</t>
  </si>
  <si>
    <t>2021-07-27 11:25:37.0</t>
  </si>
  <si>
    <t>Xiamen Tianyi Imp.&amp;Exp.Corp.Ltd/Walker</t>
  </si>
  <si>
    <t>2021-05-25 09:31:07.0</t>
  </si>
  <si>
    <t>XIAN OZ TELECOM</t>
  </si>
  <si>
    <t>2021-07-05 03:36:40.0</t>
  </si>
  <si>
    <t>Xiangshan Wahsun Plastic &amp; Rubber Products Co., Ltd.,</t>
  </si>
  <si>
    <t>2021-07-20 06:01:09.0</t>
  </si>
  <si>
    <t>2021-07-26 23:56:11.0</t>
  </si>
  <si>
    <t>XINDE LIGHTING</t>
  </si>
  <si>
    <t>2021-07-11 03:32:01.0</t>
  </si>
  <si>
    <t>XinFeng Ghillie Electrical Materials.co.LTD</t>
  </si>
  <si>
    <t>2021-07-06 03:27:56.0</t>
  </si>
  <si>
    <t>XINGDA</t>
  </si>
  <si>
    <t>2021-07-28 10:01:28.0</t>
  </si>
  <si>
    <t>IPCC Guidelines for National Greenhouse Gas Inventories, 2006; The Greenhouse Gas Protocol: Public Sector Standard;  Other, please specify: 江苏政府发布的《线上二氧化碳核算制度》、《中国区域电网基准线排放因子》、《泰国电力发展计划》</t>
  </si>
  <si>
    <t>江苏政府2019年发布的《线上二氧化碳核算制度》供电排放因子为0.682千克/千瓦时，中国生态环境部发布的《中国区域电网基准线排放因子》山东供电排放因子为0.9419千克/千瓦时、《泰国电力发展计划》规定泰国供电排放因子为0.383千克/千瓦时。</t>
  </si>
  <si>
    <t>2021-07-28 05:19:05.0</t>
  </si>
  <si>
    <t>ABI Energia Linee Guida; Australia - National Greenhouse and Energy Reporting Act; Defra Environmental Reporting Guidelines: Including streamlined energy and carbon reporting guidance, 2019; French methodology for greenhouse gas emissions assessments by companies V4 (ADEME 2016); India GHG Inventory Programme; Philippine Greenhouse Gas Accounting and Reporting Programme (PhilGARP); Regional Greenhouse Gas Initiative (RGGI) Model Rule; The Climate Registry: Oil &amp; Gas Protocol; The Greenhouse Gas Protocol: A Corporate Accounting and Reporting Standard (Revised Edition); Toitū carbonreduce programme; US EPA Center for Corporate Climate Leadership:  Direct Emissions from Mobile Combustion Sources; World Steel Association CO2 emissions data collection guidelines</t>
  </si>
  <si>
    <t>XINGHUA</t>
  </si>
  <si>
    <t>2021-07-13 02:57:05.0</t>
  </si>
  <si>
    <t>China Corporate Energy Conservation and GHG Management Programme;  Other, please specify: 按照客户提供的统计方法收集数据</t>
  </si>
  <si>
    <t>客户提供培训，协助我们能源消耗的数值的收集，并提供转换系数来收集数据。</t>
  </si>
  <si>
    <t>XINKAI PRECISION FASTENER</t>
  </si>
  <si>
    <t>2021-06-09 07:59:16.0</t>
  </si>
  <si>
    <t>XMA Limited</t>
  </si>
  <si>
    <t>2021-07-27 13:53:20.0</t>
  </si>
  <si>
    <t>XP Inc.</t>
  </si>
  <si>
    <t>2021-07-26 14:31:05.0</t>
  </si>
  <si>
    <t>2021-07-19 22:55:42.0</t>
  </si>
  <si>
    <t>XUANXUTECHNOLOGY</t>
  </si>
  <si>
    <t>2021-04-22 01:03:17.0</t>
  </si>
  <si>
    <t>2021-07-28 21:52:38.0</t>
  </si>
  <si>
    <t>2021-07-06 06:37:23.0</t>
  </si>
  <si>
    <t>2021-06-16 00:51:42.0</t>
  </si>
  <si>
    <t>2021-07-27 01:29:07.0</t>
  </si>
  <si>
    <t>2021-07-21 09:03:18.0</t>
  </si>
  <si>
    <t>2021-07-27 08:18:14.0</t>
  </si>
  <si>
    <t>2021-07-27 06:29:08.0</t>
  </si>
  <si>
    <t>2021-07-27 08:04:55.0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</si>
  <si>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Center for Corporate Climate Leadership: Indirect Emissions From Purchased Electricity</t>
  </si>
  <si>
    <t>YAMAN TECNOLOGIA LTDA.</t>
  </si>
  <si>
    <t>2021-06-14 13:16:23.0</t>
  </si>
  <si>
    <t>Other, please specify: Metodologia livre de carbono</t>
  </si>
  <si>
    <t>Estamos trabalhando 100% Home office e fica a critério do colaborador trabalhar de casa ou do escritório. Não utilizamos uma metodologia, foi devido a pandemia.</t>
  </si>
  <si>
    <t>2021-07-28 12:48:00.0</t>
  </si>
  <si>
    <t>2021-06-09 01:52:42.0</t>
  </si>
  <si>
    <t>2021-07-27 12:26:04.0</t>
  </si>
  <si>
    <t>2021-07-12 08:01:12.0</t>
  </si>
  <si>
    <t>China Corporate Energy Conservation and GHG Management Programme; IPCC Guidelines for National Greenhouse Gas Inventories, 2006; ISO 14064-1;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Chinese enterprise Energy conservation and Greenhouse gas Management project)   / UK Government conversion factors for Company Reporting for 2020</t>
  </si>
  <si>
    <t>Scope 1, Scope 2, Scope 3: ISO14064-1:2006, IPCC 2014 AR5 GWP + UK Government conversion factors for Company Reporting for 2020Eelectricity: 0.7035 kWh in kg CO₂Petrol 44.80GJ/tone 18.90 tone CO₂/GJ Oxygenation Efficiency 98% CO₂ 74100kg/GJ CH4 3.9 kg/GJ N2O 3.9 kg/KG Diesel 43.33GJ/tone 20.20 tone CO₂/GJ Oxygenation Efficiency 98%According to IPCC Guidelines for National Greenhouse Gas Inventories, 2006 -Chapter 3WM=P.FTE.D.SBF.EF.FTA.365.10-6Use EF of UK Government conversion factors for Company reporting for 2020 to calculate Scope 3 emissions:Business travel -land , Business travel-air, Freighting goods sheet and etc.</t>
  </si>
  <si>
    <t>2021-07-28 01:27:26.0</t>
  </si>
  <si>
    <t>2021-06-16 07:59:21.0</t>
  </si>
  <si>
    <t>Yankon</t>
  </si>
  <si>
    <t>2021-07-31 00:52:14.0</t>
  </si>
  <si>
    <t>Yantai NBC</t>
  </si>
  <si>
    <t>2021-07-13 01:19:23.0</t>
  </si>
  <si>
    <t>中国国家标准《GB_T32151.9-2015温室气体排放核算与报告要求第9部分：陶瓷生产企业》</t>
  </si>
  <si>
    <t>2021-07-28 14:20:43.0</t>
  </si>
  <si>
    <t>Yapp Automotive Systems CO LTD</t>
  </si>
  <si>
    <t>2021-07-27 02:47:15.0</t>
  </si>
  <si>
    <t>2021-07-27 19:19:44.0</t>
  </si>
  <si>
    <t>Australia - National Greenhouse and Energy Reporting Act; Brazil GHG Protocol Programme; European Union Emission Trading System (EU ETS): The Monitoring and Reporting Regulation (MMR) – General guidance for installations; IPCC Guidelines for National Greenhouse Gas Inventories, 2006; The Cool Farm Tool; The Greenhouse Gas Protocol: A Corporate Accounting and Reporting Standard (Revised Edition); The Greenhouse Gas Protocol: Scope 2 Guidance;  Other, please specify: Combination of methodologies</t>
  </si>
  <si>
    <t>Yara operate globally and have production plants in fourteen (14) countries. The emissions are calculated at site and as such, when national standards for a country are specified these are used, conversely when no national standards exist, then the site uses the GHG Protocol Corporate Standard when collecting activity data and calculating emissions. The calculated emissions are then provided to Yara corporate for reporting. Consequently, Yara uses a combination of the above identified standards/protocols/methodologies, other national standards and the GHG protocol corporate standard when collecting activity data and calculating and reporting emissions.</t>
  </si>
  <si>
    <t>YARIŞ KABİN SAN. VE TİC. A.Ş.</t>
  </si>
  <si>
    <t>2021-08-31 09:31:10.0</t>
  </si>
  <si>
    <t>2021-06-30 07:50:47.0</t>
  </si>
  <si>
    <t>2021-07-27 04:38:51.0</t>
  </si>
  <si>
    <t>YEN SUN TECHNOLOGY</t>
  </si>
  <si>
    <t>2021-06-25 03:10:59.0</t>
  </si>
  <si>
    <t>Other, please specify: 尚未開始進行相關數據的收集</t>
  </si>
  <si>
    <t>尚未開始進行相關數據的收集</t>
  </si>
  <si>
    <t>2021-07-28 18:15:32.0</t>
  </si>
  <si>
    <t>Defra Environmental Reporting Guidelines: Including streamlined energy and carbon reporting guidance, 2019; India GHG Inventory Programme; IPCC Guidelines for National Greenhouse Gas Inventories, 2006; ISO 14064-1; The Greenhouse Gas Protocol: A Corporate Accounting and Reporting Standard (Revised Edition); The Greenhouse Gas Protocol: Scope 2 Guidance;  Other, please specify: WRI Employee Commuting framework</t>
  </si>
  <si>
    <t>The WRI spreadsheet for estimating employee commute was used as a guiding framework, to estimate Scope 3 emissions from employee commute. The emission factors used for estimation are taken from India GHG Programme.</t>
  </si>
  <si>
    <t>YESWIN</t>
  </si>
  <si>
    <t>2021-07-28 01:22:22.0</t>
  </si>
  <si>
    <t>2021-07-25 13:56:05.0</t>
  </si>
  <si>
    <t>Yi Jia Packaging</t>
  </si>
  <si>
    <t>2021-08-19 02:52:37.0</t>
  </si>
  <si>
    <t>2021-07-20 09:21:23.0</t>
  </si>
  <si>
    <t>YIFENG LIGHTING</t>
  </si>
  <si>
    <t>2021-06-28 07:00:55.0</t>
  </si>
  <si>
    <t>YIK</t>
  </si>
  <si>
    <t>2021-07-28 07:59:30.0</t>
  </si>
  <si>
    <t>2021-07-14 11:58:11.0</t>
  </si>
  <si>
    <t>2021-07-19 02:59:21.0</t>
  </si>
  <si>
    <t>2021-07-27 06:19:02.0</t>
  </si>
  <si>
    <t>YNOVA TRANSPORTES E LOGISTICA LTDA</t>
  </si>
  <si>
    <t>2021-08-02 18:49:28.0</t>
  </si>
  <si>
    <t>Other, please specify: Este serviço é realizado por uma empresa terceira, prestadora de serviço. Não temos conhecimento.</t>
  </si>
  <si>
    <t>Este serviço é realizado por uma empresa terceira, prestadora de serviço. Não temos conhecimento.</t>
  </si>
  <si>
    <t>2021-07-27 07:51:56.0</t>
  </si>
  <si>
    <t>YONGCHANG ELECTRIC</t>
  </si>
  <si>
    <t>2021-07-27 07:29:15.0</t>
  </si>
  <si>
    <t>YONGJIA HARDWARE PLASTIC PRODUCTS</t>
  </si>
  <si>
    <t>2021-07-16 02:34:49.0</t>
  </si>
  <si>
    <t>2021-07-22 05:41:32.0</t>
  </si>
  <si>
    <t>YORK HAVEN FABRICATORS</t>
  </si>
  <si>
    <t>2021-08-19 16:48:54.0</t>
  </si>
  <si>
    <t>Other, please specify: We do not report on this.</t>
  </si>
  <si>
    <t>We do not report on this.</t>
  </si>
  <si>
    <t>YOROZU CORPORATION</t>
  </si>
  <si>
    <t>2021-07-27 13:15:55.0</t>
  </si>
  <si>
    <t>2021-07-29 12:13:36.0</t>
  </si>
  <si>
    <t>YOUDELI PRINTING</t>
  </si>
  <si>
    <t>2021-07-06 08:56:47.0</t>
  </si>
  <si>
    <t>Youngs Seafood Ltd</t>
  </si>
  <si>
    <t>2021-07-20 08:41:10.0</t>
  </si>
  <si>
    <t>YOUNGWOO FASTENERS CO., LTD.</t>
  </si>
  <si>
    <t>2021-07-04 00:10:20.0</t>
  </si>
  <si>
    <t>YSC ELECTRONICS</t>
  </si>
  <si>
    <t>2021-07-13 02:27:59.0</t>
  </si>
  <si>
    <t>YU XIN TECHNOLOGY HOLDINGS</t>
  </si>
  <si>
    <t>2021-08-03 00:41:37.0</t>
  </si>
  <si>
    <t>2021-07-28 02:28:25.0</t>
  </si>
  <si>
    <t>2021-07-02 00:28:49.0</t>
  </si>
  <si>
    <t>YueHai Global Logistics</t>
  </si>
  <si>
    <t>2021-07-05 09:57:01.0</t>
  </si>
  <si>
    <t>ABI Energia Linee Guida; China Corporate Energy Conservation and GHG Management Programme; European Union Emission Trading System (EU ETS): The Monitoring and Reporting Regulation (MMR) – General guidance for installations; IPCC Guidelines for National Greenhouse Gas Inventories, 2006; ISO 14064-1; Taiwan - GHG Reduction Act; The Greenhouse Gas Protocol: A Corporate Accounting and Reporting Standard (Revised Edition); The Greenhouse Gas Protocol: Public Sector Standard</t>
  </si>
  <si>
    <t>2021-07-27 17:21:12.0</t>
  </si>
  <si>
    <t>The Greenhouse Gas Protocol: A Corporate Accounting and Reporting Standard (Revised Edition); US EPA Mandatory Greenhouse Gas Reporting Rule;  Other, please specify: (International Energy Agency (IEA 2018) (Published 2020) and RE-DISS - European Residual Mixes (Published 2020)</t>
  </si>
  <si>
    <t>In addition to The Greenhouse Gas Protocol: A Corporate Accounting and Reporting Standard (Revised Edition) and The US EPA Mandatory Greenhouse Gas Reporting Rule, we have also utilized International Energy Agency (IEA 2018) (Published 2020) and RE-DISS - European Residual Mixes (Published 2020) for the calculation of our Scope 1 and Scope 2 emissions.</t>
  </si>
  <si>
    <t>2021-07-19 07:19:36.0</t>
  </si>
  <si>
    <t>2021-07-23 10:32:12.0</t>
  </si>
  <si>
    <t>YUNNAN EMERALD ESSENCE LTD</t>
  </si>
  <si>
    <t>2021-06-12 05:59:15.0</t>
  </si>
  <si>
    <t>Other, please specify: The relevant national emission standards of the People's Republic of China.</t>
  </si>
  <si>
    <t>Ask a third party qualified testing institutions to carry out testing.</t>
  </si>
  <si>
    <t>YÜNSA YÜNLÜ SANAYİ VE TİCARET A.Ş.</t>
  </si>
  <si>
    <t>2021-07-28 18:18:23.0</t>
  </si>
  <si>
    <t>Yuzhou Group Holdings Company Limited</t>
  </si>
  <si>
    <t>2021-07-28 10:28:38.0</t>
  </si>
  <si>
    <t>Other, please specify: 温室气体排放量计算方法 和排放因数参考自港交所《如何准备环境、社会及 管治报告－附录二：环境关键绩效指标汇报指引》 及《2019年度减排项目中国区域电网基准线排放因 数》。全球变暖潜能值则参考自政府间气候变化专 门委员会(IPCC)的《第五次评估报告》。</t>
  </si>
  <si>
    <t>温室气体排放量计算方法 和排放因数参考自港交所《如何准备环境、社会及 管治报告－附录二：环境关键绩效指标汇报指引》 及《2019年度减排项目中国区域电网基准线排放因 数》。全球变暖潜能值则参考自政府间气候变化专 门委员会(IPCC)的《第五次评估报告》。</t>
  </si>
  <si>
    <t>Z Holdings Corporation</t>
  </si>
  <si>
    <t>2021-07-28 05:08:23.0</t>
  </si>
  <si>
    <t>The Greenhouse Gas Protocol: A Corporate Accounting and Reporting Standard (Revised Edition); The Greenhouse Gas Protocol: Scope 2 Guidance;  Other, please specify: 全体：GHG Protocol Coporate Standard スコープ2：GHG Protocol Scope 2 Guidance スコープ3：GHG Protocol Scope 3 Caluculation Guidance　電力→CO2の方は環境省サイト内の「電気事業者別排出係数一覧」を参考に スコープ3は、環境省の『 サプライチェーンを通じた組織の温室効果ガス排出等の算定のための排出原単位について（ver.2.4）』</t>
  </si>
  <si>
    <t>環境コンサルタントの専門家にアドバイスをいただきつつ、事業に関わる事業所、データセンターにおける電力消費、その他のエネルギー消費量を集計し、環境省提示の排出係数を用いて算出しております。</t>
  </si>
  <si>
    <t>2021-07-23 04:53:58.0</t>
  </si>
  <si>
    <t>Zaber and Zubair Fabrics Ltd</t>
  </si>
  <si>
    <t>2021-07-26 06:55:47.0</t>
  </si>
  <si>
    <t>2021-07-16 09:52:26.0</t>
  </si>
  <si>
    <t>Zama</t>
  </si>
  <si>
    <t>2021-06-02 01:18:57.0</t>
  </si>
  <si>
    <t>ZANARDO SERVIZI LOGISTICI SPA</t>
  </si>
  <si>
    <t>Other, please specify: we use internal tools.</t>
  </si>
  <si>
    <t>we collect on daily base all the information and we register them inside our internal system.</t>
  </si>
  <si>
    <t>ZAVOD SINTANOLOV</t>
  </si>
  <si>
    <t>2021-07-13 09:28:07.0</t>
  </si>
  <si>
    <t>Other, please specify: Russian legislation requirements</t>
  </si>
  <si>
    <t>ZAYO</t>
  </si>
  <si>
    <t>2021-07-14 19:24:11.0</t>
  </si>
  <si>
    <t>Other, please specify: In evaluation process using the GHG Protocol standard. Working to identify our baseline GHG emissions and develop an ESG strategy towards climate-related risk.</t>
  </si>
  <si>
    <t>In evaluation process. Working to identify our baseline GHG emissions and develop an ESG strategy towards climate-related risk.</t>
  </si>
  <si>
    <t>2021-06-25 12:17:45.0</t>
  </si>
  <si>
    <t>we are calculating data on the behalf of in house consumption of different source(natural or Renewal) like power generation through DG set</t>
  </si>
  <si>
    <t>Zebra Technologies Corp.</t>
  </si>
  <si>
    <t>2021-07-27 17:54:19.0</t>
  </si>
  <si>
    <t>ZEGLA INDUSTRIA MAQUINAS</t>
  </si>
  <si>
    <t>2021-07-28 15:08:22.0</t>
  </si>
  <si>
    <t>2021-07-21 23:05:36.0</t>
  </si>
  <si>
    <t>2021-07-28 01:34:34.0</t>
  </si>
  <si>
    <t>2021-07-26 01:29:13.0</t>
  </si>
  <si>
    <t>ZHANGJIAGANG ZHONGTIANDA TOOLS</t>
  </si>
  <si>
    <t>2021-07-15 02:03:18.0</t>
  </si>
  <si>
    <t>Zhangpu Baihe Textile Co., Ltd</t>
  </si>
  <si>
    <t>2021-06-10 04:20:09.0</t>
  </si>
  <si>
    <t>Other, please specify: Red-E</t>
  </si>
  <si>
    <t>2021-07-21 03:11:32.0</t>
  </si>
  <si>
    <t>2021-07-23 03:31:52.0</t>
  </si>
  <si>
    <t>ZHEJIANG BAILI PLASTIC INDUSTRY CO.,LTD.</t>
  </si>
  <si>
    <t>2021-07-09 07:32:03.0</t>
  </si>
  <si>
    <t>ZHEJIANG BEST NAIL INDUSTRY CO., LTD.</t>
  </si>
  <si>
    <t>2021-07-06 02:52:18.0</t>
  </si>
  <si>
    <t>ZHEJIANG BLUEDREAM TEXTILE CO LTD</t>
  </si>
  <si>
    <t>2021-07-21 09:06:28.0</t>
  </si>
  <si>
    <t>Zhejiang Dahua Technology Co Ltd</t>
  </si>
  <si>
    <t>2021-07-06 02:46:02.0</t>
  </si>
  <si>
    <t>2021-07-09 08:24:59.0</t>
  </si>
  <si>
    <t>ZHEJIANG FEILING TOOLS CO.,LTD.</t>
  </si>
  <si>
    <t>2021-07-09 07:23:17.0</t>
  </si>
  <si>
    <t>2021-06-30 00:58:59.0</t>
  </si>
  <si>
    <t>ZHEJIANG HUAFENG ELECTRIC TOOLS CO., LTD.</t>
  </si>
  <si>
    <t>2021-07-19 23:08:30.0</t>
  </si>
  <si>
    <t>2021-07-21 00:37:49.0</t>
  </si>
  <si>
    <t>ZHEJIANG JINGNENG FLUORESCENT</t>
  </si>
  <si>
    <t>2021-07-26 05:56:20.0</t>
  </si>
  <si>
    <t>2021-05-28 02:26:56.0</t>
  </si>
  <si>
    <t>2021-06-18 01:22:39.0</t>
  </si>
  <si>
    <t>Zhejiang Multi Glory Bedding Co.,Ltd.</t>
  </si>
  <si>
    <t>2021-06-29 10:46:09.0</t>
  </si>
  <si>
    <t>Zhejiang Narada power source co.,ltd.</t>
  </si>
  <si>
    <t>2021-07-26 09:28:13.0</t>
  </si>
  <si>
    <t>2021-07-19 02:39:07.0</t>
  </si>
  <si>
    <t>ZHEJIANG RONGDA TOOLS CO., LTD.</t>
  </si>
  <si>
    <t>2021-07-07 03:52:55.0</t>
  </si>
  <si>
    <t>Zhejiang Sanhua Intelligent Controls Co Ltd</t>
  </si>
  <si>
    <t>2021-07-26 09:15:42.0</t>
  </si>
  <si>
    <t>ZHEJIANG SUN ABRASIVES CO., LTD.</t>
  </si>
  <si>
    <t>2021-07-21 03:28:18.0</t>
  </si>
  <si>
    <t>2021-08-17 07:38:59.0</t>
  </si>
  <si>
    <t>ZHEJIANG TOOLUX IMPORT AND EXPORT</t>
  </si>
  <si>
    <t>2021-07-07 03:37:11.0</t>
  </si>
  <si>
    <t>ZHEJIANG WANLI TOOLS GROUP</t>
  </si>
  <si>
    <t>2021-07-19 09:29:00.0</t>
  </si>
  <si>
    <t>2021-07-26 13:34:36.0</t>
  </si>
  <si>
    <t>2021-07-21 09:09:34.0</t>
  </si>
  <si>
    <t>2021-07-23 04:05:37.0</t>
  </si>
  <si>
    <t>2021-07-24 14:04:02.0</t>
  </si>
  <si>
    <t>2021-07-24 15:42:03.0</t>
  </si>
  <si>
    <t>ZHENG YU INDUSTRIAL</t>
  </si>
  <si>
    <t>2021-06-09 02:08:58.0</t>
  </si>
  <si>
    <t>Zhenhua Group</t>
  </si>
  <si>
    <t>2021-07-17 10:15:27.0</t>
  </si>
  <si>
    <t>ZHIYUEXIAN PRECISE PLASTIC INC.</t>
  </si>
  <si>
    <t>2021-07-06 07:48:39.0</t>
  </si>
  <si>
    <t>ZHONGSHAN KAIGAO PAPER ENTERPRISE CO.,LTD.</t>
  </si>
  <si>
    <t>2021-06-21 07:14:11.0</t>
  </si>
  <si>
    <t>2021-07-28 08:43:02.0</t>
  </si>
  <si>
    <t>Zhongshan Shi Dun</t>
  </si>
  <si>
    <t>2021-07-30 02:21:20.0</t>
  </si>
  <si>
    <t>2021-06-24 03:26:29.0</t>
  </si>
  <si>
    <t>2021-05-27 02:05:52.0</t>
  </si>
  <si>
    <t>Ziegler</t>
  </si>
  <si>
    <t>2021-07-21 08:01:19.0</t>
  </si>
  <si>
    <t>internal registration , KPI, methodology Ton/Kilometer source emissiefactoren CE Delft</t>
  </si>
  <si>
    <t>2021-07-28 14:54:28.0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</si>
  <si>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Other, please specify: (see details in C5.2a)</t>
  </si>
  <si>
    <t>This reporting year, the Zignago Vetro Group GHG Inventory has been developed with reference to the standards listed in C5.2 and reported below.Also, data and information have been verified by a third party auditor.Data and information included are consistent with best practices for inventory development and they are also derived from guidance provided by:• Greenhouse Gas Protocol's Corporate Value Chain (Scope 3) Accounting and Reporting Standard and Technical Guidance for Calculating Scope 3 Emissions.Furthermore, Zignago Vetro Group practices on energy management and GHG emissions are applied.For emissions calculation, the following references have been taken into account:• ''4th Assessment Report'' by IPCC• ''UK Government GHG Conversion Factors for Company Reporting'', published by the Department for Environment, Food &amp;; Rural Affairs (DEFRA) and Department for Business, Energy and Industrial Strategy (BEIS)• ''2019 European Residual Mixes, V.1.1”, published by AIB;•''Italian Greenhouse Gas Inventory 1990-2018, National Inventory Report 2020” published by ISPRA• ''Confronti internazionali; 2018”, published by Terna.• Ecoinvent 3.7.1 (2020) database• For the calculation of Scope 3 emissions associated with the production of glass cullet, an ad-hoc emission factor has been estimated, based on the activities and GHG emissions of Vetro Revet S.r.l accounted in 2020.</t>
  </si>
  <si>
    <t>2021-07-28 13:02:52.0</t>
  </si>
  <si>
    <t>The Greenhouse Gas Protocol: A Corporate Accounting and Reporting Standard (Revised Edition);  Other, please specify: •Based on CCWG calculation methodology, checked by 3rd party auditor: The Standards Institution Of Israel</t>
  </si>
  <si>
    <t>Since 2013, ZIM has been a member of the Clean Cargo Working Group (CCWG), a global shipping industry initiative dedicated to improving theenvironmental performance of marine container transport through ongoing measurement, evaluation, and reporting.Every ZIM vessel's CO2, NOx and SOx emissions, oil and fuel usage and sewage treatment facilities are constantly checked,examined and reported to the CCWG. All reported data is verified by a third party, the Standards Institute of Israel.</t>
  </si>
  <si>
    <t>2021-06-23 08:47:49.0</t>
  </si>
  <si>
    <t>ZINCOL OSSIDI</t>
  </si>
  <si>
    <t>2021-07-22 14:37:16.0</t>
  </si>
  <si>
    <t>Other, please specify: DECRETO LEGISLATIVO 3 aprile 2006, n. 152 Norme in materia ambientale.</t>
  </si>
  <si>
    <t>Criteria established in Section 5 - Tutela dell'aria e riduzione delle emissioni</t>
  </si>
  <si>
    <t>2021-07-25 12:14:50.0</t>
  </si>
  <si>
    <t>Zippak</t>
  </si>
  <si>
    <t>2021-08-09 10:46:43.0</t>
  </si>
  <si>
    <t>ZOPONE ENGENHARIA E COM</t>
  </si>
  <si>
    <t>2021-07-23 19:07:05.0</t>
  </si>
  <si>
    <t>2021-07-27 17:25:30.0</t>
  </si>
  <si>
    <t>2021-08-11 03:27:14.0</t>
  </si>
  <si>
    <t>2021-07-27 13:35:40.0</t>
  </si>
  <si>
    <t>ZSE Energia, a.s.</t>
  </si>
  <si>
    <t>2021-07-22 08:47:37.0</t>
  </si>
  <si>
    <t>Other, please specify: Valuing the greenhouse gas emissions from nuclear power: A critical survey (Sovacool,2008)</t>
  </si>
  <si>
    <t>We calculate only amount of CO2 per unit kWh. This value depends on mixture of bought energy from different sources.</t>
  </si>
  <si>
    <t>ZTO Express (Cayman) Inc.</t>
  </si>
  <si>
    <t>2021-07-26 02:22:51.0</t>
  </si>
  <si>
    <t>2021-07-27 14:05:12.0</t>
  </si>
  <si>
    <t>2021-07-28 04:48:50.0</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</si>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</sst>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0.0"/>
    <numFmt numFmtId="167" formatCode="_(* #,##0.0_);_(* \(#,##0.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indexed="8"/>
      <name val="Calibri"/>
      <family val="2"/>
      <scheme val="minor"/>
    </font>
    <font>
      <b/>
      <sz val="11"/>
      <color indexed="8"/>
      <name val="Calibri"/>
      <family val="2"/>
      <scheme val="minor"/>
    </font>
    <font>
      <sz val="11"/>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CC"/>
        <bgColor indexed="64"/>
      </patternFill>
    </fill>
  </fills>
  <borders count="1">
    <border>
      <left/>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0" fontId="4" fillId="0" borderId="0"/>
  </cellStyleXfs>
  <cellXfs count="19">
    <xf numFmtId="0" fontId="0" fillId="0" borderId="0" xfId="0"/>
    <xf numFmtId="164" fontId="0" fillId="0" borderId="0" xfId="1" applyNumberFormat="1" applyFont="1"/>
    <xf numFmtId="165" fontId="0" fillId="0" borderId="0" xfId="2" applyNumberFormat="1" applyFont="1"/>
    <xf numFmtId="0" fontId="2" fillId="0" borderId="0" xfId="0" applyFont="1"/>
    <xf numFmtId="0" fontId="2" fillId="2" borderId="0" xfId="0" applyFont="1" applyFill="1"/>
    <xf numFmtId="164" fontId="0" fillId="2" borderId="0" xfId="1" applyNumberFormat="1" applyFont="1" applyFill="1"/>
    <xf numFmtId="165" fontId="0" fillId="2" borderId="0" xfId="2" applyNumberFormat="1" applyFont="1" applyFill="1"/>
    <xf numFmtId="0" fontId="0" fillId="0" borderId="0" xfId="0" applyAlignment="1">
      <alignment horizontal="left"/>
    </xf>
    <xf numFmtId="0" fontId="0" fillId="3" borderId="0" xfId="0" applyFill="1"/>
    <xf numFmtId="0" fontId="0" fillId="3" borderId="0" xfId="0" applyFill="1" applyAlignment="1">
      <alignment horizontal="left"/>
    </xf>
    <xf numFmtId="166" fontId="0" fillId="0" borderId="0" xfId="0" applyNumberFormat="1"/>
    <xf numFmtId="1" fontId="0" fillId="0" borderId="0" xfId="0" applyNumberFormat="1"/>
    <xf numFmtId="0" fontId="3" fillId="0" borderId="0" xfId="3"/>
    <xf numFmtId="0" fontId="5" fillId="0" borderId="0" xfId="4" applyFont="1"/>
    <xf numFmtId="0" fontId="4" fillId="0" borderId="0" xfId="4"/>
    <xf numFmtId="49" fontId="0" fillId="0" borderId="0" xfId="0" applyNumberFormat="1"/>
    <xf numFmtId="167" fontId="0" fillId="0" borderId="0" xfId="0" applyNumberFormat="1"/>
    <xf numFmtId="166" fontId="0" fillId="4" borderId="0" xfId="0" applyNumberFormat="1" applyFill="1"/>
    <xf numFmtId="166" fontId="6" fillId="0" borderId="0" xfId="0" applyNumberFormat="1" applyFont="1"/>
  </cellXfs>
  <cellStyles count="5">
    <cellStyle name="Comma" xfId="1" builtinId="3"/>
    <cellStyle name="Normal" xfId="0" builtinId="0"/>
    <cellStyle name="Normal 2" xfId="3" xr:uid="{5384315A-51A1-4810-9A3D-569FBEDF5C69}"/>
    <cellStyle name="Normal 3" xfId="4" xr:uid="{7A5C28CE-AB78-48F0-BBF0-032FF4252554}"/>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pathways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pathways!$A$6</c:f>
              <c:strCache>
                <c:ptCount val="1"/>
                <c:pt idx="0">
                  <c:v># companies 2018</c:v>
                </c:pt>
              </c:strCache>
            </c:strRef>
          </c:tx>
          <c:spPr>
            <a:solidFill>
              <a:schemeClr val="accent3"/>
            </a:solidFill>
            <a:ln>
              <a:noFill/>
            </a:ln>
            <a:effectLst/>
          </c:spPr>
          <c:invertIfNegative val="0"/>
          <c:cat>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pathways!$B$6:$AZ$6</c:f>
              <c:numCache>
                <c:formatCode>General</c:formatCode>
                <c:ptCount val="51"/>
                <c:pt idx="0">
                  <c:v>17</c:v>
                </c:pt>
                <c:pt idx="1">
                  <c:v>17</c:v>
                </c:pt>
                <c:pt idx="2">
                  <c:v>18</c:v>
                </c:pt>
                <c:pt idx="3">
                  <c:v>20</c:v>
                </c:pt>
                <c:pt idx="4">
                  <c:v>24</c:v>
                </c:pt>
                <c:pt idx="5">
                  <c:v>52</c:v>
                </c:pt>
                <c:pt idx="6">
                  <c:v>61</c:v>
                </c:pt>
                <c:pt idx="7">
                  <c:v>72</c:v>
                </c:pt>
                <c:pt idx="8">
                  <c:v>82</c:v>
                </c:pt>
                <c:pt idx="9">
                  <c:v>105</c:v>
                </c:pt>
                <c:pt idx="10">
                  <c:v>146</c:v>
                </c:pt>
                <c:pt idx="11">
                  <c:v>162</c:v>
                </c:pt>
                <c:pt idx="12">
                  <c:v>199</c:v>
                </c:pt>
                <c:pt idx="13">
                  <c:v>253</c:v>
                </c:pt>
                <c:pt idx="14">
                  <c:v>308</c:v>
                </c:pt>
                <c:pt idx="15">
                  <c:v>437</c:v>
                </c:pt>
                <c:pt idx="16">
                  <c:v>547</c:v>
                </c:pt>
                <c:pt idx="17">
                  <c:v>599</c:v>
                </c:pt>
                <c:pt idx="18">
                  <c:v>604</c:v>
                </c:pt>
                <c:pt idx="19">
                  <c:v>603</c:v>
                </c:pt>
                <c:pt idx="20">
                  <c:v>593</c:v>
                </c:pt>
                <c:pt idx="21">
                  <c:v>593</c:v>
                </c:pt>
                <c:pt idx="22">
                  <c:v>593</c:v>
                </c:pt>
                <c:pt idx="23">
                  <c:v>593</c:v>
                </c:pt>
                <c:pt idx="24">
                  <c:v>593</c:v>
                </c:pt>
                <c:pt idx="25">
                  <c:v>593</c:v>
                </c:pt>
                <c:pt idx="26">
                  <c:v>593</c:v>
                </c:pt>
                <c:pt idx="27">
                  <c:v>593</c:v>
                </c:pt>
                <c:pt idx="28">
                  <c:v>593</c:v>
                </c:pt>
                <c:pt idx="29">
                  <c:v>593</c:v>
                </c:pt>
                <c:pt idx="30">
                  <c:v>593</c:v>
                </c:pt>
                <c:pt idx="31">
                  <c:v>593</c:v>
                </c:pt>
                <c:pt idx="32">
                  <c:v>593</c:v>
                </c:pt>
                <c:pt idx="33">
                  <c:v>593</c:v>
                </c:pt>
                <c:pt idx="34">
                  <c:v>593</c:v>
                </c:pt>
                <c:pt idx="35">
                  <c:v>593</c:v>
                </c:pt>
                <c:pt idx="36">
                  <c:v>593</c:v>
                </c:pt>
                <c:pt idx="37">
                  <c:v>593</c:v>
                </c:pt>
                <c:pt idx="38">
                  <c:v>593</c:v>
                </c:pt>
                <c:pt idx="39">
                  <c:v>593</c:v>
                </c:pt>
                <c:pt idx="40">
                  <c:v>593</c:v>
                </c:pt>
                <c:pt idx="41">
                  <c:v>593</c:v>
                </c:pt>
                <c:pt idx="42">
                  <c:v>593</c:v>
                </c:pt>
                <c:pt idx="43">
                  <c:v>593</c:v>
                </c:pt>
                <c:pt idx="44">
                  <c:v>593</c:v>
                </c:pt>
                <c:pt idx="45">
                  <c:v>593</c:v>
                </c:pt>
                <c:pt idx="46">
                  <c:v>593</c:v>
                </c:pt>
                <c:pt idx="47">
                  <c:v>593</c:v>
                </c:pt>
                <c:pt idx="48">
                  <c:v>593</c:v>
                </c:pt>
                <c:pt idx="49">
                  <c:v>593</c:v>
                </c:pt>
                <c:pt idx="50">
                  <c:v>593</c:v>
                </c:pt>
              </c:numCache>
            </c:numRef>
          </c:val>
          <c:extLst>
            <c:ext xmlns:c16="http://schemas.microsoft.com/office/drawing/2014/chart" uri="{C3380CC4-5D6E-409C-BE32-E72D297353CC}">
              <c16:uniqueId val="{00000000-48B2-4410-AFA6-629916266F31}"/>
            </c:ext>
          </c:extLst>
        </c:ser>
        <c:ser>
          <c:idx val="3"/>
          <c:order val="3"/>
          <c:tx>
            <c:strRef>
              <c:f>pathways!$A$7</c:f>
              <c:strCache>
                <c:ptCount val="1"/>
                <c:pt idx="0">
                  <c:v># companies 2021</c:v>
                </c:pt>
              </c:strCache>
            </c:strRef>
          </c:tx>
          <c:spPr>
            <a:solidFill>
              <a:schemeClr val="accent4"/>
            </a:solidFill>
            <a:ln>
              <a:noFill/>
            </a:ln>
            <a:effectLst/>
          </c:spPr>
          <c:invertIfNegative val="0"/>
          <c:cat>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pathways!$B$7:$AZ$7</c:f>
              <c:numCache>
                <c:formatCode>General</c:formatCode>
                <c:ptCount val="51"/>
                <c:pt idx="0">
                  <c:v>4</c:v>
                </c:pt>
                <c:pt idx="1">
                  <c:v>4</c:v>
                </c:pt>
                <c:pt idx="2">
                  <c:v>4</c:v>
                </c:pt>
                <c:pt idx="3">
                  <c:v>5</c:v>
                </c:pt>
                <c:pt idx="4">
                  <c:v>6</c:v>
                </c:pt>
                <c:pt idx="5">
                  <c:v>19</c:v>
                </c:pt>
                <c:pt idx="6">
                  <c:v>21</c:v>
                </c:pt>
                <c:pt idx="7">
                  <c:v>26</c:v>
                </c:pt>
                <c:pt idx="8">
                  <c:v>33</c:v>
                </c:pt>
                <c:pt idx="9">
                  <c:v>38</c:v>
                </c:pt>
                <c:pt idx="10">
                  <c:v>62</c:v>
                </c:pt>
                <c:pt idx="11">
                  <c:v>73</c:v>
                </c:pt>
                <c:pt idx="12">
                  <c:v>81</c:v>
                </c:pt>
                <c:pt idx="13">
                  <c:v>128</c:v>
                </c:pt>
                <c:pt idx="14">
                  <c:v>165</c:v>
                </c:pt>
                <c:pt idx="15">
                  <c:v>254</c:v>
                </c:pt>
                <c:pt idx="16">
                  <c:v>333</c:v>
                </c:pt>
                <c:pt idx="17">
                  <c:v>477</c:v>
                </c:pt>
                <c:pt idx="18">
                  <c:v>726</c:v>
                </c:pt>
                <c:pt idx="19">
                  <c:v>1119</c:v>
                </c:pt>
                <c:pt idx="20">
                  <c:v>1297</c:v>
                </c:pt>
                <c:pt idx="21">
                  <c:v>1297</c:v>
                </c:pt>
                <c:pt idx="22">
                  <c:v>1297</c:v>
                </c:pt>
                <c:pt idx="23">
                  <c:v>1297</c:v>
                </c:pt>
                <c:pt idx="24">
                  <c:v>1297</c:v>
                </c:pt>
                <c:pt idx="25">
                  <c:v>1297</c:v>
                </c:pt>
                <c:pt idx="26">
                  <c:v>1297</c:v>
                </c:pt>
                <c:pt idx="27">
                  <c:v>1297</c:v>
                </c:pt>
                <c:pt idx="28">
                  <c:v>1297</c:v>
                </c:pt>
                <c:pt idx="29">
                  <c:v>1297</c:v>
                </c:pt>
                <c:pt idx="30">
                  <c:v>1297</c:v>
                </c:pt>
                <c:pt idx="31">
                  <c:v>1297</c:v>
                </c:pt>
                <c:pt idx="32">
                  <c:v>1297</c:v>
                </c:pt>
                <c:pt idx="33">
                  <c:v>1297</c:v>
                </c:pt>
                <c:pt idx="34">
                  <c:v>1297</c:v>
                </c:pt>
                <c:pt idx="35">
                  <c:v>1297</c:v>
                </c:pt>
                <c:pt idx="36">
                  <c:v>1297</c:v>
                </c:pt>
                <c:pt idx="37">
                  <c:v>1297</c:v>
                </c:pt>
                <c:pt idx="38">
                  <c:v>1297</c:v>
                </c:pt>
                <c:pt idx="39">
                  <c:v>1297</c:v>
                </c:pt>
                <c:pt idx="40">
                  <c:v>1297</c:v>
                </c:pt>
                <c:pt idx="41">
                  <c:v>1297</c:v>
                </c:pt>
                <c:pt idx="42">
                  <c:v>1297</c:v>
                </c:pt>
                <c:pt idx="43">
                  <c:v>1297</c:v>
                </c:pt>
                <c:pt idx="44">
                  <c:v>1297</c:v>
                </c:pt>
                <c:pt idx="45">
                  <c:v>1297</c:v>
                </c:pt>
                <c:pt idx="46">
                  <c:v>1297</c:v>
                </c:pt>
                <c:pt idx="47">
                  <c:v>1297</c:v>
                </c:pt>
                <c:pt idx="48">
                  <c:v>1297</c:v>
                </c:pt>
                <c:pt idx="49">
                  <c:v>1297</c:v>
                </c:pt>
                <c:pt idx="50">
                  <c:v>1297</c:v>
                </c:pt>
              </c:numCache>
            </c:numRef>
          </c:val>
          <c:extLst>
            <c:ext xmlns:c16="http://schemas.microsoft.com/office/drawing/2014/chart" uri="{C3380CC4-5D6E-409C-BE32-E72D297353CC}">
              <c16:uniqueId val="{00000001-48B2-4410-AFA6-629916266F31}"/>
            </c:ext>
          </c:extLst>
        </c:ser>
        <c:dLbls>
          <c:showLegendKey val="0"/>
          <c:showVal val="0"/>
          <c:showCatName val="0"/>
          <c:showSerName val="0"/>
          <c:showPercent val="0"/>
          <c:showBubbleSize val="0"/>
        </c:dLbls>
        <c:gapWidth val="150"/>
        <c:axId val="2087925056"/>
        <c:axId val="334386608"/>
      </c:barChart>
      <c:scatterChart>
        <c:scatterStyle val="smoothMarker"/>
        <c:varyColors val="0"/>
        <c:ser>
          <c:idx val="0"/>
          <c:order val="0"/>
          <c:tx>
            <c:strRef>
              <c:f>pathways!$A$2</c:f>
              <c:strCache>
                <c:ptCount val="1"/>
                <c:pt idx="0">
                  <c:v>source data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pathways!$B$2:$AZ$2</c:f>
              <c:numCache>
                <c:formatCode>_(* #,##0_);_(* \(#,##0\);_(* "-"??_);_(@_)</c:formatCode>
                <c:ptCount val="51"/>
                <c:pt idx="0">
                  <c:v>161.56995671944185</c:v>
                </c:pt>
                <c:pt idx="1">
                  <c:v>157.6277857205923</c:v>
                </c:pt>
                <c:pt idx="2">
                  <c:v>171.9856147217439</c:v>
                </c:pt>
                <c:pt idx="3">
                  <c:v>168.09795272289441</c:v>
                </c:pt>
                <c:pt idx="4">
                  <c:v>165.99385111782584</c:v>
                </c:pt>
                <c:pt idx="5">
                  <c:v>586.33043254621896</c:v>
                </c:pt>
                <c:pt idx="6">
                  <c:v>630.31293378116823</c:v>
                </c:pt>
                <c:pt idx="7">
                  <c:v>626.9717078560044</c:v>
                </c:pt>
                <c:pt idx="8">
                  <c:v>621.99475265637625</c:v>
                </c:pt>
                <c:pt idx="9">
                  <c:v>675.51899044374443</c:v>
                </c:pt>
                <c:pt idx="10">
                  <c:v>850.02578251615807</c:v>
                </c:pt>
                <c:pt idx="11">
                  <c:v>866.74734902937792</c:v>
                </c:pt>
                <c:pt idx="12">
                  <c:v>1056.7367543271992</c:v>
                </c:pt>
                <c:pt idx="13">
                  <c:v>1046.177866180192</c:v>
                </c:pt>
                <c:pt idx="14">
                  <c:v>1130.5322816206378</c:v>
                </c:pt>
                <c:pt idx="15">
                  <c:v>1412.7872967307565</c:v>
                </c:pt>
                <c:pt idx="16">
                  <c:v>1492.7648620192047</c:v>
                </c:pt>
                <c:pt idx="17">
                  <c:v>1480.1031554792062</c:v>
                </c:pt>
                <c:pt idx="18">
                  <c:v>1445.9008766884151</c:v>
                </c:pt>
                <c:pt idx="19">
                  <c:v>1405.6200779012509</c:v>
                </c:pt>
                <c:pt idx="20">
                  <c:v>1366.3707682596769</c:v>
                </c:pt>
                <c:pt idx="21">
                  <c:v>1339.476290478161</c:v>
                </c:pt>
                <c:pt idx="22">
                  <c:v>1312.5874597527816</c:v>
                </c:pt>
                <c:pt idx="23">
                  <c:v>1285.521145443563</c:v>
                </c:pt>
                <c:pt idx="24">
                  <c:v>1258.5426722528955</c:v>
                </c:pt>
                <c:pt idx="25">
                  <c:v>1231.9395322268269</c:v>
                </c:pt>
                <c:pt idx="26">
                  <c:v>1207.3883237330588</c:v>
                </c:pt>
                <c:pt idx="27">
                  <c:v>1182.9364374046691</c:v>
                </c:pt>
                <c:pt idx="28">
                  <c:v>1158.5519318633783</c:v>
                </c:pt>
                <c:pt idx="29">
                  <c:v>1134.3950604039255</c:v>
                </c:pt>
                <c:pt idx="30">
                  <c:v>1110.301757794861</c:v>
                </c:pt>
                <c:pt idx="31">
                  <c:v>1091.7439184945056</c:v>
                </c:pt>
                <c:pt idx="32">
                  <c:v>1073.2853710408406</c:v>
                </c:pt>
                <c:pt idx="33">
                  <c:v>1054.9247404776493</c:v>
                </c:pt>
                <c:pt idx="34">
                  <c:v>1036.6604621621261</c:v>
                </c:pt>
                <c:pt idx="35">
                  <c:v>1018.4914630338823</c:v>
                </c:pt>
                <c:pt idx="36">
                  <c:v>1000.5198812186256</c:v>
                </c:pt>
                <c:pt idx="37">
                  <c:v>982.64571587517435</c:v>
                </c:pt>
                <c:pt idx="38">
                  <c:v>964.86376466726517</c:v>
                </c:pt>
                <c:pt idx="39">
                  <c:v>947.1730006200354</c:v>
                </c:pt>
                <c:pt idx="40">
                  <c:v>929.57240819588321</c:v>
                </c:pt>
                <c:pt idx="41">
                  <c:v>912.06494223383811</c:v>
                </c:pt>
                <c:pt idx="42">
                  <c:v>894.64575874990123</c:v>
                </c:pt>
                <c:pt idx="43">
                  <c:v>877.31387455548054</c:v>
                </c:pt>
                <c:pt idx="44">
                  <c:v>860.06831741160943</c:v>
                </c:pt>
                <c:pt idx="45">
                  <c:v>842.90812590699875</c:v>
                </c:pt>
                <c:pt idx="46">
                  <c:v>827.02514982502578</c:v>
                </c:pt>
                <c:pt idx="47">
                  <c:v>811.2267557749509</c:v>
                </c:pt>
                <c:pt idx="48">
                  <c:v>795.51200177949306</c:v>
                </c:pt>
                <c:pt idx="49">
                  <c:v>779.87995635202856</c:v>
                </c:pt>
                <c:pt idx="50">
                  <c:v>764.32969837975963</c:v>
                </c:pt>
              </c:numCache>
            </c:numRef>
          </c:yVal>
          <c:smooth val="1"/>
          <c:extLst>
            <c:ext xmlns:c16="http://schemas.microsoft.com/office/drawing/2014/chart" uri="{C3380CC4-5D6E-409C-BE32-E72D297353CC}">
              <c16:uniqueId val="{00000000-15B9-4648-97BF-83DED3ED4027}"/>
            </c:ext>
          </c:extLst>
        </c:ser>
        <c:ser>
          <c:idx val="1"/>
          <c:order val="1"/>
          <c:tx>
            <c:strRef>
              <c:f>pathways!$A$3</c:f>
              <c:strCache>
                <c:ptCount val="1"/>
                <c:pt idx="0">
                  <c:v>source data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pathways!$B$3:$AZ$3</c:f>
              <c:numCache>
                <c:formatCode>_(* #,##0_);_(* \(#,##0\);_(* "-"??_);_(@_)</c:formatCode>
                <c:ptCount val="51"/>
                <c:pt idx="0">
                  <c:v>219.31489431666665</c:v>
                </c:pt>
                <c:pt idx="1">
                  <c:v>212.56879367833332</c:v>
                </c:pt>
                <c:pt idx="2">
                  <c:v>205.82269303999999</c:v>
                </c:pt>
                <c:pt idx="3">
                  <c:v>199.20340840166665</c:v>
                </c:pt>
                <c:pt idx="4">
                  <c:v>193.35855244098036</c:v>
                </c:pt>
                <c:pt idx="5">
                  <c:v>378.56100923216911</c:v>
                </c:pt>
                <c:pt idx="6">
                  <c:v>390.79391696502427</c:v>
                </c:pt>
                <c:pt idx="7">
                  <c:v>425.91980884073672</c:v>
                </c:pt>
                <c:pt idx="8">
                  <c:v>498.49104496568015</c:v>
                </c:pt>
                <c:pt idx="9">
                  <c:v>488.14217469062316</c:v>
                </c:pt>
                <c:pt idx="10">
                  <c:v>681.3766927692028</c:v>
                </c:pt>
                <c:pt idx="11">
                  <c:v>712.16217157358312</c:v>
                </c:pt>
                <c:pt idx="12">
                  <c:v>876.51941418707338</c:v>
                </c:pt>
                <c:pt idx="13">
                  <c:v>905.07056972406417</c:v>
                </c:pt>
                <c:pt idx="14">
                  <c:v>942.71523272073296</c:v>
                </c:pt>
                <c:pt idx="15">
                  <c:v>1056.6884715549609</c:v>
                </c:pt>
                <c:pt idx="16">
                  <c:v>1167.7590108427974</c:v>
                </c:pt>
                <c:pt idx="17">
                  <c:v>1692.2729335254985</c:v>
                </c:pt>
                <c:pt idx="18">
                  <c:v>1947.8170391825565</c:v>
                </c:pt>
                <c:pt idx="19">
                  <c:v>2394.112616487359</c:v>
                </c:pt>
                <c:pt idx="20">
                  <c:v>3433.9060390951463</c:v>
                </c:pt>
                <c:pt idx="21">
                  <c:v>3325.5696991740406</c:v>
                </c:pt>
                <c:pt idx="22">
                  <c:v>3211.8358631000442</c:v>
                </c:pt>
                <c:pt idx="23">
                  <c:v>3097.9542838861653</c:v>
                </c:pt>
                <c:pt idx="24">
                  <c:v>2984.3671812059056</c:v>
                </c:pt>
                <c:pt idx="25">
                  <c:v>2870.915398866216</c:v>
                </c:pt>
                <c:pt idx="26">
                  <c:v>2754.4663324045068</c:v>
                </c:pt>
                <c:pt idx="27">
                  <c:v>2638.9076269165726</c:v>
                </c:pt>
                <c:pt idx="28">
                  <c:v>2523.4301377477759</c:v>
                </c:pt>
                <c:pt idx="29">
                  <c:v>2407.9006208049072</c:v>
                </c:pt>
                <c:pt idx="30">
                  <c:v>2292.405304913048</c:v>
                </c:pt>
                <c:pt idx="31">
                  <c:v>2196.3156095814852</c:v>
                </c:pt>
                <c:pt idx="32">
                  <c:v>2100.401633283404</c:v>
                </c:pt>
                <c:pt idx="33">
                  <c:v>2005.2640787065666</c:v>
                </c:pt>
                <c:pt idx="34">
                  <c:v>1910.2588720908302</c:v>
                </c:pt>
                <c:pt idx="35">
                  <c:v>1815.4706851225685</c:v>
                </c:pt>
                <c:pt idx="36">
                  <c:v>1722.1912134499221</c:v>
                </c:pt>
                <c:pt idx="37">
                  <c:v>1629.101051807517</c:v>
                </c:pt>
                <c:pt idx="38">
                  <c:v>1536.1392681804139</c:v>
                </c:pt>
                <c:pt idx="39">
                  <c:v>1443.3044313445073</c:v>
                </c:pt>
                <c:pt idx="40">
                  <c:v>1350.602962873106</c:v>
                </c:pt>
                <c:pt idx="41">
                  <c:v>1315.0402900973825</c:v>
                </c:pt>
                <c:pt idx="42">
                  <c:v>1279.6091149195922</c:v>
                </c:pt>
                <c:pt idx="43">
                  <c:v>1244.3079728708997</c:v>
                </c:pt>
                <c:pt idx="44">
                  <c:v>1209.1354157920396</c:v>
                </c:pt>
                <c:pt idx="45">
                  <c:v>1174.090213606532</c:v>
                </c:pt>
                <c:pt idx="46">
                  <c:v>1140.8352982549329</c:v>
                </c:pt>
                <c:pt idx="47">
                  <c:v>1107.7048419780676</c:v>
                </c:pt>
                <c:pt idx="48">
                  <c:v>1074.6974586940671</c:v>
                </c:pt>
                <c:pt idx="49">
                  <c:v>1041.8117777576438</c:v>
                </c:pt>
                <c:pt idx="50">
                  <c:v>1009.046443788186</c:v>
                </c:pt>
              </c:numCache>
            </c:numRef>
          </c:yVal>
          <c:smooth val="1"/>
          <c:extLst>
            <c:ext xmlns:c16="http://schemas.microsoft.com/office/drawing/2014/chart" uri="{C3380CC4-5D6E-409C-BE32-E72D297353CC}">
              <c16:uniqueId val="{00000001-15B9-4648-97BF-83DED3ED4027}"/>
            </c:ext>
          </c:extLst>
        </c:ser>
        <c:dLbls>
          <c:showLegendKey val="0"/>
          <c:showVal val="0"/>
          <c:showCatName val="0"/>
          <c:showSerName val="0"/>
          <c:showPercent val="0"/>
          <c:showBubbleSize val="0"/>
        </c:dLbls>
        <c:axId val="2094053632"/>
        <c:axId val="2094054464"/>
      </c:scatterChart>
      <c:valAx>
        <c:axId val="2094053632"/>
        <c:scaling>
          <c:orientation val="minMax"/>
          <c:max val="2030"/>
          <c:min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valAx>
        <c:axId val="334386608"/>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25056"/>
        <c:crosses val="max"/>
        <c:crossBetween val="between"/>
      </c:valAx>
      <c:catAx>
        <c:axId val="2087925056"/>
        <c:scaling>
          <c:orientation val="minMax"/>
        </c:scaling>
        <c:delete val="1"/>
        <c:axPos val="b"/>
        <c:numFmt formatCode="General" sourceLinked="1"/>
        <c:majorTickMark val="out"/>
        <c:minorTickMark val="none"/>
        <c:tickLblPos val="nextTo"/>
        <c:crossAx val="334386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Overlapping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pathways!$A$2</c:f>
              <c:strCache>
                <c:ptCount val="1"/>
                <c:pt idx="0">
                  <c:v>source data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pathways!$B$10:$AZ$10</c:f>
              <c:numCache>
                <c:formatCode>0</c:formatCode>
                <c:ptCount val="51"/>
                <c:pt idx="0">
                  <c:v>152.74818229470898</c:v>
                </c:pt>
                <c:pt idx="1">
                  <c:v>149.02525114009424</c:v>
                </c:pt>
                <c:pt idx="2">
                  <c:v>163.60231998548056</c:v>
                </c:pt>
                <c:pt idx="3">
                  <c:v>159.88420483086585</c:v>
                </c:pt>
                <c:pt idx="4">
                  <c:v>156.76594967625209</c:v>
                </c:pt>
                <c:pt idx="5">
                  <c:v>275.44344332202303</c:v>
                </c:pt>
                <c:pt idx="6">
                  <c:v>328.52118881775522</c:v>
                </c:pt>
                <c:pt idx="7">
                  <c:v>324.90360815337408</c:v>
                </c:pt>
                <c:pt idx="8">
                  <c:v>320.72421731253144</c:v>
                </c:pt>
                <c:pt idx="9">
                  <c:v>321.2173236494657</c:v>
                </c:pt>
                <c:pt idx="10">
                  <c:v>345.99119667138331</c:v>
                </c:pt>
                <c:pt idx="11">
                  <c:v>363.55090773264953</c:v>
                </c:pt>
                <c:pt idx="12">
                  <c:v>528.04868288380158</c:v>
                </c:pt>
                <c:pt idx="13">
                  <c:v>530.15551632677966</c:v>
                </c:pt>
                <c:pt idx="14">
                  <c:v>589.71203591363292</c:v>
                </c:pt>
                <c:pt idx="15">
                  <c:v>783.34710529735355</c:v>
                </c:pt>
                <c:pt idx="16">
                  <c:v>818.82783729163668</c:v>
                </c:pt>
                <c:pt idx="17">
                  <c:v>815.81017832183693</c:v>
                </c:pt>
                <c:pt idx="18">
                  <c:v>801.20022048458918</c:v>
                </c:pt>
                <c:pt idx="19">
                  <c:v>783.84880753931452</c:v>
                </c:pt>
                <c:pt idx="20">
                  <c:v>766.50516376130724</c:v>
                </c:pt>
                <c:pt idx="21">
                  <c:v>749.40845006756103</c:v>
                </c:pt>
                <c:pt idx="22">
                  <c:v>732.28281514050798</c:v>
                </c:pt>
                <c:pt idx="23">
                  <c:v>715.01496448276623</c:v>
                </c:pt>
                <c:pt idx="24">
                  <c:v>697.79744988966286</c:v>
                </c:pt>
                <c:pt idx="25">
                  <c:v>680.60616529683352</c:v>
                </c:pt>
                <c:pt idx="26">
                  <c:v>664.90193121143625</c:v>
                </c:pt>
                <c:pt idx="27">
                  <c:v>649.26347274387354</c:v>
                </c:pt>
                <c:pt idx="28">
                  <c:v>633.65922408429174</c:v>
                </c:pt>
                <c:pt idx="29">
                  <c:v>618.08551047282936</c:v>
                </c:pt>
                <c:pt idx="30">
                  <c:v>602.54199184528238</c:v>
                </c:pt>
                <c:pt idx="31">
                  <c:v>591.31183931733517</c:v>
                </c:pt>
                <c:pt idx="32">
                  <c:v>580.12881250589714</c:v>
                </c:pt>
                <c:pt idx="33">
                  <c:v>568.99211742104183</c:v>
                </c:pt>
                <c:pt idx="34">
                  <c:v>557.90076391612502</c:v>
                </c:pt>
                <c:pt idx="35">
                  <c:v>546.85424702883677</c:v>
                </c:pt>
                <c:pt idx="36">
                  <c:v>535.91530725740211</c:v>
                </c:pt>
                <c:pt idx="37">
                  <c:v>525.0202258773279</c:v>
                </c:pt>
                <c:pt idx="38">
                  <c:v>514.16851444435076</c:v>
                </c:pt>
                <c:pt idx="39">
                  <c:v>503.35968995393756</c:v>
                </c:pt>
                <c:pt idx="40">
                  <c:v>492.59327478070196</c:v>
                </c:pt>
                <c:pt idx="41">
                  <c:v>481.87362972186986</c:v>
                </c:pt>
                <c:pt idx="42">
                  <c:v>471.19545675246638</c:v>
                </c:pt>
                <c:pt idx="43">
                  <c:v>460.55829400410965</c:v>
                </c:pt>
                <c:pt idx="44">
                  <c:v>449.96168475217951</c:v>
                </c:pt>
                <c:pt idx="45">
                  <c:v>439.40517735852751</c:v>
                </c:pt>
                <c:pt idx="46">
                  <c:v>428.8881984886296</c:v>
                </c:pt>
                <c:pt idx="47">
                  <c:v>418.41043464550177</c:v>
                </c:pt>
                <c:pt idx="48">
                  <c:v>407.97144909733066</c:v>
                </c:pt>
                <c:pt idx="49">
                  <c:v>397.57080997611678</c:v>
                </c:pt>
                <c:pt idx="50">
                  <c:v>387.20809022351057</c:v>
                </c:pt>
              </c:numCache>
            </c:numRef>
          </c:yVal>
          <c:smooth val="1"/>
          <c:extLst>
            <c:ext xmlns:c16="http://schemas.microsoft.com/office/drawing/2014/chart" uri="{C3380CC4-5D6E-409C-BE32-E72D297353CC}">
              <c16:uniqueId val="{00000000-F63D-4152-9F66-DD159B2C94EF}"/>
            </c:ext>
          </c:extLst>
        </c:ser>
        <c:ser>
          <c:idx val="1"/>
          <c:order val="1"/>
          <c:tx>
            <c:strRef>
              <c:f>pathways!$A$3</c:f>
              <c:strCache>
                <c:ptCount val="1"/>
                <c:pt idx="0">
                  <c:v>source data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pathways!$B$11:$AZ$11</c:f>
              <c:numCache>
                <c:formatCode>_(* #,##0_);_(* \(#,##0\);_(* "-"??_);_(@_)</c:formatCode>
                <c:ptCount val="51"/>
                <c:pt idx="0">
                  <c:v>170.26266631666667</c:v>
                </c:pt>
                <c:pt idx="1">
                  <c:v>164.31586072833332</c:v>
                </c:pt>
                <c:pt idx="2">
                  <c:v>158.36905513999997</c:v>
                </c:pt>
                <c:pt idx="3">
                  <c:v>152.54906555166667</c:v>
                </c:pt>
                <c:pt idx="4">
                  <c:v>147.5035046409804</c:v>
                </c:pt>
                <c:pt idx="5">
                  <c:v>187.73700657216909</c:v>
                </c:pt>
                <c:pt idx="6">
                  <c:v>203.96305657269102</c:v>
                </c:pt>
                <c:pt idx="7">
                  <c:v>197.91485764464159</c:v>
                </c:pt>
                <c:pt idx="8">
                  <c:v>190.98924694736164</c:v>
                </c:pt>
                <c:pt idx="9">
                  <c:v>186.11498395008141</c:v>
                </c:pt>
                <c:pt idx="10">
                  <c:v>203.87163665098308</c:v>
                </c:pt>
                <c:pt idx="11">
                  <c:v>196.72712657288483</c:v>
                </c:pt>
                <c:pt idx="12">
                  <c:v>369.46025802589753</c:v>
                </c:pt>
                <c:pt idx="13">
                  <c:v>382.3979202594104</c:v>
                </c:pt>
                <c:pt idx="14">
                  <c:v>369.29260864578015</c:v>
                </c:pt>
                <c:pt idx="15">
                  <c:v>406.31054442508349</c:v>
                </c:pt>
                <c:pt idx="16">
                  <c:v>445.93536778866695</c:v>
                </c:pt>
                <c:pt idx="17">
                  <c:v>618.13310336999007</c:v>
                </c:pt>
                <c:pt idx="18">
                  <c:v>636.34945784504612</c:v>
                </c:pt>
                <c:pt idx="19">
                  <c:v>721.69552505721708</c:v>
                </c:pt>
                <c:pt idx="20">
                  <c:v>673.16674254210864</c:v>
                </c:pt>
                <c:pt idx="21">
                  <c:v>652.17145903482867</c:v>
                </c:pt>
                <c:pt idx="22">
                  <c:v>631.2734699538704</c:v>
                </c:pt>
                <c:pt idx="23">
                  <c:v>610.14378508015761</c:v>
                </c:pt>
                <c:pt idx="24">
                  <c:v>588.99186009632433</c:v>
                </c:pt>
                <c:pt idx="25">
                  <c:v>567.86391116017478</c:v>
                </c:pt>
                <c:pt idx="26">
                  <c:v>547.25487264018875</c:v>
                </c:pt>
                <c:pt idx="27">
                  <c:v>526.78957820981236</c:v>
                </c:pt>
                <c:pt idx="28">
                  <c:v>506.36656000876235</c:v>
                </c:pt>
                <c:pt idx="29">
                  <c:v>485.94950313042648</c:v>
                </c:pt>
                <c:pt idx="30">
                  <c:v>465.53834118445377</c:v>
                </c:pt>
                <c:pt idx="31">
                  <c:v>450.55061489242769</c:v>
                </c:pt>
                <c:pt idx="32">
                  <c:v>435.60377059324725</c:v>
                </c:pt>
                <c:pt idx="33">
                  <c:v>421.31737922024348</c:v>
                </c:pt>
                <c:pt idx="34">
                  <c:v>407.06607791598987</c:v>
                </c:pt>
                <c:pt idx="35">
                  <c:v>392.84947588770405</c:v>
                </c:pt>
                <c:pt idx="36">
                  <c:v>378.7687169872533</c:v>
                </c:pt>
                <c:pt idx="37">
                  <c:v>364.7813513616199</c:v>
                </c:pt>
                <c:pt idx="38">
                  <c:v>350.82760120820984</c:v>
                </c:pt>
                <c:pt idx="39">
                  <c:v>336.90709215659973</c:v>
                </c:pt>
                <c:pt idx="40">
                  <c:v>323.01945400567161</c:v>
                </c:pt>
                <c:pt idx="41">
                  <c:v>313.22060399052202</c:v>
                </c:pt>
                <c:pt idx="42">
                  <c:v>303.45390592319205</c:v>
                </c:pt>
                <c:pt idx="43">
                  <c:v>293.71900173230779</c:v>
                </c:pt>
                <c:pt idx="44">
                  <c:v>284.01553733428142</c:v>
                </c:pt>
                <c:pt idx="45">
                  <c:v>274.34316258890095</c:v>
                </c:pt>
                <c:pt idx="46">
                  <c:v>266.36606280576353</c:v>
                </c:pt>
                <c:pt idx="47">
                  <c:v>258.41946835851718</c:v>
                </c:pt>
                <c:pt idx="48">
                  <c:v>250.50303951385595</c:v>
                </c:pt>
                <c:pt idx="49">
                  <c:v>242.61644032203168</c:v>
                </c:pt>
                <c:pt idx="50">
                  <c:v>234.75933857471753</c:v>
                </c:pt>
              </c:numCache>
            </c:numRef>
          </c:yVal>
          <c:smooth val="1"/>
          <c:extLst>
            <c:ext xmlns:c16="http://schemas.microsoft.com/office/drawing/2014/chart" uri="{C3380CC4-5D6E-409C-BE32-E72D297353CC}">
              <c16:uniqueId val="{00000001-F63D-4152-9F66-DD159B2C94EF}"/>
            </c:ext>
          </c:extLst>
        </c:ser>
        <c:dLbls>
          <c:showLegendKey val="0"/>
          <c:showVal val="0"/>
          <c:showCatName val="0"/>
          <c:showSerName val="0"/>
          <c:showPercent val="0"/>
          <c:showBubbleSize val="0"/>
        </c:dLbls>
        <c:axId val="2094053632"/>
        <c:axId val="2094054464"/>
      </c:scatterChart>
      <c:valAx>
        <c:axId val="2094053632"/>
        <c:scaling>
          <c:orientation val="minMax"/>
          <c:max val="2030"/>
          <c:min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All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pathways!$A$2</c:f>
              <c:strCache>
                <c:ptCount val="1"/>
                <c:pt idx="0">
                  <c:v>source data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pathways!$T$1:$AZ$1</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xVal>
          <c:yVal>
            <c:numRef>
              <c:f>pathways!$T$2:$AZ$2</c:f>
              <c:numCache>
                <c:formatCode>_(* #,##0_);_(* \(#,##0\);_(* "-"??_);_(@_)</c:formatCode>
                <c:ptCount val="33"/>
                <c:pt idx="0">
                  <c:v>1445.9008766884151</c:v>
                </c:pt>
                <c:pt idx="1">
                  <c:v>1405.6200779012509</c:v>
                </c:pt>
                <c:pt idx="2">
                  <c:v>1366.3707682596769</c:v>
                </c:pt>
                <c:pt idx="3">
                  <c:v>1339.476290478161</c:v>
                </c:pt>
                <c:pt idx="4">
                  <c:v>1312.5874597527816</c:v>
                </c:pt>
                <c:pt idx="5">
                  <c:v>1285.521145443563</c:v>
                </c:pt>
                <c:pt idx="6">
                  <c:v>1258.5426722528955</c:v>
                </c:pt>
                <c:pt idx="7">
                  <c:v>1231.9395322268269</c:v>
                </c:pt>
                <c:pt idx="8">
                  <c:v>1207.3883237330588</c:v>
                </c:pt>
                <c:pt idx="9">
                  <c:v>1182.9364374046691</c:v>
                </c:pt>
                <c:pt idx="10">
                  <c:v>1158.5519318633783</c:v>
                </c:pt>
                <c:pt idx="11">
                  <c:v>1134.3950604039255</c:v>
                </c:pt>
                <c:pt idx="12">
                  <c:v>1110.301757794861</c:v>
                </c:pt>
                <c:pt idx="13">
                  <c:v>1091.7439184945056</c:v>
                </c:pt>
                <c:pt idx="14">
                  <c:v>1073.2853710408406</c:v>
                </c:pt>
                <c:pt idx="15">
                  <c:v>1054.9247404776493</c:v>
                </c:pt>
                <c:pt idx="16">
                  <c:v>1036.6604621621261</c:v>
                </c:pt>
                <c:pt idx="17">
                  <c:v>1018.4914630338823</c:v>
                </c:pt>
                <c:pt idx="18">
                  <c:v>1000.5198812186256</c:v>
                </c:pt>
                <c:pt idx="19">
                  <c:v>982.64571587517435</c:v>
                </c:pt>
                <c:pt idx="20">
                  <c:v>964.86376466726517</c:v>
                </c:pt>
                <c:pt idx="21">
                  <c:v>947.1730006200354</c:v>
                </c:pt>
                <c:pt idx="22">
                  <c:v>929.57240819588321</c:v>
                </c:pt>
                <c:pt idx="23">
                  <c:v>912.06494223383811</c:v>
                </c:pt>
                <c:pt idx="24">
                  <c:v>894.64575874990123</c:v>
                </c:pt>
                <c:pt idx="25">
                  <c:v>877.31387455548054</c:v>
                </c:pt>
                <c:pt idx="26">
                  <c:v>860.06831741160943</c:v>
                </c:pt>
                <c:pt idx="27">
                  <c:v>842.90812590699875</c:v>
                </c:pt>
                <c:pt idx="28">
                  <c:v>827.02514982502578</c:v>
                </c:pt>
                <c:pt idx="29">
                  <c:v>811.2267557749509</c:v>
                </c:pt>
                <c:pt idx="30">
                  <c:v>795.51200177949306</c:v>
                </c:pt>
                <c:pt idx="31">
                  <c:v>779.87995635202856</c:v>
                </c:pt>
                <c:pt idx="32">
                  <c:v>764.32969837975963</c:v>
                </c:pt>
              </c:numCache>
            </c:numRef>
          </c:yVal>
          <c:smooth val="1"/>
          <c:extLst>
            <c:ext xmlns:c16="http://schemas.microsoft.com/office/drawing/2014/chart" uri="{C3380CC4-5D6E-409C-BE32-E72D297353CC}">
              <c16:uniqueId val="{00000000-EDCA-4857-B9CE-362E1376ECF5}"/>
            </c:ext>
          </c:extLst>
        </c:ser>
        <c:ser>
          <c:idx val="1"/>
          <c:order val="1"/>
          <c:tx>
            <c:strRef>
              <c:f>pathways!$A$3</c:f>
              <c:strCache>
                <c:ptCount val="1"/>
                <c:pt idx="0">
                  <c:v>source data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pathways!$V$1:$AZ$1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pathways!$V$3:$AZ$3</c:f>
              <c:numCache>
                <c:formatCode>_(* #,##0_);_(* \(#,##0\);_(* "-"??_);_(@_)</c:formatCode>
                <c:ptCount val="31"/>
                <c:pt idx="0">
                  <c:v>3433.9060390951463</c:v>
                </c:pt>
                <c:pt idx="1">
                  <c:v>3325.5696991740406</c:v>
                </c:pt>
                <c:pt idx="2">
                  <c:v>3211.8358631000442</c:v>
                </c:pt>
                <c:pt idx="3">
                  <c:v>3097.9542838861653</c:v>
                </c:pt>
                <c:pt idx="4">
                  <c:v>2984.3671812059056</c:v>
                </c:pt>
                <c:pt idx="5">
                  <c:v>2870.915398866216</c:v>
                </c:pt>
                <c:pt idx="6">
                  <c:v>2754.4663324045068</c:v>
                </c:pt>
                <c:pt idx="7">
                  <c:v>2638.9076269165726</c:v>
                </c:pt>
                <c:pt idx="8">
                  <c:v>2523.4301377477759</c:v>
                </c:pt>
                <c:pt idx="9">
                  <c:v>2407.9006208049072</c:v>
                </c:pt>
                <c:pt idx="10">
                  <c:v>2292.405304913048</c:v>
                </c:pt>
                <c:pt idx="11">
                  <c:v>2196.3156095814852</c:v>
                </c:pt>
                <c:pt idx="12">
                  <c:v>2100.401633283404</c:v>
                </c:pt>
                <c:pt idx="13">
                  <c:v>2005.2640787065666</c:v>
                </c:pt>
                <c:pt idx="14">
                  <c:v>1910.2588720908302</c:v>
                </c:pt>
                <c:pt idx="15">
                  <c:v>1815.4706851225685</c:v>
                </c:pt>
                <c:pt idx="16">
                  <c:v>1722.1912134499221</c:v>
                </c:pt>
                <c:pt idx="17">
                  <c:v>1629.101051807517</c:v>
                </c:pt>
                <c:pt idx="18">
                  <c:v>1536.1392681804139</c:v>
                </c:pt>
                <c:pt idx="19">
                  <c:v>1443.3044313445073</c:v>
                </c:pt>
                <c:pt idx="20">
                  <c:v>1350.602962873106</c:v>
                </c:pt>
                <c:pt idx="21">
                  <c:v>1315.0402900973825</c:v>
                </c:pt>
                <c:pt idx="22">
                  <c:v>1279.6091149195922</c:v>
                </c:pt>
                <c:pt idx="23">
                  <c:v>1244.3079728708997</c:v>
                </c:pt>
                <c:pt idx="24">
                  <c:v>1209.1354157920396</c:v>
                </c:pt>
                <c:pt idx="25">
                  <c:v>1174.090213606532</c:v>
                </c:pt>
                <c:pt idx="26">
                  <c:v>1140.8352982549329</c:v>
                </c:pt>
                <c:pt idx="27">
                  <c:v>1107.7048419780676</c:v>
                </c:pt>
                <c:pt idx="28">
                  <c:v>1074.6974586940671</c:v>
                </c:pt>
                <c:pt idx="29">
                  <c:v>1041.8117777576438</c:v>
                </c:pt>
                <c:pt idx="30">
                  <c:v>1009.046443788186</c:v>
                </c:pt>
              </c:numCache>
            </c:numRef>
          </c:yVal>
          <c:smooth val="1"/>
          <c:extLst>
            <c:ext xmlns:c16="http://schemas.microsoft.com/office/drawing/2014/chart" uri="{C3380CC4-5D6E-409C-BE32-E72D297353CC}">
              <c16:uniqueId val="{00000001-EDCA-4857-B9CE-362E1376ECF5}"/>
            </c:ext>
          </c:extLst>
        </c:ser>
        <c:dLbls>
          <c:showLegendKey val="0"/>
          <c:showVal val="0"/>
          <c:showCatName val="0"/>
          <c:showSerName val="0"/>
          <c:showPercent val="0"/>
          <c:showBubbleSize val="0"/>
        </c:dLbls>
        <c:axId val="2094053632"/>
        <c:axId val="2094054464"/>
      </c:scatterChart>
      <c:valAx>
        <c:axId val="2094053632"/>
        <c:scaling>
          <c:orientation val="minMax"/>
          <c:max val="203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All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pathways!$A$54</c:f>
              <c:strCache>
                <c:ptCount val="1"/>
                <c:pt idx="0">
                  <c:v>Materials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pathways!$T$54:$AF$54</c:f>
              <c:numCache>
                <c:formatCode>0.0</c:formatCode>
                <c:ptCount val="13"/>
                <c:pt idx="0">
                  <c:v>287.37709633400976</c:v>
                </c:pt>
                <c:pt idx="1">
                  <c:v>276.51060342419112</c:v>
                </c:pt>
                <c:pt idx="2">
                  <c:v>265.6409072729877</c:v>
                </c:pt>
                <c:pt idx="3">
                  <c:v>261.97202246687579</c:v>
                </c:pt>
                <c:pt idx="4">
                  <c:v>258.1898959866773</c:v>
                </c:pt>
                <c:pt idx="5">
                  <c:v>254.35888727161125</c:v>
                </c:pt>
                <c:pt idx="6">
                  <c:v>250.54575758574057</c:v>
                </c:pt>
                <c:pt idx="7">
                  <c:v>246.75030781302434</c:v>
                </c:pt>
                <c:pt idx="8">
                  <c:v>243.5189797073611</c:v>
                </c:pt>
                <c:pt idx="9">
                  <c:v>240.34767559406893</c:v>
                </c:pt>
                <c:pt idx="10">
                  <c:v>237.20075417673695</c:v>
                </c:pt>
                <c:pt idx="11">
                  <c:v>234.0788937596501</c:v>
                </c:pt>
                <c:pt idx="12">
                  <c:v>230.9818152422441</c:v>
                </c:pt>
              </c:numCache>
            </c:numRef>
          </c:yVal>
          <c:smooth val="1"/>
          <c:extLst>
            <c:ext xmlns:c16="http://schemas.microsoft.com/office/drawing/2014/chart" uri="{C3380CC4-5D6E-409C-BE32-E72D297353CC}">
              <c16:uniqueId val="{00000001-0950-49E3-BBFE-85C89B3B75BA}"/>
            </c:ext>
          </c:extLst>
        </c:ser>
        <c:ser>
          <c:idx val="1"/>
          <c:order val="1"/>
          <c:tx>
            <c:strRef>
              <c:f>pathways!$A$72</c:f>
              <c:strCache>
                <c:ptCount val="1"/>
                <c:pt idx="0">
                  <c:v>Materials 2021</c:v>
                </c:pt>
              </c:strCache>
            </c:strRef>
          </c:tx>
          <c:spPr>
            <a:ln w="19050" cap="rnd">
              <a:solidFill>
                <a:schemeClr val="accent5">
                  <a:lumMod val="75000"/>
                </a:schemeClr>
              </a:solidFill>
              <a:prstDash val="sysDash"/>
              <a:round/>
            </a:ln>
            <a:effectLst/>
          </c:spPr>
          <c:marker>
            <c:symbol val="circle"/>
            <c:size val="5"/>
            <c:spPr>
              <a:solidFill>
                <a:schemeClr val="accent5">
                  <a:lumMod val="75000"/>
                </a:schemeClr>
              </a:solidFill>
              <a:ln w="9525">
                <a:solidFill>
                  <a:schemeClr val="accent5">
                    <a:lumMod val="75000"/>
                  </a:schemeClr>
                </a:solidFill>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pathways!$V$72:$AF$72</c:f>
              <c:numCache>
                <c:formatCode>0.0</c:formatCode>
                <c:ptCount val="11"/>
                <c:pt idx="0">
                  <c:v>449.5884090477216</c:v>
                </c:pt>
                <c:pt idx="1">
                  <c:v>442.1276781519237</c:v>
                </c:pt>
                <c:pt idx="2">
                  <c:v>434.6688985312523</c:v>
                </c:pt>
                <c:pt idx="3">
                  <c:v>427.0722478754401</c:v>
                </c:pt>
                <c:pt idx="4">
                  <c:v>419.47611241615675</c:v>
                </c:pt>
                <c:pt idx="5">
                  <c:v>411.88041965728479</c:v>
                </c:pt>
                <c:pt idx="6">
                  <c:v>404.70011386691135</c:v>
                </c:pt>
                <c:pt idx="7">
                  <c:v>397.88442451360504</c:v>
                </c:pt>
                <c:pt idx="8">
                  <c:v>391.07447884292378</c:v>
                </c:pt>
                <c:pt idx="9">
                  <c:v>384.18266955328073</c:v>
                </c:pt>
                <c:pt idx="10">
                  <c:v>377.29655165717219</c:v>
                </c:pt>
              </c:numCache>
            </c:numRef>
          </c:yVal>
          <c:smooth val="1"/>
          <c:extLst>
            <c:ext xmlns:c16="http://schemas.microsoft.com/office/drawing/2014/chart" uri="{C3380CC4-5D6E-409C-BE32-E72D297353CC}">
              <c16:uniqueId val="{00000002-0950-49E3-BBFE-85C89B3B75BA}"/>
            </c:ext>
          </c:extLst>
        </c:ser>
        <c:ser>
          <c:idx val="4"/>
          <c:order val="2"/>
          <c:tx>
            <c:strRef>
              <c:f>pathways!$A$58</c:f>
              <c:strCache>
                <c:ptCount val="1"/>
                <c:pt idx="0">
                  <c:v>Infrastructure 2018</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pathways!$T$58:$AF$58</c:f>
              <c:numCache>
                <c:formatCode>0.0</c:formatCode>
                <c:ptCount val="13"/>
                <c:pt idx="0">
                  <c:v>232.56515050401745</c:v>
                </c:pt>
                <c:pt idx="1">
                  <c:v>225.13020278019346</c:v>
                </c:pt>
                <c:pt idx="2">
                  <c:v>217.69534006539382</c:v>
                </c:pt>
                <c:pt idx="3">
                  <c:v>213.54874372012591</c:v>
                </c:pt>
                <c:pt idx="4">
                  <c:v>209.45382332758524</c:v>
                </c:pt>
                <c:pt idx="5">
                  <c:v>205.37330109341386</c:v>
                </c:pt>
                <c:pt idx="6">
                  <c:v>201.30665173918172</c:v>
                </c:pt>
                <c:pt idx="7">
                  <c:v>197.25319096478853</c:v>
                </c:pt>
                <c:pt idx="8">
                  <c:v>193.34870503386941</c:v>
                </c:pt>
                <c:pt idx="9">
                  <c:v>189.4584367139623</c:v>
                </c:pt>
                <c:pt idx="10">
                  <c:v>185.58222766568639</c:v>
                </c:pt>
                <c:pt idx="11">
                  <c:v>181.88421682114347</c:v>
                </c:pt>
                <c:pt idx="12">
                  <c:v>178.20088950876874</c:v>
                </c:pt>
              </c:numCache>
            </c:numRef>
          </c:yVal>
          <c:smooth val="1"/>
          <c:extLst>
            <c:ext xmlns:c16="http://schemas.microsoft.com/office/drawing/2014/chart" uri="{C3380CC4-5D6E-409C-BE32-E72D297353CC}">
              <c16:uniqueId val="{00000003-0950-49E3-BBFE-85C89B3B75BA}"/>
            </c:ext>
          </c:extLst>
        </c:ser>
        <c:ser>
          <c:idx val="5"/>
          <c:order val="3"/>
          <c:tx>
            <c:strRef>
              <c:f>pathways!$A$76</c:f>
              <c:strCache>
                <c:ptCount val="1"/>
                <c:pt idx="0">
                  <c:v>Infrastructure 2021</c:v>
                </c:pt>
              </c:strCache>
            </c:strRef>
          </c:tx>
          <c:spPr>
            <a:ln w="19050" cap="rnd">
              <a:solidFill>
                <a:schemeClr val="accent6"/>
              </a:solidFill>
              <a:prstDash val="sysDash"/>
              <a:round/>
            </a:ln>
            <a:effectLst/>
          </c:spPr>
          <c:marker>
            <c:symbol val="circle"/>
            <c:size val="5"/>
            <c:spPr>
              <a:solidFill>
                <a:schemeClr val="accent6">
                  <a:lumMod val="75000"/>
                </a:schemeClr>
              </a:solidFill>
              <a:ln w="9525">
                <a:solidFill>
                  <a:schemeClr val="accent6"/>
                </a:solidFill>
                <a:prstDash val="sysDash"/>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pathways!$V$76:$AF$76</c:f>
              <c:numCache>
                <c:formatCode>0.0</c:formatCode>
                <c:ptCount val="11"/>
                <c:pt idx="0">
                  <c:v>326.12843583575096</c:v>
                </c:pt>
                <c:pt idx="1">
                  <c:v>313.92481472894281</c:v>
                </c:pt>
                <c:pt idx="2">
                  <c:v>301.68462397051292</c:v>
                </c:pt>
                <c:pt idx="3">
                  <c:v>289.55689921477125</c:v>
                </c:pt>
                <c:pt idx="4">
                  <c:v>277.35922248476771</c:v>
                </c:pt>
                <c:pt idx="5">
                  <c:v>265.19334052301059</c:v>
                </c:pt>
                <c:pt idx="6">
                  <c:v>253.04096482704691</c:v>
                </c:pt>
                <c:pt idx="7">
                  <c:v>241.29074808924841</c:v>
                </c:pt>
                <c:pt idx="8">
                  <c:v>229.54136988066648</c:v>
                </c:pt>
                <c:pt idx="9">
                  <c:v>217.79282086272809</c:v>
                </c:pt>
                <c:pt idx="10">
                  <c:v>206.04509180086211</c:v>
                </c:pt>
              </c:numCache>
            </c:numRef>
          </c:yVal>
          <c:smooth val="1"/>
          <c:extLst>
            <c:ext xmlns:c16="http://schemas.microsoft.com/office/drawing/2014/chart" uri="{C3380CC4-5D6E-409C-BE32-E72D297353CC}">
              <c16:uniqueId val="{00000004-0950-49E3-BBFE-85C89B3B75BA}"/>
            </c:ext>
          </c:extLst>
        </c:ser>
        <c:ser>
          <c:idx val="2"/>
          <c:order val="4"/>
          <c:tx>
            <c:strRef>
              <c:f>pathways!$A$61</c:f>
              <c:strCache>
                <c:ptCount val="1"/>
                <c:pt idx="0">
                  <c:v>Power generation 2018</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pathways!$T$61:$AZ$61</c:f>
              <c:numCache>
                <c:formatCode>0.0</c:formatCode>
                <c:ptCount val="33"/>
                <c:pt idx="0">
                  <c:v>447.73571058451927</c:v>
                </c:pt>
                <c:pt idx="1">
                  <c:v>436.7832013636982</c:v>
                </c:pt>
                <c:pt idx="2">
                  <c:v>425.83369343219078</c:v>
                </c:pt>
                <c:pt idx="3">
                  <c:v>414.88715336509267</c:v>
                </c:pt>
                <c:pt idx="4">
                  <c:v>403.94354810974653</c:v>
                </c:pt>
                <c:pt idx="5">
                  <c:v>393.00284498159891</c:v>
                </c:pt>
                <c:pt idx="6">
                  <c:v>382.0650116600977</c:v>
                </c:pt>
                <c:pt idx="7">
                  <c:v>371.13001618464216</c:v>
                </c:pt>
                <c:pt idx="8">
                  <c:v>360.19782695057114</c:v>
                </c:pt>
                <c:pt idx="9">
                  <c:v>349.26841270519753</c:v>
                </c:pt>
                <c:pt idx="10">
                  <c:v>338.34174254389302</c:v>
                </c:pt>
                <c:pt idx="11">
                  <c:v>327.41778590620885</c:v>
                </c:pt>
                <c:pt idx="12">
                  <c:v>316.49651257204368</c:v>
                </c:pt>
                <c:pt idx="13">
                  <c:v>310.15104886762225</c:v>
                </c:pt>
                <c:pt idx="14">
                  <c:v>303.831217818364</c:v>
                </c:pt>
                <c:pt idx="15">
                  <c:v>297.53721454008007</c:v>
                </c:pt>
                <c:pt idx="16">
                  <c:v>291.26827723557682</c:v>
                </c:pt>
                <c:pt idx="17">
                  <c:v>285.02412674889899</c:v>
                </c:pt>
                <c:pt idx="18">
                  <c:v>278.80448703301028</c:v>
                </c:pt>
                <c:pt idx="19">
                  <c:v>272.60908511516828</c:v>
                </c:pt>
                <c:pt idx="20">
                  <c:v>266.43765106268575</c:v>
                </c:pt>
                <c:pt idx="21">
                  <c:v>260.28991794907608</c:v>
                </c:pt>
                <c:pt idx="22">
                  <c:v>254.1656218205718</c:v>
                </c:pt>
                <c:pt idx="23">
                  <c:v>248.06450166301906</c:v>
                </c:pt>
                <c:pt idx="24">
                  <c:v>241.98629936913861</c:v>
                </c:pt>
                <c:pt idx="25">
                  <c:v>235.93075970615331</c:v>
                </c:pt>
                <c:pt idx="26">
                  <c:v>229.89763028377422</c:v>
                </c:pt>
                <c:pt idx="27">
                  <c:v>223.88666152254552</c:v>
                </c:pt>
                <c:pt idx="28">
                  <c:v>217.89760662253994</c:v>
                </c:pt>
                <c:pt idx="29">
                  <c:v>211.93022153240301</c:v>
                </c:pt>
                <c:pt idx="30">
                  <c:v>205.9842649187438</c:v>
                </c:pt>
                <c:pt idx="31">
                  <c:v>200.0594981358646</c:v>
                </c:pt>
                <c:pt idx="32">
                  <c:v>194.15568519582868</c:v>
                </c:pt>
              </c:numCache>
            </c:numRef>
          </c:yVal>
          <c:smooth val="1"/>
          <c:extLst>
            <c:ext xmlns:c16="http://schemas.microsoft.com/office/drawing/2014/chart" uri="{C3380CC4-5D6E-409C-BE32-E72D297353CC}">
              <c16:uniqueId val="{00000002-9116-4E56-9201-4421E987D97C}"/>
            </c:ext>
          </c:extLst>
        </c:ser>
        <c:ser>
          <c:idx val="3"/>
          <c:order val="5"/>
          <c:tx>
            <c:strRef>
              <c:f>pathways!$A$79</c:f>
              <c:strCache>
                <c:ptCount val="1"/>
                <c:pt idx="0">
                  <c:v>Power generation 2021</c:v>
                </c:pt>
              </c:strCache>
            </c:strRef>
          </c:tx>
          <c:spPr>
            <a:ln w="19050" cap="rnd">
              <a:solidFill>
                <a:srgbClr val="FFC000"/>
              </a:solidFill>
              <a:prstDash val="sysDash"/>
              <a:round/>
            </a:ln>
            <a:effectLst/>
          </c:spPr>
          <c:marker>
            <c:symbol val="circle"/>
            <c:size val="5"/>
            <c:spPr>
              <a:solidFill>
                <a:srgbClr val="FFC000"/>
              </a:solidFill>
              <a:ln w="9525">
                <a:solidFill>
                  <a:srgbClr val="FFC000"/>
                </a:solidFill>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pathways!$V$79:$AF$79</c:f>
              <c:numCache>
                <c:formatCode>0.0</c:formatCode>
                <c:ptCount val="11"/>
                <c:pt idx="0">
                  <c:v>556.10603302100003</c:v>
                </c:pt>
                <c:pt idx="1">
                  <c:v>538.74821954114566</c:v>
                </c:pt>
                <c:pt idx="2">
                  <c:v>522.25860670471832</c:v>
                </c:pt>
                <c:pt idx="3">
                  <c:v>505.76944360561947</c:v>
                </c:pt>
                <c:pt idx="4">
                  <c:v>489.28072523519268</c:v>
                </c:pt>
                <c:pt idx="5">
                  <c:v>472.79244664056239</c:v>
                </c:pt>
                <c:pt idx="6">
                  <c:v>455.71810386139072</c:v>
                </c:pt>
                <c:pt idx="7">
                  <c:v>438.70722176255902</c:v>
                </c:pt>
                <c:pt idx="8">
                  <c:v>421.70085005226684</c:v>
                </c:pt>
                <c:pt idx="9">
                  <c:v>404.69893849899984</c:v>
                </c:pt>
                <c:pt idx="10">
                  <c:v>387.7014374306645</c:v>
                </c:pt>
              </c:numCache>
            </c:numRef>
          </c:yVal>
          <c:smooth val="1"/>
          <c:extLst>
            <c:ext xmlns:c16="http://schemas.microsoft.com/office/drawing/2014/chart" uri="{C3380CC4-5D6E-409C-BE32-E72D297353CC}">
              <c16:uniqueId val="{00000003-9116-4E56-9201-4421E987D97C}"/>
            </c:ext>
          </c:extLst>
        </c:ser>
        <c:dLbls>
          <c:showLegendKey val="0"/>
          <c:showVal val="0"/>
          <c:showCatName val="0"/>
          <c:showSerName val="0"/>
          <c:showPercent val="0"/>
          <c:showBubbleSize val="0"/>
        </c:dLbls>
        <c:axId val="2094053632"/>
        <c:axId val="2094054464"/>
      </c:scatterChart>
      <c:valAx>
        <c:axId val="2094053632"/>
        <c:scaling>
          <c:orientation val="minMax"/>
          <c:max val="203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428775</xdr:colOff>
      <xdr:row>32</xdr:row>
      <xdr:rowOff>158573</xdr:rowOff>
    </xdr:from>
    <xdr:to>
      <xdr:col>16</xdr:col>
      <xdr:colOff>140304</xdr:colOff>
      <xdr:row>49</xdr:row>
      <xdr:rowOff>185561</xdr:rowOff>
    </xdr:to>
    <xdr:graphicFrame macro="">
      <xdr:nvGraphicFramePr>
        <xdr:cNvPr id="2" name="Chart 1">
          <a:extLst>
            <a:ext uri="{FF2B5EF4-FFF2-40B4-BE49-F238E27FC236}">
              <a16:creationId xmlns:a16="http://schemas.microsoft.com/office/drawing/2014/main" id="{7B5FA6A2-A66C-9D86-BE3C-1B251A2F9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672796</xdr:colOff>
      <xdr:row>14</xdr:row>
      <xdr:rowOff>40822</xdr:rowOff>
    </xdr:from>
    <xdr:to>
      <xdr:col>28</xdr:col>
      <xdr:colOff>901396</xdr:colOff>
      <xdr:row>31</xdr:row>
      <xdr:rowOff>67810</xdr:rowOff>
    </xdr:to>
    <xdr:graphicFrame macro="">
      <xdr:nvGraphicFramePr>
        <xdr:cNvPr id="4" name="Chart 3">
          <a:extLst>
            <a:ext uri="{FF2B5EF4-FFF2-40B4-BE49-F238E27FC236}">
              <a16:creationId xmlns:a16="http://schemas.microsoft.com/office/drawing/2014/main" id="{0D6D07F0-54E4-4C94-A334-BD4F1FA78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438452</xdr:colOff>
      <xdr:row>14</xdr:row>
      <xdr:rowOff>34774</xdr:rowOff>
    </xdr:from>
    <xdr:to>
      <xdr:col>22</xdr:col>
      <xdr:colOff>667052</xdr:colOff>
      <xdr:row>31</xdr:row>
      <xdr:rowOff>61762</xdr:rowOff>
    </xdr:to>
    <xdr:graphicFrame macro="">
      <xdr:nvGraphicFramePr>
        <xdr:cNvPr id="5" name="Chart 4">
          <a:extLst>
            <a:ext uri="{FF2B5EF4-FFF2-40B4-BE49-F238E27FC236}">
              <a16:creationId xmlns:a16="http://schemas.microsoft.com/office/drawing/2014/main" id="{BF7FBED4-92BF-4CD4-B33D-6F925472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920749</xdr:colOff>
      <xdr:row>13</xdr:row>
      <xdr:rowOff>140606</xdr:rowOff>
    </xdr:from>
    <xdr:to>
      <xdr:col>35</xdr:col>
      <xdr:colOff>405039</xdr:colOff>
      <xdr:row>32</xdr:row>
      <xdr:rowOff>3175</xdr:rowOff>
    </xdr:to>
    <xdr:graphicFrame macro="">
      <xdr:nvGraphicFramePr>
        <xdr:cNvPr id="7" name="Chart 6">
          <a:extLst>
            <a:ext uri="{FF2B5EF4-FFF2-40B4-BE49-F238E27FC236}">
              <a16:creationId xmlns:a16="http://schemas.microsoft.com/office/drawing/2014/main" id="{84C0F9D7-B590-48D7-9ACA-44B8CE32D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missions_pathways_2018_profile_1" connectionId="1" xr16:uid="{548F6E10-962F-48E7-9BA6-1B9823BACF04}"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missions_pathways_2018_profile_4" connectionId="2" xr16:uid="{EBCA8534-46AD-44BD-8193-C7ACAC79071E}"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missions_pathways_2021_profile_1" connectionId="3" xr16:uid="{7F48B65C-8446-47EE-A50B-74B7B65F8B29}"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missions_pathways_2021_profile_4" connectionId="4" xr16:uid="{CD3179B4-7F3E-4841-8FAE-546DE9F033DE}"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EF502-547B-428C-B838-3ECAC33B2170}">
  <sheetPr codeName="Sheet1"/>
  <dimension ref="B2:D6"/>
  <sheetViews>
    <sheetView zoomScale="80" zoomScaleNormal="80" workbookViewId="0">
      <selection activeCell="G17" sqref="G17"/>
    </sheetView>
  </sheetViews>
  <sheetFormatPr defaultRowHeight="15" x14ac:dyDescent="0.25"/>
  <cols>
    <col min="2" max="2" width="14.28515625" bestFit="1" customWidth="1"/>
    <col min="3" max="4" width="11" bestFit="1" customWidth="1"/>
  </cols>
  <sheetData>
    <row r="2" spans="2:4" x14ac:dyDescent="0.25">
      <c r="C2">
        <v>2018</v>
      </c>
      <c r="D2">
        <v>2021</v>
      </c>
    </row>
    <row r="3" spans="2:4" x14ac:dyDescent="0.25">
      <c r="B3" t="s">
        <v>1712</v>
      </c>
      <c r="C3">
        <f>COUNTA(profiles_2018!A:A)-1</f>
        <v>611</v>
      </c>
      <c r="D3">
        <f>COUNTA(profiles_2021!A:A)-1</f>
        <v>1302</v>
      </c>
    </row>
    <row r="4" spans="2:4" x14ac:dyDescent="0.25">
      <c r="B4" t="s">
        <v>1707</v>
      </c>
      <c r="C4">
        <f>COUNTA(profile1_2018!A:A)+COUNTA(profile4_2018!A:A)-2</f>
        <v>611</v>
      </c>
      <c r="D4">
        <f>COUNTA(profile1_2021!A:A)+COUNTA(profile4_2021!A:A)-2</f>
        <v>1302</v>
      </c>
    </row>
    <row r="6" spans="2:4" x14ac:dyDescent="0.25">
      <c r="B6" t="s">
        <v>1711</v>
      </c>
      <c r="C6" s="1">
        <f>10^-6*SUMIF(profiles_2018!AW:AW,"&gt;0")</f>
        <v>1445.9028946884152</v>
      </c>
      <c r="D6" s="1">
        <f>10^-6*SUMIF(profiles_2021!AZ:AZ,"&gt;0")</f>
        <v>3325.5717201740408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7A2B4-8BC9-4324-99BC-83310D7B3FF5}">
  <sheetPr codeName="Sheet2"/>
  <dimension ref="A1:AZ85"/>
  <sheetViews>
    <sheetView tabSelected="1" zoomScale="70" zoomScaleNormal="70" workbookViewId="0">
      <pane xSplit="1" ySplit="1" topLeftCell="J11" activePane="bottomRight" state="frozen"/>
      <selection pane="topRight" activeCell="B1" sqref="B1"/>
      <selection pane="bottomLeft" activeCell="A2" sqref="A2"/>
      <selection pane="bottomRight" activeCell="R39" sqref="R39"/>
    </sheetView>
  </sheetViews>
  <sheetFormatPr defaultRowHeight="15" x14ac:dyDescent="0.25"/>
  <cols>
    <col min="1" max="1" width="47.140625" customWidth="1"/>
    <col min="2" max="2" width="12.5703125" bestFit="1" customWidth="1"/>
    <col min="3" max="13" width="12.5703125" customWidth="1"/>
    <col min="14" max="16" width="14.28515625" customWidth="1"/>
    <col min="17" max="52" width="14.28515625" bestFit="1" customWidth="1"/>
  </cols>
  <sheetData>
    <row r="1" spans="1:52" x14ac:dyDescent="0.25">
      <c r="B1" s="3">
        <v>2000</v>
      </c>
      <c r="C1" s="3">
        <v>2001</v>
      </c>
      <c r="D1" s="3">
        <v>2002</v>
      </c>
      <c r="E1" s="3">
        <v>2003</v>
      </c>
      <c r="F1" s="3">
        <v>2004</v>
      </c>
      <c r="G1" s="3">
        <v>2005</v>
      </c>
      <c r="H1" s="3">
        <v>2006</v>
      </c>
      <c r="I1" s="3">
        <v>2007</v>
      </c>
      <c r="J1" s="3">
        <v>2008</v>
      </c>
      <c r="K1" s="3">
        <v>2009</v>
      </c>
      <c r="L1" s="3">
        <v>2010</v>
      </c>
      <c r="M1" s="3">
        <v>2011</v>
      </c>
      <c r="N1" s="3">
        <v>2012</v>
      </c>
      <c r="O1" s="3">
        <v>2013</v>
      </c>
      <c r="P1" s="3">
        <v>2014</v>
      </c>
      <c r="Q1" s="3">
        <v>2015</v>
      </c>
      <c r="R1" s="3">
        <v>2016</v>
      </c>
      <c r="S1" s="3">
        <v>2017</v>
      </c>
      <c r="T1" s="3">
        <v>2018</v>
      </c>
      <c r="U1" s="3">
        <v>2019</v>
      </c>
      <c r="V1" s="4">
        <v>2020</v>
      </c>
      <c r="W1" s="4">
        <v>2021</v>
      </c>
      <c r="X1" s="4">
        <v>2022</v>
      </c>
      <c r="Y1" s="4">
        <v>2023</v>
      </c>
      <c r="Z1" s="4">
        <v>2024</v>
      </c>
      <c r="AA1" s="4">
        <v>2025</v>
      </c>
      <c r="AB1" s="4">
        <v>2026</v>
      </c>
      <c r="AC1" s="4">
        <v>2027</v>
      </c>
      <c r="AD1" s="4">
        <v>2028</v>
      </c>
      <c r="AE1" s="4">
        <v>2029</v>
      </c>
      <c r="AF1" s="4">
        <v>2030</v>
      </c>
      <c r="AG1" s="3">
        <v>2031</v>
      </c>
      <c r="AH1" s="3">
        <v>2032</v>
      </c>
      <c r="AI1" s="3">
        <v>2033</v>
      </c>
      <c r="AJ1" s="3">
        <v>2034</v>
      </c>
      <c r="AK1" s="3">
        <v>2035</v>
      </c>
      <c r="AL1" s="3">
        <v>2036</v>
      </c>
      <c r="AM1" s="3">
        <v>2037</v>
      </c>
      <c r="AN1" s="3">
        <v>2038</v>
      </c>
      <c r="AO1" s="3">
        <v>2039</v>
      </c>
      <c r="AP1" s="3">
        <v>2040</v>
      </c>
      <c r="AQ1" s="3">
        <v>2041</v>
      </c>
      <c r="AR1" s="3">
        <v>2042</v>
      </c>
      <c r="AS1" s="3">
        <v>2043</v>
      </c>
      <c r="AT1" s="3">
        <v>2044</v>
      </c>
      <c r="AU1" s="3">
        <v>2045</v>
      </c>
      <c r="AV1" s="3">
        <v>2046</v>
      </c>
      <c r="AW1" s="3">
        <v>2047</v>
      </c>
      <c r="AX1" s="3">
        <v>2048</v>
      </c>
      <c r="AY1" s="3">
        <v>2049</v>
      </c>
      <c r="AZ1" s="3">
        <v>2050</v>
      </c>
    </row>
    <row r="2" spans="1:52" x14ac:dyDescent="0.25">
      <c r="A2" t="s">
        <v>1708</v>
      </c>
      <c r="B2" s="1">
        <f>10^-6*(SUM(profiles_2018!AE:AE)-profiles_2018!AE1)</f>
        <v>161.56995671944185</v>
      </c>
      <c r="C2" s="1">
        <f>10^-6*(SUM(profiles_2018!AF:AF)-profiles_2018!AF1)</f>
        <v>157.6277857205923</v>
      </c>
      <c r="D2" s="1">
        <f>10^-6*(SUM(profiles_2018!AG:AG)-profiles_2018!AG1)</f>
        <v>171.9856147217439</v>
      </c>
      <c r="E2" s="1">
        <f>10^-6*(SUM(profiles_2018!AH:AH)-profiles_2018!AH1)</f>
        <v>168.09795272289441</v>
      </c>
      <c r="F2" s="1">
        <f>10^-6*(SUM(profiles_2018!AI:AI)-profiles_2018!AI1)</f>
        <v>165.99385111782584</v>
      </c>
      <c r="G2" s="1">
        <f>10^-6*(SUM(profiles_2018!AJ:AJ)-profiles_2018!AJ1)</f>
        <v>586.33043254621896</v>
      </c>
      <c r="H2" s="1">
        <f>10^-6*(SUM(profiles_2018!AK:AK)-profiles_2018!AK1)</f>
        <v>630.31293378116823</v>
      </c>
      <c r="I2" s="1">
        <f>10^-6*(SUM(profiles_2018!AL:AL)-profiles_2018!AL1)</f>
        <v>626.9717078560044</v>
      </c>
      <c r="J2" s="1">
        <f>10^-6*(SUM(profiles_2018!AM:AM)-profiles_2018!AM1)</f>
        <v>621.99475265637625</v>
      </c>
      <c r="K2" s="1">
        <f>10^-6*(SUM(profiles_2018!AN:AN)-profiles_2018!AN1)</f>
        <v>675.51899044374443</v>
      </c>
      <c r="L2" s="1">
        <f>10^-6*(SUM(profiles_2018!AO:AO)-profiles_2018!AO1)</f>
        <v>850.02578251615807</v>
      </c>
      <c r="M2" s="1">
        <f>10^-6*(SUM(profiles_2018!AP:AP)-profiles_2018!AP1)</f>
        <v>866.74734902937792</v>
      </c>
      <c r="N2" s="1">
        <f>10^-6*(SUM(profiles_2018!AQ:AQ)-profiles_2018!AQ1)</f>
        <v>1056.7367543271992</v>
      </c>
      <c r="O2" s="1">
        <f>10^-6*(SUM(profiles_2018!AR:AR)-profiles_2018!AR1)</f>
        <v>1046.177866180192</v>
      </c>
      <c r="P2" s="1">
        <f>10^-6*(SUM(profiles_2018!AS:AS)-profiles_2018!AS1)</f>
        <v>1130.5322816206378</v>
      </c>
      <c r="Q2" s="1">
        <f>10^-6*(SUM(profiles_2018!AT:AT)-profiles_2018!AT1)</f>
        <v>1412.7872967307565</v>
      </c>
      <c r="R2" s="1">
        <f>10^-6*(SUM(profiles_2018!AU:AU)-profiles_2018!AU1)</f>
        <v>1492.7648620192047</v>
      </c>
      <c r="S2" s="1">
        <f>10^-6*(SUM(profiles_2018!AV:AV)-profiles_2018!AV1)</f>
        <v>1480.1031554792062</v>
      </c>
      <c r="T2" s="1">
        <f>10^-6*(SUM(profiles_2018!AW:AW)-profiles_2018!AW1)</f>
        <v>1445.9008766884151</v>
      </c>
      <c r="U2" s="1">
        <f>10^-6*(SUM(profiles_2018!AX:AX)-profiles_2018!AX1)</f>
        <v>1405.6200779012509</v>
      </c>
      <c r="V2" s="5">
        <f>10^-6*(SUM(profiles_2018!AY:AY)-profiles_2018!AY1)</f>
        <v>1366.3707682596769</v>
      </c>
      <c r="W2" s="5">
        <f>10^-6*(SUM(profiles_2018!AZ:AZ)-profiles_2018!AZ1)</f>
        <v>1339.476290478161</v>
      </c>
      <c r="X2" s="5">
        <f>10^-6*(SUM(profiles_2018!BA:BA)-profiles_2018!BA1)</f>
        <v>1312.5874597527816</v>
      </c>
      <c r="Y2" s="5">
        <f>10^-6*(SUM(profiles_2018!BB:BB)-profiles_2018!BB1)</f>
        <v>1285.521145443563</v>
      </c>
      <c r="Z2" s="5">
        <f>10^-6*(SUM(profiles_2018!BC:BC)-profiles_2018!BC1)</f>
        <v>1258.5426722528955</v>
      </c>
      <c r="AA2" s="5">
        <f>10^-6*(SUM(profiles_2018!BD:BD)-profiles_2018!BD1)</f>
        <v>1231.9395322268269</v>
      </c>
      <c r="AB2" s="5">
        <f>10^-6*(SUM(profiles_2018!BE:BE)-profiles_2018!BE1)</f>
        <v>1207.3883237330588</v>
      </c>
      <c r="AC2" s="5">
        <f>10^-6*(SUM(profiles_2018!BF:BF)-profiles_2018!BF1)</f>
        <v>1182.9364374046691</v>
      </c>
      <c r="AD2" s="5">
        <f>10^-6*(SUM(profiles_2018!BG:BG)-profiles_2018!BG1)</f>
        <v>1158.5519318633783</v>
      </c>
      <c r="AE2" s="5">
        <f>10^-6*(SUM(profiles_2018!BH:BH)-profiles_2018!BH1)</f>
        <v>1134.3950604039255</v>
      </c>
      <c r="AF2" s="5">
        <f>10^-6*(SUM(profiles_2018!BI:BI)-profiles_2018!BI1)</f>
        <v>1110.301757794861</v>
      </c>
      <c r="AG2" s="1">
        <f>10^-6*(SUM(profiles_2018!BJ:BJ)-profiles_2018!BJ1)</f>
        <v>1091.7439184945056</v>
      </c>
      <c r="AH2" s="1">
        <f>10^-6*(SUM(profiles_2018!BK:BK)-profiles_2018!BK1)</f>
        <v>1073.2853710408406</v>
      </c>
      <c r="AI2" s="1">
        <f>10^-6*(SUM(profiles_2018!BL:BL)-profiles_2018!BL1)</f>
        <v>1054.9247404776493</v>
      </c>
      <c r="AJ2" s="1">
        <f>10^-6*(SUM(profiles_2018!BM:BM)-profiles_2018!BM1)</f>
        <v>1036.6604621621261</v>
      </c>
      <c r="AK2" s="1">
        <f>10^-6*(SUM(profiles_2018!BN:BN)-profiles_2018!BN1)</f>
        <v>1018.4914630338823</v>
      </c>
      <c r="AL2" s="1">
        <f>10^-6*(SUM(profiles_2018!BO:BO)-profiles_2018!BO1)</f>
        <v>1000.5198812186256</v>
      </c>
      <c r="AM2" s="1">
        <f>10^-6*(SUM(profiles_2018!BP:BP)-profiles_2018!BP1)</f>
        <v>982.64571587517435</v>
      </c>
      <c r="AN2" s="1">
        <f>10^-6*(SUM(profiles_2018!BQ:BQ)-profiles_2018!BQ1)</f>
        <v>964.86376466726517</v>
      </c>
      <c r="AO2" s="1">
        <f>10^-6*(SUM(profiles_2018!BR:BR)-profiles_2018!BR1)</f>
        <v>947.1730006200354</v>
      </c>
      <c r="AP2" s="1">
        <f>10^-6*(SUM(profiles_2018!BS:BS)-profiles_2018!BS1)</f>
        <v>929.57240819588321</v>
      </c>
      <c r="AQ2" s="1">
        <f>10^-6*(SUM(profiles_2018!BT:BT)-profiles_2018!BT1)</f>
        <v>912.06494223383811</v>
      </c>
      <c r="AR2" s="1">
        <f>10^-6*(SUM(profiles_2018!BU:BU)-profiles_2018!BU1)</f>
        <v>894.64575874990123</v>
      </c>
      <c r="AS2" s="1">
        <f>10^-6*(SUM(profiles_2018!BV:BV)-profiles_2018!BV1)</f>
        <v>877.31387455548054</v>
      </c>
      <c r="AT2" s="1">
        <f>10^-6*(SUM(profiles_2018!BW:BW)-profiles_2018!BW1)</f>
        <v>860.06831741160943</v>
      </c>
      <c r="AU2" s="1">
        <f>10^-6*(SUM(profiles_2018!BX:BX)-profiles_2018!BX1)</f>
        <v>842.90812590699875</v>
      </c>
      <c r="AV2" s="1">
        <f>10^-6*(SUM(profiles_2018!BY:BY)-profiles_2018!BY1)</f>
        <v>827.02514982502578</v>
      </c>
      <c r="AW2" s="1">
        <f>10^-6*(SUM(profiles_2018!BZ:BZ)-profiles_2018!BZ1)</f>
        <v>811.2267557749509</v>
      </c>
      <c r="AX2" s="1">
        <f>10^-6*(SUM(profiles_2018!CA:CA)-profiles_2018!CA1)</f>
        <v>795.51200177949306</v>
      </c>
      <c r="AY2" s="1">
        <f>10^-6*(SUM(profiles_2018!CB:CB)-profiles_2018!CB1)</f>
        <v>779.87995635202856</v>
      </c>
      <c r="AZ2" s="1">
        <f>10^-6*(SUM(profiles_2018!CC:CC)-profiles_2018!CC1)</f>
        <v>764.32969837975963</v>
      </c>
    </row>
    <row r="3" spans="1:52" x14ac:dyDescent="0.25">
      <c r="A3" t="s">
        <v>1713</v>
      </c>
      <c r="B3" s="1">
        <f>10^-6*(SUM(profiles_2021!AE:AE)-profiles_2021!AE1)</f>
        <v>219.31489431666665</v>
      </c>
      <c r="C3" s="1">
        <f>10^-6*(SUM(profiles_2021!AF:AF)-profiles_2021!AF1)</f>
        <v>212.56879367833332</v>
      </c>
      <c r="D3" s="1">
        <f>10^-6*(SUM(profiles_2021!AG:AG)-profiles_2021!AG1)</f>
        <v>205.82269303999999</v>
      </c>
      <c r="E3" s="1">
        <f>10^-6*(SUM(profiles_2021!AH:AH)-profiles_2021!AH1)</f>
        <v>199.20340840166665</v>
      </c>
      <c r="F3" s="1">
        <f>10^-6*(SUM(profiles_2021!AI:AI)-profiles_2021!AI1)</f>
        <v>193.35855244098036</v>
      </c>
      <c r="G3" s="1">
        <f>10^-6*(SUM(profiles_2021!AJ:AJ)-profiles_2021!AJ1)</f>
        <v>378.56100923216911</v>
      </c>
      <c r="H3" s="1">
        <f>10^-6*(SUM(profiles_2021!AK:AK)-profiles_2021!AK1)</f>
        <v>390.79391696502427</v>
      </c>
      <c r="I3" s="1">
        <f>10^-6*(SUM(profiles_2021!AL:AL)-profiles_2021!AL1)</f>
        <v>425.91980884073672</v>
      </c>
      <c r="J3" s="1">
        <f>10^-6*(SUM(profiles_2021!AM:AM)-profiles_2021!AM1)</f>
        <v>498.49104496568015</v>
      </c>
      <c r="K3" s="1">
        <f>10^-6*(SUM(profiles_2021!AN:AN)-profiles_2021!AN1)</f>
        <v>488.14217469062316</v>
      </c>
      <c r="L3" s="1">
        <f>10^-6*(SUM(profiles_2021!AO:AO)-profiles_2021!AO1)</f>
        <v>681.3766927692028</v>
      </c>
      <c r="M3" s="1">
        <f>10^-6*(SUM(profiles_2021!AP:AP)-profiles_2021!AP1)</f>
        <v>712.16217157358312</v>
      </c>
      <c r="N3" s="1">
        <f>10^-6*(SUM(profiles_2021!AQ:AQ)-profiles_2021!AQ1)</f>
        <v>876.51941418707338</v>
      </c>
      <c r="O3" s="1">
        <f>10^-6*(SUM(profiles_2021!AR:AR)-profiles_2021!AR1)</f>
        <v>905.07056972406417</v>
      </c>
      <c r="P3" s="1">
        <f>10^-6*(SUM(profiles_2021!AS:AS)-profiles_2021!AS1)</f>
        <v>942.71523272073296</v>
      </c>
      <c r="Q3" s="1">
        <f>10^-6*(SUM(profiles_2021!AT:AT)-profiles_2021!AT1)</f>
        <v>1056.6884715549609</v>
      </c>
      <c r="R3" s="1">
        <f>10^-6*(SUM(profiles_2021!AU:AU)-profiles_2021!AU1)</f>
        <v>1167.7590108427974</v>
      </c>
      <c r="S3" s="1">
        <f>10^-6*(SUM(profiles_2021!AV:AV)-profiles_2021!AV1)</f>
        <v>1692.2729335254985</v>
      </c>
      <c r="T3" s="1">
        <f>10^-6*(SUM(profiles_2021!AW:AW)-profiles_2021!AW1)</f>
        <v>1947.8170391825565</v>
      </c>
      <c r="U3" s="1">
        <f>10^-6*(SUM(profiles_2021!AX:AX)-profiles_2021!AX1)</f>
        <v>2394.112616487359</v>
      </c>
      <c r="V3" s="5">
        <f>10^-6*(SUM(profiles_2021!AY:AY)-profiles_2021!AY1)</f>
        <v>3433.9060390951463</v>
      </c>
      <c r="W3" s="5">
        <f>10^-6*(SUM(profiles_2021!AZ:AZ)-profiles_2021!AZ1)</f>
        <v>3325.5696991740406</v>
      </c>
      <c r="X3" s="5">
        <f>10^-6*(SUM(profiles_2021!BA:BA)-profiles_2021!BA1)</f>
        <v>3211.8358631000442</v>
      </c>
      <c r="Y3" s="5">
        <f>10^-6*(SUM(profiles_2021!BB:BB)-profiles_2021!BB1)</f>
        <v>3097.9542838861653</v>
      </c>
      <c r="Z3" s="5">
        <f>10^-6*(SUM(profiles_2021!BC:BC)-profiles_2021!BC1)</f>
        <v>2984.3671812059056</v>
      </c>
      <c r="AA3" s="5">
        <f>10^-6*(SUM(profiles_2021!BD:BD)-profiles_2021!BD1)</f>
        <v>2870.915398866216</v>
      </c>
      <c r="AB3" s="5">
        <f>10^-6*(SUM(profiles_2021!BE:BE)-profiles_2021!BE1)</f>
        <v>2754.4663324045068</v>
      </c>
      <c r="AC3" s="5">
        <f>10^-6*(SUM(profiles_2021!BF:BF)-profiles_2021!BF1)</f>
        <v>2638.9076269165726</v>
      </c>
      <c r="AD3" s="5">
        <f>10^-6*(SUM(profiles_2021!BG:BG)-profiles_2021!BG1)</f>
        <v>2523.4301377477759</v>
      </c>
      <c r="AE3" s="5">
        <f>10^-6*(SUM(profiles_2021!BH:BH)-profiles_2021!BH1)</f>
        <v>2407.9006208049072</v>
      </c>
      <c r="AF3" s="5">
        <f>10^-6*(SUM(profiles_2021!BI:BI)-profiles_2021!BI1)</f>
        <v>2292.405304913048</v>
      </c>
      <c r="AG3" s="1">
        <f>10^-6*(SUM(profiles_2021!BJ:BJ)-profiles_2021!BJ1)</f>
        <v>2196.3156095814852</v>
      </c>
      <c r="AH3" s="1">
        <f>10^-6*(SUM(profiles_2021!BK:BK)-profiles_2021!BK1)</f>
        <v>2100.401633283404</v>
      </c>
      <c r="AI3" s="1">
        <f>10^-6*(SUM(profiles_2021!BL:BL)-profiles_2021!BL1)</f>
        <v>2005.2640787065666</v>
      </c>
      <c r="AJ3" s="1">
        <f>10^-6*(SUM(profiles_2021!BM:BM)-profiles_2021!BM1)</f>
        <v>1910.2588720908302</v>
      </c>
      <c r="AK3" s="1">
        <f>10^-6*(SUM(profiles_2021!BN:BN)-profiles_2021!BN1)</f>
        <v>1815.4706851225685</v>
      </c>
      <c r="AL3" s="1">
        <f>10^-6*(SUM(profiles_2021!BO:BO)-profiles_2021!BO1)</f>
        <v>1722.1912134499221</v>
      </c>
      <c r="AM3" s="1">
        <f>10^-6*(SUM(profiles_2021!BP:BP)-profiles_2021!BP1)</f>
        <v>1629.101051807517</v>
      </c>
      <c r="AN3" s="1">
        <f>10^-6*(SUM(profiles_2021!BQ:BQ)-profiles_2021!BQ1)</f>
        <v>1536.1392681804139</v>
      </c>
      <c r="AO3" s="1">
        <f>10^-6*(SUM(profiles_2021!BR:BR)-profiles_2021!BR1)</f>
        <v>1443.3044313445073</v>
      </c>
      <c r="AP3" s="1">
        <f>10^-6*(SUM(profiles_2021!BS:BS)-profiles_2021!BS1)</f>
        <v>1350.602962873106</v>
      </c>
      <c r="AQ3" s="1">
        <f>10^-6*(SUM(profiles_2021!BT:BT)-profiles_2021!BT1)</f>
        <v>1315.0402900973825</v>
      </c>
      <c r="AR3" s="1">
        <f>10^-6*(SUM(profiles_2021!BU:BU)-profiles_2021!BU1)</f>
        <v>1279.6091149195922</v>
      </c>
      <c r="AS3" s="1">
        <f>10^-6*(SUM(profiles_2021!BV:BV)-profiles_2021!BV1)</f>
        <v>1244.3079728708997</v>
      </c>
      <c r="AT3" s="1">
        <f>10^-6*(SUM(profiles_2021!BW:BW)-profiles_2021!BW1)</f>
        <v>1209.1354157920396</v>
      </c>
      <c r="AU3" s="1">
        <f>10^-6*(SUM(profiles_2021!BX:BX)-profiles_2021!BX1)</f>
        <v>1174.090213606532</v>
      </c>
      <c r="AV3" s="1">
        <f>10^-6*(SUM(profiles_2021!BY:BY)-profiles_2021!BY1)</f>
        <v>1140.8352982549329</v>
      </c>
      <c r="AW3" s="1">
        <f>10^-6*(SUM(profiles_2021!BZ:BZ)-profiles_2021!BZ1)</f>
        <v>1107.7048419780676</v>
      </c>
      <c r="AX3" s="1">
        <f>10^-6*(SUM(profiles_2021!CA:CA)-profiles_2021!CA1)</f>
        <v>1074.6974586940671</v>
      </c>
      <c r="AY3" s="1">
        <f>10^-6*(SUM(profiles_2021!CB:CB)-profiles_2021!CB1)</f>
        <v>1041.8117777576438</v>
      </c>
      <c r="AZ3" s="1">
        <f>10^-6*(SUM(profiles_2021!CC:CC)-profiles_2021!CC1)</f>
        <v>1009.046443788186</v>
      </c>
    </row>
    <row r="4" spans="1:52" x14ac:dyDescent="0.25">
      <c r="C4" s="2">
        <f>C2/B2-1</f>
        <v>-2.4399158599113346E-2</v>
      </c>
      <c r="D4" s="2">
        <f t="shared" ref="D4:AZ5" si="0">D2/C2-1</f>
        <v>9.1086916786371486E-2</v>
      </c>
      <c r="E4" s="2">
        <f t="shared" si="0"/>
        <v>-2.2604576581241154E-2</v>
      </c>
      <c r="F4" s="2">
        <f t="shared" si="0"/>
        <v>-1.2517116187233612E-2</v>
      </c>
      <c r="G4" s="2">
        <f t="shared" si="0"/>
        <v>2.5322418788273646</v>
      </c>
      <c r="H4" s="2">
        <f t="shared" si="0"/>
        <v>7.5013164580165714E-2</v>
      </c>
      <c r="I4" s="2">
        <f t="shared" si="0"/>
        <v>-5.3009001498989239E-3</v>
      </c>
      <c r="J4" s="2">
        <f t="shared" si="0"/>
        <v>-7.93808578164934E-3</v>
      </c>
      <c r="K4" s="2">
        <f t="shared" si="0"/>
        <v>8.6052555200474279E-2</v>
      </c>
      <c r="L4" s="2">
        <f t="shared" si="0"/>
        <v>0.25832995747133802</v>
      </c>
      <c r="M4" s="2">
        <f t="shared" si="0"/>
        <v>1.967183449862242E-2</v>
      </c>
      <c r="N4" s="2">
        <f t="shared" si="0"/>
        <v>0.2191981383162922</v>
      </c>
      <c r="O4" s="2">
        <f t="shared" si="0"/>
        <v>-9.9919758669979597E-3</v>
      </c>
      <c r="P4" s="2">
        <f t="shared" si="0"/>
        <v>8.0631045797633805E-2</v>
      </c>
      <c r="Q4" s="2">
        <f t="shared" si="0"/>
        <v>0.24966559531188359</v>
      </c>
      <c r="R4" s="2">
        <f t="shared" si="0"/>
        <v>5.6609770963767403E-2</v>
      </c>
      <c r="S4" s="2">
        <f t="shared" si="0"/>
        <v>-8.4820502291776956E-3</v>
      </c>
      <c r="T4" s="2">
        <f t="shared" si="0"/>
        <v>-2.3108037209553567E-2</v>
      </c>
      <c r="U4" s="2">
        <f t="shared" si="0"/>
        <v>-2.7858617030110944E-2</v>
      </c>
      <c r="V4" s="6">
        <f t="shared" si="0"/>
        <v>-2.7923128204157099E-2</v>
      </c>
      <c r="W4" s="6">
        <f t="shared" si="0"/>
        <v>-1.9683147800191092E-2</v>
      </c>
      <c r="X4" s="6">
        <f t="shared" si="0"/>
        <v>-2.0074137120994373E-2</v>
      </c>
      <c r="Y4" s="6">
        <f t="shared" si="0"/>
        <v>-2.0620579686412954E-2</v>
      </c>
      <c r="Z4" s="6">
        <f t="shared" si="0"/>
        <v>-2.0986409508930048E-2</v>
      </c>
      <c r="AA4" s="6">
        <f t="shared" si="0"/>
        <v>-2.1138051662917934E-2</v>
      </c>
      <c r="AB4" s="6">
        <f t="shared" si="0"/>
        <v>-1.9928907102599425E-2</v>
      </c>
      <c r="AC4" s="6">
        <f t="shared" si="0"/>
        <v>-2.0251882387588682E-2</v>
      </c>
      <c r="AD4" s="6">
        <f t="shared" si="0"/>
        <v>-2.0613538285108257E-2</v>
      </c>
      <c r="AE4" s="6">
        <f t="shared" si="0"/>
        <v>-2.0850918111715244E-2</v>
      </c>
      <c r="AF4" s="6">
        <f t="shared" si="0"/>
        <v>-2.1238899436397007E-2</v>
      </c>
      <c r="AG4" s="2">
        <f t="shared" si="0"/>
        <v>-1.6714230316281498E-2</v>
      </c>
      <c r="AH4" s="2">
        <f t="shared" si="0"/>
        <v>-1.6907396634843641E-2</v>
      </c>
      <c r="AI4" s="2">
        <f t="shared" si="0"/>
        <v>-1.7106941973303647E-2</v>
      </c>
      <c r="AJ4" s="2">
        <f t="shared" si="0"/>
        <v>-1.7313347213047114E-2</v>
      </c>
      <c r="AK4" s="2">
        <f t="shared" si="0"/>
        <v>-1.7526470615411904E-2</v>
      </c>
      <c r="AL4" s="2">
        <f t="shared" si="0"/>
        <v>-1.7645294504210041E-2</v>
      </c>
      <c r="AM4" s="2">
        <f t="shared" si="0"/>
        <v>-1.786487772904688E-2</v>
      </c>
      <c r="AN4" s="2">
        <f t="shared" si="0"/>
        <v>-1.8095994233356061E-2</v>
      </c>
      <c r="AO4" s="2">
        <f t="shared" si="0"/>
        <v>-1.8334986445812329E-2</v>
      </c>
      <c r="AP4" s="2">
        <f t="shared" si="0"/>
        <v>-1.8582236204611524E-2</v>
      </c>
      <c r="AQ4" s="2">
        <f t="shared" si="0"/>
        <v>-1.8833891591106489E-2</v>
      </c>
      <c r="AR4" s="2">
        <f t="shared" si="0"/>
        <v>-1.9098621904349966E-2</v>
      </c>
      <c r="AS4" s="2">
        <f t="shared" si="0"/>
        <v>-1.9372901536624632E-2</v>
      </c>
      <c r="AT4" s="2">
        <f t="shared" si="0"/>
        <v>-1.9657226044224041E-2</v>
      </c>
      <c r="AU4" s="2">
        <f t="shared" si="0"/>
        <v>-1.9952126077908083E-2</v>
      </c>
      <c r="AV4" s="2">
        <f t="shared" si="0"/>
        <v>-1.8843069124386824E-2</v>
      </c>
      <c r="AW4" s="2">
        <f t="shared" si="0"/>
        <v>-1.9102676688148246E-2</v>
      </c>
      <c r="AX4" s="2">
        <f t="shared" si="0"/>
        <v>-1.9371592324325948E-2</v>
      </c>
      <c r="AY4" s="2">
        <f t="shared" si="0"/>
        <v>-1.9650294894982046E-2</v>
      </c>
      <c r="AZ4" s="2">
        <f t="shared" si="0"/>
        <v>-1.9939296869491141E-2</v>
      </c>
    </row>
    <row r="5" spans="1:52" x14ac:dyDescent="0.25">
      <c r="C5" s="2">
        <f>C3/B3-1</f>
        <v>-3.0759883679366995E-2</v>
      </c>
      <c r="D5" s="2">
        <f t="shared" si="0"/>
        <v>-3.1736081866004184E-2</v>
      </c>
      <c r="E5" s="2">
        <f t="shared" si="0"/>
        <v>-3.2160130355727734E-2</v>
      </c>
      <c r="F5" s="2">
        <f t="shared" si="0"/>
        <v>-2.9341144348800197E-2</v>
      </c>
      <c r="G5" s="2">
        <f t="shared" si="0"/>
        <v>0.95781880063318581</v>
      </c>
      <c r="H5" s="2">
        <f t="shared" si="0"/>
        <v>3.2314230558680768E-2</v>
      </c>
      <c r="I5" s="2">
        <f t="shared" si="0"/>
        <v>8.9883415147570478E-2</v>
      </c>
      <c r="J5" s="2">
        <f t="shared" si="0"/>
        <v>0.17038708841100147</v>
      </c>
      <c r="K5" s="2">
        <f t="shared" si="0"/>
        <v>-2.0760393550839917E-2</v>
      </c>
      <c r="L5" s="2">
        <f t="shared" si="0"/>
        <v>0.39585704349567541</v>
      </c>
      <c r="M5" s="2">
        <f t="shared" si="0"/>
        <v>4.5181291246203514E-2</v>
      </c>
      <c r="N5" s="2">
        <f t="shared" si="0"/>
        <v>0.23078625792539476</v>
      </c>
      <c r="O5" s="2">
        <f t="shared" si="0"/>
        <v>3.2573329323766886E-2</v>
      </c>
      <c r="P5" s="2">
        <f t="shared" si="0"/>
        <v>4.1593069375955638E-2</v>
      </c>
      <c r="Q5" s="2">
        <f t="shared" si="0"/>
        <v>0.12089890443935469</v>
      </c>
      <c r="R5" s="2">
        <f t="shared" si="0"/>
        <v>0.1051119059947645</v>
      </c>
      <c r="S5" s="2">
        <f t="shared" si="0"/>
        <v>0.44916281339944275</v>
      </c>
      <c r="T5" s="2">
        <f t="shared" si="0"/>
        <v>0.15100643672453296</v>
      </c>
      <c r="U5" s="2">
        <f t="shared" si="0"/>
        <v>0.22912602586745012</v>
      </c>
      <c r="V5" s="6">
        <f t="shared" si="0"/>
        <v>0.43431266158789628</v>
      </c>
      <c r="W5" s="6">
        <f t="shared" si="0"/>
        <v>-3.1549011151642659E-2</v>
      </c>
      <c r="X5" s="6">
        <f t="shared" si="0"/>
        <v>-3.4199805255094806E-2</v>
      </c>
      <c r="Y5" s="6">
        <f t="shared" si="0"/>
        <v>-3.545684900098256E-2</v>
      </c>
      <c r="Z5" s="6">
        <f t="shared" si="0"/>
        <v>-3.6665196536655342E-2</v>
      </c>
      <c r="AA5" s="6">
        <f t="shared" si="0"/>
        <v>-3.8015356506449272E-2</v>
      </c>
      <c r="AB5" s="6">
        <f t="shared" si="0"/>
        <v>-4.0561650304184238E-2</v>
      </c>
      <c r="AC5" s="6">
        <f t="shared" si="0"/>
        <v>-4.1953210365456739E-2</v>
      </c>
      <c r="AD5" s="6">
        <f t="shared" si="0"/>
        <v>-4.3759579907587054E-2</v>
      </c>
      <c r="AE5" s="6">
        <f t="shared" si="0"/>
        <v>-4.5782728522843819E-2</v>
      </c>
      <c r="AF5" s="6">
        <f t="shared" si="0"/>
        <v>-4.7965150593819672E-2</v>
      </c>
      <c r="AG5" s="2">
        <f t="shared" si="0"/>
        <v>-4.1916538548233517E-2</v>
      </c>
      <c r="AH5" s="2">
        <f t="shared" si="0"/>
        <v>-4.3670397769634772E-2</v>
      </c>
      <c r="AI5" s="2">
        <f t="shared" si="0"/>
        <v>-4.529493458263778E-2</v>
      </c>
      <c r="AJ5" s="2">
        <f t="shared" si="0"/>
        <v>-4.7377902803214078E-2</v>
      </c>
      <c r="AK5" s="2">
        <f t="shared" si="0"/>
        <v>-4.9620597686068302E-2</v>
      </c>
      <c r="AL5" s="2">
        <f t="shared" si="0"/>
        <v>-5.138032381192037E-2</v>
      </c>
      <c r="AM5" s="2">
        <f t="shared" si="0"/>
        <v>-5.4053325156575016E-2</v>
      </c>
      <c r="AN5" s="2">
        <f t="shared" si="0"/>
        <v>-5.7063239584776104E-2</v>
      </c>
      <c r="AO5" s="2">
        <f t="shared" si="0"/>
        <v>-6.0433867396587848E-2</v>
      </c>
      <c r="AP5" s="2">
        <f t="shared" si="0"/>
        <v>-6.4228631505721556E-2</v>
      </c>
      <c r="AQ5" s="2">
        <f t="shared" si="0"/>
        <v>-2.6330960136554005E-2</v>
      </c>
      <c r="AR5" s="2">
        <f t="shared" si="0"/>
        <v>-2.6943033947018025E-2</v>
      </c>
      <c r="AS5" s="2">
        <f t="shared" si="0"/>
        <v>-2.7587441850092431E-2</v>
      </c>
      <c r="AT5" s="2">
        <f t="shared" si="0"/>
        <v>-2.8266761803116158E-2</v>
      </c>
      <c r="AU5" s="2">
        <f t="shared" si="0"/>
        <v>-2.8983686796198449E-2</v>
      </c>
      <c r="AV5" s="2">
        <f t="shared" si="0"/>
        <v>-2.832398649286727E-2</v>
      </c>
      <c r="AW5" s="2">
        <f t="shared" si="0"/>
        <v>-2.9040525242813753E-2</v>
      </c>
      <c r="AX5" s="2">
        <f t="shared" si="0"/>
        <v>-2.9797994946973438E-2</v>
      </c>
      <c r="AY5" s="2">
        <f t="shared" si="0"/>
        <v>-3.0599942961049509E-2</v>
      </c>
      <c r="AZ5" s="2">
        <f t="shared" si="0"/>
        <v>-3.1450339369344271E-2</v>
      </c>
    </row>
    <row r="6" spans="1:52" x14ac:dyDescent="0.25">
      <c r="A6" t="s">
        <v>1709</v>
      </c>
      <c r="B6">
        <f>COUNTIF(profiles_2018!AE:AE,"&gt;0")-1</f>
        <v>17</v>
      </c>
      <c r="C6">
        <f>COUNTIF(profiles_2018!AF:AF,"&gt;0")-1</f>
        <v>17</v>
      </c>
      <c r="D6">
        <f>COUNTIF(profiles_2018!AG:AG,"&gt;0")-1</f>
        <v>18</v>
      </c>
      <c r="E6">
        <f>COUNTIF(profiles_2018!AH:AH,"&gt;0")-1</f>
        <v>20</v>
      </c>
      <c r="F6">
        <f>COUNTIF(profiles_2018!AI:AI,"&gt;0")-1</f>
        <v>24</v>
      </c>
      <c r="G6">
        <f>COUNTIF(profiles_2018!AJ:AJ,"&gt;0")-1</f>
        <v>52</v>
      </c>
      <c r="H6">
        <f>COUNTIF(profiles_2018!AK:AK,"&gt;0")-1</f>
        <v>61</v>
      </c>
      <c r="I6">
        <f>COUNTIF(profiles_2018!AL:AL,"&gt;0")-1</f>
        <v>72</v>
      </c>
      <c r="J6">
        <f>COUNTIF(profiles_2018!AM:AM,"&gt;0")-1</f>
        <v>82</v>
      </c>
      <c r="K6">
        <f>COUNTIF(profiles_2018!AN:AN,"&gt;0")-1</f>
        <v>105</v>
      </c>
      <c r="L6">
        <f>COUNTIF(profiles_2018!AO:AO,"&gt;0")-1</f>
        <v>146</v>
      </c>
      <c r="M6">
        <f>COUNTIF(profiles_2018!AP:AP,"&gt;0")-1</f>
        <v>162</v>
      </c>
      <c r="N6">
        <f>COUNTIF(profiles_2018!AQ:AQ,"&gt;0")-1</f>
        <v>199</v>
      </c>
      <c r="O6">
        <f>COUNTIF(profiles_2018!AR:AR,"&gt;0")-1</f>
        <v>253</v>
      </c>
      <c r="P6">
        <f>COUNTIF(profiles_2018!AS:AS,"&gt;0")-1</f>
        <v>308</v>
      </c>
      <c r="Q6">
        <f>COUNTIF(profiles_2018!AT:AT,"&gt;0")-1</f>
        <v>437</v>
      </c>
      <c r="R6">
        <f>COUNTIF(profiles_2018!AU:AU,"&gt;0")-1</f>
        <v>547</v>
      </c>
      <c r="S6">
        <f>COUNTIF(profiles_2018!AV:AV,"&gt;0")-1</f>
        <v>599</v>
      </c>
      <c r="T6">
        <f>COUNTIF(profiles_2018!AW:AW,"&gt;0")-1</f>
        <v>604</v>
      </c>
      <c r="U6">
        <f>COUNTIF(profiles_2018!AX:AX,"&gt;0")-1</f>
        <v>603</v>
      </c>
      <c r="V6">
        <f>COUNTIF(profiles_2018!AY:AY,"&gt;0")-1</f>
        <v>593</v>
      </c>
      <c r="W6" s="8">
        <f>$V6</f>
        <v>593</v>
      </c>
      <c r="X6" s="8">
        <f t="shared" ref="X6:AZ7" si="1">$V6</f>
        <v>593</v>
      </c>
      <c r="Y6" s="8">
        <f t="shared" si="1"/>
        <v>593</v>
      </c>
      <c r="Z6" s="8">
        <f t="shared" si="1"/>
        <v>593</v>
      </c>
      <c r="AA6" s="8">
        <f t="shared" si="1"/>
        <v>593</v>
      </c>
      <c r="AB6" s="8">
        <f t="shared" si="1"/>
        <v>593</v>
      </c>
      <c r="AC6" s="8">
        <f t="shared" si="1"/>
        <v>593</v>
      </c>
      <c r="AD6" s="8">
        <f t="shared" si="1"/>
        <v>593</v>
      </c>
      <c r="AE6" s="8">
        <f t="shared" si="1"/>
        <v>593</v>
      </c>
      <c r="AF6" s="8">
        <f t="shared" si="1"/>
        <v>593</v>
      </c>
      <c r="AG6" s="8">
        <f t="shared" si="1"/>
        <v>593</v>
      </c>
      <c r="AH6" s="8">
        <f t="shared" si="1"/>
        <v>593</v>
      </c>
      <c r="AI6" s="8">
        <f t="shared" si="1"/>
        <v>593</v>
      </c>
      <c r="AJ6" s="8">
        <f t="shared" si="1"/>
        <v>593</v>
      </c>
      <c r="AK6" s="8">
        <f t="shared" si="1"/>
        <v>593</v>
      </c>
      <c r="AL6" s="8">
        <f t="shared" si="1"/>
        <v>593</v>
      </c>
      <c r="AM6" s="8">
        <f t="shared" si="1"/>
        <v>593</v>
      </c>
      <c r="AN6" s="8">
        <f t="shared" si="1"/>
        <v>593</v>
      </c>
      <c r="AO6" s="8">
        <f t="shared" si="1"/>
        <v>593</v>
      </c>
      <c r="AP6" s="8">
        <f t="shared" si="1"/>
        <v>593</v>
      </c>
      <c r="AQ6" s="8">
        <f t="shared" si="1"/>
        <v>593</v>
      </c>
      <c r="AR6" s="8">
        <f t="shared" si="1"/>
        <v>593</v>
      </c>
      <c r="AS6" s="8">
        <f t="shared" si="1"/>
        <v>593</v>
      </c>
      <c r="AT6" s="8">
        <f t="shared" si="1"/>
        <v>593</v>
      </c>
      <c r="AU6" s="8">
        <f t="shared" si="1"/>
        <v>593</v>
      </c>
      <c r="AV6" s="8">
        <f t="shared" si="1"/>
        <v>593</v>
      </c>
      <c r="AW6" s="8">
        <f t="shared" si="1"/>
        <v>593</v>
      </c>
      <c r="AX6" s="8">
        <f t="shared" si="1"/>
        <v>593</v>
      </c>
      <c r="AY6" s="8">
        <f t="shared" si="1"/>
        <v>593</v>
      </c>
      <c r="AZ6" s="8">
        <f t="shared" si="1"/>
        <v>593</v>
      </c>
    </row>
    <row r="7" spans="1:52" x14ac:dyDescent="0.25">
      <c r="A7" t="s">
        <v>1710</v>
      </c>
      <c r="B7">
        <f>COUNTIF(profiles_2021!AE:AE,"&gt;0")-1</f>
        <v>4</v>
      </c>
      <c r="C7">
        <f>COUNTIF(profiles_2021!AF:AF,"&gt;0")-1</f>
        <v>4</v>
      </c>
      <c r="D7">
        <f>COUNTIF(profiles_2021!AG:AG,"&gt;0")-1</f>
        <v>4</v>
      </c>
      <c r="E7">
        <f>COUNTIF(profiles_2021!AH:AH,"&gt;0")-1</f>
        <v>5</v>
      </c>
      <c r="F7">
        <f>COUNTIF(profiles_2021!AI:AI,"&gt;0")-1</f>
        <v>6</v>
      </c>
      <c r="G7">
        <f>COUNTIF(profiles_2021!AJ:AJ,"&gt;0")-1</f>
        <v>19</v>
      </c>
      <c r="H7">
        <f>COUNTIF(profiles_2021!AK:AK,"&gt;0")-1</f>
        <v>21</v>
      </c>
      <c r="I7">
        <f>COUNTIF(profiles_2021!AL:AL,"&gt;0")-1</f>
        <v>26</v>
      </c>
      <c r="J7">
        <f>COUNTIF(profiles_2021!AM:AM,"&gt;0")-1</f>
        <v>33</v>
      </c>
      <c r="K7">
        <f>COUNTIF(profiles_2021!AN:AN,"&gt;0")-1</f>
        <v>38</v>
      </c>
      <c r="L7">
        <f>COUNTIF(profiles_2021!AO:AO,"&gt;0")-1</f>
        <v>62</v>
      </c>
      <c r="M7">
        <f>COUNTIF(profiles_2021!AP:AP,"&gt;0")-1</f>
        <v>73</v>
      </c>
      <c r="N7">
        <f>COUNTIF(profiles_2021!AQ:AQ,"&gt;0")-1</f>
        <v>81</v>
      </c>
      <c r="O7">
        <f>COUNTIF(profiles_2021!AR:AR,"&gt;0")-1</f>
        <v>128</v>
      </c>
      <c r="P7">
        <f>COUNTIF(profiles_2021!AS:AS,"&gt;0")-1</f>
        <v>165</v>
      </c>
      <c r="Q7">
        <f>COUNTIF(profiles_2021!AT:AT,"&gt;0")-1</f>
        <v>254</v>
      </c>
      <c r="R7">
        <f>COUNTIF(profiles_2021!AU:AU,"&gt;0")-1</f>
        <v>333</v>
      </c>
      <c r="S7">
        <f>COUNTIF(profiles_2021!AV:AV,"&gt;0")-1</f>
        <v>477</v>
      </c>
      <c r="T7">
        <f>COUNTIF(profiles_2021!AW:AW,"&gt;0")-1</f>
        <v>726</v>
      </c>
      <c r="U7">
        <f>COUNTIF(profiles_2021!AX:AX,"&gt;0")-1</f>
        <v>1119</v>
      </c>
      <c r="V7">
        <f>COUNTIF(profiles_2021!AY:AY,"&gt;0")-1</f>
        <v>1297</v>
      </c>
      <c r="W7" s="8">
        <f>$V7</f>
        <v>1297</v>
      </c>
      <c r="X7" s="8">
        <f t="shared" si="1"/>
        <v>1297</v>
      </c>
      <c r="Y7" s="8">
        <f t="shared" si="1"/>
        <v>1297</v>
      </c>
      <c r="Z7" s="8">
        <f t="shared" si="1"/>
        <v>1297</v>
      </c>
      <c r="AA7" s="8">
        <f t="shared" si="1"/>
        <v>1297</v>
      </c>
      <c r="AB7" s="8">
        <f t="shared" si="1"/>
        <v>1297</v>
      </c>
      <c r="AC7" s="8">
        <f t="shared" si="1"/>
        <v>1297</v>
      </c>
      <c r="AD7" s="8">
        <f t="shared" si="1"/>
        <v>1297</v>
      </c>
      <c r="AE7" s="8">
        <f t="shared" si="1"/>
        <v>1297</v>
      </c>
      <c r="AF7" s="8">
        <f t="shared" si="1"/>
        <v>1297</v>
      </c>
      <c r="AG7" s="8">
        <f t="shared" si="1"/>
        <v>1297</v>
      </c>
      <c r="AH7" s="8">
        <f t="shared" si="1"/>
        <v>1297</v>
      </c>
      <c r="AI7" s="8">
        <f t="shared" si="1"/>
        <v>1297</v>
      </c>
      <c r="AJ7" s="8">
        <f t="shared" si="1"/>
        <v>1297</v>
      </c>
      <c r="AK7" s="8">
        <f t="shared" si="1"/>
        <v>1297</v>
      </c>
      <c r="AL7" s="8">
        <f t="shared" si="1"/>
        <v>1297</v>
      </c>
      <c r="AM7" s="8">
        <f t="shared" si="1"/>
        <v>1297</v>
      </c>
      <c r="AN7" s="8">
        <f t="shared" si="1"/>
        <v>1297</v>
      </c>
      <c r="AO7" s="8">
        <f t="shared" si="1"/>
        <v>1297</v>
      </c>
      <c r="AP7" s="8">
        <f t="shared" si="1"/>
        <v>1297</v>
      </c>
      <c r="AQ7" s="8">
        <f t="shared" si="1"/>
        <v>1297</v>
      </c>
      <c r="AR7" s="8">
        <f t="shared" si="1"/>
        <v>1297</v>
      </c>
      <c r="AS7" s="8">
        <f t="shared" si="1"/>
        <v>1297</v>
      </c>
      <c r="AT7" s="8">
        <f t="shared" si="1"/>
        <v>1297</v>
      </c>
      <c r="AU7" s="8">
        <f t="shared" si="1"/>
        <v>1297</v>
      </c>
      <c r="AV7" s="8">
        <f t="shared" si="1"/>
        <v>1297</v>
      </c>
      <c r="AW7" s="8">
        <f t="shared" si="1"/>
        <v>1297</v>
      </c>
      <c r="AX7" s="8">
        <f t="shared" si="1"/>
        <v>1297</v>
      </c>
      <c r="AY7" s="8">
        <f t="shared" si="1"/>
        <v>1297</v>
      </c>
      <c r="AZ7" s="8">
        <f t="shared" si="1"/>
        <v>1297</v>
      </c>
    </row>
    <row r="8" spans="1:52" x14ac:dyDescent="0.25">
      <c r="A8" t="s">
        <v>1715</v>
      </c>
      <c r="V8">
        <f>COUNTIF(profiles_2018!CD:CD,TRUE)</f>
        <v>306</v>
      </c>
      <c r="AF8" s="2">
        <f>(AF2/V2)^(1/10)-1</f>
        <v>-2.0538777867311842E-2</v>
      </c>
    </row>
    <row r="9" spans="1:52" x14ac:dyDescent="0.25">
      <c r="A9" t="s">
        <v>1716</v>
      </c>
      <c r="V9">
        <f>COUNTIF(profiles_2021!CD:CD,TRUE)</f>
        <v>306</v>
      </c>
      <c r="AF9" s="2">
        <f>(AF3/V3)^(1/10)-1</f>
        <v>-3.9604094751396368E-2</v>
      </c>
    </row>
    <row r="10" spans="1:52" x14ac:dyDescent="0.25">
      <c r="A10" t="s">
        <v>1717</v>
      </c>
      <c r="B10" s="11">
        <f>10^-6*(SUMIF(profiles_2018!$CD:$CD,TRUE,profiles_2018!AE:AE)-profiles_2018!AE1)</f>
        <v>152.74818229470898</v>
      </c>
      <c r="C10" s="11">
        <f>10^-6*(SUMIF(profiles_2018!$CD:$CD,TRUE,profiles_2018!AF:AF)-profiles_2018!AF1)</f>
        <v>149.02525114009424</v>
      </c>
      <c r="D10" s="11">
        <f>10^-6*(SUMIF(profiles_2018!$CD:$CD,TRUE,profiles_2018!AG:AG)-profiles_2018!AG1)</f>
        <v>163.60231998548056</v>
      </c>
      <c r="E10" s="11">
        <f>10^-6*(SUMIF(profiles_2018!$CD:$CD,TRUE,profiles_2018!AH:AH)-profiles_2018!AH1)</f>
        <v>159.88420483086585</v>
      </c>
      <c r="F10" s="11">
        <f>10^-6*(SUMIF(profiles_2018!$CD:$CD,TRUE,profiles_2018!AI:AI)-profiles_2018!AI1)</f>
        <v>156.76594967625209</v>
      </c>
      <c r="G10" s="11">
        <f>10^-6*(SUMIF(profiles_2018!$CD:$CD,TRUE,profiles_2018!AJ:AJ)-profiles_2018!AJ1)</f>
        <v>275.44344332202303</v>
      </c>
      <c r="H10" s="11">
        <f>10^-6*(SUMIF(profiles_2018!$CD:$CD,TRUE,profiles_2018!AK:AK)-profiles_2018!AK1)</f>
        <v>328.52118881775522</v>
      </c>
      <c r="I10" s="11">
        <f>10^-6*(SUMIF(profiles_2018!$CD:$CD,TRUE,profiles_2018!AL:AL)-profiles_2018!AL1)</f>
        <v>324.90360815337408</v>
      </c>
      <c r="J10" s="11">
        <f>10^-6*(SUMIF(profiles_2018!$CD:$CD,TRUE,profiles_2018!AM:AM)-profiles_2018!AM1)</f>
        <v>320.72421731253144</v>
      </c>
      <c r="K10" s="11">
        <f>10^-6*(SUMIF(profiles_2018!$CD:$CD,TRUE,profiles_2018!AN:AN)-profiles_2018!AN1)</f>
        <v>321.2173236494657</v>
      </c>
      <c r="L10" s="11">
        <f>10^-6*(SUMIF(profiles_2018!$CD:$CD,TRUE,profiles_2018!AO:AO)-profiles_2018!AO1)</f>
        <v>345.99119667138331</v>
      </c>
      <c r="M10" s="11">
        <f>10^-6*(SUMIF(profiles_2018!$CD:$CD,TRUE,profiles_2018!AP:AP)-profiles_2018!AP1)</f>
        <v>363.55090773264953</v>
      </c>
      <c r="N10" s="11">
        <f>10^-6*(SUMIF(profiles_2018!$CD:$CD,TRUE,profiles_2018!AQ:AQ)-profiles_2018!AQ1)</f>
        <v>528.04868288380158</v>
      </c>
      <c r="O10" s="11">
        <f>10^-6*(SUMIF(profiles_2018!$CD:$CD,TRUE,profiles_2018!AR:AR)-profiles_2018!AR1)</f>
        <v>530.15551632677966</v>
      </c>
      <c r="P10" s="11">
        <f>10^-6*(SUMIF(profiles_2018!$CD:$CD,TRUE,profiles_2018!AS:AS)-profiles_2018!AS1)</f>
        <v>589.71203591363292</v>
      </c>
      <c r="Q10" s="11">
        <f>10^-6*(SUMIF(profiles_2018!$CD:$CD,TRUE,profiles_2018!AT:AT)-profiles_2018!AT1)</f>
        <v>783.34710529735355</v>
      </c>
      <c r="R10" s="11">
        <f>10^-6*(SUMIF(profiles_2018!$CD:$CD,TRUE,profiles_2018!AU:AU)-profiles_2018!AU1)</f>
        <v>818.82783729163668</v>
      </c>
      <c r="S10" s="11">
        <f>10^-6*(SUMIF(profiles_2018!$CD:$CD,TRUE,profiles_2018!AV:AV)-profiles_2018!AV1)</f>
        <v>815.81017832183693</v>
      </c>
      <c r="T10" s="11">
        <f>10^-6*(SUMIF(profiles_2018!$CD:$CD,TRUE,profiles_2018!AW:AW)-profiles_2018!AW1)</f>
        <v>801.20022048458918</v>
      </c>
      <c r="U10" s="11">
        <f>10^-6*(SUMIF(profiles_2018!$CD:$CD,TRUE,profiles_2018!AX:AX)-profiles_2018!AX1)</f>
        <v>783.84880753931452</v>
      </c>
      <c r="V10" s="11">
        <f>10^-6*(SUMIF(profiles_2018!$CD:$CD,TRUE,profiles_2018!AY:AY)-profiles_2018!AY1)</f>
        <v>766.50516376130724</v>
      </c>
      <c r="W10" s="11">
        <f>10^-6*(SUMIF(profiles_2018!$CD:$CD,TRUE,profiles_2018!AZ:AZ)-profiles_2018!AZ1)</f>
        <v>749.40845006756103</v>
      </c>
      <c r="X10" s="11">
        <f>10^-6*(SUMIF(profiles_2018!$CD:$CD,TRUE,profiles_2018!BA:BA)-profiles_2018!BA1)</f>
        <v>732.28281514050798</v>
      </c>
      <c r="Y10" s="11">
        <f>10^-6*(SUMIF(profiles_2018!$CD:$CD,TRUE,profiles_2018!BB:BB)-profiles_2018!BB1)</f>
        <v>715.01496448276623</v>
      </c>
      <c r="Z10" s="11">
        <f>10^-6*(SUMIF(profiles_2018!$CD:$CD,TRUE,profiles_2018!BC:BC)-profiles_2018!BC1)</f>
        <v>697.79744988966286</v>
      </c>
      <c r="AA10" s="11">
        <f>10^-6*(SUMIF(profiles_2018!$CD:$CD,TRUE,profiles_2018!BD:BD)-profiles_2018!BD1)</f>
        <v>680.60616529683352</v>
      </c>
      <c r="AB10" s="11">
        <f>10^-6*(SUMIF(profiles_2018!$CD:$CD,TRUE,profiles_2018!BE:BE)-profiles_2018!BE1)</f>
        <v>664.90193121143625</v>
      </c>
      <c r="AC10" s="11">
        <f>10^-6*(SUMIF(profiles_2018!$CD:$CD,TRUE,profiles_2018!BF:BF)-profiles_2018!BF1)</f>
        <v>649.26347274387354</v>
      </c>
      <c r="AD10" s="11">
        <f>10^-6*(SUMIF(profiles_2018!$CD:$CD,TRUE,profiles_2018!BG:BG)-profiles_2018!BG1)</f>
        <v>633.65922408429174</v>
      </c>
      <c r="AE10" s="11">
        <f>10^-6*(SUMIF(profiles_2018!$CD:$CD,TRUE,profiles_2018!BH:BH)-profiles_2018!BH1)</f>
        <v>618.08551047282936</v>
      </c>
      <c r="AF10" s="11">
        <f>10^-6*(SUMIF(profiles_2018!$CD:$CD,TRUE,profiles_2018!BI:BI)-profiles_2018!BI1)</f>
        <v>602.54199184528238</v>
      </c>
      <c r="AG10" s="11">
        <f>10^-6*(SUMIF(profiles_2018!$CD:$CD,TRUE,profiles_2018!BJ:BJ)-profiles_2018!BJ1)</f>
        <v>591.31183931733517</v>
      </c>
      <c r="AH10" s="11">
        <f>10^-6*(SUMIF(profiles_2018!$CD:$CD,TRUE,profiles_2018!BK:BK)-profiles_2018!BK1)</f>
        <v>580.12881250589714</v>
      </c>
      <c r="AI10" s="11">
        <f>10^-6*(SUMIF(profiles_2018!$CD:$CD,TRUE,profiles_2018!BL:BL)-profiles_2018!BL1)</f>
        <v>568.99211742104183</v>
      </c>
      <c r="AJ10" s="11">
        <f>10^-6*(SUMIF(profiles_2018!$CD:$CD,TRUE,profiles_2018!BM:BM)-profiles_2018!BM1)</f>
        <v>557.90076391612502</v>
      </c>
      <c r="AK10" s="11">
        <f>10^-6*(SUMIF(profiles_2018!$CD:$CD,TRUE,profiles_2018!BN:BN)-profiles_2018!BN1)</f>
        <v>546.85424702883677</v>
      </c>
      <c r="AL10" s="11">
        <f>10^-6*(SUMIF(profiles_2018!$CD:$CD,TRUE,profiles_2018!BO:BO)-profiles_2018!BO1)</f>
        <v>535.91530725740211</v>
      </c>
      <c r="AM10" s="11">
        <f>10^-6*(SUMIF(profiles_2018!$CD:$CD,TRUE,profiles_2018!BP:BP)-profiles_2018!BP1)</f>
        <v>525.0202258773279</v>
      </c>
      <c r="AN10" s="11">
        <f>10^-6*(SUMIF(profiles_2018!$CD:$CD,TRUE,profiles_2018!BQ:BQ)-profiles_2018!BQ1)</f>
        <v>514.16851444435076</v>
      </c>
      <c r="AO10" s="11">
        <f>10^-6*(SUMIF(profiles_2018!$CD:$CD,TRUE,profiles_2018!BR:BR)-profiles_2018!BR1)</f>
        <v>503.35968995393756</v>
      </c>
      <c r="AP10" s="11">
        <f>10^-6*(SUMIF(profiles_2018!$CD:$CD,TRUE,profiles_2018!BS:BS)-profiles_2018!BS1)</f>
        <v>492.59327478070196</v>
      </c>
      <c r="AQ10" s="11">
        <f>10^-6*(SUMIF(profiles_2018!$CD:$CD,TRUE,profiles_2018!BT:BT)-profiles_2018!BT1)</f>
        <v>481.87362972186986</v>
      </c>
      <c r="AR10" s="11">
        <f>10^-6*(SUMIF(profiles_2018!$CD:$CD,TRUE,profiles_2018!BU:BU)-profiles_2018!BU1)</f>
        <v>471.19545675246638</v>
      </c>
      <c r="AS10" s="11">
        <f>10^-6*(SUMIF(profiles_2018!$CD:$CD,TRUE,profiles_2018!BV:BV)-profiles_2018!BV1)</f>
        <v>460.55829400410965</v>
      </c>
      <c r="AT10" s="11">
        <f>10^-6*(SUMIF(profiles_2018!$CD:$CD,TRUE,profiles_2018!BW:BW)-profiles_2018!BW1)</f>
        <v>449.96168475217951</v>
      </c>
      <c r="AU10" s="11">
        <f>10^-6*(SUMIF(profiles_2018!$CD:$CD,TRUE,profiles_2018!BX:BX)-profiles_2018!BX1)</f>
        <v>439.40517735852751</v>
      </c>
      <c r="AV10" s="11">
        <f>10^-6*(SUMIF(profiles_2018!$CD:$CD,TRUE,profiles_2018!BY:BY)-profiles_2018!BY1)</f>
        <v>428.8881984886296</v>
      </c>
      <c r="AW10" s="11">
        <f>10^-6*(SUMIF(profiles_2018!$CD:$CD,TRUE,profiles_2018!BZ:BZ)-profiles_2018!BZ1)</f>
        <v>418.41043464550177</v>
      </c>
      <c r="AX10" s="11">
        <f>10^-6*(SUMIF(profiles_2018!$CD:$CD,TRUE,profiles_2018!CA:CA)-profiles_2018!CA1)</f>
        <v>407.97144909733066</v>
      </c>
      <c r="AY10" s="11">
        <f>10^-6*(SUMIF(profiles_2018!$CD:$CD,TRUE,profiles_2018!CB:CB)-profiles_2018!CB1)</f>
        <v>397.57080997611678</v>
      </c>
      <c r="AZ10" s="11">
        <f>10^-6*(SUMIF(profiles_2018!$CD:$CD,TRUE,profiles_2018!CC:CC)-profiles_2018!CC1)</f>
        <v>387.20809022351057</v>
      </c>
    </row>
    <row r="11" spans="1:52" x14ac:dyDescent="0.25">
      <c r="A11" t="s">
        <v>1718</v>
      </c>
      <c r="B11" s="1">
        <f>10^-6*(SUMIF(profiles_2021!$CD:$CD,TRUE,profiles_2021!AE:AE)-profiles_2021!AE1)</f>
        <v>170.26266631666667</v>
      </c>
      <c r="C11" s="1">
        <f>10^-6*(SUMIF(profiles_2021!$CD:$CD,TRUE,profiles_2021!AF:AF)-profiles_2021!AF1)</f>
        <v>164.31586072833332</v>
      </c>
      <c r="D11" s="1">
        <f>10^-6*(SUMIF(profiles_2021!$CD:$CD,TRUE,profiles_2021!AG:AG)-profiles_2021!AG1)</f>
        <v>158.36905513999997</v>
      </c>
      <c r="E11" s="1">
        <f>10^-6*(SUMIF(profiles_2021!$CD:$CD,TRUE,profiles_2021!AH:AH)-profiles_2021!AH1)</f>
        <v>152.54906555166667</v>
      </c>
      <c r="F11" s="1">
        <f>10^-6*(SUMIF(profiles_2021!$CD:$CD,TRUE,profiles_2021!AI:AI)-profiles_2021!AI1)</f>
        <v>147.5035046409804</v>
      </c>
      <c r="G11" s="1">
        <f>10^-6*(SUMIF(profiles_2021!$CD:$CD,TRUE,profiles_2021!AJ:AJ)-profiles_2021!AJ1)</f>
        <v>187.73700657216909</v>
      </c>
      <c r="H11" s="1">
        <f>10^-6*(SUMIF(profiles_2021!$CD:$CD,TRUE,profiles_2021!AK:AK)-profiles_2021!AK1)</f>
        <v>203.96305657269102</v>
      </c>
      <c r="I11" s="1">
        <f>10^-6*(SUMIF(profiles_2021!$CD:$CD,TRUE,profiles_2021!AL:AL)-profiles_2021!AL1)</f>
        <v>197.91485764464159</v>
      </c>
      <c r="J11" s="1">
        <f>10^-6*(SUMIF(profiles_2021!$CD:$CD,TRUE,profiles_2021!AM:AM)-profiles_2021!AM1)</f>
        <v>190.98924694736164</v>
      </c>
      <c r="K11" s="1">
        <f>10^-6*(SUMIF(profiles_2021!$CD:$CD,TRUE,profiles_2021!AN:AN)-profiles_2021!AN1)</f>
        <v>186.11498395008141</v>
      </c>
      <c r="L11" s="1">
        <f>10^-6*(SUMIF(profiles_2021!$CD:$CD,TRUE,profiles_2021!AO:AO)-profiles_2021!AO1)</f>
        <v>203.87163665098308</v>
      </c>
      <c r="M11" s="1">
        <f>10^-6*(SUMIF(profiles_2021!$CD:$CD,TRUE,profiles_2021!AP:AP)-profiles_2021!AP1)</f>
        <v>196.72712657288483</v>
      </c>
      <c r="N11" s="1">
        <f>10^-6*(SUMIF(profiles_2021!$CD:$CD,TRUE,profiles_2021!AQ:AQ)-profiles_2021!AQ1)</f>
        <v>369.46025802589753</v>
      </c>
      <c r="O11" s="1">
        <f>10^-6*(SUMIF(profiles_2021!$CD:$CD,TRUE,profiles_2021!AR:AR)-profiles_2021!AR1)</f>
        <v>382.3979202594104</v>
      </c>
      <c r="P11" s="1">
        <f>10^-6*(SUMIF(profiles_2021!$CD:$CD,TRUE,profiles_2021!AS:AS)-profiles_2021!AS1)</f>
        <v>369.29260864578015</v>
      </c>
      <c r="Q11" s="1">
        <f>10^-6*(SUMIF(profiles_2021!$CD:$CD,TRUE,profiles_2021!AT:AT)-profiles_2021!AT1)</f>
        <v>406.31054442508349</v>
      </c>
      <c r="R11" s="1">
        <f>10^-6*(SUMIF(profiles_2021!$CD:$CD,TRUE,profiles_2021!AU:AU)-profiles_2021!AU1)</f>
        <v>445.93536778866695</v>
      </c>
      <c r="S11" s="1">
        <f>10^-6*(SUMIF(profiles_2021!$CD:$CD,TRUE,profiles_2021!AV:AV)-profiles_2021!AV1)</f>
        <v>618.13310336999007</v>
      </c>
      <c r="T11" s="1">
        <f>10^-6*(SUMIF(profiles_2021!$CD:$CD,TRUE,profiles_2021!AW:AW)-profiles_2021!AW1)</f>
        <v>636.34945784504612</v>
      </c>
      <c r="U11" s="1">
        <f>10^-6*(SUMIF(profiles_2021!$CD:$CD,TRUE,profiles_2021!AX:AX)-profiles_2021!AX1)</f>
        <v>721.69552505721708</v>
      </c>
      <c r="V11" s="1">
        <f>10^-6*(SUMIF(profiles_2021!$CD:$CD,TRUE,profiles_2021!AY:AY)-profiles_2021!AY1)</f>
        <v>673.16674254210864</v>
      </c>
      <c r="W11" s="1">
        <f>10^-6*(SUMIF(profiles_2021!$CD:$CD,TRUE,profiles_2021!AZ:AZ)-profiles_2021!AZ1)</f>
        <v>652.17145903482867</v>
      </c>
      <c r="X11" s="1">
        <f>10^-6*(SUMIF(profiles_2021!$CD:$CD,TRUE,profiles_2021!BA:BA)-profiles_2021!BA1)</f>
        <v>631.2734699538704</v>
      </c>
      <c r="Y11" s="1">
        <f>10^-6*(SUMIF(profiles_2021!$CD:$CD,TRUE,profiles_2021!BB:BB)-profiles_2021!BB1)</f>
        <v>610.14378508015761</v>
      </c>
      <c r="Z11" s="1">
        <f>10^-6*(SUMIF(profiles_2021!$CD:$CD,TRUE,profiles_2021!BC:BC)-profiles_2021!BC1)</f>
        <v>588.99186009632433</v>
      </c>
      <c r="AA11" s="1">
        <f>10^-6*(SUMIF(profiles_2021!$CD:$CD,TRUE,profiles_2021!BD:BD)-profiles_2021!BD1)</f>
        <v>567.86391116017478</v>
      </c>
      <c r="AB11" s="1">
        <f>10^-6*(SUMIF(profiles_2021!$CD:$CD,TRUE,profiles_2021!BE:BE)-profiles_2021!BE1)</f>
        <v>547.25487264018875</v>
      </c>
      <c r="AC11" s="1">
        <f>10^-6*(SUMIF(profiles_2021!$CD:$CD,TRUE,profiles_2021!BF:BF)-profiles_2021!BF1)</f>
        <v>526.78957820981236</v>
      </c>
      <c r="AD11" s="1">
        <f>10^-6*(SUMIF(profiles_2021!$CD:$CD,TRUE,profiles_2021!BG:BG)-profiles_2021!BG1)</f>
        <v>506.36656000876235</v>
      </c>
      <c r="AE11" s="1">
        <f>10^-6*(SUMIF(profiles_2021!$CD:$CD,TRUE,profiles_2021!BH:BH)-profiles_2021!BH1)</f>
        <v>485.94950313042648</v>
      </c>
      <c r="AF11" s="1">
        <f>10^-6*(SUMIF(profiles_2021!$CD:$CD,TRUE,profiles_2021!BI:BI)-profiles_2021!BI1)</f>
        <v>465.53834118445377</v>
      </c>
      <c r="AG11" s="1">
        <f>10^-6*(SUMIF(profiles_2021!$CD:$CD,TRUE,profiles_2021!BJ:BJ)-profiles_2021!BJ1)</f>
        <v>450.55061489242769</v>
      </c>
      <c r="AH11" s="1">
        <f>10^-6*(SUMIF(profiles_2021!$CD:$CD,TRUE,profiles_2021!BK:BK)-profiles_2021!BK1)</f>
        <v>435.60377059324725</v>
      </c>
      <c r="AI11" s="1">
        <f>10^-6*(SUMIF(profiles_2021!$CD:$CD,TRUE,profiles_2021!BL:BL)-profiles_2021!BL1)</f>
        <v>421.31737922024348</v>
      </c>
      <c r="AJ11" s="1">
        <f>10^-6*(SUMIF(profiles_2021!$CD:$CD,TRUE,profiles_2021!BM:BM)-profiles_2021!BM1)</f>
        <v>407.06607791598987</v>
      </c>
      <c r="AK11" s="1">
        <f>10^-6*(SUMIF(profiles_2021!$CD:$CD,TRUE,profiles_2021!BN:BN)-profiles_2021!BN1)</f>
        <v>392.84947588770405</v>
      </c>
      <c r="AL11" s="1">
        <f>10^-6*(SUMIF(profiles_2021!$CD:$CD,TRUE,profiles_2021!BO:BO)-profiles_2021!BO1)</f>
        <v>378.7687169872533</v>
      </c>
      <c r="AM11" s="1">
        <f>10^-6*(SUMIF(profiles_2021!$CD:$CD,TRUE,profiles_2021!BP:BP)-profiles_2021!BP1)</f>
        <v>364.7813513616199</v>
      </c>
      <c r="AN11" s="1">
        <f>10^-6*(SUMIF(profiles_2021!$CD:$CD,TRUE,profiles_2021!BQ:BQ)-profiles_2021!BQ1)</f>
        <v>350.82760120820984</v>
      </c>
      <c r="AO11" s="1">
        <f>10^-6*(SUMIF(profiles_2021!$CD:$CD,TRUE,profiles_2021!BR:BR)-profiles_2021!BR1)</f>
        <v>336.90709215659973</v>
      </c>
      <c r="AP11" s="1">
        <f>10^-6*(SUMIF(profiles_2021!$CD:$CD,TRUE,profiles_2021!BS:BS)-profiles_2021!BS1)</f>
        <v>323.01945400567161</v>
      </c>
      <c r="AQ11" s="1">
        <f>10^-6*(SUMIF(profiles_2021!$CD:$CD,TRUE,profiles_2021!BT:BT)-profiles_2021!BT1)</f>
        <v>313.22060399052202</v>
      </c>
      <c r="AR11" s="1">
        <f>10^-6*(SUMIF(profiles_2021!$CD:$CD,TRUE,profiles_2021!BU:BU)-profiles_2021!BU1)</f>
        <v>303.45390592319205</v>
      </c>
      <c r="AS11" s="1">
        <f>10^-6*(SUMIF(profiles_2021!$CD:$CD,TRUE,profiles_2021!BV:BV)-profiles_2021!BV1)</f>
        <v>293.71900173230779</v>
      </c>
      <c r="AT11" s="1">
        <f>10^-6*(SUMIF(profiles_2021!$CD:$CD,TRUE,profiles_2021!BW:BW)-profiles_2021!BW1)</f>
        <v>284.01553733428142</v>
      </c>
      <c r="AU11" s="1">
        <f>10^-6*(SUMIF(profiles_2021!$CD:$CD,TRUE,profiles_2021!BX:BX)-profiles_2021!BX1)</f>
        <v>274.34316258890095</v>
      </c>
      <c r="AV11" s="1">
        <f>10^-6*(SUMIF(profiles_2021!$CD:$CD,TRUE,profiles_2021!BY:BY)-profiles_2021!BY1)</f>
        <v>266.36606280576353</v>
      </c>
      <c r="AW11" s="1">
        <f>10^-6*(SUMIF(profiles_2021!$CD:$CD,TRUE,profiles_2021!BZ:BZ)-profiles_2021!BZ1)</f>
        <v>258.41946835851718</v>
      </c>
      <c r="AX11" s="1">
        <f>10^-6*(SUMIF(profiles_2021!$CD:$CD,TRUE,profiles_2021!CA:CA)-profiles_2021!CA1)</f>
        <v>250.50303951385595</v>
      </c>
      <c r="AY11" s="1">
        <f>10^-6*(SUMIF(profiles_2021!$CD:$CD,TRUE,profiles_2021!CB:CB)-profiles_2021!CB1)</f>
        <v>242.61644032203168</v>
      </c>
      <c r="AZ11" s="1">
        <f>10^-6*(SUMIF(profiles_2021!$CD:$CD,TRUE,profiles_2021!CC:CC)-profiles_2021!CC1)</f>
        <v>234.75933857471753</v>
      </c>
    </row>
    <row r="12" spans="1:52" x14ac:dyDescent="0.25">
      <c r="AF12" s="2">
        <f>(AF10/V10)^(1/10)-1</f>
        <v>-2.3781073334753766E-2</v>
      </c>
    </row>
    <row r="13" spans="1:52" x14ac:dyDescent="0.25">
      <c r="AF13" s="2">
        <f>(AF11/V11)^(1/10)-1</f>
        <v>-3.6208081657564395E-2</v>
      </c>
    </row>
    <row r="35" spans="1:1" x14ac:dyDescent="0.25">
      <c r="A35" t="s">
        <v>1725</v>
      </c>
    </row>
    <row r="36" spans="1:1" x14ac:dyDescent="0.25">
      <c r="A36" t="s">
        <v>1782</v>
      </c>
    </row>
    <row r="37" spans="1:1" x14ac:dyDescent="0.25">
      <c r="A37" t="s">
        <v>1819</v>
      </c>
    </row>
    <row r="38" spans="1:1" x14ac:dyDescent="0.25">
      <c r="A38" t="s">
        <v>1756</v>
      </c>
    </row>
    <row r="39" spans="1:1" x14ac:dyDescent="0.25">
      <c r="A39" t="s">
        <v>1753</v>
      </c>
    </row>
    <row r="40" spans="1:1" x14ac:dyDescent="0.25">
      <c r="A40" t="s">
        <v>1764</v>
      </c>
    </row>
    <row r="41" spans="1:1" x14ac:dyDescent="0.25">
      <c r="A41" t="s">
        <v>2055</v>
      </c>
    </row>
    <row r="42" spans="1:1" x14ac:dyDescent="0.25">
      <c r="A42" t="s">
        <v>1720</v>
      </c>
    </row>
    <row r="43" spans="1:1" x14ac:dyDescent="0.25">
      <c r="A43" t="s">
        <v>1827</v>
      </c>
    </row>
    <row r="44" spans="1:1" x14ac:dyDescent="0.25">
      <c r="A44" t="s">
        <v>1822</v>
      </c>
    </row>
    <row r="45" spans="1:1" x14ac:dyDescent="0.25">
      <c r="A45" t="s">
        <v>1833</v>
      </c>
    </row>
    <row r="46" spans="1:1" x14ac:dyDescent="0.25">
      <c r="A46" t="s">
        <v>1864</v>
      </c>
    </row>
    <row r="51" spans="1:52" x14ac:dyDescent="0.25">
      <c r="A51" s="3">
        <v>2018</v>
      </c>
    </row>
    <row r="52" spans="1:52" x14ac:dyDescent="0.25">
      <c r="A52" s="3" t="s">
        <v>3109</v>
      </c>
    </row>
    <row r="53" spans="1:52" x14ac:dyDescent="0.25">
      <c r="A53" t="str">
        <f>A35&amp;" "&amp;$A$51</f>
        <v>Services 2018</v>
      </c>
      <c r="B53" s="10">
        <f>10^-6*SUMIFS(profiles_2018!AE:AE,profiles_2018!$CE:$CE,$A35)</f>
        <v>0.22156799999999999</v>
      </c>
      <c r="C53" s="10">
        <f>10^-6*SUMIFS(profiles_2018!AF:AF,profiles_2018!$CE:$CE,$A35)</f>
        <v>0.22086399999999998</v>
      </c>
      <c r="D53" s="10">
        <f>10^-6*SUMIFS(profiles_2018!AG:AG,profiles_2018!$CE:$CE,$A35)</f>
        <v>0.22015999999999999</v>
      </c>
      <c r="E53" s="10">
        <f>10^-6*SUMIFS(profiles_2018!AH:AH,profiles_2018!$CE:$CE,$A35)</f>
        <v>0.21945599999999998</v>
      </c>
      <c r="F53" s="10">
        <f>10^-6*SUMIFS(profiles_2018!AI:AI,profiles_2018!$CE:$CE,$A35)</f>
        <v>0.60192999999999997</v>
      </c>
      <c r="G53" s="10">
        <f>10^-6*SUMIFS(profiles_2018!AJ:AJ,profiles_2018!$CE:$CE,$A35)</f>
        <v>2.3616863420984613</v>
      </c>
      <c r="H53" s="10">
        <f>10^-6*SUMIFS(profiles_2018!AK:AK,profiles_2018!$CE:$CE,$A35)</f>
        <v>2.2838171610151043</v>
      </c>
      <c r="I53" s="10">
        <f>10^-6*SUMIFS(profiles_2018!AL:AL,profiles_2018!$CE:$CE,$A35)</f>
        <v>2.2270859799317479</v>
      </c>
      <c r="J53" s="10">
        <f>10^-6*SUMIFS(profiles_2018!AM:AM,profiles_2018!$CE:$CE,$A35)</f>
        <v>4.095144848848391</v>
      </c>
      <c r="K53" s="10">
        <f>10^-6*SUMIFS(profiles_2018!AN:AN,profiles_2018!$CE:$CE,$A35)</f>
        <v>5.1581422777650339</v>
      </c>
      <c r="L53" s="10">
        <f>10^-6*SUMIFS(profiles_2018!AO:AO,profiles_2018!$CE:$CE,$A35)</f>
        <v>8.8911387747811226</v>
      </c>
      <c r="M53" s="10">
        <f>10^-6*SUMIFS(profiles_2018!AP:AP,profiles_2018!$CE:$CE,$A35)</f>
        <v>8.8435454338686323</v>
      </c>
      <c r="N53" s="10">
        <f>10^-6*SUMIFS(profiles_2018!AQ:AQ,profiles_2018!$CE:$CE,$A35)</f>
        <v>34.700859558622831</v>
      </c>
      <c r="O53" s="10">
        <f>10^-6*SUMIFS(profiles_2018!AR:AR,profiles_2018!$CE:$CE,$A35)</f>
        <v>35.798511817430338</v>
      </c>
      <c r="P53" s="10">
        <f>10^-6*SUMIFS(profiles_2018!AS:AS,profiles_2018!$CE:$CE,$A35)</f>
        <v>38.424376438857912</v>
      </c>
      <c r="Q53" s="10">
        <f>10^-6*SUMIFS(profiles_2018!AT:AT,profiles_2018!$CE:$CE,$A35)</f>
        <v>43.460405060270055</v>
      </c>
      <c r="R53" s="10">
        <f>10^-6*SUMIFS(profiles_2018!AU:AU,profiles_2018!$CE:$CE,$A35)</f>
        <v>43.443001686943241</v>
      </c>
      <c r="S53" s="10">
        <f>10^-6*SUMIFS(profiles_2018!AV:AV,profiles_2018!$CE:$CE,$A35)</f>
        <v>45.148891585250489</v>
      </c>
      <c r="T53" s="10">
        <f>10^-6*SUMIFS(profiles_2018!AW:AW,profiles_2018!$CE:$CE,$A35)</f>
        <v>46.159511933623442</v>
      </c>
      <c r="U53" s="10">
        <f>10^-6*SUMIFS(profiles_2018!AX:AX,profiles_2018!$CE:$CE,$A35)</f>
        <v>45.440060328197262</v>
      </c>
      <c r="V53" s="10">
        <f>10^-6*SUMIFS(profiles_2018!AY:AY,profiles_2018!$CE:$CE,$A35)</f>
        <v>44.746613317182522</v>
      </c>
      <c r="W53" s="10">
        <f>10^-6*SUMIFS(profiles_2018!AZ:AZ,profiles_2018!$CE:$CE,$A35)</f>
        <v>44.129661107227292</v>
      </c>
      <c r="X53" s="10">
        <f>10^-6*SUMIFS(profiles_2018!BA:BA,profiles_2018!$CE:$CE,$A35)</f>
        <v>43.518412183876372</v>
      </c>
      <c r="Y53" s="10">
        <f>10^-6*SUMIFS(profiles_2018!BB:BB,profiles_2018!$CE:$CE,$A35)</f>
        <v>42.718060518658305</v>
      </c>
      <c r="Z53" s="10">
        <f>10^-6*SUMIFS(profiles_2018!BC:BC,profiles_2018!$CE:$CE,$A35)</f>
        <v>41.92213820055332</v>
      </c>
      <c r="AA53" s="10">
        <f>10^-6*SUMIFS(profiles_2018!BD:BD,profiles_2018!$CE:$CE,$A35)</f>
        <v>41.134683583444499</v>
      </c>
      <c r="AB53" s="10">
        <f>10^-6*SUMIFS(profiles_2018!BE:BE,profiles_2018!$CE:$CE,$A35)</f>
        <v>40.496447686923936</v>
      </c>
      <c r="AC53" s="10">
        <f>10^-6*SUMIFS(profiles_2018!BF:BF,profiles_2018!$CE:$CE,$A35)</f>
        <v>39.86292474972273</v>
      </c>
      <c r="AD53" s="10">
        <f>10^-6*SUMIFS(profiles_2018!BG:BG,profiles_2018!$CE:$CE,$A35)</f>
        <v>39.233893342880357</v>
      </c>
      <c r="AE53" s="10">
        <f>10^-6*SUMIFS(profiles_2018!BH:BH,profiles_2018!$CE:$CE,$A35)</f>
        <v>38.609303444903475</v>
      </c>
      <c r="AF53" s="10">
        <f>10^-6*SUMIFS(profiles_2018!BI:BI,profiles_2018!$CE:$CE,$A35)</f>
        <v>37.989105591380408</v>
      </c>
      <c r="AG53" s="10">
        <f>10^-6*SUMIFS(profiles_2018!BJ:BJ,profiles_2018!$CE:$CE,$A35)</f>
        <v>37.549033973700332</v>
      </c>
      <c r="AH53" s="10">
        <f>10^-6*SUMIFS(profiles_2018!BK:BK,profiles_2018!$CE:$CE,$A35)</f>
        <v>37.113618977073415</v>
      </c>
      <c r="AI53" s="10">
        <f>10^-6*SUMIFS(profiles_2018!BL:BL,profiles_2018!$CE:$CE,$A35)</f>
        <v>36.682808741416217</v>
      </c>
      <c r="AJ53" s="10">
        <f>10^-6*SUMIFS(profiles_2018!BM:BM,profiles_2018!$CE:$CE,$A35)</f>
        <v>36.256551984202922</v>
      </c>
      <c r="AK53" s="10">
        <f>10^-6*SUMIFS(profiles_2018!BN:BN,profiles_2018!$CE:$CE,$A35)</f>
        <v>35.834797994033863</v>
      </c>
      <c r="AL53" s="10">
        <f>10^-6*SUMIFS(profiles_2018!BO:BO,profiles_2018!$CE:$CE,$A35)</f>
        <v>35.424963405564313</v>
      </c>
      <c r="AM53" s="10">
        <f>10^-6*SUMIFS(profiles_2018!BP:BP,profiles_2018!$CE:$CE,$A35)</f>
        <v>35.019546739259972</v>
      </c>
      <c r="AN53" s="10">
        <f>10^-6*SUMIFS(profiles_2018!BQ:BQ,profiles_2018!$CE:$CE,$A35)</f>
        <v>34.618498793390607</v>
      </c>
      <c r="AO53" s="10">
        <f>10^-6*SUMIFS(profiles_2018!BR:BR,profiles_2018!$CE:$CE,$A35)</f>
        <v>34.221770914178364</v>
      </c>
      <c r="AP53" s="10">
        <f>10^-6*SUMIFS(profiles_2018!BS:BS,profiles_2018!$CE:$CE,$A35)</f>
        <v>33.829314989694986</v>
      </c>
      <c r="AQ53" s="10">
        <f>10^-6*SUMIFS(profiles_2018!BT:BT,profiles_2018!$CE:$CE,$A35)</f>
        <v>33.443147416760482</v>
      </c>
      <c r="AR53" s="10">
        <f>10^-6*SUMIFS(profiles_2018!BU:BU,profiles_2018!$CE:$CE,$A35)</f>
        <v>33.061159300711317</v>
      </c>
      <c r="AS53" s="10">
        <f>10^-6*SUMIFS(profiles_2018!BV:BV,profiles_2018!$CE:$CE,$A35)</f>
        <v>32.683304095568893</v>
      </c>
      <c r="AT53" s="10">
        <f>10^-6*SUMIFS(profiles_2018!BW:BW,profiles_2018!$CE:$CE,$A35)</f>
        <v>32.309535773730289</v>
      </c>
      <c r="AU53" s="10">
        <f>10^-6*SUMIFS(profiles_2018!BX:BX,profiles_2018!$CE:$CE,$A35)</f>
        <v>31.939808820195204</v>
      </c>
      <c r="AV53" s="10">
        <f>10^-6*SUMIFS(profiles_2018!BY:BY,profiles_2018!$CE:$CE,$A35)</f>
        <v>31.574078226856614</v>
      </c>
      <c r="AW53" s="10">
        <f>10^-6*SUMIFS(profiles_2018!BZ:BZ,profiles_2018!$CE:$CE,$A35)</f>
        <v>31.212299486856207</v>
      </c>
      <c r="AX53" s="10">
        <f>10^-6*SUMIFS(profiles_2018!CA:CA,profiles_2018!$CE:$CE,$A35)</f>
        <v>30.854428589001841</v>
      </c>
      <c r="AY53" s="10">
        <f>10^-6*SUMIFS(profiles_2018!CB:CB,profiles_2018!$CE:$CE,$A35)</f>
        <v>30.500422012247334</v>
      </c>
      <c r="AZ53" s="10">
        <f>10^-6*SUMIFS(profiles_2018!CC:CC,profiles_2018!$CE:$CE,$A35)</f>
        <v>30.150236720233664</v>
      </c>
    </row>
    <row r="54" spans="1:52" x14ac:dyDescent="0.25">
      <c r="A54" t="str">
        <f t="shared" ref="A54:A64" si="2">A36&amp;" "&amp;$A$51</f>
        <v>Materials 2018</v>
      </c>
      <c r="B54" s="10">
        <f>10^-6*SUMIFS(profiles_2018!AE:AE,profiles_2018!$CE:$CE,$A36)</f>
        <v>0.750698454179894</v>
      </c>
      <c r="C54" s="10">
        <f>10^-6*SUMIFS(profiles_2018!AF:AF,profiles_2018!$CE:$CE,$A36)</f>
        <v>0.74741319959788199</v>
      </c>
      <c r="D54" s="10">
        <f>10^-6*SUMIFS(profiles_2018!AG:AG,profiles_2018!$CE:$CE,$A36)</f>
        <v>19.044127945015873</v>
      </c>
      <c r="E54" s="10">
        <f>10^-6*SUMIFS(profiles_2018!AH:AH,profiles_2018!$CE:$CE,$A36)</f>
        <v>18.918842690433859</v>
      </c>
      <c r="F54" s="10">
        <f>10^-6*SUMIFS(profiles_2018!AI:AI,profiles_2018!$CE:$CE,$A36)</f>
        <v>19.497557435851849</v>
      </c>
      <c r="G54" s="10">
        <f>10^-6*SUMIFS(profiles_2018!AJ:AJ,profiles_2018!$CE:$CE,$A36)</f>
        <v>52.247419407632911</v>
      </c>
      <c r="H54" s="10">
        <f>10^-6*SUMIFS(profiles_2018!AK:AK,profiles_2018!$CE:$CE,$A36)</f>
        <v>98.049536269558942</v>
      </c>
      <c r="I54" s="10">
        <f>10^-6*SUMIFS(profiles_2018!AL:AL,profiles_2018!$CE:$CE,$A36)</f>
        <v>97.461951745727418</v>
      </c>
      <c r="J54" s="10">
        <f>10^-6*SUMIFS(profiles_2018!AM:AM,profiles_2018!$CE:$CE,$A36)</f>
        <v>101.05391722189592</v>
      </c>
      <c r="K54" s="10">
        <f>10^-6*SUMIFS(profiles_2018!AN:AN,profiles_2018!$CE:$CE,$A36)</f>
        <v>114.75905758139771</v>
      </c>
      <c r="L54" s="10">
        <f>10^-6*SUMIFS(profiles_2018!AO:AO,profiles_2018!$CE:$CE,$A36)</f>
        <v>117.16369894089952</v>
      </c>
      <c r="M54" s="10">
        <f>10^-6*SUMIFS(profiles_2018!AP:AP,profiles_2018!$CE:$CE,$A36)</f>
        <v>134.92376833611559</v>
      </c>
      <c r="N54" s="10">
        <f>10^-6*SUMIFS(profiles_2018!AQ:AQ,profiles_2018!$CE:$CE,$A36)</f>
        <v>139.00757194381754</v>
      </c>
      <c r="O54" s="10">
        <f>10^-6*SUMIFS(profiles_2018!AR:AR,profiles_2018!$CE:$CE,$A36)</f>
        <v>140.13325095265503</v>
      </c>
      <c r="P54" s="10">
        <f>10^-6*SUMIFS(profiles_2018!AS:AS,profiles_2018!$CE:$CE,$A36)</f>
        <v>204.68150901498763</v>
      </c>
      <c r="Q54" s="10">
        <f>10^-6*SUMIFS(profiles_2018!AT:AT,profiles_2018!$CE:$CE,$A36)</f>
        <v>249.26785714906214</v>
      </c>
      <c r="R54" s="10">
        <f>10^-6*SUMIFS(profiles_2018!AU:AU,profiles_2018!$CE:$CE,$A36)</f>
        <v>295.18546316610167</v>
      </c>
      <c r="S54" s="10">
        <f>10^-6*SUMIFS(profiles_2018!AV:AV,profiles_2018!$CE:$CE,$A36)</f>
        <v>298.14991122657898</v>
      </c>
      <c r="T54" s="10">
        <f>10^-6*SUMIFS(profiles_2018!AW:AW,profiles_2018!$CE:$CE,$A36)</f>
        <v>287.37709633400976</v>
      </c>
      <c r="U54" s="10">
        <f>10^-6*SUMIFS(profiles_2018!AX:AX,profiles_2018!$CE:$CE,$A36)</f>
        <v>276.51060342419112</v>
      </c>
      <c r="V54" s="17">
        <f>10^-6*SUMIFS(profiles_2018!AY:AY,profiles_2018!$CE:$CE,$A36)</f>
        <v>265.6409072729877</v>
      </c>
      <c r="W54" s="10">
        <f>10^-6*SUMIFS(profiles_2018!AZ:AZ,profiles_2018!$CE:$CE,$A36)</f>
        <v>261.97202246687579</v>
      </c>
      <c r="X54" s="10">
        <f>10^-6*SUMIFS(profiles_2018!BA:BA,profiles_2018!$CE:$CE,$A36)</f>
        <v>258.1898959866773</v>
      </c>
      <c r="Y54" s="10">
        <f>10^-6*SUMIFS(profiles_2018!BB:BB,profiles_2018!$CE:$CE,$A36)</f>
        <v>254.35888727161125</v>
      </c>
      <c r="Z54" s="10">
        <f>10^-6*SUMIFS(profiles_2018!BC:BC,profiles_2018!$CE:$CE,$A36)</f>
        <v>250.54575758574057</v>
      </c>
      <c r="AA54" s="10">
        <f>10^-6*SUMIFS(profiles_2018!BD:BD,profiles_2018!$CE:$CE,$A36)</f>
        <v>246.75030781302434</v>
      </c>
      <c r="AB54" s="10">
        <f>10^-6*SUMIFS(profiles_2018!BE:BE,profiles_2018!$CE:$CE,$A36)</f>
        <v>243.5189797073611</v>
      </c>
      <c r="AC54" s="10">
        <f>10^-6*SUMIFS(profiles_2018!BF:BF,profiles_2018!$CE:$CE,$A36)</f>
        <v>240.34767559406893</v>
      </c>
      <c r="AD54" s="10">
        <f>10^-6*SUMIFS(profiles_2018!BG:BG,profiles_2018!$CE:$CE,$A36)</f>
        <v>237.20075417673695</v>
      </c>
      <c r="AE54" s="10">
        <f>10^-6*SUMIFS(profiles_2018!BH:BH,profiles_2018!$CE:$CE,$A36)</f>
        <v>234.0788937596501</v>
      </c>
      <c r="AF54" s="10">
        <f>10^-6*SUMIFS(profiles_2018!BI:BI,profiles_2018!$CE:$CE,$A36)</f>
        <v>230.9818152422441</v>
      </c>
      <c r="AG54" s="10">
        <f>10^-6*SUMIFS(profiles_2018!BJ:BJ,profiles_2018!$CE:$CE,$A36)</f>
        <v>228.20887976553985</v>
      </c>
      <c r="AH54" s="10">
        <f>10^-6*SUMIFS(profiles_2018!BK:BK,profiles_2018!$CE:$CE,$A36)</f>
        <v>225.46400468309236</v>
      </c>
      <c r="AI54" s="10">
        <f>10^-6*SUMIFS(profiles_2018!BL:BL,profiles_2018!$CE:$CE,$A36)</f>
        <v>222.7468774905401</v>
      </c>
      <c r="AJ54" s="10">
        <f>10^-6*SUMIFS(profiles_2018!BM:BM,profiles_2018!$CE:$CE,$A36)</f>
        <v>220.05718916383466</v>
      </c>
      <c r="AK54" s="10">
        <f>10^-6*SUMIFS(profiles_2018!BN:BN,profiles_2018!$CE:$CE,$A36)</f>
        <v>217.39463412048252</v>
      </c>
      <c r="AL54" s="10">
        <f>10^-6*SUMIFS(profiles_2018!BO:BO,profiles_2018!$CE:$CE,$A36)</f>
        <v>214.79886957996166</v>
      </c>
      <c r="AM54" s="10">
        <f>10^-6*SUMIFS(profiles_2018!BP:BP,profiles_2018!$CE:$CE,$A36)</f>
        <v>212.22969966592842</v>
      </c>
      <c r="AN54" s="10">
        <f>10^-6*SUMIFS(profiles_2018!BQ:BQ,profiles_2018!$CE:$CE,$A36)</f>
        <v>209.68682819805542</v>
      </c>
      <c r="AO54" s="10">
        <f>10^-6*SUMIFS(profiles_2018!BR:BR,profiles_2018!$CE:$CE,$A36)</f>
        <v>207.16996229452963</v>
      </c>
      <c r="AP54" s="10">
        <f>10^-6*SUMIFS(profiles_2018!BS:BS,profiles_2018!$CE:$CE,$A36)</f>
        <v>204.67881233531878</v>
      </c>
      <c r="AQ54" s="10">
        <f>10^-6*SUMIFS(profiles_2018!BT:BT,profiles_2018!$CE:$CE,$A36)</f>
        <v>202.2130919258455</v>
      </c>
      <c r="AR54" s="10">
        <f>10^-6*SUMIFS(profiles_2018!BU:BU,profiles_2018!$CE:$CE,$A36)</f>
        <v>199.77251786106487</v>
      </c>
      <c r="AS54" s="10">
        <f>10^-6*SUMIFS(profiles_2018!BV:BV,profiles_2018!$CE:$CE,$A36)</f>
        <v>197.35681008994385</v>
      </c>
      <c r="AT54" s="10">
        <f>10^-6*SUMIFS(profiles_2018!BW:BW,profiles_2018!$CE:$CE,$A36)</f>
        <v>194.96569168033537</v>
      </c>
      <c r="AU54" s="10">
        <f>10^-6*SUMIFS(profiles_2018!BX:BX,profiles_2018!$CE:$CE,$A36)</f>
        <v>192.59888878424428</v>
      </c>
      <c r="AV54" s="10">
        <f>10^-6*SUMIFS(profiles_2018!BY:BY,profiles_2018!$CE:$CE,$A36)</f>
        <v>190.33693481761188</v>
      </c>
      <c r="AW54" s="10">
        <f>10^-6*SUMIFS(profiles_2018!BZ:BZ,profiles_2018!$CE:$CE,$A36)</f>
        <v>188.09879193300165</v>
      </c>
      <c r="AX54" s="10">
        <f>10^-6*SUMIFS(profiles_2018!CA:CA,profiles_2018!$CE:$CE,$A36)</f>
        <v>185.88419494999897</v>
      </c>
      <c r="AY54" s="10">
        <f>10^-6*SUMIFS(profiles_2018!CB:CB,profiles_2018!$CE:$CE,$A36)</f>
        <v>183.69288164146295</v>
      </c>
      <c r="AZ54" s="10">
        <f>10^-6*SUMIFS(profiles_2018!CC:CC,profiles_2018!$CE:$CE,$A36)</f>
        <v>181.5245927006371</v>
      </c>
    </row>
    <row r="55" spans="1:52" x14ac:dyDescent="0.25">
      <c r="A55" t="str">
        <f t="shared" si="2"/>
        <v>Food, beverage &amp; agriculture 2018</v>
      </c>
      <c r="B55" s="10">
        <f>10^-6*SUMIFS(profiles_2018!AE:AE,profiles_2018!$CE:$CE,$A37)</f>
        <v>1.4559080548148098</v>
      </c>
      <c r="C55" s="10">
        <f>10^-6*SUMIFS(profiles_2018!AF:AF,profiles_2018!$CE:$CE,$A37)</f>
        <v>1.4287440062962899</v>
      </c>
      <c r="D55" s="10">
        <f>10^-6*SUMIFS(profiles_2018!AG:AG,profiles_2018!$CE:$CE,$A37)</f>
        <v>1.4015799577777699</v>
      </c>
      <c r="E55" s="10">
        <f>10^-6*SUMIFS(profiles_2018!AH:AH,profiles_2018!$CE:$CE,$A37)</f>
        <v>1.4241089092592498</v>
      </c>
      <c r="F55" s="10">
        <f>10^-6*SUMIFS(profiles_2018!AI:AI,profiles_2018!$CE:$CE,$A37)</f>
        <v>1.3967192545207401</v>
      </c>
      <c r="G55" s="10">
        <f>10^-6*SUMIFS(profiles_2018!AJ:AJ,profiles_2018!$CE:$CE,$A37)</f>
        <v>1.3693295997822201</v>
      </c>
      <c r="H55" s="10">
        <f>10^-6*SUMIFS(profiles_2018!AK:AK,profiles_2018!$CE:$CE,$A37)</f>
        <v>2.0086029450436995</v>
      </c>
      <c r="I55" s="10">
        <f>10^-6*SUMIFS(profiles_2018!AL:AL,profiles_2018!$CE:$CE,$A37)</f>
        <v>3.0321466293960886</v>
      </c>
      <c r="J55" s="10">
        <f>10^-6*SUMIFS(profiles_2018!AM:AM,profiles_2018!$CE:$CE,$A37)</f>
        <v>2.9439066992484775</v>
      </c>
      <c r="K55" s="10">
        <f>10^-6*SUMIFS(profiles_2018!AN:AN,profiles_2018!$CE:$CE,$A37)</f>
        <v>3.9682176791008663</v>
      </c>
      <c r="L55" s="10">
        <f>10^-6*SUMIFS(profiles_2018!AO:AO,profiles_2018!$CE:$CE,$A37)</f>
        <v>5.1723064762100552</v>
      </c>
      <c r="M55" s="10">
        <f>10^-6*SUMIFS(profiles_2018!AP:AP,profiles_2018!$CE:$CE,$A37)</f>
        <v>5.0471319518906803</v>
      </c>
      <c r="N55" s="10">
        <f>10^-6*SUMIFS(profiles_2018!AQ:AQ,profiles_2018!$CE:$CE,$A37)</f>
        <v>5.0899694275712948</v>
      </c>
      <c r="O55" s="10">
        <f>10^-6*SUMIFS(profiles_2018!AR:AR,profiles_2018!$CE:$CE,$A37)</f>
        <v>7.1228001372519092</v>
      </c>
      <c r="P55" s="10">
        <f>10^-6*SUMIFS(profiles_2018!AS:AS,profiles_2018!$CE:$CE,$A37)</f>
        <v>13.908597371932531</v>
      </c>
      <c r="Q55" s="10">
        <f>10^-6*SUMIFS(profiles_2018!AT:AT,profiles_2018!$CE:$CE,$A37)</f>
        <v>26.963659984613141</v>
      </c>
      <c r="R55" s="10">
        <f>10^-6*SUMIFS(profiles_2018!AU:AU,profiles_2018!$CE:$CE,$A37)</f>
        <v>35.797492817428768</v>
      </c>
      <c r="S55" s="10">
        <f>10^-6*SUMIFS(profiles_2018!AV:AV,profiles_2018!$CE:$CE,$A37)</f>
        <v>44.541084966294399</v>
      </c>
      <c r="T55" s="10">
        <f>10^-6*SUMIFS(profiles_2018!AW:AW,profiles_2018!$CE:$CE,$A37)</f>
        <v>43.082719362054675</v>
      </c>
      <c r="U55" s="10">
        <f>10^-6*SUMIFS(profiles_2018!AX:AX,profiles_2018!$CE:$CE,$A37)</f>
        <v>41.545242071684854</v>
      </c>
      <c r="V55" s="10">
        <f>10^-6*SUMIFS(profiles_2018!AY:AY,profiles_2018!$CE:$CE,$A37)</f>
        <v>40.00777188819854</v>
      </c>
      <c r="W55" s="10">
        <f>10^-6*SUMIFS(profiles_2018!AZ:AZ,profiles_2018!$CE:$CE,$A37)</f>
        <v>38.764860007602643</v>
      </c>
      <c r="X55" s="10">
        <f>10^-6*SUMIFS(profiles_2018!BA:BA,profiles_2018!$CE:$CE,$A37)</f>
        <v>37.523232742007778</v>
      </c>
      <c r="Y55" s="10">
        <f>10^-6*SUMIFS(profiles_2018!BB:BB,profiles_2018!$CE:$CE,$A37)</f>
        <v>36.282875784851143</v>
      </c>
      <c r="Z55" s="10">
        <f>10^-6*SUMIFS(profiles_2018!BC:BC,profiles_2018!$CE:$CE,$A37)</f>
        <v>35.0462916949947</v>
      </c>
      <c r="AA55" s="10">
        <f>10^-6*SUMIFS(profiles_2018!BD:BD,profiles_2018!$CE:$CE,$A37)</f>
        <v>33.810967489329492</v>
      </c>
      <c r="AB55" s="10">
        <f>10^-6*SUMIFS(profiles_2018!BE:BE,profiles_2018!$CE:$CE,$A37)</f>
        <v>33.190396542402503</v>
      </c>
      <c r="AC55" s="10">
        <f>10^-6*SUMIFS(profiles_2018!BF:BF,profiles_2018!$CE:$CE,$A37)</f>
        <v>32.571843160096833</v>
      </c>
      <c r="AD55" s="10">
        <f>10^-6*SUMIFS(profiles_2018!BG:BG,profiles_2018!$CE:$CE,$A37)</f>
        <v>31.95528487310084</v>
      </c>
      <c r="AE55" s="10">
        <f>10^-6*SUMIFS(profiles_2018!BH:BH,profiles_2018!$CE:$CE,$A37)</f>
        <v>31.340699462340183</v>
      </c>
      <c r="AF55" s="10">
        <f>10^-6*SUMIFS(profiles_2018!BI:BI,profiles_2018!$CE:$CE,$A37)</f>
        <v>30.728064956190998</v>
      </c>
      <c r="AG55" s="10">
        <f>10^-6*SUMIFS(profiles_2018!BJ:BJ,profiles_2018!$CE:$CE,$A37)</f>
        <v>30.378123032061069</v>
      </c>
      <c r="AH55" s="10">
        <f>10^-6*SUMIFS(profiles_2018!BK:BK,profiles_2018!$CE:$CE,$A37)</f>
        <v>30.03175399692514</v>
      </c>
      <c r="AI55" s="10">
        <f>10^-6*SUMIFS(profiles_2018!BL:BL,profiles_2018!$CE:$CE,$A37)</f>
        <v>29.688918060059482</v>
      </c>
      <c r="AJ55" s="10">
        <f>10^-6*SUMIFS(profiles_2018!BM:BM,profiles_2018!$CE:$CE,$A37)</f>
        <v>29.349575873883634</v>
      </c>
      <c r="AK55" s="10">
        <f>10^-6*SUMIFS(profiles_2018!BN:BN,profiles_2018!$CE:$CE,$A37)</f>
        <v>29.013688529025252</v>
      </c>
      <c r="AL55" s="10">
        <f>10^-6*SUMIFS(profiles_2018!BO:BO,profiles_2018!$CE:$CE,$A37)</f>
        <v>28.681217549439712</v>
      </c>
      <c r="AM55" s="10">
        <f>10^-6*SUMIFS(profiles_2018!BP:BP,profiles_2018!$CE:$CE,$A37)</f>
        <v>28.352124887584342</v>
      </c>
      <c r="AN55" s="10">
        <f>10^-6*SUMIFS(profiles_2018!BQ:BQ,profiles_2018!$CE:$CE,$A37)</f>
        <v>28.026372919646093</v>
      </c>
      <c r="AO55" s="10">
        <f>10^-6*SUMIFS(profiles_2018!BR:BR,profiles_2018!$CE:$CE,$A37)</f>
        <v>27.703924440822725</v>
      </c>
      <c r="AP55" s="10">
        <f>10^-6*SUMIFS(profiles_2018!BS:BS,profiles_2018!$CE:$CE,$A37)</f>
        <v>27.384742660656229</v>
      </c>
      <c r="AQ55" s="10">
        <f>10^-6*SUMIFS(profiles_2018!BT:BT,profiles_2018!$CE:$CE,$A37)</f>
        <v>27.068791198418261</v>
      </c>
      <c r="AR55" s="10">
        <f>10^-6*SUMIFS(profiles_2018!BU:BU,profiles_2018!$CE:$CE,$A37)</f>
        <v>26.756034078547252</v>
      </c>
      <c r="AS55" s="10">
        <f>10^-6*SUMIFS(profiles_2018!BV:BV,profiles_2018!$CE:$CE,$A37)</f>
        <v>26.446435726135991</v>
      </c>
      <c r="AT55" s="10">
        <f>10^-6*SUMIFS(profiles_2018!BW:BW,profiles_2018!$CE:$CE,$A37)</f>
        <v>26.139960962469548</v>
      </c>
      <c r="AU55" s="10">
        <f>10^-6*SUMIFS(profiles_2018!BX:BX,profiles_2018!$CE:$CE,$A37)</f>
        <v>25.836575000613124</v>
      </c>
      <c r="AV55" s="10">
        <f>10^-6*SUMIFS(profiles_2018!BY:BY,profiles_2018!$CE:$CE,$A37)</f>
        <v>25.536243441048658</v>
      </c>
      <c r="AW55" s="10">
        <f>10^-6*SUMIFS(profiles_2018!BZ:BZ,profiles_2018!$CE:$CE,$A37)</f>
        <v>25.238932267360344</v>
      </c>
      <c r="AX55" s="10">
        <f>10^-6*SUMIFS(profiles_2018!CA:CA,profiles_2018!$CE:$CE,$A37)</f>
        <v>24.944607841968061</v>
      </c>
      <c r="AY55" s="10">
        <f>10^-6*SUMIFS(profiles_2018!CB:CB,profiles_2018!$CE:$CE,$A37)</f>
        <v>24.653236901908318</v>
      </c>
      <c r="AZ55" s="10">
        <f>10^-6*SUMIFS(profiles_2018!CC:CC,profiles_2018!$CE:$CE,$A37)</f>
        <v>24.364786554662192</v>
      </c>
    </row>
    <row r="56" spans="1:52" x14ac:dyDescent="0.25">
      <c r="A56" t="str">
        <f t="shared" si="2"/>
        <v>Transportation services 2018</v>
      </c>
      <c r="B56" s="10">
        <f>10^-6*SUMIFS(profiles_2018!AE:AE,profiles_2018!$CE:$CE,$A38)</f>
        <v>0.34843599999999997</v>
      </c>
      <c r="C56" s="10">
        <f>10^-6*SUMIFS(profiles_2018!AF:AF,profiles_2018!$CE:$CE,$A38)</f>
        <v>0.34433675294117599</v>
      </c>
      <c r="D56" s="10">
        <f>10^-6*SUMIFS(profiles_2018!AG:AG,profiles_2018!$CE:$CE,$A38)</f>
        <v>0.34023750588235202</v>
      </c>
      <c r="E56" s="10">
        <f>10^-6*SUMIFS(profiles_2018!AH:AH,profiles_2018!$CE:$CE,$A38)</f>
        <v>0.33613825882352899</v>
      </c>
      <c r="F56" s="10">
        <f>10^-6*SUMIFS(profiles_2018!AI:AI,profiles_2018!$CE:$CE,$A38)</f>
        <v>1.2051560117647049</v>
      </c>
      <c r="G56" s="10">
        <f>10^-6*SUMIFS(profiles_2018!AJ:AJ,profiles_2018!$CE:$CE,$A38)</f>
        <v>34.797152664705877</v>
      </c>
      <c r="H56" s="10">
        <f>10^-6*SUMIFS(profiles_2018!AK:AK,profiles_2018!$CE:$CE,$A38)</f>
        <v>45.387432067647055</v>
      </c>
      <c r="I56" s="10">
        <f>10^-6*SUMIFS(profiles_2018!AL:AL,profiles_2018!$CE:$CE,$A38)</f>
        <v>50.594206197860942</v>
      </c>
      <c r="J56" s="10">
        <f>10^-6*SUMIFS(profiles_2018!AM:AM,profiles_2018!$CE:$CE,$A38)</f>
        <v>50.196371672074804</v>
      </c>
      <c r="K56" s="10">
        <f>10^-6*SUMIFS(profiles_2018!AN:AN,profiles_2018!$CE:$CE,$A38)</f>
        <v>52.423556146288675</v>
      </c>
      <c r="L56" s="10">
        <f>10^-6*SUMIFS(profiles_2018!AO:AO,profiles_2018!$CE:$CE,$A38)</f>
        <v>52.060520245502666</v>
      </c>
      <c r="M56" s="10">
        <f>10^-6*SUMIFS(profiles_2018!AP:AP,profiles_2018!$CE:$CE,$A38)</f>
        <v>51.697484344716564</v>
      </c>
      <c r="N56" s="10">
        <f>10^-6*SUMIFS(profiles_2018!AQ:AQ,profiles_2018!$CE:$CE,$A38)</f>
        <v>51.413918443930477</v>
      </c>
      <c r="O56" s="10">
        <f>10^-6*SUMIFS(profiles_2018!AR:AR,profiles_2018!$CE:$CE,$A38)</f>
        <v>54.053522599944372</v>
      </c>
      <c r="P56" s="10">
        <f>10^-6*SUMIFS(profiles_2018!AS:AS,profiles_2018!$CE:$CE,$A38)</f>
        <v>53.643623505173785</v>
      </c>
      <c r="Q56" s="10">
        <f>10^-6*SUMIFS(profiles_2018!AT:AT,profiles_2018!$CE:$CE,$A38)</f>
        <v>53.233724410403184</v>
      </c>
      <c r="R56" s="10">
        <f>10^-6*SUMIFS(profiles_2018!AU:AU,profiles_2018!$CE:$CE,$A38)</f>
        <v>52.82584131563258</v>
      </c>
      <c r="S56" s="10">
        <f>10^-6*SUMIFS(profiles_2018!AV:AV,profiles_2018!$CE:$CE,$A38)</f>
        <v>52.49491302968552</v>
      </c>
      <c r="T56" s="10">
        <f>10^-6*SUMIFS(profiles_2018!AW:AW,profiles_2018!$CE:$CE,$A38)</f>
        <v>51.601937485692623</v>
      </c>
      <c r="U56" s="10">
        <f>10^-6*SUMIFS(profiles_2018!AX:AX,profiles_2018!$CE:$CE,$A38)</f>
        <v>50.719284887077919</v>
      </c>
      <c r="V56" s="10">
        <f>10^-6*SUMIFS(profiles_2018!AY:AY,profiles_2018!$CE:$CE,$A38)</f>
        <v>49.836672488706988</v>
      </c>
      <c r="W56" s="10">
        <f>10^-6*SUMIFS(profiles_2018!AZ:AZ,profiles_2018!$CE:$CE,$A38)</f>
        <v>48.959990327156611</v>
      </c>
      <c r="X56" s="10">
        <f>10^-6*SUMIFS(profiles_2018!BA:BA,profiles_2018!$CE:$CE,$A38)</f>
        <v>48.075888231592486</v>
      </c>
      <c r="Y56" s="10">
        <f>10^-6*SUMIFS(profiles_2018!BB:BB,profiles_2018!$CE:$CE,$A38)</f>
        <v>47.19220841511828</v>
      </c>
      <c r="Z56" s="10">
        <f>10^-6*SUMIFS(profiles_2018!BC:BC,profiles_2018!$CE:$CE,$A38)</f>
        <v>46.309552566116317</v>
      </c>
      <c r="AA56" s="10">
        <f>10^-6*SUMIFS(profiles_2018!BD:BD,profiles_2018!$CE:$CE,$A38)</f>
        <v>45.427317714636324</v>
      </c>
      <c r="AB56" s="10">
        <f>10^-6*SUMIFS(profiles_2018!BE:BE,profiles_2018!$CE:$CE,$A38)</f>
        <v>44.545034969254658</v>
      </c>
      <c r="AC56" s="10">
        <f>10^-6*SUMIFS(profiles_2018!BF:BF,profiles_2018!$CE:$CE,$A38)</f>
        <v>43.663181982378937</v>
      </c>
      <c r="AD56" s="10">
        <f>10^-6*SUMIFS(profiles_2018!BG:BG,profiles_2018!$CE:$CE,$A38)</f>
        <v>42.781753967853795</v>
      </c>
      <c r="AE56" s="10">
        <f>10^-6*SUMIFS(profiles_2018!BH:BH,profiles_2018!$CE:$CE,$A38)</f>
        <v>41.900746192826539</v>
      </c>
      <c r="AF56" s="10">
        <f>10^-6*SUMIFS(profiles_2018!BI:BI,profiles_2018!$CE:$CE,$A38)</f>
        <v>41.020153977153477</v>
      </c>
      <c r="AG56" s="10">
        <f>10^-6*SUMIFS(profiles_2018!BJ:BJ,profiles_2018!$CE:$CE,$A38)</f>
        <v>40.142392512850606</v>
      </c>
      <c r="AH56" s="10">
        <f>10^-6*SUMIFS(profiles_2018!BK:BK,profiles_2018!$CE:$CE,$A38)</f>
        <v>39.265068088610292</v>
      </c>
      <c r="AI56" s="10">
        <f>10^-6*SUMIFS(profiles_2018!BL:BL,profiles_2018!$CE:$CE,$A38)</f>
        <v>38.388175837183525</v>
      </c>
      <c r="AJ56" s="10">
        <f>10^-6*SUMIFS(profiles_2018!BM:BM,profiles_2018!$CE:$CE,$A38)</f>
        <v>37.511710945527106</v>
      </c>
      <c r="AK56" s="10">
        <f>10^-6*SUMIFS(profiles_2018!BN:BN,profiles_2018!$CE:$CE,$A38)</f>
        <v>36.635668654200025</v>
      </c>
      <c r="AL56" s="10">
        <f>10^-6*SUMIFS(profiles_2018!BO:BO,profiles_2018!$CE:$CE,$A38)</f>
        <v>35.760044256766378</v>
      </c>
      <c r="AM56" s="10">
        <f>10^-6*SUMIFS(profiles_2018!BP:BP,profiles_2018!$CE:$CE,$A38)</f>
        <v>34.884833099205174</v>
      </c>
      <c r="AN56" s="10">
        <f>10^-6*SUMIFS(profiles_2018!BQ:BQ,profiles_2018!$CE:$CE,$A38)</f>
        <v>34.010030579326511</v>
      </c>
      <c r="AO56" s="10">
        <f>10^-6*SUMIFS(profiles_2018!BR:BR,profiles_2018!$CE:$CE,$A38)</f>
        <v>33.135632146194418</v>
      </c>
      <c r="AP56" s="10">
        <f>10^-6*SUMIFS(profiles_2018!BS:BS,profiles_2018!$CE:$CE,$A38)</f>
        <v>32.261633299555967</v>
      </c>
      <c r="AQ56" s="10">
        <f>10^-6*SUMIFS(profiles_2018!BT:BT,profiles_2018!$CE:$CE,$A38)</f>
        <v>31.388029589276904</v>
      </c>
      <c r="AR56" s="10">
        <f>10^-6*SUMIFS(profiles_2018!BU:BU,profiles_2018!$CE:$CE,$A38)</f>
        <v>30.51481661478342</v>
      </c>
      <c r="AS56" s="10">
        <f>10^-6*SUMIFS(profiles_2018!BV:BV,profiles_2018!$CE:$CE,$A38)</f>
        <v>29.641990024510235</v>
      </c>
      <c r="AT56" s="10">
        <f>10^-6*SUMIFS(profiles_2018!BW:BW,profiles_2018!$CE:$CE,$A38)</f>
        <v>28.76954551535481</v>
      </c>
      <c r="AU56" s="10">
        <f>10^-6*SUMIFS(profiles_2018!BX:BX,profiles_2018!$CE:$CE,$A38)</f>
        <v>27.897478832137573</v>
      </c>
      <c r="AV56" s="10">
        <f>10^-6*SUMIFS(profiles_2018!BY:BY,profiles_2018!$CE:$CE,$A38)</f>
        <v>27.02578576706831</v>
      </c>
      <c r="AW56" s="10">
        <f>10^-6*SUMIFS(profiles_2018!BZ:BZ,profiles_2018!$CE:$CE,$A38)</f>
        <v>26.154462159218212</v>
      </c>
      <c r="AX56" s="10">
        <f>10^-6*SUMIFS(profiles_2018!CA:CA,profiles_2018!$CE:$CE,$A38)</f>
        <v>25.283503893998244</v>
      </c>
      <c r="AY56" s="10">
        <f>10^-6*SUMIFS(profiles_2018!CB:CB,profiles_2018!$CE:$CE,$A38)</f>
        <v>24.412906902642789</v>
      </c>
      <c r="AZ56" s="10">
        <f>10^-6*SUMIFS(profiles_2018!CC:CC,profiles_2018!$CE:$CE,$A38)</f>
        <v>23.542667161699697</v>
      </c>
    </row>
    <row r="57" spans="1:52" x14ac:dyDescent="0.25">
      <c r="A57" t="str">
        <f t="shared" si="2"/>
        <v>Biotech, health care &amp; pharma 2018</v>
      </c>
      <c r="B57" s="10">
        <f>10^-6*SUMIFS(profiles_2018!AE:AE,profiles_2018!$CE:$CE,$A39)</f>
        <v>2.5029674074074069</v>
      </c>
      <c r="C57" s="10">
        <f>10^-6*SUMIFS(profiles_2018!AF:AF,profiles_2018!$CE:$CE,$A39)</f>
        <v>2.470620677559908</v>
      </c>
      <c r="D57" s="10">
        <f>10^-6*SUMIFS(profiles_2018!AG:AG,profiles_2018!$CE:$CE,$A39)</f>
        <v>2.4382739477124078</v>
      </c>
      <c r="E57" s="10">
        <f>10^-6*SUMIFS(profiles_2018!AH:AH,profiles_2018!$CE:$CE,$A39)</f>
        <v>2.4059272178649187</v>
      </c>
      <c r="F57" s="10">
        <f>10^-6*SUMIFS(profiles_2018!AI:AI,profiles_2018!$CE:$CE,$A39)</f>
        <v>2.3735804880174198</v>
      </c>
      <c r="G57" s="10">
        <f>10^-6*SUMIFS(profiles_2018!AJ:AJ,profiles_2018!$CE:$CE,$A39)</f>
        <v>2.6751651681699311</v>
      </c>
      <c r="H57" s="10">
        <f>10^-6*SUMIFS(profiles_2018!AK:AK,profiles_2018!$CE:$CE,$A39)</f>
        <v>2.6850035811217623</v>
      </c>
      <c r="I57" s="10">
        <f>10^-6*SUMIFS(profiles_2018!AL:AL,profiles_2018!$CE:$CE,$A39)</f>
        <v>2.6452819940736045</v>
      </c>
      <c r="J57" s="10">
        <f>10^-6*SUMIFS(profiles_2018!AM:AM,profiles_2018!$CE:$CE,$A39)</f>
        <v>2.605560407025437</v>
      </c>
      <c r="K57" s="10">
        <f>10^-6*SUMIFS(profiles_2018!AN:AN,profiles_2018!$CE:$CE,$A39)</f>
        <v>2.5658388199772801</v>
      </c>
      <c r="L57" s="10">
        <f>10^-6*SUMIFS(profiles_2018!AO:AO,profiles_2018!$CE:$CE,$A39)</f>
        <v>3.8601952329291107</v>
      </c>
      <c r="M57" s="10">
        <f>10^-6*SUMIFS(profiles_2018!AP:AP,profiles_2018!$CE:$CE,$A39)</f>
        <v>3.7884557738809539</v>
      </c>
      <c r="N57" s="10">
        <f>10^-6*SUMIFS(profiles_2018!AQ:AQ,profiles_2018!$CE:$CE,$A39)</f>
        <v>5.0644465148327864</v>
      </c>
      <c r="O57" s="10">
        <f>10^-6*SUMIFS(profiles_2018!AR:AR,profiles_2018!$CE:$CE,$A39)</f>
        <v>5.1968186337846296</v>
      </c>
      <c r="P57" s="10">
        <f>10^-6*SUMIFS(profiles_2018!AS:AS,profiles_2018!$CE:$CE,$A39)</f>
        <v>5.1912124469364613</v>
      </c>
      <c r="Q57" s="10">
        <f>10^-6*SUMIFS(profiles_2018!AT:AT,profiles_2018!$CE:$CE,$A39)</f>
        <v>8.9693485934216373</v>
      </c>
      <c r="R57" s="10">
        <f>10^-6*SUMIFS(profiles_2018!AU:AU,profiles_2018!$CE:$CE,$A39)</f>
        <v>9.1845559067401368</v>
      </c>
      <c r="S57" s="10">
        <f>10^-6*SUMIFS(profiles_2018!AV:AV,profiles_2018!$CE:$CE,$A39)</f>
        <v>8.8917661258386449</v>
      </c>
      <c r="T57" s="10">
        <f>10^-6*SUMIFS(profiles_2018!AW:AW,profiles_2018!$CE:$CE,$A39)</f>
        <v>8.6816490941088755</v>
      </c>
      <c r="U57" s="10">
        <f>10^-6*SUMIFS(profiles_2018!AX:AX,profiles_2018!$CE:$CE,$A39)</f>
        <v>8.4688059444230426</v>
      </c>
      <c r="V57" s="10">
        <f>10^-6*SUMIFS(profiles_2018!AY:AY,profiles_2018!$CE:$CE,$A39)</f>
        <v>8.2637821107016514</v>
      </c>
      <c r="W57" s="10">
        <f>10^-6*SUMIFS(profiles_2018!AZ:AZ,profiles_2018!$CE:$CE,$A39)</f>
        <v>8.0621920599180719</v>
      </c>
      <c r="X57" s="10">
        <f>10^-6*SUMIFS(profiles_2018!BA:BA,profiles_2018!$CE:$CE,$A39)</f>
        <v>7.8608127820367368</v>
      </c>
      <c r="Y57" s="10">
        <f>10^-6*SUMIFS(profiles_2018!BB:BB,profiles_2018!$CE:$CE,$A39)</f>
        <v>7.6598162659801421</v>
      </c>
      <c r="Z57" s="10">
        <f>10^-6*SUMIFS(profiles_2018!BC:BC,profiles_2018!$CE:$CE,$A39)</f>
        <v>7.4630571101293706</v>
      </c>
      <c r="AA57" s="10">
        <f>10^-6*SUMIFS(profiles_2018!BD:BD,profiles_2018!$CE:$CE,$A39)</f>
        <v>7.2666947091166803</v>
      </c>
      <c r="AB57" s="10">
        <f>10^-6*SUMIFS(profiles_2018!BE:BE,profiles_2018!$CE:$CE,$A39)</f>
        <v>7.159129151137078</v>
      </c>
      <c r="AC57" s="10">
        <f>10^-6*SUMIFS(profiles_2018!BF:BF,profiles_2018!$CE:$CE,$A39)</f>
        <v>7.0521441946519365</v>
      </c>
      <c r="AD57" s="10">
        <f>10^-6*SUMIFS(profiles_2018!BG:BG,profiles_2018!$CE:$CE,$A39)</f>
        <v>6.9457314079891201</v>
      </c>
      <c r="AE57" s="10">
        <f>10^-6*SUMIFS(profiles_2018!BH:BH,profiles_2018!$CE:$CE,$A39)</f>
        <v>6.8398863856670129</v>
      </c>
      <c r="AF57" s="10">
        <f>10^-6*SUMIFS(profiles_2018!BI:BI,profiles_2018!$CE:$CE,$A39)</f>
        <v>6.7346028045801187</v>
      </c>
      <c r="AG57" s="10">
        <f>10^-6*SUMIFS(profiles_2018!BJ:BJ,profiles_2018!$CE:$CE,$A39)</f>
        <v>6.6323886290368455</v>
      </c>
      <c r="AH57" s="10">
        <f>10^-6*SUMIFS(profiles_2018!BK:BK,profiles_2018!$CE:$CE,$A39)</f>
        <v>6.5307427977546482</v>
      </c>
      <c r="AI57" s="10">
        <f>10^-6*SUMIFS(profiles_2018!BL:BL,profiles_2018!$CE:$CE,$A39)</f>
        <v>6.429658981169533</v>
      </c>
      <c r="AJ57" s="10">
        <f>10^-6*SUMIFS(profiles_2018!BM:BM,profiles_2018!$CE:$CE,$A39)</f>
        <v>6.3291309202089323</v>
      </c>
      <c r="AK57" s="10">
        <f>10^-6*SUMIFS(profiles_2018!BN:BN,profiles_2018!$CE:$CE,$A39)</f>
        <v>6.2291524255066122</v>
      </c>
      <c r="AL57" s="10">
        <f>10^-6*SUMIFS(profiles_2018!BO:BO,profiles_2018!$CE:$CE,$A39)</f>
        <v>6.1297173766263908</v>
      </c>
      <c r="AM57" s="10">
        <f>10^-6*SUMIFS(profiles_2018!BP:BP,profiles_2018!$CE:$CE,$A39)</f>
        <v>6.0308197212944075</v>
      </c>
      <c r="AN57" s="10">
        <f>10^-6*SUMIFS(profiles_2018!BQ:BQ,profiles_2018!$CE:$CE,$A39)</f>
        <v>5.9324534746401101</v>
      </c>
      <c r="AO57" s="10">
        <f>10^-6*SUMIFS(profiles_2018!BR:BR,profiles_2018!$CE:$CE,$A39)</f>
        <v>5.8346127184455225</v>
      </c>
      <c r="AP57" s="10">
        <f>10^-6*SUMIFS(profiles_2018!BS:BS,profiles_2018!$CE:$CE,$A39)</f>
        <v>5.7372916004029717</v>
      </c>
      <c r="AQ57" s="10">
        <f>10^-6*SUMIFS(profiles_2018!BT:BT,profiles_2018!$CE:$CE,$A39)</f>
        <v>5.6404843333810506</v>
      </c>
      <c r="AR57" s="10">
        <f>10^-6*SUMIFS(profiles_2018!BU:BU,profiles_2018!$CE:$CE,$A39)</f>
        <v>5.5441851946987386</v>
      </c>
      <c r="AS57" s="10">
        <f>10^-6*SUMIFS(profiles_2018!BV:BV,profiles_2018!$CE:$CE,$A39)</f>
        <v>5.4483885254076689</v>
      </c>
      <c r="AT57" s="10">
        <f>10^-6*SUMIFS(profiles_2018!BW:BW,profiles_2018!$CE:$CE,$A39)</f>
        <v>5.3530887295823204</v>
      </c>
      <c r="AU57" s="10">
        <f>10^-6*SUMIFS(profiles_2018!BX:BX,profiles_2018!$CE:$CE,$A39)</f>
        <v>5.258280273618154</v>
      </c>
      <c r="AV57" s="10">
        <f>10^-6*SUMIFS(profiles_2018!BY:BY,profiles_2018!$CE:$CE,$A39)</f>
        <v>5.1639576855375235</v>
      </c>
      <c r="AW57" s="10">
        <f>10^-6*SUMIFS(profiles_2018!BZ:BZ,profiles_2018!$CE:$CE,$A39)</f>
        <v>5.0701155543033867</v>
      </c>
      <c r="AX57" s="10">
        <f>10^-6*SUMIFS(profiles_2018!CA:CA,profiles_2018!$CE:$CE,$A39)</f>
        <v>4.9767485291406022</v>
      </c>
      <c r="AY57" s="10">
        <f>10^-6*SUMIFS(profiles_2018!CB:CB,profiles_2018!$CE:$CE,$A39)</f>
        <v>4.8838513188647976</v>
      </c>
      <c r="AZ57" s="10">
        <f>10^-6*SUMIFS(profiles_2018!CC:CC,profiles_2018!$CE:$CE,$A39)</f>
        <v>4.7914186912187198</v>
      </c>
    </row>
    <row r="58" spans="1:52" x14ac:dyDescent="0.25">
      <c r="A58" t="str">
        <f t="shared" si="2"/>
        <v>Infrastructure 2018</v>
      </c>
      <c r="B58" s="10">
        <f>10^-6*SUMIFS(profiles_2018!AE:AE,profiles_2018!$CE:$CE,$A40)</f>
        <v>0.14756099699422998</v>
      </c>
      <c r="C58" s="10">
        <f>10^-6*SUMIFS(profiles_2018!AF:AF,profiles_2018!$CE:$CE,$A40)</f>
        <v>0.14275799669365299</v>
      </c>
      <c r="D58" s="10">
        <f>10^-6*SUMIFS(profiles_2018!AG:AG,profiles_2018!$CE:$CE,$A40)</f>
        <v>0.13795499639307598</v>
      </c>
      <c r="E58" s="10">
        <f>10^-6*SUMIFS(profiles_2018!AH:AH,profiles_2018!$CE:$CE,$A40)</f>
        <v>0.13315199609249997</v>
      </c>
      <c r="F58" s="10">
        <f>10^-6*SUMIFS(profiles_2018!AI:AI,profiles_2018!$CE:$CE,$A40)</f>
        <v>0.12834899579192299</v>
      </c>
      <c r="G58" s="10">
        <f>10^-6*SUMIFS(profiles_2018!AJ:AJ,profiles_2018!$CE:$CE,$A40)</f>
        <v>147.37111399549133</v>
      </c>
      <c r="H58" s="10">
        <f>10^-6*SUMIFS(profiles_2018!AK:AK,profiles_2018!$CE:$CE,$A40)</f>
        <v>142.79180624519068</v>
      </c>
      <c r="I58" s="10">
        <f>10^-6*SUMIFS(profiles_2018!AL:AL,profiles_2018!$CE:$CE,$A40)</f>
        <v>142.01755449489008</v>
      </c>
      <c r="J58" s="10">
        <f>10^-6*SUMIFS(profiles_2018!AM:AM,profiles_2018!$CE:$CE,$A40)</f>
        <v>137.28554088628673</v>
      </c>
      <c r="K58" s="10">
        <f>10^-6*SUMIFS(profiles_2018!AN:AN,profiles_2018!$CE:$CE,$A40)</f>
        <v>133.50407827768313</v>
      </c>
      <c r="L58" s="10">
        <f>10^-6*SUMIFS(profiles_2018!AO:AO,profiles_2018!$CE:$CE,$A40)</f>
        <v>276.56538461272766</v>
      </c>
      <c r="M58" s="10">
        <f>10^-6*SUMIFS(profiles_2018!AP:AP,profiles_2018!$CE:$CE,$A40)</f>
        <v>279.44399792733657</v>
      </c>
      <c r="N58" s="10">
        <f>10^-6*SUMIFS(profiles_2018!AQ:AQ,profiles_2018!$CE:$CE,$A40)</f>
        <v>268.97204525694525</v>
      </c>
      <c r="O58" s="10">
        <f>10^-6*SUMIFS(profiles_2018!AR:AR,profiles_2018!$CE:$CE,$A40)</f>
        <v>259.63965860825408</v>
      </c>
      <c r="P58" s="10">
        <f>10^-6*SUMIFS(profiles_2018!AS:AS,profiles_2018!$CE:$CE,$A40)</f>
        <v>264.40086251207049</v>
      </c>
      <c r="Q58" s="10">
        <f>10^-6*SUMIFS(profiles_2018!AT:AT,profiles_2018!$CE:$CE,$A40)</f>
        <v>259.3266544829533</v>
      </c>
      <c r="R58" s="10">
        <f>10^-6*SUMIFS(profiles_2018!AU:AU,profiles_2018!$CE:$CE,$A40)</f>
        <v>248.57952137871635</v>
      </c>
      <c r="S58" s="10">
        <f>10^-6*SUMIFS(profiles_2018!AV:AV,profiles_2018!$CE:$CE,$A40)</f>
        <v>240.00608538837486</v>
      </c>
      <c r="T58" s="10">
        <f>10^-6*SUMIFS(profiles_2018!AW:AW,profiles_2018!$CE:$CE,$A40)</f>
        <v>232.56515050401745</v>
      </c>
      <c r="U58" s="10">
        <f>10^-6*SUMIFS(profiles_2018!AX:AX,profiles_2018!$CE:$CE,$A40)</f>
        <v>225.13020278019346</v>
      </c>
      <c r="V58" s="17">
        <f>10^-6*SUMIFS(profiles_2018!AY:AY,profiles_2018!$CE:$CE,$A40)</f>
        <v>217.69534006539382</v>
      </c>
      <c r="W58" s="10">
        <f>10^-6*SUMIFS(profiles_2018!AZ:AZ,profiles_2018!$CE:$CE,$A40)</f>
        <v>213.54874372012591</v>
      </c>
      <c r="X58" s="10">
        <f>10^-6*SUMIFS(profiles_2018!BA:BA,profiles_2018!$CE:$CE,$A40)</f>
        <v>209.45382332758524</v>
      </c>
      <c r="Y58" s="10">
        <f>10^-6*SUMIFS(profiles_2018!BB:BB,profiles_2018!$CE:$CE,$A40)</f>
        <v>205.37330109341386</v>
      </c>
      <c r="Z58" s="10">
        <f>10^-6*SUMIFS(profiles_2018!BC:BC,profiles_2018!$CE:$CE,$A40)</f>
        <v>201.30665173918172</v>
      </c>
      <c r="AA58" s="10">
        <f>10^-6*SUMIFS(profiles_2018!BD:BD,profiles_2018!$CE:$CE,$A40)</f>
        <v>197.25319096478853</v>
      </c>
      <c r="AB58" s="10">
        <f>10^-6*SUMIFS(profiles_2018!BE:BE,profiles_2018!$CE:$CE,$A40)</f>
        <v>193.34870503386941</v>
      </c>
      <c r="AC58" s="10">
        <f>10^-6*SUMIFS(profiles_2018!BF:BF,profiles_2018!$CE:$CE,$A40)</f>
        <v>189.4584367139623</v>
      </c>
      <c r="AD58" s="10">
        <f>10^-6*SUMIFS(profiles_2018!BG:BG,profiles_2018!$CE:$CE,$A40)</f>
        <v>185.58222766568639</v>
      </c>
      <c r="AE58" s="10">
        <f>10^-6*SUMIFS(profiles_2018!BH:BH,profiles_2018!$CE:$CE,$A40)</f>
        <v>181.88421682114347</v>
      </c>
      <c r="AF58" s="10">
        <f>10^-6*SUMIFS(profiles_2018!BI:BI,profiles_2018!$CE:$CE,$A40)</f>
        <v>178.20088950876874</v>
      </c>
      <c r="AG58" s="10">
        <f>10^-6*SUMIFS(profiles_2018!BJ:BJ,profiles_2018!$CE:$CE,$A40)</f>
        <v>174.61369640148919</v>
      </c>
      <c r="AH58" s="10">
        <f>10^-6*SUMIFS(profiles_2018!BK:BK,profiles_2018!$CE:$CE,$A40)</f>
        <v>171.04193808456506</v>
      </c>
      <c r="AI58" s="10">
        <f>10^-6*SUMIFS(profiles_2018!BL:BL,profiles_2018!$CE:$CE,$A40)</f>
        <v>167.4854409994617</v>
      </c>
      <c r="AJ58" s="10">
        <f>10^-6*SUMIFS(profiles_2018!BM:BM,profiles_2018!$CE:$CE,$A40)</f>
        <v>163.94403518415143</v>
      </c>
      <c r="AK58" s="10">
        <f>10^-6*SUMIFS(profiles_2018!BN:BN,profiles_2018!$CE:$CE,$A40)</f>
        <v>160.41755256944788</v>
      </c>
      <c r="AL58" s="10">
        <f>10^-6*SUMIFS(profiles_2018!BO:BO,profiles_2018!$CE:$CE,$A40)</f>
        <v>156.96160001348107</v>
      </c>
      <c r="AM58" s="10">
        <f>10^-6*SUMIFS(profiles_2018!BP:BP,profiles_2018!$CE:$CE,$A40)</f>
        <v>153.52024011418578</v>
      </c>
      <c r="AN58" s="10">
        <f>10^-6*SUMIFS(profiles_2018!BQ:BQ,profiles_2018!$CE:$CE,$A40)</f>
        <v>150.09331035535425</v>
      </c>
      <c r="AO58" s="10">
        <f>10^-6*SUMIFS(profiles_2018!BR:BR,profiles_2018!$CE:$CE,$A40)</f>
        <v>146.68065003069719</v>
      </c>
      <c r="AP58" s="10">
        <f>10^-6*SUMIFS(profiles_2018!BS:BS,profiles_2018!$CE:$CE,$A40)</f>
        <v>143.28210022368711</v>
      </c>
      <c r="AQ58" s="10">
        <f>10^-6*SUMIFS(profiles_2018!BT:BT,profiles_2018!$CE:$CE,$A40)</f>
        <v>139.89662975099873</v>
      </c>
      <c r="AR58" s="10">
        <f>10^-6*SUMIFS(profiles_2018!BU:BU,profiles_2018!$CE:$CE,$A40)</f>
        <v>136.52506325466609</v>
      </c>
      <c r="AS58" s="10">
        <f>10^-6*SUMIFS(profiles_2018!BV:BV,profiles_2018!$CE:$CE,$A40)</f>
        <v>133.16724588820975</v>
      </c>
      <c r="AT58" s="10">
        <f>10^-6*SUMIFS(profiles_2018!BW:BW,profiles_2018!$CE:$CE,$A40)</f>
        <v>129.82302452965249</v>
      </c>
      <c r="AU58" s="10">
        <f>10^-6*SUMIFS(profiles_2018!BX:BX,profiles_2018!$CE:$CE,$A40)</f>
        <v>126.49224776231293</v>
      </c>
      <c r="AV58" s="10">
        <f>10^-6*SUMIFS(profiles_2018!BY:BY,profiles_2018!$CE:$CE,$A40)</f>
        <v>124.28676212925727</v>
      </c>
      <c r="AW58" s="10">
        <f>10^-6*SUMIFS(profiles_2018!BZ:BZ,profiles_2018!$CE:$CE,$A40)</f>
        <v>122.09549635832501</v>
      </c>
      <c r="AX58" s="10">
        <f>10^-6*SUMIFS(profiles_2018!CA:CA,profiles_2018!$CE:$CE,$A40)</f>
        <v>119.9182920850653</v>
      </c>
      <c r="AY58" s="10">
        <f>10^-6*SUMIFS(profiles_2018!CB:CB,profiles_2018!$CE:$CE,$A40)</f>
        <v>117.75499270870756</v>
      </c>
      <c r="AZ58" s="10">
        <f>10^-6*SUMIFS(profiles_2018!CC:CC,profiles_2018!$CE:$CE,$A40)</f>
        <v>115.60544337252078</v>
      </c>
    </row>
    <row r="59" spans="1:52" x14ac:dyDescent="0.25">
      <c r="A59" t="str">
        <f t="shared" si="2"/>
        <v>Hospitality 2018</v>
      </c>
      <c r="B59" s="10">
        <f>10^-6*SUMIFS(profiles_2018!AE:AE,profiles_2018!$CE:$CE,$A41)</f>
        <v>0</v>
      </c>
      <c r="C59" s="10">
        <f>10^-6*SUMIFS(profiles_2018!AF:AF,profiles_2018!$CE:$CE,$A41)</f>
        <v>0</v>
      </c>
      <c r="D59" s="10">
        <f>10^-6*SUMIFS(profiles_2018!AG:AG,profiles_2018!$CE:$CE,$A41)</f>
        <v>0</v>
      </c>
      <c r="E59" s="10">
        <f>10^-6*SUMIFS(profiles_2018!AH:AH,profiles_2018!$CE:$CE,$A41)</f>
        <v>0</v>
      </c>
      <c r="F59" s="10">
        <f>10^-6*SUMIFS(profiles_2018!AI:AI,profiles_2018!$CE:$CE,$A41)</f>
        <v>0</v>
      </c>
      <c r="G59" s="10">
        <f>10^-6*SUMIFS(profiles_2018!AJ:AJ,profiles_2018!$CE:$CE,$A41)</f>
        <v>1.943203</v>
      </c>
      <c r="H59" s="10">
        <f>10^-6*SUMIFS(profiles_2018!AK:AK,profiles_2018!$CE:$CE,$A41)</f>
        <v>1.9075776116666601</v>
      </c>
      <c r="I59" s="10">
        <f>10^-6*SUMIFS(profiles_2018!AL:AL,profiles_2018!$CE:$CE,$A41)</f>
        <v>1.9987922233333297</v>
      </c>
      <c r="J59" s="10">
        <f>10^-6*SUMIFS(profiles_2018!AM:AM,profiles_2018!$CE:$CE,$A41)</f>
        <v>1.9605121349999999</v>
      </c>
      <c r="K59" s="10">
        <f>10^-6*SUMIFS(profiles_2018!AN:AN,profiles_2018!$CE:$CE,$A41)</f>
        <v>1.92223204666666</v>
      </c>
      <c r="L59" s="10">
        <f>10^-6*SUMIFS(profiles_2018!AO:AO,profiles_2018!$CE:$CE,$A41)</f>
        <v>1.88395195833333</v>
      </c>
      <c r="M59" s="10">
        <f>10^-6*SUMIFS(profiles_2018!AP:AP,profiles_2018!$CE:$CE,$A41)</f>
        <v>1.8456718699999999</v>
      </c>
      <c r="N59" s="10">
        <f>10^-6*SUMIFS(profiles_2018!AQ:AQ,profiles_2018!$CE:$CE,$A41)</f>
        <v>1.8073917816666598</v>
      </c>
      <c r="O59" s="10">
        <f>10^-6*SUMIFS(profiles_2018!AR:AR,profiles_2018!$CE:$CE,$A41)</f>
        <v>1.76911169333333</v>
      </c>
      <c r="P59" s="10">
        <f>10^-6*SUMIFS(profiles_2018!AS:AS,profiles_2018!$CE:$CE,$A41)</f>
        <v>1.9649623549999999</v>
      </c>
      <c r="Q59" s="10">
        <f>10^-6*SUMIFS(profiles_2018!AT:AT,profiles_2018!$CE:$CE,$A41)</f>
        <v>3.33782926666666</v>
      </c>
      <c r="R59" s="10">
        <f>10^-6*SUMIFS(profiles_2018!AU:AU,profiles_2018!$CE:$CE,$A41)</f>
        <v>3.2111453083333297</v>
      </c>
      <c r="S59" s="10">
        <f>10^-6*SUMIFS(profiles_2018!AV:AV,profiles_2018!$CE:$CE,$A41)</f>
        <v>3.3288123499999984</v>
      </c>
      <c r="T59" s="10">
        <f>10^-6*SUMIFS(profiles_2018!AW:AW,profiles_2018!$CE:$CE,$A41)</f>
        <v>3.2887685917691902</v>
      </c>
      <c r="U59" s="10">
        <f>10^-6*SUMIFS(profiles_2018!AX:AX,profiles_2018!$CE:$CE,$A41)</f>
        <v>3.2489128246882015</v>
      </c>
      <c r="V59" s="10">
        <f>10^-6*SUMIFS(profiles_2018!AY:AY,profiles_2018!$CE:$CE,$A41)</f>
        <v>3.2092429551280741</v>
      </c>
      <c r="W59" s="10">
        <f>10^-6*SUMIFS(profiles_2018!AZ:AZ,profiles_2018!$CE:$CE,$A41)</f>
        <v>3.166316070927591</v>
      </c>
      <c r="X59" s="10">
        <f>10^-6*SUMIFS(profiles_2018!BA:BA,profiles_2018!$CE:$CE,$A41)</f>
        <v>3.1245941913383088</v>
      </c>
      <c r="Y59" s="10">
        <f>10^-6*SUMIFS(profiles_2018!BB:BB,profiles_2018!$CE:$CE,$A41)</f>
        <v>3.0882070414651892</v>
      </c>
      <c r="Z59" s="10">
        <f>10^-6*SUMIFS(profiles_2018!BC:BC,profiles_2018!$CE:$CE,$A41)</f>
        <v>3.0521594233064988</v>
      </c>
      <c r="AA59" s="10">
        <f>10^-6*SUMIFS(profiles_2018!BD:BD,profiles_2018!$CE:$CE,$A41)</f>
        <v>3.0164475555489605</v>
      </c>
      <c r="AB59" s="10">
        <f>10^-6*SUMIFS(profiles_2018!BE:BE,profiles_2018!$CE:$CE,$A41)</f>
        <v>2.9775598199182767</v>
      </c>
      <c r="AC59" s="10">
        <f>10^-6*SUMIFS(profiles_2018!BF:BF,profiles_2018!$CE:$CE,$A41)</f>
        <v>2.9390195637319705</v>
      </c>
      <c r="AD59" s="10">
        <f>10^-6*SUMIFS(profiles_2018!BG:BG,profiles_2018!$CE:$CE,$A41)</f>
        <v>2.9008229171640694</v>
      </c>
      <c r="AE59" s="10">
        <f>10^-6*SUMIFS(profiles_2018!BH:BH,profiles_2018!$CE:$CE,$A41)</f>
        <v>2.8629660534862871</v>
      </c>
      <c r="AF59" s="10">
        <f>10^-6*SUMIFS(profiles_2018!BI:BI,profiles_2018!$CE:$CE,$A41)</f>
        <v>2.8254451885880338</v>
      </c>
      <c r="AG59" s="10">
        <f>10^-6*SUMIFS(profiles_2018!BJ:BJ,profiles_2018!$CE:$CE,$A41)</f>
        <v>2.7939786333726437</v>
      </c>
      <c r="AH59" s="10">
        <f>10^-6*SUMIFS(profiles_2018!BK:BK,profiles_2018!$CE:$CE,$A41)</f>
        <v>2.7628625164177967</v>
      </c>
      <c r="AI59" s="10">
        <f>10^-6*SUMIFS(profiles_2018!BL:BL,profiles_2018!$CE:$CE,$A41)</f>
        <v>2.7320929349456278</v>
      </c>
      <c r="AJ59" s="10">
        <f>10^-6*SUMIFS(profiles_2018!BM:BM,profiles_2018!$CE:$CE,$A41)</f>
        <v>2.7016660296429724</v>
      </c>
      <c r="AK59" s="10">
        <f>10^-6*SUMIFS(profiles_2018!BN:BN,profiles_2018!$CE:$CE,$A41)</f>
        <v>2.6715779841771852</v>
      </c>
      <c r="AL59" s="10">
        <f>10^-6*SUMIFS(profiles_2018!BO:BO,profiles_2018!$CE:$CE,$A41)</f>
        <v>2.6418250247176083</v>
      </c>
      <c r="AM59" s="10">
        <f>10^-6*SUMIFS(profiles_2018!BP:BP,profiles_2018!$CE:$CE,$A41)</f>
        <v>2.6124034194621188</v>
      </c>
      <c r="AN59" s="10">
        <f>10^-6*SUMIFS(profiles_2018!BQ:BQ,profiles_2018!$CE:$CE,$A41)</f>
        <v>2.5833094781691144</v>
      </c>
      <c r="AO59" s="10">
        <f>10^-6*SUMIFS(profiles_2018!BR:BR,profiles_2018!$CE:$CE,$A41)</f>
        <v>2.5545395516946807</v>
      </c>
      <c r="AP59" s="10">
        <f>10^-6*SUMIFS(profiles_2018!BS:BS,profiles_2018!$CE:$CE,$A41)</f>
        <v>2.5260900315348271</v>
      </c>
      <c r="AQ59" s="10">
        <f>10^-6*SUMIFS(profiles_2018!BT:BT,profiles_2018!$CE:$CE,$A41)</f>
        <v>2.4979573493729541</v>
      </c>
      <c r="AR59" s="10">
        <f>10^-6*SUMIFS(profiles_2018!BU:BU,profiles_2018!$CE:$CE,$A41)</f>
        <v>2.4701379766322651</v>
      </c>
      <c r="AS59" s="10">
        <f>10^-6*SUMIFS(profiles_2018!BV:BV,profiles_2018!$CE:$CE,$A41)</f>
        <v>2.4426284240331655</v>
      </c>
      <c r="AT59" s="10">
        <f>10^-6*SUMIFS(profiles_2018!BW:BW,profiles_2018!$CE:$CE,$A41)</f>
        <v>2.4154252411556727</v>
      </c>
      <c r="AU59" s="10">
        <f>10^-6*SUMIFS(profiles_2018!BX:BX,profiles_2018!$CE:$CE,$A41)</f>
        <v>2.3885250160065645</v>
      </c>
      <c r="AV59" s="10">
        <f>10^-6*SUMIFS(profiles_2018!BY:BY,profiles_2018!$CE:$CE,$A41)</f>
        <v>2.3619243745915148</v>
      </c>
      <c r="AW59" s="10">
        <f>10^-6*SUMIFS(profiles_2018!BZ:BZ,profiles_2018!$CE:$CE,$A41)</f>
        <v>2.3356199804918414</v>
      </c>
      <c r="AX59" s="10">
        <f>10^-6*SUMIFS(profiles_2018!CA:CA,profiles_2018!$CE:$CE,$A41)</f>
        <v>2.3096085344460464</v>
      </c>
      <c r="AY59" s="10">
        <f>10^-6*SUMIFS(profiles_2018!CB:CB,profiles_2018!$CE:$CE,$A41)</f>
        <v>2.2838867739360156</v>
      </c>
      <c r="AZ59" s="10">
        <f>10^-6*SUMIFS(profiles_2018!CC:CC,profiles_2018!$CE:$CE,$A41)</f>
        <v>2.2584514727778107</v>
      </c>
    </row>
    <row r="60" spans="1:52" x14ac:dyDescent="0.25">
      <c r="A60" t="str">
        <f t="shared" si="2"/>
        <v>Manufacturing 2018</v>
      </c>
      <c r="B60" s="10">
        <f>10^-6*SUMIFS(profiles_2018!AE:AE,profiles_2018!$CE:$CE,$A42)</f>
        <v>12.561475806045536</v>
      </c>
      <c r="C60" s="10">
        <f>10^-6*SUMIFS(profiles_2018!AF:AF,profiles_2018!$CE:$CE,$A42)</f>
        <v>12.403939444386456</v>
      </c>
      <c r="D60" s="10">
        <f>10^-6*SUMIFS(profiles_2018!AG:AG,profiles_2018!$CE:$CE,$A42)</f>
        <v>12.24640308272738</v>
      </c>
      <c r="E60" s="10">
        <f>10^-6*SUMIFS(profiles_2018!AH:AH,profiles_2018!$CE:$CE,$A42)</f>
        <v>12.215682721068301</v>
      </c>
      <c r="F60" s="10">
        <f>10^-6*SUMIFS(profiles_2018!AI:AI,profiles_2018!$CE:$CE,$A42)</f>
        <v>12.058146359409234</v>
      </c>
      <c r="G60" s="10">
        <f>10^-6*SUMIFS(profiles_2018!AJ:AJ,profiles_2018!$CE:$CE,$A42)</f>
        <v>35.365209657750164</v>
      </c>
      <c r="H60" s="10">
        <f>10^-6*SUMIFS(profiles_2018!AK:AK,profiles_2018!$CE:$CE,$A42)</f>
        <v>35.047477879552616</v>
      </c>
      <c r="I60" s="10">
        <f>10^-6*SUMIFS(profiles_2018!AL:AL,profiles_2018!$CE:$CE,$A42)</f>
        <v>34.891481260634755</v>
      </c>
      <c r="J60" s="10">
        <f>10^-6*SUMIFS(profiles_2018!AM:AM,profiles_2018!$CE:$CE,$A42)</f>
        <v>36.252219276055378</v>
      </c>
      <c r="K60" s="10">
        <f>10^-6*SUMIFS(profiles_2018!AN:AN,profiles_2018!$CE:$CE,$A42)</f>
        <v>37.235064587911566</v>
      </c>
      <c r="L60" s="10">
        <f>10^-6*SUMIFS(profiles_2018!AO:AO,profiles_2018!$CE:$CE,$A42)</f>
        <v>63.269109333567748</v>
      </c>
      <c r="M60" s="10">
        <f>10^-6*SUMIFS(profiles_2018!AP:AP,profiles_2018!$CE:$CE,$A42)</f>
        <v>67.659266002358208</v>
      </c>
      <c r="N60" s="10">
        <f>10^-6*SUMIFS(profiles_2018!AQ:AQ,profiles_2018!$CE:$CE,$A42)</f>
        <v>69.778500623382087</v>
      </c>
      <c r="O60" s="10">
        <f>10^-6*SUMIFS(profiles_2018!AR:AR,profiles_2018!$CE:$CE,$A42)</f>
        <v>74.907091976399215</v>
      </c>
      <c r="P60" s="10">
        <f>10^-6*SUMIFS(profiles_2018!AS:AS,profiles_2018!$CE:$CE,$A42)</f>
        <v>80.978997089685848</v>
      </c>
      <c r="Q60" s="10">
        <f>10^-6*SUMIFS(profiles_2018!AT:AT,profiles_2018!$CE:$CE,$A42)</f>
        <v>96.712437694589269</v>
      </c>
      <c r="R60" s="10">
        <f>10^-6*SUMIFS(profiles_2018!AU:AU,profiles_2018!$CE:$CE,$A42)</f>
        <v>99.748897759176785</v>
      </c>
      <c r="S60" s="10">
        <f>10^-6*SUMIFS(profiles_2018!AV:AV,profiles_2018!$CE:$CE,$A42)</f>
        <v>99.918773731581695</v>
      </c>
      <c r="T60" s="10">
        <f>10^-6*SUMIFS(profiles_2018!AW:AW,profiles_2018!$CE:$CE,$A42)</f>
        <v>100.61648544121572</v>
      </c>
      <c r="U60" s="10">
        <f>10^-6*SUMIFS(profiles_2018!AX:AX,profiles_2018!$CE:$CE,$A42)</f>
        <v>97.979439955370083</v>
      </c>
      <c r="V60" s="18">
        <f>10^-6*SUMIFS(profiles_2018!AY:AY,profiles_2018!$CE:$CE,$A42)</f>
        <v>96.339940110588998</v>
      </c>
      <c r="W60" s="10">
        <f>10^-6*SUMIFS(profiles_2018!AZ:AZ,profiles_2018!$CE:$CE,$A42)</f>
        <v>95.004096669831824</v>
      </c>
      <c r="X60" s="10">
        <f>10^-6*SUMIFS(profiles_2018!BA:BA,profiles_2018!$CE:$CE,$A42)</f>
        <v>93.67368514636388</v>
      </c>
      <c r="Y60" s="10">
        <f>10^-6*SUMIFS(profiles_2018!BB:BB,profiles_2018!$CE:$CE,$A42)</f>
        <v>92.365451335536278</v>
      </c>
      <c r="Z60" s="10">
        <f>10^-6*SUMIFS(profiles_2018!BC:BC,profiles_2018!$CE:$CE,$A42)</f>
        <v>91.069612321400271</v>
      </c>
      <c r="AA60" s="10">
        <f>10^-6*SUMIFS(profiles_2018!BD:BD,profiles_2018!$CE:$CE,$A42)</f>
        <v>89.77946618099304</v>
      </c>
      <c r="AB60" s="10">
        <f>10^-6*SUMIFS(profiles_2018!BE:BE,profiles_2018!$CE:$CE,$A42)</f>
        <v>88.565450312637608</v>
      </c>
      <c r="AC60" s="10">
        <f>10^-6*SUMIFS(profiles_2018!BF:BF,profiles_2018!$CE:$CE,$A42)</f>
        <v>87.357422086393655</v>
      </c>
      <c r="AD60" s="10">
        <f>10^-6*SUMIFS(profiles_2018!BG:BG,profiles_2018!$CE:$CE,$A42)</f>
        <v>86.159623301780755</v>
      </c>
      <c r="AE60" s="10">
        <f>10^-6*SUMIFS(profiles_2018!BH:BH,profiles_2018!$CE:$CE,$A42)</f>
        <v>84.967696413970287</v>
      </c>
      <c r="AF60" s="10">
        <f>10^-6*SUMIFS(profiles_2018!BI:BI,profiles_2018!$CE:$CE,$A42)</f>
        <v>83.781576028536961</v>
      </c>
      <c r="AG60" s="10">
        <f>10^-6*SUMIFS(profiles_2018!BJ:BJ,profiles_2018!$CE:$CE,$A42)</f>
        <v>82.616697495206893</v>
      </c>
      <c r="AH60" s="10">
        <f>10^-6*SUMIFS(profiles_2018!BK:BK,profiles_2018!$CE:$CE,$A42)</f>
        <v>81.460057098772154</v>
      </c>
      <c r="AI60" s="10">
        <f>10^-6*SUMIFS(profiles_2018!BL:BL,profiles_2018!$CE:$CE,$A42)</f>
        <v>80.310815015191636</v>
      </c>
      <c r="AJ60" s="10">
        <f>10^-6*SUMIFS(profiles_2018!BM:BM,profiles_2018!$CE:$CE,$A42)</f>
        <v>79.168888850575243</v>
      </c>
      <c r="AK60" s="10">
        <f>10^-6*SUMIFS(profiles_2018!BN:BN,profiles_2018!$CE:$CE,$A42)</f>
        <v>78.034197128641367</v>
      </c>
      <c r="AL60" s="10">
        <f>10^-6*SUMIFS(profiles_2018!BO:BO,profiles_2018!$CE:$CE,$A42)</f>
        <v>76.906659280497223</v>
      </c>
      <c r="AM60" s="10">
        <f>10^-6*SUMIFS(profiles_2018!BP:BP,profiles_2018!$CE:$CE,$A42)</f>
        <v>75.790366095140712</v>
      </c>
      <c r="AN60" s="10">
        <f>10^-6*SUMIFS(profiles_2018!BQ:BQ,profiles_2018!$CE:$CE,$A42)</f>
        <v>74.681074918698386</v>
      </c>
      <c r="AO60" s="10">
        <f>10^-6*SUMIFS(profiles_2018!BR:BR,profiles_2018!$CE:$CE,$A42)</f>
        <v>73.578707770857221</v>
      </c>
      <c r="AP60" s="10">
        <f>10^-6*SUMIFS(profiles_2018!BS:BS,profiles_2018!$CE:$CE,$A42)</f>
        <v>72.483187539759086</v>
      </c>
      <c r="AQ60" s="10">
        <f>10^-6*SUMIFS(profiles_2018!BT:BT,profiles_2018!$CE:$CE,$A42)</f>
        <v>71.394437972329271</v>
      </c>
      <c r="AR60" s="10">
        <f>10^-6*SUMIFS(profiles_2018!BU:BU,profiles_2018!$CE:$CE,$A42)</f>
        <v>70.312383664711618</v>
      </c>
      <c r="AS60" s="10">
        <f>10^-6*SUMIFS(profiles_2018!BV:BV,profiles_2018!$CE:$CE,$A42)</f>
        <v>69.236950052811395</v>
      </c>
      <c r="AT60" s="10">
        <f>10^-6*SUMIFS(profiles_2018!BW:BW,profiles_2018!$CE:$CE,$A42)</f>
        <v>68.168063402943048</v>
      </c>
      <c r="AU60" s="10">
        <f>10^-6*SUMIFS(profiles_2018!BX:BX,profiles_2018!$CE:$CE,$A42)</f>
        <v>67.105650802581891</v>
      </c>
      <c r="AV60" s="10">
        <f>10^-6*SUMIFS(profiles_2018!BY:BY,profiles_2018!$CE:$CE,$A42)</f>
        <v>66.049640151218711</v>
      </c>
      <c r="AW60" s="10">
        <f>10^-6*SUMIFS(profiles_2018!BZ:BZ,profiles_2018!$CE:$CE,$A42)</f>
        <v>64.999960151316941</v>
      </c>
      <c r="AX60" s="10">
        <f>10^-6*SUMIFS(profiles_2018!CA:CA,profiles_2018!$CE:$CE,$A42)</f>
        <v>63.956540299370104</v>
      </c>
      <c r="AY60" s="10">
        <f>10^-6*SUMIFS(profiles_2018!CB:CB,profiles_2018!$CE:$CE,$A42)</f>
        <v>62.919310877058315</v>
      </c>
      <c r="AZ60" s="10">
        <f>10^-6*SUMIFS(profiles_2018!CC:CC,profiles_2018!$CE:$CE,$A42)</f>
        <v>61.888202942504059</v>
      </c>
    </row>
    <row r="61" spans="1:52" x14ac:dyDescent="0.25">
      <c r="A61" t="str">
        <f t="shared" si="2"/>
        <v>Power generation 2018</v>
      </c>
      <c r="B61" s="10">
        <f>10^-6*SUMIFS(profiles_2018!AE:AE,profiles_2018!$CE:$CE,$A43)</f>
        <v>0</v>
      </c>
      <c r="C61" s="10">
        <f>10^-6*SUMIFS(profiles_2018!AF:AF,profiles_2018!$CE:$CE,$A43)</f>
        <v>0</v>
      </c>
      <c r="D61" s="10">
        <f>10^-6*SUMIFS(profiles_2018!AG:AG,profiles_2018!$CE:$CE,$A43)</f>
        <v>0</v>
      </c>
      <c r="E61" s="10">
        <f>10^-6*SUMIFS(profiles_2018!AH:AH,profiles_2018!$CE:$CE,$A43)</f>
        <v>0</v>
      </c>
      <c r="F61" s="10">
        <f>10^-6*SUMIFS(profiles_2018!AI:AI,profiles_2018!$CE:$CE,$A43)</f>
        <v>0</v>
      </c>
      <c r="G61" s="10">
        <f>10^-6*SUMIFS(profiles_2018!AJ:AJ,profiles_2018!$CE:$CE,$A43)</f>
        <v>175.7</v>
      </c>
      <c r="H61" s="10">
        <f>10^-6*SUMIFS(profiles_2018!AK:AK,profiles_2018!$CE:$CE,$A43)</f>
        <v>171.5318</v>
      </c>
      <c r="I61" s="10">
        <f>10^-6*SUMIFS(profiles_2018!AL:AL,profiles_2018!$CE:$CE,$A43)</f>
        <v>167.36359999999999</v>
      </c>
      <c r="J61" s="10">
        <f>10^-6*SUMIFS(profiles_2018!AM:AM,profiles_2018!$CE:$CE,$A43)</f>
        <v>163.19540000000001</v>
      </c>
      <c r="K61" s="10">
        <f>10^-6*SUMIFS(profiles_2018!AN:AN,profiles_2018!$CE:$CE,$A43)</f>
        <v>177.22346099999999</v>
      </c>
      <c r="L61" s="10">
        <f>10^-6*SUMIFS(profiles_2018!AO:AO,profiles_2018!$CE:$CE,$A43)</f>
        <v>172.73910096512498</v>
      </c>
      <c r="M61" s="10">
        <f>10^-6*SUMIFS(profiles_2018!AP:AP,profiles_2018!$CE:$CE,$A43)</f>
        <v>168.25474093024999</v>
      </c>
      <c r="N61" s="10">
        <f>10^-6*SUMIFS(profiles_2018!AQ:AQ,profiles_2018!$CE:$CE,$A43)</f>
        <v>306.53807089537497</v>
      </c>
      <c r="O61" s="10">
        <f>10^-6*SUMIFS(profiles_2018!AR:AR,profiles_2018!$CE:$CE,$A43)</f>
        <v>293.07362315950002</v>
      </c>
      <c r="P61" s="10">
        <f>10^-6*SUMIFS(profiles_2018!AS:AS,profiles_2018!$CE:$CE,$A43)</f>
        <v>292.99332542362498</v>
      </c>
      <c r="Q61" s="10">
        <f>10^-6*SUMIFS(profiles_2018!AT:AT,profiles_2018!$CE:$CE,$A43)</f>
        <v>441.75492968774995</v>
      </c>
      <c r="R61" s="10">
        <f>10^-6*SUMIFS(profiles_2018!AU:AU,profiles_2018!$CE:$CE,$A43)</f>
        <v>467.60127245187493</v>
      </c>
      <c r="S61" s="10">
        <f>10^-6*SUMIFS(profiles_2018!AV:AV,profiles_2018!$CE:$CE,$A43)</f>
        <v>458.69125489600003</v>
      </c>
      <c r="T61" s="10">
        <f>10^-6*SUMIFS(profiles_2018!AW:AW,profiles_2018!$CE:$CE,$A43)</f>
        <v>447.73571058451927</v>
      </c>
      <c r="U61" s="10">
        <f>10^-6*SUMIFS(profiles_2018!AX:AX,profiles_2018!$CE:$CE,$A43)</f>
        <v>436.7832013636982</v>
      </c>
      <c r="V61" s="17">
        <f>10^-6*SUMIFS(profiles_2018!AY:AY,profiles_2018!$CE:$CE,$A43)</f>
        <v>425.83369343219078</v>
      </c>
      <c r="W61" s="10">
        <f>10^-6*SUMIFS(profiles_2018!AZ:AZ,profiles_2018!$CE:$CE,$A43)</f>
        <v>414.88715336509267</v>
      </c>
      <c r="X61" s="10">
        <f>10^-6*SUMIFS(profiles_2018!BA:BA,profiles_2018!$CE:$CE,$A43)</f>
        <v>403.94354810974653</v>
      </c>
      <c r="Y61" s="10">
        <f>10^-6*SUMIFS(profiles_2018!BB:BB,profiles_2018!$CE:$CE,$A43)</f>
        <v>393.00284498159891</v>
      </c>
      <c r="Z61" s="10">
        <f>10^-6*SUMIFS(profiles_2018!BC:BC,profiles_2018!$CE:$CE,$A43)</f>
        <v>382.0650116600977</v>
      </c>
      <c r="AA61" s="10">
        <f>10^-6*SUMIFS(profiles_2018!BD:BD,profiles_2018!$CE:$CE,$A43)</f>
        <v>371.13001618464216</v>
      </c>
      <c r="AB61" s="10">
        <f>10^-6*SUMIFS(profiles_2018!BE:BE,profiles_2018!$CE:$CE,$A43)</f>
        <v>360.19782695057114</v>
      </c>
      <c r="AC61" s="10">
        <f>10^-6*SUMIFS(profiles_2018!BF:BF,profiles_2018!$CE:$CE,$A43)</f>
        <v>349.26841270519753</v>
      </c>
      <c r="AD61" s="10">
        <f>10^-6*SUMIFS(profiles_2018!BG:BG,profiles_2018!$CE:$CE,$A43)</f>
        <v>338.34174254389302</v>
      </c>
      <c r="AE61" s="10">
        <f>10^-6*SUMIFS(profiles_2018!BH:BH,profiles_2018!$CE:$CE,$A43)</f>
        <v>327.41778590620885</v>
      </c>
      <c r="AF61" s="10">
        <f>10^-6*SUMIFS(profiles_2018!BI:BI,profiles_2018!$CE:$CE,$A43)</f>
        <v>316.49651257204368</v>
      </c>
      <c r="AG61" s="10">
        <f>10^-6*SUMIFS(profiles_2018!BJ:BJ,profiles_2018!$CE:$CE,$A43)</f>
        <v>310.15104886762225</v>
      </c>
      <c r="AH61" s="10">
        <f>10^-6*SUMIFS(profiles_2018!BK:BK,profiles_2018!$CE:$CE,$A43)</f>
        <v>303.831217818364</v>
      </c>
      <c r="AI61" s="10">
        <f>10^-6*SUMIFS(profiles_2018!BL:BL,profiles_2018!$CE:$CE,$A43)</f>
        <v>297.53721454008007</v>
      </c>
      <c r="AJ61" s="10">
        <f>10^-6*SUMIFS(profiles_2018!BM:BM,profiles_2018!$CE:$CE,$A43)</f>
        <v>291.26827723557682</v>
      </c>
      <c r="AK61" s="10">
        <f>10^-6*SUMIFS(profiles_2018!BN:BN,profiles_2018!$CE:$CE,$A43)</f>
        <v>285.02412674889899</v>
      </c>
      <c r="AL61" s="10">
        <f>10^-6*SUMIFS(profiles_2018!BO:BO,profiles_2018!$CE:$CE,$A43)</f>
        <v>278.80448703301028</v>
      </c>
      <c r="AM61" s="10">
        <f>10^-6*SUMIFS(profiles_2018!BP:BP,profiles_2018!$CE:$CE,$A43)</f>
        <v>272.60908511516828</v>
      </c>
      <c r="AN61" s="10">
        <f>10^-6*SUMIFS(profiles_2018!BQ:BQ,profiles_2018!$CE:$CE,$A43)</f>
        <v>266.43765106268575</v>
      </c>
      <c r="AO61" s="10">
        <f>10^-6*SUMIFS(profiles_2018!BR:BR,profiles_2018!$CE:$CE,$A43)</f>
        <v>260.28991794907608</v>
      </c>
      <c r="AP61" s="10">
        <f>10^-6*SUMIFS(profiles_2018!BS:BS,profiles_2018!$CE:$CE,$A43)</f>
        <v>254.1656218205718</v>
      </c>
      <c r="AQ61" s="10">
        <f>10^-6*SUMIFS(profiles_2018!BT:BT,profiles_2018!$CE:$CE,$A43)</f>
        <v>248.06450166301906</v>
      </c>
      <c r="AR61" s="10">
        <f>10^-6*SUMIFS(profiles_2018!BU:BU,profiles_2018!$CE:$CE,$A43)</f>
        <v>241.98629936913861</v>
      </c>
      <c r="AS61" s="10">
        <f>10^-6*SUMIFS(profiles_2018!BV:BV,profiles_2018!$CE:$CE,$A43)</f>
        <v>235.93075970615331</v>
      </c>
      <c r="AT61" s="10">
        <f>10^-6*SUMIFS(profiles_2018!BW:BW,profiles_2018!$CE:$CE,$A43)</f>
        <v>229.89763028377422</v>
      </c>
      <c r="AU61" s="10">
        <f>10^-6*SUMIFS(profiles_2018!BX:BX,profiles_2018!$CE:$CE,$A43)</f>
        <v>223.88666152254552</v>
      </c>
      <c r="AV61" s="10">
        <f>10^-6*SUMIFS(profiles_2018!BY:BY,profiles_2018!$CE:$CE,$A43)</f>
        <v>217.89760662253994</v>
      </c>
      <c r="AW61" s="10">
        <f>10^-6*SUMIFS(profiles_2018!BZ:BZ,profiles_2018!$CE:$CE,$A43)</f>
        <v>211.93022153240301</v>
      </c>
      <c r="AX61" s="10">
        <f>10^-6*SUMIFS(profiles_2018!CA:CA,profiles_2018!$CE:$CE,$A43)</f>
        <v>205.9842649187438</v>
      </c>
      <c r="AY61" s="10">
        <f>10^-6*SUMIFS(profiles_2018!CB:CB,profiles_2018!$CE:$CE,$A43)</f>
        <v>200.0594981358646</v>
      </c>
      <c r="AZ61" s="10">
        <f>10^-6*SUMIFS(profiles_2018!CC:CC,profiles_2018!$CE:$CE,$A43)</f>
        <v>194.15568519582868</v>
      </c>
    </row>
    <row r="62" spans="1:52" x14ac:dyDescent="0.25">
      <c r="A62" t="str">
        <f t="shared" si="2"/>
        <v>Retail 2018</v>
      </c>
      <c r="B62" s="10">
        <f>10^-6*SUMIFS(profiles_2018!AE:AE,profiles_2018!$CE:$CE,$A44)</f>
        <v>2.664031</v>
      </c>
      <c r="C62" s="10">
        <f>10^-6*SUMIFS(profiles_2018!AF:AF,profiles_2018!$CE:$CE,$A44)</f>
        <v>2.6080863489999997</v>
      </c>
      <c r="D62" s="10">
        <f>10^-6*SUMIFS(profiles_2018!AG:AG,profiles_2018!$CE:$CE,$A44)</f>
        <v>2.5521416979999998</v>
      </c>
      <c r="E62" s="10">
        <f>10^-6*SUMIFS(profiles_2018!AH:AH,profiles_2018!$CE:$CE,$A44)</f>
        <v>2.4961970469999999</v>
      </c>
      <c r="F62" s="10">
        <f>10^-6*SUMIFS(profiles_2018!AI:AI,profiles_2018!$CE:$CE,$A44)</f>
        <v>2.440252396</v>
      </c>
      <c r="G62" s="10">
        <f>10^-6*SUMIFS(profiles_2018!AJ:AJ,profiles_2018!$CE:$CE,$A44)</f>
        <v>2.3843077450000001</v>
      </c>
      <c r="H62" s="10">
        <f>10^-6*SUMIFS(profiles_2018!AK:AK,profiles_2018!$CE:$CE,$A44)</f>
        <v>2.3283630939999997</v>
      </c>
      <c r="I62" s="10">
        <f>10^-6*SUMIFS(profiles_2018!AL:AL,profiles_2018!$CE:$CE,$A44)</f>
        <v>2.2724184429999998</v>
      </c>
      <c r="J62" s="10">
        <f>10^-6*SUMIFS(profiles_2018!AM:AM,profiles_2018!$CE:$CE,$A44)</f>
        <v>3.0527341419999998</v>
      </c>
      <c r="K62" s="10">
        <f>10^-6*SUMIFS(profiles_2018!AN:AN,profiles_2018!$CE:$CE,$A44)</f>
        <v>8.0196937512777762</v>
      </c>
      <c r="L62" s="10">
        <f>10^-6*SUMIFS(profiles_2018!AO:AO,profiles_2018!$CE:$CE,$A44)</f>
        <v>13.683448177445554</v>
      </c>
      <c r="M62" s="10">
        <f>10^-6*SUMIFS(profiles_2018!AP:AP,profiles_2018!$CE:$CE,$A44)</f>
        <v>14.624564933613327</v>
      </c>
      <c r="N62" s="10">
        <f>10^-6*SUMIFS(profiles_2018!AQ:AQ,profiles_2018!$CE:$CE,$A44)</f>
        <v>14.129319768997767</v>
      </c>
      <c r="O62" s="10">
        <f>10^-6*SUMIFS(profiles_2018!AR:AR,profiles_2018!$CE:$CE,$A44)</f>
        <v>13.634106061537217</v>
      </c>
      <c r="P62" s="10">
        <f>10^-6*SUMIFS(profiles_2018!AS:AS,profiles_2018!$CE:$CE,$A44)</f>
        <v>13.162150381476657</v>
      </c>
      <c r="Q62" s="10">
        <f>10^-6*SUMIFS(profiles_2018!AT:AT,profiles_2018!$CE:$CE,$A44)</f>
        <v>46.494496711416097</v>
      </c>
      <c r="R62" s="10">
        <f>10^-6*SUMIFS(profiles_2018!AU:AU,profiles_2018!$CE:$CE,$A44)</f>
        <v>45.538144776567997</v>
      </c>
      <c r="S62" s="10">
        <f>10^-6*SUMIFS(profiles_2018!AV:AV,profiles_2018!$CE:$CE,$A44)</f>
        <v>43.783828401719916</v>
      </c>
      <c r="T62" s="10">
        <f>10^-6*SUMIFS(profiles_2018!AW:AW,profiles_2018!$CE:$CE,$A44)</f>
        <v>42.748049367496428</v>
      </c>
      <c r="U62" s="10">
        <f>10^-6*SUMIFS(profiles_2018!AX:AX,profiles_2018!$CE:$CE,$A44)</f>
        <v>41.618057381760075</v>
      </c>
      <c r="V62" s="10">
        <f>10^-6*SUMIFS(profiles_2018!AY:AY,profiles_2018!$CE:$CE,$A44)</f>
        <v>40.488065396023721</v>
      </c>
      <c r="W62" s="10">
        <f>10^-6*SUMIFS(profiles_2018!AZ:AZ,profiles_2018!$CE:$CE,$A44)</f>
        <v>39.588054256975965</v>
      </c>
      <c r="X62" s="10">
        <f>10^-6*SUMIFS(profiles_2018!BA:BA,profiles_2018!$CE:$CE,$A44)</f>
        <v>38.689288163925397</v>
      </c>
      <c r="Y62" s="10">
        <f>10^-6*SUMIFS(profiles_2018!BB:BB,profiles_2018!$CE:$CE,$A44)</f>
        <v>37.796352221409293</v>
      </c>
      <c r="Z62" s="10">
        <f>10^-6*SUMIFS(profiles_2018!BC:BC,profiles_2018!$CE:$CE,$A44)</f>
        <v>36.904659505146739</v>
      </c>
      <c r="AA62" s="10">
        <f>10^-6*SUMIFS(profiles_2018!BD:BD,profiles_2018!$CE:$CE,$A44)</f>
        <v>36.014196169514904</v>
      </c>
      <c r="AB62" s="10">
        <f>10^-6*SUMIFS(profiles_2018!BE:BE,profiles_2018!$CE:$CE,$A44)</f>
        <v>35.502239370597174</v>
      </c>
      <c r="AC62" s="10">
        <f>10^-6*SUMIFS(profiles_2018!BF:BF,profiles_2018!$CE:$CE,$A44)</f>
        <v>34.994071265587458</v>
      </c>
      <c r="AD62" s="10">
        <f>10^-6*SUMIFS(profiles_2018!BG:BG,profiles_2018!$CE:$CE,$A44)</f>
        <v>34.489649660375441</v>
      </c>
      <c r="AE62" s="10">
        <f>10^-6*SUMIFS(profiles_2018!BH:BH,profiles_2018!$CE:$CE,$A44)</f>
        <v>33.988932830760007</v>
      </c>
      <c r="AF62" s="10">
        <f>10^-6*SUMIFS(profiles_2018!BI:BI,profiles_2018!$CE:$CE,$A44)</f>
        <v>33.491879517216553</v>
      </c>
      <c r="AG62" s="10">
        <f>10^-6*SUMIFS(profiles_2018!BJ:BJ,profiles_2018!$CE:$CE,$A44)</f>
        <v>33.03055643781812</v>
      </c>
      <c r="AH62" s="10">
        <f>10^-6*SUMIFS(profiles_2018!BK:BK,profiles_2018!$CE:$CE,$A44)</f>
        <v>32.573018803711129</v>
      </c>
      <c r="AI62" s="10">
        <f>10^-6*SUMIFS(profiles_2018!BL:BL,profiles_2018!$CE:$CE,$A44)</f>
        <v>32.119224456964687</v>
      </c>
      <c r="AJ62" s="10">
        <f>10^-6*SUMIFS(profiles_2018!BM:BM,profiles_2018!$CE:$CE,$A44)</f>
        <v>31.669131709154165</v>
      </c>
      <c r="AK62" s="10">
        <f>10^-6*SUMIFS(profiles_2018!BN:BN,profiles_2018!$CE:$CE,$A44)</f>
        <v>31.222699336132866</v>
      </c>
      <c r="AL62" s="10">
        <f>10^-6*SUMIFS(profiles_2018!BO:BO,profiles_2018!$CE:$CE,$A44)</f>
        <v>30.779886572860917</v>
      </c>
      <c r="AM62" s="10">
        <f>10^-6*SUMIFS(profiles_2018!BP:BP,profiles_2018!$CE:$CE,$A44)</f>
        <v>30.340653108292813</v>
      </c>
      <c r="AN62" s="10">
        <f>10^-6*SUMIFS(profiles_2018!BQ:BQ,profiles_2018!$CE:$CE,$A44)</f>
        <v>29.904959080320687</v>
      </c>
      <c r="AO62" s="10">
        <f>10^-6*SUMIFS(profiles_2018!BR:BR,profiles_2018!$CE:$CE,$A44)</f>
        <v>29.472765070775274</v>
      </c>
      <c r="AP62" s="10">
        <f>10^-6*SUMIFS(profiles_2018!BS:BS,profiles_2018!$CE:$CE,$A44)</f>
        <v>29.044032100481299</v>
      </c>
      <c r="AQ62" s="10">
        <f>10^-6*SUMIFS(profiles_2018!BT:BT,profiles_2018!$CE:$CE,$A44)</f>
        <v>28.62149075480356</v>
      </c>
      <c r="AR62" s="10">
        <f>10^-6*SUMIFS(profiles_2018!BU:BU,profiles_2018!$CE:$CE,$A44)</f>
        <v>28.202333787507808</v>
      </c>
      <c r="AS62" s="10">
        <f>10^-6*SUMIFS(profiles_2018!BV:BV,profiles_2018!$CE:$CE,$A44)</f>
        <v>27.786523507284471</v>
      </c>
      <c r="AT62" s="10">
        <f>10^-6*SUMIFS(profiles_2018!BW:BW,profiles_2018!$CE:$CE,$A44)</f>
        <v>27.37402264258639</v>
      </c>
      <c r="AU62" s="10">
        <f>10^-6*SUMIFS(profiles_2018!BX:BX,profiles_2018!$CE:$CE,$A44)</f>
        <v>26.964794336954053</v>
      </c>
      <c r="AV62" s="10">
        <f>10^-6*SUMIFS(profiles_2018!BY:BY,profiles_2018!$CE:$CE,$A44)</f>
        <v>26.558802144392626</v>
      </c>
      <c r="AW62" s="10">
        <f>10^-6*SUMIFS(profiles_2018!BZ:BZ,profiles_2018!$CE:$CE,$A44)</f>
        <v>26.156010024800956</v>
      </c>
      <c r="AX62" s="10">
        <f>10^-6*SUMIFS(profiles_2018!CA:CA,profiles_2018!$CE:$CE,$A44)</f>
        <v>25.756382339450859</v>
      </c>
      <c r="AY62" s="10">
        <f>10^-6*SUMIFS(profiles_2018!CB:CB,profiles_2018!$CE:$CE,$A44)</f>
        <v>25.359883846517445</v>
      </c>
      <c r="AZ62" s="10">
        <f>10^-6*SUMIFS(profiles_2018!CC:CC,profiles_2018!$CE:$CE,$A44)</f>
        <v>24.966479696658627</v>
      </c>
    </row>
    <row r="63" spans="1:52" x14ac:dyDescent="0.25">
      <c r="A63" t="str">
        <f t="shared" si="2"/>
        <v>Apparel 2018</v>
      </c>
      <c r="B63" s="10">
        <f>10^-6*SUMIFS(profiles_2018!AE:AE,profiles_2018!$CE:$CE,$A45)</f>
        <v>0</v>
      </c>
      <c r="C63" s="10">
        <f>10^-6*SUMIFS(profiles_2018!AF:AF,profiles_2018!$CE:$CE,$A45)</f>
        <v>0</v>
      </c>
      <c r="D63" s="10">
        <f>10^-6*SUMIFS(profiles_2018!AG:AG,profiles_2018!$CE:$CE,$A45)</f>
        <v>0</v>
      </c>
      <c r="E63" s="10">
        <f>10^-6*SUMIFS(profiles_2018!AH:AH,profiles_2018!$CE:$CE,$A45)</f>
        <v>0</v>
      </c>
      <c r="F63" s="10">
        <f>10^-6*SUMIFS(profiles_2018!AI:AI,profiles_2018!$CE:$CE,$A45)</f>
        <v>0</v>
      </c>
      <c r="G63" s="10">
        <f>10^-6*SUMIFS(profiles_2018!AJ:AJ,profiles_2018!$CE:$CE,$A45)</f>
        <v>0</v>
      </c>
      <c r="H63" s="10">
        <f>10^-6*SUMIFS(profiles_2018!AK:AK,profiles_2018!$CE:$CE,$A45)</f>
        <v>0</v>
      </c>
      <c r="I63" s="10">
        <f>10^-6*SUMIFS(profiles_2018!AL:AL,profiles_2018!$CE:$CE,$A45)</f>
        <v>0</v>
      </c>
      <c r="J63" s="10">
        <f>10^-6*SUMIFS(profiles_2018!AM:AM,profiles_2018!$CE:$CE,$A45)</f>
        <v>5.6155200000000006E-3</v>
      </c>
      <c r="K63" s="10">
        <f>10^-6*SUMIFS(profiles_2018!AN:AN,profiles_2018!$CE:$CE,$A45)</f>
        <v>5.4926025066666592E-3</v>
      </c>
      <c r="L63" s="10">
        <f>10^-6*SUMIFS(profiles_2018!AO:AO,profiles_2018!$CE:$CE,$A45)</f>
        <v>5.36968501333333E-3</v>
      </c>
      <c r="M63" s="10">
        <f>10^-6*SUMIFS(profiles_2018!AP:AP,profiles_2018!$CE:$CE,$A45)</f>
        <v>5.2467675199999999E-3</v>
      </c>
      <c r="N63" s="10">
        <f>10^-6*SUMIFS(profiles_2018!AQ:AQ,profiles_2018!$CE:$CE,$A45)</f>
        <v>3.5401610026666662E-2</v>
      </c>
      <c r="O63" s="10">
        <f>10^-6*SUMIFS(profiles_2018!AR:AR,profiles_2018!$CE:$CE,$A45)</f>
        <v>0.86268996053333336</v>
      </c>
      <c r="P63" s="10">
        <f>10^-6*SUMIFS(profiles_2018!AS:AS,profiles_2018!$CE:$CE,$A45)</f>
        <v>0.85342485566602211</v>
      </c>
      <c r="Q63" s="10">
        <f>10^-6*SUMIFS(profiles_2018!AT:AT,profiles_2018!$CE:$CE,$A45)</f>
        <v>1.2596594507987109</v>
      </c>
      <c r="R63" s="10">
        <f>10^-6*SUMIFS(profiles_2018!AU:AU,profiles_2018!$CE:$CE,$A45)</f>
        <v>1.8462849992913999</v>
      </c>
      <c r="S63" s="10">
        <f>10^-6*SUMIFS(profiles_2018!AV:AV,profiles_2018!$CE:$CE,$A45)</f>
        <v>1.7926980158980887</v>
      </c>
      <c r="T63" s="10">
        <f>10^-6*SUMIFS(profiles_2018!AW:AW,profiles_2018!$CE:$CE,$A45)</f>
        <v>2.4549668490170538</v>
      </c>
      <c r="U63" s="10">
        <f>10^-6*SUMIFS(profiles_2018!AX:AX,profiles_2018!$CE:$CE,$A45)</f>
        <v>2.383704461089351</v>
      </c>
      <c r="V63" s="10">
        <f>10^-6*SUMIFS(profiles_2018!AY:AY,profiles_2018!$CE:$CE,$A45)</f>
        <v>2.3124420731616504</v>
      </c>
      <c r="W63" s="10">
        <f>10^-6*SUMIFS(profiles_2018!AZ:AZ,profiles_2018!$CE:$CE,$A45)</f>
        <v>2.2418401566970814</v>
      </c>
      <c r="X63" s="10">
        <f>10^-6*SUMIFS(profiles_2018!BA:BA,profiles_2018!$CE:$CE,$A45)</f>
        <v>2.1712461636262135</v>
      </c>
      <c r="Y63" s="10">
        <f>10^-6*SUMIFS(profiles_2018!BB:BB,profiles_2018!$CE:$CE,$A45)</f>
        <v>2.1044009528693497</v>
      </c>
      <c r="Z63" s="10">
        <f>10^-6*SUMIFS(profiles_2018!BC:BC,profiles_2018!$CE:$CE,$A45)</f>
        <v>2.0593445956749017</v>
      </c>
      <c r="AA63" s="10">
        <f>10^-6*SUMIFS(profiles_2018!BD:BD,profiles_2018!$CE:$CE,$A45)</f>
        <v>2.0144166708863929</v>
      </c>
      <c r="AB63" s="10">
        <f>10^-6*SUMIFS(profiles_2018!BE:BE,profiles_2018!$CE:$CE,$A45)</f>
        <v>1.988222196755846</v>
      </c>
      <c r="AC63" s="10">
        <f>10^-6*SUMIFS(profiles_2018!BF:BF,profiles_2018!$CE:$CE,$A45)</f>
        <v>1.9621681870144421</v>
      </c>
      <c r="AD63" s="10">
        <f>10^-6*SUMIFS(profiles_2018!BG:BG,profiles_2018!$CE:$CE,$A45)</f>
        <v>1.9362530773315429</v>
      </c>
      <c r="AE63" s="10">
        <f>10^-6*SUMIFS(profiles_2018!BH:BH,profiles_2018!$CE:$CE,$A45)</f>
        <v>1.9104753207982363</v>
      </c>
      <c r="AF63" s="10">
        <f>10^-6*SUMIFS(profiles_2018!BI:BI,profiles_2018!$CE:$CE,$A45)</f>
        <v>1.8848333877332932</v>
      </c>
      <c r="AG63" s="10">
        <f>10^-6*SUMIFS(profiles_2018!BJ:BJ,profiles_2018!$CE:$CE,$A45)</f>
        <v>1.8638422837095925</v>
      </c>
      <c r="AH63" s="10">
        <f>10^-6*SUMIFS(profiles_2018!BK:BK,profiles_2018!$CE:$CE,$A45)</f>
        <v>1.8430849544327752</v>
      </c>
      <c r="AI63" s="10">
        <f>10^-6*SUMIFS(profiles_2018!BL:BL,profiles_2018!$CE:$CE,$A45)</f>
        <v>1.8225587963888845</v>
      </c>
      <c r="AJ63" s="10">
        <f>10^-6*SUMIFS(profiles_2018!BM:BM,profiles_2018!$CE:$CE,$A45)</f>
        <v>1.802261235058906</v>
      </c>
      <c r="AK63" s="10">
        <f>10^-6*SUMIFS(profiles_2018!BN:BN,profiles_2018!$CE:$CE,$A45)</f>
        <v>1.782189724595852</v>
      </c>
      <c r="AL63" s="10">
        <f>10^-6*SUMIFS(profiles_2018!BO:BO,profiles_2018!$CE:$CE,$A45)</f>
        <v>1.7623417475054453</v>
      </c>
      <c r="AM63" s="10">
        <f>10^-6*SUMIFS(profiles_2018!BP:BP,profiles_2018!$CE:$CE,$A45)</f>
        <v>1.7427148143303688</v>
      </c>
      <c r="AN63" s="10">
        <f>10^-6*SUMIFS(profiles_2018!BQ:BQ,profiles_2018!$CE:$CE,$A45)</f>
        <v>1.7233064633380051</v>
      </c>
      <c r="AO63" s="10">
        <f>10^-6*SUMIFS(profiles_2018!BR:BR,profiles_2018!$CE:$CE,$A45)</f>
        <v>1.7041142602116872</v>
      </c>
      <c r="AP63" s="10">
        <f>10^-6*SUMIFS(profiles_2018!BS:BS,profiles_2018!$CE:$CE,$A45)</f>
        <v>1.6851357977453614</v>
      </c>
      <c r="AQ63" s="10">
        <f>10^-6*SUMIFS(profiles_2018!BT:BT,profiles_2018!$CE:$CE,$A45)</f>
        <v>1.666368695541663</v>
      </c>
      <c r="AR63" s="10">
        <f>10^-6*SUMIFS(profiles_2018!BU:BU,profiles_2018!$CE:$CE,$A45)</f>
        <v>1.6478105997133541</v>
      </c>
      <c r="AS63" s="10">
        <f>10^-6*SUMIFS(profiles_2018!BV:BV,profiles_2018!$CE:$CE,$A45)</f>
        <v>1.6294591825880775</v>
      </c>
      <c r="AT63" s="10">
        <f>10^-6*SUMIFS(profiles_2018!BW:BW,profiles_2018!$CE:$CE,$A45)</f>
        <v>1.6113121424164194</v>
      </c>
      <c r="AU63" s="10">
        <f>10^-6*SUMIFS(profiles_2018!BX:BX,profiles_2018!$CE:$CE,$A45)</f>
        <v>1.5933672030831929</v>
      </c>
      <c r="AV63" s="10">
        <f>10^-6*SUMIFS(profiles_2018!BY:BY,profiles_2018!$CE:$CE,$A45)</f>
        <v>1.5756221138219628</v>
      </c>
      <c r="AW63" s="10">
        <f>10^-6*SUMIFS(profiles_2018!BZ:BZ,profiles_2018!$CE:$CE,$A45)</f>
        <v>1.5580746489327439</v>
      </c>
      <c r="AX63" s="10">
        <f>10^-6*SUMIFS(profiles_2018!CA:CA,profiles_2018!$CE:$CE,$A45)</f>
        <v>1.5407226075028271</v>
      </c>
      <c r="AY63" s="10">
        <f>10^-6*SUMIFS(profiles_2018!CB:CB,profiles_2018!$CE:$CE,$A45)</f>
        <v>1.523563813130741</v>
      </c>
      <c r="AZ63" s="10">
        <f>10^-6*SUMIFS(profiles_2018!CC:CC,profiles_2018!$CE:$CE,$A45)</f>
        <v>1.5065961136532635</v>
      </c>
    </row>
    <row r="64" spans="1:52" x14ac:dyDescent="0.25">
      <c r="A64" t="str">
        <f t="shared" si="2"/>
        <v>Fossil Fuels 2018</v>
      </c>
      <c r="B64" s="10">
        <f>10^-6*SUMIFS(profiles_2018!AE:AE,profiles_2018!$CE:$CE,$A46)</f>
        <v>0</v>
      </c>
      <c r="C64" s="10">
        <f>10^-6*SUMIFS(profiles_2018!AF:AF,profiles_2018!$CE:$CE,$A46)</f>
        <v>0</v>
      </c>
      <c r="D64" s="10">
        <f>10^-6*SUMIFS(profiles_2018!AG:AG,profiles_2018!$CE:$CE,$A46)</f>
        <v>0</v>
      </c>
      <c r="E64" s="10">
        <f>10^-6*SUMIFS(profiles_2018!AH:AH,profiles_2018!$CE:$CE,$A46)</f>
        <v>0</v>
      </c>
      <c r="F64" s="10">
        <f>10^-6*SUMIFS(profiles_2018!AI:AI,profiles_2018!$CE:$CE,$A46)</f>
        <v>0</v>
      </c>
      <c r="G64" s="10">
        <f>10^-6*SUMIFS(profiles_2018!AJ:AJ,profiles_2018!$CE:$CE,$A46)</f>
        <v>7.4799724950000002</v>
      </c>
      <c r="H64" s="10">
        <f>10^-6*SUMIFS(profiles_2018!AK:AK,profiles_2018!$CE:$CE,$A46)</f>
        <v>7.3119321616666593</v>
      </c>
      <c r="I64" s="10">
        <f>10^-6*SUMIFS(profiles_2018!AL:AL,profiles_2018!$CE:$CE,$A46)</f>
        <v>7.1438918283333299</v>
      </c>
      <c r="J64" s="10">
        <f>10^-6*SUMIFS(profiles_2018!AM:AM,profiles_2018!$CE:$CE,$A46)</f>
        <v>7.6808204949999999</v>
      </c>
      <c r="K64" s="10">
        <f>10^-6*SUMIFS(profiles_2018!AN:AN,profiles_2018!$CE:$CE,$A46)</f>
        <v>30.723434026111104</v>
      </c>
      <c r="L64" s="10">
        <f>10^-6*SUMIFS(profiles_2018!AO:AO,profiles_2018!$CE:$CE,$A46)</f>
        <v>30.257242172447214</v>
      </c>
      <c r="M64" s="10">
        <f>10^-6*SUMIFS(profiles_2018!AP:AP,profiles_2018!$CE:$CE,$A46)</f>
        <v>29.791050318783334</v>
      </c>
      <c r="N64" s="10">
        <f>10^-6*SUMIFS(profiles_2018!AQ:AQ,profiles_2018!$CE:$CE,$A46)</f>
        <v>63.037681465119434</v>
      </c>
      <c r="O64" s="10">
        <f>10^-6*SUMIFS(profiles_2018!AR:AR,profiles_2018!$CE:$CE,$A46)</f>
        <v>66.485950944788883</v>
      </c>
      <c r="P64" s="10">
        <f>10^-6*SUMIFS(profiles_2018!AS:AS,profiles_2018!$CE:$CE,$A46)</f>
        <v>70.489357992578306</v>
      </c>
      <c r="Q64" s="10">
        <f>10^-6*SUMIFS(profiles_2018!AT:AT,profiles_2018!$CE:$CE,$A46)</f>
        <v>95.827259408296769</v>
      </c>
      <c r="R64" s="10">
        <f>10^-6*SUMIFS(profiles_2018!AU:AU,profiles_2018!$CE:$CE,$A46)</f>
        <v>107.2542320240152</v>
      </c>
      <c r="S64" s="10">
        <f>10^-6*SUMIFS(profiles_2018!AV:AV,profiles_2018!$CE:$CE,$A46)</f>
        <v>103.73284009573366</v>
      </c>
      <c r="T64" s="10">
        <f>10^-6*SUMIFS(profiles_2018!AW:AW,profiles_2018!$CE:$CE,$A46)</f>
        <v>101.51939202655433</v>
      </c>
      <c r="U64" s="10">
        <f>10^-6*SUMIFS(profiles_2018!AX:AX,profiles_2018!$CE:$CE,$A46)</f>
        <v>99.314563565121745</v>
      </c>
      <c r="V64" s="10">
        <f>10^-6*SUMIFS(profiles_2018!AY:AY,profiles_2018!$CE:$CE,$A46)</f>
        <v>97.109735103689118</v>
      </c>
      <c r="W64" s="10">
        <f>10^-6*SUMIFS(profiles_2018!AZ:AZ,profiles_2018!$CE:$CE,$A46)</f>
        <v>95.813466841759322</v>
      </c>
      <c r="X64" s="10">
        <f>10^-6*SUMIFS(profiles_2018!BA:BA,profiles_2018!$CE:$CE,$A46)</f>
        <v>94.573803620881975</v>
      </c>
      <c r="Y64" s="10">
        <f>10^-6*SUMIFS(profiles_2018!BB:BB,profiles_2018!$CE:$CE,$A46)</f>
        <v>93.338170537678877</v>
      </c>
      <c r="Z64" s="10">
        <f>10^-6*SUMIFS(profiles_2018!BC:BC,profiles_2018!$CE:$CE,$A46)</f>
        <v>92.106522709117598</v>
      </c>
      <c r="AA64" s="10">
        <f>10^-6*SUMIFS(profiles_2018!BD:BD,profiles_2018!$CE:$CE,$A46)</f>
        <v>91.198565780332856</v>
      </c>
      <c r="AB64" s="10">
        <f>10^-6*SUMIFS(profiles_2018!BE:BE,profiles_2018!$CE:$CE,$A46)</f>
        <v>90.294876928711929</v>
      </c>
      <c r="AC64" s="10">
        <f>10^-6*SUMIFS(profiles_2018!BF:BF,profiles_2018!$CE:$CE,$A46)</f>
        <v>89.395408621325743</v>
      </c>
      <c r="AD64" s="10">
        <f>10^-6*SUMIFS(profiles_2018!BG:BG,profiles_2018!$CE:$CE,$A46)</f>
        <v>88.500113854612536</v>
      </c>
      <c r="AE64" s="10">
        <f>10^-6*SUMIFS(profiles_2018!BH:BH,profiles_2018!$CE:$CE,$A46)</f>
        <v>87.608946148481294</v>
      </c>
      <c r="AF64" s="10">
        <f>10^-6*SUMIFS(profiles_2018!BI:BI,profiles_2018!$CE:$CE,$A46)</f>
        <v>86.721859540484047</v>
      </c>
      <c r="AG64" s="10">
        <f>10^-6*SUMIFS(profiles_2018!BJ:BJ,profiles_2018!$CE:$CE,$A46)</f>
        <v>85.857676799435481</v>
      </c>
      <c r="AH64" s="10">
        <f>10^-6*SUMIFS(profiles_2018!BK:BK,profiles_2018!$CE:$CE,$A46)</f>
        <v>85.001739859748724</v>
      </c>
      <c r="AI64" s="10">
        <f>10^-6*SUMIFS(profiles_2018!BL:BL,profiles_2018!$CE:$CE,$A46)</f>
        <v>84.153956889182069</v>
      </c>
      <c r="AJ64" s="10">
        <f>10^-6*SUMIFS(profiles_2018!BM:BM,profiles_2018!$CE:$CE,$A46)</f>
        <v>83.314237078216337</v>
      </c>
      <c r="AK64" s="10">
        <f>10^-6*SUMIFS(profiles_2018!BN:BN,profiles_2018!$CE:$CE,$A46)</f>
        <v>82.48249062866428</v>
      </c>
      <c r="AL64" s="10">
        <f>10^-6*SUMIFS(profiles_2018!BO:BO,profiles_2018!$CE:$CE,$A46)</f>
        <v>81.65862874240706</v>
      </c>
      <c r="AM64" s="10">
        <f>10^-6*SUMIFS(profiles_2018!BP:BP,profiles_2018!$CE:$CE,$A46)</f>
        <v>80.842563610256946</v>
      </c>
      <c r="AN64" s="10">
        <f>10^-6*SUMIFS(profiles_2018!BQ:BQ,profiles_2018!$CE:$CE,$A46)</f>
        <v>80.034208400944379</v>
      </c>
      <c r="AO64" s="10">
        <f>10^-6*SUMIFS(profiles_2018!BR:BR,profiles_2018!$CE:$CE,$A46)</f>
        <v>79.233477250226372</v>
      </c>
      <c r="AP64" s="10">
        <f>10^-6*SUMIFS(profiles_2018!BS:BS,profiles_2018!$CE:$CE,$A46)</f>
        <v>78.440285250116304</v>
      </c>
      <c r="AQ64" s="10">
        <f>10^-6*SUMIFS(profiles_2018!BT:BT,profiles_2018!$CE:$CE,$A46)</f>
        <v>77.654548438235935</v>
      </c>
      <c r="AR64" s="10">
        <f>10^-6*SUMIFS(profiles_2018!BU:BU,profiles_2018!$CE:$CE,$A46)</f>
        <v>76.876183787282599</v>
      </c>
      <c r="AS64" s="10">
        <f>10^-6*SUMIFS(profiles_2018!BV:BV,profiles_2018!$CE:$CE,$A46)</f>
        <v>76.10510919461683</v>
      </c>
      <c r="AT64" s="10">
        <f>10^-6*SUMIFS(profiles_2018!BW:BW,profiles_2018!$CE:$CE,$A46)</f>
        <v>75.341243471962912</v>
      </c>
      <c r="AU64" s="10">
        <f>10^-6*SUMIFS(profiles_2018!BX:BX,profiles_2018!$CE:$CE,$A46)</f>
        <v>74.584506335227303</v>
      </c>
      <c r="AV64" s="10">
        <f>10^-6*SUMIFS(profiles_2018!BY:BY,profiles_2018!$CE:$CE,$A46)</f>
        <v>73.834818394428254</v>
      </c>
      <c r="AW64" s="10">
        <f>10^-6*SUMIFS(profiles_2018!BZ:BZ,profiles_2018!$CE:$CE,$A46)</f>
        <v>73.092101143737949</v>
      </c>
      <c r="AX64" s="10">
        <f>10^-6*SUMIFS(profiles_2018!CA:CA,profiles_2018!$CE:$CE,$A46)</f>
        <v>72.356276951636033</v>
      </c>
      <c r="AY64" s="10">
        <f>10^-6*SUMIFS(profiles_2018!CB:CB,profiles_2018!$CE:$CE,$A46)</f>
        <v>71.62726905117303</v>
      </c>
      <c r="AZ64" s="10">
        <f>10^-6*SUMIFS(profiles_2018!CC:CC,profiles_2018!$CE:$CE,$A46)</f>
        <v>70.905001530341039</v>
      </c>
    </row>
    <row r="65" spans="1:52" x14ac:dyDescent="0.25">
      <c r="A65" t="str">
        <f>"Other "&amp;A51</f>
        <v>Other 2018</v>
      </c>
      <c r="B65" s="10">
        <f>10^-6*SUMIFS(profiles_2018!AE:AE,profiles_2018!$CE:$CE,$A47)</f>
        <v>140.91731099999998</v>
      </c>
      <c r="C65" s="10">
        <f>10^-6*SUMIFS(profiles_2018!AF:AF,profiles_2018!$CE:$CE,$A47)</f>
        <v>137.261023294117</v>
      </c>
      <c r="D65" s="10">
        <f>10^-6*SUMIFS(profiles_2018!AG:AG,profiles_2018!$CE:$CE,$A47)</f>
        <v>133.604735588235</v>
      </c>
      <c r="E65" s="10">
        <f>10^-6*SUMIFS(profiles_2018!AH:AH,profiles_2018!$CE:$CE,$A47)</f>
        <v>129.94844788235199</v>
      </c>
      <c r="F65" s="10">
        <f>10^-6*SUMIFS(profiles_2018!AI:AI,profiles_2018!$CE:$CE,$A47)</f>
        <v>126.29216017646999</v>
      </c>
      <c r="G65" s="10">
        <f>10^-6*SUMIFS(profiles_2018!AJ:AJ,profiles_2018!$CE:$CE,$A47)</f>
        <v>122.635872470588</v>
      </c>
      <c r="H65" s="10">
        <f>10^-6*SUMIFS(profiles_2018!AK:AK,profiles_2018!$CE:$CE,$A47)</f>
        <v>118.979584764705</v>
      </c>
      <c r="I65" s="10">
        <f>10^-6*SUMIFS(profiles_2018!AL:AL,profiles_2018!$CE:$CE,$A47)</f>
        <v>115.323297058823</v>
      </c>
      <c r="J65" s="10">
        <f>10^-6*SUMIFS(profiles_2018!AM:AM,profiles_2018!$CE:$CE,$A47)</f>
        <v>111.66700935294101</v>
      </c>
      <c r="K65" s="10">
        <f>10^-6*SUMIFS(profiles_2018!AN:AN,profiles_2018!$CE:$CE,$A47)</f>
        <v>108.01072164705799</v>
      </c>
      <c r="L65" s="10">
        <f>10^-6*SUMIFS(profiles_2018!AO:AO,profiles_2018!$CE:$CE,$A47)</f>
        <v>104.47431594117599</v>
      </c>
      <c r="M65" s="10">
        <f>10^-6*SUMIFS(profiles_2018!AP:AP,profiles_2018!$CE:$CE,$A47)</f>
        <v>100.822424439044</v>
      </c>
      <c r="N65" s="10">
        <f>10^-6*SUMIFS(profiles_2018!AQ:AQ,profiles_2018!$CE:$CE,$A47)</f>
        <v>97.161577036911694</v>
      </c>
      <c r="O65" s="10">
        <f>10^-6*SUMIFS(profiles_2018!AR:AR,profiles_2018!$CE:$CE,$A47)</f>
        <v>93.500729634779404</v>
      </c>
      <c r="P65" s="10">
        <f>10^-6*SUMIFS(profiles_2018!AS:AS,profiles_2018!$CE:$CE,$A47)</f>
        <v>89.839882232647</v>
      </c>
      <c r="Q65" s="10">
        <f>10^-6*SUMIFS(profiles_2018!AT:AT,profiles_2018!$CE:$CE,$A47)</f>
        <v>86.179034830514695</v>
      </c>
      <c r="R65" s="10">
        <f>10^-6*SUMIFS(profiles_2018!AU:AU,profiles_2018!$CE:$CE,$A47)</f>
        <v>82.549008428382294</v>
      </c>
      <c r="S65" s="10">
        <f>10^-6*SUMIFS(profiles_2018!AV:AV,profiles_2018!$CE:$CE,$A47)</f>
        <v>79.622295666249983</v>
      </c>
      <c r="T65" s="10">
        <f>10^-6*SUMIFS(profiles_2018!AW:AW,profiles_2018!$CE:$CE,$A47)</f>
        <v>78.069439114336348</v>
      </c>
      <c r="U65" s="10">
        <f>10^-6*SUMIFS(profiles_2018!AX:AX,profiles_2018!$CE:$CE,$A47)</f>
        <v>76.477998913754789</v>
      </c>
      <c r="V65" s="10">
        <f>10^-6*SUMIFS(profiles_2018!AY:AY,profiles_2018!$CE:$CE,$A47)</f>
        <v>74.886562045723267</v>
      </c>
      <c r="W65" s="10">
        <f>10^-6*SUMIFS(profiles_2018!AZ:AZ,profiles_2018!$CE:$CE,$A47)</f>
        <v>73.337893427970542</v>
      </c>
      <c r="X65" s="10">
        <f>10^-6*SUMIFS(profiles_2018!BA:BA,profiles_2018!$CE:$CE,$A47)</f>
        <v>71.789229103122437</v>
      </c>
      <c r="Y65" s="10">
        <f>10^-6*SUMIFS(profiles_2018!BB:BB,profiles_2018!$CE:$CE,$A47)</f>
        <v>70.240569023369574</v>
      </c>
      <c r="Z65" s="10">
        <f>10^-6*SUMIFS(profiles_2018!BC:BC,profiles_2018!$CE:$CE,$A47)</f>
        <v>68.691913141435052</v>
      </c>
      <c r="AA65" s="10">
        <f>10^-6*SUMIFS(profiles_2018!BD:BD,profiles_2018!$CE:$CE,$A47)</f>
        <v>67.143261410568158</v>
      </c>
      <c r="AB65" s="10">
        <f>10^-6*SUMIFS(profiles_2018!BE:BE,profiles_2018!$CE:$CE,$A47)</f>
        <v>65.603455062917973</v>
      </c>
      <c r="AC65" s="10">
        <f>10^-6*SUMIFS(profiles_2018!BF:BF,profiles_2018!$CE:$CE,$A47)</f>
        <v>64.063728580535681</v>
      </c>
      <c r="AD65" s="10">
        <f>10^-6*SUMIFS(profiles_2018!BG:BG,profiles_2018!$CE:$CE,$A47)</f>
        <v>62.524081073973896</v>
      </c>
      <c r="AE65" s="10">
        <f>10^-6*SUMIFS(profiles_2018!BH:BH,profiles_2018!$CE:$CE,$A47)</f>
        <v>60.984511663690853</v>
      </c>
      <c r="AF65" s="10">
        <f>10^-6*SUMIFS(profiles_2018!BI:BI,profiles_2018!$CE:$CE,$A47)</f>
        <v>59.445019479940136</v>
      </c>
      <c r="AG65" s="10">
        <f>10^-6*SUMIFS(profiles_2018!BJ:BJ,profiles_2018!$CE:$CE,$A47)</f>
        <v>57.905603662661619</v>
      </c>
      <c r="AH65" s="10">
        <f>10^-6*SUMIFS(profiles_2018!BK:BK,profiles_2018!$CE:$CE,$A47)</f>
        <v>56.366263361373299</v>
      </c>
      <c r="AI65" s="10">
        <f>10^-6*SUMIFS(profiles_2018!BL:BL,profiles_2018!$CE:$CE,$A47)</f>
        <v>54.826997735065127</v>
      </c>
      <c r="AJ65" s="10">
        <f>10^-6*SUMIFS(profiles_2018!BM:BM,profiles_2018!$CE:$CE,$A47)</f>
        <v>53.28780595209313</v>
      </c>
      <c r="AK65" s="10">
        <f>10^-6*SUMIFS(profiles_2018!BN:BN,profiles_2018!$CE:$CE,$A47)</f>
        <v>51.748687190075273</v>
      </c>
      <c r="AL65" s="10">
        <f>10^-6*SUMIFS(profiles_2018!BO:BO,profiles_2018!$CE:$CE,$A47)</f>
        <v>50.209640635788254</v>
      </c>
      <c r="AM65" s="10">
        <f>10^-6*SUMIFS(profiles_2018!BP:BP,profiles_2018!$CE:$CE,$A47)</f>
        <v>48.670665485065584</v>
      </c>
      <c r="AN65" s="10">
        <f>10^-6*SUMIFS(profiles_2018!BQ:BQ,profiles_2018!$CE:$CE,$A47)</f>
        <v>47.13176094269641</v>
      </c>
      <c r="AO65" s="10">
        <f>10^-6*SUMIFS(profiles_2018!BR:BR,profiles_2018!$CE:$CE,$A47)</f>
        <v>45.592926222326284</v>
      </c>
      <c r="AP65" s="10">
        <f>10^-6*SUMIFS(profiles_2018!BS:BS,profiles_2018!$CE:$CE,$A47)</f>
        <v>44.05416054635814</v>
      </c>
      <c r="AQ65" s="10">
        <f>10^-6*SUMIFS(profiles_2018!BT:BT,profiles_2018!$CE:$CE,$A47)</f>
        <v>42.51546314585498</v>
      </c>
      <c r="AR65" s="10">
        <f>10^-6*SUMIFS(profiles_2018!BU:BU,profiles_2018!$CE:$CE,$A47)</f>
        <v>40.97683326044325</v>
      </c>
      <c r="AS65" s="10">
        <f>10^-6*SUMIFS(profiles_2018!BV:BV,profiles_2018!$CE:$CE,$A47)</f>
        <v>39.438270138217625</v>
      </c>
      <c r="AT65" s="10">
        <f>10^-6*SUMIFS(profiles_2018!BW:BW,profiles_2018!$CE:$CE,$A47)</f>
        <v>37.899773035646589</v>
      </c>
      <c r="AU65" s="10">
        <f>10^-6*SUMIFS(profiles_2018!BX:BX,profiles_2018!$CE:$CE,$A47)</f>
        <v>36.361341217479378</v>
      </c>
      <c r="AV65" s="10">
        <f>10^-6*SUMIFS(profiles_2018!BY:BY,profiles_2018!$CE:$CE,$A47)</f>
        <v>34.822973956653236</v>
      </c>
      <c r="AW65" s="10">
        <f>10^-6*SUMIFS(profiles_2018!BZ:BZ,profiles_2018!$CE:$CE,$A47)</f>
        <v>33.284670534202952</v>
      </c>
      <c r="AX65" s="10">
        <f>10^-6*SUMIFS(profiles_2018!CA:CA,profiles_2018!$CE:$CE,$A47)</f>
        <v>31.746430239170198</v>
      </c>
      <c r="AY65" s="10">
        <f>10^-6*SUMIFS(profiles_2018!CB:CB,profiles_2018!$CE:$CE,$A47)</f>
        <v>30.208252368514486</v>
      </c>
      <c r="AZ65" s="10">
        <f>10^-6*SUMIFS(profiles_2018!CC:CC,profiles_2018!$CE:$CE,$A47)</f>
        <v>28.670136227024983</v>
      </c>
    </row>
    <row r="66" spans="1:52" x14ac:dyDescent="0.25">
      <c r="A66" t="s">
        <v>17167</v>
      </c>
      <c r="B66" s="10">
        <f>SUM(B53:B65)</f>
        <v>161.56995671944185</v>
      </c>
      <c r="C66" s="10">
        <f t="shared" ref="C66:AZ66" si="3">SUM(C53:C65)</f>
        <v>157.62778572059236</v>
      </c>
      <c r="D66" s="10">
        <f t="shared" si="3"/>
        <v>171.98561472174384</v>
      </c>
      <c r="E66" s="10">
        <f t="shared" si="3"/>
        <v>168.09795272289435</v>
      </c>
      <c r="F66" s="10">
        <f t="shared" si="3"/>
        <v>165.99385111782587</v>
      </c>
      <c r="G66" s="10">
        <f t="shared" si="3"/>
        <v>586.33043254621896</v>
      </c>
      <c r="H66" s="10">
        <f t="shared" si="3"/>
        <v>630.31293378116823</v>
      </c>
      <c r="I66" s="10">
        <f t="shared" si="3"/>
        <v>626.97170785600429</v>
      </c>
      <c r="J66" s="10">
        <f t="shared" si="3"/>
        <v>621.99475265637614</v>
      </c>
      <c r="K66" s="10">
        <f t="shared" si="3"/>
        <v>675.51899044374454</v>
      </c>
      <c r="L66" s="10">
        <f t="shared" si="3"/>
        <v>850.0257825161583</v>
      </c>
      <c r="M66" s="10">
        <f t="shared" si="3"/>
        <v>866.7473490293778</v>
      </c>
      <c r="N66" s="10">
        <f t="shared" si="3"/>
        <v>1056.7367543271994</v>
      </c>
      <c r="O66" s="10">
        <f t="shared" si="3"/>
        <v>1046.1778661801916</v>
      </c>
      <c r="P66" s="10">
        <f t="shared" si="3"/>
        <v>1130.5322816206376</v>
      </c>
      <c r="Q66" s="10">
        <f t="shared" si="3"/>
        <v>1412.7872967307555</v>
      </c>
      <c r="R66" s="10">
        <f t="shared" si="3"/>
        <v>1492.7648620192047</v>
      </c>
      <c r="S66" s="10">
        <f t="shared" si="3"/>
        <v>1480.1031554792064</v>
      </c>
      <c r="T66" s="10">
        <f t="shared" si="3"/>
        <v>1445.9008766884151</v>
      </c>
      <c r="U66" s="10">
        <f t="shared" si="3"/>
        <v>1405.6200779012502</v>
      </c>
      <c r="V66" s="10">
        <f t="shared" si="3"/>
        <v>1366.3707682596769</v>
      </c>
      <c r="W66" s="10">
        <f t="shared" si="3"/>
        <v>1339.476290478161</v>
      </c>
      <c r="X66" s="10">
        <f t="shared" si="3"/>
        <v>1312.5874597527807</v>
      </c>
      <c r="Y66" s="10">
        <f t="shared" si="3"/>
        <v>1285.5211454435605</v>
      </c>
      <c r="Z66" s="10">
        <f t="shared" si="3"/>
        <v>1258.5426722528948</v>
      </c>
      <c r="AA66" s="10">
        <f t="shared" si="3"/>
        <v>1231.9395322268265</v>
      </c>
      <c r="AB66" s="10">
        <f t="shared" si="3"/>
        <v>1207.3883237330588</v>
      </c>
      <c r="AC66" s="10">
        <f t="shared" si="3"/>
        <v>1182.9364374046681</v>
      </c>
      <c r="AD66" s="10">
        <f t="shared" si="3"/>
        <v>1158.551931863379</v>
      </c>
      <c r="AE66" s="10">
        <f t="shared" si="3"/>
        <v>1134.3950604039267</v>
      </c>
      <c r="AF66" s="10">
        <f t="shared" si="3"/>
        <v>1110.3017577948606</v>
      </c>
      <c r="AG66" s="10">
        <f t="shared" si="3"/>
        <v>1091.7439184945044</v>
      </c>
      <c r="AH66" s="10">
        <f t="shared" si="3"/>
        <v>1073.2853710408408</v>
      </c>
      <c r="AI66" s="10">
        <f t="shared" si="3"/>
        <v>1054.9247404776488</v>
      </c>
      <c r="AJ66" s="10">
        <f t="shared" si="3"/>
        <v>1036.6604621621264</v>
      </c>
      <c r="AK66" s="10">
        <f t="shared" si="3"/>
        <v>1018.491463033882</v>
      </c>
      <c r="AL66" s="10">
        <f t="shared" si="3"/>
        <v>1000.5198812186263</v>
      </c>
      <c r="AM66" s="10">
        <f t="shared" si="3"/>
        <v>982.64571587517491</v>
      </c>
      <c r="AN66" s="10">
        <f t="shared" si="3"/>
        <v>964.86376466726574</v>
      </c>
      <c r="AO66" s="10">
        <f t="shared" si="3"/>
        <v>947.17300062003551</v>
      </c>
      <c r="AP66" s="10">
        <f t="shared" si="3"/>
        <v>929.57240819588287</v>
      </c>
      <c r="AQ66" s="10">
        <f t="shared" si="3"/>
        <v>912.06494223383822</v>
      </c>
      <c r="AR66" s="10">
        <f t="shared" si="3"/>
        <v>894.64575874990112</v>
      </c>
      <c r="AS66" s="10">
        <f t="shared" si="3"/>
        <v>877.31387455548122</v>
      </c>
      <c r="AT66" s="10">
        <f t="shared" si="3"/>
        <v>860.06831741161011</v>
      </c>
      <c r="AU66" s="10">
        <f t="shared" si="3"/>
        <v>842.90812590699898</v>
      </c>
      <c r="AV66" s="10">
        <f t="shared" si="3"/>
        <v>827.02514982502646</v>
      </c>
      <c r="AW66" s="10">
        <f t="shared" si="3"/>
        <v>811.22675577495124</v>
      </c>
      <c r="AX66" s="10">
        <f t="shared" si="3"/>
        <v>795.51200177949295</v>
      </c>
      <c r="AY66" s="10">
        <f t="shared" si="3"/>
        <v>779.87995635202833</v>
      </c>
      <c r="AZ66" s="10">
        <f t="shared" si="3"/>
        <v>764.32969837976054</v>
      </c>
    </row>
    <row r="67" spans="1:52" x14ac:dyDescent="0.25">
      <c r="A67" t="s">
        <v>1707</v>
      </c>
      <c r="B67" s="16">
        <f>B2</f>
        <v>161.56995671944185</v>
      </c>
      <c r="C67" s="16">
        <f t="shared" ref="C67:AZ67" si="4">C2</f>
        <v>157.6277857205923</v>
      </c>
      <c r="D67" s="16">
        <f t="shared" si="4"/>
        <v>171.9856147217439</v>
      </c>
      <c r="E67" s="16">
        <f t="shared" si="4"/>
        <v>168.09795272289441</v>
      </c>
      <c r="F67" s="16">
        <f t="shared" si="4"/>
        <v>165.99385111782584</v>
      </c>
      <c r="G67" s="16">
        <f t="shared" si="4"/>
        <v>586.33043254621896</v>
      </c>
      <c r="H67" s="16">
        <f t="shared" si="4"/>
        <v>630.31293378116823</v>
      </c>
      <c r="I67" s="16">
        <f t="shared" si="4"/>
        <v>626.9717078560044</v>
      </c>
      <c r="J67" s="16">
        <f t="shared" si="4"/>
        <v>621.99475265637625</v>
      </c>
      <c r="K67" s="16">
        <f t="shared" si="4"/>
        <v>675.51899044374443</v>
      </c>
      <c r="L67" s="16">
        <f t="shared" si="4"/>
        <v>850.02578251615807</v>
      </c>
      <c r="M67" s="16">
        <f t="shared" si="4"/>
        <v>866.74734902937792</v>
      </c>
      <c r="N67" s="16">
        <f t="shared" si="4"/>
        <v>1056.7367543271992</v>
      </c>
      <c r="O67" s="16">
        <f t="shared" si="4"/>
        <v>1046.177866180192</v>
      </c>
      <c r="P67" s="16">
        <f t="shared" si="4"/>
        <v>1130.5322816206378</v>
      </c>
      <c r="Q67" s="16">
        <f t="shared" si="4"/>
        <v>1412.7872967307565</v>
      </c>
      <c r="R67" s="16">
        <f t="shared" si="4"/>
        <v>1492.7648620192047</v>
      </c>
      <c r="S67" s="16">
        <f t="shared" si="4"/>
        <v>1480.1031554792062</v>
      </c>
      <c r="T67" s="16">
        <f t="shared" si="4"/>
        <v>1445.9008766884151</v>
      </c>
      <c r="U67" s="16">
        <f t="shared" si="4"/>
        <v>1405.6200779012509</v>
      </c>
      <c r="V67" s="16">
        <f t="shared" si="4"/>
        <v>1366.3707682596769</v>
      </c>
      <c r="W67" s="16">
        <f t="shared" si="4"/>
        <v>1339.476290478161</v>
      </c>
      <c r="X67" s="16">
        <f t="shared" si="4"/>
        <v>1312.5874597527816</v>
      </c>
      <c r="Y67" s="16">
        <f t="shared" si="4"/>
        <v>1285.521145443563</v>
      </c>
      <c r="Z67" s="16">
        <f t="shared" si="4"/>
        <v>1258.5426722528955</v>
      </c>
      <c r="AA67" s="16">
        <f t="shared" si="4"/>
        <v>1231.9395322268269</v>
      </c>
      <c r="AB67" s="16">
        <f t="shared" si="4"/>
        <v>1207.3883237330588</v>
      </c>
      <c r="AC67" s="16">
        <f t="shared" si="4"/>
        <v>1182.9364374046691</v>
      </c>
      <c r="AD67" s="16">
        <f t="shared" si="4"/>
        <v>1158.5519318633783</v>
      </c>
      <c r="AE67" s="16">
        <f t="shared" si="4"/>
        <v>1134.3950604039255</v>
      </c>
      <c r="AF67" s="16">
        <f t="shared" si="4"/>
        <v>1110.301757794861</v>
      </c>
      <c r="AG67" s="16">
        <f t="shared" si="4"/>
        <v>1091.7439184945056</v>
      </c>
      <c r="AH67" s="16">
        <f t="shared" si="4"/>
        <v>1073.2853710408406</v>
      </c>
      <c r="AI67" s="16">
        <f t="shared" si="4"/>
        <v>1054.9247404776493</v>
      </c>
      <c r="AJ67" s="16">
        <f t="shared" si="4"/>
        <v>1036.6604621621261</v>
      </c>
      <c r="AK67" s="16">
        <f t="shared" si="4"/>
        <v>1018.4914630338823</v>
      </c>
      <c r="AL67" s="16">
        <f t="shared" si="4"/>
        <v>1000.5198812186256</v>
      </c>
      <c r="AM67" s="16">
        <f t="shared" si="4"/>
        <v>982.64571587517435</v>
      </c>
      <c r="AN67" s="16">
        <f t="shared" si="4"/>
        <v>964.86376466726517</v>
      </c>
      <c r="AO67" s="16">
        <f t="shared" si="4"/>
        <v>947.1730006200354</v>
      </c>
      <c r="AP67" s="16">
        <f t="shared" si="4"/>
        <v>929.57240819588321</v>
      </c>
      <c r="AQ67" s="16">
        <f t="shared" si="4"/>
        <v>912.06494223383811</v>
      </c>
      <c r="AR67" s="16">
        <f t="shared" si="4"/>
        <v>894.64575874990123</v>
      </c>
      <c r="AS67" s="16">
        <f t="shared" si="4"/>
        <v>877.31387455548054</v>
      </c>
      <c r="AT67" s="16">
        <f t="shared" si="4"/>
        <v>860.06831741160943</v>
      </c>
      <c r="AU67" s="16">
        <f t="shared" si="4"/>
        <v>842.90812590699875</v>
      </c>
      <c r="AV67" s="16">
        <f t="shared" si="4"/>
        <v>827.02514982502578</v>
      </c>
      <c r="AW67" s="16">
        <f t="shared" si="4"/>
        <v>811.2267557749509</v>
      </c>
      <c r="AX67" s="16">
        <f t="shared" si="4"/>
        <v>795.51200177949306</v>
      </c>
      <c r="AY67" s="16">
        <f t="shared" si="4"/>
        <v>779.87995635202856</v>
      </c>
      <c r="AZ67" s="16">
        <f t="shared" si="4"/>
        <v>764.32969837975963</v>
      </c>
    </row>
    <row r="69" spans="1:52" x14ac:dyDescent="0.25">
      <c r="A69" s="3">
        <v>2021</v>
      </c>
    </row>
    <row r="70" spans="1:52" x14ac:dyDescent="0.25">
      <c r="A70" s="3" t="s">
        <v>3109</v>
      </c>
    </row>
    <row r="71" spans="1:52" x14ac:dyDescent="0.25">
      <c r="A71" t="str">
        <f>A35&amp;" "&amp;$A$69</f>
        <v>Services 2021</v>
      </c>
      <c r="B71" s="10">
        <f>10^-6*SUMIFS(profiles_2021!AE:AE,profiles_2021!$CE:$CE,$A35)</f>
        <v>0</v>
      </c>
      <c r="C71" s="10">
        <f>10^-6*SUMIFS(profiles_2021!AF:AF,profiles_2021!$CE:$CE,$A35)</f>
        <v>0</v>
      </c>
      <c r="D71" s="10">
        <f>10^-6*SUMIFS(profiles_2021!AG:AG,profiles_2021!$CE:$CE,$A35)</f>
        <v>0</v>
      </c>
      <c r="E71" s="10">
        <f>10^-6*SUMIFS(profiles_2021!AH:AH,profiles_2021!$CE:$CE,$A35)</f>
        <v>0</v>
      </c>
      <c r="F71" s="10">
        <f>10^-6*SUMIFS(profiles_2021!AI:AI,profiles_2021!$CE:$CE,$A35)</f>
        <v>0</v>
      </c>
      <c r="G71" s="10">
        <f>10^-6*SUMIFS(profiles_2021!AJ:AJ,profiles_2021!$CE:$CE,$A35)</f>
        <v>0</v>
      </c>
      <c r="H71" s="10">
        <f>10^-6*SUMIFS(profiles_2021!AK:AK,profiles_2021!$CE:$CE,$A35)</f>
        <v>0.17136499999999999</v>
      </c>
      <c r="I71" s="10">
        <f>10^-6*SUMIFS(profiles_2021!AL:AL,profiles_2021!$CE:$CE,$A35)</f>
        <v>0.16988407142857101</v>
      </c>
      <c r="J71" s="10">
        <f>10^-6*SUMIFS(profiles_2021!AM:AM,profiles_2021!$CE:$CE,$A35)</f>
        <v>0.21457846901098812</v>
      </c>
      <c r="K71" s="10">
        <f>10^-6*SUMIFS(profiles_2021!AN:AN,profiles_2021!$CE:$CE,$A35)</f>
        <v>0.68355184992673956</v>
      </c>
      <c r="L71" s="10">
        <f>10^-6*SUMIFS(profiles_2021!AO:AO,profiles_2021!$CE:$CE,$A35)</f>
        <v>6.1484448490243073</v>
      </c>
      <c r="M71" s="10">
        <f>10^-6*SUMIFS(profiles_2021!AP:AP,profiles_2021!$CE:$CE,$A35)</f>
        <v>6.8594846981218769</v>
      </c>
      <c r="N71" s="10">
        <f>10^-6*SUMIFS(profiles_2021!AQ:AQ,profiles_2021!$CE:$CE,$A35)</f>
        <v>6.5627078152194454</v>
      </c>
      <c r="O71" s="10">
        <f>10^-6*SUMIFS(profiles_2021!AR:AR,profiles_2021!$CE:$CE,$A35)</f>
        <v>7.5868592923170137</v>
      </c>
      <c r="P71" s="10">
        <f>10^-6*SUMIFS(profiles_2021!AS:AS,profiles_2021!$CE:$CE,$A35)</f>
        <v>9.5661851151288673</v>
      </c>
      <c r="Q71" s="10">
        <f>10^-6*SUMIFS(profiles_2021!AT:AT,profiles_2021!$CE:$CE,$A35)</f>
        <v>12.295588069274052</v>
      </c>
      <c r="R71" s="10">
        <f>10^-6*SUMIFS(profiles_2021!AU:AU,profiles_2021!$CE:$CE,$A35)</f>
        <v>18.624679469749132</v>
      </c>
      <c r="S71" s="10">
        <f>10^-6*SUMIFS(profiles_2021!AV:AV,profiles_2021!$CE:$CE,$A35)</f>
        <v>110.69184922552483</v>
      </c>
      <c r="T71" s="10">
        <f>10^-6*SUMIFS(profiles_2021!AW:AW,profiles_2021!$CE:$CE,$A35)</f>
        <v>142.7714629226987</v>
      </c>
      <c r="U71" s="10">
        <f>10^-6*SUMIFS(profiles_2021!AX:AX,profiles_2021!$CE:$CE,$A35)</f>
        <v>145.9543999672623</v>
      </c>
      <c r="V71" s="10">
        <f>10^-6*SUMIFS(profiles_2021!AY:AY,profiles_2021!$CE:$CE,$A35)</f>
        <v>139.21792535118618</v>
      </c>
      <c r="W71" s="10">
        <f>10^-6*SUMIFS(profiles_2021!AZ:AZ,profiles_2021!$CE:$CE,$A35)</f>
        <v>134.25078145175138</v>
      </c>
      <c r="X71" s="10">
        <f>10^-6*SUMIFS(profiles_2021!BA:BA,profiles_2021!$CE:$CE,$A35)</f>
        <v>128.26905066688283</v>
      </c>
      <c r="Y71" s="10">
        <f>10^-6*SUMIFS(profiles_2021!BB:BB,profiles_2021!$CE:$CE,$A35)</f>
        <v>122.19644530337422</v>
      </c>
      <c r="Z71" s="10">
        <f>10^-6*SUMIFS(profiles_2021!BC:BC,profiles_2021!$CE:$CE,$A35)</f>
        <v>116.18846986778347</v>
      </c>
      <c r="AA71" s="10">
        <f>10^-6*SUMIFS(profiles_2021!BD:BD,profiles_2021!$CE:$CE,$A35)</f>
        <v>110.23211025530802</v>
      </c>
      <c r="AB71" s="10">
        <f>10^-6*SUMIFS(profiles_2021!BE:BE,profiles_2021!$CE:$CE,$A35)</f>
        <v>104.76739605560395</v>
      </c>
      <c r="AC71" s="10">
        <f>10^-6*SUMIFS(profiles_2021!BF:BF,profiles_2021!$CE:$CE,$A35)</f>
        <v>99.303894258077975</v>
      </c>
      <c r="AD71" s="10">
        <f>10^-6*SUMIFS(profiles_2021!BG:BG,profiles_2021!$CE:$CE,$A35)</f>
        <v>93.848075615131364</v>
      </c>
      <c r="AE71" s="10">
        <f>10^-6*SUMIFS(profiles_2021!BH:BH,profiles_2021!$CE:$CE,$A35)</f>
        <v>88.394943285890307</v>
      </c>
      <c r="AF71" s="10">
        <f>10^-6*SUMIFS(profiles_2021!BI:BI,profiles_2021!$CE:$CE,$A35)</f>
        <v>82.943205432253009</v>
      </c>
      <c r="AG71" s="10">
        <f>10^-6*SUMIFS(profiles_2021!BJ:BJ,profiles_2021!$CE:$CE,$A35)</f>
        <v>79.436792295668681</v>
      </c>
      <c r="AH71" s="10">
        <f>10^-6*SUMIFS(profiles_2021!BK:BK,profiles_2021!$CE:$CE,$A35)</f>
        <v>75.937705744403388</v>
      </c>
      <c r="AI71" s="10">
        <f>10^-6*SUMIFS(profiles_2021!BL:BL,profiles_2021!$CE:$CE,$A35)</f>
        <v>72.443876750402822</v>
      </c>
      <c r="AJ71" s="10">
        <f>10^-6*SUMIFS(profiles_2021!BM:BM,profiles_2021!$CE:$CE,$A35)</f>
        <v>68.955080397125613</v>
      </c>
      <c r="AK71" s="10">
        <f>10^-6*SUMIFS(profiles_2021!BN:BN,profiles_2021!$CE:$CE,$A35)</f>
        <v>65.473220970782933</v>
      </c>
      <c r="AL71" s="10">
        <f>10^-6*SUMIFS(profiles_2021!BO:BO,profiles_2021!$CE:$CE,$A35)</f>
        <v>62.769143654767184</v>
      </c>
      <c r="AM71" s="10">
        <f>10^-6*SUMIFS(profiles_2021!BP:BP,profiles_2021!$CE:$CE,$A35)</f>
        <v>60.070584788624991</v>
      </c>
      <c r="AN71" s="10">
        <f>10^-6*SUMIFS(profiles_2021!BQ:BQ,profiles_2021!$CE:$CE,$A35)</f>
        <v>57.377482914215513</v>
      </c>
      <c r="AO71" s="10">
        <f>10^-6*SUMIFS(profiles_2021!BR:BR,profiles_2021!$CE:$CE,$A35)</f>
        <v>54.689777257848299</v>
      </c>
      <c r="AP71" s="10">
        <f>10^-6*SUMIFS(profiles_2021!BS:BS,profiles_2021!$CE:$CE,$A35)</f>
        <v>52.007407722659885</v>
      </c>
      <c r="AQ71" s="10">
        <f>10^-6*SUMIFS(profiles_2021!BT:BT,profiles_2021!$CE:$CE,$A35)</f>
        <v>49.869988169224364</v>
      </c>
      <c r="AR71" s="10">
        <f>10^-6*SUMIFS(profiles_2021!BU:BU,profiles_2021!$CE:$CE,$A35)</f>
        <v>47.737795690254075</v>
      </c>
      <c r="AS71" s="10">
        <f>10^-6*SUMIFS(profiles_2021!BV:BV,profiles_2021!$CE:$CE,$A35)</f>
        <v>45.610772072612157</v>
      </c>
      <c r="AT71" s="10">
        <f>10^-6*SUMIFS(profiles_2021!BW:BW,profiles_2021!$CE:$CE,$A35)</f>
        <v>43.488859751472702</v>
      </c>
      <c r="AU71" s="10">
        <f>10^-6*SUMIFS(profiles_2021!BX:BX,profiles_2021!$CE:$CE,$A35)</f>
        <v>41.372203757958808</v>
      </c>
      <c r="AV71" s="10">
        <f>10^-6*SUMIFS(profiles_2021!BY:BY,profiles_2021!$CE:$CE,$A35)</f>
        <v>40.869841105867756</v>
      </c>
      <c r="AW71" s="10">
        <f>10^-6*SUMIFS(profiles_2021!BZ:BZ,profiles_2021!$CE:$CE,$A35)</f>
        <v>40.372543405447225</v>
      </c>
      <c r="AX71" s="10">
        <f>10^-6*SUMIFS(profiles_2021!CA:CA,profiles_2021!$CE:$CE,$A35)</f>
        <v>39.880254249097291</v>
      </c>
      <c r="AY71" s="10">
        <f>10^-6*SUMIFS(profiles_2021!CB:CB,profiles_2021!$CE:$CE,$A35)</f>
        <v>39.392917857421111</v>
      </c>
      <c r="AZ71" s="10">
        <f>10^-6*SUMIFS(profiles_2021!CC:CC,profiles_2021!$CE:$CE,$A35)</f>
        <v>38.910479072228512</v>
      </c>
    </row>
    <row r="72" spans="1:52" x14ac:dyDescent="0.25">
      <c r="A72" t="str">
        <f t="shared" ref="A72:A82" si="5">A36&amp;" "&amp;$A$69</f>
        <v>Materials 2021</v>
      </c>
      <c r="B72" s="10">
        <f>10^-6*SUMIFS(profiles_2021!AE:AE,profiles_2021!$CE:$CE,$A36)</f>
        <v>0</v>
      </c>
      <c r="C72" s="10">
        <f>10^-6*SUMIFS(profiles_2021!AF:AF,profiles_2021!$CE:$CE,$A36)</f>
        <v>0</v>
      </c>
      <c r="D72" s="10">
        <f>10^-6*SUMIFS(profiles_2021!AG:AG,profiles_2021!$CE:$CE,$A36)</f>
        <v>0</v>
      </c>
      <c r="E72" s="10">
        <f>10^-6*SUMIFS(profiles_2021!AH:AH,profiles_2021!$CE:$CE,$A36)</f>
        <v>0</v>
      </c>
      <c r="F72" s="10">
        <f>10^-6*SUMIFS(profiles_2021!AI:AI,profiles_2021!$CE:$CE,$A36)</f>
        <v>0</v>
      </c>
      <c r="G72" s="10">
        <f>10^-6*SUMIFS(profiles_2021!AJ:AJ,profiles_2021!$CE:$CE,$A36)</f>
        <v>9.6641747299999992</v>
      </c>
      <c r="H72" s="10">
        <f>10^-6*SUMIFS(profiles_2021!AK:AK,profiles_2021!$CE:$CE,$A36)</f>
        <v>9.5905720303333251</v>
      </c>
      <c r="I72" s="10">
        <f>10^-6*SUMIFS(profiles_2021!AL:AL,profiles_2021!$CE:$CE,$A36)</f>
        <v>9.5169693306666634</v>
      </c>
      <c r="J72" s="10">
        <f>10^-6*SUMIFS(profiles_2021!AM:AM,profiles_2021!$CE:$CE,$A36)</f>
        <v>18.962366630999995</v>
      </c>
      <c r="K72" s="10">
        <f>10^-6*SUMIFS(profiles_2021!AN:AN,profiles_2021!$CE:$CE,$A36)</f>
        <v>18.544014597999986</v>
      </c>
      <c r="L72" s="10">
        <f>10^-6*SUMIFS(profiles_2021!AO:AO,profiles_2021!$CE:$CE,$A36)</f>
        <v>26.076950928636354</v>
      </c>
      <c r="M72" s="10">
        <f>10^-6*SUMIFS(profiles_2021!AP:AP,profiles_2021!$CE:$CE,$A36)</f>
        <v>27.497181959272726</v>
      </c>
      <c r="N72" s="10">
        <f>10^-6*SUMIFS(profiles_2021!AQ:AQ,profiles_2021!$CE:$CE,$A36)</f>
        <v>26.892216947686848</v>
      </c>
      <c r="O72" s="10">
        <f>10^-6*SUMIFS(profiles_2021!AR:AR,profiles_2021!$CE:$CE,$A36)</f>
        <v>59.891571974100998</v>
      </c>
      <c r="P72" s="10">
        <f>10^-6*SUMIFS(profiles_2021!AS:AS,profiles_2021!$CE:$CE,$A36)</f>
        <v>59.48596347805077</v>
      </c>
      <c r="Q72" s="10">
        <f>10^-6*SUMIFS(profiles_2021!AT:AT,profiles_2021!$CE:$CE,$A36)</f>
        <v>70.532665052333982</v>
      </c>
      <c r="R72" s="10">
        <f>10^-6*SUMIFS(profiles_2021!AU:AU,profiles_2021!$CE:$CE,$A36)</f>
        <v>85.943534837617179</v>
      </c>
      <c r="S72" s="10">
        <f>10^-6*SUMIFS(profiles_2021!AV:AV,profiles_2021!$CE:$CE,$A36)</f>
        <v>258.76578236047192</v>
      </c>
      <c r="T72" s="10">
        <f>10^-6*SUMIFS(profiles_2021!AW:AW,profiles_2021!$CE:$CE,$A36)</f>
        <v>355.26438505388813</v>
      </c>
      <c r="U72" s="10">
        <f>10^-6*SUMIFS(profiles_2021!AX:AX,profiles_2021!$CE:$CE,$A36)</f>
        <v>463.36704310030478</v>
      </c>
      <c r="V72" s="17">
        <f>10^-6*SUMIFS(profiles_2021!AY:AY,profiles_2021!$CE:$CE,$A36)</f>
        <v>449.5884090477216</v>
      </c>
      <c r="W72" s="10">
        <f>10^-6*SUMIFS(profiles_2021!AZ:AZ,profiles_2021!$CE:$CE,$A36)</f>
        <v>442.1276781519237</v>
      </c>
      <c r="X72" s="10">
        <f>10^-6*SUMIFS(profiles_2021!BA:BA,profiles_2021!$CE:$CE,$A36)</f>
        <v>434.6688985312523</v>
      </c>
      <c r="Y72" s="10">
        <f>10^-6*SUMIFS(profiles_2021!BB:BB,profiles_2021!$CE:$CE,$A36)</f>
        <v>427.0722478754401</v>
      </c>
      <c r="Z72" s="10">
        <f>10^-6*SUMIFS(profiles_2021!BC:BC,profiles_2021!$CE:$CE,$A36)</f>
        <v>419.47611241615675</v>
      </c>
      <c r="AA72" s="10">
        <f>10^-6*SUMIFS(profiles_2021!BD:BD,profiles_2021!$CE:$CE,$A36)</f>
        <v>411.88041965728479</v>
      </c>
      <c r="AB72" s="10">
        <f>10^-6*SUMIFS(profiles_2021!BE:BE,profiles_2021!$CE:$CE,$A36)</f>
        <v>404.70011386691135</v>
      </c>
      <c r="AC72" s="10">
        <f>10^-6*SUMIFS(profiles_2021!BF:BF,profiles_2021!$CE:$CE,$A36)</f>
        <v>397.88442451360504</v>
      </c>
      <c r="AD72" s="10">
        <f>10^-6*SUMIFS(profiles_2021!BG:BG,profiles_2021!$CE:$CE,$A36)</f>
        <v>391.07447884292378</v>
      </c>
      <c r="AE72" s="10">
        <f>10^-6*SUMIFS(profiles_2021!BH:BH,profiles_2021!$CE:$CE,$A36)</f>
        <v>384.18266955328073</v>
      </c>
      <c r="AF72" s="10">
        <f>10^-6*SUMIFS(profiles_2021!BI:BI,profiles_2021!$CE:$CE,$A36)</f>
        <v>377.29655165717219</v>
      </c>
      <c r="AG72" s="10">
        <f>10^-6*SUMIFS(profiles_2021!BJ:BJ,profiles_2021!$CE:$CE,$A36)</f>
        <v>371.8871543875141</v>
      </c>
      <c r="AH72" s="10">
        <f>10^-6*SUMIFS(profiles_2021!BK:BK,profiles_2021!$CE:$CE,$A36)</f>
        <v>366.5230000843722</v>
      </c>
      <c r="AI72" s="10">
        <f>10^-6*SUMIFS(profiles_2021!BL:BL,profiles_2021!$CE:$CE,$A36)</f>
        <v>361.20040076461663</v>
      </c>
      <c r="AJ72" s="10">
        <f>10^-6*SUMIFS(profiles_2021!BM:BM,profiles_2021!$CE:$CE,$A36)</f>
        <v>355.9188936366898</v>
      </c>
      <c r="AK72" s="10">
        <f>10^-6*SUMIFS(profiles_2021!BN:BN,profiles_2021!$CE:$CE,$A36)</f>
        <v>350.70743470837908</v>
      </c>
      <c r="AL72" s="10">
        <f>10^-6*SUMIFS(profiles_2021!BO:BO,profiles_2021!$CE:$CE,$A36)</f>
        <v>345.64123204888188</v>
      </c>
      <c r="AM72" s="10">
        <f>10^-6*SUMIFS(profiles_2021!BP:BP,profiles_2021!$CE:$CE,$A36)</f>
        <v>340.61523307608121</v>
      </c>
      <c r="AN72" s="10">
        <f>10^-6*SUMIFS(profiles_2021!BQ:BQ,profiles_2021!$CE:$CE,$A36)</f>
        <v>335.62899004760646</v>
      </c>
      <c r="AO72" s="10">
        <f>10^-6*SUMIFS(profiles_2021!BR:BR,profiles_2021!$CE:$CE,$A36)</f>
        <v>330.68206020752547</v>
      </c>
      <c r="AP72" s="10">
        <f>10^-6*SUMIFS(profiles_2021!BS:BS,profiles_2021!$CE:$CE,$A36)</f>
        <v>325.77400573081223</v>
      </c>
      <c r="AQ72" s="10">
        <f>10^-6*SUMIFS(profiles_2021!BT:BT,profiles_2021!$CE:$CE,$A36)</f>
        <v>320.90647081836556</v>
      </c>
      <c r="AR72" s="10">
        <f>10^-6*SUMIFS(profiles_2021!BU:BU,profiles_2021!$CE:$CE,$A36)</f>
        <v>316.07695219346755</v>
      </c>
      <c r="AS72" s="10">
        <f>10^-6*SUMIFS(profiles_2021!BV:BV,profiles_2021!$CE:$CE,$A36)</f>
        <v>311.28502647448136</v>
      </c>
      <c r="AT72" s="10">
        <f>10^-6*SUMIFS(profiles_2021!BW:BW,profiles_2021!$CE:$CE,$A36)</f>
        <v>306.53027499490594</v>
      </c>
      <c r="AU72" s="10">
        <f>10^-6*SUMIFS(profiles_2021!BX:BX,profiles_2021!$CE:$CE,$A36)</f>
        <v>301.81228375086653</v>
      </c>
      <c r="AV72" s="10">
        <f>10^-6*SUMIFS(profiles_2021!BY:BY,profiles_2021!$CE:$CE,$A36)</f>
        <v>297.13064334918602</v>
      </c>
      <c r="AW72" s="10">
        <f>10^-6*SUMIFS(profiles_2021!BZ:BZ,profiles_2021!$CE:$CE,$A36)</f>
        <v>292.48494895603767</v>
      </c>
      <c r="AX72" s="10">
        <f>10^-6*SUMIFS(profiles_2021!CA:CA,profiles_2021!$CE:$CE,$A36)</f>
        <v>287.87480024616798</v>
      </c>
      <c r="AY72" s="10">
        <f>10^-6*SUMIFS(profiles_2021!CB:CB,profiles_2021!$CE:$CE,$A36)</f>
        <v>283.29980135268477</v>
      </c>
      <c r="AZ72" s="10">
        <f>10^-6*SUMIFS(profiles_2021!CC:CC,profiles_2021!$CE:$CE,$A36)</f>
        <v>278.75956081740571</v>
      </c>
    </row>
    <row r="73" spans="1:52" x14ac:dyDescent="0.25">
      <c r="A73" t="str">
        <f t="shared" si="5"/>
        <v>Food, beverage &amp; agriculture 2021</v>
      </c>
      <c r="B73" s="10">
        <f>10^-6*SUMIFS(profiles_2021!AE:AE,profiles_2021!$CE:$CE,$A37)</f>
        <v>1.4160063166666599</v>
      </c>
      <c r="C73" s="10">
        <f>10^-6*SUMIFS(profiles_2021!AF:AF,profiles_2021!$CE:$CE,$A37)</f>
        <v>1.3877642783333299</v>
      </c>
      <c r="D73" s="10">
        <f>10^-6*SUMIFS(profiles_2021!AG:AG,profiles_2021!$CE:$CE,$A37)</f>
        <v>1.35952224</v>
      </c>
      <c r="E73" s="10">
        <f>10^-6*SUMIFS(profiles_2021!AH:AH,profiles_2021!$CE:$CE,$A37)</f>
        <v>1.3312802016666598</v>
      </c>
      <c r="F73" s="10">
        <f>10^-6*SUMIFS(profiles_2021!AI:AI,profiles_2021!$CE:$CE,$A37)</f>
        <v>1.3030381633333301</v>
      </c>
      <c r="G73" s="10">
        <f>10^-6*SUMIFS(profiles_2021!AJ:AJ,profiles_2021!$CE:$CE,$A37)</f>
        <v>1.2747961249999999</v>
      </c>
      <c r="H73" s="10">
        <f>10^-6*SUMIFS(profiles_2021!AK:AK,profiles_2021!$CE:$CE,$A37)</f>
        <v>1.2465540866666598</v>
      </c>
      <c r="I73" s="10">
        <f>10^-6*SUMIFS(profiles_2021!AL:AL,profiles_2021!$CE:$CE,$A37)</f>
        <v>1.2183120483333301</v>
      </c>
      <c r="J73" s="10">
        <f>10^-6*SUMIFS(profiles_2021!AM:AM,profiles_2021!$CE:$CE,$A37)</f>
        <v>1.1900700099999999</v>
      </c>
      <c r="K73" s="10">
        <f>10^-6*SUMIFS(profiles_2021!AN:AN,profiles_2021!$CE:$CE,$A37)</f>
        <v>1.16182797166666</v>
      </c>
      <c r="L73" s="10">
        <f>10^-6*SUMIFS(profiles_2021!AO:AO,profiles_2021!$CE:$CE,$A37)</f>
        <v>20.292710933333328</v>
      </c>
      <c r="M73" s="10">
        <f>10^-6*SUMIFS(profiles_2021!AP:AP,profiles_2021!$CE:$CE,$A37)</f>
        <v>19.958023895</v>
      </c>
      <c r="N73" s="10">
        <f>10^-6*SUMIFS(profiles_2021!AQ:AQ,profiles_2021!$CE:$CE,$A37)</f>
        <v>19.785501856666659</v>
      </c>
      <c r="O73" s="10">
        <f>10^-6*SUMIFS(profiles_2021!AR:AR,profiles_2021!$CE:$CE,$A37)</f>
        <v>19.512821818333329</v>
      </c>
      <c r="P73" s="10">
        <f>10^-6*SUMIFS(profiles_2021!AS:AS,profiles_2021!$CE:$CE,$A37)</f>
        <v>19.172460494285712</v>
      </c>
      <c r="Q73" s="10">
        <f>10^-6*SUMIFS(profiles_2021!AT:AT,profiles_2021!$CE:$CE,$A37)</f>
        <v>29.892616269838094</v>
      </c>
      <c r="R73" s="10">
        <f>10^-6*SUMIFS(profiles_2021!AU:AU,profiles_2021!$CE:$CE,$A37)</f>
        <v>33.880835878870464</v>
      </c>
      <c r="S73" s="10">
        <f>10^-6*SUMIFS(profiles_2021!AV:AV,profiles_2021!$CE:$CE,$A37)</f>
        <v>55.741038605652861</v>
      </c>
      <c r="T73" s="10">
        <f>10^-6*SUMIFS(profiles_2021!AW:AW,profiles_2021!$CE:$CE,$A37)</f>
        <v>79.646674012435199</v>
      </c>
      <c r="U73" s="10">
        <f>10^-6*SUMIFS(profiles_2021!AX:AX,profiles_2021!$CE:$CE,$A37)</f>
        <v>94.023479944931836</v>
      </c>
      <c r="V73" s="10">
        <f>10^-6*SUMIFS(profiles_2021!AY:AY,profiles_2021!$CE:$CE,$A37)</f>
        <v>98.993363557428481</v>
      </c>
      <c r="W73" s="10">
        <f>10^-6*SUMIFS(profiles_2021!AZ:AZ,profiles_2021!$CE:$CE,$A37)</f>
        <v>96.019438856862109</v>
      </c>
      <c r="X73" s="10">
        <f>10^-6*SUMIFS(profiles_2021!BA:BA,profiles_2021!$CE:$CE,$A37)</f>
        <v>93.046732874119016</v>
      </c>
      <c r="Y73" s="10">
        <f>10^-6*SUMIFS(profiles_2021!BB:BB,profiles_2021!$CE:$CE,$A37)</f>
        <v>90.073289283157536</v>
      </c>
      <c r="Z73" s="10">
        <f>10^-6*SUMIFS(profiles_2021!BC:BC,profiles_2021!$CE:$CE,$A37)</f>
        <v>87.11210382263117</v>
      </c>
      <c r="AA73" s="10">
        <f>10^-6*SUMIFS(profiles_2021!BD:BD,profiles_2021!$CE:$CE,$A37)</f>
        <v>84.150954265852661</v>
      </c>
      <c r="AB73" s="10">
        <f>10^-6*SUMIFS(profiles_2021!BE:BE,profiles_2021!$CE:$CE,$A37)</f>
        <v>81.450433741936948</v>
      </c>
      <c r="AC73" s="10">
        <f>10^-6*SUMIFS(profiles_2021!BF:BF,profiles_2021!$CE:$CE,$A37)</f>
        <v>78.754160210857222</v>
      </c>
      <c r="AD73" s="10">
        <f>10^-6*SUMIFS(profiles_2021!BG:BG,profiles_2021!$CE:$CE,$A37)</f>
        <v>76.067981037703305</v>
      </c>
      <c r="AE73" s="10">
        <f>10^-6*SUMIFS(profiles_2021!BH:BH,profiles_2021!$CE:$CE,$A37)</f>
        <v>73.385957745826786</v>
      </c>
      <c r="AF73" s="10">
        <f>10^-6*SUMIFS(profiles_2021!BI:BI,profiles_2021!$CE:$CE,$A37)</f>
        <v>70.708048320208661</v>
      </c>
      <c r="AG73" s="10">
        <f>10^-6*SUMIFS(profiles_2021!BJ:BJ,profiles_2021!$CE:$CE,$A37)</f>
        <v>69.629701537156734</v>
      </c>
      <c r="AH73" s="10">
        <f>10^-6*SUMIFS(profiles_2021!BK:BK,profiles_2021!$CE:$CE,$A37)</f>
        <v>68.560154699699453</v>
      </c>
      <c r="AI73" s="10">
        <f>10^-6*SUMIFS(profiles_2021!BL:BL,profiles_2021!$CE:$CE,$A37)</f>
        <v>67.498263841343189</v>
      </c>
      <c r="AJ73" s="10">
        <f>10^-6*SUMIFS(profiles_2021!BM:BM,profiles_2021!$CE:$CE,$A37)</f>
        <v>66.44394369860801</v>
      </c>
      <c r="AK73" s="10">
        <f>10^-6*SUMIFS(profiles_2021!BN:BN,profiles_2021!$CE:$CE,$A37)</f>
        <v>65.397223401246606</v>
      </c>
      <c r="AL73" s="10">
        <f>10^-6*SUMIFS(profiles_2021!BO:BO,profiles_2021!$CE:$CE,$A37)</f>
        <v>64.35805483290244</v>
      </c>
      <c r="AM73" s="10">
        <f>10^-6*SUMIFS(profiles_2021!BP:BP,profiles_2021!$CE:$CE,$A37)</f>
        <v>63.326297974516891</v>
      </c>
      <c r="AN73" s="10">
        <f>10^-6*SUMIFS(profiles_2021!BQ:BQ,profiles_2021!$CE:$CE,$A37)</f>
        <v>62.301784281033825</v>
      </c>
      <c r="AO73" s="10">
        <f>10^-6*SUMIFS(profiles_2021!BR:BR,profiles_2021!$CE:$CE,$A37)</f>
        <v>61.284433086422368</v>
      </c>
      <c r="AP73" s="10">
        <f>10^-6*SUMIFS(profiles_2021!BS:BS,profiles_2021!$CE:$CE,$A37)</f>
        <v>60.274164623017249</v>
      </c>
      <c r="AQ73" s="10">
        <f>10^-6*SUMIFS(profiles_2021!BT:BT,profiles_2021!$CE:$CE,$A37)</f>
        <v>59.270900011513724</v>
      </c>
      <c r="AR73" s="10">
        <f>10^-6*SUMIFS(profiles_2021!BU:BU,profiles_2021!$CE:$CE,$A37)</f>
        <v>58.2745612510735</v>
      </c>
      <c r="AS73" s="10">
        <f>10^-6*SUMIFS(profiles_2021!BV:BV,profiles_2021!$CE:$CE,$A37)</f>
        <v>57.28507120954233</v>
      </c>
      <c r="AT73" s="10">
        <f>10^-6*SUMIFS(profiles_2021!BW:BW,profiles_2021!$CE:$CE,$A37)</f>
        <v>56.302353613774464</v>
      </c>
      <c r="AU73" s="10">
        <f>10^-6*SUMIFS(profiles_2021!BX:BX,profiles_2021!$CE:$CE,$A37)</f>
        <v>55.326333040067169</v>
      </c>
      <c r="AV73" s="10">
        <f>10^-6*SUMIFS(profiles_2021!BY:BY,profiles_2021!$CE:$CE,$A37)</f>
        <v>54.356934904699806</v>
      </c>
      <c r="AW73" s="10">
        <f>10^-6*SUMIFS(profiles_2021!BZ:BZ,profiles_2021!$CE:$CE,$A37)</f>
        <v>53.394085454579461</v>
      </c>
      <c r="AX73" s="10">
        <f>10^-6*SUMIFS(profiles_2021!CA:CA,profiles_2021!$CE:$CE,$A37)</f>
        <v>52.437711757990243</v>
      </c>
      <c r="AY73" s="10">
        <f>10^-6*SUMIFS(profiles_2021!CB:CB,profiles_2021!$CE:$CE,$A37)</f>
        <v>51.487741695445457</v>
      </c>
      <c r="AZ73" s="10">
        <f>10^-6*SUMIFS(profiles_2021!CC:CC,profiles_2021!$CE:$CE,$A37)</f>
        <v>50.544103950642636</v>
      </c>
    </row>
    <row r="74" spans="1:52" x14ac:dyDescent="0.25">
      <c r="A74" t="str">
        <f t="shared" si="5"/>
        <v>Transportation services 2021</v>
      </c>
      <c r="B74" s="10">
        <f>10^-6*SUMIFS(profiles_2021!AE:AE,profiles_2021!$CE:$CE,$A38)</f>
        <v>0</v>
      </c>
      <c r="C74" s="10">
        <f>10^-6*SUMIFS(profiles_2021!AF:AF,profiles_2021!$CE:$CE,$A38)</f>
        <v>0</v>
      </c>
      <c r="D74" s="10">
        <f>10^-6*SUMIFS(profiles_2021!AG:AG,profiles_2021!$CE:$CE,$A38)</f>
        <v>0</v>
      </c>
      <c r="E74" s="10">
        <f>10^-6*SUMIFS(profiles_2021!AH:AH,profiles_2021!$CE:$CE,$A38)</f>
        <v>0</v>
      </c>
      <c r="F74" s="10">
        <f>10^-6*SUMIFS(profiles_2021!AI:AI,profiles_2021!$CE:$CE,$A38)</f>
        <v>0</v>
      </c>
      <c r="G74" s="10">
        <f>10^-6*SUMIFS(profiles_2021!AJ:AJ,profiles_2021!$CE:$CE,$A38)</f>
        <v>9.2455350000000003</v>
      </c>
      <c r="H74" s="10">
        <f>10^-6*SUMIFS(profiles_2021!AK:AK,profiles_2021!$CE:$CE,$A38)</f>
        <v>31.617273666666659</v>
      </c>
      <c r="I74" s="10">
        <f>10^-6*SUMIFS(profiles_2021!AL:AL,profiles_2021!$CE:$CE,$A38)</f>
        <v>75.749503404761811</v>
      </c>
      <c r="J74" s="10">
        <f>10^-6*SUMIFS(profiles_2021!AM:AM,profiles_2021!$CE:$CE,$A38)</f>
        <v>149.11007721978007</v>
      </c>
      <c r="K74" s="10">
        <f>10^-6*SUMIFS(profiles_2021!AN:AN,profiles_2021!$CE:$CE,$A38)</f>
        <v>147.41887328479837</v>
      </c>
      <c r="L74" s="10">
        <f>10^-6*SUMIFS(profiles_2021!AO:AO,profiles_2021!$CE:$CE,$A38)</f>
        <v>144.17726134981658</v>
      </c>
      <c r="M74" s="10">
        <f>10^-6*SUMIFS(profiles_2021!AP:AP,profiles_2021!$CE:$CE,$A38)</f>
        <v>139.98850841483508</v>
      </c>
      <c r="N74" s="10">
        <f>10^-6*SUMIFS(profiles_2021!AQ:AQ,profiles_2021!$CE:$CE,$A38)</f>
        <v>135.80660047985327</v>
      </c>
      <c r="O74" s="10">
        <f>10^-6*SUMIFS(profiles_2021!AR:AR,profiles_2021!$CE:$CE,$A38)</f>
        <v>134.32463431737156</v>
      </c>
      <c r="P74" s="10">
        <f>10^-6*SUMIFS(profiles_2021!AS:AS,profiles_2021!$CE:$CE,$A38)</f>
        <v>132.18553529774712</v>
      </c>
      <c r="Q74" s="10">
        <f>10^-6*SUMIFS(profiles_2021!AT:AT,profiles_2021!$CE:$CE,$A38)</f>
        <v>128.38070181145591</v>
      </c>
      <c r="R74" s="10">
        <f>10^-6*SUMIFS(profiles_2021!AU:AU,profiles_2021!$CE:$CE,$A38)</f>
        <v>128.11115829816455</v>
      </c>
      <c r="S74" s="10">
        <f>10^-6*SUMIFS(profiles_2021!AV:AV,profiles_2021!$CE:$CE,$A38)</f>
        <v>123.54180028487346</v>
      </c>
      <c r="T74" s="10">
        <f>10^-6*SUMIFS(profiles_2021!AW:AW,profiles_2021!$CE:$CE,$A38)</f>
        <v>150.6813647745156</v>
      </c>
      <c r="U74" s="10">
        <f>10^-6*SUMIFS(profiles_2021!AX:AX,profiles_2021!$CE:$CE,$A38)</f>
        <v>217.40131691612433</v>
      </c>
      <c r="V74" s="10">
        <f>10^-6*SUMIFS(profiles_2021!AY:AY,profiles_2021!$CE:$CE,$A38)</f>
        <v>200.75653111773332</v>
      </c>
      <c r="W74" s="10">
        <f>10^-6*SUMIFS(profiles_2021!AZ:AZ,profiles_2021!$CE:$CE,$A38)</f>
        <v>204.27737433905435</v>
      </c>
      <c r="X74" s="10">
        <f>10^-6*SUMIFS(profiles_2021!BA:BA,profiles_2021!$CE:$CE,$A38)</f>
        <v>202.57634675052083</v>
      </c>
      <c r="Y74" s="10">
        <f>10^-6*SUMIFS(profiles_2021!BB:BB,profiles_2021!$CE:$CE,$A38)</f>
        <v>200.87698302355619</v>
      </c>
      <c r="Z74" s="10">
        <f>10^-6*SUMIFS(profiles_2021!BC:BC,profiles_2021!$CE:$CE,$A38)</f>
        <v>199.17926462798519</v>
      </c>
      <c r="AA74" s="10">
        <f>10^-6*SUMIFS(profiles_2021!BD:BD,profiles_2021!$CE:$CE,$A38)</f>
        <v>197.48317324000226</v>
      </c>
      <c r="AB74" s="10">
        <f>10^-6*SUMIFS(profiles_2021!BE:BE,profiles_2021!$CE:$CE,$A38)</f>
        <v>191.67399261034566</v>
      </c>
      <c r="AC74" s="10">
        <f>10^-6*SUMIFS(profiles_2021!BF:BF,profiles_2021!$CE:$CE,$A38)</f>
        <v>185.8713036847133</v>
      </c>
      <c r="AD74" s="10">
        <f>10^-6*SUMIFS(profiles_2021!BG:BG,profiles_2021!$CE:$CE,$A38)</f>
        <v>180.07503416598104</v>
      </c>
      <c r="AE74" s="10">
        <f>10^-6*SUMIFS(profiles_2021!BH:BH,profiles_2021!$CE:$CE,$A38)</f>
        <v>174.28511256218647</v>
      </c>
      <c r="AF74" s="10">
        <f>10^-6*SUMIFS(profiles_2021!BI:BI,profiles_2021!$CE:$CE,$A38)</f>
        <v>168.501467848283</v>
      </c>
      <c r="AG74" s="10">
        <f>10^-6*SUMIFS(profiles_2021!BJ:BJ,profiles_2021!$CE:$CE,$A38)</f>
        <v>162.97360270453564</v>
      </c>
      <c r="AH74" s="10">
        <f>10^-6*SUMIFS(profiles_2021!BK:BK,profiles_2021!$CE:$CE,$A38)</f>
        <v>157.46450903826843</v>
      </c>
      <c r="AI74" s="10">
        <f>10^-6*SUMIFS(profiles_2021!BL:BL,profiles_2021!$CE:$CE,$A38)</f>
        <v>151.96299085552025</v>
      </c>
      <c r="AJ74" s="10">
        <f>10^-6*SUMIFS(profiles_2021!BM:BM,profiles_2021!$CE:$CE,$A38)</f>
        <v>146.46896378927866</v>
      </c>
      <c r="AK74" s="10">
        <f>10^-6*SUMIFS(profiles_2021!BN:BN,profiles_2021!$CE:$CE,$A38)</f>
        <v>140.98234441211341</v>
      </c>
      <c r="AL74" s="10">
        <f>10^-6*SUMIFS(profiles_2021!BO:BO,profiles_2021!$CE:$CE,$A38)</f>
        <v>135.50305022571249</v>
      </c>
      <c r="AM74" s="10">
        <f>10^-6*SUMIFS(profiles_2021!BP:BP,profiles_2021!$CE:$CE,$A38)</f>
        <v>130.03099965053627</v>
      </c>
      <c r="AN74" s="10">
        <f>10^-6*SUMIFS(profiles_2021!BQ:BQ,profiles_2021!$CE:$CE,$A38)</f>
        <v>124.56611201558314</v>
      </c>
      <c r="AO74" s="10">
        <f>10^-6*SUMIFS(profiles_2021!BR:BR,profiles_2021!$CE:$CE,$A38)</f>
        <v>119.10830754827244</v>
      </c>
      <c r="AP74" s="10">
        <f>10^-6*SUMIFS(profiles_2021!BS:BS,profiles_2021!$CE:$CE,$A38)</f>
        <v>113.65750736443877</v>
      </c>
      <c r="AQ74" s="10">
        <f>10^-6*SUMIFS(profiles_2021!BT:BT,profiles_2021!$CE:$CE,$A38)</f>
        <v>108.45939395843784</v>
      </c>
      <c r="AR74" s="10">
        <f>10^-6*SUMIFS(profiles_2021!BU:BU,profiles_2021!$CE:$CE,$A38)</f>
        <v>103.26812969336204</v>
      </c>
      <c r="AS74" s="10">
        <f>10^-6*SUMIFS(profiles_2021!BV:BV,profiles_2021!$CE:$CE,$A38)</f>
        <v>98.083638291366043</v>
      </c>
      <c r="AT74" s="10">
        <f>10^-6*SUMIFS(profiles_2021!BW:BW,profiles_2021!$CE:$CE,$A38)</f>
        <v>92.90584432409949</v>
      </c>
      <c r="AU74" s="10">
        <f>10^-6*SUMIFS(profiles_2021!BX:BX,profiles_2021!$CE:$CE,$A38)</f>
        <v>87.734673203245748</v>
      </c>
      <c r="AV74" s="10">
        <f>10^-6*SUMIFS(profiles_2021!BY:BY,profiles_2021!$CE:$CE,$A38)</f>
        <v>82.61610313116735</v>
      </c>
      <c r="AW74" s="10">
        <f>10^-6*SUMIFS(profiles_2021!BZ:BZ,profiles_2021!$CE:$CE,$A38)</f>
        <v>77.504009211654406</v>
      </c>
      <c r="AX74" s="10">
        <f>10^-6*SUMIFS(profiles_2021!CA:CA,profiles_2021!$CE:$CE,$A38)</f>
        <v>72.398319320776295</v>
      </c>
      <c r="AY74" s="10">
        <f>10^-6*SUMIFS(profiles_2021!CB:CB,profiles_2021!$CE:$CE,$A38)</f>
        <v>67.298962137835957</v>
      </c>
      <c r="AZ74" s="10">
        <f>10^-6*SUMIFS(profiles_2021!CC:CC,profiles_2021!$CE:$CE,$A38)</f>
        <v>62.20586713642394</v>
      </c>
    </row>
    <row r="75" spans="1:52" x14ac:dyDescent="0.25">
      <c r="A75" t="str">
        <f t="shared" si="5"/>
        <v>Biotech, health care &amp; pharma 2021</v>
      </c>
      <c r="B75" s="10">
        <f>10^-6*SUMIFS(profiles_2021!AE:AE,profiles_2021!$CE:$CE,$A39)</f>
        <v>1.84866</v>
      </c>
      <c r="C75" s="10">
        <f>10^-6*SUMIFS(profiles_2021!AF:AF,profiles_2021!$CE:$CE,$A39)</f>
        <v>1.8165288500000001</v>
      </c>
      <c r="D75" s="10">
        <f>10^-6*SUMIFS(profiles_2021!AG:AG,profiles_2021!$CE:$CE,$A39)</f>
        <v>1.7843977</v>
      </c>
      <c r="E75" s="10">
        <f>10^-6*SUMIFS(profiles_2021!AH:AH,profiles_2021!$CE:$CE,$A39)</f>
        <v>1.7522665499999999</v>
      </c>
      <c r="F75" s="10">
        <f>10^-6*SUMIFS(profiles_2021!AI:AI,profiles_2021!$CE:$CE,$A39)</f>
        <v>1.7201353999999998</v>
      </c>
      <c r="G75" s="10">
        <f>10^-6*SUMIFS(profiles_2021!AJ:AJ,profiles_2021!$CE:$CE,$A39)</f>
        <v>1.6880042499999999</v>
      </c>
      <c r="H75" s="10">
        <f>10^-6*SUMIFS(profiles_2021!AK:AK,profiles_2021!$CE:$CE,$A39)</f>
        <v>1.6558731</v>
      </c>
      <c r="I75" s="10">
        <f>10^-6*SUMIFS(profiles_2021!AL:AL,profiles_2021!$CE:$CE,$A39)</f>
        <v>1.6237419499999999</v>
      </c>
      <c r="J75" s="10">
        <f>10^-6*SUMIFS(profiles_2021!AM:AM,profiles_2021!$CE:$CE,$A39)</f>
        <v>1.5916108</v>
      </c>
      <c r="K75" s="10">
        <f>10^-6*SUMIFS(profiles_2021!AN:AN,profiles_2021!$CE:$CE,$A39)</f>
        <v>1.5594796499999999</v>
      </c>
      <c r="L75" s="10">
        <f>10^-6*SUMIFS(profiles_2021!AO:AO,profiles_2021!$CE:$CE,$A39)</f>
        <v>1.5273485</v>
      </c>
      <c r="M75" s="10">
        <f>10^-6*SUMIFS(profiles_2021!AP:AP,profiles_2021!$CE:$CE,$A39)</f>
        <v>1.4952173500000001</v>
      </c>
      <c r="N75" s="10">
        <f>10^-6*SUMIFS(profiles_2021!AQ:AQ,profiles_2021!$CE:$CE,$A39)</f>
        <v>1.4630861999999998</v>
      </c>
      <c r="O75" s="10">
        <f>10^-6*SUMIFS(profiles_2021!AR:AR,profiles_2021!$CE:$CE,$A39)</f>
        <v>1.66323105</v>
      </c>
      <c r="P75" s="10">
        <f>10^-6*SUMIFS(profiles_2021!AS:AS,profiles_2021!$CE:$CE,$A39)</f>
        <v>1.6269910428571419</v>
      </c>
      <c r="Q75" s="10">
        <f>10^-6*SUMIFS(profiles_2021!AT:AT,profiles_2021!$CE:$CE,$A39)</f>
        <v>3.9729030357142849</v>
      </c>
      <c r="R75" s="10">
        <f>10^-6*SUMIFS(profiles_2021!AU:AU,profiles_2021!$CE:$CE,$A39)</f>
        <v>5.2563594285714288</v>
      </c>
      <c r="S75" s="10">
        <f>10^-6*SUMIFS(profiles_2021!AV:AV,profiles_2021!$CE:$CE,$A39)</f>
        <v>7.5300892214285708</v>
      </c>
      <c r="T75" s="10">
        <f>10^-6*SUMIFS(profiles_2021!AW:AW,profiles_2021!$CE:$CE,$A39)</f>
        <v>9.1351536176190358</v>
      </c>
      <c r="U75" s="10">
        <f>10^-6*SUMIFS(profiles_2021!AX:AX,profiles_2021!$CE:$CE,$A39)</f>
        <v>10.51657612380952</v>
      </c>
      <c r="V75" s="10">
        <f>10^-6*SUMIFS(profiles_2021!AY:AY,profiles_2021!$CE:$CE,$A39)</f>
        <v>41.695862030000001</v>
      </c>
      <c r="W75" s="10">
        <f>10^-6*SUMIFS(profiles_2021!AZ:AZ,profiles_2021!$CE:$CE,$A39)</f>
        <v>38.893238240729957</v>
      </c>
      <c r="X75" s="10">
        <f>10^-6*SUMIFS(profiles_2021!BA:BA,profiles_2021!$CE:$CE,$A39)</f>
        <v>36.012292702041357</v>
      </c>
      <c r="Y75" s="10">
        <f>10^-6*SUMIFS(profiles_2021!BB:BB,profiles_2021!$CE:$CE,$A39)</f>
        <v>33.132331820332723</v>
      </c>
      <c r="Z75" s="10">
        <f>10^-6*SUMIFS(profiles_2021!BC:BC,profiles_2021!$CE:$CE,$A39)</f>
        <v>30.258336953175704</v>
      </c>
      <c r="AA75" s="10">
        <f>10^-6*SUMIFS(profiles_2021!BD:BD,profiles_2021!$CE:$CE,$A39)</f>
        <v>27.384004554397276</v>
      </c>
      <c r="AB75" s="10">
        <f>10^-6*SUMIFS(profiles_2021!BE:BE,profiles_2021!$CE:$CE,$A39)</f>
        <v>24.611831108946337</v>
      </c>
      <c r="AC75" s="10">
        <f>10^-6*SUMIFS(profiles_2021!BF:BF,profiles_2021!$CE:$CE,$A39)</f>
        <v>21.840789237367233</v>
      </c>
      <c r="AD75" s="10">
        <f>10^-6*SUMIFS(profiles_2021!BG:BG,profiles_2021!$CE:$CE,$A39)</f>
        <v>19.110151051778796</v>
      </c>
      <c r="AE75" s="10">
        <f>10^-6*SUMIFS(profiles_2021!BH:BH,profiles_2021!$CE:$CE,$A39)</f>
        <v>16.380619376076918</v>
      </c>
      <c r="AF75" s="10">
        <f>10^-6*SUMIFS(profiles_2021!BI:BI,profiles_2021!$CE:$CE,$A39)</f>
        <v>13.652181887228521</v>
      </c>
      <c r="AG75" s="10">
        <f>10^-6*SUMIFS(profiles_2021!BJ:BJ,profiles_2021!$CE:$CE,$A39)</f>
        <v>13.492297385836615</v>
      </c>
      <c r="AH75" s="10">
        <f>10^-6*SUMIFS(profiles_2021!BK:BK,profiles_2021!$CE:$CE,$A39)</f>
        <v>13.333968125029333</v>
      </c>
      <c r="AI75" s="10">
        <f>10^-6*SUMIFS(profiles_2021!BL:BL,profiles_2021!$CE:$CE,$A39)</f>
        <v>13.180812476734395</v>
      </c>
      <c r="AJ75" s="10">
        <f>10^-6*SUMIFS(profiles_2021!BM:BM,profiles_2021!$CE:$CE,$A39)</f>
        <v>13.029183187382559</v>
      </c>
      <c r="AK75" s="10">
        <f>10^-6*SUMIFS(profiles_2021!BN:BN,profiles_2021!$CE:$CE,$A39)</f>
        <v>12.879063258145406</v>
      </c>
      <c r="AL75" s="10">
        <f>10^-6*SUMIFS(profiles_2021!BO:BO,profiles_2021!$CE:$CE,$A39)</f>
        <v>12.730912022567006</v>
      </c>
      <c r="AM75" s="10">
        <f>10^-6*SUMIFS(profiles_2021!BP:BP,profiles_2021!$CE:$CE,$A39)</f>
        <v>12.584237519770117</v>
      </c>
      <c r="AN75" s="10">
        <f>10^-6*SUMIFS(profiles_2021!BQ:BQ,profiles_2021!$CE:$CE,$A39)</f>
        <v>12.439023303605367</v>
      </c>
      <c r="AO75" s="10">
        <f>10^-6*SUMIFS(profiles_2021!BR:BR,profiles_2021!$CE:$CE,$A39)</f>
        <v>12.295253111081648</v>
      </c>
      <c r="AP75" s="10">
        <f>10^-6*SUMIFS(profiles_2021!BS:BS,profiles_2021!$CE:$CE,$A39)</f>
        <v>12.152910860326353</v>
      </c>
      <c r="AQ75" s="10">
        <f>10^-6*SUMIFS(profiles_2021!BT:BT,profiles_2021!$CE:$CE,$A39)</f>
        <v>12.01198064856824</v>
      </c>
      <c r="AR75" s="10">
        <f>10^-6*SUMIFS(profiles_2021!BU:BU,profiles_2021!$CE:$CE,$A39)</f>
        <v>11.872446750142794</v>
      </c>
      <c r="AS75" s="10">
        <f>10^-6*SUMIFS(profiles_2021!BV:BV,profiles_2021!$CE:$CE,$A39)</f>
        <v>11.734293614519885</v>
      </c>
      <c r="AT75" s="10">
        <f>10^-6*SUMIFS(profiles_2021!BW:BW,profiles_2021!$CE:$CE,$A39)</f>
        <v>11.597505864353273</v>
      </c>
      <c r="AU75" s="10">
        <f>10^-6*SUMIFS(profiles_2021!BX:BX,profiles_2021!$CE:$CE,$A39)</f>
        <v>11.462068293551871</v>
      </c>
      <c r="AV75" s="10">
        <f>10^-6*SUMIFS(profiles_2021!BY:BY,profiles_2021!$CE:$CE,$A39)</f>
        <v>11.327965865372562</v>
      </c>
      <c r="AW75" s="10">
        <f>10^-6*SUMIFS(profiles_2021!BZ:BZ,profiles_2021!$CE:$CE,$A39)</f>
        <v>11.195183710534131</v>
      </c>
      <c r="AX75" s="10">
        <f>10^-6*SUMIFS(profiles_2021!CA:CA,profiles_2021!$CE:$CE,$A39)</f>
        <v>11.0637071253523</v>
      </c>
      <c r="AY75" s="10">
        <f>10^-6*SUMIFS(profiles_2021!CB:CB,profiles_2021!$CE:$CE,$A39)</f>
        <v>10.933521569895502</v>
      </c>
      <c r="AZ75" s="10">
        <f>10^-6*SUMIFS(profiles_2021!CC:CC,profiles_2021!$CE:$CE,$A39)</f>
        <v>10.804612666161214</v>
      </c>
    </row>
    <row r="76" spans="1:52" x14ac:dyDescent="0.25">
      <c r="A76" t="str">
        <f t="shared" si="5"/>
        <v>Infrastructure 2021</v>
      </c>
      <c r="B76" s="10">
        <f>10^-6*SUMIFS(profiles_2021!AE:AE,profiles_2021!$CE:$CE,$A40)</f>
        <v>216.050228</v>
      </c>
      <c r="C76" s="10">
        <f>10^-6*SUMIFS(profiles_2021!AF:AF,profiles_2021!$CE:$CE,$A40)</f>
        <v>209.36450055</v>
      </c>
      <c r="D76" s="10">
        <f>10^-6*SUMIFS(profiles_2021!AG:AG,profiles_2021!$CE:$CE,$A40)</f>
        <v>202.67877309999997</v>
      </c>
      <c r="E76" s="10">
        <f>10^-6*SUMIFS(profiles_2021!AH:AH,profiles_2021!$CE:$CE,$A40)</f>
        <v>195.99304565</v>
      </c>
      <c r="F76" s="10">
        <f>10^-6*SUMIFS(profiles_2021!AI:AI,profiles_2021!$CE:$CE,$A40)</f>
        <v>189.30731819999997</v>
      </c>
      <c r="G76" s="10">
        <f>10^-6*SUMIFS(profiles_2021!AJ:AJ,profiles_2021!$CE:$CE,$A40)</f>
        <v>207.03524174999998</v>
      </c>
      <c r="H76" s="10">
        <f>10^-6*SUMIFS(profiles_2021!AK:AK,profiles_2021!$CE:$CE,$A40)</f>
        <v>200.4530865666666</v>
      </c>
      <c r="I76" s="10">
        <f>10^-6*SUMIFS(profiles_2021!AL:AL,profiles_2021!$CE:$CE,$A40)</f>
        <v>194.72460738333328</v>
      </c>
      <c r="J76" s="10">
        <f>10^-6*SUMIFS(profiles_2021!AM:AM,profiles_2021!$CE:$CE,$A40)</f>
        <v>188.11871643076924</v>
      </c>
      <c r="K76" s="10">
        <f>10^-6*SUMIFS(profiles_2021!AN:AN,profiles_2021!$CE:$CE,$A40)</f>
        <v>182.65191947820509</v>
      </c>
      <c r="L76" s="10">
        <f>10^-6*SUMIFS(profiles_2021!AO:AO,profiles_2021!$CE:$CE,$A40)</f>
        <v>177.11427493745916</v>
      </c>
      <c r="M76" s="10">
        <f>10^-6*SUMIFS(profiles_2021!AP:AP,profiles_2021!$CE:$CE,$A40)</f>
        <v>170.47317456651328</v>
      </c>
      <c r="N76" s="10">
        <f>10^-6*SUMIFS(profiles_2021!AQ:AQ,profiles_2021!$CE:$CE,$A40)</f>
        <v>346.45105819556733</v>
      </c>
      <c r="O76" s="10">
        <f>10^-6*SUMIFS(profiles_2021!AR:AR,profiles_2021!$CE:$CE,$A40)</f>
        <v>327.48279946762142</v>
      </c>
      <c r="P76" s="10">
        <f>10^-6*SUMIFS(profiles_2021!AS:AS,profiles_2021!$CE:$CE,$A40)</f>
        <v>308.03623962624692</v>
      </c>
      <c r="Q76" s="10">
        <f>10^-6*SUMIFS(profiles_2021!AT:AT,profiles_2021!$CE:$CE,$A40)</f>
        <v>290.01744139053898</v>
      </c>
      <c r="R76" s="10">
        <f>10^-6*SUMIFS(profiles_2021!AU:AU,profiles_2021!$CE:$CE,$A40)</f>
        <v>270.12167712283127</v>
      </c>
      <c r="S76" s="10">
        <f>10^-6*SUMIFS(profiles_2021!AV:AV,profiles_2021!$CE:$CE,$A40)</f>
        <v>374.32483709512343</v>
      </c>
      <c r="T76" s="10">
        <f>10^-6*SUMIFS(profiles_2021!AW:AW,profiles_2021!$CE:$CE,$A40)</f>
        <v>349.22978199741544</v>
      </c>
      <c r="U76" s="10">
        <f>10^-6*SUMIFS(profiles_2021!AX:AX,profiles_2021!$CE:$CE,$A40)</f>
        <v>373.73663215083764</v>
      </c>
      <c r="V76" s="17">
        <f>10^-6*SUMIFS(profiles_2021!AY:AY,profiles_2021!$CE:$CE,$A40)</f>
        <v>326.12843583575096</v>
      </c>
      <c r="W76" s="10">
        <f>10^-6*SUMIFS(profiles_2021!AZ:AZ,profiles_2021!$CE:$CE,$A40)</f>
        <v>313.92481472894281</v>
      </c>
      <c r="X76" s="10">
        <f>10^-6*SUMIFS(profiles_2021!BA:BA,profiles_2021!$CE:$CE,$A40)</f>
        <v>301.68462397051292</v>
      </c>
      <c r="Y76" s="10">
        <f>10^-6*SUMIFS(profiles_2021!BB:BB,profiles_2021!$CE:$CE,$A40)</f>
        <v>289.55689921477125</v>
      </c>
      <c r="Z76" s="10">
        <f>10^-6*SUMIFS(profiles_2021!BC:BC,profiles_2021!$CE:$CE,$A40)</f>
        <v>277.35922248476771</v>
      </c>
      <c r="AA76" s="10">
        <f>10^-6*SUMIFS(profiles_2021!BD:BD,profiles_2021!$CE:$CE,$A40)</f>
        <v>265.19334052301059</v>
      </c>
      <c r="AB76" s="10">
        <f>10^-6*SUMIFS(profiles_2021!BE:BE,profiles_2021!$CE:$CE,$A40)</f>
        <v>253.04096482704691</v>
      </c>
      <c r="AC76" s="10">
        <f>10^-6*SUMIFS(profiles_2021!BF:BF,profiles_2021!$CE:$CE,$A40)</f>
        <v>241.29074808924841</v>
      </c>
      <c r="AD76" s="10">
        <f>10^-6*SUMIFS(profiles_2021!BG:BG,profiles_2021!$CE:$CE,$A40)</f>
        <v>229.54136988066648</v>
      </c>
      <c r="AE76" s="10">
        <f>10^-6*SUMIFS(profiles_2021!BH:BH,profiles_2021!$CE:$CE,$A40)</f>
        <v>217.79282086272809</v>
      </c>
      <c r="AF76" s="10">
        <f>10^-6*SUMIFS(profiles_2021!BI:BI,profiles_2021!$CE:$CE,$A40)</f>
        <v>206.04509180086211</v>
      </c>
      <c r="AG76" s="10">
        <f>10^-6*SUMIFS(profiles_2021!BJ:BJ,profiles_2021!$CE:$CE,$A40)</f>
        <v>196.3304642805748</v>
      </c>
      <c r="AH76" s="10">
        <f>10^-6*SUMIFS(profiles_2021!BK:BK,profiles_2021!$CE:$CE,$A40)</f>
        <v>186.63234307954343</v>
      </c>
      <c r="AI76" s="10">
        <f>10^-6*SUMIFS(profiles_2021!BL:BL,profiles_2021!$CE:$CE,$A40)</f>
        <v>176.94189208308094</v>
      </c>
      <c r="AJ76" s="10">
        <f>10^-6*SUMIFS(profiles_2021!BM:BM,profiles_2021!$CE:$CE,$A40)</f>
        <v>167.25902586928095</v>
      </c>
      <c r="AK76" s="10">
        <f>10^-6*SUMIFS(profiles_2021!BN:BN,profiles_2021!$CE:$CE,$A40)</f>
        <v>157.58365996756751</v>
      </c>
      <c r="AL76" s="10">
        <f>10^-6*SUMIFS(profiles_2021!BO:BO,profiles_2021!$CE:$CE,$A40)</f>
        <v>148.03583282234064</v>
      </c>
      <c r="AM76" s="10">
        <f>10^-6*SUMIFS(profiles_2021!BP:BP,profiles_2021!$CE:$CE,$A40)</f>
        <v>138.49537338810316</v>
      </c>
      <c r="AN76" s="10">
        <f>10^-6*SUMIFS(profiles_2021!BQ:BQ,profiles_2021!$CE:$CE,$A40)</f>
        <v>128.96219961177388</v>
      </c>
      <c r="AO76" s="10">
        <f>10^-6*SUMIFS(profiles_2021!BR:BR,profiles_2021!$CE:$CE,$A40)</f>
        <v>119.43623035408325</v>
      </c>
      <c r="AP76" s="10">
        <f>10^-6*SUMIFS(profiles_2021!BS:BS,profiles_2021!$CE:$CE,$A40)</f>
        <v>109.91738537939868</v>
      </c>
      <c r="AQ76" s="10">
        <f>10^-6*SUMIFS(profiles_2021!BT:BT,profiles_2021!$CE:$CE,$A40)</f>
        <v>103.93904049565917</v>
      </c>
      <c r="AR76" s="10">
        <f>10^-6*SUMIFS(profiles_2021!BU:BU,profiles_2021!$CE:$CE,$A40)</f>
        <v>97.967662094423787</v>
      </c>
      <c r="AS76" s="10">
        <f>10^-6*SUMIFS(profiles_2021!BV:BV,profiles_2021!$CE:$CE,$A40)</f>
        <v>92.003172591032026</v>
      </c>
      <c r="AT76" s="10">
        <f>10^-6*SUMIFS(profiles_2021!BW:BW,profiles_2021!$CE:$CE,$A40)</f>
        <v>86.045495264871889</v>
      </c>
      <c r="AU76" s="10">
        <f>10^-6*SUMIFS(profiles_2021!BX:BX,profiles_2021!$CE:$CE,$A40)</f>
        <v>80.094554249756982</v>
      </c>
      <c r="AV76" s="10">
        <f>10^-6*SUMIFS(profiles_2021!BY:BY,profiles_2021!$CE:$CE,$A40)</f>
        <v>74.159477284411182</v>
      </c>
      <c r="AW76" s="10">
        <f>10^-6*SUMIFS(profiles_2021!BZ:BZ,profiles_2021!$CE:$CE,$A40)</f>
        <v>68.230987423059204</v>
      </c>
      <c r="AX76" s="10">
        <f>10^-6*SUMIFS(profiles_2021!CA:CA,profiles_2021!$CE:$CE,$A40)</f>
        <v>62.309011306121214</v>
      </c>
      <c r="AY76" s="10">
        <f>10^-6*SUMIFS(profiles_2021!CB:CB,profiles_2021!$CE:$CE,$A40)</f>
        <v>56.393476391011959</v>
      </c>
      <c r="AZ76" s="10">
        <f>10^-6*SUMIFS(profiles_2021!CC:CC,profiles_2021!$CE:$CE,$A40)</f>
        <v>50.484310943042232</v>
      </c>
    </row>
    <row r="77" spans="1:52" x14ac:dyDescent="0.25">
      <c r="A77" t="str">
        <f t="shared" si="5"/>
        <v>Hospitality 2021</v>
      </c>
      <c r="B77" s="10">
        <f>10^-6*SUMIFS(profiles_2021!AE:AE,profiles_2021!$CE:$CE,$A41)</f>
        <v>0</v>
      </c>
      <c r="C77" s="10">
        <f>10^-6*SUMIFS(profiles_2021!AF:AF,profiles_2021!$CE:$CE,$A41)</f>
        <v>0</v>
      </c>
      <c r="D77" s="10">
        <f>10^-6*SUMIFS(profiles_2021!AG:AG,profiles_2021!$CE:$CE,$A41)</f>
        <v>0</v>
      </c>
      <c r="E77" s="10">
        <f>10^-6*SUMIFS(profiles_2021!AH:AH,profiles_2021!$CE:$CE,$A41)</f>
        <v>0</v>
      </c>
      <c r="F77" s="10">
        <f>10^-6*SUMIFS(profiles_2021!AI:AI,profiles_2021!$CE:$CE,$A41)</f>
        <v>0</v>
      </c>
      <c r="G77" s="10">
        <f>10^-6*SUMIFS(profiles_2021!AJ:AJ,profiles_2021!$CE:$CE,$A41)</f>
        <v>0</v>
      </c>
      <c r="H77" s="10">
        <f>10^-6*SUMIFS(profiles_2021!AK:AK,profiles_2021!$CE:$CE,$A41)</f>
        <v>0</v>
      </c>
      <c r="I77" s="10">
        <f>10^-6*SUMIFS(profiles_2021!AL:AL,profiles_2021!$CE:$CE,$A41)</f>
        <v>0</v>
      </c>
      <c r="J77" s="10">
        <f>10^-6*SUMIFS(profiles_2021!AM:AM,profiles_2021!$CE:$CE,$A41)</f>
        <v>0</v>
      </c>
      <c r="K77" s="10">
        <f>10^-6*SUMIFS(profiles_2021!AN:AN,profiles_2021!$CE:$CE,$A41)</f>
        <v>0</v>
      </c>
      <c r="L77" s="10">
        <f>10^-6*SUMIFS(profiles_2021!AO:AO,profiles_2021!$CE:$CE,$A41)</f>
        <v>0</v>
      </c>
      <c r="M77" s="10">
        <f>10^-6*SUMIFS(profiles_2021!AP:AP,profiles_2021!$CE:$CE,$A41)</f>
        <v>0</v>
      </c>
      <c r="N77" s="10">
        <f>10^-6*SUMIFS(profiles_2021!AQ:AQ,profiles_2021!$CE:$CE,$A41)</f>
        <v>0</v>
      </c>
      <c r="O77" s="10">
        <f>10^-6*SUMIFS(profiles_2021!AR:AR,profiles_2021!$CE:$CE,$A41)</f>
        <v>0</v>
      </c>
      <c r="P77" s="10">
        <f>10^-6*SUMIFS(profiles_2021!AS:AS,profiles_2021!$CE:$CE,$A41)</f>
        <v>9.2656000000000002E-2</v>
      </c>
      <c r="Q77" s="10">
        <f>10^-6*SUMIFS(profiles_2021!AT:AT,profiles_2021!$CE:$CE,$A41)</f>
        <v>8.9236904999999993</v>
      </c>
      <c r="R77" s="10">
        <f>10^-6*SUMIFS(profiles_2021!AU:AU,profiles_2021!$CE:$CE,$A41)</f>
        <v>9.1484079999999999</v>
      </c>
      <c r="S77" s="10">
        <f>10^-6*SUMIFS(profiles_2021!AV:AV,profiles_2021!$CE:$CE,$A41)</f>
        <v>9.2931817500000005</v>
      </c>
      <c r="T77" s="10">
        <f>10^-6*SUMIFS(profiles_2021!AW:AW,profiles_2021!$CE:$CE,$A41)</f>
        <v>12.469348453733332</v>
      </c>
      <c r="U77" s="10">
        <f>10^-6*SUMIFS(profiles_2021!AX:AX,profiles_2021!$CE:$CE,$A41)</f>
        <v>16.985295732466664</v>
      </c>
      <c r="V77" s="10">
        <f>10^-6*SUMIFS(profiles_2021!AY:AY,profiles_2021!$CE:$CE,$A41)</f>
        <v>15.0869290012</v>
      </c>
      <c r="W77" s="10">
        <f>10^-6*SUMIFS(profiles_2021!AZ:AZ,profiles_2021!$CE:$CE,$A41)</f>
        <v>14.804659518513333</v>
      </c>
      <c r="X77" s="10">
        <f>10^-6*SUMIFS(profiles_2021!BA:BA,profiles_2021!$CE:$CE,$A41)</f>
        <v>14.522390035826666</v>
      </c>
      <c r="Y77" s="10">
        <f>10^-6*SUMIFS(profiles_2021!BB:BB,profiles_2021!$CE:$CE,$A41)</f>
        <v>14.240120553139997</v>
      </c>
      <c r="Z77" s="10">
        <f>10^-6*SUMIFS(profiles_2021!BC:BC,profiles_2021!$CE:$CE,$A41)</f>
        <v>13.941475594256799</v>
      </c>
      <c r="AA77" s="10">
        <f>10^-6*SUMIFS(profiles_2021!BD:BD,profiles_2021!$CE:$CE,$A41)</f>
        <v>13.642857401089246</v>
      </c>
      <c r="AB77" s="10">
        <f>10^-6*SUMIFS(profiles_2021!BE:BE,profiles_2021!$CE:$CE,$A41)</f>
        <v>13.283207082801379</v>
      </c>
      <c r="AC77" s="10">
        <f>10^-6*SUMIFS(profiles_2021!BF:BF,profiles_2021!$CE:$CE,$A41)</f>
        <v>12.923776976327137</v>
      </c>
      <c r="AD77" s="10">
        <f>10^-6*SUMIFS(profiles_2021!BG:BG,profiles_2021!$CE:$CE,$A41)</f>
        <v>12.564564629200902</v>
      </c>
      <c r="AE77" s="10">
        <f>10^-6*SUMIFS(profiles_2021!BH:BH,profiles_2021!$CE:$CE,$A41)</f>
        <v>12.205567616269795</v>
      </c>
      <c r="AF77" s="10">
        <f>10^-6*SUMIFS(profiles_2021!BI:BI,profiles_2021!$CE:$CE,$A41)</f>
        <v>11.846783539389488</v>
      </c>
      <c r="AG77" s="10">
        <f>10^-6*SUMIFS(profiles_2021!BJ:BJ,profiles_2021!$CE:$CE,$A41)</f>
        <v>11.714847705039327</v>
      </c>
      <c r="AH77" s="10">
        <f>10^-6*SUMIFS(profiles_2021!BK:BK,profiles_2021!$CE:$CE,$A41)</f>
        <v>11.584381220097654</v>
      </c>
      <c r="AI77" s="10">
        <f>10^-6*SUMIFS(profiles_2021!BL:BL,profiles_2021!$CE:$CE,$A41)</f>
        <v>11.45536772064256</v>
      </c>
      <c r="AJ77" s="10">
        <f>10^-6*SUMIFS(profiles_2021!BM:BM,profiles_2021!$CE:$CE,$A41)</f>
        <v>11.32779102499472</v>
      </c>
      <c r="AK77" s="10">
        <f>10^-6*SUMIFS(profiles_2021!BN:BN,profiles_2021!$CE:$CE,$A41)</f>
        <v>11.201635131687702</v>
      </c>
      <c r="AL77" s="10">
        <f>10^-6*SUMIFS(profiles_2021!BO:BO,profiles_2021!$CE:$CE,$A41)</f>
        <v>11.076884217460961</v>
      </c>
      <c r="AM77" s="10">
        <f>10^-6*SUMIFS(profiles_2021!BP:BP,profiles_2021!$CE:$CE,$A41)</f>
        <v>10.953522635275274</v>
      </c>
      <c r="AN77" s="10">
        <f>10^-6*SUMIFS(profiles_2021!BQ:BQ,profiles_2021!$CE:$CE,$A41)</f>
        <v>10.831534912350044</v>
      </c>
      <c r="AO77" s="10">
        <f>10^-6*SUMIFS(profiles_2021!BR:BR,profiles_2021!$CE:$CE,$A41)</f>
        <v>10.710905748222752</v>
      </c>
      <c r="AP77" s="10">
        <f>10^-6*SUMIFS(profiles_2021!BS:BS,profiles_2021!$CE:$CE,$A41)</f>
        <v>10.591620012829782</v>
      </c>
      <c r="AQ77" s="10">
        <f>10^-6*SUMIFS(profiles_2021!BT:BT,profiles_2021!$CE:$CE,$A41)</f>
        <v>10.473662744608754</v>
      </c>
      <c r="AR77" s="10">
        <f>10^-6*SUMIFS(profiles_2021!BU:BU,profiles_2021!$CE:$CE,$A41)</f>
        <v>10.357019148621923</v>
      </c>
      <c r="AS77" s="10">
        <f>10^-6*SUMIFS(profiles_2021!BV:BV,profiles_2021!$CE:$CE,$A41)</f>
        <v>10.241674594700566</v>
      </c>
      <c r="AT77" s="10">
        <f>10^-6*SUMIFS(profiles_2021!BW:BW,profiles_2021!$CE:$CE,$A41)</f>
        <v>10.127614615609914</v>
      </c>
      <c r="AU77" s="10">
        <f>10^-6*SUMIFS(profiles_2021!BX:BX,profiles_2021!$CE:$CE,$A41)</f>
        <v>10.01482490523456</v>
      </c>
      <c r="AV77" s="10">
        <f>10^-6*SUMIFS(profiles_2021!BY:BY,profiles_2021!$CE:$CE,$A41)</f>
        <v>9.9032913167842125</v>
      </c>
      <c r="AW77" s="10">
        <f>10^-6*SUMIFS(profiles_2021!BZ:BZ,profiles_2021!$CE:$CE,$A41)</f>
        <v>9.7929998610191831</v>
      </c>
      <c r="AX77" s="10">
        <f>10^-6*SUMIFS(profiles_2021!CA:CA,profiles_2021!$CE:$CE,$A41)</f>
        <v>9.6839367044958689</v>
      </c>
      <c r="AY77" s="10">
        <f>10^-6*SUMIFS(profiles_2021!CB:CB,profiles_2021!$CE:$CE,$A41)</f>
        <v>9.5760881678315961</v>
      </c>
      <c r="AZ77" s="10">
        <f>10^-6*SUMIFS(profiles_2021!CC:CC,profiles_2021!$CE:$CE,$A41)</f>
        <v>9.4694407239889227</v>
      </c>
    </row>
    <row r="78" spans="1:52" x14ac:dyDescent="0.25">
      <c r="A78" t="str">
        <f t="shared" si="5"/>
        <v>Manufacturing 2021</v>
      </c>
      <c r="B78" s="10">
        <f>10^-6*SUMIFS(profiles_2021!AE:AE,profiles_2021!$CE:$CE,$A42)</f>
        <v>0</v>
      </c>
      <c r="C78" s="10">
        <f>10^-6*SUMIFS(profiles_2021!AF:AF,profiles_2021!$CE:$CE,$A42)</f>
        <v>0</v>
      </c>
      <c r="D78" s="10">
        <f>10^-6*SUMIFS(profiles_2021!AG:AG,profiles_2021!$CE:$CE,$A42)</f>
        <v>0</v>
      </c>
      <c r="E78" s="10">
        <f>10^-6*SUMIFS(profiles_2021!AH:AH,profiles_2021!$CE:$CE,$A42)</f>
        <v>0.12681599999999998</v>
      </c>
      <c r="F78" s="10">
        <f>10^-6*SUMIFS(profiles_2021!AI:AI,profiles_2021!$CE:$CE,$A42)</f>
        <v>1.028060677647058</v>
      </c>
      <c r="G78" s="10">
        <f>10^-6*SUMIFS(profiles_2021!AJ:AJ,profiles_2021!$CE:$CE,$A42)</f>
        <v>1.6352130421691169</v>
      </c>
      <c r="H78" s="10">
        <f>10^-6*SUMIFS(profiles_2021!AK:AK,profiles_2021!$CE:$CE,$A42)</f>
        <v>1.6499299080245089</v>
      </c>
      <c r="I78" s="10">
        <f>10^-6*SUMIFS(profiles_2021!AL:AL,profiles_2021!$CE:$CE,$A42)</f>
        <v>2.1153797738799009</v>
      </c>
      <c r="J78" s="10">
        <f>10^-6*SUMIFS(profiles_2021!AM:AM,profiles_2021!$CE:$CE,$A42)</f>
        <v>2.1110294089660626</v>
      </c>
      <c r="K78" s="10">
        <f>10^-6*SUMIFS(profiles_2021!AN:AN,profiles_2021!$CE:$CE,$A42)</f>
        <v>2.538726744052223</v>
      </c>
      <c r="L78" s="10">
        <f>10^-6*SUMIFS(profiles_2021!AO:AO,profiles_2021!$CE:$CE,$A42)</f>
        <v>3.0331740391383835</v>
      </c>
      <c r="M78" s="10">
        <f>10^-6*SUMIFS(profiles_2021!AP:AP,profiles_2021!$CE:$CE,$A42)</f>
        <v>3.0589258802245451</v>
      </c>
      <c r="N78" s="10">
        <f>10^-6*SUMIFS(profiles_2021!AQ:AQ,profiles_2021!$CE:$CE,$A42)</f>
        <v>3.3010642524218188</v>
      </c>
      <c r="O78" s="10">
        <f>10^-6*SUMIFS(profiles_2021!AR:AR,profiles_2021!$CE:$CE,$A42)</f>
        <v>19.565409484619089</v>
      </c>
      <c r="P78" s="10">
        <f>10^-6*SUMIFS(profiles_2021!AS:AS,profiles_2021!$CE:$CE,$A42)</f>
        <v>25.965397252387785</v>
      </c>
      <c r="Q78" s="10">
        <f>10^-6*SUMIFS(profiles_2021!AT:AT,profiles_2021!$CE:$CE,$A42)</f>
        <v>31.703687777448138</v>
      </c>
      <c r="R78" s="10">
        <f>10^-6*SUMIFS(profiles_2021!AU:AU,profiles_2021!$CE:$CE,$A42)</f>
        <v>35.0379048873085</v>
      </c>
      <c r="S78" s="10">
        <f>10^-6*SUMIFS(profiles_2021!AV:AV,profiles_2021!$CE:$CE,$A42)</f>
        <v>46.33271743590889</v>
      </c>
      <c r="T78" s="10">
        <f>10^-6*SUMIFS(profiles_2021!AW:AW,profiles_2021!$CE:$CE,$A42)</f>
        <v>84.882383807575891</v>
      </c>
      <c r="U78" s="10">
        <f>10^-6*SUMIFS(profiles_2021!AX:AX,profiles_2021!$CE:$CE,$A42)</f>
        <v>161.41809632301789</v>
      </c>
      <c r="V78" s="18">
        <f>10^-6*SUMIFS(profiles_2021!AY:AY,profiles_2021!$CE:$CE,$A42)</f>
        <v>1249.3188618539932</v>
      </c>
      <c r="W78" s="10">
        <f>10^-6*SUMIFS(profiles_2021!AZ:AZ,profiles_2021!$CE:$CE,$A42)</f>
        <v>1192.243550401583</v>
      </c>
      <c r="X78" s="10">
        <f>10^-6*SUMIFS(profiles_2021!BA:BA,profiles_2021!$CE:$CE,$A42)</f>
        <v>1135.1887436257457</v>
      </c>
      <c r="Y78" s="10">
        <f>10^-6*SUMIFS(profiles_2021!BB:BB,profiles_2021!$CE:$CE,$A42)</f>
        <v>1078.1081502846919</v>
      </c>
      <c r="Z78" s="10">
        <f>10^-6*SUMIFS(profiles_2021!BC:BC,profiles_2021!$CE:$CE,$A42)</f>
        <v>1021.0002681819134</v>
      </c>
      <c r="AA78" s="10">
        <f>10^-6*SUMIFS(profiles_2021!BD:BD,profiles_2021!$CE:$CE,$A42)</f>
        <v>963.89259981386454</v>
      </c>
      <c r="AB78" s="10">
        <f>10^-6*SUMIFS(profiles_2021!BE:BE,profiles_2021!$CE:$CE,$A42)</f>
        <v>907.20220760351117</v>
      </c>
      <c r="AC78" s="10">
        <f>10^-6*SUMIFS(profiles_2021!BF:BF,profiles_2021!$CE:$CE,$A42)</f>
        <v>850.53304437720124</v>
      </c>
      <c r="AD78" s="10">
        <f>10^-6*SUMIFS(profiles_2021!BG:BG,profiles_2021!$CE:$CE,$A42)</f>
        <v>793.86401050923382</v>
      </c>
      <c r="AE78" s="10">
        <f>10^-6*SUMIFS(profiles_2021!BH:BH,profiles_2021!$CE:$CE,$A42)</f>
        <v>737.1979167346766</v>
      </c>
      <c r="AF78" s="10">
        <f>10^-6*SUMIFS(profiles_2021!BI:BI,profiles_2021!$CE:$CE,$A42)</f>
        <v>680.53468543239217</v>
      </c>
      <c r="AG78" s="10">
        <f>10^-6*SUMIFS(profiles_2021!BJ:BJ,profiles_2021!$CE:$CE,$A42)</f>
        <v>625.90913254072541</v>
      </c>
      <c r="AH78" s="10">
        <f>10^-6*SUMIFS(profiles_2021!BK:BK,profiles_2021!$CE:$CE,$A42)</f>
        <v>571.30945767719584</v>
      </c>
      <c r="AI78" s="10">
        <f>10^-6*SUMIFS(profiles_2021!BL:BL,profiles_2021!$CE:$CE,$A42)</f>
        <v>516.73777146998168</v>
      </c>
      <c r="AJ78" s="10">
        <f>10^-6*SUMIFS(profiles_2021!BM:BM,profiles_2021!$CE:$CE,$A42)</f>
        <v>462.17650920176783</v>
      </c>
      <c r="AK78" s="10">
        <f>10^-6*SUMIFS(profiles_2021!BN:BN,profiles_2021!$CE:$CE,$A42)</f>
        <v>407.64223882199224</v>
      </c>
      <c r="AL78" s="10">
        <f>10^-6*SUMIFS(profiles_2021!BO:BO,profiles_2021!$CE:$CE,$A42)</f>
        <v>353.40225237582945</v>
      </c>
      <c r="AM78" s="10">
        <f>10^-6*SUMIFS(profiles_2021!BP:BP,profiles_2021!$CE:$CE,$A42)</f>
        <v>299.23219407522879</v>
      </c>
      <c r="AN78" s="10">
        <f>10^-6*SUMIFS(profiles_2021!BQ:BQ,profiles_2021!$CE:$CE,$A42)</f>
        <v>245.07254744518747</v>
      </c>
      <c r="AO78" s="10">
        <f>10^-6*SUMIFS(profiles_2021!BR:BR,profiles_2021!$CE:$CE,$A42)</f>
        <v>190.92319503491981</v>
      </c>
      <c r="AP78" s="10">
        <f>10^-6*SUMIFS(profiles_2021!BS:BS,profiles_2021!$CE:$CE,$A42)</f>
        <v>136.79185755976246</v>
      </c>
      <c r="AQ78" s="10">
        <f>10^-6*SUMIFS(profiles_2021!BT:BT,profiles_2021!$CE:$CE,$A42)</f>
        <v>134.39918055042284</v>
      </c>
      <c r="AR78" s="10">
        <f>10^-6*SUMIFS(profiles_2021!BU:BU,profiles_2021!$CE:$CE,$A42)</f>
        <v>132.02206712394272</v>
      </c>
      <c r="AS78" s="10">
        <f>10^-6*SUMIFS(profiles_2021!BV:BV,profiles_2021!$CE:$CE,$A42)</f>
        <v>129.66034395105663</v>
      </c>
      <c r="AT78" s="10">
        <f>10^-6*SUMIFS(profiles_2021!BW:BW,profiles_2021!$CE:$CE,$A42)</f>
        <v>127.31383963284063</v>
      </c>
      <c r="AU78" s="10">
        <f>10^-6*SUMIFS(profiles_2021!BX:BX,profiles_2021!$CE:$CE,$A42)</f>
        <v>124.9823846792151</v>
      </c>
      <c r="AV78" s="10">
        <f>10^-6*SUMIFS(profiles_2021!BY:BY,profiles_2021!$CE:$CE,$A42)</f>
        <v>122.66581148768519</v>
      </c>
      <c r="AW78" s="10">
        <f>10^-6*SUMIFS(profiles_2021!BZ:BZ,profiles_2021!$CE:$CE,$A42)</f>
        <v>120.36395432231996</v>
      </c>
      <c r="AX78" s="10">
        <f>10^-6*SUMIFS(profiles_2021!CA:CA,profiles_2021!$CE:$CE,$A42)</f>
        <v>118.07664929296467</v>
      </c>
      <c r="AY78" s="10">
        <f>10^-6*SUMIFS(profiles_2021!CB:CB,profiles_2021!$CE:$CE,$A42)</f>
        <v>115.80373433468397</v>
      </c>
      <c r="AZ78" s="10">
        <f>10^-6*SUMIFS(profiles_2021!CC:CC,profiles_2021!$CE:$CE,$A42)</f>
        <v>113.54504918743537</v>
      </c>
    </row>
    <row r="79" spans="1:52" x14ac:dyDescent="0.25">
      <c r="A79" t="str">
        <f t="shared" si="5"/>
        <v>Power generation 2021</v>
      </c>
      <c r="B79" s="10">
        <f>10^-6*SUMIFS(profiles_2021!AE:AE,profiles_2021!$CE:$CE,$A43)</f>
        <v>0</v>
      </c>
      <c r="C79" s="10">
        <f>10^-6*SUMIFS(profiles_2021!AF:AF,profiles_2021!$CE:$CE,$A43)</f>
        <v>0</v>
      </c>
      <c r="D79" s="10">
        <f>10^-6*SUMIFS(profiles_2021!AG:AG,profiles_2021!$CE:$CE,$A43)</f>
        <v>0</v>
      </c>
      <c r="E79" s="10">
        <f>10^-6*SUMIFS(profiles_2021!AH:AH,profiles_2021!$CE:$CE,$A43)</f>
        <v>0</v>
      </c>
      <c r="F79" s="10">
        <f>10^-6*SUMIFS(profiles_2021!AI:AI,profiles_2021!$CE:$CE,$A43)</f>
        <v>0</v>
      </c>
      <c r="G79" s="10">
        <f>10^-6*SUMIFS(profiles_2021!AJ:AJ,profiles_2021!$CE:$CE,$A43)</f>
        <v>118.734728155</v>
      </c>
      <c r="H79" s="10">
        <f>10^-6*SUMIFS(profiles_2021!AK:AK,profiles_2021!$CE:$CE,$A43)</f>
        <v>115.30860574466655</v>
      </c>
      <c r="I79" s="10">
        <f>10^-6*SUMIFS(profiles_2021!AL:AL,profiles_2021!$CE:$CE,$A43)</f>
        <v>111.88248333433322</v>
      </c>
      <c r="J79" s="10">
        <f>10^-6*SUMIFS(profiles_2021!AM:AM,profiles_2021!$CE:$CE,$A43)</f>
        <v>108.45636092399999</v>
      </c>
      <c r="K79" s="10">
        <f>10^-6*SUMIFS(profiles_2021!AN:AN,profiles_2021!$CE:$CE,$A43)</f>
        <v>105.03023851366655</v>
      </c>
      <c r="L79" s="10">
        <f>10^-6*SUMIFS(profiles_2021!AO:AO,profiles_2021!$CE:$CE,$A43)</f>
        <v>274.41470410333329</v>
      </c>
      <c r="M79" s="10">
        <f>10^-6*SUMIFS(profiles_2021!AP:AP,profiles_2021!$CE:$CE,$A43)</f>
        <v>314.16136905299999</v>
      </c>
      <c r="N79" s="10">
        <f>10^-6*SUMIFS(profiles_2021!AQ:AQ,profiles_2021!$CE:$CE,$A43)</f>
        <v>301.97542838822204</v>
      </c>
      <c r="O79" s="10">
        <f>10^-6*SUMIFS(profiles_2021!AR:AR,profiles_2021!$CE:$CE,$A43)</f>
        <v>289.78948772344432</v>
      </c>
      <c r="P79" s="10">
        <f>10^-6*SUMIFS(profiles_2021!AS:AS,profiles_2021!$CE:$CE,$A43)</f>
        <v>340.90354705866662</v>
      </c>
      <c r="Q79" s="10">
        <f>10^-6*SUMIFS(profiles_2021!AT:AT,profiles_2021!$CE:$CE,$A43)</f>
        <v>347.22224922722205</v>
      </c>
      <c r="R79" s="10">
        <f>10^-6*SUMIFS(profiles_2021!AU:AU,profiles_2021!$CE:$CE,$A43)</f>
        <v>369.08563631577761</v>
      </c>
      <c r="S79" s="10">
        <f>10^-6*SUMIFS(profiles_2021!AV:AV,profiles_2021!$CE:$CE,$A43)</f>
        <v>488.99587149633317</v>
      </c>
      <c r="T79" s="10">
        <f>10^-6*SUMIFS(profiles_2021!AW:AW,profiles_2021!$CE:$CE,$A43)</f>
        <v>490.07876035022178</v>
      </c>
      <c r="U79" s="10">
        <f>10^-6*SUMIFS(profiles_2021!AX:AX,profiles_2021!$CE:$CE,$A43)</f>
        <v>537.88411344611063</v>
      </c>
      <c r="V79" s="17">
        <f>10^-6*SUMIFS(profiles_2021!AY:AY,profiles_2021!$CE:$CE,$A43)</f>
        <v>556.10603302100003</v>
      </c>
      <c r="W79" s="10">
        <f>10^-6*SUMIFS(profiles_2021!AZ:AZ,profiles_2021!$CE:$CE,$A43)</f>
        <v>538.74821954114566</v>
      </c>
      <c r="X79" s="10">
        <f>10^-6*SUMIFS(profiles_2021!BA:BA,profiles_2021!$CE:$CE,$A43)</f>
        <v>522.25860670471832</v>
      </c>
      <c r="Y79" s="10">
        <f>10^-6*SUMIFS(profiles_2021!BB:BB,profiles_2021!$CE:$CE,$A43)</f>
        <v>505.76944360561947</v>
      </c>
      <c r="Z79" s="10">
        <f>10^-6*SUMIFS(profiles_2021!BC:BC,profiles_2021!$CE:$CE,$A43)</f>
        <v>489.28072523519268</v>
      </c>
      <c r="AA79" s="10">
        <f>10^-6*SUMIFS(profiles_2021!BD:BD,profiles_2021!$CE:$CE,$A43)</f>
        <v>472.79244664056239</v>
      </c>
      <c r="AB79" s="10">
        <f>10^-6*SUMIFS(profiles_2021!BE:BE,profiles_2021!$CE:$CE,$A43)</f>
        <v>455.71810386139072</v>
      </c>
      <c r="AC79" s="10">
        <f>10^-6*SUMIFS(profiles_2021!BF:BF,profiles_2021!$CE:$CE,$A43)</f>
        <v>438.70722176255902</v>
      </c>
      <c r="AD79" s="10">
        <f>10^-6*SUMIFS(profiles_2021!BG:BG,profiles_2021!$CE:$CE,$A43)</f>
        <v>421.70085005226684</v>
      </c>
      <c r="AE79" s="10">
        <f>10^-6*SUMIFS(profiles_2021!BH:BH,profiles_2021!$CE:$CE,$A43)</f>
        <v>404.69893849899984</v>
      </c>
      <c r="AF79" s="10">
        <f>10^-6*SUMIFS(profiles_2021!BI:BI,profiles_2021!$CE:$CE,$A43)</f>
        <v>387.7014374306645</v>
      </c>
      <c r="AG79" s="10">
        <f>10^-6*SUMIFS(profiles_2021!BJ:BJ,profiles_2021!$CE:$CE,$A43)</f>
        <v>377.78595921224064</v>
      </c>
      <c r="AH79" s="10">
        <f>10^-6*SUMIFS(profiles_2021!BK:BK,profiles_2021!$CE:$CE,$A43)</f>
        <v>367.9009603349557</v>
      </c>
      <c r="AI79" s="10">
        <f>10^-6*SUMIFS(profiles_2021!BL:BL,profiles_2021!$CE:$CE,$A43)</f>
        <v>358.66858321880778</v>
      </c>
      <c r="AJ79" s="10">
        <f>10^-6*SUMIFS(profiles_2021!BM:BM,profiles_2021!$CE:$CE,$A43)</f>
        <v>349.46714185670032</v>
      </c>
      <c r="AK79" s="10">
        <f>10^-6*SUMIFS(profiles_2021!BN:BN,profiles_2021!$CE:$CE,$A43)</f>
        <v>340.33426588519751</v>
      </c>
      <c r="AL79" s="10">
        <f>10^-6*SUMIFS(profiles_2021!BO:BO,profiles_2021!$CE:$CE,$A43)</f>
        <v>331.23179014273563</v>
      </c>
      <c r="AM79" s="10">
        <f>10^-6*SUMIFS(profiles_2021!BP:BP,profiles_2021!$CE:$CE,$A43)</f>
        <v>322.15937606656769</v>
      </c>
      <c r="AN79" s="10">
        <f>10^-6*SUMIFS(profiles_2021!BQ:BQ,profiles_2021!$CE:$CE,$A43)</f>
        <v>313.11668886446807</v>
      </c>
      <c r="AO79" s="10">
        <f>10^-6*SUMIFS(profiles_2021!BR:BR,profiles_2021!$CE:$CE,$A43)</f>
        <v>304.10339747274213</v>
      </c>
      <c r="AP79" s="10">
        <f>10^-6*SUMIFS(profiles_2021!BS:BS,profiles_2021!$CE:$CE,$A43)</f>
        <v>295.1191745147006</v>
      </c>
      <c r="AQ79" s="10">
        <f>10^-6*SUMIFS(profiles_2021!BT:BT,profiles_2021!$CE:$CE,$A43)</f>
        <v>286.34888988757524</v>
      </c>
      <c r="AR79" s="10">
        <f>10^-6*SUMIFS(profiles_2021!BU:BU,profiles_2021!$CE:$CE,$A43)</f>
        <v>277.60754896437044</v>
      </c>
      <c r="AS79" s="10">
        <f>10^-6*SUMIFS(profiles_2021!BV:BV,profiles_2021!$CE:$CE,$A43)</f>
        <v>268.89482940343868</v>
      </c>
      <c r="AT79" s="10">
        <f>10^-6*SUMIFS(profiles_2021!BW:BW,profiles_2021!$CE:$CE,$A43)</f>
        <v>260.21041245300233</v>
      </c>
      <c r="AU79" s="10">
        <f>10^-6*SUMIFS(profiles_2021!BX:BX,profiles_2021!$CE:$CE,$A43)</f>
        <v>251.55398291117427</v>
      </c>
      <c r="AV79" s="10">
        <f>10^-6*SUMIFS(profiles_2021!BY:BY,profiles_2021!$CE:$CE,$A43)</f>
        <v>242.92522908642266</v>
      </c>
      <c r="AW79" s="10">
        <f>10^-6*SUMIFS(profiles_2021!BZ:BZ,profiles_2021!$CE:$CE,$A43)</f>
        <v>234.32384275847735</v>
      </c>
      <c r="AX79" s="10">
        <f>10^-6*SUMIFS(profiles_2021!CA:CA,profiles_2021!$CE:$CE,$A43)</f>
        <v>225.74951913967092</v>
      </c>
      <c r="AY79" s="10">
        <f>10^-6*SUMIFS(profiles_2021!CB:CB,profiles_2021!$CE:$CE,$A43)</f>
        <v>217.20195683670889</v>
      </c>
      <c r="AZ79" s="10">
        <f>10^-6*SUMIFS(profiles_2021!CC:CC,profiles_2021!$CE:$CE,$A43)</f>
        <v>208.68085781287007</v>
      </c>
    </row>
    <row r="80" spans="1:52" x14ac:dyDescent="0.25">
      <c r="A80" t="str">
        <f t="shared" si="5"/>
        <v>Retail 2021</v>
      </c>
      <c r="B80" s="10">
        <f>10^-6*SUMIFS(profiles_2021!AE:AE,profiles_2021!$CE:$CE,$A44)</f>
        <v>0</v>
      </c>
      <c r="C80" s="10">
        <f>10^-6*SUMIFS(profiles_2021!AF:AF,profiles_2021!$CE:$CE,$A44)</f>
        <v>0</v>
      </c>
      <c r="D80" s="10">
        <f>10^-6*SUMIFS(profiles_2021!AG:AG,profiles_2021!$CE:$CE,$A44)</f>
        <v>0</v>
      </c>
      <c r="E80" s="10">
        <f>10^-6*SUMIFS(profiles_2021!AH:AH,profiles_2021!$CE:$CE,$A44)</f>
        <v>0</v>
      </c>
      <c r="F80" s="10">
        <f>10^-6*SUMIFS(profiles_2021!AI:AI,profiles_2021!$CE:$CE,$A44)</f>
        <v>0</v>
      </c>
      <c r="G80" s="10">
        <f>10^-6*SUMIFS(profiles_2021!AJ:AJ,profiles_2021!$CE:$CE,$A44)</f>
        <v>0</v>
      </c>
      <c r="H80" s="10">
        <f>10^-6*SUMIFS(profiles_2021!AK:AK,profiles_2021!$CE:$CE,$A44)</f>
        <v>0</v>
      </c>
      <c r="I80" s="10">
        <f>10^-6*SUMIFS(profiles_2021!AL:AL,profiles_2021!$CE:$CE,$A44)</f>
        <v>9.2999999999999995E-4</v>
      </c>
      <c r="J80" s="10">
        <f>10^-6*SUMIFS(profiles_2021!AM:AM,profiles_2021!$CE:$CE,$A44)</f>
        <v>8.9684615384615302E-4</v>
      </c>
      <c r="K80" s="10">
        <f>10^-6*SUMIFS(profiles_2021!AN:AN,profiles_2021!$CE:$CE,$A44)</f>
        <v>8.6369230769230707E-4</v>
      </c>
      <c r="L80" s="10">
        <f>10^-6*SUMIFS(profiles_2021!AO:AO,profiles_2021!$CE:$CE,$A44)</f>
        <v>8.305384615384609E-4</v>
      </c>
      <c r="M80" s="10">
        <f>10^-6*SUMIFS(profiles_2021!AP:AP,profiles_2021!$CE:$CE,$A44)</f>
        <v>0.26704538461538463</v>
      </c>
      <c r="N80" s="10">
        <f>10^-6*SUMIFS(profiles_2021!AQ:AQ,profiles_2021!$CE:$CE,$A44)</f>
        <v>0.26161089743589677</v>
      </c>
      <c r="O80" s="10">
        <f>10^-6*SUMIFS(profiles_2021!AR:AR,profiles_2021!$CE:$CE,$A44)</f>
        <v>0.42799941025640992</v>
      </c>
      <c r="P80" s="10">
        <f>10^-6*SUMIFS(profiles_2021!AS:AS,profiles_2021!$CE:$CE,$A44)</f>
        <v>1.2295700659340656</v>
      </c>
      <c r="Q80" s="10">
        <f>10^-6*SUMIFS(profiles_2021!AT:AT,profiles_2021!$CE:$CE,$A44)</f>
        <v>10.856950418278386</v>
      </c>
      <c r="R80" s="10">
        <f>10^-6*SUMIFS(profiles_2021!AU:AU,profiles_2021!$CE:$CE,$A44)</f>
        <v>10.831096019622709</v>
      </c>
      <c r="S80" s="10">
        <f>10^-6*SUMIFS(profiles_2021!AV:AV,profiles_2021!$CE:$CE,$A44)</f>
        <v>17.68423448346703</v>
      </c>
      <c r="T80" s="10">
        <f>10^-6*SUMIFS(profiles_2021!AW:AW,profiles_2021!$CE:$CE,$A44)</f>
        <v>36.918689417311349</v>
      </c>
      <c r="U80" s="10">
        <f>10^-6*SUMIFS(profiles_2021!AX:AX,profiles_2021!$CE:$CE,$A44)</f>
        <v>37.819339294655663</v>
      </c>
      <c r="V80" s="10">
        <f>10^-6*SUMIFS(profiles_2021!AY:AY,profiles_2021!$CE:$CE,$A44)</f>
        <v>39.473607895000001</v>
      </c>
      <c r="W80" s="10">
        <f>10^-6*SUMIFS(profiles_2021!AZ:AZ,profiles_2021!$CE:$CE,$A44)</f>
        <v>38.352044917213775</v>
      </c>
      <c r="X80" s="10">
        <f>10^-6*SUMIFS(profiles_2021!BA:BA,profiles_2021!$CE:$CE,$A44)</f>
        <v>37.268304164876163</v>
      </c>
      <c r="Y80" s="10">
        <f>10^-6*SUMIFS(profiles_2021!BB:BB,profiles_2021!$CE:$CE,$A44)</f>
        <v>36.179243176584691</v>
      </c>
      <c r="Z80" s="10">
        <f>10^-6*SUMIFS(profiles_2021!BC:BC,profiles_2021!$CE:$CE,$A44)</f>
        <v>35.090375065437044</v>
      </c>
      <c r="AA80" s="10">
        <f>10^-6*SUMIFS(profiles_2021!BD:BD,profiles_2021!$CE:$CE,$A44)</f>
        <v>34.000619671875093</v>
      </c>
      <c r="AB80" s="10">
        <f>10^-6*SUMIFS(profiles_2021!BE:BE,profiles_2021!$CE:$CE,$A44)</f>
        <v>33.02557106314741</v>
      </c>
      <c r="AC80" s="10">
        <f>10^-6*SUMIFS(profiles_2021!BF:BF,profiles_2021!$CE:$CE,$A44)</f>
        <v>32.050476536264455</v>
      </c>
      <c r="AD80" s="10">
        <f>10^-6*SUMIFS(profiles_2021!BG:BG,profiles_2021!$CE:$CE,$A44)</f>
        <v>31.073933610041003</v>
      </c>
      <c r="AE80" s="10">
        <f>10^-6*SUMIFS(profiles_2021!BH:BH,profiles_2021!$CE:$CE,$A44)</f>
        <v>30.097934513500469</v>
      </c>
      <c r="AF80" s="10">
        <f>10^-6*SUMIFS(profiles_2021!BI:BI,profiles_2021!$CE:$CE,$A44)</f>
        <v>29.122473190093995</v>
      </c>
      <c r="AG80" s="10">
        <f>10^-6*SUMIFS(profiles_2021!BJ:BJ,profiles_2021!$CE:$CE,$A44)</f>
        <v>28.666225706277206</v>
      </c>
      <c r="AH80" s="10">
        <f>10^-6*SUMIFS(profiles_2021!BK:BK,profiles_2021!$CE:$CE,$A44)</f>
        <v>28.213355794805377</v>
      </c>
      <c r="AI80" s="10">
        <f>10^-6*SUMIFS(profiles_2021!BL:BL,profiles_2021!$CE:$CE,$A44)</f>
        <v>27.763825840166753</v>
      </c>
      <c r="AJ80" s="10">
        <f>10^-6*SUMIFS(profiles_2021!BM:BM,profiles_2021!$CE:$CE,$A44)</f>
        <v>27.317598645767806</v>
      </c>
      <c r="AK80" s="10">
        <f>10^-6*SUMIFS(profiles_2021!BN:BN,profiles_2021!$CE:$CE,$A44)</f>
        <v>26.874637429267928</v>
      </c>
      <c r="AL80" s="10">
        <f>10^-6*SUMIFS(profiles_2021!BO:BO,profiles_2021!$CE:$CE,$A44)</f>
        <v>26.531282026943845</v>
      </c>
      <c r="AM80" s="10">
        <f>10^-6*SUMIFS(profiles_2021!BP:BP,profiles_2021!$CE:$CE,$A44)</f>
        <v>26.191211726803459</v>
      </c>
      <c r="AN80" s="10">
        <f>10^-6*SUMIFS(profiles_2021!BQ:BQ,profiles_2021!$CE:$CE,$A44)</f>
        <v>25.854389943161163</v>
      </c>
      <c r="AO80" s="10">
        <f>10^-6*SUMIFS(profiles_2021!BR:BR,profiles_2021!$CE:$CE,$A44)</f>
        <v>25.520780497780631</v>
      </c>
      <c r="AP80" s="10">
        <f>10^-6*SUMIFS(profiles_2021!BS:BS,profiles_2021!$CE:$CE,$A44)</f>
        <v>25.190347615337103</v>
      </c>
      <c r="AQ80" s="10">
        <f>10^-6*SUMIFS(profiles_2021!BT:BT,profiles_2021!$CE:$CE,$A44)</f>
        <v>24.903735138312339</v>
      </c>
      <c r="AR80" s="10">
        <f>10^-6*SUMIFS(profiles_2021!BU:BU,profiles_2021!$CE:$CE,$A44)</f>
        <v>24.620237886991347</v>
      </c>
      <c r="AS80" s="10">
        <f>10^-6*SUMIFS(profiles_2021!BV:BV,profiles_2021!$CE:$CE,$A44)</f>
        <v>24.339821167577213</v>
      </c>
      <c r="AT80" s="10">
        <f>10^-6*SUMIFS(profiles_2021!BW:BW,profiles_2021!$CE:$CE,$A44)</f>
        <v>24.062450672652563</v>
      </c>
      <c r="AU80" s="10">
        <f>10^-6*SUMIFS(profiles_2021!BX:BX,profiles_2021!$CE:$CE,$A44)</f>
        <v>23.788092476876571</v>
      </c>
      <c r="AV80" s="10">
        <f>10^-6*SUMIFS(profiles_2021!BY:BY,profiles_2021!$CE:$CE,$A44)</f>
        <v>23.516713032729715</v>
      </c>
      <c r="AW80" s="10">
        <f>10^-6*SUMIFS(profiles_2021!BZ:BZ,profiles_2021!$CE:$CE,$A44)</f>
        <v>23.248279166306169</v>
      </c>
      <c r="AX80" s="10">
        <f>10^-6*SUMIFS(profiles_2021!CA:CA,profiles_2021!$CE:$CE,$A44)</f>
        <v>22.982758073152926</v>
      </c>
      <c r="AY80" s="10">
        <f>10^-6*SUMIFS(profiles_2021!CB:CB,profiles_2021!$CE:$CE,$A44)</f>
        <v>22.720117314155072</v>
      </c>
      <c r="AZ80" s="10">
        <f>10^-6*SUMIFS(profiles_2021!CC:CC,profiles_2021!$CE:$CE,$A44)</f>
        <v>22.460324811467345</v>
      </c>
    </row>
    <row r="81" spans="1:52" x14ac:dyDescent="0.25">
      <c r="A81" t="str">
        <f t="shared" si="5"/>
        <v>Apparel 2021</v>
      </c>
      <c r="B81" s="10">
        <f>10^-6*SUMIFS(profiles_2021!AE:AE,profiles_2021!$CE:$CE,$A45)</f>
        <v>0</v>
      </c>
      <c r="C81" s="10">
        <f>10^-6*SUMIFS(profiles_2021!AF:AF,profiles_2021!$CE:$CE,$A45)</f>
        <v>0</v>
      </c>
      <c r="D81" s="10">
        <f>10^-6*SUMIFS(profiles_2021!AG:AG,profiles_2021!$CE:$CE,$A45)</f>
        <v>0</v>
      </c>
      <c r="E81" s="10">
        <f>10^-6*SUMIFS(profiles_2021!AH:AH,profiles_2021!$CE:$CE,$A45)</f>
        <v>0</v>
      </c>
      <c r="F81" s="10">
        <f>10^-6*SUMIFS(profiles_2021!AI:AI,profiles_2021!$CE:$CE,$A45)</f>
        <v>0</v>
      </c>
      <c r="G81" s="10">
        <f>10^-6*SUMIFS(profiles_2021!AJ:AJ,profiles_2021!$CE:$CE,$A45)</f>
        <v>4.4799999999999996E-3</v>
      </c>
      <c r="H81" s="10">
        <f>10^-6*SUMIFS(profiles_2021!AK:AK,profiles_2021!$CE:$CE,$A45)</f>
        <v>4.4517333333333299E-3</v>
      </c>
      <c r="I81" s="10">
        <f>10^-6*SUMIFS(profiles_2021!AL:AL,profiles_2021!$CE:$CE,$A45)</f>
        <v>4.4234666666666594E-3</v>
      </c>
      <c r="J81" s="10">
        <f>10^-6*SUMIFS(profiles_2021!AM:AM,profiles_2021!$CE:$CE,$A45)</f>
        <v>4.3951999999999993E-3</v>
      </c>
      <c r="K81" s="10">
        <f>10^-6*SUMIFS(profiles_2021!AN:AN,profiles_2021!$CE:$CE,$A45)</f>
        <v>4.3669333333333296E-3</v>
      </c>
      <c r="L81" s="10">
        <f>10^-6*SUMIFS(profiles_2021!AO:AO,profiles_2021!$CE:$CE,$A45)</f>
        <v>4.3386666666666591E-3</v>
      </c>
      <c r="M81" s="10">
        <f>10^-6*SUMIFS(profiles_2021!AP:AP,profiles_2021!$CE:$CE,$A45)</f>
        <v>4.3103999999999998E-3</v>
      </c>
      <c r="N81" s="10">
        <f>10^-6*SUMIFS(profiles_2021!AQ:AQ,profiles_2021!$CE:$CE,$A45)</f>
        <v>4.2821333333333293E-3</v>
      </c>
      <c r="O81" s="10">
        <f>10^-6*SUMIFS(profiles_2021!AR:AR,profiles_2021!$CE:$CE,$A45)</f>
        <v>4.2538666666666605E-3</v>
      </c>
      <c r="P81" s="10">
        <f>10^-6*SUMIFS(profiles_2021!AS:AS,profiles_2021!$CE:$CE,$A45)</f>
        <v>4.2256000000000004E-3</v>
      </c>
      <c r="Q81" s="10">
        <f>10^-6*SUMIFS(profiles_2021!AT:AT,profiles_2021!$CE:$CE,$A45)</f>
        <v>0.36922594333333336</v>
      </c>
      <c r="R81" s="10">
        <f>10^-6*SUMIFS(profiles_2021!AU:AU,profiles_2021!$CE:$CE,$A45)</f>
        <v>0.94948415466666647</v>
      </c>
      <c r="S81" s="10">
        <f>10^-6*SUMIFS(profiles_2021!AV:AV,profiles_2021!$CE:$CE,$A45)</f>
        <v>2.0256520169999988</v>
      </c>
      <c r="T81" s="10">
        <f>10^-6*SUMIFS(profiles_2021!AW:AW,profiles_2021!$CE:$CE,$A45)</f>
        <v>2.8240706053333318</v>
      </c>
      <c r="U81" s="10">
        <f>10^-6*SUMIFS(profiles_2021!AX:AX,profiles_2021!$CE:$CE,$A45)</f>
        <v>4.0676785312666652</v>
      </c>
      <c r="V81" s="10">
        <f>10^-6*SUMIFS(profiles_2021!AY:AY,profiles_2021!$CE:$CE,$A45)</f>
        <v>4.8448396408000001</v>
      </c>
      <c r="W81" s="10">
        <f>10^-6*SUMIFS(profiles_2021!AZ:AZ,profiles_2021!$CE:$CE,$A45)</f>
        <v>4.6914984724090978</v>
      </c>
      <c r="X81" s="10">
        <f>10^-6*SUMIFS(profiles_2021!BA:BA,profiles_2021!$CE:$CE,$A45)</f>
        <v>4.5623127090627928</v>
      </c>
      <c r="Y81" s="10">
        <f>10^-6*SUMIFS(profiles_2021!BB:BB,profiles_2021!$CE:$CE,$A45)</f>
        <v>4.4145084096482146</v>
      </c>
      <c r="Z81" s="10">
        <f>10^-6*SUMIFS(profiles_2021!BC:BC,profiles_2021!$CE:$CE,$A45)</f>
        <v>4.248930447633974</v>
      </c>
      <c r="AA81" s="10">
        <f>10^-6*SUMIFS(profiles_2021!BD:BD,profiles_2021!$CE:$CE,$A45)</f>
        <v>4.0834751726530918</v>
      </c>
      <c r="AB81" s="10">
        <f>10^-6*SUMIFS(profiles_2021!BE:BE,profiles_2021!$CE:$CE,$A45)</f>
        <v>3.9368233410703515</v>
      </c>
      <c r="AC81" s="10">
        <f>10^-6*SUMIFS(profiles_2021!BF:BF,profiles_2021!$CE:$CE,$A45)</f>
        <v>3.8092577469296511</v>
      </c>
      <c r="AD81" s="10">
        <f>10^-6*SUMIFS(profiles_2021!BG:BG,profiles_2021!$CE:$CE,$A45)</f>
        <v>3.681836814190877</v>
      </c>
      <c r="AE81" s="10">
        <f>10^-6*SUMIFS(profiles_2021!BH:BH,profiles_2021!$CE:$CE,$A45)</f>
        <v>3.5545589317819073</v>
      </c>
      <c r="AF81" s="10">
        <f>10^-6*SUMIFS(profiles_2021!BI:BI,profiles_2021!$CE:$CE,$A45)</f>
        <v>3.4277314561221326</v>
      </c>
      <c r="AG81" s="10">
        <f>10^-6*SUMIFS(profiles_2021!BJ:BJ,profiles_2021!$CE:$CE,$A45)</f>
        <v>3.3895573299478827</v>
      </c>
      <c r="AH81" s="10">
        <f>10^-6*SUMIFS(profiles_2021!BK:BK,profiles_2021!$CE:$CE,$A45)</f>
        <v>3.3518083432362236</v>
      </c>
      <c r="AI81" s="10">
        <f>10^-6*SUMIFS(profiles_2021!BL:BL,profiles_2021!$CE:$CE,$A45)</f>
        <v>3.3144797612733421</v>
      </c>
      <c r="AJ81" s="10">
        <f>10^-6*SUMIFS(profiles_2021!BM:BM,profiles_2021!$CE:$CE,$A45)</f>
        <v>3.2775669020752103</v>
      </c>
      <c r="AK81" s="10">
        <f>10^-6*SUMIFS(profiles_2021!BN:BN,profiles_2021!$CE:$CE,$A45)</f>
        <v>3.2410651358003486</v>
      </c>
      <c r="AL81" s="10">
        <f>10^-6*SUMIFS(profiles_2021!BO:BO,profiles_2021!$CE:$CE,$A45)</f>
        <v>3.2049698841691203</v>
      </c>
      <c r="AM81" s="10">
        <f>10^-6*SUMIFS(profiles_2021!BP:BP,profiles_2021!$CE:$CE,$A45)</f>
        <v>3.1692766198895006</v>
      </c>
      <c r="AN81" s="10">
        <f>10^-6*SUMIFS(profiles_2021!BQ:BQ,profiles_2021!$CE:$CE,$A45)</f>
        <v>3.1339808660892188</v>
      </c>
      <c r="AO81" s="10">
        <f>10^-6*SUMIFS(profiles_2021!BR:BR,profiles_2021!$CE:$CE,$A45)</f>
        <v>3.0990781957542679</v>
      </c>
      <c r="AP81" s="10">
        <f>10^-6*SUMIFS(profiles_2021!BS:BS,profiles_2021!$CE:$CE,$A45)</f>
        <v>3.0645642311736139</v>
      </c>
      <c r="AQ81" s="10">
        <f>10^-6*SUMIFS(profiles_2021!BT:BT,profiles_2021!$CE:$CE,$A45)</f>
        <v>3.0304346433901364</v>
      </c>
      <c r="AR81" s="10">
        <f>10^-6*SUMIFS(profiles_2021!BU:BU,profiles_2021!$CE:$CE,$A45)</f>
        <v>2.9966851516576436</v>
      </c>
      <c r="AS81" s="10">
        <f>10^-6*SUMIFS(profiles_2021!BV:BV,profiles_2021!$CE:$CE,$A45)</f>
        <v>2.9633115229039788</v>
      </c>
      <c r="AT81" s="10">
        <f>10^-6*SUMIFS(profiles_2021!BW:BW,profiles_2021!$CE:$CE,$A45)</f>
        <v>2.9303095712000617</v>
      </c>
      <c r="AU81" s="10">
        <f>10^-6*SUMIFS(profiles_2021!BX:BX,profiles_2021!$CE:$CE,$A45)</f>
        <v>2.8976751572348691</v>
      </c>
      <c r="AV81" s="10">
        <f>10^-6*SUMIFS(profiles_2021!BY:BY,profiles_2021!$CE:$CE,$A45)</f>
        <v>2.8654041877962593</v>
      </c>
      <c r="AW81" s="10">
        <f>10^-6*SUMIFS(profiles_2021!BZ:BZ,profiles_2021!$CE:$CE,$A45)</f>
        <v>2.8334926152575788</v>
      </c>
      <c r="AX81" s="10">
        <f>10^-6*SUMIFS(profiles_2021!CA:CA,profiles_2021!$CE:$CE,$A45)</f>
        <v>2.8019364370699744</v>
      </c>
      <c r="AY81" s="10">
        <f>10^-6*SUMIFS(profiles_2021!CB:CB,profiles_2021!$CE:$CE,$A45)</f>
        <v>2.7707316952603729</v>
      </c>
      <c r="AZ81" s="10">
        <f>10^-6*SUMIFS(profiles_2021!CC:CC,profiles_2021!$CE:$CE,$A45)</f>
        <v>2.7398744759350544</v>
      </c>
    </row>
    <row r="82" spans="1:52" x14ac:dyDescent="0.25">
      <c r="A82" t="str">
        <f t="shared" si="5"/>
        <v>Fossil Fuels 2021</v>
      </c>
      <c r="B82" s="10">
        <f>10^-6*SUMIFS(profiles_2021!AE:AE,profiles_2021!$CE:$CE,$A46)</f>
        <v>0</v>
      </c>
      <c r="C82" s="10">
        <f>10^-6*SUMIFS(profiles_2021!AF:AF,profiles_2021!$CE:$CE,$A46)</f>
        <v>0</v>
      </c>
      <c r="D82" s="10">
        <f>10^-6*SUMIFS(profiles_2021!AG:AG,profiles_2021!$CE:$CE,$A46)</f>
        <v>0</v>
      </c>
      <c r="E82" s="10">
        <f>10^-6*SUMIFS(profiles_2021!AH:AH,profiles_2021!$CE:$CE,$A46)</f>
        <v>0</v>
      </c>
      <c r="F82" s="10">
        <f>10^-6*SUMIFS(profiles_2021!AI:AI,profiles_2021!$CE:$CE,$A46)</f>
        <v>0</v>
      </c>
      <c r="G82" s="10">
        <f>10^-6*SUMIFS(profiles_2021!AJ:AJ,profiles_2021!$CE:$CE,$A46)</f>
        <v>29.278836179999999</v>
      </c>
      <c r="H82" s="10">
        <f>10^-6*SUMIFS(profiles_2021!AK:AK,profiles_2021!$CE:$CE,$A46)</f>
        <v>29.096205128666657</v>
      </c>
      <c r="I82" s="10">
        <f>10^-6*SUMIFS(profiles_2021!AL:AL,profiles_2021!$CE:$CE,$A46)</f>
        <v>28.91357407733333</v>
      </c>
      <c r="J82" s="10">
        <f>10^-6*SUMIFS(profiles_2021!AM:AM,profiles_2021!$CE:$CE,$A46)</f>
        <v>28.730943025999998</v>
      </c>
      <c r="K82" s="10">
        <f>10^-6*SUMIFS(profiles_2021!AN:AN,profiles_2021!$CE:$CE,$A46)</f>
        <v>28.54831197466666</v>
      </c>
      <c r="L82" s="10">
        <f>10^-6*SUMIFS(profiles_2021!AO:AO,profiles_2021!$CE:$CE,$A46)</f>
        <v>28.586653923333326</v>
      </c>
      <c r="M82" s="10">
        <f>10^-6*SUMIFS(profiles_2021!AP:AP,profiles_2021!$CE:$CE,$A46)</f>
        <v>28.398929972000001</v>
      </c>
      <c r="N82" s="10">
        <f>10^-6*SUMIFS(profiles_2021!AQ:AQ,profiles_2021!$CE:$CE,$A46)</f>
        <v>34.015857020666658</v>
      </c>
      <c r="O82" s="10">
        <f>10^-6*SUMIFS(profiles_2021!AR:AR,profiles_2021!$CE:$CE,$A46)</f>
        <v>44.821501319333329</v>
      </c>
      <c r="P82" s="10">
        <f>10^-6*SUMIFS(profiles_2021!AS:AS,profiles_2021!$CE:$CE,$A46)</f>
        <v>44.44646168942856</v>
      </c>
      <c r="Q82" s="10">
        <f>10^-6*SUMIFS(profiles_2021!AT:AT,profiles_2021!$CE:$CE,$A46)</f>
        <v>122.52075205952379</v>
      </c>
      <c r="R82" s="10">
        <f>10^-6*SUMIFS(profiles_2021!AU:AU,profiles_2021!$CE:$CE,$A46)</f>
        <v>200.76823642961901</v>
      </c>
      <c r="S82" s="10">
        <f>10^-6*SUMIFS(profiles_2021!AV:AV,profiles_2021!$CE:$CE,$A46)</f>
        <v>197.34587954971425</v>
      </c>
      <c r="T82" s="10">
        <f>10^-6*SUMIFS(profiles_2021!AW:AW,profiles_2021!$CE:$CE,$A46)</f>
        <v>233.8076741698095</v>
      </c>
      <c r="U82" s="10">
        <f>10^-6*SUMIFS(profiles_2021!AX:AX,profiles_2021!$CE:$CE,$A46)</f>
        <v>330.84826645657142</v>
      </c>
      <c r="V82" s="10">
        <f>10^-6*SUMIFS(profiles_2021!AY:AY,profiles_2021!$CE:$CE,$A46)</f>
        <v>312.62177374333334</v>
      </c>
      <c r="W82" s="10">
        <f>10^-6*SUMIFS(profiles_2021!AZ:AZ,profiles_2021!$CE:$CE,$A46)</f>
        <v>307.16931464390984</v>
      </c>
      <c r="X82" s="10">
        <f>10^-6*SUMIFS(profiles_2021!BA:BA,profiles_2021!$CE:$CE,$A46)</f>
        <v>301.71685554448663</v>
      </c>
      <c r="Y82" s="10">
        <f>10^-6*SUMIFS(profiles_2021!BB:BB,profiles_2021!$CE:$CE,$A46)</f>
        <v>296.28029760584951</v>
      </c>
      <c r="Z82" s="10">
        <f>10^-6*SUMIFS(profiles_2021!BC:BC,profiles_2021!$CE:$CE,$A46)</f>
        <v>291.18395386897242</v>
      </c>
      <c r="AA82" s="10">
        <f>10^-6*SUMIFS(profiles_2021!BD:BD,profiles_2021!$CE:$CE,$A46)</f>
        <v>286.13783612031449</v>
      </c>
      <c r="AB82" s="10">
        <f>10^-6*SUMIFS(profiles_2021!BE:BE,profiles_2021!$CE:$CE,$A46)</f>
        <v>281.02050678179478</v>
      </c>
      <c r="AC82" s="10">
        <f>10^-6*SUMIFS(profiles_2021!BF:BF,profiles_2021!$CE:$CE,$A46)</f>
        <v>275.90973015342269</v>
      </c>
      <c r="AD82" s="10">
        <f>10^-6*SUMIFS(profiles_2021!BG:BG,profiles_2021!$CE:$CE,$A46)</f>
        <v>270.80543325865767</v>
      </c>
      <c r="AE82" s="10">
        <f>10^-6*SUMIFS(profiles_2021!BH:BH,profiles_2021!$CE:$CE,$A46)</f>
        <v>265.70754393368776</v>
      </c>
      <c r="AF82" s="10">
        <f>10^-6*SUMIFS(profiles_2021!BI:BI,profiles_2021!$CE:$CE,$A46)</f>
        <v>260.61599081837812</v>
      </c>
      <c r="AG82" s="10">
        <f>10^-6*SUMIFS(profiles_2021!BJ:BJ,profiles_2021!$CE:$CE,$A46)</f>
        <v>255.09032593448936</v>
      </c>
      <c r="AH82" s="10">
        <f>10^-6*SUMIFS(profiles_2021!BK:BK,profiles_2021!$CE:$CE,$A46)</f>
        <v>249.58054692120359</v>
      </c>
      <c r="AI82" s="10">
        <f>10^-6*SUMIFS(profiles_2021!BL:BL,profiles_2021!$CE:$CE,$A46)</f>
        <v>244.08647685998491</v>
      </c>
      <c r="AJ82" s="10">
        <f>10^-6*SUMIFS(profiles_2021!BM:BM,profiles_2021!$CE:$CE,$A46)</f>
        <v>238.60794080261354</v>
      </c>
      <c r="AK82" s="10">
        <f>10^-6*SUMIFS(profiles_2021!BN:BN,profiles_2021!$CE:$CE,$A46)</f>
        <v>233.14476574924043</v>
      </c>
      <c r="AL82" s="10">
        <f>10^-6*SUMIFS(profiles_2021!BO:BO,profiles_2021!$CE:$CE,$A46)</f>
        <v>227.69678062669044</v>
      </c>
      <c r="AM82" s="10">
        <f>10^-6*SUMIFS(profiles_2021!BP:BP,profiles_2021!$CE:$CE,$A46)</f>
        <v>222.26381626700396</v>
      </c>
      <c r="AN82" s="10">
        <f>10^-6*SUMIFS(profiles_2021!BQ:BQ,profiles_2021!$CE:$CE,$A46)</f>
        <v>216.84570538621969</v>
      </c>
      <c r="AO82" s="10">
        <f>10^-6*SUMIFS(profiles_2021!BR:BR,profiles_2021!$CE:$CE,$A46)</f>
        <v>211.4422825633921</v>
      </c>
      <c r="AP82" s="10">
        <f>10^-6*SUMIFS(profiles_2021!BS:BS,profiles_2021!$CE:$CE,$A46)</f>
        <v>206.0533842198443</v>
      </c>
      <c r="AQ82" s="10">
        <f>10^-6*SUMIFS(profiles_2021!BT:BT,profiles_2021!$CE:$CE,$A46)</f>
        <v>201.41807613734491</v>
      </c>
      <c r="AR82" s="10">
        <f>10^-6*SUMIFS(profiles_2021!BU:BU,profiles_2021!$CE:$CE,$A46)</f>
        <v>196.79956715142049</v>
      </c>
      <c r="AS82" s="10">
        <f>10^-6*SUMIFS(profiles_2021!BV:BV,profiles_2021!$CE:$CE,$A46)</f>
        <v>192.19767017307618</v>
      </c>
      <c r="AT82" s="10">
        <f>10^-6*SUMIFS(profiles_2021!BW:BW,profiles_2021!$CE:$CE,$A46)</f>
        <v>187.61220019689912</v>
      </c>
      <c r="AU82" s="10">
        <f>10^-6*SUMIFS(profiles_2021!BX:BX,profiles_2021!$CE:$CE,$A46)</f>
        <v>183.04297427785377</v>
      </c>
      <c r="AV82" s="10">
        <f>10^-6*SUMIFS(profiles_2021!BY:BY,profiles_2021!$CE:$CE,$A46)</f>
        <v>178.48981150833555</v>
      </c>
      <c r="AW82" s="10">
        <f>10^-6*SUMIFS(profiles_2021!BZ:BZ,profiles_2021!$CE:$CE,$A46)</f>
        <v>173.9525329954806</v>
      </c>
      <c r="AX82" s="10">
        <f>10^-6*SUMIFS(profiles_2021!CA:CA,profiles_2021!$CE:$CE,$A46)</f>
        <v>169.43096183872757</v>
      </c>
      <c r="AY82" s="10">
        <f>10^-6*SUMIFS(profiles_2021!CB:CB,profiles_2021!$CE:$CE,$A46)</f>
        <v>164.92492310763046</v>
      </c>
      <c r="AZ82" s="10">
        <f>10^-6*SUMIFS(profiles_2021!CC:CC,profiles_2021!$CE:$CE,$A46)</f>
        <v>160.43424381991653</v>
      </c>
    </row>
    <row r="83" spans="1:52" x14ac:dyDescent="0.25">
      <c r="A83" t="str">
        <f>"Other "&amp;A69</f>
        <v>Other 2021</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row>
    <row r="84" spans="1:52" x14ac:dyDescent="0.25">
      <c r="A84" t="s">
        <v>17167</v>
      </c>
      <c r="B84" s="10">
        <f>SUM(B71:B83)</f>
        <v>219.31489431666665</v>
      </c>
      <c r="C84" s="10">
        <f t="shared" ref="C84:AZ84" si="6">SUM(C71:C83)</f>
        <v>212.56879367833332</v>
      </c>
      <c r="D84" s="10">
        <f t="shared" si="6"/>
        <v>205.82269303999996</v>
      </c>
      <c r="E84" s="10">
        <f t="shared" si="6"/>
        <v>199.20340840166665</v>
      </c>
      <c r="F84" s="10">
        <f t="shared" si="6"/>
        <v>193.35855244098036</v>
      </c>
      <c r="G84" s="10">
        <f t="shared" si="6"/>
        <v>378.56100923216906</v>
      </c>
      <c r="H84" s="10">
        <f t="shared" si="6"/>
        <v>390.79391696502427</v>
      </c>
      <c r="I84" s="10">
        <f t="shared" si="6"/>
        <v>425.91980884073678</v>
      </c>
      <c r="J84" s="10">
        <f t="shared" si="6"/>
        <v>498.4910449656802</v>
      </c>
      <c r="K84" s="10">
        <f t="shared" si="6"/>
        <v>488.14217469062334</v>
      </c>
      <c r="L84" s="10">
        <f t="shared" si="6"/>
        <v>681.3766927692028</v>
      </c>
      <c r="M84" s="10">
        <f t="shared" si="6"/>
        <v>712.1621715735829</v>
      </c>
      <c r="N84" s="10">
        <f t="shared" si="6"/>
        <v>876.51941418707327</v>
      </c>
      <c r="O84" s="10">
        <f t="shared" si="6"/>
        <v>905.07056972406428</v>
      </c>
      <c r="P84" s="10">
        <f t="shared" si="6"/>
        <v>942.71523272073364</v>
      </c>
      <c r="Q84" s="10">
        <f t="shared" si="6"/>
        <v>1056.6884715549611</v>
      </c>
      <c r="R84" s="10">
        <f t="shared" si="6"/>
        <v>1167.7590108427985</v>
      </c>
      <c r="S84" s="10">
        <f t="shared" si="6"/>
        <v>1692.2729335254985</v>
      </c>
      <c r="T84" s="10">
        <f t="shared" si="6"/>
        <v>1947.7097491825575</v>
      </c>
      <c r="U84" s="10">
        <f t="shared" si="6"/>
        <v>2394.0222379873589</v>
      </c>
      <c r="V84" s="10">
        <f t="shared" si="6"/>
        <v>3433.8325720951466</v>
      </c>
      <c r="W84" s="10">
        <f t="shared" si="6"/>
        <v>3325.5026132640387</v>
      </c>
      <c r="X84" s="10">
        <f t="shared" si="6"/>
        <v>3211.7751582800456</v>
      </c>
      <c r="Y84" s="10">
        <f t="shared" si="6"/>
        <v>3097.8999601561659</v>
      </c>
      <c r="Z84" s="10">
        <f t="shared" si="6"/>
        <v>2984.3192385659063</v>
      </c>
      <c r="AA84" s="10">
        <f t="shared" si="6"/>
        <v>2870.8738373162146</v>
      </c>
      <c r="AB84" s="10">
        <f t="shared" si="6"/>
        <v>2754.4311519445068</v>
      </c>
      <c r="AC84" s="10">
        <f t="shared" si="6"/>
        <v>2638.8788275465731</v>
      </c>
      <c r="AD84" s="10">
        <f t="shared" si="6"/>
        <v>2523.4077194677757</v>
      </c>
      <c r="AE84" s="10">
        <f t="shared" si="6"/>
        <v>2407.8845836149053</v>
      </c>
      <c r="AF84" s="10">
        <f t="shared" si="6"/>
        <v>2292.395648813048</v>
      </c>
      <c r="AG84" s="10">
        <f t="shared" si="6"/>
        <v>2196.3060610200064</v>
      </c>
      <c r="AH84" s="10">
        <f t="shared" si="6"/>
        <v>2100.3921910628105</v>
      </c>
      <c r="AI84" s="10">
        <f t="shared" si="6"/>
        <v>2005.2547416425552</v>
      </c>
      <c r="AJ84" s="10">
        <f t="shared" si="6"/>
        <v>1910.2496390122851</v>
      </c>
      <c r="AK84" s="10">
        <f t="shared" si="6"/>
        <v>1815.4615548714212</v>
      </c>
      <c r="AL84" s="10">
        <f t="shared" si="6"/>
        <v>1722.1821848810011</v>
      </c>
      <c r="AM84" s="10">
        <f t="shared" si="6"/>
        <v>1629.0921237884011</v>
      </c>
      <c r="AN84" s="10">
        <f t="shared" si="6"/>
        <v>1536.1304395912937</v>
      </c>
      <c r="AO84" s="10">
        <f t="shared" si="6"/>
        <v>1443.2957010780451</v>
      </c>
      <c r="AP84" s="10">
        <f t="shared" si="6"/>
        <v>1350.5943298343007</v>
      </c>
      <c r="AQ84" s="10">
        <f t="shared" si="6"/>
        <v>1315.0317532034235</v>
      </c>
      <c r="AR84" s="10">
        <f t="shared" si="6"/>
        <v>1279.6006730997283</v>
      </c>
      <c r="AS84" s="10">
        <f t="shared" si="6"/>
        <v>1244.299625066307</v>
      </c>
      <c r="AT84" s="10">
        <f t="shared" si="6"/>
        <v>1209.1271609556823</v>
      </c>
      <c r="AU84" s="10">
        <f t="shared" si="6"/>
        <v>1174.0820507030364</v>
      </c>
      <c r="AV84" s="10">
        <f t="shared" si="6"/>
        <v>1140.8272262604582</v>
      </c>
      <c r="AW84" s="10">
        <f t="shared" si="6"/>
        <v>1107.696859880173</v>
      </c>
      <c r="AX84" s="10">
        <f t="shared" si="6"/>
        <v>1074.6895654915875</v>
      </c>
      <c r="AY84" s="10">
        <f t="shared" si="6"/>
        <v>1041.8039724605653</v>
      </c>
      <c r="AZ84" s="10">
        <f t="shared" si="6"/>
        <v>1009.0387254175174</v>
      </c>
    </row>
    <row r="85" spans="1:52" x14ac:dyDescent="0.25">
      <c r="A85" t="s">
        <v>1707</v>
      </c>
      <c r="B85" s="16">
        <f>B3</f>
        <v>219.31489431666665</v>
      </c>
      <c r="C85" s="16">
        <f t="shared" ref="C85:AZ85" si="7">C3</f>
        <v>212.56879367833332</v>
      </c>
      <c r="D85" s="16">
        <f t="shared" si="7"/>
        <v>205.82269303999999</v>
      </c>
      <c r="E85" s="16">
        <f t="shared" si="7"/>
        <v>199.20340840166665</v>
      </c>
      <c r="F85" s="16">
        <f t="shared" si="7"/>
        <v>193.35855244098036</v>
      </c>
      <c r="G85" s="16">
        <f t="shared" si="7"/>
        <v>378.56100923216911</v>
      </c>
      <c r="H85" s="16">
        <f t="shared" si="7"/>
        <v>390.79391696502427</v>
      </c>
      <c r="I85" s="16">
        <f t="shared" si="7"/>
        <v>425.91980884073672</v>
      </c>
      <c r="J85" s="16">
        <f t="shared" si="7"/>
        <v>498.49104496568015</v>
      </c>
      <c r="K85" s="16">
        <f t="shared" si="7"/>
        <v>488.14217469062316</v>
      </c>
      <c r="L85" s="16">
        <f t="shared" si="7"/>
        <v>681.3766927692028</v>
      </c>
      <c r="M85" s="16">
        <f t="shared" si="7"/>
        <v>712.16217157358312</v>
      </c>
      <c r="N85" s="16">
        <f t="shared" si="7"/>
        <v>876.51941418707338</v>
      </c>
      <c r="O85" s="16">
        <f t="shared" si="7"/>
        <v>905.07056972406417</v>
      </c>
      <c r="P85" s="16">
        <f t="shared" si="7"/>
        <v>942.71523272073296</v>
      </c>
      <c r="Q85" s="16">
        <f t="shared" si="7"/>
        <v>1056.6884715549609</v>
      </c>
      <c r="R85" s="16">
        <f t="shared" si="7"/>
        <v>1167.7590108427974</v>
      </c>
      <c r="S85" s="16">
        <f t="shared" si="7"/>
        <v>1692.2729335254985</v>
      </c>
      <c r="T85" s="16">
        <f t="shared" si="7"/>
        <v>1947.8170391825565</v>
      </c>
      <c r="U85" s="16">
        <f t="shared" si="7"/>
        <v>2394.112616487359</v>
      </c>
      <c r="V85" s="16">
        <f t="shared" si="7"/>
        <v>3433.9060390951463</v>
      </c>
      <c r="W85" s="16">
        <f t="shared" si="7"/>
        <v>3325.5696991740406</v>
      </c>
      <c r="X85" s="16">
        <f t="shared" si="7"/>
        <v>3211.8358631000442</v>
      </c>
      <c r="Y85" s="16">
        <f t="shared" si="7"/>
        <v>3097.9542838861653</v>
      </c>
      <c r="Z85" s="16">
        <f t="shared" si="7"/>
        <v>2984.3671812059056</v>
      </c>
      <c r="AA85" s="16">
        <f t="shared" si="7"/>
        <v>2870.915398866216</v>
      </c>
      <c r="AB85" s="16">
        <f t="shared" si="7"/>
        <v>2754.4663324045068</v>
      </c>
      <c r="AC85" s="16">
        <f t="shared" si="7"/>
        <v>2638.9076269165726</v>
      </c>
      <c r="AD85" s="16">
        <f t="shared" si="7"/>
        <v>2523.4301377477759</v>
      </c>
      <c r="AE85" s="16">
        <f t="shared" si="7"/>
        <v>2407.9006208049072</v>
      </c>
      <c r="AF85" s="16">
        <f t="shared" si="7"/>
        <v>2292.405304913048</v>
      </c>
      <c r="AG85" s="16">
        <f t="shared" si="7"/>
        <v>2196.3156095814852</v>
      </c>
      <c r="AH85" s="16">
        <f t="shared" si="7"/>
        <v>2100.401633283404</v>
      </c>
      <c r="AI85" s="16">
        <f t="shared" si="7"/>
        <v>2005.2640787065666</v>
      </c>
      <c r="AJ85" s="16">
        <f t="shared" si="7"/>
        <v>1910.2588720908302</v>
      </c>
      <c r="AK85" s="16">
        <f t="shared" si="7"/>
        <v>1815.4706851225685</v>
      </c>
      <c r="AL85" s="16">
        <f t="shared" si="7"/>
        <v>1722.1912134499221</v>
      </c>
      <c r="AM85" s="16">
        <f t="shared" si="7"/>
        <v>1629.101051807517</v>
      </c>
      <c r="AN85" s="16">
        <f t="shared" si="7"/>
        <v>1536.1392681804139</v>
      </c>
      <c r="AO85" s="16">
        <f t="shared" si="7"/>
        <v>1443.3044313445073</v>
      </c>
      <c r="AP85" s="16">
        <f t="shared" si="7"/>
        <v>1350.602962873106</v>
      </c>
      <c r="AQ85" s="16">
        <f t="shared" si="7"/>
        <v>1315.0402900973825</v>
      </c>
      <c r="AR85" s="16">
        <f t="shared" si="7"/>
        <v>1279.6091149195922</v>
      </c>
      <c r="AS85" s="16">
        <f t="shared" si="7"/>
        <v>1244.3079728708997</v>
      </c>
      <c r="AT85" s="16">
        <f t="shared" si="7"/>
        <v>1209.1354157920396</v>
      </c>
      <c r="AU85" s="16">
        <f t="shared" si="7"/>
        <v>1174.090213606532</v>
      </c>
      <c r="AV85" s="16">
        <f t="shared" si="7"/>
        <v>1140.8352982549329</v>
      </c>
      <c r="AW85" s="16">
        <f t="shared" si="7"/>
        <v>1107.7048419780676</v>
      </c>
      <c r="AX85" s="16">
        <f t="shared" si="7"/>
        <v>1074.6974586940671</v>
      </c>
      <c r="AY85" s="16">
        <f t="shared" si="7"/>
        <v>1041.8117777576438</v>
      </c>
      <c r="AZ85" s="16">
        <f t="shared" si="7"/>
        <v>1009.046443788186</v>
      </c>
    </row>
  </sheetData>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3487D-77D9-4BBA-AAC0-69D52CEFC717}">
  <sheetPr codeName="Sheet3" filterMode="1"/>
  <dimension ref="A1:CE612"/>
  <sheetViews>
    <sheetView workbookViewId="0">
      <pane xSplit="2" ySplit="1" topLeftCell="AJ2" activePane="bottomRight" state="frozen"/>
      <selection pane="topRight" activeCell="C1" sqref="C1"/>
      <selection pane="bottomLeft" activeCell="A2" sqref="A2"/>
      <selection pane="bottomRight" sqref="A1:A1048576"/>
    </sheetView>
  </sheetViews>
  <sheetFormatPr defaultRowHeight="15" x14ac:dyDescent="0.25"/>
  <cols>
    <col min="1" max="1" width="10.5703125" bestFit="1" customWidth="1"/>
    <col min="2" max="2" width="47.14062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11" bestFit="1" customWidth="1"/>
    <col min="22" max="81" width="12" bestFit="1" customWidth="1"/>
    <col min="82" max="82" width="9.140625" style="8"/>
    <col min="83" max="83" width="46.85546875" bestFit="1" customWidth="1"/>
  </cols>
  <sheetData>
    <row r="1" spans="1:83" s="7" customFormat="1"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v>1990</v>
      </c>
      <c r="V1" s="7">
        <v>1991</v>
      </c>
      <c r="W1" s="7">
        <v>1992</v>
      </c>
      <c r="X1" s="7">
        <v>1993</v>
      </c>
      <c r="Y1" s="7">
        <v>1994</v>
      </c>
      <c r="Z1" s="7">
        <v>1995</v>
      </c>
      <c r="AA1" s="7">
        <v>1996</v>
      </c>
      <c r="AB1" s="7">
        <v>1997</v>
      </c>
      <c r="AC1" s="7">
        <v>1998</v>
      </c>
      <c r="AD1" s="7">
        <v>1999</v>
      </c>
      <c r="AE1" s="7">
        <v>2000</v>
      </c>
      <c r="AF1" s="7">
        <v>2001</v>
      </c>
      <c r="AG1" s="7">
        <v>2002</v>
      </c>
      <c r="AH1" s="7">
        <v>2003</v>
      </c>
      <c r="AI1" s="7">
        <v>2004</v>
      </c>
      <c r="AJ1" s="7">
        <v>2005</v>
      </c>
      <c r="AK1" s="7">
        <v>2006</v>
      </c>
      <c r="AL1" s="7">
        <v>2007</v>
      </c>
      <c r="AM1" s="7">
        <v>2008</v>
      </c>
      <c r="AN1" s="7">
        <v>2009</v>
      </c>
      <c r="AO1" s="7">
        <v>2010</v>
      </c>
      <c r="AP1" s="7">
        <v>2011</v>
      </c>
      <c r="AQ1" s="7">
        <v>2012</v>
      </c>
      <c r="AR1" s="7">
        <v>2013</v>
      </c>
      <c r="AS1" s="7">
        <v>2014</v>
      </c>
      <c r="AT1" s="7">
        <v>2015</v>
      </c>
      <c r="AU1" s="7">
        <v>2016</v>
      </c>
      <c r="AV1" s="7">
        <v>2017</v>
      </c>
      <c r="AW1" s="7">
        <v>2018</v>
      </c>
      <c r="AX1" s="7">
        <v>2019</v>
      </c>
      <c r="AY1" s="7">
        <v>2020</v>
      </c>
      <c r="AZ1" s="7">
        <v>2021</v>
      </c>
      <c r="BA1" s="7">
        <v>2022</v>
      </c>
      <c r="BB1" s="7">
        <v>2023</v>
      </c>
      <c r="BC1" s="7">
        <v>2024</v>
      </c>
      <c r="BD1" s="7">
        <v>2025</v>
      </c>
      <c r="BE1" s="7">
        <v>2026</v>
      </c>
      <c r="BF1" s="7">
        <v>2027</v>
      </c>
      <c r="BG1" s="7">
        <v>2028</v>
      </c>
      <c r="BH1" s="7">
        <v>2029</v>
      </c>
      <c r="BI1" s="7">
        <v>2030</v>
      </c>
      <c r="BJ1" s="7">
        <v>2031</v>
      </c>
      <c r="BK1" s="7">
        <v>2032</v>
      </c>
      <c r="BL1" s="7">
        <v>2033</v>
      </c>
      <c r="BM1" s="7">
        <v>2034</v>
      </c>
      <c r="BN1" s="7">
        <v>2035</v>
      </c>
      <c r="BO1" s="7">
        <v>2036</v>
      </c>
      <c r="BP1" s="7">
        <v>2037</v>
      </c>
      <c r="BQ1" s="7">
        <v>2038</v>
      </c>
      <c r="BR1" s="7">
        <v>2039</v>
      </c>
      <c r="BS1" s="7">
        <v>2040</v>
      </c>
      <c r="BT1" s="7">
        <v>2041</v>
      </c>
      <c r="BU1" s="7">
        <v>2042</v>
      </c>
      <c r="BV1" s="7">
        <v>2043</v>
      </c>
      <c r="BW1" s="7">
        <v>2044</v>
      </c>
      <c r="BX1" s="7">
        <v>2045</v>
      </c>
      <c r="BY1" s="7">
        <v>2046</v>
      </c>
      <c r="BZ1" s="7">
        <v>2047</v>
      </c>
      <c r="CA1" s="7">
        <v>2048</v>
      </c>
      <c r="CB1" s="7">
        <v>2049</v>
      </c>
      <c r="CC1" s="7">
        <v>2050</v>
      </c>
      <c r="CD1" s="9" t="s">
        <v>1714</v>
      </c>
      <c r="CE1" s="12" t="s">
        <v>3109</v>
      </c>
    </row>
    <row r="2" spans="1:83" hidden="1" x14ac:dyDescent="0.25">
      <c r="A2">
        <v>44</v>
      </c>
      <c r="B2" t="s">
        <v>20</v>
      </c>
      <c r="C2" t="s">
        <v>21</v>
      </c>
      <c r="D2">
        <v>2017</v>
      </c>
      <c r="E2" t="s">
        <v>22</v>
      </c>
      <c r="F2" t="s">
        <v>23</v>
      </c>
      <c r="G2">
        <v>2017</v>
      </c>
      <c r="H2">
        <v>365.8</v>
      </c>
      <c r="I2">
        <v>100</v>
      </c>
      <c r="J2">
        <v>2019</v>
      </c>
      <c r="K2">
        <v>25</v>
      </c>
      <c r="L2">
        <v>20</v>
      </c>
      <c r="M2">
        <v>2018</v>
      </c>
      <c r="N2">
        <v>347.51</v>
      </c>
      <c r="O2" t="s">
        <v>24</v>
      </c>
      <c r="P2">
        <v>2.8948780853604901</v>
      </c>
      <c r="Q2">
        <v>1</v>
      </c>
      <c r="R2" t="s">
        <v>25</v>
      </c>
      <c r="S2">
        <v>274.35000000000002</v>
      </c>
      <c r="T2">
        <v>-1.11368485725649E-2</v>
      </c>
      <c r="AV2">
        <v>365.8</v>
      </c>
      <c r="AW2">
        <v>347.51</v>
      </c>
      <c r="AX2">
        <v>274.35000000000002</v>
      </c>
      <c r="AY2">
        <v>271.29460559411598</v>
      </c>
      <c r="AZ2">
        <v>268.27323865306101</v>
      </c>
      <c r="BA2">
        <v>265.28552021810998</v>
      </c>
      <c r="BB2">
        <v>262.33107555094699</v>
      </c>
      <c r="BC2">
        <v>259.40953408665803</v>
      </c>
      <c r="BD2">
        <v>256.52052938725501</v>
      </c>
      <c r="BE2">
        <v>253.663699095715</v>
      </c>
      <c r="BF2">
        <v>250.83868489053</v>
      </c>
      <c r="BG2">
        <v>248.04513244076199</v>
      </c>
      <c r="BH2">
        <v>245.28269136160799</v>
      </c>
      <c r="BI2">
        <v>242.55101517044201</v>
      </c>
      <c r="BJ2">
        <v>239.849761243367</v>
      </c>
      <c r="BK2">
        <v>237.178590772234</v>
      </c>
      <c r="BL2">
        <v>234.537168722149</v>
      </c>
      <c r="BM2">
        <v>231.92516378945299</v>
      </c>
      <c r="BN2">
        <v>229.34224836016199</v>
      </c>
      <c r="BO2">
        <v>226.78809846888399</v>
      </c>
      <c r="BP2">
        <v>224.26239375817599</v>
      </c>
      <c r="BQ2">
        <v>221.76481743836999</v>
      </c>
      <c r="BR2">
        <v>219.29505624783599</v>
      </c>
      <c r="BS2">
        <v>216.85280041369199</v>
      </c>
      <c r="BT2">
        <v>214.437743612948</v>
      </c>
      <c r="BU2">
        <v>212.04958293408799</v>
      </c>
      <c r="BV2">
        <v>209.68801883907599</v>
      </c>
      <c r="BW2">
        <v>207.352755125784</v>
      </c>
      <c r="BX2">
        <v>205.04349889084401</v>
      </c>
      <c r="BY2">
        <v>202.759960492907</v>
      </c>
      <c r="BZ2">
        <v>200.50185351631899</v>
      </c>
      <c r="CA2">
        <v>198.26889473518901</v>
      </c>
      <c r="CB2">
        <v>196.060804077873</v>
      </c>
      <c r="CC2">
        <v>193.877304591843</v>
      </c>
      <c r="CD2" s="8" t="b">
        <f>IF(ISNUMBER(VLOOKUP(A2,profiles_2021!A:A,1,FALSE)),TRUE,FALSE)</f>
        <v>0</v>
      </c>
      <c r="CE2" t="str">
        <f>INDEX('C5 - Emissions methodology 2018'!$A$2:$K$2628,MATCH($A2,'C5 - Emissions methodology 2018'!$A$2:$A$2628,0),MATCH(CE$1,'C5 - Emissions methodology 2018'!$A$1:$K$1,0))</f>
        <v>Services</v>
      </c>
    </row>
    <row r="3" spans="1:83" x14ac:dyDescent="0.25">
      <c r="A3">
        <v>285</v>
      </c>
      <c r="B3" t="s">
        <v>26</v>
      </c>
      <c r="C3" t="s">
        <v>27</v>
      </c>
      <c r="D3">
        <v>2015</v>
      </c>
      <c r="E3" t="s">
        <v>28</v>
      </c>
      <c r="F3" t="s">
        <v>23</v>
      </c>
      <c r="G3">
        <v>2002</v>
      </c>
      <c r="H3">
        <v>18300000</v>
      </c>
      <c r="I3">
        <v>100</v>
      </c>
      <c r="J3">
        <v>2025</v>
      </c>
      <c r="K3">
        <v>50</v>
      </c>
      <c r="L3">
        <v>20</v>
      </c>
      <c r="M3">
        <v>2017</v>
      </c>
      <c r="N3">
        <v>16470000</v>
      </c>
      <c r="O3" t="s">
        <v>24</v>
      </c>
      <c r="P3">
        <v>3.1496348780487802</v>
      </c>
      <c r="Q3">
        <v>1</v>
      </c>
      <c r="R3" t="s">
        <v>25</v>
      </c>
      <c r="S3">
        <v>9150000</v>
      </c>
      <c r="T3">
        <v>-1.11368485725649E-2</v>
      </c>
      <c r="AG3">
        <v>18300000</v>
      </c>
      <c r="AH3">
        <v>18178000</v>
      </c>
      <c r="AI3">
        <v>18056000</v>
      </c>
      <c r="AJ3">
        <v>17934000</v>
      </c>
      <c r="AK3">
        <v>17812000</v>
      </c>
      <c r="AL3">
        <v>17690000</v>
      </c>
      <c r="AM3">
        <v>17568000</v>
      </c>
      <c r="AN3">
        <v>17446000</v>
      </c>
      <c r="AO3">
        <v>17324000</v>
      </c>
      <c r="AP3">
        <v>17202000</v>
      </c>
      <c r="AQ3">
        <v>17080000</v>
      </c>
      <c r="AR3">
        <v>16958000</v>
      </c>
      <c r="AS3">
        <v>16836000</v>
      </c>
      <c r="AT3">
        <v>16714000</v>
      </c>
      <c r="AU3">
        <v>16592000</v>
      </c>
      <c r="AV3">
        <v>16470000</v>
      </c>
      <c r="AW3">
        <v>15555000</v>
      </c>
      <c r="AX3">
        <v>14640000</v>
      </c>
      <c r="AY3">
        <v>13725000</v>
      </c>
      <c r="AZ3">
        <v>12810000</v>
      </c>
      <c r="BA3">
        <v>11895000</v>
      </c>
      <c r="BB3">
        <v>10980000</v>
      </c>
      <c r="BC3">
        <v>10065000</v>
      </c>
      <c r="BD3">
        <v>9150000</v>
      </c>
      <c r="BE3">
        <v>9048097.8355610296</v>
      </c>
      <c r="BF3">
        <v>8947330.5400966294</v>
      </c>
      <c r="BG3">
        <v>8847685.4747428894</v>
      </c>
      <c r="BH3">
        <v>8749150.1413930003</v>
      </c>
      <c r="BI3">
        <v>8651712.1811296698</v>
      </c>
      <c r="BJ3">
        <v>8555359.3726750091</v>
      </c>
      <c r="BK3">
        <v>8460079.6308576595</v>
      </c>
      <c r="BL3">
        <v>8365861.0050969496</v>
      </c>
      <c r="BM3">
        <v>8272691.6779040601</v>
      </c>
      <c r="BN3">
        <v>8180559.9633997297</v>
      </c>
      <c r="BO3">
        <v>8089454.3058485603</v>
      </c>
      <c r="BP3">
        <v>7999363.2782096397</v>
      </c>
      <c r="BQ3">
        <v>7910275.5807032799</v>
      </c>
      <c r="BR3">
        <v>7822180.0393937305</v>
      </c>
      <c r="BS3">
        <v>7735065.6047876598</v>
      </c>
      <c r="BT3">
        <v>7648921.3504482899</v>
      </c>
      <c r="BU3">
        <v>7563736.4716248801</v>
      </c>
      <c r="BV3">
        <v>7479500.2838976104</v>
      </c>
      <c r="BW3">
        <v>7396202.2218373902</v>
      </c>
      <c r="BX3">
        <v>7313831.8376807198</v>
      </c>
      <c r="BY3">
        <v>7232378.8000192596</v>
      </c>
      <c r="BZ3">
        <v>7151832.8925040197</v>
      </c>
      <c r="CA3">
        <v>7072184.0125639103</v>
      </c>
      <c r="CB3">
        <v>6993422.1701386701</v>
      </c>
      <c r="CC3">
        <v>6915537.4864258198</v>
      </c>
      <c r="CD3" s="8" t="b">
        <f>IF(ISNUMBER(VLOOKUP(A3,profiles_2021!A:A,1,FALSE)),TRUE,FALSE)</f>
        <v>1</v>
      </c>
      <c r="CE3" t="str">
        <f>INDEX('C5 - Emissions methodology 2018'!$A$2:$K$2628,MATCH($A3,'C5 - Emissions methodology 2018'!$A$2:$A$2628,0),MATCH(CE$1,'C5 - Emissions methodology 2018'!$A$1:$K$1,0))</f>
        <v>Materials</v>
      </c>
    </row>
    <row r="4" spans="1:83" x14ac:dyDescent="0.25">
      <c r="A4">
        <v>1535</v>
      </c>
      <c r="B4" t="s">
        <v>29</v>
      </c>
      <c r="C4" t="s">
        <v>21</v>
      </c>
      <c r="D4">
        <v>2017</v>
      </c>
      <c r="E4" t="s">
        <v>22</v>
      </c>
      <c r="F4" t="s">
        <v>23</v>
      </c>
      <c r="G4">
        <v>2016</v>
      </c>
      <c r="H4">
        <v>14367</v>
      </c>
      <c r="I4">
        <v>100</v>
      </c>
      <c r="J4">
        <v>2020</v>
      </c>
      <c r="K4">
        <v>15</v>
      </c>
      <c r="L4">
        <v>23.8</v>
      </c>
      <c r="M4">
        <v>2018</v>
      </c>
      <c r="N4">
        <v>13854.098099999999</v>
      </c>
      <c r="O4" t="s">
        <v>24</v>
      </c>
      <c r="P4">
        <v>2.79536729035854</v>
      </c>
      <c r="Q4">
        <v>1</v>
      </c>
      <c r="R4" t="s">
        <v>25</v>
      </c>
      <c r="S4">
        <v>12211.95</v>
      </c>
      <c r="T4">
        <v>-1.11368485725649E-2</v>
      </c>
      <c r="AU4">
        <v>14367</v>
      </c>
      <c r="AV4">
        <v>14110.54905</v>
      </c>
      <c r="AW4">
        <v>13854.098099999999</v>
      </c>
      <c r="AX4">
        <v>13033.02405</v>
      </c>
      <c r="AY4">
        <v>12211.95</v>
      </c>
      <c r="AZ4">
        <v>12075.947362074199</v>
      </c>
      <c r="BA4">
        <v>11941.4593649325</v>
      </c>
      <c r="BB4">
        <v>11808.469140249799</v>
      </c>
      <c r="BC4">
        <v>11676.9600075611</v>
      </c>
      <c r="BD4">
        <v>11546.915472168999</v>
      </c>
      <c r="BE4">
        <v>11418.319223075199</v>
      </c>
      <c r="BF4">
        <v>11291.1551309346</v>
      </c>
      <c r="BG4">
        <v>11165.4072460321</v>
      </c>
      <c r="BH4">
        <v>11041.059796281999</v>
      </c>
      <c r="BI4">
        <v>10918.097185250201</v>
      </c>
      <c r="BJ4">
        <v>10796.5039901975</v>
      </c>
      <c r="BK4">
        <v>10676.2649601456</v>
      </c>
      <c r="BL4">
        <v>10557.365013963799</v>
      </c>
      <c r="BM4">
        <v>10439.789238478001</v>
      </c>
      <c r="BN4">
        <v>10323.5228865996</v>
      </c>
      <c r="BO4">
        <v>10208.5513754761</v>
      </c>
      <c r="BP4">
        <v>10094.8602846622</v>
      </c>
      <c r="BQ4">
        <v>9982.4353543107609</v>
      </c>
      <c r="BR4">
        <v>9871.2624833843893</v>
      </c>
      <c r="BS4">
        <v>9761.32772788689</v>
      </c>
      <c r="BT4">
        <v>9652.6172991142394</v>
      </c>
      <c r="BU4">
        <v>9545.1175619250807</v>
      </c>
      <c r="BV4">
        <v>9438.8150330305907</v>
      </c>
      <c r="BW4">
        <v>9333.6963793032792</v>
      </c>
      <c r="BX4">
        <v>9229.7484161046796</v>
      </c>
      <c r="BY4">
        <v>9126.9581056316492</v>
      </c>
      <c r="BZ4">
        <v>9025.3125552810907</v>
      </c>
      <c r="CA4">
        <v>8924.79901603285</v>
      </c>
      <c r="CB4">
        <v>8825.4048808507196</v>
      </c>
      <c r="CC4">
        <v>8727.1176831011107</v>
      </c>
      <c r="CD4" s="8" t="b">
        <f>IF(ISNUMBER(VLOOKUP(A4,profiles_2021!A:A,1,FALSE)),TRUE,FALSE)</f>
        <v>1</v>
      </c>
      <c r="CE4" t="str">
        <f>INDEX('C5 - Emissions methodology 2018'!$A$2:$K$2628,MATCH($A4,'C5 - Emissions methodology 2018'!$A$2:$A$2628,0),MATCH(CE$1,'C5 - Emissions methodology 2018'!$A$1:$K$1,0))</f>
        <v>Food, beverage &amp; agriculture</v>
      </c>
    </row>
    <row r="5" spans="1:83" x14ac:dyDescent="0.25">
      <c r="A5">
        <v>97</v>
      </c>
      <c r="B5" t="s">
        <v>30</v>
      </c>
      <c r="C5" t="s">
        <v>31</v>
      </c>
      <c r="D5">
        <v>2013</v>
      </c>
      <c r="E5" t="s">
        <v>32</v>
      </c>
      <c r="F5" t="s">
        <v>33</v>
      </c>
      <c r="G5">
        <v>2013</v>
      </c>
      <c r="H5">
        <v>2659.44</v>
      </c>
      <c r="I5">
        <v>84</v>
      </c>
      <c r="J5">
        <v>2020</v>
      </c>
      <c r="K5">
        <v>100</v>
      </c>
      <c r="L5">
        <v>99</v>
      </c>
      <c r="M5">
        <v>2017</v>
      </c>
      <c r="N5">
        <v>2291.52</v>
      </c>
      <c r="O5" t="s">
        <v>24</v>
      </c>
      <c r="P5">
        <v>3.1553661785585398</v>
      </c>
      <c r="Q5">
        <v>1</v>
      </c>
      <c r="R5" t="s">
        <v>25</v>
      </c>
      <c r="S5">
        <v>0</v>
      </c>
      <c r="T5">
        <v>-1.11368485725649E-2</v>
      </c>
      <c r="AR5">
        <v>2659.44</v>
      </c>
      <c r="AS5">
        <v>2567.46</v>
      </c>
      <c r="AT5">
        <v>2475.48</v>
      </c>
      <c r="AU5">
        <v>2383.5</v>
      </c>
      <c r="AV5">
        <v>2291.52</v>
      </c>
      <c r="AW5">
        <v>1527.68</v>
      </c>
      <c r="AX5">
        <v>763.84</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s="8" t="b">
        <f>IF(ISNUMBER(VLOOKUP(A5,profiles_2021!A:A,1,FALSE)),TRUE,FALSE)</f>
        <v>1</v>
      </c>
      <c r="CE5" t="str">
        <f>INDEX('C5 - Emissions methodology 2018'!$A$2:$K$2628,MATCH($A5,'C5 - Emissions methodology 2018'!$A$2:$A$2628,0),MATCH(CE$1,'C5 - Emissions methodology 2018'!$A$1:$K$1,0))</f>
        <v>Services</v>
      </c>
    </row>
    <row r="6" spans="1:83" hidden="1" x14ac:dyDescent="0.25">
      <c r="A6">
        <v>31422</v>
      </c>
      <c r="B6" t="s">
        <v>34</v>
      </c>
      <c r="C6" t="s">
        <v>21</v>
      </c>
      <c r="D6">
        <v>2017</v>
      </c>
      <c r="E6" t="s">
        <v>28</v>
      </c>
      <c r="F6" t="s">
        <v>23</v>
      </c>
      <c r="G6">
        <v>2015</v>
      </c>
      <c r="H6">
        <v>22318</v>
      </c>
      <c r="I6">
        <v>78</v>
      </c>
      <c r="J6">
        <v>2022</v>
      </c>
      <c r="K6">
        <v>10</v>
      </c>
      <c r="L6">
        <v>100</v>
      </c>
      <c r="M6">
        <v>2017</v>
      </c>
      <c r="N6">
        <v>20086.2</v>
      </c>
      <c r="O6" t="s">
        <v>24</v>
      </c>
      <c r="P6">
        <v>2.5263436952146301</v>
      </c>
      <c r="Q6">
        <v>1</v>
      </c>
      <c r="R6" t="s">
        <v>25</v>
      </c>
      <c r="S6">
        <v>20086.2</v>
      </c>
      <c r="T6">
        <v>-1.11368485725649E-2</v>
      </c>
      <c r="AT6">
        <v>22318</v>
      </c>
      <c r="AU6">
        <v>21202.1</v>
      </c>
      <c r="AV6">
        <v>20086.2</v>
      </c>
      <c r="AW6">
        <v>20086.2</v>
      </c>
      <c r="AX6">
        <v>20086.2</v>
      </c>
      <c r="AY6">
        <v>20086.2</v>
      </c>
      <c r="AZ6">
        <v>20086.2</v>
      </c>
      <c r="BA6">
        <v>20086.2</v>
      </c>
      <c r="BB6">
        <v>19862.503032201701</v>
      </c>
      <c r="BC6">
        <v>19641.29734366</v>
      </c>
      <c r="BD6">
        <v>19422.5551893749</v>
      </c>
      <c r="BE6">
        <v>19206.249133338501</v>
      </c>
      <c r="BF6">
        <v>18992.352045093601</v>
      </c>
      <c r="BG6">
        <v>18780.837096330499</v>
      </c>
      <c r="BH6">
        <v>18571.677757522699</v>
      </c>
      <c r="BI6">
        <v>18364.8477945987</v>
      </c>
      <c r="BJ6">
        <v>18160.321265652001</v>
      </c>
      <c r="BK6">
        <v>17958.072517687298</v>
      </c>
      <c r="BL6">
        <v>17758.0761834027</v>
      </c>
      <c r="BM6">
        <v>17560.307178008101</v>
      </c>
      <c r="BN6">
        <v>17364.740696078901</v>
      </c>
      <c r="BO6">
        <v>17171.352208444801</v>
      </c>
      <c r="BP6">
        <v>16980.1174591132</v>
      </c>
      <c r="BQ6">
        <v>16791.012462226699</v>
      </c>
      <c r="BR6">
        <v>16604.013499054799</v>
      </c>
      <c r="BS6">
        <v>16419.097115019002</v>
      </c>
      <c r="BT6">
        <v>16236.2401167508</v>
      </c>
      <c r="BU6">
        <v>16055.419569182701</v>
      </c>
      <c r="BV6">
        <v>15876.6127926718</v>
      </c>
      <c r="BW6">
        <v>15699.7973601545</v>
      </c>
      <c r="BX6">
        <v>15524.951094334499</v>
      </c>
      <c r="BY6">
        <v>15352.052064900399</v>
      </c>
      <c r="BZ6">
        <v>15181.0785857755</v>
      </c>
      <c r="CA6">
        <v>15012.009212397499</v>
      </c>
      <c r="CB6">
        <v>14844.822739029099</v>
      </c>
      <c r="CC6">
        <v>14679.498196098</v>
      </c>
      <c r="CD6" s="8" t="b">
        <f>IF(ISNUMBER(VLOOKUP(A6,profiles_2021!A:A,1,FALSE)),TRUE,FALSE)</f>
        <v>0</v>
      </c>
      <c r="CE6" t="str">
        <f>INDEX('C5 - Emissions methodology 2018'!$A$2:$K$2628,MATCH($A6,'C5 - Emissions methodology 2018'!$A$2:$A$2628,0),MATCH(CE$1,'C5 - Emissions methodology 2018'!$A$1:$K$1,0))</f>
        <v>Materials</v>
      </c>
    </row>
    <row r="7" spans="1:83" x14ac:dyDescent="0.25">
      <c r="A7">
        <v>169</v>
      </c>
      <c r="B7" t="s">
        <v>35</v>
      </c>
      <c r="C7" t="s">
        <v>36</v>
      </c>
      <c r="D7">
        <v>2011</v>
      </c>
      <c r="E7" t="s">
        <v>28</v>
      </c>
      <c r="F7" t="s">
        <v>23</v>
      </c>
      <c r="G7">
        <v>2005</v>
      </c>
      <c r="H7">
        <v>566788</v>
      </c>
      <c r="I7">
        <v>100</v>
      </c>
      <c r="J7">
        <v>2020</v>
      </c>
      <c r="K7">
        <v>20</v>
      </c>
      <c r="L7">
        <v>100</v>
      </c>
      <c r="M7">
        <v>2017</v>
      </c>
      <c r="N7">
        <v>453430.4</v>
      </c>
      <c r="O7" t="s">
        <v>24</v>
      </c>
      <c r="P7">
        <v>2.84542253245854</v>
      </c>
      <c r="Q7">
        <v>1</v>
      </c>
      <c r="R7" t="s">
        <v>25</v>
      </c>
      <c r="S7">
        <v>453430.4</v>
      </c>
      <c r="T7">
        <v>-1.11368485725649E-2</v>
      </c>
      <c r="AJ7">
        <v>566788</v>
      </c>
      <c r="AK7">
        <v>557341.53333333298</v>
      </c>
      <c r="AL7">
        <v>547895.06666666595</v>
      </c>
      <c r="AM7">
        <v>538448.6</v>
      </c>
      <c r="AN7">
        <v>529002.13333333295</v>
      </c>
      <c r="AO7">
        <v>519555.66666666599</v>
      </c>
      <c r="AP7">
        <v>510109.2</v>
      </c>
      <c r="AQ7">
        <v>500662.73333333299</v>
      </c>
      <c r="AR7">
        <v>491216.26666666602</v>
      </c>
      <c r="AS7">
        <v>481769.8</v>
      </c>
      <c r="AT7">
        <v>472323.33333333302</v>
      </c>
      <c r="AU7">
        <v>462876.866666666</v>
      </c>
      <c r="AV7">
        <v>453430.4</v>
      </c>
      <c r="AW7">
        <v>453430.4</v>
      </c>
      <c r="AX7">
        <v>453430.4</v>
      </c>
      <c r="AY7">
        <v>453430.4</v>
      </c>
      <c r="AZ7">
        <v>448380.61429700197</v>
      </c>
      <c r="BA7">
        <v>443387.06729270302</v>
      </c>
      <c r="BB7">
        <v>438449.13266523002</v>
      </c>
      <c r="BC7">
        <v>433566.191067965</v>
      </c>
      <c r="BD7">
        <v>428737.63005185698</v>
      </c>
      <c r="BE7">
        <v>423962.84398861002</v>
      </c>
      <c r="BF7">
        <v>419241.23399471398</v>
      </c>
      <c r="BG7">
        <v>414572.20785633998</v>
      </c>
      <c r="BH7">
        <v>409955.17995505</v>
      </c>
      <c r="BI7">
        <v>405389.571194352</v>
      </c>
      <c r="BJ7">
        <v>400874.808927064</v>
      </c>
      <c r="BK7">
        <v>396410.326883487</v>
      </c>
      <c r="BL7">
        <v>391995.56510038499</v>
      </c>
      <c r="BM7">
        <v>387629.96985074499</v>
      </c>
      <c r="BN7">
        <v>383312.99357432901</v>
      </c>
      <c r="BO7">
        <v>379044.09480899503</v>
      </c>
      <c r="BP7">
        <v>374822.73812278197</v>
      </c>
      <c r="BQ7">
        <v>370648.39404675498</v>
      </c>
      <c r="BR7">
        <v>366520.53900859202</v>
      </c>
      <c r="BS7">
        <v>362438.65526691801</v>
      </c>
      <c r="BT7">
        <v>358402.23084636597</v>
      </c>
      <c r="BU7">
        <v>354410.75947336102</v>
      </c>
      <c r="BV7">
        <v>350463.74051261798</v>
      </c>
      <c r="BW7">
        <v>346560.67890435498</v>
      </c>
      <c r="BX7">
        <v>342701.08510219201</v>
      </c>
      <c r="BY7">
        <v>338884.47501175501</v>
      </c>
      <c r="BZ7">
        <v>335110.36992995598</v>
      </c>
      <c r="CA7">
        <v>331378.29648495</v>
      </c>
      <c r="CB7">
        <v>327687.78657676198</v>
      </c>
      <c r="CC7">
        <v>324038.37731857802</v>
      </c>
      <c r="CD7" s="8" t="b">
        <f>IF(ISNUMBER(VLOOKUP(A7,profiles_2021!A:A,1,FALSE)),TRUE,FALSE)</f>
        <v>1</v>
      </c>
      <c r="CE7" t="str">
        <f>INDEX('C5 - Emissions methodology 2018'!$A$2:$K$2628,MATCH($A7,'C5 - Emissions methodology 2018'!$A$2:$A$2628,0),MATCH(CE$1,'C5 - Emissions methodology 2018'!$A$1:$K$1,0))</f>
        <v>Materials</v>
      </c>
    </row>
    <row r="8" spans="1:83" x14ac:dyDescent="0.25">
      <c r="A8">
        <v>21380</v>
      </c>
      <c r="B8" t="s">
        <v>37</v>
      </c>
      <c r="C8" t="s">
        <v>31</v>
      </c>
      <c r="D8">
        <v>2015</v>
      </c>
      <c r="E8" t="s">
        <v>22</v>
      </c>
      <c r="F8" t="s">
        <v>23</v>
      </c>
      <c r="G8">
        <v>2015</v>
      </c>
      <c r="H8">
        <v>52012.7</v>
      </c>
      <c r="I8">
        <v>85</v>
      </c>
      <c r="J8">
        <v>2020</v>
      </c>
      <c r="K8">
        <v>29</v>
      </c>
      <c r="L8">
        <v>100</v>
      </c>
      <c r="M8">
        <v>2017</v>
      </c>
      <c r="N8">
        <v>39621.1</v>
      </c>
      <c r="O8" t="s">
        <v>24</v>
      </c>
      <c r="P8">
        <v>2.7853717668585398</v>
      </c>
      <c r="Q8">
        <v>1</v>
      </c>
      <c r="R8" t="s">
        <v>25</v>
      </c>
      <c r="S8">
        <v>36929.017</v>
      </c>
      <c r="T8">
        <v>-1.11368485725649E-2</v>
      </c>
      <c r="AT8">
        <v>52012.7</v>
      </c>
      <c r="AU8">
        <v>45816.9</v>
      </c>
      <c r="AV8">
        <v>39621.1</v>
      </c>
      <c r="AW8">
        <v>38723.739000000001</v>
      </c>
      <c r="AX8">
        <v>37826.377999999997</v>
      </c>
      <c r="AY8">
        <v>36929.017</v>
      </c>
      <c r="AZ8">
        <v>36517.744129737301</v>
      </c>
      <c r="BA8">
        <v>36111.051543152702</v>
      </c>
      <c r="BB8">
        <v>35708.888230320503</v>
      </c>
      <c r="BC8">
        <v>35311.203749404798</v>
      </c>
      <c r="BD8">
        <v>34917.948220332699</v>
      </c>
      <c r="BE8">
        <v>34529.072318538201</v>
      </c>
      <c r="BF8">
        <v>34144.527268775499</v>
      </c>
      <c r="BG8">
        <v>33764.264839001298</v>
      </c>
      <c r="BH8">
        <v>33388.2373343254</v>
      </c>
      <c r="BI8">
        <v>33016.397591028202</v>
      </c>
      <c r="BJ8">
        <v>32648.698970645299</v>
      </c>
      <c r="BK8">
        <v>32285.095354117901</v>
      </c>
      <c r="BL8">
        <v>31925.541136008302</v>
      </c>
      <c r="BM8">
        <v>31569.9912187794</v>
      </c>
      <c r="BN8">
        <v>31218.4010071386</v>
      </c>
      <c r="BO8">
        <v>30870.726402444499</v>
      </c>
      <c r="BP8">
        <v>30526.923797175401</v>
      </c>
      <c r="BQ8">
        <v>30186.950069460101</v>
      </c>
      <c r="BR8">
        <v>29850.762577668898</v>
      </c>
      <c r="BS8">
        <v>29518.319155065801</v>
      </c>
      <c r="BT8">
        <v>29189.578104519202</v>
      </c>
      <c r="BU8">
        <v>28864.498193272098</v>
      </c>
      <c r="BV8">
        <v>28543.038647770602</v>
      </c>
      <c r="BW8">
        <v>28225.159148549501</v>
      </c>
      <c r="BX8">
        <v>27910.819825175498</v>
      </c>
      <c r="BY8">
        <v>27599.981251246401</v>
      </c>
      <c r="BZ8">
        <v>27292.604439445699</v>
      </c>
      <c r="CA8">
        <v>26988.6508366526</v>
      </c>
      <c r="CB8">
        <v>26688.082319107001</v>
      </c>
      <c r="CC8">
        <v>26390.861187627001</v>
      </c>
      <c r="CD8" s="8" t="b">
        <f>IF(ISNUMBER(VLOOKUP(A8,profiles_2021!A:A,1,FALSE)),TRUE,FALSE)</f>
        <v>1</v>
      </c>
      <c r="CE8" t="str">
        <f>INDEX('C5 - Emissions methodology 2018'!$A$2:$K$2628,MATCH($A8,'C5 - Emissions methodology 2018'!$A$2:$A$2628,0),MATCH(CE$1,'C5 - Emissions methodology 2018'!$A$1:$K$1,0))</f>
        <v>Apparel</v>
      </c>
    </row>
    <row r="9" spans="1:83" hidden="1" x14ac:dyDescent="0.25">
      <c r="A9">
        <v>173</v>
      </c>
      <c r="B9" t="s">
        <v>38</v>
      </c>
      <c r="C9" t="s">
        <v>39</v>
      </c>
      <c r="D9">
        <v>2009</v>
      </c>
      <c r="E9" t="s">
        <v>28</v>
      </c>
      <c r="F9" t="s">
        <v>23</v>
      </c>
      <c r="G9">
        <v>2009</v>
      </c>
      <c r="H9">
        <v>177641</v>
      </c>
      <c r="I9">
        <v>100</v>
      </c>
      <c r="J9">
        <v>2030</v>
      </c>
      <c r="K9">
        <v>100</v>
      </c>
      <c r="L9">
        <v>63</v>
      </c>
      <c r="M9">
        <v>2017</v>
      </c>
      <c r="N9">
        <v>66380</v>
      </c>
      <c r="O9" t="s">
        <v>24</v>
      </c>
      <c r="P9">
        <v>3.65026166653902</v>
      </c>
      <c r="Q9">
        <v>1</v>
      </c>
      <c r="R9" t="s">
        <v>25</v>
      </c>
      <c r="S9">
        <v>0</v>
      </c>
      <c r="T9">
        <v>-1.11368485725649E-2</v>
      </c>
      <c r="AN9">
        <v>177641</v>
      </c>
      <c r="AO9">
        <v>163733.375</v>
      </c>
      <c r="AP9">
        <v>149825.75</v>
      </c>
      <c r="AQ9">
        <v>135918.125</v>
      </c>
      <c r="AR9">
        <v>122010.5</v>
      </c>
      <c r="AS9">
        <v>108102.875</v>
      </c>
      <c r="AT9">
        <v>94195.25</v>
      </c>
      <c r="AU9">
        <v>80287.625</v>
      </c>
      <c r="AV9">
        <v>66380</v>
      </c>
      <c r="AW9">
        <v>61273.846153846098</v>
      </c>
      <c r="AX9">
        <v>56167.692307692298</v>
      </c>
      <c r="AY9">
        <v>51061.538461538403</v>
      </c>
      <c r="AZ9">
        <v>45955.384615384603</v>
      </c>
      <c r="BA9">
        <v>40849.2307692307</v>
      </c>
      <c r="BB9">
        <v>35743.0769230769</v>
      </c>
      <c r="BC9">
        <v>30636.923076923002</v>
      </c>
      <c r="BD9">
        <v>25530.769230769201</v>
      </c>
      <c r="BE9">
        <v>20424.615384615299</v>
      </c>
      <c r="BF9">
        <v>15318.461538461501</v>
      </c>
      <c r="BG9">
        <v>10212.307692307601</v>
      </c>
      <c r="BH9">
        <v>5106.1538461538403</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s="8" t="b">
        <f>IF(ISNUMBER(VLOOKUP(A9,profiles_2021!A:A,1,FALSE)),TRUE,FALSE)</f>
        <v>0</v>
      </c>
      <c r="CE9" t="str">
        <f>INDEX('C5 - Emissions methodology 2018'!$A$2:$K$2628,MATCH($A9,'C5 - Emissions methodology 2018'!$A$2:$A$2628,0),MATCH(CE$1,'C5 - Emissions methodology 2018'!$A$1:$K$1,0))</f>
        <v>Services</v>
      </c>
    </row>
    <row r="10" spans="1:83" hidden="1" x14ac:dyDescent="0.25">
      <c r="A10">
        <v>252</v>
      </c>
      <c r="B10" t="s">
        <v>40</v>
      </c>
      <c r="C10" t="s">
        <v>41</v>
      </c>
      <c r="D10">
        <v>2017</v>
      </c>
      <c r="E10" t="s">
        <v>22</v>
      </c>
      <c r="F10" t="s">
        <v>23</v>
      </c>
      <c r="G10">
        <v>2014</v>
      </c>
      <c r="H10">
        <v>77448</v>
      </c>
      <c r="I10">
        <v>100</v>
      </c>
      <c r="J10">
        <v>2017</v>
      </c>
      <c r="K10">
        <v>100</v>
      </c>
      <c r="L10">
        <v>100</v>
      </c>
      <c r="M10">
        <v>2017</v>
      </c>
      <c r="N10">
        <v>0</v>
      </c>
      <c r="O10" t="s">
        <v>24</v>
      </c>
      <c r="P10">
        <v>3.6439101838243899</v>
      </c>
      <c r="Q10">
        <v>1</v>
      </c>
      <c r="R10" t="s">
        <v>25</v>
      </c>
      <c r="S10">
        <v>0</v>
      </c>
      <c r="T10">
        <v>-1.11368485725649E-2</v>
      </c>
      <c r="AS10">
        <v>77448</v>
      </c>
      <c r="AT10">
        <v>51632</v>
      </c>
      <c r="AU10">
        <v>25816</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s="8" t="b">
        <f>IF(ISNUMBER(VLOOKUP(A10,profiles_2021!A:A,1,FALSE)),TRUE,FALSE)</f>
        <v>0</v>
      </c>
      <c r="CE10" t="str">
        <f>INDEX('C5 - Emissions methodology 2018'!$A$2:$K$2628,MATCH($A10,'C5 - Emissions methodology 2018'!$A$2:$A$2628,0),MATCH(CE$1,'C5 - Emissions methodology 2018'!$A$1:$K$1,0))</f>
        <v>Services</v>
      </c>
    </row>
    <row r="11" spans="1:83" x14ac:dyDescent="0.25">
      <c r="A11">
        <v>64076</v>
      </c>
      <c r="B11" t="s">
        <v>42</v>
      </c>
      <c r="C11" t="s">
        <v>43</v>
      </c>
      <c r="D11">
        <v>2017</v>
      </c>
      <c r="E11" t="s">
        <v>44</v>
      </c>
      <c r="F11" t="s">
        <v>33</v>
      </c>
      <c r="G11">
        <v>2016</v>
      </c>
      <c r="H11">
        <v>688</v>
      </c>
      <c r="I11">
        <v>100</v>
      </c>
      <c r="J11">
        <v>2017</v>
      </c>
      <c r="K11">
        <v>12</v>
      </c>
      <c r="L11">
        <v>100</v>
      </c>
      <c r="M11">
        <v>2017</v>
      </c>
      <c r="N11">
        <v>605.44000000000005</v>
      </c>
      <c r="O11" t="s">
        <v>45</v>
      </c>
      <c r="P11">
        <v>2.4339025078243899</v>
      </c>
      <c r="Q11">
        <v>1</v>
      </c>
      <c r="R11" t="s">
        <v>25</v>
      </c>
      <c r="S11">
        <v>605.44000000000005</v>
      </c>
      <c r="T11">
        <v>-1.11368485725649E-2</v>
      </c>
      <c r="AU11">
        <v>688</v>
      </c>
      <c r="AV11">
        <v>605.44000000000005</v>
      </c>
      <c r="AW11">
        <v>598.69730640022601</v>
      </c>
      <c r="AX11">
        <v>592.02970515804395</v>
      </c>
      <c r="AY11">
        <v>585.43635998123898</v>
      </c>
      <c r="AZ11">
        <v>578.91644389125395</v>
      </c>
      <c r="BA11">
        <v>572.46913911946899</v>
      </c>
      <c r="BB11">
        <v>566.09363700462904</v>
      </c>
      <c r="BC11">
        <v>559.78913789141598</v>
      </c>
      <c r="BD11">
        <v>553.55485103015303</v>
      </c>
      <c r="BE11">
        <v>547.38999447762103</v>
      </c>
      <c r="BF11">
        <v>541.29379499898698</v>
      </c>
      <c r="BG11">
        <v>535.26548797081398</v>
      </c>
      <c r="BH11">
        <v>529.30431728516305</v>
      </c>
      <c r="BI11">
        <v>523.409535254753</v>
      </c>
      <c r="BJ11">
        <v>517.58040251918396</v>
      </c>
      <c r="BK11">
        <v>511.81618795220101</v>
      </c>
      <c r="BL11">
        <v>506.11616856999001</v>
      </c>
      <c r="BM11">
        <v>500.47962944049902</v>
      </c>
      <c r="BN11">
        <v>494.90586359376698</v>
      </c>
      <c r="BO11">
        <v>489.39417193324903</v>
      </c>
      <c r="BP11">
        <v>483.94386314813198</v>
      </c>
      <c r="BQ11">
        <v>478.55425362662902</v>
      </c>
      <c r="BR11">
        <v>473.22466737023302</v>
      </c>
      <c r="BS11">
        <v>467.95443590892802</v>
      </c>
      <c r="BT11">
        <v>462.74289821734999</v>
      </c>
      <c r="BU11">
        <v>457.58940063187401</v>
      </c>
      <c r="BV11">
        <v>452.49329676862601</v>
      </c>
      <c r="BW11">
        <v>447.45394744241298</v>
      </c>
      <c r="BX11">
        <v>442.47072058655101</v>
      </c>
      <c r="BY11">
        <v>437.54299117358403</v>
      </c>
      <c r="BZ11">
        <v>432.67014113689697</v>
      </c>
      <c r="CA11">
        <v>427.85155929318501</v>
      </c>
      <c r="CB11">
        <v>423.08664126580101</v>
      </c>
      <c r="CC11">
        <v>418.37478940894903</v>
      </c>
      <c r="CD11" s="8" t="b">
        <f>IF(ISNUMBER(VLOOKUP(A11,profiles_2021!A:A,1,FALSE)),TRUE,FALSE)</f>
        <v>1</v>
      </c>
      <c r="CE11" t="str">
        <f>INDEX('C5 - Emissions methodology 2018'!$A$2:$K$2628,MATCH($A11,'C5 - Emissions methodology 2018'!$A$2:$A$2628,0),MATCH(CE$1,'C5 - Emissions methodology 2018'!$A$1:$K$1,0))</f>
        <v>Power generation</v>
      </c>
    </row>
    <row r="12" spans="1:83" x14ac:dyDescent="0.25">
      <c r="A12">
        <v>365</v>
      </c>
      <c r="B12" t="s">
        <v>46</v>
      </c>
      <c r="C12" t="s">
        <v>27</v>
      </c>
      <c r="D12">
        <v>2017</v>
      </c>
      <c r="E12" t="s">
        <v>28</v>
      </c>
      <c r="F12" t="s">
        <v>23</v>
      </c>
      <c r="G12">
        <v>2017</v>
      </c>
      <c r="H12">
        <v>1178.74</v>
      </c>
      <c r="I12">
        <v>100</v>
      </c>
      <c r="J12">
        <v>2023</v>
      </c>
      <c r="K12">
        <v>5</v>
      </c>
      <c r="L12">
        <v>0</v>
      </c>
      <c r="M12">
        <v>2017</v>
      </c>
      <c r="N12">
        <v>1178.74</v>
      </c>
      <c r="O12" t="s">
        <v>45</v>
      </c>
      <c r="P12">
        <v>2.6968293861666801</v>
      </c>
      <c r="Q12">
        <v>1</v>
      </c>
      <c r="R12" t="s">
        <v>25</v>
      </c>
      <c r="S12">
        <v>1119.8030000000001</v>
      </c>
      <c r="T12">
        <v>-1.11368485725649E-2</v>
      </c>
      <c r="AV12">
        <v>1178.74</v>
      </c>
      <c r="AW12">
        <v>1168.91716666666</v>
      </c>
      <c r="AX12">
        <v>1159.09433333333</v>
      </c>
      <c r="AY12">
        <v>1149.2715000000001</v>
      </c>
      <c r="AZ12">
        <v>1139.4486666666601</v>
      </c>
      <c r="BA12">
        <v>1129.6258333333301</v>
      </c>
      <c r="BB12">
        <v>1119.8030000000001</v>
      </c>
      <c r="BC12">
        <v>1107.3319235578899</v>
      </c>
      <c r="BD12">
        <v>1094.9997356056599</v>
      </c>
      <c r="BE12">
        <v>1082.8048893632199</v>
      </c>
      <c r="BF12">
        <v>1070.74585527675</v>
      </c>
      <c r="BG12">
        <v>1058.8211208268301</v>
      </c>
      <c r="BH12">
        <v>1047.0291903387499</v>
      </c>
      <c r="BI12">
        <v>1035.36858479489</v>
      </c>
      <c r="BJ12">
        <v>1023.83784164924</v>
      </c>
      <c r="BK12">
        <v>1012.43551464393</v>
      </c>
      <c r="BL12">
        <v>1001.16017362785</v>
      </c>
      <c r="BM12">
        <v>990.01040437728204</v>
      </c>
      <c r="BN12">
        <v>978.98480841846902</v>
      </c>
      <c r="BO12">
        <v>968.08200285227099</v>
      </c>
      <c r="BP12">
        <v>957.30062018067997</v>
      </c>
      <c r="BQ12">
        <v>946.63930813530499</v>
      </c>
      <c r="BR12">
        <v>936.09672950776405</v>
      </c>
      <c r="BS12">
        <v>925.67156198196301</v>
      </c>
      <c r="BT12">
        <v>915.36249796823995</v>
      </c>
      <c r="BU12">
        <v>905.16824443936298</v>
      </c>
      <c r="BV12">
        <v>895.08752276834798</v>
      </c>
      <c r="BW12">
        <v>885.119068568084</v>
      </c>
      <c r="BX12">
        <v>875.26163153275195</v>
      </c>
      <c r="BY12">
        <v>865.51397528099596</v>
      </c>
      <c r="BZ12">
        <v>855.87487720085198</v>
      </c>
      <c r="CA12">
        <v>846.34312829640396</v>
      </c>
      <c r="CB12">
        <v>836.91753303613598</v>
      </c>
      <c r="CC12">
        <v>827.59690920298794</v>
      </c>
      <c r="CD12" s="8" t="b">
        <f>IF(ISNUMBER(VLOOKUP(A12,profiles_2021!A:A,1,FALSE)),TRUE,FALSE)</f>
        <v>1</v>
      </c>
      <c r="CE12" t="str">
        <f>INDEX('C5 - Emissions methodology 2018'!$A$2:$K$2628,MATCH($A12,'C5 - Emissions methodology 2018'!$A$2:$A$2628,0),MATCH(CE$1,'C5 - Emissions methodology 2018'!$A$1:$K$1,0))</f>
        <v>Services</v>
      </c>
    </row>
    <row r="13" spans="1:83" x14ac:dyDescent="0.25">
      <c r="A13">
        <v>351</v>
      </c>
      <c r="B13" t="s">
        <v>47</v>
      </c>
      <c r="C13" t="s">
        <v>48</v>
      </c>
      <c r="D13">
        <v>2016</v>
      </c>
      <c r="E13" t="s">
        <v>49</v>
      </c>
      <c r="F13" t="s">
        <v>50</v>
      </c>
      <c r="G13">
        <v>2016</v>
      </c>
      <c r="H13">
        <v>34054514</v>
      </c>
      <c r="I13">
        <v>78.7</v>
      </c>
      <c r="J13">
        <v>2050</v>
      </c>
      <c r="K13">
        <v>100</v>
      </c>
      <c r="L13">
        <v>0</v>
      </c>
      <c r="M13">
        <v>2017</v>
      </c>
      <c r="N13">
        <v>34054514</v>
      </c>
      <c r="O13" t="s">
        <v>24</v>
      </c>
      <c r="P13">
        <v>3.1204054513999999</v>
      </c>
      <c r="Q13">
        <v>1</v>
      </c>
      <c r="R13" t="s">
        <v>25</v>
      </c>
      <c r="S13">
        <v>0</v>
      </c>
      <c r="T13">
        <v>-1.11368485725649E-2</v>
      </c>
      <c r="AU13">
        <v>34054514</v>
      </c>
      <c r="AV13">
        <v>34054514</v>
      </c>
      <c r="AW13">
        <v>33022559.030303001</v>
      </c>
      <c r="AX13">
        <v>31990604.060605999</v>
      </c>
      <c r="AY13">
        <v>30958649.090909</v>
      </c>
      <c r="AZ13">
        <v>29926694.121212099</v>
      </c>
      <c r="BA13">
        <v>28894739.1515151</v>
      </c>
      <c r="BB13">
        <v>27862784.181818102</v>
      </c>
      <c r="BC13">
        <v>26830829.2121212</v>
      </c>
      <c r="BD13">
        <v>25798874.242424201</v>
      </c>
      <c r="BE13">
        <v>24766919.272727199</v>
      </c>
      <c r="BF13">
        <v>23734964.303030301</v>
      </c>
      <c r="BG13">
        <v>22703009.333333299</v>
      </c>
      <c r="BH13">
        <v>21671054.3636363</v>
      </c>
      <c r="BI13">
        <v>20639099.393939301</v>
      </c>
      <c r="BJ13">
        <v>19607144.4242424</v>
      </c>
      <c r="BK13">
        <v>18575189.454545401</v>
      </c>
      <c r="BL13">
        <v>17543234.484848399</v>
      </c>
      <c r="BM13">
        <v>16511279.515151501</v>
      </c>
      <c r="BN13">
        <v>15479324.5454545</v>
      </c>
      <c r="BO13">
        <v>14447369.5757575</v>
      </c>
      <c r="BP13">
        <v>13415414.6060606</v>
      </c>
      <c r="BQ13">
        <v>12383459.636363599</v>
      </c>
      <c r="BR13">
        <v>11351504.666666601</v>
      </c>
      <c r="BS13">
        <v>10319549.6969696</v>
      </c>
      <c r="BT13">
        <v>9287594.7272727191</v>
      </c>
      <c r="BU13">
        <v>8255639.7575757504</v>
      </c>
      <c r="BV13">
        <v>7223684.7878787797</v>
      </c>
      <c r="BW13">
        <v>6191729.81818181</v>
      </c>
      <c r="BX13">
        <v>5159774.8484848402</v>
      </c>
      <c r="BY13">
        <v>4127819.8787878701</v>
      </c>
      <c r="BZ13">
        <v>3095864.9090909101</v>
      </c>
      <c r="CA13">
        <v>2063909.9393939299</v>
      </c>
      <c r="CB13">
        <v>1031954.9696969599</v>
      </c>
      <c r="CC13">
        <v>0</v>
      </c>
      <c r="CD13" s="8" t="b">
        <f>IF(ISNUMBER(VLOOKUP(A13,profiles_2021!A:A,1,FALSE)),TRUE,FALSE)</f>
        <v>1</v>
      </c>
      <c r="CE13" t="str">
        <f>INDEX('C5 - Emissions methodology 2018'!$A$2:$K$2628,MATCH($A13,'C5 - Emissions methodology 2018'!$A$2:$A$2628,0),MATCH(CE$1,'C5 - Emissions methodology 2018'!$A$1:$K$1,0))</f>
        <v>Power generation</v>
      </c>
    </row>
    <row r="14" spans="1:83" hidden="1" x14ac:dyDescent="0.25">
      <c r="A14">
        <v>64650</v>
      </c>
      <c r="B14" t="s">
        <v>51</v>
      </c>
      <c r="C14" t="s">
        <v>52</v>
      </c>
      <c r="D14">
        <v>2015</v>
      </c>
      <c r="E14" t="s">
        <v>53</v>
      </c>
      <c r="F14" t="s">
        <v>54</v>
      </c>
      <c r="G14">
        <v>2015</v>
      </c>
      <c r="H14">
        <v>0</v>
      </c>
      <c r="I14">
        <v>98</v>
      </c>
      <c r="J14">
        <v>2020</v>
      </c>
      <c r="K14">
        <v>20</v>
      </c>
      <c r="L14">
        <v>5</v>
      </c>
      <c r="M14">
        <v>2017</v>
      </c>
      <c r="N14">
        <v>1648</v>
      </c>
      <c r="O14" t="s">
        <v>24</v>
      </c>
      <c r="P14">
        <v>3.1653696413585402</v>
      </c>
      <c r="Q14">
        <v>1</v>
      </c>
      <c r="R14" t="s">
        <v>25</v>
      </c>
      <c r="S14">
        <v>0</v>
      </c>
      <c r="T14">
        <v>-1.11368485725649E-2</v>
      </c>
      <c r="AT14">
        <v>0</v>
      </c>
      <c r="AU14">
        <v>824</v>
      </c>
      <c r="AV14">
        <v>1648</v>
      </c>
      <c r="AW14">
        <v>1098.6666666666599</v>
      </c>
      <c r="AX14">
        <v>549.33333333333303</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s="8" t="b">
        <f>IF(ISNUMBER(VLOOKUP(A14,profiles_2021!A:A,1,FALSE)),TRUE,FALSE)</f>
        <v>0</v>
      </c>
      <c r="CE14" t="str">
        <f>INDEX('C5 - Emissions methodology 2018'!$A$2:$K$2628,MATCH($A14,'C5 - Emissions methodology 2018'!$A$2:$A$2628,0),MATCH(CE$1,'C5 - Emissions methodology 2018'!$A$1:$K$1,0))</f>
        <v>Retail</v>
      </c>
    </row>
    <row r="15" spans="1:83" x14ac:dyDescent="0.25">
      <c r="A15">
        <v>427</v>
      </c>
      <c r="B15" t="s">
        <v>55</v>
      </c>
      <c r="C15" t="s">
        <v>56</v>
      </c>
      <c r="D15">
        <v>2010</v>
      </c>
      <c r="E15" t="s">
        <v>49</v>
      </c>
      <c r="F15" t="s">
        <v>50</v>
      </c>
      <c r="G15">
        <v>2005</v>
      </c>
      <c r="H15">
        <v>8698800</v>
      </c>
      <c r="I15">
        <v>99</v>
      </c>
      <c r="J15">
        <v>2050</v>
      </c>
      <c r="K15">
        <v>50</v>
      </c>
      <c r="L15">
        <v>0</v>
      </c>
      <c r="M15">
        <v>2017</v>
      </c>
      <c r="N15">
        <v>8698800</v>
      </c>
      <c r="O15" t="s">
        <v>24</v>
      </c>
      <c r="P15">
        <v>2.8208698800000001</v>
      </c>
      <c r="Q15">
        <v>1</v>
      </c>
      <c r="R15" t="s">
        <v>25</v>
      </c>
      <c r="S15">
        <v>4349400</v>
      </c>
      <c r="T15">
        <v>-1.11368485725649E-2</v>
      </c>
      <c r="AJ15">
        <v>8698800</v>
      </c>
      <c r="AK15">
        <v>8698800</v>
      </c>
      <c r="AL15">
        <v>8698800</v>
      </c>
      <c r="AM15">
        <v>8698800</v>
      </c>
      <c r="AN15">
        <v>8698800</v>
      </c>
      <c r="AO15">
        <v>8698800</v>
      </c>
      <c r="AP15">
        <v>8698800</v>
      </c>
      <c r="AQ15">
        <v>8698800</v>
      </c>
      <c r="AR15">
        <v>8698800</v>
      </c>
      <c r="AS15">
        <v>8698800</v>
      </c>
      <c r="AT15">
        <v>8698800</v>
      </c>
      <c r="AU15">
        <v>8698800</v>
      </c>
      <c r="AV15">
        <v>8698800</v>
      </c>
      <c r="AW15">
        <v>8567000</v>
      </c>
      <c r="AX15">
        <v>8435200</v>
      </c>
      <c r="AY15">
        <v>8303400</v>
      </c>
      <c r="AZ15">
        <v>8171600</v>
      </c>
      <c r="BA15">
        <v>8039800</v>
      </c>
      <c r="BB15">
        <v>7908000</v>
      </c>
      <c r="BC15">
        <v>7776200</v>
      </c>
      <c r="BD15">
        <v>7644400</v>
      </c>
      <c r="BE15">
        <v>7512600</v>
      </c>
      <c r="BF15">
        <v>7380800</v>
      </c>
      <c r="BG15">
        <v>7249000</v>
      </c>
      <c r="BH15">
        <v>7117200</v>
      </c>
      <c r="BI15">
        <v>6985400</v>
      </c>
      <c r="BJ15">
        <v>6853600</v>
      </c>
      <c r="BK15">
        <v>6721800</v>
      </c>
      <c r="BL15">
        <v>6590000</v>
      </c>
      <c r="BM15">
        <v>6458200</v>
      </c>
      <c r="BN15">
        <v>6326400</v>
      </c>
      <c r="BO15">
        <v>6194600</v>
      </c>
      <c r="BP15">
        <v>6062800</v>
      </c>
      <c r="BQ15">
        <v>5931000</v>
      </c>
      <c r="BR15">
        <v>5799200</v>
      </c>
      <c r="BS15">
        <v>5667400</v>
      </c>
      <c r="BT15">
        <v>5535600</v>
      </c>
      <c r="BU15">
        <v>5403800</v>
      </c>
      <c r="BV15">
        <v>5272000</v>
      </c>
      <c r="BW15">
        <v>5140200</v>
      </c>
      <c r="BX15">
        <v>5008400</v>
      </c>
      <c r="BY15">
        <v>4876600</v>
      </c>
      <c r="BZ15">
        <v>4744800</v>
      </c>
      <c r="CA15">
        <v>4613000</v>
      </c>
      <c r="CB15">
        <v>4481200</v>
      </c>
      <c r="CC15">
        <v>4349400</v>
      </c>
      <c r="CD15" s="8" t="b">
        <f>IF(ISNUMBER(VLOOKUP(A15,profiles_2021!A:A,1,FALSE)),TRUE,FALSE)</f>
        <v>1</v>
      </c>
      <c r="CE15" t="str">
        <f>INDEX('C5 - Emissions methodology 2018'!$A$2:$K$2628,MATCH($A15,'C5 - Emissions methodology 2018'!$A$2:$A$2628,0),MATCH(CE$1,'C5 - Emissions methodology 2018'!$A$1:$K$1,0))</f>
        <v>Transportation services</v>
      </c>
    </row>
    <row r="16" spans="1:83" x14ac:dyDescent="0.25">
      <c r="A16">
        <v>429</v>
      </c>
      <c r="B16" t="s">
        <v>57</v>
      </c>
      <c r="C16" t="s">
        <v>39</v>
      </c>
      <c r="D16">
        <v>2005</v>
      </c>
      <c r="E16" t="s">
        <v>49</v>
      </c>
      <c r="F16" t="s">
        <v>50</v>
      </c>
      <c r="G16">
        <v>2005</v>
      </c>
      <c r="H16">
        <v>24907000</v>
      </c>
      <c r="I16">
        <v>100</v>
      </c>
      <c r="J16">
        <v>2050</v>
      </c>
      <c r="K16">
        <v>50</v>
      </c>
      <c r="L16">
        <v>9</v>
      </c>
      <c r="M16">
        <v>2017</v>
      </c>
      <c r="N16">
        <v>23786185</v>
      </c>
      <c r="O16" t="s">
        <v>24</v>
      </c>
      <c r="P16">
        <v>2.8324907000000001</v>
      </c>
      <c r="Q16">
        <v>1</v>
      </c>
      <c r="R16" t="s">
        <v>25</v>
      </c>
      <c r="S16">
        <v>12453500</v>
      </c>
      <c r="T16">
        <v>-1.11368485725649E-2</v>
      </c>
      <c r="AJ16">
        <v>24907000</v>
      </c>
      <c r="AK16">
        <v>24813598.75</v>
      </c>
      <c r="AL16">
        <v>24720197.5</v>
      </c>
      <c r="AM16">
        <v>24626796.25</v>
      </c>
      <c r="AN16">
        <v>24533395</v>
      </c>
      <c r="AO16">
        <v>24439993.75</v>
      </c>
      <c r="AP16">
        <v>24346592.5</v>
      </c>
      <c r="AQ16">
        <v>24253191.25</v>
      </c>
      <c r="AR16">
        <v>24159790</v>
      </c>
      <c r="AS16">
        <v>24066388.75</v>
      </c>
      <c r="AT16">
        <v>23972987.5</v>
      </c>
      <c r="AU16">
        <v>23879586.25</v>
      </c>
      <c r="AV16">
        <v>23786185</v>
      </c>
      <c r="AW16">
        <v>23442770.303030301</v>
      </c>
      <c r="AX16">
        <v>23099355.606060602</v>
      </c>
      <c r="AY16">
        <v>22755940.909090899</v>
      </c>
      <c r="AZ16">
        <v>22412526.2121212</v>
      </c>
      <c r="BA16">
        <v>22069111.515151501</v>
      </c>
      <c r="BB16">
        <v>21725696.818181802</v>
      </c>
      <c r="BC16">
        <v>21382282.121212099</v>
      </c>
      <c r="BD16">
        <v>21038867.4242424</v>
      </c>
      <c r="BE16">
        <v>20695452.727272701</v>
      </c>
      <c r="BF16">
        <v>20352038.030303001</v>
      </c>
      <c r="BG16">
        <v>20008623.333333299</v>
      </c>
      <c r="BH16">
        <v>19665208.636363599</v>
      </c>
      <c r="BI16">
        <v>19321793.9393939</v>
      </c>
      <c r="BJ16">
        <v>18978379.242424201</v>
      </c>
      <c r="BK16">
        <v>18634964.545454498</v>
      </c>
      <c r="BL16">
        <v>18291549.848484799</v>
      </c>
      <c r="BM16">
        <v>17948135.1515151</v>
      </c>
      <c r="BN16">
        <v>17604720.454545401</v>
      </c>
      <c r="BO16">
        <v>17261305.757575698</v>
      </c>
      <c r="BP16">
        <v>16917891.060605999</v>
      </c>
      <c r="BQ16">
        <v>16574476.3636363</v>
      </c>
      <c r="BR16">
        <v>16231061.666666601</v>
      </c>
      <c r="BS16">
        <v>15887646.9696969</v>
      </c>
      <c r="BT16">
        <v>15544232.272727201</v>
      </c>
      <c r="BU16">
        <v>15200817.5757575</v>
      </c>
      <c r="BV16">
        <v>14857402.878787801</v>
      </c>
      <c r="BW16">
        <v>14513988.1818181</v>
      </c>
      <c r="BX16">
        <v>14170573.484848401</v>
      </c>
      <c r="BY16">
        <v>13827158.7878787</v>
      </c>
      <c r="BZ16">
        <v>13483744.090909</v>
      </c>
      <c r="CA16">
        <v>13140329.3939393</v>
      </c>
      <c r="CB16">
        <v>12796914.6969696</v>
      </c>
      <c r="CC16">
        <v>12453500</v>
      </c>
      <c r="CD16" s="8" t="b">
        <f>IF(ISNUMBER(VLOOKUP(A16,profiles_2021!A:A,1,FALSE)),TRUE,FALSE)</f>
        <v>1</v>
      </c>
      <c r="CE16" t="str">
        <f>INDEX('C5 - Emissions methodology 2018'!$A$2:$K$2628,MATCH($A16,'C5 - Emissions methodology 2018'!$A$2:$A$2628,0),MATCH(CE$1,'C5 - Emissions methodology 2018'!$A$1:$K$1,0))</f>
        <v>Transportation services</v>
      </c>
    </row>
    <row r="17" spans="1:83" x14ac:dyDescent="0.25">
      <c r="A17">
        <v>394</v>
      </c>
      <c r="B17" t="s">
        <v>58</v>
      </c>
      <c r="C17" t="s">
        <v>59</v>
      </c>
      <c r="D17">
        <v>2017</v>
      </c>
      <c r="E17" t="s">
        <v>60</v>
      </c>
      <c r="F17" t="s">
        <v>54</v>
      </c>
      <c r="G17">
        <v>2016</v>
      </c>
      <c r="H17">
        <v>2366000</v>
      </c>
      <c r="I17">
        <v>100</v>
      </c>
      <c r="J17">
        <v>2030</v>
      </c>
      <c r="K17">
        <v>30</v>
      </c>
      <c r="L17">
        <v>0</v>
      </c>
      <c r="M17">
        <v>2018</v>
      </c>
      <c r="N17">
        <v>2316924</v>
      </c>
      <c r="O17" t="s">
        <v>24</v>
      </c>
      <c r="P17">
        <v>3.2916169026390198</v>
      </c>
      <c r="Q17">
        <v>1</v>
      </c>
      <c r="R17" t="s">
        <v>25</v>
      </c>
      <c r="S17">
        <v>1656200</v>
      </c>
      <c r="T17">
        <v>-1.11368485725649E-2</v>
      </c>
      <c r="AU17">
        <v>2366000</v>
      </c>
      <c r="AV17">
        <v>2341462</v>
      </c>
      <c r="AW17">
        <v>2316924</v>
      </c>
      <c r="AX17">
        <v>2261863.66666666</v>
      </c>
      <c r="AY17">
        <v>2206803.3333333302</v>
      </c>
      <c r="AZ17">
        <v>2151743</v>
      </c>
      <c r="BA17">
        <v>2096682.66666666</v>
      </c>
      <c r="BB17">
        <v>2041622.33333333</v>
      </c>
      <c r="BC17">
        <v>1986562</v>
      </c>
      <c r="BD17">
        <v>1931501.66666666</v>
      </c>
      <c r="BE17">
        <v>1876441.33333333</v>
      </c>
      <c r="BF17">
        <v>1821381</v>
      </c>
      <c r="BG17">
        <v>1766320.66666666</v>
      </c>
      <c r="BH17">
        <v>1711260.33333333</v>
      </c>
      <c r="BI17">
        <v>1656200</v>
      </c>
      <c r="BJ17">
        <v>1637755.1513941099</v>
      </c>
      <c r="BK17">
        <v>1619515.7202741001</v>
      </c>
      <c r="BL17">
        <v>1601479.4189365199</v>
      </c>
      <c r="BM17">
        <v>1583643.9851557401</v>
      </c>
      <c r="BN17">
        <v>1566007.18190021</v>
      </c>
      <c r="BO17">
        <v>1548566.79705184</v>
      </c>
      <c r="BP17">
        <v>1531320.6431285699</v>
      </c>
      <c r="BQ17">
        <v>1514266.5570100001</v>
      </c>
      <c r="BR17">
        <v>1497402.39966608</v>
      </c>
      <c r="BS17">
        <v>1480726.05588881</v>
      </c>
      <c r="BT17">
        <v>1464235.43402692</v>
      </c>
      <c r="BU17">
        <v>1447928.46572358</v>
      </c>
      <c r="BV17">
        <v>1431803.10565691</v>
      </c>
      <c r="BW17">
        <v>1415857.3312834799</v>
      </c>
      <c r="BX17">
        <v>1400089.14258462</v>
      </c>
      <c r="BY17">
        <v>1384496.5618155601</v>
      </c>
      <c r="BZ17">
        <v>1369077.63325739</v>
      </c>
      <c r="CA17">
        <v>1353830.4229717101</v>
      </c>
      <c r="CB17">
        <v>1338753.0185581499</v>
      </c>
      <c r="CC17">
        <v>1323843.5289143999</v>
      </c>
      <c r="CD17" s="8" t="b">
        <f>IF(ISNUMBER(VLOOKUP(A17,profiles_2021!A:A,1,FALSE)),TRUE,FALSE)</f>
        <v>1</v>
      </c>
      <c r="CE17" t="str">
        <f>INDEX('C5 - Emissions methodology 2018'!$A$2:$K$2628,MATCH($A17,'C5 - Emissions methodology 2018'!$A$2:$A$2628,0),MATCH(CE$1,'C5 - Emissions methodology 2018'!$A$1:$K$1,0))</f>
        <v>Food, beverage &amp; agriculture</v>
      </c>
    </row>
    <row r="18" spans="1:83" hidden="1" x14ac:dyDescent="0.25">
      <c r="A18">
        <v>453</v>
      </c>
      <c r="B18" t="s">
        <v>61</v>
      </c>
      <c r="C18" t="s">
        <v>27</v>
      </c>
      <c r="D18">
        <v>2016</v>
      </c>
      <c r="E18" t="s">
        <v>49</v>
      </c>
      <c r="F18" t="s">
        <v>50</v>
      </c>
      <c r="G18">
        <v>2015</v>
      </c>
      <c r="H18">
        <v>8092985</v>
      </c>
      <c r="I18">
        <v>100</v>
      </c>
      <c r="J18">
        <v>2025</v>
      </c>
      <c r="K18">
        <v>18.100000000000001</v>
      </c>
      <c r="L18">
        <v>18.8</v>
      </c>
      <c r="M18">
        <v>2017</v>
      </c>
      <c r="N18">
        <v>7817596.9064199999</v>
      </c>
      <c r="O18" t="s">
        <v>24</v>
      </c>
      <c r="P18">
        <v>2.4996141765487798</v>
      </c>
      <c r="Q18">
        <v>1</v>
      </c>
      <c r="R18" t="s">
        <v>25</v>
      </c>
      <c r="S18">
        <v>6628154.7149999999</v>
      </c>
      <c r="T18">
        <v>-1.11368485725649E-2</v>
      </c>
      <c r="AT18">
        <v>8092985</v>
      </c>
      <c r="AU18">
        <v>7955290.9532099999</v>
      </c>
      <c r="AV18">
        <v>7817596.9064199999</v>
      </c>
      <c r="AW18">
        <v>7668916.6324925004</v>
      </c>
      <c r="AX18">
        <v>7520236.3585649999</v>
      </c>
      <c r="AY18">
        <v>7371556.0846375003</v>
      </c>
      <c r="AZ18">
        <v>7222875.8107099999</v>
      </c>
      <c r="BA18">
        <v>7074195.5367825003</v>
      </c>
      <c r="BB18">
        <v>6925515.2628549999</v>
      </c>
      <c r="BC18">
        <v>6776834.9889275003</v>
      </c>
      <c r="BD18">
        <v>6628154.7149999999</v>
      </c>
      <c r="BE18">
        <v>6554337.95962351</v>
      </c>
      <c r="BF18">
        <v>6481343.2902737698</v>
      </c>
      <c r="BG18">
        <v>6409161.5515031796</v>
      </c>
      <c r="BH18">
        <v>6337783.6898269802</v>
      </c>
      <c r="BI18">
        <v>6267200.7525877096</v>
      </c>
      <c r="BJ18">
        <v>6197403.8868322698</v>
      </c>
      <c r="BK18">
        <v>6128384.3382016001</v>
      </c>
      <c r="BL18">
        <v>6060133.4498325698</v>
      </c>
      <c r="BM18">
        <v>5992642.6612722501</v>
      </c>
      <c r="BN18">
        <v>5925903.50740417</v>
      </c>
      <c r="BO18">
        <v>5859907.6173865702</v>
      </c>
      <c r="BP18">
        <v>5794646.7136025196</v>
      </c>
      <c r="BQ18">
        <v>5730112.61062162</v>
      </c>
      <c r="BR18">
        <v>5666297.2141733803</v>
      </c>
      <c r="BS18">
        <v>5603192.5201319801</v>
      </c>
      <c r="BT18">
        <v>5540790.6135123502</v>
      </c>
      <c r="BU18">
        <v>5479083.6674773702</v>
      </c>
      <c r="BV18">
        <v>5418063.9423562596</v>
      </c>
      <c r="BW18">
        <v>5357723.7846737597</v>
      </c>
      <c r="BX18">
        <v>5298055.62619022</v>
      </c>
      <c r="BY18">
        <v>5239051.98295232</v>
      </c>
      <c r="BZ18">
        <v>5180705.4543543803</v>
      </c>
      <c r="CA18">
        <v>5123008.7222101698</v>
      </c>
      <c r="CB18">
        <v>5065954.5498349899</v>
      </c>
      <c r="CC18">
        <v>5009535.7811379796</v>
      </c>
      <c r="CD18" s="8" t="b">
        <f>IF(ISNUMBER(VLOOKUP(A18,profiles_2021!A:A,1,FALSE)),TRUE,FALSE)</f>
        <v>0</v>
      </c>
      <c r="CE18" t="str">
        <f>INDEX('C5 - Emissions methodology 2018'!$A$2:$K$2628,MATCH($A18,'C5 - Emissions methodology 2018'!$A$2:$A$2628,0),MATCH(CE$1,'C5 - Emissions methodology 2018'!$A$1:$K$1,0))</f>
        <v>Materials</v>
      </c>
    </row>
    <row r="19" spans="1:83" hidden="1" x14ac:dyDescent="0.25">
      <c r="A19">
        <v>23612</v>
      </c>
      <c r="B19" t="s">
        <v>62</v>
      </c>
      <c r="C19" t="s">
        <v>27</v>
      </c>
      <c r="D19">
        <v>2013</v>
      </c>
      <c r="E19" t="s">
        <v>28</v>
      </c>
      <c r="F19" t="s">
        <v>23</v>
      </c>
      <c r="G19">
        <v>2013</v>
      </c>
      <c r="H19">
        <v>236.82</v>
      </c>
      <c r="I19">
        <v>100</v>
      </c>
      <c r="J19">
        <v>2020</v>
      </c>
      <c r="K19">
        <v>22.73</v>
      </c>
      <c r="L19">
        <v>90.92</v>
      </c>
      <c r="M19">
        <v>2017</v>
      </c>
      <c r="N19">
        <v>187.87850408880001</v>
      </c>
      <c r="O19" t="s">
        <v>24</v>
      </c>
      <c r="P19">
        <v>2.8726658773405398</v>
      </c>
      <c r="Q19">
        <v>1</v>
      </c>
      <c r="R19" t="s">
        <v>25</v>
      </c>
      <c r="S19">
        <v>182.990814</v>
      </c>
      <c r="T19">
        <v>-1.11368485725649E-2</v>
      </c>
      <c r="AR19">
        <v>236.82</v>
      </c>
      <c r="AS19">
        <v>224.58462602220001</v>
      </c>
      <c r="AT19">
        <v>212.3492520444</v>
      </c>
      <c r="AU19">
        <v>200.11387806659999</v>
      </c>
      <c r="AV19">
        <v>187.87850408880001</v>
      </c>
      <c r="AW19">
        <v>186.24927405919999</v>
      </c>
      <c r="AX19">
        <v>184.6200440296</v>
      </c>
      <c r="AY19">
        <v>182.990814</v>
      </c>
      <c r="AZ19">
        <v>180.952873014311</v>
      </c>
      <c r="BA19">
        <v>178.93762826878</v>
      </c>
      <c r="BB19">
        <v>176.94482699881701</v>
      </c>
      <c r="BC19">
        <v>174.97421925483201</v>
      </c>
      <c r="BD19">
        <v>173.02555787088801</v>
      </c>
      <c r="BE19">
        <v>171.09859843369699</v>
      </c>
      <c r="BF19">
        <v>169.19309925196299</v>
      </c>
      <c r="BG19">
        <v>167.30882132607101</v>
      </c>
      <c r="BH19">
        <v>165.44552831810799</v>
      </c>
      <c r="BI19">
        <v>163.60298652222099</v>
      </c>
      <c r="BJ19">
        <v>161.78096483530399</v>
      </c>
      <c r="BK19">
        <v>159.979234728009</v>
      </c>
      <c r="BL19">
        <v>158.19757021608899</v>
      </c>
      <c r="BM19">
        <v>156.435747832045</v>
      </c>
      <c r="BN19">
        <v>154.69354659710299</v>
      </c>
      <c r="BO19">
        <v>152.97074799349801</v>
      </c>
      <c r="BP19">
        <v>151.26713593706299</v>
      </c>
      <c r="BQ19">
        <v>149.58249675012601</v>
      </c>
      <c r="BR19">
        <v>147.91661913471401</v>
      </c>
      <c r="BS19">
        <v>146.26929414604399</v>
      </c>
      <c r="BT19">
        <v>144.640315166324</v>
      </c>
      <c r="BU19">
        <v>143.029477878829</v>
      </c>
      <c r="BV19">
        <v>141.43658024227901</v>
      </c>
      <c r="BW19">
        <v>139.861422465499</v>
      </c>
      <c r="BX19">
        <v>138.303806982358</v>
      </c>
      <c r="BY19">
        <v>136.763538426986</v>
      </c>
      <c r="BZ19">
        <v>135.24042360927601</v>
      </c>
      <c r="CA19">
        <v>133.73427149065</v>
      </c>
      <c r="CB19">
        <v>132.24489316009701</v>
      </c>
      <c r="CC19">
        <v>130.77210181047801</v>
      </c>
      <c r="CD19" s="8" t="b">
        <f>IF(ISNUMBER(VLOOKUP(A19,profiles_2021!A:A,1,FALSE)),TRUE,FALSE)</f>
        <v>0</v>
      </c>
      <c r="CE19" t="str">
        <f>INDEX('C5 - Emissions methodology 2018'!$A$2:$K$2628,MATCH($A19,'C5 - Emissions methodology 2018'!$A$2:$A$2628,0),MATCH(CE$1,'C5 - Emissions methodology 2018'!$A$1:$K$1,0))</f>
        <v>Apparel</v>
      </c>
    </row>
    <row r="20" spans="1:83" hidden="1" x14ac:dyDescent="0.25">
      <c r="A20">
        <v>578</v>
      </c>
      <c r="B20" t="s">
        <v>63</v>
      </c>
      <c r="C20" t="s">
        <v>27</v>
      </c>
      <c r="D20">
        <v>2014</v>
      </c>
      <c r="E20" t="s">
        <v>28</v>
      </c>
      <c r="F20" t="s">
        <v>23</v>
      </c>
      <c r="G20">
        <v>2014</v>
      </c>
      <c r="H20">
        <v>364148</v>
      </c>
      <c r="I20">
        <v>100</v>
      </c>
      <c r="J20">
        <v>2020</v>
      </c>
      <c r="K20">
        <v>10</v>
      </c>
      <c r="L20">
        <v>46</v>
      </c>
      <c r="M20">
        <v>2018</v>
      </c>
      <c r="N20">
        <v>347397.19199999998</v>
      </c>
      <c r="O20" t="s">
        <v>24</v>
      </c>
      <c r="P20">
        <v>2.7454022684585402</v>
      </c>
      <c r="Q20">
        <v>1</v>
      </c>
      <c r="R20" t="s">
        <v>25</v>
      </c>
      <c r="S20">
        <v>327733.2</v>
      </c>
      <c r="T20">
        <v>-1.11368485725649E-2</v>
      </c>
      <c r="AS20">
        <v>364148</v>
      </c>
      <c r="AT20">
        <v>359960.29800000001</v>
      </c>
      <c r="AU20">
        <v>355772.59600000002</v>
      </c>
      <c r="AV20">
        <v>351584.89399999997</v>
      </c>
      <c r="AW20">
        <v>347397.19199999998</v>
      </c>
      <c r="AX20">
        <v>337565.196</v>
      </c>
      <c r="AY20">
        <v>327733.2</v>
      </c>
      <c r="AZ20">
        <v>324083.28497939702</v>
      </c>
      <c r="BA20">
        <v>320474.01850968198</v>
      </c>
      <c r="BB20">
        <v>316904.94789409899</v>
      </c>
      <c r="BC20">
        <v>313375.62547750602</v>
      </c>
      <c r="BD20">
        <v>309885.60859023</v>
      </c>
      <c r="BE20">
        <v>306434.45949254301</v>
      </c>
      <c r="BF20">
        <v>303021.74531975901</v>
      </c>
      <c r="BG20">
        <v>299647.03802793898</v>
      </c>
      <c r="BH20">
        <v>296309.91434020398</v>
      </c>
      <c r="BI20">
        <v>293009.95569364697</v>
      </c>
      <c r="BJ20">
        <v>289746.74818683299</v>
      </c>
      <c r="BK20">
        <v>286519.88252788299</v>
      </c>
      <c r="BL20">
        <v>283328.95398314099</v>
      </c>
      <c r="BM20">
        <v>280173.56232640799</v>
      </c>
      <c r="BN20">
        <v>277053.31178874202</v>
      </c>
      <c r="BO20">
        <v>273967.81100882398</v>
      </c>
      <c r="BP20">
        <v>270916.672983861</v>
      </c>
      <c r="BQ20">
        <v>267899.51502105698</v>
      </c>
      <c r="BR20">
        <v>264915.95868960401</v>
      </c>
      <c r="BS20">
        <v>261965.629773222</v>
      </c>
      <c r="BT20">
        <v>259048.15822322099</v>
      </c>
      <c r="BU20">
        <v>256163.17811208699</v>
      </c>
      <c r="BV20">
        <v>253310.32758758601</v>
      </c>
      <c r="BW20">
        <v>250489.248827376</v>
      </c>
      <c r="BX20">
        <v>247699.58799413001</v>
      </c>
      <c r="BY20">
        <v>244940.99519115299</v>
      </c>
      <c r="BZ20">
        <v>242213.12441849499</v>
      </c>
      <c r="CA20">
        <v>239515.63352955901</v>
      </c>
      <c r="CB20">
        <v>236848.18418817801</v>
      </c>
      <c r="CC20">
        <v>234210.44182618699</v>
      </c>
      <c r="CD20" s="8" t="b">
        <f>IF(ISNUMBER(VLOOKUP(A20,profiles_2021!A:A,1,FALSE)),TRUE,FALSE)</f>
        <v>0</v>
      </c>
      <c r="CE20" t="str">
        <f>INDEX('C5 - Emissions methodology 2018'!$A$2:$K$2628,MATCH($A20,'C5 - Emissions methodology 2018'!$A$2:$A$2628,0),MATCH(CE$1,'C5 - Emissions methodology 2018'!$A$1:$K$1,0))</f>
        <v>Food, beverage &amp; agriculture</v>
      </c>
    </row>
    <row r="21" spans="1:83" x14ac:dyDescent="0.25">
      <c r="A21">
        <v>569</v>
      </c>
      <c r="B21" t="s">
        <v>64</v>
      </c>
      <c r="C21" t="s">
        <v>65</v>
      </c>
      <c r="D21">
        <v>2017</v>
      </c>
      <c r="E21" t="s">
        <v>22</v>
      </c>
      <c r="F21" t="s">
        <v>23</v>
      </c>
      <c r="G21">
        <v>2016</v>
      </c>
      <c r="H21">
        <v>5668.26</v>
      </c>
      <c r="I21">
        <v>98</v>
      </c>
      <c r="J21">
        <v>2025</v>
      </c>
      <c r="K21">
        <v>21</v>
      </c>
      <c r="L21">
        <v>28.6</v>
      </c>
      <c r="M21">
        <v>2017</v>
      </c>
      <c r="N21">
        <v>5352.42</v>
      </c>
      <c r="O21" t="s">
        <v>24</v>
      </c>
      <c r="P21">
        <v>2.83780541844878</v>
      </c>
      <c r="Q21">
        <v>1</v>
      </c>
      <c r="R21" t="s">
        <v>25</v>
      </c>
      <c r="S21">
        <v>4477.9254000000001</v>
      </c>
      <c r="T21">
        <v>-1.11368485725649E-2</v>
      </c>
      <c r="AU21">
        <v>5668.26</v>
      </c>
      <c r="AV21">
        <v>5352.42</v>
      </c>
      <c r="AW21">
        <v>5243.1081750000003</v>
      </c>
      <c r="AX21">
        <v>5133.7963499999996</v>
      </c>
      <c r="AY21">
        <v>5024.4845249999998</v>
      </c>
      <c r="AZ21">
        <v>4915.1727000000001</v>
      </c>
      <c r="BA21">
        <v>4805.8608750000003</v>
      </c>
      <c r="BB21">
        <v>4696.5490499999996</v>
      </c>
      <c r="BC21">
        <v>4587.2372249999999</v>
      </c>
      <c r="BD21">
        <v>4477.9254000000001</v>
      </c>
      <c r="BE21">
        <v>4428.0554229009504</v>
      </c>
      <c r="BF21">
        <v>4378.7408401851799</v>
      </c>
      <c r="BG21">
        <v>4329.9754665095297</v>
      </c>
      <c r="BH21">
        <v>4281.7531854160898</v>
      </c>
      <c r="BI21">
        <v>4234.0679485650198</v>
      </c>
      <c r="BJ21">
        <v>4186.9137749759002</v>
      </c>
      <c r="BK21">
        <v>4140.2847502776003</v>
      </c>
      <c r="BL21">
        <v>4094.17502596646</v>
      </c>
      <c r="BM21">
        <v>4048.5788186727</v>
      </c>
      <c r="BN21">
        <v>4003.49040943504</v>
      </c>
      <c r="BO21">
        <v>3958.9041429834501</v>
      </c>
      <c r="BP21">
        <v>3914.8144270297498</v>
      </c>
      <c r="BQ21">
        <v>3871.2157315662198</v>
      </c>
      <c r="BR21">
        <v>3828.1025881720402</v>
      </c>
      <c r="BS21">
        <v>3785.4695893273201</v>
      </c>
      <c r="BT21">
        <v>3743.3113877349301</v>
      </c>
      <c r="BU21">
        <v>3701.6226956497699</v>
      </c>
      <c r="BV21">
        <v>3660.3982842155501</v>
      </c>
      <c r="BW21">
        <v>3619.6329828089702</v>
      </c>
      <c r="BX21">
        <v>3579.3216783911598</v>
      </c>
      <c r="BY21">
        <v>3539.4593148664198</v>
      </c>
      <c r="BZ21">
        <v>3500.0408924479998</v>
      </c>
      <c r="CA21">
        <v>3461.0614670310201</v>
      </c>
      <c r="CB21">
        <v>3422.5161495723601</v>
      </c>
      <c r="CC21">
        <v>3384.4001054774099</v>
      </c>
      <c r="CD21" s="8" t="b">
        <f>IF(ISNUMBER(VLOOKUP(A21,profiles_2021!A:A,1,FALSE)),TRUE,FALSE)</f>
        <v>1</v>
      </c>
      <c r="CE21" t="str">
        <f>INDEX('C5 - Emissions methodology 2018'!$A$2:$K$2628,MATCH($A21,'C5 - Emissions methodology 2018'!$A$2:$A$2628,0),MATCH(CE$1,'C5 - Emissions methodology 2018'!$A$1:$K$1,0))</f>
        <v>Services</v>
      </c>
    </row>
    <row r="22" spans="1:83" x14ac:dyDescent="0.25">
      <c r="A22">
        <v>625</v>
      </c>
      <c r="B22" t="s">
        <v>66</v>
      </c>
      <c r="C22" t="s">
        <v>31</v>
      </c>
      <c r="D22">
        <v>2015</v>
      </c>
      <c r="E22" t="s">
        <v>32</v>
      </c>
      <c r="F22" t="s">
        <v>33</v>
      </c>
      <c r="G22">
        <v>2013</v>
      </c>
      <c r="H22">
        <v>2347</v>
      </c>
      <c r="I22">
        <v>98</v>
      </c>
      <c r="J22">
        <v>2020</v>
      </c>
      <c r="K22">
        <v>95</v>
      </c>
      <c r="L22">
        <v>76</v>
      </c>
      <c r="M22">
        <v>2017</v>
      </c>
      <c r="N22">
        <v>652.46600000000001</v>
      </c>
      <c r="O22" t="s">
        <v>24</v>
      </c>
      <c r="P22">
        <v>3.2453660883585398</v>
      </c>
      <c r="Q22">
        <v>1</v>
      </c>
      <c r="R22" t="s">
        <v>25</v>
      </c>
      <c r="S22">
        <v>117.349999999999</v>
      </c>
      <c r="T22">
        <v>-1.11368485725649E-2</v>
      </c>
      <c r="AR22">
        <v>2347</v>
      </c>
      <c r="AS22">
        <v>1923.3665000000001</v>
      </c>
      <c r="AT22">
        <v>1499.7329999999999</v>
      </c>
      <c r="AU22">
        <v>1076.09949999999</v>
      </c>
      <c r="AV22">
        <v>652.46600000000001</v>
      </c>
      <c r="AW22">
        <v>474.09399999999999</v>
      </c>
      <c r="AX22">
        <v>295.72199999999998</v>
      </c>
      <c r="AY22">
        <v>117.349999999999</v>
      </c>
      <c r="AZ22">
        <v>116.043090820009</v>
      </c>
      <c r="BA22">
        <v>114.750736489654</v>
      </c>
      <c r="BB22">
        <v>113.47277491377901</v>
      </c>
      <c r="BC22">
        <v>112.20904580245499</v>
      </c>
      <c r="BD22">
        <v>110.95939065088101</v>
      </c>
      <c r="BE22">
        <v>109.72365271949801</v>
      </c>
      <c r="BF22">
        <v>108.501677014332</v>
      </c>
      <c r="BG22">
        <v>107.29331026755401</v>
      </c>
      <c r="BH22">
        <v>106.098400918255</v>
      </c>
      <c r="BI22">
        <v>104.916799093438</v>
      </c>
      <c r="BJ22">
        <v>103.748356589216</v>
      </c>
      <c r="BK22">
        <v>102.592926852229</v>
      </c>
      <c r="BL22">
        <v>101.45036496125999</v>
      </c>
      <c r="BM22">
        <v>100.32052760905501</v>
      </c>
      <c r="BN22">
        <v>99.203273084353199</v>
      </c>
      <c r="BO22">
        <v>98.098461254109907</v>
      </c>
      <c r="BP22">
        <v>97.005953545921301</v>
      </c>
      <c r="BQ22">
        <v>95.925612930643098</v>
      </c>
      <c r="BR22">
        <v>94.857303905204006</v>
      </c>
      <c r="BS22">
        <v>93.800892475609999</v>
      </c>
      <c r="BT22">
        <v>92.756246140137705</v>
      </c>
      <c r="BU22">
        <v>91.723233872715397</v>
      </c>
      <c r="BV22">
        <v>90.701726106489005</v>
      </c>
      <c r="BW22">
        <v>89.691594717570794</v>
      </c>
      <c r="BX22">
        <v>88.692713008969406</v>
      </c>
      <c r="BY22">
        <v>87.704955694698498</v>
      </c>
      <c r="BZ22">
        <v>86.728198884063104</v>
      </c>
      <c r="CA22">
        <v>85.762320066119997</v>
      </c>
      <c r="CB22">
        <v>84.807198094311801</v>
      </c>
      <c r="CC22">
        <v>83.862713171271906</v>
      </c>
      <c r="CD22" s="8" t="b">
        <f>IF(ISNUMBER(VLOOKUP(A22,profiles_2021!A:A,1,FALSE)),TRUE,FALSE)</f>
        <v>1</v>
      </c>
      <c r="CE22" t="str">
        <f>INDEX('C5 - Emissions methodology 2018'!$A$2:$K$2628,MATCH($A22,'C5 - Emissions methodology 2018'!$A$2:$A$2628,0),MATCH(CE$1,'C5 - Emissions methodology 2018'!$A$1:$K$1,0))</f>
        <v>Services</v>
      </c>
    </row>
    <row r="23" spans="1:83" x14ac:dyDescent="0.25">
      <c r="A23">
        <v>628</v>
      </c>
      <c r="B23" t="s">
        <v>67</v>
      </c>
      <c r="C23" t="s">
        <v>27</v>
      </c>
      <c r="D23">
        <v>2016</v>
      </c>
      <c r="E23" t="s">
        <v>28</v>
      </c>
      <c r="F23" t="s">
        <v>23</v>
      </c>
      <c r="G23">
        <v>2015</v>
      </c>
      <c r="H23">
        <v>392172</v>
      </c>
      <c r="I23">
        <v>100</v>
      </c>
      <c r="J23">
        <v>2025</v>
      </c>
      <c r="K23">
        <v>13.3</v>
      </c>
      <c r="L23">
        <v>66.5</v>
      </c>
      <c r="M23">
        <v>2017</v>
      </c>
      <c r="N23">
        <v>357486.34746000002</v>
      </c>
      <c r="O23" t="s">
        <v>24</v>
      </c>
      <c r="P23">
        <v>2.7808440952487801</v>
      </c>
      <c r="Q23">
        <v>1</v>
      </c>
      <c r="R23" t="s">
        <v>25</v>
      </c>
      <c r="S23">
        <v>340013.12400000001</v>
      </c>
      <c r="T23">
        <v>-1.11368485725649E-2</v>
      </c>
      <c r="AT23">
        <v>392172</v>
      </c>
      <c r="AU23">
        <v>374829.17372999998</v>
      </c>
      <c r="AV23">
        <v>357486.34746000002</v>
      </c>
      <c r="AW23">
        <v>355302.19452750002</v>
      </c>
      <c r="AX23">
        <v>353118.04159500002</v>
      </c>
      <c r="AY23">
        <v>350933.88866250002</v>
      </c>
      <c r="AZ23">
        <v>348749.73573000001</v>
      </c>
      <c r="BA23">
        <v>346565.58279750001</v>
      </c>
      <c r="BB23">
        <v>344381.42986500001</v>
      </c>
      <c r="BC23">
        <v>342197.27693250001</v>
      </c>
      <c r="BD23">
        <v>340013.12400000001</v>
      </c>
      <c r="BE23">
        <v>336226.449325327</v>
      </c>
      <c r="BF23">
        <v>332481.94627309998</v>
      </c>
      <c r="BG23">
        <v>328779.14518434397</v>
      </c>
      <c r="BH23">
        <v>325117.581630609</v>
      </c>
      <c r="BI23">
        <v>321496.79635571002</v>
      </c>
      <c r="BJ23">
        <v>317916.33521813201</v>
      </c>
      <c r="BK23">
        <v>314375.74913406302</v>
      </c>
      <c r="BL23">
        <v>310874.59402106999</v>
      </c>
      <c r="BM23">
        <v>307412.4307424</v>
      </c>
      <c r="BN23">
        <v>303988.82505189802</v>
      </c>
      <c r="BO23">
        <v>300603.347539543</v>
      </c>
      <c r="BP23">
        <v>297255.57357758901</v>
      </c>
      <c r="BQ23">
        <v>293945.083267304</v>
      </c>
      <c r="BR23">
        <v>290671.46138630598</v>
      </c>
      <c r="BS23">
        <v>287434.29733648099</v>
      </c>
      <c r="BT23">
        <v>284233.18509248301</v>
      </c>
      <c r="BU23">
        <v>281067.72315080999</v>
      </c>
      <c r="BV23">
        <v>277937.51447944401</v>
      </c>
      <c r="BW23">
        <v>274842.16646805097</v>
      </c>
      <c r="BX23">
        <v>271781.29087874101</v>
      </c>
      <c r="BY23">
        <v>268754.50379736797</v>
      </c>
      <c r="BZ23">
        <v>265761.42558538198</v>
      </c>
      <c r="CA23">
        <v>262801.68083220901</v>
      </c>
      <c r="CB23">
        <v>259874.89830816499</v>
      </c>
      <c r="CC23">
        <v>256980.71091789601</v>
      </c>
      <c r="CD23" s="8" t="b">
        <f>IF(ISNUMBER(VLOOKUP(A23,profiles_2021!A:A,1,FALSE)),TRUE,FALSE)</f>
        <v>1</v>
      </c>
      <c r="CE23" t="str">
        <f>INDEX('C5 - Emissions methodology 2018'!$A$2:$K$2628,MATCH($A23,'C5 - Emissions methodology 2018'!$A$2:$A$2628,0),MATCH(CE$1,'C5 - Emissions methodology 2018'!$A$1:$K$1,0))</f>
        <v>Food, beverage &amp; agriculture</v>
      </c>
    </row>
    <row r="24" spans="1:83" x14ac:dyDescent="0.25">
      <c r="A24">
        <v>661</v>
      </c>
      <c r="B24" t="s">
        <v>68</v>
      </c>
      <c r="C24" t="s">
        <v>27</v>
      </c>
      <c r="D24">
        <v>2018</v>
      </c>
      <c r="E24" t="s">
        <v>49</v>
      </c>
      <c r="F24" t="s">
        <v>50</v>
      </c>
      <c r="G24">
        <v>2005</v>
      </c>
      <c r="H24">
        <v>35754207</v>
      </c>
      <c r="I24">
        <v>80</v>
      </c>
      <c r="J24">
        <v>2050</v>
      </c>
      <c r="K24">
        <v>80</v>
      </c>
      <c r="L24">
        <v>0</v>
      </c>
      <c r="M24">
        <v>2017</v>
      </c>
      <c r="N24">
        <v>35754207</v>
      </c>
      <c r="O24" t="s">
        <v>24</v>
      </c>
      <c r="P24">
        <v>2.9335754207</v>
      </c>
      <c r="Q24">
        <v>1</v>
      </c>
      <c r="R24" t="s">
        <v>25</v>
      </c>
      <c r="S24">
        <v>7150841.3999999901</v>
      </c>
      <c r="T24">
        <v>-1.11368485725649E-2</v>
      </c>
      <c r="AJ24">
        <v>35754207</v>
      </c>
      <c r="AK24">
        <v>35754207</v>
      </c>
      <c r="AL24">
        <v>35754207</v>
      </c>
      <c r="AM24">
        <v>35754207</v>
      </c>
      <c r="AN24">
        <v>35754207</v>
      </c>
      <c r="AO24">
        <v>35754207</v>
      </c>
      <c r="AP24">
        <v>35754207</v>
      </c>
      <c r="AQ24">
        <v>35754207</v>
      </c>
      <c r="AR24">
        <v>35754207</v>
      </c>
      <c r="AS24">
        <v>35754207</v>
      </c>
      <c r="AT24">
        <v>35754207</v>
      </c>
      <c r="AU24">
        <v>35754207</v>
      </c>
      <c r="AV24">
        <v>35754207</v>
      </c>
      <c r="AW24">
        <v>34887438.345454499</v>
      </c>
      <c r="AX24">
        <v>34020669.690908998</v>
      </c>
      <c r="AY24">
        <v>33153901.036363602</v>
      </c>
      <c r="AZ24">
        <v>32287132.381818101</v>
      </c>
      <c r="BA24">
        <v>31420363.727272701</v>
      </c>
      <c r="BB24">
        <v>30553595.0727272</v>
      </c>
      <c r="BC24">
        <v>29686826.418181799</v>
      </c>
      <c r="BD24">
        <v>28820057.763636298</v>
      </c>
      <c r="BE24">
        <v>27953289.109090898</v>
      </c>
      <c r="BF24">
        <v>27086520.454545401</v>
      </c>
      <c r="BG24">
        <v>26219751.800000001</v>
      </c>
      <c r="BH24">
        <v>25352983.1454545</v>
      </c>
      <c r="BI24">
        <v>24486214.490908999</v>
      </c>
      <c r="BJ24">
        <v>23619445.836363599</v>
      </c>
      <c r="BK24">
        <v>22752677.181818102</v>
      </c>
      <c r="BL24">
        <v>21885908.527272701</v>
      </c>
      <c r="BM24">
        <v>21019139.8727272</v>
      </c>
      <c r="BN24">
        <v>20152371.2181818</v>
      </c>
      <c r="BO24">
        <v>19285602.563636299</v>
      </c>
      <c r="BP24">
        <v>18418833.909090899</v>
      </c>
      <c r="BQ24">
        <v>17552065.254545402</v>
      </c>
      <c r="BR24">
        <v>16685296.6</v>
      </c>
      <c r="BS24">
        <v>15818527.945454501</v>
      </c>
      <c r="BT24">
        <v>14951759.290909</v>
      </c>
      <c r="BU24">
        <v>14084990.636363599</v>
      </c>
      <c r="BV24">
        <v>13218221.9818181</v>
      </c>
      <c r="BW24">
        <v>12351453.3272727</v>
      </c>
      <c r="BX24">
        <v>11484684.672727199</v>
      </c>
      <c r="BY24">
        <v>10617916.018181801</v>
      </c>
      <c r="BZ24">
        <v>9751147.3636363596</v>
      </c>
      <c r="CA24">
        <v>8884378.7090908997</v>
      </c>
      <c r="CB24">
        <v>8017610.05454545</v>
      </c>
      <c r="CC24">
        <v>7150841.3999999901</v>
      </c>
      <c r="CD24" s="8" t="b">
        <f>IF(ISNUMBER(VLOOKUP(A24,profiles_2021!A:A,1,FALSE)),TRUE,FALSE)</f>
        <v>1</v>
      </c>
      <c r="CE24" t="str">
        <f>INDEX('C5 - Emissions methodology 2018'!$A$2:$K$2628,MATCH($A24,'C5 - Emissions methodology 2018'!$A$2:$A$2628,0),MATCH(CE$1,'C5 - Emissions methodology 2018'!$A$1:$K$1,0))</f>
        <v>Infrastructure</v>
      </c>
    </row>
    <row r="25" spans="1:83" x14ac:dyDescent="0.25">
      <c r="A25">
        <v>689</v>
      </c>
      <c r="B25" t="s">
        <v>69</v>
      </c>
      <c r="C25" t="s">
        <v>27</v>
      </c>
      <c r="D25">
        <v>2018</v>
      </c>
      <c r="E25" t="s">
        <v>49</v>
      </c>
      <c r="F25" t="s">
        <v>50</v>
      </c>
      <c r="G25">
        <v>2000</v>
      </c>
      <c r="H25">
        <v>140917311</v>
      </c>
      <c r="I25">
        <v>99</v>
      </c>
      <c r="J25">
        <v>2050</v>
      </c>
      <c r="K25">
        <v>80</v>
      </c>
      <c r="L25">
        <v>71</v>
      </c>
      <c r="M25">
        <v>2017</v>
      </c>
      <c r="N25">
        <v>78760420</v>
      </c>
      <c r="O25" t="s">
        <v>24</v>
      </c>
      <c r="P25">
        <v>3.1366999999999998</v>
      </c>
      <c r="Q25">
        <v>1</v>
      </c>
      <c r="R25" t="s">
        <v>25</v>
      </c>
      <c r="S25">
        <v>28183462.199999899</v>
      </c>
      <c r="T25">
        <v>-1.11368485725649E-2</v>
      </c>
      <c r="AE25">
        <v>140917311</v>
      </c>
      <c r="AF25">
        <v>137261023.294117</v>
      </c>
      <c r="AG25">
        <v>133604735.58823501</v>
      </c>
      <c r="AH25">
        <v>129948447.88235199</v>
      </c>
      <c r="AI25">
        <v>126292160.17647</v>
      </c>
      <c r="AJ25">
        <v>122635872.470588</v>
      </c>
      <c r="AK25">
        <v>118979584.764705</v>
      </c>
      <c r="AL25">
        <v>115323297.058823</v>
      </c>
      <c r="AM25">
        <v>111667009.35294101</v>
      </c>
      <c r="AN25">
        <v>108010721.647058</v>
      </c>
      <c r="AO25">
        <v>104354433.941176</v>
      </c>
      <c r="AP25">
        <v>100698146.235294</v>
      </c>
      <c r="AQ25">
        <v>97041858.529411703</v>
      </c>
      <c r="AR25">
        <v>93385570.823529407</v>
      </c>
      <c r="AS25">
        <v>89729283.117647007</v>
      </c>
      <c r="AT25">
        <v>86072995.411764696</v>
      </c>
      <c r="AU25">
        <v>82416707.705882296</v>
      </c>
      <c r="AV25">
        <v>78760420</v>
      </c>
      <c r="AW25">
        <v>77227784.915151507</v>
      </c>
      <c r="AX25">
        <v>75695149.830302998</v>
      </c>
      <c r="AY25">
        <v>74162514.745454505</v>
      </c>
      <c r="AZ25">
        <v>72629879.660605997</v>
      </c>
      <c r="BA25">
        <v>71097244.575757504</v>
      </c>
      <c r="BB25">
        <v>69564609.490908995</v>
      </c>
      <c r="BC25">
        <v>68031974.406060606</v>
      </c>
      <c r="BD25">
        <v>66499339.321212098</v>
      </c>
      <c r="BE25">
        <v>64966704.236363597</v>
      </c>
      <c r="BF25">
        <v>63434069.151515096</v>
      </c>
      <c r="BG25">
        <v>61901434.066666603</v>
      </c>
      <c r="BH25">
        <v>60368798.981818102</v>
      </c>
      <c r="BI25">
        <v>58836163.896969602</v>
      </c>
      <c r="BJ25">
        <v>57303528.812121198</v>
      </c>
      <c r="BK25">
        <v>55770893.727272697</v>
      </c>
      <c r="BL25">
        <v>54238258.642424203</v>
      </c>
      <c r="BM25">
        <v>52705623.557575703</v>
      </c>
      <c r="BN25">
        <v>51172988.472727202</v>
      </c>
      <c r="BO25">
        <v>49640353.387878701</v>
      </c>
      <c r="BP25">
        <v>48107718.303030297</v>
      </c>
      <c r="BQ25">
        <v>46575083.218181796</v>
      </c>
      <c r="BR25">
        <v>45042448.133333303</v>
      </c>
      <c r="BS25">
        <v>43509813.048484802</v>
      </c>
      <c r="BT25">
        <v>41977177.963636301</v>
      </c>
      <c r="BU25">
        <v>40444542.878787801</v>
      </c>
      <c r="BV25">
        <v>38911907.7939393</v>
      </c>
      <c r="BW25">
        <v>37379272.709090799</v>
      </c>
      <c r="BX25">
        <v>35846637.624242403</v>
      </c>
      <c r="BY25">
        <v>34314002.539393902</v>
      </c>
      <c r="BZ25">
        <v>32781367.454545401</v>
      </c>
      <c r="CA25">
        <v>31248732.3696969</v>
      </c>
      <c r="CB25">
        <v>29716097.284848399</v>
      </c>
      <c r="CC25">
        <v>28183462.199999899</v>
      </c>
      <c r="CD25" s="8" t="b">
        <f>IF(ISNUMBER(VLOOKUP(A25,profiles_2021!A:A,1,FALSE)),TRUE,FALSE)</f>
        <v>1</v>
      </c>
      <c r="CE25">
        <f>INDEX('C5 - Emissions methodology 2018'!$A$2:$K$2628,MATCH($A25,'C5 - Emissions methodology 2018'!$A$2:$A$2628,0),MATCH(CE$1,'C5 - Emissions methodology 2018'!$A$1:$K$1,0))</f>
        <v>0</v>
      </c>
    </row>
    <row r="26" spans="1:83" x14ac:dyDescent="0.25">
      <c r="A26">
        <v>32490</v>
      </c>
      <c r="B26" t="s">
        <v>70</v>
      </c>
      <c r="C26" t="s">
        <v>27</v>
      </c>
      <c r="D26">
        <v>2007</v>
      </c>
      <c r="E26" t="s">
        <v>28</v>
      </c>
      <c r="F26" t="s">
        <v>23</v>
      </c>
      <c r="G26">
        <v>2007</v>
      </c>
      <c r="H26">
        <v>853676</v>
      </c>
      <c r="I26">
        <v>100</v>
      </c>
      <c r="J26">
        <v>2025</v>
      </c>
      <c r="K26">
        <v>40</v>
      </c>
      <c r="L26">
        <v>77</v>
      </c>
      <c r="M26">
        <v>2017</v>
      </c>
      <c r="N26">
        <v>590743.79199999897</v>
      </c>
      <c r="O26" t="s">
        <v>24</v>
      </c>
      <c r="P26">
        <v>3.0478902456487802</v>
      </c>
      <c r="Q26">
        <v>1</v>
      </c>
      <c r="R26" t="s">
        <v>25</v>
      </c>
      <c r="S26">
        <v>512205.6</v>
      </c>
      <c r="T26">
        <v>-1.11368485725649E-2</v>
      </c>
      <c r="AL26">
        <v>853676</v>
      </c>
      <c r="AM26">
        <v>827382.77919999999</v>
      </c>
      <c r="AN26">
        <v>801089.55839999998</v>
      </c>
      <c r="AO26">
        <v>774796.33759999997</v>
      </c>
      <c r="AP26">
        <v>748503.11679999996</v>
      </c>
      <c r="AQ26">
        <v>722209.89599999995</v>
      </c>
      <c r="AR26">
        <v>695916.67519999901</v>
      </c>
      <c r="AS26">
        <v>669623.454399999</v>
      </c>
      <c r="AT26">
        <v>643330.23359999899</v>
      </c>
      <c r="AU26">
        <v>617037.01279999898</v>
      </c>
      <c r="AV26">
        <v>590743.79199999897</v>
      </c>
      <c r="AW26">
        <v>580926.51799999899</v>
      </c>
      <c r="AX26">
        <v>571109.24399999995</v>
      </c>
      <c r="AY26">
        <v>561291.97</v>
      </c>
      <c r="AZ26">
        <v>551474.696</v>
      </c>
      <c r="BA26">
        <v>541657.42199999897</v>
      </c>
      <c r="BB26">
        <v>531840.147999999</v>
      </c>
      <c r="BC26">
        <v>522022.87400000001</v>
      </c>
      <c r="BD26">
        <v>512205.6</v>
      </c>
      <c r="BE26">
        <v>506501.24379477999</v>
      </c>
      <c r="BF26">
        <v>500860.416140822</v>
      </c>
      <c r="BG26">
        <v>495282.40953026898</v>
      </c>
      <c r="BH26">
        <v>489766.52433467598</v>
      </c>
      <c r="BI26">
        <v>484312.06871724903</v>
      </c>
      <c r="BJ26">
        <v>478918.35854607902</v>
      </c>
      <c r="BK26">
        <v>473584.71730833</v>
      </c>
      <c r="BL26">
        <v>468310.47602538601</v>
      </c>
      <c r="BM26">
        <v>463094.97316894599</v>
      </c>
      <c r="BN26">
        <v>457937.55457804701</v>
      </c>
      <c r="BO26">
        <v>452837.57337702101</v>
      </c>
      <c r="BP26">
        <v>447794.38989435299</v>
      </c>
      <c r="BQ26">
        <v>442807.37158245599</v>
      </c>
      <c r="BR26">
        <v>437875.892938326</v>
      </c>
      <c r="BS26">
        <v>432999.33542509598</v>
      </c>
      <c r="BT26">
        <v>428177.08739444503</v>
      </c>
      <c r="BU26">
        <v>423408.54400989099</v>
      </c>
      <c r="BV26">
        <v>418693.10717092297</v>
      </c>
      <c r="BW26">
        <v>414030.18543798401</v>
      </c>
      <c r="BX26">
        <v>409419.19395828998</v>
      </c>
      <c r="BY26">
        <v>404859.55439247499</v>
      </c>
      <c r="BZ26">
        <v>400350.69484205003</v>
      </c>
      <c r="CA26">
        <v>395892.04977767298</v>
      </c>
      <c r="CB26">
        <v>391483.059968216</v>
      </c>
      <c r="CC26">
        <v>387123.17241062602</v>
      </c>
      <c r="CD26" s="8" t="b">
        <f>IF(ISNUMBER(VLOOKUP(A26,profiles_2021!A:A,1,FALSE)),TRUE,FALSE)</f>
        <v>1</v>
      </c>
      <c r="CE26" t="str">
        <f>INDEX('C5 - Emissions methodology 2018'!$A$2:$K$2628,MATCH($A26,'C5 - Emissions methodology 2018'!$A$2:$A$2628,0),MATCH(CE$1,'C5 - Emissions methodology 2018'!$A$1:$K$1,0))</f>
        <v>Infrastructure</v>
      </c>
    </row>
    <row r="27" spans="1:83" x14ac:dyDescent="0.25">
      <c r="A27">
        <v>724</v>
      </c>
      <c r="B27" t="s">
        <v>71</v>
      </c>
      <c r="C27" t="s">
        <v>48</v>
      </c>
      <c r="D27">
        <v>2017</v>
      </c>
      <c r="E27" t="s">
        <v>28</v>
      </c>
      <c r="F27" t="s">
        <v>23</v>
      </c>
      <c r="G27">
        <v>2013</v>
      </c>
      <c r="H27">
        <v>13986</v>
      </c>
      <c r="I27">
        <v>100</v>
      </c>
      <c r="J27">
        <v>2021</v>
      </c>
      <c r="K27">
        <v>40</v>
      </c>
      <c r="L27">
        <v>83</v>
      </c>
      <c r="M27">
        <v>2017</v>
      </c>
      <c r="N27">
        <v>9702</v>
      </c>
      <c r="O27" t="s">
        <v>24</v>
      </c>
      <c r="P27">
        <v>3.0458569007365899</v>
      </c>
      <c r="Q27">
        <v>1</v>
      </c>
      <c r="R27" t="s">
        <v>25</v>
      </c>
      <c r="S27">
        <v>8391.5999999999894</v>
      </c>
      <c r="T27">
        <v>-1.11368485725649E-2</v>
      </c>
      <c r="AR27">
        <v>13986</v>
      </c>
      <c r="AS27">
        <v>12915</v>
      </c>
      <c r="AT27">
        <v>11844</v>
      </c>
      <c r="AU27">
        <v>10773</v>
      </c>
      <c r="AV27">
        <v>9702</v>
      </c>
      <c r="AW27">
        <v>9374.4</v>
      </c>
      <c r="AX27">
        <v>9046.7999999999993</v>
      </c>
      <c r="AY27">
        <v>8719.1999999999898</v>
      </c>
      <c r="AZ27">
        <v>8391.5999999999894</v>
      </c>
      <c r="BA27">
        <v>8298.1440215184593</v>
      </c>
      <c r="BB27">
        <v>8205.7288481174692</v>
      </c>
      <c r="BC27">
        <v>8114.3428885084604</v>
      </c>
      <c r="BD27">
        <v>8023.9746804932702</v>
      </c>
      <c r="BE27">
        <v>7934.6128895265201</v>
      </c>
      <c r="BF27">
        <v>7846.2463072939499</v>
      </c>
      <c r="BG27">
        <v>7758.8638503065704</v>
      </c>
      <c r="BH27">
        <v>7672.4545585105498</v>
      </c>
      <c r="BI27">
        <v>7587.00759391254</v>
      </c>
      <c r="BJ27">
        <v>7502.5122392202302</v>
      </c>
      <c r="BK27">
        <v>7418.9578964982202</v>
      </c>
      <c r="BL27">
        <v>7336.33408583869</v>
      </c>
      <c r="BM27">
        <v>7254.6304440469503</v>
      </c>
      <c r="BN27">
        <v>7173.8367233416802</v>
      </c>
      <c r="BO27">
        <v>7093.94279006952</v>
      </c>
      <c r="BP27">
        <v>7014.93862343408</v>
      </c>
      <c r="BQ27">
        <v>6936.81431423906</v>
      </c>
      <c r="BR27">
        <v>6859.5600636453801</v>
      </c>
      <c r="BS27">
        <v>6783.1661819421397</v>
      </c>
      <c r="BT27">
        <v>6707.6230873313098</v>
      </c>
      <c r="BU27">
        <v>6632.92130472586</v>
      </c>
      <c r="BV27">
        <v>6559.0514645613903</v>
      </c>
      <c r="BW27">
        <v>6486.0043016209102</v>
      </c>
      <c r="BX27">
        <v>6413.7706538727498</v>
      </c>
      <c r="BY27">
        <v>6342.34146132141</v>
      </c>
      <c r="BZ27">
        <v>6271.7077648711802</v>
      </c>
      <c r="CA27">
        <v>6201.8607052024299</v>
      </c>
      <c r="CB27">
        <v>6132.7915216604497</v>
      </c>
      <c r="CC27">
        <v>6064.4915511565996</v>
      </c>
      <c r="CD27" s="8" t="b">
        <f>IF(ISNUMBER(VLOOKUP(A27,profiles_2021!A:A,1,FALSE)),TRUE,FALSE)</f>
        <v>1</v>
      </c>
      <c r="CE27" t="str">
        <f>INDEX('C5 - Emissions methodology 2018'!$A$2:$K$2628,MATCH($A27,'C5 - Emissions methodology 2018'!$A$2:$A$2628,0),MATCH(CE$1,'C5 - Emissions methodology 2018'!$A$1:$K$1,0))</f>
        <v>Services</v>
      </c>
    </row>
    <row r="28" spans="1:83" x14ac:dyDescent="0.25">
      <c r="A28">
        <v>820</v>
      </c>
      <c r="B28" t="s">
        <v>72</v>
      </c>
      <c r="C28" t="s">
        <v>21</v>
      </c>
      <c r="D28">
        <v>2018</v>
      </c>
      <c r="E28" t="s">
        <v>32</v>
      </c>
      <c r="F28" t="s">
        <v>33</v>
      </c>
      <c r="G28">
        <v>2017</v>
      </c>
      <c r="H28">
        <v>350000</v>
      </c>
      <c r="I28">
        <v>100</v>
      </c>
      <c r="J28">
        <v>2020</v>
      </c>
      <c r="K28">
        <v>100</v>
      </c>
      <c r="L28">
        <v>0</v>
      </c>
      <c r="M28">
        <v>2017</v>
      </c>
      <c r="N28">
        <v>350000</v>
      </c>
      <c r="O28" t="s">
        <v>24</v>
      </c>
      <c r="P28">
        <v>3.3154008536585402</v>
      </c>
      <c r="Q28">
        <v>1</v>
      </c>
      <c r="R28" t="s">
        <v>25</v>
      </c>
      <c r="S28">
        <v>0</v>
      </c>
      <c r="T28">
        <v>-1.11368485725649E-2</v>
      </c>
      <c r="AV28">
        <v>350000</v>
      </c>
      <c r="AW28">
        <v>233333.33333333299</v>
      </c>
      <c r="AX28">
        <v>116666.666666666</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s="8" t="b">
        <f>IF(ISNUMBER(VLOOKUP(A28,profiles_2021!A:A,1,FALSE)),TRUE,FALSE)</f>
        <v>1</v>
      </c>
      <c r="CE28" t="str">
        <f>INDEX('C5 - Emissions methodology 2018'!$A$2:$K$2628,MATCH($A28,'C5 - Emissions methodology 2018'!$A$2:$A$2628,0),MATCH(CE$1,'C5 - Emissions methodology 2018'!$A$1:$K$1,0))</f>
        <v>Materials</v>
      </c>
    </row>
    <row r="29" spans="1:83" hidden="1" x14ac:dyDescent="0.25">
      <c r="A29">
        <v>825</v>
      </c>
      <c r="B29" t="s">
        <v>73</v>
      </c>
      <c r="C29" t="s">
        <v>21</v>
      </c>
      <c r="D29">
        <v>2015</v>
      </c>
      <c r="E29" t="s">
        <v>28</v>
      </c>
      <c r="F29" t="s">
        <v>23</v>
      </c>
      <c r="G29">
        <v>2015</v>
      </c>
      <c r="H29">
        <v>100</v>
      </c>
      <c r="I29">
        <v>100</v>
      </c>
      <c r="J29">
        <v>2020</v>
      </c>
      <c r="K29">
        <v>15</v>
      </c>
      <c r="L29">
        <v>24.31</v>
      </c>
      <c r="M29">
        <v>2017</v>
      </c>
      <c r="N29">
        <v>96.353499999999997</v>
      </c>
      <c r="O29" t="s">
        <v>24</v>
      </c>
      <c r="P29">
        <v>2.7953658636585401</v>
      </c>
      <c r="Q29">
        <v>1</v>
      </c>
      <c r="R29" t="s">
        <v>25</v>
      </c>
      <c r="S29">
        <v>85</v>
      </c>
      <c r="T29">
        <v>-1.11368485725649E-2</v>
      </c>
      <c r="AT29">
        <v>100</v>
      </c>
      <c r="AU29">
        <v>98.176749999999998</v>
      </c>
      <c r="AV29">
        <v>96.353499999999997</v>
      </c>
      <c r="AW29">
        <v>92.569000000000003</v>
      </c>
      <c r="AX29">
        <v>88.784499999999994</v>
      </c>
      <c r="AY29">
        <v>85</v>
      </c>
      <c r="AZ29">
        <v>84.053367871331901</v>
      </c>
      <c r="BA29">
        <v>83.117278241334802</v>
      </c>
      <c r="BB29">
        <v>82.191613699797301</v>
      </c>
      <c r="BC29">
        <v>81.276258144087905</v>
      </c>
      <c r="BD29">
        <v>80.371096764592494</v>
      </c>
      <c r="BE29">
        <v>79.476016030314298</v>
      </c>
      <c r="BF29">
        <v>78.590903674634006</v>
      </c>
      <c r="BG29">
        <v>77.715648681228501</v>
      </c>
      <c r="BH29">
        <v>76.850141270147006</v>
      </c>
      <c r="BI29">
        <v>75.994272884041195</v>
      </c>
      <c r="BJ29">
        <v>75.1479361745494</v>
      </c>
      <c r="BK29">
        <v>74.311024988832699</v>
      </c>
      <c r="BL29">
        <v>73.483434356260005</v>
      </c>
      <c r="BM29">
        <v>72.665060475242299</v>
      </c>
      <c r="BN29">
        <v>71.855800700213294</v>
      </c>
      <c r="BO29">
        <v>71.055553528754601</v>
      </c>
      <c r="BP29">
        <v>70.264218588865106</v>
      </c>
      <c r="BQ29">
        <v>69.481696626371303</v>
      </c>
      <c r="BR29">
        <v>68.7078894924785</v>
      </c>
      <c r="BS29">
        <v>67.942700131460199</v>
      </c>
      <c r="BT29">
        <v>67.186032568485004</v>
      </c>
      <c r="BU29">
        <v>66.437791897578293</v>
      </c>
      <c r="BV29">
        <v>65.697884269719395</v>
      </c>
      <c r="BW29">
        <v>64.966216881069698</v>
      </c>
      <c r="BX29">
        <v>64.242697961332794</v>
      </c>
      <c r="BY29">
        <v>63.527236762244399</v>
      </c>
      <c r="BZ29">
        <v>62.819743546189798</v>
      </c>
      <c r="CA29">
        <v>62.1201295749485</v>
      </c>
      <c r="CB29">
        <v>61.428307098564197</v>
      </c>
      <c r="CC29">
        <v>60.744189344338501</v>
      </c>
      <c r="CD29" s="8" t="b">
        <f>IF(ISNUMBER(VLOOKUP(A29,profiles_2021!A:A,1,FALSE)),TRUE,FALSE)</f>
        <v>0</v>
      </c>
      <c r="CE29" t="str">
        <f>INDEX('C5 - Emissions methodology 2018'!$A$2:$K$2628,MATCH($A29,'C5 - Emissions methodology 2018'!$A$2:$A$2628,0),MATCH(CE$1,'C5 - Emissions methodology 2018'!$A$1:$K$1,0))</f>
        <v>Services</v>
      </c>
    </row>
    <row r="30" spans="1:83" x14ac:dyDescent="0.25">
      <c r="A30">
        <v>830</v>
      </c>
      <c r="B30" t="s">
        <v>74</v>
      </c>
      <c r="C30" t="s">
        <v>59</v>
      </c>
      <c r="D30">
        <v>2009</v>
      </c>
      <c r="E30" t="s">
        <v>32</v>
      </c>
      <c r="F30" t="s">
        <v>33</v>
      </c>
      <c r="G30">
        <v>2009</v>
      </c>
      <c r="H30">
        <v>67987</v>
      </c>
      <c r="I30">
        <v>100</v>
      </c>
      <c r="J30">
        <v>2025</v>
      </c>
      <c r="K30">
        <v>27</v>
      </c>
      <c r="L30">
        <v>85.1</v>
      </c>
      <c r="M30">
        <v>2018</v>
      </c>
      <c r="N30">
        <v>52365.627009999997</v>
      </c>
      <c r="O30" t="s">
        <v>24</v>
      </c>
      <c r="P30">
        <v>2.58781167674878</v>
      </c>
      <c r="Q30">
        <v>1</v>
      </c>
      <c r="R30" t="s">
        <v>25</v>
      </c>
      <c r="S30">
        <v>49630.51</v>
      </c>
      <c r="T30">
        <v>-1.11368485725649E-2</v>
      </c>
      <c r="AN30">
        <v>67987</v>
      </c>
      <c r="AO30">
        <v>66251.291889999993</v>
      </c>
      <c r="AP30">
        <v>64515.583780000001</v>
      </c>
      <c r="AQ30">
        <v>62779.875670000001</v>
      </c>
      <c r="AR30">
        <v>61044.167560000002</v>
      </c>
      <c r="AS30">
        <v>59308.459450000002</v>
      </c>
      <c r="AT30">
        <v>57572.751340000003</v>
      </c>
      <c r="AU30">
        <v>55837.043230000003</v>
      </c>
      <c r="AV30">
        <v>54101.335120000003</v>
      </c>
      <c r="AW30">
        <v>52365.627009999997</v>
      </c>
      <c r="AX30">
        <v>51974.896008571399</v>
      </c>
      <c r="AY30">
        <v>51584.165007142801</v>
      </c>
      <c r="AZ30">
        <v>51193.434005714204</v>
      </c>
      <c r="BA30">
        <v>50802.7030042857</v>
      </c>
      <c r="BB30">
        <v>50411.972002857103</v>
      </c>
      <c r="BC30">
        <v>50021.241001428498</v>
      </c>
      <c r="BD30">
        <v>49630.51</v>
      </c>
      <c r="BE30">
        <v>49077.7825255508</v>
      </c>
      <c r="BF30">
        <v>48531.210693286499</v>
      </c>
      <c r="BG30">
        <v>47990.725948752101</v>
      </c>
      <c r="BH30">
        <v>47456.260500973403</v>
      </c>
      <c r="BI30">
        <v>46927.747313953798</v>
      </c>
      <c r="BJ30">
        <v>46405.1200982667</v>
      </c>
      <c r="BK30">
        <v>45888.313302740702</v>
      </c>
      <c r="BL30">
        <v>45377.262106237598</v>
      </c>
      <c r="BM30">
        <v>44871.902409522903</v>
      </c>
      <c r="BN30">
        <v>44372.170827225098</v>
      </c>
      <c r="BO30">
        <v>43878.004679886297</v>
      </c>
      <c r="BP30">
        <v>43389.341986100102</v>
      </c>
      <c r="BQ30">
        <v>42906.121454737702</v>
      </c>
      <c r="BR30">
        <v>42428.282477260203</v>
      </c>
      <c r="BS30">
        <v>41955.765120116899</v>
      </c>
      <c r="BT30">
        <v>41488.510117228099</v>
      </c>
      <c r="BU30">
        <v>41026.458862551197</v>
      </c>
      <c r="BV30">
        <v>40569.553402730402</v>
      </c>
      <c r="BW30">
        <v>40117.736429827601</v>
      </c>
      <c r="BX30">
        <v>39670.951274134597</v>
      </c>
      <c r="BY30">
        <v>39229.141897064903</v>
      </c>
      <c r="BZ30">
        <v>38792.252884125599</v>
      </c>
      <c r="CA30">
        <v>38360.229437966504</v>
      </c>
      <c r="CB30">
        <v>37933.017371506998</v>
      </c>
      <c r="CC30">
        <v>37510.563101140098</v>
      </c>
      <c r="CD30" s="8" t="b">
        <f>IF(ISNUMBER(VLOOKUP(A30,profiles_2021!A:A,1,FALSE)),TRUE,FALSE)</f>
        <v>1</v>
      </c>
      <c r="CE30" t="str">
        <f>INDEX('C5 - Emissions methodology 2018'!$A$2:$K$2628,MATCH($A30,'C5 - Emissions methodology 2018'!$A$2:$A$2628,0),MATCH(CE$1,'C5 - Emissions methodology 2018'!$A$1:$K$1,0))</f>
        <v>Retail</v>
      </c>
    </row>
    <row r="31" spans="1:83" hidden="1" x14ac:dyDescent="0.25">
      <c r="A31">
        <v>53635</v>
      </c>
      <c r="B31" t="s">
        <v>75</v>
      </c>
      <c r="C31" t="s">
        <v>76</v>
      </c>
      <c r="D31">
        <v>2015</v>
      </c>
      <c r="E31" t="s">
        <v>49</v>
      </c>
      <c r="F31" t="s">
        <v>50</v>
      </c>
      <c r="G31">
        <v>2015</v>
      </c>
      <c r="H31">
        <v>1608</v>
      </c>
      <c r="I31">
        <v>100</v>
      </c>
      <c r="J31">
        <v>2020</v>
      </c>
      <c r="K31">
        <v>15</v>
      </c>
      <c r="L31">
        <v>82</v>
      </c>
      <c r="M31">
        <v>2017</v>
      </c>
      <c r="N31">
        <v>1411</v>
      </c>
      <c r="O31" t="s">
        <v>24</v>
      </c>
      <c r="P31">
        <v>2.4653660144585401</v>
      </c>
      <c r="Q31">
        <v>1</v>
      </c>
      <c r="R31" t="s">
        <v>25</v>
      </c>
      <c r="S31">
        <v>1366.8</v>
      </c>
      <c r="T31">
        <v>-1.11368485725649E-2</v>
      </c>
      <c r="AT31">
        <v>1608</v>
      </c>
      <c r="AU31">
        <v>1509.5</v>
      </c>
      <c r="AV31">
        <v>1411</v>
      </c>
      <c r="AW31">
        <v>1396.2666666666601</v>
      </c>
      <c r="AX31">
        <v>1381.5333333333299</v>
      </c>
      <c r="AY31">
        <v>1366.8</v>
      </c>
      <c r="AZ31">
        <v>1351.5781553710101</v>
      </c>
      <c r="BA31">
        <v>1336.52583412066</v>
      </c>
      <c r="BB31">
        <v>1321.6411482927399</v>
      </c>
      <c r="BC31">
        <v>1306.92223095693</v>
      </c>
      <c r="BD31">
        <v>1292.3672359746399</v>
      </c>
      <c r="BE31">
        <v>1277.9743377674499</v>
      </c>
      <c r="BF31">
        <v>1263.7417310881101</v>
      </c>
      <c r="BG31">
        <v>1249.66763079415</v>
      </c>
      <c r="BH31">
        <v>1235.7502716239601</v>
      </c>
      <c r="BI31">
        <v>1221.98790797538</v>
      </c>
      <c r="BJ31">
        <v>1208.3788136867499</v>
      </c>
      <c r="BK31">
        <v>1194.9212818204301</v>
      </c>
      <c r="BL31">
        <v>1181.6136244486599</v>
      </c>
      <c r="BM31">
        <v>1168.45417244189</v>
      </c>
      <c r="BN31">
        <v>1155.4412752594301</v>
      </c>
      <c r="BO31">
        <v>1142.5733007423701</v>
      </c>
      <c r="BP31">
        <v>1129.8486349089501</v>
      </c>
      <c r="BQ31">
        <v>1117.2656817520501</v>
      </c>
      <c r="BR31">
        <v>1104.8228630390499</v>
      </c>
      <c r="BS31">
        <v>1092.5186181138799</v>
      </c>
      <c r="BT31">
        <v>1080.3514037012301</v>
      </c>
      <c r="BU31">
        <v>1068.3196937130599</v>
      </c>
      <c r="BV31">
        <v>1056.4219790570801</v>
      </c>
      <c r="BW31">
        <v>1044.6567674476</v>
      </c>
      <c r="BX31">
        <v>1033.02258321823</v>
      </c>
      <c r="BY31">
        <v>1021.51796713689</v>
      </c>
      <c r="BZ31">
        <v>1010.14147622273</v>
      </c>
      <c r="CA31">
        <v>998.89168356517303</v>
      </c>
      <c r="CB31">
        <v>987.76717814491303</v>
      </c>
      <c r="CC31">
        <v>976.76656465696306</v>
      </c>
      <c r="CD31" s="8" t="b">
        <f>IF(ISNUMBER(VLOOKUP(A31,profiles_2021!A:A,1,FALSE)),TRUE,FALSE)</f>
        <v>0</v>
      </c>
      <c r="CE31" t="str">
        <f>INDEX('C5 - Emissions methodology 2018'!$A$2:$K$2628,MATCH($A31,'C5 - Emissions methodology 2018'!$A$2:$A$2628,0),MATCH(CE$1,'C5 - Emissions methodology 2018'!$A$1:$K$1,0))</f>
        <v>Services</v>
      </c>
    </row>
    <row r="32" spans="1:83" x14ac:dyDescent="0.25">
      <c r="A32">
        <v>895</v>
      </c>
      <c r="B32" t="s">
        <v>77</v>
      </c>
      <c r="C32" t="s">
        <v>78</v>
      </c>
      <c r="D32">
        <v>2012</v>
      </c>
      <c r="E32" t="s">
        <v>44</v>
      </c>
      <c r="F32" t="s">
        <v>33</v>
      </c>
      <c r="G32">
        <v>2012</v>
      </c>
      <c r="H32">
        <v>14367.63</v>
      </c>
      <c r="I32">
        <v>100</v>
      </c>
      <c r="J32">
        <v>2017</v>
      </c>
      <c r="K32">
        <v>20</v>
      </c>
      <c r="L32">
        <v>15.9</v>
      </c>
      <c r="M32">
        <v>2017</v>
      </c>
      <c r="N32">
        <v>13910.7393659999</v>
      </c>
      <c r="O32" t="s">
        <v>24</v>
      </c>
      <c r="P32">
        <v>2.5139038757873902</v>
      </c>
      <c r="Q32">
        <v>1</v>
      </c>
      <c r="R32" t="s">
        <v>25</v>
      </c>
      <c r="S32">
        <v>11494.103999999999</v>
      </c>
      <c r="T32">
        <v>-1.11368485725649E-2</v>
      </c>
      <c r="AQ32">
        <v>14367.63</v>
      </c>
      <c r="AR32">
        <v>14276.251873200001</v>
      </c>
      <c r="AS32">
        <v>14184.873746400001</v>
      </c>
      <c r="AT32">
        <v>14093.4956195999</v>
      </c>
      <c r="AU32">
        <v>14002.1174927999</v>
      </c>
      <c r="AV32">
        <v>11494.103999999999</v>
      </c>
      <c r="AW32">
        <v>11366.0959042746</v>
      </c>
      <c r="AX32">
        <v>11239.513415327499</v>
      </c>
      <c r="AY32">
        <v>11114.3406563917</v>
      </c>
      <c r="AZ32">
        <v>10990.561927517499</v>
      </c>
      <c r="BA32">
        <v>10868.1617036034</v>
      </c>
      <c r="BB32">
        <v>10747.1246324482</v>
      </c>
      <c r="BC32">
        <v>10627.435532826101</v>
      </c>
      <c r="BD32">
        <v>10509.0793925823</v>
      </c>
      <c r="BE32">
        <v>10392.0413667501</v>
      </c>
      <c r="BF32">
        <v>10276.306775688799</v>
      </c>
      <c r="BG32">
        <v>10161.8611032427</v>
      </c>
      <c r="BH32">
        <v>10048.6899949204</v>
      </c>
      <c r="BI32">
        <v>9936.7792560944108</v>
      </c>
      <c r="BJ32">
        <v>9826.1148502202905</v>
      </c>
      <c r="BK32">
        <v>9716.6828970767492</v>
      </c>
      <c r="BL32">
        <v>9608.4696710243807</v>
      </c>
      <c r="BM32">
        <v>9501.4615992841009</v>
      </c>
      <c r="BN32">
        <v>9395.6452602348309</v>
      </c>
      <c r="BO32">
        <v>9291.0073817300508</v>
      </c>
      <c r="BP32">
        <v>9187.5348394331395</v>
      </c>
      <c r="BQ32">
        <v>9085.2146551712103</v>
      </c>
      <c r="BR32">
        <v>8984.0339953073199</v>
      </c>
      <c r="BS32">
        <v>8883.9801691308094</v>
      </c>
      <c r="BT32">
        <v>8785.0406272655291</v>
      </c>
      <c r="BU32">
        <v>8687.2029600958394</v>
      </c>
      <c r="BV32">
        <v>8590.4548962101198</v>
      </c>
      <c r="BW32">
        <v>8494.78430086158</v>
      </c>
      <c r="BX32">
        <v>8400.1791744462807</v>
      </c>
      <c r="BY32">
        <v>8306.6276509980598</v>
      </c>
      <c r="BZ32">
        <v>8214.1179967002099</v>
      </c>
      <c r="CA32">
        <v>8122.6386084137803</v>
      </c>
      <c r="CB32">
        <v>8032.1780122222099</v>
      </c>
      <c r="CC32">
        <v>7942.7248619922002</v>
      </c>
      <c r="CD32" s="8" t="b">
        <f>IF(ISNUMBER(VLOOKUP(A32,profiles_2021!A:A,1,FALSE)),TRUE,FALSE)</f>
        <v>1</v>
      </c>
      <c r="CE32" t="str">
        <f>INDEX('C5 - Emissions methodology 2018'!$A$2:$K$2628,MATCH($A32,'C5 - Emissions methodology 2018'!$A$2:$A$2628,0),MATCH(CE$1,'C5 - Emissions methodology 2018'!$A$1:$K$1,0))</f>
        <v>Manufacturing</v>
      </c>
    </row>
    <row r="33" spans="1:83" hidden="1" x14ac:dyDescent="0.25">
      <c r="A33">
        <v>53011</v>
      </c>
      <c r="B33" t="s">
        <v>79</v>
      </c>
      <c r="C33" t="s">
        <v>21</v>
      </c>
      <c r="D33">
        <v>2013</v>
      </c>
      <c r="E33" t="s">
        <v>28</v>
      </c>
      <c r="F33" t="s">
        <v>23</v>
      </c>
      <c r="G33">
        <v>2013</v>
      </c>
      <c r="H33">
        <v>47981</v>
      </c>
      <c r="I33">
        <v>100</v>
      </c>
      <c r="J33">
        <v>2018</v>
      </c>
      <c r="K33">
        <v>10</v>
      </c>
      <c r="L33">
        <v>11.3</v>
      </c>
      <c r="M33">
        <v>2017</v>
      </c>
      <c r="N33">
        <v>42578</v>
      </c>
      <c r="O33" t="s">
        <v>24</v>
      </c>
      <c r="P33">
        <v>2.7443950422024401</v>
      </c>
      <c r="Q33">
        <v>1</v>
      </c>
      <c r="R33" t="s">
        <v>25</v>
      </c>
      <c r="S33">
        <v>43182.9</v>
      </c>
      <c r="T33">
        <v>-1.11368485725649E-2</v>
      </c>
      <c r="AR33">
        <v>47981</v>
      </c>
      <c r="AS33">
        <v>46630.25</v>
      </c>
      <c r="AT33">
        <v>45279.5</v>
      </c>
      <c r="AU33">
        <v>43928.75</v>
      </c>
      <c r="AV33">
        <v>42578</v>
      </c>
      <c r="AW33">
        <v>43182.9</v>
      </c>
      <c r="AX33">
        <v>42701.9785817757</v>
      </c>
      <c r="AY33">
        <v>42226.413112561597</v>
      </c>
      <c r="AZ33">
        <v>41756.143943964402</v>
      </c>
      <c r="BA33">
        <v>41291.112091886302</v>
      </c>
      <c r="BB33">
        <v>40831.259229126103</v>
      </c>
      <c r="BC33">
        <v>40376.527678064202</v>
      </c>
      <c r="BD33">
        <v>39926.8604034276</v>
      </c>
      <c r="BE33">
        <v>39482.201005136703</v>
      </c>
      <c r="BF33">
        <v>39042.493711230898</v>
      </c>
      <c r="BG33">
        <v>38607.683370873601</v>
      </c>
      <c r="BH33">
        <v>38177.715447434697</v>
      </c>
      <c r="BI33">
        <v>37752.536011650103</v>
      </c>
      <c r="BJ33">
        <v>37332.091734858099</v>
      </c>
      <c r="BK33">
        <v>36916.329882309903</v>
      </c>
      <c r="BL33">
        <v>36505.1983065557</v>
      </c>
      <c r="BM33">
        <v>36098.645440904198</v>
      </c>
      <c r="BN33">
        <v>35696.620292954103</v>
      </c>
      <c r="BO33">
        <v>35299.072438199102</v>
      </c>
      <c r="BP33">
        <v>34905.952013702903</v>
      </c>
      <c r="BQ33">
        <v>34517.209711845098</v>
      </c>
      <c r="BR33">
        <v>34132.796774136797</v>
      </c>
      <c r="BS33">
        <v>33752.664985105097</v>
      </c>
      <c r="BT33">
        <v>33376.766666245501</v>
      </c>
      <c r="BU33">
        <v>33005.054670041704</v>
      </c>
      <c r="BV33">
        <v>32637.482374052201</v>
      </c>
      <c r="BW33">
        <v>32274.003675062599</v>
      </c>
      <c r="BX33">
        <v>31914.572983302998</v>
      </c>
      <c r="BY33">
        <v>31559.145216729899</v>
      </c>
      <c r="BZ33">
        <v>31207.675795371601</v>
      </c>
      <c r="CA33">
        <v>30860.120635736799</v>
      </c>
      <c r="CB33">
        <v>30516.436145285599</v>
      </c>
      <c r="CC33">
        <v>30176.5792169612</v>
      </c>
      <c r="CD33" s="8" t="b">
        <f>IF(ISNUMBER(VLOOKUP(A33,profiles_2021!A:A,1,FALSE)),TRUE,FALSE)</f>
        <v>0</v>
      </c>
      <c r="CE33" t="str">
        <f>INDEX('C5 - Emissions methodology 2018'!$A$2:$K$2628,MATCH($A33,'C5 - Emissions methodology 2018'!$A$2:$A$2628,0),MATCH(CE$1,'C5 - Emissions methodology 2018'!$A$1:$K$1,0))</f>
        <v>Manufacturing</v>
      </c>
    </row>
    <row r="34" spans="1:83" hidden="1" x14ac:dyDescent="0.25">
      <c r="A34">
        <v>52169</v>
      </c>
      <c r="B34" t="s">
        <v>80</v>
      </c>
      <c r="C34" t="s">
        <v>27</v>
      </c>
      <c r="D34">
        <v>2014</v>
      </c>
      <c r="E34" t="s">
        <v>44</v>
      </c>
      <c r="F34" t="s">
        <v>33</v>
      </c>
      <c r="G34">
        <v>2014</v>
      </c>
      <c r="H34">
        <v>100</v>
      </c>
      <c r="I34">
        <v>100</v>
      </c>
      <c r="J34">
        <v>2020</v>
      </c>
      <c r="K34">
        <v>2.5</v>
      </c>
      <c r="L34">
        <v>100</v>
      </c>
      <c r="M34">
        <v>2017</v>
      </c>
      <c r="N34">
        <v>97.5</v>
      </c>
      <c r="O34" t="s">
        <v>24</v>
      </c>
      <c r="P34">
        <v>2.34036586365854</v>
      </c>
      <c r="Q34">
        <v>1</v>
      </c>
      <c r="R34" t="s">
        <v>25</v>
      </c>
      <c r="S34">
        <v>97.5</v>
      </c>
      <c r="T34">
        <v>-1.11368485725649E-2</v>
      </c>
      <c r="AS34">
        <v>100</v>
      </c>
      <c r="AT34">
        <v>99.1666666666666</v>
      </c>
      <c r="AU34">
        <v>98.3333333333333</v>
      </c>
      <c r="AV34">
        <v>97.5</v>
      </c>
      <c r="AW34">
        <v>97.5</v>
      </c>
      <c r="AX34">
        <v>97.5</v>
      </c>
      <c r="AY34">
        <v>97.5</v>
      </c>
      <c r="AZ34">
        <v>96.414157264174904</v>
      </c>
      <c r="BA34">
        <v>95.340407394472294</v>
      </c>
      <c r="BB34">
        <v>94.278615714473403</v>
      </c>
      <c r="BC34">
        <v>93.228649047630299</v>
      </c>
      <c r="BD34">
        <v>92.190375700562001</v>
      </c>
      <c r="BE34">
        <v>91.163665446536996</v>
      </c>
      <c r="BF34">
        <v>90.148389509138894</v>
      </c>
      <c r="BG34">
        <v>89.1444205461151</v>
      </c>
      <c r="BH34">
        <v>88.151632633403906</v>
      </c>
      <c r="BI34">
        <v>87.169901249341294</v>
      </c>
      <c r="BJ34">
        <v>86.199103259042005</v>
      </c>
      <c r="BK34">
        <v>85.239116898955103</v>
      </c>
      <c r="BL34">
        <v>84.289821761592293</v>
      </c>
      <c r="BM34">
        <v>83.351098780425005</v>
      </c>
      <c r="BN34">
        <v>82.422830214950494</v>
      </c>
      <c r="BO34">
        <v>81.504899635924303</v>
      </c>
      <c r="BP34">
        <v>80.597191910756905</v>
      </c>
      <c r="BQ34">
        <v>79.6995931890729</v>
      </c>
      <c r="BR34">
        <v>78.811990888431197</v>
      </c>
      <c r="BS34">
        <v>77.934273680204299</v>
      </c>
      <c r="BT34">
        <v>77.066331475615101</v>
      </c>
      <c r="BU34">
        <v>76.2080554119281</v>
      </c>
      <c r="BV34">
        <v>75.359337838795796</v>
      </c>
      <c r="BW34">
        <v>74.520072304756397</v>
      </c>
      <c r="BX34">
        <v>73.690153543881706</v>
      </c>
      <c r="BY34">
        <v>72.869477462574395</v>
      </c>
      <c r="BZ34">
        <v>72.057941126511807</v>
      </c>
      <c r="CA34">
        <v>71.255442747735003</v>
      </c>
      <c r="CB34">
        <v>70.461881671882395</v>
      </c>
      <c r="CC34">
        <v>69.677158365564694</v>
      </c>
      <c r="CD34" s="8" t="b">
        <f>IF(ISNUMBER(VLOOKUP(A34,profiles_2021!A:A,1,FALSE)),TRUE,FALSE)</f>
        <v>0</v>
      </c>
      <c r="CE34" t="str">
        <f>INDEX('C5 - Emissions methodology 2018'!$A$2:$K$2628,MATCH($A34,'C5 - Emissions methodology 2018'!$A$2:$A$2628,0),MATCH(CE$1,'C5 - Emissions methodology 2018'!$A$1:$K$1,0))</f>
        <v>Manufacturing</v>
      </c>
    </row>
    <row r="35" spans="1:83" x14ac:dyDescent="0.25">
      <c r="A35">
        <v>994</v>
      </c>
      <c r="B35" t="s">
        <v>81</v>
      </c>
      <c r="C35" t="s">
        <v>59</v>
      </c>
      <c r="D35">
        <v>2014</v>
      </c>
      <c r="E35" t="s">
        <v>22</v>
      </c>
      <c r="F35" t="s">
        <v>23</v>
      </c>
      <c r="G35">
        <v>2005</v>
      </c>
      <c r="H35">
        <v>5923229</v>
      </c>
      <c r="I35">
        <v>100</v>
      </c>
      <c r="J35">
        <v>2020</v>
      </c>
      <c r="K35">
        <v>35</v>
      </c>
      <c r="L35">
        <v>81.66</v>
      </c>
      <c r="M35">
        <v>2018</v>
      </c>
      <c r="N35">
        <v>4230310.9195100004</v>
      </c>
      <c r="O35" t="s">
        <v>24</v>
      </c>
      <c r="P35">
        <v>2.9959581765585401</v>
      </c>
      <c r="Q35">
        <v>1</v>
      </c>
      <c r="R35" t="s">
        <v>25</v>
      </c>
      <c r="S35">
        <v>3850098.85</v>
      </c>
      <c r="T35">
        <v>-1.11368485725649E-2</v>
      </c>
      <c r="AJ35">
        <v>5923229</v>
      </c>
      <c r="AK35">
        <v>5793004.5322700003</v>
      </c>
      <c r="AL35">
        <v>5662780.0645399997</v>
      </c>
      <c r="AM35">
        <v>5532555.59681</v>
      </c>
      <c r="AN35">
        <v>5402331.1290800003</v>
      </c>
      <c r="AO35">
        <v>5272106.6613499997</v>
      </c>
      <c r="AP35">
        <v>5141882.19362</v>
      </c>
      <c r="AQ35">
        <v>5011657.7258900004</v>
      </c>
      <c r="AR35">
        <v>4881433.2581599997</v>
      </c>
      <c r="AS35">
        <v>4751208.7904300001</v>
      </c>
      <c r="AT35">
        <v>4620984.3227000004</v>
      </c>
      <c r="AU35">
        <v>4490759.8549699998</v>
      </c>
      <c r="AV35">
        <v>4360535.3872400001</v>
      </c>
      <c r="AW35">
        <v>4230310.9195100004</v>
      </c>
      <c r="AX35">
        <v>4040204.884755</v>
      </c>
      <c r="AY35">
        <v>3850098.85</v>
      </c>
      <c r="AZ35">
        <v>3807220.8821181399</v>
      </c>
      <c r="BA35">
        <v>3764820.4396716799</v>
      </c>
      <c r="BB35">
        <v>3722892.20453216</v>
      </c>
      <c r="BC35">
        <v>3681430.9177982998</v>
      </c>
      <c r="BD35">
        <v>3640431.3791364301</v>
      </c>
      <c r="BE35">
        <v>3599888.44612817</v>
      </c>
      <c r="BF35">
        <v>3559797.0336255101</v>
      </c>
      <c r="BG35">
        <v>3520152.11311296</v>
      </c>
      <c r="BH35">
        <v>3480948.7120768302</v>
      </c>
      <c r="BI35">
        <v>3442181.9133815598</v>
      </c>
      <c r="BJ35">
        <v>3403846.8546530101</v>
      </c>
      <c r="BK35">
        <v>3365938.7276685401</v>
      </c>
      <c r="BL35">
        <v>3328452.7777539599</v>
      </c>
      <c r="BM35">
        <v>3291384.3031871798</v>
      </c>
      <c r="BN35">
        <v>3254728.6546084699</v>
      </c>
      <c r="BO35">
        <v>3218481.2344373101</v>
      </c>
      <c r="BP35">
        <v>3182637.4962957399</v>
      </c>
      <c r="BQ35">
        <v>3147192.9444381199</v>
      </c>
      <c r="BR35">
        <v>3112143.1331872698</v>
      </c>
      <c r="BS35">
        <v>3077483.6663768198</v>
      </c>
      <c r="BT35">
        <v>3043210.1967998398</v>
      </c>
      <c r="BU35">
        <v>3009318.42566359</v>
      </c>
      <c r="BV35">
        <v>2975804.10205035</v>
      </c>
      <c r="BW35">
        <v>2942663.0223841998</v>
      </c>
      <c r="BX35">
        <v>2909891.0299038198</v>
      </c>
      <c r="BY35">
        <v>2877484.0141411098</v>
      </c>
      <c r="BZ35">
        <v>2845437.9104056498</v>
      </c>
      <c r="CA35">
        <v>2813748.6992748198</v>
      </c>
      <c r="CB35">
        <v>2782412.4060897501</v>
      </c>
      <c r="CC35">
        <v>2751425.1004567002</v>
      </c>
      <c r="CD35" s="8" t="b">
        <f>IF(ISNUMBER(VLOOKUP(A35,profiles_2021!A:A,1,FALSE)),TRUE,FALSE)</f>
        <v>1</v>
      </c>
      <c r="CE35" t="str">
        <f>INDEX('C5 - Emissions methodology 2018'!$A$2:$K$2628,MATCH($A35,'C5 - Emissions methodology 2018'!$A$2:$A$2628,0),MATCH(CE$1,'C5 - Emissions methodology 2018'!$A$1:$K$1,0))</f>
        <v>Materials</v>
      </c>
    </row>
    <row r="36" spans="1:83" hidden="1" x14ac:dyDescent="0.25">
      <c r="A36">
        <v>22694</v>
      </c>
      <c r="B36" t="s">
        <v>82</v>
      </c>
      <c r="C36" t="s">
        <v>78</v>
      </c>
      <c r="D36">
        <v>2015</v>
      </c>
      <c r="E36" t="s">
        <v>44</v>
      </c>
      <c r="F36" t="s">
        <v>33</v>
      </c>
      <c r="G36">
        <v>2014</v>
      </c>
      <c r="H36">
        <v>209947</v>
      </c>
      <c r="I36">
        <v>100</v>
      </c>
      <c r="J36">
        <v>2020</v>
      </c>
      <c r="K36">
        <v>5</v>
      </c>
      <c r="L36">
        <v>100</v>
      </c>
      <c r="M36">
        <v>2017</v>
      </c>
      <c r="N36">
        <v>199449.65</v>
      </c>
      <c r="O36" t="s">
        <v>24</v>
      </c>
      <c r="P36">
        <v>2.3653868483585399</v>
      </c>
      <c r="Q36">
        <v>1</v>
      </c>
      <c r="R36" t="s">
        <v>25</v>
      </c>
      <c r="S36">
        <v>199449.65</v>
      </c>
      <c r="T36">
        <v>-1.11368485725649E-2</v>
      </c>
      <c r="AS36">
        <v>209947</v>
      </c>
      <c r="AT36">
        <v>206447.88333333301</v>
      </c>
      <c r="AU36">
        <v>202948.76666666599</v>
      </c>
      <c r="AV36">
        <v>199449.65</v>
      </c>
      <c r="AW36">
        <v>199449.65</v>
      </c>
      <c r="AX36">
        <v>199449.65</v>
      </c>
      <c r="AY36">
        <v>199449.65</v>
      </c>
      <c r="AZ36">
        <v>197228.409450098</v>
      </c>
      <c r="BA36">
        <v>195031.90651984501</v>
      </c>
      <c r="BB36">
        <v>192859.865710115</v>
      </c>
      <c r="BC36">
        <v>190712.014589976</v>
      </c>
      <c r="BD36">
        <v>188588.083762519</v>
      </c>
      <c r="BE36">
        <v>186487.80683106501</v>
      </c>
      <c r="BF36">
        <v>184410.92036575801</v>
      </c>
      <c r="BG36">
        <v>182357.16387051699</v>
      </c>
      <c r="BH36">
        <v>180326.27975036899</v>
      </c>
      <c r="BI36">
        <v>178318.01327913499</v>
      </c>
      <c r="BJ36">
        <v>176332.11256748499</v>
      </c>
      <c r="BK36">
        <v>174368.32853134</v>
      </c>
      <c r="BL36">
        <v>172426.41486063501</v>
      </c>
      <c r="BM36">
        <v>170506.127988422</v>
      </c>
      <c r="BN36">
        <v>168607.22706032099</v>
      </c>
      <c r="BO36">
        <v>166729.47390431</v>
      </c>
      <c r="BP36">
        <v>164872.633000854</v>
      </c>
      <c r="BQ36">
        <v>163036.47145336299</v>
      </c>
      <c r="BR36">
        <v>161220.75895898201</v>
      </c>
      <c r="BS36">
        <v>159425.267779702</v>
      </c>
      <c r="BT36">
        <v>157649.772713799</v>
      </c>
      <c r="BU36">
        <v>155894.051067586</v>
      </c>
      <c r="BV36">
        <v>154157.882627482</v>
      </c>
      <c r="BW36">
        <v>152441.049632393</v>
      </c>
      <c r="BX36">
        <v>150743.33674639399</v>
      </c>
      <c r="BY36">
        <v>149064.53103172599</v>
      </c>
      <c r="BZ36">
        <v>147404.42192208601</v>
      </c>
      <c r="CA36">
        <v>145762.801196213</v>
      </c>
      <c r="CB36">
        <v>144139.462951778</v>
      </c>
      <c r="CC36">
        <v>142534.203579553</v>
      </c>
      <c r="CD36" s="8" t="b">
        <f>IF(ISNUMBER(VLOOKUP(A36,profiles_2021!A:A,1,FALSE)),TRUE,FALSE)</f>
        <v>0</v>
      </c>
      <c r="CE36" t="str">
        <f>INDEX('C5 - Emissions methodology 2018'!$A$2:$K$2628,MATCH($A36,'C5 - Emissions methodology 2018'!$A$2:$A$2628,0),MATCH(CE$1,'C5 - Emissions methodology 2018'!$A$1:$K$1,0))</f>
        <v>Materials</v>
      </c>
    </row>
    <row r="37" spans="1:83" hidden="1" x14ac:dyDescent="0.25">
      <c r="A37">
        <v>1037</v>
      </c>
      <c r="B37" t="s">
        <v>83</v>
      </c>
      <c r="C37" t="s">
        <v>84</v>
      </c>
      <c r="D37">
        <v>2017</v>
      </c>
      <c r="E37" t="s">
        <v>44</v>
      </c>
      <c r="F37" t="s">
        <v>33</v>
      </c>
      <c r="G37">
        <v>2013</v>
      </c>
      <c r="H37">
        <v>42269.017919999998</v>
      </c>
      <c r="I37">
        <v>96.99</v>
      </c>
      <c r="J37">
        <v>2020</v>
      </c>
      <c r="K37">
        <v>5</v>
      </c>
      <c r="L37">
        <v>18.940000000000001</v>
      </c>
      <c r="M37">
        <v>2017</v>
      </c>
      <c r="N37">
        <v>40361.554386000003</v>
      </c>
      <c r="O37" t="s">
        <v>24</v>
      </c>
      <c r="P37">
        <v>2.3352700150725401</v>
      </c>
      <c r="Q37">
        <v>1</v>
      </c>
      <c r="R37" t="s">
        <v>25</v>
      </c>
      <c r="S37">
        <v>40155.567024000004</v>
      </c>
      <c r="T37">
        <v>-1.11368485725649E-2</v>
      </c>
      <c r="AR37">
        <v>42269.017919999998</v>
      </c>
      <c r="AS37">
        <v>41792.152036500003</v>
      </c>
      <c r="AT37">
        <v>41315.286153000001</v>
      </c>
      <c r="AU37">
        <v>40838.420269499999</v>
      </c>
      <c r="AV37">
        <v>40361.554386000003</v>
      </c>
      <c r="AW37">
        <v>40292.891931999999</v>
      </c>
      <c r="AX37">
        <v>40224.229478000001</v>
      </c>
      <c r="AY37">
        <v>40155.567024000004</v>
      </c>
      <c r="AZ37">
        <v>39708.360554708197</v>
      </c>
      <c r="BA37">
        <v>39266.134556145596</v>
      </c>
      <c r="BB37">
        <v>38828.833561563799</v>
      </c>
      <c r="BC37">
        <v>38396.402721939397</v>
      </c>
      <c r="BD37">
        <v>37968.787799093901</v>
      </c>
      <c r="BE37">
        <v>37545.935158891603</v>
      </c>
      <c r="BF37">
        <v>37127.791764511603</v>
      </c>
      <c r="BG37">
        <v>36714.305169796498</v>
      </c>
      <c r="BH37">
        <v>36305.423512673602</v>
      </c>
      <c r="BI37">
        <v>35901.095508650098</v>
      </c>
      <c r="BJ37">
        <v>35501.270444381102</v>
      </c>
      <c r="BK37">
        <v>35105.898171308298</v>
      </c>
      <c r="BL37">
        <v>34714.929099370602</v>
      </c>
      <c r="BM37">
        <v>34328.314190783603</v>
      </c>
      <c r="BN37">
        <v>33946.004953889402</v>
      </c>
      <c r="BO37">
        <v>33567.9534370744</v>
      </c>
      <c r="BP37">
        <v>33194.112222754797</v>
      </c>
      <c r="BQ37">
        <v>32824.4344214292</v>
      </c>
      <c r="BR37">
        <v>32458.873665797699</v>
      </c>
      <c r="BS37">
        <v>32097.384104945701</v>
      </c>
      <c r="BT37">
        <v>31739.9203985934</v>
      </c>
      <c r="BU37">
        <v>31386.437711408998</v>
      </c>
      <c r="BV37">
        <v>31036.891707384799</v>
      </c>
      <c r="BW37">
        <v>30691.238544276599</v>
      </c>
      <c r="BX37">
        <v>30349.434868104501</v>
      </c>
      <c r="BY37">
        <v>30011.437807715502</v>
      </c>
      <c r="BZ37">
        <v>29677.204969406001</v>
      </c>
      <c r="CA37">
        <v>29346.694431604799</v>
      </c>
      <c r="CB37">
        <v>29019.864739614699</v>
      </c>
      <c r="CC37">
        <v>28696.674900413302</v>
      </c>
      <c r="CD37" s="8" t="b">
        <f>IF(ISNUMBER(VLOOKUP(A37,profiles_2021!A:A,1,FALSE)),TRUE,FALSE)</f>
        <v>0</v>
      </c>
      <c r="CE37" t="str">
        <f>INDEX('C5 - Emissions methodology 2018'!$A$2:$K$2628,MATCH($A37,'C5 - Emissions methodology 2018'!$A$2:$A$2628,0),MATCH(CE$1,'C5 - Emissions methodology 2018'!$A$1:$K$1,0))</f>
        <v>Manufacturing</v>
      </c>
    </row>
    <row r="38" spans="1:83" x14ac:dyDescent="0.25">
      <c r="A38">
        <v>1048</v>
      </c>
      <c r="B38" t="s">
        <v>85</v>
      </c>
      <c r="C38" t="s">
        <v>41</v>
      </c>
      <c r="D38">
        <v>2016</v>
      </c>
      <c r="E38" t="s">
        <v>22</v>
      </c>
      <c r="F38" t="s">
        <v>23</v>
      </c>
      <c r="G38">
        <v>2015</v>
      </c>
      <c r="H38">
        <v>126712</v>
      </c>
      <c r="I38">
        <v>100</v>
      </c>
      <c r="J38">
        <v>2020</v>
      </c>
      <c r="K38">
        <v>10</v>
      </c>
      <c r="L38">
        <v>44</v>
      </c>
      <c r="M38">
        <v>2017</v>
      </c>
      <c r="N38">
        <v>121136.67200000001</v>
      </c>
      <c r="O38" t="s">
        <v>24</v>
      </c>
      <c r="P38">
        <v>2.7453785248585398</v>
      </c>
      <c r="Q38">
        <v>1</v>
      </c>
      <c r="R38" t="s">
        <v>25</v>
      </c>
      <c r="S38">
        <v>114040.8</v>
      </c>
      <c r="T38">
        <v>-1.11368485725649E-2</v>
      </c>
      <c r="AT38">
        <v>126712</v>
      </c>
      <c r="AU38">
        <v>123924.336</v>
      </c>
      <c r="AV38">
        <v>121136.67200000001</v>
      </c>
      <c r="AW38">
        <v>118771.381333333</v>
      </c>
      <c r="AX38">
        <v>116406.090666666</v>
      </c>
      <c r="AY38">
        <v>114040.8</v>
      </c>
      <c r="AZ38">
        <v>112770.744879305</v>
      </c>
      <c r="BA38">
        <v>111514.83417016899</v>
      </c>
      <c r="BB38">
        <v>110272.91034842101</v>
      </c>
      <c r="BC38">
        <v>109044.817644215</v>
      </c>
      <c r="BD38">
        <v>107830.40202248799</v>
      </c>
      <c r="BE38">
        <v>106629.511163645</v>
      </c>
      <c r="BF38">
        <v>105441.994444449</v>
      </c>
      <c r="BG38">
        <v>104267.702919132</v>
      </c>
      <c r="BH38">
        <v>103106.489300712</v>
      </c>
      <c r="BI38">
        <v>101958.207942521</v>
      </c>
      <c r="BJ38">
        <v>100822.71481993599</v>
      </c>
      <c r="BK38">
        <v>99699.867512311495</v>
      </c>
      <c r="BL38">
        <v>98589.525185122096</v>
      </c>
      <c r="BM38">
        <v>97491.548572294298</v>
      </c>
      <c r="BN38">
        <v>96405.799958739794</v>
      </c>
      <c r="BO38">
        <v>95332.143163082306</v>
      </c>
      <c r="BP38">
        <v>94270.443520576999</v>
      </c>
      <c r="BQ38">
        <v>93220.567866219804</v>
      </c>
      <c r="BR38">
        <v>92182.384518045204</v>
      </c>
      <c r="BS38">
        <v>91155.763260609805</v>
      </c>
      <c r="BT38">
        <v>90140.575328659805</v>
      </c>
      <c r="BU38">
        <v>89136.693390980596</v>
      </c>
      <c r="BV38">
        <v>88143.991534426095</v>
      </c>
      <c r="BW38">
        <v>87162.345248125697</v>
      </c>
      <c r="BX38">
        <v>86191.631407867695</v>
      </c>
      <c r="BY38">
        <v>85231.728260656004</v>
      </c>
      <c r="BZ38">
        <v>84282.515409439104</v>
      </c>
      <c r="CA38">
        <v>83343.873798009299</v>
      </c>
      <c r="CB38">
        <v>82415.685696069893</v>
      </c>
      <c r="CC38">
        <v>81497.834684468602</v>
      </c>
      <c r="CD38" s="8" t="b">
        <f>IF(ISNUMBER(VLOOKUP(A38,profiles_2021!A:A,1,FALSE)),TRUE,FALSE)</f>
        <v>1</v>
      </c>
      <c r="CE38" t="str">
        <f>INDEX('C5 - Emissions methodology 2018'!$A$2:$K$2628,MATCH($A38,'C5 - Emissions methodology 2018'!$A$2:$A$2628,0),MATCH(CE$1,'C5 - Emissions methodology 2018'!$A$1:$K$1,0))</f>
        <v>Manufacturing</v>
      </c>
    </row>
    <row r="39" spans="1:83" hidden="1" x14ac:dyDescent="0.25">
      <c r="A39">
        <v>4830</v>
      </c>
      <c r="B39" t="s">
        <v>86</v>
      </c>
      <c r="C39" t="s">
        <v>27</v>
      </c>
      <c r="D39">
        <v>2012</v>
      </c>
      <c r="E39" t="s">
        <v>28</v>
      </c>
      <c r="F39" t="s">
        <v>23</v>
      </c>
      <c r="G39">
        <v>2012</v>
      </c>
      <c r="H39">
        <v>0</v>
      </c>
      <c r="I39">
        <v>90</v>
      </c>
      <c r="J39">
        <v>2030</v>
      </c>
      <c r="K39">
        <v>26</v>
      </c>
      <c r="L39">
        <v>50</v>
      </c>
      <c r="M39">
        <v>2017</v>
      </c>
      <c r="N39">
        <v>0</v>
      </c>
      <c r="O39" t="s">
        <v>24</v>
      </c>
      <c r="P39">
        <v>2.8102439024390198</v>
      </c>
      <c r="Q39">
        <v>1</v>
      </c>
      <c r="R39" t="s">
        <v>25</v>
      </c>
      <c r="S39">
        <v>0</v>
      </c>
      <c r="T39">
        <v>-1.11368485725649E-2</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s="8" t="b">
        <f>IF(ISNUMBER(VLOOKUP(A39,profiles_2021!A:A,1,FALSE)),TRUE,FALSE)</f>
        <v>0</v>
      </c>
      <c r="CE39" t="str">
        <f>INDEX('C5 - Emissions methodology 2018'!$A$2:$K$2628,MATCH($A39,'C5 - Emissions methodology 2018'!$A$2:$A$2628,0),MATCH(CE$1,'C5 - Emissions methodology 2018'!$A$1:$K$1,0))</f>
        <v>Food, beverage &amp; agriculture</v>
      </c>
    </row>
    <row r="40" spans="1:83" x14ac:dyDescent="0.25">
      <c r="A40">
        <v>68135</v>
      </c>
      <c r="B40" t="s">
        <v>87</v>
      </c>
      <c r="C40" t="s">
        <v>41</v>
      </c>
      <c r="D40">
        <v>2016</v>
      </c>
      <c r="E40" t="s">
        <v>88</v>
      </c>
      <c r="F40" t="s">
        <v>54</v>
      </c>
      <c r="G40">
        <v>2016</v>
      </c>
      <c r="H40">
        <v>2579.5</v>
      </c>
      <c r="I40">
        <v>100</v>
      </c>
      <c r="J40">
        <v>2017</v>
      </c>
      <c r="K40">
        <v>2</v>
      </c>
      <c r="L40">
        <v>0</v>
      </c>
      <c r="M40">
        <v>2017</v>
      </c>
      <c r="N40">
        <v>2385.6999999999998</v>
      </c>
      <c r="O40" t="s">
        <v>24</v>
      </c>
      <c r="P40">
        <v>3.0039032098243901</v>
      </c>
      <c r="Q40">
        <v>1</v>
      </c>
      <c r="R40" t="s">
        <v>25</v>
      </c>
      <c r="S40">
        <v>2527.91</v>
      </c>
      <c r="T40">
        <v>-1.11368485725649E-2</v>
      </c>
      <c r="AU40">
        <v>2579.5</v>
      </c>
      <c r="AV40">
        <v>2527.91</v>
      </c>
      <c r="AW40">
        <v>2499.7570491249198</v>
      </c>
      <c r="AX40">
        <v>2471.9176334006202</v>
      </c>
      <c r="AY40">
        <v>2444.38826103358</v>
      </c>
      <c r="AZ40">
        <v>2417.1654791178898</v>
      </c>
      <c r="BA40">
        <v>2390.24587320213</v>
      </c>
      <c r="BB40">
        <v>2363.6260668610798</v>
      </c>
      <c r="BC40">
        <v>2337.30272127228</v>
      </c>
      <c r="BD40">
        <v>2311.27253479722</v>
      </c>
      <c r="BE40">
        <v>2285.5322425672598</v>
      </c>
      <c r="BF40">
        <v>2260.0786160740699</v>
      </c>
      <c r="BG40">
        <v>2234.9084627647599</v>
      </c>
      <c r="BH40">
        <v>2210.0186256414099</v>
      </c>
      <c r="BI40">
        <v>2185.4059828650902</v>
      </c>
      <c r="BJ40">
        <v>2161.0674473643498</v>
      </c>
      <c r="BK40">
        <v>2136.9999664479501</v>
      </c>
      <c r="BL40">
        <v>2113.2005214220399</v>
      </c>
      <c r="BM40">
        <v>2089.6661272115002</v>
      </c>
      <c r="BN40">
        <v>2066.3938319855301</v>
      </c>
      <c r="BO40">
        <v>2043.3807167874199</v>
      </c>
      <c r="BP40">
        <v>2020.62389516846</v>
      </c>
      <c r="BQ40">
        <v>1998.12051282586</v>
      </c>
      <c r="BR40">
        <v>1975.8677472447901</v>
      </c>
      <c r="BS40">
        <v>1953.8628073443101</v>
      </c>
      <c r="BT40">
        <v>1932.1029331273501</v>
      </c>
      <c r="BU40">
        <v>1910.5853953344999</v>
      </c>
      <c r="BV40">
        <v>1889.3074951016999</v>
      </c>
      <c r="BW40">
        <v>1868.26656362174</v>
      </c>
      <c r="BX40">
        <v>1847.4599618095001</v>
      </c>
      <c r="BY40">
        <v>1826.8850799709501</v>
      </c>
      <c r="BZ40">
        <v>1806.5393374758401</v>
      </c>
      <c r="CA40">
        <v>1786.42018243399</v>
      </c>
      <c r="CB40">
        <v>1766.52509137525</v>
      </c>
      <c r="CC40">
        <v>1746.8515689329699</v>
      </c>
      <c r="CD40" s="8" t="b">
        <f>IF(ISNUMBER(VLOOKUP(A40,profiles_2021!A:A,1,FALSE)),TRUE,FALSE)</f>
        <v>1</v>
      </c>
      <c r="CE40" t="str">
        <f>INDEX('C5 - Emissions methodology 2018'!$A$2:$K$2628,MATCH($A40,'C5 - Emissions methodology 2018'!$A$2:$A$2628,0),MATCH(CE$1,'C5 - Emissions methodology 2018'!$A$1:$K$1,0))</f>
        <v>Services</v>
      </c>
    </row>
    <row r="41" spans="1:83" hidden="1" x14ac:dyDescent="0.25">
      <c r="A41">
        <v>1087</v>
      </c>
      <c r="B41" t="s">
        <v>89</v>
      </c>
      <c r="C41" t="s">
        <v>27</v>
      </c>
      <c r="D41">
        <v>2009</v>
      </c>
      <c r="E41" t="s">
        <v>44</v>
      </c>
      <c r="F41" t="s">
        <v>33</v>
      </c>
      <c r="G41">
        <v>2009</v>
      </c>
      <c r="H41">
        <v>35252</v>
      </c>
      <c r="I41">
        <v>100</v>
      </c>
      <c r="J41">
        <v>2020</v>
      </c>
      <c r="K41">
        <v>20</v>
      </c>
      <c r="L41">
        <v>100</v>
      </c>
      <c r="M41">
        <v>2017</v>
      </c>
      <c r="N41">
        <v>28201.599999999999</v>
      </c>
      <c r="O41" t="s">
        <v>24</v>
      </c>
      <c r="P41">
        <v>2.5153693788585398</v>
      </c>
      <c r="Q41">
        <v>1</v>
      </c>
      <c r="R41" t="s">
        <v>25</v>
      </c>
      <c r="S41">
        <v>28201.599999999999</v>
      </c>
      <c r="T41">
        <v>-1.11368485725649E-2</v>
      </c>
      <c r="AN41">
        <v>35252</v>
      </c>
      <c r="AO41">
        <v>34370.699999999997</v>
      </c>
      <c r="AP41">
        <v>33489.4</v>
      </c>
      <c r="AQ41">
        <v>32608.1</v>
      </c>
      <c r="AR41">
        <v>31726.799999999999</v>
      </c>
      <c r="AS41">
        <v>30845.5</v>
      </c>
      <c r="AT41">
        <v>29964.2</v>
      </c>
      <c r="AU41">
        <v>29082.9</v>
      </c>
      <c r="AV41">
        <v>28201.599999999999</v>
      </c>
      <c r="AW41">
        <v>28201.599999999999</v>
      </c>
      <c r="AX41">
        <v>28201.599999999999</v>
      </c>
      <c r="AY41">
        <v>28201.599999999999</v>
      </c>
      <c r="AZ41">
        <v>27887.523051295899</v>
      </c>
      <c r="BA41">
        <v>27576.9439300097</v>
      </c>
      <c r="BB41">
        <v>27269.823681367099</v>
      </c>
      <c r="BC41">
        <v>26966.123784427102</v>
      </c>
      <c r="BD41">
        <v>26665.8061472509</v>
      </c>
      <c r="BE41">
        <v>26368.833102123601</v>
      </c>
      <c r="BF41">
        <v>26075.16740083</v>
      </c>
      <c r="BG41">
        <v>25784.772209982701</v>
      </c>
      <c r="BH41">
        <v>25497.611106402099</v>
      </c>
      <c r="BI41">
        <v>25213.648072547901</v>
      </c>
      <c r="BJ41">
        <v>24932.847492002002</v>
      </c>
      <c r="BK41">
        <v>24655.174145000699</v>
      </c>
      <c r="BL41">
        <v>24380.593204017601</v>
      </c>
      <c r="BM41">
        <v>24109.070229395202</v>
      </c>
      <c r="BN41">
        <v>23840.5711650251</v>
      </c>
      <c r="BO41">
        <v>23575.062334076702</v>
      </c>
      <c r="BP41">
        <v>23312.510434773299</v>
      </c>
      <c r="BQ41">
        <v>23052.8825362149</v>
      </c>
      <c r="BR41">
        <v>22796.146074248001</v>
      </c>
      <c r="BS41">
        <v>22542.268847381001</v>
      </c>
      <c r="BT41">
        <v>22291.2190127457</v>
      </c>
      <c r="BU41">
        <v>22042.965082102801</v>
      </c>
      <c r="BV41">
        <v>21797.475917893102</v>
      </c>
      <c r="BW41">
        <v>21554.720729331399</v>
      </c>
      <c r="BX41">
        <v>21314.669068544899</v>
      </c>
      <c r="BY41">
        <v>21077.290826754201</v>
      </c>
      <c r="BZ41">
        <v>20842.556230496699</v>
      </c>
      <c r="CA41">
        <v>20610.435837892499</v>
      </c>
      <c r="CB41">
        <v>20380.900534951401</v>
      </c>
      <c r="CC41">
        <v>20153.9215319211</v>
      </c>
      <c r="CD41" s="8" t="b">
        <f>IF(ISNUMBER(VLOOKUP(A41,profiles_2021!A:A,1,FALSE)),TRUE,FALSE)</f>
        <v>0</v>
      </c>
      <c r="CE41" t="str">
        <f>INDEX('C5 - Emissions methodology 2018'!$A$2:$K$2628,MATCH($A41,'C5 - Emissions methodology 2018'!$A$2:$A$2628,0),MATCH(CE$1,'C5 - Emissions methodology 2018'!$A$1:$K$1,0))</f>
        <v>Services</v>
      </c>
    </row>
    <row r="42" spans="1:83" x14ac:dyDescent="0.25">
      <c r="A42">
        <v>1051</v>
      </c>
      <c r="B42" t="s">
        <v>90</v>
      </c>
      <c r="C42" t="s">
        <v>59</v>
      </c>
      <c r="D42">
        <v>2018</v>
      </c>
      <c r="E42" t="s">
        <v>22</v>
      </c>
      <c r="F42" t="s">
        <v>23</v>
      </c>
      <c r="G42">
        <v>2015</v>
      </c>
      <c r="H42">
        <v>222744</v>
      </c>
      <c r="I42">
        <v>100</v>
      </c>
      <c r="J42">
        <v>2030</v>
      </c>
      <c r="K42">
        <v>30</v>
      </c>
      <c r="L42">
        <v>7.1</v>
      </c>
      <c r="M42">
        <v>2018</v>
      </c>
      <c r="N42">
        <v>206929</v>
      </c>
      <c r="O42" t="s">
        <v>45</v>
      </c>
      <c r="P42">
        <v>2.9502661748390202</v>
      </c>
      <c r="Q42">
        <v>1</v>
      </c>
      <c r="R42" t="s">
        <v>25</v>
      </c>
      <c r="S42">
        <v>155920.79999999999</v>
      </c>
      <c r="T42">
        <v>-1.11368485725649E-2</v>
      </c>
      <c r="AT42">
        <v>222744</v>
      </c>
      <c r="AU42">
        <v>217472.33333333299</v>
      </c>
      <c r="AV42">
        <v>212200.66666666599</v>
      </c>
      <c r="AW42">
        <v>206929</v>
      </c>
      <c r="AX42">
        <v>202678.31666666601</v>
      </c>
      <c r="AY42">
        <v>198427.63333333301</v>
      </c>
      <c r="AZ42">
        <v>194176.95</v>
      </c>
      <c r="BA42">
        <v>189926.26666666599</v>
      </c>
      <c r="BB42">
        <v>185675.58333333299</v>
      </c>
      <c r="BC42">
        <v>181424.9</v>
      </c>
      <c r="BD42">
        <v>177174.21666666601</v>
      </c>
      <c r="BE42">
        <v>172923.53333333301</v>
      </c>
      <c r="BF42">
        <v>168672.84999999899</v>
      </c>
      <c r="BG42">
        <v>164422.16666666599</v>
      </c>
      <c r="BH42">
        <v>160171.48333333299</v>
      </c>
      <c r="BI42">
        <v>155920.79999999999</v>
      </c>
      <c r="BJ42">
        <v>154184.33366108601</v>
      </c>
      <c r="BK42">
        <v>152467.20608484099</v>
      </c>
      <c r="BL42">
        <v>150769.201898392</v>
      </c>
      <c r="BM42">
        <v>149090.108127443</v>
      </c>
      <c r="BN42">
        <v>147429.71416956</v>
      </c>
      <c r="BO42">
        <v>145787.81176775799</v>
      </c>
      <c r="BP42">
        <v>144164.19498437399</v>
      </c>
      <c r="BQ42">
        <v>142558.66017524799</v>
      </c>
      <c r="BR42">
        <v>140971.005964168</v>
      </c>
      <c r="BS42">
        <v>139401.03321762299</v>
      </c>
      <c r="BT42">
        <v>137848.54501981899</v>
      </c>
      <c r="BU42">
        <v>136313.34664798499</v>
      </c>
      <c r="BV42">
        <v>134795.24554794701</v>
      </c>
      <c r="BW42">
        <v>133294.05130997801</v>
      </c>
      <c r="BX42">
        <v>131809.57564491499</v>
      </c>
      <c r="BY42">
        <v>130341.632360544</v>
      </c>
      <c r="BZ42">
        <v>128890.037338243</v>
      </c>
      <c r="CA42">
        <v>127454.608509895</v>
      </c>
      <c r="CB42">
        <v>126035.165835045</v>
      </c>
      <c r="CC42">
        <v>124631.531278322</v>
      </c>
      <c r="CD42" s="8" t="b">
        <f>IF(ISNUMBER(VLOOKUP(A42,profiles_2021!A:A,1,FALSE)),TRUE,FALSE)</f>
        <v>1</v>
      </c>
      <c r="CE42" t="str">
        <f>INDEX('C5 - Emissions methodology 2018'!$A$2:$K$2628,MATCH($A42,'C5 - Emissions methodology 2018'!$A$2:$A$2628,0),MATCH(CE$1,'C5 - Emissions methodology 2018'!$A$1:$K$1,0))</f>
        <v>Biotech, health care &amp; pharma</v>
      </c>
    </row>
    <row r="43" spans="1:83" x14ac:dyDescent="0.25">
      <c r="A43">
        <v>31290</v>
      </c>
      <c r="B43" t="s">
        <v>91</v>
      </c>
      <c r="C43" t="s">
        <v>92</v>
      </c>
      <c r="D43">
        <v>2017</v>
      </c>
      <c r="E43" t="s">
        <v>44</v>
      </c>
      <c r="F43" t="s">
        <v>33</v>
      </c>
      <c r="G43">
        <v>2017</v>
      </c>
      <c r="H43">
        <v>27772</v>
      </c>
      <c r="I43">
        <v>96</v>
      </c>
      <c r="J43">
        <v>2021</v>
      </c>
      <c r="K43">
        <v>18</v>
      </c>
      <c r="L43">
        <v>0</v>
      </c>
      <c r="M43">
        <v>2017</v>
      </c>
      <c r="N43">
        <v>27772</v>
      </c>
      <c r="O43" t="s">
        <v>45</v>
      </c>
      <c r="P43">
        <v>2.4558564357365902</v>
      </c>
      <c r="Q43">
        <v>1</v>
      </c>
      <c r="R43" t="s">
        <v>25</v>
      </c>
      <c r="S43">
        <v>22773.040000000001</v>
      </c>
      <c r="T43">
        <v>-1.11368485725649E-2</v>
      </c>
      <c r="AV43">
        <v>27772</v>
      </c>
      <c r="AW43">
        <v>26522.26</v>
      </c>
      <c r="AX43">
        <v>25272.52</v>
      </c>
      <c r="AY43">
        <v>24022.78</v>
      </c>
      <c r="AZ43">
        <v>22773.040000000001</v>
      </c>
      <c r="BA43">
        <v>22519.420101983</v>
      </c>
      <c r="BB43">
        <v>22268.624730365202</v>
      </c>
      <c r="BC43">
        <v>22020.622428823899</v>
      </c>
      <c r="BD43">
        <v>21775.382091360399</v>
      </c>
      <c r="BE43">
        <v>21532.872958399199</v>
      </c>
      <c r="BF43">
        <v>21293.0646129292</v>
      </c>
      <c r="BG43">
        <v>21055.926976689199</v>
      </c>
      <c r="BH43">
        <v>20821.430306394799</v>
      </c>
      <c r="BI43">
        <v>20589.545190008299</v>
      </c>
      <c r="BJ43">
        <v>20360.2425430492</v>
      </c>
      <c r="BK43">
        <v>20133.493604946601</v>
      </c>
      <c r="BL43">
        <v>19909.269935431599</v>
      </c>
      <c r="BM43">
        <v>19687.5434109704</v>
      </c>
      <c r="BN43">
        <v>19468.286221236602</v>
      </c>
      <c r="BO43">
        <v>19251.470865623302</v>
      </c>
      <c r="BP43">
        <v>19037.070149793701</v>
      </c>
      <c r="BQ43">
        <v>18825.0571822702</v>
      </c>
      <c r="BR43">
        <v>18615.405371061399</v>
      </c>
      <c r="BS43">
        <v>18408.088420326902</v>
      </c>
      <c r="BT43">
        <v>18203.080327079399</v>
      </c>
      <c r="BU43">
        <v>18000.355377922398</v>
      </c>
      <c r="BV43">
        <v>17799.8881458262</v>
      </c>
      <c r="BW43">
        <v>17601.653486937499</v>
      </c>
      <c r="BX43">
        <v>17405.626537426699</v>
      </c>
      <c r="BY43">
        <v>17211.7827103688</v>
      </c>
      <c r="BZ43">
        <v>17020.097692659499</v>
      </c>
      <c r="CA43">
        <v>16830.5474419661</v>
      </c>
      <c r="CB43">
        <v>16643.1081837116</v>
      </c>
      <c r="CC43">
        <v>16457.7564080927</v>
      </c>
      <c r="CD43" s="8" t="b">
        <f>IF(ISNUMBER(VLOOKUP(A43,profiles_2021!A:A,1,FALSE)),TRUE,FALSE)</f>
        <v>1</v>
      </c>
      <c r="CE43" t="str">
        <f>INDEX('C5 - Emissions methodology 2018'!$A$2:$K$2628,MATCH($A43,'C5 - Emissions methodology 2018'!$A$2:$A$2628,0),MATCH(CE$1,'C5 - Emissions methodology 2018'!$A$1:$K$1,0))</f>
        <v>Infrastructure</v>
      </c>
    </row>
    <row r="44" spans="1:83" x14ac:dyDescent="0.25">
      <c r="A44">
        <v>1106</v>
      </c>
      <c r="B44" t="s">
        <v>93</v>
      </c>
      <c r="C44" t="s">
        <v>78</v>
      </c>
      <c r="D44">
        <v>2008</v>
      </c>
      <c r="E44" t="s">
        <v>28</v>
      </c>
      <c r="F44" t="s">
        <v>23</v>
      </c>
      <c r="G44">
        <v>2008</v>
      </c>
      <c r="H44">
        <v>15594</v>
      </c>
      <c r="I44">
        <v>100</v>
      </c>
      <c r="J44">
        <v>2025</v>
      </c>
      <c r="K44">
        <v>50</v>
      </c>
      <c r="L44">
        <v>40</v>
      </c>
      <c r="M44">
        <v>2017</v>
      </c>
      <c r="N44">
        <v>12444</v>
      </c>
      <c r="O44" t="s">
        <v>24</v>
      </c>
      <c r="P44">
        <v>3.14780643744878</v>
      </c>
      <c r="Q44">
        <v>1</v>
      </c>
      <c r="R44" t="s">
        <v>25</v>
      </c>
      <c r="S44">
        <v>7797</v>
      </c>
      <c r="T44">
        <v>-1.11368485725649E-2</v>
      </c>
      <c r="AM44">
        <v>15594</v>
      </c>
      <c r="AN44">
        <v>15244</v>
      </c>
      <c r="AO44">
        <v>14894</v>
      </c>
      <c r="AP44">
        <v>14544</v>
      </c>
      <c r="AQ44">
        <v>14194</v>
      </c>
      <c r="AR44">
        <v>13844</v>
      </c>
      <c r="AS44">
        <v>13494</v>
      </c>
      <c r="AT44">
        <v>13144</v>
      </c>
      <c r="AU44">
        <v>12794</v>
      </c>
      <c r="AV44">
        <v>12444</v>
      </c>
      <c r="AW44">
        <v>11863.125</v>
      </c>
      <c r="AX44">
        <v>11282.25</v>
      </c>
      <c r="AY44">
        <v>10701.375</v>
      </c>
      <c r="AZ44">
        <v>10120.5</v>
      </c>
      <c r="BA44">
        <v>9539.625</v>
      </c>
      <c r="BB44">
        <v>8958.75</v>
      </c>
      <c r="BC44">
        <v>8377.875</v>
      </c>
      <c r="BD44">
        <v>7797</v>
      </c>
      <c r="BE44">
        <v>7710.1659916797098</v>
      </c>
      <c r="BF44">
        <v>7624.2990405610299</v>
      </c>
      <c r="BG44">
        <v>7539.3883766743502</v>
      </c>
      <c r="BH44">
        <v>7455.4233499935699</v>
      </c>
      <c r="BI44">
        <v>7372.3934291003297</v>
      </c>
      <c r="BJ44">
        <v>7290.2881998630601</v>
      </c>
      <c r="BK44">
        <v>7209.0973641308301</v>
      </c>
      <c r="BL44">
        <v>7128.8107384416298</v>
      </c>
      <c r="BM44">
        <v>7049.4182527451303</v>
      </c>
      <c r="BN44">
        <v>6970.90994913963</v>
      </c>
      <c r="BO44">
        <v>6893.2759806230797</v>
      </c>
      <c r="BP44">
        <v>6816.50660985798</v>
      </c>
      <c r="BQ44">
        <v>6740.5922079501097</v>
      </c>
      <c r="BR44">
        <v>6665.5232532407499</v>
      </c>
      <c r="BS44">
        <v>6591.2903301124998</v>
      </c>
      <c r="BT44">
        <v>6517.88412780823</v>
      </c>
      <c r="BU44">
        <v>6445.2954392633001</v>
      </c>
      <c r="BV44">
        <v>6373.5151599507799</v>
      </c>
      <c r="BW44">
        <v>6302.5342867394702</v>
      </c>
      <c r="BX44">
        <v>6232.3439167646502</v>
      </c>
      <c r="BY44">
        <v>6162.9352463115001</v>
      </c>
      <c r="BZ44">
        <v>6094.2995697107999</v>
      </c>
      <c r="CA44">
        <v>6026.42827824708</v>
      </c>
      <c r="CB44">
        <v>5959.3128590788201</v>
      </c>
      <c r="CC44">
        <v>5892.9448941707196</v>
      </c>
      <c r="CD44" s="8" t="b">
        <f>IF(ISNUMBER(VLOOKUP(A44,profiles_2021!A:A,1,FALSE)),TRUE,FALSE)</f>
        <v>1</v>
      </c>
      <c r="CE44" t="str">
        <f>INDEX('C5 - Emissions methodology 2018'!$A$2:$K$2628,MATCH($A44,'C5 - Emissions methodology 2018'!$A$2:$A$2628,0),MATCH(CE$1,'C5 - Emissions methodology 2018'!$A$1:$K$1,0))</f>
        <v>Manufacturing</v>
      </c>
    </row>
    <row r="45" spans="1:83" x14ac:dyDescent="0.25">
      <c r="A45">
        <v>1177</v>
      </c>
      <c r="B45" t="s">
        <v>94</v>
      </c>
      <c r="C45" t="s">
        <v>31</v>
      </c>
      <c r="D45">
        <v>2013</v>
      </c>
      <c r="E45" t="s">
        <v>22</v>
      </c>
      <c r="F45" t="s">
        <v>23</v>
      </c>
      <c r="G45">
        <v>2013</v>
      </c>
      <c r="H45">
        <v>1162321</v>
      </c>
      <c r="I45">
        <v>100</v>
      </c>
      <c r="J45">
        <v>2018</v>
      </c>
      <c r="K45">
        <v>8.6</v>
      </c>
      <c r="L45">
        <v>67</v>
      </c>
      <c r="M45">
        <v>2017</v>
      </c>
      <c r="N45">
        <v>1095348.0639800001</v>
      </c>
      <c r="O45" t="s">
        <v>24</v>
      </c>
      <c r="P45">
        <v>2.7305064760024398</v>
      </c>
      <c r="Q45">
        <v>1</v>
      </c>
      <c r="R45" t="s">
        <v>25</v>
      </c>
      <c r="S45">
        <v>1062361.3940000001</v>
      </c>
      <c r="T45">
        <v>-1.11368485725649E-2</v>
      </c>
      <c r="AR45">
        <v>1162321</v>
      </c>
      <c r="AS45">
        <v>1145577.765995</v>
      </c>
      <c r="AT45">
        <v>1128834.53199</v>
      </c>
      <c r="AU45">
        <v>1112091.2979850001</v>
      </c>
      <c r="AV45">
        <v>1095348.0639800001</v>
      </c>
      <c r="AW45">
        <v>1062361.3940000001</v>
      </c>
      <c r="AX45">
        <v>1050530.0360256799</v>
      </c>
      <c r="AY45">
        <v>1038830.44209353</v>
      </c>
      <c r="AZ45">
        <v>1027261.1447673599</v>
      </c>
      <c r="BA45">
        <v>1015820.69295361</v>
      </c>
      <c r="BB45">
        <v>1004507.65171931</v>
      </c>
      <c r="BC45">
        <v>993320.60211213003</v>
      </c>
      <c r="BD45">
        <v>982258.14098239795</v>
      </c>
      <c r="BE45">
        <v>971318.88080710801</v>
      </c>
      <c r="BF45">
        <v>960501.44951588602</v>
      </c>
      <c r="BG45">
        <v>949804.49031889904</v>
      </c>
      <c r="BH45">
        <v>939226.66153667495</v>
      </c>
      <c r="BI45">
        <v>928766.63643182605</v>
      </c>
      <c r="BJ45">
        <v>918423.10304263397</v>
      </c>
      <c r="BK45">
        <v>908194.76401850302</v>
      </c>
      <c r="BL45">
        <v>898080.33645723201</v>
      </c>
      <c r="BM45">
        <v>888078.55174410995</v>
      </c>
      <c r="BN45">
        <v>878188.15539279301</v>
      </c>
      <c r="BO45">
        <v>868407.90688796295</v>
      </c>
      <c r="BP45">
        <v>858736.57952973398</v>
      </c>
      <c r="BQ45">
        <v>849172.96027978905</v>
      </c>
      <c r="BR45">
        <v>839715.849609236</v>
      </c>
      <c r="BS45">
        <v>830364.06134815596</v>
      </c>
      <c r="BT45">
        <v>821116.42253682099</v>
      </c>
      <c r="BU45">
        <v>811971.77327858203</v>
      </c>
      <c r="BV45">
        <v>802928.96659438196</v>
      </c>
      <c r="BW45">
        <v>793986.86827889399</v>
      </c>
      <c r="BX45">
        <v>785144.35675826704</v>
      </c>
      <c r="BY45">
        <v>776400.32294944604</v>
      </c>
      <c r="BZ45">
        <v>767753.67012106802</v>
      </c>
      <c r="CA45">
        <v>759203.31375589897</v>
      </c>
      <c r="CB45">
        <v>750748.18141481001</v>
      </c>
      <c r="CC45">
        <v>742387.21260226495</v>
      </c>
      <c r="CD45" s="8" t="b">
        <f>IF(ISNUMBER(VLOOKUP(A45,profiles_2021!A:A,1,FALSE)),TRUE,FALSE)</f>
        <v>1</v>
      </c>
      <c r="CE45" t="str">
        <f>INDEX('C5 - Emissions methodology 2018'!$A$2:$K$2628,MATCH($A45,'C5 - Emissions methodology 2018'!$A$2:$A$2628,0),MATCH(CE$1,'C5 - Emissions methodology 2018'!$A$1:$K$1,0))</f>
        <v>Materials</v>
      </c>
    </row>
    <row r="46" spans="1:83" x14ac:dyDescent="0.25">
      <c r="A46">
        <v>57626</v>
      </c>
      <c r="B46" t="s">
        <v>95</v>
      </c>
      <c r="C46" t="s">
        <v>48</v>
      </c>
      <c r="D46">
        <v>2010</v>
      </c>
      <c r="E46" t="s">
        <v>28</v>
      </c>
      <c r="F46" t="s">
        <v>23</v>
      </c>
      <c r="G46">
        <v>2000</v>
      </c>
      <c r="H46">
        <v>348436</v>
      </c>
      <c r="I46">
        <v>100</v>
      </c>
      <c r="J46">
        <v>2020</v>
      </c>
      <c r="K46">
        <v>25</v>
      </c>
      <c r="L46">
        <v>80</v>
      </c>
      <c r="M46">
        <v>2017</v>
      </c>
      <c r="N46">
        <v>278748.79999999999</v>
      </c>
      <c r="O46" t="s">
        <v>24</v>
      </c>
      <c r="P46">
        <v>2.8954006972585402</v>
      </c>
      <c r="Q46">
        <v>1</v>
      </c>
      <c r="R46" t="s">
        <v>25</v>
      </c>
      <c r="S46">
        <v>261327</v>
      </c>
      <c r="T46">
        <v>-1.11368485725649E-2</v>
      </c>
      <c r="AE46">
        <v>348436</v>
      </c>
      <c r="AF46">
        <v>344336.752941176</v>
      </c>
      <c r="AG46">
        <v>340237.50588235201</v>
      </c>
      <c r="AH46">
        <v>336138.258823529</v>
      </c>
      <c r="AI46">
        <v>332039.01176470501</v>
      </c>
      <c r="AJ46">
        <v>327939.764705882</v>
      </c>
      <c r="AK46">
        <v>323840.517647058</v>
      </c>
      <c r="AL46">
        <v>319741.270588235</v>
      </c>
      <c r="AM46">
        <v>315642.023529411</v>
      </c>
      <c r="AN46">
        <v>311542.776470588</v>
      </c>
      <c r="AO46">
        <v>307443.529411764</v>
      </c>
      <c r="AP46">
        <v>303344.28235294099</v>
      </c>
      <c r="AQ46">
        <v>299245.035294117</v>
      </c>
      <c r="AR46">
        <v>295145.78823529399</v>
      </c>
      <c r="AS46">
        <v>291046.54117647</v>
      </c>
      <c r="AT46">
        <v>286947.29411764699</v>
      </c>
      <c r="AU46">
        <v>282848.04705882299</v>
      </c>
      <c r="AV46">
        <v>278748.79999999999</v>
      </c>
      <c r="AW46">
        <v>272941.53333333298</v>
      </c>
      <c r="AX46">
        <v>267134.26666666602</v>
      </c>
      <c r="AY46">
        <v>261327</v>
      </c>
      <c r="AZ46">
        <v>258416.640773077</v>
      </c>
      <c r="BA46">
        <v>255538.693776156</v>
      </c>
      <c r="BB46">
        <v>252692.79803914001</v>
      </c>
      <c r="BC46">
        <v>249878.59661199999</v>
      </c>
      <c r="BD46">
        <v>247095.73652000801</v>
      </c>
      <c r="BE46">
        <v>244343.868719458</v>
      </c>
      <c r="BF46">
        <v>241622.64805389501</v>
      </c>
      <c r="BG46">
        <v>238931.73321081599</v>
      </c>
      <c r="BH46">
        <v>236270.78667886701</v>
      </c>
      <c r="BI46">
        <v>233639.47470550399</v>
      </c>
      <c r="BJ46">
        <v>231037.46725513501</v>
      </c>
      <c r="BK46">
        <v>228464.43796772501</v>
      </c>
      <c r="BL46">
        <v>225920.06411786299</v>
      </c>
      <c r="BM46">
        <v>223404.02657427799</v>
      </c>
      <c r="BN46">
        <v>220916.00975981899</v>
      </c>
      <c r="BO46">
        <v>218455.70161186799</v>
      </c>
      <c r="BP46">
        <v>216022.793543204</v>
      </c>
      <c r="BQ46">
        <v>213616.980403291</v>
      </c>
      <c r="BR46">
        <v>211237.960440011</v>
      </c>
      <c r="BS46">
        <v>208885.43526181299</v>
      </c>
      <c r="BT46">
        <v>206559.10980028799</v>
      </c>
      <c r="BU46">
        <v>204258.692273158</v>
      </c>
      <c r="BV46">
        <v>201983.894147682</v>
      </c>
      <c r="BW46">
        <v>199734.43010446199</v>
      </c>
      <c r="BX46">
        <v>197510.018001661</v>
      </c>
      <c r="BY46">
        <v>195310.37883961201</v>
      </c>
      <c r="BZ46">
        <v>193135.236725825</v>
      </c>
      <c r="CA46">
        <v>190984.318840383</v>
      </c>
      <c r="CB46">
        <v>188857.35540172301</v>
      </c>
      <c r="CC46">
        <v>186754.079632799</v>
      </c>
      <c r="CD46" s="8" t="b">
        <f>IF(ISNUMBER(VLOOKUP(A46,profiles_2021!A:A,1,FALSE)),TRUE,FALSE)</f>
        <v>1</v>
      </c>
      <c r="CE46" t="str">
        <f>INDEX('C5 - Emissions methodology 2018'!$A$2:$K$2628,MATCH($A46,'C5 - Emissions methodology 2018'!$A$2:$A$2628,0),MATCH(CE$1,'C5 - Emissions methodology 2018'!$A$1:$K$1,0))</f>
        <v>Transportation services</v>
      </c>
    </row>
    <row r="47" spans="1:83" hidden="1" x14ac:dyDescent="0.25">
      <c r="A47">
        <v>1203</v>
      </c>
      <c r="B47" t="s">
        <v>96</v>
      </c>
      <c r="C47" t="s">
        <v>27</v>
      </c>
      <c r="D47">
        <v>2014</v>
      </c>
      <c r="E47" t="s">
        <v>28</v>
      </c>
      <c r="F47" t="s">
        <v>23</v>
      </c>
      <c r="G47">
        <v>2014</v>
      </c>
      <c r="H47">
        <v>124820</v>
      </c>
      <c r="I47">
        <v>100</v>
      </c>
      <c r="J47">
        <v>2020</v>
      </c>
      <c r="K47">
        <v>10</v>
      </c>
      <c r="L47">
        <v>15</v>
      </c>
      <c r="M47">
        <v>2017</v>
      </c>
      <c r="N47">
        <v>122947.7</v>
      </c>
      <c r="O47" t="s">
        <v>24</v>
      </c>
      <c r="P47">
        <v>2.7453783356585402</v>
      </c>
      <c r="Q47">
        <v>1</v>
      </c>
      <c r="R47" t="s">
        <v>25</v>
      </c>
      <c r="S47">
        <v>112338</v>
      </c>
      <c r="T47">
        <v>-1.11368485725649E-2</v>
      </c>
      <c r="AS47">
        <v>124820</v>
      </c>
      <c r="AT47">
        <v>124195.9</v>
      </c>
      <c r="AU47">
        <v>123571.8</v>
      </c>
      <c r="AV47">
        <v>122947.7</v>
      </c>
      <c r="AW47">
        <v>119411.133333333</v>
      </c>
      <c r="AX47">
        <v>115874.566666666</v>
      </c>
      <c r="AY47">
        <v>112338</v>
      </c>
      <c r="AZ47">
        <v>111086.908705055</v>
      </c>
      <c r="BA47">
        <v>109849.750624412</v>
      </c>
      <c r="BB47">
        <v>108626.370585974</v>
      </c>
      <c r="BC47">
        <v>107416.61514577099</v>
      </c>
      <c r="BD47">
        <v>106220.33256871501</v>
      </c>
      <c r="BE47">
        <v>105037.37280957001</v>
      </c>
      <c r="BF47">
        <v>103867.58749412899</v>
      </c>
      <c r="BG47">
        <v>102710.82990061</v>
      </c>
      <c r="BH47">
        <v>101566.954941244</v>
      </c>
      <c r="BI47">
        <v>100435.819144087</v>
      </c>
      <c r="BJ47">
        <v>99317.280635018004</v>
      </c>
      <c r="BK47">
        <v>98211.199119946905</v>
      </c>
      <c r="BL47">
        <v>97117.435867218097</v>
      </c>
      <c r="BM47">
        <v>96035.8536902091</v>
      </c>
      <c r="BN47">
        <v>94966.316930124201</v>
      </c>
      <c r="BO47">
        <v>93908.691438979193</v>
      </c>
      <c r="BP47">
        <v>92862.844562775601</v>
      </c>
      <c r="BQ47">
        <v>91828.645124862305</v>
      </c>
      <c r="BR47">
        <v>90805.963409482894</v>
      </c>
      <c r="BS47">
        <v>89794.671145505607</v>
      </c>
      <c r="BT47">
        <v>88794.641490334805</v>
      </c>
      <c r="BU47">
        <v>87805.749014001805</v>
      </c>
      <c r="BV47">
        <v>86827.869683432204</v>
      </c>
      <c r="BW47">
        <v>85860.880846889399</v>
      </c>
      <c r="BX47">
        <v>84904.661218590598</v>
      </c>
      <c r="BY47">
        <v>83959.090863494202</v>
      </c>
      <c r="BZ47">
        <v>83024.051182257303</v>
      </c>
      <c r="CA47">
        <v>82099.424896359604</v>
      </c>
      <c r="CB47">
        <v>81185.096033394206</v>
      </c>
      <c r="CC47">
        <v>80280.9499125211</v>
      </c>
      <c r="CD47" s="8" t="b">
        <f>IF(ISNUMBER(VLOOKUP(A47,profiles_2021!A:A,1,FALSE)),TRUE,FALSE)</f>
        <v>0</v>
      </c>
      <c r="CE47" t="str">
        <f>INDEX('C5 - Emissions methodology 2018'!$A$2:$K$2628,MATCH($A47,'C5 - Emissions methodology 2018'!$A$2:$A$2628,0),MATCH(CE$1,'C5 - Emissions methodology 2018'!$A$1:$K$1,0))</f>
        <v>Services</v>
      </c>
    </row>
    <row r="48" spans="1:83" x14ac:dyDescent="0.25">
      <c r="A48">
        <v>63724</v>
      </c>
      <c r="B48" t="s">
        <v>97</v>
      </c>
      <c r="C48" t="s">
        <v>27</v>
      </c>
      <c r="D48">
        <v>2016</v>
      </c>
      <c r="E48" t="s">
        <v>49</v>
      </c>
      <c r="F48" t="s">
        <v>50</v>
      </c>
      <c r="G48">
        <v>2015</v>
      </c>
      <c r="H48">
        <v>1114709</v>
      </c>
      <c r="I48">
        <v>100</v>
      </c>
      <c r="J48">
        <v>2035</v>
      </c>
      <c r="K48">
        <v>100</v>
      </c>
      <c r="L48">
        <v>0</v>
      </c>
      <c r="M48">
        <v>2017</v>
      </c>
      <c r="N48">
        <v>1003915</v>
      </c>
      <c r="O48" t="s">
        <v>24</v>
      </c>
      <c r="P48">
        <v>3.32280137012927</v>
      </c>
      <c r="Q48">
        <v>1</v>
      </c>
      <c r="R48" t="s">
        <v>25</v>
      </c>
      <c r="S48">
        <v>0</v>
      </c>
      <c r="T48">
        <v>-1.11368485725649E-2</v>
      </c>
      <c r="AT48">
        <v>1114709</v>
      </c>
      <c r="AU48">
        <v>1059312</v>
      </c>
      <c r="AV48">
        <v>1003915</v>
      </c>
      <c r="AW48">
        <v>948141.94444444403</v>
      </c>
      <c r="AX48">
        <v>892368.88888888794</v>
      </c>
      <c r="AY48">
        <v>836595.83333333302</v>
      </c>
      <c r="AZ48">
        <v>780822.77777777705</v>
      </c>
      <c r="BA48">
        <v>725049.72222222202</v>
      </c>
      <c r="BB48">
        <v>669276.66666666605</v>
      </c>
      <c r="BC48">
        <v>613503.61111111101</v>
      </c>
      <c r="BD48">
        <v>557730.55555555504</v>
      </c>
      <c r="BE48">
        <v>501957.5</v>
      </c>
      <c r="BF48">
        <v>446184.44444444397</v>
      </c>
      <c r="BG48">
        <v>390411.388888888</v>
      </c>
      <c r="BH48">
        <v>334638.33333333302</v>
      </c>
      <c r="BI48">
        <v>278865.277777777</v>
      </c>
      <c r="BJ48">
        <v>223092.22222222199</v>
      </c>
      <c r="BK48">
        <v>167319.16666666599</v>
      </c>
      <c r="BL48">
        <v>111546.11111111099</v>
      </c>
      <c r="BM48">
        <v>55773.055555555598</v>
      </c>
      <c r="BN48">
        <v>0</v>
      </c>
      <c r="BO48">
        <v>0</v>
      </c>
      <c r="BP48">
        <v>0</v>
      </c>
      <c r="BQ48">
        <v>0</v>
      </c>
      <c r="BR48">
        <v>0</v>
      </c>
      <c r="BS48">
        <v>0</v>
      </c>
      <c r="BT48">
        <v>0</v>
      </c>
      <c r="BU48">
        <v>0</v>
      </c>
      <c r="BV48">
        <v>0</v>
      </c>
      <c r="BW48">
        <v>0</v>
      </c>
      <c r="BX48">
        <v>0</v>
      </c>
      <c r="BY48">
        <v>0</v>
      </c>
      <c r="BZ48">
        <v>0</v>
      </c>
      <c r="CA48">
        <v>0</v>
      </c>
      <c r="CB48">
        <v>0</v>
      </c>
      <c r="CC48">
        <v>0</v>
      </c>
      <c r="CD48" s="8" t="b">
        <f>IF(ISNUMBER(VLOOKUP(A48,profiles_2021!A:A,1,FALSE)),TRUE,FALSE)</f>
        <v>1</v>
      </c>
      <c r="CE48" t="str">
        <f>INDEX('C5 - Emissions methodology 2018'!$A$2:$K$2628,MATCH($A48,'C5 - Emissions methodology 2018'!$A$2:$A$2628,0),MATCH(CE$1,'C5 - Emissions methodology 2018'!$A$1:$K$1,0))</f>
        <v>Infrastructure</v>
      </c>
    </row>
    <row r="49" spans="1:83" hidden="1" x14ac:dyDescent="0.25">
      <c r="A49">
        <v>1213</v>
      </c>
      <c r="B49" t="s">
        <v>98</v>
      </c>
      <c r="C49" t="s">
        <v>27</v>
      </c>
      <c r="D49">
        <v>2014</v>
      </c>
      <c r="E49" t="s">
        <v>28</v>
      </c>
      <c r="F49" t="s">
        <v>23</v>
      </c>
      <c r="G49">
        <v>2014</v>
      </c>
      <c r="H49">
        <v>105570</v>
      </c>
      <c r="I49">
        <v>100</v>
      </c>
      <c r="J49">
        <v>2020</v>
      </c>
      <c r="K49">
        <v>15</v>
      </c>
      <c r="L49">
        <v>100</v>
      </c>
      <c r="M49">
        <v>2017</v>
      </c>
      <c r="N49">
        <v>89734.5</v>
      </c>
      <c r="O49" t="s">
        <v>24</v>
      </c>
      <c r="P49">
        <v>2.7953764106585401</v>
      </c>
      <c r="Q49">
        <v>1</v>
      </c>
      <c r="R49" t="s">
        <v>25</v>
      </c>
      <c r="S49">
        <v>89734.5</v>
      </c>
      <c r="T49">
        <v>-1.11368485725649E-2</v>
      </c>
      <c r="AS49">
        <v>105570</v>
      </c>
      <c r="AT49">
        <v>100291.5</v>
      </c>
      <c r="AU49">
        <v>95013</v>
      </c>
      <c r="AV49">
        <v>89734.5</v>
      </c>
      <c r="AW49">
        <v>89734.5</v>
      </c>
      <c r="AX49">
        <v>89734.5</v>
      </c>
      <c r="AY49">
        <v>89734.5</v>
      </c>
      <c r="AZ49">
        <v>88735.140461765099</v>
      </c>
      <c r="BA49">
        <v>87746.910639377194</v>
      </c>
      <c r="BB49">
        <v>86769.686582876006</v>
      </c>
      <c r="BC49">
        <v>85803.345722713595</v>
      </c>
      <c r="BD49">
        <v>84847.766854380301</v>
      </c>
      <c r="BE49">
        <v>83902.830123202802</v>
      </c>
      <c r="BF49">
        <v>82968.417009311102</v>
      </c>
      <c r="BG49">
        <v>82044.410312772903</v>
      </c>
      <c r="BH49">
        <v>81130.694138894207</v>
      </c>
      <c r="BI49">
        <v>80227.153883682302</v>
      </c>
      <c r="BJ49">
        <v>79333.676219471803</v>
      </c>
      <c r="BK49">
        <v>78450.149080710704</v>
      </c>
      <c r="BL49">
        <v>77576.461649903693</v>
      </c>
      <c r="BM49">
        <v>76712.504343713299</v>
      </c>
      <c r="BN49">
        <v>75858.168799215098</v>
      </c>
      <c r="BO49">
        <v>75013.347860306196</v>
      </c>
      <c r="BP49">
        <v>74177.935564264801</v>
      </c>
      <c r="BQ49">
        <v>73351.827128460194</v>
      </c>
      <c r="BR49">
        <v>72534.918937209499</v>
      </c>
      <c r="BS49">
        <v>71727.108528782599</v>
      </c>
      <c r="BT49">
        <v>70928.294582549599</v>
      </c>
      <c r="BU49">
        <v>70138.376906273406</v>
      </c>
      <c r="BV49">
        <v>69357.2564235428</v>
      </c>
      <c r="BW49">
        <v>68584.835161345196</v>
      </c>
      <c r="BX49">
        <v>67821.016237778997</v>
      </c>
      <c r="BY49">
        <v>67065.703849901402</v>
      </c>
      <c r="BZ49">
        <v>66318.803261712601</v>
      </c>
      <c r="CA49">
        <v>65580.220792273205</v>
      </c>
      <c r="CB49">
        <v>64849.863803954198</v>
      </c>
      <c r="CC49">
        <v>64127.640690818102</v>
      </c>
      <c r="CD49" s="8" t="b">
        <f>IF(ISNUMBER(VLOOKUP(A49,profiles_2021!A:A,1,FALSE)),TRUE,FALSE)</f>
        <v>0</v>
      </c>
      <c r="CE49" t="str">
        <f>INDEX('C5 - Emissions methodology 2018'!$A$2:$K$2628,MATCH($A49,'C5 - Emissions methodology 2018'!$A$2:$A$2628,0),MATCH(CE$1,'C5 - Emissions methodology 2018'!$A$1:$K$1,0))</f>
        <v>Services</v>
      </c>
    </row>
    <row r="50" spans="1:83" hidden="1" x14ac:dyDescent="0.25">
      <c r="A50">
        <v>1227</v>
      </c>
      <c r="B50" t="s">
        <v>99</v>
      </c>
      <c r="C50" t="s">
        <v>27</v>
      </c>
      <c r="D50">
        <v>2015</v>
      </c>
      <c r="E50" t="s">
        <v>22</v>
      </c>
      <c r="F50" t="s">
        <v>23</v>
      </c>
      <c r="G50">
        <v>2015</v>
      </c>
      <c r="H50">
        <v>682342</v>
      </c>
      <c r="I50">
        <v>100</v>
      </c>
      <c r="J50">
        <v>2025</v>
      </c>
      <c r="K50">
        <v>26</v>
      </c>
      <c r="L50">
        <v>77</v>
      </c>
      <c r="M50">
        <v>2017</v>
      </c>
      <c r="N50">
        <v>545922</v>
      </c>
      <c r="O50" t="s">
        <v>24</v>
      </c>
      <c r="P50">
        <v>2.90787311214878</v>
      </c>
      <c r="Q50">
        <v>1</v>
      </c>
      <c r="R50" t="s">
        <v>25</v>
      </c>
      <c r="S50">
        <v>504933.08</v>
      </c>
      <c r="T50">
        <v>-1.11368485725649E-2</v>
      </c>
      <c r="AT50">
        <v>682342</v>
      </c>
      <c r="AU50">
        <v>614132</v>
      </c>
      <c r="AV50">
        <v>545922</v>
      </c>
      <c r="AW50">
        <v>540798.38500000001</v>
      </c>
      <c r="AX50">
        <v>535674.77</v>
      </c>
      <c r="AY50">
        <v>530551.15500000003</v>
      </c>
      <c r="AZ50">
        <v>525427.54</v>
      </c>
      <c r="BA50">
        <v>520303.92499999999</v>
      </c>
      <c r="BB50">
        <v>515180.31</v>
      </c>
      <c r="BC50">
        <v>510056.69500000001</v>
      </c>
      <c r="BD50">
        <v>504933.08</v>
      </c>
      <c r="BE50">
        <v>499309.71674876101</v>
      </c>
      <c r="BF50">
        <v>493748.98004251899</v>
      </c>
      <c r="BG50">
        <v>488250.17241892801</v>
      </c>
      <c r="BH50">
        <v>482812.60418316902</v>
      </c>
      <c r="BI50">
        <v>477435.59332145599</v>
      </c>
      <c r="BJ50">
        <v>472118.465415482</v>
      </c>
      <c r="BK50">
        <v>466860.55355783802</v>
      </c>
      <c r="BL50">
        <v>461661.19826835999</v>
      </c>
      <c r="BM50">
        <v>456519.74741141702</v>
      </c>
      <c r="BN50">
        <v>451435.55611410999</v>
      </c>
      <c r="BO50">
        <v>446407.986685396</v>
      </c>
      <c r="BP50">
        <v>441436.40853609698</v>
      </c>
      <c r="BQ50">
        <v>436520.19809981302</v>
      </c>
      <c r="BR50">
        <v>431658.73875471001</v>
      </c>
      <c r="BS50">
        <v>426851.420746174</v>
      </c>
      <c r="BT50">
        <v>422097.64111034002</v>
      </c>
      <c r="BU50">
        <v>417396.80359845702</v>
      </c>
      <c r="BV50">
        <v>412748.31860210898</v>
      </c>
      <c r="BW50">
        <v>408151.60307925602</v>
      </c>
      <c r="BX50">
        <v>403606.08048111299</v>
      </c>
      <c r="BY50">
        <v>399111.18067982799</v>
      </c>
      <c r="BZ50">
        <v>394666.33989697899</v>
      </c>
      <c r="CA50">
        <v>390271.00063285802</v>
      </c>
      <c r="CB50">
        <v>385924.61159654701</v>
      </c>
      <c r="CC50">
        <v>381626.62763677002</v>
      </c>
      <c r="CD50" s="8" t="b">
        <f>IF(ISNUMBER(VLOOKUP(A50,profiles_2021!A:A,1,FALSE)),TRUE,FALSE)</f>
        <v>0</v>
      </c>
      <c r="CE50" t="str">
        <f>INDEX('C5 - Emissions methodology 2018'!$A$2:$K$2628,MATCH($A50,'C5 - Emissions methodology 2018'!$A$2:$A$2628,0),MATCH(CE$1,'C5 - Emissions methodology 2018'!$A$1:$K$1,0))</f>
        <v>Materials</v>
      </c>
    </row>
    <row r="51" spans="1:83" hidden="1" x14ac:dyDescent="0.25">
      <c r="A51">
        <v>1271</v>
      </c>
      <c r="B51" t="s">
        <v>100</v>
      </c>
      <c r="C51" t="s">
        <v>27</v>
      </c>
      <c r="D51">
        <v>2006</v>
      </c>
      <c r="E51" t="s">
        <v>28</v>
      </c>
      <c r="F51" t="s">
        <v>23</v>
      </c>
      <c r="G51">
        <v>2005</v>
      </c>
      <c r="H51">
        <v>75895</v>
      </c>
      <c r="I51">
        <v>100</v>
      </c>
      <c r="J51">
        <v>2020</v>
      </c>
      <c r="K51">
        <v>13</v>
      </c>
      <c r="L51">
        <v>13</v>
      </c>
      <c r="M51">
        <v>2017</v>
      </c>
      <c r="N51">
        <v>74612.374499999903</v>
      </c>
      <c r="O51" t="s">
        <v>24</v>
      </c>
      <c r="P51">
        <v>2.7753734431585402</v>
      </c>
      <c r="Q51">
        <v>1</v>
      </c>
      <c r="R51" t="s">
        <v>25</v>
      </c>
      <c r="S51">
        <v>66028.649999999994</v>
      </c>
      <c r="T51">
        <v>-1.11368485725649E-2</v>
      </c>
      <c r="AJ51">
        <v>75895</v>
      </c>
      <c r="AK51">
        <v>75788.114541666597</v>
      </c>
      <c r="AL51">
        <v>75681.229083333295</v>
      </c>
      <c r="AM51">
        <v>75574.343624999994</v>
      </c>
      <c r="AN51">
        <v>75467.458166666605</v>
      </c>
      <c r="AO51">
        <v>75360.572708333304</v>
      </c>
      <c r="AP51">
        <v>75253.687249999901</v>
      </c>
      <c r="AQ51">
        <v>75146.801791666599</v>
      </c>
      <c r="AR51">
        <v>75039.916333333298</v>
      </c>
      <c r="AS51">
        <v>74933.030874999997</v>
      </c>
      <c r="AT51">
        <v>74826.145416666594</v>
      </c>
      <c r="AU51">
        <v>74719.259958333307</v>
      </c>
      <c r="AV51">
        <v>74612.374499999903</v>
      </c>
      <c r="AW51">
        <v>71751.1329999999</v>
      </c>
      <c r="AX51">
        <v>68889.891499999998</v>
      </c>
      <c r="AY51">
        <v>66028.649999999994</v>
      </c>
      <c r="AZ51">
        <v>65293.298923499096</v>
      </c>
      <c r="BA51">
        <v>64566.137340584799</v>
      </c>
      <c r="BB51">
        <v>63847.0740461073</v>
      </c>
      <c r="BC51">
        <v>63136.018850654502</v>
      </c>
      <c r="BD51">
        <v>62432.882569240101</v>
      </c>
      <c r="BE51">
        <v>61737.577010117799</v>
      </c>
      <c r="BF51">
        <v>61050.014963718997</v>
      </c>
      <c r="BG51">
        <v>60370.110191715299</v>
      </c>
      <c r="BH51">
        <v>59697.777416201097</v>
      </c>
      <c r="BI51">
        <v>59032.932308998199</v>
      </c>
      <c r="BJ51">
        <v>58375.491481078403</v>
      </c>
      <c r="BK51">
        <v>57725.3724721045</v>
      </c>
      <c r="BL51">
        <v>57082.493740087797</v>
      </c>
      <c r="BM51">
        <v>56446.7746511601</v>
      </c>
      <c r="BN51">
        <v>55818.135469460402</v>
      </c>
      <c r="BO51">
        <v>55196.4973471341</v>
      </c>
      <c r="BP51">
        <v>54581.782314443102</v>
      </c>
      <c r="BQ51">
        <v>53973.913269986399</v>
      </c>
      <c r="BR51">
        <v>53372.813971029798</v>
      </c>
      <c r="BS51">
        <v>52778.409023942797</v>
      </c>
      <c r="BT51">
        <v>52190.623874742298</v>
      </c>
      <c r="BU51">
        <v>51609.384799741601</v>
      </c>
      <c r="BV51">
        <v>51034.618896303597</v>
      </c>
      <c r="BW51">
        <v>50466.254073696902</v>
      </c>
      <c r="BX51">
        <v>49904.2190440536</v>
      </c>
      <c r="BY51">
        <v>49348.443313427801</v>
      </c>
      <c r="BZ51">
        <v>48798.857172954398</v>
      </c>
      <c r="CA51">
        <v>48255.391690105003</v>
      </c>
      <c r="CB51">
        <v>47717.978700042499</v>
      </c>
      <c r="CC51">
        <v>47186.550797071199</v>
      </c>
      <c r="CD51" s="8" t="b">
        <f>IF(ISNUMBER(VLOOKUP(A51,profiles_2021!A:A,1,FALSE)),TRUE,FALSE)</f>
        <v>0</v>
      </c>
      <c r="CE51" t="str">
        <f>INDEX('C5 - Emissions methodology 2018'!$A$2:$K$2628,MATCH($A51,'C5 - Emissions methodology 2018'!$A$2:$A$2628,0),MATCH(CE$1,'C5 - Emissions methodology 2018'!$A$1:$K$1,0))</f>
        <v>Materials</v>
      </c>
    </row>
    <row r="52" spans="1:83" x14ac:dyDescent="0.25">
      <c r="A52">
        <v>20871</v>
      </c>
      <c r="B52" t="s">
        <v>101</v>
      </c>
      <c r="C52" t="s">
        <v>59</v>
      </c>
      <c r="D52">
        <v>2017</v>
      </c>
      <c r="E52" t="s">
        <v>28</v>
      </c>
      <c r="F52" t="s">
        <v>23</v>
      </c>
      <c r="G52">
        <v>2006</v>
      </c>
      <c r="H52">
        <v>34423</v>
      </c>
      <c r="I52">
        <v>100</v>
      </c>
      <c r="J52">
        <v>2019</v>
      </c>
      <c r="K52">
        <v>43</v>
      </c>
      <c r="L52">
        <v>97</v>
      </c>
      <c r="M52">
        <v>2018</v>
      </c>
      <c r="N52">
        <v>20065.166700000002</v>
      </c>
      <c r="O52" t="s">
        <v>24</v>
      </c>
      <c r="P52">
        <v>3.07488149108049</v>
      </c>
      <c r="Q52">
        <v>1</v>
      </c>
      <c r="R52" t="s">
        <v>25</v>
      </c>
      <c r="S52">
        <v>19621.11</v>
      </c>
      <c r="T52">
        <v>-1.11368485725649E-2</v>
      </c>
      <c r="AK52">
        <v>34423</v>
      </c>
      <c r="AL52">
        <v>33226.513891666596</v>
      </c>
      <c r="AM52">
        <v>32030.027783333298</v>
      </c>
      <c r="AN52">
        <v>30833.541675</v>
      </c>
      <c r="AO52">
        <v>29637.0555666666</v>
      </c>
      <c r="AP52">
        <v>28440.569458333299</v>
      </c>
      <c r="AQ52">
        <v>27244.083350000001</v>
      </c>
      <c r="AR52">
        <v>26047.597241666601</v>
      </c>
      <c r="AS52">
        <v>24851.111133333299</v>
      </c>
      <c r="AT52">
        <v>23654.625025000001</v>
      </c>
      <c r="AU52">
        <v>22458.138916666601</v>
      </c>
      <c r="AV52">
        <v>21261.6528083333</v>
      </c>
      <c r="AW52">
        <v>20065.166700000002</v>
      </c>
      <c r="AX52">
        <v>19621.11</v>
      </c>
      <c r="AY52">
        <v>19402.592669104299</v>
      </c>
      <c r="AZ52">
        <v>19186.5089326333</v>
      </c>
      <c r="BA52">
        <v>18972.831688014401</v>
      </c>
      <c r="BB52">
        <v>18761.534134512302</v>
      </c>
      <c r="BC52">
        <v>18552.589769867202</v>
      </c>
      <c r="BD52">
        <v>18345.972386971302</v>
      </c>
      <c r="BE52">
        <v>18141.656070581099</v>
      </c>
      <c r="BF52">
        <v>17939.615194067501</v>
      </c>
      <c r="BG52">
        <v>17739.8244162011</v>
      </c>
      <c r="BH52">
        <v>17542.258677973899</v>
      </c>
      <c r="BI52">
        <v>17346.893199456601</v>
      </c>
      <c r="BJ52">
        <v>17153.7034766898</v>
      </c>
      <c r="BK52">
        <v>16962.665278611199</v>
      </c>
      <c r="BL52">
        <v>16773.7546440162</v>
      </c>
      <c r="BM52">
        <v>16586.947878552401</v>
      </c>
      <c r="BN52">
        <v>16402.221551748</v>
      </c>
      <c r="BO52">
        <v>16219.552494072501</v>
      </c>
      <c r="BP52">
        <v>16038.9177940312</v>
      </c>
      <c r="BQ52">
        <v>15860.2947952913</v>
      </c>
      <c r="BR52">
        <v>15683.661093839901</v>
      </c>
      <c r="BS52">
        <v>15508.994535174401</v>
      </c>
      <c r="BT52">
        <v>15336.273211523399</v>
      </c>
      <c r="BU52">
        <v>15165.4754590992</v>
      </c>
      <c r="BV52">
        <v>14996.5798553802</v>
      </c>
      <c r="BW52">
        <v>14829.5652164245</v>
      </c>
      <c r="BX52">
        <v>14664.410594212201</v>
      </c>
      <c r="BY52">
        <v>14501.0952740185</v>
      </c>
      <c r="BZ52">
        <v>14339.598771815499</v>
      </c>
      <c r="CA52">
        <v>14179.9008317024</v>
      </c>
      <c r="CB52">
        <v>14021.9814233658</v>
      </c>
      <c r="CC52">
        <v>13865.820739566399</v>
      </c>
      <c r="CD52" s="8" t="b">
        <f>IF(ISNUMBER(VLOOKUP(A52,profiles_2021!A:A,1,FALSE)),TRUE,FALSE)</f>
        <v>1</v>
      </c>
      <c r="CE52" t="str">
        <f>INDEX('C5 - Emissions methodology 2018'!$A$2:$K$2628,MATCH($A52,'C5 - Emissions methodology 2018'!$A$2:$A$2628,0),MATCH(CE$1,'C5 - Emissions methodology 2018'!$A$1:$K$1,0))</f>
        <v>Manufacturing</v>
      </c>
    </row>
    <row r="53" spans="1:83" x14ac:dyDescent="0.25">
      <c r="A53">
        <v>1328</v>
      </c>
      <c r="B53" t="s">
        <v>102</v>
      </c>
      <c r="C53" t="s">
        <v>27</v>
      </c>
      <c r="D53">
        <v>2017</v>
      </c>
      <c r="E53" t="s">
        <v>22</v>
      </c>
      <c r="F53" t="s">
        <v>23</v>
      </c>
      <c r="G53">
        <v>2017</v>
      </c>
      <c r="H53">
        <v>1410117</v>
      </c>
      <c r="I53">
        <v>100</v>
      </c>
      <c r="J53">
        <v>2030</v>
      </c>
      <c r="K53">
        <v>27</v>
      </c>
      <c r="L53">
        <v>0</v>
      </c>
      <c r="M53">
        <v>2017</v>
      </c>
      <c r="N53">
        <v>1410117</v>
      </c>
      <c r="O53" t="s">
        <v>45</v>
      </c>
      <c r="P53">
        <v>2.9203849141390199</v>
      </c>
      <c r="Q53">
        <v>1</v>
      </c>
      <c r="R53" t="s">
        <v>25</v>
      </c>
      <c r="S53">
        <v>1029385.41</v>
      </c>
      <c r="T53">
        <v>-1.11368485725649E-2</v>
      </c>
      <c r="AV53">
        <v>1410117</v>
      </c>
      <c r="AW53">
        <v>1380829.9546153799</v>
      </c>
      <c r="AX53">
        <v>1351542.9092307601</v>
      </c>
      <c r="AY53">
        <v>1322255.86384615</v>
      </c>
      <c r="AZ53">
        <v>1292968.8184615299</v>
      </c>
      <c r="BA53">
        <v>1263681.7730769201</v>
      </c>
      <c r="BB53">
        <v>1234394.7276923</v>
      </c>
      <c r="BC53">
        <v>1205107.6823076899</v>
      </c>
      <c r="BD53">
        <v>1175820.6369230701</v>
      </c>
      <c r="BE53">
        <v>1146533.59153846</v>
      </c>
      <c r="BF53">
        <v>1117246.5461538399</v>
      </c>
      <c r="BG53">
        <v>1087959.5007692301</v>
      </c>
      <c r="BH53">
        <v>1058672.45538461</v>
      </c>
      <c r="BI53">
        <v>1029385.41</v>
      </c>
      <c r="BJ53">
        <v>1017921.30056602</v>
      </c>
      <c r="BK53">
        <v>1006584.86518283</v>
      </c>
      <c r="BL53">
        <v>995374.68196385296</v>
      </c>
      <c r="BM53">
        <v>984289.34485785605</v>
      </c>
      <c r="BN53">
        <v>973327.46347258496</v>
      </c>
      <c r="BO53">
        <v>962487.66290037194</v>
      </c>
      <c r="BP53">
        <v>951768.58354568901</v>
      </c>
      <c r="BQ53">
        <v>941168.880954616</v>
      </c>
      <c r="BR53">
        <v>930687.22564621398</v>
      </c>
      <c r="BS53">
        <v>920322.30294577195</v>
      </c>
      <c r="BT53">
        <v>910072.81281991</v>
      </c>
      <c r="BU53">
        <v>899937.46971352701</v>
      </c>
      <c r="BV53">
        <v>889915.00238854997</v>
      </c>
      <c r="BW53">
        <v>880004.15376449504</v>
      </c>
      <c r="BX53">
        <v>870203.68076079199</v>
      </c>
      <c r="BY53">
        <v>860512.35414087004</v>
      </c>
      <c r="BZ53">
        <v>850928.95835798199</v>
      </c>
      <c r="CA53">
        <v>841452.29140273901</v>
      </c>
      <c r="CB53">
        <v>832081.16465234896</v>
      </c>
      <c r="CC53">
        <v>822814.40272153204</v>
      </c>
      <c r="CD53" s="8" t="b">
        <f>IF(ISNUMBER(VLOOKUP(A53,profiles_2021!A:A,1,FALSE)),TRUE,FALSE)</f>
        <v>1</v>
      </c>
      <c r="CE53" t="str">
        <f>INDEX('C5 - Emissions methodology 2018'!$A$2:$K$2628,MATCH($A53,'C5 - Emissions methodology 2018'!$A$2:$A$2628,0),MATCH(CE$1,'C5 - Emissions methodology 2018'!$A$1:$K$1,0))</f>
        <v>Manufacturing</v>
      </c>
    </row>
    <row r="54" spans="1:83" x14ac:dyDescent="0.25">
      <c r="A54">
        <v>1441</v>
      </c>
      <c r="B54" t="s">
        <v>103</v>
      </c>
      <c r="C54" t="s">
        <v>36</v>
      </c>
      <c r="D54">
        <v>2016</v>
      </c>
      <c r="E54" t="s">
        <v>53</v>
      </c>
      <c r="F54" t="s">
        <v>54</v>
      </c>
      <c r="G54">
        <v>2015</v>
      </c>
      <c r="H54">
        <v>422849</v>
      </c>
      <c r="I54">
        <v>100</v>
      </c>
      <c r="J54">
        <v>2018</v>
      </c>
      <c r="K54">
        <v>9</v>
      </c>
      <c r="L54">
        <v>100</v>
      </c>
      <c r="M54">
        <v>2017</v>
      </c>
      <c r="N54">
        <v>384792.59</v>
      </c>
      <c r="O54" t="s">
        <v>24</v>
      </c>
      <c r="P54">
        <v>3.0744325288024399</v>
      </c>
      <c r="Q54">
        <v>1</v>
      </c>
      <c r="R54" t="s">
        <v>25</v>
      </c>
      <c r="S54">
        <v>384792.59</v>
      </c>
      <c r="T54">
        <v>-1.11368485725649E-2</v>
      </c>
      <c r="AT54">
        <v>422849</v>
      </c>
      <c r="AU54">
        <v>403820.79499999998</v>
      </c>
      <c r="AV54">
        <v>384792.59</v>
      </c>
      <c r="AW54">
        <v>384792.59</v>
      </c>
      <c r="AX54">
        <v>380507.21319332498</v>
      </c>
      <c r="AY54">
        <v>376269.56197922199</v>
      </c>
      <c r="AZ54">
        <v>372079.10484499403</v>
      </c>
      <c r="BA54">
        <v>367935.31619732</v>
      </c>
      <c r="BB54">
        <v>363837.67629633099</v>
      </c>
      <c r="BC54">
        <v>359785.671190425</v>
      </c>
      <c r="BD54">
        <v>355778.79265179898</v>
      </c>
      <c r="BE54">
        <v>351816.53811270598</v>
      </c>
      <c r="BF54">
        <v>347898.41060241999</v>
      </c>
      <c r="BG54">
        <v>344023.91868490499</v>
      </c>
      <c r="BH54">
        <v>340192.57639717101</v>
      </c>
      <c r="BI54">
        <v>336403.903188325</v>
      </c>
      <c r="BJ54">
        <v>332657.42385929701</v>
      </c>
      <c r="BK54">
        <v>328952.66850323603</v>
      </c>
      <c r="BL54">
        <v>325289.17244657502</v>
      </c>
      <c r="BM54">
        <v>321666.47619074199</v>
      </c>
      <c r="BN54">
        <v>318084.125354535</v>
      </c>
      <c r="BO54">
        <v>314541.670617125</v>
      </c>
      <c r="BP54">
        <v>311038.66766170098</v>
      </c>
      <c r="BQ54">
        <v>307574.67711973999</v>
      </c>
      <c r="BR54">
        <v>304149.26451590197</v>
      </c>
      <c r="BS54">
        <v>300762.00021353102</v>
      </c>
      <c r="BT54">
        <v>297412.459360771</v>
      </c>
      <c r="BU54">
        <v>294100.22183727601</v>
      </c>
      <c r="BV54">
        <v>290824.87220151699</v>
      </c>
      <c r="BW54">
        <v>287585.99963867298</v>
      </c>
      <c r="BX54">
        <v>284383.19790910702</v>
      </c>
      <c r="BY54">
        <v>281216.06529741199</v>
      </c>
      <c r="BZ54">
        <v>278084.204562022</v>
      </c>
      <c r="CA54">
        <v>274987.22288539301</v>
      </c>
      <c r="CB54">
        <v>271924.73182472802</v>
      </c>
      <c r="CC54">
        <v>268896.34726326098</v>
      </c>
      <c r="CD54" s="8" t="b">
        <f>IF(ISNUMBER(VLOOKUP(A54,profiles_2021!A:A,1,FALSE)),TRUE,FALSE)</f>
        <v>1</v>
      </c>
      <c r="CE54" t="str">
        <f>INDEX('C5 - Emissions methodology 2018'!$A$2:$K$2628,MATCH($A54,'C5 - Emissions methodology 2018'!$A$2:$A$2628,0),MATCH(CE$1,'C5 - Emissions methodology 2018'!$A$1:$K$1,0))</f>
        <v>Services</v>
      </c>
    </row>
    <row r="55" spans="1:83" hidden="1" x14ac:dyDescent="0.25">
      <c r="A55">
        <v>31393</v>
      </c>
      <c r="B55" t="s">
        <v>104</v>
      </c>
      <c r="C55" t="s">
        <v>43</v>
      </c>
      <c r="D55">
        <v>2016</v>
      </c>
      <c r="E55" t="s">
        <v>105</v>
      </c>
      <c r="F55" t="s">
        <v>54</v>
      </c>
      <c r="G55">
        <v>2015</v>
      </c>
      <c r="H55">
        <v>103073</v>
      </c>
      <c r="I55">
        <v>100</v>
      </c>
      <c r="J55">
        <v>2018</v>
      </c>
      <c r="K55">
        <v>9</v>
      </c>
      <c r="L55">
        <v>100</v>
      </c>
      <c r="M55">
        <v>2017</v>
      </c>
      <c r="N55">
        <v>93796.43</v>
      </c>
      <c r="O55" t="s">
        <v>24</v>
      </c>
      <c r="P55">
        <v>3.0744005512024399</v>
      </c>
      <c r="Q55">
        <v>1</v>
      </c>
      <c r="R55" t="s">
        <v>25</v>
      </c>
      <c r="S55">
        <v>93796.43</v>
      </c>
      <c r="T55">
        <v>-1.11368485725649E-2</v>
      </c>
      <c r="AT55">
        <v>103073</v>
      </c>
      <c r="AU55">
        <v>98434.714999999997</v>
      </c>
      <c r="AV55">
        <v>93796.43</v>
      </c>
      <c r="AW55">
        <v>93796.43</v>
      </c>
      <c r="AX55">
        <v>92751.833362442805</v>
      </c>
      <c r="AY55">
        <v>91718.870239457494</v>
      </c>
      <c r="AZ55">
        <v>90697.411070353905</v>
      </c>
      <c r="BA55">
        <v>89687.3277373397</v>
      </c>
      <c r="BB55">
        <v>88688.493549450897</v>
      </c>
      <c r="BC55">
        <v>87700.783226661806</v>
      </c>
      <c r="BD55">
        <v>86724.072884171095</v>
      </c>
      <c r="BE55">
        <v>85758.240016864002</v>
      </c>
      <c r="BF55">
        <v>84803.163483946497</v>
      </c>
      <c r="BG55">
        <v>83858.7234937514</v>
      </c>
      <c r="BH55">
        <v>82924.8015887129</v>
      </c>
      <c r="BI55">
        <v>82001.280630509398</v>
      </c>
      <c r="BJ55">
        <v>81088.044785371007</v>
      </c>
      <c r="BK55">
        <v>80184.979509550903</v>
      </c>
      <c r="BL55">
        <v>79291.971534958895</v>
      </c>
      <c r="BM55">
        <v>78408.908854953901</v>
      </c>
      <c r="BN55">
        <v>77535.680710296205</v>
      </c>
      <c r="BO55">
        <v>76672.1775752549</v>
      </c>
      <c r="BP55">
        <v>75818.291143870505</v>
      </c>
      <c r="BQ55">
        <v>74973.914316370501</v>
      </c>
      <c r="BR55">
        <v>74138.941185736694</v>
      </c>
      <c r="BS55">
        <v>73313.267024420798</v>
      </c>
      <c r="BT55">
        <v>72496.788271209807</v>
      </c>
      <c r="BU55">
        <v>71689.402518236093</v>
      </c>
      <c r="BV55">
        <v>70891.008498132796</v>
      </c>
      <c r="BW55">
        <v>70101.506071332697</v>
      </c>
      <c r="BX55">
        <v>69320.796213507507</v>
      </c>
      <c r="BY55">
        <v>68548.781003148106</v>
      </c>
      <c r="BZ55">
        <v>67785.363609282096</v>
      </c>
      <c r="CA55">
        <v>67030.448279329299</v>
      </c>
      <c r="CB55">
        <v>66283.940327091201</v>
      </c>
      <c r="CC55">
        <v>65545.746120875498</v>
      </c>
      <c r="CD55" s="8" t="b">
        <f>IF(ISNUMBER(VLOOKUP(A55,profiles_2021!A:A,1,FALSE)),TRUE,FALSE)</f>
        <v>0</v>
      </c>
      <c r="CE55" t="str">
        <f>INDEX('C5 - Emissions methodology 2018'!$A$2:$K$2628,MATCH($A55,'C5 - Emissions methodology 2018'!$A$2:$A$2628,0),MATCH(CE$1,'C5 - Emissions methodology 2018'!$A$1:$K$1,0))</f>
        <v>Services</v>
      </c>
    </row>
    <row r="56" spans="1:83" hidden="1" x14ac:dyDescent="0.25">
      <c r="A56">
        <v>37110</v>
      </c>
      <c r="B56" t="s">
        <v>106</v>
      </c>
      <c r="C56" t="s">
        <v>107</v>
      </c>
      <c r="D56">
        <v>2018</v>
      </c>
      <c r="E56" t="s">
        <v>28</v>
      </c>
      <c r="F56" t="s">
        <v>23</v>
      </c>
      <c r="G56">
        <v>2017</v>
      </c>
      <c r="H56">
        <v>28209</v>
      </c>
      <c r="I56">
        <v>100</v>
      </c>
      <c r="J56">
        <v>2030</v>
      </c>
      <c r="K56">
        <v>24</v>
      </c>
      <c r="L56">
        <v>0</v>
      </c>
      <c r="M56">
        <v>2017</v>
      </c>
      <c r="N56">
        <v>28209</v>
      </c>
      <c r="O56" t="s">
        <v>45</v>
      </c>
      <c r="P56">
        <v>2.8902467233390201</v>
      </c>
      <c r="Q56">
        <v>1</v>
      </c>
      <c r="R56" t="s">
        <v>25</v>
      </c>
      <c r="S56">
        <v>21438.84</v>
      </c>
      <c r="T56">
        <v>-1.11368485725649E-2</v>
      </c>
      <c r="AV56">
        <v>28209</v>
      </c>
      <c r="AW56">
        <v>27688.218461538399</v>
      </c>
      <c r="AX56">
        <v>27167.436923076901</v>
      </c>
      <c r="AY56">
        <v>26646.6553846153</v>
      </c>
      <c r="AZ56">
        <v>26125.873846153801</v>
      </c>
      <c r="BA56">
        <v>25605.092307692299</v>
      </c>
      <c r="BB56">
        <v>25084.310769230698</v>
      </c>
      <c r="BC56">
        <v>24563.5292307692</v>
      </c>
      <c r="BD56">
        <v>24042.747692307599</v>
      </c>
      <c r="BE56">
        <v>23521.9661538461</v>
      </c>
      <c r="BF56">
        <v>23001.184615384602</v>
      </c>
      <c r="BG56">
        <v>22480.403076923001</v>
      </c>
      <c r="BH56">
        <v>21959.621538461499</v>
      </c>
      <c r="BI56">
        <v>21438.84</v>
      </c>
      <c r="BJ56">
        <v>21200.078885348499</v>
      </c>
      <c r="BK56">
        <v>20963.976817076</v>
      </c>
      <c r="BL56">
        <v>20730.5041817854</v>
      </c>
      <c r="BM56">
        <v>20499.6316958799</v>
      </c>
      <c r="BN56">
        <v>20271.330401889601</v>
      </c>
      <c r="BO56">
        <v>20045.571664839299</v>
      </c>
      <c r="BP56">
        <v>19822.327168657499</v>
      </c>
      <c r="BQ56">
        <v>19601.568912624301</v>
      </c>
      <c r="BR56">
        <v>19383.269207859699</v>
      </c>
      <c r="BS56">
        <v>19167.400673850501</v>
      </c>
      <c r="BT56">
        <v>18953.936235016201</v>
      </c>
      <c r="BU56">
        <v>18742.8491173127</v>
      </c>
      <c r="BV56">
        <v>18534.112844874799</v>
      </c>
      <c r="BW56">
        <v>18327.7012366946</v>
      </c>
      <c r="BX56">
        <v>18123.588403338301</v>
      </c>
      <c r="BY56">
        <v>17921.748743698801</v>
      </c>
      <c r="BZ56">
        <v>17722.156941784699</v>
      </c>
      <c r="CA56">
        <v>17524.787963544801</v>
      </c>
      <c r="CB56">
        <v>17329.6170537285</v>
      </c>
      <c r="CC56">
        <v>17136.6197327806</v>
      </c>
      <c r="CD56" s="8" t="b">
        <f>IF(ISNUMBER(VLOOKUP(A56,profiles_2021!A:A,1,FALSE)),TRUE,FALSE)</f>
        <v>0</v>
      </c>
      <c r="CE56" t="str">
        <f>INDEX('C5 - Emissions methodology 2018'!$A$2:$K$2628,MATCH($A56,'C5 - Emissions methodology 2018'!$A$2:$A$2628,0),MATCH(CE$1,'C5 - Emissions methodology 2018'!$A$1:$K$1,0))</f>
        <v>Services</v>
      </c>
    </row>
    <row r="57" spans="1:83" hidden="1" x14ac:dyDescent="0.25">
      <c r="A57">
        <v>21991</v>
      </c>
      <c r="B57" t="s">
        <v>108</v>
      </c>
      <c r="C57" t="s">
        <v>109</v>
      </c>
      <c r="D57">
        <v>2016</v>
      </c>
      <c r="E57" t="s">
        <v>32</v>
      </c>
      <c r="F57" t="s">
        <v>33</v>
      </c>
      <c r="G57">
        <v>2016</v>
      </c>
      <c r="H57">
        <v>20510</v>
      </c>
      <c r="I57">
        <v>80</v>
      </c>
      <c r="J57">
        <v>2017</v>
      </c>
      <c r="K57">
        <v>36.700000000000003</v>
      </c>
      <c r="L57">
        <v>99</v>
      </c>
      <c r="M57">
        <v>2017</v>
      </c>
      <c r="N57">
        <v>13058.101699999999</v>
      </c>
      <c r="O57" t="s">
        <v>24</v>
      </c>
      <c r="P57">
        <v>2.4809044900243902</v>
      </c>
      <c r="Q57">
        <v>1</v>
      </c>
      <c r="R57" t="s">
        <v>25</v>
      </c>
      <c r="S57">
        <v>12982.8299999999</v>
      </c>
      <c r="T57">
        <v>-1.11368485725649E-2</v>
      </c>
      <c r="AU57">
        <v>20510</v>
      </c>
      <c r="AV57">
        <v>12982.8299999999</v>
      </c>
      <c r="AW57">
        <v>12838.242188246601</v>
      </c>
      <c r="AX57">
        <v>12695.2646290582</v>
      </c>
      <c r="AY57">
        <v>12553.8793892957</v>
      </c>
      <c r="AZ57">
        <v>12414.0687355389</v>
      </c>
      <c r="BA57">
        <v>12275.8151318618</v>
      </c>
      <c r="BB57">
        <v>12139.1012376334</v>
      </c>
      <c r="BC57">
        <v>12003.9099053429</v>
      </c>
      <c r="BD57">
        <v>11870.224178448399</v>
      </c>
      <c r="BE57">
        <v>11738.0272892506</v>
      </c>
      <c r="BF57">
        <v>11607.302656789599</v>
      </c>
      <c r="BG57">
        <v>11478.033884765</v>
      </c>
      <c r="BH57">
        <v>11350.2047594796</v>
      </c>
      <c r="BI57">
        <v>11223.7992478056</v>
      </c>
      <c r="BJ57">
        <v>11098.801495174001</v>
      </c>
      <c r="BK57">
        <v>10975.1958235852</v>
      </c>
      <c r="BL57">
        <v>10852.9667296437</v>
      </c>
      <c r="BM57">
        <v>10732.098882612599</v>
      </c>
      <c r="BN57">
        <v>10612.5771224912</v>
      </c>
      <c r="BO57">
        <v>10494.3864581133</v>
      </c>
      <c r="BP57">
        <v>10377.512065267299</v>
      </c>
      <c r="BQ57">
        <v>10261.939284836501</v>
      </c>
      <c r="BR57">
        <v>10147.6536209604</v>
      </c>
      <c r="BS57">
        <v>10034.6407392169</v>
      </c>
      <c r="BT57">
        <v>9922.8864648242106</v>
      </c>
      <c r="BU57">
        <v>9812.3767808626999</v>
      </c>
      <c r="BV57">
        <v>9703.0978265172798</v>
      </c>
      <c r="BW57">
        <v>9595.0358953385803</v>
      </c>
      <c r="BX57">
        <v>9488.1774335238697</v>
      </c>
      <c r="BY57">
        <v>9382.5090382170893</v>
      </c>
      <c r="BZ57">
        <v>9278.0174558277395</v>
      </c>
      <c r="CA57">
        <v>9174.6895803685693</v>
      </c>
      <c r="CB57">
        <v>9072.5124518117209</v>
      </c>
      <c r="CC57">
        <v>8971.4732544631806</v>
      </c>
      <c r="CD57" s="8" t="b">
        <f>IF(ISNUMBER(VLOOKUP(A57,profiles_2021!A:A,1,FALSE)),TRUE,FALSE)</f>
        <v>0</v>
      </c>
      <c r="CE57" t="str">
        <f>INDEX('C5 - Emissions methodology 2018'!$A$2:$K$2628,MATCH($A57,'C5 - Emissions methodology 2018'!$A$2:$A$2628,0),MATCH(CE$1,'C5 - Emissions methodology 2018'!$A$1:$K$1,0))</f>
        <v>Services</v>
      </c>
    </row>
    <row r="58" spans="1:83" hidden="1" x14ac:dyDescent="0.25">
      <c r="A58">
        <v>1411</v>
      </c>
      <c r="B58" t="s">
        <v>110</v>
      </c>
      <c r="C58" t="s">
        <v>111</v>
      </c>
      <c r="D58">
        <v>2017</v>
      </c>
      <c r="E58" t="s">
        <v>28</v>
      </c>
      <c r="F58" t="s">
        <v>23</v>
      </c>
      <c r="G58">
        <v>2016</v>
      </c>
      <c r="H58">
        <v>100</v>
      </c>
      <c r="I58">
        <v>100</v>
      </c>
      <c r="J58">
        <v>2030</v>
      </c>
      <c r="K58">
        <v>6</v>
      </c>
      <c r="L58">
        <v>26</v>
      </c>
      <c r="M58">
        <v>2017</v>
      </c>
      <c r="N58">
        <v>98.44</v>
      </c>
      <c r="O58" t="s">
        <v>24</v>
      </c>
      <c r="P58">
        <v>2.7102439124390201</v>
      </c>
      <c r="Q58">
        <v>1</v>
      </c>
      <c r="R58" t="s">
        <v>25</v>
      </c>
      <c r="S58">
        <v>94</v>
      </c>
      <c r="T58">
        <v>-1.11368485725649E-2</v>
      </c>
      <c r="AU58">
        <v>100</v>
      </c>
      <c r="AV58">
        <v>98.44</v>
      </c>
      <c r="AW58">
        <v>98.098461538461507</v>
      </c>
      <c r="AX58">
        <v>97.756923076923002</v>
      </c>
      <c r="AY58">
        <v>97.415384615384596</v>
      </c>
      <c r="AZ58">
        <v>97.073846153846105</v>
      </c>
      <c r="BA58">
        <v>96.7323076923077</v>
      </c>
      <c r="BB58">
        <v>96.390769230769195</v>
      </c>
      <c r="BC58">
        <v>96.049230769230704</v>
      </c>
      <c r="BD58">
        <v>95.707692307692298</v>
      </c>
      <c r="BE58">
        <v>95.366153846153793</v>
      </c>
      <c r="BF58">
        <v>95.024615384615402</v>
      </c>
      <c r="BG58">
        <v>94.683076923076896</v>
      </c>
      <c r="BH58">
        <v>94.341538461538406</v>
      </c>
      <c r="BI58">
        <v>94</v>
      </c>
      <c r="BJ58">
        <v>92.953136234178899</v>
      </c>
      <c r="BK58">
        <v>91.917931231593798</v>
      </c>
      <c r="BL58">
        <v>90.894255150364103</v>
      </c>
      <c r="BM58">
        <v>89.881979594638395</v>
      </c>
      <c r="BN58">
        <v>88.880977598490603</v>
      </c>
      <c r="BO58">
        <v>87.891123609994693</v>
      </c>
      <c r="BP58">
        <v>86.912293475477597</v>
      </c>
      <c r="BQ58">
        <v>85.944364423946794</v>
      </c>
      <c r="BR58">
        <v>84.987215051692004</v>
      </c>
      <c r="BS58">
        <v>84.040725307057301</v>
      </c>
      <c r="BT58">
        <v>83.104776475384099</v>
      </c>
      <c r="BU58">
        <v>82.179251164120899</v>
      </c>
      <c r="BV58">
        <v>81.264033288099299</v>
      </c>
      <c r="BW58">
        <v>80.359008054973799</v>
      </c>
      <c r="BX58">
        <v>79.464061950824103</v>
      </c>
      <c r="BY58">
        <v>78.579082725916805</v>
      </c>
      <c r="BZ58">
        <v>77.703959380627197</v>
      </c>
      <c r="CA58">
        <v>76.838582151516405</v>
      </c>
      <c r="CB58">
        <v>75.982842497564405</v>
      </c>
      <c r="CC58">
        <v>75.136633086556003</v>
      </c>
      <c r="CD58" s="8" t="b">
        <f>IF(ISNUMBER(VLOOKUP(A58,profiles_2021!A:A,1,FALSE)),TRUE,FALSE)</f>
        <v>0</v>
      </c>
      <c r="CE58" t="str">
        <f>INDEX('C5 - Emissions methodology 2018'!$A$2:$K$2628,MATCH($A58,'C5 - Emissions methodology 2018'!$A$2:$A$2628,0),MATCH(CE$1,'C5 - Emissions methodology 2018'!$A$1:$K$1,0))</f>
        <v>Services</v>
      </c>
    </row>
    <row r="59" spans="1:83" x14ac:dyDescent="0.25">
      <c r="A59">
        <v>1417</v>
      </c>
      <c r="B59" t="s">
        <v>112</v>
      </c>
      <c r="C59" t="s">
        <v>56</v>
      </c>
      <c r="D59">
        <v>2017</v>
      </c>
      <c r="E59" t="s">
        <v>88</v>
      </c>
      <c r="F59" t="s">
        <v>54</v>
      </c>
      <c r="G59">
        <v>2016</v>
      </c>
      <c r="H59">
        <v>175268</v>
      </c>
      <c r="I59">
        <v>100</v>
      </c>
      <c r="J59">
        <v>2021</v>
      </c>
      <c r="K59">
        <v>15</v>
      </c>
      <c r="L59">
        <v>2.96</v>
      </c>
      <c r="M59">
        <v>2017</v>
      </c>
      <c r="N59">
        <v>174489.81008</v>
      </c>
      <c r="O59" t="s">
        <v>24</v>
      </c>
      <c r="P59">
        <v>3.1358711853365899</v>
      </c>
      <c r="Q59">
        <v>1</v>
      </c>
      <c r="R59" t="s">
        <v>25</v>
      </c>
      <c r="S59">
        <v>148977.79999999999</v>
      </c>
      <c r="T59">
        <v>-1.11368485725649E-2</v>
      </c>
      <c r="AU59">
        <v>175268</v>
      </c>
      <c r="AV59">
        <v>174489.81008</v>
      </c>
      <c r="AW59">
        <v>168111.80755999999</v>
      </c>
      <c r="AX59">
        <v>161733.80504000001</v>
      </c>
      <c r="AY59">
        <v>155355.80252</v>
      </c>
      <c r="AZ59">
        <v>148977.79999999999</v>
      </c>
      <c r="BA59">
        <v>147318.65680072599</v>
      </c>
      <c r="BB59">
        <v>145677.991228022</v>
      </c>
      <c r="BC59">
        <v>144055.59749936001</v>
      </c>
      <c r="BD59">
        <v>142451.27212397999</v>
      </c>
      <c r="BE59">
        <v>140864.81387736599</v>
      </c>
      <c r="BF59">
        <v>139296.02377601099</v>
      </c>
      <c r="BG59">
        <v>137744.70505245699</v>
      </c>
      <c r="BH59">
        <v>136210.66313061499</v>
      </c>
      <c r="BI59">
        <v>134693.705601361</v>
      </c>
      <c r="BJ59">
        <v>133193.64219840101</v>
      </c>
      <c r="BK59">
        <v>131710.284774409</v>
      </c>
      <c r="BL59">
        <v>130243.447277427</v>
      </c>
      <c r="BM59">
        <v>128792.945727529</v>
      </c>
      <c r="BN59">
        <v>127358.59819374701</v>
      </c>
      <c r="BO59">
        <v>125940.22477124901</v>
      </c>
      <c r="BP59">
        <v>124537.647558777</v>
      </c>
      <c r="BQ59">
        <v>123150.690636332</v>
      </c>
      <c r="BR59">
        <v>121779.180043108</v>
      </c>
      <c r="BS59">
        <v>120422.943755677</v>
      </c>
      <c r="BT59">
        <v>119081.811666407</v>
      </c>
      <c r="BU59">
        <v>117755.61556213201</v>
      </c>
      <c r="BV59">
        <v>116444.189103047</v>
      </c>
      <c r="BW59">
        <v>115147.367801851</v>
      </c>
      <c r="BX59">
        <v>113864.98900311301</v>
      </c>
      <c r="BY59">
        <v>112596.891862868</v>
      </c>
      <c r="BZ59">
        <v>111342.91732845</v>
      </c>
      <c r="CA59">
        <v>110102.90811853499</v>
      </c>
      <c r="CB59">
        <v>108876.70870341999</v>
      </c>
      <c r="CC59">
        <v>107664.165285511</v>
      </c>
      <c r="CD59" s="8" t="b">
        <f>IF(ISNUMBER(VLOOKUP(A59,profiles_2021!A:A,1,FALSE)),TRUE,FALSE)</f>
        <v>1</v>
      </c>
      <c r="CE59" t="str">
        <f>INDEX('C5 - Emissions methodology 2018'!$A$2:$K$2628,MATCH($A59,'C5 - Emissions methodology 2018'!$A$2:$A$2628,0),MATCH(CE$1,'C5 - Emissions methodology 2018'!$A$1:$K$1,0))</f>
        <v>Services</v>
      </c>
    </row>
    <row r="60" spans="1:83" x14ac:dyDescent="0.25">
      <c r="A60">
        <v>1470</v>
      </c>
      <c r="B60" t="s">
        <v>113</v>
      </c>
      <c r="C60" t="s">
        <v>56</v>
      </c>
      <c r="D60">
        <v>2017</v>
      </c>
      <c r="E60" t="s">
        <v>28</v>
      </c>
      <c r="F60" t="s">
        <v>23</v>
      </c>
      <c r="G60">
        <v>2016</v>
      </c>
      <c r="H60">
        <v>132381</v>
      </c>
      <c r="I60">
        <v>100</v>
      </c>
      <c r="J60">
        <v>2021</v>
      </c>
      <c r="K60">
        <v>10</v>
      </c>
      <c r="L60">
        <v>77.430000000000007</v>
      </c>
      <c r="M60">
        <v>2017</v>
      </c>
      <c r="N60">
        <v>122131</v>
      </c>
      <c r="O60" t="s">
        <v>24</v>
      </c>
      <c r="P60">
        <v>2.7458668966365898</v>
      </c>
      <c r="Q60">
        <v>1</v>
      </c>
      <c r="R60" t="s">
        <v>25</v>
      </c>
      <c r="S60">
        <v>119142.9</v>
      </c>
      <c r="T60">
        <v>-1.11368485725649E-2</v>
      </c>
      <c r="AU60">
        <v>132381</v>
      </c>
      <c r="AV60">
        <v>122131</v>
      </c>
      <c r="AW60">
        <v>121383.97500000001</v>
      </c>
      <c r="AX60">
        <v>120636.95</v>
      </c>
      <c r="AY60">
        <v>119889.925</v>
      </c>
      <c r="AZ60">
        <v>119142.9</v>
      </c>
      <c r="BA60">
        <v>117816.023564203</v>
      </c>
      <c r="BB60">
        <v>116503.92435034701</v>
      </c>
      <c r="BC60">
        <v>115206.43778674801</v>
      </c>
      <c r="BD60">
        <v>113923.401134532</v>
      </c>
      <c r="BE60">
        <v>112654.653467225</v>
      </c>
      <c r="BF60">
        <v>111400.035650566</v>
      </c>
      <c r="BG60">
        <v>110159.390322547</v>
      </c>
      <c r="BH60">
        <v>108932.56187367901</v>
      </c>
      <c r="BI60">
        <v>107719.39642747</v>
      </c>
      <c r="BJ60">
        <v>106519.74182112901</v>
      </c>
      <c r="BK60">
        <v>105333.447586479</v>
      </c>
      <c r="BL60">
        <v>104160.364931082</v>
      </c>
      <c r="BM60">
        <v>103000.34671958099</v>
      </c>
      <c r="BN60">
        <v>101853.247455244</v>
      </c>
      <c r="BO60">
        <v>100718.923261711</v>
      </c>
      <c r="BP60">
        <v>99597.231864953603</v>
      </c>
      <c r="BQ60">
        <v>98488.032575427002</v>
      </c>
      <c r="BR60">
        <v>97391.186270424601</v>
      </c>
      <c r="BS60">
        <v>96306.555376628399</v>
      </c>
      <c r="BT60">
        <v>95234.003852853493</v>
      </c>
      <c r="BU60">
        <v>94173.397172985293</v>
      </c>
      <c r="BV60">
        <v>93124.6023091057</v>
      </c>
      <c r="BW60">
        <v>92087.4877148089</v>
      </c>
      <c r="BX60">
        <v>91061.923308701094</v>
      </c>
      <c r="BY60">
        <v>90047.780458085603</v>
      </c>
      <c r="BZ60">
        <v>89044.931962828297</v>
      </c>
      <c r="CA60">
        <v>88053.252039403902</v>
      </c>
      <c r="CB60">
        <v>87072.616305119198</v>
      </c>
      <c r="CC60">
        <v>86102.901762512003</v>
      </c>
      <c r="CD60" s="8" t="b">
        <f>IF(ISNUMBER(VLOOKUP(A60,profiles_2021!A:A,1,FALSE)),TRUE,FALSE)</f>
        <v>1</v>
      </c>
      <c r="CE60" t="str">
        <f>INDEX('C5 - Emissions methodology 2018'!$A$2:$K$2628,MATCH($A60,'C5 - Emissions methodology 2018'!$A$2:$A$2628,0),MATCH(CE$1,'C5 - Emissions methodology 2018'!$A$1:$K$1,0))</f>
        <v>Services</v>
      </c>
    </row>
    <row r="61" spans="1:83" x14ac:dyDescent="0.25">
      <c r="A61">
        <v>1502</v>
      </c>
      <c r="B61" t="s">
        <v>114</v>
      </c>
      <c r="C61" t="s">
        <v>21</v>
      </c>
      <c r="D61">
        <v>2015</v>
      </c>
      <c r="E61" t="s">
        <v>88</v>
      </c>
      <c r="F61" t="s">
        <v>54</v>
      </c>
      <c r="G61">
        <v>2015</v>
      </c>
      <c r="H61">
        <v>371156</v>
      </c>
      <c r="I61">
        <v>100</v>
      </c>
      <c r="J61">
        <v>2018</v>
      </c>
      <c r="K61">
        <v>30</v>
      </c>
      <c r="L61">
        <v>100</v>
      </c>
      <c r="M61">
        <v>2017</v>
      </c>
      <c r="N61">
        <v>276524</v>
      </c>
      <c r="O61" t="s">
        <v>24</v>
      </c>
      <c r="P61">
        <v>3.2844371974024398</v>
      </c>
      <c r="Q61">
        <v>1</v>
      </c>
      <c r="R61" t="s">
        <v>25</v>
      </c>
      <c r="S61">
        <v>259809.2</v>
      </c>
      <c r="T61">
        <v>-1.11368485725649E-2</v>
      </c>
      <c r="AT61">
        <v>371156</v>
      </c>
      <c r="AU61">
        <v>323840</v>
      </c>
      <c r="AV61">
        <v>276524</v>
      </c>
      <c r="AW61">
        <v>259809.2</v>
      </c>
      <c r="AX61">
        <v>256915.74428183999</v>
      </c>
      <c r="AY61">
        <v>254054.51254186599</v>
      </c>
      <c r="AZ61">
        <v>251225.14590651001</v>
      </c>
      <c r="BA61">
        <v>248427.28949892899</v>
      </c>
      <c r="BB61">
        <v>245660.59239448601</v>
      </c>
      <c r="BC61">
        <v>242924.70757674199</v>
      </c>
      <c r="BD61">
        <v>240219.29189392601</v>
      </c>
      <c r="BE61">
        <v>237544.006015894</v>
      </c>
      <c r="BF61">
        <v>234898.51439157501</v>
      </c>
      <c r="BG61">
        <v>232282.48520687499</v>
      </c>
      <c r="BH61">
        <v>229695.59034306699</v>
      </c>
      <c r="BI61">
        <v>227137.50533563099</v>
      </c>
      <c r="BJ61">
        <v>224607.909333558</v>
      </c>
      <c r="BK61">
        <v>222106.48505910899</v>
      </c>
      <c r="BL61">
        <v>219632.91876802099</v>
      </c>
      <c r="BM61">
        <v>217186.90021015101</v>
      </c>
      <c r="BN61">
        <v>214768.122590566</v>
      </c>
      <c r="BO61">
        <v>212376.28253106101</v>
      </c>
      <c r="BP61">
        <v>210011.080032108</v>
      </c>
      <c r="BQ61">
        <v>207672.21843523</v>
      </c>
      <c r="BR61">
        <v>205359.40438578799</v>
      </c>
      <c r="BS61">
        <v>203072.34779619201</v>
      </c>
      <c r="BT61">
        <v>200810.76180951</v>
      </c>
      <c r="BU61">
        <v>198574.362763496</v>
      </c>
      <c r="BV61">
        <v>196362.87015500601</v>
      </c>
      <c r="BW61">
        <v>194176.00660481499</v>
      </c>
      <c r="BX61">
        <v>192013.497822832</v>
      </c>
      <c r="BY61">
        <v>189875.07257369001</v>
      </c>
      <c r="BZ61">
        <v>187760.46264273199</v>
      </c>
      <c r="CA61">
        <v>185669.40280236601</v>
      </c>
      <c r="CB61">
        <v>183601.630778797</v>
      </c>
      <c r="CC61">
        <v>181556.88721913801</v>
      </c>
      <c r="CD61" s="8" t="b">
        <f>IF(ISNUMBER(VLOOKUP(A61,profiles_2021!A:A,1,FALSE)),TRUE,FALSE)</f>
        <v>1</v>
      </c>
      <c r="CE61" t="str">
        <f>INDEX('C5 - Emissions methodology 2018'!$A$2:$K$2628,MATCH($A61,'C5 - Emissions methodology 2018'!$A$2:$A$2628,0),MATCH(CE$1,'C5 - Emissions methodology 2018'!$A$1:$K$1,0))</f>
        <v>Services</v>
      </c>
    </row>
    <row r="62" spans="1:83" hidden="1" x14ac:dyDescent="0.25">
      <c r="A62">
        <v>31375</v>
      </c>
      <c r="B62" t="s">
        <v>115</v>
      </c>
      <c r="C62" t="s">
        <v>116</v>
      </c>
      <c r="D62">
        <v>2015</v>
      </c>
      <c r="E62" t="s">
        <v>117</v>
      </c>
      <c r="F62" t="s">
        <v>54</v>
      </c>
      <c r="G62">
        <v>2015</v>
      </c>
      <c r="H62">
        <v>10765.26</v>
      </c>
      <c r="I62">
        <v>99</v>
      </c>
      <c r="J62">
        <v>2020</v>
      </c>
      <c r="K62">
        <v>20</v>
      </c>
      <c r="L62">
        <v>24</v>
      </c>
      <c r="M62">
        <v>2017</v>
      </c>
      <c r="N62">
        <v>10401.36</v>
      </c>
      <c r="O62" t="s">
        <v>24</v>
      </c>
      <c r="P62">
        <v>3.1753739102585401</v>
      </c>
      <c r="Q62">
        <v>1</v>
      </c>
      <c r="R62" t="s">
        <v>25</v>
      </c>
      <c r="S62">
        <v>8612.2080000000005</v>
      </c>
      <c r="T62">
        <v>-1.11368485725649E-2</v>
      </c>
      <c r="AT62">
        <v>10765.26</v>
      </c>
      <c r="AU62">
        <v>10583.31</v>
      </c>
      <c r="AV62">
        <v>10401.36</v>
      </c>
      <c r="AW62">
        <v>9804.9760000000006</v>
      </c>
      <c r="AX62">
        <v>9208.5920000000006</v>
      </c>
      <c r="AY62">
        <v>8612.2080000000005</v>
      </c>
      <c r="AZ62">
        <v>8516.2951436285603</v>
      </c>
      <c r="BA62">
        <v>8421.4504542147006</v>
      </c>
      <c r="BB62">
        <v>8327.6620357447591</v>
      </c>
      <c r="BC62">
        <v>8234.9181246891694</v>
      </c>
      <c r="BD62">
        <v>8143.2070885270296</v>
      </c>
      <c r="BE62">
        <v>8052.5174242870698</v>
      </c>
      <c r="BF62">
        <v>7962.8377571048404</v>
      </c>
      <c r="BG62">
        <v>7874.1568387960697</v>
      </c>
      <c r="BH62">
        <v>7786.4635464457697</v>
      </c>
      <c r="BI62">
        <v>7699.7468810132004</v>
      </c>
      <c r="BJ62">
        <v>7613.9959659522801</v>
      </c>
      <c r="BK62">
        <v>7529.2000458473503</v>
      </c>
      <c r="BL62">
        <v>7445.3484850641998</v>
      </c>
      <c r="BM62">
        <v>7362.4307664160597</v>
      </c>
      <c r="BN62">
        <v>7280.4364898445001</v>
      </c>
      <c r="BO62">
        <v>7199.3553711149198</v>
      </c>
      <c r="BP62">
        <v>7119.1772405267302</v>
      </c>
      <c r="BQ62">
        <v>7039.8920416377396</v>
      </c>
      <c r="BR62">
        <v>6961.4898300028099</v>
      </c>
      <c r="BS62">
        <v>6883.9607719266196</v>
      </c>
      <c r="BT62">
        <v>6807.2951432301998</v>
      </c>
      <c r="BU62">
        <v>6731.4833280312896</v>
      </c>
      <c r="BV62">
        <v>6656.5158175382503</v>
      </c>
      <c r="BW62">
        <v>6582.38320885745</v>
      </c>
      <c r="BX62">
        <v>6509.07620381381</v>
      </c>
      <c r="BY62">
        <v>6436.5856077846502</v>
      </c>
      <c r="BZ62">
        <v>6364.9023285464</v>
      </c>
      <c r="CA62">
        <v>6294.0173751342099</v>
      </c>
      <c r="CB62">
        <v>6223.9218567142498</v>
      </c>
      <c r="CC62">
        <v>6154.6069814685497</v>
      </c>
      <c r="CD62" s="8" t="b">
        <f>IF(ISNUMBER(VLOOKUP(A62,profiles_2021!A:A,1,FALSE)),TRUE,FALSE)</f>
        <v>0</v>
      </c>
      <c r="CE62" t="str">
        <f>INDEX('C5 - Emissions methodology 2018'!$A$2:$K$2628,MATCH($A62,'C5 - Emissions methodology 2018'!$A$2:$A$2628,0),MATCH(CE$1,'C5 - Emissions methodology 2018'!$A$1:$K$1,0))</f>
        <v>Manufacturing</v>
      </c>
    </row>
    <row r="63" spans="1:83" x14ac:dyDescent="0.25">
      <c r="A63">
        <v>23318</v>
      </c>
      <c r="B63" t="s">
        <v>118</v>
      </c>
      <c r="C63" t="s">
        <v>76</v>
      </c>
      <c r="D63">
        <v>2017</v>
      </c>
      <c r="E63" t="s">
        <v>117</v>
      </c>
      <c r="F63" t="s">
        <v>54</v>
      </c>
      <c r="G63">
        <v>2017</v>
      </c>
      <c r="H63">
        <v>8230000</v>
      </c>
      <c r="I63">
        <v>100</v>
      </c>
      <c r="J63">
        <v>2025</v>
      </c>
      <c r="K63">
        <v>60</v>
      </c>
      <c r="L63">
        <v>0</v>
      </c>
      <c r="M63">
        <v>2017</v>
      </c>
      <c r="N63">
        <v>8230000</v>
      </c>
      <c r="O63" t="s">
        <v>45</v>
      </c>
      <c r="P63">
        <v>3.5886278780487801</v>
      </c>
      <c r="Q63">
        <v>1</v>
      </c>
      <c r="R63" t="s">
        <v>25</v>
      </c>
      <c r="S63">
        <v>3292000</v>
      </c>
      <c r="T63">
        <v>-1.11368485725649E-2</v>
      </c>
      <c r="AV63">
        <v>8230000</v>
      </c>
      <c r="AW63">
        <v>7612750</v>
      </c>
      <c r="AX63">
        <v>6995500</v>
      </c>
      <c r="AY63">
        <v>6378250</v>
      </c>
      <c r="AZ63">
        <v>5761000</v>
      </c>
      <c r="BA63">
        <v>5143750</v>
      </c>
      <c r="BB63">
        <v>4526500</v>
      </c>
      <c r="BC63">
        <v>3909250</v>
      </c>
      <c r="BD63">
        <v>3292000</v>
      </c>
      <c r="BE63">
        <v>3255337.4944991102</v>
      </c>
      <c r="BF63">
        <v>3219083.2937702802</v>
      </c>
      <c r="BG63">
        <v>3183232.85058509</v>
      </c>
      <c r="BH63">
        <v>3147781.6683569099</v>
      </c>
      <c r="BI63">
        <v>3112725.3005769202</v>
      </c>
      <c r="BJ63">
        <v>3078059.3502564002</v>
      </c>
      <c r="BK63">
        <v>3043779.4693752299</v>
      </c>
      <c r="BL63">
        <v>3009881.3583365199</v>
      </c>
      <c r="BM63">
        <v>2976360.7654273398</v>
      </c>
      <c r="BN63">
        <v>2943213.4862854499</v>
      </c>
      <c r="BO63">
        <v>2910435.3633719599</v>
      </c>
      <c r="BP63">
        <v>2878022.2854498499</v>
      </c>
      <c r="BQ63">
        <v>2845970.1870683199</v>
      </c>
      <c r="BR63">
        <v>2814275.0480529098</v>
      </c>
      <c r="BS63">
        <v>2782932.8930012002</v>
      </c>
      <c r="BT63">
        <v>2751939.79078423</v>
      </c>
      <c r="BU63">
        <v>2721291.8540534498</v>
      </c>
      <c r="BV63">
        <v>2690985.2387530999</v>
      </c>
      <c r="BW63">
        <v>2661016.1436381</v>
      </c>
      <c r="BX63">
        <v>2631380.80979726</v>
      </c>
      <c r="BY63">
        <v>2602075.52018179</v>
      </c>
      <c r="BZ63">
        <v>2573096.5991391502</v>
      </c>
      <c r="CA63">
        <v>2544440.4119519498</v>
      </c>
      <c r="CB63">
        <v>2516103.3643821301</v>
      </c>
      <c r="CC63">
        <v>2488081.9022200899</v>
      </c>
      <c r="CD63" s="8" t="b">
        <f>IF(ISNUMBER(VLOOKUP(A63,profiles_2021!A:A,1,FALSE)),TRUE,FALSE)</f>
        <v>1</v>
      </c>
      <c r="CE63" t="str">
        <f>INDEX('C5 - Emissions methodology 2018'!$A$2:$K$2628,MATCH($A63,'C5 - Emissions methodology 2018'!$A$2:$A$2628,0),MATCH(CE$1,'C5 - Emissions methodology 2018'!$A$1:$K$1,0))</f>
        <v>Food, beverage &amp; agriculture</v>
      </c>
    </row>
    <row r="64" spans="1:83" hidden="1" x14ac:dyDescent="0.25">
      <c r="A64">
        <v>1574</v>
      </c>
      <c r="B64" t="s">
        <v>119</v>
      </c>
      <c r="C64" t="s">
        <v>27</v>
      </c>
      <c r="D64">
        <v>2015</v>
      </c>
      <c r="E64" t="s">
        <v>22</v>
      </c>
      <c r="F64" t="s">
        <v>23</v>
      </c>
      <c r="G64">
        <v>2015</v>
      </c>
      <c r="H64">
        <v>691000</v>
      </c>
      <c r="I64">
        <v>100</v>
      </c>
      <c r="J64">
        <v>2020</v>
      </c>
      <c r="K64">
        <v>10</v>
      </c>
      <c r="L64">
        <v>100</v>
      </c>
      <c r="M64">
        <v>2017</v>
      </c>
      <c r="N64">
        <v>621900</v>
      </c>
      <c r="O64" t="s">
        <v>24</v>
      </c>
      <c r="P64">
        <v>2.7454349536585401</v>
      </c>
      <c r="Q64">
        <v>1</v>
      </c>
      <c r="R64" t="s">
        <v>25</v>
      </c>
      <c r="S64">
        <v>621900</v>
      </c>
      <c r="T64">
        <v>-1.11368485725649E-2</v>
      </c>
      <c r="AT64">
        <v>691000</v>
      </c>
      <c r="AU64">
        <v>656450</v>
      </c>
      <c r="AV64">
        <v>621900</v>
      </c>
      <c r="AW64">
        <v>621900</v>
      </c>
      <c r="AX64">
        <v>621900</v>
      </c>
      <c r="AY64">
        <v>621900</v>
      </c>
      <c r="AZ64">
        <v>614973.99387272098</v>
      </c>
      <c r="BA64">
        <v>608125.12162689597</v>
      </c>
      <c r="BB64">
        <v>601352.52423416404</v>
      </c>
      <c r="BC64">
        <v>594655.35223303898</v>
      </c>
      <c r="BD64">
        <v>588032.765622354</v>
      </c>
      <c r="BE64">
        <v>581483.93375591096</v>
      </c>
      <c r="BF64">
        <v>575008.03523829195</v>
      </c>
      <c r="BG64">
        <v>568604.257821835</v>
      </c>
      <c r="BH64">
        <v>562271.79830475803</v>
      </c>
      <c r="BI64">
        <v>556009.86243041395</v>
      </c>
      <c r="BJ64">
        <v>549817.66478767397</v>
      </c>
      <c r="BK64">
        <v>543694.42871241202</v>
      </c>
      <c r="BL64">
        <v>537639.38619009499</v>
      </c>
      <c r="BM64">
        <v>531651.77775944897</v>
      </c>
      <c r="BN64">
        <v>525730.85241720697</v>
      </c>
      <c r="BO64">
        <v>519875.867523911</v>
      </c>
      <c r="BP64">
        <v>514086.08871076698</v>
      </c>
      <c r="BQ64">
        <v>508360.78978753299</v>
      </c>
      <c r="BR64">
        <v>502699.25265143899</v>
      </c>
      <c r="BS64">
        <v>497100.76719711901</v>
      </c>
      <c r="BT64">
        <v>491564.63122753898</v>
      </c>
      <c r="BU64">
        <v>486090.150365929</v>
      </c>
      <c r="BV64">
        <v>480676.63796868798</v>
      </c>
      <c r="BW64">
        <v>475323.41503926099</v>
      </c>
      <c r="BX64">
        <v>470029.81014297501</v>
      </c>
      <c r="BY64">
        <v>464795.15932282101</v>
      </c>
      <c r="BZ64">
        <v>459618.80601618101</v>
      </c>
      <c r="CA64">
        <v>454500.10097247601</v>
      </c>
      <c r="CB64">
        <v>449438.40217173001</v>
      </c>
      <c r="CC64">
        <v>444433.074744048</v>
      </c>
      <c r="CD64" s="8" t="b">
        <f>IF(ISNUMBER(VLOOKUP(A64,profiles_2021!A:A,1,FALSE)),TRUE,FALSE)</f>
        <v>0</v>
      </c>
      <c r="CE64" t="str">
        <f>INDEX('C5 - Emissions methodology 2018'!$A$2:$K$2628,MATCH($A64,'C5 - Emissions methodology 2018'!$A$2:$A$2628,0),MATCH(CE$1,'C5 - Emissions methodology 2018'!$A$1:$K$1,0))</f>
        <v>Biotech, health care &amp; pharma</v>
      </c>
    </row>
    <row r="65" spans="1:83" hidden="1" x14ac:dyDescent="0.25">
      <c r="A65">
        <v>1613</v>
      </c>
      <c r="B65" t="s">
        <v>120</v>
      </c>
      <c r="C65" t="s">
        <v>36</v>
      </c>
      <c r="D65">
        <v>2018</v>
      </c>
      <c r="E65" t="s">
        <v>22</v>
      </c>
      <c r="F65" t="s">
        <v>23</v>
      </c>
      <c r="G65">
        <v>2015</v>
      </c>
      <c r="H65">
        <v>285527</v>
      </c>
      <c r="I65">
        <v>100</v>
      </c>
      <c r="J65">
        <v>2025</v>
      </c>
      <c r="K65">
        <v>68</v>
      </c>
      <c r="L65">
        <v>0</v>
      </c>
      <c r="M65">
        <v>2017</v>
      </c>
      <c r="N65">
        <v>285527</v>
      </c>
      <c r="O65" t="s">
        <v>45</v>
      </c>
      <c r="P65">
        <v>3.3278334307487798</v>
      </c>
      <c r="Q65">
        <v>1</v>
      </c>
      <c r="R65" t="s">
        <v>25</v>
      </c>
      <c r="S65">
        <v>91368.639999999898</v>
      </c>
      <c r="T65">
        <v>-1.11368485725649E-2</v>
      </c>
      <c r="AT65">
        <v>285527</v>
      </c>
      <c r="AU65">
        <v>285527</v>
      </c>
      <c r="AV65">
        <v>285527</v>
      </c>
      <c r="AW65">
        <v>261257.20499999999</v>
      </c>
      <c r="AX65">
        <v>236987.41</v>
      </c>
      <c r="AY65">
        <v>212717.61499999999</v>
      </c>
      <c r="AZ65">
        <v>188447.82</v>
      </c>
      <c r="BA65">
        <v>164178.02499999999</v>
      </c>
      <c r="BB65">
        <v>139908.22999999899</v>
      </c>
      <c r="BC65">
        <v>115638.435</v>
      </c>
      <c r="BD65">
        <v>91368.639999999898</v>
      </c>
      <c r="BE65">
        <v>90351.081292038696</v>
      </c>
      <c r="BF65">
        <v>89344.854981321798</v>
      </c>
      <c r="BG65">
        <v>88349.834860657094</v>
      </c>
      <c r="BH65">
        <v>87365.896128402805</v>
      </c>
      <c r="BI65">
        <v>86392.915372814299</v>
      </c>
      <c r="BJ65">
        <v>85430.770556564894</v>
      </c>
      <c r="BK65">
        <v>84479.341001438894</v>
      </c>
      <c r="BL65">
        <v>83538.507373195796</v>
      </c>
      <c r="BM65">
        <v>82608.151666602396</v>
      </c>
      <c r="BN65">
        <v>81688.157190632002</v>
      </c>
      <c r="BO65">
        <v>80778.408553828005</v>
      </c>
      <c r="BP65">
        <v>79878.791649831299</v>
      </c>
      <c r="BQ65">
        <v>78989.1936430676</v>
      </c>
      <c r="BR65">
        <v>78109.502954595795</v>
      </c>
      <c r="BS65">
        <v>77239.609248112101</v>
      </c>
      <c r="BT65">
        <v>76379.403416111803</v>
      </c>
      <c r="BU65">
        <v>75528.777566203702</v>
      </c>
      <c r="BV65">
        <v>74687.625007577997</v>
      </c>
      <c r="BW65">
        <v>73855.840237624099</v>
      </c>
      <c r="BX65">
        <v>73033.318928698107</v>
      </c>
      <c r="BY65">
        <v>72219.957915037303</v>
      </c>
      <c r="BZ65">
        <v>71415.655179820606</v>
      </c>
      <c r="CA65">
        <v>70620.3098423724</v>
      </c>
      <c r="CB65">
        <v>69833.822145510305</v>
      </c>
      <c r="CC65">
        <v>69056.093443032296</v>
      </c>
      <c r="CD65" s="8" t="b">
        <f>IF(ISNUMBER(VLOOKUP(A65,profiles_2021!A:A,1,FALSE)),TRUE,FALSE)</f>
        <v>0</v>
      </c>
      <c r="CE65" t="str">
        <f>INDEX('C5 - Emissions methodology 2018'!$A$2:$K$2628,MATCH($A65,'C5 - Emissions methodology 2018'!$A$2:$A$2628,0),MATCH(CE$1,'C5 - Emissions methodology 2018'!$A$1:$K$1,0))</f>
        <v>Services</v>
      </c>
    </row>
    <row r="66" spans="1:83" x14ac:dyDescent="0.25">
      <c r="A66">
        <v>33628</v>
      </c>
      <c r="B66" t="s">
        <v>121</v>
      </c>
      <c r="C66" t="s">
        <v>27</v>
      </c>
      <c r="D66">
        <v>2010</v>
      </c>
      <c r="E66" t="s">
        <v>22</v>
      </c>
      <c r="F66" t="s">
        <v>23</v>
      </c>
      <c r="G66">
        <v>2010</v>
      </c>
      <c r="H66">
        <v>1966.23</v>
      </c>
      <c r="I66">
        <v>100</v>
      </c>
      <c r="J66">
        <v>2030</v>
      </c>
      <c r="K66">
        <v>100</v>
      </c>
      <c r="L66">
        <v>0</v>
      </c>
      <c r="M66">
        <v>2017</v>
      </c>
      <c r="N66">
        <v>1966.23</v>
      </c>
      <c r="O66" t="s">
        <v>24</v>
      </c>
      <c r="P66">
        <v>3.6502440990620202</v>
      </c>
      <c r="Q66">
        <v>1</v>
      </c>
      <c r="R66" t="s">
        <v>25</v>
      </c>
      <c r="S66">
        <v>0</v>
      </c>
      <c r="T66">
        <v>-1.11368485725649E-2</v>
      </c>
      <c r="AO66">
        <v>1966.23</v>
      </c>
      <c r="AP66">
        <v>1966.23</v>
      </c>
      <c r="AQ66">
        <v>1966.23</v>
      </c>
      <c r="AR66">
        <v>1966.23</v>
      </c>
      <c r="AS66">
        <v>1966.23</v>
      </c>
      <c r="AT66">
        <v>1966.23</v>
      </c>
      <c r="AU66">
        <v>1966.23</v>
      </c>
      <c r="AV66">
        <v>1966.23</v>
      </c>
      <c r="AW66">
        <v>1814.9815384615299</v>
      </c>
      <c r="AX66">
        <v>1663.73307692307</v>
      </c>
      <c r="AY66">
        <v>1512.4846153846099</v>
      </c>
      <c r="AZ66">
        <v>1361.23615384615</v>
      </c>
      <c r="BA66">
        <v>1209.9876923076899</v>
      </c>
      <c r="BB66">
        <v>1058.7392307692301</v>
      </c>
      <c r="BC66">
        <v>907.49076923076905</v>
      </c>
      <c r="BD66">
        <v>756.24230769230701</v>
      </c>
      <c r="BE66">
        <v>604.99384615384599</v>
      </c>
      <c r="BF66">
        <v>453.74538461538401</v>
      </c>
      <c r="BG66">
        <v>302.496923076923</v>
      </c>
      <c r="BH66">
        <v>151.24846153846099</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s="8" t="b">
        <f>IF(ISNUMBER(VLOOKUP(A66,profiles_2021!A:A,1,FALSE)),TRUE,FALSE)</f>
        <v>1</v>
      </c>
      <c r="CE66" t="str">
        <f>INDEX('C5 - Emissions methodology 2018'!$A$2:$K$2628,MATCH($A66,'C5 - Emissions methodology 2018'!$A$2:$A$2628,0),MATCH(CE$1,'C5 - Emissions methodology 2018'!$A$1:$K$1,0))</f>
        <v>Infrastructure</v>
      </c>
    </row>
    <row r="67" spans="1:83" hidden="1" x14ac:dyDescent="0.25">
      <c r="A67">
        <v>22901</v>
      </c>
      <c r="B67" t="s">
        <v>122</v>
      </c>
      <c r="C67" t="s">
        <v>27</v>
      </c>
      <c r="D67">
        <v>2010</v>
      </c>
      <c r="E67" t="s">
        <v>28</v>
      </c>
      <c r="F67" t="s">
        <v>23</v>
      </c>
      <c r="G67">
        <v>2010</v>
      </c>
      <c r="H67">
        <v>895558</v>
      </c>
      <c r="I67">
        <v>100</v>
      </c>
      <c r="J67">
        <v>2017</v>
      </c>
      <c r="K67">
        <v>18.5</v>
      </c>
      <c r="L67">
        <v>100</v>
      </c>
      <c r="M67">
        <v>2017</v>
      </c>
      <c r="N67">
        <v>729879.76999999897</v>
      </c>
      <c r="O67" t="s">
        <v>24</v>
      </c>
      <c r="P67">
        <v>2.8289919948243898</v>
      </c>
      <c r="Q67">
        <v>1</v>
      </c>
      <c r="R67" t="s">
        <v>25</v>
      </c>
      <c r="S67">
        <v>729879.77</v>
      </c>
      <c r="T67">
        <v>-1.11368485725649E-2</v>
      </c>
      <c r="AO67">
        <v>895558</v>
      </c>
      <c r="AP67">
        <v>871889.681428571</v>
      </c>
      <c r="AQ67">
        <v>848221.362857142</v>
      </c>
      <c r="AR67">
        <v>824553.04428571404</v>
      </c>
      <c r="AS67">
        <v>800884.72571428504</v>
      </c>
      <c r="AT67">
        <v>777216.40714285697</v>
      </c>
      <c r="AU67">
        <v>753548.08857142797</v>
      </c>
      <c r="AV67">
        <v>729879.77</v>
      </c>
      <c r="AW67">
        <v>721751.20952533104</v>
      </c>
      <c r="AX67">
        <v>713713.17559778201</v>
      </c>
      <c r="AY67">
        <v>705764.66003690497</v>
      </c>
      <c r="AZ67">
        <v>697904.665890206</v>
      </c>
      <c r="BA67">
        <v>690132.207308101</v>
      </c>
      <c r="BB67">
        <v>682446.30942026002</v>
      </c>
      <c r="BC67">
        <v>674846.008213341</v>
      </c>
      <c r="BD67">
        <v>667330.35041006899</v>
      </c>
      <c r="BE67">
        <v>659898.393349675</v>
      </c>
      <c r="BF67">
        <v>652549.20486966101</v>
      </c>
      <c r="BG67">
        <v>645281.86318888003</v>
      </c>
      <c r="BH67">
        <v>638095.45679192303</v>
      </c>
      <c r="BI67">
        <v>630989.08431478997</v>
      </c>
      <c r="BJ67">
        <v>623961.854431835</v>
      </c>
      <c r="BK67">
        <v>617012.88574397005</v>
      </c>
      <c r="BL67">
        <v>610141.30666811799</v>
      </c>
      <c r="BM67">
        <v>603346.255327889</v>
      </c>
      <c r="BN67">
        <v>596626.87944547797</v>
      </c>
      <c r="BO67">
        <v>589982.336234772</v>
      </c>
      <c r="BP67">
        <v>583411.79229563696</v>
      </c>
      <c r="BQ67">
        <v>576914.42350939196</v>
      </c>
      <c r="BR67">
        <v>570489.41493543901</v>
      </c>
      <c r="BS67">
        <v>564135.96070905204</v>
      </c>
      <c r="BT67">
        <v>557853.26394029695</v>
      </c>
      <c r="BU67">
        <v>551640.53661408299</v>
      </c>
      <c r="BV67">
        <v>545496.99949132302</v>
      </c>
      <c r="BW67">
        <v>539421.88201119995</v>
      </c>
      <c r="BX67">
        <v>533414.42219451303</v>
      </c>
      <c r="BY67">
        <v>527473.86654811096</v>
      </c>
      <c r="BZ67">
        <v>521599.46997037902</v>
      </c>
      <c r="CA67">
        <v>515790.495657789</v>
      </c>
      <c r="CB67">
        <v>510046.21501247998</v>
      </c>
      <c r="CC67">
        <v>504365.90755087603</v>
      </c>
      <c r="CD67" s="8" t="b">
        <f>IF(ISNUMBER(VLOOKUP(A67,profiles_2021!A:A,1,FALSE)),TRUE,FALSE)</f>
        <v>0</v>
      </c>
      <c r="CE67" t="str">
        <f>INDEX('C5 - Emissions methodology 2018'!$A$2:$K$2628,MATCH($A67,'C5 - Emissions methodology 2018'!$A$2:$A$2628,0),MATCH(CE$1,'C5 - Emissions methodology 2018'!$A$1:$K$1,0))</f>
        <v>Manufacturing</v>
      </c>
    </row>
    <row r="68" spans="1:83" x14ac:dyDescent="0.25">
      <c r="A68">
        <v>22379</v>
      </c>
      <c r="B68" t="s">
        <v>123</v>
      </c>
      <c r="C68" t="s">
        <v>52</v>
      </c>
      <c r="D68">
        <v>2017</v>
      </c>
      <c r="E68" t="s">
        <v>22</v>
      </c>
      <c r="F68" t="s">
        <v>23</v>
      </c>
      <c r="G68">
        <v>2016</v>
      </c>
      <c r="H68">
        <v>157548</v>
      </c>
      <c r="I68">
        <v>100</v>
      </c>
      <c r="J68">
        <v>2030</v>
      </c>
      <c r="K68">
        <v>59</v>
      </c>
      <c r="L68">
        <v>29</v>
      </c>
      <c r="M68">
        <v>2017</v>
      </c>
      <c r="N68">
        <v>132847</v>
      </c>
      <c r="O68" t="s">
        <v>45</v>
      </c>
      <c r="P68">
        <v>3.2402596567390201</v>
      </c>
      <c r="Q68">
        <v>1</v>
      </c>
      <c r="R68" t="s">
        <v>25</v>
      </c>
      <c r="S68">
        <v>64594.68</v>
      </c>
      <c r="T68">
        <v>-1.11368485725649E-2</v>
      </c>
      <c r="AU68">
        <v>157548</v>
      </c>
      <c r="AV68">
        <v>132847</v>
      </c>
      <c r="AW68">
        <v>127596.82153846099</v>
      </c>
      <c r="AX68">
        <v>122346.64307692301</v>
      </c>
      <c r="AY68">
        <v>117096.464615384</v>
      </c>
      <c r="AZ68">
        <v>111846.286153846</v>
      </c>
      <c r="BA68">
        <v>106596.10769230701</v>
      </c>
      <c r="BB68">
        <v>101345.929230769</v>
      </c>
      <c r="BC68">
        <v>96095.750769230697</v>
      </c>
      <c r="BD68">
        <v>90845.572307692302</v>
      </c>
      <c r="BE68">
        <v>85595.393846153805</v>
      </c>
      <c r="BF68">
        <v>80345.215384615294</v>
      </c>
      <c r="BG68">
        <v>75095.036923076899</v>
      </c>
      <c r="BH68">
        <v>69844.858461538402</v>
      </c>
      <c r="BI68">
        <v>64594.68</v>
      </c>
      <c r="BJ68">
        <v>63875.298830246698</v>
      </c>
      <c r="BK68">
        <v>63163.929299646901</v>
      </c>
      <c r="BL68">
        <v>62460.482183788503</v>
      </c>
      <c r="BM68">
        <v>61764.869251938297</v>
      </c>
      <c r="BN68">
        <v>61077.0032559752</v>
      </c>
      <c r="BO68">
        <v>60396.797919447301</v>
      </c>
      <c r="BP68">
        <v>59724.167926750597</v>
      </c>
      <c r="BQ68">
        <v>59059.028912428003</v>
      </c>
      <c r="BR68">
        <v>58401.297450587503</v>
      </c>
      <c r="BS68">
        <v>57750.891044438999</v>
      </c>
      <c r="BT68">
        <v>57107.728115946396</v>
      </c>
      <c r="BU68">
        <v>56471.727995595902</v>
      </c>
      <c r="BV68">
        <v>55842.810912277899</v>
      </c>
      <c r="BW68">
        <v>55220.897983281502</v>
      </c>
      <c r="BX68">
        <v>54605.911204400603</v>
      </c>
      <c r="BY68">
        <v>53997.773440150297</v>
      </c>
      <c r="BZ68">
        <v>53396.408414091602</v>
      </c>
      <c r="CA68">
        <v>52801.740699265101</v>
      </c>
      <c r="CB68">
        <v>52213.695708729501</v>
      </c>
      <c r="CC68">
        <v>51632.199686207401</v>
      </c>
      <c r="CD68" s="8" t="b">
        <f>IF(ISNUMBER(VLOOKUP(A68,profiles_2021!A:A,1,FALSE)),TRUE,FALSE)</f>
        <v>1</v>
      </c>
      <c r="CE68" t="str">
        <f>INDEX('C5 - Emissions methodology 2018'!$A$2:$K$2628,MATCH($A68,'C5 - Emissions methodology 2018'!$A$2:$A$2628,0),MATCH(CE$1,'C5 - Emissions methodology 2018'!$A$1:$K$1,0))</f>
        <v>Manufacturing</v>
      </c>
    </row>
    <row r="69" spans="1:83" hidden="1" x14ac:dyDescent="0.25">
      <c r="A69">
        <v>1875</v>
      </c>
      <c r="B69" t="s">
        <v>124</v>
      </c>
      <c r="C69" t="s">
        <v>27</v>
      </c>
      <c r="D69">
        <v>2014</v>
      </c>
      <c r="E69" t="s">
        <v>28</v>
      </c>
      <c r="F69" t="s">
        <v>23</v>
      </c>
      <c r="G69">
        <v>2014</v>
      </c>
      <c r="H69">
        <v>30233.599999999999</v>
      </c>
      <c r="I69">
        <v>100</v>
      </c>
      <c r="J69">
        <v>2020</v>
      </c>
      <c r="K69">
        <v>30</v>
      </c>
      <c r="L69">
        <v>33</v>
      </c>
      <c r="M69">
        <v>2017</v>
      </c>
      <c r="N69">
        <v>27195.9</v>
      </c>
      <c r="O69" t="s">
        <v>24</v>
      </c>
      <c r="P69">
        <v>2.9453688770585398</v>
      </c>
      <c r="Q69">
        <v>1</v>
      </c>
      <c r="R69" t="s">
        <v>25</v>
      </c>
      <c r="S69">
        <v>21163.52</v>
      </c>
      <c r="T69">
        <v>-1.11368485725649E-2</v>
      </c>
      <c r="AS69">
        <v>30233.599999999999</v>
      </c>
      <c r="AT69">
        <v>29221.0333333333</v>
      </c>
      <c r="AU69">
        <v>28208.466666666602</v>
      </c>
      <c r="AV69">
        <v>27195.9</v>
      </c>
      <c r="AW69">
        <v>25185.106666666601</v>
      </c>
      <c r="AX69">
        <v>23174.313333333299</v>
      </c>
      <c r="AY69">
        <v>21163.52</v>
      </c>
      <c r="AZ69">
        <v>20927.8250824975</v>
      </c>
      <c r="BA69">
        <v>20694.755063600602</v>
      </c>
      <c r="BB69">
        <v>20464.280710210998</v>
      </c>
      <c r="BC69">
        <v>20236.3731147949</v>
      </c>
      <c r="BD69">
        <v>20011.003691757502</v>
      </c>
      <c r="BE69">
        <v>19788.144173857301</v>
      </c>
      <c r="BF69">
        <v>19567.766608661001</v>
      </c>
      <c r="BG69">
        <v>19349.843355037101</v>
      </c>
      <c r="BH69">
        <v>19134.3470796892</v>
      </c>
      <c r="BI69">
        <v>18921.2507537278</v>
      </c>
      <c r="BJ69">
        <v>18710.52764928</v>
      </c>
      <c r="BK69">
        <v>18502.1513361371</v>
      </c>
      <c r="BL69">
        <v>18296.095678439899</v>
      </c>
      <c r="BM69">
        <v>18092.3348314</v>
      </c>
      <c r="BN69">
        <v>17890.8432380585</v>
      </c>
      <c r="BO69">
        <v>17691.5956260807</v>
      </c>
      <c r="BP69">
        <v>17494.567004585999</v>
      </c>
      <c r="BQ69">
        <v>17299.732661013401</v>
      </c>
      <c r="BR69">
        <v>17107.068158021801</v>
      </c>
      <c r="BS69">
        <v>16916.549330425401</v>
      </c>
      <c r="BT69">
        <v>16728.1522821621</v>
      </c>
      <c r="BU69">
        <v>16541.853383296799</v>
      </c>
      <c r="BV69">
        <v>16357.6292670575</v>
      </c>
      <c r="BW69">
        <v>16175.456826904099</v>
      </c>
      <c r="BX69">
        <v>15995.3132136308</v>
      </c>
      <c r="BY69">
        <v>15817.175832499899</v>
      </c>
      <c r="BZ69">
        <v>15641.022340407701</v>
      </c>
      <c r="CA69">
        <v>15466.8306430825</v>
      </c>
      <c r="CB69">
        <v>15294.578892313</v>
      </c>
      <c r="CC69">
        <v>15124.2454832081</v>
      </c>
      <c r="CD69" s="8" t="b">
        <f>IF(ISNUMBER(VLOOKUP(A69,profiles_2021!A:A,1,FALSE)),TRUE,FALSE)</f>
        <v>0</v>
      </c>
      <c r="CE69" t="str">
        <f>INDEX('C5 - Emissions methodology 2018'!$A$2:$K$2628,MATCH($A69,'C5 - Emissions methodology 2018'!$A$2:$A$2628,0),MATCH(CE$1,'C5 - Emissions methodology 2018'!$A$1:$K$1,0))</f>
        <v>Services</v>
      </c>
    </row>
    <row r="70" spans="1:83" x14ac:dyDescent="0.25">
      <c r="A70">
        <v>2096</v>
      </c>
      <c r="B70" t="s">
        <v>125</v>
      </c>
      <c r="C70" t="s">
        <v>39</v>
      </c>
      <c r="D70">
        <v>2012</v>
      </c>
      <c r="E70" t="s">
        <v>28</v>
      </c>
      <c r="F70" t="s">
        <v>23</v>
      </c>
      <c r="G70">
        <v>2012</v>
      </c>
      <c r="H70">
        <v>4299</v>
      </c>
      <c r="I70">
        <v>100</v>
      </c>
      <c r="J70">
        <v>2020</v>
      </c>
      <c r="K70">
        <v>20</v>
      </c>
      <c r="L70">
        <v>5</v>
      </c>
      <c r="M70">
        <v>2017</v>
      </c>
      <c r="N70">
        <v>4256.01</v>
      </c>
      <c r="O70" t="s">
        <v>24</v>
      </c>
      <c r="P70">
        <v>2.84536628355854</v>
      </c>
      <c r="Q70">
        <v>1</v>
      </c>
      <c r="R70" t="s">
        <v>25</v>
      </c>
      <c r="S70">
        <v>3439.2</v>
      </c>
      <c r="T70">
        <v>-1.11368485725649E-2</v>
      </c>
      <c r="AQ70">
        <v>4299</v>
      </c>
      <c r="AR70">
        <v>4290.402</v>
      </c>
      <c r="AS70">
        <v>4281.8040000000001</v>
      </c>
      <c r="AT70">
        <v>4273.2060000000001</v>
      </c>
      <c r="AU70">
        <v>4264.6080000000002</v>
      </c>
      <c r="AV70">
        <v>4256.01</v>
      </c>
      <c r="AW70">
        <v>3983.74</v>
      </c>
      <c r="AX70">
        <v>3711.47</v>
      </c>
      <c r="AY70">
        <v>3439.2</v>
      </c>
      <c r="AZ70">
        <v>3400.8981503892301</v>
      </c>
      <c r="BA70">
        <v>3363.0228626776302</v>
      </c>
      <c r="BB70">
        <v>3325.56938630991</v>
      </c>
      <c r="BC70">
        <v>3288.5330236370201</v>
      </c>
      <c r="BD70">
        <v>3251.9091293268998</v>
      </c>
      <c r="BE70">
        <v>3215.6931097818401</v>
      </c>
      <c r="BF70">
        <v>3179.8804225623599</v>
      </c>
      <c r="BG70">
        <v>3144.4665758174201</v>
      </c>
      <c r="BH70">
        <v>3109.44712772105</v>
      </c>
      <c r="BI70">
        <v>3074.81768591522</v>
      </c>
      <c r="BJ70">
        <v>3040.5739069589399</v>
      </c>
      <c r="BK70">
        <v>3006.7114957834501</v>
      </c>
      <c r="BL70">
        <v>2973.2262051535199</v>
      </c>
      <c r="BM70">
        <v>2940.1138351347399</v>
      </c>
      <c r="BN70">
        <v>2907.37023256674</v>
      </c>
      <c r="BO70">
        <v>2874.9912905422598</v>
      </c>
      <c r="BP70">
        <v>2842.9729478920499</v>
      </c>
      <c r="BQ70">
        <v>2811.31118867548</v>
      </c>
      <c r="BR70">
        <v>2780.0020416768398</v>
      </c>
      <c r="BS70">
        <v>2749.0415799072698</v>
      </c>
      <c r="BT70">
        <v>2718.4259201121499</v>
      </c>
      <c r="BU70">
        <v>2688.1512222841302</v>
      </c>
      <c r="BV70">
        <v>2658.2136891813998</v>
      </c>
      <c r="BW70">
        <v>2628.60956585146</v>
      </c>
      <c r="BX70">
        <v>2599.33513916018</v>
      </c>
      <c r="BY70">
        <v>2570.38673732601</v>
      </c>
      <c r="BZ70">
        <v>2541.76072945948</v>
      </c>
      <c r="CA70">
        <v>2513.4535251078</v>
      </c>
      <c r="CB70">
        <v>2485.4615738044899</v>
      </c>
      <c r="CC70">
        <v>2457.7813646241002</v>
      </c>
      <c r="CD70" s="8" t="b">
        <f>IF(ISNUMBER(VLOOKUP(A70,profiles_2021!A:A,1,FALSE)),TRUE,FALSE)</f>
        <v>1</v>
      </c>
      <c r="CE70" t="str">
        <f>INDEX('C5 - Emissions methodology 2018'!$A$2:$K$2628,MATCH($A70,'C5 - Emissions methodology 2018'!$A$2:$A$2628,0),MATCH(CE$1,'C5 - Emissions methodology 2018'!$A$1:$K$1,0))</f>
        <v>Infrastructure</v>
      </c>
    </row>
    <row r="71" spans="1:83" hidden="1" x14ac:dyDescent="0.25">
      <c r="A71">
        <v>46940</v>
      </c>
      <c r="B71" t="s">
        <v>126</v>
      </c>
      <c r="C71" t="s">
        <v>27</v>
      </c>
      <c r="D71">
        <v>2017</v>
      </c>
      <c r="E71" t="s">
        <v>105</v>
      </c>
      <c r="F71" t="s">
        <v>54</v>
      </c>
      <c r="G71">
        <v>2017</v>
      </c>
      <c r="H71">
        <v>1800</v>
      </c>
      <c r="I71">
        <v>100</v>
      </c>
      <c r="J71">
        <v>2018</v>
      </c>
      <c r="K71">
        <v>100</v>
      </c>
      <c r="L71">
        <v>100</v>
      </c>
      <c r="M71">
        <v>2018</v>
      </c>
      <c r="N71">
        <v>0</v>
      </c>
      <c r="O71" t="s">
        <v>24</v>
      </c>
      <c r="P71">
        <v>3.9843904239024401</v>
      </c>
      <c r="Q71">
        <v>1</v>
      </c>
      <c r="R71" t="s">
        <v>25</v>
      </c>
      <c r="S71">
        <v>0</v>
      </c>
      <c r="T71">
        <v>-1.11368485725649E-2</v>
      </c>
      <c r="AV71">
        <v>1800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s="8" t="b">
        <f>IF(ISNUMBER(VLOOKUP(A71,profiles_2021!A:A,1,FALSE)),TRUE,FALSE)</f>
        <v>0</v>
      </c>
      <c r="CE71" t="str">
        <f>INDEX('C5 - Emissions methodology 2018'!$A$2:$K$2628,MATCH($A71,'C5 - Emissions methodology 2018'!$A$2:$A$2628,0),MATCH(CE$1,'C5 - Emissions methodology 2018'!$A$1:$K$1,0))</f>
        <v>Services</v>
      </c>
    </row>
    <row r="72" spans="1:83" hidden="1" x14ac:dyDescent="0.25">
      <c r="A72">
        <v>826598</v>
      </c>
      <c r="B72" t="s">
        <v>127</v>
      </c>
      <c r="C72" t="s">
        <v>43</v>
      </c>
      <c r="D72">
        <v>2016</v>
      </c>
      <c r="E72" t="s">
        <v>49</v>
      </c>
      <c r="F72" t="s">
        <v>50</v>
      </c>
      <c r="G72">
        <v>2016</v>
      </c>
      <c r="H72">
        <v>161.97</v>
      </c>
      <c r="I72">
        <v>100</v>
      </c>
      <c r="J72">
        <v>2017</v>
      </c>
      <c r="K72">
        <v>20</v>
      </c>
      <c r="L72">
        <v>100</v>
      </c>
      <c r="M72">
        <v>2017</v>
      </c>
      <c r="N72">
        <v>129.57599999999999</v>
      </c>
      <c r="O72" t="s">
        <v>45</v>
      </c>
      <c r="P72">
        <v>2.5139024552213902</v>
      </c>
      <c r="Q72">
        <v>1</v>
      </c>
      <c r="R72" t="s">
        <v>25</v>
      </c>
      <c r="S72">
        <v>129.57599999999999</v>
      </c>
      <c r="T72">
        <v>-1.11368485725649E-2</v>
      </c>
      <c r="AU72">
        <v>161.97</v>
      </c>
      <c r="AV72">
        <v>129.57599999999999</v>
      </c>
      <c r="AW72">
        <v>128.132931709361</v>
      </c>
      <c r="AX72">
        <v>126.705934651755</v>
      </c>
      <c r="AY72">
        <v>125.29482984429301</v>
      </c>
      <c r="AZ72">
        <v>123.899440297392</v>
      </c>
      <c r="BA72">
        <v>122.519590992574</v>
      </c>
      <c r="BB72">
        <v>121.155108860517</v>
      </c>
      <c r="BC72">
        <v>119.80582275934501</v>
      </c>
      <c r="BD72">
        <v>118.471563453163</v>
      </c>
      <c r="BE72">
        <v>117.15216359083</v>
      </c>
      <c r="BF72">
        <v>115.84745768497</v>
      </c>
      <c r="BG72">
        <v>114.557282091216</v>
      </c>
      <c r="BH72">
        <v>113.281474987682</v>
      </c>
      <c r="BI72">
        <v>112.01987635466701</v>
      </c>
      <c r="BJ72">
        <v>110.77232795458799</v>
      </c>
      <c r="BK72">
        <v>109.538673312127</v>
      </c>
      <c r="BL72">
        <v>108.31875769461</v>
      </c>
      <c r="BM72">
        <v>107.112428092597</v>
      </c>
      <c r="BN72">
        <v>105.91953320069</v>
      </c>
      <c r="BO72">
        <v>104.739923398557</v>
      </c>
      <c r="BP72">
        <v>103.573450732165</v>
      </c>
      <c r="BQ72">
        <v>102.41996889522299</v>
      </c>
      <c r="BR72">
        <v>101.27933321083</v>
      </c>
      <c r="BS72">
        <v>100.15140061333101</v>
      </c>
      <c r="BT72">
        <v>99.036029630370294</v>
      </c>
      <c r="BU72">
        <v>97.933080365148896</v>
      </c>
      <c r="BV72">
        <v>96.842414478877402</v>
      </c>
      <c r="BW72">
        <v>95.763895173424501</v>
      </c>
      <c r="BX72">
        <v>94.697387174159104</v>
      </c>
      <c r="BY72">
        <v>93.642756712983001</v>
      </c>
      <c r="BZ72">
        <v>92.599871511552905</v>
      </c>
      <c r="CA72">
        <v>91.568600764689805</v>
      </c>
      <c r="CB72">
        <v>90.548815123971806</v>
      </c>
      <c r="CC72">
        <v>89.540386681510995</v>
      </c>
      <c r="CD72" s="8" t="b">
        <f>IF(ISNUMBER(VLOOKUP(A72,profiles_2021!A:A,1,FALSE)),TRUE,FALSE)</f>
        <v>0</v>
      </c>
      <c r="CE72" t="str">
        <f>INDEX('C5 - Emissions methodology 2018'!$A$2:$K$2628,MATCH($A72,'C5 - Emissions methodology 2018'!$A$2:$A$2628,0),MATCH(CE$1,'C5 - Emissions methodology 2018'!$A$1:$K$1,0))</f>
        <v>Manufacturing</v>
      </c>
    </row>
    <row r="73" spans="1:83" hidden="1" x14ac:dyDescent="0.25">
      <c r="A73">
        <v>2156</v>
      </c>
      <c r="B73" t="s">
        <v>128</v>
      </c>
      <c r="C73" t="s">
        <v>59</v>
      </c>
      <c r="D73">
        <v>2010</v>
      </c>
      <c r="E73" t="s">
        <v>22</v>
      </c>
      <c r="F73" t="s">
        <v>23</v>
      </c>
      <c r="G73">
        <v>2005</v>
      </c>
      <c r="H73">
        <v>4570763</v>
      </c>
      <c r="I73">
        <v>100</v>
      </c>
      <c r="J73">
        <v>2050</v>
      </c>
      <c r="K73">
        <v>50</v>
      </c>
      <c r="L73">
        <v>13.7</v>
      </c>
      <c r="M73">
        <v>2017</v>
      </c>
      <c r="N73">
        <v>4257656</v>
      </c>
      <c r="O73" t="s">
        <v>24</v>
      </c>
      <c r="P73">
        <v>3.1604570763000002</v>
      </c>
      <c r="Q73">
        <v>1</v>
      </c>
      <c r="R73" t="s">
        <v>25</v>
      </c>
      <c r="S73">
        <v>2285381.5</v>
      </c>
      <c r="T73">
        <v>-1.11368485725649E-2</v>
      </c>
      <c r="AJ73">
        <v>4570763</v>
      </c>
      <c r="AK73">
        <v>4544670.75</v>
      </c>
      <c r="AL73">
        <v>4518578.5</v>
      </c>
      <c r="AM73">
        <v>4492486.25</v>
      </c>
      <c r="AN73">
        <v>4466394</v>
      </c>
      <c r="AO73">
        <v>4440301.75</v>
      </c>
      <c r="AP73">
        <v>4414209.5</v>
      </c>
      <c r="AQ73">
        <v>4388117.25</v>
      </c>
      <c r="AR73">
        <v>4362025</v>
      </c>
      <c r="AS73">
        <v>4335932.75</v>
      </c>
      <c r="AT73">
        <v>4309840.5</v>
      </c>
      <c r="AU73">
        <v>4283748.25</v>
      </c>
      <c r="AV73">
        <v>4257656</v>
      </c>
      <c r="AW73">
        <v>4197890.1060605999</v>
      </c>
      <c r="AX73">
        <v>4138124.2121212101</v>
      </c>
      <c r="AY73">
        <v>4078358.31818181</v>
      </c>
      <c r="AZ73">
        <v>4018592.4242424201</v>
      </c>
      <c r="BA73">
        <v>3958826.5303030298</v>
      </c>
      <c r="BB73">
        <v>3899060.6363636302</v>
      </c>
      <c r="BC73">
        <v>3839294.7424242399</v>
      </c>
      <c r="BD73">
        <v>3779528.8484848398</v>
      </c>
      <c r="BE73">
        <v>3719762.9545454499</v>
      </c>
      <c r="BF73">
        <v>3659997.0606060601</v>
      </c>
      <c r="BG73">
        <v>3600231.16666666</v>
      </c>
      <c r="BH73">
        <v>3540465.2727272701</v>
      </c>
      <c r="BI73">
        <v>3480699.3787878701</v>
      </c>
      <c r="BJ73">
        <v>3420933.4848484802</v>
      </c>
      <c r="BK73">
        <v>3361167.5909090899</v>
      </c>
      <c r="BL73">
        <v>3301401.6969696898</v>
      </c>
      <c r="BM73">
        <v>3241635.8030303</v>
      </c>
      <c r="BN73">
        <v>3181869.9090908999</v>
      </c>
      <c r="BO73">
        <v>3122104.01515151</v>
      </c>
      <c r="BP73">
        <v>3062338.1212121202</v>
      </c>
      <c r="BQ73">
        <v>3002572.2272727201</v>
      </c>
      <c r="BR73">
        <v>2942806.3333333302</v>
      </c>
      <c r="BS73">
        <v>2883040.4393939301</v>
      </c>
      <c r="BT73">
        <v>2823274.5454545398</v>
      </c>
      <c r="BU73">
        <v>2763508.65151515</v>
      </c>
      <c r="BV73">
        <v>2703742.7575757499</v>
      </c>
      <c r="BW73">
        <v>2643976.86363636</v>
      </c>
      <c r="BX73">
        <v>2584210.9696969599</v>
      </c>
      <c r="BY73">
        <v>2524445.0757575701</v>
      </c>
      <c r="BZ73">
        <v>2464679.1818181798</v>
      </c>
      <c r="CA73">
        <v>2404913.2878787802</v>
      </c>
      <c r="CB73">
        <v>2345147.3939393898</v>
      </c>
      <c r="CC73">
        <v>2285381.5</v>
      </c>
      <c r="CD73" s="8" t="b">
        <f>IF(ISNUMBER(VLOOKUP(A73,profiles_2021!A:A,1,FALSE)),TRUE,FALSE)</f>
        <v>0</v>
      </c>
      <c r="CE73" t="str">
        <f>INDEX('C5 - Emissions methodology 2018'!$A$2:$K$2628,MATCH($A73,'C5 - Emissions methodology 2018'!$A$2:$A$2628,0),MATCH(CE$1,'C5 - Emissions methodology 2018'!$A$1:$K$1,0))</f>
        <v>Manufacturing</v>
      </c>
    </row>
    <row r="74" spans="1:83" hidden="1" x14ac:dyDescent="0.25">
      <c r="A74">
        <v>2191</v>
      </c>
      <c r="B74" t="s">
        <v>129</v>
      </c>
      <c r="C74" t="s">
        <v>27</v>
      </c>
      <c r="D74">
        <v>2015</v>
      </c>
      <c r="E74" t="s">
        <v>22</v>
      </c>
      <c r="F74" t="s">
        <v>23</v>
      </c>
      <c r="G74">
        <v>2015</v>
      </c>
      <c r="H74">
        <v>409196</v>
      </c>
      <c r="I74">
        <v>100</v>
      </c>
      <c r="J74">
        <v>2020</v>
      </c>
      <c r="K74">
        <v>5</v>
      </c>
      <c r="L74">
        <v>100</v>
      </c>
      <c r="M74">
        <v>2017</v>
      </c>
      <c r="N74">
        <v>388736.2</v>
      </c>
      <c r="O74" t="s">
        <v>24</v>
      </c>
      <c r="P74">
        <v>2.6954067732585401</v>
      </c>
      <c r="Q74">
        <v>1</v>
      </c>
      <c r="R74" t="s">
        <v>25</v>
      </c>
      <c r="S74">
        <v>388736.2</v>
      </c>
      <c r="T74">
        <v>-1.11368485725649E-2</v>
      </c>
      <c r="AT74">
        <v>409196</v>
      </c>
      <c r="AU74">
        <v>398966.1</v>
      </c>
      <c r="AV74">
        <v>388736.2</v>
      </c>
      <c r="AW74">
        <v>388736.2</v>
      </c>
      <c r="AX74">
        <v>388736.2</v>
      </c>
      <c r="AY74">
        <v>388736.2</v>
      </c>
      <c r="AZ74">
        <v>384406.90380592499</v>
      </c>
      <c r="BA74">
        <v>380125.82232799003</v>
      </c>
      <c r="BB74">
        <v>375892.418606202</v>
      </c>
      <c r="BC74">
        <v>371706.16166060901</v>
      </c>
      <c r="BD74">
        <v>367566.52642470598</v>
      </c>
      <c r="BE74">
        <v>363472.99367956998</v>
      </c>
      <c r="BF74">
        <v>359425.04998874402</v>
      </c>
      <c r="BG74">
        <v>355422.18763383199</v>
      </c>
      <c r="BH74">
        <v>351463.90455082501</v>
      </c>
      <c r="BI74">
        <v>347549.70426711999</v>
      </c>
      <c r="BJ74">
        <v>343679.095839257</v>
      </c>
      <c r="BK74">
        <v>339851.59379133902</v>
      </c>
      <c r="BL74">
        <v>336066.71805413999</v>
      </c>
      <c r="BM74">
        <v>332323.99390489201</v>
      </c>
      <c r="BN74">
        <v>328622.95190774399</v>
      </c>
      <c r="BO74">
        <v>324963.12785487802</v>
      </c>
      <c r="BP74">
        <v>321344.06270829099</v>
      </c>
      <c r="BQ74">
        <v>317765.30254221603</v>
      </c>
      <c r="BR74">
        <v>314226.39848618797</v>
      </c>
      <c r="BS74">
        <v>310726.90666874498</v>
      </c>
      <c r="BT74">
        <v>307266.388161754</v>
      </c>
      <c r="BU74">
        <v>303844.40892535698</v>
      </c>
      <c r="BV74">
        <v>300460.53975353501</v>
      </c>
      <c r="BW74">
        <v>297114.35622026899</v>
      </c>
      <c r="BX74">
        <v>293805.43862630799</v>
      </c>
      <c r="BY74">
        <v>290533.371946531</v>
      </c>
      <c r="BZ74">
        <v>287297.74577788601</v>
      </c>
      <c r="CA74">
        <v>284098.15428791801</v>
      </c>
      <c r="CB74">
        <v>280934.196163869</v>
      </c>
      <c r="CC74">
        <v>277805.47456233599</v>
      </c>
      <c r="CD74" s="8" t="b">
        <f>IF(ISNUMBER(VLOOKUP(A74,profiles_2021!A:A,1,FALSE)),TRUE,FALSE)</f>
        <v>0</v>
      </c>
      <c r="CE74" t="str">
        <f>INDEX('C5 - Emissions methodology 2018'!$A$2:$K$2628,MATCH($A74,'C5 - Emissions methodology 2018'!$A$2:$A$2628,0),MATCH(CE$1,'C5 - Emissions methodology 2018'!$A$1:$K$1,0))</f>
        <v>Biotech, health care &amp; pharma</v>
      </c>
    </row>
    <row r="75" spans="1:83" x14ac:dyDescent="0.25">
      <c r="A75">
        <v>2326</v>
      </c>
      <c r="B75" t="s">
        <v>130</v>
      </c>
      <c r="C75" t="s">
        <v>27</v>
      </c>
      <c r="D75">
        <v>2014</v>
      </c>
      <c r="E75" t="s">
        <v>28</v>
      </c>
      <c r="F75" t="s">
        <v>23</v>
      </c>
      <c r="G75">
        <v>2013</v>
      </c>
      <c r="H75">
        <v>73288</v>
      </c>
      <c r="I75">
        <v>100</v>
      </c>
      <c r="J75">
        <v>2020</v>
      </c>
      <c r="K75">
        <v>7.5</v>
      </c>
      <c r="L75">
        <v>100</v>
      </c>
      <c r="M75">
        <v>2018</v>
      </c>
      <c r="N75">
        <v>67791.399999999994</v>
      </c>
      <c r="O75" t="s">
        <v>24</v>
      </c>
      <c r="P75">
        <v>2.7203731824585402</v>
      </c>
      <c r="Q75">
        <v>1</v>
      </c>
      <c r="R75" t="s">
        <v>25</v>
      </c>
      <c r="S75">
        <v>67791.399999999994</v>
      </c>
      <c r="T75">
        <v>-1.11368485725649E-2</v>
      </c>
      <c r="AR75">
        <v>73288</v>
      </c>
      <c r="AS75">
        <v>72188.679999999993</v>
      </c>
      <c r="AT75">
        <v>71089.36</v>
      </c>
      <c r="AU75">
        <v>69990.039999999994</v>
      </c>
      <c r="AV75">
        <v>68890.720000000001</v>
      </c>
      <c r="AW75">
        <v>67791.399999999994</v>
      </c>
      <c r="AX75">
        <v>67791.399999999994</v>
      </c>
      <c r="AY75">
        <v>67791.399999999994</v>
      </c>
      <c r="AZ75">
        <v>67036.417443677798</v>
      </c>
      <c r="BA75">
        <v>66289.843013760299</v>
      </c>
      <c r="BB75">
        <v>65551.583070216904</v>
      </c>
      <c r="BC75">
        <v>64821.545015871998</v>
      </c>
      <c r="BD75">
        <v>64099.637284790602</v>
      </c>
      <c r="BE75">
        <v>63385.769330793497</v>
      </c>
      <c r="BF75">
        <v>62679.851616100903</v>
      </c>
      <c r="BG75">
        <v>61981.795600101599</v>
      </c>
      <c r="BH75">
        <v>61291.513728247599</v>
      </c>
      <c r="BI75">
        <v>60608.919421072802</v>
      </c>
      <c r="BJ75">
        <v>59933.927063333504</v>
      </c>
      <c r="BK75">
        <v>59266.451993269999</v>
      </c>
      <c r="BL75">
        <v>58606.410491987801</v>
      </c>
      <c r="BM75">
        <v>57953.719772956902</v>
      </c>
      <c r="BN75">
        <v>57308.297971628701</v>
      </c>
      <c r="BO75">
        <v>56670.064135167202</v>
      </c>
      <c r="BP75">
        <v>56038.9382122963</v>
      </c>
      <c r="BQ75">
        <v>55414.841043258602</v>
      </c>
      <c r="BR75">
        <v>54797.694349887097</v>
      </c>
      <c r="BS75">
        <v>54187.420725786702</v>
      </c>
      <c r="BT75">
        <v>53583.943626625798</v>
      </c>
      <c r="BU75">
        <v>52987.187360535201</v>
      </c>
      <c r="BV75">
        <v>52397.077078614799</v>
      </c>
      <c r="BW75">
        <v>51813.5387655452</v>
      </c>
      <c r="BX75">
        <v>51236.499230304602</v>
      </c>
      <c r="BY75">
        <v>50665.886096988397</v>
      </c>
      <c r="BZ75">
        <v>50101.627795731401</v>
      </c>
      <c r="CA75">
        <v>49543.653553731303</v>
      </c>
      <c r="CB75">
        <v>48991.893386371798</v>
      </c>
      <c r="CC75">
        <v>48446.278088444502</v>
      </c>
      <c r="CD75" s="8" t="b">
        <f>IF(ISNUMBER(VLOOKUP(A75,profiles_2021!A:A,1,FALSE)),TRUE,FALSE)</f>
        <v>1</v>
      </c>
      <c r="CE75" t="str">
        <f>INDEX('C5 - Emissions methodology 2018'!$A$2:$K$2628,MATCH($A75,'C5 - Emissions methodology 2018'!$A$2:$A$2628,0),MATCH(CE$1,'C5 - Emissions methodology 2018'!$A$1:$K$1,0))</f>
        <v>Services</v>
      </c>
    </row>
    <row r="76" spans="1:83" x14ac:dyDescent="0.25">
      <c r="A76">
        <v>2335</v>
      </c>
      <c r="B76" t="s">
        <v>131</v>
      </c>
      <c r="C76" t="s">
        <v>59</v>
      </c>
      <c r="D76">
        <v>2018</v>
      </c>
      <c r="E76" t="s">
        <v>22</v>
      </c>
      <c r="F76" t="s">
        <v>23</v>
      </c>
      <c r="G76">
        <v>2015</v>
      </c>
      <c r="H76">
        <v>200425.84999999899</v>
      </c>
      <c r="I76">
        <v>100</v>
      </c>
      <c r="J76">
        <v>2030</v>
      </c>
      <c r="K76">
        <v>30</v>
      </c>
      <c r="L76">
        <v>2.7</v>
      </c>
      <c r="M76">
        <v>2018</v>
      </c>
      <c r="N76">
        <v>185592.13</v>
      </c>
      <c r="O76" t="s">
        <v>24</v>
      </c>
      <c r="P76">
        <v>2.95026394502402</v>
      </c>
      <c r="Q76">
        <v>1</v>
      </c>
      <c r="R76" t="s">
        <v>25</v>
      </c>
      <c r="S76">
        <v>140298.09499999901</v>
      </c>
      <c r="T76">
        <v>-1.11368485725649E-2</v>
      </c>
      <c r="AT76">
        <v>200425.84999999899</v>
      </c>
      <c r="AU76">
        <v>195481.276666666</v>
      </c>
      <c r="AV76">
        <v>190536.70333333299</v>
      </c>
      <c r="AW76">
        <v>185592.13</v>
      </c>
      <c r="AX76">
        <v>181817.62708333301</v>
      </c>
      <c r="AY76">
        <v>178043.12416666601</v>
      </c>
      <c r="AZ76">
        <v>174268.62125</v>
      </c>
      <c r="BA76">
        <v>170494.118333333</v>
      </c>
      <c r="BB76">
        <v>166719.615416666</v>
      </c>
      <c r="BC76">
        <v>162945.11249999999</v>
      </c>
      <c r="BD76">
        <v>159170.60958333299</v>
      </c>
      <c r="BE76">
        <v>155396.10666666599</v>
      </c>
      <c r="BF76">
        <v>151621.60374999899</v>
      </c>
      <c r="BG76">
        <v>147847.10083333301</v>
      </c>
      <c r="BH76">
        <v>144072.59791666601</v>
      </c>
      <c r="BI76">
        <v>140298.09499999901</v>
      </c>
      <c r="BJ76">
        <v>138735.61636096501</v>
      </c>
      <c r="BK76">
        <v>137190.53880993201</v>
      </c>
      <c r="BL76">
        <v>135662.668553617</v>
      </c>
      <c r="BM76">
        <v>134151.81395698499</v>
      </c>
      <c r="BN76">
        <v>132657.785519211</v>
      </c>
      <c r="BO76">
        <v>131180.39584991199</v>
      </c>
      <c r="BP76">
        <v>129719.459645642</v>
      </c>
      <c r="BQ76">
        <v>128274.793666654</v>
      </c>
      <c r="BR76">
        <v>126846.216713911</v>
      </c>
      <c r="BS76">
        <v>125433.549606366</v>
      </c>
      <c r="BT76">
        <v>124036.61515848</v>
      </c>
      <c r="BU76">
        <v>122655.23815800701</v>
      </c>
      <c r="BV76">
        <v>121289.245344009</v>
      </c>
      <c r="BW76">
        <v>119938.465385132</v>
      </c>
      <c r="BX76">
        <v>118602.72885811199</v>
      </c>
      <c r="BY76">
        <v>117281.868226527</v>
      </c>
      <c r="BZ76">
        <v>115975.71781977999</v>
      </c>
      <c r="CA76">
        <v>114684.11381232701</v>
      </c>
      <c r="CB76">
        <v>113406.89420312</v>
      </c>
      <c r="CC76">
        <v>112143.898795295</v>
      </c>
      <c r="CD76" s="8" t="b">
        <f>IF(ISNUMBER(VLOOKUP(A76,profiles_2021!A:A,1,FALSE)),TRUE,FALSE)</f>
        <v>1</v>
      </c>
      <c r="CE76" t="str">
        <f>INDEX('C5 - Emissions methodology 2018'!$A$2:$K$2628,MATCH($A76,'C5 - Emissions methodology 2018'!$A$2:$A$2628,0),MATCH(CE$1,'C5 - Emissions methodology 2018'!$A$1:$K$1,0))</f>
        <v>Manufacturing</v>
      </c>
    </row>
    <row r="77" spans="1:83" x14ac:dyDescent="0.25">
      <c r="A77">
        <v>2354</v>
      </c>
      <c r="B77" t="s">
        <v>132</v>
      </c>
      <c r="C77" t="s">
        <v>27</v>
      </c>
      <c r="D77">
        <v>2015</v>
      </c>
      <c r="E77" t="s">
        <v>117</v>
      </c>
      <c r="F77" t="s">
        <v>54</v>
      </c>
      <c r="G77">
        <v>2012</v>
      </c>
      <c r="H77">
        <v>168012</v>
      </c>
      <c r="I77">
        <v>100</v>
      </c>
      <c r="J77">
        <v>2023</v>
      </c>
      <c r="K77">
        <v>15</v>
      </c>
      <c r="L77">
        <v>0</v>
      </c>
      <c r="M77">
        <v>2017</v>
      </c>
      <c r="N77">
        <v>167453.16999999899</v>
      </c>
      <c r="O77" t="s">
        <v>24</v>
      </c>
      <c r="P77">
        <v>3.1368454847926799</v>
      </c>
      <c r="Q77">
        <v>1</v>
      </c>
      <c r="R77" t="s">
        <v>25</v>
      </c>
      <c r="S77">
        <v>142810.20000000001</v>
      </c>
      <c r="T77">
        <v>-1.11368485725649E-2</v>
      </c>
      <c r="AQ77">
        <v>168012</v>
      </c>
      <c r="AR77">
        <v>167900.234</v>
      </c>
      <c r="AS77">
        <v>167788.46799999999</v>
      </c>
      <c r="AT77">
        <v>167676.70199999999</v>
      </c>
      <c r="AU77">
        <v>167564.93599999999</v>
      </c>
      <c r="AV77">
        <v>167453.16999999899</v>
      </c>
      <c r="AW77">
        <v>163346.00833333301</v>
      </c>
      <c r="AX77">
        <v>159238.84666666601</v>
      </c>
      <c r="AY77">
        <v>155131.685</v>
      </c>
      <c r="AZ77">
        <v>151024.523333333</v>
      </c>
      <c r="BA77">
        <v>146917.36166666599</v>
      </c>
      <c r="BB77">
        <v>142810.20000000001</v>
      </c>
      <c r="BC77">
        <v>141219.74442798199</v>
      </c>
      <c r="BD77">
        <v>139647.00151883101</v>
      </c>
      <c r="BE77">
        <v>138091.77400930299</v>
      </c>
      <c r="BF77">
        <v>136553.866833045</v>
      </c>
      <c r="BG77">
        <v>135033.08709612701</v>
      </c>
      <c r="BH77">
        <v>133529.24405285099</v>
      </c>
      <c r="BI77">
        <v>132042.14908182601</v>
      </c>
      <c r="BJ77">
        <v>130571.615662305</v>
      </c>
      <c r="BK77">
        <v>129117.45935079901</v>
      </c>
      <c r="BL77">
        <v>127679.49775793499</v>
      </c>
      <c r="BM77">
        <v>126257.550525584</v>
      </c>
      <c r="BN77">
        <v>124851.43930423701</v>
      </c>
      <c r="BO77">
        <v>123460.987730639</v>
      </c>
      <c r="BP77">
        <v>122086.021405664</v>
      </c>
      <c r="BQ77">
        <v>120726.367872442</v>
      </c>
      <c r="BR77">
        <v>119381.856594731</v>
      </c>
      <c r="BS77">
        <v>118052.318935524</v>
      </c>
      <c r="BT77">
        <v>116737.588135899</v>
      </c>
      <c r="BU77">
        <v>115437.49929410301</v>
      </c>
      <c r="BV77">
        <v>114151.88934486901</v>
      </c>
      <c r="BW77">
        <v>112880.59703896299</v>
      </c>
      <c r="BX77">
        <v>111623.46292295901</v>
      </c>
      <c r="BY77">
        <v>110380.32931924101</v>
      </c>
      <c r="BZ77">
        <v>109151.040306222</v>
      </c>
      <c r="CA77">
        <v>107935.44169879401</v>
      </c>
      <c r="CB77">
        <v>106733.381028982</v>
      </c>
      <c r="CC77">
        <v>105544.707526824</v>
      </c>
      <c r="CD77" s="8" t="b">
        <f>IF(ISNUMBER(VLOOKUP(A77,profiles_2021!A:A,1,FALSE)),TRUE,FALSE)</f>
        <v>1</v>
      </c>
      <c r="CE77" t="str">
        <f>INDEX('C5 - Emissions methodology 2018'!$A$2:$K$2628,MATCH($A77,'C5 - Emissions methodology 2018'!$A$2:$A$2628,0),MATCH(CE$1,'C5 - Emissions methodology 2018'!$A$1:$K$1,0))</f>
        <v>Food, beverage &amp; agriculture</v>
      </c>
    </row>
    <row r="78" spans="1:83" x14ac:dyDescent="0.25">
      <c r="A78">
        <v>2414</v>
      </c>
      <c r="B78" t="s">
        <v>133</v>
      </c>
      <c r="C78" t="s">
        <v>21</v>
      </c>
      <c r="D78">
        <v>2017</v>
      </c>
      <c r="E78" t="s">
        <v>22</v>
      </c>
      <c r="F78" t="s">
        <v>23</v>
      </c>
      <c r="G78">
        <v>2016</v>
      </c>
      <c r="H78">
        <v>25294</v>
      </c>
      <c r="I78">
        <v>100</v>
      </c>
      <c r="J78">
        <v>2022</v>
      </c>
      <c r="K78">
        <v>100</v>
      </c>
      <c r="L78">
        <v>24</v>
      </c>
      <c r="M78">
        <v>2018</v>
      </c>
      <c r="N78">
        <v>19223.439999999999</v>
      </c>
      <c r="O78" t="s">
        <v>24</v>
      </c>
      <c r="P78">
        <v>3.64634399281463</v>
      </c>
      <c r="Q78">
        <v>1</v>
      </c>
      <c r="R78" t="s">
        <v>25</v>
      </c>
      <c r="S78">
        <v>0</v>
      </c>
      <c r="T78">
        <v>-1.11368485725649E-2</v>
      </c>
      <c r="AU78">
        <v>25294</v>
      </c>
      <c r="AV78">
        <v>22258.720000000001</v>
      </c>
      <c r="AW78">
        <v>19223.439999999999</v>
      </c>
      <c r="AX78">
        <v>14417.5799999999</v>
      </c>
      <c r="AY78">
        <v>9611.7199999999993</v>
      </c>
      <c r="AZ78">
        <v>4805.8599999999997</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s="8" t="b">
        <f>IF(ISNUMBER(VLOOKUP(A78,profiles_2021!A:A,1,FALSE)),TRUE,FALSE)</f>
        <v>1</v>
      </c>
      <c r="CE78" t="str">
        <f>INDEX('C5 - Emissions methodology 2018'!$A$2:$K$2628,MATCH($A78,'C5 - Emissions methodology 2018'!$A$2:$A$2628,0),MATCH(CE$1,'C5 - Emissions methodology 2018'!$A$1:$K$1,0))</f>
        <v>Apparel</v>
      </c>
    </row>
    <row r="79" spans="1:83" hidden="1" x14ac:dyDescent="0.25">
      <c r="A79">
        <v>2519</v>
      </c>
      <c r="B79" t="s">
        <v>134</v>
      </c>
      <c r="C79" t="s">
        <v>27</v>
      </c>
      <c r="D79">
        <v>2016</v>
      </c>
      <c r="E79" t="s">
        <v>22</v>
      </c>
      <c r="F79" t="s">
        <v>23</v>
      </c>
      <c r="G79">
        <v>2015</v>
      </c>
      <c r="H79">
        <v>58694</v>
      </c>
      <c r="I79">
        <v>100</v>
      </c>
      <c r="J79">
        <v>2030</v>
      </c>
      <c r="K79">
        <v>40</v>
      </c>
      <c r="L79">
        <v>18.5</v>
      </c>
      <c r="M79">
        <v>2017</v>
      </c>
      <c r="N79">
        <v>54350.644</v>
      </c>
      <c r="O79" t="s">
        <v>24</v>
      </c>
      <c r="P79">
        <v>3.0502497718390198</v>
      </c>
      <c r="Q79">
        <v>1</v>
      </c>
      <c r="R79" t="s">
        <v>25</v>
      </c>
      <c r="S79">
        <v>35216.3999999999</v>
      </c>
      <c r="T79">
        <v>-1.11368485725649E-2</v>
      </c>
      <c r="AT79">
        <v>58694</v>
      </c>
      <c r="AU79">
        <v>56522.322</v>
      </c>
      <c r="AV79">
        <v>54350.644</v>
      </c>
      <c r="AW79">
        <v>52878.779076922998</v>
      </c>
      <c r="AX79">
        <v>51406.914153846097</v>
      </c>
      <c r="AY79">
        <v>49935.049230769197</v>
      </c>
      <c r="AZ79">
        <v>48463.184307692303</v>
      </c>
      <c r="BA79">
        <v>46991.319384615301</v>
      </c>
      <c r="BB79">
        <v>45519.4544615384</v>
      </c>
      <c r="BC79">
        <v>44047.5895384615</v>
      </c>
      <c r="BD79">
        <v>42575.724615384599</v>
      </c>
      <c r="BE79">
        <v>41103.859692307597</v>
      </c>
      <c r="BF79">
        <v>39631.994769230703</v>
      </c>
      <c r="BG79">
        <v>38160.129846153803</v>
      </c>
      <c r="BH79">
        <v>36688.264923076902</v>
      </c>
      <c r="BI79">
        <v>35216.3999999999</v>
      </c>
      <c r="BJ79">
        <v>34824.200285929102</v>
      </c>
      <c r="BK79">
        <v>34436.368440683997</v>
      </c>
      <c r="BL79">
        <v>34052.855819971097</v>
      </c>
      <c r="BM79">
        <v>33673.614321240697</v>
      </c>
      <c r="BN79">
        <v>33298.596377654001</v>
      </c>
      <c r="BO79">
        <v>32927.754952117197</v>
      </c>
      <c r="BP79">
        <v>32561.043531380899</v>
      </c>
      <c r="BQ79">
        <v>32198.416120207199</v>
      </c>
      <c r="BR79">
        <v>31839.827235600002</v>
      </c>
      <c r="BS79">
        <v>31485.231901100498</v>
      </c>
      <c r="BT79">
        <v>31134.585641145899</v>
      </c>
      <c r="BU79">
        <v>30787.8444754909</v>
      </c>
      <c r="BV79">
        <v>30444.9649136917</v>
      </c>
      <c r="BW79">
        <v>30105.903949650801</v>
      </c>
      <c r="BX79">
        <v>29770.619056223401</v>
      </c>
      <c r="BY79">
        <v>29439.068179882699</v>
      </c>
      <c r="BZ79">
        <v>29111.2097354459</v>
      </c>
      <c r="CA79">
        <v>28787.002600858101</v>
      </c>
      <c r="CB79">
        <v>28466.406112034299</v>
      </c>
      <c r="CC79">
        <v>28149.380057759401</v>
      </c>
      <c r="CD79" s="8" t="b">
        <f>IF(ISNUMBER(VLOOKUP(A79,profiles_2021!A:A,1,FALSE)),TRUE,FALSE)</f>
        <v>0</v>
      </c>
      <c r="CE79" t="str">
        <f>INDEX('C5 - Emissions methodology 2018'!$A$2:$K$2628,MATCH($A79,'C5 - Emissions methodology 2018'!$A$2:$A$2628,0),MATCH(CE$1,'C5 - Emissions methodology 2018'!$A$1:$K$1,0))</f>
        <v>Services</v>
      </c>
    </row>
    <row r="80" spans="1:83" x14ac:dyDescent="0.25">
      <c r="A80">
        <v>2588</v>
      </c>
      <c r="B80" t="s">
        <v>135</v>
      </c>
      <c r="C80" t="s">
        <v>136</v>
      </c>
      <c r="D80">
        <v>2016</v>
      </c>
      <c r="E80" t="s">
        <v>22</v>
      </c>
      <c r="F80" t="s">
        <v>23</v>
      </c>
      <c r="G80">
        <v>2015</v>
      </c>
      <c r="H80">
        <v>41832</v>
      </c>
      <c r="I80">
        <v>96</v>
      </c>
      <c r="J80">
        <v>2020</v>
      </c>
      <c r="K80">
        <v>3</v>
      </c>
      <c r="L80">
        <v>0</v>
      </c>
      <c r="M80">
        <v>2017</v>
      </c>
      <c r="N80">
        <v>41832</v>
      </c>
      <c r="O80" t="s">
        <v>24</v>
      </c>
      <c r="P80">
        <v>2.6353700368585402</v>
      </c>
      <c r="Q80">
        <v>1</v>
      </c>
      <c r="R80" t="s">
        <v>25</v>
      </c>
      <c r="S80">
        <v>40577.040000000001</v>
      </c>
      <c r="T80">
        <v>-1.11368485725649E-2</v>
      </c>
      <c r="AT80">
        <v>41832</v>
      </c>
      <c r="AU80">
        <v>41832</v>
      </c>
      <c r="AV80">
        <v>41832</v>
      </c>
      <c r="AW80">
        <v>41413.68</v>
      </c>
      <c r="AX80">
        <v>40995.360000000001</v>
      </c>
      <c r="AY80">
        <v>40577.040000000001</v>
      </c>
      <c r="AZ80">
        <v>40125.139649997</v>
      </c>
      <c r="BA80">
        <v>39678.272045762002</v>
      </c>
      <c r="BB80">
        <v>39236.381138367302</v>
      </c>
      <c r="BC80">
        <v>38799.411503093899</v>
      </c>
      <c r="BD80">
        <v>38367.308332479297</v>
      </c>
      <c r="BE80">
        <v>37940.0174294436</v>
      </c>
      <c r="BF80">
        <v>37517.485200491399</v>
      </c>
      <c r="BG80">
        <v>37099.658648990102</v>
      </c>
      <c r="BH80">
        <v>36686.485368522401</v>
      </c>
      <c r="BI80">
        <v>36277.913536313601</v>
      </c>
      <c r="BJ80">
        <v>35873.891906730998</v>
      </c>
      <c r="BK80">
        <v>35474.369804857197</v>
      </c>
      <c r="BL80">
        <v>35079.297120133298</v>
      </c>
      <c r="BM80">
        <v>34688.6243000744</v>
      </c>
      <c r="BN80">
        <v>34302.302344053896</v>
      </c>
      <c r="BO80">
        <v>33920.282797157801</v>
      </c>
      <c r="BP80">
        <v>33542.517744107303</v>
      </c>
      <c r="BQ80">
        <v>33168.959803248603</v>
      </c>
      <c r="BR80">
        <v>32799.562120610302</v>
      </c>
      <c r="BS80">
        <v>32434.278364026599</v>
      </c>
      <c r="BT80">
        <v>32073.062717326098</v>
      </c>
      <c r="BU80">
        <v>31715.869874584801</v>
      </c>
      <c r="BV80">
        <v>31362.6550344444</v>
      </c>
      <c r="BW80">
        <v>31013.373894492201</v>
      </c>
      <c r="BX80">
        <v>30667.982645704898</v>
      </c>
      <c r="BY80">
        <v>30326.437966953599</v>
      </c>
      <c r="BZ80">
        <v>29988.697019570402</v>
      </c>
      <c r="CA80">
        <v>29654.717441974899</v>
      </c>
      <c r="CB80">
        <v>29324.457344361399</v>
      </c>
      <c r="CC80">
        <v>28997.875303444602</v>
      </c>
      <c r="CD80" s="8" t="b">
        <f>IF(ISNUMBER(VLOOKUP(A80,profiles_2021!A:A,1,FALSE)),TRUE,FALSE)</f>
        <v>1</v>
      </c>
      <c r="CE80" t="str">
        <f>INDEX('C5 - Emissions methodology 2018'!$A$2:$K$2628,MATCH($A80,'C5 - Emissions methodology 2018'!$A$2:$A$2628,0),MATCH(CE$1,'C5 - Emissions methodology 2018'!$A$1:$K$1,0))</f>
        <v>Services</v>
      </c>
    </row>
    <row r="81" spans="1:83" hidden="1" x14ac:dyDescent="0.25">
      <c r="A81">
        <v>4081</v>
      </c>
      <c r="B81" t="s">
        <v>137</v>
      </c>
      <c r="C81" t="s">
        <v>36</v>
      </c>
      <c r="D81">
        <v>2010</v>
      </c>
      <c r="E81" t="s">
        <v>22</v>
      </c>
      <c r="F81" t="s">
        <v>23</v>
      </c>
      <c r="G81">
        <v>2009</v>
      </c>
      <c r="H81">
        <v>72533</v>
      </c>
      <c r="I81">
        <v>100</v>
      </c>
      <c r="J81">
        <v>2025</v>
      </c>
      <c r="K81">
        <v>29</v>
      </c>
      <c r="L81">
        <v>100</v>
      </c>
      <c r="M81">
        <v>2017</v>
      </c>
      <c r="N81">
        <v>51498.43</v>
      </c>
      <c r="O81" t="s">
        <v>45</v>
      </c>
      <c r="P81">
        <v>2.9378121313487799</v>
      </c>
      <c r="Q81">
        <v>1</v>
      </c>
      <c r="R81" t="s">
        <v>25</v>
      </c>
      <c r="S81">
        <v>51498.43</v>
      </c>
      <c r="T81">
        <v>-1.11368485725649E-2</v>
      </c>
      <c r="AN81">
        <v>72533</v>
      </c>
      <c r="AO81">
        <v>69903.678750000006</v>
      </c>
      <c r="AP81">
        <v>67274.357499999998</v>
      </c>
      <c r="AQ81">
        <v>64645.036249999997</v>
      </c>
      <c r="AR81">
        <v>62015.714999999997</v>
      </c>
      <c r="AS81">
        <v>59386.393750000003</v>
      </c>
      <c r="AT81">
        <v>56757.072500000002</v>
      </c>
      <c r="AU81">
        <v>54127.751250000001</v>
      </c>
      <c r="AV81">
        <v>51498.43</v>
      </c>
      <c r="AW81">
        <v>51498.43</v>
      </c>
      <c r="AX81">
        <v>51498.43</v>
      </c>
      <c r="AY81">
        <v>51498.43</v>
      </c>
      <c r="AZ81">
        <v>51498.43</v>
      </c>
      <c r="BA81">
        <v>51498.43</v>
      </c>
      <c r="BB81">
        <v>51498.43</v>
      </c>
      <c r="BC81">
        <v>51498.43</v>
      </c>
      <c r="BD81">
        <v>51498.43</v>
      </c>
      <c r="BE81">
        <v>50924.899783365101</v>
      </c>
      <c r="BF81">
        <v>50357.756885904702</v>
      </c>
      <c r="BG81">
        <v>49796.930173012399</v>
      </c>
      <c r="BH81">
        <v>49242.349302296898</v>
      </c>
      <c r="BI81">
        <v>48693.944714759898</v>
      </c>
      <c r="BJ81">
        <v>48151.6476260708</v>
      </c>
      <c r="BK81">
        <v>47615.390017939702</v>
      </c>
      <c r="BL81">
        <v>47085.104629586298</v>
      </c>
      <c r="BM81">
        <v>46560.7249493032</v>
      </c>
      <c r="BN81">
        <v>46042.185206114002</v>
      </c>
      <c r="BO81">
        <v>45529.420361523502</v>
      </c>
      <c r="BP81">
        <v>45022.366101360603</v>
      </c>
      <c r="BQ81">
        <v>44520.958827711198</v>
      </c>
      <c r="BR81">
        <v>44025.135650941498</v>
      </c>
      <c r="BS81">
        <v>43534.834381810397</v>
      </c>
      <c r="BT81">
        <v>43049.993523668498</v>
      </c>
      <c r="BU81">
        <v>42570.5522647455</v>
      </c>
      <c r="BV81">
        <v>42096.450470522497</v>
      </c>
      <c r="BW81">
        <v>41627.628676189801</v>
      </c>
      <c r="BX81">
        <v>41164.028079188203</v>
      </c>
      <c r="BY81">
        <v>40705.590531833397</v>
      </c>
      <c r="BZ81">
        <v>40252.258534023596</v>
      </c>
      <c r="CA81">
        <v>39803.975226026399</v>
      </c>
      <c r="CB81">
        <v>39360.684381348001</v>
      </c>
      <c r="CC81">
        <v>38922.330399680402</v>
      </c>
      <c r="CD81" s="8" t="b">
        <f>IF(ISNUMBER(VLOOKUP(A81,profiles_2021!A:A,1,FALSE)),TRUE,FALSE)</f>
        <v>0</v>
      </c>
      <c r="CE81" t="str">
        <f>INDEX('C5 - Emissions methodology 2018'!$A$2:$K$2628,MATCH($A81,'C5 - Emissions methodology 2018'!$A$2:$A$2628,0),MATCH(CE$1,'C5 - Emissions methodology 2018'!$A$1:$K$1,0))</f>
        <v>Services</v>
      </c>
    </row>
    <row r="82" spans="1:83" x14ac:dyDescent="0.25">
      <c r="A82">
        <v>59242</v>
      </c>
      <c r="B82" t="s">
        <v>138</v>
      </c>
      <c r="C82" t="s">
        <v>27</v>
      </c>
      <c r="D82">
        <v>2017</v>
      </c>
      <c r="E82" t="s">
        <v>28</v>
      </c>
      <c r="F82" t="s">
        <v>23</v>
      </c>
      <c r="G82">
        <v>2013</v>
      </c>
      <c r="H82">
        <v>4295943.8999999901</v>
      </c>
      <c r="I82">
        <v>100</v>
      </c>
      <c r="J82">
        <v>2030</v>
      </c>
      <c r="K82">
        <v>30</v>
      </c>
      <c r="L82">
        <v>0</v>
      </c>
      <c r="M82">
        <v>2017</v>
      </c>
      <c r="N82">
        <v>3932113.96</v>
      </c>
      <c r="O82" t="s">
        <v>45</v>
      </c>
      <c r="P82">
        <v>2.9508298065390202</v>
      </c>
      <c r="Q82">
        <v>1</v>
      </c>
      <c r="R82" t="s">
        <v>25</v>
      </c>
      <c r="S82">
        <v>3007160.7299999902</v>
      </c>
      <c r="T82">
        <v>-1.11368485725649E-2</v>
      </c>
      <c r="AR82">
        <v>4295943.8999999901</v>
      </c>
      <c r="AS82">
        <v>4204986.4149999898</v>
      </c>
      <c r="AT82">
        <v>4114028.93</v>
      </c>
      <c r="AU82">
        <v>4023071.4449999998</v>
      </c>
      <c r="AV82">
        <v>3932113.96</v>
      </c>
      <c r="AW82">
        <v>3860963.7115384601</v>
      </c>
      <c r="AX82">
        <v>3789813.4630769198</v>
      </c>
      <c r="AY82">
        <v>3718663.2146153799</v>
      </c>
      <c r="AZ82">
        <v>3647512.9661538401</v>
      </c>
      <c r="BA82">
        <v>3576362.7176923002</v>
      </c>
      <c r="BB82">
        <v>3505212.4692307599</v>
      </c>
      <c r="BC82">
        <v>3434062.2207692298</v>
      </c>
      <c r="BD82">
        <v>3362911.97230769</v>
      </c>
      <c r="BE82">
        <v>3291761.7238461501</v>
      </c>
      <c r="BF82">
        <v>3220611.4753846098</v>
      </c>
      <c r="BG82">
        <v>3149461.2269230699</v>
      </c>
      <c r="BH82">
        <v>3078310.9784615301</v>
      </c>
      <c r="BI82">
        <v>3007160.7299999902</v>
      </c>
      <c r="BJ82">
        <v>2973670.4363166201</v>
      </c>
      <c r="BK82">
        <v>2940553.1189626502</v>
      </c>
      <c r="BL82">
        <v>2907804.6241571801</v>
      </c>
      <c r="BM82">
        <v>2875420.8443793398</v>
      </c>
      <c r="BN82">
        <v>2843397.7178530898</v>
      </c>
      <c r="BO82">
        <v>2811731.2280377802</v>
      </c>
      <c r="BP82">
        <v>2780417.4031243701</v>
      </c>
      <c r="BQ82">
        <v>2749452.3155372501</v>
      </c>
      <c r="BR82">
        <v>2718832.0814416199</v>
      </c>
      <c r="BS82">
        <v>2688552.8602563799</v>
      </c>
      <c r="BT82">
        <v>2658610.8541723699</v>
      </c>
      <c r="BU82">
        <v>2629002.3076760699</v>
      </c>
      <c r="BV82">
        <v>2599723.5070785601</v>
      </c>
      <c r="BW82">
        <v>2570770.78004969</v>
      </c>
      <c r="BX82">
        <v>2542140.4951574998</v>
      </c>
      <c r="BY82">
        <v>2513829.0614127498</v>
      </c>
      <c r="BZ82">
        <v>2485832.9278184799</v>
      </c>
      <c r="CA82">
        <v>2458148.5829246701</v>
      </c>
      <c r="CB82">
        <v>2430772.5543877701</v>
      </c>
      <c r="CC82">
        <v>2403701.40853521</v>
      </c>
      <c r="CD82" s="8" t="b">
        <f>IF(ISNUMBER(VLOOKUP(A82,profiles_2021!A:A,1,FALSE)),TRUE,FALSE)</f>
        <v>1</v>
      </c>
      <c r="CE82" t="str">
        <f>INDEX('C5 - Emissions methodology 2018'!$A$2:$K$2628,MATCH($A82,'C5 - Emissions methodology 2018'!$A$2:$A$2628,0),MATCH(CE$1,'C5 - Emissions methodology 2018'!$A$1:$K$1,0))</f>
        <v>Fossil Fuels</v>
      </c>
    </row>
    <row r="83" spans="1:83" x14ac:dyDescent="0.25">
      <c r="A83">
        <v>2611</v>
      </c>
      <c r="B83" t="s">
        <v>139</v>
      </c>
      <c r="C83" t="s">
        <v>27</v>
      </c>
      <c r="D83">
        <v>2017</v>
      </c>
      <c r="E83" t="s">
        <v>28</v>
      </c>
      <c r="F83" t="s">
        <v>23</v>
      </c>
      <c r="G83">
        <v>2017</v>
      </c>
      <c r="H83">
        <v>751340</v>
      </c>
      <c r="I83">
        <v>100</v>
      </c>
      <c r="J83">
        <v>2025</v>
      </c>
      <c r="K83">
        <v>25</v>
      </c>
      <c r="L83">
        <v>0</v>
      </c>
      <c r="M83">
        <v>2017</v>
      </c>
      <c r="N83">
        <v>751340</v>
      </c>
      <c r="O83" t="s">
        <v>45</v>
      </c>
      <c r="P83">
        <v>2.89788001204878</v>
      </c>
      <c r="Q83">
        <v>1</v>
      </c>
      <c r="R83" t="s">
        <v>25</v>
      </c>
      <c r="S83">
        <v>563505</v>
      </c>
      <c r="T83">
        <v>-1.11368485725649E-2</v>
      </c>
      <c r="AV83">
        <v>751340</v>
      </c>
      <c r="AW83">
        <v>727860.625</v>
      </c>
      <c r="AX83">
        <v>704381.25</v>
      </c>
      <c r="AY83">
        <v>680901.875</v>
      </c>
      <c r="AZ83">
        <v>657422.5</v>
      </c>
      <c r="BA83">
        <v>633943.125</v>
      </c>
      <c r="BB83">
        <v>610463.75</v>
      </c>
      <c r="BC83">
        <v>586984.375</v>
      </c>
      <c r="BD83">
        <v>563505</v>
      </c>
      <c r="BE83">
        <v>557229.33014511596</v>
      </c>
      <c r="BF83">
        <v>551023.55147509801</v>
      </c>
      <c r="BG83">
        <v>544886.885622403</v>
      </c>
      <c r="BH83">
        <v>538818.56288804999</v>
      </c>
      <c r="BI83">
        <v>532817.82214507903</v>
      </c>
      <c r="BJ83">
        <v>526883.91074308497</v>
      </c>
      <c r="BK83">
        <v>521016.08441381902</v>
      </c>
      <c r="BL83">
        <v>515213.607177831</v>
      </c>
      <c r="BM83">
        <v>509475.75125216699</v>
      </c>
      <c r="BN83">
        <v>503801.796959078</v>
      </c>
      <c r="BO83">
        <v>498191.03263575799</v>
      </c>
      <c r="BP83">
        <v>492642.75454508403</v>
      </c>
      <c r="BQ83">
        <v>487156.26678734401</v>
      </c>
      <c r="BR83">
        <v>481730.88121295703</v>
      </c>
      <c r="BS83">
        <v>476365.91733616003</v>
      </c>
      <c r="BT83">
        <v>471060.70224965701</v>
      </c>
      <c r="BU83">
        <v>465814.57054021599</v>
      </c>
      <c r="BV83">
        <v>460626.86420521501</v>
      </c>
      <c r="BW83">
        <v>455496.93257010699</v>
      </c>
      <c r="BX83">
        <v>450424.13220680499</v>
      </c>
      <c r="BY83">
        <v>445407.82685298898</v>
      </c>
      <c r="BZ83">
        <v>440447.38733229198</v>
      </c>
      <c r="CA83">
        <v>435542.19147539098</v>
      </c>
      <c r="CB83">
        <v>430691.62404196599</v>
      </c>
      <c r="CC83">
        <v>425895.07664353901</v>
      </c>
      <c r="CD83" s="8" t="b">
        <f>IF(ISNUMBER(VLOOKUP(A83,profiles_2021!A:A,1,FALSE)),TRUE,FALSE)</f>
        <v>1</v>
      </c>
      <c r="CE83" t="str">
        <f>INDEX('C5 - Emissions methodology 2018'!$A$2:$K$2628,MATCH($A83,'C5 - Emissions methodology 2018'!$A$2:$A$2628,0),MATCH(CE$1,'C5 - Emissions methodology 2018'!$A$1:$K$1,0))</f>
        <v>Food, beverage &amp; agriculture</v>
      </c>
    </row>
    <row r="84" spans="1:83" x14ac:dyDescent="0.25">
      <c r="A84">
        <v>2670</v>
      </c>
      <c r="B84" t="s">
        <v>140</v>
      </c>
      <c r="C84" t="s">
        <v>56</v>
      </c>
      <c r="D84">
        <v>2017</v>
      </c>
      <c r="E84" t="s">
        <v>105</v>
      </c>
      <c r="F84" t="s">
        <v>54</v>
      </c>
      <c r="G84">
        <v>2011</v>
      </c>
      <c r="H84">
        <v>266248</v>
      </c>
      <c r="I84">
        <v>100</v>
      </c>
      <c r="J84">
        <v>2022</v>
      </c>
      <c r="K84">
        <v>22</v>
      </c>
      <c r="L84">
        <v>41</v>
      </c>
      <c r="M84">
        <v>2017</v>
      </c>
      <c r="N84">
        <v>242232.43040000001</v>
      </c>
      <c r="O84" t="s">
        <v>24</v>
      </c>
      <c r="P84">
        <v>3.2063680882146302</v>
      </c>
      <c r="Q84">
        <v>1</v>
      </c>
      <c r="R84" t="s">
        <v>25</v>
      </c>
      <c r="S84">
        <v>207673.44</v>
      </c>
      <c r="T84">
        <v>-1.11368485725649E-2</v>
      </c>
      <c r="AP84">
        <v>266248</v>
      </c>
      <c r="AQ84">
        <v>262245.40506666602</v>
      </c>
      <c r="AR84">
        <v>258242.810133333</v>
      </c>
      <c r="AS84">
        <v>254240.21520000001</v>
      </c>
      <c r="AT84">
        <v>250237.620266666</v>
      </c>
      <c r="AU84">
        <v>246235.025333333</v>
      </c>
      <c r="AV84">
        <v>242232.43040000001</v>
      </c>
      <c r="AW84">
        <v>235320.63232</v>
      </c>
      <c r="AX84">
        <v>228408.83424</v>
      </c>
      <c r="AY84">
        <v>221497.03615999999</v>
      </c>
      <c r="AZ84">
        <v>214585.23808000001</v>
      </c>
      <c r="BA84">
        <v>207673.44</v>
      </c>
      <c r="BB84">
        <v>205360.612346176</v>
      </c>
      <c r="BC84">
        <v>203073.54230370701</v>
      </c>
      <c r="BD84">
        <v>200811.943013977</v>
      </c>
      <c r="BE84">
        <v>198575.53081306699</v>
      </c>
      <c r="BF84">
        <v>196364.025196186</v>
      </c>
      <c r="BG84">
        <v>194177.148782476</v>
      </c>
      <c r="BH84">
        <v>192014.62728023299</v>
      </c>
      <c r="BI84">
        <v>189876.18945249601</v>
      </c>
      <c r="BJ84">
        <v>187761.567083028</v>
      </c>
      <c r="BK84">
        <v>185670.494942677</v>
      </c>
      <c r="BL84">
        <v>183602.710756107</v>
      </c>
      <c r="BM84">
        <v>181557.95516890401</v>
      </c>
      <c r="BN84">
        <v>179535.97171504301</v>
      </c>
      <c r="BO84">
        <v>177536.50678472401</v>
      </c>
      <c r="BP84">
        <v>175559.30959256101</v>
      </c>
      <c r="BQ84">
        <v>173604.132146124</v>
      </c>
      <c r="BR84">
        <v>171670.72921484101</v>
      </c>
      <c r="BS84">
        <v>169758.85829923401</v>
      </c>
      <c r="BT84">
        <v>167868.279600504</v>
      </c>
      <c r="BU84">
        <v>165998.755990456</v>
      </c>
      <c r="BV84">
        <v>164150.05298175599</v>
      </c>
      <c r="BW84">
        <v>162321.93869852001</v>
      </c>
      <c r="BX84">
        <v>160514.183847229</v>
      </c>
      <c r="BY84">
        <v>158726.561687974</v>
      </c>
      <c r="BZ84">
        <v>156958.84800601099</v>
      </c>
      <c r="CA84">
        <v>155210.821083644</v>
      </c>
      <c r="CB84">
        <v>153482.26167241199</v>
      </c>
      <c r="CC84">
        <v>151772.95296559099</v>
      </c>
      <c r="CD84" s="8" t="b">
        <f>IF(ISNUMBER(VLOOKUP(A84,profiles_2021!A:A,1,FALSE)),TRUE,FALSE)</f>
        <v>1</v>
      </c>
      <c r="CE84" t="str">
        <f>INDEX('C5 - Emissions methodology 2018'!$A$2:$K$2628,MATCH($A84,'C5 - Emissions methodology 2018'!$A$2:$A$2628,0),MATCH(CE$1,'C5 - Emissions methodology 2018'!$A$1:$K$1,0))</f>
        <v>Retail</v>
      </c>
    </row>
    <row r="85" spans="1:83" x14ac:dyDescent="0.25">
      <c r="A85">
        <v>52920</v>
      </c>
      <c r="B85" t="s">
        <v>141</v>
      </c>
      <c r="C85" t="s">
        <v>21</v>
      </c>
      <c r="D85">
        <v>2012</v>
      </c>
      <c r="E85" t="s">
        <v>28</v>
      </c>
      <c r="F85" t="s">
        <v>23</v>
      </c>
      <c r="G85">
        <v>2012</v>
      </c>
      <c r="H85">
        <v>46689</v>
      </c>
      <c r="I85">
        <v>100</v>
      </c>
      <c r="J85">
        <v>2017</v>
      </c>
      <c r="K85">
        <v>5</v>
      </c>
      <c r="L85">
        <v>37</v>
      </c>
      <c r="M85">
        <v>2017</v>
      </c>
      <c r="N85">
        <v>45825.253499999999</v>
      </c>
      <c r="O85" t="s">
        <v>24</v>
      </c>
      <c r="P85">
        <v>2.6939071079243901</v>
      </c>
      <c r="Q85">
        <v>1</v>
      </c>
      <c r="R85" t="s">
        <v>25</v>
      </c>
      <c r="S85">
        <v>44354.55</v>
      </c>
      <c r="T85">
        <v>-1.11368485725649E-2</v>
      </c>
      <c r="AQ85">
        <v>46689</v>
      </c>
      <c r="AR85">
        <v>46516.250699999997</v>
      </c>
      <c r="AS85">
        <v>46343.501400000001</v>
      </c>
      <c r="AT85">
        <v>46170.752099999998</v>
      </c>
      <c r="AU85">
        <v>45998.002800000002</v>
      </c>
      <c r="AV85">
        <v>44354.55</v>
      </c>
      <c r="AW85">
        <v>43860.580093145698</v>
      </c>
      <c r="AX85">
        <v>43372.111454343503</v>
      </c>
      <c r="AY85">
        <v>42889.082816804003</v>
      </c>
      <c r="AZ85">
        <v>42411.433596057097</v>
      </c>
      <c r="BA85">
        <v>41939.1038823524</v>
      </c>
      <c r="BB85">
        <v>41472.0344331456</v>
      </c>
      <c r="BC85">
        <v>41010.166665667399</v>
      </c>
      <c r="BD85">
        <v>40553.442649576296</v>
      </c>
      <c r="BE85">
        <v>40101.805099691701</v>
      </c>
      <c r="BF85">
        <v>39655.197368809997</v>
      </c>
      <c r="BG85">
        <v>39213.5634405983</v>
      </c>
      <c r="BH85">
        <v>38776.847922569701</v>
      </c>
      <c r="BI85">
        <v>38344.996039134698</v>
      </c>
      <c r="BJ85">
        <v>37917.953624731199</v>
      </c>
      <c r="BK85">
        <v>37495.667117031102</v>
      </c>
      <c r="BL85">
        <v>37078.083550221403</v>
      </c>
      <c r="BM85">
        <v>36665.1505483617</v>
      </c>
      <c r="BN85">
        <v>36256.816318814301</v>
      </c>
      <c r="BO85">
        <v>35853.029645748298</v>
      </c>
      <c r="BP85">
        <v>35453.739883716</v>
      </c>
      <c r="BQ85">
        <v>35058.896951299903</v>
      </c>
      <c r="BR85">
        <v>34668.451324832102</v>
      </c>
      <c r="BS85">
        <v>34282.354032182098</v>
      </c>
      <c r="BT85">
        <v>33900.556646614597</v>
      </c>
      <c r="BU85">
        <v>33523.011280715597</v>
      </c>
      <c r="BV85">
        <v>33149.6705803859</v>
      </c>
      <c r="BW85">
        <v>32780.487718901801</v>
      </c>
      <c r="BX85">
        <v>32415.416391041501</v>
      </c>
      <c r="BY85">
        <v>32054.4108072778</v>
      </c>
      <c r="BZ85">
        <v>31697.4256880344</v>
      </c>
      <c r="CA85">
        <v>31344.4162580066</v>
      </c>
      <c r="CB85">
        <v>30995.3382405458</v>
      </c>
      <c r="CC85">
        <v>30650.147852105401</v>
      </c>
      <c r="CD85" s="8" t="b">
        <f>IF(ISNUMBER(VLOOKUP(A85,profiles_2021!A:A,1,FALSE)),TRUE,FALSE)</f>
        <v>1</v>
      </c>
      <c r="CE85" t="str">
        <f>INDEX('C5 - Emissions methodology 2018'!$A$2:$K$2628,MATCH($A85,'C5 - Emissions methodology 2018'!$A$2:$A$2628,0),MATCH(CE$1,'C5 - Emissions methodology 2018'!$A$1:$K$1,0))</f>
        <v>Infrastructure</v>
      </c>
    </row>
    <row r="86" spans="1:83" x14ac:dyDescent="0.25">
      <c r="A86">
        <v>2697</v>
      </c>
      <c r="B86" t="s">
        <v>142</v>
      </c>
      <c r="C86" t="s">
        <v>39</v>
      </c>
      <c r="D86">
        <v>2016</v>
      </c>
      <c r="E86" t="s">
        <v>28</v>
      </c>
      <c r="F86" t="s">
        <v>23</v>
      </c>
      <c r="G86">
        <v>2015</v>
      </c>
      <c r="H86">
        <v>158521</v>
      </c>
      <c r="I86">
        <v>79</v>
      </c>
      <c r="J86">
        <v>2030</v>
      </c>
      <c r="K86">
        <v>30</v>
      </c>
      <c r="L86">
        <v>18</v>
      </c>
      <c r="M86">
        <v>2017</v>
      </c>
      <c r="N86">
        <v>149960.86599999899</v>
      </c>
      <c r="O86" t="s">
        <v>24</v>
      </c>
      <c r="P86">
        <v>2.7402597545390202</v>
      </c>
      <c r="Q86">
        <v>1</v>
      </c>
      <c r="R86" t="s">
        <v>25</v>
      </c>
      <c r="S86">
        <v>110964.7</v>
      </c>
      <c r="T86">
        <v>-1.11368485725649E-2</v>
      </c>
      <c r="AT86">
        <v>158521</v>
      </c>
      <c r="AU86">
        <v>154240.93299999999</v>
      </c>
      <c r="AV86">
        <v>149960.86599999899</v>
      </c>
      <c r="AW86">
        <v>146961.16092307601</v>
      </c>
      <c r="AX86">
        <v>143961.455846153</v>
      </c>
      <c r="AY86">
        <v>140961.75076923001</v>
      </c>
      <c r="AZ86">
        <v>137962.045692307</v>
      </c>
      <c r="BA86">
        <v>134962.34061538399</v>
      </c>
      <c r="BB86">
        <v>131962.63553846101</v>
      </c>
      <c r="BC86">
        <v>128962.930461538</v>
      </c>
      <c r="BD86">
        <v>125963.225384615</v>
      </c>
      <c r="BE86">
        <v>122963.520307692</v>
      </c>
      <c r="BF86">
        <v>119963.815230769</v>
      </c>
      <c r="BG86">
        <v>116964.11015384601</v>
      </c>
      <c r="BH86">
        <v>113964.40507692299</v>
      </c>
      <c r="BI86">
        <v>110964.7</v>
      </c>
      <c r="BJ86">
        <v>109728.902939199</v>
      </c>
      <c r="BK86">
        <v>108506.86876313201</v>
      </c>
      <c r="BL86">
        <v>107298.44419663399</v>
      </c>
      <c r="BM86">
        <v>106103.47767154399</v>
      </c>
      <c r="BN86">
        <v>104921.819307693</v>
      </c>
      <c r="BO86">
        <v>103753.320894106</v>
      </c>
      <c r="BP86">
        <v>102597.835870407</v>
      </c>
      <c r="BQ86">
        <v>101455.219308446</v>
      </c>
      <c r="BR86">
        <v>100325.327894111</v>
      </c>
      <c r="BS86">
        <v>99208.019909362003</v>
      </c>
      <c r="BT86">
        <v>98103.155214447397</v>
      </c>
      <c r="BU86">
        <v>97010.595230333201</v>
      </c>
      <c r="BV86">
        <v>95930.202921318603</v>
      </c>
      <c r="BW86">
        <v>94861.842777848506</v>
      </c>
      <c r="BX86">
        <v>93805.380799517094</v>
      </c>
      <c r="BY86">
        <v>92760.684478261101</v>
      </c>
      <c r="BZ86">
        <v>91727.622781739206</v>
      </c>
      <c r="CA86">
        <v>90706.0661368976</v>
      </c>
      <c r="CB86">
        <v>89695.886413718006</v>
      </c>
      <c r="CC86">
        <v>88696.956909146407</v>
      </c>
      <c r="CD86" s="8" t="b">
        <f>IF(ISNUMBER(VLOOKUP(A86,profiles_2021!A:A,1,FALSE)),TRUE,FALSE)</f>
        <v>1</v>
      </c>
      <c r="CE86" t="str">
        <f>INDEX('C5 - Emissions methodology 2018'!$A$2:$K$2628,MATCH($A86,'C5 - Emissions methodology 2018'!$A$2:$A$2628,0),MATCH(CE$1,'C5 - Emissions methodology 2018'!$A$1:$K$1,0))</f>
        <v>Services</v>
      </c>
    </row>
    <row r="87" spans="1:83" hidden="1" x14ac:dyDescent="0.25">
      <c r="A87">
        <v>31426</v>
      </c>
      <c r="B87" t="s">
        <v>143</v>
      </c>
      <c r="C87" t="s">
        <v>21</v>
      </c>
      <c r="D87">
        <v>2015</v>
      </c>
      <c r="E87" t="s">
        <v>28</v>
      </c>
      <c r="F87" t="s">
        <v>23</v>
      </c>
      <c r="G87">
        <v>2015</v>
      </c>
      <c r="H87">
        <v>6732</v>
      </c>
      <c r="I87">
        <v>97</v>
      </c>
      <c r="J87">
        <v>2017</v>
      </c>
      <c r="K87">
        <v>3</v>
      </c>
      <c r="L87">
        <v>100</v>
      </c>
      <c r="M87">
        <v>2017</v>
      </c>
      <c r="N87">
        <v>6530.04</v>
      </c>
      <c r="O87" t="s">
        <v>45</v>
      </c>
      <c r="P87">
        <v>2.6439031122243901</v>
      </c>
      <c r="Q87">
        <v>1</v>
      </c>
      <c r="R87" t="s">
        <v>25</v>
      </c>
      <c r="S87">
        <v>6530.04</v>
      </c>
      <c r="T87">
        <v>-1.11368485725649E-2</v>
      </c>
      <c r="AT87">
        <v>6732</v>
      </c>
      <c r="AU87">
        <v>6631.02</v>
      </c>
      <c r="AV87">
        <v>6530.04</v>
      </c>
      <c r="AW87">
        <v>6457.3159333472004</v>
      </c>
      <c r="AX87">
        <v>6385.4017836123103</v>
      </c>
      <c r="AY87">
        <v>6314.2885308732302</v>
      </c>
      <c r="AZ87">
        <v>6243.9672556614096</v>
      </c>
      <c r="BA87">
        <v>6174.4291378430598</v>
      </c>
      <c r="BB87">
        <v>6105.6654555128598</v>
      </c>
      <c r="BC87">
        <v>6037.66758390008</v>
      </c>
      <c r="BD87">
        <v>5970.4269942867004</v>
      </c>
      <c r="BE87">
        <v>5903.9352529377702</v>
      </c>
      <c r="BF87">
        <v>5838.1840200435799</v>
      </c>
      <c r="BG87">
        <v>5773.1650486735798</v>
      </c>
      <c r="BH87">
        <v>5708.8701837420804</v>
      </c>
      <c r="BI87">
        <v>5645.2913609853204</v>
      </c>
      <c r="BJ87">
        <v>5582.4206059500102</v>
      </c>
      <c r="BK87">
        <v>5520.25003299318</v>
      </c>
      <c r="BL87">
        <v>5458.77184429304</v>
      </c>
      <c r="BM87">
        <v>5397.9783288709696</v>
      </c>
      <c r="BN87">
        <v>5337.8618616243402</v>
      </c>
      <c r="BO87">
        <v>5278.4149023701602</v>
      </c>
      <c r="BP87">
        <v>5219.6299948993001</v>
      </c>
      <c r="BQ87">
        <v>5161.4997660412901</v>
      </c>
      <c r="BR87">
        <v>5104.0169247395597</v>
      </c>
      <c r="BS87">
        <v>5047.17426113692</v>
      </c>
      <c r="BT87">
        <v>4990.9646456712899</v>
      </c>
      <c r="BU87">
        <v>4935.3810281814303</v>
      </c>
      <c r="BV87">
        <v>4880.4164370226599</v>
      </c>
      <c r="BW87">
        <v>4826.0639781924801</v>
      </c>
      <c r="BX87">
        <v>4772.3168344658397</v>
      </c>
      <c r="BY87">
        <v>4719.1682645400897</v>
      </c>
      <c r="BZ87">
        <v>4666.6116021894604</v>
      </c>
      <c r="CA87">
        <v>4614.6402554288998</v>
      </c>
      <c r="CB87">
        <v>4563.2477056873204</v>
      </c>
      <c r="CC87">
        <v>4512.4275069899804</v>
      </c>
      <c r="CD87" s="8" t="b">
        <f>IF(ISNUMBER(VLOOKUP(A87,profiles_2021!A:A,1,FALSE)),TRUE,FALSE)</f>
        <v>0</v>
      </c>
      <c r="CE87" t="str">
        <f>INDEX('C5 - Emissions methodology 2018'!$A$2:$K$2628,MATCH($A87,'C5 - Emissions methodology 2018'!$A$2:$A$2628,0),MATCH(CE$1,'C5 - Emissions methodology 2018'!$A$1:$K$1,0))</f>
        <v>Infrastructure</v>
      </c>
    </row>
    <row r="88" spans="1:83" hidden="1" x14ac:dyDescent="0.25">
      <c r="A88">
        <v>2836</v>
      </c>
      <c r="B88" t="s">
        <v>144</v>
      </c>
      <c r="C88" t="s">
        <v>27</v>
      </c>
      <c r="D88">
        <v>2017</v>
      </c>
      <c r="E88" t="s">
        <v>28</v>
      </c>
      <c r="F88" t="s">
        <v>23</v>
      </c>
      <c r="G88">
        <v>2016</v>
      </c>
      <c r="H88">
        <v>3295.26</v>
      </c>
      <c r="I88">
        <v>100</v>
      </c>
      <c r="J88">
        <v>2022</v>
      </c>
      <c r="K88">
        <v>20</v>
      </c>
      <c r="L88">
        <v>80</v>
      </c>
      <c r="M88">
        <v>2017</v>
      </c>
      <c r="N88">
        <v>2768.0183999999999</v>
      </c>
      <c r="O88" t="s">
        <v>24</v>
      </c>
      <c r="P88">
        <v>2.8463417929406298</v>
      </c>
      <c r="Q88">
        <v>1</v>
      </c>
      <c r="R88" t="s">
        <v>25</v>
      </c>
      <c r="S88">
        <v>2636.2080000000001</v>
      </c>
      <c r="T88">
        <v>-1.11368485725649E-2</v>
      </c>
      <c r="AU88">
        <v>3295.26</v>
      </c>
      <c r="AV88">
        <v>2768.0183999999999</v>
      </c>
      <c r="AW88">
        <v>2741.6563200000001</v>
      </c>
      <c r="AX88">
        <v>2715.2942400000002</v>
      </c>
      <c r="AY88">
        <v>2688.9321599999998</v>
      </c>
      <c r="AZ88">
        <v>2662.57008</v>
      </c>
      <c r="BA88">
        <v>2636.2080000000001</v>
      </c>
      <c r="BB88">
        <v>2606.84895069821</v>
      </c>
      <c r="BC88">
        <v>2577.8168686827398</v>
      </c>
      <c r="BD88">
        <v>2549.10811256841</v>
      </c>
      <c r="BE88">
        <v>2520.7190815236399</v>
      </c>
      <c r="BF88">
        <v>2492.6462148187402</v>
      </c>
      <c r="BG88">
        <v>2464.8859913793199</v>
      </c>
      <c r="BH88">
        <v>2437.4349293446999</v>
      </c>
      <c r="BI88">
        <v>2410.2895856311002</v>
      </c>
      <c r="BJ88">
        <v>2383.4465554999001</v>
      </c>
      <c r="BK88">
        <v>2356.9024721305</v>
      </c>
      <c r="BL88">
        <v>2330.65400619807</v>
      </c>
      <c r="BM88">
        <v>2304.6978654559998</v>
      </c>
      <c r="BN88">
        <v>2279.03079432291</v>
      </c>
      <c r="BO88">
        <v>2253.6495734743198</v>
      </c>
      <c r="BP88">
        <v>2228.5510194389099</v>
      </c>
      <c r="BQ88">
        <v>2203.7319841991898</v>
      </c>
      <c r="BR88">
        <v>2179.1893547966401</v>
      </c>
      <c r="BS88">
        <v>2154.9200529413301</v>
      </c>
      <c r="BT88">
        <v>2130.92103462573</v>
      </c>
      <c r="BU88">
        <v>2107.1892897430098</v>
      </c>
      <c r="BV88">
        <v>2083.72184170942</v>
      </c>
      <c r="BW88">
        <v>2060.5157470909498</v>
      </c>
      <c r="BX88">
        <v>2037.56809523421</v>
      </c>
      <c r="BY88">
        <v>2014.8760079013</v>
      </c>
      <c r="BZ88">
        <v>1992.43663890881</v>
      </c>
      <c r="CA88">
        <v>1970.2471737708499</v>
      </c>
      <c r="CB88">
        <v>1948.3048293460399</v>
      </c>
      <c r="CC88">
        <v>1926.60685348842</v>
      </c>
      <c r="CD88" s="8" t="b">
        <f>IF(ISNUMBER(VLOOKUP(A88,profiles_2021!A:A,1,FALSE)),TRUE,FALSE)</f>
        <v>0</v>
      </c>
      <c r="CE88" t="str">
        <f>INDEX('C5 - Emissions methodology 2018'!$A$2:$K$2628,MATCH($A88,'C5 - Emissions methodology 2018'!$A$2:$A$2628,0),MATCH(CE$1,'C5 - Emissions methodology 2018'!$A$1:$K$1,0))</f>
        <v>Services</v>
      </c>
    </row>
    <row r="89" spans="1:83" hidden="1" x14ac:dyDescent="0.25">
      <c r="A89">
        <v>50905</v>
      </c>
      <c r="B89" t="s">
        <v>145</v>
      </c>
      <c r="C89" t="s">
        <v>36</v>
      </c>
      <c r="D89">
        <v>2016</v>
      </c>
      <c r="E89" t="s">
        <v>44</v>
      </c>
      <c r="F89" t="s">
        <v>33</v>
      </c>
      <c r="G89">
        <v>2017</v>
      </c>
      <c r="H89">
        <v>335</v>
      </c>
      <c r="I89">
        <v>100</v>
      </c>
      <c r="J89">
        <v>2020</v>
      </c>
      <c r="K89">
        <v>1</v>
      </c>
      <c r="L89">
        <v>100</v>
      </c>
      <c r="M89">
        <v>2017</v>
      </c>
      <c r="N89">
        <v>331.65</v>
      </c>
      <c r="O89" t="s">
        <v>24</v>
      </c>
      <c r="P89">
        <v>2.3253658871585401</v>
      </c>
      <c r="Q89">
        <v>1</v>
      </c>
      <c r="R89" t="s">
        <v>25</v>
      </c>
      <c r="S89">
        <v>331.65</v>
      </c>
      <c r="T89">
        <v>-1.11368485725649E-2</v>
      </c>
      <c r="AV89">
        <v>331.65</v>
      </c>
      <c r="AW89">
        <v>331.65</v>
      </c>
      <c r="AX89">
        <v>331.65</v>
      </c>
      <c r="AY89">
        <v>331.65</v>
      </c>
      <c r="AZ89">
        <v>327.95646417090802</v>
      </c>
      <c r="BA89">
        <v>324.30406269104299</v>
      </c>
      <c r="BB89">
        <v>320.69233745338499</v>
      </c>
      <c r="BC89">
        <v>317.120835452785</v>
      </c>
      <c r="BD89">
        <v>313.58910872914203</v>
      </c>
      <c r="BE89">
        <v>310.09671431122001</v>
      </c>
      <c r="BF89">
        <v>306.64321416108601</v>
      </c>
      <c r="BG89">
        <v>303.22817511916998</v>
      </c>
      <c r="BH89">
        <v>299.85116884993198</v>
      </c>
      <c r="BI89">
        <v>296.51177178814402</v>
      </c>
      <c r="BJ89">
        <v>293.20956508575603</v>
      </c>
      <c r="BK89">
        <v>289.94413455936899</v>
      </c>
      <c r="BL89">
        <v>286.71507063827801</v>
      </c>
      <c r="BM89">
        <v>283.52196831310698</v>
      </c>
      <c r="BN89">
        <v>280.364427085008</v>
      </c>
      <c r="BO89">
        <v>277.24205091542899</v>
      </c>
      <c r="BP89">
        <v>274.15444817643601</v>
      </c>
      <c r="BQ89">
        <v>271.10123160159998</v>
      </c>
      <c r="BR89">
        <v>268.082018237417</v>
      </c>
      <c r="BS89">
        <v>265.09642939527902</v>
      </c>
      <c r="BT89">
        <v>262.144090603976</v>
      </c>
      <c r="BU89">
        <v>259.22463156272698</v>
      </c>
      <c r="BV89">
        <v>256.33768609473401</v>
      </c>
      <c r="BW89">
        <v>253.482892101255</v>
      </c>
      <c r="BX89">
        <v>250.659891516188</v>
      </c>
      <c r="BY89">
        <v>247.86833026115701</v>
      </c>
      <c r="BZ89">
        <v>245.10785820110399</v>
      </c>
      <c r="CA89">
        <v>242.37812910037201</v>
      </c>
      <c r="CB89">
        <v>239.67880057927999</v>
      </c>
      <c r="CC89">
        <v>237.00953407117399</v>
      </c>
      <c r="CD89" s="8" t="b">
        <f>IF(ISNUMBER(VLOOKUP(A89,profiles_2021!A:A,1,FALSE)),TRUE,FALSE)</f>
        <v>0</v>
      </c>
      <c r="CE89" t="str">
        <f>INDEX('C5 - Emissions methodology 2018'!$A$2:$K$2628,MATCH($A89,'C5 - Emissions methodology 2018'!$A$2:$A$2628,0),MATCH(CE$1,'C5 - Emissions methodology 2018'!$A$1:$K$1,0))</f>
        <v>Food, beverage &amp; agriculture</v>
      </c>
    </row>
    <row r="90" spans="1:83" x14ac:dyDescent="0.25">
      <c r="A90">
        <v>2985</v>
      </c>
      <c r="B90" t="s">
        <v>146</v>
      </c>
      <c r="C90" t="s">
        <v>56</v>
      </c>
      <c r="D90">
        <v>2013</v>
      </c>
      <c r="E90" t="s">
        <v>22</v>
      </c>
      <c r="F90" t="s">
        <v>23</v>
      </c>
      <c r="G90">
        <v>2012</v>
      </c>
      <c r="H90">
        <v>204884</v>
      </c>
      <c r="I90">
        <v>100</v>
      </c>
      <c r="J90">
        <v>2020</v>
      </c>
      <c r="K90">
        <v>30</v>
      </c>
      <c r="L90">
        <v>22.4</v>
      </c>
      <c r="M90">
        <v>2017</v>
      </c>
      <c r="N90">
        <v>191080</v>
      </c>
      <c r="O90" t="s">
        <v>24</v>
      </c>
      <c r="P90">
        <v>2.9453863420585402</v>
      </c>
      <c r="Q90">
        <v>1</v>
      </c>
      <c r="R90" t="s">
        <v>25</v>
      </c>
      <c r="S90">
        <v>143418.79999999999</v>
      </c>
      <c r="T90">
        <v>-1.11368485725649E-2</v>
      </c>
      <c r="AQ90">
        <v>204884</v>
      </c>
      <c r="AR90">
        <v>202123.2</v>
      </c>
      <c r="AS90">
        <v>199362.4</v>
      </c>
      <c r="AT90">
        <v>196601.60000000001</v>
      </c>
      <c r="AU90">
        <v>193840.8</v>
      </c>
      <c r="AV90">
        <v>191080</v>
      </c>
      <c r="AW90">
        <v>175192.933333333</v>
      </c>
      <c r="AX90">
        <v>159305.866666666</v>
      </c>
      <c r="AY90">
        <v>143418.79999999999</v>
      </c>
      <c r="AZ90">
        <v>141821.56654194099</v>
      </c>
      <c r="BA90">
        <v>140242.121231039</v>
      </c>
      <c r="BB90">
        <v>138680.26596339399</v>
      </c>
      <c r="BC90">
        <v>137135.804841356</v>
      </c>
      <c r="BD90">
        <v>135608.54414896099</v>
      </c>
      <c r="BE90">
        <v>134098.29232762801</v>
      </c>
      <c r="BF90">
        <v>132604.859952136</v>
      </c>
      <c r="BG90">
        <v>131128.05970686299</v>
      </c>
      <c r="BH90">
        <v>129667.706362293</v>
      </c>
      <c r="BI90">
        <v>128223.616751785</v>
      </c>
      <c r="BJ90">
        <v>126795.60974859299</v>
      </c>
      <c r="BK90">
        <v>125383.506243157</v>
      </c>
      <c r="BL90">
        <v>123987.12912062999</v>
      </c>
      <c r="BM90">
        <v>122606.30323866601</v>
      </c>
      <c r="BN90">
        <v>121240.855405455</v>
      </c>
      <c r="BO90">
        <v>119890.61435799699</v>
      </c>
      <c r="BP90">
        <v>118555.41074062001</v>
      </c>
      <c r="BQ90">
        <v>117235.077083743</v>
      </c>
      <c r="BR90">
        <v>115929.447782869</v>
      </c>
      <c r="BS90">
        <v>114638.35907781</v>
      </c>
      <c r="BT90">
        <v>113361.649032153</v>
      </c>
      <c r="BU90">
        <v>112099.157512946</v>
      </c>
      <c r="BV90">
        <v>110850.726170612</v>
      </c>
      <c r="BW90">
        <v>109616.198419091</v>
      </c>
      <c r="BX90">
        <v>108395.41941619699</v>
      </c>
      <c r="BY90">
        <v>107188.236044199</v>
      </c>
      <c r="BZ90">
        <v>105994.496890615</v>
      </c>
      <c r="CA90">
        <v>104814.052229219</v>
      </c>
      <c r="CB90">
        <v>103646.754001265</v>
      </c>
      <c r="CC90">
        <v>102492.455796915</v>
      </c>
      <c r="CD90" s="8" t="b">
        <f>IF(ISNUMBER(VLOOKUP(A90,profiles_2021!A:A,1,FALSE)),TRUE,FALSE)</f>
        <v>1</v>
      </c>
      <c r="CE90" t="str">
        <f>INDEX('C5 - Emissions methodology 2018'!$A$2:$K$2628,MATCH($A90,'C5 - Emissions methodology 2018'!$A$2:$A$2628,0),MATCH(CE$1,'C5 - Emissions methodology 2018'!$A$1:$K$1,0))</f>
        <v>Manufacturing</v>
      </c>
    </row>
    <row r="91" spans="1:83" hidden="1" x14ac:dyDescent="0.25">
      <c r="A91">
        <v>3062</v>
      </c>
      <c r="B91" t="s">
        <v>147</v>
      </c>
      <c r="C91" t="s">
        <v>148</v>
      </c>
      <c r="D91">
        <v>2016</v>
      </c>
      <c r="E91" t="s">
        <v>28</v>
      </c>
      <c r="F91" t="s">
        <v>23</v>
      </c>
      <c r="G91">
        <v>2016</v>
      </c>
      <c r="H91">
        <v>53659</v>
      </c>
      <c r="I91">
        <v>100</v>
      </c>
      <c r="J91">
        <v>2017</v>
      </c>
      <c r="K91">
        <v>2.5</v>
      </c>
      <c r="L91">
        <v>0</v>
      </c>
      <c r="M91">
        <v>2017</v>
      </c>
      <c r="N91">
        <v>53659</v>
      </c>
      <c r="O91" t="s">
        <v>45</v>
      </c>
      <c r="P91">
        <v>2.6689078049243902</v>
      </c>
      <c r="Q91">
        <v>1</v>
      </c>
      <c r="R91" t="s">
        <v>25</v>
      </c>
      <c r="S91">
        <v>52317.525000000001</v>
      </c>
      <c r="T91">
        <v>-1.11368485725649E-2</v>
      </c>
      <c r="AU91">
        <v>53659</v>
      </c>
      <c r="AV91">
        <v>52317.525000000001</v>
      </c>
      <c r="AW91">
        <v>51734.872646383599</v>
      </c>
      <c r="AX91">
        <v>51158.709203799903</v>
      </c>
      <c r="AY91">
        <v>50588.962406229301</v>
      </c>
      <c r="AZ91">
        <v>50025.560792467899</v>
      </c>
      <c r="BA91">
        <v>49468.433697164597</v>
      </c>
      <c r="BB91">
        <v>48917.511241957298</v>
      </c>
      <c r="BC91">
        <v>48372.724326708798</v>
      </c>
      <c r="BD91">
        <v>47834.0046208399</v>
      </c>
      <c r="BE91">
        <v>47301.284554758196</v>
      </c>
      <c r="BF91">
        <v>46774.497311384097</v>
      </c>
      <c r="BG91">
        <v>46253.576817769303</v>
      </c>
      <c r="BH91">
        <v>45738.457736810298</v>
      </c>
      <c r="BI91">
        <v>45229.075459052801</v>
      </c>
      <c r="BJ91">
        <v>44725.3660945882</v>
      </c>
      <c r="BK91">
        <v>44227.266465040302</v>
      </c>
      <c r="BL91">
        <v>43734.7140956406</v>
      </c>
      <c r="BM91">
        <v>43247.6472073931</v>
      </c>
      <c r="BN91">
        <v>42766.004709324603</v>
      </c>
      <c r="BO91">
        <v>42289.726190823298</v>
      </c>
      <c r="BP91">
        <v>41818.751914060798</v>
      </c>
      <c r="BQ91">
        <v>41353.022806500303</v>
      </c>
      <c r="BR91">
        <v>40892.480453486503</v>
      </c>
      <c r="BS91">
        <v>40437.067090919401</v>
      </c>
      <c r="BT91">
        <v>39986.725598009201</v>
      </c>
      <c r="BU91">
        <v>39541.3994901115</v>
      </c>
      <c r="BV91">
        <v>39101.032911642797</v>
      </c>
      <c r="BW91">
        <v>38665.570629075002</v>
      </c>
      <c r="BX91">
        <v>38234.958024007101</v>
      </c>
      <c r="BY91">
        <v>37809.141086315401</v>
      </c>
      <c r="BZ91">
        <v>37388.066407378297</v>
      </c>
      <c r="CA91">
        <v>36971.681173378398</v>
      </c>
      <c r="CB91">
        <v>36559.933158677297</v>
      </c>
      <c r="CC91">
        <v>36152.770719266002</v>
      </c>
      <c r="CD91" s="8" t="b">
        <f>IF(ISNUMBER(VLOOKUP(A91,profiles_2021!A:A,1,FALSE)),TRUE,FALSE)</f>
        <v>0</v>
      </c>
      <c r="CE91" t="str">
        <f>INDEX('C5 - Emissions methodology 2018'!$A$2:$K$2628,MATCH($A91,'C5 - Emissions methodology 2018'!$A$2:$A$2628,0),MATCH(CE$1,'C5 - Emissions methodology 2018'!$A$1:$K$1,0))</f>
        <v>Food, beverage &amp; agriculture</v>
      </c>
    </row>
    <row r="92" spans="1:83" x14ac:dyDescent="0.25">
      <c r="A92">
        <v>40228</v>
      </c>
      <c r="B92" t="s">
        <v>149</v>
      </c>
      <c r="C92" t="s">
        <v>27</v>
      </c>
      <c r="D92">
        <v>2016</v>
      </c>
      <c r="E92" t="s">
        <v>28</v>
      </c>
      <c r="F92" t="s">
        <v>23</v>
      </c>
      <c r="G92">
        <v>2016</v>
      </c>
      <c r="H92">
        <v>124241</v>
      </c>
      <c r="I92">
        <v>95</v>
      </c>
      <c r="J92">
        <v>2021</v>
      </c>
      <c r="K92">
        <v>6.2</v>
      </c>
      <c r="L92">
        <v>41</v>
      </c>
      <c r="M92">
        <v>2017</v>
      </c>
      <c r="N92">
        <v>121082.79378000001</v>
      </c>
      <c r="O92" t="s">
        <v>24</v>
      </c>
      <c r="P92">
        <v>2.6578660826365801</v>
      </c>
      <c r="Q92">
        <v>1</v>
      </c>
      <c r="R92" t="s">
        <v>25</v>
      </c>
      <c r="S92">
        <v>116538.058</v>
      </c>
      <c r="T92">
        <v>-1.11368485725649E-2</v>
      </c>
      <c r="AU92">
        <v>124241</v>
      </c>
      <c r="AV92">
        <v>121082.79378000001</v>
      </c>
      <c r="AW92">
        <v>119946.609835</v>
      </c>
      <c r="AX92">
        <v>118810.42589</v>
      </c>
      <c r="AY92">
        <v>117674.241945</v>
      </c>
      <c r="AZ92">
        <v>116538.058</v>
      </c>
      <c r="BA92">
        <v>115240.19129511301</v>
      </c>
      <c r="BB92">
        <v>113956.778735186</v>
      </c>
      <c r="BC92">
        <v>112687.659346595</v>
      </c>
      <c r="BD92">
        <v>111432.67394845501</v>
      </c>
      <c r="BE92">
        <v>110191.66513265501</v>
      </c>
      <c r="BF92">
        <v>108964.47724411399</v>
      </c>
      <c r="BG92">
        <v>107750.95636125701</v>
      </c>
      <c r="BH92">
        <v>106550.950276713</v>
      </c>
      <c r="BI92">
        <v>105364.30847821799</v>
      </c>
      <c r="BJ92">
        <v>104190.882129743</v>
      </c>
      <c r="BK92">
        <v>103030.524052822</v>
      </c>
      <c r="BL92">
        <v>101883.088708094</v>
      </c>
      <c r="BM92">
        <v>100748.432177047</v>
      </c>
      <c r="BN92">
        <v>99626.412143968206</v>
      </c>
      <c r="BO92">
        <v>98516.887878092894</v>
      </c>
      <c r="BP92">
        <v>97419.720215954207</v>
      </c>
      <c r="BQ92">
        <v>96334.771543927505</v>
      </c>
      <c r="BR92">
        <v>95261.905780970104</v>
      </c>
      <c r="BS92">
        <v>94200.988361553493</v>
      </c>
      <c r="BT92">
        <v>93151.886218785003</v>
      </c>
      <c r="BU92">
        <v>92114.467767717506</v>
      </c>
      <c r="BV92">
        <v>91088.602888846101</v>
      </c>
      <c r="BW92">
        <v>90074.162911786494</v>
      </c>
      <c r="BX92">
        <v>89071.020599137395</v>
      </c>
      <c r="BY92">
        <v>88079.050130521005</v>
      </c>
      <c r="BZ92">
        <v>87098.127086801993</v>
      </c>
      <c r="CA92">
        <v>86128.128434482307</v>
      </c>
      <c r="CB92">
        <v>85168.932510269005</v>
      </c>
      <c r="CC92">
        <v>84220.4190058151</v>
      </c>
      <c r="CD92" s="8" t="b">
        <f>IF(ISNUMBER(VLOOKUP(A92,profiles_2021!A:A,1,FALSE)),TRUE,FALSE)</f>
        <v>1</v>
      </c>
      <c r="CE92" t="str">
        <f>INDEX('C5 - Emissions methodology 2018'!$A$2:$K$2628,MATCH($A92,'C5 - Emissions methodology 2018'!$A$2:$A$2628,0),MATCH(CE$1,'C5 - Emissions methodology 2018'!$A$1:$K$1,0))</f>
        <v>Biotech, health care &amp; pharma</v>
      </c>
    </row>
    <row r="93" spans="1:83" hidden="1" x14ac:dyDescent="0.25">
      <c r="A93">
        <v>3133</v>
      </c>
      <c r="B93" t="s">
        <v>150</v>
      </c>
      <c r="C93" t="s">
        <v>27</v>
      </c>
      <c r="D93">
        <v>2017</v>
      </c>
      <c r="E93" t="s">
        <v>28</v>
      </c>
      <c r="F93" t="s">
        <v>23</v>
      </c>
      <c r="G93">
        <v>2016</v>
      </c>
      <c r="H93">
        <v>51194</v>
      </c>
      <c r="I93">
        <v>100</v>
      </c>
      <c r="J93">
        <v>2017</v>
      </c>
      <c r="K93">
        <v>1</v>
      </c>
      <c r="L93">
        <v>1.8</v>
      </c>
      <c r="M93">
        <v>2017</v>
      </c>
      <c r="N93">
        <v>50273</v>
      </c>
      <c r="O93" t="s">
        <v>24</v>
      </c>
      <c r="P93">
        <v>2.6539075584243901</v>
      </c>
      <c r="Q93">
        <v>1</v>
      </c>
      <c r="R93" t="s">
        <v>25</v>
      </c>
      <c r="S93">
        <v>50682.06</v>
      </c>
      <c r="T93">
        <v>-1.11368485725649E-2</v>
      </c>
      <c r="AU93">
        <v>51194</v>
      </c>
      <c r="AV93">
        <v>50682.06</v>
      </c>
      <c r="AW93">
        <v>50117.621572434298</v>
      </c>
      <c r="AX93">
        <v>49559.469210165</v>
      </c>
      <c r="AY93">
        <v>49007.532906234701</v>
      </c>
      <c r="AZ93">
        <v>48461.743433342999</v>
      </c>
      <c r="BA93">
        <v>47922.032335163298</v>
      </c>
      <c r="BB93">
        <v>47388.331917757001</v>
      </c>
      <c r="BC93">
        <v>46860.575241082501</v>
      </c>
      <c r="BD93">
        <v>46338.696110599303</v>
      </c>
      <c r="BE93">
        <v>45822.6290689655</v>
      </c>
      <c r="BF93">
        <v>45312.309387827598</v>
      </c>
      <c r="BG93">
        <v>44807.673059702203</v>
      </c>
      <c r="BH93">
        <v>44308.656789947199</v>
      </c>
      <c r="BI93">
        <v>43815.1979888239</v>
      </c>
      <c r="BJ93">
        <v>43327.2347636454</v>
      </c>
      <c r="BK93">
        <v>42844.705911014702</v>
      </c>
      <c r="BL93">
        <v>42367.550909147598</v>
      </c>
      <c r="BM93">
        <v>41895.709910281999</v>
      </c>
      <c r="BN93">
        <v>41429.123733171102</v>
      </c>
      <c r="BO93">
        <v>40967.733855660699</v>
      </c>
      <c r="BP93">
        <v>40511.482407349104</v>
      </c>
      <c r="BQ93">
        <v>40060.3121623283</v>
      </c>
      <c r="BR93">
        <v>39614.166532006799</v>
      </c>
      <c r="BS93">
        <v>39172.989558011497</v>
      </c>
      <c r="BT93">
        <v>38736.725905169202</v>
      </c>
      <c r="BU93">
        <v>38305.320854566402</v>
      </c>
      <c r="BV93">
        <v>37878.720296685598</v>
      </c>
      <c r="BW93">
        <v>37456.870724618799</v>
      </c>
      <c r="BX93">
        <v>37039.719227356603</v>
      </c>
      <c r="BY93">
        <v>36627.213483151201</v>
      </c>
      <c r="BZ93">
        <v>36219.301752954401</v>
      </c>
      <c r="CA93">
        <v>35815.932873927697</v>
      </c>
      <c r="CB93">
        <v>35417.056253025599</v>
      </c>
      <c r="CC93">
        <v>35022.621860649597</v>
      </c>
      <c r="CD93" s="8" t="b">
        <f>IF(ISNUMBER(VLOOKUP(A93,profiles_2021!A:A,1,FALSE)),TRUE,FALSE)</f>
        <v>0</v>
      </c>
      <c r="CE93" t="str">
        <f>INDEX('C5 - Emissions methodology 2018'!$A$2:$K$2628,MATCH($A93,'C5 - Emissions methodology 2018'!$A$2:$A$2628,0),MATCH(CE$1,'C5 - Emissions methodology 2018'!$A$1:$K$1,0))</f>
        <v>Services</v>
      </c>
    </row>
    <row r="94" spans="1:83" x14ac:dyDescent="0.25">
      <c r="A94">
        <v>3204</v>
      </c>
      <c r="B94" t="s">
        <v>151</v>
      </c>
      <c r="C94" t="s">
        <v>84</v>
      </c>
      <c r="D94">
        <v>2007</v>
      </c>
      <c r="E94" t="s">
        <v>28</v>
      </c>
      <c r="F94" t="s">
        <v>23</v>
      </c>
      <c r="G94">
        <v>2007</v>
      </c>
      <c r="H94">
        <v>44873.919999999998</v>
      </c>
      <c r="I94">
        <v>100</v>
      </c>
      <c r="J94">
        <v>2017</v>
      </c>
      <c r="K94">
        <v>15</v>
      </c>
      <c r="L94">
        <v>22</v>
      </c>
      <c r="M94">
        <v>2017</v>
      </c>
      <c r="N94">
        <v>43393.08064</v>
      </c>
      <c r="O94" t="s">
        <v>24</v>
      </c>
      <c r="P94">
        <v>2.79390692641639</v>
      </c>
      <c r="Q94">
        <v>1</v>
      </c>
      <c r="R94" t="s">
        <v>25</v>
      </c>
      <c r="S94">
        <v>38142.832000000002</v>
      </c>
      <c r="T94">
        <v>-1.11368485725649E-2</v>
      </c>
      <c r="AL94">
        <v>44873.919999999998</v>
      </c>
      <c r="AM94">
        <v>44725.836064000003</v>
      </c>
      <c r="AN94">
        <v>44577.752128</v>
      </c>
      <c r="AO94">
        <v>44429.668191999997</v>
      </c>
      <c r="AP94">
        <v>44281.584256000002</v>
      </c>
      <c r="AQ94">
        <v>44133.500319999999</v>
      </c>
      <c r="AR94">
        <v>43985.416383999996</v>
      </c>
      <c r="AS94">
        <v>43837.332448000001</v>
      </c>
      <c r="AT94">
        <v>43689.248511999998</v>
      </c>
      <c r="AU94">
        <v>43541.164576000003</v>
      </c>
      <c r="AV94">
        <v>38142.832000000002</v>
      </c>
      <c r="AW94">
        <v>37718.041055887203</v>
      </c>
      <c r="AX94">
        <v>37297.980944194001</v>
      </c>
      <c r="AY94">
        <v>36882.598978356102</v>
      </c>
      <c r="AZ94">
        <v>36471.843058571503</v>
      </c>
      <c r="BA94">
        <v>36065.661665265798</v>
      </c>
      <c r="BB94">
        <v>35664.003852630398</v>
      </c>
      <c r="BC94">
        <v>35266.819242232297</v>
      </c>
      <c r="BD94">
        <v>34874.058016695497</v>
      </c>
      <c r="BE94">
        <v>34485.670913452697</v>
      </c>
      <c r="BF94">
        <v>34101.6092185663</v>
      </c>
      <c r="BG94">
        <v>33721.824760618299</v>
      </c>
      <c r="BH94">
        <v>33346.269904668799</v>
      </c>
      <c r="BI94">
        <v>32974.897546280597</v>
      </c>
      <c r="BJ94">
        <v>32607.661105611802</v>
      </c>
      <c r="BK94">
        <v>32244.514521573099</v>
      </c>
      <c r="BL94">
        <v>31885.412246050499</v>
      </c>
      <c r="BM94">
        <v>31530.3092381924</v>
      </c>
      <c r="BN94">
        <v>31179.160958760502</v>
      </c>
      <c r="BO94">
        <v>30831.9233645432</v>
      </c>
      <c r="BP94">
        <v>30488.552902831299</v>
      </c>
      <c r="BQ94">
        <v>30149.0065059558</v>
      </c>
      <c r="BR94">
        <v>29813.241585885698</v>
      </c>
      <c r="BS94">
        <v>29481.2160288864</v>
      </c>
      <c r="BT94">
        <v>29152.888190237602</v>
      </c>
      <c r="BU94">
        <v>28828.216889010098</v>
      </c>
      <c r="BV94">
        <v>28507.161402900099</v>
      </c>
      <c r="BW94">
        <v>28189.681463122299</v>
      </c>
      <c r="BX94">
        <v>27875.737249358699</v>
      </c>
      <c r="BY94">
        <v>27565.289384764001</v>
      </c>
      <c r="BZ94">
        <v>27258.2989310269</v>
      </c>
      <c r="CA94">
        <v>26954.727383486399</v>
      </c>
      <c r="CB94">
        <v>26654.536666301701</v>
      </c>
      <c r="CC94">
        <v>26357.6891276772</v>
      </c>
      <c r="CD94" s="8" t="b">
        <f>IF(ISNUMBER(VLOOKUP(A94,profiles_2021!A:A,1,FALSE)),TRUE,FALSE)</f>
        <v>1</v>
      </c>
      <c r="CE94" t="str">
        <f>INDEX('C5 - Emissions methodology 2018'!$A$2:$K$2628,MATCH($A94,'C5 - Emissions methodology 2018'!$A$2:$A$2628,0),MATCH(CE$1,'C5 - Emissions methodology 2018'!$A$1:$K$1,0))</f>
        <v>Manufacturing</v>
      </c>
    </row>
    <row r="95" spans="1:83" x14ac:dyDescent="0.25">
      <c r="A95">
        <v>3207</v>
      </c>
      <c r="B95" t="s">
        <v>152</v>
      </c>
      <c r="C95" t="s">
        <v>78</v>
      </c>
      <c r="D95">
        <v>2016</v>
      </c>
      <c r="E95" t="s">
        <v>28</v>
      </c>
      <c r="F95" t="s">
        <v>23</v>
      </c>
      <c r="G95">
        <v>2016</v>
      </c>
      <c r="H95">
        <v>18976.731599999999</v>
      </c>
      <c r="I95">
        <v>96</v>
      </c>
      <c r="J95">
        <v>2020</v>
      </c>
      <c r="K95">
        <v>2.5</v>
      </c>
      <c r="L95">
        <v>60</v>
      </c>
      <c r="M95">
        <v>2017</v>
      </c>
      <c r="N95">
        <v>18688.353599999999</v>
      </c>
      <c r="O95" t="s">
        <v>24</v>
      </c>
      <c r="P95">
        <v>2.63036782663854</v>
      </c>
      <c r="Q95">
        <v>1</v>
      </c>
      <c r="R95" t="s">
        <v>25</v>
      </c>
      <c r="S95">
        <v>18502.313310000001</v>
      </c>
      <c r="T95">
        <v>-1.11368485725649E-2</v>
      </c>
      <c r="AU95">
        <v>18976.731599999999</v>
      </c>
      <c r="AV95">
        <v>18688.353599999999</v>
      </c>
      <c r="AW95">
        <v>18626.340169999999</v>
      </c>
      <c r="AX95">
        <v>18564.32674</v>
      </c>
      <c r="AY95">
        <v>18502.313310000001</v>
      </c>
      <c r="AZ95">
        <v>18296.255848424302</v>
      </c>
      <c r="BA95">
        <v>18092.4932175955</v>
      </c>
      <c r="BB95">
        <v>17890.999860331001</v>
      </c>
      <c r="BC95">
        <v>17691.750504074698</v>
      </c>
      <c r="BD95">
        <v>17494.720157727199</v>
      </c>
      <c r="BE95">
        <v>17299.8841085112</v>
      </c>
      <c r="BF95">
        <v>17107.2179188718</v>
      </c>
      <c r="BG95">
        <v>16916.6974234115</v>
      </c>
      <c r="BH95">
        <v>16728.298725859</v>
      </c>
      <c r="BI95">
        <v>16541.998196072502</v>
      </c>
      <c r="BJ95">
        <v>16357.7724670752</v>
      </c>
      <c r="BK95">
        <v>16175.5984321249</v>
      </c>
      <c r="BL95">
        <v>15995.4532418157</v>
      </c>
      <c r="BM95">
        <v>15817.3143012121</v>
      </c>
      <c r="BN95">
        <v>15641.1592670148</v>
      </c>
      <c r="BO95">
        <v>15466.966044758699</v>
      </c>
      <c r="BP95">
        <v>15294.7127860412</v>
      </c>
      <c r="BQ95">
        <v>15124.3778857822</v>
      </c>
      <c r="BR95">
        <v>14955.939979514</v>
      </c>
      <c r="BS95">
        <v>14789.377940701799</v>
      </c>
      <c r="BT95">
        <v>14624.670878093801</v>
      </c>
      <c r="BU95">
        <v>14461.7981331008</v>
      </c>
      <c r="BV95">
        <v>14300.739277205499</v>
      </c>
      <c r="BW95">
        <v>14141.4741093995</v>
      </c>
      <c r="BX95">
        <v>13983.982653650301</v>
      </c>
      <c r="BY95">
        <v>13828.2451563952</v>
      </c>
      <c r="BZ95">
        <v>13674.242084064101</v>
      </c>
      <c r="CA95">
        <v>13521.9541206293</v>
      </c>
      <c r="CB95">
        <v>13371.3621651827</v>
      </c>
      <c r="CC95">
        <v>13222.4473295401</v>
      </c>
      <c r="CD95" s="8" t="b">
        <f>IF(ISNUMBER(VLOOKUP(A95,profiles_2021!A:A,1,FALSE)),TRUE,FALSE)</f>
        <v>1</v>
      </c>
      <c r="CE95" t="str">
        <f>INDEX('C5 - Emissions methodology 2018'!$A$2:$K$2628,MATCH($A95,'C5 - Emissions methodology 2018'!$A$2:$A$2628,0),MATCH(CE$1,'C5 - Emissions methodology 2018'!$A$1:$K$1,0))</f>
        <v>Services</v>
      </c>
    </row>
    <row r="96" spans="1:83" hidden="1" x14ac:dyDescent="0.25">
      <c r="A96">
        <v>3253</v>
      </c>
      <c r="B96" t="s">
        <v>153</v>
      </c>
      <c r="C96" t="s">
        <v>78</v>
      </c>
      <c r="D96">
        <v>2016</v>
      </c>
      <c r="E96" t="s">
        <v>22</v>
      </c>
      <c r="F96" t="s">
        <v>23</v>
      </c>
      <c r="G96">
        <v>2015</v>
      </c>
      <c r="H96">
        <v>21127437</v>
      </c>
      <c r="I96">
        <v>100</v>
      </c>
      <c r="J96">
        <v>2020</v>
      </c>
      <c r="K96">
        <v>1.56</v>
      </c>
      <c r="L96">
        <v>75</v>
      </c>
      <c r="M96">
        <v>2017</v>
      </c>
      <c r="N96">
        <v>20880245.987100001</v>
      </c>
      <c r="O96" t="s">
        <v>24</v>
      </c>
      <c r="P96">
        <v>2.66307859735854</v>
      </c>
      <c r="Q96">
        <v>1</v>
      </c>
      <c r="R96" t="s">
        <v>25</v>
      </c>
      <c r="S96">
        <v>20797848.982799999</v>
      </c>
      <c r="T96">
        <v>-1.11368485725649E-2</v>
      </c>
      <c r="AT96">
        <v>21127437</v>
      </c>
      <c r="AU96">
        <v>21003841.493549999</v>
      </c>
      <c r="AV96">
        <v>20880245.987100001</v>
      </c>
      <c r="AW96">
        <v>20852780.318999998</v>
      </c>
      <c r="AX96">
        <v>20825314.650899999</v>
      </c>
      <c r="AY96">
        <v>20797848.982799999</v>
      </c>
      <c r="AZ96">
        <v>20566226.488043401</v>
      </c>
      <c r="BA96">
        <v>20337183.537937</v>
      </c>
      <c r="BB96">
        <v>20110691.404482599</v>
      </c>
      <c r="BC96">
        <v>19886721.679621302</v>
      </c>
      <c r="BD96">
        <v>19665246.271670599</v>
      </c>
      <c r="BE96">
        <v>19446237.4018008</v>
      </c>
      <c r="BF96">
        <v>19229667.600550801</v>
      </c>
      <c r="BG96">
        <v>19015509.704382699</v>
      </c>
      <c r="BH96">
        <v>18803736.852274802</v>
      </c>
      <c r="BI96">
        <v>18594322.4823527</v>
      </c>
      <c r="BJ96">
        <v>18387240.328557301</v>
      </c>
      <c r="BK96">
        <v>18182464.417350799</v>
      </c>
      <c r="BL96">
        <v>17979969.064458702</v>
      </c>
      <c r="BM96">
        <v>17779728.871648401</v>
      </c>
      <c r="BN96">
        <v>17581718.723543599</v>
      </c>
      <c r="BO96">
        <v>17385913.784474101</v>
      </c>
      <c r="BP96">
        <v>17192289.495360699</v>
      </c>
      <c r="BQ96">
        <v>17000821.5706352</v>
      </c>
      <c r="BR96">
        <v>16811485.995193802</v>
      </c>
      <c r="BS96">
        <v>16624259.021385601</v>
      </c>
      <c r="BT96">
        <v>16439117.1660333</v>
      </c>
      <c r="BU96">
        <v>16256037.2074885</v>
      </c>
      <c r="BV96">
        <v>16074996.1827187</v>
      </c>
      <c r="BW96">
        <v>15895971.384427199</v>
      </c>
      <c r="BX96">
        <v>15718940.358205101</v>
      </c>
      <c r="BY96">
        <v>15543880.8997145</v>
      </c>
      <c r="BZ96">
        <v>15370771.051904401</v>
      </c>
      <c r="CA96">
        <v>15199589.102255801</v>
      </c>
      <c r="CB96">
        <v>15030313.5800588</v>
      </c>
      <c r="CC96">
        <v>14862923.253719499</v>
      </c>
      <c r="CD96" s="8" t="b">
        <f>IF(ISNUMBER(VLOOKUP(A96,profiles_2021!A:A,1,FALSE)),TRUE,FALSE)</f>
        <v>0</v>
      </c>
      <c r="CE96" t="str">
        <f>INDEX('C5 - Emissions methodology 2018'!$A$2:$K$2628,MATCH($A96,'C5 - Emissions methodology 2018'!$A$2:$A$2628,0),MATCH(CE$1,'C5 - Emissions methodology 2018'!$A$1:$K$1,0))</f>
        <v>Materials</v>
      </c>
    </row>
    <row r="97" spans="1:83" x14ac:dyDescent="0.25">
      <c r="A97">
        <v>37178</v>
      </c>
      <c r="B97" t="s">
        <v>154</v>
      </c>
      <c r="C97" t="s">
        <v>155</v>
      </c>
      <c r="D97">
        <v>2016</v>
      </c>
      <c r="E97" t="s">
        <v>28</v>
      </c>
      <c r="F97" t="s">
        <v>23</v>
      </c>
      <c r="G97">
        <v>2012</v>
      </c>
      <c r="H97">
        <v>16292</v>
      </c>
      <c r="I97">
        <v>100</v>
      </c>
      <c r="J97">
        <v>2030</v>
      </c>
      <c r="K97">
        <v>66.7</v>
      </c>
      <c r="L97">
        <v>38</v>
      </c>
      <c r="M97">
        <v>2018</v>
      </c>
      <c r="N97">
        <v>12162.62968</v>
      </c>
      <c r="O97" t="s">
        <v>24</v>
      </c>
      <c r="P97">
        <v>3.3172455316390201</v>
      </c>
      <c r="Q97">
        <v>1</v>
      </c>
      <c r="R97" t="s">
        <v>25</v>
      </c>
      <c r="S97">
        <v>5425.2359999999899</v>
      </c>
      <c r="T97">
        <v>-1.11368485725649E-2</v>
      </c>
      <c r="AQ97">
        <v>16292</v>
      </c>
      <c r="AR97">
        <v>15603.7716133333</v>
      </c>
      <c r="AS97">
        <v>14915.543226666599</v>
      </c>
      <c r="AT97">
        <v>14227.314839999999</v>
      </c>
      <c r="AU97">
        <v>13539.086453333301</v>
      </c>
      <c r="AV97">
        <v>12850.8580666666</v>
      </c>
      <c r="AW97">
        <v>12162.62968</v>
      </c>
      <c r="AX97">
        <v>11601.1802066666</v>
      </c>
      <c r="AY97">
        <v>11039.730733333299</v>
      </c>
      <c r="AZ97">
        <v>10478.28126</v>
      </c>
      <c r="BA97">
        <v>9916.8317866666603</v>
      </c>
      <c r="BB97">
        <v>9355.3823133333299</v>
      </c>
      <c r="BC97">
        <v>8793.9328399999995</v>
      </c>
      <c r="BD97">
        <v>8232.48336666666</v>
      </c>
      <c r="BE97">
        <v>7671.0338933333296</v>
      </c>
      <c r="BF97">
        <v>7109.5844199999901</v>
      </c>
      <c r="BG97">
        <v>6548.1349466666597</v>
      </c>
      <c r="BH97">
        <v>5986.6854733333303</v>
      </c>
      <c r="BI97">
        <v>5425.2359999999899</v>
      </c>
      <c r="BJ97">
        <v>5364.8159681975703</v>
      </c>
      <c r="BK97">
        <v>5305.0688251400697</v>
      </c>
      <c r="BL97">
        <v>5245.9870769674499</v>
      </c>
      <c r="BM97">
        <v>5187.5633132776302</v>
      </c>
      <c r="BN97">
        <v>5129.7902061970699</v>
      </c>
      <c r="BO97">
        <v>5072.6605094616198</v>
      </c>
      <c r="BP97">
        <v>5016.1670575077196</v>
      </c>
      <c r="BQ97">
        <v>4960.3027645735701</v>
      </c>
      <c r="BR97">
        <v>4905.0606238104401</v>
      </c>
      <c r="BS97">
        <v>4850.43370640381</v>
      </c>
      <c r="BT97">
        <v>4796.4151607043304</v>
      </c>
      <c r="BU97">
        <v>4742.99821136841</v>
      </c>
      <c r="BV97">
        <v>4690.1761585084496</v>
      </c>
      <c r="BW97">
        <v>4637.9423768524903</v>
      </c>
      <c r="BX97">
        <v>4586.2903149131998</v>
      </c>
      <c r="BY97">
        <v>4535.2134941661898</v>
      </c>
      <c r="BZ97">
        <v>4484.70550823741</v>
      </c>
      <c r="CA97">
        <v>4434.7600220996201</v>
      </c>
      <c r="CB97">
        <v>4385.3707712778296</v>
      </c>
      <c r="CC97">
        <v>4336.5315610635598</v>
      </c>
      <c r="CD97" s="8" t="b">
        <f>IF(ISNUMBER(VLOOKUP(A97,profiles_2021!A:A,1,FALSE)),TRUE,FALSE)</f>
        <v>1</v>
      </c>
      <c r="CE97" t="str">
        <f>INDEX('C5 - Emissions methodology 2018'!$A$2:$K$2628,MATCH($A97,'C5 - Emissions methodology 2018'!$A$2:$A$2628,0),MATCH(CE$1,'C5 - Emissions methodology 2018'!$A$1:$K$1,0))</f>
        <v>Services</v>
      </c>
    </row>
    <row r="98" spans="1:83" hidden="1" x14ac:dyDescent="0.25">
      <c r="A98">
        <v>3323</v>
      </c>
      <c r="B98" t="s">
        <v>156</v>
      </c>
      <c r="C98" t="s">
        <v>27</v>
      </c>
      <c r="D98">
        <v>2017</v>
      </c>
      <c r="E98" t="s">
        <v>28</v>
      </c>
      <c r="F98" t="s">
        <v>23</v>
      </c>
      <c r="G98">
        <v>2016</v>
      </c>
      <c r="H98">
        <v>174468</v>
      </c>
      <c r="I98">
        <v>100</v>
      </c>
      <c r="J98">
        <v>2025</v>
      </c>
      <c r="K98">
        <v>0</v>
      </c>
      <c r="L98">
        <v>100</v>
      </c>
      <c r="M98">
        <v>2017</v>
      </c>
      <c r="N98">
        <v>174468</v>
      </c>
      <c r="O98" t="s">
        <v>24</v>
      </c>
      <c r="P98">
        <v>2.64782232484878</v>
      </c>
      <c r="Q98">
        <v>1</v>
      </c>
      <c r="R98" t="s">
        <v>25</v>
      </c>
      <c r="S98">
        <v>174468</v>
      </c>
      <c r="T98">
        <v>-1.11368485725649E-2</v>
      </c>
      <c r="AU98">
        <v>174468</v>
      </c>
      <c r="AV98">
        <v>174468</v>
      </c>
      <c r="AW98">
        <v>174468</v>
      </c>
      <c r="AX98">
        <v>174468</v>
      </c>
      <c r="AY98">
        <v>174468</v>
      </c>
      <c r="AZ98">
        <v>174468</v>
      </c>
      <c r="BA98">
        <v>174468</v>
      </c>
      <c r="BB98">
        <v>174468</v>
      </c>
      <c r="BC98">
        <v>174468</v>
      </c>
      <c r="BD98">
        <v>174468</v>
      </c>
      <c r="BE98">
        <v>172524.97630324101</v>
      </c>
      <c r="BF98">
        <v>170603.591767167</v>
      </c>
      <c r="BG98">
        <v>168703.60539971999</v>
      </c>
      <c r="BH98">
        <v>166824.77889273799</v>
      </c>
      <c r="BI98">
        <v>164966.87659205799</v>
      </c>
      <c r="BJ98">
        <v>163129.665467963</v>
      </c>
      <c r="BK98">
        <v>161312.91508595299</v>
      </c>
      <c r="BL98">
        <v>159516.397577842</v>
      </c>
      <c r="BM98">
        <v>157739.88761317599</v>
      </c>
      <c r="BN98">
        <v>155983.16237097501</v>
      </c>
      <c r="BO98">
        <v>154246.001511779</v>
      </c>
      <c r="BP98">
        <v>152528.18715001899</v>
      </c>
      <c r="BQ98">
        <v>150829.50382668199</v>
      </c>
      <c r="BR98">
        <v>149149.73848228899</v>
      </c>
      <c r="BS98">
        <v>147488.68043017399</v>
      </c>
      <c r="BT98">
        <v>145846.121330055</v>
      </c>
      <c r="BU98">
        <v>144221.85516190701</v>
      </c>
      <c r="BV98">
        <v>142615.67820011399</v>
      </c>
      <c r="BW98">
        <v>141027.38898792601</v>
      </c>
      <c r="BX98">
        <v>139456.78831218299</v>
      </c>
      <c r="BY98">
        <v>137903.67917833399</v>
      </c>
      <c r="BZ98">
        <v>136367.866785725</v>
      </c>
      <c r="CA98">
        <v>134849.15850316899</v>
      </c>
      <c r="CB98">
        <v>133347.36384478101</v>
      </c>
      <c r="CC98">
        <v>131862.29444609099</v>
      </c>
      <c r="CD98" s="8" t="b">
        <f>IF(ISNUMBER(VLOOKUP(A98,profiles_2021!A:A,1,FALSE)),TRUE,FALSE)</f>
        <v>0</v>
      </c>
      <c r="CE98" t="str">
        <f>INDEX('C5 - Emissions methodology 2018'!$A$2:$K$2628,MATCH($A98,'C5 - Emissions methodology 2018'!$A$2:$A$2628,0),MATCH(CE$1,'C5 - Emissions methodology 2018'!$A$1:$K$1,0))</f>
        <v>Materials</v>
      </c>
    </row>
    <row r="99" spans="1:83" x14ac:dyDescent="0.25">
      <c r="A99">
        <v>3352</v>
      </c>
      <c r="B99" t="s">
        <v>157</v>
      </c>
      <c r="C99" t="s">
        <v>27</v>
      </c>
      <c r="D99">
        <v>2017</v>
      </c>
      <c r="E99" t="s">
        <v>28</v>
      </c>
      <c r="F99" t="s">
        <v>23</v>
      </c>
      <c r="G99">
        <v>2013</v>
      </c>
      <c r="H99">
        <v>82708</v>
      </c>
      <c r="I99">
        <v>100</v>
      </c>
      <c r="J99">
        <v>2020</v>
      </c>
      <c r="K99">
        <v>20</v>
      </c>
      <c r="L99">
        <v>80</v>
      </c>
      <c r="M99">
        <v>2017</v>
      </c>
      <c r="N99">
        <v>69474.720000000001</v>
      </c>
      <c r="O99" t="s">
        <v>24</v>
      </c>
      <c r="P99">
        <v>2.84537412445854</v>
      </c>
      <c r="Q99">
        <v>1</v>
      </c>
      <c r="R99" t="s">
        <v>25</v>
      </c>
      <c r="S99">
        <v>66166.399999999994</v>
      </c>
      <c r="T99">
        <v>-1.11368485725649E-2</v>
      </c>
      <c r="AR99">
        <v>82708</v>
      </c>
      <c r="AS99">
        <v>79399.679999999993</v>
      </c>
      <c r="AT99">
        <v>76091.360000000001</v>
      </c>
      <c r="AU99">
        <v>72783.039999999994</v>
      </c>
      <c r="AV99">
        <v>69474.720000000001</v>
      </c>
      <c r="AW99">
        <v>68371.946666666598</v>
      </c>
      <c r="AX99">
        <v>67269.173333333296</v>
      </c>
      <c r="AY99">
        <v>66166.399999999994</v>
      </c>
      <c r="AZ99">
        <v>65429.514822608202</v>
      </c>
      <c r="BA99">
        <v>64700.836223852399</v>
      </c>
      <c r="BB99">
        <v>63980.272808308997</v>
      </c>
      <c r="BC99">
        <v>63267.734198411497</v>
      </c>
      <c r="BD99">
        <v>62563.131023114503</v>
      </c>
      <c r="BE99">
        <v>61866.374906684599</v>
      </c>
      <c r="BF99">
        <v>61177.378457615298</v>
      </c>
      <c r="BG99">
        <v>60496.055257666303</v>
      </c>
      <c r="BH99">
        <v>59822.3198510242</v>
      </c>
      <c r="BI99">
        <v>59156.087733583801</v>
      </c>
      <c r="BJ99">
        <v>58497.275342349501</v>
      </c>
      <c r="BK99">
        <v>57845.8000449541</v>
      </c>
      <c r="BL99">
        <v>57201.580129294598</v>
      </c>
      <c r="BM99">
        <v>56564.534793283201</v>
      </c>
      <c r="BN99">
        <v>55934.584134712801</v>
      </c>
      <c r="BO99">
        <v>55311.649141235102</v>
      </c>
      <c r="BP99">
        <v>54695.651680450399</v>
      </c>
      <c r="BQ99">
        <v>54086.514490107402</v>
      </c>
      <c r="BR99">
        <v>53484.161168413302</v>
      </c>
      <c r="BS99">
        <v>52888.516164449997</v>
      </c>
      <c r="BT99">
        <v>52299.504768698796</v>
      </c>
      <c r="BU99">
        <v>51717.053103669699</v>
      </c>
      <c r="BV99">
        <v>51141.088114634797</v>
      </c>
      <c r="BW99">
        <v>50571.537560466</v>
      </c>
      <c r="BX99">
        <v>50008.330004573298</v>
      </c>
      <c r="BY99">
        <v>49451.3948059455</v>
      </c>
      <c r="BZ99">
        <v>48900.662110289501</v>
      </c>
      <c r="CA99">
        <v>48356.0628412691</v>
      </c>
      <c r="CB99">
        <v>47817.528691840402</v>
      </c>
      <c r="CC99">
        <v>47284.992115685098</v>
      </c>
      <c r="CD99" s="8" t="b">
        <f>IF(ISNUMBER(VLOOKUP(A99,profiles_2021!A:A,1,FALSE)),TRUE,FALSE)</f>
        <v>1</v>
      </c>
      <c r="CE99" t="str">
        <f>INDEX('C5 - Emissions methodology 2018'!$A$2:$K$2628,MATCH($A99,'C5 - Emissions methodology 2018'!$A$2:$A$2628,0),MATCH(CE$1,'C5 - Emissions methodology 2018'!$A$1:$K$1,0))</f>
        <v>Services</v>
      </c>
    </row>
    <row r="100" spans="1:83" x14ac:dyDescent="0.25">
      <c r="A100">
        <v>3387</v>
      </c>
      <c r="B100" t="s">
        <v>158</v>
      </c>
      <c r="C100" t="s">
        <v>65</v>
      </c>
      <c r="D100">
        <v>2017</v>
      </c>
      <c r="E100" t="s">
        <v>117</v>
      </c>
      <c r="F100" t="s">
        <v>54</v>
      </c>
      <c r="G100">
        <v>2014</v>
      </c>
      <c r="H100">
        <v>62768.4</v>
      </c>
      <c r="I100">
        <v>80</v>
      </c>
      <c r="J100">
        <v>2030</v>
      </c>
      <c r="K100">
        <v>100</v>
      </c>
      <c r="L100">
        <v>42</v>
      </c>
      <c r="M100">
        <v>2017</v>
      </c>
      <c r="N100">
        <v>35965.599999999999</v>
      </c>
      <c r="O100" t="s">
        <v>45</v>
      </c>
      <c r="P100">
        <v>3.7902518562390202</v>
      </c>
      <c r="Q100">
        <v>1</v>
      </c>
      <c r="R100" t="s">
        <v>25</v>
      </c>
      <c r="S100">
        <v>0</v>
      </c>
      <c r="T100">
        <v>-1.11368485725649E-2</v>
      </c>
      <c r="AS100">
        <v>62768.4</v>
      </c>
      <c r="AT100">
        <v>53834.133333333302</v>
      </c>
      <c r="AU100">
        <v>44899.866666666603</v>
      </c>
      <c r="AV100">
        <v>35965.599999999999</v>
      </c>
      <c r="AW100">
        <v>33199.015384615297</v>
      </c>
      <c r="AX100">
        <v>30432.430769230701</v>
      </c>
      <c r="AY100">
        <v>27665.846153846102</v>
      </c>
      <c r="AZ100">
        <v>24899.261538461498</v>
      </c>
      <c r="BA100">
        <v>22132.676923076899</v>
      </c>
      <c r="BB100">
        <v>19366.092307692299</v>
      </c>
      <c r="BC100">
        <v>16599.507692307601</v>
      </c>
      <c r="BD100">
        <v>13832.923076923</v>
      </c>
      <c r="BE100">
        <v>11066.3384615384</v>
      </c>
      <c r="BF100">
        <v>8299.7538461538406</v>
      </c>
      <c r="BG100">
        <v>5533.1692307692301</v>
      </c>
      <c r="BH100">
        <v>2766.5846153846101</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s="8" t="b">
        <f>IF(ISNUMBER(VLOOKUP(A100,profiles_2021!A:A,1,FALSE)),TRUE,FALSE)</f>
        <v>1</v>
      </c>
      <c r="CE100" t="str">
        <f>INDEX('C5 - Emissions methodology 2018'!$A$2:$K$2628,MATCH($A100,'C5 - Emissions methodology 2018'!$A$2:$A$2628,0),MATCH(CE$1,'C5 - Emissions methodology 2018'!$A$1:$K$1,0))</f>
        <v>Infrastructure</v>
      </c>
    </row>
    <row r="101" spans="1:83" hidden="1" x14ac:dyDescent="0.25">
      <c r="A101">
        <v>3515</v>
      </c>
      <c r="B101" t="s">
        <v>159</v>
      </c>
      <c r="C101" t="s">
        <v>21</v>
      </c>
      <c r="D101">
        <v>2016</v>
      </c>
      <c r="E101" t="s">
        <v>28</v>
      </c>
      <c r="F101" t="s">
        <v>23</v>
      </c>
      <c r="G101">
        <v>2016</v>
      </c>
      <c r="H101">
        <v>6843</v>
      </c>
      <c r="I101">
        <v>100</v>
      </c>
      <c r="J101">
        <v>2017</v>
      </c>
      <c r="K101">
        <v>5</v>
      </c>
      <c r="L101">
        <v>9.5</v>
      </c>
      <c r="M101">
        <v>2017</v>
      </c>
      <c r="N101">
        <v>6810.49575</v>
      </c>
      <c r="O101" t="s">
        <v>24</v>
      </c>
      <c r="P101">
        <v>2.69390312332439</v>
      </c>
      <c r="Q101">
        <v>1</v>
      </c>
      <c r="R101" t="s">
        <v>25</v>
      </c>
      <c r="S101">
        <v>6500.85</v>
      </c>
      <c r="T101">
        <v>-1.11368485725649E-2</v>
      </c>
      <c r="AU101">
        <v>6843</v>
      </c>
      <c r="AV101">
        <v>6500.85</v>
      </c>
      <c r="AW101">
        <v>6428.4510179570398</v>
      </c>
      <c r="AX101">
        <v>6356.8583324138999</v>
      </c>
      <c r="AY101">
        <v>6286.0629637685597</v>
      </c>
      <c r="AZ101">
        <v>6216.0560324234602</v>
      </c>
      <c r="BA101">
        <v>6146.8287576717803</v>
      </c>
      <c r="BB101">
        <v>6078.3724565961002</v>
      </c>
      <c r="BC101">
        <v>6010.6785429793399</v>
      </c>
      <c r="BD101">
        <v>5943.7385262278103</v>
      </c>
      <c r="BE101">
        <v>5877.5440103063002</v>
      </c>
      <c r="BF101">
        <v>5812.0866926849303</v>
      </c>
      <c r="BG101">
        <v>5747.3583632978798</v>
      </c>
      <c r="BH101">
        <v>5683.3509035135603</v>
      </c>
      <c r="BI101">
        <v>5620.0562851163804</v>
      </c>
      <c r="BJ101">
        <v>5557.4665692997496</v>
      </c>
      <c r="BK101">
        <v>5495.5739056703696</v>
      </c>
      <c r="BL101">
        <v>5434.3705312635802</v>
      </c>
      <c r="BM101">
        <v>5373.8487695696804</v>
      </c>
      <c r="BN101">
        <v>5314.0010295711199</v>
      </c>
      <c r="BO101">
        <v>5254.8198047903397</v>
      </c>
      <c r="BP101">
        <v>5196.2976723482698</v>
      </c>
      <c r="BQ101">
        <v>5138.4272920333597</v>
      </c>
      <c r="BR101">
        <v>5081.2014053808398</v>
      </c>
      <c r="BS101">
        <v>5024.6128347624099</v>
      </c>
      <c r="BT101">
        <v>4968.6544824859002</v>
      </c>
      <c r="BU101">
        <v>4913.3193299050599</v>
      </c>
      <c r="BV101">
        <v>4858.60043653925</v>
      </c>
      <c r="BW101">
        <v>4804.4909392029103</v>
      </c>
      <c r="BX101">
        <v>4750.9840511447501</v>
      </c>
      <c r="BY101">
        <v>4698.07306119648</v>
      </c>
      <c r="BZ101">
        <v>4645.7513329310896</v>
      </c>
      <c r="CA101">
        <v>4594.01230383044</v>
      </c>
      <c r="CB101">
        <v>4542.84948446218</v>
      </c>
      <c r="CC101">
        <v>4492.2564576657696</v>
      </c>
      <c r="CD101" s="8" t="b">
        <f>IF(ISNUMBER(VLOOKUP(A101,profiles_2021!A:A,1,FALSE)),TRUE,FALSE)</f>
        <v>0</v>
      </c>
      <c r="CE101" t="str">
        <f>INDEX('C5 - Emissions methodology 2018'!$A$2:$K$2628,MATCH($A101,'C5 - Emissions methodology 2018'!$A$2:$A$2628,0),MATCH(CE$1,'C5 - Emissions methodology 2018'!$A$1:$K$1,0))</f>
        <v>Infrastructure</v>
      </c>
    </row>
    <row r="102" spans="1:83" x14ac:dyDescent="0.25">
      <c r="A102">
        <v>28800</v>
      </c>
      <c r="B102" t="s">
        <v>160</v>
      </c>
      <c r="C102" t="s">
        <v>27</v>
      </c>
      <c r="D102">
        <v>2014</v>
      </c>
      <c r="E102" t="s">
        <v>32</v>
      </c>
      <c r="F102" t="s">
        <v>33</v>
      </c>
      <c r="G102">
        <v>2014</v>
      </c>
      <c r="H102">
        <v>17592</v>
      </c>
      <c r="I102">
        <v>100</v>
      </c>
      <c r="J102">
        <v>2017</v>
      </c>
      <c r="K102">
        <v>3</v>
      </c>
      <c r="L102">
        <v>2.7</v>
      </c>
      <c r="M102">
        <v>2017</v>
      </c>
      <c r="N102">
        <v>17111</v>
      </c>
      <c r="O102" t="s">
        <v>24</v>
      </c>
      <c r="P102">
        <v>2.34390419822439</v>
      </c>
      <c r="Q102">
        <v>1</v>
      </c>
      <c r="R102" t="s">
        <v>25</v>
      </c>
      <c r="S102">
        <v>17064.240000000002</v>
      </c>
      <c r="T102">
        <v>-1.11368485725649E-2</v>
      </c>
      <c r="AS102">
        <v>17592</v>
      </c>
      <c r="AT102">
        <v>17431.666666666599</v>
      </c>
      <c r="AU102">
        <v>17271.333333333299</v>
      </c>
      <c r="AV102">
        <v>17064.240000000002</v>
      </c>
      <c r="AW102">
        <v>16874.198143114001</v>
      </c>
      <c r="AX102">
        <v>16686.272753610701</v>
      </c>
      <c r="AY102">
        <v>16500.4402607132</v>
      </c>
      <c r="AZ102">
        <v>16316.677356149001</v>
      </c>
      <c r="BA102">
        <v>16134.9609912262</v>
      </c>
      <c r="BB102">
        <v>15955.268373942699</v>
      </c>
      <c r="BC102">
        <v>15777.576966127401</v>
      </c>
      <c r="BD102">
        <v>15601.8644806137</v>
      </c>
      <c r="BE102">
        <v>15428.1088784434</v>
      </c>
      <c r="BF102">
        <v>15256.288366103099</v>
      </c>
      <c r="BG102">
        <v>15086.381392790499</v>
      </c>
      <c r="BH102">
        <v>14918.366647711</v>
      </c>
      <c r="BI102">
        <v>14752.223057405399</v>
      </c>
      <c r="BJ102">
        <v>14587.9297831064</v>
      </c>
      <c r="BK102">
        <v>14425.4662181247</v>
      </c>
      <c r="BL102">
        <v>14264.8119852648</v>
      </c>
      <c r="BM102">
        <v>14105.946934268801</v>
      </c>
      <c r="BN102">
        <v>13948.8511392892</v>
      </c>
      <c r="BO102">
        <v>13793.504896389701</v>
      </c>
      <c r="BP102">
        <v>13639.888721073699</v>
      </c>
      <c r="BQ102">
        <v>13487.983345840499</v>
      </c>
      <c r="BR102">
        <v>13337.7697177686</v>
      </c>
      <c r="BS102">
        <v>13189.228996125999</v>
      </c>
      <c r="BT102">
        <v>13042.342550007301</v>
      </c>
      <c r="BU102">
        <v>12897.0919559964</v>
      </c>
      <c r="BV102">
        <v>12753.458995855999</v>
      </c>
      <c r="BW102">
        <v>12611.425654242699</v>
      </c>
      <c r="BX102">
        <v>12470.9741164472</v>
      </c>
      <c r="BY102">
        <v>12332.08676616</v>
      </c>
      <c r="BZ102">
        <v>12194.746183261501</v>
      </c>
      <c r="CA102">
        <v>12058.935141637699</v>
      </c>
      <c r="CB102">
        <v>11924.6366070189</v>
      </c>
      <c r="CC102">
        <v>11791.8337348437</v>
      </c>
      <c r="CD102" s="8" t="b">
        <f>IF(ISNUMBER(VLOOKUP(A102,profiles_2021!A:A,1,FALSE)),TRUE,FALSE)</f>
        <v>1</v>
      </c>
      <c r="CE102" t="str">
        <f>INDEX('C5 - Emissions methodology 2018'!$A$2:$K$2628,MATCH($A102,'C5 - Emissions methodology 2018'!$A$2:$A$2628,0),MATCH(CE$1,'C5 - Emissions methodology 2018'!$A$1:$K$1,0))</f>
        <v>Materials</v>
      </c>
    </row>
    <row r="103" spans="1:83" hidden="1" x14ac:dyDescent="0.25">
      <c r="A103">
        <v>3538</v>
      </c>
      <c r="B103" t="s">
        <v>161</v>
      </c>
      <c r="C103" t="s">
        <v>27</v>
      </c>
      <c r="D103">
        <v>2009</v>
      </c>
      <c r="E103" t="s">
        <v>49</v>
      </c>
      <c r="F103" t="s">
        <v>50</v>
      </c>
      <c r="G103">
        <v>2009</v>
      </c>
      <c r="H103">
        <v>18196261</v>
      </c>
      <c r="I103">
        <v>100</v>
      </c>
      <c r="J103">
        <v>2017</v>
      </c>
      <c r="K103">
        <v>13.9</v>
      </c>
      <c r="L103">
        <v>100</v>
      </c>
      <c r="M103">
        <v>2017</v>
      </c>
      <c r="N103">
        <v>15666980.721000001</v>
      </c>
      <c r="O103" t="s">
        <v>24</v>
      </c>
      <c r="P103">
        <v>2.4547220651243902</v>
      </c>
      <c r="Q103">
        <v>1</v>
      </c>
      <c r="R103" t="s">
        <v>25</v>
      </c>
      <c r="S103">
        <v>15666980.721000001</v>
      </c>
      <c r="T103">
        <v>-1.11368485725649E-2</v>
      </c>
      <c r="AN103">
        <v>18196261</v>
      </c>
      <c r="AO103">
        <v>17880100.965124998</v>
      </c>
      <c r="AP103">
        <v>17563940.93025</v>
      </c>
      <c r="AQ103">
        <v>17247780.895374998</v>
      </c>
      <c r="AR103">
        <v>16931620.8605</v>
      </c>
      <c r="AS103">
        <v>16615460.825625001</v>
      </c>
      <c r="AT103">
        <v>16299300.790750001</v>
      </c>
      <c r="AU103">
        <v>15983140.755875001</v>
      </c>
      <c r="AV103">
        <v>15666980.721000001</v>
      </c>
      <c r="AW103">
        <v>15492499.9291209</v>
      </c>
      <c r="AX103">
        <v>15319962.303399799</v>
      </c>
      <c r="AY103">
        <v>15149346.203089399</v>
      </c>
      <c r="AZ103">
        <v>14980630.228452301</v>
      </c>
      <c r="BA103">
        <v>14813793.2180764</v>
      </c>
      <c r="BB103">
        <v>14648814.246221401</v>
      </c>
      <c r="BC103">
        <v>14485672.620193601</v>
      </c>
      <c r="BD103">
        <v>14324347.8777507</v>
      </c>
      <c r="BE103">
        <v>14164819.784535499</v>
      </c>
      <c r="BF103">
        <v>14007068.331537399</v>
      </c>
      <c r="BG103">
        <v>13851073.7325835</v>
      </c>
      <c r="BH103">
        <v>13696816.421856301</v>
      </c>
      <c r="BI103">
        <v>13544277.0514399</v>
      </c>
      <c r="BJ103">
        <v>13393436.488893099</v>
      </c>
      <c r="BK103">
        <v>13244275.814850099</v>
      </c>
      <c r="BL103">
        <v>13096776.3206468</v>
      </c>
      <c r="BM103">
        <v>12950919.505975001</v>
      </c>
      <c r="BN103">
        <v>12806687.076561499</v>
      </c>
      <c r="BO103">
        <v>12664060.941873601</v>
      </c>
      <c r="BP103">
        <v>12523023.2128502</v>
      </c>
      <c r="BQ103">
        <v>12383556.199658001</v>
      </c>
      <c r="BR103">
        <v>12245642.409472501</v>
      </c>
      <c r="BS103">
        <v>12109264.5442845</v>
      </c>
      <c r="BT103">
        <v>11974405.4987296</v>
      </c>
      <c r="BU103">
        <v>11841048.357943799</v>
      </c>
      <c r="BV103">
        <v>11709176.395440999</v>
      </c>
      <c r="BW103">
        <v>11578773.0710155</v>
      </c>
      <c r="BX103">
        <v>11449822.0286675</v>
      </c>
      <c r="BY103">
        <v>11322307.094551399</v>
      </c>
      <c r="BZ103">
        <v>11196212.274947301</v>
      </c>
      <c r="CA103">
        <v>11071521.7542549</v>
      </c>
      <c r="CB103">
        <v>10948219.893009899</v>
      </c>
      <c r="CC103">
        <v>10826291.2259223</v>
      </c>
      <c r="CD103" s="8" t="b">
        <f>IF(ISNUMBER(VLOOKUP(A103,profiles_2021!A:A,1,FALSE)),TRUE,FALSE)</f>
        <v>0</v>
      </c>
      <c r="CE103" t="str">
        <f>INDEX('C5 - Emissions methodology 2018'!$A$2:$K$2628,MATCH($A103,'C5 - Emissions methodology 2018'!$A$2:$A$2628,0),MATCH(CE$1,'C5 - Emissions methodology 2018'!$A$1:$K$1,0))</f>
        <v>Power generation</v>
      </c>
    </row>
    <row r="104" spans="1:83" hidden="1" x14ac:dyDescent="0.25">
      <c r="A104">
        <v>49607</v>
      </c>
      <c r="B104" t="s">
        <v>162</v>
      </c>
      <c r="C104" t="s">
        <v>21</v>
      </c>
      <c r="D104">
        <v>2015</v>
      </c>
      <c r="E104" t="s">
        <v>22</v>
      </c>
      <c r="F104" t="s">
        <v>23</v>
      </c>
      <c r="G104">
        <v>2014</v>
      </c>
      <c r="H104">
        <v>514818</v>
      </c>
      <c r="I104">
        <v>100</v>
      </c>
      <c r="J104">
        <v>2022</v>
      </c>
      <c r="K104">
        <v>17</v>
      </c>
      <c r="L104">
        <v>100</v>
      </c>
      <c r="M104">
        <v>2017</v>
      </c>
      <c r="N104">
        <v>427298.94</v>
      </c>
      <c r="O104" t="s">
        <v>24</v>
      </c>
      <c r="P104">
        <v>2.8163929452146301</v>
      </c>
      <c r="Q104">
        <v>1</v>
      </c>
      <c r="R104" t="s">
        <v>25</v>
      </c>
      <c r="S104">
        <v>427298.94</v>
      </c>
      <c r="T104">
        <v>-1.11368485725649E-2</v>
      </c>
      <c r="AS104">
        <v>514818</v>
      </c>
      <c r="AT104">
        <v>485644.98</v>
      </c>
      <c r="AU104">
        <v>456471.96</v>
      </c>
      <c r="AV104">
        <v>427298.94</v>
      </c>
      <c r="AW104">
        <v>427298.94</v>
      </c>
      <c r="AX104">
        <v>427298.94</v>
      </c>
      <c r="AY104">
        <v>427298.94</v>
      </c>
      <c r="AZ104">
        <v>427298.94</v>
      </c>
      <c r="BA104">
        <v>427298.94</v>
      </c>
      <c r="BB104">
        <v>422540.17641000199</v>
      </c>
      <c r="BC104">
        <v>417834.41044949897</v>
      </c>
      <c r="BD104">
        <v>413181.05189191602</v>
      </c>
      <c r="BE104">
        <v>408579.51708394301</v>
      </c>
      <c r="BF104">
        <v>404029.22887232702</v>
      </c>
      <c r="BG104">
        <v>399529.61653148598</v>
      </c>
      <c r="BH104">
        <v>395080.11569191999</v>
      </c>
      <c r="BI104">
        <v>390680.16826942703</v>
      </c>
      <c r="BJ104">
        <v>386329.22239510698</v>
      </c>
      <c r="BK104">
        <v>382026.73234613502</v>
      </c>
      <c r="BL104">
        <v>377772.15847732499</v>
      </c>
      <c r="BM104">
        <v>373564.96715343202</v>
      </c>
      <c r="BN104">
        <v>369404.63068222901</v>
      </c>
      <c r="BO104">
        <v>365290.627248317</v>
      </c>
      <c r="BP104">
        <v>361222.44084767502</v>
      </c>
      <c r="BQ104">
        <v>357199.56122294202</v>
      </c>
      <c r="BR104">
        <v>353221.483799415</v>
      </c>
      <c r="BS104">
        <v>349287.70962176501</v>
      </c>
      <c r="BT104">
        <v>345397.74529144901</v>
      </c>
      <c r="BU104">
        <v>341551.10290483298</v>
      </c>
      <c r="BV104">
        <v>337747.29999198898</v>
      </c>
      <c r="BW104">
        <v>333985.85945618601</v>
      </c>
      <c r="BX104">
        <v>330266.30951404403</v>
      </c>
      <c r="BY104">
        <v>326588.18363636598</v>
      </c>
      <c r="BZ104">
        <v>322951.020489619</v>
      </c>
      <c r="CA104">
        <v>319354.36387807102</v>
      </c>
      <c r="CB104">
        <v>315797.76268657303</v>
      </c>
      <c r="CC104">
        <v>312280.770823978</v>
      </c>
      <c r="CD104" s="8" t="b">
        <f>IF(ISNUMBER(VLOOKUP(A104,profiles_2021!A:A,1,FALSE)),TRUE,FALSE)</f>
        <v>0</v>
      </c>
      <c r="CE104" t="str">
        <f>INDEX('C5 - Emissions methodology 2018'!$A$2:$K$2628,MATCH($A104,'C5 - Emissions methodology 2018'!$A$2:$A$2628,0),MATCH(CE$1,'C5 - Emissions methodology 2018'!$A$1:$K$1,0))</f>
        <v>Manufacturing</v>
      </c>
    </row>
    <row r="105" spans="1:83" x14ac:dyDescent="0.25">
      <c r="A105">
        <v>58284</v>
      </c>
      <c r="B105" t="s">
        <v>163</v>
      </c>
      <c r="C105" t="s">
        <v>107</v>
      </c>
      <c r="D105">
        <v>2017</v>
      </c>
      <c r="E105" t="s">
        <v>22</v>
      </c>
      <c r="F105" t="s">
        <v>23</v>
      </c>
      <c r="G105">
        <v>2015</v>
      </c>
      <c r="H105">
        <v>67172</v>
      </c>
      <c r="I105">
        <v>100</v>
      </c>
      <c r="J105">
        <v>2030</v>
      </c>
      <c r="K105">
        <v>13</v>
      </c>
      <c r="L105">
        <v>100</v>
      </c>
      <c r="M105">
        <v>2017</v>
      </c>
      <c r="N105">
        <v>58439.64</v>
      </c>
      <c r="O105" t="s">
        <v>45</v>
      </c>
      <c r="P105">
        <v>2.7802506196390202</v>
      </c>
      <c r="Q105">
        <v>1</v>
      </c>
      <c r="R105" t="s">
        <v>25</v>
      </c>
      <c r="S105">
        <v>58439.64</v>
      </c>
      <c r="T105">
        <v>-1.11368485725649E-2</v>
      </c>
      <c r="AT105">
        <v>67172</v>
      </c>
      <c r="AU105">
        <v>62805.82</v>
      </c>
      <c r="AV105">
        <v>58439.64</v>
      </c>
      <c r="AW105">
        <v>58439.64</v>
      </c>
      <c r="AX105">
        <v>58439.64</v>
      </c>
      <c r="AY105">
        <v>58439.64</v>
      </c>
      <c r="AZ105">
        <v>58439.64</v>
      </c>
      <c r="BA105">
        <v>58439.64</v>
      </c>
      <c r="BB105">
        <v>58439.64</v>
      </c>
      <c r="BC105">
        <v>58439.64</v>
      </c>
      <c r="BD105">
        <v>58439.64</v>
      </c>
      <c r="BE105">
        <v>58439.64</v>
      </c>
      <c r="BF105">
        <v>58439.64</v>
      </c>
      <c r="BG105">
        <v>58439.64</v>
      </c>
      <c r="BH105">
        <v>58439.64</v>
      </c>
      <c r="BI105">
        <v>58439.64</v>
      </c>
      <c r="BJ105">
        <v>57788.806578684802</v>
      </c>
      <c r="BK105">
        <v>57145.2213906287</v>
      </c>
      <c r="BL105">
        <v>56508.803713355599</v>
      </c>
      <c r="BM105">
        <v>55879.473723383097</v>
      </c>
      <c r="BN105">
        <v>55257.152486211198</v>
      </c>
      <c r="BO105">
        <v>54641.761946421102</v>
      </c>
      <c r="BP105">
        <v>54033.224917885702</v>
      </c>
      <c r="BQ105">
        <v>53431.465074087901</v>
      </c>
      <c r="BR105">
        <v>52836.406938547399</v>
      </c>
      <c r="BS105">
        <v>52247.975875354401</v>
      </c>
      <c r="BT105">
        <v>51666.098079807598</v>
      </c>
      <c r="BU105">
        <v>51090.700569157503</v>
      </c>
      <c r="BV105">
        <v>50521.711173452502</v>
      </c>
      <c r="BW105">
        <v>49959.058526486901</v>
      </c>
      <c r="BX105">
        <v>49402.6720568495</v>
      </c>
      <c r="BY105">
        <v>48852.481979072298</v>
      </c>
      <c r="BZ105">
        <v>48308.419284877396</v>
      </c>
      <c r="CA105">
        <v>47770.415734521797</v>
      </c>
      <c r="CB105">
        <v>47238.403848237896</v>
      </c>
      <c r="CC105">
        <v>46712.316897770397</v>
      </c>
      <c r="CD105" s="8" t="b">
        <f>IF(ISNUMBER(VLOOKUP(A105,profiles_2021!A:A,1,FALSE)),TRUE,FALSE)</f>
        <v>1</v>
      </c>
      <c r="CE105" t="str">
        <f>INDEX('C5 - Emissions methodology 2018'!$A$2:$K$2628,MATCH($A105,'C5 - Emissions methodology 2018'!$A$2:$A$2628,0),MATCH(CE$1,'C5 - Emissions methodology 2018'!$A$1:$K$1,0))</f>
        <v>Food, beverage &amp; agriculture</v>
      </c>
    </row>
    <row r="106" spans="1:83" hidden="1" x14ac:dyDescent="0.25">
      <c r="A106">
        <v>3616</v>
      </c>
      <c r="B106" t="s">
        <v>164</v>
      </c>
      <c r="C106" t="s">
        <v>165</v>
      </c>
      <c r="D106">
        <v>2018</v>
      </c>
      <c r="E106" t="s">
        <v>22</v>
      </c>
      <c r="F106" t="s">
        <v>23</v>
      </c>
      <c r="G106">
        <v>2017</v>
      </c>
      <c r="H106">
        <v>42300</v>
      </c>
      <c r="I106">
        <v>100</v>
      </c>
      <c r="J106">
        <v>2019</v>
      </c>
      <c r="K106">
        <v>75</v>
      </c>
      <c r="L106">
        <v>50</v>
      </c>
      <c r="M106">
        <v>2017</v>
      </c>
      <c r="N106">
        <v>26437.5</v>
      </c>
      <c r="O106" t="s">
        <v>24</v>
      </c>
      <c r="P106">
        <v>3.3948822787804902</v>
      </c>
      <c r="Q106">
        <v>1</v>
      </c>
      <c r="R106" t="s">
        <v>25</v>
      </c>
      <c r="S106">
        <v>10575</v>
      </c>
      <c r="T106">
        <v>-1.11368485725649E-2</v>
      </c>
      <c r="AV106">
        <v>26437.5</v>
      </c>
      <c r="AW106">
        <v>18506.25</v>
      </c>
      <c r="AX106">
        <v>10575</v>
      </c>
      <c r="AY106">
        <v>10457.227826345101</v>
      </c>
      <c r="AZ106">
        <v>10340.7672635543</v>
      </c>
      <c r="BA106">
        <v>10225.6037044159</v>
      </c>
      <c r="BB106">
        <v>10111.7227043968</v>
      </c>
      <c r="BC106">
        <v>9999.1099798301893</v>
      </c>
      <c r="BD106">
        <v>9887.7514061244001</v>
      </c>
      <c r="BE106">
        <v>9777.6330159912304</v>
      </c>
      <c r="BF106">
        <v>9668.7409976940198</v>
      </c>
      <c r="BG106">
        <v>9561.0616933153506</v>
      </c>
      <c r="BH106">
        <v>9454.5815970439508</v>
      </c>
      <c r="BI106">
        <v>9349.2873534807095</v>
      </c>
      <c r="BJ106">
        <v>9245.1657559636005</v>
      </c>
      <c r="BK106">
        <v>9142.2037449111704</v>
      </c>
      <c r="BL106">
        <v>9040.3884061845602</v>
      </c>
      <c r="BM106">
        <v>8939.7069694677102</v>
      </c>
      <c r="BN106">
        <v>8840.1468066656398</v>
      </c>
      <c r="BO106">
        <v>8741.6954303205694</v>
      </c>
      <c r="BP106">
        <v>8644.3404920455996</v>
      </c>
      <c r="BQ106">
        <v>8548.0697809760004</v>
      </c>
      <c r="BR106">
        <v>8452.8712222375507</v>
      </c>
      <c r="BS106">
        <v>8358.7328754321006</v>
      </c>
      <c r="BT106">
        <v>8265.6429331398995</v>
      </c>
      <c r="BU106">
        <v>8173.5897194386198</v>
      </c>
      <c r="BV106">
        <v>8082.5616884389601</v>
      </c>
      <c r="BW106">
        <v>7992.5474228364001</v>
      </c>
      <c r="BX106">
        <v>7903.5356324792301</v>
      </c>
      <c r="BY106">
        <v>7815.5151529524401</v>
      </c>
      <c r="BZ106">
        <v>7728.4749441774202</v>
      </c>
      <c r="CA106">
        <v>7642.4040890272499</v>
      </c>
      <c r="CB106">
        <v>7557.2917919574102</v>
      </c>
      <c r="CC106">
        <v>7473.12737765169</v>
      </c>
      <c r="CD106" s="8" t="b">
        <f>IF(ISNUMBER(VLOOKUP(A106,profiles_2021!A:A,1,FALSE)),TRUE,FALSE)</f>
        <v>0</v>
      </c>
      <c r="CE106" t="str">
        <f>INDEX('C5 - Emissions methodology 2018'!$A$2:$K$2628,MATCH($A106,'C5 - Emissions methodology 2018'!$A$2:$A$2628,0),MATCH(CE$1,'C5 - Emissions methodology 2018'!$A$1:$K$1,0))</f>
        <v>Biotech, health care &amp; pharma</v>
      </c>
    </row>
    <row r="107" spans="1:83" hidden="1" x14ac:dyDescent="0.25">
      <c r="A107">
        <v>3654</v>
      </c>
      <c r="B107" t="s">
        <v>166</v>
      </c>
      <c r="C107" t="s">
        <v>27</v>
      </c>
      <c r="D107">
        <v>2016</v>
      </c>
      <c r="E107" t="s">
        <v>28</v>
      </c>
      <c r="F107" t="s">
        <v>23</v>
      </c>
      <c r="G107">
        <v>2016</v>
      </c>
      <c r="H107">
        <v>235812</v>
      </c>
      <c r="I107">
        <v>95</v>
      </c>
      <c r="J107">
        <v>2020</v>
      </c>
      <c r="K107">
        <v>25</v>
      </c>
      <c r="L107">
        <v>40</v>
      </c>
      <c r="M107">
        <v>2017</v>
      </c>
      <c r="N107">
        <v>212230.8</v>
      </c>
      <c r="O107" t="s">
        <v>45</v>
      </c>
      <c r="P107">
        <v>2.8453894348585398</v>
      </c>
      <c r="Q107">
        <v>1</v>
      </c>
      <c r="R107" t="s">
        <v>25</v>
      </c>
      <c r="S107">
        <v>176859</v>
      </c>
      <c r="T107">
        <v>-1.11368485725649E-2</v>
      </c>
      <c r="AU107">
        <v>235812</v>
      </c>
      <c r="AV107">
        <v>212230.8</v>
      </c>
      <c r="AW107">
        <v>200440.2</v>
      </c>
      <c r="AX107">
        <v>188649.60000000001</v>
      </c>
      <c r="AY107">
        <v>176859</v>
      </c>
      <c r="AZ107">
        <v>174889.34809830401</v>
      </c>
      <c r="BA107">
        <v>172941.631911579</v>
      </c>
      <c r="BB107">
        <v>171015.60714508701</v>
      </c>
      <c r="BC107">
        <v>169111.032224767</v>
      </c>
      <c r="BD107">
        <v>167227.66826693001</v>
      </c>
      <c r="BE107">
        <v>165365.27904829799</v>
      </c>
      <c r="BF107">
        <v>163523.630976377</v>
      </c>
      <c r="BG107">
        <v>161702.49306015699</v>
      </c>
      <c r="BH107">
        <v>159901.63688114</v>
      </c>
      <c r="BI107">
        <v>158120.836564689</v>
      </c>
      <c r="BJ107">
        <v>156359.868751701</v>
      </c>
      <c r="BK107">
        <v>154618.51257058699</v>
      </c>
      <c r="BL107">
        <v>152896.54960957301</v>
      </c>
      <c r="BM107">
        <v>151193.76388930401</v>
      </c>
      <c r="BN107">
        <v>149509.94183575301</v>
      </c>
      <c r="BO107">
        <v>147844.87225343499</v>
      </c>
      <c r="BP107">
        <v>146198.34629891801</v>
      </c>
      <c r="BQ107">
        <v>144570.157454628</v>
      </c>
      <c r="BR107">
        <v>142960.10150294399</v>
      </c>
      <c r="BS107">
        <v>141367.97650058701</v>
      </c>
      <c r="BT107">
        <v>139793.58275328999</v>
      </c>
      <c r="BU107">
        <v>138236.72279075001</v>
      </c>
      <c r="BV107">
        <v>136697.201341862</v>
      </c>
      <c r="BW107">
        <v>135174.825310224</v>
      </c>
      <c r="BX107">
        <v>133669.40374992101</v>
      </c>
      <c r="BY107">
        <v>132180.747841573</v>
      </c>
      <c r="BZ107">
        <v>130708.670868653</v>
      </c>
      <c r="CA107">
        <v>129252.98819406801</v>
      </c>
      <c r="CB107">
        <v>127813.517236999</v>
      </c>
      <c r="CC107">
        <v>126390.077450004</v>
      </c>
      <c r="CD107" s="8" t="b">
        <f>IF(ISNUMBER(VLOOKUP(A107,profiles_2021!A:A,1,FALSE)),TRUE,FALSE)</f>
        <v>0</v>
      </c>
      <c r="CE107" t="str">
        <f>INDEX('C5 - Emissions methodology 2018'!$A$2:$K$2628,MATCH($A107,'C5 - Emissions methodology 2018'!$A$2:$A$2628,0),MATCH(CE$1,'C5 - Emissions methodology 2018'!$A$1:$K$1,0))</f>
        <v>Manufacturing</v>
      </c>
    </row>
    <row r="108" spans="1:83" hidden="1" x14ac:dyDescent="0.25">
      <c r="A108">
        <v>22123</v>
      </c>
      <c r="B108" t="s">
        <v>167</v>
      </c>
      <c r="C108" t="s">
        <v>21</v>
      </c>
      <c r="D108">
        <v>2017</v>
      </c>
      <c r="E108" t="s">
        <v>28</v>
      </c>
      <c r="F108" t="s">
        <v>23</v>
      </c>
      <c r="G108">
        <v>2017</v>
      </c>
      <c r="H108">
        <v>7281</v>
      </c>
      <c r="I108">
        <v>100</v>
      </c>
      <c r="J108">
        <v>2018</v>
      </c>
      <c r="K108">
        <v>5</v>
      </c>
      <c r="L108">
        <v>0</v>
      </c>
      <c r="M108">
        <v>2017</v>
      </c>
      <c r="N108">
        <v>7281</v>
      </c>
      <c r="O108" t="s">
        <v>24</v>
      </c>
      <c r="P108">
        <v>2.6943909720024402</v>
      </c>
      <c r="Q108">
        <v>1</v>
      </c>
      <c r="R108" t="s">
        <v>25</v>
      </c>
      <c r="S108">
        <v>6916.95</v>
      </c>
      <c r="T108">
        <v>-1.11368485725649E-2</v>
      </c>
      <c r="AV108">
        <v>7281</v>
      </c>
      <c r="AW108">
        <v>6916.95</v>
      </c>
      <c r="AX108">
        <v>6839.91697526599</v>
      </c>
      <c r="AY108">
        <v>6763.7418556635403</v>
      </c>
      <c r="AZ108">
        <v>6688.4150868330998</v>
      </c>
      <c r="BA108">
        <v>6613.9272208205803</v>
      </c>
      <c r="BB108">
        <v>6540.26891489233</v>
      </c>
      <c r="BC108">
        <v>6467.4309303633199</v>
      </c>
      <c r="BD108">
        <v>6395.4041314383403</v>
      </c>
      <c r="BE108">
        <v>6324.1794840661596</v>
      </c>
      <c r="BF108">
        <v>6253.7480548063904</v>
      </c>
      <c r="BG108">
        <v>6184.1010097090402</v>
      </c>
      <c r="BH108">
        <v>6115.2296132064703</v>
      </c>
      <c r="BI108">
        <v>6047.1252270177201</v>
      </c>
      <c r="BJ108">
        <v>5979.7793090650903</v>
      </c>
      <c r="BK108">
        <v>5913.18341240267</v>
      </c>
      <c r="BL108">
        <v>5847.3291841569398</v>
      </c>
      <c r="BM108">
        <v>5782.20836447905</v>
      </c>
      <c r="BN108">
        <v>5717.8127855088296</v>
      </c>
      <c r="BO108">
        <v>5654.1343703503399</v>
      </c>
      <c r="BP108">
        <v>5591.1651320588098</v>
      </c>
      <c r="BQ108">
        <v>5528.89717263887</v>
      </c>
      <c r="BR108">
        <v>5467.3226820539103</v>
      </c>
      <c r="BS108">
        <v>5406.4339372465201</v>
      </c>
      <c r="BT108">
        <v>5346.2233011698299</v>
      </c>
      <c r="BU108">
        <v>5286.6832218295904</v>
      </c>
      <c r="BV108">
        <v>5227.8062313369501</v>
      </c>
      <c r="BW108">
        <v>5169.5849449718398</v>
      </c>
      <c r="BX108">
        <v>5112.0120602566803</v>
      </c>
      <c r="BY108">
        <v>5055.0803560404702</v>
      </c>
      <c r="BZ108">
        <v>4998.7826915931</v>
      </c>
      <c r="CA108">
        <v>4943.1120057096696</v>
      </c>
      <c r="CB108">
        <v>4888.0613158248598</v>
      </c>
      <c r="CC108">
        <v>4833.6237171371004</v>
      </c>
      <c r="CD108" s="8" t="b">
        <f>IF(ISNUMBER(VLOOKUP(A108,profiles_2021!A:A,1,FALSE)),TRUE,FALSE)</f>
        <v>0</v>
      </c>
      <c r="CE108" t="str">
        <f>INDEX('C5 - Emissions methodology 2018'!$A$2:$K$2628,MATCH($A108,'C5 - Emissions methodology 2018'!$A$2:$A$2628,0),MATCH(CE$1,'C5 - Emissions methodology 2018'!$A$1:$K$1,0))</f>
        <v>Services</v>
      </c>
    </row>
    <row r="109" spans="1:83" x14ac:dyDescent="0.25">
      <c r="A109">
        <v>3285</v>
      </c>
      <c r="B109" t="s">
        <v>168</v>
      </c>
      <c r="C109" t="s">
        <v>43</v>
      </c>
      <c r="D109">
        <v>2016</v>
      </c>
      <c r="E109" t="s">
        <v>49</v>
      </c>
      <c r="F109" t="s">
        <v>50</v>
      </c>
      <c r="G109">
        <v>2014</v>
      </c>
      <c r="H109">
        <v>617717</v>
      </c>
      <c r="I109">
        <v>100</v>
      </c>
      <c r="J109">
        <v>2021</v>
      </c>
      <c r="K109">
        <v>8</v>
      </c>
      <c r="L109">
        <v>100</v>
      </c>
      <c r="M109">
        <v>2017</v>
      </c>
      <c r="N109">
        <v>568299.64</v>
      </c>
      <c r="O109" t="s">
        <v>24</v>
      </c>
      <c r="P109">
        <v>2.3959154302365899</v>
      </c>
      <c r="Q109">
        <v>1</v>
      </c>
      <c r="R109" t="s">
        <v>25</v>
      </c>
      <c r="S109">
        <v>568299.64</v>
      </c>
      <c r="T109">
        <v>-1.11368485725649E-2</v>
      </c>
      <c r="AS109">
        <v>617717</v>
      </c>
      <c r="AT109">
        <v>601244.54666666605</v>
      </c>
      <c r="AU109">
        <v>584772.09333333303</v>
      </c>
      <c r="AV109">
        <v>568299.64</v>
      </c>
      <c r="AW109">
        <v>568299.64</v>
      </c>
      <c r="AX109">
        <v>568299.64</v>
      </c>
      <c r="AY109">
        <v>568299.64</v>
      </c>
      <c r="AZ109">
        <v>568299.64</v>
      </c>
      <c r="BA109">
        <v>561970.57296547596</v>
      </c>
      <c r="BB109">
        <v>555711.99179212202</v>
      </c>
      <c r="BC109">
        <v>549523.11148957501</v>
      </c>
      <c r="BD109">
        <v>543403.15580979094</v>
      </c>
      <c r="BE109">
        <v>537351.35714968306</v>
      </c>
      <c r="BF109">
        <v>531366.95645484503</v>
      </c>
      <c r="BG109">
        <v>525449.20312434295</v>
      </c>
      <c r="BH109">
        <v>519597.35491657199</v>
      </c>
      <c r="BI109">
        <v>513810.67785616103</v>
      </c>
      <c r="BJ109">
        <v>508088.44614190998</v>
      </c>
      <c r="BK109">
        <v>502429.94205575797</v>
      </c>
      <c r="BL109">
        <v>496834.45587275998</v>
      </c>
      <c r="BM109">
        <v>491301.28577207302</v>
      </c>
      <c r="BN109">
        <v>485829.73774892301</v>
      </c>
      <c r="BO109">
        <v>480419.12552756403</v>
      </c>
      <c r="BP109">
        <v>475068.77047519898</v>
      </c>
      <c r="BQ109">
        <v>469778.00151686202</v>
      </c>
      <c r="BR109">
        <v>464546.15505124698</v>
      </c>
      <c r="BS109">
        <v>459372.57486747397</v>
      </c>
      <c r="BT109">
        <v>454256.61206278601</v>
      </c>
      <c r="BU109">
        <v>449197.62496115599</v>
      </c>
      <c r="BV109">
        <v>444194.97903280798</v>
      </c>
      <c r="BW109">
        <v>439248.04681462602</v>
      </c>
      <c r="BX109">
        <v>434356.20783145598</v>
      </c>
      <c r="BY109">
        <v>429518.84851828398</v>
      </c>
      <c r="BZ109">
        <v>424735.362143273</v>
      </c>
      <c r="CA109">
        <v>420005.14873166999</v>
      </c>
      <c r="CB109">
        <v>415327.614990548</v>
      </c>
      <c r="CC109">
        <v>410702.17423439398</v>
      </c>
      <c r="CD109" s="8" t="b">
        <f>IF(ISNUMBER(VLOOKUP(A109,profiles_2021!A:A,1,FALSE)),TRUE,FALSE)</f>
        <v>1</v>
      </c>
      <c r="CE109" t="str">
        <f>INDEX('C5 - Emissions methodology 2018'!$A$2:$K$2628,MATCH($A109,'C5 - Emissions methodology 2018'!$A$2:$A$2628,0),MATCH(CE$1,'C5 - Emissions methodology 2018'!$A$1:$K$1,0))</f>
        <v>Infrastructure</v>
      </c>
    </row>
    <row r="110" spans="1:83" hidden="1" x14ac:dyDescent="0.25">
      <c r="A110">
        <v>3022</v>
      </c>
      <c r="B110" t="s">
        <v>169</v>
      </c>
      <c r="C110" t="s">
        <v>36</v>
      </c>
      <c r="D110">
        <v>2015</v>
      </c>
      <c r="E110" t="s">
        <v>49</v>
      </c>
      <c r="F110" t="s">
        <v>50</v>
      </c>
      <c r="G110">
        <v>2014</v>
      </c>
      <c r="H110">
        <v>5206001</v>
      </c>
      <c r="I110">
        <v>90.5</v>
      </c>
      <c r="J110">
        <v>2020</v>
      </c>
      <c r="K110">
        <v>3.9</v>
      </c>
      <c r="L110">
        <v>46.7</v>
      </c>
      <c r="M110">
        <v>2017</v>
      </c>
      <c r="N110">
        <v>5111184.10378699</v>
      </c>
      <c r="O110" t="s">
        <v>24</v>
      </c>
      <c r="P110">
        <v>2.2598864537585399</v>
      </c>
      <c r="Q110">
        <v>1</v>
      </c>
      <c r="R110" t="s">
        <v>25</v>
      </c>
      <c r="S110">
        <v>5002966.9610000001</v>
      </c>
      <c r="T110">
        <v>-1.11368485725649E-2</v>
      </c>
      <c r="AS110">
        <v>5206001</v>
      </c>
      <c r="AT110">
        <v>5174395.3679290004</v>
      </c>
      <c r="AU110">
        <v>5142789.7358579999</v>
      </c>
      <c r="AV110">
        <v>5111184.10378699</v>
      </c>
      <c r="AW110">
        <v>5075111.7228579996</v>
      </c>
      <c r="AX110">
        <v>5039039.3419289999</v>
      </c>
      <c r="AY110">
        <v>5002966.9610000001</v>
      </c>
      <c r="AZ110">
        <v>4947249.6755417902</v>
      </c>
      <c r="BA110">
        <v>4892152.9050546102</v>
      </c>
      <c r="BB110">
        <v>4837669.73895719</v>
      </c>
      <c r="BC110">
        <v>4783793.34363034</v>
      </c>
      <c r="BD110">
        <v>4730516.9615598898</v>
      </c>
      <c r="BE110">
        <v>4677833.9104890404</v>
      </c>
      <c r="BF110">
        <v>4625737.5825803196</v>
      </c>
      <c r="BG110">
        <v>4574221.4435866997</v>
      </c>
      <c r="BH110">
        <v>4523279.0320320902</v>
      </c>
      <c r="BI110">
        <v>4472903.9584008902</v>
      </c>
      <c r="BJ110">
        <v>4423089.9043365596</v>
      </c>
      <c r="BK110">
        <v>4373830.6218491197</v>
      </c>
      <c r="BL110">
        <v>4325119.9325315403</v>
      </c>
      <c r="BM110">
        <v>4276951.7267847499</v>
      </c>
      <c r="BN110">
        <v>4229319.9630513797</v>
      </c>
      <c r="BO110">
        <v>4182218.66705795</v>
      </c>
      <c r="BP110">
        <v>4135641.9310655701</v>
      </c>
      <c r="BQ110">
        <v>4089583.9131289502</v>
      </c>
      <c r="BR110">
        <v>4044038.8363636299</v>
      </c>
      <c r="BS110">
        <v>3999000.98822148</v>
      </c>
      <c r="BT110">
        <v>3954464.71977412</v>
      </c>
      <c r="BU110">
        <v>3910424.4450044399</v>
      </c>
      <c r="BV110">
        <v>3866874.6401059702</v>
      </c>
      <c r="BW110">
        <v>3823809.8427900202</v>
      </c>
      <c r="BX110">
        <v>3781224.6516005802</v>
      </c>
      <c r="BY110">
        <v>3739113.7252368601</v>
      </c>
      <c r="BZ110">
        <v>3697471.7818832998</v>
      </c>
      <c r="CA110">
        <v>3656293.5985471299</v>
      </c>
      <c r="CB110">
        <v>3615574.0104032699</v>
      </c>
      <c r="CC110">
        <v>3575307.9101465102</v>
      </c>
      <c r="CD110" s="8" t="b">
        <f>IF(ISNUMBER(VLOOKUP(A110,profiles_2021!A:A,1,FALSE)),TRUE,FALSE)</f>
        <v>0</v>
      </c>
      <c r="CE110" t="str">
        <f>INDEX('C5 - Emissions methodology 2018'!$A$2:$K$2628,MATCH($A110,'C5 - Emissions methodology 2018'!$A$2:$A$2628,0),MATCH(CE$1,'C5 - Emissions methodology 2018'!$A$1:$K$1,0))</f>
        <v>Fossil Fuels</v>
      </c>
    </row>
    <row r="111" spans="1:83" hidden="1" x14ac:dyDescent="0.25">
      <c r="A111">
        <v>34144</v>
      </c>
      <c r="B111" t="s">
        <v>170</v>
      </c>
      <c r="C111" t="s">
        <v>43</v>
      </c>
      <c r="D111">
        <v>2011</v>
      </c>
      <c r="E111" t="s">
        <v>28</v>
      </c>
      <c r="F111" t="s">
        <v>23</v>
      </c>
      <c r="G111">
        <v>2010</v>
      </c>
      <c r="H111">
        <v>558007</v>
      </c>
      <c r="I111">
        <v>100</v>
      </c>
      <c r="J111">
        <v>2020</v>
      </c>
      <c r="K111">
        <v>25</v>
      </c>
      <c r="L111">
        <v>70</v>
      </c>
      <c r="M111">
        <v>2017</v>
      </c>
      <c r="N111">
        <v>460355.77500000002</v>
      </c>
      <c r="O111" t="s">
        <v>24</v>
      </c>
      <c r="P111">
        <v>2.89542165435854</v>
      </c>
      <c r="Q111">
        <v>1</v>
      </c>
      <c r="R111" t="s">
        <v>25</v>
      </c>
      <c r="S111">
        <v>418505.25</v>
      </c>
      <c r="T111">
        <v>-1.11368485725649E-2</v>
      </c>
      <c r="AO111">
        <v>558007</v>
      </c>
      <c r="AP111">
        <v>544056.82499999995</v>
      </c>
      <c r="AQ111">
        <v>530106.65</v>
      </c>
      <c r="AR111">
        <v>516156.47499999998</v>
      </c>
      <c r="AS111">
        <v>502206.3</v>
      </c>
      <c r="AT111">
        <v>488256.125</v>
      </c>
      <c r="AU111">
        <v>474305.95</v>
      </c>
      <c r="AV111">
        <v>460355.77500000002</v>
      </c>
      <c r="AW111">
        <v>446405.6</v>
      </c>
      <c r="AX111">
        <v>432455.42499999999</v>
      </c>
      <c r="AY111">
        <v>418505.25</v>
      </c>
      <c r="AZ111">
        <v>413844.42040392599</v>
      </c>
      <c r="BA111">
        <v>409235.49776128703</v>
      </c>
      <c r="BB111">
        <v>404677.90399220103</v>
      </c>
      <c r="BC111">
        <v>400171.06745477702</v>
      </c>
      <c r="BD111">
        <v>395714.42287341098</v>
      </c>
      <c r="BE111">
        <v>391307.41126789001</v>
      </c>
      <c r="BF111">
        <v>386949.47988327697</v>
      </c>
      <c r="BG111">
        <v>382640.08212058502</v>
      </c>
      <c r="BH111">
        <v>378378.67746821401</v>
      </c>
      <c r="BI111">
        <v>374164.731434163</v>
      </c>
      <c r="BJ111">
        <v>369997.71547898598</v>
      </c>
      <c r="BK111">
        <v>365877.10694950202</v>
      </c>
      <c r="BL111">
        <v>361802.38901323703</v>
      </c>
      <c r="BM111">
        <v>357773.05059360398</v>
      </c>
      <c r="BN111">
        <v>353788.58630579902</v>
      </c>
      <c r="BO111">
        <v>349848.49639340898</v>
      </c>
      <c r="BP111">
        <v>345952.286665736</v>
      </c>
      <c r="BQ111">
        <v>342099.46843580698</v>
      </c>
      <c r="BR111">
        <v>338289.55845908303</v>
      </c>
      <c r="BS111">
        <v>334522.07887284399</v>
      </c>
      <c r="BT111">
        <v>330796.55713625799</v>
      </c>
      <c r="BU111">
        <v>327112.52597110497</v>
      </c>
      <c r="BV111">
        <v>323469.52330317599</v>
      </c>
      <c r="BW111">
        <v>319867.09220430901</v>
      </c>
      <c r="BX111">
        <v>316304.78083508299</v>
      </c>
      <c r="BY111">
        <v>312782.14238814398</v>
      </c>
      <c r="BZ111">
        <v>309298.73503216502</v>
      </c>
      <c r="CA111">
        <v>305854.12185642601</v>
      </c>
      <c r="CB111">
        <v>302447.87081601599</v>
      </c>
      <c r="CC111">
        <v>299079.554677643</v>
      </c>
      <c r="CD111" s="8" t="b">
        <f>IF(ISNUMBER(VLOOKUP(A111,profiles_2021!A:A,1,FALSE)),TRUE,FALSE)</f>
        <v>0</v>
      </c>
      <c r="CE111" t="str">
        <f>INDEX('C5 - Emissions methodology 2018'!$A$2:$K$2628,MATCH($A111,'C5 - Emissions methodology 2018'!$A$2:$A$2628,0),MATCH(CE$1,'C5 - Emissions methodology 2018'!$A$1:$K$1,0))</f>
        <v>Infrastructure</v>
      </c>
    </row>
    <row r="112" spans="1:83" x14ac:dyDescent="0.25">
      <c r="A112">
        <v>21673</v>
      </c>
      <c r="B112" t="s">
        <v>171</v>
      </c>
      <c r="C112" t="s">
        <v>172</v>
      </c>
      <c r="D112">
        <v>2011</v>
      </c>
      <c r="E112" t="s">
        <v>28</v>
      </c>
      <c r="F112" t="s">
        <v>23</v>
      </c>
      <c r="G112">
        <v>2010</v>
      </c>
      <c r="H112">
        <v>5356</v>
      </c>
      <c r="I112">
        <v>100</v>
      </c>
      <c r="J112">
        <v>2020</v>
      </c>
      <c r="K112">
        <v>1</v>
      </c>
      <c r="L112">
        <v>0</v>
      </c>
      <c r="M112">
        <v>2017</v>
      </c>
      <c r="N112">
        <v>5356</v>
      </c>
      <c r="O112" t="s">
        <v>24</v>
      </c>
      <c r="P112">
        <v>2.65536638925854</v>
      </c>
      <c r="Q112">
        <v>1</v>
      </c>
      <c r="R112" t="s">
        <v>25</v>
      </c>
      <c r="S112">
        <v>5302.44</v>
      </c>
      <c r="T112">
        <v>-1.11368485725649E-2</v>
      </c>
      <c r="AO112">
        <v>5356</v>
      </c>
      <c r="AP112">
        <v>5356</v>
      </c>
      <c r="AQ112">
        <v>5356</v>
      </c>
      <c r="AR112">
        <v>5356</v>
      </c>
      <c r="AS112">
        <v>5356</v>
      </c>
      <c r="AT112">
        <v>5356</v>
      </c>
      <c r="AU112">
        <v>5356</v>
      </c>
      <c r="AV112">
        <v>5356</v>
      </c>
      <c r="AW112">
        <v>5338.1466666666602</v>
      </c>
      <c r="AX112">
        <v>5320.2933333333303</v>
      </c>
      <c r="AY112">
        <v>5302.44</v>
      </c>
      <c r="AZ112">
        <v>5243.38752865488</v>
      </c>
      <c r="BA112">
        <v>5184.9927157409802</v>
      </c>
      <c r="BB112">
        <v>5127.2482370159196</v>
      </c>
      <c r="BC112">
        <v>5070.1468498063196</v>
      </c>
      <c r="BD112">
        <v>5013.68139209936</v>
      </c>
      <c r="BE112">
        <v>4957.8447816444695</v>
      </c>
      <c r="BF112">
        <v>4902.6300150650104</v>
      </c>
      <c r="BG112">
        <v>4848.0301669799201</v>
      </c>
      <c r="BH112">
        <v>4794.0383891350402</v>
      </c>
      <c r="BI112">
        <v>4740.64790954418</v>
      </c>
      <c r="BJ112">
        <v>4687.8520316397398</v>
      </c>
      <c r="BK112">
        <v>4635.6441334327701</v>
      </c>
      <c r="BL112">
        <v>4584.01766668243</v>
      </c>
      <c r="BM112">
        <v>4532.9661560746299</v>
      </c>
      <c r="BN112">
        <v>4482.4831984098601</v>
      </c>
      <c r="BO112">
        <v>4432.5624618001102</v>
      </c>
      <c r="BP112">
        <v>4383.1976848745999</v>
      </c>
      <c r="BQ112">
        <v>4334.3826759945396</v>
      </c>
      <c r="BR112">
        <v>4286.1113124764397</v>
      </c>
      <c r="BS112">
        <v>4238.3775398242296</v>
      </c>
      <c r="BT112">
        <v>4191.1753709698496</v>
      </c>
      <c r="BU112">
        <v>4144.49888552229</v>
      </c>
      <c r="BV112">
        <v>4098.3422290250701</v>
      </c>
      <c r="BW112">
        <v>4052.6996122218702</v>
      </c>
      <c r="BX112">
        <v>4007.5653103304599</v>
      </c>
      <c r="BY112">
        <v>3962.93366232464</v>
      </c>
      <c r="BZ112">
        <v>3918.79907022422</v>
      </c>
      <c r="CA112">
        <v>3875.15599839282</v>
      </c>
      <c r="CB112">
        <v>3831.9989728436499</v>
      </c>
      <c r="CC112">
        <v>3789.32258055287</v>
      </c>
      <c r="CD112" s="8" t="b">
        <f>IF(ISNUMBER(VLOOKUP(A112,profiles_2021!A:A,1,FALSE)),TRUE,FALSE)</f>
        <v>1</v>
      </c>
      <c r="CE112" t="str">
        <f>INDEX('C5 - Emissions methodology 2018'!$A$2:$K$2628,MATCH($A112,'C5 - Emissions methodology 2018'!$A$2:$A$2628,0),MATCH(CE$1,'C5 - Emissions methodology 2018'!$A$1:$K$1,0))</f>
        <v>Retail</v>
      </c>
    </row>
    <row r="113" spans="1:83" hidden="1" x14ac:dyDescent="0.25">
      <c r="A113">
        <v>47776</v>
      </c>
      <c r="B113" t="s">
        <v>173</v>
      </c>
      <c r="C113" t="s">
        <v>27</v>
      </c>
      <c r="D113">
        <v>2014</v>
      </c>
      <c r="E113" t="s">
        <v>28</v>
      </c>
      <c r="F113" t="s">
        <v>23</v>
      </c>
      <c r="G113">
        <v>2013</v>
      </c>
      <c r="H113">
        <v>22056</v>
      </c>
      <c r="I113">
        <v>85</v>
      </c>
      <c r="J113">
        <v>2018</v>
      </c>
      <c r="K113">
        <v>10</v>
      </c>
      <c r="L113">
        <v>5</v>
      </c>
      <c r="M113">
        <v>2017</v>
      </c>
      <c r="N113">
        <v>21945.72</v>
      </c>
      <c r="O113" t="s">
        <v>24</v>
      </c>
      <c r="P113">
        <v>2.5943924495024402</v>
      </c>
      <c r="Q113">
        <v>1</v>
      </c>
      <c r="R113" t="s">
        <v>25</v>
      </c>
      <c r="S113">
        <v>19850.400000000001</v>
      </c>
      <c r="T113">
        <v>-1.11368485725649E-2</v>
      </c>
      <c r="AR113">
        <v>22056</v>
      </c>
      <c r="AS113">
        <v>22028.43</v>
      </c>
      <c r="AT113">
        <v>22000.86</v>
      </c>
      <c r="AU113">
        <v>21973.29</v>
      </c>
      <c r="AV113">
        <v>21945.72</v>
      </c>
      <c r="AW113">
        <v>19850.400000000001</v>
      </c>
      <c r="AX113">
        <v>19629.3291010951</v>
      </c>
      <c r="AY113">
        <v>19410.720235315199</v>
      </c>
      <c r="AZ113">
        <v>19194.545983370001</v>
      </c>
      <c r="BA113">
        <v>18980.779231334101</v>
      </c>
      <c r="BB113">
        <v>18769.3931672455</v>
      </c>
      <c r="BC113">
        <v>18560.361277742901</v>
      </c>
      <c r="BD113">
        <v>18353.657344740601</v>
      </c>
      <c r="BE113">
        <v>18149.2554421395</v>
      </c>
      <c r="BF113">
        <v>17947.129932575601</v>
      </c>
      <c r="BG113">
        <v>17747.2554642043</v>
      </c>
      <c r="BH113">
        <v>17549.6069675209</v>
      </c>
      <c r="BI113">
        <v>17354.159652215501</v>
      </c>
      <c r="BJ113">
        <v>17160.889004064698</v>
      </c>
      <c r="BK113">
        <v>16969.770781855801</v>
      </c>
      <c r="BL113">
        <v>16780.781014347202</v>
      </c>
      <c r="BM113">
        <v>16593.895997260999</v>
      </c>
      <c r="BN113">
        <v>16409.0922903106</v>
      </c>
      <c r="BO113">
        <v>16226.3467142602</v>
      </c>
      <c r="BP113">
        <v>16045.6363480175</v>
      </c>
      <c r="BQ113">
        <v>15866.9385257592</v>
      </c>
      <c r="BR113">
        <v>15690.230834087701</v>
      </c>
      <c r="BS113">
        <v>15515.4911092198</v>
      </c>
      <c r="BT113">
        <v>15342.697434207499</v>
      </c>
      <c r="BU113">
        <v>15171.828136188</v>
      </c>
      <c r="BV113">
        <v>15002.8617836663</v>
      </c>
      <c r="BW113">
        <v>14835.7771838265</v>
      </c>
      <c r="BX113">
        <v>14670.5533798739</v>
      </c>
      <c r="BY113">
        <v>14507.1696484065</v>
      </c>
      <c r="BZ113">
        <v>14345.6054968157</v>
      </c>
      <c r="CA113">
        <v>14185.8406607159</v>
      </c>
      <c r="CB113">
        <v>14027.855101403</v>
      </c>
      <c r="CC113">
        <v>13871.6290033408</v>
      </c>
      <c r="CD113" s="8" t="b">
        <f>IF(ISNUMBER(VLOOKUP(A113,profiles_2021!A:A,1,FALSE)),TRUE,FALSE)</f>
        <v>0</v>
      </c>
      <c r="CE113" t="str">
        <f>INDEX('C5 - Emissions methodology 2018'!$A$2:$K$2628,MATCH($A113,'C5 - Emissions methodology 2018'!$A$2:$A$2628,0),MATCH(CE$1,'C5 - Emissions methodology 2018'!$A$1:$K$1,0))</f>
        <v>Manufacturing</v>
      </c>
    </row>
    <row r="114" spans="1:83" hidden="1" x14ac:dyDescent="0.25">
      <c r="A114">
        <v>4050</v>
      </c>
      <c r="B114" t="s">
        <v>174</v>
      </c>
      <c r="C114" t="s">
        <v>39</v>
      </c>
      <c r="D114">
        <v>2016</v>
      </c>
      <c r="E114" t="s">
        <v>88</v>
      </c>
      <c r="F114" t="s">
        <v>54</v>
      </c>
      <c r="G114">
        <v>2016</v>
      </c>
      <c r="H114">
        <v>158910</v>
      </c>
      <c r="I114">
        <v>100</v>
      </c>
      <c r="J114">
        <v>2020</v>
      </c>
      <c r="K114">
        <v>15</v>
      </c>
      <c r="L114">
        <v>5</v>
      </c>
      <c r="M114">
        <v>2017</v>
      </c>
      <c r="N114">
        <v>157718.17499999999</v>
      </c>
      <c r="O114" t="s">
        <v>45</v>
      </c>
      <c r="P114">
        <v>3.1353817446585399</v>
      </c>
      <c r="Q114">
        <v>1</v>
      </c>
      <c r="R114" t="s">
        <v>25</v>
      </c>
      <c r="S114">
        <v>135073.5</v>
      </c>
      <c r="T114">
        <v>-1.11368485725649E-2</v>
      </c>
      <c r="AU114">
        <v>158910</v>
      </c>
      <c r="AV114">
        <v>157718.17499999999</v>
      </c>
      <c r="AW114">
        <v>150169.95000000001</v>
      </c>
      <c r="AX114">
        <v>142621.72500000001</v>
      </c>
      <c r="AY114">
        <v>135073.5</v>
      </c>
      <c r="AZ114">
        <v>133569.20688433299</v>
      </c>
      <c r="BA114">
        <v>132081.66685330501</v>
      </c>
      <c r="BB114">
        <v>130610.693330348</v>
      </c>
      <c r="BC114">
        <v>129156.10181676999</v>
      </c>
      <c r="BD114">
        <v>127717.70986861399</v>
      </c>
      <c r="BE114">
        <v>126295.337073772</v>
      </c>
      <c r="BF114">
        <v>124888.80502936</v>
      </c>
      <c r="BG114">
        <v>123497.93731934</v>
      </c>
      <c r="BH114">
        <v>122122.55949239001</v>
      </c>
      <c r="BI114">
        <v>120762.499040029</v>
      </c>
      <c r="BJ114">
        <v>119417.585374976</v>
      </c>
      <c r="BK114">
        <v>118087.649809754</v>
      </c>
      <c r="BL114">
        <v>116772.525535532</v>
      </c>
      <c r="BM114">
        <v>115472.047601207</v>
      </c>
      <c r="BN114">
        <v>114186.052892708</v>
      </c>
      <c r="BO114">
        <v>112914.380112543</v>
      </c>
      <c r="BP114">
        <v>111656.869759565</v>
      </c>
      <c r="BQ114">
        <v>110413.36410896599</v>
      </c>
      <c r="BR114">
        <v>109183.70719249699</v>
      </c>
      <c r="BS114">
        <v>107967.744778903</v>
      </c>
      <c r="BT114">
        <v>106765.324354579</v>
      </c>
      <c r="BU114">
        <v>105576.295104441</v>
      </c>
      <c r="BV114">
        <v>104400.507893011</v>
      </c>
      <c r="BW114">
        <v>103237.815245707</v>
      </c>
      <c r="BX114">
        <v>102088.07133035301</v>
      </c>
      <c r="BY114">
        <v>100951.131938882</v>
      </c>
      <c r="BZ114">
        <v>99826.854469250204</v>
      </c>
      <c r="CA114">
        <v>98715.097907550706</v>
      </c>
      <c r="CB114">
        <v>97615.7228103284</v>
      </c>
      <c r="CC114">
        <v>96528.591287088304</v>
      </c>
      <c r="CD114" s="8" t="b">
        <f>IF(ISNUMBER(VLOOKUP(A114,profiles_2021!A:A,1,FALSE)),TRUE,FALSE)</f>
        <v>0</v>
      </c>
      <c r="CE114" t="str">
        <f>INDEX('C5 - Emissions methodology 2018'!$A$2:$K$2628,MATCH($A114,'C5 - Emissions methodology 2018'!$A$2:$A$2628,0),MATCH(CE$1,'C5 - Emissions methodology 2018'!$A$1:$K$1,0))</f>
        <v>Services</v>
      </c>
    </row>
    <row r="115" spans="1:83" hidden="1" x14ac:dyDescent="0.25">
      <c r="A115">
        <v>4092</v>
      </c>
      <c r="B115" t="s">
        <v>175</v>
      </c>
      <c r="C115" t="s">
        <v>21</v>
      </c>
      <c r="D115">
        <v>2016</v>
      </c>
      <c r="E115" t="s">
        <v>49</v>
      </c>
      <c r="F115" t="s">
        <v>50</v>
      </c>
      <c r="G115">
        <v>2015</v>
      </c>
      <c r="H115">
        <v>130492</v>
      </c>
      <c r="I115">
        <v>100</v>
      </c>
      <c r="J115">
        <v>2025</v>
      </c>
      <c r="K115">
        <v>10</v>
      </c>
      <c r="L115">
        <v>0</v>
      </c>
      <c r="M115">
        <v>2017</v>
      </c>
      <c r="N115">
        <v>130492</v>
      </c>
      <c r="O115" t="s">
        <v>24</v>
      </c>
      <c r="P115">
        <v>2.4178179272487799</v>
      </c>
      <c r="Q115">
        <v>1</v>
      </c>
      <c r="R115" t="s">
        <v>25</v>
      </c>
      <c r="S115">
        <v>117442.8</v>
      </c>
      <c r="T115">
        <v>-1.11368485725649E-2</v>
      </c>
      <c r="AT115">
        <v>130492</v>
      </c>
      <c r="AU115">
        <v>130492</v>
      </c>
      <c r="AV115">
        <v>130492</v>
      </c>
      <c r="AW115">
        <v>128860.85</v>
      </c>
      <c r="AX115">
        <v>127229.7</v>
      </c>
      <c r="AY115">
        <v>125598.55</v>
      </c>
      <c r="AZ115">
        <v>123967.4</v>
      </c>
      <c r="BA115">
        <v>122336.25</v>
      </c>
      <c r="BB115">
        <v>120705.1</v>
      </c>
      <c r="BC115">
        <v>119073.95</v>
      </c>
      <c r="BD115">
        <v>117442.8</v>
      </c>
      <c r="BE115">
        <v>116134.857320461</v>
      </c>
      <c r="BF115">
        <v>114841.48100048699</v>
      </c>
      <c r="BG115">
        <v>113562.50881673599</v>
      </c>
      <c r="BH115">
        <v>112297.780352523</v>
      </c>
      <c r="BI115">
        <v>111047.136977702</v>
      </c>
      <c r="BJ115">
        <v>109810.421828764</v>
      </c>
      <c r="BK115">
        <v>108587.47978916801</v>
      </c>
      <c r="BL115">
        <v>107378.15746987901</v>
      </c>
      <c r="BM115">
        <v>106182.30319013599</v>
      </c>
      <c r="BN115">
        <v>104999.766958422</v>
      </c>
      <c r="BO115">
        <v>103830.400453651</v>
      </c>
      <c r="BP115">
        <v>102674.05700657</v>
      </c>
      <c r="BQ115">
        <v>101530.591581357</v>
      </c>
      <c r="BR115">
        <v>100399.860757432</v>
      </c>
      <c r="BS115">
        <v>99281.722711470604</v>
      </c>
      <c r="BT115">
        <v>98176.037199609593</v>
      </c>
      <c r="BU115">
        <v>97082.665539863097</v>
      </c>
      <c r="BV115">
        <v>96001.470594724597</v>
      </c>
      <c r="BW115">
        <v>94932.316753967694</v>
      </c>
      <c r="BX115">
        <v>93875.069917636007</v>
      </c>
      <c r="BY115">
        <v>92829.597479224307</v>
      </c>
      <c r="BZ115">
        <v>91795.768309046005</v>
      </c>
      <c r="CA115">
        <v>90773.452737785905</v>
      </c>
      <c r="CB115">
        <v>89762.522540236299</v>
      </c>
      <c r="CC115">
        <v>88762.850919214296</v>
      </c>
      <c r="CD115" s="8" t="b">
        <f>IF(ISNUMBER(VLOOKUP(A115,profiles_2021!A:A,1,FALSE)),TRUE,FALSE)</f>
        <v>0</v>
      </c>
      <c r="CE115" t="str">
        <f>INDEX('C5 - Emissions methodology 2018'!$A$2:$K$2628,MATCH($A115,'C5 - Emissions methodology 2018'!$A$2:$A$2628,0),MATCH(CE$1,'C5 - Emissions methodology 2018'!$A$1:$K$1,0))</f>
        <v>Materials</v>
      </c>
    </row>
    <row r="116" spans="1:83" hidden="1" x14ac:dyDescent="0.25">
      <c r="A116">
        <v>30867</v>
      </c>
      <c r="B116" t="s">
        <v>176</v>
      </c>
      <c r="C116" t="s">
        <v>27</v>
      </c>
      <c r="D116">
        <v>2017</v>
      </c>
      <c r="E116" t="s">
        <v>32</v>
      </c>
      <c r="F116" t="s">
        <v>33</v>
      </c>
      <c r="G116">
        <v>2012</v>
      </c>
      <c r="H116">
        <v>62.97</v>
      </c>
      <c r="I116">
        <v>100</v>
      </c>
      <c r="J116">
        <v>2020</v>
      </c>
      <c r="K116">
        <v>75</v>
      </c>
      <c r="L116">
        <v>59</v>
      </c>
      <c r="M116">
        <v>2017</v>
      </c>
      <c r="N116">
        <v>35.105775000000001</v>
      </c>
      <c r="O116" t="s">
        <v>24</v>
      </c>
      <c r="P116">
        <v>3.06536585995554</v>
      </c>
      <c r="Q116">
        <v>1</v>
      </c>
      <c r="R116" t="s">
        <v>25</v>
      </c>
      <c r="S116">
        <v>15.7425</v>
      </c>
      <c r="T116">
        <v>-1.11368485725649E-2</v>
      </c>
      <c r="AQ116">
        <v>62.97</v>
      </c>
      <c r="AR116">
        <v>57.397154999999998</v>
      </c>
      <c r="AS116">
        <v>51.824309999999997</v>
      </c>
      <c r="AT116">
        <v>46.251465000000003</v>
      </c>
      <c r="AU116">
        <v>40.678620000000002</v>
      </c>
      <c r="AV116">
        <v>35.105775000000001</v>
      </c>
      <c r="AW116">
        <v>28.651350000000001</v>
      </c>
      <c r="AX116">
        <v>22.196925</v>
      </c>
      <c r="AY116">
        <v>15.7425</v>
      </c>
      <c r="AZ116">
        <v>15.5671781613463</v>
      </c>
      <c r="BA116">
        <v>15.3938088554613</v>
      </c>
      <c r="BB116">
        <v>15.222370337282999</v>
      </c>
      <c r="BC116">
        <v>15.0528411039212</v>
      </c>
      <c r="BD116">
        <v>14.8851998919599</v>
      </c>
      <c r="BE116">
        <v>14.7194256747908</v>
      </c>
      <c r="BF116">
        <v>14.555497659975501</v>
      </c>
      <c r="BG116">
        <v>14.3933952866381</v>
      </c>
      <c r="BH116">
        <v>14.233098222885699</v>
      </c>
      <c r="BI116">
        <v>14.074586363259</v>
      </c>
      <c r="BJ116">
        <v>13.917839826209899</v>
      </c>
      <c r="BK116">
        <v>13.762838951608201</v>
      </c>
      <c r="BL116">
        <v>13.609564298275499</v>
      </c>
      <c r="BM116">
        <v>13.457996641547</v>
      </c>
      <c r="BN116">
        <v>13.30811697086</v>
      </c>
      <c r="BO116">
        <v>13.1599064873696</v>
      </c>
      <c r="BP116">
        <v>13.0133466015906</v>
      </c>
      <c r="BQ116">
        <v>12.868418931066399</v>
      </c>
      <c r="BR116">
        <v>12.7251052980628</v>
      </c>
      <c r="BS116">
        <v>12.583387727288301</v>
      </c>
      <c r="BT116">
        <v>12.4432484436397</v>
      </c>
      <c r="BU116">
        <v>12.304669869972001</v>
      </c>
      <c r="BV116">
        <v>12.1676346248948</v>
      </c>
      <c r="BW116">
        <v>12.032125520591</v>
      </c>
      <c r="BX116">
        <v>11.8981255606621</v>
      </c>
      <c r="BY116">
        <v>11.7656179379956</v>
      </c>
      <c r="BZ116">
        <v>11.6345860326575</v>
      </c>
      <c r="CA116">
        <v>11.505013409807299</v>
      </c>
      <c r="CB116">
        <v>11.376883817636999</v>
      </c>
      <c r="CC116">
        <v>11.2501811853323</v>
      </c>
      <c r="CD116" s="8" t="b">
        <f>IF(ISNUMBER(VLOOKUP(A116,profiles_2021!A:A,1,FALSE)),TRUE,FALSE)</f>
        <v>0</v>
      </c>
      <c r="CE116" t="str">
        <f>INDEX('C5 - Emissions methodology 2018'!$A$2:$K$2628,MATCH($A116,'C5 - Emissions methodology 2018'!$A$2:$A$2628,0),MATCH(CE$1,'C5 - Emissions methodology 2018'!$A$1:$K$1,0))</f>
        <v>Retail</v>
      </c>
    </row>
    <row r="117" spans="1:83" x14ac:dyDescent="0.25">
      <c r="A117">
        <v>4151</v>
      </c>
      <c r="B117" t="s">
        <v>177</v>
      </c>
      <c r="C117" t="s">
        <v>27</v>
      </c>
      <c r="D117">
        <v>2017</v>
      </c>
      <c r="E117" t="s">
        <v>22</v>
      </c>
      <c r="F117" t="s">
        <v>23</v>
      </c>
      <c r="G117">
        <v>2010</v>
      </c>
      <c r="H117">
        <v>1766531</v>
      </c>
      <c r="I117">
        <v>100</v>
      </c>
      <c r="J117">
        <v>2030</v>
      </c>
      <c r="K117">
        <v>36</v>
      </c>
      <c r="L117">
        <v>67</v>
      </c>
      <c r="M117">
        <v>2017</v>
      </c>
      <c r="N117">
        <v>1345516</v>
      </c>
      <c r="O117" t="s">
        <v>24</v>
      </c>
      <c r="P117">
        <v>3.01042055553902</v>
      </c>
      <c r="Q117">
        <v>1</v>
      </c>
      <c r="R117" t="s">
        <v>25</v>
      </c>
      <c r="S117">
        <v>1130579.8400000001</v>
      </c>
      <c r="T117">
        <v>-1.11368485725649E-2</v>
      </c>
      <c r="AO117">
        <v>1766531</v>
      </c>
      <c r="AP117">
        <v>1706386</v>
      </c>
      <c r="AQ117">
        <v>1646241</v>
      </c>
      <c r="AR117">
        <v>1586096</v>
      </c>
      <c r="AS117">
        <v>1525951</v>
      </c>
      <c r="AT117">
        <v>1465806</v>
      </c>
      <c r="AU117">
        <v>1405661</v>
      </c>
      <c r="AV117">
        <v>1345516</v>
      </c>
      <c r="AW117">
        <v>1328982.4492307601</v>
      </c>
      <c r="AX117">
        <v>1312448.89846153</v>
      </c>
      <c r="AY117">
        <v>1295915.3476923001</v>
      </c>
      <c r="AZ117">
        <v>1279381.79692307</v>
      </c>
      <c r="BA117">
        <v>1262848.2461538401</v>
      </c>
      <c r="BB117">
        <v>1246314.69538461</v>
      </c>
      <c r="BC117">
        <v>1229781.1446153801</v>
      </c>
      <c r="BD117">
        <v>1213247.59384615</v>
      </c>
      <c r="BE117">
        <v>1196714.0430769201</v>
      </c>
      <c r="BF117">
        <v>1180180.49230769</v>
      </c>
      <c r="BG117">
        <v>1163646.9415384601</v>
      </c>
      <c r="BH117">
        <v>1147113.39076923</v>
      </c>
      <c r="BI117">
        <v>1130579.8400000001</v>
      </c>
      <c r="BJ117">
        <v>1117988.7435227199</v>
      </c>
      <c r="BK117">
        <v>1105537.87218028</v>
      </c>
      <c r="BL117">
        <v>1093225.6643065701</v>
      </c>
      <c r="BM117">
        <v>1081050.57562754</v>
      </c>
      <c r="BN117">
        <v>1069011.0790675001</v>
      </c>
      <c r="BO117">
        <v>1057105.6645575301</v>
      </c>
      <c r="BP117">
        <v>1045332.83884615</v>
      </c>
      <c r="BQ117">
        <v>1033691.12531199</v>
      </c>
      <c r="BR117">
        <v>1022179.0637785899</v>
      </c>
      <c r="BS117">
        <v>1010795.21033124</v>
      </c>
      <c r="BT117">
        <v>999538.13713590906</v>
      </c>
      <c r="BU117">
        <v>988406.43226012297</v>
      </c>
      <c r="BV117">
        <v>977398.69949589297</v>
      </c>
      <c r="BW117">
        <v>966513.55818458495</v>
      </c>
      <c r="BX117">
        <v>955749.64304375299</v>
      </c>
      <c r="BY117">
        <v>945105.60399589106</v>
      </c>
      <c r="BZ117">
        <v>934580.10599910701</v>
      </c>
      <c r="CA117">
        <v>924171.82887966302</v>
      </c>
      <c r="CB117">
        <v>913879.46716640005</v>
      </c>
      <c r="CC117">
        <v>903701.72992699104</v>
      </c>
      <c r="CD117" s="8" t="b">
        <f>IF(ISNUMBER(VLOOKUP(A117,profiles_2021!A:A,1,FALSE)),TRUE,FALSE)</f>
        <v>1</v>
      </c>
      <c r="CE117" t="str">
        <f>INDEX('C5 - Emissions methodology 2018'!$A$2:$K$2628,MATCH($A117,'C5 - Emissions methodology 2018'!$A$2:$A$2628,0),MATCH(CE$1,'C5 - Emissions methodology 2018'!$A$1:$K$1,0))</f>
        <v>Services</v>
      </c>
    </row>
    <row r="118" spans="1:83" hidden="1" x14ac:dyDescent="0.25">
      <c r="A118">
        <v>61299</v>
      </c>
      <c r="B118" t="s">
        <v>178</v>
      </c>
      <c r="C118" t="s">
        <v>172</v>
      </c>
      <c r="D118">
        <v>2011</v>
      </c>
      <c r="E118" t="s">
        <v>28</v>
      </c>
      <c r="F118" t="s">
        <v>23</v>
      </c>
      <c r="G118">
        <v>2015</v>
      </c>
      <c r="H118">
        <v>4780.3999999999996</v>
      </c>
      <c r="I118">
        <v>94.36</v>
      </c>
      <c r="J118">
        <v>2017</v>
      </c>
      <c r="K118">
        <v>0.56000000000000005</v>
      </c>
      <c r="L118">
        <v>96</v>
      </c>
      <c r="M118">
        <v>2017</v>
      </c>
      <c r="N118">
        <v>4754.7005695999997</v>
      </c>
      <c r="O118" t="s">
        <v>24</v>
      </c>
      <c r="P118">
        <v>2.5931029170643898</v>
      </c>
      <c r="Q118">
        <v>1</v>
      </c>
      <c r="R118" t="s">
        <v>25</v>
      </c>
      <c r="S118">
        <v>4753.6297599999998</v>
      </c>
      <c r="T118">
        <v>-1.11368485725649E-2</v>
      </c>
      <c r="AT118">
        <v>4780.3999999999996</v>
      </c>
      <c r="AU118">
        <v>4767.5502847999996</v>
      </c>
      <c r="AV118">
        <v>4753.6297599999998</v>
      </c>
      <c r="AW118">
        <v>4700.68930519284</v>
      </c>
      <c r="AX118">
        <v>4648.3384402142301</v>
      </c>
      <c r="AY118">
        <v>4596.5705988915297</v>
      </c>
      <c r="AZ118">
        <v>4545.3792881785703</v>
      </c>
      <c r="BA118">
        <v>4494.7580873412498</v>
      </c>
      <c r="BB118">
        <v>4444.70064715222</v>
      </c>
      <c r="BC118">
        <v>4395.2006890945104</v>
      </c>
      <c r="BD118">
        <v>4346.2520045740303</v>
      </c>
      <c r="BE118">
        <v>4297.8484541408798</v>
      </c>
      <c r="BF118">
        <v>4249.98396671928</v>
      </c>
      <c r="BG118">
        <v>4202.6525388460996</v>
      </c>
      <c r="BH118">
        <v>4155.8482339178699</v>
      </c>
      <c r="BI118">
        <v>4109.5651814461598</v>
      </c>
      <c r="BJ118">
        <v>4063.7975763213099</v>
      </c>
      <c r="BK118">
        <v>4018.5396780842598</v>
      </c>
      <c r="BL118">
        <v>3973.7858102066002</v>
      </c>
      <c r="BM118">
        <v>3929.5303593785202</v>
      </c>
      <c r="BN118">
        <v>3885.76777480482</v>
      </c>
      <c r="BO118">
        <v>3842.4925675086702</v>
      </c>
      <c r="BP118">
        <v>3799.6993096431202</v>
      </c>
      <c r="BQ118">
        <v>3757.3826338103399</v>
      </c>
      <c r="BR118">
        <v>3715.5372323884098</v>
      </c>
      <c r="BS118">
        <v>3674.15785686558</v>
      </c>
      <c r="BT118">
        <v>3633.2393171819599</v>
      </c>
      <c r="BU118">
        <v>3592.7764810786198</v>
      </c>
      <c r="BV118">
        <v>3552.7642734537699</v>
      </c>
      <c r="BW118">
        <v>3513.1976757263001</v>
      </c>
      <c r="BX118">
        <v>3474.07172520625</v>
      </c>
      <c r="BY118">
        <v>3435.3815144723999</v>
      </c>
      <c r="BZ118">
        <v>3397.1221907567301</v>
      </c>
      <c r="CA118">
        <v>3359.28895533577</v>
      </c>
      <c r="CB118">
        <v>3321.8770629287101</v>
      </c>
      <c r="CC118">
        <v>3284.8818211021899</v>
      </c>
      <c r="CD118" s="8" t="b">
        <f>IF(ISNUMBER(VLOOKUP(A118,profiles_2021!A:A,1,FALSE)),TRUE,FALSE)</f>
        <v>0</v>
      </c>
      <c r="CE118" t="str">
        <f>INDEX('C5 - Emissions methodology 2018'!$A$2:$K$2628,MATCH($A118,'C5 - Emissions methodology 2018'!$A$2:$A$2628,0),MATCH(CE$1,'C5 - Emissions methodology 2018'!$A$1:$K$1,0))</f>
        <v>Manufacturing</v>
      </c>
    </row>
    <row r="119" spans="1:83" hidden="1" x14ac:dyDescent="0.25">
      <c r="A119">
        <v>828093</v>
      </c>
      <c r="B119" t="s">
        <v>179</v>
      </c>
      <c r="C119" t="s">
        <v>59</v>
      </c>
      <c r="D119">
        <v>2017</v>
      </c>
      <c r="E119" t="s">
        <v>32</v>
      </c>
      <c r="F119" t="s">
        <v>33</v>
      </c>
      <c r="G119">
        <v>2013</v>
      </c>
      <c r="H119">
        <v>30742.5</v>
      </c>
      <c r="I119">
        <v>88</v>
      </c>
      <c r="J119">
        <v>2022</v>
      </c>
      <c r="K119">
        <v>9</v>
      </c>
      <c r="L119">
        <v>0</v>
      </c>
      <c r="M119">
        <v>2018</v>
      </c>
      <c r="N119">
        <v>30742.5</v>
      </c>
      <c r="O119" t="s">
        <v>24</v>
      </c>
      <c r="P119">
        <v>2.2863445376646299</v>
      </c>
      <c r="Q119">
        <v>1</v>
      </c>
      <c r="R119" t="s">
        <v>25</v>
      </c>
      <c r="S119">
        <v>27975.674999999999</v>
      </c>
      <c r="T119">
        <v>-1.11368485725649E-2</v>
      </c>
      <c r="AR119">
        <v>30742.5</v>
      </c>
      <c r="AS119">
        <v>30742.5</v>
      </c>
      <c r="AT119">
        <v>30742.5</v>
      </c>
      <c r="AU119">
        <v>30742.5</v>
      </c>
      <c r="AV119">
        <v>30742.5</v>
      </c>
      <c r="AW119">
        <v>30742.5</v>
      </c>
      <c r="AX119">
        <v>30050.793750000001</v>
      </c>
      <c r="AY119">
        <v>29359.087500000001</v>
      </c>
      <c r="AZ119">
        <v>28667.381249999999</v>
      </c>
      <c r="BA119">
        <v>27975.674999999999</v>
      </c>
      <c r="BB119">
        <v>27664.1141438097</v>
      </c>
      <c r="BC119">
        <v>27356.023093695901</v>
      </c>
      <c r="BD119">
        <v>27051.3632069538</v>
      </c>
      <c r="BE119">
        <v>26750.0962712365</v>
      </c>
      <c r="BF119">
        <v>26452.184499762199</v>
      </c>
      <c r="BG119">
        <v>26157.590526574801</v>
      </c>
      <c r="BH119">
        <v>25866.277401857202</v>
      </c>
      <c r="BI119">
        <v>25578.208587296798</v>
      </c>
      <c r="BJ119">
        <v>25293.347951502601</v>
      </c>
      <c r="BK119">
        <v>25011.659765473501</v>
      </c>
      <c r="BL119">
        <v>24733.108698116899</v>
      </c>
      <c r="BM119">
        <v>24457.659811817201</v>
      </c>
      <c r="BN119">
        <v>24185.278558053698</v>
      </c>
      <c r="BO119">
        <v>23915.930773067299</v>
      </c>
      <c r="BP119">
        <v>23649.5826735757</v>
      </c>
      <c r="BQ119">
        <v>23386.200852535701</v>
      </c>
      <c r="BR119">
        <v>23125.752274953498</v>
      </c>
      <c r="BS119">
        <v>22868.204273740699</v>
      </c>
      <c r="BT119">
        <v>22613.5245456175</v>
      </c>
      <c r="BU119">
        <v>22361.681147061001</v>
      </c>
      <c r="BV119">
        <v>22112.6424902982</v>
      </c>
      <c r="BW119">
        <v>21866.377339344501</v>
      </c>
      <c r="BX119">
        <v>21622.854806085601</v>
      </c>
      <c r="BY119">
        <v>21382.044346403702</v>
      </c>
      <c r="BZ119">
        <v>21143.915756345901</v>
      </c>
      <c r="CA119">
        <v>20908.439168336401</v>
      </c>
      <c r="CB119">
        <v>20675.585047429999</v>
      </c>
      <c r="CC119">
        <v>20445.324187607599</v>
      </c>
      <c r="CD119" s="8" t="b">
        <f>IF(ISNUMBER(VLOOKUP(A119,profiles_2021!A:A,1,FALSE)),TRUE,FALSE)</f>
        <v>0</v>
      </c>
      <c r="CE119" t="str">
        <f>INDEX('C5 - Emissions methodology 2018'!$A$2:$K$2628,MATCH($A119,'C5 - Emissions methodology 2018'!$A$2:$A$2628,0),MATCH(CE$1,'C5 - Emissions methodology 2018'!$A$1:$K$1,0))</f>
        <v>Manufacturing</v>
      </c>
    </row>
    <row r="120" spans="1:83" x14ac:dyDescent="0.25">
      <c r="A120">
        <v>54750</v>
      </c>
      <c r="B120" t="s">
        <v>180</v>
      </c>
      <c r="C120" t="s">
        <v>59</v>
      </c>
      <c r="D120">
        <v>2011</v>
      </c>
      <c r="E120" t="s">
        <v>22</v>
      </c>
      <c r="F120" t="s">
        <v>23</v>
      </c>
      <c r="G120">
        <v>2005</v>
      </c>
      <c r="H120">
        <v>25665</v>
      </c>
      <c r="I120">
        <v>100</v>
      </c>
      <c r="J120">
        <v>2020</v>
      </c>
      <c r="K120">
        <v>25</v>
      </c>
      <c r="L120">
        <v>100</v>
      </c>
      <c r="M120">
        <v>2018</v>
      </c>
      <c r="N120">
        <v>19248.75</v>
      </c>
      <c r="O120" t="s">
        <v>24</v>
      </c>
      <c r="P120">
        <v>2.8953684201585399</v>
      </c>
      <c r="Q120">
        <v>1</v>
      </c>
      <c r="R120" t="s">
        <v>25</v>
      </c>
      <c r="S120">
        <v>19248.75</v>
      </c>
      <c r="T120">
        <v>-1.11368485725649E-2</v>
      </c>
      <c r="AJ120">
        <v>25665</v>
      </c>
      <c r="AK120">
        <v>25171.442307692301</v>
      </c>
      <c r="AL120">
        <v>24677.884615384599</v>
      </c>
      <c r="AM120">
        <v>24184.3269230769</v>
      </c>
      <c r="AN120">
        <v>23690.769230769201</v>
      </c>
      <c r="AO120">
        <v>23197.211538461499</v>
      </c>
      <c r="AP120">
        <v>22703.6538461538</v>
      </c>
      <c r="AQ120">
        <v>22210.096153846102</v>
      </c>
      <c r="AR120">
        <v>21716.538461538399</v>
      </c>
      <c r="AS120">
        <v>21222.9807692307</v>
      </c>
      <c r="AT120">
        <v>20729.423076923002</v>
      </c>
      <c r="AU120">
        <v>20235.865384615299</v>
      </c>
      <c r="AV120">
        <v>19742.307692307601</v>
      </c>
      <c r="AW120">
        <v>19248.75</v>
      </c>
      <c r="AX120">
        <v>19248.75</v>
      </c>
      <c r="AY120">
        <v>19248.75</v>
      </c>
      <c r="AZ120">
        <v>19034.379586038802</v>
      </c>
      <c r="BA120">
        <v>18822.396582916401</v>
      </c>
      <c r="BB120">
        <v>18612.7744023997</v>
      </c>
      <c r="BC120">
        <v>18405.486752364799</v>
      </c>
      <c r="BD120">
        <v>18200.507633499401</v>
      </c>
      <c r="BE120">
        <v>17997.811336041301</v>
      </c>
      <c r="BF120">
        <v>17797.3724365542</v>
      </c>
      <c r="BG120">
        <v>17599.165794738699</v>
      </c>
      <c r="BH120">
        <v>17403.1665502793</v>
      </c>
      <c r="BI120">
        <v>17209.350119725699</v>
      </c>
      <c r="BJ120">
        <v>17017.692193410101</v>
      </c>
      <c r="BK120">
        <v>16828.168732397498</v>
      </c>
      <c r="BL120">
        <v>16640.755965471199</v>
      </c>
      <c r="BM120">
        <v>16455.430386150801</v>
      </c>
      <c r="BN120">
        <v>16272.1687497438</v>
      </c>
      <c r="BO120">
        <v>16090.948070430701</v>
      </c>
      <c r="BP120">
        <v>15911.745618381299</v>
      </c>
      <c r="BQ120">
        <v>15734.538916904199</v>
      </c>
      <c r="BR120">
        <v>15559.3057396275</v>
      </c>
      <c r="BS120">
        <v>15386.0241077111</v>
      </c>
      <c r="BT120">
        <v>15214.672287089699</v>
      </c>
      <c r="BU120">
        <v>15045.2287857471</v>
      </c>
      <c r="BV120">
        <v>14877.672351020699</v>
      </c>
      <c r="BW120">
        <v>14711.9819669351</v>
      </c>
      <c r="BX120">
        <v>14548.1368515671</v>
      </c>
      <c r="BY120">
        <v>14386.116454438201</v>
      </c>
      <c r="BZ120">
        <v>14225.9004539378</v>
      </c>
      <c r="CA120">
        <v>14067.468754774</v>
      </c>
      <c r="CB120">
        <v>13910.801485452799</v>
      </c>
      <c r="CC120">
        <v>13755.878995786299</v>
      </c>
      <c r="CD120" s="8" t="b">
        <f>IF(ISNUMBER(VLOOKUP(A120,profiles_2021!A:A,1,FALSE)),TRUE,FALSE)</f>
        <v>1</v>
      </c>
      <c r="CE120" t="str">
        <f>INDEX('C5 - Emissions methodology 2018'!$A$2:$K$2628,MATCH($A120,'C5 - Emissions methodology 2018'!$A$2:$A$2628,0),MATCH(CE$1,'C5 - Emissions methodology 2018'!$A$1:$K$1,0))</f>
        <v>Manufacturing</v>
      </c>
    </row>
    <row r="121" spans="1:83" hidden="1" x14ac:dyDescent="0.25">
      <c r="A121">
        <v>4235</v>
      </c>
      <c r="B121" t="s">
        <v>181</v>
      </c>
      <c r="C121" t="s">
        <v>31</v>
      </c>
      <c r="D121">
        <v>2013</v>
      </c>
      <c r="E121" t="s">
        <v>22</v>
      </c>
      <c r="F121" t="s">
        <v>23</v>
      </c>
      <c r="G121">
        <v>1994</v>
      </c>
      <c r="H121">
        <v>2500000</v>
      </c>
      <c r="I121">
        <v>80</v>
      </c>
      <c r="J121">
        <v>2020</v>
      </c>
      <c r="K121">
        <v>20</v>
      </c>
      <c r="L121">
        <v>95</v>
      </c>
      <c r="M121">
        <v>2017</v>
      </c>
      <c r="N121">
        <v>2025000</v>
      </c>
      <c r="O121" t="s">
        <v>24</v>
      </c>
      <c r="P121">
        <v>2.6456158536585401</v>
      </c>
      <c r="Q121">
        <v>1</v>
      </c>
      <c r="R121" t="s">
        <v>25</v>
      </c>
      <c r="S121">
        <v>2000000</v>
      </c>
      <c r="T121">
        <v>-1.11368485725649E-2</v>
      </c>
      <c r="Y121">
        <v>2500000</v>
      </c>
      <c r="Z121">
        <v>2479347.82608695</v>
      </c>
      <c r="AA121">
        <v>2458695.6521739098</v>
      </c>
      <c r="AB121">
        <v>2438043.4782608598</v>
      </c>
      <c r="AC121">
        <v>2417391.3043478201</v>
      </c>
      <c r="AD121">
        <v>2396739.1304347799</v>
      </c>
      <c r="AE121">
        <v>2376086.9565217299</v>
      </c>
      <c r="AF121">
        <v>2355434.7826086902</v>
      </c>
      <c r="AG121">
        <v>2334782.60869565</v>
      </c>
      <c r="AH121">
        <v>2314130.4347826</v>
      </c>
      <c r="AI121">
        <v>2293478.2608695598</v>
      </c>
      <c r="AJ121">
        <v>2272826.0869565201</v>
      </c>
      <c r="AK121">
        <v>2252173.9130434701</v>
      </c>
      <c r="AL121">
        <v>2231521.7391304299</v>
      </c>
      <c r="AM121">
        <v>2210869.5652173902</v>
      </c>
      <c r="AN121">
        <v>2190217.3913043402</v>
      </c>
      <c r="AO121">
        <v>2169565.2173913</v>
      </c>
      <c r="AP121">
        <v>2148913.0434782598</v>
      </c>
      <c r="AQ121">
        <v>2128260.8695652098</v>
      </c>
      <c r="AR121">
        <v>2107608.6956521701</v>
      </c>
      <c r="AS121">
        <v>2086956.5217391299</v>
      </c>
      <c r="AT121">
        <v>2066304.3478260799</v>
      </c>
      <c r="AU121">
        <v>2045652.17391304</v>
      </c>
      <c r="AV121">
        <v>2025000</v>
      </c>
      <c r="AW121">
        <v>2016666.66666666</v>
      </c>
      <c r="AX121">
        <v>2008333.33333333</v>
      </c>
      <c r="AY121">
        <v>2000000</v>
      </c>
      <c r="AZ121">
        <v>1977726.30285487</v>
      </c>
      <c r="BA121">
        <v>1955700.66450199</v>
      </c>
      <c r="BB121">
        <v>1933920.32234817</v>
      </c>
      <c r="BC121">
        <v>1912382.5445667701</v>
      </c>
      <c r="BD121">
        <v>1891084.62975512</v>
      </c>
      <c r="BE121">
        <v>1870023.9065956301</v>
      </c>
      <c r="BF121">
        <v>1849197.7335208</v>
      </c>
      <c r="BG121">
        <v>1828603.4983818401</v>
      </c>
      <c r="BH121">
        <v>1808238.6181210999</v>
      </c>
      <c r="BI121">
        <v>1788100.5384480199</v>
      </c>
      <c r="BJ121">
        <v>1768186.73351881</v>
      </c>
      <c r="BK121">
        <v>1748494.7056195899</v>
      </c>
      <c r="BL121">
        <v>1729021.9848531701</v>
      </c>
      <c r="BM121">
        <v>1709766.1288292301</v>
      </c>
      <c r="BN121">
        <v>1690724.72235796</v>
      </c>
      <c r="BO121">
        <v>1671895.37714716</v>
      </c>
      <c r="BP121">
        <v>1653275.7315026999</v>
      </c>
      <c r="BQ121">
        <v>1634863.45003226</v>
      </c>
      <c r="BR121">
        <v>1616656.2233524299</v>
      </c>
      <c r="BS121">
        <v>1598651.7677990601</v>
      </c>
      <c r="BT121">
        <v>1580847.8251408199</v>
      </c>
      <c r="BU121">
        <v>1563242.1622959599</v>
      </c>
      <c r="BV121">
        <v>1545832.57105222</v>
      </c>
      <c r="BW121">
        <v>1528616.8677898699</v>
      </c>
      <c r="BX121">
        <v>1511592.8932078299</v>
      </c>
      <c r="BY121">
        <v>1494758.5120528101</v>
      </c>
      <c r="BZ121">
        <v>1478111.6128515201</v>
      </c>
      <c r="CA121">
        <v>1461650.1076458399</v>
      </c>
      <c r="CB121">
        <v>1445371.93173092</v>
      </c>
      <c r="CC121">
        <v>1429275.0433962001</v>
      </c>
      <c r="CD121" s="8" t="b">
        <f>IF(ISNUMBER(VLOOKUP(A121,profiles_2021!A:A,1,FALSE)),TRUE,FALSE)</f>
        <v>0</v>
      </c>
      <c r="CE121" t="str">
        <f>INDEX('C5 - Emissions methodology 2018'!$A$2:$K$2628,MATCH($A121,'C5 - Emissions methodology 2018'!$A$2:$A$2628,0),MATCH(CE$1,'C5 - Emissions methodology 2018'!$A$1:$K$1,0))</f>
        <v>Manufacturing</v>
      </c>
    </row>
    <row r="122" spans="1:83" hidden="1" x14ac:dyDescent="0.25">
      <c r="A122">
        <v>4268</v>
      </c>
      <c r="B122" t="s">
        <v>182</v>
      </c>
      <c r="C122" t="s">
        <v>59</v>
      </c>
      <c r="D122">
        <v>2017</v>
      </c>
      <c r="E122" t="s">
        <v>22</v>
      </c>
      <c r="F122" t="s">
        <v>23</v>
      </c>
      <c r="G122">
        <v>2010</v>
      </c>
      <c r="H122">
        <v>33537.1499999999</v>
      </c>
      <c r="I122">
        <v>95</v>
      </c>
      <c r="J122">
        <v>2050</v>
      </c>
      <c r="K122">
        <v>70</v>
      </c>
      <c r="L122">
        <v>67</v>
      </c>
      <c r="M122">
        <v>2018</v>
      </c>
      <c r="N122">
        <v>32071.65</v>
      </c>
      <c r="O122" t="s">
        <v>24</v>
      </c>
      <c r="P122">
        <v>3.3171694</v>
      </c>
      <c r="Q122">
        <v>1</v>
      </c>
      <c r="R122" t="s">
        <v>25</v>
      </c>
      <c r="S122">
        <v>10061.145</v>
      </c>
      <c r="T122">
        <v>-1.11368485725649E-2</v>
      </c>
      <c r="AO122">
        <v>33537.1499999999</v>
      </c>
      <c r="AP122">
        <v>33353.9624999999</v>
      </c>
      <c r="AQ122">
        <v>33170.7749999999</v>
      </c>
      <c r="AR122">
        <v>32987.5874999999</v>
      </c>
      <c r="AS122">
        <v>32804.3999999999</v>
      </c>
      <c r="AT122">
        <v>32621.212500000001</v>
      </c>
      <c r="AU122">
        <v>32438.025000000001</v>
      </c>
      <c r="AV122">
        <v>32254.837500000001</v>
      </c>
      <c r="AW122">
        <v>32071.65</v>
      </c>
      <c r="AX122">
        <v>31383.821718750001</v>
      </c>
      <c r="AY122">
        <v>30695.993437500001</v>
      </c>
      <c r="AZ122">
        <v>30008.165156250001</v>
      </c>
      <c r="BA122">
        <v>29320.336875000001</v>
      </c>
      <c r="BB122">
        <v>28632.508593750001</v>
      </c>
      <c r="BC122">
        <v>27944.680312500001</v>
      </c>
      <c r="BD122">
        <v>27256.85203125</v>
      </c>
      <c r="BE122">
        <v>26569.02375</v>
      </c>
      <c r="BF122">
        <v>25881.19546875</v>
      </c>
      <c r="BG122">
        <v>25193.3671875</v>
      </c>
      <c r="BH122">
        <v>24505.53890625</v>
      </c>
      <c r="BI122">
        <v>23817.710625</v>
      </c>
      <c r="BJ122">
        <v>23129.88234375</v>
      </c>
      <c r="BK122">
        <v>22442.054062499999</v>
      </c>
      <c r="BL122">
        <v>21754.225781249999</v>
      </c>
      <c r="BM122">
        <v>21066.397499999999</v>
      </c>
      <c r="BN122">
        <v>20378.569218749999</v>
      </c>
      <c r="BO122">
        <v>19690.740937499999</v>
      </c>
      <c r="BP122">
        <v>19002.912656249999</v>
      </c>
      <c r="BQ122">
        <v>18315.084374999999</v>
      </c>
      <c r="BR122">
        <v>17627.256093749998</v>
      </c>
      <c r="BS122">
        <v>16939.427812499998</v>
      </c>
      <c r="BT122">
        <v>16251.59953125</v>
      </c>
      <c r="BU122">
        <v>15563.77125</v>
      </c>
      <c r="BV122">
        <v>14875.94296875</v>
      </c>
      <c r="BW122">
        <v>14188.114687499999</v>
      </c>
      <c r="BX122">
        <v>13500.286406249999</v>
      </c>
      <c r="BY122">
        <v>12812.458124999999</v>
      </c>
      <c r="BZ122">
        <v>12124.629843750001</v>
      </c>
      <c r="CA122">
        <v>11436.801562500001</v>
      </c>
      <c r="CB122">
        <v>10748.973281250001</v>
      </c>
      <c r="CC122">
        <v>10061.145</v>
      </c>
      <c r="CD122" s="8" t="b">
        <f>IF(ISNUMBER(VLOOKUP(A122,profiles_2021!A:A,1,FALSE)),TRUE,FALSE)</f>
        <v>0</v>
      </c>
      <c r="CE122" t="str">
        <f>INDEX('C5 - Emissions methodology 2018'!$A$2:$K$2628,MATCH($A122,'C5 - Emissions methodology 2018'!$A$2:$A$2628,0),MATCH(CE$1,'C5 - Emissions methodology 2018'!$A$1:$K$1,0))</f>
        <v>Services</v>
      </c>
    </row>
    <row r="123" spans="1:83" x14ac:dyDescent="0.25">
      <c r="A123">
        <v>4311</v>
      </c>
      <c r="B123" t="s">
        <v>183</v>
      </c>
      <c r="C123" t="s">
        <v>39</v>
      </c>
      <c r="D123">
        <v>2017</v>
      </c>
      <c r="E123" t="s">
        <v>22</v>
      </c>
      <c r="F123" t="s">
        <v>23</v>
      </c>
      <c r="G123">
        <v>2015</v>
      </c>
      <c r="H123">
        <v>1681235</v>
      </c>
      <c r="I123">
        <v>95</v>
      </c>
      <c r="J123">
        <v>2030</v>
      </c>
      <c r="K123">
        <v>30</v>
      </c>
      <c r="L123">
        <v>9.6999999999999993</v>
      </c>
      <c r="M123">
        <v>2017</v>
      </c>
      <c r="N123">
        <v>1632311.0615000001</v>
      </c>
      <c r="O123" t="s">
        <v>24</v>
      </c>
      <c r="P123">
        <v>2.90041202593902</v>
      </c>
      <c r="Q123">
        <v>1</v>
      </c>
      <c r="R123" t="s">
        <v>25</v>
      </c>
      <c r="S123">
        <v>1176864.5</v>
      </c>
      <c r="T123">
        <v>-1.11368485725649E-2</v>
      </c>
      <c r="AT123">
        <v>1681235</v>
      </c>
      <c r="AU123">
        <v>1656773.0307499999</v>
      </c>
      <c r="AV123">
        <v>1632311.0615000001</v>
      </c>
      <c r="AW123">
        <v>1597276.71061538</v>
      </c>
      <c r="AX123">
        <v>1562242.3597307601</v>
      </c>
      <c r="AY123">
        <v>1527208.00884615</v>
      </c>
      <c r="AZ123">
        <v>1492173.6579615299</v>
      </c>
      <c r="BA123">
        <v>1457139.3070769201</v>
      </c>
      <c r="BB123">
        <v>1422104.9561923</v>
      </c>
      <c r="BC123">
        <v>1387070.6053076901</v>
      </c>
      <c r="BD123">
        <v>1352036.25442307</v>
      </c>
      <c r="BE123">
        <v>1317001.9035384599</v>
      </c>
      <c r="BF123">
        <v>1281967.55265384</v>
      </c>
      <c r="BG123">
        <v>1246933.20176923</v>
      </c>
      <c r="BH123">
        <v>1211898.8508846101</v>
      </c>
      <c r="BI123">
        <v>1176864.5</v>
      </c>
      <c r="BJ123">
        <v>1163757.9382730699</v>
      </c>
      <c r="BK123">
        <v>1150797.3423394</v>
      </c>
      <c r="BL123">
        <v>1137981.0866000601</v>
      </c>
      <c r="BM123">
        <v>1125307.5635601501</v>
      </c>
      <c r="BN123">
        <v>1112775.1836272201</v>
      </c>
      <c r="BO123">
        <v>1100382.3749118501</v>
      </c>
      <c r="BP123">
        <v>1088127.58303054</v>
      </c>
      <c r="BQ123">
        <v>1076009.2709107001</v>
      </c>
      <c r="BR123">
        <v>1064025.9185978901</v>
      </c>
      <c r="BS123">
        <v>1052176.0230651801</v>
      </c>
      <c r="BT123">
        <v>1040458.09802462</v>
      </c>
      <c r="BU123">
        <v>1028870.67374082</v>
      </c>
      <c r="BV123">
        <v>1017412.29684662</v>
      </c>
      <c r="BW123">
        <v>1006081.5301607701</v>
      </c>
      <c r="BX123">
        <v>994876.95250771998</v>
      </c>
      <c r="BY123">
        <v>983797.15853930602</v>
      </c>
      <c r="BZ123">
        <v>972840.75855853397</v>
      </c>
      <c r="CA123">
        <v>962006.37834524899</v>
      </c>
      <c r="CB123">
        <v>951292.658983776</v>
      </c>
      <c r="CC123">
        <v>940698.25669248099</v>
      </c>
      <c r="CD123" s="8" t="b">
        <f>IF(ISNUMBER(VLOOKUP(A123,profiles_2021!A:A,1,FALSE)),TRUE,FALSE)</f>
        <v>1</v>
      </c>
      <c r="CE123" t="str">
        <f>INDEX('C5 - Emissions methodology 2018'!$A$2:$K$2628,MATCH($A123,'C5 - Emissions methodology 2018'!$A$2:$A$2628,0),MATCH(CE$1,'C5 - Emissions methodology 2018'!$A$1:$K$1,0))</f>
        <v>Food, beverage &amp; agriculture</v>
      </c>
    </row>
    <row r="124" spans="1:83" x14ac:dyDescent="0.25">
      <c r="A124">
        <v>4312</v>
      </c>
      <c r="B124" t="s">
        <v>184</v>
      </c>
      <c r="C124" t="s">
        <v>165</v>
      </c>
      <c r="D124">
        <v>2014</v>
      </c>
      <c r="E124" t="s">
        <v>44</v>
      </c>
      <c r="F124" t="s">
        <v>33</v>
      </c>
      <c r="G124">
        <v>2014</v>
      </c>
      <c r="H124">
        <v>22680</v>
      </c>
      <c r="I124">
        <v>100</v>
      </c>
      <c r="J124">
        <v>2018</v>
      </c>
      <c r="K124">
        <v>15</v>
      </c>
      <c r="L124">
        <v>6</v>
      </c>
      <c r="M124">
        <v>2017</v>
      </c>
      <c r="N124">
        <v>22475.88</v>
      </c>
      <c r="O124" t="s">
        <v>24</v>
      </c>
      <c r="P124">
        <v>2.4643925119024401</v>
      </c>
      <c r="Q124">
        <v>1</v>
      </c>
      <c r="R124" t="s">
        <v>25</v>
      </c>
      <c r="S124">
        <v>19278</v>
      </c>
      <c r="T124">
        <v>-1.11368485725649E-2</v>
      </c>
      <c r="AS124">
        <v>22680</v>
      </c>
      <c r="AT124">
        <v>22611.96</v>
      </c>
      <c r="AU124">
        <v>22543.919999999998</v>
      </c>
      <c r="AV124">
        <v>22475.88</v>
      </c>
      <c r="AW124">
        <v>19278</v>
      </c>
      <c r="AX124">
        <v>19063.303833218</v>
      </c>
      <c r="AY124">
        <v>18850.998705134702</v>
      </c>
      <c r="AZ124">
        <v>18641.057987114</v>
      </c>
      <c r="BA124">
        <v>18433.4553470791</v>
      </c>
      <c r="BB124">
        <v>18228.164746209601</v>
      </c>
      <c r="BC124">
        <v>18025.1604356752</v>
      </c>
      <c r="BD124">
        <v>17824.416953406901</v>
      </c>
      <c r="BE124">
        <v>17625.909120902601</v>
      </c>
      <c r="BF124">
        <v>17429.6120400693</v>
      </c>
      <c r="BG124">
        <v>17235.501090100501</v>
      </c>
      <c r="BH124">
        <v>17043.551924387801</v>
      </c>
      <c r="BI124">
        <v>16853.7404674672</v>
      </c>
      <c r="BJ124">
        <v>16666.042911999699</v>
      </c>
      <c r="BK124">
        <v>16480.435715784901</v>
      </c>
      <c r="BL124">
        <v>16296.8955988083</v>
      </c>
      <c r="BM124">
        <v>16115.399540321499</v>
      </c>
      <c r="BN124">
        <v>15935.9247759546</v>
      </c>
      <c r="BO124">
        <v>15758.448794861</v>
      </c>
      <c r="BP124">
        <v>15582.9493368941</v>
      </c>
      <c r="BQ124">
        <v>15409.404389815099</v>
      </c>
      <c r="BR124">
        <v>15237.792186532401</v>
      </c>
      <c r="BS124">
        <v>15068.091202370701</v>
      </c>
      <c r="BT124">
        <v>14900.280152372299</v>
      </c>
      <c r="BU124">
        <v>14734.337988626599</v>
      </c>
      <c r="BV124">
        <v>14570.2438976302</v>
      </c>
      <c r="BW124">
        <v>14407.977297677</v>
      </c>
      <c r="BX124">
        <v>14247.5178362758</v>
      </c>
      <c r="BY124">
        <v>14088.8453875983</v>
      </c>
      <c r="BZ124">
        <v>13931.940049954301</v>
      </c>
      <c r="CA124">
        <v>13776.782143295901</v>
      </c>
      <c r="CB124">
        <v>13623.352206748799</v>
      </c>
      <c r="CC124">
        <v>13471.6309961715</v>
      </c>
      <c r="CD124" s="8" t="b">
        <f>IF(ISNUMBER(VLOOKUP(A124,profiles_2021!A:A,1,FALSE)),TRUE,FALSE)</f>
        <v>1</v>
      </c>
      <c r="CE124" t="str">
        <f>INDEX('C5 - Emissions methodology 2018'!$A$2:$K$2628,MATCH($A124,'C5 - Emissions methodology 2018'!$A$2:$A$2628,0),MATCH(CE$1,'C5 - Emissions methodology 2018'!$A$1:$K$1,0))</f>
        <v>Services</v>
      </c>
    </row>
    <row r="125" spans="1:83" x14ac:dyDescent="0.25">
      <c r="A125">
        <v>28853</v>
      </c>
      <c r="B125" t="s">
        <v>185</v>
      </c>
      <c r="C125" t="s">
        <v>27</v>
      </c>
      <c r="D125">
        <v>2017</v>
      </c>
      <c r="E125" t="s">
        <v>28</v>
      </c>
      <c r="F125" t="s">
        <v>23</v>
      </c>
      <c r="G125">
        <v>2017</v>
      </c>
      <c r="H125">
        <v>83100</v>
      </c>
      <c r="I125">
        <v>100</v>
      </c>
      <c r="J125">
        <v>2022</v>
      </c>
      <c r="K125">
        <v>35</v>
      </c>
      <c r="L125">
        <v>0</v>
      </c>
      <c r="M125">
        <v>2017</v>
      </c>
      <c r="N125">
        <v>83100</v>
      </c>
      <c r="O125" t="s">
        <v>45</v>
      </c>
      <c r="P125">
        <v>2.99634977341463</v>
      </c>
      <c r="Q125">
        <v>1</v>
      </c>
      <c r="R125" t="s">
        <v>25</v>
      </c>
      <c r="S125">
        <v>54015</v>
      </c>
      <c r="T125">
        <v>-1.11368485725649E-2</v>
      </c>
      <c r="AV125">
        <v>83100</v>
      </c>
      <c r="AW125">
        <v>77283</v>
      </c>
      <c r="AX125">
        <v>71466</v>
      </c>
      <c r="AY125">
        <v>65649</v>
      </c>
      <c r="AZ125">
        <v>59832</v>
      </c>
      <c r="BA125">
        <v>54015</v>
      </c>
      <c r="BB125">
        <v>53413.443124352903</v>
      </c>
      <c r="BC125">
        <v>52818.585696537601</v>
      </c>
      <c r="BD125">
        <v>52230.353105818198</v>
      </c>
      <c r="BE125">
        <v>51648.671572387197</v>
      </c>
      <c r="BF125">
        <v>51073.468138111297</v>
      </c>
      <c r="BG125">
        <v>50504.670657381503</v>
      </c>
      <c r="BH125">
        <v>49942.207788063002</v>
      </c>
      <c r="BI125">
        <v>49386.008982547697</v>
      </c>
      <c r="BJ125">
        <v>48836.004478905699</v>
      </c>
      <c r="BK125">
        <v>48292.125292135097</v>
      </c>
      <c r="BL125">
        <v>47754.303205509197</v>
      </c>
      <c r="BM125">
        <v>47222.470762021097</v>
      </c>
      <c r="BN125">
        <v>46696.561255922097</v>
      </c>
      <c r="BO125">
        <v>46176.508724355401</v>
      </c>
      <c r="BP125">
        <v>45662.247939082503</v>
      </c>
      <c r="BQ125">
        <v>45153.714398302101</v>
      </c>
      <c r="BR125">
        <v>44650.844318559299</v>
      </c>
      <c r="BS125">
        <v>44153.574626746398</v>
      </c>
      <c r="BT125">
        <v>43661.842952190796</v>
      </c>
      <c r="BU125">
        <v>43175.587618833197</v>
      </c>
      <c r="BV125">
        <v>42694.747637490698</v>
      </c>
      <c r="BW125">
        <v>42219.262698208098</v>
      </c>
      <c r="BX125">
        <v>41749.073162692803</v>
      </c>
      <c r="BY125">
        <v>41284.120056835003</v>
      </c>
      <c r="BZ125">
        <v>40824.3450633104</v>
      </c>
      <c r="CA125">
        <v>40369.6905142662</v>
      </c>
      <c r="CB125">
        <v>39920.099384087502</v>
      </c>
      <c r="CC125">
        <v>39475.5152822452</v>
      </c>
      <c r="CD125" s="8" t="b">
        <f>IF(ISNUMBER(VLOOKUP(A125,profiles_2021!A:A,1,FALSE)),TRUE,FALSE)</f>
        <v>1</v>
      </c>
      <c r="CE125" t="str">
        <f>INDEX('C5 - Emissions methodology 2018'!$A$2:$K$2628,MATCH($A125,'C5 - Emissions methodology 2018'!$A$2:$A$2628,0),MATCH(CE$1,'C5 - Emissions methodology 2018'!$A$1:$K$1,0))</f>
        <v>Services</v>
      </c>
    </row>
    <row r="126" spans="1:83" x14ac:dyDescent="0.25">
      <c r="A126">
        <v>35313</v>
      </c>
      <c r="B126" t="s">
        <v>186</v>
      </c>
      <c r="C126" t="s">
        <v>27</v>
      </c>
      <c r="D126">
        <v>2010</v>
      </c>
      <c r="E126" t="s">
        <v>28</v>
      </c>
      <c r="F126" t="s">
        <v>23</v>
      </c>
      <c r="G126">
        <v>2010</v>
      </c>
      <c r="H126">
        <v>1307</v>
      </c>
      <c r="I126">
        <v>100</v>
      </c>
      <c r="J126">
        <v>2020</v>
      </c>
      <c r="K126">
        <v>10</v>
      </c>
      <c r="L126">
        <v>100</v>
      </c>
      <c r="M126">
        <v>2017</v>
      </c>
      <c r="N126">
        <v>1176.3</v>
      </c>
      <c r="O126" t="s">
        <v>24</v>
      </c>
      <c r="P126">
        <v>2.7453659843585401</v>
      </c>
      <c r="Q126">
        <v>1</v>
      </c>
      <c r="R126" t="s">
        <v>25</v>
      </c>
      <c r="S126">
        <v>1176.3</v>
      </c>
      <c r="T126">
        <v>-1.11368485725649E-2</v>
      </c>
      <c r="AO126">
        <v>1307</v>
      </c>
      <c r="AP126">
        <v>1288.3285714285701</v>
      </c>
      <c r="AQ126">
        <v>1269.6571428571399</v>
      </c>
      <c r="AR126">
        <v>1250.9857142857099</v>
      </c>
      <c r="AS126">
        <v>1232.31428571428</v>
      </c>
      <c r="AT126">
        <v>1213.6428571428501</v>
      </c>
      <c r="AU126">
        <v>1194.9714285714199</v>
      </c>
      <c r="AV126">
        <v>1176.3</v>
      </c>
      <c r="AW126">
        <v>1176.3</v>
      </c>
      <c r="AX126">
        <v>1176.3</v>
      </c>
      <c r="AY126">
        <v>1176.3</v>
      </c>
      <c r="AZ126">
        <v>1163.19972502409</v>
      </c>
      <c r="BA126">
        <v>1150.2453458268401</v>
      </c>
      <c r="BB126">
        <v>1137.4352375890701</v>
      </c>
      <c r="BC126">
        <v>1124.7677935869399</v>
      </c>
      <c r="BD126">
        <v>1112.24142499047</v>
      </c>
      <c r="BE126">
        <v>1099.8545606642199</v>
      </c>
      <c r="BF126">
        <v>1087.6056469702501</v>
      </c>
      <c r="BG126">
        <v>1075.4931475732801</v>
      </c>
      <c r="BH126">
        <v>1063.51554324792</v>
      </c>
      <c r="BI126">
        <v>1051.6713316882001</v>
      </c>
      <c r="BJ126">
        <v>1039.95902731908</v>
      </c>
      <c r="BK126">
        <v>1028.3771611101599</v>
      </c>
      <c r="BL126">
        <v>1016.92428039139</v>
      </c>
      <c r="BM126">
        <v>1005.59894867091</v>
      </c>
      <c r="BN126">
        <v>994.39974545483403</v>
      </c>
      <c r="BO126">
        <v>983.32526606910596</v>
      </c>
      <c r="BP126">
        <v>972.37412148331703</v>
      </c>
      <c r="BQ126">
        <v>961.54493813647696</v>
      </c>
      <c r="BR126">
        <v>950.836357764735</v>
      </c>
      <c r="BS126">
        <v>940.24703723102004</v>
      </c>
      <c r="BT126">
        <v>929.77564835657495</v>
      </c>
      <c r="BU126">
        <v>919.42087775436903</v>
      </c>
      <c r="BV126">
        <v>909.18142666436404</v>
      </c>
      <c r="BW126">
        <v>899.05601079061501</v>
      </c>
      <c r="BX126">
        <v>889.04336014018497</v>
      </c>
      <c r="BY126">
        <v>879.14221886385997</v>
      </c>
      <c r="BZ126">
        <v>869.35134509862405</v>
      </c>
      <c r="CA126">
        <v>859.66951081190496</v>
      </c>
      <c r="CB126">
        <v>850.09550164754205</v>
      </c>
      <c r="CC126">
        <v>840.62811677347497</v>
      </c>
      <c r="CD126" s="8" t="b">
        <f>IF(ISNUMBER(VLOOKUP(A126,profiles_2021!A:A,1,FALSE)),TRUE,FALSE)</f>
        <v>1</v>
      </c>
      <c r="CE126" t="str">
        <f>INDEX('C5 - Emissions methodology 2018'!$A$2:$K$2628,MATCH($A126,'C5 - Emissions methodology 2018'!$A$2:$A$2628,0),MATCH(CE$1,'C5 - Emissions methodology 2018'!$A$1:$K$1,0))</f>
        <v>Manufacturing</v>
      </c>
    </row>
    <row r="127" spans="1:83" x14ac:dyDescent="0.25">
      <c r="A127">
        <v>64620</v>
      </c>
      <c r="B127" t="s">
        <v>187</v>
      </c>
      <c r="C127" t="s">
        <v>27</v>
      </c>
      <c r="D127">
        <v>2010</v>
      </c>
      <c r="E127" t="s">
        <v>22</v>
      </c>
      <c r="F127" t="s">
        <v>23</v>
      </c>
      <c r="G127">
        <v>2010</v>
      </c>
      <c r="H127">
        <v>602039</v>
      </c>
      <c r="I127">
        <v>100</v>
      </c>
      <c r="J127">
        <v>2020</v>
      </c>
      <c r="K127">
        <v>40</v>
      </c>
      <c r="L127">
        <v>71.8</v>
      </c>
      <c r="M127">
        <v>2018</v>
      </c>
      <c r="N127">
        <v>429102</v>
      </c>
      <c r="O127" t="s">
        <v>24</v>
      </c>
      <c r="P127">
        <v>3.0454260575585401</v>
      </c>
      <c r="Q127">
        <v>1</v>
      </c>
      <c r="R127" t="s">
        <v>25</v>
      </c>
      <c r="S127">
        <v>361223.4</v>
      </c>
      <c r="T127">
        <v>-1.11368485725649E-2</v>
      </c>
      <c r="AO127">
        <v>602039</v>
      </c>
      <c r="AP127">
        <v>580421.875</v>
      </c>
      <c r="AQ127">
        <v>558804.75</v>
      </c>
      <c r="AR127">
        <v>537187.625</v>
      </c>
      <c r="AS127">
        <v>515570.5</v>
      </c>
      <c r="AT127">
        <v>493953.375</v>
      </c>
      <c r="AU127">
        <v>472336.25</v>
      </c>
      <c r="AV127">
        <v>450719.125</v>
      </c>
      <c r="AW127">
        <v>429102</v>
      </c>
      <c r="AX127">
        <v>395162.7</v>
      </c>
      <c r="AY127">
        <v>361223.4</v>
      </c>
      <c r="AZ127">
        <v>357200.50969333301</v>
      </c>
      <c r="BA127">
        <v>353222.42170683498</v>
      </c>
      <c r="BB127">
        <v>349288.63708385098</v>
      </c>
      <c r="BC127">
        <v>345398.66242453101</v>
      </c>
      <c r="BD127">
        <v>341552.00982394197</v>
      </c>
      <c r="BE127">
        <v>337748.196810878</v>
      </c>
      <c r="BF127">
        <v>333986.74628733803</v>
      </c>
      <c r="BG127">
        <v>330267.18646869197</v>
      </c>
      <c r="BH127">
        <v>326589.050824504</v>
      </c>
      <c r="BI127">
        <v>322951.87802001298</v>
      </c>
      <c r="BJ127">
        <v>319355.21185827901</v>
      </c>
      <c r="BK127">
        <v>315798.60122295399</v>
      </c>
      <c r="BL127">
        <v>312281.60002170602</v>
      </c>
      <c r="BM127">
        <v>308803.767130266</v>
      </c>
      <c r="BN127">
        <v>305364.66633709898</v>
      </c>
      <c r="BO127">
        <v>301963.866288691</v>
      </c>
      <c r="BP127">
        <v>298600.94043544697</v>
      </c>
      <c r="BQ127">
        <v>295275.46697819198</v>
      </c>
      <c r="BR127">
        <v>291987.02881526301</v>
      </c>
      <c r="BS127">
        <v>288735.213490194</v>
      </c>
      <c r="BT127">
        <v>285519.613139986</v>
      </c>
      <c r="BU127">
        <v>282339.82444394898</v>
      </c>
      <c r="BV127">
        <v>279195.44857311202</v>
      </c>
      <c r="BW127">
        <v>276086.09114020399</v>
      </c>
      <c r="BX127">
        <v>273011.362150184</v>
      </c>
      <c r="BY127">
        <v>269970.87595132802</v>
      </c>
      <c r="BZ127">
        <v>266964.25118685502</v>
      </c>
      <c r="CA127">
        <v>263991.11074709898</v>
      </c>
      <c r="CB127">
        <v>261051.081722206</v>
      </c>
      <c r="CC127">
        <v>258143.79535536101</v>
      </c>
      <c r="CD127" s="8" t="b">
        <f>IF(ISNUMBER(VLOOKUP(A127,profiles_2021!A:A,1,FALSE)),TRUE,FALSE)</f>
        <v>1</v>
      </c>
      <c r="CE127" t="str">
        <f>INDEX('C5 - Emissions methodology 2018'!$A$2:$K$2628,MATCH($A127,'C5 - Emissions methodology 2018'!$A$2:$A$2628,0),MATCH(CE$1,'C5 - Emissions methodology 2018'!$A$1:$K$1,0))</f>
        <v>Services</v>
      </c>
    </row>
    <row r="128" spans="1:83" x14ac:dyDescent="0.25">
      <c r="A128">
        <v>5066</v>
      </c>
      <c r="B128" t="s">
        <v>188</v>
      </c>
      <c r="C128" t="s">
        <v>43</v>
      </c>
      <c r="D128">
        <v>2017</v>
      </c>
      <c r="E128" t="s">
        <v>49</v>
      </c>
      <c r="F128" t="s">
        <v>50</v>
      </c>
      <c r="G128">
        <v>2012</v>
      </c>
      <c r="H128">
        <v>265184.96999999997</v>
      </c>
      <c r="I128">
        <v>100</v>
      </c>
      <c r="J128">
        <v>2025</v>
      </c>
      <c r="K128">
        <v>25</v>
      </c>
      <c r="L128">
        <v>0</v>
      </c>
      <c r="M128">
        <v>2017</v>
      </c>
      <c r="N128">
        <v>265184.96999999997</v>
      </c>
      <c r="O128" t="s">
        <v>45</v>
      </c>
      <c r="P128">
        <v>2.5678313965457802</v>
      </c>
      <c r="Q128">
        <v>1</v>
      </c>
      <c r="R128" t="s">
        <v>25</v>
      </c>
      <c r="S128">
        <v>198888.72750000001</v>
      </c>
      <c r="T128">
        <v>-1.11368485725649E-2</v>
      </c>
      <c r="AQ128">
        <v>265184.96999999997</v>
      </c>
      <c r="AR128">
        <v>265184.96999999997</v>
      </c>
      <c r="AS128">
        <v>265184.96999999997</v>
      </c>
      <c r="AT128">
        <v>265184.96999999997</v>
      </c>
      <c r="AU128">
        <v>265184.96999999997</v>
      </c>
      <c r="AV128">
        <v>265184.96999999997</v>
      </c>
      <c r="AW128">
        <v>256897.93968750001</v>
      </c>
      <c r="AX128">
        <v>248610.90937499999</v>
      </c>
      <c r="AY128">
        <v>240323.8790625</v>
      </c>
      <c r="AZ128">
        <v>232036.84875</v>
      </c>
      <c r="BA128">
        <v>223749.81843750001</v>
      </c>
      <c r="BB128">
        <v>215462.78812499999</v>
      </c>
      <c r="BC128">
        <v>207175.7578125</v>
      </c>
      <c r="BD128">
        <v>198888.72750000001</v>
      </c>
      <c r="BE128">
        <v>196673.733859042</v>
      </c>
      <c r="BF128">
        <v>194483.40826685299</v>
      </c>
      <c r="BG128">
        <v>192317.47599910799</v>
      </c>
      <c r="BH128">
        <v>190175.665391049</v>
      </c>
      <c r="BI128">
        <v>188057.70780340201</v>
      </c>
      <c r="BJ128">
        <v>185963.337588692</v>
      </c>
      <c r="BK128">
        <v>183892.29205791801</v>
      </c>
      <c r="BL128">
        <v>181844.311447607</v>
      </c>
      <c r="BM128">
        <v>179819.13888723199</v>
      </c>
      <c r="BN128">
        <v>177816.520366996</v>
      </c>
      <c r="BO128">
        <v>175836.204705968</v>
      </c>
      <c r="BP128">
        <v>173877.943520584</v>
      </c>
      <c r="BQ128">
        <v>171941.491193486</v>
      </c>
      <c r="BR128">
        <v>170026.604842723</v>
      </c>
      <c r="BS128">
        <v>168133.04429128201</v>
      </c>
      <c r="BT128">
        <v>166260.57203696601</v>
      </c>
      <c r="BU128">
        <v>164408.95322260199</v>
      </c>
      <c r="BV128">
        <v>162577.95560658799</v>
      </c>
      <c r="BW128">
        <v>160767.34953375999</v>
      </c>
      <c r="BX128">
        <v>158976.90790659</v>
      </c>
      <c r="BY128">
        <v>157206.40615669999</v>
      </c>
      <c r="BZ128">
        <v>155455.62221669601</v>
      </c>
      <c r="CA128">
        <v>153724.336492314</v>
      </c>
      <c r="CB128">
        <v>152012.33183488101</v>
      </c>
      <c r="CC128">
        <v>150319.39351407401</v>
      </c>
      <c r="CD128" s="8" t="b">
        <f>IF(ISNUMBER(VLOOKUP(A128,profiles_2021!A:A,1,FALSE)),TRUE,FALSE)</f>
        <v>1</v>
      </c>
      <c r="CE128" t="str">
        <f>INDEX('C5 - Emissions methodology 2018'!$A$2:$K$2628,MATCH($A128,'C5 - Emissions methodology 2018'!$A$2:$A$2628,0),MATCH(CE$1,'C5 - Emissions methodology 2018'!$A$1:$K$1,0))</f>
        <v>Manufacturing</v>
      </c>
    </row>
    <row r="129" spans="1:83" hidden="1" x14ac:dyDescent="0.25">
      <c r="A129">
        <v>33677</v>
      </c>
      <c r="B129" t="s">
        <v>189</v>
      </c>
      <c r="C129" t="s">
        <v>27</v>
      </c>
      <c r="D129">
        <v>2013</v>
      </c>
      <c r="E129" t="s">
        <v>49</v>
      </c>
      <c r="F129" t="s">
        <v>50</v>
      </c>
      <c r="G129">
        <v>2013</v>
      </c>
      <c r="H129">
        <v>6035</v>
      </c>
      <c r="I129">
        <v>100</v>
      </c>
      <c r="J129">
        <v>2020</v>
      </c>
      <c r="K129">
        <v>2</v>
      </c>
      <c r="L129">
        <v>100</v>
      </c>
      <c r="M129">
        <v>2017</v>
      </c>
      <c r="N129">
        <v>5914.3</v>
      </c>
      <c r="O129" t="s">
        <v>24</v>
      </c>
      <c r="P129">
        <v>2.33536645715854</v>
      </c>
      <c r="Q129">
        <v>1</v>
      </c>
      <c r="R129" t="s">
        <v>25</v>
      </c>
      <c r="S129">
        <v>5914.3</v>
      </c>
      <c r="T129">
        <v>-1.11368485725649E-2</v>
      </c>
      <c r="AR129">
        <v>6035</v>
      </c>
      <c r="AS129">
        <v>6004.8249999999998</v>
      </c>
      <c r="AT129">
        <v>5974.65</v>
      </c>
      <c r="AU129">
        <v>5944.4750000000004</v>
      </c>
      <c r="AV129">
        <v>5914.3</v>
      </c>
      <c r="AW129">
        <v>5914.3</v>
      </c>
      <c r="AX129">
        <v>5914.3</v>
      </c>
      <c r="AY129">
        <v>5914.3</v>
      </c>
      <c r="AZ129">
        <v>5848.43333648727</v>
      </c>
      <c r="BA129">
        <v>5783.3002200320798</v>
      </c>
      <c r="BB129">
        <v>5718.8924812319001</v>
      </c>
      <c r="BC129">
        <v>5655.2020416656396</v>
      </c>
      <c r="BD129">
        <v>5592.2209128803497</v>
      </c>
      <c r="BE129">
        <v>5529.9411953892704</v>
      </c>
      <c r="BF129">
        <v>5468.3550776810298</v>
      </c>
      <c r="BG129">
        <v>5407.4548352398797</v>
      </c>
      <c r="BH129">
        <v>5347.2328295768302</v>
      </c>
      <c r="BI129">
        <v>5287.6815072715799</v>
      </c>
      <c r="BJ129">
        <v>5228.7933990251504</v>
      </c>
      <c r="BK129">
        <v>5170.5611187229797</v>
      </c>
      <c r="BL129">
        <v>5112.97736250857</v>
      </c>
      <c r="BM129">
        <v>5056.0349078673598</v>
      </c>
      <c r="BN129">
        <v>4999.7266127208404</v>
      </c>
      <c r="BO129">
        <v>4944.0454145307403</v>
      </c>
      <c r="BP129">
        <v>4888.9843294132297</v>
      </c>
      <c r="BQ129">
        <v>4834.5364512629103</v>
      </c>
      <c r="BR129">
        <v>4780.6949508866501</v>
      </c>
      <c r="BS129">
        <v>4727.4530751470002</v>
      </c>
      <c r="BT129">
        <v>4674.8041461151797</v>
      </c>
      <c r="BU129">
        <v>4622.7415602335004</v>
      </c>
      <c r="BV129">
        <v>4571.2587874870796</v>
      </c>
      <c r="BW129">
        <v>4520.3493705848296</v>
      </c>
      <c r="BX129">
        <v>4470.0069241495303</v>
      </c>
      <c r="BY129">
        <v>4420.2251339169597</v>
      </c>
      <c r="BZ129">
        <v>4370.9977559438903</v>
      </c>
      <c r="CA129">
        <v>4322.31861582492</v>
      </c>
      <c r="CB129">
        <v>4274.1816079180999</v>
      </c>
      <c r="CC129">
        <v>4226.58069457907</v>
      </c>
      <c r="CD129" s="8" t="b">
        <f>IF(ISNUMBER(VLOOKUP(A129,profiles_2021!A:A,1,FALSE)),TRUE,FALSE)</f>
        <v>0</v>
      </c>
      <c r="CE129" t="str">
        <f>INDEX('C5 - Emissions methodology 2018'!$A$2:$K$2628,MATCH($A129,'C5 - Emissions methodology 2018'!$A$2:$A$2628,0),MATCH(CE$1,'C5 - Emissions methodology 2018'!$A$1:$K$1,0))</f>
        <v>Services</v>
      </c>
    </row>
    <row r="130" spans="1:83" hidden="1" x14ac:dyDescent="0.25">
      <c r="A130">
        <v>4702</v>
      </c>
      <c r="B130" t="s">
        <v>190</v>
      </c>
      <c r="C130" t="s">
        <v>21</v>
      </c>
      <c r="D130">
        <v>2007</v>
      </c>
      <c r="E130" t="s">
        <v>22</v>
      </c>
      <c r="F130" t="s">
        <v>23</v>
      </c>
      <c r="G130">
        <v>2007</v>
      </c>
      <c r="H130">
        <v>1068509</v>
      </c>
      <c r="I130">
        <v>100</v>
      </c>
      <c r="J130">
        <v>2020</v>
      </c>
      <c r="K130">
        <v>50</v>
      </c>
      <c r="L130">
        <v>81</v>
      </c>
      <c r="M130">
        <v>2017</v>
      </c>
      <c r="N130">
        <v>635762.85499999998</v>
      </c>
      <c r="O130" t="s">
        <v>24</v>
      </c>
      <c r="P130">
        <v>3.1454727045585398</v>
      </c>
      <c r="Q130">
        <v>1</v>
      </c>
      <c r="R130" t="s">
        <v>25</v>
      </c>
      <c r="S130">
        <v>534254.5</v>
      </c>
      <c r="T130">
        <v>-1.11368485725649E-2</v>
      </c>
      <c r="AL130">
        <v>1068509</v>
      </c>
      <c r="AM130">
        <v>1025234.3855</v>
      </c>
      <c r="AN130">
        <v>981959.77099999995</v>
      </c>
      <c r="AO130">
        <v>938685.15650000004</v>
      </c>
      <c r="AP130">
        <v>895410.54200000002</v>
      </c>
      <c r="AQ130">
        <v>852135.92749999999</v>
      </c>
      <c r="AR130">
        <v>808861.31299999997</v>
      </c>
      <c r="AS130">
        <v>765586.69849999901</v>
      </c>
      <c r="AT130">
        <v>722312.08400000003</v>
      </c>
      <c r="AU130">
        <v>679037.46949999896</v>
      </c>
      <c r="AV130">
        <v>635762.85499999998</v>
      </c>
      <c r="AW130">
        <v>601926.73666666599</v>
      </c>
      <c r="AX130">
        <v>568090.61833333306</v>
      </c>
      <c r="AY130">
        <v>534254.5</v>
      </c>
      <c r="AZ130">
        <v>528304.58853428799</v>
      </c>
      <c r="BA130">
        <v>522420.940331591</v>
      </c>
      <c r="BB130">
        <v>516602.817427981</v>
      </c>
      <c r="BC130">
        <v>510849.49007812497</v>
      </c>
      <c r="BD130">
        <v>505160.23666375299</v>
      </c>
      <c r="BE130">
        <v>499534.34360314801</v>
      </c>
      <c r="BF130">
        <v>493971.105261644</v>
      </c>
      <c r="BG130">
        <v>488469.82386312197</v>
      </c>
      <c r="BH130">
        <v>483029.80940249102</v>
      </c>
      <c r="BI130">
        <v>477650.379559141</v>
      </c>
      <c r="BJ130">
        <v>472330.85961136199</v>
      </c>
      <c r="BK130">
        <v>467070.58235172101</v>
      </c>
      <c r="BL130">
        <v>461868.88800337003</v>
      </c>
      <c r="BM130">
        <v>456725.12413729797</v>
      </c>
      <c r="BN130">
        <v>451638.64559049503</v>
      </c>
      <c r="BO130">
        <v>446608.81438503502</v>
      </c>
      <c r="BP130">
        <v>441634.99964805599</v>
      </c>
      <c r="BQ130">
        <v>436716.577532631</v>
      </c>
      <c r="BR130">
        <v>431852.93113952101</v>
      </c>
      <c r="BS130">
        <v>427043.45043980202</v>
      </c>
      <c r="BT130">
        <v>422287.53219834901</v>
      </c>
      <c r="BU130">
        <v>417584.57989817299</v>
      </c>
      <c r="BV130">
        <v>412934.00366560899</v>
      </c>
      <c r="BW130">
        <v>408335.22019632201</v>
      </c>
      <c r="BX130">
        <v>403787.65268215101</v>
      </c>
      <c r="BY130">
        <v>399290.73073875799</v>
      </c>
      <c r="BZ130">
        <v>394843.89033409202</v>
      </c>
      <c r="CA130">
        <v>390446.57371763902</v>
      </c>
      <c r="CB130">
        <v>386098.22935046902</v>
      </c>
      <c r="CC130">
        <v>381798.31183605699</v>
      </c>
      <c r="CD130" s="8" t="b">
        <f>IF(ISNUMBER(VLOOKUP(A130,profiles_2021!A:A,1,FALSE)),TRUE,FALSE)</f>
        <v>0</v>
      </c>
      <c r="CE130" t="str">
        <f>INDEX('C5 - Emissions methodology 2018'!$A$2:$K$2628,MATCH($A130,'C5 - Emissions methodology 2018'!$A$2:$A$2628,0),MATCH(CE$1,'C5 - Emissions methodology 2018'!$A$1:$K$1,0))</f>
        <v>Food, beverage &amp; agriculture</v>
      </c>
    </row>
    <row r="131" spans="1:83" x14ac:dyDescent="0.25">
      <c r="A131">
        <v>4724</v>
      </c>
      <c r="B131" t="s">
        <v>191</v>
      </c>
      <c r="C131" t="s">
        <v>59</v>
      </c>
      <c r="D131">
        <v>2013</v>
      </c>
      <c r="E131" t="s">
        <v>22</v>
      </c>
      <c r="F131" t="s">
        <v>23</v>
      </c>
      <c r="G131">
        <v>2013</v>
      </c>
      <c r="H131">
        <v>722955</v>
      </c>
      <c r="I131">
        <v>100</v>
      </c>
      <c r="J131">
        <v>2020</v>
      </c>
      <c r="K131">
        <v>7</v>
      </c>
      <c r="L131">
        <v>100</v>
      </c>
      <c r="M131">
        <v>2017</v>
      </c>
      <c r="N131">
        <v>672348.14999999898</v>
      </c>
      <c r="O131" t="s">
        <v>24</v>
      </c>
      <c r="P131">
        <v>2.71543814915854</v>
      </c>
      <c r="Q131">
        <v>1</v>
      </c>
      <c r="R131" t="s">
        <v>25</v>
      </c>
      <c r="S131">
        <v>672348.15</v>
      </c>
      <c r="T131">
        <v>-1.11368485725649E-2</v>
      </c>
      <c r="AR131">
        <v>722955</v>
      </c>
      <c r="AS131">
        <v>710303.28749999998</v>
      </c>
      <c r="AT131">
        <v>697651.57499999995</v>
      </c>
      <c r="AU131">
        <v>684999.862499999</v>
      </c>
      <c r="AV131">
        <v>672348.14999999898</v>
      </c>
      <c r="AW131">
        <v>672348.14999999898</v>
      </c>
      <c r="AX131">
        <v>672348.15</v>
      </c>
      <c r="AY131">
        <v>672348.15</v>
      </c>
      <c r="AZ131">
        <v>664860.310465405</v>
      </c>
      <c r="BA131">
        <v>657455.861865844</v>
      </c>
      <c r="BB131">
        <v>650133.87548909895</v>
      </c>
      <c r="BC131">
        <v>642893.43296588201</v>
      </c>
      <c r="BD131">
        <v>635733.62615464395</v>
      </c>
      <c r="BE131">
        <v>628653.55702767195</v>
      </c>
      <c r="BF131">
        <v>621652.33755845099</v>
      </c>
      <c r="BG131">
        <v>614729.08961028105</v>
      </c>
      <c r="BH131">
        <v>607882.944826141</v>
      </c>
      <c r="BI131">
        <v>601113.04451976705</v>
      </c>
      <c r="BJ131">
        <v>594418.53956795705</v>
      </c>
      <c r="BK131">
        <v>587798.59030406398</v>
      </c>
      <c r="BL131">
        <v>581252.36641268001</v>
      </c>
      <c r="BM131">
        <v>574779.04682549695</v>
      </c>
      <c r="BN131">
        <v>568377.819618318</v>
      </c>
      <c r="BO131">
        <v>562047.88190922502</v>
      </c>
      <c r="BP131">
        <v>555788.43975787098</v>
      </c>
      <c r="BQ131">
        <v>549598.70806590503</v>
      </c>
      <c r="BR131">
        <v>543477.91047849797</v>
      </c>
      <c r="BS131">
        <v>537425.27928696503</v>
      </c>
      <c r="BT131">
        <v>531440.05533247802</v>
      </c>
      <c r="BU131">
        <v>525521.48791084404</v>
      </c>
      <c r="BV131">
        <v>519668.834678352</v>
      </c>
      <c r="BW131">
        <v>513881.36155865801</v>
      </c>
      <c r="BX131">
        <v>508158.34265071602</v>
      </c>
      <c r="BY131">
        <v>502499.06013772899</v>
      </c>
      <c r="BZ131">
        <v>496902.80419711903</v>
      </c>
      <c r="CA131">
        <v>491368.872911493</v>
      </c>
      <c r="CB131">
        <v>485896.57218060602</v>
      </c>
      <c r="CC131">
        <v>480485.215634302</v>
      </c>
      <c r="CD131" s="8" t="b">
        <f>IF(ISNUMBER(VLOOKUP(A131,profiles_2021!A:A,1,FALSE)),TRUE,FALSE)</f>
        <v>1</v>
      </c>
      <c r="CE131" t="str">
        <f>INDEX('C5 - Emissions methodology 2018'!$A$2:$K$2628,MATCH($A131,'C5 - Emissions methodology 2018'!$A$2:$A$2628,0),MATCH(CE$1,'C5 - Emissions methodology 2018'!$A$1:$K$1,0))</f>
        <v>Materials</v>
      </c>
    </row>
    <row r="132" spans="1:83" hidden="1" x14ac:dyDescent="0.25">
      <c r="A132">
        <v>44665</v>
      </c>
      <c r="B132" t="s">
        <v>192</v>
      </c>
      <c r="C132" t="s">
        <v>21</v>
      </c>
      <c r="D132">
        <v>2017</v>
      </c>
      <c r="E132" t="s">
        <v>28</v>
      </c>
      <c r="F132" t="s">
        <v>23</v>
      </c>
      <c r="G132">
        <v>2013</v>
      </c>
      <c r="H132">
        <v>29908</v>
      </c>
      <c r="I132">
        <v>94</v>
      </c>
      <c r="J132">
        <v>2020</v>
      </c>
      <c r="K132">
        <v>57</v>
      </c>
      <c r="L132">
        <v>73</v>
      </c>
      <c r="M132">
        <v>2017</v>
      </c>
      <c r="N132">
        <v>17463.281200000001</v>
      </c>
      <c r="O132" t="s">
        <v>24</v>
      </c>
      <c r="P132">
        <v>3.1553688444585402</v>
      </c>
      <c r="Q132">
        <v>1</v>
      </c>
      <c r="R132" t="s">
        <v>25</v>
      </c>
      <c r="S132">
        <v>12860.44</v>
      </c>
      <c r="T132">
        <v>-1.11368485725649E-2</v>
      </c>
      <c r="AR132">
        <v>29908</v>
      </c>
      <c r="AS132">
        <v>26796.820299999999</v>
      </c>
      <c r="AT132">
        <v>23685.640599999999</v>
      </c>
      <c r="AU132">
        <v>20574.460899999998</v>
      </c>
      <c r="AV132">
        <v>17463.281200000001</v>
      </c>
      <c r="AW132">
        <v>15929.0008</v>
      </c>
      <c r="AX132">
        <v>14394.7204</v>
      </c>
      <c r="AY132">
        <v>12860.44</v>
      </c>
      <c r="AZ132">
        <v>12717.215227143401</v>
      </c>
      <c r="BA132">
        <v>12575.585526893999</v>
      </c>
      <c r="BB132">
        <v>12435.5331351696</v>
      </c>
      <c r="BC132">
        <v>12297.040485724099</v>
      </c>
      <c r="BD132">
        <v>12160.0902079439</v>
      </c>
      <c r="BE132">
        <v>12024.6651246693</v>
      </c>
      <c r="BF132">
        <v>11890.7482500401</v>
      </c>
      <c r="BG132">
        <v>11758.322787364899</v>
      </c>
      <c r="BH132">
        <v>11627.3721270147</v>
      </c>
      <c r="BI132">
        <v>11497.879844339201</v>
      </c>
      <c r="BJ132">
        <v>11369.8296976073</v>
      </c>
      <c r="BK132">
        <v>11243.2056259692</v>
      </c>
      <c r="BL132">
        <v>11117.9917474425</v>
      </c>
      <c r="BM132">
        <v>10994.1723569203</v>
      </c>
      <c r="BN132">
        <v>10871.7319242006</v>
      </c>
      <c r="BO132">
        <v>10750.6550920392</v>
      </c>
      <c r="BP132">
        <v>10630.926674223299</v>
      </c>
      <c r="BQ132">
        <v>10512.5316536664</v>
      </c>
      <c r="BR132">
        <v>10395.4551805253</v>
      </c>
      <c r="BS132">
        <v>10279.6825703369</v>
      </c>
      <c r="BT132">
        <v>10165.199302176999</v>
      </c>
      <c r="BU132">
        <v>10051.9910168387</v>
      </c>
      <c r="BV132">
        <v>9940.0435150314206</v>
      </c>
      <c r="BW132">
        <v>9829.3427555998096</v>
      </c>
      <c r="BX132">
        <v>9719.8748537628508</v>
      </c>
      <c r="BY132">
        <v>9611.6260793722195</v>
      </c>
      <c r="BZ132">
        <v>9504.5828551901304</v>
      </c>
      <c r="CA132">
        <v>9398.7317551864799</v>
      </c>
      <c r="CB132">
        <v>9294.0595028548105</v>
      </c>
      <c r="CC132">
        <v>9190.5529695471105</v>
      </c>
      <c r="CD132" s="8" t="b">
        <f>IF(ISNUMBER(VLOOKUP(A132,profiles_2021!A:A,1,FALSE)),TRUE,FALSE)</f>
        <v>0</v>
      </c>
      <c r="CE132" t="str">
        <f>INDEX('C5 - Emissions methodology 2018'!$A$2:$K$2628,MATCH($A132,'C5 - Emissions methodology 2018'!$A$2:$A$2628,0),MATCH(CE$1,'C5 - Emissions methodology 2018'!$A$1:$K$1,0))</f>
        <v>Services</v>
      </c>
    </row>
    <row r="133" spans="1:83" hidden="1" x14ac:dyDescent="0.25">
      <c r="A133">
        <v>52905</v>
      </c>
      <c r="B133" t="s">
        <v>193</v>
      </c>
      <c r="C133" t="s">
        <v>65</v>
      </c>
      <c r="D133">
        <v>2014</v>
      </c>
      <c r="E133" t="s">
        <v>60</v>
      </c>
      <c r="F133" t="s">
        <v>54</v>
      </c>
      <c r="G133">
        <v>2014</v>
      </c>
      <c r="H133">
        <v>30940</v>
      </c>
      <c r="I133">
        <v>100</v>
      </c>
      <c r="J133">
        <v>2020</v>
      </c>
      <c r="K133">
        <v>15</v>
      </c>
      <c r="L133">
        <v>1</v>
      </c>
      <c r="M133">
        <v>2017</v>
      </c>
      <c r="N133">
        <v>14680</v>
      </c>
      <c r="O133" t="s">
        <v>24</v>
      </c>
      <c r="P133">
        <v>3.1353868536585399</v>
      </c>
      <c r="Q133">
        <v>1</v>
      </c>
      <c r="R133" t="s">
        <v>25</v>
      </c>
      <c r="S133">
        <v>26299</v>
      </c>
      <c r="T133">
        <v>-1.11368485725649E-2</v>
      </c>
      <c r="AS133">
        <v>30940</v>
      </c>
      <c r="AT133">
        <v>25520</v>
      </c>
      <c r="AU133">
        <v>20100</v>
      </c>
      <c r="AV133">
        <v>14680</v>
      </c>
      <c r="AW133">
        <v>18553</v>
      </c>
      <c r="AX133">
        <v>22426</v>
      </c>
      <c r="AY133">
        <v>26299</v>
      </c>
      <c r="AZ133">
        <v>26006.112019390101</v>
      </c>
      <c r="BA133">
        <v>25716.485887868999</v>
      </c>
      <c r="BB133">
        <v>25430.085278717299</v>
      </c>
      <c r="BC133">
        <v>25146.874269780801</v>
      </c>
      <c r="BD133">
        <v>24866.817338964898</v>
      </c>
      <c r="BE133">
        <v>24589.879359779199</v>
      </c>
      <c r="BF133">
        <v>24316.0255969317</v>
      </c>
      <c r="BG133">
        <v>24045.221701972099</v>
      </c>
      <c r="BH133">
        <v>23777.433708983499</v>
      </c>
      <c r="BI133">
        <v>23512.628030322299</v>
      </c>
      <c r="BJ133">
        <v>23250.771452405599</v>
      </c>
      <c r="BK133">
        <v>22991.831131544801</v>
      </c>
      <c r="BL133">
        <v>22735.7745898268</v>
      </c>
      <c r="BM133">
        <v>22482.569711039901</v>
      </c>
      <c r="BN133">
        <v>22232.184736645901</v>
      </c>
      <c r="BO133">
        <v>21984.588261796602</v>
      </c>
      <c r="BP133">
        <v>21739.749231394799</v>
      </c>
      <c r="BQ133">
        <v>21497.6369361992</v>
      </c>
      <c r="BR133">
        <v>21258.2210089728</v>
      </c>
      <c r="BS133">
        <v>21021.471420673799</v>
      </c>
      <c r="BT133">
        <v>20787.358476689202</v>
      </c>
      <c r="BU133">
        <v>20555.852813110701</v>
      </c>
      <c r="BV133">
        <v>20326.9253930511</v>
      </c>
      <c r="BW133">
        <v>20100.547503002901</v>
      </c>
      <c r="BX133">
        <v>19876.690749236299</v>
      </c>
      <c r="BY133">
        <v>19655.327054238402</v>
      </c>
      <c r="BZ133">
        <v>19436.428653191098</v>
      </c>
      <c r="CA133">
        <v>19219.968090489001</v>
      </c>
      <c r="CB133">
        <v>19005.9182162957</v>
      </c>
      <c r="CC133">
        <v>18794.252183138298</v>
      </c>
      <c r="CD133" s="8" t="b">
        <f>IF(ISNUMBER(VLOOKUP(A133,profiles_2021!A:A,1,FALSE)),TRUE,FALSE)</f>
        <v>0</v>
      </c>
      <c r="CE133" t="str">
        <f>INDEX('C5 - Emissions methodology 2018'!$A$2:$K$2628,MATCH($A133,'C5 - Emissions methodology 2018'!$A$2:$A$2628,0),MATCH(CE$1,'C5 - Emissions methodology 2018'!$A$1:$K$1,0))</f>
        <v>Services</v>
      </c>
    </row>
    <row r="134" spans="1:83" hidden="1" x14ac:dyDescent="0.25">
      <c r="A134">
        <v>4833</v>
      </c>
      <c r="B134" t="s">
        <v>194</v>
      </c>
      <c r="C134" t="s">
        <v>27</v>
      </c>
      <c r="D134">
        <v>2014</v>
      </c>
      <c r="E134" t="s">
        <v>22</v>
      </c>
      <c r="F134" t="s">
        <v>23</v>
      </c>
      <c r="G134">
        <v>2010</v>
      </c>
      <c r="H134">
        <v>3608685</v>
      </c>
      <c r="I134">
        <v>97</v>
      </c>
      <c r="J134">
        <v>2020</v>
      </c>
      <c r="K134">
        <v>15</v>
      </c>
      <c r="L134">
        <v>100</v>
      </c>
      <c r="M134">
        <v>2017</v>
      </c>
      <c r="N134">
        <v>3067382.25</v>
      </c>
      <c r="O134" t="s">
        <v>24</v>
      </c>
      <c r="P134">
        <v>2.76572672215854</v>
      </c>
      <c r="Q134">
        <v>1</v>
      </c>
      <c r="R134" t="s">
        <v>25</v>
      </c>
      <c r="S134">
        <v>3067382.25</v>
      </c>
      <c r="T134">
        <v>-1.11368485725649E-2</v>
      </c>
      <c r="AO134">
        <v>3608685</v>
      </c>
      <c r="AP134">
        <v>3531356.0357142799</v>
      </c>
      <c r="AQ134">
        <v>3454027.07142857</v>
      </c>
      <c r="AR134">
        <v>3376698.1071428498</v>
      </c>
      <c r="AS134">
        <v>3299369.1428571399</v>
      </c>
      <c r="AT134">
        <v>3222040.1785714198</v>
      </c>
      <c r="AU134">
        <v>3144711.2142857099</v>
      </c>
      <c r="AV134">
        <v>3067382.25</v>
      </c>
      <c r="AW134">
        <v>3067382.25</v>
      </c>
      <c r="AX134">
        <v>3067382.25</v>
      </c>
      <c r="AY134">
        <v>3067382.25</v>
      </c>
      <c r="AZ134">
        <v>3033221.2783675701</v>
      </c>
      <c r="BA134">
        <v>2999440.7523033102</v>
      </c>
      <c r="BB134">
        <v>2966036.4348425302</v>
      </c>
      <c r="BC134">
        <v>2933004.1362069799</v>
      </c>
      <c r="BD134">
        <v>2900339.7132793302</v>
      </c>
      <c r="BE134">
        <v>2868039.0690835398</v>
      </c>
      <c r="BF134">
        <v>2836098.1522709602</v>
      </c>
      <c r="BG134">
        <v>2804512.9566121902</v>
      </c>
      <c r="BH134">
        <v>2773279.5204945998</v>
      </c>
      <c r="BI134">
        <v>2742393.9264254598</v>
      </c>
      <c r="BJ134">
        <v>2711852.3005405399</v>
      </c>
      <c r="BK134">
        <v>2681650.8121182499</v>
      </c>
      <c r="BL134">
        <v>2651785.6730991998</v>
      </c>
      <c r="BM134">
        <v>2622253.1376109901</v>
      </c>
      <c r="BN134">
        <v>2593049.5014984901</v>
      </c>
      <c r="BO134">
        <v>2564171.10185913</v>
      </c>
      <c r="BP134">
        <v>2535614.3165835799</v>
      </c>
      <c r="BQ134">
        <v>2507375.5639013601</v>
      </c>
      <c r="BR134">
        <v>2479451.3019316401</v>
      </c>
      <c r="BS134">
        <v>2451838.0282389801</v>
      </c>
      <c r="BT134">
        <v>2424532.2793940301</v>
      </c>
      <c r="BU134">
        <v>2397530.6305391202</v>
      </c>
      <c r="BV134">
        <v>2370829.6949587199</v>
      </c>
      <c r="BW134">
        <v>2344426.1236546198</v>
      </c>
      <c r="BX134">
        <v>2318316.6049259198</v>
      </c>
      <c r="BY134">
        <v>2292497.8639536002</v>
      </c>
      <c r="BZ134">
        <v>2266966.66238982</v>
      </c>
      <c r="CA134">
        <v>2241719.79795173</v>
      </c>
      <c r="CB134">
        <v>2216754.1040198202</v>
      </c>
      <c r="CC134">
        <v>2192066.4492407399</v>
      </c>
      <c r="CD134" s="8" t="b">
        <f>IF(ISNUMBER(VLOOKUP(A134,profiles_2021!A:A,1,FALSE)),TRUE,FALSE)</f>
        <v>0</v>
      </c>
      <c r="CE134" t="str">
        <f>INDEX('C5 - Emissions methodology 2018'!$A$2:$K$2628,MATCH($A134,'C5 - Emissions methodology 2018'!$A$2:$A$2628,0),MATCH(CE$1,'C5 - Emissions methodology 2018'!$A$1:$K$1,0))</f>
        <v>Materials</v>
      </c>
    </row>
    <row r="135" spans="1:83" hidden="1" x14ac:dyDescent="0.25">
      <c r="A135">
        <v>4861</v>
      </c>
      <c r="B135" t="s">
        <v>195</v>
      </c>
      <c r="C135" t="s">
        <v>172</v>
      </c>
      <c r="D135">
        <v>2015</v>
      </c>
      <c r="E135" t="s">
        <v>28</v>
      </c>
      <c r="F135" t="s">
        <v>23</v>
      </c>
      <c r="G135">
        <v>2008</v>
      </c>
      <c r="H135">
        <v>254907.89</v>
      </c>
      <c r="I135">
        <v>99</v>
      </c>
      <c r="J135">
        <v>2030</v>
      </c>
      <c r="K135">
        <v>7.6</v>
      </c>
      <c r="L135">
        <v>100</v>
      </c>
      <c r="M135">
        <v>2017</v>
      </c>
      <c r="N135">
        <v>254907.89</v>
      </c>
      <c r="O135" t="s">
        <v>24</v>
      </c>
      <c r="P135">
        <v>2.71627456143902</v>
      </c>
      <c r="Q135">
        <v>1</v>
      </c>
      <c r="R135" t="s">
        <v>25</v>
      </c>
      <c r="S135">
        <v>235534.89035999999</v>
      </c>
      <c r="T135">
        <v>-1.11368485725649E-2</v>
      </c>
      <c r="AM135">
        <v>254907.89</v>
      </c>
      <c r="AN135">
        <v>254907.89</v>
      </c>
      <c r="AO135">
        <v>254907.89</v>
      </c>
      <c r="AP135">
        <v>254907.89</v>
      </c>
      <c r="AQ135">
        <v>254907.89</v>
      </c>
      <c r="AR135">
        <v>254907.89</v>
      </c>
      <c r="AS135">
        <v>254907.89</v>
      </c>
      <c r="AT135">
        <v>254907.89</v>
      </c>
      <c r="AU135">
        <v>254907.89</v>
      </c>
      <c r="AV135">
        <v>254907.89</v>
      </c>
      <c r="AW135">
        <v>253417.659258461</v>
      </c>
      <c r="AX135">
        <v>251927.42851692301</v>
      </c>
      <c r="AY135">
        <v>250437.197775384</v>
      </c>
      <c r="AZ135">
        <v>248946.96703384601</v>
      </c>
      <c r="BA135">
        <v>247456.736292307</v>
      </c>
      <c r="BB135">
        <v>245966.50555076901</v>
      </c>
      <c r="BC135">
        <v>244476.27480923</v>
      </c>
      <c r="BD135">
        <v>242986.04406769201</v>
      </c>
      <c r="BE135">
        <v>241495.813326153</v>
      </c>
      <c r="BF135">
        <v>240005.58258461501</v>
      </c>
      <c r="BG135">
        <v>238515.351843076</v>
      </c>
      <c r="BH135">
        <v>237025.12110153801</v>
      </c>
      <c r="BI135">
        <v>235534.89035999999</v>
      </c>
      <c r="BJ135">
        <v>232911.773952505</v>
      </c>
      <c r="BK135">
        <v>230317.87079522799</v>
      </c>
      <c r="BL135">
        <v>227752.85554462601</v>
      </c>
      <c r="BM135">
        <v>225216.406480456</v>
      </c>
      <c r="BN135">
        <v>222708.205465426</v>
      </c>
      <c r="BO135">
        <v>220227.93790528999</v>
      </c>
      <c r="BP135">
        <v>217775.29270939101</v>
      </c>
      <c r="BQ135">
        <v>215349.96225164001</v>
      </c>
      <c r="BR135">
        <v>212951.64233193599</v>
      </c>
      <c r="BS135">
        <v>210580.032138006</v>
      </c>
      <c r="BT135">
        <v>208234.834207679</v>
      </c>
      <c r="BU135">
        <v>205915.754391575</v>
      </c>
      <c r="BV135">
        <v>203622.50181621101</v>
      </c>
      <c r="BW135">
        <v>201354.78884751699</v>
      </c>
      <c r="BX135">
        <v>199112.33105476099</v>
      </c>
      <c r="BY135">
        <v>196894.84717487401</v>
      </c>
      <c r="BZ135">
        <v>194702.05907716899</v>
      </c>
      <c r="CA135">
        <v>192533.69172845999</v>
      </c>
      <c r="CB135">
        <v>190389.47315856299</v>
      </c>
      <c r="CC135">
        <v>188269.13442618601</v>
      </c>
      <c r="CD135" s="8" t="b">
        <f>IF(ISNUMBER(VLOOKUP(A135,profiles_2021!A:A,1,FALSE)),TRUE,FALSE)</f>
        <v>0</v>
      </c>
      <c r="CE135" t="str">
        <f>INDEX('C5 - Emissions methodology 2018'!$A$2:$K$2628,MATCH($A135,'C5 - Emissions methodology 2018'!$A$2:$A$2628,0),MATCH(CE$1,'C5 - Emissions methodology 2018'!$A$1:$K$1,0))</f>
        <v>Manufacturing</v>
      </c>
    </row>
    <row r="136" spans="1:83" hidden="1" x14ac:dyDescent="0.25">
      <c r="A136">
        <v>63630</v>
      </c>
      <c r="B136" t="s">
        <v>196</v>
      </c>
      <c r="C136" t="s">
        <v>76</v>
      </c>
      <c r="D136">
        <v>2018</v>
      </c>
      <c r="E136" t="s">
        <v>22</v>
      </c>
      <c r="F136" t="s">
        <v>23</v>
      </c>
      <c r="G136">
        <v>2018</v>
      </c>
      <c r="H136">
        <v>75541</v>
      </c>
      <c r="I136">
        <v>100</v>
      </c>
      <c r="J136">
        <v>2021</v>
      </c>
      <c r="K136">
        <v>5</v>
      </c>
      <c r="L136">
        <v>0</v>
      </c>
      <c r="M136">
        <v>2018</v>
      </c>
      <c r="N136">
        <v>75541</v>
      </c>
      <c r="O136" t="s">
        <v>45</v>
      </c>
      <c r="P136">
        <v>2.69586121263659</v>
      </c>
      <c r="Q136">
        <v>1</v>
      </c>
      <c r="R136" t="s">
        <v>25</v>
      </c>
      <c r="S136">
        <v>71763.95</v>
      </c>
      <c r="T136">
        <v>-1.11368485725649E-2</v>
      </c>
      <c r="AW136">
        <v>75541</v>
      </c>
      <c r="AX136">
        <v>74281.983333333294</v>
      </c>
      <c r="AY136">
        <v>73022.966666666602</v>
      </c>
      <c r="AZ136">
        <v>71763.95</v>
      </c>
      <c r="BA136">
        <v>70964.725755880805</v>
      </c>
      <c r="BB136">
        <v>70174.402351144003</v>
      </c>
      <c r="BC136">
        <v>69392.880658489099</v>
      </c>
      <c r="BD136">
        <v>68620.062654581401</v>
      </c>
      <c r="BE136">
        <v>67855.851407757393</v>
      </c>
      <c r="BF136">
        <v>67100.151065866696</v>
      </c>
      <c r="BG136">
        <v>66352.866844249904</v>
      </c>
      <c r="BH136">
        <v>65613.905013850002</v>
      </c>
      <c r="BI136">
        <v>64883.172889456102</v>
      </c>
      <c r="BJ136">
        <v>64160.578818078597</v>
      </c>
      <c r="BK136">
        <v>63446.032167453603</v>
      </c>
      <c r="BL136">
        <v>62739.443314674601</v>
      </c>
      <c r="BM136">
        <v>62040.723634952003</v>
      </c>
      <c r="BN136">
        <v>61349.785490497197</v>
      </c>
      <c r="BO136">
        <v>60666.542219530202</v>
      </c>
      <c r="BP136">
        <v>59990.908125410198</v>
      </c>
      <c r="BQ136">
        <v>59322.798465886801</v>
      </c>
      <c r="BR136">
        <v>58662.129442471502</v>
      </c>
      <c r="BS136">
        <v>58008.818189926496</v>
      </c>
      <c r="BT136">
        <v>57362.782765871802</v>
      </c>
      <c r="BU136">
        <v>56723.942140507301</v>
      </c>
      <c r="BV136">
        <v>56092.216186449601</v>
      </c>
      <c r="BW136">
        <v>55467.525668681497</v>
      </c>
      <c r="BX136">
        <v>54849.792234614499</v>
      </c>
      <c r="BY136">
        <v>54238.938404261004</v>
      </c>
      <c r="BZ136">
        <v>53634.887560516101</v>
      </c>
      <c r="CA136">
        <v>53037.563939548098</v>
      </c>
      <c r="CB136">
        <v>52446.892621295599</v>
      </c>
      <c r="CC136">
        <v>51862.799520070599</v>
      </c>
      <c r="CD136" s="8" t="b">
        <f>IF(ISNUMBER(VLOOKUP(A136,profiles_2021!A:A,1,FALSE)),TRUE,FALSE)</f>
        <v>0</v>
      </c>
      <c r="CE136" t="str">
        <f>INDEX('C5 - Emissions methodology 2018'!$A$2:$K$2628,MATCH($A136,'C5 - Emissions methodology 2018'!$A$2:$A$2628,0),MATCH(CE$1,'C5 - Emissions methodology 2018'!$A$1:$K$1,0))</f>
        <v>Manufacturing</v>
      </c>
    </row>
    <row r="137" spans="1:83" hidden="1" x14ac:dyDescent="0.25">
      <c r="A137">
        <v>5021</v>
      </c>
      <c r="B137" t="s">
        <v>197</v>
      </c>
      <c r="C137" t="s">
        <v>27</v>
      </c>
      <c r="D137">
        <v>2017</v>
      </c>
      <c r="E137" t="s">
        <v>49</v>
      </c>
      <c r="F137" t="s">
        <v>50</v>
      </c>
      <c r="G137">
        <v>2005</v>
      </c>
      <c r="H137">
        <v>37700000</v>
      </c>
      <c r="I137">
        <v>94</v>
      </c>
      <c r="J137">
        <v>2050</v>
      </c>
      <c r="K137">
        <v>80</v>
      </c>
      <c r="L137">
        <v>24</v>
      </c>
      <c r="M137">
        <v>2017</v>
      </c>
      <c r="N137">
        <v>30461600</v>
      </c>
      <c r="O137" t="s">
        <v>24</v>
      </c>
      <c r="P137">
        <v>3.0737700000000001</v>
      </c>
      <c r="Q137">
        <v>1</v>
      </c>
      <c r="R137" t="s">
        <v>25</v>
      </c>
      <c r="S137">
        <v>7540000</v>
      </c>
      <c r="T137">
        <v>-1.11368485725649E-2</v>
      </c>
      <c r="AJ137">
        <v>37700000</v>
      </c>
      <c r="AK137">
        <v>37096800</v>
      </c>
      <c r="AL137">
        <v>36493600</v>
      </c>
      <c r="AM137">
        <v>35890400</v>
      </c>
      <c r="AN137">
        <v>35287200</v>
      </c>
      <c r="AO137">
        <v>34684000</v>
      </c>
      <c r="AP137">
        <v>34080800</v>
      </c>
      <c r="AQ137">
        <v>33477600</v>
      </c>
      <c r="AR137">
        <v>32874400</v>
      </c>
      <c r="AS137">
        <v>32271200</v>
      </c>
      <c r="AT137">
        <v>31668000</v>
      </c>
      <c r="AU137">
        <v>31064800</v>
      </c>
      <c r="AV137">
        <v>30461600</v>
      </c>
      <c r="AW137">
        <v>29767006.060605999</v>
      </c>
      <c r="AX137">
        <v>29072412.121212099</v>
      </c>
      <c r="AY137">
        <v>28377818.181818102</v>
      </c>
      <c r="AZ137">
        <v>27683224.242424201</v>
      </c>
      <c r="BA137">
        <v>26988630.303030301</v>
      </c>
      <c r="BB137">
        <v>26294036.3636363</v>
      </c>
      <c r="BC137">
        <v>25599442.4242424</v>
      </c>
      <c r="BD137">
        <v>24904848.484848399</v>
      </c>
      <c r="BE137">
        <v>24210254.545454498</v>
      </c>
      <c r="BF137">
        <v>23515660.606060602</v>
      </c>
      <c r="BG137">
        <v>22821066.666666601</v>
      </c>
      <c r="BH137">
        <v>22126472.727272701</v>
      </c>
      <c r="BI137">
        <v>21431878.7878787</v>
      </c>
      <c r="BJ137">
        <v>20737284.848484799</v>
      </c>
      <c r="BK137">
        <v>20042690.909090899</v>
      </c>
      <c r="BL137">
        <v>19348096.969696902</v>
      </c>
      <c r="BM137">
        <v>18653503.030303001</v>
      </c>
      <c r="BN137">
        <v>17958909.090909</v>
      </c>
      <c r="BO137">
        <v>17264315.1515151</v>
      </c>
      <c r="BP137">
        <v>16569721.2121212</v>
      </c>
      <c r="BQ137">
        <v>15875127.272727201</v>
      </c>
      <c r="BR137">
        <v>15180533.3333333</v>
      </c>
      <c r="BS137">
        <v>14485939.3939393</v>
      </c>
      <c r="BT137">
        <v>13791345.454545399</v>
      </c>
      <c r="BU137">
        <v>13096751.515151501</v>
      </c>
      <c r="BV137">
        <v>12402157.5757575</v>
      </c>
      <c r="BW137">
        <v>11707563.636363599</v>
      </c>
      <c r="BX137">
        <v>11012969.6969696</v>
      </c>
      <c r="BY137">
        <v>10318375.7575757</v>
      </c>
      <c r="BZ137">
        <v>9623781.8181818202</v>
      </c>
      <c r="CA137">
        <v>8929187.8787878696</v>
      </c>
      <c r="CB137">
        <v>8234593.9393939301</v>
      </c>
      <c r="CC137">
        <v>7540000</v>
      </c>
      <c r="CD137" s="8" t="b">
        <f>IF(ISNUMBER(VLOOKUP(A137,profiles_2021!A:A,1,FALSE)),TRUE,FALSE)</f>
        <v>0</v>
      </c>
      <c r="CE137" t="str">
        <f>INDEX('C5 - Emissions methodology 2018'!$A$2:$K$2628,MATCH($A137,'C5 - Emissions methodology 2018'!$A$2:$A$2628,0),MATCH(CE$1,'C5 - Emissions methodology 2018'!$A$1:$K$1,0))</f>
        <v>Power generation</v>
      </c>
    </row>
    <row r="138" spans="1:83" hidden="1" x14ac:dyDescent="0.25">
      <c r="A138">
        <v>5052</v>
      </c>
      <c r="B138" t="s">
        <v>198</v>
      </c>
      <c r="C138" t="s">
        <v>27</v>
      </c>
      <c r="D138">
        <v>2017</v>
      </c>
      <c r="E138" t="s">
        <v>49</v>
      </c>
      <c r="F138" t="s">
        <v>50</v>
      </c>
      <c r="G138">
        <v>2005</v>
      </c>
      <c r="H138">
        <v>138000000</v>
      </c>
      <c r="I138">
        <v>100</v>
      </c>
      <c r="J138">
        <v>2030</v>
      </c>
      <c r="K138">
        <v>40</v>
      </c>
      <c r="L138">
        <v>77.5</v>
      </c>
      <c r="M138">
        <v>2017</v>
      </c>
      <c r="N138">
        <v>95220000</v>
      </c>
      <c r="O138" t="s">
        <v>24</v>
      </c>
      <c r="P138">
        <v>2.7340439024390202</v>
      </c>
      <c r="Q138">
        <v>1</v>
      </c>
      <c r="R138" t="s">
        <v>25</v>
      </c>
      <c r="S138">
        <v>82800000</v>
      </c>
      <c r="T138">
        <v>-1.11368485725649E-2</v>
      </c>
      <c r="AJ138">
        <v>138000000</v>
      </c>
      <c r="AK138">
        <v>134435000</v>
      </c>
      <c r="AL138">
        <v>130870000</v>
      </c>
      <c r="AM138">
        <v>127305000</v>
      </c>
      <c r="AN138">
        <v>123740000</v>
      </c>
      <c r="AO138">
        <v>120175000</v>
      </c>
      <c r="AP138">
        <v>116610000</v>
      </c>
      <c r="AQ138">
        <v>113045000</v>
      </c>
      <c r="AR138">
        <v>109480000</v>
      </c>
      <c r="AS138">
        <v>105915000</v>
      </c>
      <c r="AT138">
        <v>102350000</v>
      </c>
      <c r="AU138">
        <v>98785000</v>
      </c>
      <c r="AV138">
        <v>95220000</v>
      </c>
      <c r="AW138">
        <v>94264615.384615406</v>
      </c>
      <c r="AX138">
        <v>93309230.769230694</v>
      </c>
      <c r="AY138">
        <v>92353846.1538461</v>
      </c>
      <c r="AZ138">
        <v>91398461.538461506</v>
      </c>
      <c r="BA138">
        <v>90443076.923076898</v>
      </c>
      <c r="BB138">
        <v>89487692.307692304</v>
      </c>
      <c r="BC138">
        <v>88532307.692307696</v>
      </c>
      <c r="BD138">
        <v>87576923.076922998</v>
      </c>
      <c r="BE138">
        <v>86621538.461538404</v>
      </c>
      <c r="BF138">
        <v>85666153.846153796</v>
      </c>
      <c r="BG138">
        <v>84710769.230769202</v>
      </c>
      <c r="BH138">
        <v>83755384.615384594</v>
      </c>
      <c r="BI138">
        <v>82800000</v>
      </c>
      <c r="BJ138">
        <v>81877868.938191593</v>
      </c>
      <c r="BK138">
        <v>80966007.510382593</v>
      </c>
      <c r="BL138">
        <v>80064301.345214307</v>
      </c>
      <c r="BM138">
        <v>79172637.345064506</v>
      </c>
      <c r="BN138">
        <v>78290903.671861902</v>
      </c>
      <c r="BO138">
        <v>77418989.733059093</v>
      </c>
      <c r="BP138">
        <v>76556786.167761102</v>
      </c>
      <c r="BQ138">
        <v>75704184.833008498</v>
      </c>
      <c r="BR138">
        <v>74861078.790213794</v>
      </c>
      <c r="BS138">
        <v>74027362.2917483</v>
      </c>
      <c r="BT138">
        <v>73202930.767678693</v>
      </c>
      <c r="BU138">
        <v>72387680.812651098</v>
      </c>
      <c r="BV138">
        <v>71581510.172921494</v>
      </c>
      <c r="BW138">
        <v>70784317.733530104</v>
      </c>
      <c r="BX138">
        <v>69996003.505619496</v>
      </c>
      <c r="BY138">
        <v>69216468.613892704</v>
      </c>
      <c r="BZ138">
        <v>68445615.284212098</v>
      </c>
      <c r="CA138">
        <v>67683346.831335798</v>
      </c>
      <c r="CB138">
        <v>66929567.646790802</v>
      </c>
      <c r="CC138">
        <v>66184183.186881199</v>
      </c>
      <c r="CD138" s="8" t="b">
        <f>IF(ISNUMBER(VLOOKUP(A138,profiles_2021!A:A,1,FALSE)),TRUE,FALSE)</f>
        <v>0</v>
      </c>
      <c r="CE138" t="str">
        <f>INDEX('C5 - Emissions methodology 2018'!$A$2:$K$2628,MATCH($A138,'C5 - Emissions methodology 2018'!$A$2:$A$2628,0),MATCH(CE$1,'C5 - Emissions methodology 2018'!$A$1:$K$1,0))</f>
        <v>Power generation</v>
      </c>
    </row>
    <row r="139" spans="1:83" hidden="1" x14ac:dyDescent="0.25">
      <c r="A139">
        <v>30498</v>
      </c>
      <c r="B139" t="s">
        <v>199</v>
      </c>
      <c r="C139" t="s">
        <v>27</v>
      </c>
      <c r="D139">
        <v>2014</v>
      </c>
      <c r="E139" t="s">
        <v>49</v>
      </c>
      <c r="F139" t="s">
        <v>50</v>
      </c>
      <c r="G139">
        <v>2012</v>
      </c>
      <c r="H139">
        <v>4548</v>
      </c>
      <c r="I139">
        <v>100</v>
      </c>
      <c r="J139">
        <v>2020</v>
      </c>
      <c r="K139">
        <v>20</v>
      </c>
      <c r="L139">
        <v>100</v>
      </c>
      <c r="M139">
        <v>2017</v>
      </c>
      <c r="N139">
        <v>3638.4</v>
      </c>
      <c r="O139" t="s">
        <v>24</v>
      </c>
      <c r="P139">
        <v>2.5153663084585398</v>
      </c>
      <c r="Q139">
        <v>1</v>
      </c>
      <c r="R139" t="s">
        <v>25</v>
      </c>
      <c r="S139">
        <v>3638.4</v>
      </c>
      <c r="T139">
        <v>-1.11368485725649E-2</v>
      </c>
      <c r="AQ139">
        <v>4548</v>
      </c>
      <c r="AR139">
        <v>4366.08</v>
      </c>
      <c r="AS139">
        <v>4184.16</v>
      </c>
      <c r="AT139">
        <v>4002.24</v>
      </c>
      <c r="AU139">
        <v>3820.32</v>
      </c>
      <c r="AV139">
        <v>3638.4</v>
      </c>
      <c r="AW139">
        <v>3638.4</v>
      </c>
      <c r="AX139">
        <v>3638.4</v>
      </c>
      <c r="AY139">
        <v>3638.4</v>
      </c>
      <c r="AZ139">
        <v>3597.8796901535802</v>
      </c>
      <c r="BA139">
        <v>3557.8106488620301</v>
      </c>
      <c r="BB139">
        <v>3518.1878504157899</v>
      </c>
      <c r="BC139">
        <v>3479.0063250758699</v>
      </c>
      <c r="BD139">
        <v>3440.2611584505098</v>
      </c>
      <c r="BE139">
        <v>3401.9474908787702</v>
      </c>
      <c r="BF139">
        <v>3364.06051682103</v>
      </c>
      <c r="BG139">
        <v>3326.5954842562501</v>
      </c>
      <c r="BH139">
        <v>3289.5476940859098</v>
      </c>
      <c r="BI139">
        <v>3252.91249954465</v>
      </c>
      <c r="BJ139">
        <v>3216.68530561742</v>
      </c>
      <c r="BK139">
        <v>3180.86156846316</v>
      </c>
      <c r="BL139">
        <v>3145.4367948448898</v>
      </c>
      <c r="BM139">
        <v>3110.4065415661298</v>
      </c>
      <c r="BN139">
        <v>3075.7664149135999</v>
      </c>
      <c r="BO139">
        <v>3041.5120701061201</v>
      </c>
      <c r="BP139">
        <v>3007.63921074972</v>
      </c>
      <c r="BQ139">
        <v>2974.1435882986898</v>
      </c>
      <c r="BR139">
        <v>2941.0210015227499</v>
      </c>
      <c r="BS139">
        <v>2908.2672959800502</v>
      </c>
      <c r="BT139">
        <v>2875.8783634961801</v>
      </c>
      <c r="BU139">
        <v>2843.8501416488102</v>
      </c>
      <c r="BV139">
        <v>2812.1786132582001</v>
      </c>
      <c r="BW139">
        <v>2780.85980588334</v>
      </c>
      <c r="BX139">
        <v>2749.8897913236801</v>
      </c>
      <c r="BY139">
        <v>2719.2646851264699</v>
      </c>
      <c r="BZ139">
        <v>2688.9806460994901</v>
      </c>
      <c r="CA139">
        <v>2659.0338758293201</v>
      </c>
      <c r="CB139">
        <v>2629.4206182048902</v>
      </c>
      <c r="CC139">
        <v>2600.1371589463602</v>
      </c>
      <c r="CD139" s="8" t="b">
        <f>IF(ISNUMBER(VLOOKUP(A139,profiles_2021!A:A,1,FALSE)),TRUE,FALSE)</f>
        <v>0</v>
      </c>
      <c r="CE139" t="str">
        <f>INDEX('C5 - Emissions methodology 2018'!$A$2:$K$2628,MATCH($A139,'C5 - Emissions methodology 2018'!$A$2:$A$2628,0),MATCH(CE$1,'C5 - Emissions methodology 2018'!$A$1:$K$1,0))</f>
        <v>Transportation services</v>
      </c>
    </row>
    <row r="140" spans="1:83" hidden="1" x14ac:dyDescent="0.25">
      <c r="A140">
        <v>5108</v>
      </c>
      <c r="B140" t="s">
        <v>200</v>
      </c>
      <c r="C140" t="s">
        <v>31</v>
      </c>
      <c r="D140">
        <v>2016</v>
      </c>
      <c r="E140" t="s">
        <v>60</v>
      </c>
      <c r="F140" t="s">
        <v>54</v>
      </c>
      <c r="G140">
        <v>2016</v>
      </c>
      <c r="H140">
        <v>9570000</v>
      </c>
      <c r="I140">
        <v>100</v>
      </c>
      <c r="J140">
        <v>2030</v>
      </c>
      <c r="K140">
        <v>30</v>
      </c>
      <c r="L140">
        <v>4</v>
      </c>
      <c r="M140">
        <v>2017</v>
      </c>
      <c r="N140">
        <v>9180000</v>
      </c>
      <c r="O140" t="s">
        <v>24</v>
      </c>
      <c r="P140">
        <v>3.29858679323902</v>
      </c>
      <c r="Q140">
        <v>1</v>
      </c>
      <c r="R140" t="s">
        <v>25</v>
      </c>
      <c r="S140">
        <v>6699000</v>
      </c>
      <c r="T140">
        <v>-1.11368485725649E-2</v>
      </c>
      <c r="AU140">
        <v>9570000</v>
      </c>
      <c r="AV140">
        <v>9180000</v>
      </c>
      <c r="AW140">
        <v>8989153.8461538404</v>
      </c>
      <c r="AX140">
        <v>8798307.6923076902</v>
      </c>
      <c r="AY140">
        <v>8607461.5384615306</v>
      </c>
      <c r="AZ140">
        <v>8416615.3846153803</v>
      </c>
      <c r="BA140">
        <v>8225769.2307692301</v>
      </c>
      <c r="BB140">
        <v>8034923.0769230695</v>
      </c>
      <c r="BC140">
        <v>7844076.9230769202</v>
      </c>
      <c r="BD140">
        <v>7653230.7692307597</v>
      </c>
      <c r="BE140">
        <v>7462384.6153846104</v>
      </c>
      <c r="BF140">
        <v>7271538.4615384601</v>
      </c>
      <c r="BG140">
        <v>7080692.3076922996</v>
      </c>
      <c r="BH140">
        <v>6889846.1538461503</v>
      </c>
      <c r="BI140">
        <v>6699000</v>
      </c>
      <c r="BJ140">
        <v>6624394.2514123796</v>
      </c>
      <c r="BK140">
        <v>6550619.3757494297</v>
      </c>
      <c r="BL140">
        <v>6477666.1197052002</v>
      </c>
      <c r="BM140">
        <v>6405525.3330264101</v>
      </c>
      <c r="BN140">
        <v>6334187.9673647704</v>
      </c>
      <c r="BO140">
        <v>6263645.0751420604</v>
      </c>
      <c r="BP140">
        <v>6193887.8084279196</v>
      </c>
      <c r="BQ140">
        <v>6124907.4178299997</v>
      </c>
      <c r="BR140">
        <v>6056695.2513966402</v>
      </c>
      <c r="BS140">
        <v>5989242.7535316702</v>
      </c>
      <c r="BT140">
        <v>5922541.4639212498</v>
      </c>
      <c r="BU140">
        <v>5856583.0164728304</v>
      </c>
      <c r="BV140">
        <v>5791359.1382657103</v>
      </c>
      <c r="BW140">
        <v>5726861.6485135099</v>
      </c>
      <c r="BX140">
        <v>5663082.4575379798</v>
      </c>
      <c r="BY140">
        <v>5600013.5657544304</v>
      </c>
      <c r="BZ140">
        <v>5537647.0626683198</v>
      </c>
      <c r="CA140">
        <v>5475975.1258830698</v>
      </c>
      <c r="CB140">
        <v>5414990.0201189797</v>
      </c>
      <c r="CC140">
        <v>5354684.0962429596</v>
      </c>
      <c r="CD140" s="8" t="b">
        <f>IF(ISNUMBER(VLOOKUP(A140,profiles_2021!A:A,1,FALSE)),TRUE,FALSE)</f>
        <v>0</v>
      </c>
      <c r="CE140" t="str">
        <f>INDEX('C5 - Emissions methodology 2018'!$A$2:$K$2628,MATCH($A140,'C5 - Emissions methodology 2018'!$A$2:$A$2628,0),MATCH(CE$1,'C5 - Emissions methodology 2018'!$A$1:$K$1,0))</f>
        <v>Power generation</v>
      </c>
    </row>
    <row r="141" spans="1:83" x14ac:dyDescent="0.25">
      <c r="A141">
        <v>5145</v>
      </c>
      <c r="B141" t="s">
        <v>201</v>
      </c>
      <c r="C141" t="s">
        <v>59</v>
      </c>
      <c r="D141">
        <v>2016</v>
      </c>
      <c r="E141" t="s">
        <v>22</v>
      </c>
      <c r="F141" t="s">
        <v>23</v>
      </c>
      <c r="G141">
        <v>2013</v>
      </c>
      <c r="H141">
        <v>2150000</v>
      </c>
      <c r="I141">
        <v>79.599999999999994</v>
      </c>
      <c r="J141">
        <v>2020</v>
      </c>
      <c r="K141">
        <v>6.2</v>
      </c>
      <c r="L141">
        <v>46.8</v>
      </c>
      <c r="M141">
        <v>2017</v>
      </c>
      <c r="N141">
        <v>2087615.6</v>
      </c>
      <c r="O141" t="s">
        <v>24</v>
      </c>
      <c r="P141">
        <v>2.5035808536585402</v>
      </c>
      <c r="Q141">
        <v>1</v>
      </c>
      <c r="R141" t="s">
        <v>25</v>
      </c>
      <c r="S141">
        <v>2016700</v>
      </c>
      <c r="T141">
        <v>-1.11368485725649E-2</v>
      </c>
      <c r="AR141">
        <v>2150000</v>
      </c>
      <c r="AS141">
        <v>2134403.9</v>
      </c>
      <c r="AT141">
        <v>2118807.7999999998</v>
      </c>
      <c r="AU141">
        <v>2103211.7000000002</v>
      </c>
      <c r="AV141">
        <v>2087615.6</v>
      </c>
      <c r="AW141">
        <v>2063977.0666666599</v>
      </c>
      <c r="AX141">
        <v>2040338.5333333299</v>
      </c>
      <c r="AY141">
        <v>2016700</v>
      </c>
      <c r="AZ141">
        <v>1994240.3174837001</v>
      </c>
      <c r="BA141">
        <v>1972030.76505058</v>
      </c>
      <c r="BB141">
        <v>1950068.5570397801</v>
      </c>
      <c r="BC141">
        <v>1928350.9388139001</v>
      </c>
      <c r="BD141">
        <v>1906875.1864135701</v>
      </c>
      <c r="BE141">
        <v>1885638.6062157</v>
      </c>
      <c r="BF141">
        <v>1864638.53459569</v>
      </c>
      <c r="BG141">
        <v>1843872.3375933301</v>
      </c>
      <c r="BH141">
        <v>1823337.4105824099</v>
      </c>
      <c r="BI141">
        <v>1803031.1779440599</v>
      </c>
      <c r="BJ141">
        <v>1782951.0927436899</v>
      </c>
      <c r="BK141">
        <v>1763094.6364115099</v>
      </c>
      <c r="BL141">
        <v>1743459.3184267001</v>
      </c>
      <c r="BM141">
        <v>1724042.67600495</v>
      </c>
      <c r="BN141">
        <v>1704842.2737896401</v>
      </c>
      <c r="BO141">
        <v>1685855.7035463401</v>
      </c>
      <c r="BP141">
        <v>1667080.5838607501</v>
      </c>
      <c r="BQ141">
        <v>1648514.55984003</v>
      </c>
      <c r="BR141">
        <v>1630155.3028174201</v>
      </c>
      <c r="BS141">
        <v>1612000.51006018</v>
      </c>
      <c r="BT141">
        <v>1594047.90448074</v>
      </c>
      <c r="BU141">
        <v>1576295.23435113</v>
      </c>
      <c r="BV141">
        <v>1558740.2730205001</v>
      </c>
      <c r="BW141">
        <v>1541380.8186359201</v>
      </c>
      <c r="BX141">
        <v>1524214.6938661099</v>
      </c>
      <c r="BY141">
        <v>1507239.7456284501</v>
      </c>
      <c r="BZ141">
        <v>1490453.84481883</v>
      </c>
      <c r="CA141">
        <v>1473854.8860446899</v>
      </c>
      <c r="CB141">
        <v>1457440.78736087</v>
      </c>
      <c r="CC141">
        <v>1441209.49000855</v>
      </c>
      <c r="CD141" s="8" t="b">
        <f>IF(ISNUMBER(VLOOKUP(A141,profiles_2021!A:A,1,FALSE)),TRUE,FALSE)</f>
        <v>1</v>
      </c>
      <c r="CE141" t="str">
        <f>INDEX('C5 - Emissions methodology 2018'!$A$2:$K$2628,MATCH($A141,'C5 - Emissions methodology 2018'!$A$2:$A$2628,0),MATCH(CE$1,'C5 - Emissions methodology 2018'!$A$1:$K$1,0))</f>
        <v>Transportation services</v>
      </c>
    </row>
    <row r="142" spans="1:83" hidden="1" x14ac:dyDescent="0.25">
      <c r="A142">
        <v>5197</v>
      </c>
      <c r="B142" t="s">
        <v>202</v>
      </c>
      <c r="C142" t="s">
        <v>27</v>
      </c>
      <c r="D142">
        <v>2016</v>
      </c>
      <c r="E142" t="s">
        <v>32</v>
      </c>
      <c r="F142" t="s">
        <v>33</v>
      </c>
      <c r="G142">
        <v>2016</v>
      </c>
      <c r="H142">
        <v>87678</v>
      </c>
      <c r="I142">
        <v>100</v>
      </c>
      <c r="J142">
        <v>2025</v>
      </c>
      <c r="K142">
        <v>100</v>
      </c>
      <c r="L142">
        <v>0</v>
      </c>
      <c r="M142">
        <v>2017</v>
      </c>
      <c r="N142">
        <v>87678</v>
      </c>
      <c r="O142" t="s">
        <v>24</v>
      </c>
      <c r="P142">
        <v>3.3178136458487799</v>
      </c>
      <c r="Q142">
        <v>1</v>
      </c>
      <c r="R142" t="s">
        <v>25</v>
      </c>
      <c r="S142">
        <v>0</v>
      </c>
      <c r="T142">
        <v>-1.11368485725649E-2</v>
      </c>
      <c r="AU142">
        <v>87678</v>
      </c>
      <c r="AV142">
        <v>87678</v>
      </c>
      <c r="AW142">
        <v>76718.25</v>
      </c>
      <c r="AX142">
        <v>65758.5</v>
      </c>
      <c r="AY142">
        <v>54798.75</v>
      </c>
      <c r="AZ142">
        <v>43839</v>
      </c>
      <c r="BA142">
        <v>32879.25</v>
      </c>
      <c r="BB142">
        <v>21919.5</v>
      </c>
      <c r="BC142">
        <v>10959.75</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s="8" t="b">
        <f>IF(ISNUMBER(VLOOKUP(A142,profiles_2021!A:A,1,FALSE)),TRUE,FALSE)</f>
        <v>0</v>
      </c>
      <c r="CE142" t="str">
        <f>INDEX('C5 - Emissions methodology 2018'!$A$2:$K$2628,MATCH($A142,'C5 - Emissions methodology 2018'!$A$2:$A$2628,0),MATCH(CE$1,'C5 - Emissions methodology 2018'!$A$1:$K$1,0))</f>
        <v>Retail</v>
      </c>
    </row>
    <row r="143" spans="1:83" hidden="1" x14ac:dyDescent="0.25">
      <c r="A143">
        <v>5198</v>
      </c>
      <c r="B143" t="s">
        <v>203</v>
      </c>
      <c r="C143" t="s">
        <v>109</v>
      </c>
      <c r="D143">
        <v>2015</v>
      </c>
      <c r="E143" t="s">
        <v>88</v>
      </c>
      <c r="F143" t="s">
        <v>54</v>
      </c>
      <c r="G143">
        <v>2011</v>
      </c>
      <c r="H143">
        <v>21826</v>
      </c>
      <c r="I143">
        <v>100</v>
      </c>
      <c r="J143">
        <v>2020</v>
      </c>
      <c r="K143">
        <v>55</v>
      </c>
      <c r="L143">
        <v>100</v>
      </c>
      <c r="M143">
        <v>2017</v>
      </c>
      <c r="N143">
        <v>13228</v>
      </c>
      <c r="O143" t="s">
        <v>45</v>
      </c>
      <c r="P143">
        <v>3.53536822695854</v>
      </c>
      <c r="Q143">
        <v>1</v>
      </c>
      <c r="R143" t="s">
        <v>25</v>
      </c>
      <c r="S143">
        <v>9821.7000000000007</v>
      </c>
      <c r="T143">
        <v>-1.11368485725649E-2</v>
      </c>
      <c r="AP143">
        <v>21826</v>
      </c>
      <c r="AQ143">
        <v>20393</v>
      </c>
      <c r="AR143">
        <v>18960</v>
      </c>
      <c r="AS143">
        <v>17527</v>
      </c>
      <c r="AT143">
        <v>16094</v>
      </c>
      <c r="AU143">
        <v>14661</v>
      </c>
      <c r="AV143">
        <v>13228</v>
      </c>
      <c r="AW143">
        <v>12092.5666666666</v>
      </c>
      <c r="AX143">
        <v>10957.1333333333</v>
      </c>
      <c r="AY143">
        <v>9821.7000000000007</v>
      </c>
      <c r="AZ143">
        <v>9712.3172143748307</v>
      </c>
      <c r="BA143">
        <v>9604.1526082696291</v>
      </c>
      <c r="BB143">
        <v>9497.1926150035197</v>
      </c>
      <c r="BC143">
        <v>9391.4238189857497</v>
      </c>
      <c r="BD143">
        <v>9286.8329540329196</v>
      </c>
      <c r="BE143">
        <v>9183.4069017051497</v>
      </c>
      <c r="BF143">
        <v>9081.1326896606206</v>
      </c>
      <c r="BG143">
        <v>8979.9974900284997</v>
      </c>
      <c r="BH143">
        <v>8879.9886178000397</v>
      </c>
      <c r="BI143">
        <v>8781.0935292374998</v>
      </c>
      <c r="BJ143">
        <v>8683.2998203008501</v>
      </c>
      <c r="BK143">
        <v>8586.59522509198</v>
      </c>
      <c r="BL143">
        <v>8490.9676143162196</v>
      </c>
      <c r="BM143">
        <v>8396.4049937610307</v>
      </c>
      <c r="BN143">
        <v>8302.8955027915799</v>
      </c>
      <c r="BO143">
        <v>8210.4274128631605</v>
      </c>
      <c r="BP143">
        <v>8118.9891260500699</v>
      </c>
      <c r="BQ143">
        <v>8028.5691735909504</v>
      </c>
      <c r="BR143">
        <v>7939.1562144502996</v>
      </c>
      <c r="BS143">
        <v>7850.7390338960304</v>
      </c>
      <c r="BT143">
        <v>7763.3065420928097</v>
      </c>
      <c r="BU143">
        <v>7676.8477727111203</v>
      </c>
      <c r="BV143">
        <v>7591.3518815518</v>
      </c>
      <c r="BW143">
        <v>7506.8081451858998</v>
      </c>
      <c r="BX143">
        <v>7423.2059596096697</v>
      </c>
      <c r="BY143">
        <v>7340.5348389145402</v>
      </c>
      <c r="BZ143">
        <v>7258.78441397191</v>
      </c>
      <c r="CA143">
        <v>7177.9444311326097</v>
      </c>
      <c r="CB143">
        <v>7098.0047509407996</v>
      </c>
      <c r="CC143">
        <v>7018.9553468622298</v>
      </c>
      <c r="CD143" s="8" t="b">
        <f>IF(ISNUMBER(VLOOKUP(A143,profiles_2021!A:A,1,FALSE)),TRUE,FALSE)</f>
        <v>0</v>
      </c>
      <c r="CE143" t="str">
        <f>INDEX('C5 - Emissions methodology 2018'!$A$2:$K$2628,MATCH($A143,'C5 - Emissions methodology 2018'!$A$2:$A$2628,0),MATCH(CE$1,'C5 - Emissions methodology 2018'!$A$1:$K$1,0))</f>
        <v>Manufacturing</v>
      </c>
    </row>
    <row r="144" spans="1:83" x14ac:dyDescent="0.25">
      <c r="A144">
        <v>5300</v>
      </c>
      <c r="B144" t="s">
        <v>204</v>
      </c>
      <c r="C144" t="s">
        <v>136</v>
      </c>
      <c r="D144">
        <v>2016</v>
      </c>
      <c r="E144" t="s">
        <v>28</v>
      </c>
      <c r="F144" t="s">
        <v>23</v>
      </c>
      <c r="G144">
        <v>2015</v>
      </c>
      <c r="H144">
        <v>22532150</v>
      </c>
      <c r="I144">
        <v>100</v>
      </c>
      <c r="J144">
        <v>2030</v>
      </c>
      <c r="K144">
        <v>42</v>
      </c>
      <c r="L144">
        <v>0</v>
      </c>
      <c r="M144">
        <v>2017</v>
      </c>
      <c r="N144">
        <v>22532150</v>
      </c>
      <c r="O144" t="s">
        <v>24</v>
      </c>
      <c r="P144">
        <v>3.0724971174390201</v>
      </c>
      <c r="Q144">
        <v>1</v>
      </c>
      <c r="R144" t="s">
        <v>25</v>
      </c>
      <c r="S144">
        <v>13068647</v>
      </c>
      <c r="T144">
        <v>-1.11368485725649E-2</v>
      </c>
      <c r="AT144">
        <v>22532150</v>
      </c>
      <c r="AU144">
        <v>22532150</v>
      </c>
      <c r="AV144">
        <v>22532150</v>
      </c>
      <c r="AW144">
        <v>21804188.230769198</v>
      </c>
      <c r="AX144">
        <v>21076226.461538401</v>
      </c>
      <c r="AY144">
        <v>20348264.692307599</v>
      </c>
      <c r="AZ144">
        <v>19620302.923076902</v>
      </c>
      <c r="BA144">
        <v>18892341.1538461</v>
      </c>
      <c r="BB144">
        <v>18164379.384615298</v>
      </c>
      <c r="BC144">
        <v>17436417.615384601</v>
      </c>
      <c r="BD144">
        <v>16708455.846153799</v>
      </c>
      <c r="BE144">
        <v>15980494.076923</v>
      </c>
      <c r="BF144">
        <v>15252532.307692301</v>
      </c>
      <c r="BG144">
        <v>14524570.538461501</v>
      </c>
      <c r="BH144">
        <v>13796608.769230699</v>
      </c>
      <c r="BI144">
        <v>13068647</v>
      </c>
      <c r="BJ144">
        <v>12923103.457312601</v>
      </c>
      <c r="BK144">
        <v>12779180.811021</v>
      </c>
      <c r="BL144">
        <v>12636861.0094472</v>
      </c>
      <c r="BM144">
        <v>12496126.2019524</v>
      </c>
      <c r="BN144">
        <v>12356958.736697599</v>
      </c>
      <c r="BO144">
        <v>12219341.1584296</v>
      </c>
      <c r="BP144">
        <v>12083256.2062917</v>
      </c>
      <c r="BQ144">
        <v>11948686.811658701</v>
      </c>
      <c r="BR144">
        <v>11815616.095996199</v>
      </c>
      <c r="BS144">
        <v>11684027.3687436</v>
      </c>
      <c r="BT144">
        <v>11553904.1252202</v>
      </c>
      <c r="BU144">
        <v>11425230.044555601</v>
      </c>
      <c r="BV144">
        <v>11297988.9876427</v>
      </c>
      <c r="BW144">
        <v>11172164.995112799</v>
      </c>
      <c r="BX144">
        <v>11047742.2853345</v>
      </c>
      <c r="BY144">
        <v>10924705.252434</v>
      </c>
      <c r="BZ144">
        <v>10803038.4643378</v>
      </c>
      <c r="CA144">
        <v>10682726.6608369</v>
      </c>
      <c r="CB144">
        <v>10563754.751673</v>
      </c>
      <c r="CC144">
        <v>10446107.814645899</v>
      </c>
      <c r="CD144" s="8" t="b">
        <f>IF(ISNUMBER(VLOOKUP(A144,profiles_2021!A:A,1,FALSE)),TRUE,FALSE)</f>
        <v>1</v>
      </c>
      <c r="CE144" t="str">
        <f>INDEX('C5 - Emissions methodology 2018'!$A$2:$K$2628,MATCH($A144,'C5 - Emissions methodology 2018'!$A$2:$A$2628,0),MATCH(CE$1,'C5 - Emissions methodology 2018'!$A$1:$K$1,0))</f>
        <v>Power generation</v>
      </c>
    </row>
    <row r="145" spans="1:83" hidden="1" x14ac:dyDescent="0.25">
      <c r="A145">
        <v>5323</v>
      </c>
      <c r="B145" t="s">
        <v>205</v>
      </c>
      <c r="C145" t="s">
        <v>39</v>
      </c>
      <c r="D145">
        <v>2015</v>
      </c>
      <c r="E145" t="s">
        <v>28</v>
      </c>
      <c r="F145" t="s">
        <v>23</v>
      </c>
      <c r="G145">
        <v>2015</v>
      </c>
      <c r="H145">
        <v>576790</v>
      </c>
      <c r="I145">
        <v>95</v>
      </c>
      <c r="J145">
        <v>2018</v>
      </c>
      <c r="K145">
        <v>5</v>
      </c>
      <c r="L145">
        <v>30</v>
      </c>
      <c r="M145">
        <v>2017</v>
      </c>
      <c r="N145">
        <v>568138.15</v>
      </c>
      <c r="O145" t="s">
        <v>24</v>
      </c>
      <c r="P145">
        <v>2.6444479229024398</v>
      </c>
      <c r="Q145">
        <v>1</v>
      </c>
      <c r="R145" t="s">
        <v>25</v>
      </c>
      <c r="S145">
        <v>547950.5</v>
      </c>
      <c r="T145">
        <v>-1.11368485725649E-2</v>
      </c>
      <c r="AT145">
        <v>576790</v>
      </c>
      <c r="AU145">
        <v>572464.07499999995</v>
      </c>
      <c r="AV145">
        <v>568138.15</v>
      </c>
      <c r="AW145">
        <v>547950.5</v>
      </c>
      <c r="AX145">
        <v>541848.058256238</v>
      </c>
      <c r="AY145">
        <v>535813.57848210004</v>
      </c>
      <c r="AZ145">
        <v>529846.30379542103</v>
      </c>
      <c r="BA145">
        <v>523945.48574331799</v>
      </c>
      <c r="BB145">
        <v>518110.38420831598</v>
      </c>
      <c r="BC145">
        <v>512340.26731551398</v>
      </c>
      <c r="BD145">
        <v>506634.411340794</v>
      </c>
      <c r="BE145">
        <v>500992.10062004102</v>
      </c>
      <c r="BF145">
        <v>495412.62745938502</v>
      </c>
      <c r="BG145">
        <v>489895.29204643302</v>
      </c>
      <c r="BH145">
        <v>484439.40236249898</v>
      </c>
      <c r="BI145">
        <v>479044.27409580402</v>
      </c>
      <c r="BJ145">
        <v>473709.23055564502</v>
      </c>
      <c r="BK145">
        <v>468433.60258752102</v>
      </c>
      <c r="BL145">
        <v>463216.72848920198</v>
      </c>
      <c r="BM145">
        <v>458057.953927739</v>
      </c>
      <c r="BN145">
        <v>452956.63185738702</v>
      </c>
      <c r="BO145">
        <v>447912.12243845197</v>
      </c>
      <c r="BP145">
        <v>442923.79295703903</v>
      </c>
      <c r="BQ145">
        <v>437991.01774569001</v>
      </c>
      <c r="BR145">
        <v>433113.17810491298</v>
      </c>
      <c r="BS145">
        <v>428289.662225576</v>
      </c>
      <c r="BT145">
        <v>423519.865112175</v>
      </c>
      <c r="BU145">
        <v>418803.188506948</v>
      </c>
      <c r="BV145">
        <v>414139.04081483802</v>
      </c>
      <c r="BW145">
        <v>409526.83702929597</v>
      </c>
      <c r="BX145">
        <v>404965.99865889997</v>
      </c>
      <c r="BY145">
        <v>400455.95365479798</v>
      </c>
      <c r="BZ145">
        <v>395996.13633896201</v>
      </c>
      <c r="CA145">
        <v>391585.98733323399</v>
      </c>
      <c r="CB145">
        <v>387224.95348916599</v>
      </c>
      <c r="CC145">
        <v>382912.48781863798</v>
      </c>
      <c r="CD145" s="8" t="b">
        <f>IF(ISNUMBER(VLOOKUP(A145,profiles_2021!A:A,1,FALSE)),TRUE,FALSE)</f>
        <v>0</v>
      </c>
      <c r="CE145" t="str">
        <f>INDEX('C5 - Emissions methodology 2018'!$A$2:$K$2628,MATCH($A145,'C5 - Emissions methodology 2018'!$A$2:$A$2628,0),MATCH(CE$1,'C5 - Emissions methodology 2018'!$A$1:$K$1,0))</f>
        <v>Infrastructure</v>
      </c>
    </row>
    <row r="146" spans="1:83" x14ac:dyDescent="0.25">
      <c r="A146">
        <v>5351</v>
      </c>
      <c r="B146" t="s">
        <v>206</v>
      </c>
      <c r="C146" t="s">
        <v>59</v>
      </c>
      <c r="D146">
        <v>2013</v>
      </c>
      <c r="E146" t="s">
        <v>28</v>
      </c>
      <c r="F146" t="s">
        <v>23</v>
      </c>
      <c r="G146">
        <v>2005</v>
      </c>
      <c r="H146">
        <v>91558</v>
      </c>
      <c r="I146">
        <v>95</v>
      </c>
      <c r="J146">
        <v>2020</v>
      </c>
      <c r="K146">
        <v>23</v>
      </c>
      <c r="L146">
        <v>100</v>
      </c>
      <c r="M146">
        <v>2018</v>
      </c>
      <c r="N146">
        <v>70499.66</v>
      </c>
      <c r="O146" t="s">
        <v>24</v>
      </c>
      <c r="P146">
        <v>2.8253750094585399</v>
      </c>
      <c r="Q146">
        <v>1</v>
      </c>
      <c r="R146" t="s">
        <v>25</v>
      </c>
      <c r="S146">
        <v>70499.66</v>
      </c>
      <c r="T146">
        <v>-1.11368485725649E-2</v>
      </c>
      <c r="AJ146">
        <v>91558</v>
      </c>
      <c r="AK146">
        <v>89938.127692307695</v>
      </c>
      <c r="AL146">
        <v>88318.255384615302</v>
      </c>
      <c r="AM146">
        <v>86698.383076922997</v>
      </c>
      <c r="AN146">
        <v>85078.510769230707</v>
      </c>
      <c r="AO146">
        <v>83458.638461538401</v>
      </c>
      <c r="AP146">
        <v>81838.766153846096</v>
      </c>
      <c r="AQ146">
        <v>80218.893846153805</v>
      </c>
      <c r="AR146">
        <v>78599.0215384615</v>
      </c>
      <c r="AS146">
        <v>76979.149230769195</v>
      </c>
      <c r="AT146">
        <v>75359.276923076904</v>
      </c>
      <c r="AU146">
        <v>73739.404615384599</v>
      </c>
      <c r="AV146">
        <v>72119.532307692294</v>
      </c>
      <c r="AW146">
        <v>70499.66</v>
      </c>
      <c r="AX146">
        <v>70499.66</v>
      </c>
      <c r="AY146">
        <v>70499.66</v>
      </c>
      <c r="AZ146">
        <v>69714.515962162695</v>
      </c>
      <c r="BA146">
        <v>68938.115954582405</v>
      </c>
      <c r="BB146">
        <v>68170.3625963183</v>
      </c>
      <c r="BC146">
        <v>67411.159590946205</v>
      </c>
      <c r="BD146">
        <v>66660.411714480899</v>
      </c>
      <c r="BE146">
        <v>65918.024803431894</v>
      </c>
      <c r="BF146">
        <v>65183.905742993498</v>
      </c>
      <c r="BG146">
        <v>64457.962455365399</v>
      </c>
      <c r="BH146">
        <v>63740.103888203899</v>
      </c>
      <c r="BI146">
        <v>63030.240003201397</v>
      </c>
      <c r="BJ146">
        <v>62328.281764793399</v>
      </c>
      <c r="BK146">
        <v>61634.141128990697</v>
      </c>
      <c r="BL146">
        <v>60947.731032336997</v>
      </c>
      <c r="BM146">
        <v>60268.965380988499</v>
      </c>
      <c r="BN146">
        <v>59597.759039915203</v>
      </c>
      <c r="BO146">
        <v>58934.027822223499</v>
      </c>
      <c r="BP146">
        <v>58277.688478596101</v>
      </c>
      <c r="BQ146">
        <v>57628.658686850802</v>
      </c>
      <c r="BR146">
        <v>56986.857041615302</v>
      </c>
      <c r="BS146">
        <v>56352.203044116497</v>
      </c>
      <c r="BT146">
        <v>55724.617092083703</v>
      </c>
      <c r="BU146">
        <v>55104.020469764997</v>
      </c>
      <c r="BV146">
        <v>54490.335338053701</v>
      </c>
      <c r="BW146">
        <v>53883.484724725502</v>
      </c>
      <c r="BX146">
        <v>53283.392514784202</v>
      </c>
      <c r="BY146">
        <v>52689.983440914497</v>
      </c>
      <c r="BZ146">
        <v>52103.183074041997</v>
      </c>
      <c r="CA146">
        <v>51522.917813997803</v>
      </c>
      <c r="CB146">
        <v>50949.114880286601</v>
      </c>
      <c r="CC146">
        <v>50381.702302958598</v>
      </c>
      <c r="CD146" s="8" t="b">
        <f>IF(ISNUMBER(VLOOKUP(A146,profiles_2021!A:A,1,FALSE)),TRUE,FALSE)</f>
        <v>1</v>
      </c>
      <c r="CE146" t="str">
        <f>INDEX('C5 - Emissions methodology 2018'!$A$2:$K$2628,MATCH($A146,'C5 - Emissions methodology 2018'!$A$2:$A$2628,0),MATCH(CE$1,'C5 - Emissions methodology 2018'!$A$1:$K$1,0))</f>
        <v>Biotech, health care &amp; pharma</v>
      </c>
    </row>
    <row r="147" spans="1:83" hidden="1" x14ac:dyDescent="0.25">
      <c r="A147">
        <v>41374</v>
      </c>
      <c r="B147" t="s">
        <v>207</v>
      </c>
      <c r="C147" t="s">
        <v>208</v>
      </c>
      <c r="D147">
        <v>2017</v>
      </c>
      <c r="E147" t="s">
        <v>28</v>
      </c>
      <c r="F147" t="s">
        <v>23</v>
      </c>
      <c r="G147">
        <v>2012</v>
      </c>
      <c r="H147">
        <v>25489.759999999998</v>
      </c>
      <c r="I147">
        <v>100</v>
      </c>
      <c r="J147">
        <v>2020</v>
      </c>
      <c r="K147">
        <v>10</v>
      </c>
      <c r="L147">
        <v>81.91</v>
      </c>
      <c r="M147">
        <v>2017</v>
      </c>
      <c r="N147">
        <v>23402</v>
      </c>
      <c r="O147" t="s">
        <v>24</v>
      </c>
      <c r="P147">
        <v>2.7453684026585399</v>
      </c>
      <c r="Q147">
        <v>1</v>
      </c>
      <c r="R147" t="s">
        <v>25</v>
      </c>
      <c r="S147">
        <v>22940.784</v>
      </c>
      <c r="T147">
        <v>-1.11368485725649E-2</v>
      </c>
      <c r="AQ147">
        <v>25489.759999999998</v>
      </c>
      <c r="AR147">
        <v>25072.207999999999</v>
      </c>
      <c r="AS147">
        <v>24654.655999999999</v>
      </c>
      <c r="AT147">
        <v>24237.103999999999</v>
      </c>
      <c r="AU147">
        <v>23819.552</v>
      </c>
      <c r="AV147">
        <v>23402</v>
      </c>
      <c r="AW147">
        <v>23248.261333333299</v>
      </c>
      <c r="AX147">
        <v>23094.522666666599</v>
      </c>
      <c r="AY147">
        <v>22940.784</v>
      </c>
      <c r="AZ147">
        <v>22685.295962455999</v>
      </c>
      <c r="BA147">
        <v>22432.653256498299</v>
      </c>
      <c r="BB147">
        <v>22182.8241940999</v>
      </c>
      <c r="BC147">
        <v>21935.777440138299</v>
      </c>
      <c r="BD147">
        <v>21691.482008465999</v>
      </c>
      <c r="BE147">
        <v>21449.907258023199</v>
      </c>
      <c r="BF147">
        <v>21211.022888995099</v>
      </c>
      <c r="BG147">
        <v>20974.7989390111</v>
      </c>
      <c r="BH147">
        <v>20741.205779387401</v>
      </c>
      <c r="BI147">
        <v>20510.214111409899</v>
      </c>
      <c r="BJ147">
        <v>20281.794962660199</v>
      </c>
      <c r="BK147">
        <v>20055.9196833813</v>
      </c>
      <c r="BL147">
        <v>19832.559942884</v>
      </c>
      <c r="BM147">
        <v>19611.687725993699</v>
      </c>
      <c r="BN147">
        <v>19393.2753295369</v>
      </c>
      <c r="BO147">
        <v>19177.295358865798</v>
      </c>
      <c r="BP147">
        <v>18963.720724422801</v>
      </c>
      <c r="BQ147">
        <v>18752.524638342398</v>
      </c>
      <c r="BR147">
        <v>18543.680611091899</v>
      </c>
      <c r="BS147">
        <v>18337.162448148199</v>
      </c>
      <c r="BT147">
        <v>18132.944246712599</v>
      </c>
      <c r="BU147">
        <v>17931.0003924622</v>
      </c>
      <c r="BV147">
        <v>17731.3055563368</v>
      </c>
      <c r="BW147">
        <v>17533.834691362001</v>
      </c>
      <c r="BX147">
        <v>17338.563029507899</v>
      </c>
      <c r="BY147">
        <v>17145.466078582402</v>
      </c>
      <c r="BZ147">
        <v>16954.5196191592</v>
      </c>
      <c r="CA147">
        <v>16765.699701540001</v>
      </c>
      <c r="CB147">
        <v>16578.9826427509</v>
      </c>
      <c r="CC147">
        <v>16394.345023571401</v>
      </c>
      <c r="CD147" s="8" t="b">
        <f>IF(ISNUMBER(VLOOKUP(A147,profiles_2021!A:A,1,FALSE)),TRUE,FALSE)</f>
        <v>0</v>
      </c>
      <c r="CE147" t="str">
        <f>INDEX('C5 - Emissions methodology 2018'!$A$2:$K$2628,MATCH($A147,'C5 - Emissions methodology 2018'!$A$2:$A$2628,0),MATCH(CE$1,'C5 - Emissions methodology 2018'!$A$1:$K$1,0))</f>
        <v>Apparel</v>
      </c>
    </row>
    <row r="148" spans="1:83" x14ac:dyDescent="0.25">
      <c r="A148">
        <v>5344</v>
      </c>
      <c r="B148" t="s">
        <v>209</v>
      </c>
      <c r="C148" t="s">
        <v>52</v>
      </c>
      <c r="D148">
        <v>2017</v>
      </c>
      <c r="E148" t="s">
        <v>22</v>
      </c>
      <c r="F148" t="s">
        <v>23</v>
      </c>
      <c r="G148">
        <v>2015</v>
      </c>
      <c r="H148">
        <v>465965</v>
      </c>
      <c r="I148">
        <v>100</v>
      </c>
      <c r="J148">
        <v>2025</v>
      </c>
      <c r="K148">
        <v>80</v>
      </c>
      <c r="L148">
        <v>32</v>
      </c>
      <c r="M148">
        <v>2017</v>
      </c>
      <c r="N148">
        <v>346677.96</v>
      </c>
      <c r="O148" t="s">
        <v>24</v>
      </c>
      <c r="P148">
        <v>3.4478514745487798</v>
      </c>
      <c r="Q148">
        <v>1</v>
      </c>
      <c r="R148" t="s">
        <v>25</v>
      </c>
      <c r="S148">
        <v>93193</v>
      </c>
      <c r="T148">
        <v>-1.11368485725649E-2</v>
      </c>
      <c r="AT148">
        <v>465965</v>
      </c>
      <c r="AU148">
        <v>406321.48</v>
      </c>
      <c r="AV148">
        <v>346677.96</v>
      </c>
      <c r="AW148">
        <v>314992.34000000003</v>
      </c>
      <c r="AX148">
        <v>283306.71999999997</v>
      </c>
      <c r="AY148">
        <v>251621.1</v>
      </c>
      <c r="AZ148">
        <v>219935.48</v>
      </c>
      <c r="BA148">
        <v>188249.86</v>
      </c>
      <c r="BB148">
        <v>156564.24</v>
      </c>
      <c r="BC148">
        <v>124878.62</v>
      </c>
      <c r="BD148">
        <v>93193</v>
      </c>
      <c r="BE148">
        <v>92155.1236709769</v>
      </c>
      <c r="BF148">
        <v>91128.8060134673</v>
      </c>
      <c r="BG148">
        <v>90113.918300296602</v>
      </c>
      <c r="BH148">
        <v>89110.333237905696</v>
      </c>
      <c r="BI148">
        <v>88117.924950384404</v>
      </c>
      <c r="BJ148">
        <v>87136.568963683298</v>
      </c>
      <c r="BK148">
        <v>86166.142190001905</v>
      </c>
      <c r="BL148">
        <v>85206.522912349799</v>
      </c>
      <c r="BM148">
        <v>84257.590769280097</v>
      </c>
      <c r="BN148">
        <v>83319.226739793507</v>
      </c>
      <c r="BO148">
        <v>82391.313128409194</v>
      </c>
      <c r="BP148">
        <v>81473.733550403398</v>
      </c>
      <c r="BQ148">
        <v>80566.372917211003</v>
      </c>
      <c r="BR148">
        <v>79669.117421991206</v>
      </c>
      <c r="BS148">
        <v>78781.854525352595</v>
      </c>
      <c r="BT148">
        <v>77904.472941237895</v>
      </c>
      <c r="BU148">
        <v>77036.862622965898</v>
      </c>
      <c r="BV148">
        <v>76178.914749428397</v>
      </c>
      <c r="BW148">
        <v>75330.521711441703</v>
      </c>
      <c r="BX148">
        <v>74491.577098249094</v>
      </c>
      <c r="BY148">
        <v>73661.975684174293</v>
      </c>
      <c r="BZ148">
        <v>72841.613415423693</v>
      </c>
      <c r="CA148">
        <v>72030.387397034807</v>
      </c>
      <c r="CB148">
        <v>71228.195879970895</v>
      </c>
      <c r="CC148">
        <v>70434.938248358594</v>
      </c>
      <c r="CD148" s="8" t="b">
        <f>IF(ISNUMBER(VLOOKUP(A148,profiles_2021!A:A,1,FALSE)),TRUE,FALSE)</f>
        <v>1</v>
      </c>
      <c r="CE148" t="str">
        <f>INDEX('C5 - Emissions methodology 2018'!$A$2:$K$2628,MATCH($A148,'C5 - Emissions methodology 2018'!$A$2:$A$2628,0),MATCH(CE$1,'C5 - Emissions methodology 2018'!$A$1:$K$1,0))</f>
        <v>Manufacturing</v>
      </c>
    </row>
    <row r="149" spans="1:83" hidden="1" x14ac:dyDescent="0.25">
      <c r="A149">
        <v>5532</v>
      </c>
      <c r="B149" t="s">
        <v>210</v>
      </c>
      <c r="C149" t="s">
        <v>211</v>
      </c>
      <c r="D149">
        <v>2017</v>
      </c>
      <c r="E149" t="s">
        <v>28</v>
      </c>
      <c r="F149" t="s">
        <v>23</v>
      </c>
      <c r="G149">
        <v>2015</v>
      </c>
      <c r="H149">
        <v>217126.79</v>
      </c>
      <c r="I149">
        <v>100</v>
      </c>
      <c r="J149">
        <v>2022</v>
      </c>
      <c r="K149">
        <v>13</v>
      </c>
      <c r="L149">
        <v>96</v>
      </c>
      <c r="M149">
        <v>2017</v>
      </c>
      <c r="N149">
        <v>195103</v>
      </c>
      <c r="O149" t="s">
        <v>24</v>
      </c>
      <c r="P149">
        <v>2.7763631761146299</v>
      </c>
      <c r="Q149">
        <v>1</v>
      </c>
      <c r="R149" t="s">
        <v>25</v>
      </c>
      <c r="S149">
        <v>188900.30729999999</v>
      </c>
      <c r="T149">
        <v>-1.11368485725649E-2</v>
      </c>
      <c r="AT149">
        <v>217126.79</v>
      </c>
      <c r="AU149">
        <v>206114.89499999999</v>
      </c>
      <c r="AV149">
        <v>195103</v>
      </c>
      <c r="AW149">
        <v>193862.46145999999</v>
      </c>
      <c r="AX149">
        <v>192621.92292000001</v>
      </c>
      <c r="AY149">
        <v>191381.38438</v>
      </c>
      <c r="AZ149">
        <v>190140.84583999999</v>
      </c>
      <c r="BA149">
        <v>188900.30729999999</v>
      </c>
      <c r="BB149">
        <v>186796.55318228799</v>
      </c>
      <c r="BC149">
        <v>184716.22825561999</v>
      </c>
      <c r="BD149">
        <v>182659.07159264199</v>
      </c>
      <c r="BE149">
        <v>180624.82517190999</v>
      </c>
      <c r="BF149">
        <v>178613.233845524</v>
      </c>
      <c r="BG149">
        <v>176624.04530713</v>
      </c>
      <c r="BH149">
        <v>174657.01006027099</v>
      </c>
      <c r="BI149">
        <v>172711.88138709299</v>
      </c>
      <c r="BJ149">
        <v>170788.41531740199</v>
      </c>
      <c r="BK149">
        <v>168886.37059806401</v>
      </c>
      <c r="BL149">
        <v>167005.508662743</v>
      </c>
      <c r="BM149">
        <v>165145.59360198199</v>
      </c>
      <c r="BN149">
        <v>163306.39213361</v>
      </c>
      <c r="BO149">
        <v>161487.67357348601</v>
      </c>
      <c r="BP149">
        <v>159689.20980656199</v>
      </c>
      <c r="BQ149">
        <v>157910.77525827399</v>
      </c>
      <c r="BR149">
        <v>156152.14686624601</v>
      </c>
      <c r="BS149">
        <v>154413.10405231599</v>
      </c>
      <c r="BT149">
        <v>152693.42869486599</v>
      </c>
      <c r="BU149">
        <v>150992.905101465</v>
      </c>
      <c r="BV149">
        <v>149311.31998181899</v>
      </c>
      <c r="BW149">
        <v>147648.46242101101</v>
      </c>
      <c r="BX149">
        <v>146004.12385305599</v>
      </c>
      <c r="BY149">
        <v>144378.09803473501</v>
      </c>
      <c r="BZ149">
        <v>142770.181019727</v>
      </c>
      <c r="CA149">
        <v>141180.171133033</v>
      </c>
      <c r="CB149">
        <v>139607.868945675</v>
      </c>
      <c r="CC149">
        <v>138053.077249689</v>
      </c>
      <c r="CD149" s="8" t="b">
        <f>IF(ISNUMBER(VLOOKUP(A149,profiles_2021!A:A,1,FALSE)),TRUE,FALSE)</f>
        <v>0</v>
      </c>
      <c r="CE149" t="str">
        <f>INDEX('C5 - Emissions methodology 2018'!$A$2:$K$2628,MATCH($A149,'C5 - Emissions methodology 2018'!$A$2:$A$2628,0),MATCH(CE$1,'C5 - Emissions methodology 2018'!$A$1:$K$1,0))</f>
        <v>Services</v>
      </c>
    </row>
    <row r="150" spans="1:83" hidden="1" x14ac:dyDescent="0.25">
      <c r="A150">
        <v>70158</v>
      </c>
      <c r="B150" t="s">
        <v>212</v>
      </c>
      <c r="C150" t="s">
        <v>213</v>
      </c>
      <c r="D150">
        <v>2017</v>
      </c>
      <c r="E150" t="s">
        <v>44</v>
      </c>
      <c r="F150" t="s">
        <v>33</v>
      </c>
      <c r="G150">
        <v>2018</v>
      </c>
      <c r="H150">
        <v>5246856</v>
      </c>
      <c r="I150">
        <v>80</v>
      </c>
      <c r="J150">
        <v>2019</v>
      </c>
      <c r="K150">
        <v>77</v>
      </c>
      <c r="L150">
        <v>75</v>
      </c>
      <c r="M150">
        <v>2018</v>
      </c>
      <c r="N150">
        <v>2216796.66</v>
      </c>
      <c r="O150" t="s">
        <v>24</v>
      </c>
      <c r="P150">
        <v>2.8854027343804902</v>
      </c>
      <c r="Q150">
        <v>1</v>
      </c>
      <c r="R150" t="s">
        <v>25</v>
      </c>
      <c r="S150">
        <v>1206776.8799999999</v>
      </c>
      <c r="T150">
        <v>-1.11368485725649E-2</v>
      </c>
      <c r="AW150">
        <v>2216796.66</v>
      </c>
      <c r="AX150">
        <v>1206776.8799999999</v>
      </c>
      <c r="AY150">
        <v>1193337.1886265599</v>
      </c>
      <c r="AZ150">
        <v>1180047.17306082</v>
      </c>
      <c r="BA150">
        <v>1166905.1663859601</v>
      </c>
      <c r="BB150">
        <v>1153909.52024937</v>
      </c>
      <c r="BC150">
        <v>1141058.6046559101</v>
      </c>
      <c r="BD150">
        <v>1128350.8077634401</v>
      </c>
      <c r="BE150">
        <v>1115784.53568065</v>
      </c>
      <c r="BF150">
        <v>1103358.2122671599</v>
      </c>
      <c r="BG150">
        <v>1091070.2789358499</v>
      </c>
      <c r="BH150">
        <v>1078919.19445731</v>
      </c>
      <c r="BI150">
        <v>1066903.4347666099</v>
      </c>
      <c r="BJ150">
        <v>1055021.49277206</v>
      </c>
      <c r="BK150">
        <v>1043271.87816626</v>
      </c>
      <c r="BL150">
        <v>1031653.1172391</v>
      </c>
      <c r="BM150">
        <v>1020163.752693</v>
      </c>
      <c r="BN150">
        <v>1008802.3434600401</v>
      </c>
      <c r="BO150">
        <v>997567.46452127805</v>
      </c>
      <c r="BP150">
        <v>986457.70672798704</v>
      </c>
      <c r="BQ150">
        <v>975471.67662491696</v>
      </c>
      <c r="BR150">
        <v>964607.99627551995</v>
      </c>
      <c r="BS150">
        <v>953865.30308911402</v>
      </c>
      <c r="BT150">
        <v>943242.24964998697</v>
      </c>
      <c r="BU150">
        <v>932737.50354839</v>
      </c>
      <c r="BV150">
        <v>922349.74721341894</v>
      </c>
      <c r="BW150">
        <v>912077.67774775997</v>
      </c>
      <c r="BX150">
        <v>901920.00676426606</v>
      </c>
      <c r="BY150">
        <v>891875.46022436605</v>
      </c>
      <c r="BZ150">
        <v>881942.77827826003</v>
      </c>
      <c r="CA150">
        <v>872120.715106908</v>
      </c>
      <c r="CB150">
        <v>862408.03876576503</v>
      </c>
      <c r="CC150">
        <v>852803.53103026794</v>
      </c>
      <c r="CD150" s="8" t="b">
        <f>IF(ISNUMBER(VLOOKUP(A150,profiles_2021!A:A,1,FALSE)),TRUE,FALSE)</f>
        <v>0</v>
      </c>
      <c r="CE150" t="str">
        <f>INDEX('C5 - Emissions methodology 2018'!$A$2:$K$2628,MATCH($A150,'C5 - Emissions methodology 2018'!$A$2:$A$2628,0),MATCH(CE$1,'C5 - Emissions methodology 2018'!$A$1:$K$1,0))</f>
        <v>Manufacturing</v>
      </c>
    </row>
    <row r="151" spans="1:83" hidden="1" x14ac:dyDescent="0.25">
      <c r="A151">
        <v>37478</v>
      </c>
      <c r="B151" t="s">
        <v>214</v>
      </c>
      <c r="C151" t="s">
        <v>107</v>
      </c>
      <c r="D151">
        <v>2017</v>
      </c>
      <c r="E151" t="s">
        <v>49</v>
      </c>
      <c r="F151" t="s">
        <v>50</v>
      </c>
      <c r="G151">
        <v>2016</v>
      </c>
      <c r="H151">
        <v>107.67</v>
      </c>
      <c r="I151">
        <v>100</v>
      </c>
      <c r="J151">
        <v>2018</v>
      </c>
      <c r="K151">
        <v>11.14</v>
      </c>
      <c r="L151">
        <v>9.2799999999999994</v>
      </c>
      <c r="M151">
        <v>2017</v>
      </c>
      <c r="N151">
        <v>106.5569161536</v>
      </c>
      <c r="O151" t="s">
        <v>24</v>
      </c>
      <c r="P151">
        <v>2.4257902546694399</v>
      </c>
      <c r="Q151">
        <v>1</v>
      </c>
      <c r="R151" t="s">
        <v>25</v>
      </c>
      <c r="S151">
        <v>95.675561999999999</v>
      </c>
      <c r="T151">
        <v>-1.11368485725649E-2</v>
      </c>
      <c r="AU151">
        <v>107.67</v>
      </c>
      <c r="AV151">
        <v>106.5569161536</v>
      </c>
      <c r="AW151">
        <v>95.675561999999999</v>
      </c>
      <c r="AX151">
        <v>94.610037753910902</v>
      </c>
      <c r="AY151">
        <v>93.556380090000999</v>
      </c>
      <c r="AZ151">
        <v>92.514456851941304</v>
      </c>
      <c r="BA151">
        <v>91.484137355208105</v>
      </c>
      <c r="BB151">
        <v>90.465292370691401</v>
      </c>
      <c r="BC151">
        <v>89.457794108486198</v>
      </c>
      <c r="BD151">
        <v>88.461516201864299</v>
      </c>
      <c r="BE151">
        <v>87.476333691424699</v>
      </c>
      <c r="BF151">
        <v>86.502123009420103</v>
      </c>
      <c r="BG151">
        <v>85.538761964258796</v>
      </c>
      <c r="BH151">
        <v>84.586129725178196</v>
      </c>
      <c r="BI151">
        <v>83.644106807089599</v>
      </c>
      <c r="BJ151">
        <v>82.7125750555916</v>
      </c>
      <c r="BK151">
        <v>81.791417632150498</v>
      </c>
      <c r="BL151">
        <v>80.880518999445897</v>
      </c>
      <c r="BM151">
        <v>79.9797649068786</v>
      </c>
      <c r="BN151">
        <v>79.089042376241295</v>
      </c>
      <c r="BO151">
        <v>78.208239687548001</v>
      </c>
      <c r="BP151">
        <v>77.337246365020903</v>
      </c>
      <c r="BQ151">
        <v>76.475953163234493</v>
      </c>
      <c r="BR151">
        <v>75.624252053413002</v>
      </c>
      <c r="BS151">
        <v>74.782036209880701</v>
      </c>
      <c r="BT151">
        <v>73.949199996663197</v>
      </c>
      <c r="BU151">
        <v>73.125638954237999</v>
      </c>
      <c r="BV151">
        <v>72.311249786432597</v>
      </c>
      <c r="BW151">
        <v>71.505930347468194</v>
      </c>
      <c r="BX151">
        <v>70.709579629148095</v>
      </c>
      <c r="BY151">
        <v>69.922097748188506</v>
      </c>
      <c r="BZ151">
        <v>69.143385933690894</v>
      </c>
      <c r="CA151">
        <v>68.373346514752896</v>
      </c>
      <c r="CB151">
        <v>67.611882908218604</v>
      </c>
      <c r="CC151">
        <v>66.858899606563796</v>
      </c>
      <c r="CD151" s="8" t="b">
        <f>IF(ISNUMBER(VLOOKUP(A151,profiles_2021!A:A,1,FALSE)),TRUE,FALSE)</f>
        <v>0</v>
      </c>
      <c r="CE151" t="str">
        <f>INDEX('C5 - Emissions methodology 2018'!$A$2:$K$2628,MATCH($A151,'C5 - Emissions methodology 2018'!$A$2:$A$2628,0),MATCH(CE$1,'C5 - Emissions methodology 2018'!$A$1:$K$1,0))</f>
        <v>Infrastructure</v>
      </c>
    </row>
    <row r="152" spans="1:83" x14ac:dyDescent="0.25">
      <c r="A152">
        <v>58313</v>
      </c>
      <c r="B152" t="s">
        <v>215</v>
      </c>
      <c r="C152" t="s">
        <v>41</v>
      </c>
      <c r="D152">
        <v>2015</v>
      </c>
      <c r="E152" t="s">
        <v>60</v>
      </c>
      <c r="F152" t="s">
        <v>54</v>
      </c>
      <c r="G152">
        <v>2015</v>
      </c>
      <c r="H152">
        <v>1493031</v>
      </c>
      <c r="I152">
        <v>100</v>
      </c>
      <c r="J152">
        <v>2020</v>
      </c>
      <c r="K152">
        <v>16</v>
      </c>
      <c r="L152">
        <v>100</v>
      </c>
      <c r="M152">
        <v>2017</v>
      </c>
      <c r="N152">
        <v>1957058.21</v>
      </c>
      <c r="O152" t="s">
        <v>24</v>
      </c>
      <c r="P152">
        <v>3.1466525536585399</v>
      </c>
      <c r="Q152">
        <v>1</v>
      </c>
      <c r="R152" t="s">
        <v>25</v>
      </c>
      <c r="S152">
        <v>1254146.04</v>
      </c>
      <c r="T152">
        <v>-1.11368485725649E-2</v>
      </c>
      <c r="AT152">
        <v>1493031</v>
      </c>
      <c r="AU152">
        <v>1725044.605</v>
      </c>
      <c r="AV152">
        <v>1957058.21</v>
      </c>
      <c r="AW152">
        <v>1722754.1533333301</v>
      </c>
      <c r="AX152">
        <v>1488450.0966666599</v>
      </c>
      <c r="AY152">
        <v>1254146.04</v>
      </c>
      <c r="AZ152">
        <v>1240178.80546463</v>
      </c>
      <c r="BA152">
        <v>1226367.12190527</v>
      </c>
      <c r="BB152">
        <v>1212709.2569742401</v>
      </c>
      <c r="BC152">
        <v>1199203.49761677</v>
      </c>
      <c r="BD152">
        <v>1185848.1498561201</v>
      </c>
      <c r="BE152">
        <v>1172641.5385811201</v>
      </c>
      <c r="BF152">
        <v>1159582.00733604</v>
      </c>
      <c r="BG152">
        <v>1146667.9181128701</v>
      </c>
      <c r="BH152">
        <v>1133897.65114582</v>
      </c>
      <c r="BI152">
        <v>1121269.6047082299</v>
      </c>
      <c r="BJ152">
        <v>1108782.1949115701</v>
      </c>
      <c r="BK152">
        <v>1096433.85550688</v>
      </c>
      <c r="BL152">
        <v>1084223.03768827</v>
      </c>
      <c r="BM152">
        <v>1072148.2098986499</v>
      </c>
      <c r="BN152">
        <v>1060207.8576376601</v>
      </c>
      <c r="BO152">
        <v>1048400.48327171</v>
      </c>
      <c r="BP152">
        <v>1036724.60584611</v>
      </c>
      <c r="BQ152">
        <v>1025178.76089935</v>
      </c>
      <c r="BR152">
        <v>1013761.5002794</v>
      </c>
      <c r="BS152">
        <v>1002471.39196209</v>
      </c>
      <c r="BT152">
        <v>991307.01987148798</v>
      </c>
      <c r="BU152">
        <v>980266.98370225797</v>
      </c>
      <c r="BV152">
        <v>969349.89874408103</v>
      </c>
      <c r="BW152">
        <v>958554.39570793696</v>
      </c>
      <c r="BX152">
        <v>947879.12055437197</v>
      </c>
      <c r="BY152">
        <v>937322.73432366096</v>
      </c>
      <c r="BZ152">
        <v>926883.91296787595</v>
      </c>
      <c r="CA152">
        <v>916561.34718480695</v>
      </c>
      <c r="CB152">
        <v>906353.742253743</v>
      </c>
      <c r="CC152">
        <v>896259.81787308597</v>
      </c>
      <c r="CD152" s="8" t="b">
        <f>IF(ISNUMBER(VLOOKUP(A152,profiles_2021!A:A,1,FALSE)),TRUE,FALSE)</f>
        <v>1</v>
      </c>
      <c r="CE152" t="str">
        <f>INDEX('C5 - Emissions methodology 2018'!$A$2:$K$2628,MATCH($A152,'C5 - Emissions methodology 2018'!$A$2:$A$2628,0),MATCH(CE$1,'C5 - Emissions methodology 2018'!$A$1:$K$1,0))</f>
        <v>Infrastructure</v>
      </c>
    </row>
    <row r="153" spans="1:83" hidden="1" x14ac:dyDescent="0.25">
      <c r="A153">
        <v>29901</v>
      </c>
      <c r="B153" t="s">
        <v>216</v>
      </c>
      <c r="C153" t="s">
        <v>59</v>
      </c>
      <c r="D153">
        <v>2010</v>
      </c>
      <c r="E153" t="s">
        <v>22</v>
      </c>
      <c r="F153" t="s">
        <v>23</v>
      </c>
      <c r="G153">
        <v>2009</v>
      </c>
      <c r="H153">
        <v>23222587</v>
      </c>
      <c r="I153">
        <v>100</v>
      </c>
      <c r="J153">
        <v>2030</v>
      </c>
      <c r="K153">
        <v>17</v>
      </c>
      <c r="L153">
        <v>58</v>
      </c>
      <c r="M153">
        <v>2017</v>
      </c>
      <c r="N153">
        <v>20932839.921799999</v>
      </c>
      <c r="O153" t="s">
        <v>24</v>
      </c>
      <c r="P153">
        <v>2.82256616113902</v>
      </c>
      <c r="Q153">
        <v>1</v>
      </c>
      <c r="R153" t="s">
        <v>25</v>
      </c>
      <c r="S153">
        <v>19274747.210000001</v>
      </c>
      <c r="T153">
        <v>-1.11368485725649E-2</v>
      </c>
      <c r="AN153">
        <v>23222587</v>
      </c>
      <c r="AO153">
        <v>22936368.615224998</v>
      </c>
      <c r="AP153">
        <v>22650150.230450001</v>
      </c>
      <c r="AQ153">
        <v>22363931.845674999</v>
      </c>
      <c r="AR153">
        <v>22077713.460900001</v>
      </c>
      <c r="AS153">
        <v>21791495.076125</v>
      </c>
      <c r="AT153">
        <v>21505276.691350002</v>
      </c>
      <c r="AU153">
        <v>21219058.306575</v>
      </c>
      <c r="AV153">
        <v>20932839.921799999</v>
      </c>
      <c r="AW153">
        <v>20805294.3285846</v>
      </c>
      <c r="AX153">
        <v>20677748.735369202</v>
      </c>
      <c r="AY153">
        <v>20550203.1421538</v>
      </c>
      <c r="AZ153">
        <v>20422657.548938401</v>
      </c>
      <c r="BA153">
        <v>20295111.955722999</v>
      </c>
      <c r="BB153">
        <v>20167566.3625076</v>
      </c>
      <c r="BC153">
        <v>20040020.769292299</v>
      </c>
      <c r="BD153">
        <v>19912475.1760769</v>
      </c>
      <c r="BE153">
        <v>19784929.582861502</v>
      </c>
      <c r="BF153">
        <v>19657383.9896461</v>
      </c>
      <c r="BG153">
        <v>19529838.396430701</v>
      </c>
      <c r="BH153">
        <v>19402292.803215299</v>
      </c>
      <c r="BI153">
        <v>19274747.210000001</v>
      </c>
      <c r="BJ153">
        <v>19060087.2690477</v>
      </c>
      <c r="BK153">
        <v>18847817.963352501</v>
      </c>
      <c r="BL153">
        <v>18637912.6687713</v>
      </c>
      <c r="BM153">
        <v>18430345.0576705</v>
      </c>
      <c r="BN153">
        <v>18225089.095623098</v>
      </c>
      <c r="BO153">
        <v>18022119.038143702</v>
      </c>
      <c r="BP153">
        <v>17821409.427459098</v>
      </c>
      <c r="BQ153">
        <v>17622935.089315802</v>
      </c>
      <c r="BR153">
        <v>17426671.129822001</v>
      </c>
      <c r="BS153">
        <v>17232592.9323253</v>
      </c>
      <c r="BT153">
        <v>17040676.154325299</v>
      </c>
      <c r="BU153">
        <v>16850896.724420499</v>
      </c>
      <c r="BV153">
        <v>16663230.8392887</v>
      </c>
      <c r="BW153">
        <v>16477654.960701801</v>
      </c>
      <c r="BX153">
        <v>16294145.8125735</v>
      </c>
      <c r="BY153">
        <v>16112680.3780396</v>
      </c>
      <c r="BZ153">
        <v>15933235.8965712</v>
      </c>
      <c r="CA153">
        <v>15755789.861120099</v>
      </c>
      <c r="CB153">
        <v>15580320.015295699</v>
      </c>
      <c r="CC153">
        <v>15406804.350573201</v>
      </c>
      <c r="CD153" s="8" t="b">
        <f>IF(ISNUMBER(VLOOKUP(A153,profiles_2021!A:A,1,FALSE)),TRUE,FALSE)</f>
        <v>0</v>
      </c>
      <c r="CE153" t="str">
        <f>INDEX('C5 - Emissions methodology 2018'!$A$2:$K$2628,MATCH($A153,'C5 - Emissions methodology 2018'!$A$2:$A$2628,0),MATCH(CE$1,'C5 - Emissions methodology 2018'!$A$1:$K$1,0))</f>
        <v>Fossil Fuels</v>
      </c>
    </row>
    <row r="154" spans="1:83" x14ac:dyDescent="0.25">
      <c r="A154">
        <v>7121</v>
      </c>
      <c r="B154" t="s">
        <v>217</v>
      </c>
      <c r="C154" t="s">
        <v>39</v>
      </c>
      <c r="D154">
        <v>2017</v>
      </c>
      <c r="E154" t="s">
        <v>28</v>
      </c>
      <c r="F154" t="s">
        <v>23</v>
      </c>
      <c r="G154">
        <v>2012</v>
      </c>
      <c r="H154">
        <v>142767690</v>
      </c>
      <c r="I154">
        <v>95</v>
      </c>
      <c r="J154">
        <v>2050</v>
      </c>
      <c r="K154">
        <v>85</v>
      </c>
      <c r="L154">
        <v>37</v>
      </c>
      <c r="M154">
        <v>2017</v>
      </c>
      <c r="N154">
        <v>97867251.495000005</v>
      </c>
      <c r="O154" t="s">
        <v>45</v>
      </c>
      <c r="P154">
        <v>3.4742767689999998</v>
      </c>
      <c r="Q154">
        <v>1</v>
      </c>
      <c r="R154" t="s">
        <v>25</v>
      </c>
      <c r="S154">
        <v>21415153.5</v>
      </c>
      <c r="T154">
        <v>-1.11368485725649E-2</v>
      </c>
      <c r="AQ154">
        <v>142767690</v>
      </c>
      <c r="AR154">
        <v>133787602.29899999</v>
      </c>
      <c r="AS154">
        <v>124807514.598</v>
      </c>
      <c r="AT154">
        <v>115827426.897</v>
      </c>
      <c r="AU154">
        <v>106847339.19599999</v>
      </c>
      <c r="AV154">
        <v>97867251.495000005</v>
      </c>
      <c r="AW154">
        <v>95550521.252727196</v>
      </c>
      <c r="AX154">
        <v>93233791.010454506</v>
      </c>
      <c r="AY154">
        <v>90917060.768181801</v>
      </c>
      <c r="AZ154">
        <v>88600330.525909096</v>
      </c>
      <c r="BA154">
        <v>86283600.283636302</v>
      </c>
      <c r="BB154">
        <v>83966870.041363597</v>
      </c>
      <c r="BC154">
        <v>81650139.799090907</v>
      </c>
      <c r="BD154">
        <v>79333409.556818098</v>
      </c>
      <c r="BE154">
        <v>77016679.314545393</v>
      </c>
      <c r="BF154">
        <v>74699949.072272703</v>
      </c>
      <c r="BG154">
        <v>72383218.829999998</v>
      </c>
      <c r="BH154">
        <v>70066488.587727204</v>
      </c>
      <c r="BI154">
        <v>67749758.345454499</v>
      </c>
      <c r="BJ154">
        <v>65433028.103181802</v>
      </c>
      <c r="BK154">
        <v>63116297.860909097</v>
      </c>
      <c r="BL154">
        <v>60799567.618636303</v>
      </c>
      <c r="BM154">
        <v>58482837.376363598</v>
      </c>
      <c r="BN154">
        <v>56166107.1340909</v>
      </c>
      <c r="BO154">
        <v>53849376.891818099</v>
      </c>
      <c r="BP154">
        <v>51532646.649545401</v>
      </c>
      <c r="BQ154">
        <v>49215916.407272696</v>
      </c>
      <c r="BR154">
        <v>46899186.164999999</v>
      </c>
      <c r="BS154">
        <v>44582455.922727197</v>
      </c>
      <c r="BT154">
        <v>42265725.6804545</v>
      </c>
      <c r="BU154">
        <v>39948995.438181803</v>
      </c>
      <c r="BV154">
        <v>37632265.195909098</v>
      </c>
      <c r="BW154">
        <v>35315534.953636304</v>
      </c>
      <c r="BX154">
        <v>32998804.711363599</v>
      </c>
      <c r="BY154">
        <v>30682074.469090901</v>
      </c>
      <c r="BZ154">
        <v>28365344.2268181</v>
      </c>
      <c r="CA154">
        <v>26048613.984545399</v>
      </c>
      <c r="CB154">
        <v>23731883.742272701</v>
      </c>
      <c r="CC154">
        <v>21415153.5</v>
      </c>
      <c r="CD154" s="8" t="b">
        <f>IF(ISNUMBER(VLOOKUP(A154,profiles_2021!A:A,1,FALSE)),TRUE,FALSE)</f>
        <v>1</v>
      </c>
      <c r="CE154" t="str">
        <f>INDEX('C5 - Emissions methodology 2018'!$A$2:$K$2628,MATCH($A154,'C5 - Emissions methodology 2018'!$A$2:$A$2628,0),MATCH(CE$1,'C5 - Emissions methodology 2018'!$A$1:$K$1,0))</f>
        <v>Power generation</v>
      </c>
    </row>
    <row r="155" spans="1:83" hidden="1" x14ac:dyDescent="0.25">
      <c r="A155">
        <v>23132</v>
      </c>
      <c r="B155" t="s">
        <v>218</v>
      </c>
      <c r="C155" t="s">
        <v>148</v>
      </c>
      <c r="D155">
        <v>2017</v>
      </c>
      <c r="E155" t="s">
        <v>49</v>
      </c>
      <c r="F155" t="s">
        <v>50</v>
      </c>
      <c r="G155">
        <v>2016</v>
      </c>
      <c r="H155">
        <v>14802856</v>
      </c>
      <c r="I155">
        <v>100</v>
      </c>
      <c r="J155">
        <v>2030</v>
      </c>
      <c r="K155">
        <v>20</v>
      </c>
      <c r="L155">
        <v>12</v>
      </c>
      <c r="M155">
        <v>2017</v>
      </c>
      <c r="N155">
        <v>14447587.456</v>
      </c>
      <c r="O155" t="s">
        <v>24</v>
      </c>
      <c r="P155">
        <v>2.5217241880390202</v>
      </c>
      <c r="Q155">
        <v>1</v>
      </c>
      <c r="R155" t="s">
        <v>25</v>
      </c>
      <c r="S155">
        <v>11842284.800000001</v>
      </c>
      <c r="T155">
        <v>-1.11368485725649E-2</v>
      </c>
      <c r="AU155">
        <v>14802856</v>
      </c>
      <c r="AV155">
        <v>14447587.456</v>
      </c>
      <c r="AW155">
        <v>14247179.559384599</v>
      </c>
      <c r="AX155">
        <v>14046771.6627692</v>
      </c>
      <c r="AY155">
        <v>13846363.766153799</v>
      </c>
      <c r="AZ155">
        <v>13645955.8695384</v>
      </c>
      <c r="BA155">
        <v>13445547.972922999</v>
      </c>
      <c r="BB155">
        <v>13245140.0763076</v>
      </c>
      <c r="BC155">
        <v>13044732.1796923</v>
      </c>
      <c r="BD155">
        <v>12844324.283076899</v>
      </c>
      <c r="BE155">
        <v>12643916.3864615</v>
      </c>
      <c r="BF155">
        <v>12443508.489846099</v>
      </c>
      <c r="BG155">
        <v>12243100.5932307</v>
      </c>
      <c r="BH155">
        <v>12042692.696615299</v>
      </c>
      <c r="BI155">
        <v>11842284.800000001</v>
      </c>
      <c r="BJ155">
        <v>11710399.0674292</v>
      </c>
      <c r="BK155">
        <v>11579982.126290901</v>
      </c>
      <c r="BL155">
        <v>11451017.6188774</v>
      </c>
      <c r="BM155">
        <v>11323489.369654199</v>
      </c>
      <c r="BN155">
        <v>11197381.383231301</v>
      </c>
      <c r="BO155">
        <v>11072677.842357</v>
      </c>
      <c r="BP155">
        <v>10949363.105933901</v>
      </c>
      <c r="BQ155">
        <v>10827421.707056999</v>
      </c>
      <c r="BR155">
        <v>10706838.351074301</v>
      </c>
      <c r="BS155">
        <v>10587597.913667399</v>
      </c>
      <c r="BT155">
        <v>10469685.4389557</v>
      </c>
      <c r="BU155">
        <v>10353086.1376196</v>
      </c>
      <c r="BV155">
        <v>10237785.3850463</v>
      </c>
      <c r="BW155">
        <v>10123768.7194946</v>
      </c>
      <c r="BX155">
        <v>10011021.8402819</v>
      </c>
      <c r="BY155">
        <v>9899530.6059900802</v>
      </c>
      <c r="BZ155">
        <v>9789281.0326917004</v>
      </c>
      <c r="CA155">
        <v>9680259.2921963297</v>
      </c>
      <c r="CB155">
        <v>9572451.7103159707</v>
      </c>
      <c r="CC155">
        <v>9465844.7651499994</v>
      </c>
      <c r="CD155" s="8" t="b">
        <f>IF(ISNUMBER(VLOOKUP(A155,profiles_2021!A:A,1,FALSE)),TRUE,FALSE)</f>
        <v>0</v>
      </c>
      <c r="CE155" t="str">
        <f>INDEX('C5 - Emissions methodology 2018'!$A$2:$K$2628,MATCH($A155,'C5 - Emissions methodology 2018'!$A$2:$A$2628,0),MATCH(CE$1,'C5 - Emissions methodology 2018'!$A$1:$K$1,0))</f>
        <v>Fossil Fuels</v>
      </c>
    </row>
    <row r="156" spans="1:83" x14ac:dyDescent="0.25">
      <c r="A156">
        <v>5811</v>
      </c>
      <c r="B156" t="s">
        <v>219</v>
      </c>
      <c r="C156" t="s">
        <v>52</v>
      </c>
      <c r="D156">
        <v>2010</v>
      </c>
      <c r="E156" t="s">
        <v>28</v>
      </c>
      <c r="F156" t="s">
        <v>23</v>
      </c>
      <c r="G156">
        <v>2016</v>
      </c>
      <c r="H156">
        <v>259552</v>
      </c>
      <c r="I156">
        <v>100</v>
      </c>
      <c r="J156">
        <v>2022</v>
      </c>
      <c r="K156">
        <v>35</v>
      </c>
      <c r="L156">
        <v>34</v>
      </c>
      <c r="M156">
        <v>2017</v>
      </c>
      <c r="N156">
        <v>230000</v>
      </c>
      <c r="O156" t="s">
        <v>24</v>
      </c>
      <c r="P156">
        <v>2.99636746341463</v>
      </c>
      <c r="Q156">
        <v>1</v>
      </c>
      <c r="R156" t="s">
        <v>25</v>
      </c>
      <c r="S156">
        <v>168708.8</v>
      </c>
      <c r="T156">
        <v>-1.11368485725649E-2</v>
      </c>
      <c r="AU156">
        <v>259552</v>
      </c>
      <c r="AV156">
        <v>230000</v>
      </c>
      <c r="AW156">
        <v>217741.76</v>
      </c>
      <c r="AX156">
        <v>205483.51999999999</v>
      </c>
      <c r="AY156">
        <v>193225.28</v>
      </c>
      <c r="AZ156">
        <v>180967.04000000001</v>
      </c>
      <c r="BA156">
        <v>168708.8</v>
      </c>
      <c r="BB156">
        <v>166829.91564153999</v>
      </c>
      <c r="BC156">
        <v>164971.956133667</v>
      </c>
      <c r="BD156">
        <v>163134.688439486</v>
      </c>
      <c r="BE156">
        <v>161317.882117403</v>
      </c>
      <c r="BF156">
        <v>159521.30929221501</v>
      </c>
      <c r="BG156">
        <v>157744.74462653001</v>
      </c>
      <c r="BH156">
        <v>155987.96529250601</v>
      </c>
      <c r="BI156">
        <v>154250.75094390099</v>
      </c>
      <c r="BJ156">
        <v>152532.88368843499</v>
      </c>
      <c r="BK156">
        <v>150834.14806045999</v>
      </c>
      <c r="BL156">
        <v>149154.33099393899</v>
      </c>
      <c r="BM156">
        <v>147493.22179571699</v>
      </c>
      <c r="BN156">
        <v>145850.61211909799</v>
      </c>
      <c r="BO156">
        <v>144226.29593771201</v>
      </c>
      <c r="BP156">
        <v>142620.06951967199</v>
      </c>
      <c r="BQ156">
        <v>141031.731402023</v>
      </c>
      <c r="BR156">
        <v>139461.08236547199</v>
      </c>
      <c r="BS156">
        <v>137907.92540940101</v>
      </c>
      <c r="BT156">
        <v>136372.06572715999</v>
      </c>
      <c r="BU156">
        <v>134853.31068162899</v>
      </c>
      <c r="BV156">
        <v>133351.46978105899</v>
      </c>
      <c r="BW156">
        <v>131866.354655178</v>
      </c>
      <c r="BX156">
        <v>130397.779031567</v>
      </c>
      <c r="BY156">
        <v>128945.55871229401</v>
      </c>
      <c r="BZ156">
        <v>127509.51155081</v>
      </c>
      <c r="CA156">
        <v>126089.457429107</v>
      </c>
      <c r="CB156">
        <v>124685.218235122</v>
      </c>
      <c r="CC156">
        <v>123296.61784039999</v>
      </c>
      <c r="CD156" s="8" t="b">
        <f>IF(ISNUMBER(VLOOKUP(A156,profiles_2021!A:A,1,FALSE)),TRUE,FALSE)</f>
        <v>1</v>
      </c>
      <c r="CE156" t="str">
        <f>INDEX('C5 - Emissions methodology 2018'!$A$2:$K$2628,MATCH($A156,'C5 - Emissions methodology 2018'!$A$2:$A$2628,0),MATCH(CE$1,'C5 - Emissions methodology 2018'!$A$1:$K$1,0))</f>
        <v>Manufacturing</v>
      </c>
    </row>
    <row r="157" spans="1:83" hidden="1" x14ac:dyDescent="0.25">
      <c r="A157">
        <v>29943</v>
      </c>
      <c r="B157" t="s">
        <v>220</v>
      </c>
      <c r="C157" t="s">
        <v>27</v>
      </c>
      <c r="D157">
        <v>2016</v>
      </c>
      <c r="E157" t="s">
        <v>28</v>
      </c>
      <c r="F157" t="s">
        <v>23</v>
      </c>
      <c r="G157">
        <v>2015</v>
      </c>
      <c r="H157">
        <v>43451</v>
      </c>
      <c r="I157">
        <v>100</v>
      </c>
      <c r="J157">
        <v>2020</v>
      </c>
      <c r="K157">
        <v>3</v>
      </c>
      <c r="L157">
        <v>100</v>
      </c>
      <c r="M157">
        <v>2017</v>
      </c>
      <c r="N157">
        <v>42147.47</v>
      </c>
      <c r="O157" t="s">
        <v>24</v>
      </c>
      <c r="P157">
        <v>2.6753701987585399</v>
      </c>
      <c r="Q157">
        <v>1</v>
      </c>
      <c r="R157" t="s">
        <v>25</v>
      </c>
      <c r="S157">
        <v>42147.47</v>
      </c>
      <c r="T157">
        <v>-1.11368485725649E-2</v>
      </c>
      <c r="AT157">
        <v>43451</v>
      </c>
      <c r="AU157">
        <v>42799.235000000001</v>
      </c>
      <c r="AV157">
        <v>42147.47</v>
      </c>
      <c r="AW157">
        <v>42147.47</v>
      </c>
      <c r="AX157">
        <v>42147.47</v>
      </c>
      <c r="AY157">
        <v>42147.47</v>
      </c>
      <c r="AZ157">
        <v>41678.080008893201</v>
      </c>
      <c r="BA157">
        <v>41213.917543039002</v>
      </c>
      <c r="BB157">
        <v>40754.924384279897</v>
      </c>
      <c r="BC157">
        <v>40301.042962825901</v>
      </c>
      <c r="BD157">
        <v>39852.216350032497</v>
      </c>
      <c r="BE157">
        <v>39408.388251261</v>
      </c>
      <c r="BF157">
        <v>38969.502998817901</v>
      </c>
      <c r="BG157">
        <v>38535.505544972002</v>
      </c>
      <c r="BH157">
        <v>38106.341455050402</v>
      </c>
      <c r="BI157">
        <v>37681.956900611003</v>
      </c>
      <c r="BJ157">
        <v>37262.298652691003</v>
      </c>
      <c r="BK157">
        <v>36847.3140751303</v>
      </c>
      <c r="BL157">
        <v>36436.951117969802</v>
      </c>
      <c r="BM157">
        <v>36031.158310922998</v>
      </c>
      <c r="BN157">
        <v>35629.884756920197</v>
      </c>
      <c r="BO157">
        <v>35233.080125724402</v>
      </c>
      <c r="BP157">
        <v>34840.694647619202</v>
      </c>
      <c r="BQ157">
        <v>34452.679107165699</v>
      </c>
      <c r="BR157">
        <v>34068.984837030002</v>
      </c>
      <c r="BS157">
        <v>33689.563711878996</v>
      </c>
      <c r="BT157">
        <v>33314.368142343999</v>
      </c>
      <c r="BU157">
        <v>32943.351069051998</v>
      </c>
      <c r="BV157">
        <v>32576.465956723201</v>
      </c>
      <c r="BW157">
        <v>32213.666788333801</v>
      </c>
      <c r="BX157">
        <v>31854.9080593451</v>
      </c>
      <c r="BY157">
        <v>31500.144771995201</v>
      </c>
      <c r="BZ157">
        <v>31149.332429655598</v>
      </c>
      <c r="CA157">
        <v>30802.427031250001</v>
      </c>
      <c r="CB157">
        <v>30459.3850657355</v>
      </c>
      <c r="CC157">
        <v>30120.163506645</v>
      </c>
      <c r="CD157" s="8" t="b">
        <f>IF(ISNUMBER(VLOOKUP(A157,profiles_2021!A:A,1,FALSE)),TRUE,FALSE)</f>
        <v>0</v>
      </c>
      <c r="CE157" t="str">
        <f>INDEX('C5 - Emissions methodology 2018'!$A$2:$K$2628,MATCH($A157,'C5 - Emissions methodology 2018'!$A$2:$A$2628,0),MATCH(CE$1,'C5 - Emissions methodology 2018'!$A$1:$K$1,0))</f>
        <v>Services</v>
      </c>
    </row>
    <row r="158" spans="1:83" hidden="1" x14ac:dyDescent="0.25">
      <c r="A158">
        <v>30440</v>
      </c>
      <c r="B158" t="s">
        <v>221</v>
      </c>
      <c r="C158" t="s">
        <v>211</v>
      </c>
      <c r="D158">
        <v>2016</v>
      </c>
      <c r="E158" t="s">
        <v>49</v>
      </c>
      <c r="F158" t="s">
        <v>50</v>
      </c>
      <c r="G158">
        <v>2016</v>
      </c>
      <c r="H158">
        <v>0</v>
      </c>
      <c r="I158">
        <v>99</v>
      </c>
      <c r="J158">
        <v>2021</v>
      </c>
      <c r="K158">
        <v>0</v>
      </c>
      <c r="L158">
        <v>0</v>
      </c>
      <c r="M158">
        <v>2018</v>
      </c>
      <c r="N158">
        <v>0</v>
      </c>
      <c r="O158" t="s">
        <v>24</v>
      </c>
      <c r="P158">
        <v>2.3058536585365901</v>
      </c>
      <c r="Q158">
        <v>1</v>
      </c>
      <c r="R158" t="s">
        <v>25</v>
      </c>
      <c r="S158">
        <v>0</v>
      </c>
      <c r="T158">
        <v>-1.11368485725649E-2</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s="8" t="b">
        <f>IF(ISNUMBER(VLOOKUP(A158,profiles_2021!A:A,1,FALSE)),TRUE,FALSE)</f>
        <v>0</v>
      </c>
      <c r="CE158" t="str">
        <f>INDEX('C5 - Emissions methodology 2018'!$A$2:$K$2628,MATCH($A158,'C5 - Emissions methodology 2018'!$A$2:$A$2628,0),MATCH(CE$1,'C5 - Emissions methodology 2018'!$A$1:$K$1,0))</f>
        <v>Infrastructure</v>
      </c>
    </row>
    <row r="159" spans="1:83" x14ac:dyDescent="0.25">
      <c r="A159">
        <v>5885</v>
      </c>
      <c r="B159" t="s">
        <v>222</v>
      </c>
      <c r="C159" t="s">
        <v>27</v>
      </c>
      <c r="D159">
        <v>2016</v>
      </c>
      <c r="E159" t="s">
        <v>22</v>
      </c>
      <c r="F159" t="s">
        <v>23</v>
      </c>
      <c r="G159">
        <v>2016</v>
      </c>
      <c r="H159">
        <v>93302</v>
      </c>
      <c r="I159">
        <v>100</v>
      </c>
      <c r="J159">
        <v>2020</v>
      </c>
      <c r="K159">
        <v>100</v>
      </c>
      <c r="L159">
        <v>36</v>
      </c>
      <c r="M159">
        <v>2017</v>
      </c>
      <c r="N159">
        <v>59713.279999999999</v>
      </c>
      <c r="O159" t="s">
        <v>24</v>
      </c>
      <c r="P159">
        <v>3.64537518385854</v>
      </c>
      <c r="Q159">
        <v>1</v>
      </c>
      <c r="R159" t="s">
        <v>25</v>
      </c>
      <c r="S159">
        <v>0</v>
      </c>
      <c r="T159">
        <v>-1.11368485725649E-2</v>
      </c>
      <c r="AU159">
        <v>93302</v>
      </c>
      <c r="AV159">
        <v>59713.279999999999</v>
      </c>
      <c r="AW159">
        <v>39808.853333333303</v>
      </c>
      <c r="AX159">
        <v>19904.426666666601</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s="8" t="b">
        <f>IF(ISNUMBER(VLOOKUP(A159,profiles_2021!A:A,1,FALSE)),TRUE,FALSE)</f>
        <v>1</v>
      </c>
      <c r="CE159" t="str">
        <f>INDEX('C5 - Emissions methodology 2018'!$A$2:$K$2628,MATCH($A159,'C5 - Emissions methodology 2018'!$A$2:$A$2628,0),MATCH(CE$1,'C5 - Emissions methodology 2018'!$A$1:$K$1,0))</f>
        <v>Materials</v>
      </c>
    </row>
    <row r="160" spans="1:83" hidden="1" x14ac:dyDescent="0.25">
      <c r="A160">
        <v>59359</v>
      </c>
      <c r="B160" t="s">
        <v>223</v>
      </c>
      <c r="C160" t="s">
        <v>36</v>
      </c>
      <c r="D160">
        <v>2015</v>
      </c>
      <c r="E160" t="s">
        <v>28</v>
      </c>
      <c r="F160" t="s">
        <v>23</v>
      </c>
      <c r="G160">
        <v>2015</v>
      </c>
      <c r="H160">
        <v>14015.99</v>
      </c>
      <c r="I160">
        <v>100</v>
      </c>
      <c r="J160">
        <v>2020</v>
      </c>
      <c r="K160">
        <v>13.49</v>
      </c>
      <c r="L160">
        <v>86.51</v>
      </c>
      <c r="M160">
        <v>2017</v>
      </c>
      <c r="N160">
        <v>12380.2960751799</v>
      </c>
      <c r="O160" t="s">
        <v>24</v>
      </c>
      <c r="P160">
        <v>2.7802672552575398</v>
      </c>
      <c r="Q160">
        <v>1</v>
      </c>
      <c r="R160" t="s">
        <v>25</v>
      </c>
      <c r="S160">
        <v>12125.232948999999</v>
      </c>
      <c r="T160">
        <v>-1.11368485725649E-2</v>
      </c>
      <c r="AT160">
        <v>14015.99</v>
      </c>
      <c r="AU160">
        <v>13198.1430375899</v>
      </c>
      <c r="AV160">
        <v>12380.2960751799</v>
      </c>
      <c r="AW160">
        <v>12295.2750331199</v>
      </c>
      <c r="AX160">
        <v>12210.253991059901</v>
      </c>
      <c r="AY160">
        <v>12125.232948999999</v>
      </c>
      <c r="AZ160">
        <v>11990.196065739899</v>
      </c>
      <c r="BA160">
        <v>11856.6630678004</v>
      </c>
      <c r="BB160">
        <v>11724.617206638301</v>
      </c>
      <c r="BC160">
        <v>11594.041920236699</v>
      </c>
      <c r="BD160">
        <v>11464.920831027101</v>
      </c>
      <c r="BE160">
        <v>11337.2377438355</v>
      </c>
      <c r="BF160">
        <v>11210.9766438512</v>
      </c>
      <c r="BG160">
        <v>11086.121694618099</v>
      </c>
      <c r="BH160">
        <v>10962.6572360481</v>
      </c>
      <c r="BI160">
        <v>10840.567782457299</v>
      </c>
      <c r="BJ160">
        <v>10719.8380206234</v>
      </c>
      <c r="BK160">
        <v>10600.4528078653</v>
      </c>
      <c r="BL160">
        <v>10482.3971701435</v>
      </c>
      <c r="BM160">
        <v>10365.6563001821</v>
      </c>
      <c r="BN160">
        <v>10250.2155556118</v>
      </c>
      <c r="BO160">
        <v>10136.0604571328</v>
      </c>
      <c r="BP160">
        <v>10023.1766866993</v>
      </c>
      <c r="BQ160">
        <v>9911.5500857235202</v>
      </c>
      <c r="BR160">
        <v>9801.1666532994295</v>
      </c>
      <c r="BS160">
        <v>9692.0125444471596</v>
      </c>
      <c r="BT160">
        <v>9584.0740683762506</v>
      </c>
      <c r="BU160">
        <v>9477.3376867685001</v>
      </c>
      <c r="BV160">
        <v>9371.7900120799004</v>
      </c>
      <c r="BW160">
        <v>9267.4178058614907</v>
      </c>
      <c r="BX160">
        <v>9164.2079770989203</v>
      </c>
      <c r="BY160">
        <v>9062.1475805704704</v>
      </c>
      <c r="BZ160">
        <v>8961.2238152234295</v>
      </c>
      <c r="CA160">
        <v>8861.4240225684207</v>
      </c>
      <c r="CB160">
        <v>8762.7356850917895</v>
      </c>
      <c r="CC160">
        <v>8665.1464246855103</v>
      </c>
      <c r="CD160" s="8" t="b">
        <f>IF(ISNUMBER(VLOOKUP(A160,profiles_2021!A:A,1,FALSE)),TRUE,FALSE)</f>
        <v>0</v>
      </c>
      <c r="CE160" t="str">
        <f>INDEX('C5 - Emissions methodology 2018'!$A$2:$K$2628,MATCH($A160,'C5 - Emissions methodology 2018'!$A$2:$A$2628,0),MATCH(CE$1,'C5 - Emissions methodology 2018'!$A$1:$K$1,0))</f>
        <v>Services</v>
      </c>
    </row>
    <row r="161" spans="1:83" x14ac:dyDescent="0.25">
      <c r="A161">
        <v>23073</v>
      </c>
      <c r="B161" t="s">
        <v>224</v>
      </c>
      <c r="C161" t="s">
        <v>111</v>
      </c>
      <c r="D161">
        <v>2018</v>
      </c>
      <c r="E161" t="s">
        <v>88</v>
      </c>
      <c r="F161" t="s">
        <v>54</v>
      </c>
      <c r="G161">
        <v>2017</v>
      </c>
      <c r="H161">
        <v>51000</v>
      </c>
      <c r="I161">
        <v>100</v>
      </c>
      <c r="J161">
        <v>2023</v>
      </c>
      <c r="K161">
        <v>6</v>
      </c>
      <c r="L161">
        <v>0</v>
      </c>
      <c r="M161">
        <v>2018</v>
      </c>
      <c r="N161">
        <v>51000</v>
      </c>
      <c r="O161" t="s">
        <v>45</v>
      </c>
      <c r="P161">
        <v>3.04683436829268</v>
      </c>
      <c r="Q161">
        <v>1</v>
      </c>
      <c r="R161" t="s">
        <v>25</v>
      </c>
      <c r="S161">
        <v>47940</v>
      </c>
      <c r="T161">
        <v>-1.11368485725649E-2</v>
      </c>
      <c r="AV161">
        <v>51000</v>
      </c>
      <c r="AW161">
        <v>51000</v>
      </c>
      <c r="AX161">
        <v>50388</v>
      </c>
      <c r="AY161">
        <v>49776</v>
      </c>
      <c r="AZ161">
        <v>49164</v>
      </c>
      <c r="BA161">
        <v>48552</v>
      </c>
      <c r="BB161">
        <v>47940</v>
      </c>
      <c r="BC161">
        <v>47406.099479431199</v>
      </c>
      <c r="BD161">
        <v>46878.144928112801</v>
      </c>
      <c r="BE161">
        <v>46356.0701266857</v>
      </c>
      <c r="BF161">
        <v>45839.8095932656</v>
      </c>
      <c r="BG161">
        <v>45329.298575230197</v>
      </c>
      <c r="BH161">
        <v>44824.473041097197</v>
      </c>
      <c r="BI161">
        <v>44325.269672493501</v>
      </c>
      <c r="BJ161">
        <v>43831.625856212901</v>
      </c>
      <c r="BK161">
        <v>43343.479676362898</v>
      </c>
      <c r="BL161">
        <v>42860.769906599198</v>
      </c>
      <c r="BM161">
        <v>42383.4360024458</v>
      </c>
      <c r="BN161">
        <v>41911.418093701599</v>
      </c>
      <c r="BO161">
        <v>41444.656976930601</v>
      </c>
      <c r="BP161">
        <v>40983.094108036603</v>
      </c>
      <c r="BQ161">
        <v>40526.671594920197</v>
      </c>
      <c r="BR161">
        <v>40075.332190217501</v>
      </c>
      <c r="BS161">
        <v>39629.019284119902</v>
      </c>
      <c r="BT161">
        <v>39187.676897273399</v>
      </c>
      <c r="BU161">
        <v>38751.249673757797</v>
      </c>
      <c r="BV161">
        <v>38319.682874143502</v>
      </c>
      <c r="BW161">
        <v>37892.922368625499</v>
      </c>
      <c r="BX161">
        <v>37470.914630234103</v>
      </c>
      <c r="BY161">
        <v>37053.606728121697</v>
      </c>
      <c r="BZ161">
        <v>36640.9463209233</v>
      </c>
      <c r="CA161">
        <v>36232.881650191601</v>
      </c>
      <c r="CB161">
        <v>35829.361533905801</v>
      </c>
      <c r="CC161">
        <v>35430.335360051002</v>
      </c>
      <c r="CD161" s="8" t="b">
        <f>IF(ISNUMBER(VLOOKUP(A161,profiles_2021!A:A,1,FALSE)),TRUE,FALSE)</f>
        <v>1</v>
      </c>
      <c r="CE161" t="str">
        <f>INDEX('C5 - Emissions methodology 2018'!$A$2:$K$2628,MATCH($A161,'C5 - Emissions methodology 2018'!$A$2:$A$2628,0),MATCH(CE$1,'C5 - Emissions methodology 2018'!$A$1:$K$1,0))</f>
        <v>Services</v>
      </c>
    </row>
    <row r="162" spans="1:83" hidden="1" x14ac:dyDescent="0.25">
      <c r="A162">
        <v>34322</v>
      </c>
      <c r="B162" t="s">
        <v>225</v>
      </c>
      <c r="C162" t="s">
        <v>84</v>
      </c>
      <c r="D162">
        <v>0</v>
      </c>
      <c r="E162" t="s">
        <v>28</v>
      </c>
      <c r="F162" t="s">
        <v>23</v>
      </c>
      <c r="G162">
        <v>2016</v>
      </c>
      <c r="H162">
        <v>21141.06</v>
      </c>
      <c r="I162">
        <v>100</v>
      </c>
      <c r="J162">
        <v>2017</v>
      </c>
      <c r="K162">
        <v>10</v>
      </c>
      <c r="L162">
        <v>80</v>
      </c>
      <c r="M162">
        <v>2017</v>
      </c>
      <c r="N162">
        <v>21141.06</v>
      </c>
      <c r="O162" t="s">
        <v>24</v>
      </c>
      <c r="P162">
        <v>2.74390243902439</v>
      </c>
      <c r="Q162">
        <v>1</v>
      </c>
      <c r="R162" t="s">
        <v>25</v>
      </c>
      <c r="S162">
        <v>19026.954000000002</v>
      </c>
      <c r="T162">
        <v>-1.11368485725649E-2</v>
      </c>
      <c r="AU162">
        <v>21141.06</v>
      </c>
      <c r="AV162">
        <v>19026.954000000002</v>
      </c>
      <c r="AW162">
        <v>18815.053694504801</v>
      </c>
      <c r="AX162">
        <v>18605.5132906244</v>
      </c>
      <c r="AY162">
        <v>18398.306506491899</v>
      </c>
      <c r="AZ162">
        <v>18193.4073529374</v>
      </c>
      <c r="BA162">
        <v>17990.790130228801</v>
      </c>
      <c r="BB162">
        <v>17790.4294248476</v>
      </c>
      <c r="BC162">
        <v>17592.300106302198</v>
      </c>
      <c r="BD162">
        <v>17396.377323975201</v>
      </c>
      <c r="BE162">
        <v>17202.636504006899</v>
      </c>
      <c r="BF162">
        <v>17011.053346212899</v>
      </c>
      <c r="BG162">
        <v>16821.6038210363</v>
      </c>
      <c r="BH162">
        <v>16634.2641665337</v>
      </c>
      <c r="BI162">
        <v>16449.010885395001</v>
      </c>
      <c r="BJ162">
        <v>16265.8207419959</v>
      </c>
      <c r="BK162">
        <v>16084.670759483801</v>
      </c>
      <c r="BL162">
        <v>15905.5382168959</v>
      </c>
      <c r="BM162">
        <v>15728.400646309099</v>
      </c>
      <c r="BN162">
        <v>15553.235830022601</v>
      </c>
      <c r="BO162">
        <v>15380.0217977702</v>
      </c>
      <c r="BP162">
        <v>15208.736823965701</v>
      </c>
      <c r="BQ162">
        <v>15039.3594249772</v>
      </c>
      <c r="BR162">
        <v>14871.8683564328</v>
      </c>
      <c r="BS162">
        <v>14706.242610556101</v>
      </c>
      <c r="BT162">
        <v>14542.461413531</v>
      </c>
      <c r="BU162">
        <v>14380.504222896099</v>
      </c>
      <c r="BV162">
        <v>14220.350724968601</v>
      </c>
      <c r="BW162">
        <v>14061.9808322958</v>
      </c>
      <c r="BX162">
        <v>13905.3746811363</v>
      </c>
      <c r="BY162">
        <v>13750.512628967699</v>
      </c>
      <c r="BZ162">
        <v>13597.375252023699</v>
      </c>
      <c r="CA162">
        <v>13445.943342857599</v>
      </c>
      <c r="CB162">
        <v>13296.197907932899</v>
      </c>
      <c r="CC162">
        <v>13148.1201652414</v>
      </c>
      <c r="CD162" s="8" t="b">
        <f>IF(ISNUMBER(VLOOKUP(A162,profiles_2021!A:A,1,FALSE)),TRUE,FALSE)</f>
        <v>0</v>
      </c>
      <c r="CE162" t="str">
        <f>INDEX('C5 - Emissions methodology 2018'!$A$2:$K$2628,MATCH($A162,'C5 - Emissions methodology 2018'!$A$2:$A$2628,0),MATCH(CE$1,'C5 - Emissions methodology 2018'!$A$1:$K$1,0))</f>
        <v>Manufacturing</v>
      </c>
    </row>
    <row r="163" spans="1:83" x14ac:dyDescent="0.25">
      <c r="A163">
        <v>6305</v>
      </c>
      <c r="B163" t="s">
        <v>226</v>
      </c>
      <c r="C163" t="s">
        <v>36</v>
      </c>
      <c r="D163">
        <v>2016</v>
      </c>
      <c r="E163" t="s">
        <v>22</v>
      </c>
      <c r="F163" t="s">
        <v>23</v>
      </c>
      <c r="G163">
        <v>2009</v>
      </c>
      <c r="H163">
        <v>950551</v>
      </c>
      <c r="I163">
        <v>100</v>
      </c>
      <c r="J163">
        <v>2030</v>
      </c>
      <c r="K163">
        <v>32</v>
      </c>
      <c r="L163">
        <v>31.88</v>
      </c>
      <c r="M163">
        <v>2017</v>
      </c>
      <c r="N163">
        <v>853579.58918400004</v>
      </c>
      <c r="O163" t="s">
        <v>24</v>
      </c>
      <c r="P163">
        <v>2.97033895753902</v>
      </c>
      <c r="Q163">
        <v>1</v>
      </c>
      <c r="R163" t="s">
        <v>25</v>
      </c>
      <c r="S163">
        <v>646374.679999999</v>
      </c>
      <c r="T163">
        <v>-1.11368485725649E-2</v>
      </c>
      <c r="AN163">
        <v>950551</v>
      </c>
      <c r="AO163">
        <v>938429.57364800002</v>
      </c>
      <c r="AP163">
        <v>926308.14729600004</v>
      </c>
      <c r="AQ163">
        <v>914186.72094399994</v>
      </c>
      <c r="AR163">
        <v>902065.29459199996</v>
      </c>
      <c r="AS163">
        <v>889943.86823999998</v>
      </c>
      <c r="AT163">
        <v>877822.441888</v>
      </c>
      <c r="AU163">
        <v>865701.01553600002</v>
      </c>
      <c r="AV163">
        <v>853579.58918400004</v>
      </c>
      <c r="AW163">
        <v>837640.75001600001</v>
      </c>
      <c r="AX163">
        <v>821701.91084799997</v>
      </c>
      <c r="AY163">
        <v>805763.07168000005</v>
      </c>
      <c r="AZ163">
        <v>789824.23251200002</v>
      </c>
      <c r="BA163">
        <v>773885.39334399998</v>
      </c>
      <c r="BB163">
        <v>757946.55417599995</v>
      </c>
      <c r="BC163">
        <v>742007.71500800003</v>
      </c>
      <c r="BD163">
        <v>726068.87583999999</v>
      </c>
      <c r="BE163">
        <v>710130.03667199996</v>
      </c>
      <c r="BF163">
        <v>694191.19750399899</v>
      </c>
      <c r="BG163">
        <v>678252.358336</v>
      </c>
      <c r="BH163">
        <v>662313.51916799997</v>
      </c>
      <c r="BI163">
        <v>646374.679999999</v>
      </c>
      <c r="BJ163">
        <v>639176.103067699</v>
      </c>
      <c r="BK163">
        <v>632057.69559663197</v>
      </c>
      <c r="BL163">
        <v>625018.56475164799</v>
      </c>
      <c r="BM163">
        <v>618057.82764096698</v>
      </c>
      <c r="BN163">
        <v>611174.61120544095</v>
      </c>
      <c r="BO163">
        <v>604368.05210904998</v>
      </c>
      <c r="BP163">
        <v>597637.29663061595</v>
      </c>
      <c r="BQ163">
        <v>590981.50055672298</v>
      </c>
      <c r="BR163">
        <v>584399.82907583599</v>
      </c>
      <c r="BS163">
        <v>577891.45667358499</v>
      </c>
      <c r="BT163">
        <v>571455.56702923297</v>
      </c>
      <c r="BU163">
        <v>565091.35291327897</v>
      </c>
      <c r="BV163">
        <v>558798.01608621795</v>
      </c>
      <c r="BW163">
        <v>552574.76719841606</v>
      </c>
      <c r="BX163">
        <v>546420.82569110696</v>
      </c>
      <c r="BY163">
        <v>540335.41969848901</v>
      </c>
      <c r="BZ163">
        <v>534317.78595091403</v>
      </c>
      <c r="CA163">
        <v>528367.16967914999</v>
      </c>
      <c r="CB163">
        <v>522482.824519719</v>
      </c>
      <c r="CC163">
        <v>516664.012421277</v>
      </c>
      <c r="CD163" s="8" t="b">
        <f>IF(ISNUMBER(VLOOKUP(A163,profiles_2021!A:A,1,FALSE)),TRUE,FALSE)</f>
        <v>1</v>
      </c>
      <c r="CE163" t="str">
        <f>INDEX('C5 - Emissions methodology 2018'!$A$2:$K$2628,MATCH($A163,'C5 - Emissions methodology 2018'!$A$2:$A$2628,0),MATCH(CE$1,'C5 - Emissions methodology 2018'!$A$1:$K$1,0))</f>
        <v>Infrastructure</v>
      </c>
    </row>
    <row r="164" spans="1:83" x14ac:dyDescent="0.25">
      <c r="A164">
        <v>6285</v>
      </c>
      <c r="B164" t="s">
        <v>227</v>
      </c>
      <c r="C164" t="s">
        <v>27</v>
      </c>
      <c r="D164">
        <v>2016</v>
      </c>
      <c r="E164" t="s">
        <v>28</v>
      </c>
      <c r="F164" t="s">
        <v>23</v>
      </c>
      <c r="G164">
        <v>2014</v>
      </c>
      <c r="H164">
        <v>152847</v>
      </c>
      <c r="I164">
        <v>100</v>
      </c>
      <c r="J164">
        <v>2022</v>
      </c>
      <c r="K164">
        <v>25</v>
      </c>
      <c r="L164">
        <v>100</v>
      </c>
      <c r="M164">
        <v>2017</v>
      </c>
      <c r="N164">
        <v>114635.25</v>
      </c>
      <c r="O164" t="s">
        <v>24</v>
      </c>
      <c r="P164">
        <v>2.8963567481146302</v>
      </c>
      <c r="Q164">
        <v>1</v>
      </c>
      <c r="R164" t="s">
        <v>25</v>
      </c>
      <c r="S164">
        <v>114635.25</v>
      </c>
      <c r="T164">
        <v>-1.11368485725649E-2</v>
      </c>
      <c r="AS164">
        <v>152847</v>
      </c>
      <c r="AT164">
        <v>140109.75</v>
      </c>
      <c r="AU164">
        <v>127372.5</v>
      </c>
      <c r="AV164">
        <v>114635.25</v>
      </c>
      <c r="AW164">
        <v>114635.25</v>
      </c>
      <c r="AX164">
        <v>114635.25</v>
      </c>
      <c r="AY164">
        <v>114635.25</v>
      </c>
      <c r="AZ164">
        <v>114635.25</v>
      </c>
      <c r="BA164">
        <v>114635.25</v>
      </c>
      <c r="BB164">
        <v>113358.574579671</v>
      </c>
      <c r="BC164">
        <v>112096.117300176</v>
      </c>
      <c r="BD164">
        <v>110847.71981623099</v>
      </c>
      <c r="BE164">
        <v>109613.225546024</v>
      </c>
      <c r="BF164">
        <v>108392.479651567</v>
      </c>
      <c r="BG164">
        <v>107185.329019283</v>
      </c>
      <c r="BH164">
        <v>105991.622240795</v>
      </c>
      <c r="BI164">
        <v>104811.20959393799</v>
      </c>
      <c r="BJ164">
        <v>103643.943023983</v>
      </c>
      <c r="BK164">
        <v>102489.676125062</v>
      </c>
      <c r="BL164">
        <v>101348.264121806</v>
      </c>
      <c r="BM164">
        <v>100219.563851189</v>
      </c>
      <c r="BN164">
        <v>99103.433744569993</v>
      </c>
      <c r="BO164">
        <v>97999.733809935497</v>
      </c>
      <c r="BP164">
        <v>96908.325614342597</v>
      </c>
      <c r="BQ164">
        <v>95829.072266554896</v>
      </c>
      <c r="BR164">
        <v>94761.838399872897</v>
      </c>
      <c r="BS164">
        <v>93706.490155155596</v>
      </c>
      <c r="BT164">
        <v>92662.895164031099</v>
      </c>
      <c r="BU164">
        <v>91630.9225322938</v>
      </c>
      <c r="BV164">
        <v>90610.442823487203</v>
      </c>
      <c r="BW164">
        <v>89601.328042669003</v>
      </c>
      <c r="BX164">
        <v>88603.451620357097</v>
      </c>
      <c r="BY164">
        <v>87616.688396654601</v>
      </c>
      <c r="BZ164">
        <v>86640.914605551399</v>
      </c>
      <c r="CA164">
        <v>85676.007859400896</v>
      </c>
      <c r="CB164">
        <v>84721.847133568896</v>
      </c>
      <c r="CC164">
        <v>83778.3127512543</v>
      </c>
      <c r="CD164" s="8" t="b">
        <f>IF(ISNUMBER(VLOOKUP(A164,profiles_2021!A:A,1,FALSE)),TRUE,FALSE)</f>
        <v>1</v>
      </c>
      <c r="CE164" t="str">
        <f>INDEX('C5 - Emissions methodology 2018'!$A$2:$K$2628,MATCH($A164,'C5 - Emissions methodology 2018'!$A$2:$A$2628,0),MATCH(CE$1,'C5 - Emissions methodology 2018'!$A$1:$K$1,0))</f>
        <v>Services</v>
      </c>
    </row>
    <row r="165" spans="1:83" hidden="1" x14ac:dyDescent="0.25">
      <c r="A165">
        <v>6361</v>
      </c>
      <c r="B165" t="s">
        <v>228</v>
      </c>
      <c r="C165" t="s">
        <v>43</v>
      </c>
      <c r="D165">
        <v>2015</v>
      </c>
      <c r="E165" t="s">
        <v>49</v>
      </c>
      <c r="F165" t="s">
        <v>50</v>
      </c>
      <c r="G165">
        <v>2012</v>
      </c>
      <c r="H165">
        <v>20000</v>
      </c>
      <c r="I165">
        <v>100</v>
      </c>
      <c r="J165">
        <v>2017</v>
      </c>
      <c r="K165">
        <v>3</v>
      </c>
      <c r="L165">
        <v>2</v>
      </c>
      <c r="M165">
        <v>2017</v>
      </c>
      <c r="N165">
        <v>19988</v>
      </c>
      <c r="O165" t="s">
        <v>24</v>
      </c>
      <c r="P165">
        <v>2.3439044390243899</v>
      </c>
      <c r="Q165">
        <v>1</v>
      </c>
      <c r="R165" t="s">
        <v>25</v>
      </c>
      <c r="S165">
        <v>19400</v>
      </c>
      <c r="T165">
        <v>-1.11368485725649E-2</v>
      </c>
      <c r="AQ165">
        <v>20000</v>
      </c>
      <c r="AR165">
        <v>19997.599999999999</v>
      </c>
      <c r="AS165">
        <v>19995.2</v>
      </c>
      <c r="AT165">
        <v>19992.8</v>
      </c>
      <c r="AU165">
        <v>19990.400000000001</v>
      </c>
      <c r="AV165">
        <v>19400</v>
      </c>
      <c r="AW165">
        <v>19183.945137692201</v>
      </c>
      <c r="AX165">
        <v>18970.296445669301</v>
      </c>
      <c r="AY165">
        <v>18759.0271267772</v>
      </c>
      <c r="AZ165">
        <v>18550.110682297702</v>
      </c>
      <c r="BA165">
        <v>18343.5209086246</v>
      </c>
      <c r="BB165">
        <v>18139.231893977601</v>
      </c>
      <c r="BC165">
        <v>17937.218015151699</v>
      </c>
      <c r="BD165">
        <v>17737.4539343039</v>
      </c>
      <c r="BE165">
        <v>17539.914595774699</v>
      </c>
      <c r="BF165">
        <v>17344.575222945801</v>
      </c>
      <c r="BG165">
        <v>17151.411315132402</v>
      </c>
      <c r="BH165">
        <v>16960.398644510002</v>
      </c>
      <c r="BI165">
        <v>16771.513253075798</v>
      </c>
      <c r="BJ165">
        <v>16584.731449643499</v>
      </c>
      <c r="BK165">
        <v>16400.0298068722</v>
      </c>
      <c r="BL165">
        <v>16217.385158327501</v>
      </c>
      <c r="BM165">
        <v>16036.7745955762</v>
      </c>
      <c r="BN165">
        <v>15858.175465312899</v>
      </c>
      <c r="BO165">
        <v>15681.5653665186</v>
      </c>
      <c r="BP165">
        <v>15506.922147650899</v>
      </c>
      <c r="BQ165">
        <v>15334.223903865901</v>
      </c>
      <c r="BR165">
        <v>15163.448974270799</v>
      </c>
      <c r="BS165">
        <v>14994.575939206499</v>
      </c>
      <c r="BT165">
        <v>14827.583617561701</v>
      </c>
      <c r="BU165">
        <v>14662.451064115899</v>
      </c>
      <c r="BV165">
        <v>14499.157566912199</v>
      </c>
      <c r="BW165">
        <v>14337.682644659701</v>
      </c>
      <c r="BX165">
        <v>14178.0060441647</v>
      </c>
      <c r="BY165">
        <v>14020.1077377899</v>
      </c>
      <c r="BZ165">
        <v>13863.9679209431</v>
      </c>
      <c r="CA165">
        <v>13709.5670095926</v>
      </c>
      <c r="CB165">
        <v>13556.8856378114</v>
      </c>
      <c r="CC165">
        <v>13405.9046553475</v>
      </c>
      <c r="CD165" s="8" t="b">
        <f>IF(ISNUMBER(VLOOKUP(A165,profiles_2021!A:A,1,FALSE)),TRUE,FALSE)</f>
        <v>0</v>
      </c>
      <c r="CE165" t="str">
        <f>INDEX('C5 - Emissions methodology 2018'!$A$2:$K$2628,MATCH($A165,'C5 - Emissions methodology 2018'!$A$2:$A$2628,0),MATCH(CE$1,'C5 - Emissions methodology 2018'!$A$1:$K$1,0))</f>
        <v>Services</v>
      </c>
    </row>
    <row r="166" spans="1:83" hidden="1" x14ac:dyDescent="0.25">
      <c r="A166">
        <v>6414</v>
      </c>
      <c r="B166" t="s">
        <v>229</v>
      </c>
      <c r="C166" t="s">
        <v>56</v>
      </c>
      <c r="D166">
        <v>2016</v>
      </c>
      <c r="E166" t="s">
        <v>28</v>
      </c>
      <c r="F166" t="s">
        <v>23</v>
      </c>
      <c r="G166">
        <v>2015</v>
      </c>
      <c r="H166">
        <v>23890</v>
      </c>
      <c r="I166">
        <v>100</v>
      </c>
      <c r="J166">
        <v>2018</v>
      </c>
      <c r="K166">
        <v>7.5</v>
      </c>
      <c r="L166">
        <v>0</v>
      </c>
      <c r="M166">
        <v>2017</v>
      </c>
      <c r="N166">
        <v>23890</v>
      </c>
      <c r="O166" t="s">
        <v>24</v>
      </c>
      <c r="P166">
        <v>2.7193926329024398</v>
      </c>
      <c r="Q166">
        <v>1</v>
      </c>
      <c r="R166" t="s">
        <v>25</v>
      </c>
      <c r="S166">
        <v>22098.25</v>
      </c>
      <c r="T166">
        <v>-1.11368485725649E-2</v>
      </c>
      <c r="AT166">
        <v>23890</v>
      </c>
      <c r="AU166">
        <v>23890</v>
      </c>
      <c r="AV166">
        <v>23890</v>
      </c>
      <c r="AW166">
        <v>22098.25</v>
      </c>
      <c r="AX166">
        <v>21852.1451360313</v>
      </c>
      <c r="AY166">
        <v>21608.781104665599</v>
      </c>
      <c r="AZ166">
        <v>21368.127381665199</v>
      </c>
      <c r="BA166">
        <v>21130.153782736299</v>
      </c>
      <c r="BB166">
        <v>20894.830459743</v>
      </c>
      <c r="BC166">
        <v>20662.1278969634</v>
      </c>
      <c r="BD166">
        <v>20432.016907387999</v>
      </c>
      <c r="BE166">
        <v>20204.468629058301</v>
      </c>
      <c r="BF166">
        <v>19979.4545214473</v>
      </c>
      <c r="BG166">
        <v>19756.946361879502</v>
      </c>
      <c r="BH166">
        <v>19536.916241990999</v>
      </c>
      <c r="BI166">
        <v>19319.336564229099</v>
      </c>
      <c r="BJ166">
        <v>19104.180038390801</v>
      </c>
      <c r="BK166">
        <v>18891.4196782002</v>
      </c>
      <c r="BL166">
        <v>18681.028797923402</v>
      </c>
      <c r="BM166">
        <v>18472.981009021201</v>
      </c>
      <c r="BN166">
        <v>18267.250216839799</v>
      </c>
      <c r="BO166">
        <v>18063.810617337698</v>
      </c>
      <c r="BP166">
        <v>17862.636693848901</v>
      </c>
      <c r="BQ166">
        <v>17663.7032138828</v>
      </c>
      <c r="BR166">
        <v>17466.985225959099</v>
      </c>
      <c r="BS166">
        <v>17272.458056478299</v>
      </c>
      <c r="BT166">
        <v>17080.0973066273</v>
      </c>
      <c r="BU166">
        <v>16889.8788493188</v>
      </c>
      <c r="BV166">
        <v>16701.7788261649</v>
      </c>
      <c r="BW166">
        <v>16515.7736444855</v>
      </c>
      <c r="BX166">
        <v>16331.8399743481</v>
      </c>
      <c r="BY166">
        <v>16149.954745642401</v>
      </c>
      <c r="BZ166">
        <v>15970.0951451864</v>
      </c>
      <c r="CA166">
        <v>15792.238613865</v>
      </c>
      <c r="CB166">
        <v>15616.3628438006</v>
      </c>
      <c r="CC166">
        <v>15442.445775554899</v>
      </c>
      <c r="CD166" s="8" t="b">
        <f>IF(ISNUMBER(VLOOKUP(A166,profiles_2021!A:A,1,FALSE)),TRUE,FALSE)</f>
        <v>0</v>
      </c>
      <c r="CE166" t="str">
        <f>INDEX('C5 - Emissions methodology 2018'!$A$2:$K$2628,MATCH($A166,'C5 - Emissions methodology 2018'!$A$2:$A$2628,0),MATCH(CE$1,'C5 - Emissions methodology 2018'!$A$1:$K$1,0))</f>
        <v>Infrastructure</v>
      </c>
    </row>
    <row r="167" spans="1:83" hidden="1" x14ac:dyDescent="0.25">
      <c r="A167">
        <v>6383</v>
      </c>
      <c r="B167" t="s">
        <v>230</v>
      </c>
      <c r="C167" t="s">
        <v>27</v>
      </c>
      <c r="D167">
        <v>2015</v>
      </c>
      <c r="E167" t="s">
        <v>49</v>
      </c>
      <c r="F167" t="s">
        <v>50</v>
      </c>
      <c r="G167">
        <v>2005</v>
      </c>
      <c r="H167">
        <v>86403130</v>
      </c>
      <c r="I167">
        <v>99.72</v>
      </c>
      <c r="J167">
        <v>2045</v>
      </c>
      <c r="K167">
        <v>90</v>
      </c>
      <c r="L167">
        <v>57</v>
      </c>
      <c r="M167">
        <v>2017</v>
      </c>
      <c r="N167">
        <v>42474081</v>
      </c>
      <c r="O167" t="s">
        <v>24</v>
      </c>
      <c r="P167">
        <v>3.2334012886097598</v>
      </c>
      <c r="Q167">
        <v>1</v>
      </c>
      <c r="R167" t="s">
        <v>25</v>
      </c>
      <c r="S167">
        <v>8640313</v>
      </c>
      <c r="T167">
        <v>-1.11368485725649E-2</v>
      </c>
      <c r="AJ167">
        <v>86403130</v>
      </c>
      <c r="AK167">
        <v>82742375.916666597</v>
      </c>
      <c r="AL167">
        <v>79081621.833333299</v>
      </c>
      <c r="AM167">
        <v>75420867.75</v>
      </c>
      <c r="AN167">
        <v>71760113.666666597</v>
      </c>
      <c r="AO167">
        <v>68099359.583333299</v>
      </c>
      <c r="AP167">
        <v>64438605.5</v>
      </c>
      <c r="AQ167">
        <v>60777851.416666597</v>
      </c>
      <c r="AR167">
        <v>57117097.333333299</v>
      </c>
      <c r="AS167">
        <v>53456343.25</v>
      </c>
      <c r="AT167">
        <v>49795589.166666597</v>
      </c>
      <c r="AU167">
        <v>46134835.083333299</v>
      </c>
      <c r="AV167">
        <v>42474081</v>
      </c>
      <c r="AW167">
        <v>41265732.142857097</v>
      </c>
      <c r="AX167">
        <v>40057383.285714202</v>
      </c>
      <c r="AY167">
        <v>38849034.428571403</v>
      </c>
      <c r="AZ167">
        <v>37640685.5714285</v>
      </c>
      <c r="BA167">
        <v>36432336.714285702</v>
      </c>
      <c r="BB167">
        <v>35223987.857142799</v>
      </c>
      <c r="BC167">
        <v>34015639</v>
      </c>
      <c r="BD167">
        <v>32807290.142857101</v>
      </c>
      <c r="BE167">
        <v>31598941.285714202</v>
      </c>
      <c r="BF167">
        <v>30390592.428571399</v>
      </c>
      <c r="BG167">
        <v>29182243.5714285</v>
      </c>
      <c r="BH167">
        <v>27973894.714285702</v>
      </c>
      <c r="BI167">
        <v>26765545.857142799</v>
      </c>
      <c r="BJ167">
        <v>25557197</v>
      </c>
      <c r="BK167">
        <v>24348848.142857101</v>
      </c>
      <c r="BL167">
        <v>23140499.285714202</v>
      </c>
      <c r="BM167">
        <v>21932150.428571399</v>
      </c>
      <c r="BN167">
        <v>20723801.5714285</v>
      </c>
      <c r="BO167">
        <v>19515452.714285702</v>
      </c>
      <c r="BP167">
        <v>18307103.857142799</v>
      </c>
      <c r="BQ167">
        <v>17098755</v>
      </c>
      <c r="BR167">
        <v>15890406.142857101</v>
      </c>
      <c r="BS167">
        <v>14682057.2857142</v>
      </c>
      <c r="BT167">
        <v>13473708.428571399</v>
      </c>
      <c r="BU167">
        <v>12265359.5714285</v>
      </c>
      <c r="BV167">
        <v>11057010.7142857</v>
      </c>
      <c r="BW167">
        <v>9848661.8571428508</v>
      </c>
      <c r="BX167">
        <v>8640313</v>
      </c>
      <c r="BY167">
        <v>8544087.1424994301</v>
      </c>
      <c r="BZ167">
        <v>8448932.9378026202</v>
      </c>
      <c r="CA167">
        <v>8354838.4510745499</v>
      </c>
      <c r="CB167">
        <v>8261791.8803966902</v>
      </c>
      <c r="CC167">
        <v>8169781.5552866701</v>
      </c>
      <c r="CD167" s="8" t="b">
        <f>IF(ISNUMBER(VLOOKUP(A167,profiles_2021!A:A,1,FALSE)),TRUE,FALSE)</f>
        <v>0</v>
      </c>
      <c r="CE167" t="str">
        <f>INDEX('C5 - Emissions methodology 2018'!$A$2:$K$2628,MATCH($A167,'C5 - Emissions methodology 2018'!$A$2:$A$2628,0),MATCH(CE$1,'C5 - Emissions methodology 2018'!$A$1:$K$1,0))</f>
        <v>Infrastructure</v>
      </c>
    </row>
    <row r="168" spans="1:83" x14ac:dyDescent="0.25">
      <c r="A168">
        <v>6436</v>
      </c>
      <c r="B168" t="s">
        <v>231</v>
      </c>
      <c r="C168" t="s">
        <v>211</v>
      </c>
      <c r="D168">
        <v>2016</v>
      </c>
      <c r="E168" t="s">
        <v>28</v>
      </c>
      <c r="F168" t="s">
        <v>23</v>
      </c>
      <c r="G168">
        <v>2015</v>
      </c>
      <c r="H168">
        <v>259567.41519999999</v>
      </c>
      <c r="I168">
        <v>91.8</v>
      </c>
      <c r="J168">
        <v>2020</v>
      </c>
      <c r="K168">
        <v>20</v>
      </c>
      <c r="L168">
        <v>75</v>
      </c>
      <c r="M168">
        <v>2017</v>
      </c>
      <c r="N168">
        <v>222136.61043999999</v>
      </c>
      <c r="O168" t="s">
        <v>24</v>
      </c>
      <c r="P168">
        <v>2.7633917462135398</v>
      </c>
      <c r="Q168">
        <v>1</v>
      </c>
      <c r="R168" t="s">
        <v>25</v>
      </c>
      <c r="S168">
        <v>207653.93216</v>
      </c>
      <c r="T168">
        <v>-1.11368485725649E-2</v>
      </c>
      <c r="AT168">
        <v>259567.41519999999</v>
      </c>
      <c r="AU168">
        <v>240852.01282</v>
      </c>
      <c r="AV168">
        <v>222136.61043999999</v>
      </c>
      <c r="AW168">
        <v>217309.051013333</v>
      </c>
      <c r="AX168">
        <v>212481.491586666</v>
      </c>
      <c r="AY168">
        <v>207653.93216</v>
      </c>
      <c r="AZ168">
        <v>205341.32176203601</v>
      </c>
      <c r="BA168">
        <v>203054.46655588201</v>
      </c>
      <c r="BB168">
        <v>200793.079709866</v>
      </c>
      <c r="BC168">
        <v>198556.87758671801</v>
      </c>
      <c r="BD168">
        <v>196345.57970799401</v>
      </c>
      <c r="BE168">
        <v>194158.90871889301</v>
      </c>
      <c r="BF168">
        <v>191996.590353476</v>
      </c>
      <c r="BG168">
        <v>189858.353400261</v>
      </c>
      <c r="BH168">
        <v>187743.92966820599</v>
      </c>
      <c r="BI168">
        <v>185653.05395307299</v>
      </c>
      <c r="BJ168">
        <v>183585.46400416299</v>
      </c>
      <c r="BK168">
        <v>181540.90049142501</v>
      </c>
      <c r="BL168">
        <v>179519.10697292499</v>
      </c>
      <c r="BM168">
        <v>177519.829862685</v>
      </c>
      <c r="BN168">
        <v>175542.81839887699</v>
      </c>
      <c r="BO168">
        <v>173587.824612367</v>
      </c>
      <c r="BP168">
        <v>171654.603295618</v>
      </c>
      <c r="BQ168">
        <v>169742.911971931</v>
      </c>
      <c r="BR168">
        <v>167852.51086503401</v>
      </c>
      <c r="BS168">
        <v>165983.162869005</v>
      </c>
      <c r="BT168">
        <v>164134.633518538</v>
      </c>
      <c r="BU168">
        <v>162306.690959528</v>
      </c>
      <c r="BV168">
        <v>160499.10591999799</v>
      </c>
      <c r="BW168">
        <v>158711.651681335</v>
      </c>
      <c r="BX168">
        <v>156944.104049858</v>
      </c>
      <c r="BY168">
        <v>155196.241328698</v>
      </c>
      <c r="BZ168">
        <v>153467.84428998901</v>
      </c>
      <c r="CA168">
        <v>151758.696147373</v>
      </c>
      <c r="CB168">
        <v>150068.58252880999</v>
      </c>
      <c r="CC168">
        <v>148397.29144968701</v>
      </c>
      <c r="CD168" s="8" t="b">
        <f>IF(ISNUMBER(VLOOKUP(A168,profiles_2021!A:A,1,FALSE)),TRUE,FALSE)</f>
        <v>1</v>
      </c>
      <c r="CE168" t="str">
        <f>INDEX('C5 - Emissions methodology 2018'!$A$2:$K$2628,MATCH($A168,'C5 - Emissions methodology 2018'!$A$2:$A$2628,0),MATCH(CE$1,'C5 - Emissions methodology 2018'!$A$1:$K$1,0))</f>
        <v>Services</v>
      </c>
    </row>
    <row r="169" spans="1:83" x14ac:dyDescent="0.25">
      <c r="A169">
        <v>6516</v>
      </c>
      <c r="B169" t="s">
        <v>232</v>
      </c>
      <c r="C169" t="s">
        <v>65</v>
      </c>
      <c r="D169">
        <v>2017</v>
      </c>
      <c r="E169" t="s">
        <v>22</v>
      </c>
      <c r="F169" t="s">
        <v>23</v>
      </c>
      <c r="G169">
        <v>2017</v>
      </c>
      <c r="H169">
        <v>85289</v>
      </c>
      <c r="I169">
        <v>100</v>
      </c>
      <c r="J169">
        <v>2027</v>
      </c>
      <c r="K169">
        <v>0</v>
      </c>
      <c r="L169">
        <v>0</v>
      </c>
      <c r="M169">
        <v>2017</v>
      </c>
      <c r="N169">
        <v>85289</v>
      </c>
      <c r="O169" t="s">
        <v>45</v>
      </c>
      <c r="P169">
        <v>2.64878901670488</v>
      </c>
      <c r="Q169">
        <v>1</v>
      </c>
      <c r="R169" t="s">
        <v>25</v>
      </c>
      <c r="S169">
        <v>85289</v>
      </c>
      <c r="T169">
        <v>-1.11368485725649E-2</v>
      </c>
      <c r="AV169">
        <v>85289</v>
      </c>
      <c r="AW169">
        <v>85289</v>
      </c>
      <c r="AX169">
        <v>85289</v>
      </c>
      <c r="AY169">
        <v>85289</v>
      </c>
      <c r="AZ169">
        <v>85289</v>
      </c>
      <c r="BA169">
        <v>85289</v>
      </c>
      <c r="BB169">
        <v>85289</v>
      </c>
      <c r="BC169">
        <v>85289</v>
      </c>
      <c r="BD169">
        <v>85289</v>
      </c>
      <c r="BE169">
        <v>85289</v>
      </c>
      <c r="BF169">
        <v>85289</v>
      </c>
      <c r="BG169">
        <v>84339.149322094498</v>
      </c>
      <c r="BH169">
        <v>83399.876987355397</v>
      </c>
      <c r="BI169">
        <v>82471.065186376596</v>
      </c>
      <c r="BJ169">
        <v>81552.597421777798</v>
      </c>
      <c r="BK169">
        <v>80644.358493592095</v>
      </c>
      <c r="BL169">
        <v>79746.234484817396</v>
      </c>
      <c r="BM169">
        <v>78858.1127471277</v>
      </c>
      <c r="BN169">
        <v>77979.881886744697</v>
      </c>
      <c r="BO169">
        <v>77111.431750465505</v>
      </c>
      <c r="BP169">
        <v>76252.653411846899</v>
      </c>
      <c r="BQ169">
        <v>75403.439157542904</v>
      </c>
      <c r="BR169">
        <v>74563.682473794703</v>
      </c>
      <c r="BS169">
        <v>73733.278033071299</v>
      </c>
      <c r="BT169">
        <v>72912.121680858094</v>
      </c>
      <c r="BU169">
        <v>72100.110422594007</v>
      </c>
      <c r="BV169">
        <v>71297.142410752305</v>
      </c>
      <c r="BW169">
        <v>70503.116932067205</v>
      </c>
      <c r="BX169">
        <v>69717.934394900905</v>
      </c>
      <c r="BY169">
        <v>68941.496316752906</v>
      </c>
      <c r="BZ169">
        <v>68173.705311907193</v>
      </c>
      <c r="CA169">
        <v>67414.4650792178</v>
      </c>
      <c r="CB169">
        <v>66663.680390030102</v>
      </c>
      <c r="CC169">
        <v>65921.257076236405</v>
      </c>
      <c r="CD169" s="8" t="b">
        <f>IF(ISNUMBER(VLOOKUP(A169,profiles_2021!A:A,1,FALSE)),TRUE,FALSE)</f>
        <v>1</v>
      </c>
      <c r="CE169" t="str">
        <f>INDEX('C5 - Emissions methodology 2018'!$A$2:$K$2628,MATCH($A169,'C5 - Emissions methodology 2018'!$A$2:$A$2628,0),MATCH(CE$1,'C5 - Emissions methodology 2018'!$A$1:$K$1,0))</f>
        <v>Materials</v>
      </c>
    </row>
    <row r="170" spans="1:83" hidden="1" x14ac:dyDescent="0.25">
      <c r="A170">
        <v>6555</v>
      </c>
      <c r="B170" t="s">
        <v>233</v>
      </c>
      <c r="C170" t="s">
        <v>165</v>
      </c>
      <c r="D170">
        <v>2018</v>
      </c>
      <c r="E170" t="s">
        <v>28</v>
      </c>
      <c r="F170" t="s">
        <v>23</v>
      </c>
      <c r="G170">
        <v>2017</v>
      </c>
      <c r="H170">
        <v>64267</v>
      </c>
      <c r="I170">
        <v>97</v>
      </c>
      <c r="J170">
        <v>2023</v>
      </c>
      <c r="K170">
        <v>10</v>
      </c>
      <c r="L170">
        <v>0</v>
      </c>
      <c r="M170">
        <v>2017</v>
      </c>
      <c r="N170">
        <v>64267</v>
      </c>
      <c r="O170" t="s">
        <v>24</v>
      </c>
      <c r="P170">
        <v>2.71683569499268</v>
      </c>
      <c r="Q170">
        <v>1</v>
      </c>
      <c r="R170" t="s">
        <v>25</v>
      </c>
      <c r="S170">
        <v>57840.3</v>
      </c>
      <c r="T170">
        <v>-1.11368485725649E-2</v>
      </c>
      <c r="AV170">
        <v>64267</v>
      </c>
      <c r="AW170">
        <v>63195.883333333302</v>
      </c>
      <c r="AX170">
        <v>62124.766666666597</v>
      </c>
      <c r="AY170">
        <v>61053.65</v>
      </c>
      <c r="AZ170">
        <v>59982.533333333296</v>
      </c>
      <c r="BA170">
        <v>58911.416666666599</v>
      </c>
      <c r="BB170">
        <v>57840.3</v>
      </c>
      <c r="BC170">
        <v>57196.141337508197</v>
      </c>
      <c r="BD170">
        <v>56559.156572497399</v>
      </c>
      <c r="BE170">
        <v>55929.265810357501</v>
      </c>
      <c r="BF170">
        <v>55306.390046252804</v>
      </c>
      <c r="BG170">
        <v>54690.451155212497</v>
      </c>
      <c r="BH170">
        <v>54081.371882331601</v>
      </c>
      <c r="BI170">
        <v>53479.075833081501</v>
      </c>
      <c r="BJ170">
        <v>52883.487463727797</v>
      </c>
      <c r="BK170">
        <v>52294.532071855101</v>
      </c>
      <c r="BL170">
        <v>51712.1357869977</v>
      </c>
      <c r="BM170">
        <v>51136.225561373998</v>
      </c>
      <c r="BN170">
        <v>50566.729160724499</v>
      </c>
      <c r="BO170">
        <v>50003.575155251601</v>
      </c>
      <c r="BP170">
        <v>49446.692910660699</v>
      </c>
      <c r="BQ170">
        <v>48896.012579300499</v>
      </c>
      <c r="BR170">
        <v>48351.465091402599</v>
      </c>
      <c r="BS170">
        <v>47812.982146417999</v>
      </c>
      <c r="BT170">
        <v>47280.496204450603</v>
      </c>
      <c r="BU170">
        <v>46753.940477785902</v>
      </c>
      <c r="BV170">
        <v>46233.248922514103</v>
      </c>
      <c r="BW170">
        <v>45718.356230246303</v>
      </c>
      <c r="BX170">
        <v>45209.197819923502</v>
      </c>
      <c r="BY170">
        <v>44705.709829715903</v>
      </c>
      <c r="BZ170">
        <v>44207.829109013299</v>
      </c>
      <c r="CA170">
        <v>43715.493210504399</v>
      </c>
      <c r="CB170">
        <v>43228.640382343998</v>
      </c>
      <c r="CC170">
        <v>42747.209560408002</v>
      </c>
      <c r="CD170" s="8" t="b">
        <f>IF(ISNUMBER(VLOOKUP(A170,profiles_2021!A:A,1,FALSE)),TRUE,FALSE)</f>
        <v>0</v>
      </c>
      <c r="CE170" t="str">
        <f>INDEX('C5 - Emissions methodology 2018'!$A$2:$K$2628,MATCH($A170,'C5 - Emissions methodology 2018'!$A$2:$A$2628,0),MATCH(CE$1,'C5 - Emissions methodology 2018'!$A$1:$K$1,0))</f>
        <v>Manufacturing</v>
      </c>
    </row>
    <row r="171" spans="1:83" hidden="1" x14ac:dyDescent="0.25">
      <c r="A171">
        <v>50101</v>
      </c>
      <c r="B171" t="s">
        <v>234</v>
      </c>
      <c r="C171" t="s">
        <v>155</v>
      </c>
      <c r="D171">
        <v>2017</v>
      </c>
      <c r="E171" t="s">
        <v>28</v>
      </c>
      <c r="F171" t="s">
        <v>23</v>
      </c>
      <c r="G171">
        <v>2015</v>
      </c>
      <c r="H171">
        <v>2183623</v>
      </c>
      <c r="I171">
        <v>94</v>
      </c>
      <c r="J171">
        <v>2030</v>
      </c>
      <c r="K171">
        <v>30</v>
      </c>
      <c r="L171">
        <v>5</v>
      </c>
      <c r="M171">
        <v>2017</v>
      </c>
      <c r="N171">
        <v>2150868.6549999998</v>
      </c>
      <c r="O171" t="s">
        <v>45</v>
      </c>
      <c r="P171">
        <v>2.8904622647390199</v>
      </c>
      <c r="Q171">
        <v>1</v>
      </c>
      <c r="R171" t="s">
        <v>25</v>
      </c>
      <c r="S171">
        <v>1528536.1</v>
      </c>
      <c r="T171">
        <v>-1.11368485725649E-2</v>
      </c>
      <c r="AT171">
        <v>2183623</v>
      </c>
      <c r="AU171">
        <v>2167245.8275000001</v>
      </c>
      <c r="AV171">
        <v>2150868.6549999998</v>
      </c>
      <c r="AW171">
        <v>2102996.92</v>
      </c>
      <c r="AX171">
        <v>2055125.1850000001</v>
      </c>
      <c r="AY171">
        <v>2007253.45</v>
      </c>
      <c r="AZ171">
        <v>1959381.7150000001</v>
      </c>
      <c r="BA171">
        <v>1911509.98</v>
      </c>
      <c r="BB171">
        <v>1863638.2450000001</v>
      </c>
      <c r="BC171">
        <v>1815766.51</v>
      </c>
      <c r="BD171">
        <v>1767894.7749999999</v>
      </c>
      <c r="BE171">
        <v>1720023.04</v>
      </c>
      <c r="BF171">
        <v>1672151.3049999999</v>
      </c>
      <c r="BG171">
        <v>1624279.57</v>
      </c>
      <c r="BH171">
        <v>1576407.835</v>
      </c>
      <c r="BI171">
        <v>1528536.1</v>
      </c>
      <c r="BJ171">
        <v>1511513.0249166</v>
      </c>
      <c r="BK171">
        <v>1494679.5332426401</v>
      </c>
      <c r="BL171">
        <v>1478033.5136164101</v>
      </c>
      <c r="BM171">
        <v>1461572.8781900799</v>
      </c>
      <c r="BN171">
        <v>1445295.5623679101</v>
      </c>
      <c r="BO171">
        <v>1429199.52454722</v>
      </c>
      <c r="BP171">
        <v>1413282.7458623601</v>
      </c>
      <c r="BQ171">
        <v>1397543.22993147</v>
      </c>
      <c r="BR171">
        <v>1381979.0026061099</v>
      </c>
      <c r="BS171">
        <v>1366588.11172362</v>
      </c>
      <c r="BT171">
        <v>1351368.6268622901</v>
      </c>
      <c r="BU171">
        <v>1336318.63909921</v>
      </c>
      <c r="BV171">
        <v>1321436.2607708599</v>
      </c>
      <c r="BW171">
        <v>1306719.6252363599</v>
      </c>
      <c r="BX171">
        <v>1292166.8866433001</v>
      </c>
      <c r="BY171">
        <v>1277776.2196962801</v>
      </c>
      <c r="BZ171">
        <v>1263545.81942789</v>
      </c>
      <c r="CA171">
        <v>1249473.9009724299</v>
      </c>
      <c r="CB171">
        <v>1235558.69934193</v>
      </c>
      <c r="CC171">
        <v>1221798.46920484</v>
      </c>
      <c r="CD171" s="8" t="b">
        <f>IF(ISNUMBER(VLOOKUP(A171,profiles_2021!A:A,1,FALSE)),TRUE,FALSE)</f>
        <v>0</v>
      </c>
      <c r="CE171" t="str">
        <f>INDEX('C5 - Emissions methodology 2018'!$A$2:$K$2628,MATCH($A171,'C5 - Emissions methodology 2018'!$A$2:$A$2628,0),MATCH(CE$1,'C5 - Emissions methodology 2018'!$A$1:$K$1,0))</f>
        <v>Food, beverage &amp; agriculture</v>
      </c>
    </row>
    <row r="172" spans="1:83" x14ac:dyDescent="0.25">
      <c r="A172">
        <v>21858</v>
      </c>
      <c r="B172" t="s">
        <v>235</v>
      </c>
      <c r="C172" t="s">
        <v>84</v>
      </c>
      <c r="D172">
        <v>2017</v>
      </c>
      <c r="E172" t="s">
        <v>28</v>
      </c>
      <c r="F172" t="s">
        <v>23</v>
      </c>
      <c r="G172">
        <v>2016</v>
      </c>
      <c r="H172">
        <v>457786</v>
      </c>
      <c r="I172">
        <v>100</v>
      </c>
      <c r="J172">
        <v>2022</v>
      </c>
      <c r="K172">
        <v>9.75</v>
      </c>
      <c r="L172">
        <v>60.36</v>
      </c>
      <c r="M172">
        <v>2017</v>
      </c>
      <c r="N172">
        <v>430844.83611400001</v>
      </c>
      <c r="O172" t="s">
        <v>24</v>
      </c>
      <c r="P172">
        <v>2.7438872420146301</v>
      </c>
      <c r="Q172">
        <v>1</v>
      </c>
      <c r="R172" t="s">
        <v>25</v>
      </c>
      <c r="S172">
        <v>413151.86499999999</v>
      </c>
      <c r="T172">
        <v>-1.11368485725649E-2</v>
      </c>
      <c r="AU172">
        <v>457786</v>
      </c>
      <c r="AV172">
        <v>430844.83611400001</v>
      </c>
      <c r="AW172">
        <v>427306.24189120001</v>
      </c>
      <c r="AX172">
        <v>423767.64766840002</v>
      </c>
      <c r="AY172">
        <v>420229.05344559997</v>
      </c>
      <c r="AZ172">
        <v>416690.45922279998</v>
      </c>
      <c r="BA172">
        <v>413151.86499999999</v>
      </c>
      <c r="BB172">
        <v>408550.65524202201</v>
      </c>
      <c r="BC172">
        <v>404000.68846036901</v>
      </c>
      <c r="BD172">
        <v>399501.39396977401</v>
      </c>
      <c r="BE172">
        <v>395052.20744060399</v>
      </c>
      <c r="BF172">
        <v>390652.57082808099</v>
      </c>
      <c r="BG172">
        <v>386301.93230228499</v>
      </c>
      <c r="BH172">
        <v>381999.746178945</v>
      </c>
      <c r="BI172">
        <v>377745.472850992</v>
      </c>
      <c r="BJ172">
        <v>373538.57872087898</v>
      </c>
      <c r="BK172">
        <v>369378.53613365302</v>
      </c>
      <c r="BL172">
        <v>365264.82331077702</v>
      </c>
      <c r="BM172">
        <v>361196.92428467999</v>
      </c>
      <c r="BN172">
        <v>357174.32883404603</v>
      </c>
      <c r="BO172">
        <v>353196.53241981298</v>
      </c>
      <c r="BP172">
        <v>349263.03612189897</v>
      </c>
      <c r="BQ172">
        <v>345373.346576615</v>
      </c>
      <c r="BR172">
        <v>341526.97591479099</v>
      </c>
      <c r="BS172">
        <v>337723.44170058199</v>
      </c>
      <c r="BT172">
        <v>333962.26687095698</v>
      </c>
      <c r="BU172">
        <v>330242.97967586498</v>
      </c>
      <c r="BV172">
        <v>326565.113619062</v>
      </c>
      <c r="BW172">
        <v>322928.20739960403</v>
      </c>
      <c r="BX172">
        <v>319331.80485398503</v>
      </c>
      <c r="BY172">
        <v>315775.45489892201</v>
      </c>
      <c r="BZ172">
        <v>312258.71147477999</v>
      </c>
      <c r="CA172">
        <v>308781.13348962099</v>
      </c>
      <c r="CB172">
        <v>305342.28476388199</v>
      </c>
      <c r="CC172">
        <v>301941.73397566599</v>
      </c>
      <c r="CD172" s="8" t="b">
        <f>IF(ISNUMBER(VLOOKUP(A172,profiles_2021!A:A,1,FALSE)),TRUE,FALSE)</f>
        <v>1</v>
      </c>
      <c r="CE172" t="str">
        <f>INDEX('C5 - Emissions methodology 2018'!$A$2:$K$2628,MATCH($A172,'C5 - Emissions methodology 2018'!$A$2:$A$2628,0),MATCH(CE$1,'C5 - Emissions methodology 2018'!$A$1:$K$1,0))</f>
        <v>Apparel</v>
      </c>
    </row>
    <row r="173" spans="1:83" x14ac:dyDescent="0.25">
      <c r="A173">
        <v>6669</v>
      </c>
      <c r="B173" t="s">
        <v>236</v>
      </c>
      <c r="C173" t="s">
        <v>59</v>
      </c>
      <c r="D173">
        <v>2010</v>
      </c>
      <c r="E173" t="s">
        <v>28</v>
      </c>
      <c r="F173" t="s">
        <v>23</v>
      </c>
      <c r="G173">
        <v>2003</v>
      </c>
      <c r="H173">
        <v>126816</v>
      </c>
      <c r="I173">
        <v>100</v>
      </c>
      <c r="J173">
        <v>2020</v>
      </c>
      <c r="K173">
        <v>20</v>
      </c>
      <c r="L173">
        <v>0</v>
      </c>
      <c r="M173">
        <v>2018</v>
      </c>
      <c r="N173">
        <v>126816</v>
      </c>
      <c r="O173" t="s">
        <v>24</v>
      </c>
      <c r="P173">
        <v>2.8453785352585399</v>
      </c>
      <c r="Q173">
        <v>1</v>
      </c>
      <c r="R173" t="s">
        <v>25</v>
      </c>
      <c r="S173">
        <v>101452.8</v>
      </c>
      <c r="T173">
        <v>-1.11368485725649E-2</v>
      </c>
      <c r="AH173">
        <v>126816</v>
      </c>
      <c r="AI173">
        <v>126816</v>
      </c>
      <c r="AJ173">
        <v>126816</v>
      </c>
      <c r="AK173">
        <v>126816</v>
      </c>
      <c r="AL173">
        <v>126816</v>
      </c>
      <c r="AM173">
        <v>126816</v>
      </c>
      <c r="AN173">
        <v>126816</v>
      </c>
      <c r="AO173">
        <v>126816</v>
      </c>
      <c r="AP173">
        <v>126816</v>
      </c>
      <c r="AQ173">
        <v>126816</v>
      </c>
      <c r="AR173">
        <v>126816</v>
      </c>
      <c r="AS173">
        <v>126816</v>
      </c>
      <c r="AT173">
        <v>126816</v>
      </c>
      <c r="AU173">
        <v>126816</v>
      </c>
      <c r="AV173">
        <v>126816</v>
      </c>
      <c r="AW173">
        <v>126816</v>
      </c>
      <c r="AX173">
        <v>114134.39999999999</v>
      </c>
      <c r="AY173">
        <v>101452.8</v>
      </c>
      <c r="AZ173">
        <v>100322.935529137</v>
      </c>
      <c r="BA173">
        <v>99205.654187794004</v>
      </c>
      <c r="BB173">
        <v>98100.815839562405</v>
      </c>
      <c r="BC173">
        <v>97008.281908712102</v>
      </c>
      <c r="BD173">
        <v>95927.915362810003</v>
      </c>
      <c r="BE173">
        <v>94859.580695532597</v>
      </c>
      <c r="BF173">
        <v>93803.143909669496</v>
      </c>
      <c r="BG173">
        <v>92758.472500317002</v>
      </c>
      <c r="BH173">
        <v>91725.435438258501</v>
      </c>
      <c r="BI173">
        <v>90703.903153530002</v>
      </c>
      <c r="BJ173">
        <v>89693.747519168595</v>
      </c>
      <c r="BK173">
        <v>88694.841835141706</v>
      </c>
      <c r="BL173">
        <v>87707.060812456199</v>
      </c>
      <c r="BM173">
        <v>86730.280557443097</v>
      </c>
      <c r="BN173">
        <v>85764.378556218799</v>
      </c>
      <c r="BO173">
        <v>84809.233659317993</v>
      </c>
      <c r="BP173">
        <v>83864.726066498901</v>
      </c>
      <c r="BQ173">
        <v>82930.737311716701</v>
      </c>
      <c r="BR173">
        <v>82007.150248264894</v>
      </c>
      <c r="BS173">
        <v>81093.849034082406</v>
      </c>
      <c r="BT173">
        <v>80190.719117223402</v>
      </c>
      <c r="BU173">
        <v>79297.647221489795</v>
      </c>
      <c r="BV173">
        <v>78414.521332223405</v>
      </c>
      <c r="BW173">
        <v>77541.230682256297</v>
      </c>
      <c r="BX173">
        <v>76677.665738017604</v>
      </c>
      <c r="BY173">
        <v>75823.718185795602</v>
      </c>
      <c r="BZ173">
        <v>74979.280918151504</v>
      </c>
      <c r="CA173">
        <v>74144.248020486295</v>
      </c>
      <c r="CB173">
        <v>73318.514757755402</v>
      </c>
      <c r="CC173">
        <v>72501.977561332897</v>
      </c>
      <c r="CD173" s="8" t="b">
        <f>IF(ISNUMBER(VLOOKUP(A173,profiles_2021!A:A,1,FALSE)),TRUE,FALSE)</f>
        <v>1</v>
      </c>
      <c r="CE173" t="str">
        <f>INDEX('C5 - Emissions methodology 2018'!$A$2:$K$2628,MATCH($A173,'C5 - Emissions methodology 2018'!$A$2:$A$2628,0),MATCH(CE$1,'C5 - Emissions methodology 2018'!$A$1:$K$1,0))</f>
        <v>Manufacturing</v>
      </c>
    </row>
    <row r="174" spans="1:83" hidden="1" x14ac:dyDescent="0.25">
      <c r="A174">
        <v>828296</v>
      </c>
      <c r="B174" t="s">
        <v>237</v>
      </c>
      <c r="C174" t="s">
        <v>84</v>
      </c>
      <c r="D174">
        <v>2016</v>
      </c>
      <c r="E174" t="s">
        <v>44</v>
      </c>
      <c r="F174" t="s">
        <v>33</v>
      </c>
      <c r="G174">
        <v>2016</v>
      </c>
      <c r="H174">
        <v>7</v>
      </c>
      <c r="I174">
        <v>100</v>
      </c>
      <c r="J174">
        <v>2023</v>
      </c>
      <c r="K174">
        <v>1</v>
      </c>
      <c r="L174">
        <v>7</v>
      </c>
      <c r="M174">
        <v>2017</v>
      </c>
      <c r="N174">
        <v>6.9950999999999999</v>
      </c>
      <c r="O174" t="s">
        <v>24</v>
      </c>
      <c r="P174">
        <v>2.3268292689926802</v>
      </c>
      <c r="Q174">
        <v>1</v>
      </c>
      <c r="R174" t="s">
        <v>25</v>
      </c>
      <c r="S174">
        <v>6.93</v>
      </c>
      <c r="T174">
        <v>-1.11368485725649E-2</v>
      </c>
      <c r="AU174">
        <v>7</v>
      </c>
      <c r="AV174">
        <v>6.9950999999999999</v>
      </c>
      <c r="AW174">
        <v>6.9842499999999896</v>
      </c>
      <c r="AX174">
        <v>6.9733999999999998</v>
      </c>
      <c r="AY174">
        <v>6.9625500000000002</v>
      </c>
      <c r="AZ174">
        <v>6.9516999999999998</v>
      </c>
      <c r="BA174">
        <v>6.9408499999999904</v>
      </c>
      <c r="BB174">
        <v>6.93</v>
      </c>
      <c r="BC174">
        <v>6.8528216393921202</v>
      </c>
      <c r="BD174">
        <v>6.7765028024994098</v>
      </c>
      <c r="BE174">
        <v>6.7010339169364199</v>
      </c>
      <c r="BF174">
        <v>6.62640551692387</v>
      </c>
      <c r="BG174">
        <v>6.5526082421014804</v>
      </c>
      <c r="BH174">
        <v>6.4796328363538596</v>
      </c>
      <c r="BI174">
        <v>6.4074701466495698</v>
      </c>
      <c r="BJ174">
        <v>6.3361111218930999</v>
      </c>
      <c r="BK174">
        <v>6.2655468117896298</v>
      </c>
      <c r="BL174">
        <v>6.1957683657224099</v>
      </c>
      <c r="BM174">
        <v>6.1267670316426797</v>
      </c>
      <c r="BN174">
        <v>6.0585341549718903</v>
      </c>
      <c r="BO174">
        <v>5.9910611775162499</v>
      </c>
      <c r="BP174">
        <v>5.9243396363932801</v>
      </c>
      <c r="BQ174">
        <v>5.85836116297033</v>
      </c>
      <c r="BR174">
        <v>5.7931174818149298</v>
      </c>
      <c r="BS174">
        <v>5.7286004096568801</v>
      </c>
      <c r="BT174">
        <v>5.6648018543617997</v>
      </c>
      <c r="BU174">
        <v>5.60171381391618</v>
      </c>
      <c r="BV174">
        <v>5.5393283754237501</v>
      </c>
      <c r="BW174">
        <v>5.4776377141129498</v>
      </c>
      <c r="BX174">
        <v>5.4166340923555003</v>
      </c>
      <c r="BY174">
        <v>5.3563098586959397</v>
      </c>
      <c r="BZ174">
        <v>5.2966574468919099</v>
      </c>
      <c r="CA174">
        <v>5.2376693749651304</v>
      </c>
      <c r="CB174">
        <v>5.1793382442629801</v>
      </c>
      <c r="CC174">
        <v>5.1216567385305298</v>
      </c>
      <c r="CD174" s="8" t="b">
        <f>IF(ISNUMBER(VLOOKUP(A174,profiles_2021!A:A,1,FALSE)),TRUE,FALSE)</f>
        <v>0</v>
      </c>
      <c r="CE174" t="str">
        <f>INDEX('C5 - Emissions methodology 2018'!$A$2:$K$2628,MATCH($A174,'C5 - Emissions methodology 2018'!$A$2:$A$2628,0),MATCH(CE$1,'C5 - Emissions methodology 2018'!$A$1:$K$1,0))</f>
        <v>Manufacturing</v>
      </c>
    </row>
    <row r="175" spans="1:83" hidden="1" x14ac:dyDescent="0.25">
      <c r="A175">
        <v>35831</v>
      </c>
      <c r="B175" t="s">
        <v>238</v>
      </c>
      <c r="C175" t="s">
        <v>21</v>
      </c>
      <c r="D175">
        <v>2017</v>
      </c>
      <c r="E175" t="s">
        <v>32</v>
      </c>
      <c r="F175" t="s">
        <v>33</v>
      </c>
      <c r="G175">
        <v>2015</v>
      </c>
      <c r="H175">
        <v>13478</v>
      </c>
      <c r="I175">
        <v>100</v>
      </c>
      <c r="J175">
        <v>2020</v>
      </c>
      <c r="K175">
        <v>10</v>
      </c>
      <c r="L175">
        <v>0</v>
      </c>
      <c r="M175">
        <v>2017</v>
      </c>
      <c r="N175">
        <v>13478</v>
      </c>
      <c r="O175" t="s">
        <v>24</v>
      </c>
      <c r="P175">
        <v>2.4153672014585399</v>
      </c>
      <c r="Q175">
        <v>1</v>
      </c>
      <c r="R175" t="s">
        <v>25</v>
      </c>
      <c r="S175">
        <v>12130.2</v>
      </c>
      <c r="T175">
        <v>-1.11368485725649E-2</v>
      </c>
      <c r="AT175">
        <v>13478</v>
      </c>
      <c r="AU175">
        <v>13478</v>
      </c>
      <c r="AV175">
        <v>13478</v>
      </c>
      <c r="AW175">
        <v>13028.733333333301</v>
      </c>
      <c r="AX175">
        <v>12579.4666666666</v>
      </c>
      <c r="AY175">
        <v>12130.2</v>
      </c>
      <c r="AZ175">
        <v>11995.107799445001</v>
      </c>
      <c r="BA175">
        <v>11861.520100271</v>
      </c>
      <c r="BB175">
        <v>11729.420147073901</v>
      </c>
      <c r="BC175">
        <v>11598.791371051901</v>
      </c>
      <c r="BD175">
        <v>11469.617387927699</v>
      </c>
      <c r="BE175">
        <v>11341.8819958931</v>
      </c>
      <c r="BF175">
        <v>11215.569173577</v>
      </c>
      <c r="BG175">
        <v>11090.663078035701</v>
      </c>
      <c r="BH175">
        <v>10967.148042766299</v>
      </c>
      <c r="BI175">
        <v>10845.0085757411</v>
      </c>
      <c r="BJ175">
        <v>10724.229357464899</v>
      </c>
      <c r="BK175">
        <v>10604.795239053399</v>
      </c>
      <c r="BL175">
        <v>10486.691240333001</v>
      </c>
      <c r="BM175">
        <v>10369.9025479621</v>
      </c>
      <c r="BN175">
        <v>10254.4145135732</v>
      </c>
      <c r="BO175">
        <v>10140.2126519352</v>
      </c>
      <c r="BP175">
        <v>10027.282639137</v>
      </c>
      <c r="BQ175">
        <v>9915.6103107907002</v>
      </c>
      <c r="BR175">
        <v>9805.1816602548606</v>
      </c>
      <c r="BS175">
        <v>9695.9828368781109</v>
      </c>
      <c r="BT175">
        <v>9588.0001442616103</v>
      </c>
      <c r="BU175">
        <v>9481.2200385412307</v>
      </c>
      <c r="BV175">
        <v>9375.6291266888293</v>
      </c>
      <c r="BW175">
        <v>9271.2141648323704</v>
      </c>
      <c r="BX175">
        <v>9167.9620565948098</v>
      </c>
      <c r="BY175">
        <v>9065.8598514514997</v>
      </c>
      <c r="BZ175">
        <v>8964.8947431057804</v>
      </c>
      <c r="CA175">
        <v>8865.0540678828293</v>
      </c>
      <c r="CB175">
        <v>8766.3253031412205</v>
      </c>
      <c r="CC175">
        <v>8668.6960657022901</v>
      </c>
      <c r="CD175" s="8" t="b">
        <f>IF(ISNUMBER(VLOOKUP(A175,profiles_2021!A:A,1,FALSE)),TRUE,FALSE)</f>
        <v>0</v>
      </c>
      <c r="CE175" t="str">
        <f>INDEX('C5 - Emissions methodology 2018'!$A$2:$K$2628,MATCH($A175,'C5 - Emissions methodology 2018'!$A$2:$A$2628,0),MATCH(CE$1,'C5 - Emissions methodology 2018'!$A$1:$K$1,0))</f>
        <v>Services</v>
      </c>
    </row>
    <row r="176" spans="1:83" x14ac:dyDescent="0.25">
      <c r="A176">
        <v>6863</v>
      </c>
      <c r="B176" t="s">
        <v>239</v>
      </c>
      <c r="C176" t="s">
        <v>59</v>
      </c>
      <c r="D176">
        <v>2010</v>
      </c>
      <c r="E176" t="s">
        <v>28</v>
      </c>
      <c r="F176" t="s">
        <v>23</v>
      </c>
      <c r="G176">
        <v>2006</v>
      </c>
      <c r="H176">
        <v>666663</v>
      </c>
      <c r="I176">
        <v>100</v>
      </c>
      <c r="J176">
        <v>2020</v>
      </c>
      <c r="K176">
        <v>29</v>
      </c>
      <c r="L176">
        <v>100</v>
      </c>
      <c r="M176">
        <v>2017</v>
      </c>
      <c r="N176">
        <v>473330.73</v>
      </c>
      <c r="O176" t="s">
        <v>24</v>
      </c>
      <c r="P176">
        <v>2.9354325199585398</v>
      </c>
      <c r="Q176">
        <v>1</v>
      </c>
      <c r="R176" t="s">
        <v>25</v>
      </c>
      <c r="S176">
        <v>473330.73</v>
      </c>
      <c r="T176">
        <v>-1.11368485725649E-2</v>
      </c>
      <c r="AK176">
        <v>666663</v>
      </c>
      <c r="AL176">
        <v>649087.33909090899</v>
      </c>
      <c r="AM176">
        <v>631511.67818181799</v>
      </c>
      <c r="AN176">
        <v>613936.01727272698</v>
      </c>
      <c r="AO176">
        <v>596360.35636363598</v>
      </c>
      <c r="AP176">
        <v>578784.69545454497</v>
      </c>
      <c r="AQ176">
        <v>561209.03454545396</v>
      </c>
      <c r="AR176">
        <v>543633.37363636296</v>
      </c>
      <c r="AS176">
        <v>526057.71272727195</v>
      </c>
      <c r="AT176">
        <v>508482.051818181</v>
      </c>
      <c r="AU176">
        <v>490906.39090909</v>
      </c>
      <c r="AV176">
        <v>473330.73</v>
      </c>
      <c r="AW176">
        <v>473330.73</v>
      </c>
      <c r="AX176">
        <v>473330.73</v>
      </c>
      <c r="AY176">
        <v>473330.73</v>
      </c>
      <c r="AZ176">
        <v>468059.31733524799</v>
      </c>
      <c r="BA176">
        <v>462846.61159510701</v>
      </c>
      <c r="BB176">
        <v>457691.95896944799</v>
      </c>
      <c r="BC176">
        <v>452594.71292952402</v>
      </c>
      <c r="BD176">
        <v>447554.23414688499</v>
      </c>
      <c r="BE176">
        <v>442569.89041318098</v>
      </c>
      <c r="BF176">
        <v>437641.05656087201</v>
      </c>
      <c r="BG176">
        <v>432767.11438481702</v>
      </c>
      <c r="BH176">
        <v>427947.45256472699</v>
      </c>
      <c r="BI176">
        <v>423181.46658849902</v>
      </c>
      <c r="BJ176">
        <v>418468.55867638701</v>
      </c>
      <c r="BK176">
        <v>413808.13770602801</v>
      </c>
      <c r="BL176">
        <v>409199.619138301</v>
      </c>
      <c r="BM176">
        <v>404642.42494400701</v>
      </c>
      <c r="BN176">
        <v>400135.98353137</v>
      </c>
      <c r="BO176">
        <v>395679.72967434698</v>
      </c>
      <c r="BP176">
        <v>391273.10444173001</v>
      </c>
      <c r="BQ176">
        <v>386915.55512704502</v>
      </c>
      <c r="BR176">
        <v>382606.53517922497</v>
      </c>
      <c r="BS176">
        <v>378345.50413406</v>
      </c>
      <c r="BT176">
        <v>374131.92754640902</v>
      </c>
      <c r="BU176">
        <v>369965.27692316199</v>
      </c>
      <c r="BV176">
        <v>365845.02965696203</v>
      </c>
      <c r="BW176">
        <v>361770.66896064702</v>
      </c>
      <c r="BX176">
        <v>357741.68380243698</v>
      </c>
      <c r="BY176">
        <v>353757.56884183502</v>
      </c>
      <c r="BZ176">
        <v>349817.82436624402</v>
      </c>
      <c r="CA176">
        <v>345921.95622829301</v>
      </c>
      <c r="CB176">
        <v>342069.47578385402</v>
      </c>
      <c r="CC176">
        <v>338259.89983075199</v>
      </c>
      <c r="CD176" s="8" t="b">
        <f>IF(ISNUMBER(VLOOKUP(A176,profiles_2021!A:A,1,FALSE)),TRUE,FALSE)</f>
        <v>1</v>
      </c>
      <c r="CE176" t="str">
        <f>INDEX('C5 - Emissions methodology 2018'!$A$2:$K$2628,MATCH($A176,'C5 - Emissions methodology 2018'!$A$2:$A$2628,0),MATCH(CE$1,'C5 - Emissions methodology 2018'!$A$1:$K$1,0))</f>
        <v>Food, beverage &amp; agriculture</v>
      </c>
    </row>
    <row r="177" spans="1:83" hidden="1" x14ac:dyDescent="0.25">
      <c r="A177">
        <v>6862</v>
      </c>
      <c r="B177" t="s">
        <v>240</v>
      </c>
      <c r="C177" t="s">
        <v>59</v>
      </c>
      <c r="D177">
        <v>2017</v>
      </c>
      <c r="E177" t="s">
        <v>22</v>
      </c>
      <c r="F177" t="s">
        <v>23</v>
      </c>
      <c r="G177">
        <v>2013</v>
      </c>
      <c r="H177">
        <v>1335000</v>
      </c>
      <c r="I177">
        <v>99</v>
      </c>
      <c r="J177">
        <v>2030</v>
      </c>
      <c r="K177">
        <v>15</v>
      </c>
      <c r="L177">
        <v>50</v>
      </c>
      <c r="M177">
        <v>2018</v>
      </c>
      <c r="N177">
        <v>1234875</v>
      </c>
      <c r="O177" t="s">
        <v>24</v>
      </c>
      <c r="P177">
        <v>2.7903774024390202</v>
      </c>
      <c r="Q177">
        <v>1</v>
      </c>
      <c r="R177" t="s">
        <v>25</v>
      </c>
      <c r="S177">
        <v>1134750</v>
      </c>
      <c r="T177">
        <v>-1.11368485725649E-2</v>
      </c>
      <c r="AR177">
        <v>1335000</v>
      </c>
      <c r="AS177">
        <v>1314975</v>
      </c>
      <c r="AT177">
        <v>1294950</v>
      </c>
      <c r="AU177">
        <v>1274925</v>
      </c>
      <c r="AV177">
        <v>1254900</v>
      </c>
      <c r="AW177">
        <v>1234875</v>
      </c>
      <c r="AX177">
        <v>1226531.25</v>
      </c>
      <c r="AY177">
        <v>1218187.5</v>
      </c>
      <c r="AZ177">
        <v>1209843.75</v>
      </c>
      <c r="BA177">
        <v>1201500</v>
      </c>
      <c r="BB177">
        <v>1193156.25</v>
      </c>
      <c r="BC177">
        <v>1184812.5</v>
      </c>
      <c r="BD177">
        <v>1176468.75</v>
      </c>
      <c r="BE177">
        <v>1168125</v>
      </c>
      <c r="BF177">
        <v>1159781.25</v>
      </c>
      <c r="BG177">
        <v>1151437.5</v>
      </c>
      <c r="BH177">
        <v>1143093.75</v>
      </c>
      <c r="BI177">
        <v>1134750</v>
      </c>
      <c r="BJ177">
        <v>1122112.4610822799</v>
      </c>
      <c r="BK177">
        <v>1109615.6645218199</v>
      </c>
      <c r="BL177">
        <v>1097258.04289229</v>
      </c>
      <c r="BM177">
        <v>1085038.0462235699</v>
      </c>
      <c r="BN177">
        <v>1072954.1418073101</v>
      </c>
      <c r="BO177">
        <v>1061004.8140046899</v>
      </c>
      <c r="BP177">
        <v>1049188.5640563599</v>
      </c>
      <c r="BQ177">
        <v>1037503.9098944</v>
      </c>
      <c r="BR177">
        <v>1025949.38595646</v>
      </c>
      <c r="BS177">
        <v>1014523.54300195</v>
      </c>
      <c r="BT177">
        <v>1003224.9479302299</v>
      </c>
      <c r="BU177">
        <v>992052.18360091699</v>
      </c>
      <c r="BV177">
        <v>981003.848656071</v>
      </c>
      <c r="BW177">
        <v>970078.55734448496</v>
      </c>
      <c r="BX177">
        <v>959274.93934784702</v>
      </c>
      <c r="BY177">
        <v>948591.63960887399</v>
      </c>
      <c r="BZ177">
        <v>938027.31816134905</v>
      </c>
      <c r="CA177">
        <v>927580.64996205701</v>
      </c>
      <c r="CB177">
        <v>917250.32472458796</v>
      </c>
      <c r="CC177">
        <v>907035.04675499396</v>
      </c>
      <c r="CD177" s="8" t="b">
        <f>IF(ISNUMBER(VLOOKUP(A177,profiles_2021!A:A,1,FALSE)),TRUE,FALSE)</f>
        <v>0</v>
      </c>
      <c r="CE177" t="str">
        <f>INDEX('C5 - Emissions methodology 2018'!$A$2:$K$2628,MATCH($A177,'C5 - Emissions methodology 2018'!$A$2:$A$2628,0),MATCH(CE$1,'C5 - Emissions methodology 2018'!$A$1:$K$1,0))</f>
        <v>Manufacturing</v>
      </c>
    </row>
    <row r="178" spans="1:83" x14ac:dyDescent="0.25">
      <c r="A178">
        <v>6907</v>
      </c>
      <c r="B178" t="s">
        <v>241</v>
      </c>
      <c r="C178" t="s">
        <v>59</v>
      </c>
      <c r="D178">
        <v>2016</v>
      </c>
      <c r="E178" t="s">
        <v>22</v>
      </c>
      <c r="F178" t="s">
        <v>23</v>
      </c>
      <c r="G178">
        <v>2013</v>
      </c>
      <c r="H178">
        <v>429635</v>
      </c>
      <c r="I178">
        <v>100</v>
      </c>
      <c r="J178">
        <v>2018</v>
      </c>
      <c r="K178">
        <v>5</v>
      </c>
      <c r="L178">
        <v>100</v>
      </c>
      <c r="M178">
        <v>2018</v>
      </c>
      <c r="N178">
        <v>408153.25</v>
      </c>
      <c r="O178" t="s">
        <v>24</v>
      </c>
      <c r="P178">
        <v>2.6944332074024402</v>
      </c>
      <c r="Q178">
        <v>1</v>
      </c>
      <c r="R178" t="s">
        <v>25</v>
      </c>
      <c r="S178">
        <v>408153.25</v>
      </c>
      <c r="T178">
        <v>-1.11368485725649E-2</v>
      </c>
      <c r="AR178">
        <v>429635</v>
      </c>
      <c r="AS178">
        <v>425338.65</v>
      </c>
      <c r="AT178">
        <v>421042.3</v>
      </c>
      <c r="AU178">
        <v>416745.95</v>
      </c>
      <c r="AV178">
        <v>412449.6</v>
      </c>
      <c r="AW178">
        <v>408153.25</v>
      </c>
      <c r="AX178">
        <v>403607.70906034898</v>
      </c>
      <c r="AY178">
        <v>399112.791121824</v>
      </c>
      <c r="AZ178">
        <v>394667.93240372703</v>
      </c>
      <c r="BA178">
        <v>390272.57540409901</v>
      </c>
      <c r="BB178">
        <v>385926.16882979899</v>
      </c>
      <c r="BC178">
        <v>381628.167527351</v>
      </c>
      <c r="BD178">
        <v>377378.032414574</v>
      </c>
      <c r="BE178">
        <v>373175.23041295999</v>
      </c>
      <c r="BF178">
        <v>369019.23438081902</v>
      </c>
      <c r="BG178">
        <v>364909.52304715599</v>
      </c>
      <c r="BH178">
        <v>360845.58094629302</v>
      </c>
      <c r="BI178">
        <v>356826.89835321502</v>
      </c>
      <c r="BJ178">
        <v>352852.97121963702</v>
      </c>
      <c r="BK178">
        <v>348923.301110784</v>
      </c>
      <c r="BL178">
        <v>345037.39514287398</v>
      </c>
      <c r="BM178">
        <v>341194.76592129603</v>
      </c>
      <c r="BN178">
        <v>337394.93147947802</v>
      </c>
      <c r="BO178">
        <v>333637.41521844099</v>
      </c>
      <c r="BP178">
        <v>329921.74584701099</v>
      </c>
      <c r="BQ178">
        <v>326247.45732271601</v>
      </c>
      <c r="BR178">
        <v>322614.08879332902</v>
      </c>
      <c r="BS178">
        <v>319021.18453906197</v>
      </c>
      <c r="BT178">
        <v>315468.29391541</v>
      </c>
      <c r="BU178">
        <v>311954.971296629</v>
      </c>
      <c r="BV178">
        <v>308480.77601983899</v>
      </c>
      <c r="BW178">
        <v>305045.27232975903</v>
      </c>
      <c r="BX178">
        <v>301648.02932404599</v>
      </c>
      <c r="BY178">
        <v>298288.62089925102</v>
      </c>
      <c r="BZ178">
        <v>294966.62569737702</v>
      </c>
      <c r="CA178">
        <v>291681.627053025</v>
      </c>
      <c r="CB178">
        <v>288433.21294113598</v>
      </c>
      <c r="CC178">
        <v>285220.97592531203</v>
      </c>
      <c r="CD178" s="8" t="b">
        <f>IF(ISNUMBER(VLOOKUP(A178,profiles_2021!A:A,1,FALSE)),TRUE,FALSE)</f>
        <v>1</v>
      </c>
      <c r="CE178" t="str">
        <f>INDEX('C5 - Emissions methodology 2018'!$A$2:$K$2628,MATCH($A178,'C5 - Emissions methodology 2018'!$A$2:$A$2628,0),MATCH(CE$1,'C5 - Emissions methodology 2018'!$A$1:$K$1,0))</f>
        <v>Manufacturing</v>
      </c>
    </row>
    <row r="179" spans="1:83" x14ac:dyDescent="0.25">
      <c r="A179">
        <v>7042</v>
      </c>
      <c r="B179" t="s">
        <v>242</v>
      </c>
      <c r="C179" t="s">
        <v>136</v>
      </c>
      <c r="D179">
        <v>2018</v>
      </c>
      <c r="E179" t="s">
        <v>32</v>
      </c>
      <c r="F179" t="s">
        <v>33</v>
      </c>
      <c r="G179">
        <v>2017</v>
      </c>
      <c r="H179">
        <v>210278</v>
      </c>
      <c r="I179">
        <v>92</v>
      </c>
      <c r="J179">
        <v>2021</v>
      </c>
      <c r="K179">
        <v>100</v>
      </c>
      <c r="L179">
        <v>0</v>
      </c>
      <c r="M179">
        <v>2017</v>
      </c>
      <c r="N179">
        <v>210278</v>
      </c>
      <c r="O179" t="s">
        <v>45</v>
      </c>
      <c r="P179">
        <v>3.2358746863365901</v>
      </c>
      <c r="Q179">
        <v>1</v>
      </c>
      <c r="R179" t="s">
        <v>25</v>
      </c>
      <c r="S179">
        <v>0</v>
      </c>
      <c r="T179">
        <v>-1.11368485725649E-2</v>
      </c>
      <c r="AV179">
        <v>210278</v>
      </c>
      <c r="AW179">
        <v>157708.5</v>
      </c>
      <c r="AX179">
        <v>105139</v>
      </c>
      <c r="AY179">
        <v>52569.5</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s="8" t="b">
        <f>IF(ISNUMBER(VLOOKUP(A179,profiles_2021!A:A,1,FALSE)),TRUE,FALSE)</f>
        <v>1</v>
      </c>
      <c r="CE179" t="str">
        <f>INDEX('C5 - Emissions methodology 2018'!$A$2:$K$2628,MATCH($A179,'C5 - Emissions methodology 2018'!$A$2:$A$2628,0),MATCH(CE$1,'C5 - Emissions methodology 2018'!$A$1:$K$1,0))</f>
        <v>Fossil Fuels</v>
      </c>
    </row>
    <row r="180" spans="1:83" x14ac:dyDescent="0.25">
      <c r="A180">
        <v>7060</v>
      </c>
      <c r="B180" t="s">
        <v>243</v>
      </c>
      <c r="C180" t="s">
        <v>27</v>
      </c>
      <c r="D180">
        <v>2015</v>
      </c>
      <c r="E180" t="s">
        <v>22</v>
      </c>
      <c r="F180" t="s">
        <v>23</v>
      </c>
      <c r="G180">
        <v>2015</v>
      </c>
      <c r="H180">
        <v>470649</v>
      </c>
      <c r="I180">
        <v>100</v>
      </c>
      <c r="J180">
        <v>2020</v>
      </c>
      <c r="K180">
        <v>50</v>
      </c>
      <c r="L180">
        <v>28</v>
      </c>
      <c r="M180">
        <v>2018</v>
      </c>
      <c r="N180">
        <v>404758.14</v>
      </c>
      <c r="O180" t="s">
        <v>24</v>
      </c>
      <c r="P180">
        <v>3.1454129185585402</v>
      </c>
      <c r="Q180">
        <v>1</v>
      </c>
      <c r="R180" t="s">
        <v>25</v>
      </c>
      <c r="S180">
        <v>235324.5</v>
      </c>
      <c r="T180">
        <v>-1.11368485725649E-2</v>
      </c>
      <c r="AT180">
        <v>470649</v>
      </c>
      <c r="AU180">
        <v>448685.38</v>
      </c>
      <c r="AV180">
        <v>426721.76</v>
      </c>
      <c r="AW180">
        <v>404758.14</v>
      </c>
      <c r="AX180">
        <v>320041.32</v>
      </c>
      <c r="AY180">
        <v>235324.5</v>
      </c>
      <c r="AZ180">
        <v>232703.72667808499</v>
      </c>
      <c r="BA180">
        <v>230112.14051180001</v>
      </c>
      <c r="BB180">
        <v>227549.41644821101</v>
      </c>
      <c r="BC180">
        <v>225015.23305445199</v>
      </c>
      <c r="BD180">
        <v>222509.27247740401</v>
      </c>
      <c r="BE180">
        <v>220031.22040383099</v>
      </c>
      <c r="BF180">
        <v>217580.766020957</v>
      </c>
      <c r="BG180">
        <v>215157.601977479</v>
      </c>
      <c r="BH180">
        <v>212761.42434502</v>
      </c>
      <c r="BI180">
        <v>210391.93258000599</v>
      </c>
      <c r="BJ180">
        <v>208048.82948597299</v>
      </c>
      <c r="BK180">
        <v>205731.821176289</v>
      </c>
      <c r="BL180">
        <v>203440.61703729001</v>
      </c>
      <c r="BM180">
        <v>201174.92969183699</v>
      </c>
      <c r="BN180">
        <v>198934.47496326201</v>
      </c>
      <c r="BO180">
        <v>196718.971839734</v>
      </c>
      <c r="BP180">
        <v>194528.142439004</v>
      </c>
      <c r="BQ180">
        <v>192361.71197355801</v>
      </c>
      <c r="BR180">
        <v>190219.40871615001</v>
      </c>
      <c r="BS180">
        <v>188100.963965715</v>
      </c>
      <c r="BT180">
        <v>186006.11201367501</v>
      </c>
      <c r="BU180">
        <v>183934.590110608</v>
      </c>
      <c r="BV180">
        <v>181886.13843328899</v>
      </c>
      <c r="BW180">
        <v>179860.50005210901</v>
      </c>
      <c r="BX180">
        <v>177857.420898843</v>
      </c>
      <c r="BY180">
        <v>175876.64973478499</v>
      </c>
      <c r="BZ180">
        <v>173917.938119239</v>
      </c>
      <c r="CA180">
        <v>171981.04037835199</v>
      </c>
      <c r="CB180">
        <v>170065.71357430599</v>
      </c>
      <c r="CC180">
        <v>168171.71747484399</v>
      </c>
      <c r="CD180" s="8" t="b">
        <f>IF(ISNUMBER(VLOOKUP(A180,profiles_2021!A:A,1,FALSE)),TRUE,FALSE)</f>
        <v>1</v>
      </c>
      <c r="CE180" t="str">
        <f>INDEX('C5 - Emissions methodology 2018'!$A$2:$K$2628,MATCH($A180,'C5 - Emissions methodology 2018'!$A$2:$A$2628,0),MATCH(CE$1,'C5 - Emissions methodology 2018'!$A$1:$K$1,0))</f>
        <v>Retail</v>
      </c>
    </row>
    <row r="181" spans="1:83" hidden="1" x14ac:dyDescent="0.25">
      <c r="A181">
        <v>30047</v>
      </c>
      <c r="B181" t="s">
        <v>244</v>
      </c>
      <c r="C181" t="s">
        <v>27</v>
      </c>
      <c r="D181">
        <v>2017</v>
      </c>
      <c r="E181" t="s">
        <v>28</v>
      </c>
      <c r="F181" t="s">
        <v>23</v>
      </c>
      <c r="G181">
        <v>2008</v>
      </c>
      <c r="H181">
        <v>5615.52</v>
      </c>
      <c r="I181">
        <v>100</v>
      </c>
      <c r="J181">
        <v>2023</v>
      </c>
      <c r="K181">
        <v>20</v>
      </c>
      <c r="L181">
        <v>98.5</v>
      </c>
      <c r="M181">
        <v>2017</v>
      </c>
      <c r="N181">
        <v>4509.2625600000001</v>
      </c>
      <c r="O181" t="s">
        <v>24</v>
      </c>
      <c r="P181">
        <v>2.8468298298446801</v>
      </c>
      <c r="Q181">
        <v>1</v>
      </c>
      <c r="R181" t="s">
        <v>25</v>
      </c>
      <c r="S181">
        <v>4492.4160000000002</v>
      </c>
      <c r="T181">
        <v>-1.11368485725649E-2</v>
      </c>
      <c r="AM181">
        <v>5615.52</v>
      </c>
      <c r="AN181">
        <v>5492.6025066666598</v>
      </c>
      <c r="AO181">
        <v>5369.6850133333301</v>
      </c>
      <c r="AP181">
        <v>5246.7675200000003</v>
      </c>
      <c r="AQ181">
        <v>5123.8500266666597</v>
      </c>
      <c r="AR181">
        <v>5000.93253333333</v>
      </c>
      <c r="AS181">
        <v>4878.0150400000002</v>
      </c>
      <c r="AT181">
        <v>4755.0975466666596</v>
      </c>
      <c r="AU181">
        <v>4632.1800533333299</v>
      </c>
      <c r="AV181">
        <v>4509.2625600000001</v>
      </c>
      <c r="AW181">
        <v>4506.4548000000004</v>
      </c>
      <c r="AX181">
        <v>4503.6470399999998</v>
      </c>
      <c r="AY181">
        <v>4500.8392800000001</v>
      </c>
      <c r="AZ181">
        <v>4498.0315199999995</v>
      </c>
      <c r="BA181">
        <v>4495.2237599999999</v>
      </c>
      <c r="BB181">
        <v>4492.4160000000002</v>
      </c>
      <c r="BC181">
        <v>4442.3846432830296</v>
      </c>
      <c r="BD181">
        <v>4392.9104782097002</v>
      </c>
      <c r="BE181">
        <v>4343.98729942104</v>
      </c>
      <c r="BF181">
        <v>4295.6089706662397</v>
      </c>
      <c r="BG181">
        <v>4247.7694240329802</v>
      </c>
      <c r="BH181">
        <v>4200.4626591863598</v>
      </c>
      <c r="BI181">
        <v>4153.6827426162799</v>
      </c>
      <c r="BJ181">
        <v>4107.42380689329</v>
      </c>
      <c r="BK181">
        <v>4061.68004993257</v>
      </c>
      <c r="BL181">
        <v>4016.4457342662599</v>
      </c>
      <c r="BM181">
        <v>3971.71518632382</v>
      </c>
      <c r="BN181">
        <v>3927.4827957203702</v>
      </c>
      <c r="BO181">
        <v>3883.7430145530798</v>
      </c>
      <c r="BP181">
        <v>3840.4903567052502</v>
      </c>
      <c r="BQ181">
        <v>3797.7193971582201</v>
      </c>
      <c r="BR181">
        <v>3755.4247713109798</v>
      </c>
      <c r="BS181">
        <v>3713.6011743072299</v>
      </c>
      <c r="BT181">
        <v>3672.2433603700701</v>
      </c>
      <c r="BU181">
        <v>3631.3461421440202</v>
      </c>
      <c r="BV181">
        <v>3590.9043900443999</v>
      </c>
      <c r="BW181">
        <v>3550.9130316139099</v>
      </c>
      <c r="BX181">
        <v>3511.3670508864798</v>
      </c>
      <c r="BY181">
        <v>3472.26148775807</v>
      </c>
      <c r="BZ181">
        <v>3433.5914373645501</v>
      </c>
      <c r="CA181">
        <v>3395.35204946657</v>
      </c>
      <c r="CB181">
        <v>3357.53852784111</v>
      </c>
      <c r="CC181">
        <v>3320.1461296799898</v>
      </c>
      <c r="CD181" s="8" t="b">
        <f>IF(ISNUMBER(VLOOKUP(A181,profiles_2021!A:A,1,FALSE)),TRUE,FALSE)</f>
        <v>0</v>
      </c>
      <c r="CE181" t="str">
        <f>INDEX('C5 - Emissions methodology 2018'!$A$2:$K$2628,MATCH($A181,'C5 - Emissions methodology 2018'!$A$2:$A$2628,0),MATCH(CE$1,'C5 - Emissions methodology 2018'!$A$1:$K$1,0))</f>
        <v>Apparel</v>
      </c>
    </row>
    <row r="182" spans="1:83" x14ac:dyDescent="0.25">
      <c r="A182">
        <v>7119</v>
      </c>
      <c r="B182" t="s">
        <v>245</v>
      </c>
      <c r="C182" t="s">
        <v>76</v>
      </c>
      <c r="D182">
        <v>2016</v>
      </c>
      <c r="E182" t="s">
        <v>28</v>
      </c>
      <c r="F182" t="s">
        <v>23</v>
      </c>
      <c r="G182">
        <v>2015</v>
      </c>
      <c r="H182">
        <v>257909</v>
      </c>
      <c r="I182">
        <v>100</v>
      </c>
      <c r="J182">
        <v>2021</v>
      </c>
      <c r="K182">
        <v>6</v>
      </c>
      <c r="L182">
        <v>96.7</v>
      </c>
      <c r="M182">
        <v>2017</v>
      </c>
      <c r="N182">
        <v>242945.11981999999</v>
      </c>
      <c r="O182" t="s">
        <v>24</v>
      </c>
      <c r="P182">
        <v>2.7058794494365901</v>
      </c>
      <c r="Q182">
        <v>1</v>
      </c>
      <c r="R182" t="s">
        <v>25</v>
      </c>
      <c r="S182">
        <v>242434.46</v>
      </c>
      <c r="T182">
        <v>-1.11368485725649E-2</v>
      </c>
      <c r="AT182">
        <v>257909</v>
      </c>
      <c r="AU182">
        <v>250427.05991000001</v>
      </c>
      <c r="AV182">
        <v>242945.11981999999</v>
      </c>
      <c r="AW182">
        <v>242817.45486500001</v>
      </c>
      <c r="AX182">
        <v>242689.78990999999</v>
      </c>
      <c r="AY182">
        <v>242562.12495500001</v>
      </c>
      <c r="AZ182">
        <v>242434.46</v>
      </c>
      <c r="BA182">
        <v>239734.50413020799</v>
      </c>
      <c r="BB182">
        <v>237064.61726009101</v>
      </c>
      <c r="BC182">
        <v>234424.46451575201</v>
      </c>
      <c r="BD182">
        <v>231813.71475273601</v>
      </c>
      <c r="BE182">
        <v>229232.040514491</v>
      </c>
      <c r="BF182">
        <v>226679.117991301</v>
      </c>
      <c r="BG182">
        <v>224154.626979669</v>
      </c>
      <c r="BH182">
        <v>221658.25084215699</v>
      </c>
      <c r="BI182">
        <v>219189.676467668</v>
      </c>
      <c r="BJ182">
        <v>216748.594232178</v>
      </c>
      <c r="BK182">
        <v>214334.69795989801</v>
      </c>
      <c r="BL182">
        <v>211947.684884872</v>
      </c>
      <c r="BM182">
        <v>209587.255613004</v>
      </c>
      <c r="BN182">
        <v>207253.11408450201</v>
      </c>
      <c r="BO182">
        <v>204944.96753674999</v>
      </c>
      <c r="BP182">
        <v>202662.52646758399</v>
      </c>
      <c r="BQ182">
        <v>200405.50459898199</v>
      </c>
      <c r="BR182">
        <v>198173.61884115401</v>
      </c>
      <c r="BS182">
        <v>195966.589257043</v>
      </c>
      <c r="BT182">
        <v>193784.139027205</v>
      </c>
      <c r="BU182">
        <v>191625.994415094</v>
      </c>
      <c r="BV182">
        <v>189491.884732726</v>
      </c>
      <c r="BW182">
        <v>187381.54230672799</v>
      </c>
      <c r="BX182">
        <v>185294.702444764</v>
      </c>
      <c r="BY182">
        <v>183231.10340233901</v>
      </c>
      <c r="BZ182">
        <v>181190.486349963</v>
      </c>
      <c r="CA182">
        <v>179172.59534069401</v>
      </c>
      <c r="CB182">
        <v>177177.17727803101</v>
      </c>
      <c r="CC182">
        <v>175203.98188417099</v>
      </c>
      <c r="CD182" s="8" t="b">
        <f>IF(ISNUMBER(VLOOKUP(A182,profiles_2021!A:A,1,FALSE)),TRUE,FALSE)</f>
        <v>1</v>
      </c>
      <c r="CE182" t="str">
        <f>INDEX('C5 - Emissions methodology 2018'!$A$2:$K$2628,MATCH($A182,'C5 - Emissions methodology 2018'!$A$2:$A$2628,0),MATCH(CE$1,'C5 - Emissions methodology 2018'!$A$1:$K$1,0))</f>
        <v>Materials</v>
      </c>
    </row>
    <row r="183" spans="1:83" x14ac:dyDescent="0.25">
      <c r="A183">
        <v>52262</v>
      </c>
      <c r="B183" t="s">
        <v>246</v>
      </c>
      <c r="C183" t="s">
        <v>39</v>
      </c>
      <c r="D183">
        <v>2017</v>
      </c>
      <c r="E183" t="s">
        <v>53</v>
      </c>
      <c r="F183" t="s">
        <v>54</v>
      </c>
      <c r="G183">
        <v>2017</v>
      </c>
      <c r="H183">
        <v>75991</v>
      </c>
      <c r="I183">
        <v>100</v>
      </c>
      <c r="J183">
        <v>2018</v>
      </c>
      <c r="K183">
        <v>2</v>
      </c>
      <c r="L183">
        <v>70</v>
      </c>
      <c r="M183">
        <v>2017</v>
      </c>
      <c r="N183">
        <v>68156.41</v>
      </c>
      <c r="O183" t="s">
        <v>24</v>
      </c>
      <c r="P183">
        <v>3.0045952539024401</v>
      </c>
      <c r="Q183">
        <v>1</v>
      </c>
      <c r="R183" t="s">
        <v>25</v>
      </c>
      <c r="S183">
        <v>74471.179999999993</v>
      </c>
      <c r="T183">
        <v>-1.11368485725649E-2</v>
      </c>
      <c r="AV183">
        <v>68156.41</v>
      </c>
      <c r="AW183">
        <v>74471.179999999993</v>
      </c>
      <c r="AX183">
        <v>73641.805745319696</v>
      </c>
      <c r="AY183">
        <v>72821.668106123907</v>
      </c>
      <c r="AZ183">
        <v>72010.664215624405</v>
      </c>
      <c r="BA183">
        <v>71208.692352645099</v>
      </c>
      <c r="BB183">
        <v>70415.651928863401</v>
      </c>
      <c r="BC183">
        <v>69631.443476193206</v>
      </c>
      <c r="BD183">
        <v>68855.968634309698</v>
      </c>
      <c r="BE183">
        <v>68089.130138312103</v>
      </c>
      <c r="BF183">
        <v>67330.831806524104</v>
      </c>
      <c r="BG183">
        <v>66580.978528430001</v>
      </c>
      <c r="BH183">
        <v>65839.476252745604</v>
      </c>
      <c r="BI183">
        <v>65106.231975621798</v>
      </c>
      <c r="BJ183">
        <v>64381.153728978999</v>
      </c>
      <c r="BK183">
        <v>63664.1505689724</v>
      </c>
      <c r="BL183">
        <v>62955.132564584797</v>
      </c>
      <c r="BM183">
        <v>62254.0107863472</v>
      </c>
      <c r="BN183">
        <v>61560.697295184902</v>
      </c>
      <c r="BO183">
        <v>60875.105131386903</v>
      </c>
      <c r="BP183">
        <v>60197.148303699702</v>
      </c>
      <c r="BQ183">
        <v>59526.741778541102</v>
      </c>
      <c r="BR183">
        <v>58863.801469335303</v>
      </c>
      <c r="BS183">
        <v>58208.244225965798</v>
      </c>
      <c r="BT183">
        <v>57559.987824346397</v>
      </c>
      <c r="BU183">
        <v>56918.950956107903</v>
      </c>
      <c r="BV183">
        <v>56285.053218400499</v>
      </c>
      <c r="BW183">
        <v>55658.215103808398</v>
      </c>
      <c r="BX183">
        <v>55038.357990378099</v>
      </c>
      <c r="BY183">
        <v>54425.404131756601</v>
      </c>
      <c r="BZ183">
        <v>53819.276647440602</v>
      </c>
      <c r="CA183">
        <v>53219.899513133001</v>
      </c>
      <c r="CB183">
        <v>52627.197551208199</v>
      </c>
      <c r="CC183">
        <v>52041.096421281902</v>
      </c>
      <c r="CD183" s="8" t="b">
        <f>IF(ISNUMBER(VLOOKUP(A183,profiles_2021!A:A,1,FALSE)),TRUE,FALSE)</f>
        <v>1</v>
      </c>
      <c r="CE183" t="str">
        <f>INDEX('C5 - Emissions methodology 2018'!$A$2:$K$2628,MATCH($A183,'C5 - Emissions methodology 2018'!$A$2:$A$2628,0),MATCH(CE$1,'C5 - Emissions methodology 2018'!$A$1:$K$1,0))</f>
        <v>Transportation services</v>
      </c>
    </row>
    <row r="184" spans="1:83" hidden="1" x14ac:dyDescent="0.25">
      <c r="A184">
        <v>32419</v>
      </c>
      <c r="B184" t="s">
        <v>247</v>
      </c>
      <c r="C184" t="s">
        <v>78</v>
      </c>
      <c r="D184">
        <v>2012</v>
      </c>
      <c r="E184" t="s">
        <v>28</v>
      </c>
      <c r="F184" t="s">
        <v>23</v>
      </c>
      <c r="G184">
        <v>2012</v>
      </c>
      <c r="H184">
        <v>28533.9</v>
      </c>
      <c r="I184">
        <v>100</v>
      </c>
      <c r="J184">
        <v>2020</v>
      </c>
      <c r="K184">
        <v>10</v>
      </c>
      <c r="L184">
        <v>10</v>
      </c>
      <c r="M184">
        <v>2017</v>
      </c>
      <c r="N184">
        <v>28248.561000000002</v>
      </c>
      <c r="O184" t="s">
        <v>24</v>
      </c>
      <c r="P184">
        <v>2.7453687070485402</v>
      </c>
      <c r="Q184">
        <v>1</v>
      </c>
      <c r="R184" t="s">
        <v>25</v>
      </c>
      <c r="S184">
        <v>25680.51</v>
      </c>
      <c r="T184">
        <v>-1.11368485725649E-2</v>
      </c>
      <c r="AQ184">
        <v>28533.9</v>
      </c>
      <c r="AR184">
        <v>28476.832200000001</v>
      </c>
      <c r="AS184">
        <v>28419.7644</v>
      </c>
      <c r="AT184">
        <v>28362.696599999999</v>
      </c>
      <c r="AU184">
        <v>28305.628799999999</v>
      </c>
      <c r="AV184">
        <v>28248.561000000002</v>
      </c>
      <c r="AW184">
        <v>27392.544000000002</v>
      </c>
      <c r="AX184">
        <v>26536.526999999998</v>
      </c>
      <c r="AY184">
        <v>25680.51</v>
      </c>
      <c r="AZ184">
        <v>25394.5100488637</v>
      </c>
      <c r="BA184">
        <v>25111.695235874999</v>
      </c>
      <c r="BB184">
        <v>24832.030088632699</v>
      </c>
      <c r="BC184">
        <v>24555.4795297862</v>
      </c>
      <c r="BD184">
        <v>24282.008872636299</v>
      </c>
      <c r="BE184">
        <v>24011.583816784001</v>
      </c>
      <c r="BF184">
        <v>23744.170443829102</v>
      </c>
      <c r="BG184">
        <v>23479.735213115</v>
      </c>
      <c r="BH184">
        <v>23218.244957522598</v>
      </c>
      <c r="BI184">
        <v>22959.666879309902</v>
      </c>
      <c r="BJ184">
        <v>22703.968545998501</v>
      </c>
      <c r="BK184">
        <v>22451.117886305499</v>
      </c>
      <c r="BL184">
        <v>22201.083186120901</v>
      </c>
      <c r="BM184">
        <v>21953.833084530099</v>
      </c>
      <c r="BN184">
        <v>21709.336569880401</v>
      </c>
      <c r="BO184">
        <v>21467.5629758908</v>
      </c>
      <c r="BP184">
        <v>21228.481977806299</v>
      </c>
      <c r="BQ184">
        <v>20992.063588593999</v>
      </c>
      <c r="BR184">
        <v>20758.278155182201</v>
      </c>
      <c r="BS184">
        <v>20527.096354740701</v>
      </c>
      <c r="BT184">
        <v>20298.4891910035</v>
      </c>
      <c r="BU184">
        <v>20072.427990631499</v>
      </c>
      <c r="BV184">
        <v>19848.884399616101</v>
      </c>
      <c r="BW184">
        <v>19627.8303797232</v>
      </c>
      <c r="BX184">
        <v>19409.2382049763</v>
      </c>
      <c r="BY184">
        <v>19193.0804581786</v>
      </c>
      <c r="BZ184">
        <v>18979.3300274748</v>
      </c>
      <c r="CA184">
        <v>18767.960102950099</v>
      </c>
      <c r="CB184">
        <v>18558.944173267599</v>
      </c>
      <c r="CC184">
        <v>18352.256022343201</v>
      </c>
      <c r="CD184" s="8" t="b">
        <f>IF(ISNUMBER(VLOOKUP(A184,profiles_2021!A:A,1,FALSE)),TRUE,FALSE)</f>
        <v>0</v>
      </c>
      <c r="CE184" t="str">
        <f>INDEX('C5 - Emissions methodology 2018'!$A$2:$K$2628,MATCH($A184,'C5 - Emissions methodology 2018'!$A$2:$A$2628,0),MATCH(CE$1,'C5 - Emissions methodology 2018'!$A$1:$K$1,0))</f>
        <v>Manufacturing</v>
      </c>
    </row>
    <row r="185" spans="1:83" x14ac:dyDescent="0.25">
      <c r="A185">
        <v>7166</v>
      </c>
      <c r="B185" t="s">
        <v>248</v>
      </c>
      <c r="C185" t="s">
        <v>27</v>
      </c>
      <c r="D185">
        <v>2015</v>
      </c>
      <c r="E185" t="s">
        <v>22</v>
      </c>
      <c r="F185" t="s">
        <v>23</v>
      </c>
      <c r="G185">
        <v>2011</v>
      </c>
      <c r="H185">
        <v>5199588</v>
      </c>
      <c r="I185">
        <v>100</v>
      </c>
      <c r="J185">
        <v>2020</v>
      </c>
      <c r="K185">
        <v>20</v>
      </c>
      <c r="L185">
        <v>100</v>
      </c>
      <c r="M185">
        <v>2017</v>
      </c>
      <c r="N185">
        <v>4159670.4</v>
      </c>
      <c r="O185" t="s">
        <v>24</v>
      </c>
      <c r="P185">
        <v>2.84588581245854</v>
      </c>
      <c r="Q185">
        <v>1</v>
      </c>
      <c r="R185" t="s">
        <v>25</v>
      </c>
      <c r="S185">
        <v>4159670.4</v>
      </c>
      <c r="T185">
        <v>-1.11368485725649E-2</v>
      </c>
      <c r="AP185">
        <v>5199588</v>
      </c>
      <c r="AQ185">
        <v>5026268.4000000004</v>
      </c>
      <c r="AR185">
        <v>4852948.8</v>
      </c>
      <c r="AS185">
        <v>4679629.2</v>
      </c>
      <c r="AT185">
        <v>4506309.5999999996</v>
      </c>
      <c r="AU185">
        <v>4332990</v>
      </c>
      <c r="AV185">
        <v>4159670.4</v>
      </c>
      <c r="AW185">
        <v>4159670.4</v>
      </c>
      <c r="AX185">
        <v>4159670.4</v>
      </c>
      <c r="AY185">
        <v>4159670.4</v>
      </c>
      <c r="AZ185">
        <v>4113344.78064341</v>
      </c>
      <c r="BA185">
        <v>4067535.0826946399</v>
      </c>
      <c r="BB185">
        <v>4022235.56041507</v>
      </c>
      <c r="BC185">
        <v>3977440.53205554</v>
      </c>
      <c r="BD185">
        <v>3933144.37914366</v>
      </c>
      <c r="BE185">
        <v>3889341.5457791002</v>
      </c>
      <c r="BF185">
        <v>3846026.5379367699</v>
      </c>
      <c r="BG185">
        <v>3803193.92277771</v>
      </c>
      <c r="BH185">
        <v>3760838.3279676298</v>
      </c>
      <c r="BI185">
        <v>3718954.4410031601</v>
      </c>
      <c r="BJ185">
        <v>3677537.0085454402</v>
      </c>
      <c r="BK185">
        <v>3636580.8357612598</v>
      </c>
      <c r="BL185">
        <v>3596080.7856715</v>
      </c>
      <c r="BM185">
        <v>3556031.7785067698</v>
      </c>
      <c r="BN185">
        <v>3516428.7910703099</v>
      </c>
      <c r="BO185">
        <v>3477266.8561079502</v>
      </c>
      <c r="BP185">
        <v>3438541.0616850802</v>
      </c>
      <c r="BQ185">
        <v>3400246.5505705401</v>
      </c>
      <c r="BR185">
        <v>3362378.51962745</v>
      </c>
      <c r="BS185">
        <v>3324932.2192107202</v>
      </c>
      <c r="BT185">
        <v>3287902.9525713199</v>
      </c>
      <c r="BU185">
        <v>3251286.0752672502</v>
      </c>
      <c r="BV185">
        <v>3215076.9945809101</v>
      </c>
      <c r="BW185">
        <v>3179271.1689431202</v>
      </c>
      <c r="BX185">
        <v>3143864.1073634801</v>
      </c>
      <c r="BY185">
        <v>3108851.3688670499</v>
      </c>
      <c r="BZ185">
        <v>3074228.5619373699</v>
      </c>
      <c r="CA185">
        <v>3039991.3439656198</v>
      </c>
      <c r="CB185">
        <v>3006135.4207059699</v>
      </c>
      <c r="CC185">
        <v>2972656.5457369401</v>
      </c>
      <c r="CD185" s="8" t="b">
        <f>IF(ISNUMBER(VLOOKUP(A185,profiles_2021!A:A,1,FALSE)),TRUE,FALSE)</f>
        <v>1</v>
      </c>
      <c r="CE185" t="str">
        <f>INDEX('C5 - Emissions methodology 2018'!$A$2:$K$2628,MATCH($A185,'C5 - Emissions methodology 2018'!$A$2:$A$2628,0),MATCH(CE$1,'C5 - Emissions methodology 2018'!$A$1:$K$1,0))</f>
        <v>Manufacturing</v>
      </c>
    </row>
    <row r="186" spans="1:83" x14ac:dyDescent="0.25">
      <c r="A186">
        <v>7808</v>
      </c>
      <c r="B186" t="s">
        <v>249</v>
      </c>
      <c r="C186" t="s">
        <v>39</v>
      </c>
      <c r="D186">
        <v>2015</v>
      </c>
      <c r="E186" t="s">
        <v>22</v>
      </c>
      <c r="F186" t="s">
        <v>23</v>
      </c>
      <c r="G186">
        <v>2016</v>
      </c>
      <c r="H186">
        <v>50542</v>
      </c>
      <c r="I186">
        <v>80</v>
      </c>
      <c r="J186">
        <v>2018</v>
      </c>
      <c r="K186">
        <v>2.5</v>
      </c>
      <c r="L186">
        <v>0</v>
      </c>
      <c r="M186">
        <v>2017</v>
      </c>
      <c r="N186">
        <v>50542</v>
      </c>
      <c r="O186" t="s">
        <v>24</v>
      </c>
      <c r="P186">
        <v>2.4693952981024401</v>
      </c>
      <c r="Q186">
        <v>1</v>
      </c>
      <c r="R186" t="s">
        <v>25</v>
      </c>
      <c r="S186">
        <v>49278.45</v>
      </c>
      <c r="T186">
        <v>-1.11368485725649E-2</v>
      </c>
      <c r="AU186">
        <v>50542</v>
      </c>
      <c r="AV186">
        <v>50542</v>
      </c>
      <c r="AW186">
        <v>49278.45</v>
      </c>
      <c r="AX186">
        <v>48729.643364459203</v>
      </c>
      <c r="AY186">
        <v>48186.9487053142</v>
      </c>
      <c r="AZ186">
        <v>47650.297954409099</v>
      </c>
      <c r="BA186">
        <v>47119.623801653303</v>
      </c>
      <c r="BB186">
        <v>46594.859686577998</v>
      </c>
      <c r="BC186">
        <v>46075.939789988697</v>
      </c>
      <c r="BD186">
        <v>45562.799025708999</v>
      </c>
      <c r="BE186">
        <v>45055.373032417498</v>
      </c>
      <c r="BF186">
        <v>44553.598165575</v>
      </c>
      <c r="BG186">
        <v>44057.4114894421</v>
      </c>
      <c r="BH186">
        <v>43566.750769184997</v>
      </c>
      <c r="BI186">
        <v>43081.554463069901</v>
      </c>
      <c r="BJ186">
        <v>42601.761714744003</v>
      </c>
      <c r="BK186">
        <v>42127.312345602397</v>
      </c>
      <c r="BL186">
        <v>41658.146847240299</v>
      </c>
      <c r="BM186">
        <v>41194.206373988898</v>
      </c>
      <c r="BN186">
        <v>40735.4327355348</v>
      </c>
      <c r="BO186">
        <v>40281.768389621197</v>
      </c>
      <c r="BP186">
        <v>39833.156434830897</v>
      </c>
      <c r="BQ186">
        <v>39389.540603448899</v>
      </c>
      <c r="BR186">
        <v>38950.865254405398</v>
      </c>
      <c r="BS186">
        <v>38517.075366296704</v>
      </c>
      <c r="BT186">
        <v>38088.116530484098</v>
      </c>
      <c r="BU186">
        <v>37663.934944269902</v>
      </c>
      <c r="BV186">
        <v>37244.477404148703</v>
      </c>
      <c r="BW186">
        <v>36829.691299134298</v>
      </c>
      <c r="BX186">
        <v>36419.524604161597</v>
      </c>
      <c r="BY186">
        <v>36013.925873560198</v>
      </c>
      <c r="BZ186">
        <v>35612.844234602802</v>
      </c>
      <c r="CA186">
        <v>35216.229381123703</v>
      </c>
      <c r="CB186">
        <v>34824.0315672094</v>
      </c>
      <c r="CC186">
        <v>34436.201600959197</v>
      </c>
      <c r="CD186" s="8" t="b">
        <f>IF(ISNUMBER(VLOOKUP(A186,profiles_2021!A:A,1,FALSE)),TRUE,FALSE)</f>
        <v>1</v>
      </c>
      <c r="CE186" t="str">
        <f>INDEX('C5 - Emissions methodology 2018'!$A$2:$K$2628,MATCH($A186,'C5 - Emissions methodology 2018'!$A$2:$A$2628,0),MATCH(CE$1,'C5 - Emissions methodology 2018'!$A$1:$K$1,0))</f>
        <v>Infrastructure</v>
      </c>
    </row>
    <row r="187" spans="1:83" x14ac:dyDescent="0.25">
      <c r="A187">
        <v>7310</v>
      </c>
      <c r="B187" t="s">
        <v>250</v>
      </c>
      <c r="C187" t="s">
        <v>76</v>
      </c>
      <c r="D187">
        <v>2017</v>
      </c>
      <c r="E187" t="s">
        <v>22</v>
      </c>
      <c r="F187" t="s">
        <v>23</v>
      </c>
      <c r="G187">
        <v>2015</v>
      </c>
      <c r="H187">
        <v>190026</v>
      </c>
      <c r="I187">
        <v>100</v>
      </c>
      <c r="J187">
        <v>2030</v>
      </c>
      <c r="K187">
        <v>30</v>
      </c>
      <c r="L187">
        <v>27</v>
      </c>
      <c r="M187">
        <v>2017</v>
      </c>
      <c r="N187">
        <v>174633.894</v>
      </c>
      <c r="O187" t="s">
        <v>24</v>
      </c>
      <c r="P187">
        <v>2.9502629050390201</v>
      </c>
      <c r="Q187">
        <v>1</v>
      </c>
      <c r="R187" t="s">
        <v>25</v>
      </c>
      <c r="S187">
        <v>133018.20000000001</v>
      </c>
      <c r="T187">
        <v>-1.11368485725649E-2</v>
      </c>
      <c r="AT187">
        <v>190026</v>
      </c>
      <c r="AU187">
        <v>182329.94699999999</v>
      </c>
      <c r="AV187">
        <v>174633.894</v>
      </c>
      <c r="AW187">
        <v>171432.68676923</v>
      </c>
      <c r="AX187">
        <v>168231.47953846099</v>
      </c>
      <c r="AY187">
        <v>165030.27230769201</v>
      </c>
      <c r="AZ187">
        <v>161829.065076923</v>
      </c>
      <c r="BA187">
        <v>158627.857846153</v>
      </c>
      <c r="BB187">
        <v>155426.65061538399</v>
      </c>
      <c r="BC187">
        <v>152225.44338461501</v>
      </c>
      <c r="BD187">
        <v>149024.236153846</v>
      </c>
      <c r="BE187">
        <v>145823.028923076</v>
      </c>
      <c r="BF187">
        <v>142621.82169230701</v>
      </c>
      <c r="BG187">
        <v>139420.614461538</v>
      </c>
      <c r="BH187">
        <v>136219.40723076899</v>
      </c>
      <c r="BI187">
        <v>133018.20000000001</v>
      </c>
      <c r="BJ187">
        <v>131536.796449204</v>
      </c>
      <c r="BK187">
        <v>130071.89106542899</v>
      </c>
      <c r="BL187">
        <v>128623.30011108601</v>
      </c>
      <c r="BM187">
        <v>127190.841894846</v>
      </c>
      <c r="BN187">
        <v>125774.33674884601</v>
      </c>
      <c r="BO187">
        <v>124373.607006159</v>
      </c>
      <c r="BP187">
        <v>122988.476978508</v>
      </c>
      <c r="BQ187">
        <v>121618.77293422801</v>
      </c>
      <c r="BR187">
        <v>120264.323076478</v>
      </c>
      <c r="BS187">
        <v>118924.957521693</v>
      </c>
      <c r="BT187">
        <v>117600.508278275</v>
      </c>
      <c r="BU187">
        <v>116290.809225524</v>
      </c>
      <c r="BV187">
        <v>114995.696092798</v>
      </c>
      <c r="BW187">
        <v>113715.006438916</v>
      </c>
      <c r="BX187">
        <v>112448.579631777</v>
      </c>
      <c r="BY187">
        <v>111196.256828218</v>
      </c>
      <c r="BZ187">
        <v>109957.88095408599</v>
      </c>
      <c r="CA187">
        <v>108733.29668453999</v>
      </c>
      <c r="CB187">
        <v>107522.350424569</v>
      </c>
      <c r="CC187">
        <v>106324.890289724</v>
      </c>
      <c r="CD187" s="8" t="b">
        <f>IF(ISNUMBER(VLOOKUP(A187,profiles_2021!A:A,1,FALSE)),TRUE,FALSE)</f>
        <v>1</v>
      </c>
      <c r="CE187" t="str">
        <f>INDEX('C5 - Emissions methodology 2018'!$A$2:$K$2628,MATCH($A187,'C5 - Emissions methodology 2018'!$A$2:$A$2628,0),MATCH(CE$1,'C5 - Emissions methodology 2018'!$A$1:$K$1,0))</f>
        <v>Materials</v>
      </c>
    </row>
    <row r="188" spans="1:83" x14ac:dyDescent="0.25">
      <c r="A188">
        <v>7575</v>
      </c>
      <c r="B188" t="s">
        <v>251</v>
      </c>
      <c r="C188" t="s">
        <v>252</v>
      </c>
      <c r="D188">
        <v>2011</v>
      </c>
      <c r="E188" t="s">
        <v>28</v>
      </c>
      <c r="F188" t="s">
        <v>23</v>
      </c>
      <c r="G188">
        <v>2011</v>
      </c>
      <c r="H188">
        <v>67849</v>
      </c>
      <c r="I188">
        <v>100</v>
      </c>
      <c r="J188">
        <v>2021</v>
      </c>
      <c r="K188">
        <v>100</v>
      </c>
      <c r="L188">
        <v>10.74</v>
      </c>
      <c r="M188">
        <v>2018</v>
      </c>
      <c r="N188">
        <v>60562.017399999997</v>
      </c>
      <c r="O188" t="s">
        <v>24</v>
      </c>
      <c r="P188">
        <v>3.64586044343659</v>
      </c>
      <c r="Q188">
        <v>1</v>
      </c>
      <c r="R188" t="s">
        <v>25</v>
      </c>
      <c r="S188">
        <v>0</v>
      </c>
      <c r="T188">
        <v>-1.11368485725649E-2</v>
      </c>
      <c r="AP188">
        <v>67849</v>
      </c>
      <c r="AQ188">
        <v>66808.002485714198</v>
      </c>
      <c r="AR188">
        <v>65767.004971428498</v>
      </c>
      <c r="AS188">
        <v>64726.007457142798</v>
      </c>
      <c r="AT188">
        <v>63685.009942857097</v>
      </c>
      <c r="AU188">
        <v>62644.012428571397</v>
      </c>
      <c r="AV188">
        <v>61603.014914285697</v>
      </c>
      <c r="AW188">
        <v>60562.017399999997</v>
      </c>
      <c r="AX188">
        <v>40374.678266666597</v>
      </c>
      <c r="AY188">
        <v>20187.339133333298</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s="8" t="b">
        <f>IF(ISNUMBER(VLOOKUP(A188,profiles_2021!A:A,1,FALSE)),TRUE,FALSE)</f>
        <v>1</v>
      </c>
      <c r="CE188" t="str">
        <f>INDEX('C5 - Emissions methodology 2018'!$A$2:$K$2628,MATCH($A188,'C5 - Emissions methodology 2018'!$A$2:$A$2628,0),MATCH(CE$1,'C5 - Emissions methodology 2018'!$A$1:$K$1,0))</f>
        <v>Materials</v>
      </c>
    </row>
    <row r="189" spans="1:83" x14ac:dyDescent="0.25">
      <c r="A189">
        <v>7576</v>
      </c>
      <c r="B189" t="s">
        <v>253</v>
      </c>
      <c r="C189" t="s">
        <v>252</v>
      </c>
      <c r="D189">
        <v>2010</v>
      </c>
      <c r="E189" t="s">
        <v>28</v>
      </c>
      <c r="F189" t="s">
        <v>23</v>
      </c>
      <c r="G189">
        <v>2010</v>
      </c>
      <c r="H189">
        <v>119882</v>
      </c>
      <c r="I189">
        <v>100</v>
      </c>
      <c r="J189">
        <v>2020</v>
      </c>
      <c r="K189">
        <v>100</v>
      </c>
      <c r="L189">
        <v>28.5</v>
      </c>
      <c r="M189">
        <v>2018</v>
      </c>
      <c r="N189">
        <v>85715.63</v>
      </c>
      <c r="O189" t="s">
        <v>24</v>
      </c>
      <c r="P189">
        <v>3.6453778418585401</v>
      </c>
      <c r="Q189">
        <v>1</v>
      </c>
      <c r="R189" t="s">
        <v>25</v>
      </c>
      <c r="S189">
        <v>0</v>
      </c>
      <c r="T189">
        <v>-1.11368485725649E-2</v>
      </c>
      <c r="AO189">
        <v>119882</v>
      </c>
      <c r="AP189">
        <v>115611.20375</v>
      </c>
      <c r="AQ189">
        <v>111340.4075</v>
      </c>
      <c r="AR189">
        <v>107069.61125</v>
      </c>
      <c r="AS189">
        <v>102798.815</v>
      </c>
      <c r="AT189">
        <v>98528.018750000003</v>
      </c>
      <c r="AU189">
        <v>94257.222500000003</v>
      </c>
      <c r="AV189">
        <v>89986.426250000004</v>
      </c>
      <c r="AW189">
        <v>85715.63</v>
      </c>
      <c r="AX189">
        <v>42857.815000000002</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s="8" t="b">
        <f>IF(ISNUMBER(VLOOKUP(A189,profiles_2021!A:A,1,FALSE)),TRUE,FALSE)</f>
        <v>1</v>
      </c>
      <c r="CE189">
        <f>INDEX('C5 - Emissions methodology 2018'!$A$2:$K$2628,MATCH($A189,'C5 - Emissions methodology 2018'!$A$2:$A$2628,0),MATCH(CE$1,'C5 - Emissions methodology 2018'!$A$1:$K$1,0))</f>
        <v>0</v>
      </c>
    </row>
    <row r="190" spans="1:83" hidden="1" x14ac:dyDescent="0.25">
      <c r="A190">
        <v>47003</v>
      </c>
      <c r="B190" t="s">
        <v>254</v>
      </c>
      <c r="C190" t="s">
        <v>84</v>
      </c>
      <c r="D190">
        <v>2017</v>
      </c>
      <c r="E190" t="s">
        <v>28</v>
      </c>
      <c r="F190" t="s">
        <v>23</v>
      </c>
      <c r="G190">
        <v>2011</v>
      </c>
      <c r="H190">
        <v>22946</v>
      </c>
      <c r="I190">
        <v>100</v>
      </c>
      <c r="J190">
        <v>2017</v>
      </c>
      <c r="K190">
        <v>3</v>
      </c>
      <c r="L190">
        <v>7</v>
      </c>
      <c r="M190">
        <v>2017</v>
      </c>
      <c r="N190">
        <v>22897.813399999999</v>
      </c>
      <c r="O190" t="s">
        <v>24</v>
      </c>
      <c r="P190">
        <v>2.67390473362439</v>
      </c>
      <c r="Q190">
        <v>1</v>
      </c>
      <c r="R190" t="s">
        <v>25</v>
      </c>
      <c r="S190">
        <v>22257.62</v>
      </c>
      <c r="T190">
        <v>-1.11368485725649E-2</v>
      </c>
      <c r="AP190">
        <v>22946</v>
      </c>
      <c r="AQ190">
        <v>22937.9689</v>
      </c>
      <c r="AR190">
        <v>22929.9378</v>
      </c>
      <c r="AS190">
        <v>22921.9067</v>
      </c>
      <c r="AT190">
        <v>22913.875599999999</v>
      </c>
      <c r="AU190">
        <v>22905.844499999999</v>
      </c>
      <c r="AV190">
        <v>22257.62</v>
      </c>
      <c r="AW190">
        <v>22009.740256474299</v>
      </c>
      <c r="AX190">
        <v>21764.621112116401</v>
      </c>
      <c r="AY190">
        <v>21522.231822551501</v>
      </c>
      <c r="AZ190">
        <v>21282.541985800101</v>
      </c>
      <c r="BA190">
        <v>21045.521538465</v>
      </c>
      <c r="BB190">
        <v>20811.140751960502</v>
      </c>
      <c r="BC190">
        <v>20579.370228783599</v>
      </c>
      <c r="BD190">
        <v>20350.1808988269</v>
      </c>
      <c r="BE190">
        <v>20123.544015732299</v>
      </c>
      <c r="BF190">
        <v>19899.431153285801</v>
      </c>
      <c r="BG190">
        <v>19677.814201851401</v>
      </c>
      <c r="BH190">
        <v>19458.665364846402</v>
      </c>
      <c r="BI190">
        <v>19241.9571552538</v>
      </c>
      <c r="BJ190">
        <v>19027.662392176</v>
      </c>
      <c r="BK190">
        <v>18815.754197424401</v>
      </c>
      <c r="BL190">
        <v>18606.205992149102</v>
      </c>
      <c r="BM190">
        <v>18398.9914935046</v>
      </c>
      <c r="BN190">
        <v>18194.084711353498</v>
      </c>
      <c r="BO190">
        <v>17991.459945006802</v>
      </c>
      <c r="BP190">
        <v>17791.091779999901</v>
      </c>
      <c r="BQ190">
        <v>17592.955084905399</v>
      </c>
      <c r="BR190">
        <v>17397.025008180899</v>
      </c>
      <c r="BS190">
        <v>17203.276975051602</v>
      </c>
      <c r="BT190">
        <v>17011.686684428601</v>
      </c>
      <c r="BU190">
        <v>16822.230105860199</v>
      </c>
      <c r="BV190">
        <v>16634.8834765184</v>
      </c>
      <c r="BW190">
        <v>16449.623298218099</v>
      </c>
      <c r="BX190">
        <v>16266.426334470099</v>
      </c>
      <c r="BY190">
        <v>16085.269607566401</v>
      </c>
      <c r="BZ190">
        <v>15906.130395697999</v>
      </c>
      <c r="CA190">
        <v>15728.9862301057</v>
      </c>
      <c r="CB190">
        <v>15553.814892261</v>
      </c>
      <c r="CC190">
        <v>15380.594411080199</v>
      </c>
      <c r="CD190" s="8" t="b">
        <f>IF(ISNUMBER(VLOOKUP(A190,profiles_2021!A:A,1,FALSE)),TRUE,FALSE)</f>
        <v>0</v>
      </c>
      <c r="CE190" t="str">
        <f>INDEX('C5 - Emissions methodology 2018'!$A$2:$K$2628,MATCH($A190,'C5 - Emissions methodology 2018'!$A$2:$A$2628,0),MATCH(CE$1,'C5 - Emissions methodology 2018'!$A$1:$K$1,0))</f>
        <v>Manufacturing</v>
      </c>
    </row>
    <row r="191" spans="1:83" x14ac:dyDescent="0.25">
      <c r="A191">
        <v>7631</v>
      </c>
      <c r="B191" t="s">
        <v>255</v>
      </c>
      <c r="C191" t="s">
        <v>27</v>
      </c>
      <c r="D191">
        <v>2017</v>
      </c>
      <c r="E191" t="s">
        <v>22</v>
      </c>
      <c r="F191" t="s">
        <v>23</v>
      </c>
      <c r="G191">
        <v>2016</v>
      </c>
      <c r="H191">
        <v>1372919</v>
      </c>
      <c r="I191">
        <v>100</v>
      </c>
      <c r="J191">
        <v>2025</v>
      </c>
      <c r="K191">
        <v>10</v>
      </c>
      <c r="L191">
        <v>3.06</v>
      </c>
      <c r="M191">
        <v>2017</v>
      </c>
      <c r="N191">
        <v>1368717.8678600001</v>
      </c>
      <c r="O191" t="s">
        <v>24</v>
      </c>
      <c r="P191">
        <v>2.74794216994878</v>
      </c>
      <c r="Q191">
        <v>1</v>
      </c>
      <c r="R191" t="s">
        <v>25</v>
      </c>
      <c r="S191">
        <v>1235627.1000000001</v>
      </c>
      <c r="T191">
        <v>-1.11368485725649E-2</v>
      </c>
      <c r="AU191">
        <v>1372919</v>
      </c>
      <c r="AV191">
        <v>1368717.8678600001</v>
      </c>
      <c r="AW191">
        <v>1352081.5218775</v>
      </c>
      <c r="AX191">
        <v>1335445.1758950001</v>
      </c>
      <c r="AY191">
        <v>1318808.8299125</v>
      </c>
      <c r="AZ191">
        <v>1302172.4839300001</v>
      </c>
      <c r="BA191">
        <v>1285536.1379475</v>
      </c>
      <c r="BB191">
        <v>1268899.7919650001</v>
      </c>
      <c r="BC191">
        <v>1252263.4459825</v>
      </c>
      <c r="BD191">
        <v>1235627.1000000001</v>
      </c>
      <c r="BE191">
        <v>1221866.10809514</v>
      </c>
      <c r="BF191">
        <v>1208258.37027333</v>
      </c>
      <c r="BG191">
        <v>1194802.1797670601</v>
      </c>
      <c r="BH191">
        <v>1181495.84881683</v>
      </c>
      <c r="BI191">
        <v>1168337.7084594399</v>
      </c>
      <c r="BJ191">
        <v>1155326.10831871</v>
      </c>
      <c r="BK191">
        <v>1142459.41639843</v>
      </c>
      <c r="BL191">
        <v>1129736.0188777</v>
      </c>
      <c r="BM191">
        <v>1117154.3199084899</v>
      </c>
      <c r="BN191">
        <v>1104712.7414154799</v>
      </c>
      <c r="BO191">
        <v>1092409.7228981601</v>
      </c>
      <c r="BP191">
        <v>1080243.7212350401</v>
      </c>
      <c r="BQ191">
        <v>1068213.2104901799</v>
      </c>
      <c r="BR191">
        <v>1056316.6817217399</v>
      </c>
      <c r="BS191">
        <v>1044552.64279273</v>
      </c>
      <c r="BT191">
        <v>1032919.61818388</v>
      </c>
      <c r="BU191">
        <v>1021416.1488085299</v>
      </c>
      <c r="BV191">
        <v>1010040.79182968</v>
      </c>
      <c r="BW191">
        <v>998792.12047896103</v>
      </c>
      <c r="BX191">
        <v>987668.72387771599</v>
      </c>
      <c r="BY191">
        <v>976669.206860031</v>
      </c>
      <c r="BZ191">
        <v>965792.18979774404</v>
      </c>
      <c r="CA191">
        <v>955036.308427401</v>
      </c>
      <c r="CB191">
        <v>944400.21367914299</v>
      </c>
      <c r="CC191">
        <v>933882.57150750095</v>
      </c>
      <c r="CD191" s="8" t="b">
        <f>IF(ISNUMBER(VLOOKUP(A191,profiles_2021!A:A,1,FALSE)),TRUE,FALSE)</f>
        <v>1</v>
      </c>
      <c r="CE191" t="str">
        <f>INDEX('C5 - Emissions methodology 2018'!$A$2:$K$2628,MATCH($A191,'C5 - Emissions methodology 2018'!$A$2:$A$2628,0),MATCH(CE$1,'C5 - Emissions methodology 2018'!$A$1:$K$1,0))</f>
        <v>Manufacturing</v>
      </c>
    </row>
    <row r="192" spans="1:83" hidden="1" x14ac:dyDescent="0.25">
      <c r="A192">
        <v>64654</v>
      </c>
      <c r="B192" t="s">
        <v>256</v>
      </c>
      <c r="C192" t="s">
        <v>148</v>
      </c>
      <c r="D192">
        <v>2017</v>
      </c>
      <c r="E192" t="s">
        <v>28</v>
      </c>
      <c r="F192" t="s">
        <v>23</v>
      </c>
      <c r="G192">
        <v>2016</v>
      </c>
      <c r="H192">
        <v>21163</v>
      </c>
      <c r="I192">
        <v>100</v>
      </c>
      <c r="J192">
        <v>2025</v>
      </c>
      <c r="K192">
        <v>5</v>
      </c>
      <c r="L192">
        <v>0</v>
      </c>
      <c r="M192">
        <v>2017</v>
      </c>
      <c r="N192">
        <v>21163</v>
      </c>
      <c r="O192" t="s">
        <v>45</v>
      </c>
      <c r="P192">
        <v>2.6978069943487801</v>
      </c>
      <c r="Q192">
        <v>1</v>
      </c>
      <c r="R192" t="s">
        <v>25</v>
      </c>
      <c r="S192">
        <v>20104.849999999999</v>
      </c>
      <c r="T192">
        <v>-1.11368485725649E-2</v>
      </c>
      <c r="AU192">
        <v>21163</v>
      </c>
      <c r="AV192">
        <v>21163</v>
      </c>
      <c r="AW192">
        <v>21030.731250000001</v>
      </c>
      <c r="AX192">
        <v>20898.462500000001</v>
      </c>
      <c r="AY192">
        <v>20766.193749999999</v>
      </c>
      <c r="AZ192">
        <v>20633.924999999999</v>
      </c>
      <c r="BA192">
        <v>20501.65625</v>
      </c>
      <c r="BB192">
        <v>20369.387500000001</v>
      </c>
      <c r="BC192">
        <v>20237.118750000001</v>
      </c>
      <c r="BD192">
        <v>20104.849999999999</v>
      </c>
      <c r="BE192">
        <v>19880.945329975799</v>
      </c>
      <c r="BF192">
        <v>19659.5342523564</v>
      </c>
      <c r="BG192">
        <v>19440.5889963808</v>
      </c>
      <c r="BH192">
        <v>19224.0821005666</v>
      </c>
      <c r="BI192">
        <v>19009.986409266101</v>
      </c>
      <c r="BJ192">
        <v>18798.2750692595</v>
      </c>
      <c r="BK192">
        <v>18588.9215263878</v>
      </c>
      <c r="BL192">
        <v>18381.899522221102</v>
      </c>
      <c r="BM192">
        <v>18177.183090766001</v>
      </c>
      <c r="BN192">
        <v>17974.7465552084</v>
      </c>
      <c r="BO192">
        <v>17774.5645246928</v>
      </c>
      <c r="BP192">
        <v>17576.611891138</v>
      </c>
      <c r="BQ192">
        <v>17380.863826087701</v>
      </c>
      <c r="BR192">
        <v>17187.2957775961</v>
      </c>
      <c r="BS192">
        <v>16995.8834671492</v>
      </c>
      <c r="BT192">
        <v>16806.602886618599</v>
      </c>
      <c r="BU192">
        <v>16619.430295251099</v>
      </c>
      <c r="BV192">
        <v>16434.342216690598</v>
      </c>
      <c r="BW192">
        <v>16251.315436033599</v>
      </c>
      <c r="BX192">
        <v>16070.3269969175</v>
      </c>
      <c r="BY192">
        <v>15891.3541986412</v>
      </c>
      <c r="BZ192">
        <v>15714.3745933179</v>
      </c>
      <c r="CA192">
        <v>15539.365983059601</v>
      </c>
      <c r="CB192">
        <v>15366.3064171926</v>
      </c>
      <c r="CC192">
        <v>15195.1741895047</v>
      </c>
      <c r="CD192" s="8" t="b">
        <f>IF(ISNUMBER(VLOOKUP(A192,profiles_2021!A:A,1,FALSE)),TRUE,FALSE)</f>
        <v>0</v>
      </c>
      <c r="CE192" t="str">
        <f>INDEX('C5 - Emissions methodology 2018'!$A$2:$K$2628,MATCH($A192,'C5 - Emissions methodology 2018'!$A$2:$A$2628,0),MATCH(CE$1,'C5 - Emissions methodology 2018'!$A$1:$K$1,0))</f>
        <v>Food, beverage &amp; agriculture</v>
      </c>
    </row>
    <row r="193" spans="1:83" hidden="1" x14ac:dyDescent="0.25">
      <c r="A193">
        <v>22991</v>
      </c>
      <c r="B193" t="s">
        <v>257</v>
      </c>
      <c r="C193" t="s">
        <v>39</v>
      </c>
      <c r="D193">
        <v>2013</v>
      </c>
      <c r="E193" t="s">
        <v>28</v>
      </c>
      <c r="F193" t="s">
        <v>23</v>
      </c>
      <c r="G193">
        <v>2012</v>
      </c>
      <c r="H193">
        <v>657890.4</v>
      </c>
      <c r="I193">
        <v>90</v>
      </c>
      <c r="J193">
        <v>2025</v>
      </c>
      <c r="K193">
        <v>26</v>
      </c>
      <c r="L193">
        <v>66</v>
      </c>
      <c r="M193">
        <v>2017</v>
      </c>
      <c r="N193">
        <v>591030.19999999995</v>
      </c>
      <c r="O193" t="s">
        <v>24</v>
      </c>
      <c r="P193">
        <v>2.8078730189487802</v>
      </c>
      <c r="Q193">
        <v>1</v>
      </c>
      <c r="R193" t="s">
        <v>25</v>
      </c>
      <c r="S193">
        <v>486838.89600000001</v>
      </c>
      <c r="T193">
        <v>-1.11368485725649E-2</v>
      </c>
      <c r="AQ193">
        <v>657890.4</v>
      </c>
      <c r="AR193">
        <v>644518.36</v>
      </c>
      <c r="AS193">
        <v>631146.31999999995</v>
      </c>
      <c r="AT193">
        <v>617774.28</v>
      </c>
      <c r="AU193">
        <v>604402.24</v>
      </c>
      <c r="AV193">
        <v>591030.19999999995</v>
      </c>
      <c r="AW193">
        <v>578006.28700000001</v>
      </c>
      <c r="AX193">
        <v>564982.37399999995</v>
      </c>
      <c r="AY193">
        <v>551958.46100000001</v>
      </c>
      <c r="AZ193">
        <v>538934.54799999995</v>
      </c>
      <c r="BA193">
        <v>525910.63500000001</v>
      </c>
      <c r="BB193">
        <v>512886.72200000001</v>
      </c>
      <c r="BC193">
        <v>499862.80900000001</v>
      </c>
      <c r="BD193">
        <v>486838.89600000001</v>
      </c>
      <c r="BE193">
        <v>481417.044936013</v>
      </c>
      <c r="BF193">
        <v>476055.57620630902</v>
      </c>
      <c r="BG193">
        <v>470753.81734197401</v>
      </c>
      <c r="BH193">
        <v>465511.10336328001</v>
      </c>
      <c r="BI193">
        <v>460326.77669627499</v>
      </c>
      <c r="BJ193">
        <v>455200.18709031201</v>
      </c>
      <c r="BK193">
        <v>450130.691536484</v>
      </c>
      <c r="BL193">
        <v>445117.654186978</v>
      </c>
      <c r="BM193">
        <v>440160.446275322</v>
      </c>
      <c r="BN193">
        <v>435258.446037521</v>
      </c>
      <c r="BO193">
        <v>430411.038634072</v>
      </c>
      <c r="BP193">
        <v>425617.61607284402</v>
      </c>
      <c r="BQ193">
        <v>420877.57713282399</v>
      </c>
      <c r="BR193">
        <v>416190.32728870801</v>
      </c>
      <c r="BS193">
        <v>411555.27863632701</v>
      </c>
      <c r="BT193">
        <v>406971.84981891501</v>
      </c>
      <c r="BU193">
        <v>402439.465954185</v>
      </c>
      <c r="BV193">
        <v>397957.55856222898</v>
      </c>
      <c r="BW193">
        <v>393525.56549421401</v>
      </c>
      <c r="BX193">
        <v>389142.93086187198</v>
      </c>
      <c r="BY193">
        <v>384809.10496777901</v>
      </c>
      <c r="BZ193">
        <v>380523.54423640901</v>
      </c>
      <c r="CA193">
        <v>376285.71114595199</v>
      </c>
      <c r="CB193">
        <v>372095.07416090003</v>
      </c>
      <c r="CC193">
        <v>367951.10766537301</v>
      </c>
      <c r="CD193" s="8" t="b">
        <f>IF(ISNUMBER(VLOOKUP(A193,profiles_2021!A:A,1,FALSE)),TRUE,FALSE)</f>
        <v>0</v>
      </c>
      <c r="CE193" t="str">
        <f>INDEX('C5 - Emissions methodology 2018'!$A$2:$K$2628,MATCH($A193,'C5 - Emissions methodology 2018'!$A$2:$A$2628,0),MATCH(CE$1,'C5 - Emissions methodology 2018'!$A$1:$K$1,0))</f>
        <v>Manufacturing</v>
      </c>
    </row>
    <row r="194" spans="1:83" hidden="1" x14ac:dyDescent="0.25">
      <c r="A194">
        <v>16067</v>
      </c>
      <c r="B194" t="s">
        <v>258</v>
      </c>
      <c r="C194" t="s">
        <v>39</v>
      </c>
      <c r="D194">
        <v>2012</v>
      </c>
      <c r="E194" t="s">
        <v>28</v>
      </c>
      <c r="F194" t="s">
        <v>23</v>
      </c>
      <c r="G194">
        <v>2010</v>
      </c>
      <c r="H194">
        <v>54601</v>
      </c>
      <c r="I194">
        <v>100</v>
      </c>
      <c r="J194">
        <v>2020</v>
      </c>
      <c r="K194">
        <v>20</v>
      </c>
      <c r="L194">
        <v>95</v>
      </c>
      <c r="M194">
        <v>2017</v>
      </c>
      <c r="N194">
        <v>44226.81</v>
      </c>
      <c r="O194" t="s">
        <v>24</v>
      </c>
      <c r="P194">
        <v>2.8453713137585401</v>
      </c>
      <c r="Q194">
        <v>1</v>
      </c>
      <c r="R194" t="s">
        <v>25</v>
      </c>
      <c r="S194">
        <v>43680.800000000003</v>
      </c>
      <c r="T194">
        <v>-1.11368485725649E-2</v>
      </c>
      <c r="AO194">
        <v>54601</v>
      </c>
      <c r="AP194">
        <v>53118.972857142799</v>
      </c>
      <c r="AQ194">
        <v>51636.945714285699</v>
      </c>
      <c r="AR194">
        <v>50154.918571428498</v>
      </c>
      <c r="AS194">
        <v>48672.891428571398</v>
      </c>
      <c r="AT194">
        <v>47190.864285714197</v>
      </c>
      <c r="AU194">
        <v>45708.837142857097</v>
      </c>
      <c r="AV194">
        <v>44226.81</v>
      </c>
      <c r="AW194">
        <v>44044.806666666598</v>
      </c>
      <c r="AX194">
        <v>43862.803333333301</v>
      </c>
      <c r="AY194">
        <v>43680.800000000003</v>
      </c>
      <c r="AZ194">
        <v>43194.333544871501</v>
      </c>
      <c r="BA194">
        <v>42713.284792989398</v>
      </c>
      <c r="BB194">
        <v>42237.593408212997</v>
      </c>
      <c r="BC194">
        <v>41767.199726356201</v>
      </c>
      <c r="BD194">
        <v>41302.044747703701</v>
      </c>
      <c r="BE194">
        <v>40842.070129611202</v>
      </c>
      <c r="BF194">
        <v>40387.218179187599</v>
      </c>
      <c r="BG194">
        <v>39937.431846058898</v>
      </c>
      <c r="BH194">
        <v>39492.6547152122</v>
      </c>
      <c r="BI194">
        <v>39052.830999920297</v>
      </c>
      <c r="BJ194">
        <v>38617.905534744197</v>
      </c>
      <c r="BK194">
        <v>38187.8237686141</v>
      </c>
      <c r="BL194">
        <v>37762.531757987301</v>
      </c>
      <c r="BM194">
        <v>37341.976160081897</v>
      </c>
      <c r="BN194">
        <v>36926.104226186697</v>
      </c>
      <c r="BO194">
        <v>36514.863795044999</v>
      </c>
      <c r="BP194">
        <v>36108.203286311698</v>
      </c>
      <c r="BQ194">
        <v>35706.071694084698</v>
      </c>
      <c r="BR194">
        <v>35308.418580506499</v>
      </c>
      <c r="BS194">
        <v>34915.194069438599</v>
      </c>
      <c r="BT194">
        <v>34526.348840205603</v>
      </c>
      <c r="BU194">
        <v>34141.834121408698</v>
      </c>
      <c r="BV194">
        <v>33761.601684808898</v>
      </c>
      <c r="BW194">
        <v>33385.603839278003</v>
      </c>
      <c r="BX194">
        <v>33013.7934248163</v>
      </c>
      <c r="BY194">
        <v>32646.123806638199</v>
      </c>
      <c r="BZ194">
        <v>32282.5488693224</v>
      </c>
      <c r="CA194">
        <v>31923.023011028301</v>
      </c>
      <c r="CB194">
        <v>31567.501137775998</v>
      </c>
      <c r="CC194">
        <v>31215.938657790299</v>
      </c>
      <c r="CD194" s="8" t="b">
        <f>IF(ISNUMBER(VLOOKUP(A194,profiles_2021!A:A,1,FALSE)),TRUE,FALSE)</f>
        <v>0</v>
      </c>
      <c r="CE194" t="str">
        <f>INDEX('C5 - Emissions methodology 2018'!$A$2:$K$2628,MATCH($A194,'C5 - Emissions methodology 2018'!$A$2:$A$2628,0),MATCH(CE$1,'C5 - Emissions methodology 2018'!$A$1:$K$1,0))</f>
        <v>Manufacturing</v>
      </c>
    </row>
    <row r="195" spans="1:83" hidden="1" x14ac:dyDescent="0.25">
      <c r="A195">
        <v>7843</v>
      </c>
      <c r="B195" t="s">
        <v>259</v>
      </c>
      <c r="C195" t="s">
        <v>172</v>
      </c>
      <c r="D195">
        <v>2015</v>
      </c>
      <c r="E195" t="s">
        <v>28</v>
      </c>
      <c r="F195" t="s">
        <v>23</v>
      </c>
      <c r="G195">
        <v>2013</v>
      </c>
      <c r="H195">
        <v>118097</v>
      </c>
      <c r="I195">
        <v>100</v>
      </c>
      <c r="J195">
        <v>2020</v>
      </c>
      <c r="K195">
        <v>7.1</v>
      </c>
      <c r="L195">
        <v>83</v>
      </c>
      <c r="M195">
        <v>2017</v>
      </c>
      <c r="N195">
        <v>111137.54379</v>
      </c>
      <c r="O195" t="s">
        <v>24</v>
      </c>
      <c r="P195">
        <v>2.7163776633585401</v>
      </c>
      <c r="Q195">
        <v>1</v>
      </c>
      <c r="R195" t="s">
        <v>25</v>
      </c>
      <c r="S195">
        <v>109712.113</v>
      </c>
      <c r="T195">
        <v>-1.11368485725649E-2</v>
      </c>
      <c r="AR195">
        <v>118097</v>
      </c>
      <c r="AS195">
        <v>116357.13594750001</v>
      </c>
      <c r="AT195">
        <v>114617.271895</v>
      </c>
      <c r="AU195">
        <v>112877.4078425</v>
      </c>
      <c r="AV195">
        <v>111137.54379</v>
      </c>
      <c r="AW195">
        <v>110662.400193333</v>
      </c>
      <c r="AX195">
        <v>110187.256596666</v>
      </c>
      <c r="AY195">
        <v>109712.113</v>
      </c>
      <c r="AZ195">
        <v>108490.265810942</v>
      </c>
      <c r="BA195">
        <v>107282.02614900901</v>
      </c>
      <c r="BB195">
        <v>106087.24246922899</v>
      </c>
      <c r="BC195">
        <v>104905.764914368</v>
      </c>
      <c r="BD195">
        <v>103737.445296128</v>
      </c>
      <c r="BE195">
        <v>102582.13707656</v>
      </c>
      <c r="BF195">
        <v>101439.695349688</v>
      </c>
      <c r="BG195">
        <v>100309.97682333201</v>
      </c>
      <c r="BH195">
        <v>99192.839801133407</v>
      </c>
      <c r="BI195">
        <v>98088.144164785495</v>
      </c>
      <c r="BJ195">
        <v>96995.751356458306</v>
      </c>
      <c r="BK195">
        <v>95915.524361419302</v>
      </c>
      <c r="BL195">
        <v>94847.327690848004</v>
      </c>
      <c r="BM195">
        <v>93791.027364842594</v>
      </c>
      <c r="BN195">
        <v>92746.490895615003</v>
      </c>
      <c r="BO195">
        <v>91713.587270873802</v>
      </c>
      <c r="BP195">
        <v>90692.186937391394</v>
      </c>
      <c r="BQ195">
        <v>89682.161784754906</v>
      </c>
      <c r="BR195">
        <v>88683.385129297807</v>
      </c>
      <c r="BS195">
        <v>87695.731698210395</v>
      </c>
      <c r="BT195">
        <v>86719.077613827103</v>
      </c>
      <c r="BU195">
        <v>85753.300378089407</v>
      </c>
      <c r="BV195">
        <v>84798.278857180994</v>
      </c>
      <c r="BW195">
        <v>83853.893266334402</v>
      </c>
      <c r="BX195">
        <v>82920.025154807197</v>
      </c>
      <c r="BY195">
        <v>81996.557391024893</v>
      </c>
      <c r="BZ195">
        <v>81083.374147889393</v>
      </c>
      <c r="CA195">
        <v>80180.3608882517</v>
      </c>
      <c r="CB195">
        <v>79287.404350545694</v>
      </c>
      <c r="CC195">
        <v>78404.392534581901</v>
      </c>
      <c r="CD195" s="8" t="b">
        <f>IF(ISNUMBER(VLOOKUP(A195,profiles_2021!A:A,1,FALSE)),TRUE,FALSE)</f>
        <v>0</v>
      </c>
      <c r="CE195" t="str">
        <f>INDEX('C5 - Emissions methodology 2018'!$A$2:$K$2628,MATCH($A195,'C5 - Emissions methodology 2018'!$A$2:$A$2628,0),MATCH(CE$1,'C5 - Emissions methodology 2018'!$A$1:$K$1,0))</f>
        <v>Infrastructure</v>
      </c>
    </row>
    <row r="196" spans="1:83" hidden="1" x14ac:dyDescent="0.25">
      <c r="A196">
        <v>8082</v>
      </c>
      <c r="B196" t="s">
        <v>260</v>
      </c>
      <c r="C196" t="s">
        <v>31</v>
      </c>
      <c r="D196">
        <v>2007</v>
      </c>
      <c r="E196" t="s">
        <v>44</v>
      </c>
      <c r="F196" t="s">
        <v>33</v>
      </c>
      <c r="G196">
        <v>2007</v>
      </c>
      <c r="H196">
        <v>4031</v>
      </c>
      <c r="I196">
        <v>100</v>
      </c>
      <c r="J196">
        <v>2020</v>
      </c>
      <c r="K196">
        <v>100</v>
      </c>
      <c r="L196">
        <v>100</v>
      </c>
      <c r="M196">
        <v>2017</v>
      </c>
      <c r="N196">
        <v>245</v>
      </c>
      <c r="O196" t="s">
        <v>24</v>
      </c>
      <c r="P196">
        <v>3.3153662567585398</v>
      </c>
      <c r="Q196">
        <v>1</v>
      </c>
      <c r="R196" t="s">
        <v>25</v>
      </c>
      <c r="S196">
        <v>0</v>
      </c>
      <c r="T196">
        <v>-1.11368485725649E-2</v>
      </c>
      <c r="AL196">
        <v>4031</v>
      </c>
      <c r="AM196">
        <v>3652.4</v>
      </c>
      <c r="AN196">
        <v>3273.8</v>
      </c>
      <c r="AO196">
        <v>2895.2</v>
      </c>
      <c r="AP196">
        <v>2516.6</v>
      </c>
      <c r="AQ196">
        <v>2138</v>
      </c>
      <c r="AR196">
        <v>1759.4</v>
      </c>
      <c r="AS196">
        <v>1380.8</v>
      </c>
      <c r="AT196">
        <v>1002.19999999999</v>
      </c>
      <c r="AU196">
        <v>623.599999999999</v>
      </c>
      <c r="AV196">
        <v>245</v>
      </c>
      <c r="AW196">
        <v>163.333333333333</v>
      </c>
      <c r="AX196">
        <v>81.6666666666666</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s="8" t="b">
        <f>IF(ISNUMBER(VLOOKUP(A196,profiles_2021!A:A,1,FALSE)),TRUE,FALSE)</f>
        <v>0</v>
      </c>
      <c r="CE196" t="str">
        <f>INDEX('C5 - Emissions methodology 2018'!$A$2:$K$2628,MATCH($A196,'C5 - Emissions methodology 2018'!$A$2:$A$2628,0),MATCH(CE$1,'C5 - Emissions methodology 2018'!$A$1:$K$1,0))</f>
        <v>Services</v>
      </c>
    </row>
    <row r="197" spans="1:83" x14ac:dyDescent="0.25">
      <c r="A197">
        <v>30088</v>
      </c>
      <c r="B197" t="s">
        <v>261</v>
      </c>
      <c r="C197" t="s">
        <v>172</v>
      </c>
      <c r="D197">
        <v>2016</v>
      </c>
      <c r="E197" t="s">
        <v>28</v>
      </c>
      <c r="F197" t="s">
        <v>23</v>
      </c>
      <c r="G197">
        <v>2016</v>
      </c>
      <c r="H197">
        <v>65079.73</v>
      </c>
      <c r="I197">
        <v>100</v>
      </c>
      <c r="J197">
        <v>2030</v>
      </c>
      <c r="K197">
        <v>39</v>
      </c>
      <c r="L197">
        <v>19.8</v>
      </c>
      <c r="M197">
        <v>2017</v>
      </c>
      <c r="N197">
        <v>60058.2</v>
      </c>
      <c r="O197" t="s">
        <v>24</v>
      </c>
      <c r="P197">
        <v>3.04025041043902</v>
      </c>
      <c r="Q197">
        <v>1</v>
      </c>
      <c r="R197" t="s">
        <v>25</v>
      </c>
      <c r="S197">
        <v>39698.635300000002</v>
      </c>
      <c r="T197">
        <v>-1.11368485725649E-2</v>
      </c>
      <c r="AU197">
        <v>65079.73</v>
      </c>
      <c r="AV197">
        <v>60058.2</v>
      </c>
      <c r="AW197">
        <v>58492.079638461502</v>
      </c>
      <c r="AX197">
        <v>56925.959276923</v>
      </c>
      <c r="AY197">
        <v>55359.8389153846</v>
      </c>
      <c r="AZ197">
        <v>53793.718553846098</v>
      </c>
      <c r="BA197">
        <v>52227.598192307603</v>
      </c>
      <c r="BB197">
        <v>50661.477830769203</v>
      </c>
      <c r="BC197">
        <v>49095.357469230701</v>
      </c>
      <c r="BD197">
        <v>47529.237107692301</v>
      </c>
      <c r="BE197">
        <v>45963.116746153799</v>
      </c>
      <c r="BF197">
        <v>44396.996384615297</v>
      </c>
      <c r="BG197">
        <v>42830.876023076897</v>
      </c>
      <c r="BH197">
        <v>41264.755661538402</v>
      </c>
      <c r="BI197">
        <v>39698.635300000002</v>
      </c>
      <c r="BJ197">
        <v>39256.517610126401</v>
      </c>
      <c r="BK197">
        <v>38819.323718016203</v>
      </c>
      <c r="BL197">
        <v>38386.998788079203</v>
      </c>
      <c r="BM197">
        <v>37959.4885954212</v>
      </c>
      <c r="BN197">
        <v>37536.739519041999</v>
      </c>
      <c r="BO197">
        <v>37118.698535110598</v>
      </c>
      <c r="BP197">
        <v>36705.313210314402</v>
      </c>
      <c r="BQ197">
        <v>36296.531695282501</v>
      </c>
      <c r="BR197">
        <v>35892.302718082901</v>
      </c>
      <c r="BS197">
        <v>35492.5755777909</v>
      </c>
      <c r="BT197">
        <v>35097.300138130697</v>
      </c>
      <c r="BU197">
        <v>34706.426821186498</v>
      </c>
      <c r="BV197">
        <v>34319.906601184099</v>
      </c>
      <c r="BW197">
        <v>33937.690998342201</v>
      </c>
      <c r="BX197">
        <v>33559.732072791099</v>
      </c>
      <c r="BY197">
        <v>33185.982418560598</v>
      </c>
      <c r="BZ197">
        <v>32816.395157633298</v>
      </c>
      <c r="CA197">
        <v>32450.9239340653</v>
      </c>
      <c r="CB197">
        <v>32089.522908171799</v>
      </c>
      <c r="CC197">
        <v>31732.1467507776</v>
      </c>
      <c r="CD197" s="8" t="b">
        <f>IF(ISNUMBER(VLOOKUP(A197,profiles_2021!A:A,1,FALSE)),TRUE,FALSE)</f>
        <v>1</v>
      </c>
      <c r="CE197" t="str">
        <f>INDEX('C5 - Emissions methodology 2018'!$A$2:$K$2628,MATCH($A197,'C5 - Emissions methodology 2018'!$A$2:$A$2628,0),MATCH(CE$1,'C5 - Emissions methodology 2018'!$A$1:$K$1,0))</f>
        <v>Apparel</v>
      </c>
    </row>
    <row r="198" spans="1:83" x14ac:dyDescent="0.25">
      <c r="A198">
        <v>8126</v>
      </c>
      <c r="B198" t="s">
        <v>262</v>
      </c>
      <c r="C198" t="s">
        <v>27</v>
      </c>
      <c r="D198">
        <v>2016</v>
      </c>
      <c r="E198" t="s">
        <v>28</v>
      </c>
      <c r="F198" t="s">
        <v>23</v>
      </c>
      <c r="G198">
        <v>2015</v>
      </c>
      <c r="H198">
        <v>14763</v>
      </c>
      <c r="I198">
        <v>100</v>
      </c>
      <c r="J198">
        <v>2025</v>
      </c>
      <c r="K198">
        <v>20</v>
      </c>
      <c r="L198">
        <v>1.5</v>
      </c>
      <c r="M198">
        <v>2017</v>
      </c>
      <c r="N198">
        <v>14543</v>
      </c>
      <c r="O198" t="s">
        <v>24</v>
      </c>
      <c r="P198">
        <v>2.8478063543487799</v>
      </c>
      <c r="Q198">
        <v>1</v>
      </c>
      <c r="R198" t="s">
        <v>25</v>
      </c>
      <c r="S198">
        <v>11810.4</v>
      </c>
      <c r="T198">
        <v>-1.11368485725649E-2</v>
      </c>
      <c r="AT198">
        <v>14763</v>
      </c>
      <c r="AU198">
        <v>14653</v>
      </c>
      <c r="AV198">
        <v>14543</v>
      </c>
      <c r="AW198">
        <v>14201.424999999999</v>
      </c>
      <c r="AX198">
        <v>13859.85</v>
      </c>
      <c r="AY198">
        <v>13518.275</v>
      </c>
      <c r="AZ198">
        <v>13176.7</v>
      </c>
      <c r="BA198">
        <v>12835.125</v>
      </c>
      <c r="BB198">
        <v>12493.55</v>
      </c>
      <c r="BC198">
        <v>12151.975</v>
      </c>
      <c r="BD198">
        <v>11810.4</v>
      </c>
      <c r="BE198">
        <v>11678.8693636185</v>
      </c>
      <c r="BF198">
        <v>11548.8035640171</v>
      </c>
      <c r="BG198">
        <v>11420.1862875304</v>
      </c>
      <c r="BH198">
        <v>11293.0014021757</v>
      </c>
      <c r="BI198">
        <v>11167.232955629899</v>
      </c>
      <c r="BJ198">
        <v>11042.8651732285</v>
      </c>
      <c r="BK198">
        <v>10919.882455987001</v>
      </c>
      <c r="BL198">
        <v>10798.2693786444</v>
      </c>
      <c r="BM198">
        <v>10678.0106877287</v>
      </c>
      <c r="BN198">
        <v>10559.0912996432</v>
      </c>
      <c r="BO198">
        <v>10441.496298775201</v>
      </c>
      <c r="BP198">
        <v>10325.2109356248</v>
      </c>
      <c r="BQ198">
        <v>10210.2206249549</v>
      </c>
      <c r="BR198">
        <v>10096.510943962299</v>
      </c>
      <c r="BS198">
        <v>9984.0676304682202</v>
      </c>
      <c r="BT198">
        <v>9872.8765811294506</v>
      </c>
      <c r="BU198">
        <v>9762.9238496697799</v>
      </c>
      <c r="BV198">
        <v>9654.1956451305305</v>
      </c>
      <c r="BW198">
        <v>9546.6783301407995</v>
      </c>
      <c r="BX198">
        <v>9440.3584192070302</v>
      </c>
      <c r="BY198">
        <v>9335.2225770215791</v>
      </c>
      <c r="BZ198">
        <v>9231.2576167901007</v>
      </c>
      <c r="CA198">
        <v>9128.4504985775802</v>
      </c>
      <c r="CB198">
        <v>9026.7883276727607</v>
      </c>
      <c r="CC198">
        <v>8926.25835297087</v>
      </c>
      <c r="CD198" s="8" t="b">
        <f>IF(ISNUMBER(VLOOKUP(A198,profiles_2021!A:A,1,FALSE)),TRUE,FALSE)</f>
        <v>1</v>
      </c>
      <c r="CE198" t="str">
        <f>INDEX('C5 - Emissions methodology 2018'!$A$2:$K$2628,MATCH($A198,'C5 - Emissions methodology 2018'!$A$2:$A$2628,0),MATCH(CE$1,'C5 - Emissions methodology 2018'!$A$1:$K$1,0))</f>
        <v>Manufacturing</v>
      </c>
    </row>
    <row r="199" spans="1:83" hidden="1" x14ac:dyDescent="0.25">
      <c r="A199">
        <v>23217</v>
      </c>
      <c r="B199" t="s">
        <v>263</v>
      </c>
      <c r="C199" t="s">
        <v>27</v>
      </c>
      <c r="D199">
        <v>2011</v>
      </c>
      <c r="E199" t="s">
        <v>28</v>
      </c>
      <c r="F199" t="s">
        <v>23</v>
      </c>
      <c r="G199">
        <v>2011</v>
      </c>
      <c r="H199">
        <v>233194</v>
      </c>
      <c r="I199">
        <v>95</v>
      </c>
      <c r="J199">
        <v>2020</v>
      </c>
      <c r="K199">
        <v>15</v>
      </c>
      <c r="L199">
        <v>100</v>
      </c>
      <c r="M199">
        <v>2017</v>
      </c>
      <c r="N199">
        <v>198214.9</v>
      </c>
      <c r="O199" t="s">
        <v>24</v>
      </c>
      <c r="P199">
        <v>2.7453891730585398</v>
      </c>
      <c r="Q199">
        <v>1</v>
      </c>
      <c r="R199" t="s">
        <v>25</v>
      </c>
      <c r="S199">
        <v>198214.9</v>
      </c>
      <c r="T199">
        <v>-1.11368485725649E-2</v>
      </c>
      <c r="AP199">
        <v>233194</v>
      </c>
      <c r="AQ199">
        <v>227364.15</v>
      </c>
      <c r="AR199">
        <v>221534.3</v>
      </c>
      <c r="AS199">
        <v>215704.45</v>
      </c>
      <c r="AT199">
        <v>209874.6</v>
      </c>
      <c r="AU199">
        <v>204044.75</v>
      </c>
      <c r="AV199">
        <v>198214.9</v>
      </c>
      <c r="AW199">
        <v>198214.9</v>
      </c>
      <c r="AX199">
        <v>198214.9</v>
      </c>
      <c r="AY199">
        <v>198214.9</v>
      </c>
      <c r="AZ199">
        <v>196007.410673873</v>
      </c>
      <c r="BA199">
        <v>193824.505822098</v>
      </c>
      <c r="BB199">
        <v>191665.91165110501</v>
      </c>
      <c r="BC199">
        <v>189531.357416524</v>
      </c>
      <c r="BD199">
        <v>187420.57538922399</v>
      </c>
      <c r="BE199">
        <v>185333.30082173101</v>
      </c>
      <c r="BF199">
        <v>183269.27191502601</v>
      </c>
      <c r="BG199">
        <v>181228.229785704</v>
      </c>
      <c r="BH199">
        <v>179209.91843350601</v>
      </c>
      <c r="BI199">
        <v>177214.08470921099</v>
      </c>
      <c r="BJ199">
        <v>175240.478282878</v>
      </c>
      <c r="BK199">
        <v>173288.85161245801</v>
      </c>
      <c r="BL199">
        <v>171358.95991273699</v>
      </c>
      <c r="BM199">
        <v>169450.56112463601</v>
      </c>
      <c r="BN199">
        <v>167563.415884855</v>
      </c>
      <c r="BO199">
        <v>165697.28749584401</v>
      </c>
      <c r="BP199">
        <v>163851.94189611799</v>
      </c>
      <c r="BQ199">
        <v>162027.1476309</v>
      </c>
      <c r="BR199">
        <v>160222.67582308999</v>
      </c>
      <c r="BS199">
        <v>158438.300144557</v>
      </c>
      <c r="BT199">
        <v>156673.79678775201</v>
      </c>
      <c r="BU199">
        <v>154928.94443763801</v>
      </c>
      <c r="BV199">
        <v>153203.52424392899</v>
      </c>
      <c r="BW199">
        <v>151497.31979364101</v>
      </c>
      <c r="BX199">
        <v>149810.11708395</v>
      </c>
      <c r="BY199">
        <v>148141.70449534801</v>
      </c>
      <c r="BZ199">
        <v>146491.87276510199</v>
      </c>
      <c r="CA199">
        <v>144860.41496100501</v>
      </c>
      <c r="CB199">
        <v>143247.12645542499</v>
      </c>
      <c r="CC199">
        <v>141651.80489963599</v>
      </c>
      <c r="CD199" s="8" t="b">
        <f>IF(ISNUMBER(VLOOKUP(A199,profiles_2021!A:A,1,FALSE)),TRUE,FALSE)</f>
        <v>0</v>
      </c>
      <c r="CE199" t="str">
        <f>INDEX('C5 - Emissions methodology 2018'!$A$2:$K$2628,MATCH($A199,'C5 - Emissions methodology 2018'!$A$2:$A$2628,0),MATCH(CE$1,'C5 - Emissions methodology 2018'!$A$1:$K$1,0))</f>
        <v>Services</v>
      </c>
    </row>
    <row r="200" spans="1:83" hidden="1" x14ac:dyDescent="0.25">
      <c r="A200">
        <v>57241</v>
      </c>
      <c r="B200" t="s">
        <v>264</v>
      </c>
      <c r="C200" t="s">
        <v>27</v>
      </c>
      <c r="D200">
        <v>2016</v>
      </c>
      <c r="E200" t="s">
        <v>28</v>
      </c>
      <c r="F200" t="s">
        <v>23</v>
      </c>
      <c r="G200">
        <v>2016</v>
      </c>
      <c r="H200">
        <v>1549</v>
      </c>
      <c r="I200">
        <v>100</v>
      </c>
      <c r="J200">
        <v>2020</v>
      </c>
      <c r="K200">
        <v>30</v>
      </c>
      <c r="L200">
        <v>24</v>
      </c>
      <c r="M200">
        <v>2017</v>
      </c>
      <c r="N200">
        <v>1437.472</v>
      </c>
      <c r="O200" t="s">
        <v>24</v>
      </c>
      <c r="P200">
        <v>2.94536600855854</v>
      </c>
      <c r="Q200">
        <v>1</v>
      </c>
      <c r="R200" t="s">
        <v>25</v>
      </c>
      <c r="S200">
        <v>1084.3</v>
      </c>
      <c r="T200">
        <v>-1.11368485725649E-2</v>
      </c>
      <c r="AU200">
        <v>1549</v>
      </c>
      <c r="AV200">
        <v>1437.472</v>
      </c>
      <c r="AW200">
        <v>1319.748</v>
      </c>
      <c r="AX200">
        <v>1202.0239999999999</v>
      </c>
      <c r="AY200">
        <v>1084.3</v>
      </c>
      <c r="AZ200">
        <v>1072.22431509276</v>
      </c>
      <c r="BA200">
        <v>1060.28311525975</v>
      </c>
      <c r="BB200">
        <v>1048.4749027610601</v>
      </c>
      <c r="BC200">
        <v>1036.7981965368699</v>
      </c>
      <c r="BD200">
        <v>1025.2515320217301</v>
      </c>
      <c r="BE200">
        <v>1013.83346096082</v>
      </c>
      <c r="BF200">
        <v>1002.5425512283</v>
      </c>
      <c r="BG200">
        <v>991.37738664771803</v>
      </c>
      <c r="BH200">
        <v>980.33656681435798</v>
      </c>
      <c r="BI200">
        <v>969.41870691959798</v>
      </c>
      <c r="BJ200">
        <v>958.62243757722297</v>
      </c>
      <c r="BK200">
        <v>947.94640465166196</v>
      </c>
      <c r="BL200">
        <v>937.38926908814904</v>
      </c>
      <c r="BM200">
        <v>926.94970674476701</v>
      </c>
      <c r="BN200">
        <v>916.62640822636695</v>
      </c>
      <c r="BO200">
        <v>906.41807872033598</v>
      </c>
      <c r="BP200">
        <v>896.32343783419299</v>
      </c>
      <c r="BQ200">
        <v>886.34121943499201</v>
      </c>
      <c r="BR200">
        <v>876.47017149052203</v>
      </c>
      <c r="BS200">
        <v>866.70905591226199</v>
      </c>
      <c r="BT200">
        <v>857.05664840009695</v>
      </c>
      <c r="BU200">
        <v>847.51173828875505</v>
      </c>
      <c r="BV200">
        <v>838.07312839596204</v>
      </c>
      <c r="BW200">
        <v>828.73963487228002</v>
      </c>
      <c r="BX200">
        <v>819.51008705262495</v>
      </c>
      <c r="BY200">
        <v>810.38332730943</v>
      </c>
      <c r="BZ200">
        <v>801.35821090745401</v>
      </c>
      <c r="CA200">
        <v>792.43360586019605</v>
      </c>
      <c r="CB200">
        <v>783.608392787919</v>
      </c>
      <c r="CC200">
        <v>774.88146477724899</v>
      </c>
      <c r="CD200" s="8" t="b">
        <f>IF(ISNUMBER(VLOOKUP(A200,profiles_2021!A:A,1,FALSE)),TRUE,FALSE)</f>
        <v>0</v>
      </c>
      <c r="CE200" t="str">
        <f>INDEX('C5 - Emissions methodology 2018'!$A$2:$K$2628,MATCH($A200,'C5 - Emissions methodology 2018'!$A$2:$A$2628,0),MATCH(CE$1,'C5 - Emissions methodology 2018'!$A$1:$K$1,0))</f>
        <v>Food, beverage &amp; agriculture</v>
      </c>
    </row>
    <row r="201" spans="1:83" x14ac:dyDescent="0.25">
      <c r="A201">
        <v>23011</v>
      </c>
      <c r="B201" t="s">
        <v>265</v>
      </c>
      <c r="C201" t="s">
        <v>21</v>
      </c>
      <c r="D201">
        <v>2017</v>
      </c>
      <c r="E201" t="s">
        <v>28</v>
      </c>
      <c r="F201" t="s">
        <v>23</v>
      </c>
      <c r="G201">
        <v>2016</v>
      </c>
      <c r="H201">
        <v>4874</v>
      </c>
      <c r="I201">
        <v>80</v>
      </c>
      <c r="J201">
        <v>2018</v>
      </c>
      <c r="K201">
        <v>2</v>
      </c>
      <c r="L201">
        <v>100</v>
      </c>
      <c r="M201">
        <v>2018</v>
      </c>
      <c r="N201">
        <v>4776.5200000000004</v>
      </c>
      <c r="O201" t="s">
        <v>24</v>
      </c>
      <c r="P201">
        <v>2.4643907313024398</v>
      </c>
      <c r="Q201">
        <v>1</v>
      </c>
      <c r="R201" t="s">
        <v>25</v>
      </c>
      <c r="S201">
        <v>4776.5200000000004</v>
      </c>
      <c r="T201">
        <v>-1.11368485725649E-2</v>
      </c>
      <c r="AU201">
        <v>4874</v>
      </c>
      <c r="AV201">
        <v>4825.26</v>
      </c>
      <c r="AW201">
        <v>4776.5200000000004</v>
      </c>
      <c r="AX201">
        <v>4723.3246200561698</v>
      </c>
      <c r="AY201">
        <v>4670.7216690035302</v>
      </c>
      <c r="AZ201">
        <v>4618.7045490512401</v>
      </c>
      <c r="BA201">
        <v>4567.2667358870403</v>
      </c>
      <c r="BB201">
        <v>4516.4017778589596</v>
      </c>
      <c r="BC201">
        <v>4466.10329516608</v>
      </c>
      <c r="BD201">
        <v>4416.3649790583804</v>
      </c>
      <c r="BE201">
        <v>4367.1805910454304</v>
      </c>
      <c r="BF201">
        <v>4318.5439621139103</v>
      </c>
      <c r="BG201">
        <v>4270.4489919538801</v>
      </c>
      <c r="BH201">
        <v>4222.8896481936299</v>
      </c>
      <c r="BI201">
        <v>4175.8599656430497</v>
      </c>
      <c r="BJ201">
        <v>4129.3540455454404</v>
      </c>
      <c r="BK201">
        <v>4083.3660548377002</v>
      </c>
      <c r="BL201">
        <v>4037.89022541862</v>
      </c>
      <c r="BM201">
        <v>3992.9208534254899</v>
      </c>
      <c r="BN201">
        <v>3948.45229851865</v>
      </c>
      <c r="BO201">
        <v>3904.47898317405</v>
      </c>
      <c r="BP201">
        <v>3860.9953919836798</v>
      </c>
      <c r="BQ201">
        <v>3817.9960709637899</v>
      </c>
      <c r="BR201">
        <v>3775.4756268708202</v>
      </c>
      <c r="BS201">
        <v>3733.42872652495</v>
      </c>
      <c r="BT201">
        <v>3691.8500961411801</v>
      </c>
      <c r="BU201">
        <v>3650.7345206678401</v>
      </c>
      <c r="BV201">
        <v>3610.07684313253</v>
      </c>
      <c r="BW201">
        <v>3569.8719639952401</v>
      </c>
      <c r="BX201">
        <v>3530.1148405087802</v>
      </c>
      <c r="BY201">
        <v>3490.8004860862702</v>
      </c>
      <c r="BZ201">
        <v>3451.9239696756899</v>
      </c>
      <c r="CA201">
        <v>3413.4804151414</v>
      </c>
      <c r="CB201">
        <v>3375.4650006525599</v>
      </c>
      <c r="CC201">
        <v>3337.8729580783001</v>
      </c>
      <c r="CD201" s="8" t="b">
        <f>IF(ISNUMBER(VLOOKUP(A201,profiles_2021!A:A,1,FALSE)),TRUE,FALSE)</f>
        <v>1</v>
      </c>
      <c r="CE201" t="str">
        <f>INDEX('C5 - Emissions methodology 2018'!$A$2:$K$2628,MATCH($A201,'C5 - Emissions methodology 2018'!$A$2:$A$2628,0),MATCH(CE$1,'C5 - Emissions methodology 2018'!$A$1:$K$1,0))</f>
        <v>Infrastructure</v>
      </c>
    </row>
    <row r="202" spans="1:83" hidden="1" x14ac:dyDescent="0.25">
      <c r="A202">
        <v>8261</v>
      </c>
      <c r="B202" t="s">
        <v>266</v>
      </c>
      <c r="C202" t="s">
        <v>76</v>
      </c>
      <c r="D202">
        <v>2013</v>
      </c>
      <c r="E202" t="s">
        <v>88</v>
      </c>
      <c r="F202" t="s">
        <v>54</v>
      </c>
      <c r="G202">
        <v>2012</v>
      </c>
      <c r="H202">
        <v>16816</v>
      </c>
      <c r="I202">
        <v>100</v>
      </c>
      <c r="J202">
        <v>2020</v>
      </c>
      <c r="K202">
        <v>10</v>
      </c>
      <c r="L202">
        <v>62</v>
      </c>
      <c r="M202">
        <v>2017</v>
      </c>
      <c r="N202">
        <v>15773.407999999999</v>
      </c>
      <c r="O202" t="s">
        <v>24</v>
      </c>
      <c r="P202">
        <v>3.0853675352585399</v>
      </c>
      <c r="Q202">
        <v>1</v>
      </c>
      <c r="R202" t="s">
        <v>25</v>
      </c>
      <c r="S202">
        <v>15134.4</v>
      </c>
      <c r="T202">
        <v>-1.11368485725649E-2</v>
      </c>
      <c r="AQ202">
        <v>16816</v>
      </c>
      <c r="AR202">
        <v>16607.481599999999</v>
      </c>
      <c r="AS202">
        <v>16398.963199999998</v>
      </c>
      <c r="AT202">
        <v>16190.444799999999</v>
      </c>
      <c r="AU202">
        <v>15981.9264</v>
      </c>
      <c r="AV202">
        <v>15773.407999999999</v>
      </c>
      <c r="AW202">
        <v>15560.405333333299</v>
      </c>
      <c r="AX202">
        <v>15347.4026666666</v>
      </c>
      <c r="AY202">
        <v>15134.4</v>
      </c>
      <c r="AZ202">
        <v>14965.850478963301</v>
      </c>
      <c r="BA202">
        <v>14799.1780684195</v>
      </c>
      <c r="BB202">
        <v>14634.3618632731</v>
      </c>
      <c r="BC202">
        <v>14471.3811912457</v>
      </c>
      <c r="BD202">
        <v>14310.215610282899</v>
      </c>
      <c r="BE202">
        <v>14150.8449059904</v>
      </c>
      <c r="BF202">
        <v>13993.249089098499</v>
      </c>
      <c r="BG202">
        <v>13837.4083929551</v>
      </c>
      <c r="BH202">
        <v>13683.303271045999</v>
      </c>
      <c r="BI202">
        <v>13530.914394543899</v>
      </c>
      <c r="BJ202">
        <v>13380.222649883501</v>
      </c>
      <c r="BK202">
        <v>13231.209136364499</v>
      </c>
      <c r="BL202">
        <v>13083.8551637809</v>
      </c>
      <c r="BM202">
        <v>12938.1422500765</v>
      </c>
      <c r="BN202">
        <v>12794.052119027099</v>
      </c>
      <c r="BO202">
        <v>12651.566697947999</v>
      </c>
      <c r="BP202">
        <v>12510.668115427199</v>
      </c>
      <c r="BQ202">
        <v>12371.338699084101</v>
      </c>
      <c r="BR202">
        <v>12233.5609733525</v>
      </c>
      <c r="BS202">
        <v>12097.317657289001</v>
      </c>
      <c r="BT202">
        <v>11962.591662405601</v>
      </c>
      <c r="BU202">
        <v>11829.366090526</v>
      </c>
      <c r="BV202">
        <v>11697.624231666299</v>
      </c>
      <c r="BW202">
        <v>11567.3495619395</v>
      </c>
      <c r="BX202">
        <v>11438.525741482301</v>
      </c>
      <c r="BY202">
        <v>11311.136612406</v>
      </c>
      <c r="BZ202">
        <v>11185.16619677</v>
      </c>
      <c r="CA202">
        <v>11060.5986945776</v>
      </c>
      <c r="CB202">
        <v>10937.4184817942</v>
      </c>
      <c r="CC202">
        <v>10815.6101083877</v>
      </c>
      <c r="CD202" s="8" t="b">
        <f>IF(ISNUMBER(VLOOKUP(A202,profiles_2021!A:A,1,FALSE)),TRUE,FALSE)</f>
        <v>0</v>
      </c>
      <c r="CE202" t="str">
        <f>INDEX('C5 - Emissions methodology 2018'!$A$2:$K$2628,MATCH($A202,'C5 - Emissions methodology 2018'!$A$2:$A$2628,0),MATCH(CE$1,'C5 - Emissions methodology 2018'!$A$1:$K$1,0))</f>
        <v>Services</v>
      </c>
    </row>
    <row r="203" spans="1:83" x14ac:dyDescent="0.25">
      <c r="A203">
        <v>58859</v>
      </c>
      <c r="B203" t="s">
        <v>267</v>
      </c>
      <c r="C203" t="s">
        <v>27</v>
      </c>
      <c r="D203">
        <v>2015</v>
      </c>
      <c r="E203" t="s">
        <v>22</v>
      </c>
      <c r="F203" t="s">
        <v>23</v>
      </c>
      <c r="G203">
        <v>2015</v>
      </c>
      <c r="H203">
        <v>513374</v>
      </c>
      <c r="I203">
        <v>100</v>
      </c>
      <c r="J203">
        <v>2025</v>
      </c>
      <c r="K203">
        <v>25</v>
      </c>
      <c r="L203">
        <v>100</v>
      </c>
      <c r="M203">
        <v>2017</v>
      </c>
      <c r="N203">
        <v>385030.5</v>
      </c>
      <c r="O203" t="s">
        <v>24</v>
      </c>
      <c r="P203">
        <v>2.8978562154487801</v>
      </c>
      <c r="Q203">
        <v>1</v>
      </c>
      <c r="R203" t="s">
        <v>25</v>
      </c>
      <c r="S203">
        <v>385030.5</v>
      </c>
      <c r="T203">
        <v>-1.11368485725649E-2</v>
      </c>
      <c r="AT203">
        <v>513374</v>
      </c>
      <c r="AU203">
        <v>449202.25</v>
      </c>
      <c r="AV203">
        <v>385030.5</v>
      </c>
      <c r="AW203">
        <v>385030.5</v>
      </c>
      <c r="AX203">
        <v>385030.5</v>
      </c>
      <c r="AY203">
        <v>385030.5</v>
      </c>
      <c r="AZ203">
        <v>385030.5</v>
      </c>
      <c r="BA203">
        <v>385030.5</v>
      </c>
      <c r="BB203">
        <v>385030.5</v>
      </c>
      <c r="BC203">
        <v>385030.5</v>
      </c>
      <c r="BD203">
        <v>385030.5</v>
      </c>
      <c r="BE203">
        <v>380742.47362568101</v>
      </c>
      <c r="BF203">
        <v>376502.20235176798</v>
      </c>
      <c r="BG203">
        <v>372309.15433693898</v>
      </c>
      <c r="BH203">
        <v>368162.80366290902</v>
      </c>
      <c r="BI203">
        <v>364062.63026846398</v>
      </c>
      <c r="BJ203">
        <v>360008.11988423398</v>
      </c>
      <c r="BK203">
        <v>355998.76396819</v>
      </c>
      <c r="BL203">
        <v>352034.059641856</v>
      </c>
      <c r="BM203">
        <v>348113.50962723902</v>
      </c>
      <c r="BN203">
        <v>344236.62218445598</v>
      </c>
      <c r="BO203">
        <v>340402.91105005698</v>
      </c>
      <c r="BP203">
        <v>336611.89537603199</v>
      </c>
      <c r="BQ203">
        <v>332863.09966950503</v>
      </c>
      <c r="BR203">
        <v>329156.05373309099</v>
      </c>
      <c r="BS203">
        <v>325490.29260592302</v>
      </c>
      <c r="BT203">
        <v>321865.356505331</v>
      </c>
      <c r="BU203">
        <v>318280.79076917598</v>
      </c>
      <c r="BV203">
        <v>314736.14579882403</v>
      </c>
      <c r="BW203">
        <v>311230.97700274998</v>
      </c>
      <c r="BX203">
        <v>307764.84474077797</v>
      </c>
      <c r="BY203">
        <v>304337.314268941</v>
      </c>
      <c r="BZ203">
        <v>300947.95568494702</v>
      </c>
      <c r="CA203">
        <v>297596.34387426102</v>
      </c>
      <c r="CB203">
        <v>294282.058456784</v>
      </c>
      <c r="CC203">
        <v>291004.68373412802</v>
      </c>
      <c r="CD203" s="8" t="b">
        <f>IF(ISNUMBER(VLOOKUP(A203,profiles_2021!A:A,1,FALSE)),TRUE,FALSE)</f>
        <v>1</v>
      </c>
      <c r="CE203" t="str">
        <f>INDEX('C5 - Emissions methodology 2018'!$A$2:$K$2628,MATCH($A203,'C5 - Emissions methodology 2018'!$A$2:$A$2628,0),MATCH(CE$1,'C5 - Emissions methodology 2018'!$A$1:$K$1,0))</f>
        <v>Services</v>
      </c>
    </row>
    <row r="204" spans="1:83" x14ac:dyDescent="0.25">
      <c r="A204">
        <v>8370</v>
      </c>
      <c r="B204" t="s">
        <v>268</v>
      </c>
      <c r="C204" t="s">
        <v>252</v>
      </c>
      <c r="D204">
        <v>2017</v>
      </c>
      <c r="E204" t="s">
        <v>28</v>
      </c>
      <c r="F204" t="s">
        <v>23</v>
      </c>
      <c r="G204">
        <v>2017</v>
      </c>
      <c r="H204">
        <v>4402891</v>
      </c>
      <c r="I204">
        <v>100</v>
      </c>
      <c r="J204">
        <v>2026</v>
      </c>
      <c r="K204">
        <v>14</v>
      </c>
      <c r="L204">
        <v>0</v>
      </c>
      <c r="M204">
        <v>2018</v>
      </c>
      <c r="N204">
        <v>4402891</v>
      </c>
      <c r="O204" t="s">
        <v>24</v>
      </c>
      <c r="P204">
        <v>2.7887329720268301</v>
      </c>
      <c r="Q204">
        <v>1</v>
      </c>
      <c r="R204" t="s">
        <v>25</v>
      </c>
      <c r="S204">
        <v>3786486.26</v>
      </c>
      <c r="T204">
        <v>-1.11368485725649E-2</v>
      </c>
      <c r="AV204">
        <v>4402891</v>
      </c>
      <c r="AW204">
        <v>4402891</v>
      </c>
      <c r="AX204">
        <v>4325840.4074999997</v>
      </c>
      <c r="AY204">
        <v>4248789.8150000004</v>
      </c>
      <c r="AZ204">
        <v>4171739.2225000001</v>
      </c>
      <c r="BA204">
        <v>4094688.63</v>
      </c>
      <c r="BB204">
        <v>4017638.0375000001</v>
      </c>
      <c r="BC204">
        <v>3940587.4449999998</v>
      </c>
      <c r="BD204">
        <v>3863536.8525</v>
      </c>
      <c r="BE204">
        <v>3786486.26</v>
      </c>
      <c r="BF204">
        <v>3744316.7359002801</v>
      </c>
      <c r="BG204">
        <v>3702616.8474048399</v>
      </c>
      <c r="BH204">
        <v>3661381.36425306</v>
      </c>
      <c r="BI204">
        <v>3620605.1144329598</v>
      </c>
      <c r="BJ204">
        <v>3580282.9835324702</v>
      </c>
      <c r="BK204">
        <v>3540409.9140979401</v>
      </c>
      <c r="BL204">
        <v>3500980.90499982</v>
      </c>
      <c r="BM204">
        <v>3461991.0108054001</v>
      </c>
      <c r="BN204">
        <v>3423435.3411584799</v>
      </c>
      <c r="BO204">
        <v>3385309.0601660302</v>
      </c>
      <c r="BP204">
        <v>3347607.38579163</v>
      </c>
      <c r="BQ204">
        <v>3310325.5892556598</v>
      </c>
      <c r="BR204">
        <v>3273458.9944422399</v>
      </c>
      <c r="BS204">
        <v>3237002.97731263</v>
      </c>
      <c r="BT204">
        <v>3200952.9653253602</v>
      </c>
      <c r="BU204">
        <v>3165304.4368626298</v>
      </c>
      <c r="BV204">
        <v>3130052.9206632199</v>
      </c>
      <c r="BW204">
        <v>3095193.9952616799</v>
      </c>
      <c r="BX204">
        <v>3060723.2884337399</v>
      </c>
      <c r="BY204">
        <v>3026636.4766479302</v>
      </c>
      <c r="BZ204">
        <v>2992929.2845232999</v>
      </c>
      <c r="CA204">
        <v>2959597.4842931698</v>
      </c>
      <c r="CB204">
        <v>2926636.8952748501</v>
      </c>
      <c r="CC204">
        <v>2894043.3833452901</v>
      </c>
      <c r="CD204" s="8" t="b">
        <f>IF(ISNUMBER(VLOOKUP(A204,profiles_2021!A:A,1,FALSE)),TRUE,FALSE)</f>
        <v>1</v>
      </c>
      <c r="CE204" t="str">
        <f>INDEX('C5 - Emissions methodology 2018'!$A$2:$K$2628,MATCH($A204,'C5 - Emissions methodology 2018'!$A$2:$A$2628,0),MATCH(CE$1,'C5 - Emissions methodology 2018'!$A$1:$K$1,0))</f>
        <v>Materials</v>
      </c>
    </row>
    <row r="205" spans="1:83" x14ac:dyDescent="0.25">
      <c r="A205">
        <v>8391</v>
      </c>
      <c r="B205" t="s">
        <v>269</v>
      </c>
      <c r="C205" t="s">
        <v>59</v>
      </c>
      <c r="D205">
        <v>2016</v>
      </c>
      <c r="E205" t="s">
        <v>28</v>
      </c>
      <c r="F205" t="s">
        <v>23</v>
      </c>
      <c r="G205">
        <v>2013</v>
      </c>
      <c r="H205">
        <v>15045.7</v>
      </c>
      <c r="I205">
        <v>100</v>
      </c>
      <c r="J205">
        <v>2030</v>
      </c>
      <c r="K205">
        <v>7.3</v>
      </c>
      <c r="L205">
        <v>0</v>
      </c>
      <c r="M205">
        <v>2018</v>
      </c>
      <c r="N205">
        <v>15047</v>
      </c>
      <c r="O205" t="s">
        <v>24</v>
      </c>
      <c r="P205">
        <v>2.7232473255390199</v>
      </c>
      <c r="Q205">
        <v>1</v>
      </c>
      <c r="R205" t="s">
        <v>25</v>
      </c>
      <c r="S205">
        <v>13947.3639</v>
      </c>
      <c r="T205">
        <v>-1.11368485725649E-2</v>
      </c>
      <c r="AR205">
        <v>15045.7</v>
      </c>
      <c r="AS205">
        <v>15045.96</v>
      </c>
      <c r="AT205">
        <v>15046.22</v>
      </c>
      <c r="AU205">
        <v>15046.48</v>
      </c>
      <c r="AV205">
        <v>15046.74</v>
      </c>
      <c r="AW205">
        <v>15047</v>
      </c>
      <c r="AX205">
        <v>14955.363658333299</v>
      </c>
      <c r="AY205">
        <v>14863.7273166666</v>
      </c>
      <c r="AZ205">
        <v>14772.090974999999</v>
      </c>
      <c r="BA205">
        <v>14680.4546333333</v>
      </c>
      <c r="BB205">
        <v>14588.818291666599</v>
      </c>
      <c r="BC205">
        <v>14497.18195</v>
      </c>
      <c r="BD205">
        <v>14405.545608333299</v>
      </c>
      <c r="BE205">
        <v>14313.9092666666</v>
      </c>
      <c r="BF205">
        <v>14222.272924999999</v>
      </c>
      <c r="BG205">
        <v>14130.6365833333</v>
      </c>
      <c r="BH205">
        <v>14039.000241666599</v>
      </c>
      <c r="BI205">
        <v>13947.3639</v>
      </c>
      <c r="BJ205">
        <v>13792.0342202592</v>
      </c>
      <c r="BK205">
        <v>13638.4344236405</v>
      </c>
      <c r="BL205">
        <v>13486.5452446976</v>
      </c>
      <c r="BM205">
        <v>13336.347632540301</v>
      </c>
      <c r="BN205">
        <v>13187.8227484457</v>
      </c>
      <c r="BO205">
        <v>13040.951963494401</v>
      </c>
      <c r="BP205">
        <v>12895.7168562349</v>
      </c>
      <c r="BQ205">
        <v>12752.0992103723</v>
      </c>
      <c r="BR205">
        <v>12610.081012484099</v>
      </c>
      <c r="BS205">
        <v>12469.644449760301</v>
      </c>
      <c r="BT205">
        <v>12330.7719077695</v>
      </c>
      <c r="BU205">
        <v>12193.4459682499</v>
      </c>
      <c r="BV205">
        <v>12057.6494069237</v>
      </c>
      <c r="BW205">
        <v>11923.3651913377</v>
      </c>
      <c r="BX205">
        <v>11790.5764787264</v>
      </c>
      <c r="BY205">
        <v>11659.266613899599</v>
      </c>
      <c r="BZ205">
        <v>11529.4191271534</v>
      </c>
      <c r="CA205">
        <v>11401.0177322047</v>
      </c>
      <c r="CB205">
        <v>11274.046324147999</v>
      </c>
      <c r="CC205">
        <v>11148.4889774359</v>
      </c>
      <c r="CD205" s="8" t="b">
        <f>IF(ISNUMBER(VLOOKUP(A205,profiles_2021!A:A,1,FALSE)),TRUE,FALSE)</f>
        <v>1</v>
      </c>
      <c r="CE205" t="str">
        <f>INDEX('C5 - Emissions methodology 2018'!$A$2:$K$2628,MATCH($A205,'C5 - Emissions methodology 2018'!$A$2:$A$2628,0),MATCH(CE$1,'C5 - Emissions methodology 2018'!$A$1:$K$1,0))</f>
        <v>Manufacturing</v>
      </c>
    </row>
    <row r="206" spans="1:83" hidden="1" x14ac:dyDescent="0.25">
      <c r="A206">
        <v>807</v>
      </c>
      <c r="B206" t="s">
        <v>270</v>
      </c>
      <c r="C206" t="s">
        <v>92</v>
      </c>
      <c r="D206">
        <v>2016</v>
      </c>
      <c r="E206" t="s">
        <v>44</v>
      </c>
      <c r="F206" t="s">
        <v>33</v>
      </c>
      <c r="G206">
        <v>2016</v>
      </c>
      <c r="H206">
        <v>5486</v>
      </c>
      <c r="I206">
        <v>100</v>
      </c>
      <c r="J206">
        <v>2017</v>
      </c>
      <c r="K206">
        <v>18</v>
      </c>
      <c r="L206">
        <v>100</v>
      </c>
      <c r="M206">
        <v>2017</v>
      </c>
      <c r="N206">
        <v>4498.5200000000004</v>
      </c>
      <c r="O206" t="s">
        <v>24</v>
      </c>
      <c r="P206">
        <v>2.4939029876243901</v>
      </c>
      <c r="Q206">
        <v>1</v>
      </c>
      <c r="R206" t="s">
        <v>25</v>
      </c>
      <c r="S206">
        <v>4498.5200000000004</v>
      </c>
      <c r="T206">
        <v>-1.11368485725649E-2</v>
      </c>
      <c r="AU206">
        <v>5486</v>
      </c>
      <c r="AV206">
        <v>4498.5200000000004</v>
      </c>
      <c r="AW206">
        <v>4448.4206639593403</v>
      </c>
      <c r="AX206">
        <v>4398.8792766377601</v>
      </c>
      <c r="AY206">
        <v>4349.88962424485</v>
      </c>
      <c r="AZ206">
        <v>4301.4455621922598</v>
      </c>
      <c r="BA206">
        <v>4253.5410143230001</v>
      </c>
      <c r="BB206">
        <v>4206.1699721492896</v>
      </c>
      <c r="BC206">
        <v>4159.3264940989902</v>
      </c>
      <c r="BD206">
        <v>4113.0047047703501</v>
      </c>
      <c r="BE206">
        <v>4067.1987941950802</v>
      </c>
      <c r="BF206">
        <v>4021.9030171096101</v>
      </c>
      <c r="BG206">
        <v>3977.11169223452</v>
      </c>
      <c r="BH206">
        <v>3932.8192015619202</v>
      </c>
      <c r="BI206">
        <v>3889.0199896508502</v>
      </c>
      <c r="BJ206">
        <v>3845.7085629304302</v>
      </c>
      <c r="BK206">
        <v>3802.8794890108602</v>
      </c>
      <c r="BL206">
        <v>3760.5273960020299</v>
      </c>
      <c r="BM206">
        <v>3718.6469718397798</v>
      </c>
      <c r="BN206">
        <v>3677.23296361957</v>
      </c>
      <c r="BO206">
        <v>3636.2801769376902</v>
      </c>
      <c r="BP206">
        <v>3595.7834752397198</v>
      </c>
      <c r="BQ206">
        <v>3555.7377791762401</v>
      </c>
      <c r="BR206">
        <v>3516.1380659658098</v>
      </c>
      <c r="BS206">
        <v>3476.9793687649199</v>
      </c>
      <c r="BT206">
        <v>3438.2567760450502</v>
      </c>
      <c r="BU206">
        <v>3399.9654309766402</v>
      </c>
      <c r="BV206">
        <v>3362.1005308199001</v>
      </c>
      <c r="BW206">
        <v>3324.65732632242</v>
      </c>
      <c r="BX206">
        <v>3287.6311211234902</v>
      </c>
      <c r="BY206">
        <v>3251.0172711650898</v>
      </c>
      <c r="BZ206">
        <v>3214.81118410933</v>
      </c>
      <c r="CA206">
        <v>3179.00831876252</v>
      </c>
      <c r="CB206">
        <v>3143.6041845055402</v>
      </c>
      <c r="CC206">
        <v>3108.5943407306199</v>
      </c>
      <c r="CD206" s="8" t="b">
        <f>IF(ISNUMBER(VLOOKUP(A206,profiles_2021!A:A,1,FALSE)),TRUE,FALSE)</f>
        <v>0</v>
      </c>
      <c r="CE206" t="str">
        <f>INDEX('C5 - Emissions methodology 2018'!$A$2:$K$2628,MATCH($A206,'C5 - Emissions methodology 2018'!$A$2:$A$2628,0),MATCH(CE$1,'C5 - Emissions methodology 2018'!$A$1:$K$1,0))</f>
        <v>Infrastructure</v>
      </c>
    </row>
    <row r="207" spans="1:83" x14ac:dyDescent="0.25">
      <c r="A207">
        <v>8338</v>
      </c>
      <c r="B207" t="s">
        <v>271</v>
      </c>
      <c r="C207" t="s">
        <v>59</v>
      </c>
      <c r="D207">
        <v>2015</v>
      </c>
      <c r="E207" t="s">
        <v>28</v>
      </c>
      <c r="F207" t="s">
        <v>23</v>
      </c>
      <c r="G207">
        <v>2010</v>
      </c>
      <c r="H207">
        <v>5756770</v>
      </c>
      <c r="I207">
        <v>97</v>
      </c>
      <c r="J207">
        <v>2030</v>
      </c>
      <c r="K207">
        <v>11.3</v>
      </c>
      <c r="L207">
        <v>26.3</v>
      </c>
      <c r="M207">
        <v>2018</v>
      </c>
      <c r="N207">
        <v>5585684.5523699997</v>
      </c>
      <c r="O207" t="s">
        <v>24</v>
      </c>
      <c r="P207">
        <v>2.7338195794390199</v>
      </c>
      <c r="Q207">
        <v>1</v>
      </c>
      <c r="R207" t="s">
        <v>25</v>
      </c>
      <c r="S207">
        <v>5106254.99</v>
      </c>
      <c r="T207">
        <v>-1.11368485725649E-2</v>
      </c>
      <c r="AO207">
        <v>5756770</v>
      </c>
      <c r="AP207">
        <v>5735384.3190462496</v>
      </c>
      <c r="AQ207">
        <v>5713998.6380925002</v>
      </c>
      <c r="AR207">
        <v>5692612.9571387498</v>
      </c>
      <c r="AS207">
        <v>5671227.2761850003</v>
      </c>
      <c r="AT207">
        <v>5649841.5952312499</v>
      </c>
      <c r="AU207">
        <v>5628455.9142774995</v>
      </c>
      <c r="AV207">
        <v>5607070.2333237501</v>
      </c>
      <c r="AW207">
        <v>5585684.5523699997</v>
      </c>
      <c r="AX207">
        <v>5545732.0888391603</v>
      </c>
      <c r="AY207">
        <v>5505779.6253083302</v>
      </c>
      <c r="AZ207">
        <v>5465827.1617775001</v>
      </c>
      <c r="BA207">
        <v>5425874.6982466597</v>
      </c>
      <c r="BB207">
        <v>5385922.2347158296</v>
      </c>
      <c r="BC207">
        <v>5345969.7711850004</v>
      </c>
      <c r="BD207">
        <v>5306017.3076541601</v>
      </c>
      <c r="BE207">
        <v>5266064.84412333</v>
      </c>
      <c r="BF207">
        <v>5226112.3805924999</v>
      </c>
      <c r="BG207">
        <v>5186159.9170616604</v>
      </c>
      <c r="BH207">
        <v>5146207.4535308303</v>
      </c>
      <c r="BI207">
        <v>5106254.99</v>
      </c>
      <c r="BJ207">
        <v>5049387.4014034597</v>
      </c>
      <c r="BK207">
        <v>4993153.1385298101</v>
      </c>
      <c r="BL207">
        <v>4937545.1481263796</v>
      </c>
      <c r="BM207">
        <v>4882556.4554914897</v>
      </c>
      <c r="BN207">
        <v>4828180.1635996904</v>
      </c>
      <c r="BO207">
        <v>4774409.4522366105</v>
      </c>
      <c r="BP207">
        <v>4721237.57714363</v>
      </c>
      <c r="BQ207">
        <v>4668657.8691718802</v>
      </c>
      <c r="BR207">
        <v>4616663.7334457999</v>
      </c>
      <c r="BS207">
        <v>4565248.6485359604</v>
      </c>
      <c r="BT207">
        <v>4514406.1656411104</v>
      </c>
      <c r="BU207">
        <v>4464129.9077793099</v>
      </c>
      <c r="BV207">
        <v>4414413.5689881202</v>
      </c>
      <c r="BW207">
        <v>4365250.9135336196</v>
      </c>
      <c r="BX207">
        <v>4316635.7751283403</v>
      </c>
      <c r="BY207">
        <v>4268562.0561578199</v>
      </c>
      <c r="BZ207">
        <v>4221023.7269158</v>
      </c>
      <c r="CA207">
        <v>4174014.8248479301</v>
      </c>
      <c r="CB207">
        <v>4127529.4538039598</v>
      </c>
      <c r="CC207">
        <v>4081561.7832981399</v>
      </c>
      <c r="CD207" s="8" t="b">
        <f>IF(ISNUMBER(VLOOKUP(A207,profiles_2021!A:A,1,FALSE)),TRUE,FALSE)</f>
        <v>1</v>
      </c>
      <c r="CE207" t="str">
        <f>INDEX('C5 - Emissions methodology 2018'!$A$2:$K$2628,MATCH($A207,'C5 - Emissions methodology 2018'!$A$2:$A$2628,0),MATCH(CE$1,'C5 - Emissions methodology 2018'!$A$1:$K$1,0))</f>
        <v>Manufacturing</v>
      </c>
    </row>
    <row r="208" spans="1:83" x14ac:dyDescent="0.25">
      <c r="A208">
        <v>8517</v>
      </c>
      <c r="B208" t="s">
        <v>272</v>
      </c>
      <c r="C208" t="s">
        <v>52</v>
      </c>
      <c r="D208">
        <v>2005</v>
      </c>
      <c r="E208" t="s">
        <v>49</v>
      </c>
      <c r="F208" t="s">
        <v>50</v>
      </c>
      <c r="G208">
        <v>2005</v>
      </c>
      <c r="H208">
        <v>425000</v>
      </c>
      <c r="I208">
        <v>100</v>
      </c>
      <c r="J208">
        <v>2020</v>
      </c>
      <c r="K208">
        <v>90</v>
      </c>
      <c r="L208">
        <v>86</v>
      </c>
      <c r="M208">
        <v>2017</v>
      </c>
      <c r="N208">
        <v>96050</v>
      </c>
      <c r="O208" t="s">
        <v>24</v>
      </c>
      <c r="P208">
        <v>3.2154083536585398</v>
      </c>
      <c r="Q208">
        <v>1</v>
      </c>
      <c r="R208" t="s">
        <v>25</v>
      </c>
      <c r="S208">
        <v>42500</v>
      </c>
      <c r="T208">
        <v>-1.11368485725649E-2</v>
      </c>
      <c r="AJ208">
        <v>425000</v>
      </c>
      <c r="AK208">
        <v>397587.5</v>
      </c>
      <c r="AL208">
        <v>370175</v>
      </c>
      <c r="AM208">
        <v>342762.5</v>
      </c>
      <c r="AN208">
        <v>315350</v>
      </c>
      <c r="AO208">
        <v>287937.5</v>
      </c>
      <c r="AP208">
        <v>260525</v>
      </c>
      <c r="AQ208">
        <v>233112.5</v>
      </c>
      <c r="AR208">
        <v>205700</v>
      </c>
      <c r="AS208">
        <v>178287.5</v>
      </c>
      <c r="AT208">
        <v>150875</v>
      </c>
      <c r="AU208">
        <v>123462.5</v>
      </c>
      <c r="AV208">
        <v>96050</v>
      </c>
      <c r="AW208">
        <v>78200</v>
      </c>
      <c r="AX208">
        <v>60350</v>
      </c>
      <c r="AY208">
        <v>42500</v>
      </c>
      <c r="AZ208">
        <v>42026.683935665897</v>
      </c>
      <c r="BA208">
        <v>41558.639120667402</v>
      </c>
      <c r="BB208">
        <v>41095.806849898603</v>
      </c>
      <c r="BC208">
        <v>40638.129072043899</v>
      </c>
      <c r="BD208">
        <v>40185.548382296198</v>
      </c>
      <c r="BE208">
        <v>39738.008015157102</v>
      </c>
      <c r="BF208">
        <v>39295.451837316898</v>
      </c>
      <c r="BG208">
        <v>38857.824340614199</v>
      </c>
      <c r="BH208">
        <v>38425.070635073498</v>
      </c>
      <c r="BI208">
        <v>37997.136442020601</v>
      </c>
      <c r="BJ208">
        <v>37573.968087274698</v>
      </c>
      <c r="BK208">
        <v>37155.512494416304</v>
      </c>
      <c r="BL208">
        <v>36741.717178129999</v>
      </c>
      <c r="BM208">
        <v>36332.530237621097</v>
      </c>
      <c r="BN208">
        <v>35927.900350106604</v>
      </c>
      <c r="BO208">
        <v>35527.776764377297</v>
      </c>
      <c r="BP208">
        <v>35132.109294432499</v>
      </c>
      <c r="BQ208">
        <v>34740.848313185597</v>
      </c>
      <c r="BR208">
        <v>34353.944746239198</v>
      </c>
      <c r="BS208">
        <v>33971.350065730097</v>
      </c>
      <c r="BT208">
        <v>33593.016284242403</v>
      </c>
      <c r="BU208">
        <v>33218.895948789097</v>
      </c>
      <c r="BV208">
        <v>32848.942134859702</v>
      </c>
      <c r="BW208">
        <v>32483.108440534801</v>
      </c>
      <c r="BX208">
        <v>32121.3489806664</v>
      </c>
      <c r="BY208">
        <v>31763.6183811222</v>
      </c>
      <c r="BZ208">
        <v>31409.871773094899</v>
      </c>
      <c r="CA208">
        <v>31060.064787474199</v>
      </c>
      <c r="CB208">
        <v>30714.153549282099</v>
      </c>
      <c r="CC208">
        <v>30372.094672169202</v>
      </c>
      <c r="CD208" s="8" t="b">
        <f>IF(ISNUMBER(VLOOKUP(A208,profiles_2021!A:A,1,FALSE)),TRUE,FALSE)</f>
        <v>1</v>
      </c>
      <c r="CE208" t="str">
        <f>INDEX('C5 - Emissions methodology 2018'!$A$2:$K$2628,MATCH($A208,'C5 - Emissions methodology 2018'!$A$2:$A$2628,0),MATCH(CE$1,'C5 - Emissions methodology 2018'!$A$1:$K$1,0))</f>
        <v>Materials</v>
      </c>
    </row>
    <row r="209" spans="1:83" x14ac:dyDescent="0.25">
      <c r="A209">
        <v>8566</v>
      </c>
      <c r="B209" t="s">
        <v>273</v>
      </c>
      <c r="C209" t="s">
        <v>59</v>
      </c>
      <c r="D209">
        <v>2008</v>
      </c>
      <c r="E209" t="s">
        <v>105</v>
      </c>
      <c r="F209" t="s">
        <v>54</v>
      </c>
      <c r="G209">
        <v>2000</v>
      </c>
      <c r="H209">
        <v>4079000</v>
      </c>
      <c r="I209">
        <v>100</v>
      </c>
      <c r="J209">
        <v>2050</v>
      </c>
      <c r="K209">
        <v>50</v>
      </c>
      <c r="L209">
        <v>0</v>
      </c>
      <c r="M209">
        <v>2018</v>
      </c>
      <c r="N209">
        <v>5140000</v>
      </c>
      <c r="O209" t="s">
        <v>24</v>
      </c>
      <c r="P209">
        <v>3.5179999999999998</v>
      </c>
      <c r="Q209">
        <v>1</v>
      </c>
      <c r="R209" t="s">
        <v>25</v>
      </c>
      <c r="S209">
        <v>2039500</v>
      </c>
      <c r="T209">
        <v>-1.11368485725649E-2</v>
      </c>
      <c r="AE209">
        <v>4079000</v>
      </c>
      <c r="AF209">
        <v>4137944.4444444398</v>
      </c>
      <c r="AG209">
        <v>4196888.8888888797</v>
      </c>
      <c r="AH209">
        <v>4255833.3333333302</v>
      </c>
      <c r="AI209">
        <v>4314777.7777777696</v>
      </c>
      <c r="AJ209">
        <v>4373722.2222222202</v>
      </c>
      <c r="AK209">
        <v>4432666.6666666605</v>
      </c>
      <c r="AL209">
        <v>4491611.1111111101</v>
      </c>
      <c r="AM209">
        <v>4550555.5555555504</v>
      </c>
      <c r="AN209">
        <v>4609500</v>
      </c>
      <c r="AO209">
        <v>4668444.4444444403</v>
      </c>
      <c r="AP209">
        <v>4727388.8888888797</v>
      </c>
      <c r="AQ209">
        <v>4786333.3333333302</v>
      </c>
      <c r="AR209">
        <v>4845277.7777777696</v>
      </c>
      <c r="AS209">
        <v>4904222.2222222202</v>
      </c>
      <c r="AT209">
        <v>4963166.6666666605</v>
      </c>
      <c r="AU209">
        <v>5022111.1111111101</v>
      </c>
      <c r="AV209">
        <v>5081055.5555555504</v>
      </c>
      <c r="AW209">
        <v>5140000</v>
      </c>
      <c r="AX209">
        <v>5043109.375</v>
      </c>
      <c r="AY209">
        <v>4946218.75</v>
      </c>
      <c r="AZ209">
        <v>4849328.125</v>
      </c>
      <c r="BA209">
        <v>4752437.5</v>
      </c>
      <c r="BB209">
        <v>4655546.875</v>
      </c>
      <c r="BC209">
        <v>4558656.25</v>
      </c>
      <c r="BD209">
        <v>4461765.625</v>
      </c>
      <c r="BE209">
        <v>4364875</v>
      </c>
      <c r="BF209">
        <v>4267984.375</v>
      </c>
      <c r="BG209">
        <v>4171093.75</v>
      </c>
      <c r="BH209">
        <v>4074203.125</v>
      </c>
      <c r="BI209">
        <v>3977312.5</v>
      </c>
      <c r="BJ209">
        <v>3880421.875</v>
      </c>
      <c r="BK209">
        <v>3783531.25</v>
      </c>
      <c r="BL209">
        <v>3686640.625</v>
      </c>
      <c r="BM209">
        <v>3589750</v>
      </c>
      <c r="BN209">
        <v>3492859.375</v>
      </c>
      <c r="BO209">
        <v>3395968.75</v>
      </c>
      <c r="BP209">
        <v>3299078.125</v>
      </c>
      <c r="BQ209">
        <v>3202187.5</v>
      </c>
      <c r="BR209">
        <v>3105296.875</v>
      </c>
      <c r="BS209">
        <v>3008406.25</v>
      </c>
      <c r="BT209">
        <v>2911515.625</v>
      </c>
      <c r="BU209">
        <v>2814625</v>
      </c>
      <c r="BV209">
        <v>2717734.375</v>
      </c>
      <c r="BW209">
        <v>2620843.75</v>
      </c>
      <c r="BX209">
        <v>2523953.125</v>
      </c>
      <c r="BY209">
        <v>2427062.5</v>
      </c>
      <c r="BZ209">
        <v>2330171.875</v>
      </c>
      <c r="CA209">
        <v>2233281.25</v>
      </c>
      <c r="CB209">
        <v>2136390.625</v>
      </c>
      <c r="CC209">
        <v>2039500</v>
      </c>
      <c r="CD209" s="8" t="b">
        <f>IF(ISNUMBER(VLOOKUP(A209,profiles_2021!A:A,1,FALSE)),TRUE,FALSE)</f>
        <v>1</v>
      </c>
      <c r="CE209" t="str">
        <f>INDEX('C5 - Emissions methodology 2018'!$A$2:$K$2628,MATCH($A209,'C5 - Emissions methodology 2018'!$A$2:$A$2628,0),MATCH(CE$1,'C5 - Emissions methodology 2018'!$A$1:$K$1,0))</f>
        <v>Manufacturing</v>
      </c>
    </row>
    <row r="210" spans="1:83" x14ac:dyDescent="0.25">
      <c r="A210">
        <v>58858</v>
      </c>
      <c r="B210" t="s">
        <v>274</v>
      </c>
      <c r="C210" t="s">
        <v>27</v>
      </c>
      <c r="D210">
        <v>2016</v>
      </c>
      <c r="E210" t="s">
        <v>22</v>
      </c>
      <c r="F210" t="s">
        <v>23</v>
      </c>
      <c r="G210">
        <v>2015</v>
      </c>
      <c r="H210">
        <v>403000</v>
      </c>
      <c r="I210">
        <v>100</v>
      </c>
      <c r="J210">
        <v>2025</v>
      </c>
      <c r="K210">
        <v>25</v>
      </c>
      <c r="L210">
        <v>100</v>
      </c>
      <c r="M210">
        <v>2017</v>
      </c>
      <c r="N210">
        <v>302250</v>
      </c>
      <c r="O210" t="s">
        <v>24</v>
      </c>
      <c r="P210">
        <v>2.8978451780487799</v>
      </c>
      <c r="Q210">
        <v>1</v>
      </c>
      <c r="R210" t="s">
        <v>25</v>
      </c>
      <c r="S210">
        <v>302250</v>
      </c>
      <c r="T210">
        <v>-1.11368485725649E-2</v>
      </c>
      <c r="AT210">
        <v>403000</v>
      </c>
      <c r="AU210">
        <v>352625</v>
      </c>
      <c r="AV210">
        <v>302250</v>
      </c>
      <c r="AW210">
        <v>302250</v>
      </c>
      <c r="AX210">
        <v>302250</v>
      </c>
      <c r="AY210">
        <v>302250</v>
      </c>
      <c r="AZ210">
        <v>302250</v>
      </c>
      <c r="BA210">
        <v>302250</v>
      </c>
      <c r="BB210">
        <v>302250</v>
      </c>
      <c r="BC210">
        <v>302250</v>
      </c>
      <c r="BD210">
        <v>302250</v>
      </c>
      <c r="BE210">
        <v>298883.88751894201</v>
      </c>
      <c r="BF210">
        <v>295555.262922864</v>
      </c>
      <c r="BG210">
        <v>292263.70871486701</v>
      </c>
      <c r="BH210">
        <v>289008.81204765401</v>
      </c>
      <c r="BI210">
        <v>285790.16467174201</v>
      </c>
      <c r="BJ210">
        <v>282607.36288426397</v>
      </c>
      <c r="BK210">
        <v>279460.00747832999</v>
      </c>
      <c r="BL210">
        <v>276347.70369295601</v>
      </c>
      <c r="BM210">
        <v>273270.06116355199</v>
      </c>
      <c r="BN210">
        <v>270226.69387295801</v>
      </c>
      <c r="BO210">
        <v>267217.22010302998</v>
      </c>
      <c r="BP210">
        <v>264241.26238676102</v>
      </c>
      <c r="BQ210">
        <v>261298.447460936</v>
      </c>
      <c r="BR210">
        <v>258388.406219317</v>
      </c>
      <c r="BS210">
        <v>255510.77366634601</v>
      </c>
      <c r="BT210">
        <v>252665.18887136501</v>
      </c>
      <c r="BU210">
        <v>249851.29492334599</v>
      </c>
      <c r="BV210">
        <v>247068.738886126</v>
      </c>
      <c r="BW210">
        <v>244317.17175413601</v>
      </c>
      <c r="BX210">
        <v>241596.24840863299</v>
      </c>
      <c r="BY210">
        <v>238905.62757440601</v>
      </c>
      <c r="BZ210">
        <v>236244.97177697701</v>
      </c>
      <c r="CA210">
        <v>233613.947300267</v>
      </c>
      <c r="CB210">
        <v>231012.22414474399</v>
      </c>
      <c r="CC210">
        <v>228439.47598603301</v>
      </c>
      <c r="CD210" s="8" t="b">
        <f>IF(ISNUMBER(VLOOKUP(A210,profiles_2021!A:A,1,FALSE)),TRUE,FALSE)</f>
        <v>1</v>
      </c>
      <c r="CE210" t="str">
        <f>INDEX('C5 - Emissions methodology 2018'!$A$2:$K$2628,MATCH($A210,'C5 - Emissions methodology 2018'!$A$2:$A$2628,0),MATCH(CE$1,'C5 - Emissions methodology 2018'!$A$1:$K$1,0))</f>
        <v>Manufacturing</v>
      </c>
    </row>
    <row r="211" spans="1:83" hidden="1" x14ac:dyDescent="0.25">
      <c r="A211">
        <v>827033</v>
      </c>
      <c r="B211" t="s">
        <v>275</v>
      </c>
      <c r="C211" t="s">
        <v>84</v>
      </c>
      <c r="D211">
        <v>2017</v>
      </c>
      <c r="E211" t="s">
        <v>105</v>
      </c>
      <c r="F211" t="s">
        <v>54</v>
      </c>
      <c r="G211">
        <v>2016</v>
      </c>
      <c r="H211">
        <v>5537.56</v>
      </c>
      <c r="I211">
        <v>100</v>
      </c>
      <c r="J211">
        <v>2022</v>
      </c>
      <c r="K211">
        <v>15</v>
      </c>
      <c r="L211">
        <v>51.66</v>
      </c>
      <c r="M211">
        <v>2018</v>
      </c>
      <c r="N211">
        <v>5108.4544755999996</v>
      </c>
      <c r="O211" t="s">
        <v>24</v>
      </c>
      <c r="P211">
        <v>3.1363420171706302</v>
      </c>
      <c r="Q211">
        <v>1</v>
      </c>
      <c r="R211" t="s">
        <v>25</v>
      </c>
      <c r="S211">
        <v>4706.9260000000004</v>
      </c>
      <c r="T211">
        <v>-1.11368485725649E-2</v>
      </c>
      <c r="AU211">
        <v>5537.56</v>
      </c>
      <c r="AV211">
        <v>5323.0072378000004</v>
      </c>
      <c r="AW211">
        <v>5108.4544755999996</v>
      </c>
      <c r="AX211">
        <v>5008.0723566999995</v>
      </c>
      <c r="AY211">
        <v>4907.6902378000004</v>
      </c>
      <c r="AZ211">
        <v>4807.3081189000004</v>
      </c>
      <c r="BA211">
        <v>4706.9260000000004</v>
      </c>
      <c r="BB211">
        <v>4654.5056778957296</v>
      </c>
      <c r="BC211">
        <v>4602.6691529808604</v>
      </c>
      <c r="BD211">
        <v>4551.4099235944996</v>
      </c>
      <c r="BE211">
        <v>4500.7215604837502</v>
      </c>
      <c r="BF211">
        <v>4450.5977059973702</v>
      </c>
      <c r="BG211">
        <v>4401.0320732882701</v>
      </c>
      <c r="BH211">
        <v>4352.0184455250601</v>
      </c>
      <c r="BI211">
        <v>4303.5506751122402</v>
      </c>
      <c r="BJ211">
        <v>4255.6226829191501</v>
      </c>
      <c r="BK211">
        <v>4208.2284575175099</v>
      </c>
      <c r="BL211">
        <v>4161.3620544273799</v>
      </c>
      <c r="BM211">
        <v>4115.0175953715998</v>
      </c>
      <c r="BN211">
        <v>4069.1892675385102</v>
      </c>
      <c r="BO211">
        <v>4023.87132285283</v>
      </c>
      <c r="BP211">
        <v>3979.0580772547301</v>
      </c>
      <c r="BQ211">
        <v>3934.7439099868998</v>
      </c>
      <c r="BR211">
        <v>3890.9232628895502</v>
      </c>
      <c r="BS211">
        <v>3847.59063970328</v>
      </c>
      <c r="BT211">
        <v>3804.7406053796899</v>
      </c>
      <c r="BU211">
        <v>3762.3677853996901</v>
      </c>
      <c r="BV211">
        <v>3720.4668650993899</v>
      </c>
      <c r="BW211">
        <v>3679.0325890035401</v>
      </c>
      <c r="BX211">
        <v>3638.0597601662698</v>
      </c>
      <c r="BY211">
        <v>3597.5432395193602</v>
      </c>
      <c r="BZ211">
        <v>3557.4779452275802</v>
      </c>
      <c r="CA211">
        <v>3517.8588520513399</v>
      </c>
      <c r="CB211">
        <v>3478.6809907163802</v>
      </c>
      <c r="CC211">
        <v>3439.9394472905201</v>
      </c>
      <c r="CD211" s="8" t="b">
        <f>IF(ISNUMBER(VLOOKUP(A211,profiles_2021!A:A,1,FALSE)),TRUE,FALSE)</f>
        <v>0</v>
      </c>
      <c r="CE211" t="str">
        <f>INDEX('C5 - Emissions methodology 2018'!$A$2:$K$2628,MATCH($A211,'C5 - Emissions methodology 2018'!$A$2:$A$2628,0),MATCH(CE$1,'C5 - Emissions methodology 2018'!$A$1:$K$1,0))</f>
        <v>Materials</v>
      </c>
    </row>
    <row r="212" spans="1:83" x14ac:dyDescent="0.25">
      <c r="A212">
        <v>8661</v>
      </c>
      <c r="B212" t="s">
        <v>276</v>
      </c>
      <c r="C212" t="s">
        <v>31</v>
      </c>
      <c r="D212">
        <v>2010</v>
      </c>
      <c r="E212" t="s">
        <v>28</v>
      </c>
      <c r="F212" t="s">
        <v>23</v>
      </c>
      <c r="G212">
        <v>2016</v>
      </c>
      <c r="H212">
        <v>49747</v>
      </c>
      <c r="I212">
        <v>84</v>
      </c>
      <c r="J212">
        <v>2025</v>
      </c>
      <c r="K212">
        <v>40</v>
      </c>
      <c r="L212">
        <v>0</v>
      </c>
      <c r="M212">
        <v>2017</v>
      </c>
      <c r="N212">
        <v>49747</v>
      </c>
      <c r="O212" t="s">
        <v>24</v>
      </c>
      <c r="P212">
        <v>2.8878098527487799</v>
      </c>
      <c r="Q212">
        <v>1</v>
      </c>
      <c r="R212" t="s">
        <v>25</v>
      </c>
      <c r="S212">
        <v>29848.2</v>
      </c>
      <c r="T212">
        <v>-1.11368485725649E-2</v>
      </c>
      <c r="AU212">
        <v>49747</v>
      </c>
      <c r="AV212">
        <v>49747</v>
      </c>
      <c r="AW212">
        <v>47259.65</v>
      </c>
      <c r="AX212">
        <v>44772.3</v>
      </c>
      <c r="AY212">
        <v>42284.95</v>
      </c>
      <c r="AZ212">
        <v>39797.599999999999</v>
      </c>
      <c r="BA212">
        <v>37310.25</v>
      </c>
      <c r="BB212">
        <v>34822.8999999999</v>
      </c>
      <c r="BC212">
        <v>32335.55</v>
      </c>
      <c r="BD212">
        <v>29848.2</v>
      </c>
      <c r="BE212">
        <v>29515.785116436298</v>
      </c>
      <c r="BF212">
        <v>29187.072287094201</v>
      </c>
      <c r="BG212">
        <v>28862.020282756301</v>
      </c>
      <c r="BH212">
        <v>28540.588333369</v>
      </c>
      <c r="BI212">
        <v>28222.736122928301</v>
      </c>
      <c r="BJ212">
        <v>27908.423784423801</v>
      </c>
      <c r="BK212">
        <v>27597.611894837701</v>
      </c>
      <c r="BL212">
        <v>27290.261470200501</v>
      </c>
      <c r="BM212">
        <v>26986.333960701199</v>
      </c>
      <c r="BN212">
        <v>26685.791245852201</v>
      </c>
      <c r="BO212">
        <v>26388.595629708001</v>
      </c>
      <c r="BP212">
        <v>26094.709836137299</v>
      </c>
      <c r="BQ212">
        <v>25804.097004147301</v>
      </c>
      <c r="BR212">
        <v>25516.720683260301</v>
      </c>
      <c r="BS212">
        <v>25232.544828942398</v>
      </c>
      <c r="BT212">
        <v>24951.533798082</v>
      </c>
      <c r="BU212">
        <v>24673.652344519502</v>
      </c>
      <c r="BV212">
        <v>24398.865614626498</v>
      </c>
      <c r="BW212">
        <v>24127.139142934</v>
      </c>
      <c r="BX212">
        <v>23858.438847810001</v>
      </c>
      <c r="BY212">
        <v>23592.731027184102</v>
      </c>
      <c r="BZ212">
        <v>23329.982354321099</v>
      </c>
      <c r="CA212">
        <v>23070.159873640401</v>
      </c>
      <c r="CB212">
        <v>22813.230996582799</v>
      </c>
      <c r="CC212">
        <v>22559.163497522899</v>
      </c>
      <c r="CD212" s="8" t="b">
        <f>IF(ISNUMBER(VLOOKUP(A212,profiles_2021!A:A,1,FALSE)),TRUE,FALSE)</f>
        <v>1</v>
      </c>
      <c r="CE212" t="str">
        <f>INDEX('C5 - Emissions methodology 2018'!$A$2:$K$2628,MATCH($A212,'C5 - Emissions methodology 2018'!$A$2:$A$2628,0),MATCH(CE$1,'C5 - Emissions methodology 2018'!$A$1:$K$1,0))</f>
        <v>Retail</v>
      </c>
    </row>
    <row r="213" spans="1:83" hidden="1" x14ac:dyDescent="0.25">
      <c r="A213">
        <v>8670</v>
      </c>
      <c r="B213" t="s">
        <v>277</v>
      </c>
      <c r="C213" t="s">
        <v>27</v>
      </c>
      <c r="D213">
        <v>2017</v>
      </c>
      <c r="E213" t="s">
        <v>44</v>
      </c>
      <c r="F213" t="s">
        <v>33</v>
      </c>
      <c r="G213">
        <v>2017</v>
      </c>
      <c r="H213">
        <v>77722</v>
      </c>
      <c r="I213">
        <v>100</v>
      </c>
      <c r="J213">
        <v>2022</v>
      </c>
      <c r="K213">
        <v>10</v>
      </c>
      <c r="L213">
        <v>0</v>
      </c>
      <c r="M213">
        <v>2017</v>
      </c>
      <c r="N213">
        <v>77722</v>
      </c>
      <c r="O213" t="s">
        <v>45</v>
      </c>
      <c r="P213">
        <v>2.4163492356146299</v>
      </c>
      <c r="Q213">
        <v>1</v>
      </c>
      <c r="R213" t="s">
        <v>25</v>
      </c>
      <c r="S213">
        <v>69949.8</v>
      </c>
      <c r="T213">
        <v>-1.11368485725649E-2</v>
      </c>
      <c r="AV213">
        <v>77722</v>
      </c>
      <c r="AW213">
        <v>76167.56</v>
      </c>
      <c r="AX213">
        <v>74613.119999999995</v>
      </c>
      <c r="AY213">
        <v>73058.679999999993</v>
      </c>
      <c r="AZ213">
        <v>71504.240000000005</v>
      </c>
      <c r="BA213">
        <v>69949.8</v>
      </c>
      <c r="BB213">
        <v>69170.779669718802</v>
      </c>
      <c r="BC213">
        <v>68400.435170890894</v>
      </c>
      <c r="BD213">
        <v>67638.669882095099</v>
      </c>
      <c r="BE213">
        <v>66885.388257968501</v>
      </c>
      <c r="BF213">
        <v>66140.495817222298</v>
      </c>
      <c r="BG213">
        <v>65403.899130791498</v>
      </c>
      <c r="BH213">
        <v>64675.5058101166</v>
      </c>
      <c r="BI213">
        <v>63955.224495555303</v>
      </c>
      <c r="BJ213">
        <v>63242.964844923903</v>
      </c>
      <c r="BK213">
        <v>62538.637522165896</v>
      </c>
      <c r="BL213">
        <v>61842.154186147003</v>
      </c>
      <c r="BM213">
        <v>61153.427479574697</v>
      </c>
      <c r="BN213">
        <v>60472.371018041398</v>
      </c>
      <c r="BO213">
        <v>59798.899379189497</v>
      </c>
      <c r="BP213">
        <v>59132.928091997397</v>
      </c>
      <c r="BQ213">
        <v>58474.373626184402</v>
      </c>
      <c r="BR213">
        <v>57823.153381734002</v>
      </c>
      <c r="BS213">
        <v>57179.185678533497</v>
      </c>
      <c r="BT213">
        <v>56542.389746129098</v>
      </c>
      <c r="BU213">
        <v>55912.6857135955</v>
      </c>
      <c r="BV213">
        <v>55289.994599517799</v>
      </c>
      <c r="BW213">
        <v>54674.238302085003</v>
      </c>
      <c r="BX213">
        <v>54065.339589294403</v>
      </c>
      <c r="BY213">
        <v>53463.222089264098</v>
      </c>
      <c r="BZ213">
        <v>52867.810280654499</v>
      </c>
      <c r="CA213">
        <v>52279.029483195802</v>
      </c>
      <c r="CB213">
        <v>51696.805848320801</v>
      </c>
      <c r="CC213">
        <v>51121.066349902801</v>
      </c>
      <c r="CD213" s="8" t="b">
        <f>IF(ISNUMBER(VLOOKUP(A213,profiles_2021!A:A,1,FALSE)),TRUE,FALSE)</f>
        <v>0</v>
      </c>
      <c r="CE213" t="str">
        <f>INDEX('C5 - Emissions methodology 2018'!$A$2:$K$2628,MATCH($A213,'C5 - Emissions methodology 2018'!$A$2:$A$2628,0),MATCH(CE$1,'C5 - Emissions methodology 2018'!$A$1:$K$1,0))</f>
        <v>Services</v>
      </c>
    </row>
    <row r="214" spans="1:83" x14ac:dyDescent="0.25">
      <c r="A214">
        <v>56304</v>
      </c>
      <c r="B214" t="s">
        <v>278</v>
      </c>
      <c r="C214" t="s">
        <v>78</v>
      </c>
      <c r="D214">
        <v>2016</v>
      </c>
      <c r="E214" t="s">
        <v>44</v>
      </c>
      <c r="F214" t="s">
        <v>33</v>
      </c>
      <c r="G214">
        <v>2016</v>
      </c>
      <c r="H214">
        <v>604.28</v>
      </c>
      <c r="I214">
        <v>100</v>
      </c>
      <c r="J214">
        <v>2021</v>
      </c>
      <c r="K214">
        <v>1.5</v>
      </c>
      <c r="L214">
        <v>33</v>
      </c>
      <c r="M214">
        <v>2017</v>
      </c>
      <c r="N214">
        <v>601.288814</v>
      </c>
      <c r="O214" t="s">
        <v>24</v>
      </c>
      <c r="P214">
        <v>2.3308537189645899</v>
      </c>
      <c r="Q214">
        <v>1</v>
      </c>
      <c r="R214" t="s">
        <v>25</v>
      </c>
      <c r="S214">
        <v>595.21579999999994</v>
      </c>
      <c r="T214">
        <v>-1.11368485725649E-2</v>
      </c>
      <c r="AU214">
        <v>604.28</v>
      </c>
      <c r="AV214">
        <v>601.288814</v>
      </c>
      <c r="AW214">
        <v>599.77056049999999</v>
      </c>
      <c r="AX214">
        <v>598.25230699999997</v>
      </c>
      <c r="AY214">
        <v>596.73405349999996</v>
      </c>
      <c r="AZ214">
        <v>595.21579999999994</v>
      </c>
      <c r="BA214">
        <v>588.586971767401</v>
      </c>
      <c r="BB214">
        <v>582.03196779104303</v>
      </c>
      <c r="BC214">
        <v>575.54996590136295</v>
      </c>
      <c r="BD214">
        <v>569.14015308517401</v>
      </c>
      <c r="BE214">
        <v>562.801725383698</v>
      </c>
      <c r="BF214">
        <v>556.53388779172201</v>
      </c>
      <c r="BG214">
        <v>550.335854157884</v>
      </c>
      <c r="BH214">
        <v>544.20684708607496</v>
      </c>
      <c r="BI214">
        <v>538.146097837924</v>
      </c>
      <c r="BJ214">
        <v>532.15284623638695</v>
      </c>
      <c r="BK214">
        <v>526.22634057039295</v>
      </c>
      <c r="BL214">
        <v>520.36583750056502</v>
      </c>
      <c r="BM214">
        <v>514.57060196598502</v>
      </c>
      <c r="BN214">
        <v>508.839907091996</v>
      </c>
      <c r="BO214">
        <v>503.17303409903502</v>
      </c>
      <c r="BP214">
        <v>497.56927221247599</v>
      </c>
      <c r="BQ214">
        <v>492.02791857348399</v>
      </c>
      <c r="BR214">
        <v>486.54827815085702</v>
      </c>
      <c r="BS214">
        <v>481.12966365384898</v>
      </c>
      <c r="BT214">
        <v>475.77139544596702</v>
      </c>
      <c r="BU214">
        <v>470.47280145972701</v>
      </c>
      <c r="BV214">
        <v>465.23321711236002</v>
      </c>
      <c r="BW214">
        <v>460.051985222452</v>
      </c>
      <c r="BX214">
        <v>454.92845592752201</v>
      </c>
      <c r="BY214">
        <v>449.86198660250602</v>
      </c>
      <c r="BZ214">
        <v>444.851941779161</v>
      </c>
      <c r="CA214">
        <v>439.89769306635498</v>
      </c>
      <c r="CB214">
        <v>434.99861907125398</v>
      </c>
      <c r="CC214">
        <v>430.15410532138299</v>
      </c>
      <c r="CD214" s="8" t="b">
        <f>IF(ISNUMBER(VLOOKUP(A214,profiles_2021!A:A,1,FALSE)),TRUE,FALSE)</f>
        <v>1</v>
      </c>
      <c r="CE214" t="str">
        <f>INDEX('C5 - Emissions methodology 2018'!$A$2:$K$2628,MATCH($A214,'C5 - Emissions methodology 2018'!$A$2:$A$2628,0),MATCH(CE$1,'C5 - Emissions methodology 2018'!$A$1:$K$1,0))</f>
        <v>Services</v>
      </c>
    </row>
    <row r="215" spans="1:83" hidden="1" x14ac:dyDescent="0.25">
      <c r="A215">
        <v>8688</v>
      </c>
      <c r="B215" t="s">
        <v>279</v>
      </c>
      <c r="C215" t="s">
        <v>211</v>
      </c>
      <c r="D215">
        <v>2014</v>
      </c>
      <c r="E215" t="s">
        <v>44</v>
      </c>
      <c r="F215" t="s">
        <v>33</v>
      </c>
      <c r="G215">
        <v>2013</v>
      </c>
      <c r="H215">
        <v>100</v>
      </c>
      <c r="I215">
        <v>100</v>
      </c>
      <c r="J215">
        <v>2019</v>
      </c>
      <c r="K215">
        <v>31</v>
      </c>
      <c r="L215">
        <v>100</v>
      </c>
      <c r="M215">
        <v>2017</v>
      </c>
      <c r="N215">
        <v>69</v>
      </c>
      <c r="O215" t="s">
        <v>24</v>
      </c>
      <c r="P215">
        <v>2.6248780587804901</v>
      </c>
      <c r="Q215">
        <v>1</v>
      </c>
      <c r="R215" t="s">
        <v>25</v>
      </c>
      <c r="S215">
        <v>69</v>
      </c>
      <c r="T215">
        <v>-1.11368485725649E-2</v>
      </c>
      <c r="AR215">
        <v>100</v>
      </c>
      <c r="AS215">
        <v>92.25</v>
      </c>
      <c r="AT215">
        <v>84.5</v>
      </c>
      <c r="AU215">
        <v>76.75</v>
      </c>
      <c r="AV215">
        <v>69</v>
      </c>
      <c r="AW215">
        <v>69</v>
      </c>
      <c r="AX215">
        <v>69</v>
      </c>
      <c r="AY215">
        <v>68.231557448493007</v>
      </c>
      <c r="AZ215">
        <v>67.471672925318799</v>
      </c>
      <c r="BA215">
        <v>66.720251121011898</v>
      </c>
      <c r="BB215">
        <v>65.977197787553706</v>
      </c>
      <c r="BC215">
        <v>65.242419726551603</v>
      </c>
      <c r="BD215">
        <v>64.515824777549199</v>
      </c>
      <c r="BE215">
        <v>63.797321806467501</v>
      </c>
      <c r="BF215">
        <v>63.086820694173703</v>
      </c>
      <c r="BG215">
        <v>62.384232325178097</v>
      </c>
      <c r="BH215">
        <v>61.689468576456903</v>
      </c>
      <c r="BI215">
        <v>61.002442306398898</v>
      </c>
      <c r="BJ215">
        <v>60.323067343875898</v>
      </c>
      <c r="BK215">
        <v>59.651258477434503</v>
      </c>
      <c r="BL215">
        <v>58.986931444608402</v>
      </c>
      <c r="BM215">
        <v>58.330002921349603</v>
      </c>
      <c r="BN215">
        <v>57.680390511577201</v>
      </c>
      <c r="BO215">
        <v>57.038012736843399</v>
      </c>
      <c r="BP215">
        <v>56.402789026113098</v>
      </c>
      <c r="BQ215">
        <v>55.774639705658998</v>
      </c>
      <c r="BR215">
        <v>55.153485989067697</v>
      </c>
      <c r="BS215">
        <v>54.539249967358401</v>
      </c>
      <c r="BT215">
        <v>53.931854599210602</v>
      </c>
      <c r="BU215">
        <v>53.331223701301603</v>
      </c>
      <c r="BV215">
        <v>52.737281938750598</v>
      </c>
      <c r="BW215">
        <v>52.1499548156701</v>
      </c>
      <c r="BX215">
        <v>51.569168665821898</v>
      </c>
      <c r="BY215">
        <v>50.994850643377603</v>
      </c>
      <c r="BZ215">
        <v>50.426928713781699</v>
      </c>
      <c r="CA215">
        <v>49.865331644716797</v>
      </c>
      <c r="CB215">
        <v>49.309988997168801</v>
      </c>
      <c r="CC215">
        <v>48.760831116592499</v>
      </c>
      <c r="CD215" s="8" t="b">
        <f>IF(ISNUMBER(VLOOKUP(A215,profiles_2021!A:A,1,FALSE)),TRUE,FALSE)</f>
        <v>0</v>
      </c>
      <c r="CE215" t="str">
        <f>INDEX('C5 - Emissions methodology 2018'!$A$2:$K$2628,MATCH($A215,'C5 - Emissions methodology 2018'!$A$2:$A$2628,0),MATCH(CE$1,'C5 - Emissions methodology 2018'!$A$1:$K$1,0))</f>
        <v>Services</v>
      </c>
    </row>
    <row r="216" spans="1:83" x14ac:dyDescent="0.25">
      <c r="A216">
        <v>8713</v>
      </c>
      <c r="B216" t="s">
        <v>280</v>
      </c>
      <c r="C216" t="s">
        <v>172</v>
      </c>
      <c r="D216">
        <v>2017</v>
      </c>
      <c r="E216" t="s">
        <v>28</v>
      </c>
      <c r="F216" t="s">
        <v>23</v>
      </c>
      <c r="G216">
        <v>2007</v>
      </c>
      <c r="H216">
        <v>203691</v>
      </c>
      <c r="I216">
        <v>100</v>
      </c>
      <c r="J216">
        <v>2017</v>
      </c>
      <c r="K216">
        <v>41.3</v>
      </c>
      <c r="L216">
        <v>98.5</v>
      </c>
      <c r="M216">
        <v>2017</v>
      </c>
      <c r="N216">
        <v>120828.482745</v>
      </c>
      <c r="O216" t="s">
        <v>24</v>
      </c>
      <c r="P216">
        <v>3.0569228081243902</v>
      </c>
      <c r="Q216">
        <v>1</v>
      </c>
      <c r="R216" t="s">
        <v>25</v>
      </c>
      <c r="S216">
        <v>119566.617</v>
      </c>
      <c r="T216">
        <v>-1.11368485725649E-2</v>
      </c>
      <c r="AL216">
        <v>203691</v>
      </c>
      <c r="AM216">
        <v>195404.74827449999</v>
      </c>
      <c r="AN216">
        <v>187118.496549</v>
      </c>
      <c r="AO216">
        <v>178832.24482349999</v>
      </c>
      <c r="AP216">
        <v>170545.99309800001</v>
      </c>
      <c r="AQ216">
        <v>162259.74137249999</v>
      </c>
      <c r="AR216">
        <v>153973.48964700001</v>
      </c>
      <c r="AS216">
        <v>145687.2379215</v>
      </c>
      <c r="AT216">
        <v>137400.98619600001</v>
      </c>
      <c r="AU216">
        <v>129114.7344705</v>
      </c>
      <c r="AV216">
        <v>119566.617</v>
      </c>
      <c r="AW216">
        <v>118235.021692137</v>
      </c>
      <c r="AX216">
        <v>116918.25615957699</v>
      </c>
      <c r="AY216">
        <v>115616.15524536</v>
      </c>
      <c r="AZ216">
        <v>114328.55563185</v>
      </c>
      <c r="BA216">
        <v>113055.295820258</v>
      </c>
      <c r="BB216">
        <v>111796.21611038101</v>
      </c>
      <c r="BC216">
        <v>110551.158580574</v>
      </c>
      <c r="BD216">
        <v>109319.967067941</v>
      </c>
      <c r="BE216">
        <v>108102.48714874699</v>
      </c>
      <c r="BF216">
        <v>106898.566119054</v>
      </c>
      <c r="BG216">
        <v>105708.05297556199</v>
      </c>
      <c r="BH216">
        <v>104530.79839667201</v>
      </c>
      <c r="BI216">
        <v>103366.654723759</v>
      </c>
      <c r="BJ216">
        <v>102215.475942648</v>
      </c>
      <c r="BK216">
        <v>101077.11766530199</v>
      </c>
      <c r="BL216">
        <v>99951.437111712905</v>
      </c>
      <c r="BM216">
        <v>98838.293091989501</v>
      </c>
      <c r="BN216">
        <v>97737.545988653204</v>
      </c>
      <c r="BO216">
        <v>96649.057739123498</v>
      </c>
      <c r="BP216">
        <v>95572.6918184018</v>
      </c>
      <c r="BQ216">
        <v>94508.313221947901</v>
      </c>
      <c r="BR216">
        <v>93455.788448746505</v>
      </c>
      <c r="BS216">
        <v>92414.985484563105</v>
      </c>
      <c r="BT216">
        <v>91385.773785385798</v>
      </c>
      <c r="BU216">
        <v>90368.024261051294</v>
      </c>
      <c r="BV216">
        <v>89361.609259054094</v>
      </c>
      <c r="BW216">
        <v>88366.402548535203</v>
      </c>
      <c r="BX216">
        <v>87382.279304449898</v>
      </c>
      <c r="BY216">
        <v>86409.116091910706</v>
      </c>
      <c r="BZ216">
        <v>85446.790850705904</v>
      </c>
      <c r="CA216">
        <v>84495.182879989894</v>
      </c>
      <c r="CB216">
        <v>83554.172823144298</v>
      </c>
      <c r="CC216">
        <v>82623.642652807001</v>
      </c>
      <c r="CD216" s="8" t="b">
        <f>IF(ISNUMBER(VLOOKUP(A216,profiles_2021!A:A,1,FALSE)),TRUE,FALSE)</f>
        <v>1</v>
      </c>
      <c r="CE216" t="str">
        <f>INDEX('C5 - Emissions methodology 2018'!$A$2:$K$2628,MATCH($A216,'C5 - Emissions methodology 2018'!$A$2:$A$2628,0),MATCH(CE$1,'C5 - Emissions methodology 2018'!$A$1:$K$1,0))</f>
        <v>Manufacturing</v>
      </c>
    </row>
    <row r="217" spans="1:83" hidden="1" x14ac:dyDescent="0.25">
      <c r="A217">
        <v>22340</v>
      </c>
      <c r="B217" t="s">
        <v>281</v>
      </c>
      <c r="C217" t="s">
        <v>109</v>
      </c>
      <c r="D217">
        <v>2013</v>
      </c>
      <c r="E217" t="s">
        <v>60</v>
      </c>
      <c r="F217" t="s">
        <v>54</v>
      </c>
      <c r="G217">
        <v>2008</v>
      </c>
      <c r="H217">
        <v>4179550</v>
      </c>
      <c r="I217">
        <v>100</v>
      </c>
      <c r="J217">
        <v>2020</v>
      </c>
      <c r="K217">
        <v>30</v>
      </c>
      <c r="L217">
        <v>77</v>
      </c>
      <c r="M217">
        <v>2017</v>
      </c>
      <c r="N217">
        <v>3214073.95</v>
      </c>
      <c r="O217" t="s">
        <v>24</v>
      </c>
      <c r="P217">
        <v>3.28578380865854</v>
      </c>
      <c r="Q217">
        <v>1</v>
      </c>
      <c r="R217" t="s">
        <v>25</v>
      </c>
      <c r="S217">
        <v>2925685</v>
      </c>
      <c r="T217">
        <v>-1.11368485725649E-2</v>
      </c>
      <c r="AM217">
        <v>4179550</v>
      </c>
      <c r="AN217">
        <v>4072274.88333333</v>
      </c>
      <c r="AO217">
        <v>3964999.7666666601</v>
      </c>
      <c r="AP217">
        <v>3857724.65</v>
      </c>
      <c r="AQ217">
        <v>3750449.5333333299</v>
      </c>
      <c r="AR217">
        <v>3643174.41666666</v>
      </c>
      <c r="AS217">
        <v>3535899.3</v>
      </c>
      <c r="AT217">
        <v>3428624.1833333299</v>
      </c>
      <c r="AU217">
        <v>3321349.0666666599</v>
      </c>
      <c r="AV217">
        <v>3214073.95</v>
      </c>
      <c r="AW217">
        <v>3117944.3</v>
      </c>
      <c r="AX217">
        <v>3021814.65</v>
      </c>
      <c r="AY217">
        <v>2925685</v>
      </c>
      <c r="AZ217">
        <v>2893102.0891839699</v>
      </c>
      <c r="BA217">
        <v>2860882.0493117599</v>
      </c>
      <c r="BB217">
        <v>2829020.8391446001</v>
      </c>
      <c r="BC217">
        <v>2797514.46245042</v>
      </c>
      <c r="BD217">
        <v>2766358.9675025502</v>
      </c>
      <c r="BE217">
        <v>2735550.4465841199</v>
      </c>
      <c r="BF217">
        <v>2705085.0354979001</v>
      </c>
      <c r="BG217">
        <v>2674958.9130816399</v>
      </c>
      <c r="BH217">
        <v>2645168.3007288198</v>
      </c>
      <c r="BI217">
        <v>2615709.4619146502</v>
      </c>
      <c r="BJ217">
        <v>2586578.7017274899</v>
      </c>
      <c r="BK217">
        <v>2557772.3664053301</v>
      </c>
      <c r="BL217">
        <v>2529286.8428775799</v>
      </c>
      <c r="BM217">
        <v>2501118.5583118699</v>
      </c>
      <c r="BN217">
        <v>2473263.9796659201</v>
      </c>
      <c r="BO217">
        <v>2445719.6132443999</v>
      </c>
      <c r="BP217">
        <v>2418482.0042607398</v>
      </c>
      <c r="BQ217">
        <v>2391547.7364038201</v>
      </c>
      <c r="BR217">
        <v>2364913.4314094302</v>
      </c>
      <c r="BS217">
        <v>2338575.7486366001</v>
      </c>
      <c r="BT217">
        <v>2312531.3846485601</v>
      </c>
      <c r="BU217">
        <v>2286777.0727984202</v>
      </c>
      <c r="BV217">
        <v>2261309.5828194502</v>
      </c>
      <c r="BW217">
        <v>2236125.7204199</v>
      </c>
      <c r="BX217">
        <v>2211222.3268823698</v>
      </c>
      <c r="BY217">
        <v>2186596.2786676101</v>
      </c>
      <c r="BZ217">
        <v>2162244.4870227501</v>
      </c>
      <c r="CA217">
        <v>2138163.8975939201</v>
      </c>
      <c r="CB217">
        <v>2114351.4900430902</v>
      </c>
      <c r="CC217">
        <v>2090804.2776693001</v>
      </c>
      <c r="CD217" s="8" t="b">
        <f>IF(ISNUMBER(VLOOKUP(A217,profiles_2021!A:A,1,FALSE)),TRUE,FALSE)</f>
        <v>0</v>
      </c>
      <c r="CE217" t="str">
        <f>INDEX('C5 - Emissions methodology 2018'!$A$2:$K$2628,MATCH($A217,'C5 - Emissions methodology 2018'!$A$2:$A$2628,0),MATCH(CE$1,'C5 - Emissions methodology 2018'!$A$1:$K$1,0))</f>
        <v>Materials</v>
      </c>
    </row>
    <row r="218" spans="1:83" x14ac:dyDescent="0.25">
      <c r="A218">
        <v>8833</v>
      </c>
      <c r="B218" t="s">
        <v>282</v>
      </c>
      <c r="C218" t="s">
        <v>59</v>
      </c>
      <c r="D218">
        <v>2013</v>
      </c>
      <c r="E218" t="s">
        <v>22</v>
      </c>
      <c r="F218" t="s">
        <v>23</v>
      </c>
      <c r="G218">
        <v>2013</v>
      </c>
      <c r="H218">
        <v>322226</v>
      </c>
      <c r="I218">
        <v>100</v>
      </c>
      <c r="J218">
        <v>2030</v>
      </c>
      <c r="K218">
        <v>6.5</v>
      </c>
      <c r="L218">
        <v>0</v>
      </c>
      <c r="M218">
        <v>2018</v>
      </c>
      <c r="N218">
        <v>322226</v>
      </c>
      <c r="O218" t="s">
        <v>24</v>
      </c>
      <c r="P218">
        <v>2.7152761250390198</v>
      </c>
      <c r="Q218">
        <v>1</v>
      </c>
      <c r="R218" t="s">
        <v>25</v>
      </c>
      <c r="S218">
        <v>301281.31</v>
      </c>
      <c r="T218">
        <v>-1.11368485725649E-2</v>
      </c>
      <c r="AR218">
        <v>322226</v>
      </c>
      <c r="AS218">
        <v>322226</v>
      </c>
      <c r="AT218">
        <v>322226</v>
      </c>
      <c r="AU218">
        <v>322226</v>
      </c>
      <c r="AV218">
        <v>322226</v>
      </c>
      <c r="AW218">
        <v>322226</v>
      </c>
      <c r="AX218">
        <v>320480.60916666599</v>
      </c>
      <c r="AY218">
        <v>318735.21833333297</v>
      </c>
      <c r="AZ218">
        <v>316989.82750000001</v>
      </c>
      <c r="BA218">
        <v>315244.43666666601</v>
      </c>
      <c r="BB218">
        <v>313499.04583333299</v>
      </c>
      <c r="BC218">
        <v>311753.65500000003</v>
      </c>
      <c r="BD218">
        <v>310008.26416666602</v>
      </c>
      <c r="BE218">
        <v>308262.873333333</v>
      </c>
      <c r="BF218">
        <v>306517.48249999998</v>
      </c>
      <c r="BG218">
        <v>304772.09166666598</v>
      </c>
      <c r="BH218">
        <v>303026.70083333302</v>
      </c>
      <c r="BI218">
        <v>301281.31</v>
      </c>
      <c r="BJ218">
        <v>297925.98567278602</v>
      </c>
      <c r="BK218">
        <v>294608.02908451599</v>
      </c>
      <c r="BL218">
        <v>291327.02407634002</v>
      </c>
      <c r="BM218">
        <v>288082.55912410503</v>
      </c>
      <c r="BN218">
        <v>284874.227286743</v>
      </c>
      <c r="BO218">
        <v>281701.62615522399</v>
      </c>
      <c r="BP218">
        <v>278564.35780208802</v>
      </c>
      <c r="BQ218">
        <v>275462.02873153298</v>
      </c>
      <c r="BR218">
        <v>272394.24983005802</v>
      </c>
      <c r="BS218">
        <v>269360.63631766301</v>
      </c>
      <c r="BT218">
        <v>266360.80769958399</v>
      </c>
      <c r="BU218">
        <v>263394.38771856698</v>
      </c>
      <c r="BV218">
        <v>260461.00430768199</v>
      </c>
      <c r="BW218">
        <v>257560.28954364901</v>
      </c>
      <c r="BX218">
        <v>254691.879600696</v>
      </c>
      <c r="BY218">
        <v>251855.41470492099</v>
      </c>
      <c r="BZ218">
        <v>249050.539089172</v>
      </c>
      <c r="CA218">
        <v>246276.90094841999</v>
      </c>
      <c r="CB218">
        <v>243534.15239563701</v>
      </c>
      <c r="CC218">
        <v>240821.949418159</v>
      </c>
      <c r="CD218" s="8" t="b">
        <f>IF(ISNUMBER(VLOOKUP(A218,profiles_2021!A:A,1,FALSE)),TRUE,FALSE)</f>
        <v>1</v>
      </c>
      <c r="CE218" t="str">
        <f>INDEX('C5 - Emissions methodology 2018'!$A$2:$K$2628,MATCH($A218,'C5 - Emissions methodology 2018'!$A$2:$A$2628,0),MATCH(CE$1,'C5 - Emissions methodology 2018'!$A$1:$K$1,0))</f>
        <v>Manufacturing</v>
      </c>
    </row>
    <row r="219" spans="1:83" x14ac:dyDescent="0.25">
      <c r="A219">
        <v>8836</v>
      </c>
      <c r="B219" t="s">
        <v>283</v>
      </c>
      <c r="C219" t="s">
        <v>21</v>
      </c>
      <c r="D219">
        <v>2016</v>
      </c>
      <c r="E219" t="s">
        <v>28</v>
      </c>
      <c r="F219" t="s">
        <v>23</v>
      </c>
      <c r="G219">
        <v>2015</v>
      </c>
      <c r="H219">
        <v>61250</v>
      </c>
      <c r="I219">
        <v>100</v>
      </c>
      <c r="J219">
        <v>2017</v>
      </c>
      <c r="K219">
        <v>0</v>
      </c>
      <c r="L219">
        <v>100</v>
      </c>
      <c r="M219">
        <v>2017</v>
      </c>
      <c r="N219">
        <v>61250</v>
      </c>
      <c r="O219" t="s">
        <v>24</v>
      </c>
      <c r="P219">
        <v>2.64390856402439</v>
      </c>
      <c r="Q219">
        <v>1</v>
      </c>
      <c r="R219" t="s">
        <v>25</v>
      </c>
      <c r="S219">
        <v>61250</v>
      </c>
      <c r="T219">
        <v>-1.11368485725649E-2</v>
      </c>
      <c r="AT219">
        <v>61250</v>
      </c>
      <c r="AU219">
        <v>61250</v>
      </c>
      <c r="AV219">
        <v>61250</v>
      </c>
      <c r="AW219">
        <v>60567.868024930402</v>
      </c>
      <c r="AX219">
        <v>59893.332850373597</v>
      </c>
      <c r="AY219">
        <v>59226.309871912803</v>
      </c>
      <c r="AZ219">
        <v>58566.7154273575</v>
      </c>
      <c r="BA219">
        <v>57914.466786250501</v>
      </c>
      <c r="BB219">
        <v>57269.4821394912</v>
      </c>
      <c r="BC219">
        <v>56631.6805890744</v>
      </c>
      <c r="BD219">
        <v>56000.982137944098</v>
      </c>
      <c r="BE219">
        <v>55377.307679958903</v>
      </c>
      <c r="BF219">
        <v>54760.578989970803</v>
      </c>
      <c r="BG219">
        <v>54150.718714013499</v>
      </c>
      <c r="BH219">
        <v>53547.650359599997</v>
      </c>
      <c r="BI219">
        <v>52951.298286128498</v>
      </c>
      <c r="BJ219">
        <v>52361.587695395203</v>
      </c>
      <c r="BK219">
        <v>51778.444622212497</v>
      </c>
      <c r="BL219">
        <v>51201.795925131897</v>
      </c>
      <c r="BM219">
        <v>50631.569277270399</v>
      </c>
      <c r="BN219">
        <v>50067.6931572381</v>
      </c>
      <c r="BO219">
        <v>49510.096840168299</v>
      </c>
      <c r="BP219">
        <v>48958.710388846303</v>
      </c>
      <c r="BQ219">
        <v>48413.464644937703</v>
      </c>
      <c r="BR219">
        <v>47874.291220313797</v>
      </c>
      <c r="BS219">
        <v>47341.122488474197</v>
      </c>
      <c r="BT219">
        <v>46813.891576064903</v>
      </c>
      <c r="BU219">
        <v>46292.532354489798</v>
      </c>
      <c r="BV219">
        <v>45776.979431617197</v>
      </c>
      <c r="BW219">
        <v>45267.168143577903</v>
      </c>
      <c r="BX219">
        <v>44763.034546654002</v>
      </c>
      <c r="BY219">
        <v>44264.515409259497</v>
      </c>
      <c r="BZ219">
        <v>43771.548204008599</v>
      </c>
      <c r="CA219">
        <v>43284.0710998738</v>
      </c>
      <c r="CB219">
        <v>42802.022954430402</v>
      </c>
      <c r="CC219">
        <v>42325.343306187402</v>
      </c>
      <c r="CD219" s="8" t="b">
        <f>IF(ISNUMBER(VLOOKUP(A219,profiles_2021!A:A,1,FALSE)),TRUE,FALSE)</f>
        <v>1</v>
      </c>
      <c r="CE219" t="str">
        <f>INDEX('C5 - Emissions methodology 2018'!$A$2:$K$2628,MATCH($A219,'C5 - Emissions methodology 2018'!$A$2:$A$2628,0),MATCH(CE$1,'C5 - Emissions methodology 2018'!$A$1:$K$1,0))</f>
        <v>Manufacturing</v>
      </c>
    </row>
    <row r="220" spans="1:83" hidden="1" x14ac:dyDescent="0.25">
      <c r="A220">
        <v>55832</v>
      </c>
      <c r="B220" t="s">
        <v>284</v>
      </c>
      <c r="C220" t="s">
        <v>252</v>
      </c>
      <c r="D220">
        <v>2016</v>
      </c>
      <c r="E220" t="s">
        <v>28</v>
      </c>
      <c r="F220" t="s">
        <v>23</v>
      </c>
      <c r="G220">
        <v>2015</v>
      </c>
      <c r="H220">
        <v>347</v>
      </c>
      <c r="I220">
        <v>100</v>
      </c>
      <c r="J220">
        <v>2022</v>
      </c>
      <c r="K220">
        <v>3.2</v>
      </c>
      <c r="L220">
        <v>48</v>
      </c>
      <c r="M220">
        <v>2018</v>
      </c>
      <c r="N220">
        <v>341.67007999999998</v>
      </c>
      <c r="O220" t="s">
        <v>24</v>
      </c>
      <c r="P220">
        <v>2.6783414981146301</v>
      </c>
      <c r="Q220">
        <v>1</v>
      </c>
      <c r="R220" t="s">
        <v>25</v>
      </c>
      <c r="S220">
        <v>335.89600000000002</v>
      </c>
      <c r="T220">
        <v>-1.11368485725649E-2</v>
      </c>
      <c r="AT220">
        <v>347</v>
      </c>
      <c r="AU220">
        <v>345.22336000000001</v>
      </c>
      <c r="AV220">
        <v>343.44672000000003</v>
      </c>
      <c r="AW220">
        <v>341.67007999999998</v>
      </c>
      <c r="AX220">
        <v>340.22656000000001</v>
      </c>
      <c r="AY220">
        <v>338.78304000000003</v>
      </c>
      <c r="AZ220">
        <v>337.33951999999999</v>
      </c>
      <c r="BA220">
        <v>335.89600000000002</v>
      </c>
      <c r="BB220">
        <v>332.15517711186902</v>
      </c>
      <c r="BC220">
        <v>328.45601520178099</v>
      </c>
      <c r="BD220">
        <v>324.79805029773098</v>
      </c>
      <c r="BE220">
        <v>321.1808235949</v>
      </c>
      <c r="BF220">
        <v>317.60388139811198</v>
      </c>
      <c r="BG220">
        <v>314.06677506492298</v>
      </c>
      <c r="BH220">
        <v>310.56906094935101</v>
      </c>
      <c r="BI220">
        <v>307.110300346234</v>
      </c>
      <c r="BJ220">
        <v>303.690059436203</v>
      </c>
      <c r="BK220">
        <v>300.30790923126898</v>
      </c>
      <c r="BL220">
        <v>296.96342552101697</v>
      </c>
      <c r="BM220">
        <v>293.65618881939901</v>
      </c>
      <c r="BN220">
        <v>290.38578431212102</v>
      </c>
      <c r="BO220">
        <v>287.15180180461101</v>
      </c>
      <c r="BP220">
        <v>283.95383567057399</v>
      </c>
      <c r="BQ220">
        <v>280.79148480111201</v>
      </c>
      <c r="BR220">
        <v>277.66435255441598</v>
      </c>
      <c r="BS220">
        <v>274.572046706018</v>
      </c>
      <c r="BT220">
        <v>271.51417939959401</v>
      </c>
      <c r="BU220">
        <v>268.49036709831699</v>
      </c>
      <c r="BV220">
        <v>265.50023053675</v>
      </c>
      <c r="BW220">
        <v>262.54339467328202</v>
      </c>
      <c r="BX220">
        <v>259.619488643078</v>
      </c>
      <c r="BY220">
        <v>256.72814571157301</v>
      </c>
      <c r="BZ220">
        <v>253.86900322846799</v>
      </c>
      <c r="CA220">
        <v>251.04170258224499</v>
      </c>
      <c r="CB220">
        <v>248.245889155187</v>
      </c>
      <c r="CC220">
        <v>245.481212278904</v>
      </c>
      <c r="CD220" s="8" t="b">
        <f>IF(ISNUMBER(VLOOKUP(A220,profiles_2021!A:A,1,FALSE)),TRUE,FALSE)</f>
        <v>0</v>
      </c>
      <c r="CE220" t="str">
        <f>INDEX('C5 - Emissions methodology 2018'!$A$2:$K$2628,MATCH($A220,'C5 - Emissions methodology 2018'!$A$2:$A$2628,0),MATCH(CE$1,'C5 - Emissions methodology 2018'!$A$1:$K$1,0))</f>
        <v>Apparel</v>
      </c>
    </row>
    <row r="221" spans="1:83" x14ac:dyDescent="0.25">
      <c r="A221">
        <v>9112</v>
      </c>
      <c r="B221" t="s">
        <v>285</v>
      </c>
      <c r="C221" t="s">
        <v>21</v>
      </c>
      <c r="D221">
        <v>2016</v>
      </c>
      <c r="E221" t="s">
        <v>22</v>
      </c>
      <c r="F221" t="s">
        <v>23</v>
      </c>
      <c r="G221">
        <v>2016</v>
      </c>
      <c r="H221">
        <v>11724</v>
      </c>
      <c r="I221">
        <v>100</v>
      </c>
      <c r="J221">
        <v>2018</v>
      </c>
      <c r="K221">
        <v>20</v>
      </c>
      <c r="L221">
        <v>85</v>
      </c>
      <c r="M221">
        <v>2017</v>
      </c>
      <c r="N221">
        <v>9730.92</v>
      </c>
      <c r="O221" t="s">
        <v>24</v>
      </c>
      <c r="P221">
        <v>2.84439141630244</v>
      </c>
      <c r="Q221">
        <v>1</v>
      </c>
      <c r="R221" t="s">
        <v>25</v>
      </c>
      <c r="S221">
        <v>9379.2000000000007</v>
      </c>
      <c r="T221">
        <v>-1.11368485725649E-2</v>
      </c>
      <c r="AU221">
        <v>11724</v>
      </c>
      <c r="AV221">
        <v>9730.92</v>
      </c>
      <c r="AW221">
        <v>9379.2000000000007</v>
      </c>
      <c r="AX221">
        <v>9274.7452698681991</v>
      </c>
      <c r="AY221">
        <v>9171.45383624856</v>
      </c>
      <c r="AZ221">
        <v>9069.3127436839895</v>
      </c>
      <c r="BA221">
        <v>8968.3091810003498</v>
      </c>
      <c r="BB221">
        <v>8868.4304796996003</v>
      </c>
      <c r="BC221">
        <v>8769.6641123708705</v>
      </c>
      <c r="BD221">
        <v>8671.9976911191407</v>
      </c>
      <c r="BE221">
        <v>8575.4189660115098</v>
      </c>
      <c r="BF221">
        <v>8479.9158235407394</v>
      </c>
      <c r="BG221">
        <v>8385.4762851058695</v>
      </c>
      <c r="BH221">
        <v>8292.0885055098097</v>
      </c>
      <c r="BI221">
        <v>8199.7407714736401</v>
      </c>
      <c r="BJ221">
        <v>8108.4215001674502</v>
      </c>
      <c r="BK221">
        <v>8018.1192377575599</v>
      </c>
      <c r="BL221">
        <v>7928.8226579698803</v>
      </c>
      <c r="BM221">
        <v>7840.5205606693498</v>
      </c>
      <c r="BN221">
        <v>7753.2018704550901</v>
      </c>
      <c r="BO221">
        <v>7666.8556352713103</v>
      </c>
      <c r="BP221">
        <v>7581.4710250335702</v>
      </c>
      <c r="BQ221">
        <v>7497.0373302704902</v>
      </c>
      <c r="BR221">
        <v>7413.5439607804001</v>
      </c>
      <c r="BS221">
        <v>7330.9804443031298</v>
      </c>
      <c r="BT221">
        <v>7249.3364252064903</v>
      </c>
      <c r="BU221">
        <v>7168.6016631873899</v>
      </c>
      <c r="BV221">
        <v>7088.7660319874403</v>
      </c>
      <c r="BW221">
        <v>7009.8195181228502</v>
      </c>
      <c r="BX221">
        <v>6931.7522196285099</v>
      </c>
      <c r="BY221">
        <v>6854.5543448159597</v>
      </c>
      <c r="BZ221">
        <v>6778.2162110453301</v>
      </c>
      <c r="CA221">
        <v>6702.72824351081</v>
      </c>
      <c r="CB221">
        <v>6628.0809740397799</v>
      </c>
      <c r="CC221">
        <v>6554.2650399052</v>
      </c>
      <c r="CD221" s="8" t="b">
        <f>IF(ISNUMBER(VLOOKUP(A221,profiles_2021!A:A,1,FALSE)),TRUE,FALSE)</f>
        <v>1</v>
      </c>
      <c r="CE221" t="str">
        <f>INDEX('C5 - Emissions methodology 2018'!$A$2:$K$2628,MATCH($A221,'C5 - Emissions methodology 2018'!$A$2:$A$2628,0),MATCH(CE$1,'C5 - Emissions methodology 2018'!$A$1:$K$1,0))</f>
        <v>Services</v>
      </c>
    </row>
    <row r="222" spans="1:83" hidden="1" x14ac:dyDescent="0.25">
      <c r="A222">
        <v>41211</v>
      </c>
      <c r="B222" t="s">
        <v>286</v>
      </c>
      <c r="C222" t="s">
        <v>21</v>
      </c>
      <c r="D222">
        <v>2010</v>
      </c>
      <c r="E222" t="s">
        <v>44</v>
      </c>
      <c r="F222" t="s">
        <v>33</v>
      </c>
      <c r="G222">
        <v>2008</v>
      </c>
      <c r="H222">
        <v>40000</v>
      </c>
      <c r="I222">
        <v>100</v>
      </c>
      <c r="J222">
        <v>2020</v>
      </c>
      <c r="K222">
        <v>11.5</v>
      </c>
      <c r="L222">
        <v>100</v>
      </c>
      <c r="M222">
        <v>2017</v>
      </c>
      <c r="N222">
        <v>37215</v>
      </c>
      <c r="O222" t="s">
        <v>24</v>
      </c>
      <c r="P222">
        <v>2.4303698536585401</v>
      </c>
      <c r="Q222">
        <v>1</v>
      </c>
      <c r="R222" t="s">
        <v>25</v>
      </c>
      <c r="S222">
        <v>35400</v>
      </c>
      <c r="T222">
        <v>-1.11368485725649E-2</v>
      </c>
      <c r="AM222">
        <v>40000</v>
      </c>
      <c r="AN222">
        <v>39690.555555555497</v>
      </c>
      <c r="AO222">
        <v>39381.111111111102</v>
      </c>
      <c r="AP222">
        <v>39071.666666666599</v>
      </c>
      <c r="AQ222">
        <v>38762.222222222197</v>
      </c>
      <c r="AR222">
        <v>38452.777777777701</v>
      </c>
      <c r="AS222">
        <v>38143.333333333299</v>
      </c>
      <c r="AT222">
        <v>37833.888888888803</v>
      </c>
      <c r="AU222">
        <v>37524.444444444402</v>
      </c>
      <c r="AV222">
        <v>37215</v>
      </c>
      <c r="AW222">
        <v>36610</v>
      </c>
      <c r="AX222">
        <v>36005</v>
      </c>
      <c r="AY222">
        <v>35400</v>
      </c>
      <c r="AZ222">
        <v>35005.755560531201</v>
      </c>
      <c r="BA222">
        <v>34615.901761685302</v>
      </c>
      <c r="BB222">
        <v>34230.3897055626</v>
      </c>
      <c r="BC222">
        <v>33849.171038831897</v>
      </c>
      <c r="BD222">
        <v>33472.197946665598</v>
      </c>
      <c r="BE222">
        <v>33099.4231467426</v>
      </c>
      <c r="BF222">
        <v>32730.799883318101</v>
      </c>
      <c r="BG222">
        <v>32366.281921358699</v>
      </c>
      <c r="BH222">
        <v>32005.8235407436</v>
      </c>
      <c r="BI222">
        <v>31649.379530530099</v>
      </c>
      <c r="BJ222">
        <v>31296.905183282899</v>
      </c>
      <c r="BK222">
        <v>30948.356289466799</v>
      </c>
      <c r="BL222">
        <v>30603.689131901199</v>
      </c>
      <c r="BM222">
        <v>30262.860480277399</v>
      </c>
      <c r="BN222">
        <v>29925.827585735798</v>
      </c>
      <c r="BO222">
        <v>29592.548175504799</v>
      </c>
      <c r="BP222">
        <v>29262.9804475979</v>
      </c>
      <c r="BQ222">
        <v>28937.0830655711</v>
      </c>
      <c r="BR222">
        <v>28614.815153338099</v>
      </c>
      <c r="BS222">
        <v>28296.1362900434</v>
      </c>
      <c r="BT222">
        <v>27981.0065049925</v>
      </c>
      <c r="BU222">
        <v>27669.386272638501</v>
      </c>
      <c r="BV222">
        <v>27361.2365076243</v>
      </c>
      <c r="BW222">
        <v>27056.5185598807</v>
      </c>
      <c r="BX222">
        <v>26755.194209778601</v>
      </c>
      <c r="BY222">
        <v>26457.225663334699</v>
      </c>
      <c r="BZ222">
        <v>26162.575547471999</v>
      </c>
      <c r="CA222">
        <v>25871.206905331499</v>
      </c>
      <c r="CB222">
        <v>25583.083191637299</v>
      </c>
      <c r="CC222">
        <v>25298.168268112699</v>
      </c>
      <c r="CD222" s="8" t="b">
        <f>IF(ISNUMBER(VLOOKUP(A222,profiles_2021!A:A,1,FALSE)),TRUE,FALSE)</f>
        <v>0</v>
      </c>
      <c r="CE222" t="str">
        <f>INDEX('C5 - Emissions methodology 2018'!$A$2:$K$2628,MATCH($A222,'C5 - Emissions methodology 2018'!$A$2:$A$2628,0),MATCH(CE$1,'C5 - Emissions methodology 2018'!$A$1:$K$1,0))</f>
        <v>Manufacturing</v>
      </c>
    </row>
    <row r="223" spans="1:83" x14ac:dyDescent="0.25">
      <c r="A223">
        <v>35814</v>
      </c>
      <c r="B223" t="s">
        <v>287</v>
      </c>
      <c r="C223" t="s">
        <v>56</v>
      </c>
      <c r="D223">
        <v>2016</v>
      </c>
      <c r="E223" t="s">
        <v>28</v>
      </c>
      <c r="F223" t="s">
        <v>23</v>
      </c>
      <c r="G223">
        <v>2015</v>
      </c>
      <c r="H223">
        <v>3974</v>
      </c>
      <c r="I223">
        <v>100</v>
      </c>
      <c r="J223">
        <v>2025</v>
      </c>
      <c r="K223">
        <v>10</v>
      </c>
      <c r="L223">
        <v>13.3</v>
      </c>
      <c r="M223">
        <v>2017</v>
      </c>
      <c r="N223">
        <v>3921.1457999999998</v>
      </c>
      <c r="O223" t="s">
        <v>45</v>
      </c>
      <c r="P223">
        <v>2.7478052754487798</v>
      </c>
      <c r="Q223">
        <v>1</v>
      </c>
      <c r="R223" t="s">
        <v>25</v>
      </c>
      <c r="S223">
        <v>3576.6</v>
      </c>
      <c r="T223">
        <v>-1.11368485725649E-2</v>
      </c>
      <c r="AT223">
        <v>3974</v>
      </c>
      <c r="AU223">
        <v>3947.5729000000001</v>
      </c>
      <c r="AV223">
        <v>3921.1457999999998</v>
      </c>
      <c r="AW223">
        <v>3878.0775749999998</v>
      </c>
      <c r="AX223">
        <v>3835.0093499999998</v>
      </c>
      <c r="AY223">
        <v>3791.9411249999998</v>
      </c>
      <c r="AZ223">
        <v>3748.8728999999998</v>
      </c>
      <c r="BA223">
        <v>3705.8046749999999</v>
      </c>
      <c r="BB223">
        <v>3662.7364499999999</v>
      </c>
      <c r="BC223">
        <v>3619.6682249999999</v>
      </c>
      <c r="BD223">
        <v>3576.6</v>
      </c>
      <c r="BE223">
        <v>3536.7679473953599</v>
      </c>
      <c r="BF223">
        <v>3497.3794983289199</v>
      </c>
      <c r="BG223">
        <v>3458.4297124552299</v>
      </c>
      <c r="BH223">
        <v>3419.9137044487602</v>
      </c>
      <c r="BI223">
        <v>3381.8266433910799</v>
      </c>
      <c r="BJ223">
        <v>3344.16375216496</v>
      </c>
      <c r="BK223">
        <v>3306.9203068552401</v>
      </c>
      <c r="BL223">
        <v>3270.0916361562499</v>
      </c>
      <c r="BM223">
        <v>3233.6731207859698</v>
      </c>
      <c r="BN223">
        <v>3197.6601929066001</v>
      </c>
      <c r="BO223">
        <v>3162.0483355516799</v>
      </c>
      <c r="BP223">
        <v>3126.8330820595102</v>
      </c>
      <c r="BQ223">
        <v>3092.0100155129298</v>
      </c>
      <c r="BR223">
        <v>3057.5747681853099</v>
      </c>
      <c r="BS223">
        <v>3023.5230209927299</v>
      </c>
      <c r="BT223">
        <v>2989.8505029522698</v>
      </c>
      <c r="BU223">
        <v>2956.5529906462898</v>
      </c>
      <c r="BV223">
        <v>2923.6263076926998</v>
      </c>
      <c r="BW223">
        <v>2891.0663242211599</v>
      </c>
      <c r="BX223">
        <v>2858.8689563550602</v>
      </c>
      <c r="BY223">
        <v>2827.0301656993302</v>
      </c>
      <c r="BZ223">
        <v>2795.5459588338599</v>
      </c>
      <c r="CA223">
        <v>2764.4123868126799</v>
      </c>
      <c r="CB223">
        <v>2733.62554466863</v>
      </c>
      <c r="CC223">
        <v>2703.1815709235598</v>
      </c>
      <c r="CD223" s="8" t="b">
        <f>IF(ISNUMBER(VLOOKUP(A223,profiles_2021!A:A,1,FALSE)),TRUE,FALSE)</f>
        <v>1</v>
      </c>
      <c r="CE223" t="str">
        <f>INDEX('C5 - Emissions methodology 2018'!$A$2:$K$2628,MATCH($A223,'C5 - Emissions methodology 2018'!$A$2:$A$2628,0),MATCH(CE$1,'C5 - Emissions methodology 2018'!$A$1:$K$1,0))</f>
        <v>Manufacturing</v>
      </c>
    </row>
    <row r="224" spans="1:83" hidden="1" x14ac:dyDescent="0.25">
      <c r="A224">
        <v>35311</v>
      </c>
      <c r="B224" t="s">
        <v>288</v>
      </c>
      <c r="C224" t="s">
        <v>27</v>
      </c>
      <c r="D224">
        <v>1996</v>
      </c>
      <c r="E224" t="s">
        <v>22</v>
      </c>
      <c r="F224" t="s">
        <v>23</v>
      </c>
      <c r="G224">
        <v>1996</v>
      </c>
      <c r="H224">
        <v>47735.8</v>
      </c>
      <c r="I224">
        <v>85</v>
      </c>
      <c r="J224">
        <v>2020</v>
      </c>
      <c r="K224">
        <v>100</v>
      </c>
      <c r="L224">
        <v>94</v>
      </c>
      <c r="M224">
        <v>2017</v>
      </c>
      <c r="N224">
        <v>8265</v>
      </c>
      <c r="O224" t="s">
        <v>24</v>
      </c>
      <c r="P224">
        <v>3.4953702205585402</v>
      </c>
      <c r="Q224">
        <v>1</v>
      </c>
      <c r="R224" t="s">
        <v>25</v>
      </c>
      <c r="S224">
        <v>0</v>
      </c>
      <c r="T224">
        <v>-1.11368485725649E-2</v>
      </c>
      <c r="AA224">
        <v>47735.8</v>
      </c>
      <c r="AB224">
        <v>45856.238095238099</v>
      </c>
      <c r="AC224">
        <v>43976.676190476202</v>
      </c>
      <c r="AD224">
        <v>42097.114285714197</v>
      </c>
      <c r="AE224">
        <v>40217.5523809523</v>
      </c>
      <c r="AF224">
        <v>38337.990476190404</v>
      </c>
      <c r="AG224">
        <v>36458.4285714285</v>
      </c>
      <c r="AH224">
        <v>34578.866666666603</v>
      </c>
      <c r="AI224">
        <v>32699.304761904699</v>
      </c>
      <c r="AJ224">
        <v>30819.742857142799</v>
      </c>
      <c r="AK224">
        <v>28940.180952380899</v>
      </c>
      <c r="AL224">
        <v>27060.619047618999</v>
      </c>
      <c r="AM224">
        <v>25181.057142857098</v>
      </c>
      <c r="AN224">
        <v>23301.495238095202</v>
      </c>
      <c r="AO224">
        <v>21421.933333333302</v>
      </c>
      <c r="AP224">
        <v>19542.371428571401</v>
      </c>
      <c r="AQ224">
        <v>17662.809523809501</v>
      </c>
      <c r="AR224">
        <v>15783.247619047601</v>
      </c>
      <c r="AS224">
        <v>13903.685714285701</v>
      </c>
      <c r="AT224">
        <v>12024.1238095238</v>
      </c>
      <c r="AU224">
        <v>10144.5619047619</v>
      </c>
      <c r="AV224">
        <v>8265</v>
      </c>
      <c r="AW224">
        <v>5510</v>
      </c>
      <c r="AX224">
        <v>2755</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s="8" t="b">
        <f>IF(ISNUMBER(VLOOKUP(A224,profiles_2021!A:A,1,FALSE)),TRUE,FALSE)</f>
        <v>0</v>
      </c>
      <c r="CE224" t="str">
        <f>INDEX('C5 - Emissions methodology 2018'!$A$2:$K$2628,MATCH($A224,'C5 - Emissions methodology 2018'!$A$2:$A$2628,0),MATCH(CE$1,'C5 - Emissions methodology 2018'!$A$1:$K$1,0))</f>
        <v>Manufacturing</v>
      </c>
    </row>
    <row r="225" spans="1:83" hidden="1" x14ac:dyDescent="0.25">
      <c r="A225">
        <v>9284</v>
      </c>
      <c r="B225" t="s">
        <v>289</v>
      </c>
      <c r="C225" t="s">
        <v>27</v>
      </c>
      <c r="D225">
        <v>2012</v>
      </c>
      <c r="E225" t="s">
        <v>32</v>
      </c>
      <c r="F225" t="s">
        <v>33</v>
      </c>
      <c r="G225">
        <v>2005</v>
      </c>
      <c r="H225">
        <v>1777040</v>
      </c>
      <c r="I225">
        <v>97</v>
      </c>
      <c r="J225">
        <v>2020</v>
      </c>
      <c r="K225">
        <v>35</v>
      </c>
      <c r="L225">
        <v>42.9</v>
      </c>
      <c r="M225">
        <v>2017</v>
      </c>
      <c r="N225">
        <v>1044575.54</v>
      </c>
      <c r="O225" t="s">
        <v>24</v>
      </c>
      <c r="P225">
        <v>2.6355686536585399</v>
      </c>
      <c r="Q225">
        <v>1</v>
      </c>
      <c r="R225" t="s">
        <v>25</v>
      </c>
      <c r="S225">
        <v>1155076</v>
      </c>
      <c r="T225">
        <v>-1.11368485725649E-2</v>
      </c>
      <c r="AJ225">
        <v>1777040</v>
      </c>
      <c r="AK225">
        <v>1716001.2949999999</v>
      </c>
      <c r="AL225">
        <v>1654962.59</v>
      </c>
      <c r="AM225">
        <v>1593923.885</v>
      </c>
      <c r="AN225">
        <v>1532885.18</v>
      </c>
      <c r="AO225">
        <v>1471846.4750000001</v>
      </c>
      <c r="AP225">
        <v>1410807.77</v>
      </c>
      <c r="AQ225">
        <v>1349769.0649999999</v>
      </c>
      <c r="AR225">
        <v>1288730.3600000001</v>
      </c>
      <c r="AS225">
        <v>1227691.65499999</v>
      </c>
      <c r="AT225">
        <v>1166652.95</v>
      </c>
      <c r="AU225">
        <v>1105614.2450000001</v>
      </c>
      <c r="AV225">
        <v>1044575.54</v>
      </c>
      <c r="AW225">
        <v>1081409.0266666601</v>
      </c>
      <c r="AX225">
        <v>1118242.5133333299</v>
      </c>
      <c r="AY225">
        <v>1155076</v>
      </c>
      <c r="AZ225">
        <v>1142212.0934981899</v>
      </c>
      <c r="BA225">
        <v>1129491.45037515</v>
      </c>
      <c r="BB225">
        <v>1116912.47512831</v>
      </c>
      <c r="BC225">
        <v>1104473.590024</v>
      </c>
      <c r="BD225">
        <v>1092173.2348995099</v>
      </c>
      <c r="BE225">
        <v>1080009.8669674201</v>
      </c>
      <c r="BF225">
        <v>1067981.96062213</v>
      </c>
      <c r="BG225">
        <v>1056088.0072484501</v>
      </c>
      <c r="BH225">
        <v>1044326.5150324201</v>
      </c>
      <c r="BI225">
        <v>1032696.00877419</v>
      </c>
      <c r="BJ225">
        <v>1021195.02970298</v>
      </c>
      <c r="BK225">
        <v>1009822.1352941199</v>
      </c>
      <c r="BL225">
        <v>998575.89908813406</v>
      </c>
      <c r="BM225">
        <v>987454.91051177599</v>
      </c>
      <c r="BN225">
        <v>976457.77470117097</v>
      </c>
      <c r="BO225">
        <v>965583.11232682003</v>
      </c>
      <c r="BP225">
        <v>954829.55942061101</v>
      </c>
      <c r="BQ225">
        <v>944195.76720473403</v>
      </c>
      <c r="BR225">
        <v>933680.40192251897</v>
      </c>
      <c r="BS225">
        <v>923282.14467113605</v>
      </c>
      <c r="BT225">
        <v>912999.69123618002</v>
      </c>
      <c r="BU225">
        <v>902831.751928085</v>
      </c>
      <c r="BV225">
        <v>892777.05142035801</v>
      </c>
      <c r="BW225">
        <v>882834.32858962798</v>
      </c>
      <c r="BX225">
        <v>873002.33635746397</v>
      </c>
      <c r="BY225">
        <v>863279.84153395495</v>
      </c>
      <c r="BZ225">
        <v>853665.624663044</v>
      </c>
      <c r="CA225">
        <v>844158.47986956697</v>
      </c>
      <c r="CB225">
        <v>834757.21470801299</v>
      </c>
      <c r="CC225">
        <v>825460.65001295402</v>
      </c>
      <c r="CD225" s="8" t="b">
        <f>IF(ISNUMBER(VLOOKUP(A225,profiles_2021!A:A,1,FALSE)),TRUE,FALSE)</f>
        <v>0</v>
      </c>
      <c r="CE225" t="str">
        <f>INDEX('C5 - Emissions methodology 2018'!$A$2:$K$2628,MATCH($A225,'C5 - Emissions methodology 2018'!$A$2:$A$2628,0),MATCH(CE$1,'C5 - Emissions methodology 2018'!$A$1:$K$1,0))</f>
        <v>Services</v>
      </c>
    </row>
    <row r="226" spans="1:83" x14ac:dyDescent="0.25">
      <c r="A226">
        <v>9336</v>
      </c>
      <c r="B226" t="s">
        <v>290</v>
      </c>
      <c r="C226" t="s">
        <v>27</v>
      </c>
      <c r="D226">
        <v>2017</v>
      </c>
      <c r="E226" t="s">
        <v>22</v>
      </c>
      <c r="F226" t="s">
        <v>23</v>
      </c>
      <c r="G226">
        <v>2015</v>
      </c>
      <c r="H226">
        <v>246761</v>
      </c>
      <c r="I226">
        <v>100</v>
      </c>
      <c r="J226">
        <v>2025</v>
      </c>
      <c r="K226">
        <v>30</v>
      </c>
      <c r="L226">
        <v>16</v>
      </c>
      <c r="M226">
        <v>2017</v>
      </c>
      <c r="N226">
        <v>234916.47200000001</v>
      </c>
      <c r="O226" t="s">
        <v>24</v>
      </c>
      <c r="P226">
        <v>2.9478295541487798</v>
      </c>
      <c r="Q226">
        <v>1</v>
      </c>
      <c r="R226" t="s">
        <v>25</v>
      </c>
      <c r="S226">
        <v>172732.7</v>
      </c>
      <c r="T226">
        <v>-1.11368485725649E-2</v>
      </c>
      <c r="AT226">
        <v>246761</v>
      </c>
      <c r="AU226">
        <v>240838.736</v>
      </c>
      <c r="AV226">
        <v>234916.47200000001</v>
      </c>
      <c r="AW226">
        <v>227143.50049999999</v>
      </c>
      <c r="AX226">
        <v>219370.52900000001</v>
      </c>
      <c r="AY226">
        <v>211597.5575</v>
      </c>
      <c r="AZ226">
        <v>203824.58600000001</v>
      </c>
      <c r="BA226">
        <v>196051.6145</v>
      </c>
      <c r="BB226">
        <v>188278.64300000001</v>
      </c>
      <c r="BC226">
        <v>180505.6715</v>
      </c>
      <c r="BD226">
        <v>172732.7</v>
      </c>
      <c r="BE226">
        <v>170809.00207656901</v>
      </c>
      <c r="BF226">
        <v>168906.72808561201</v>
      </c>
      <c r="BG226">
        <v>167025.63943203501</v>
      </c>
      <c r="BH226">
        <v>165165.50017794399</v>
      </c>
      <c r="BI226">
        <v>163326.07701305099</v>
      </c>
      <c r="BJ226">
        <v>161507.139225405</v>
      </c>
      <c r="BK226">
        <v>159708.45867246401</v>
      </c>
      <c r="BL226">
        <v>157929.80975247099</v>
      </c>
      <c r="BM226">
        <v>156170.969376163</v>
      </c>
      <c r="BN226">
        <v>154431.71693878999</v>
      </c>
      <c r="BO226">
        <v>152711.83429244201</v>
      </c>
      <c r="BP226">
        <v>151011.10571868799</v>
      </c>
      <c r="BQ226">
        <v>149329.31790152399</v>
      </c>
      <c r="BR226">
        <v>147666.25990060999</v>
      </c>
      <c r="BS226">
        <v>146021.72312482001</v>
      </c>
      <c r="BT226">
        <v>144395.501306074</v>
      </c>
      <c r="BU226">
        <v>142787.390473468</v>
      </c>
      <c r="BV226">
        <v>141197.18892769399</v>
      </c>
      <c r="BW226">
        <v>139624.69721573399</v>
      </c>
      <c r="BX226">
        <v>138069.71810585199</v>
      </c>
      <c r="BY226">
        <v>136532.05656285101</v>
      </c>
      <c r="BZ226">
        <v>135011.519723609</v>
      </c>
      <c r="CA226">
        <v>133507.91687289599</v>
      </c>
      <c r="CB226">
        <v>132021.05941944401</v>
      </c>
      <c r="CC226">
        <v>130550.7608723</v>
      </c>
      <c r="CD226" s="8" t="b">
        <f>IF(ISNUMBER(VLOOKUP(A226,profiles_2021!A:A,1,FALSE)),TRUE,FALSE)</f>
        <v>1</v>
      </c>
      <c r="CE226" t="str">
        <f>INDEX('C5 - Emissions methodology 2018'!$A$2:$K$2628,MATCH($A226,'C5 - Emissions methodology 2018'!$A$2:$A$2628,0),MATCH(CE$1,'C5 - Emissions methodology 2018'!$A$1:$K$1,0))</f>
        <v>Materials</v>
      </c>
    </row>
    <row r="227" spans="1:83" x14ac:dyDescent="0.25">
      <c r="A227">
        <v>9352</v>
      </c>
      <c r="B227" t="s">
        <v>291</v>
      </c>
      <c r="C227" t="s">
        <v>27</v>
      </c>
      <c r="D227">
        <v>2010</v>
      </c>
      <c r="E227" t="s">
        <v>28</v>
      </c>
      <c r="F227" t="s">
        <v>23</v>
      </c>
      <c r="G227">
        <v>2010</v>
      </c>
      <c r="H227">
        <v>17262890</v>
      </c>
      <c r="I227">
        <v>100</v>
      </c>
      <c r="J227">
        <v>2020</v>
      </c>
      <c r="K227">
        <v>20</v>
      </c>
      <c r="L227">
        <v>100</v>
      </c>
      <c r="M227">
        <v>2017</v>
      </c>
      <c r="N227">
        <v>13810312</v>
      </c>
      <c r="O227" t="s">
        <v>24</v>
      </c>
      <c r="P227">
        <v>2.84709214265854</v>
      </c>
      <c r="Q227">
        <v>1</v>
      </c>
      <c r="R227" t="s">
        <v>25</v>
      </c>
      <c r="S227">
        <v>13810312</v>
      </c>
      <c r="T227">
        <v>-1.11368485725649E-2</v>
      </c>
      <c r="AO227">
        <v>17262890</v>
      </c>
      <c r="AP227">
        <v>16769664.5714285</v>
      </c>
      <c r="AQ227">
        <v>16276439.142857101</v>
      </c>
      <c r="AR227">
        <v>15783213.7142857</v>
      </c>
      <c r="AS227">
        <v>15289988.2857142</v>
      </c>
      <c r="AT227">
        <v>14796762.8571428</v>
      </c>
      <c r="AU227">
        <v>14303537.428571399</v>
      </c>
      <c r="AV227">
        <v>13810312</v>
      </c>
      <c r="AW227">
        <v>13810312</v>
      </c>
      <c r="AX227">
        <v>13810312</v>
      </c>
      <c r="AY227">
        <v>13810312</v>
      </c>
      <c r="AZ227">
        <v>13656508.6465161</v>
      </c>
      <c r="BA227">
        <v>13504418.177689901</v>
      </c>
      <c r="BB227">
        <v>13354021.517384401</v>
      </c>
      <c r="BC227">
        <v>13205299.801910499</v>
      </c>
      <c r="BD227">
        <v>13058234.377661301</v>
      </c>
      <c r="BE227">
        <v>12912806.798772199</v>
      </c>
      <c r="BF227">
        <v>12768998.8248075</v>
      </c>
      <c r="BG227">
        <v>12626792.4184724</v>
      </c>
      <c r="BH227">
        <v>12486169.743350601</v>
      </c>
      <c r="BI227">
        <v>12347113.1616676</v>
      </c>
      <c r="BJ227">
        <v>12209605.2320778</v>
      </c>
      <c r="BK227">
        <v>12073628.707477299</v>
      </c>
      <c r="BL227">
        <v>11939166.5328408</v>
      </c>
      <c r="BM227">
        <v>11806201.843081901</v>
      </c>
      <c r="BN227">
        <v>11674717.9609384</v>
      </c>
      <c r="BO227">
        <v>11544698.394880001</v>
      </c>
      <c r="BP227">
        <v>11416126.8370403</v>
      </c>
      <c r="BQ227">
        <v>11288987.161171</v>
      </c>
      <c r="BR227">
        <v>11163263.4206194</v>
      </c>
      <c r="BS227">
        <v>11038939.846328299</v>
      </c>
      <c r="BT227">
        <v>10916000.844858101</v>
      </c>
      <c r="BU227">
        <v>10794430.9964309</v>
      </c>
      <c r="BV227">
        <v>10674215.0529966</v>
      </c>
      <c r="BW227">
        <v>10555337.9363204</v>
      </c>
      <c r="BX227">
        <v>10437784.7360914</v>
      </c>
      <c r="BY227">
        <v>10321540.708052499</v>
      </c>
      <c r="BZ227">
        <v>10206591.272151301</v>
      </c>
      <c r="CA227">
        <v>10092922.010711299</v>
      </c>
      <c r="CB227">
        <v>9980518.6666233707</v>
      </c>
      <c r="CC227">
        <v>9869367.1415575296</v>
      </c>
      <c r="CD227" s="8" t="b">
        <f>IF(ISNUMBER(VLOOKUP(A227,profiles_2021!A:A,1,FALSE)),TRUE,FALSE)</f>
        <v>1</v>
      </c>
      <c r="CE227" t="str">
        <f>INDEX('C5 - Emissions methodology 2018'!$A$2:$K$2628,MATCH($A227,'C5 - Emissions methodology 2018'!$A$2:$A$2628,0),MATCH(CE$1,'C5 - Emissions methodology 2018'!$A$1:$K$1,0))</f>
        <v>Manufacturing</v>
      </c>
    </row>
    <row r="228" spans="1:83" hidden="1" x14ac:dyDescent="0.25">
      <c r="A228">
        <v>9423</v>
      </c>
      <c r="B228" t="s">
        <v>292</v>
      </c>
      <c r="C228" t="s">
        <v>39</v>
      </c>
      <c r="D228">
        <v>2017</v>
      </c>
      <c r="E228" t="s">
        <v>28</v>
      </c>
      <c r="F228" t="s">
        <v>23</v>
      </c>
      <c r="G228">
        <v>2016</v>
      </c>
      <c r="H228">
        <v>27828</v>
      </c>
      <c r="I228">
        <v>100</v>
      </c>
      <c r="J228">
        <v>2020</v>
      </c>
      <c r="K228">
        <v>2.5</v>
      </c>
      <c r="L228">
        <v>0.5</v>
      </c>
      <c r="M228">
        <v>2017</v>
      </c>
      <c r="N228">
        <v>27710</v>
      </c>
      <c r="O228" t="s">
        <v>24</v>
      </c>
      <c r="P228">
        <v>2.6703686364585399</v>
      </c>
      <c r="Q228">
        <v>1</v>
      </c>
      <c r="R228" t="s">
        <v>25</v>
      </c>
      <c r="S228">
        <v>27132.3</v>
      </c>
      <c r="T228">
        <v>-1.11368485725649E-2</v>
      </c>
      <c r="AU228">
        <v>27828</v>
      </c>
      <c r="AV228">
        <v>27710</v>
      </c>
      <c r="AW228">
        <v>27517.433333333302</v>
      </c>
      <c r="AX228">
        <v>27324.866666666599</v>
      </c>
      <c r="AY228">
        <v>27132.3</v>
      </c>
      <c r="AZ228">
        <v>26830.131683474599</v>
      </c>
      <c r="BA228">
        <v>26531.328569733701</v>
      </c>
      <c r="BB228">
        <v>26235.853181023602</v>
      </c>
      <c r="BC228">
        <v>25943.668456974501</v>
      </c>
      <c r="BD228">
        <v>25654.737749952401</v>
      </c>
      <c r="BE228">
        <v>25369.024820462299</v>
      </c>
      <c r="BF228">
        <v>25086.493832603199</v>
      </c>
      <c r="BG228">
        <v>24807.1093495729</v>
      </c>
      <c r="BH228">
        <v>24530.836329223599</v>
      </c>
      <c r="BI228">
        <v>24257.640119666699</v>
      </c>
      <c r="BJ228">
        <v>23987.486454926198</v>
      </c>
      <c r="BK228">
        <v>23720.341450641201</v>
      </c>
      <c r="BL228">
        <v>23456.171599815902</v>
      </c>
      <c r="BM228">
        <v>23194.943768616598</v>
      </c>
      <c r="BN228">
        <v>22936.625192216401</v>
      </c>
      <c r="BO228">
        <v>22681.183470684999</v>
      </c>
      <c r="BP228">
        <v>22428.586564925401</v>
      </c>
      <c r="BQ228">
        <v>22178.802792655199</v>
      </c>
      <c r="BR228">
        <v>21931.800824432601</v>
      </c>
      <c r="BS228">
        <v>21687.549679727199</v>
      </c>
      <c r="BT228">
        <v>21446.0187230341</v>
      </c>
      <c r="BU228">
        <v>21207.177660031299</v>
      </c>
      <c r="BV228">
        <v>20970.9965337801</v>
      </c>
      <c r="BW228">
        <v>20737.4457209676</v>
      </c>
      <c r="BX228">
        <v>20506.495928191402</v>
      </c>
      <c r="BY228">
        <v>20278.1181882852</v>
      </c>
      <c r="BZ228">
        <v>20052.283856685699</v>
      </c>
      <c r="CA228">
        <v>19828.964607839702</v>
      </c>
      <c r="CB228">
        <v>19608.1324316514</v>
      </c>
      <c r="CC228">
        <v>19389.7596299693</v>
      </c>
      <c r="CD228" s="8" t="b">
        <f>IF(ISNUMBER(VLOOKUP(A228,profiles_2021!A:A,1,FALSE)),TRUE,FALSE)</f>
        <v>0</v>
      </c>
      <c r="CE228" t="str">
        <f>INDEX('C5 - Emissions methodology 2018'!$A$2:$K$2628,MATCH($A228,'C5 - Emissions methodology 2018'!$A$2:$A$2628,0),MATCH(CE$1,'C5 - Emissions methodology 2018'!$A$1:$K$1,0))</f>
        <v>Biotech, health care &amp; pharma</v>
      </c>
    </row>
    <row r="229" spans="1:83" x14ac:dyDescent="0.25">
      <c r="A229">
        <v>9520</v>
      </c>
      <c r="B229" t="s">
        <v>293</v>
      </c>
      <c r="C229" t="s">
        <v>59</v>
      </c>
      <c r="D229">
        <v>2010</v>
      </c>
      <c r="E229" t="s">
        <v>28</v>
      </c>
      <c r="F229" t="s">
        <v>23</v>
      </c>
      <c r="G229">
        <v>2010</v>
      </c>
      <c r="H229">
        <v>47153</v>
      </c>
      <c r="I229">
        <v>100</v>
      </c>
      <c r="J229">
        <v>2020</v>
      </c>
      <c r="K229">
        <v>20</v>
      </c>
      <c r="L229">
        <v>100</v>
      </c>
      <c r="M229">
        <v>2018</v>
      </c>
      <c r="N229">
        <v>35868</v>
      </c>
      <c r="O229" t="s">
        <v>24</v>
      </c>
      <c r="P229">
        <v>2.8453885113585402</v>
      </c>
      <c r="Q229">
        <v>1</v>
      </c>
      <c r="R229" t="s">
        <v>25</v>
      </c>
      <c r="S229">
        <v>37722.400000000001</v>
      </c>
      <c r="T229">
        <v>-1.11368485725649E-2</v>
      </c>
      <c r="AO229">
        <v>47153</v>
      </c>
      <c r="AP229">
        <v>45742.375</v>
      </c>
      <c r="AQ229">
        <v>44331.75</v>
      </c>
      <c r="AR229">
        <v>42921.125</v>
      </c>
      <c r="AS229">
        <v>41510.5</v>
      </c>
      <c r="AT229">
        <v>40099.875</v>
      </c>
      <c r="AU229">
        <v>38689.25</v>
      </c>
      <c r="AV229">
        <v>37278.625</v>
      </c>
      <c r="AW229">
        <v>35868</v>
      </c>
      <c r="AX229">
        <v>36795.199999999997</v>
      </c>
      <c r="AY229">
        <v>37722.400000000001</v>
      </c>
      <c r="AZ229">
        <v>37302.291343406199</v>
      </c>
      <c r="BA229">
        <v>36886.861373305001</v>
      </c>
      <c r="BB229">
        <v>36476.057983873303</v>
      </c>
      <c r="BC229">
        <v>36069.829649582804</v>
      </c>
      <c r="BD229">
        <v>35668.125418737203</v>
      </c>
      <c r="BE229">
        <v>35270.8949070815</v>
      </c>
      <c r="BF229">
        <v>34878.088291482498</v>
      </c>
      <c r="BG229">
        <v>34489.656303679702</v>
      </c>
      <c r="BH229">
        <v>34105.550224105798</v>
      </c>
      <c r="BI229">
        <v>33725.721875775896</v>
      </c>
      <c r="BJ229">
        <v>33350.123618245001</v>
      </c>
      <c r="BK229">
        <v>32978.7083416323</v>
      </c>
      <c r="BL229">
        <v>32611.429460712701</v>
      </c>
      <c r="BM229">
        <v>32248.240909073898</v>
      </c>
      <c r="BN229">
        <v>31889.097133337898</v>
      </c>
      <c r="BO229">
        <v>31533.953087448099</v>
      </c>
      <c r="BP229">
        <v>31182.764227018801</v>
      </c>
      <c r="BQ229">
        <v>30835.4865037485</v>
      </c>
      <c r="BR229">
        <v>30492.076359894902</v>
      </c>
      <c r="BS229">
        <v>30152.490722811701</v>
      </c>
      <c r="BT229">
        <v>29816.686999546098</v>
      </c>
      <c r="BU229">
        <v>29484.6230714966</v>
      </c>
      <c r="BV229">
        <v>29156.257289130099</v>
      </c>
      <c r="BW229">
        <v>28831.548466758399</v>
      </c>
      <c r="BX229">
        <v>28510.4558773715</v>
      </c>
      <c r="BY229">
        <v>28192.939247530401</v>
      </c>
      <c r="BZ229">
        <v>27878.9587523152</v>
      </c>
      <c r="CA229">
        <v>27568.475010329799</v>
      </c>
      <c r="CB229">
        <v>27261.4490787633</v>
      </c>
      <c r="CC229">
        <v>26957.842448504402</v>
      </c>
      <c r="CD229" s="8" t="b">
        <f>IF(ISNUMBER(VLOOKUP(A229,profiles_2021!A:A,1,FALSE)),TRUE,FALSE)</f>
        <v>1</v>
      </c>
      <c r="CE229" t="str">
        <f>INDEX('C5 - Emissions methodology 2018'!$A$2:$K$2628,MATCH($A229,'C5 - Emissions methodology 2018'!$A$2:$A$2628,0),MATCH(CE$1,'C5 - Emissions methodology 2018'!$A$1:$K$1,0))</f>
        <v>Retail</v>
      </c>
    </row>
    <row r="230" spans="1:83" x14ac:dyDescent="0.25">
      <c r="A230">
        <v>9559</v>
      </c>
      <c r="B230" t="s">
        <v>294</v>
      </c>
      <c r="C230" t="s">
        <v>59</v>
      </c>
      <c r="D230">
        <v>2015</v>
      </c>
      <c r="E230" t="s">
        <v>28</v>
      </c>
      <c r="F230" t="s">
        <v>23</v>
      </c>
      <c r="G230">
        <v>2015</v>
      </c>
      <c r="H230">
        <v>232885</v>
      </c>
      <c r="I230">
        <v>100</v>
      </c>
      <c r="J230">
        <v>2018</v>
      </c>
      <c r="K230">
        <v>3</v>
      </c>
      <c r="L230">
        <v>100</v>
      </c>
      <c r="M230">
        <v>2018</v>
      </c>
      <c r="N230">
        <v>225898.45</v>
      </c>
      <c r="O230" t="s">
        <v>24</v>
      </c>
      <c r="P230">
        <v>2.6744135324024398</v>
      </c>
      <c r="Q230">
        <v>1</v>
      </c>
      <c r="R230" t="s">
        <v>25</v>
      </c>
      <c r="S230">
        <v>225898.45</v>
      </c>
      <c r="T230">
        <v>-1.11368485725649E-2</v>
      </c>
      <c r="AT230">
        <v>232885</v>
      </c>
      <c r="AU230">
        <v>230556.15</v>
      </c>
      <c r="AV230">
        <v>228227.3</v>
      </c>
      <c r="AW230">
        <v>225898.45</v>
      </c>
      <c r="AX230">
        <v>223382.653169572</v>
      </c>
      <c r="AY230">
        <v>220894.874387485</v>
      </c>
      <c r="AZ230">
        <v>218434.80162097601</v>
      </c>
      <c r="BA230">
        <v>216002.126312345</v>
      </c>
      <c r="BB230">
        <v>213596.54334025201</v>
      </c>
      <c r="BC230">
        <v>211217.750981449</v>
      </c>
      <c r="BD230">
        <v>208865.45087293</v>
      </c>
      <c r="BE230">
        <v>206539.34797451799</v>
      </c>
      <c r="BF230">
        <v>204239.15053185</v>
      </c>
      <c r="BG230">
        <v>201964.57003978701</v>
      </c>
      <c r="BH230">
        <v>199715.32120623099</v>
      </c>
      <c r="BI230">
        <v>197491.12191633601</v>
      </c>
      <c r="BJ230">
        <v>195291.69319712801</v>
      </c>
      <c r="BK230">
        <v>193116.75918251101</v>
      </c>
      <c r="BL230">
        <v>190966.04707867099</v>
      </c>
      <c r="BM230">
        <v>188839.28712985499</v>
      </c>
      <c r="BN230">
        <v>186736.212584539</v>
      </c>
      <c r="BO230">
        <v>184656.55966197001</v>
      </c>
      <c r="BP230">
        <v>182600.067519084</v>
      </c>
      <c r="BQ230">
        <v>180566.478217784</v>
      </c>
      <c r="BR230">
        <v>178555.53669259101</v>
      </c>
      <c r="BS230">
        <v>176566.99071865299</v>
      </c>
      <c r="BT230">
        <v>174600.590880106</v>
      </c>
      <c r="BU230">
        <v>172656.09053879301</v>
      </c>
      <c r="BV230">
        <v>170733.24580333201</v>
      </c>
      <c r="BW230">
        <v>168831.815498518</v>
      </c>
      <c r="BX230">
        <v>166951.56113507901</v>
      </c>
      <c r="BY230">
        <v>165092.24687976501</v>
      </c>
      <c r="BZ230">
        <v>163253.63952575999</v>
      </c>
      <c r="CA230">
        <v>161435.50846344201</v>
      </c>
      <c r="CB230">
        <v>159637.62565144899</v>
      </c>
      <c r="CC230">
        <v>157859.76558808499</v>
      </c>
      <c r="CD230" s="8" t="b">
        <f>IF(ISNUMBER(VLOOKUP(A230,profiles_2021!A:A,1,FALSE)),TRUE,FALSE)</f>
        <v>1</v>
      </c>
      <c r="CE230" t="str">
        <f>INDEX('C5 - Emissions methodology 2018'!$A$2:$K$2628,MATCH($A230,'C5 - Emissions methodology 2018'!$A$2:$A$2628,0),MATCH(CE$1,'C5 - Emissions methodology 2018'!$A$1:$K$1,0))</f>
        <v>Manufacturing</v>
      </c>
    </row>
    <row r="231" spans="1:83" x14ac:dyDescent="0.25">
      <c r="A231">
        <v>68188</v>
      </c>
      <c r="B231" t="s">
        <v>295</v>
      </c>
      <c r="C231" t="s">
        <v>92</v>
      </c>
      <c r="D231">
        <v>2016</v>
      </c>
      <c r="E231" t="s">
        <v>49</v>
      </c>
      <c r="F231" t="s">
        <v>50</v>
      </c>
      <c r="G231">
        <v>2015</v>
      </c>
      <c r="H231">
        <v>534192</v>
      </c>
      <c r="I231">
        <v>100</v>
      </c>
      <c r="J231">
        <v>2020</v>
      </c>
      <c r="K231">
        <v>5.5</v>
      </c>
      <c r="L231">
        <v>69</v>
      </c>
      <c r="M231">
        <v>2017</v>
      </c>
      <c r="N231">
        <v>513919.41360000003</v>
      </c>
      <c r="O231" t="s">
        <v>24</v>
      </c>
      <c r="P231">
        <v>2.3704192728585398</v>
      </c>
      <c r="Q231">
        <v>1</v>
      </c>
      <c r="R231" t="s">
        <v>25</v>
      </c>
      <c r="S231">
        <v>504811.44</v>
      </c>
      <c r="T231">
        <v>-1.11368485725649E-2</v>
      </c>
      <c r="AT231">
        <v>534192</v>
      </c>
      <c r="AU231">
        <v>524055.70679999999</v>
      </c>
      <c r="AV231">
        <v>513919.41360000003</v>
      </c>
      <c r="AW231">
        <v>510883.42239999998</v>
      </c>
      <c r="AX231">
        <v>507847.43119999999</v>
      </c>
      <c r="AY231">
        <v>504811.44</v>
      </c>
      <c r="AZ231">
        <v>499189.43143502099</v>
      </c>
      <c r="BA231">
        <v>493630.03432810499</v>
      </c>
      <c r="BB231">
        <v>488132.551384922</v>
      </c>
      <c r="BC231">
        <v>482696.29307680897</v>
      </c>
      <c r="BD231">
        <v>477320.577554274</v>
      </c>
      <c r="BE231">
        <v>472004.73056148301</v>
      </c>
      <c r="BF231">
        <v>466748.085351685</v>
      </c>
      <c r="BG231">
        <v>461549.98260358901</v>
      </c>
      <c r="BH231">
        <v>456409.77033866302</v>
      </c>
      <c r="BI231">
        <v>451326.80383936199</v>
      </c>
      <c r="BJ231">
        <v>446300.44556826301</v>
      </c>
      <c r="BK231">
        <v>441330.06508810102</v>
      </c>
      <c r="BL231">
        <v>436415.03898269503</v>
      </c>
      <c r="BM231">
        <v>431554.75077875401</v>
      </c>
      <c r="BN231">
        <v>426748.59086856002</v>
      </c>
      <c r="BO231">
        <v>421995.95643350203</v>
      </c>
      <c r="BP231">
        <v>417296.251368467</v>
      </c>
      <c r="BQ231">
        <v>412648.886207078</v>
      </c>
      <c r="BR231">
        <v>408053.27804775198</v>
      </c>
      <c r="BS231">
        <v>403508.85048059502</v>
      </c>
      <c r="BT231">
        <v>399015.03351510299</v>
      </c>
      <c r="BU231">
        <v>394571.26350866799</v>
      </c>
      <c r="BV231">
        <v>390176.983095887</v>
      </c>
      <c r="BW231">
        <v>385831.641118648</v>
      </c>
      <c r="BX231">
        <v>381534.69255700498</v>
      </c>
      <c r="BY231">
        <v>377285.598460818</v>
      </c>
      <c r="BZ231">
        <v>373083.82588214998</v>
      </c>
      <c r="CA231">
        <v>368928.847808427</v>
      </c>
      <c r="CB231">
        <v>364820.14309633401</v>
      </c>
      <c r="CC231">
        <v>360757.19640644902</v>
      </c>
      <c r="CD231" s="8" t="b">
        <f>IF(ISNUMBER(VLOOKUP(A231,profiles_2021!A:A,1,FALSE)),TRUE,FALSE)</f>
        <v>1</v>
      </c>
      <c r="CE231" t="str">
        <f>INDEX('C5 - Emissions methodology 2018'!$A$2:$K$2628,MATCH($A231,'C5 - Emissions methodology 2018'!$A$2:$A$2628,0),MATCH(CE$1,'C5 - Emissions methodology 2018'!$A$1:$K$1,0))</f>
        <v>Infrastructure</v>
      </c>
    </row>
    <row r="232" spans="1:83" hidden="1" x14ac:dyDescent="0.25">
      <c r="A232">
        <v>9625</v>
      </c>
      <c r="B232" t="s">
        <v>296</v>
      </c>
      <c r="C232" t="s">
        <v>21</v>
      </c>
      <c r="D232">
        <v>2010</v>
      </c>
      <c r="E232" t="s">
        <v>28</v>
      </c>
      <c r="F232" t="s">
        <v>23</v>
      </c>
      <c r="G232">
        <v>2010</v>
      </c>
      <c r="H232">
        <v>40517.14</v>
      </c>
      <c r="I232">
        <v>99.7</v>
      </c>
      <c r="J232">
        <v>2020</v>
      </c>
      <c r="K232">
        <v>5</v>
      </c>
      <c r="L232">
        <v>100</v>
      </c>
      <c r="M232">
        <v>2017</v>
      </c>
      <c r="N232">
        <v>38491.283000000003</v>
      </c>
      <c r="O232" t="s">
        <v>24</v>
      </c>
      <c r="P232">
        <v>2.6923699053725398</v>
      </c>
      <c r="Q232">
        <v>1</v>
      </c>
      <c r="R232" t="s">
        <v>25</v>
      </c>
      <c r="S232">
        <v>38491.283000000003</v>
      </c>
      <c r="T232">
        <v>-1.11368485725649E-2</v>
      </c>
      <c r="AO232">
        <v>40517.14</v>
      </c>
      <c r="AP232">
        <v>40227.731857142797</v>
      </c>
      <c r="AQ232">
        <v>39938.323714285703</v>
      </c>
      <c r="AR232">
        <v>39648.915571428501</v>
      </c>
      <c r="AS232">
        <v>39359.5074285714</v>
      </c>
      <c r="AT232">
        <v>39070.099285714197</v>
      </c>
      <c r="AU232">
        <v>38780.691142857097</v>
      </c>
      <c r="AV232">
        <v>38491.283000000003</v>
      </c>
      <c r="AW232">
        <v>38491.283000000003</v>
      </c>
      <c r="AX232">
        <v>38491.283000000003</v>
      </c>
      <c r="AY232">
        <v>38491.283000000003</v>
      </c>
      <c r="AZ232">
        <v>38062.611409865203</v>
      </c>
      <c r="BA232">
        <v>37638.713870317202</v>
      </c>
      <c r="BB232">
        <v>37219.537213477299</v>
      </c>
      <c r="BC232">
        <v>36805.028863589898</v>
      </c>
      <c r="BD232">
        <v>36395.136830427196</v>
      </c>
      <c r="BE232">
        <v>35989.809702769002</v>
      </c>
      <c r="BF232">
        <v>35588.996641953803</v>
      </c>
      <c r="BG232">
        <v>35192.647375502798</v>
      </c>
      <c r="BH232">
        <v>34800.7121908142</v>
      </c>
      <c r="BI232">
        <v>34413.141928927696</v>
      </c>
      <c r="BJ232">
        <v>34029.887978359002</v>
      </c>
      <c r="BK232">
        <v>33650.902269002698</v>
      </c>
      <c r="BL232">
        <v>33276.137266102603</v>
      </c>
      <c r="BM232">
        <v>32905.545964290199</v>
      </c>
      <c r="BN232">
        <v>32539.0818816883</v>
      </c>
      <c r="BO232">
        <v>32176.6990540816</v>
      </c>
      <c r="BP232">
        <v>31818.352029151301</v>
      </c>
      <c r="BQ232">
        <v>31463.995860774099</v>
      </c>
      <c r="BR232">
        <v>31113.5861033849</v>
      </c>
      <c r="BS232">
        <v>30767.078806402002</v>
      </c>
      <c r="BT232">
        <v>30424.4305087149</v>
      </c>
      <c r="BU232">
        <v>30085.598233232799</v>
      </c>
      <c r="BV232">
        <v>29750.539481494299</v>
      </c>
      <c r="BW232">
        <v>29419.212228336801</v>
      </c>
      <c r="BX232">
        <v>29091.574916625599</v>
      </c>
      <c r="BY232">
        <v>28767.5864520418</v>
      </c>
      <c r="BZ232">
        <v>28447.2061979272</v>
      </c>
      <c r="CA232">
        <v>28130.393970188401</v>
      </c>
      <c r="CB232">
        <v>27817.110032255801</v>
      </c>
      <c r="CC232">
        <v>27507.315090100201</v>
      </c>
      <c r="CD232" s="8" t="b">
        <f>IF(ISNUMBER(VLOOKUP(A232,profiles_2021!A:A,1,FALSE)),TRUE,FALSE)</f>
        <v>0</v>
      </c>
      <c r="CE232" t="str">
        <f>INDEX('C5 - Emissions methodology 2018'!$A$2:$K$2628,MATCH($A232,'C5 - Emissions methodology 2018'!$A$2:$A$2628,0),MATCH(CE$1,'C5 - Emissions methodology 2018'!$A$1:$K$1,0))</f>
        <v>Infrastructure</v>
      </c>
    </row>
    <row r="233" spans="1:83" hidden="1" x14ac:dyDescent="0.25">
      <c r="A233">
        <v>45167</v>
      </c>
      <c r="B233" t="s">
        <v>297</v>
      </c>
      <c r="C233" t="s">
        <v>59</v>
      </c>
      <c r="D233">
        <v>2015</v>
      </c>
      <c r="E233" t="s">
        <v>22</v>
      </c>
      <c r="F233" t="s">
        <v>23</v>
      </c>
      <c r="G233">
        <v>2015</v>
      </c>
      <c r="H233">
        <v>191443</v>
      </c>
      <c r="I233">
        <v>100</v>
      </c>
      <c r="J233">
        <v>2020</v>
      </c>
      <c r="K233">
        <v>5</v>
      </c>
      <c r="L233">
        <v>40</v>
      </c>
      <c r="M233">
        <v>2018</v>
      </c>
      <c r="N233">
        <v>187614.14</v>
      </c>
      <c r="O233" t="s">
        <v>24</v>
      </c>
      <c r="P233">
        <v>2.69538499795854</v>
      </c>
      <c r="Q233">
        <v>1</v>
      </c>
      <c r="R233" t="s">
        <v>25</v>
      </c>
      <c r="S233">
        <v>181870.85</v>
      </c>
      <c r="T233">
        <v>-1.11368485725649E-2</v>
      </c>
      <c r="AT233">
        <v>191443</v>
      </c>
      <c r="AU233">
        <v>190166.713333333</v>
      </c>
      <c r="AV233">
        <v>188890.426666666</v>
      </c>
      <c r="AW233">
        <v>187614.14</v>
      </c>
      <c r="AX233">
        <v>184742.495</v>
      </c>
      <c r="AY233">
        <v>181870.85</v>
      </c>
      <c r="AZ233">
        <v>179845.381883786</v>
      </c>
      <c r="BA233">
        <v>177842.471099271</v>
      </c>
      <c r="BB233">
        <v>175861.866428868</v>
      </c>
      <c r="BC233">
        <v>173903.319452761</v>
      </c>
      <c r="BD233">
        <v>171966.584517749</v>
      </c>
      <c r="BE233">
        <v>170051.41870643399</v>
      </c>
      <c r="BF233">
        <v>168157.58180675001</v>
      </c>
      <c r="BG233">
        <v>166284.83628183999</v>
      </c>
      <c r="BH233">
        <v>164432.94724025499</v>
      </c>
      <c r="BI233">
        <v>162601.68240650001</v>
      </c>
      <c r="BJ233">
        <v>160790.81209189401</v>
      </c>
      <c r="BK233">
        <v>159000.109165767</v>
      </c>
      <c r="BL233">
        <v>157229.34902696699</v>
      </c>
      <c r="BM233">
        <v>155478.30957568999</v>
      </c>
      <c r="BN233">
        <v>153746.77118562799</v>
      </c>
      <c r="BO233">
        <v>152034.51667641199</v>
      </c>
      <c r="BP233">
        <v>150341.331286384</v>
      </c>
      <c r="BQ233">
        <v>148667.00264565001</v>
      </c>
      <c r="BR233">
        <v>147011.320749448</v>
      </c>
      <c r="BS233">
        <v>145374.07793180901</v>
      </c>
      <c r="BT233">
        <v>143755.06883950601</v>
      </c>
      <c r="BU233">
        <v>142154.09040630201</v>
      </c>
      <c r="BV233">
        <v>140570.941827476</v>
      </c>
      <c r="BW233">
        <v>139005.424534641</v>
      </c>
      <c r="BX233">
        <v>137457.342170833</v>
      </c>
      <c r="BY233">
        <v>135926.500565889</v>
      </c>
      <c r="BZ233">
        <v>134412.70771208801</v>
      </c>
      <c r="CA233">
        <v>132915.77374007</v>
      </c>
      <c r="CB233">
        <v>131435.51089502199</v>
      </c>
      <c r="CC233">
        <v>129971.733513126</v>
      </c>
      <c r="CD233" s="8" t="b">
        <f>IF(ISNUMBER(VLOOKUP(A233,profiles_2021!A:A,1,FALSE)),TRUE,FALSE)</f>
        <v>0</v>
      </c>
      <c r="CE233" t="str">
        <f>INDEX('C5 - Emissions methodology 2018'!$A$2:$K$2628,MATCH($A233,'C5 - Emissions methodology 2018'!$A$2:$A$2628,0),MATCH(CE$1,'C5 - Emissions methodology 2018'!$A$1:$K$1,0))</f>
        <v>Services</v>
      </c>
    </row>
    <row r="234" spans="1:83" x14ac:dyDescent="0.25">
      <c r="A234">
        <v>9712</v>
      </c>
      <c r="B234" t="s">
        <v>298</v>
      </c>
      <c r="C234" t="s">
        <v>59</v>
      </c>
      <c r="D234">
        <v>2009</v>
      </c>
      <c r="E234" t="s">
        <v>22</v>
      </c>
      <c r="F234" t="s">
        <v>23</v>
      </c>
      <c r="G234">
        <v>2009</v>
      </c>
      <c r="H234">
        <v>880332</v>
      </c>
      <c r="I234">
        <v>100</v>
      </c>
      <c r="J234">
        <v>2020</v>
      </c>
      <c r="K234">
        <v>20</v>
      </c>
      <c r="L234">
        <v>100</v>
      </c>
      <c r="M234">
        <v>2017</v>
      </c>
      <c r="N234">
        <v>704265.6</v>
      </c>
      <c r="O234" t="s">
        <v>24</v>
      </c>
      <c r="P234">
        <v>2.8454538868585399</v>
      </c>
      <c r="Q234">
        <v>1</v>
      </c>
      <c r="R234" t="s">
        <v>25</v>
      </c>
      <c r="S234">
        <v>704265.6</v>
      </c>
      <c r="T234">
        <v>-1.11368485725649E-2</v>
      </c>
      <c r="AN234">
        <v>880332</v>
      </c>
      <c r="AO234">
        <v>858323.7</v>
      </c>
      <c r="AP234">
        <v>836315.4</v>
      </c>
      <c r="AQ234">
        <v>814307.1</v>
      </c>
      <c r="AR234">
        <v>792298.8</v>
      </c>
      <c r="AS234">
        <v>770290.5</v>
      </c>
      <c r="AT234">
        <v>748282.2</v>
      </c>
      <c r="AU234">
        <v>726273.9</v>
      </c>
      <c r="AV234">
        <v>704265.6</v>
      </c>
      <c r="AW234">
        <v>704265.6</v>
      </c>
      <c r="AX234">
        <v>704265.6</v>
      </c>
      <c r="AY234">
        <v>704265.6</v>
      </c>
      <c r="AZ234">
        <v>696422.300657933</v>
      </c>
      <c r="BA234">
        <v>688666.35095294798</v>
      </c>
      <c r="BB234">
        <v>680996.77808536403</v>
      </c>
      <c r="BC234">
        <v>673412.62008942303</v>
      </c>
      <c r="BD234">
        <v>665912.92571263295</v>
      </c>
      <c r="BE234">
        <v>658496.75429645798</v>
      </c>
      <c r="BF234">
        <v>651163.175658333</v>
      </c>
      <c r="BG234">
        <v>643911.26997499506</v>
      </c>
      <c r="BH234">
        <v>636740.127667116</v>
      </c>
      <c r="BI234">
        <v>629648.84928521095</v>
      </c>
      <c r="BJ234">
        <v>622636.54539683205</v>
      </c>
      <c r="BK234">
        <v>615702.33647500305</v>
      </c>
      <c r="BL234">
        <v>608845.35278790595</v>
      </c>
      <c r="BM234">
        <v>602064.73428979702</v>
      </c>
      <c r="BN234">
        <v>595359.63051312999</v>
      </c>
      <c r="BO234">
        <v>588729.20046188706</v>
      </c>
      <c r="BP234">
        <v>582172.61250609602</v>
      </c>
      <c r="BQ234">
        <v>575689.04427752097</v>
      </c>
      <c r="BR234">
        <v>569277.68256651796</v>
      </c>
      <c r="BS234">
        <v>562937.72322003404</v>
      </c>
      <c r="BT234">
        <v>556668.37104074797</v>
      </c>
      <c r="BU234">
        <v>550468.839687331</v>
      </c>
      <c r="BV234">
        <v>544338.35157581698</v>
      </c>
      <c r="BW234">
        <v>538276.137782078</v>
      </c>
      <c r="BX234">
        <v>532281.43794537405</v>
      </c>
      <c r="BY234">
        <v>526353.50017298898</v>
      </c>
      <c r="BZ234">
        <v>520491.58094592299</v>
      </c>
      <c r="CA234">
        <v>514694.94502563297</v>
      </c>
      <c r="CB234">
        <v>508962.865361818</v>
      </c>
      <c r="CC234">
        <v>503294.623001225</v>
      </c>
      <c r="CD234" s="8" t="b">
        <f>IF(ISNUMBER(VLOOKUP(A234,profiles_2021!A:A,1,FALSE)),TRUE,FALSE)</f>
        <v>1</v>
      </c>
      <c r="CE234" t="str">
        <f>INDEX('C5 - Emissions methodology 2018'!$A$2:$K$2628,MATCH($A234,'C5 - Emissions methodology 2018'!$A$2:$A$2628,0),MATCH(CE$1,'C5 - Emissions methodology 2018'!$A$1:$K$1,0))</f>
        <v>Food, beverage &amp; agriculture</v>
      </c>
    </row>
    <row r="235" spans="1:83" hidden="1" x14ac:dyDescent="0.25">
      <c r="A235">
        <v>9731</v>
      </c>
      <c r="B235" t="s">
        <v>299</v>
      </c>
      <c r="C235" t="s">
        <v>39</v>
      </c>
      <c r="D235">
        <v>2014</v>
      </c>
      <c r="E235" t="s">
        <v>44</v>
      </c>
      <c r="F235" t="s">
        <v>33</v>
      </c>
      <c r="G235">
        <v>2012</v>
      </c>
      <c r="H235">
        <v>187978</v>
      </c>
      <c r="I235">
        <v>91</v>
      </c>
      <c r="J235">
        <v>2020</v>
      </c>
      <c r="K235">
        <v>15</v>
      </c>
      <c r="L235">
        <v>0</v>
      </c>
      <c r="M235">
        <v>2017</v>
      </c>
      <c r="N235">
        <v>187978</v>
      </c>
      <c r="O235" t="s">
        <v>24</v>
      </c>
      <c r="P235">
        <v>2.3753846514585399</v>
      </c>
      <c r="Q235">
        <v>1</v>
      </c>
      <c r="R235" t="s">
        <v>25</v>
      </c>
      <c r="S235">
        <v>159781.29999999999</v>
      </c>
      <c r="T235">
        <v>-1.11368485725649E-2</v>
      </c>
      <c r="AQ235">
        <v>187978</v>
      </c>
      <c r="AR235">
        <v>187978</v>
      </c>
      <c r="AS235">
        <v>187978</v>
      </c>
      <c r="AT235">
        <v>187978</v>
      </c>
      <c r="AU235">
        <v>187978</v>
      </c>
      <c r="AV235">
        <v>187978</v>
      </c>
      <c r="AW235">
        <v>178579.1</v>
      </c>
      <c r="AX235">
        <v>169180.19999999899</v>
      </c>
      <c r="AY235">
        <v>159781.29999999999</v>
      </c>
      <c r="AZ235">
        <v>158001.83985717199</v>
      </c>
      <c r="BA235">
        <v>156242.19729249601</v>
      </c>
      <c r="BB235">
        <v>154502.15160060499</v>
      </c>
      <c r="BC235">
        <v>152781.484534093</v>
      </c>
      <c r="BD235">
        <v>151079.98027614501</v>
      </c>
      <c r="BE235">
        <v>149397.42541346399</v>
      </c>
      <c r="BF235">
        <v>147733.608909503</v>
      </c>
      <c r="BG235">
        <v>146088.32207799901</v>
      </c>
      <c r="BH235">
        <v>144461.358556797</v>
      </c>
      <c r="BI235">
        <v>142852.51428196201</v>
      </c>
      <c r="BJ235">
        <v>141261.587462194</v>
      </c>
      <c r="BK235">
        <v>139688.378553508</v>
      </c>
      <c r="BL235">
        <v>138132.69023420999</v>
      </c>
      <c r="BM235">
        <v>136594.32738015099</v>
      </c>
      <c r="BN235">
        <v>135073.09704024601</v>
      </c>
      <c r="BO235">
        <v>133568.808412282</v>
      </c>
      <c r="BP235">
        <v>132081.27281897599</v>
      </c>
      <c r="BQ235">
        <v>130610.30368432</v>
      </c>
      <c r="BR235">
        <v>129155.716510171</v>
      </c>
      <c r="BS235">
        <v>127717.32885311601</v>
      </c>
      <c r="BT235">
        <v>126294.960301586</v>
      </c>
      <c r="BU235">
        <v>124888.432453229</v>
      </c>
      <c r="BV235">
        <v>123497.568892533</v>
      </c>
      <c r="BW235">
        <v>122122.195168697</v>
      </c>
      <c r="BX235">
        <v>120762.13877375401</v>
      </c>
      <c r="BY235">
        <v>119417.22912093101</v>
      </c>
      <c r="BZ235">
        <v>118087.297523256</v>
      </c>
      <c r="CA235">
        <v>116772.177172396</v>
      </c>
      <c r="CB235">
        <v>115471.703117739</v>
      </c>
      <c r="CC235">
        <v>114185.71224569999</v>
      </c>
      <c r="CD235" s="8" t="b">
        <f>IF(ISNUMBER(VLOOKUP(A235,profiles_2021!A:A,1,FALSE)),TRUE,FALSE)</f>
        <v>0</v>
      </c>
      <c r="CE235" t="str">
        <f>INDEX('C5 - Emissions methodology 2018'!$A$2:$K$2628,MATCH($A235,'C5 - Emissions methodology 2018'!$A$2:$A$2628,0),MATCH(CE$1,'C5 - Emissions methodology 2018'!$A$1:$K$1,0))</f>
        <v>Services</v>
      </c>
    </row>
    <row r="236" spans="1:83" hidden="1" x14ac:dyDescent="0.25">
      <c r="A236">
        <v>831175</v>
      </c>
      <c r="B236" t="s">
        <v>300</v>
      </c>
      <c r="C236" t="s">
        <v>84</v>
      </c>
      <c r="D236">
        <v>2017</v>
      </c>
      <c r="E236" t="s">
        <v>44</v>
      </c>
      <c r="F236" t="s">
        <v>33</v>
      </c>
      <c r="G236">
        <v>2017</v>
      </c>
      <c r="H236">
        <v>399</v>
      </c>
      <c r="I236">
        <v>100</v>
      </c>
      <c r="J236">
        <v>2020</v>
      </c>
      <c r="K236">
        <v>1</v>
      </c>
      <c r="L236">
        <v>20</v>
      </c>
      <c r="M236">
        <v>2017</v>
      </c>
      <c r="N236">
        <v>398.202</v>
      </c>
      <c r="O236" t="s">
        <v>24</v>
      </c>
      <c r="P236">
        <v>2.3253658935585402</v>
      </c>
      <c r="Q236">
        <v>1</v>
      </c>
      <c r="R236" t="s">
        <v>25</v>
      </c>
      <c r="S236">
        <v>395.01</v>
      </c>
      <c r="T236">
        <v>-1.11368485725649E-2</v>
      </c>
      <c r="AV236">
        <v>398.202</v>
      </c>
      <c r="AW236">
        <v>397.13799999999998</v>
      </c>
      <c r="AX236">
        <v>396.07400000000001</v>
      </c>
      <c r="AY236">
        <v>395.01</v>
      </c>
      <c r="AZ236">
        <v>390.61083344535098</v>
      </c>
      <c r="BA236">
        <v>386.26065974246598</v>
      </c>
      <c r="BB236">
        <v>381.958933265376</v>
      </c>
      <c r="BC236">
        <v>377.70511446466099</v>
      </c>
      <c r="BD236">
        <v>373.49866979978401</v>
      </c>
      <c r="BE236">
        <v>369.33907167217001</v>
      </c>
      <c r="BF236">
        <v>365.22579835902502</v>
      </c>
      <c r="BG236">
        <v>361.15833394790701</v>
      </c>
      <c r="BH236">
        <v>357.136168272009</v>
      </c>
      <c r="BI236">
        <v>353.15879684617698</v>
      </c>
      <c r="BJ236">
        <v>349.22572080363199</v>
      </c>
      <c r="BK236">
        <v>345.33644683339702</v>
      </c>
      <c r="BL236">
        <v>341.49048711842602</v>
      </c>
      <c r="BM236">
        <v>337.68735927441702</v>
      </c>
      <c r="BN236">
        <v>333.92658628930798</v>
      </c>
      <c r="BO236">
        <v>330.20769646345099</v>
      </c>
      <c r="BP236">
        <v>326.53022335044199</v>
      </c>
      <c r="BQ236">
        <v>322.893705698622</v>
      </c>
      <c r="BR236">
        <v>319.29768739322202</v>
      </c>
      <c r="BS236">
        <v>315.74171739915403</v>
      </c>
      <c r="BT236">
        <v>312.22534970443797</v>
      </c>
      <c r="BU236">
        <v>308.74814326426298</v>
      </c>
      <c r="BV236">
        <v>305.30966194566901</v>
      </c>
      <c r="BW236">
        <v>301.90947447283901</v>
      </c>
      <c r="BX236">
        <v>298.54715437301201</v>
      </c>
      <c r="BY236">
        <v>295.22227992299003</v>
      </c>
      <c r="BZ236">
        <v>291.93443409624001</v>
      </c>
      <c r="CA236">
        <v>288.68320451059299</v>
      </c>
      <c r="CB236">
        <v>285.46818337651501</v>
      </c>
      <c r="CC236">
        <v>282.28896744596602</v>
      </c>
      <c r="CD236" s="8" t="b">
        <f>IF(ISNUMBER(VLOOKUP(A236,profiles_2021!A:A,1,FALSE)),TRUE,FALSE)</f>
        <v>0</v>
      </c>
      <c r="CE236" t="str">
        <f>INDEX('C5 - Emissions methodology 2018'!$A$2:$K$2628,MATCH($A236,'C5 - Emissions methodology 2018'!$A$2:$A$2628,0),MATCH(CE$1,'C5 - Emissions methodology 2018'!$A$1:$K$1,0))</f>
        <v>Materials</v>
      </c>
    </row>
    <row r="237" spans="1:83" hidden="1" x14ac:dyDescent="0.25">
      <c r="A237">
        <v>831917</v>
      </c>
      <c r="B237" t="s">
        <v>301</v>
      </c>
      <c r="C237" t="s">
        <v>84</v>
      </c>
      <c r="D237">
        <v>2018</v>
      </c>
      <c r="E237" t="s">
        <v>49</v>
      </c>
      <c r="F237" t="s">
        <v>50</v>
      </c>
      <c r="G237">
        <v>2017</v>
      </c>
      <c r="H237">
        <v>12</v>
      </c>
      <c r="I237">
        <v>100</v>
      </c>
      <c r="J237">
        <v>2024</v>
      </c>
      <c r="K237">
        <v>1</v>
      </c>
      <c r="L237">
        <v>7</v>
      </c>
      <c r="M237">
        <v>2018</v>
      </c>
      <c r="N237">
        <v>11.9916</v>
      </c>
      <c r="O237" t="s">
        <v>24</v>
      </c>
      <c r="P237">
        <v>2.3273170743707299</v>
      </c>
      <c r="Q237">
        <v>1</v>
      </c>
      <c r="R237" t="s">
        <v>25</v>
      </c>
      <c r="S237">
        <v>11.88</v>
      </c>
      <c r="T237">
        <v>-1.11368485725649E-2</v>
      </c>
      <c r="AV237">
        <v>12</v>
      </c>
      <c r="AW237">
        <v>11.9916</v>
      </c>
      <c r="AX237">
        <v>11.973000000000001</v>
      </c>
      <c r="AY237">
        <v>11.9544</v>
      </c>
      <c r="AZ237">
        <v>11.9358</v>
      </c>
      <c r="BA237">
        <v>11.917199999999999</v>
      </c>
      <c r="BB237">
        <v>11.8986</v>
      </c>
      <c r="BC237">
        <v>11.88</v>
      </c>
      <c r="BD237">
        <v>11.7476942389579</v>
      </c>
      <c r="BE237">
        <v>11.6168619471418</v>
      </c>
      <c r="BF237">
        <v>11.487486714748099</v>
      </c>
      <c r="BG237">
        <v>11.359552314726599</v>
      </c>
      <c r="BH237">
        <v>11.233042700745401</v>
      </c>
      <c r="BI237">
        <v>11.107942005178</v>
      </c>
      <c r="BJ237">
        <v>10.984234537113499</v>
      </c>
      <c r="BK237">
        <v>10.8619047803881</v>
      </c>
      <c r="BL237">
        <v>10.740937391639299</v>
      </c>
      <c r="BM237">
        <v>10.621317198381201</v>
      </c>
      <c r="BN237">
        <v>10.5030291971017</v>
      </c>
      <c r="BO237">
        <v>10.3860585513803</v>
      </c>
      <c r="BP237">
        <v>10.2703905900278</v>
      </c>
      <c r="BQ237">
        <v>10.1560108052456</v>
      </c>
      <c r="BR237">
        <v>10.042904850806201</v>
      </c>
      <c r="BS237">
        <v>9.9310585402541705</v>
      </c>
      <c r="BT237">
        <v>9.8204578451260804</v>
      </c>
      <c r="BU237">
        <v>9.7110888931916595</v>
      </c>
      <c r="BV237">
        <v>9.6029379667134602</v>
      </c>
      <c r="BW237">
        <v>9.4959915007264399</v>
      </c>
      <c r="BX237">
        <v>9.3902360813364893</v>
      </c>
      <c r="BY237">
        <v>9.2856584440380097</v>
      </c>
      <c r="BZ237">
        <v>9.1822454720501998</v>
      </c>
      <c r="CA237">
        <v>9.0799841946718605</v>
      </c>
      <c r="CB237">
        <v>8.9788617856545105</v>
      </c>
      <c r="CC237">
        <v>8.87886556159369</v>
      </c>
      <c r="CD237" s="8" t="b">
        <f>IF(ISNUMBER(VLOOKUP(A237,profiles_2021!A:A,1,FALSE)),TRUE,FALSE)</f>
        <v>0</v>
      </c>
      <c r="CE237" t="str">
        <f>INDEX('C5 - Emissions methodology 2018'!$A$2:$K$2628,MATCH($A237,'C5 - Emissions methodology 2018'!$A$2:$A$2628,0),MATCH(CE$1,'C5 - Emissions methodology 2018'!$A$1:$K$1,0))</f>
        <v>Manufacturing</v>
      </c>
    </row>
    <row r="238" spans="1:83" hidden="1" x14ac:dyDescent="0.25">
      <c r="A238">
        <v>831912</v>
      </c>
      <c r="B238" t="s">
        <v>302</v>
      </c>
      <c r="C238" t="s">
        <v>84</v>
      </c>
      <c r="D238">
        <v>2016</v>
      </c>
      <c r="E238" t="s">
        <v>49</v>
      </c>
      <c r="F238" t="s">
        <v>50</v>
      </c>
      <c r="G238">
        <v>2018</v>
      </c>
      <c r="H238">
        <v>30</v>
      </c>
      <c r="I238">
        <v>100</v>
      </c>
      <c r="J238">
        <v>2021</v>
      </c>
      <c r="K238">
        <v>2</v>
      </c>
      <c r="L238">
        <v>2</v>
      </c>
      <c r="M238">
        <v>2018</v>
      </c>
      <c r="N238">
        <v>30</v>
      </c>
      <c r="O238" t="s">
        <v>24</v>
      </c>
      <c r="P238">
        <v>2.3358536610365901</v>
      </c>
      <c r="Q238">
        <v>1</v>
      </c>
      <c r="R238" t="s">
        <v>25</v>
      </c>
      <c r="S238">
        <v>29.4</v>
      </c>
      <c r="T238">
        <v>-1.11368485725649E-2</v>
      </c>
      <c r="AW238">
        <v>30</v>
      </c>
      <c r="AX238">
        <v>29.8</v>
      </c>
      <c r="AY238">
        <v>29.6</v>
      </c>
      <c r="AZ238">
        <v>29.4</v>
      </c>
      <c r="BA238">
        <v>29.0725766519665</v>
      </c>
      <c r="BB238">
        <v>28.7487997681793</v>
      </c>
      <c r="BC238">
        <v>28.4286287385181</v>
      </c>
      <c r="BD238">
        <v>28.112023405131598</v>
      </c>
      <c r="BE238">
        <v>27.798944057400199</v>
      </c>
      <c r="BF238">
        <v>27.4893514269557</v>
      </c>
      <c r="BG238">
        <v>27.183206682755699</v>
      </c>
      <c r="BH238">
        <v>26.880471426213099</v>
      </c>
      <c r="BI238">
        <v>26.5811076863802</v>
      </c>
      <c r="BJ238">
        <v>26.285077915186001</v>
      </c>
      <c r="BK238">
        <v>25.9923449827265</v>
      </c>
      <c r="BL238">
        <v>25.702872172608</v>
      </c>
      <c r="BM238">
        <v>25.416623177341599</v>
      </c>
      <c r="BN238">
        <v>25.1335620937896</v>
      </c>
      <c r="BO238">
        <v>24.853653418661999</v>
      </c>
      <c r="BP238">
        <v>24.576862044063301</v>
      </c>
      <c r="BQ238">
        <v>24.3031532530898</v>
      </c>
      <c r="BR238">
        <v>24.032492715474302</v>
      </c>
      <c r="BS238">
        <v>23.764846483280699</v>
      </c>
      <c r="BT238">
        <v>23.5001809866462</v>
      </c>
      <c r="BU238">
        <v>23.238463029570099</v>
      </c>
      <c r="BV238">
        <v>22.979659785750599</v>
      </c>
      <c r="BW238">
        <v>22.7237387944676</v>
      </c>
      <c r="BX238">
        <v>22.4706679565111</v>
      </c>
      <c r="BY238">
        <v>22.220415530155101</v>
      </c>
      <c r="BZ238">
        <v>21.972950127176201</v>
      </c>
      <c r="CA238">
        <v>21.728240708917401</v>
      </c>
      <c r="CB238">
        <v>21.486256582393899</v>
      </c>
      <c r="CC238">
        <v>21.2469673964445</v>
      </c>
      <c r="CD238" s="8" t="b">
        <f>IF(ISNUMBER(VLOOKUP(A238,profiles_2021!A:A,1,FALSE)),TRUE,FALSE)</f>
        <v>0</v>
      </c>
      <c r="CE238" t="str">
        <f>INDEX('C5 - Emissions methodology 2018'!$A$2:$K$2628,MATCH($A238,'C5 - Emissions methodology 2018'!$A$2:$A$2628,0),MATCH(CE$1,'C5 - Emissions methodology 2018'!$A$1:$K$1,0))</f>
        <v>Manufacturing</v>
      </c>
    </row>
    <row r="239" spans="1:83" hidden="1" x14ac:dyDescent="0.25">
      <c r="A239">
        <v>828328</v>
      </c>
      <c r="B239" t="s">
        <v>303</v>
      </c>
      <c r="C239" t="s">
        <v>84</v>
      </c>
      <c r="D239">
        <v>2017</v>
      </c>
      <c r="E239" t="s">
        <v>44</v>
      </c>
      <c r="F239" t="s">
        <v>33</v>
      </c>
      <c r="G239">
        <v>2016</v>
      </c>
      <c r="H239">
        <v>1</v>
      </c>
      <c r="I239">
        <v>100</v>
      </c>
      <c r="J239">
        <v>2023</v>
      </c>
      <c r="K239">
        <v>1</v>
      </c>
      <c r="L239">
        <v>1</v>
      </c>
      <c r="M239">
        <v>2017</v>
      </c>
      <c r="N239">
        <v>0.99990000000000001</v>
      </c>
      <c r="O239" t="s">
        <v>24</v>
      </c>
      <c r="P239">
        <v>2.3268292683926801</v>
      </c>
      <c r="Q239">
        <v>1</v>
      </c>
      <c r="R239" t="s">
        <v>25</v>
      </c>
      <c r="S239">
        <v>0.99</v>
      </c>
      <c r="T239">
        <v>-1.11368485725649E-2</v>
      </c>
      <c r="AU239">
        <v>1</v>
      </c>
      <c r="AV239">
        <v>0.99990000000000001</v>
      </c>
      <c r="AW239">
        <v>0.99824999999999997</v>
      </c>
      <c r="AX239">
        <v>0.99660000000000004</v>
      </c>
      <c r="AY239">
        <v>0.99495</v>
      </c>
      <c r="AZ239">
        <v>0.99329999999999996</v>
      </c>
      <c r="BA239">
        <v>0.99165000000000003</v>
      </c>
      <c r="BB239">
        <v>0.99</v>
      </c>
      <c r="BC239">
        <v>0.97897451991315998</v>
      </c>
      <c r="BD239">
        <v>0.96807182892848798</v>
      </c>
      <c r="BE239">
        <v>0.95729055956234599</v>
      </c>
      <c r="BF239">
        <v>0.94662935956055405</v>
      </c>
      <c r="BG239">
        <v>0.93608689172878401</v>
      </c>
      <c r="BH239">
        <v>0.92566183376483702</v>
      </c>
      <c r="BI239">
        <v>0.91535287809279597</v>
      </c>
      <c r="BJ239">
        <v>0.90515873169901495</v>
      </c>
      <c r="BK239">
        <v>0.89507811596994802</v>
      </c>
      <c r="BL239">
        <v>0.88510976653177398</v>
      </c>
      <c r="BM239">
        <v>0.875252433091811</v>
      </c>
      <c r="BN239">
        <v>0.86550487928169895</v>
      </c>
      <c r="BO239">
        <v>0.85586588250232198</v>
      </c>
      <c r="BP239">
        <v>0.84633423377046901</v>
      </c>
      <c r="BQ239">
        <v>0.83690873756718998</v>
      </c>
      <c r="BR239">
        <v>0.82758821168784702</v>
      </c>
      <c r="BS239">
        <v>0.81837148709384</v>
      </c>
      <c r="BT239">
        <v>0.80925740776597099</v>
      </c>
      <c r="BU239">
        <v>0.80024483055945494</v>
      </c>
      <c r="BV239">
        <v>0.79133262506053603</v>
      </c>
      <c r="BW239">
        <v>0.78251967344470696</v>
      </c>
      <c r="BX239">
        <v>0.77380487033650003</v>
      </c>
      <c r="BY239">
        <v>0.76518712267084998</v>
      </c>
      <c r="BZ239">
        <v>0.75666534955598796</v>
      </c>
      <c r="CA239">
        <v>0.74823848213787603</v>
      </c>
      <c r="CB239">
        <v>0.73990546346613995</v>
      </c>
      <c r="CC239">
        <v>0.73166524836150404</v>
      </c>
      <c r="CD239" s="8" t="b">
        <f>IF(ISNUMBER(VLOOKUP(A239,profiles_2021!A:A,1,FALSE)),TRUE,FALSE)</f>
        <v>0</v>
      </c>
      <c r="CE239" t="str">
        <f>INDEX('C5 - Emissions methodology 2018'!$A$2:$K$2628,MATCH($A239,'C5 - Emissions methodology 2018'!$A$2:$A$2628,0),MATCH(CE$1,'C5 - Emissions methodology 2018'!$A$1:$K$1,0))</f>
        <v>Manufacturing</v>
      </c>
    </row>
    <row r="240" spans="1:83" hidden="1" x14ac:dyDescent="0.25">
      <c r="A240">
        <v>9897</v>
      </c>
      <c r="B240" t="s">
        <v>304</v>
      </c>
      <c r="C240" t="s">
        <v>59</v>
      </c>
      <c r="D240">
        <v>2016</v>
      </c>
      <c r="E240" t="s">
        <v>28</v>
      </c>
      <c r="F240" t="s">
        <v>23</v>
      </c>
      <c r="G240">
        <v>2012</v>
      </c>
      <c r="H240">
        <v>701700</v>
      </c>
      <c r="I240">
        <v>100</v>
      </c>
      <c r="J240">
        <v>2020</v>
      </c>
      <c r="K240">
        <v>10</v>
      </c>
      <c r="L240">
        <v>0</v>
      </c>
      <c r="M240">
        <v>2018</v>
      </c>
      <c r="N240">
        <v>701700</v>
      </c>
      <c r="O240" t="s">
        <v>24</v>
      </c>
      <c r="P240">
        <v>2.7454360236585398</v>
      </c>
      <c r="Q240">
        <v>1</v>
      </c>
      <c r="R240" t="s">
        <v>25</v>
      </c>
      <c r="S240">
        <v>631530</v>
      </c>
      <c r="T240">
        <v>-1.11368485725649E-2</v>
      </c>
      <c r="AQ240">
        <v>701700</v>
      </c>
      <c r="AR240">
        <v>701700</v>
      </c>
      <c r="AS240">
        <v>701700</v>
      </c>
      <c r="AT240">
        <v>701700</v>
      </c>
      <c r="AU240">
        <v>701700</v>
      </c>
      <c r="AV240">
        <v>701700</v>
      </c>
      <c r="AW240">
        <v>701700</v>
      </c>
      <c r="AX240">
        <v>666615</v>
      </c>
      <c r="AY240">
        <v>631530</v>
      </c>
      <c r="AZ240">
        <v>624496.74602096796</v>
      </c>
      <c r="BA240">
        <v>617541.82032647298</v>
      </c>
      <c r="BB240">
        <v>610664.35058626998</v>
      </c>
      <c r="BC240">
        <v>603863.47418512695</v>
      </c>
      <c r="BD240">
        <v>597138.33811462496</v>
      </c>
      <c r="BE240">
        <v>590488.09886616899</v>
      </c>
      <c r="BF240">
        <v>583911.92232519505</v>
      </c>
      <c r="BG240">
        <v>577408.98366654397</v>
      </c>
      <c r="BH240">
        <v>570978.46725101105</v>
      </c>
      <c r="BI240">
        <v>564619.56652304099</v>
      </c>
      <c r="BJ240">
        <v>558331.483909567</v>
      </c>
      <c r="BK240">
        <v>552113.43071997096</v>
      </c>
      <c r="BL240">
        <v>545964.62704716297</v>
      </c>
      <c r="BM240">
        <v>539884.301669762</v>
      </c>
      <c r="BN240">
        <v>533871.69195536105</v>
      </c>
      <c r="BO240">
        <v>527926.04376487504</v>
      </c>
      <c r="BP240">
        <v>522046.611357952</v>
      </c>
      <c r="BQ240">
        <v>516232.65729943803</v>
      </c>
      <c r="BR240">
        <v>510483.45236688101</v>
      </c>
      <c r="BS240">
        <v>504798.27545907098</v>
      </c>
      <c r="BT240">
        <v>499176.41350559198</v>
      </c>
      <c r="BU240">
        <v>493617.16137738398</v>
      </c>
      <c r="BV240">
        <v>488119.82179830503</v>
      </c>
      <c r="BW240">
        <v>482683.70525766897</v>
      </c>
      <c r="BX240">
        <v>477308.12992376997</v>
      </c>
      <c r="BY240">
        <v>471992.42155835498</v>
      </c>
      <c r="BZ240">
        <v>466735.91343206097</v>
      </c>
      <c r="CA240">
        <v>461537.946240791</v>
      </c>
      <c r="CB240">
        <v>456397.86802301399</v>
      </c>
      <c r="CC240">
        <v>451315.03407800099</v>
      </c>
      <c r="CD240" s="8" t="b">
        <f>IF(ISNUMBER(VLOOKUP(A240,profiles_2021!A:A,1,FALSE)),TRUE,FALSE)</f>
        <v>0</v>
      </c>
      <c r="CE240" t="str">
        <f>INDEX('C5 - Emissions methodology 2018'!$A$2:$K$2628,MATCH($A240,'C5 - Emissions methodology 2018'!$A$2:$A$2628,0),MATCH(CE$1,'C5 - Emissions methodology 2018'!$A$1:$K$1,0))</f>
        <v>Manufacturing</v>
      </c>
    </row>
    <row r="241" spans="1:83" hidden="1" x14ac:dyDescent="0.25">
      <c r="A241">
        <v>9902</v>
      </c>
      <c r="B241" t="s">
        <v>305</v>
      </c>
      <c r="C241" t="s">
        <v>27</v>
      </c>
      <c r="D241">
        <v>2016</v>
      </c>
      <c r="E241" t="s">
        <v>22</v>
      </c>
      <c r="F241" t="s">
        <v>23</v>
      </c>
      <c r="G241">
        <v>2011</v>
      </c>
      <c r="H241">
        <v>92864</v>
      </c>
      <c r="I241">
        <v>100</v>
      </c>
      <c r="J241">
        <v>2020</v>
      </c>
      <c r="K241">
        <v>5</v>
      </c>
      <c r="L241">
        <v>100</v>
      </c>
      <c r="M241">
        <v>2017</v>
      </c>
      <c r="N241">
        <v>88220.800000000003</v>
      </c>
      <c r="O241" t="s">
        <v>24</v>
      </c>
      <c r="P241">
        <v>2.6953751400585402</v>
      </c>
      <c r="Q241">
        <v>1</v>
      </c>
      <c r="R241" t="s">
        <v>25</v>
      </c>
      <c r="S241">
        <v>88220.800000000003</v>
      </c>
      <c r="T241">
        <v>-1.11368485725649E-2</v>
      </c>
      <c r="AP241">
        <v>92864</v>
      </c>
      <c r="AQ241">
        <v>92090.133333333302</v>
      </c>
      <c r="AR241">
        <v>91316.266666666605</v>
      </c>
      <c r="AS241">
        <v>90542.399999999994</v>
      </c>
      <c r="AT241">
        <v>89768.533333333296</v>
      </c>
      <c r="AU241">
        <v>88994.666666666599</v>
      </c>
      <c r="AV241">
        <v>88220.800000000003</v>
      </c>
      <c r="AW241">
        <v>88220.800000000003</v>
      </c>
      <c r="AX241">
        <v>88220.800000000003</v>
      </c>
      <c r="AY241">
        <v>88220.800000000003</v>
      </c>
      <c r="AZ241">
        <v>87238.298309449397</v>
      </c>
      <c r="BA241">
        <v>86266.738591448797</v>
      </c>
      <c r="BB241">
        <v>85305.998986906794</v>
      </c>
      <c r="BC241">
        <v>84355.958993858294</v>
      </c>
      <c r="BD241">
        <v>83416.499452350195</v>
      </c>
      <c r="BE241">
        <v>82487.502529495905</v>
      </c>
      <c r="BF241">
        <v>81568.8517046958</v>
      </c>
      <c r="BG241">
        <v>80660.431755022597</v>
      </c>
      <c r="BH241">
        <v>79762.1287407692</v>
      </c>
      <c r="BI241">
        <v>78873.829991157894</v>
      </c>
      <c r="BJ241">
        <v>77995.424090208093</v>
      </c>
      <c r="BK241">
        <v>77126.800862762495</v>
      </c>
      <c r="BL241">
        <v>76267.851360667497</v>
      </c>
      <c r="BM241">
        <v>75418.4678491089</v>
      </c>
      <c r="BN241">
        <v>74578.543793098506</v>
      </c>
      <c r="BO241">
        <v>73747.973844112406</v>
      </c>
      <c r="BP241">
        <v>72926.653826876995</v>
      </c>
      <c r="BQ241">
        <v>72114.480726303198</v>
      </c>
      <c r="BR241">
        <v>71311.352674565205</v>
      </c>
      <c r="BS241">
        <v>70517.168938323797</v>
      </c>
      <c r="BT241">
        <v>69731.829906091705</v>
      </c>
      <c r="BU241">
        <v>68955.2370757397</v>
      </c>
      <c r="BV241">
        <v>68187.293042141901</v>
      </c>
      <c r="BW241">
        <v>67427.901484958493</v>
      </c>
      <c r="BX241">
        <v>66676.967156554601</v>
      </c>
      <c r="BY241">
        <v>65934.395870054199</v>
      </c>
      <c r="BZ241">
        <v>65200.094487525901</v>
      </c>
      <c r="CA241">
        <v>64473.970908301402</v>
      </c>
      <c r="CB241">
        <v>63755.934057423699</v>
      </c>
      <c r="CC241">
        <v>63045.893874223701</v>
      </c>
      <c r="CD241" s="8" t="b">
        <f>IF(ISNUMBER(VLOOKUP(A241,profiles_2021!A:A,1,FALSE)),TRUE,FALSE)</f>
        <v>0</v>
      </c>
      <c r="CE241" t="str">
        <f>INDEX('C5 - Emissions methodology 2018'!$A$2:$K$2628,MATCH($A241,'C5 - Emissions methodology 2018'!$A$2:$A$2628,0),MATCH(CE$1,'C5 - Emissions methodology 2018'!$A$1:$K$1,0))</f>
        <v>Manufacturing</v>
      </c>
    </row>
    <row r="242" spans="1:83" x14ac:dyDescent="0.25">
      <c r="A242">
        <v>23124</v>
      </c>
      <c r="B242" t="s">
        <v>306</v>
      </c>
      <c r="C242" t="s">
        <v>155</v>
      </c>
      <c r="D242">
        <v>2012</v>
      </c>
      <c r="E242" t="s">
        <v>28</v>
      </c>
      <c r="F242" t="s">
        <v>23</v>
      </c>
      <c r="G242">
        <v>2012</v>
      </c>
      <c r="H242">
        <v>4788</v>
      </c>
      <c r="I242">
        <v>100</v>
      </c>
      <c r="J242">
        <v>2020</v>
      </c>
      <c r="K242">
        <v>20</v>
      </c>
      <c r="L242">
        <v>0</v>
      </c>
      <c r="M242">
        <v>2017</v>
      </c>
      <c r="N242">
        <v>4788</v>
      </c>
      <c r="O242" t="s">
        <v>24</v>
      </c>
      <c r="P242">
        <v>2.8453663324585401</v>
      </c>
      <c r="Q242">
        <v>1</v>
      </c>
      <c r="R242" t="s">
        <v>25</v>
      </c>
      <c r="S242">
        <v>3830.4</v>
      </c>
      <c r="T242">
        <v>-1.11368485725649E-2</v>
      </c>
      <c r="AQ242">
        <v>4788</v>
      </c>
      <c r="AR242">
        <v>4788</v>
      </c>
      <c r="AS242">
        <v>4788</v>
      </c>
      <c r="AT242">
        <v>4788</v>
      </c>
      <c r="AU242">
        <v>4788</v>
      </c>
      <c r="AV242">
        <v>4788</v>
      </c>
      <c r="AW242">
        <v>4468.8</v>
      </c>
      <c r="AX242">
        <v>4149.6000000000004</v>
      </c>
      <c r="AY242">
        <v>3830.4</v>
      </c>
      <c r="AZ242">
        <v>3787.7414152276401</v>
      </c>
      <c r="BA242">
        <v>3745.5579126542202</v>
      </c>
      <c r="BB242">
        <v>3703.8442013612198</v>
      </c>
      <c r="BC242">
        <v>3662.59504935428</v>
      </c>
      <c r="BD242">
        <v>3621.8052829070002</v>
      </c>
      <c r="BE242">
        <v>3581.4697859119501</v>
      </c>
      <c r="BF242">
        <v>3541.5834992390301</v>
      </c>
      <c r="BG242">
        <v>3502.1414201009102</v>
      </c>
      <c r="BH242">
        <v>3463.1386014255399</v>
      </c>
      <c r="BI242">
        <v>3424.57015123566</v>
      </c>
      <c r="BJ242">
        <v>3386.4312320352201</v>
      </c>
      <c r="BK242">
        <v>3348.7170602026399</v>
      </c>
      <c r="BL242">
        <v>3311.4229053908002</v>
      </c>
      <c r="BM242">
        <v>3274.54408993374</v>
      </c>
      <c r="BN242">
        <v>3238.07598825996</v>
      </c>
      <c r="BO242">
        <v>3202.0140263122498</v>
      </c>
      <c r="BP242">
        <v>3166.3536809739799</v>
      </c>
      <c r="BQ242">
        <v>3131.09047950179</v>
      </c>
      <c r="BR242">
        <v>3096.2199989645801</v>
      </c>
      <c r="BS242">
        <v>3061.7378656887599</v>
      </c>
      <c r="BT242">
        <v>3027.6397547096999</v>
      </c>
      <c r="BU242">
        <v>2993.92138922922</v>
      </c>
      <c r="BV242">
        <v>2960.5785400792101</v>
      </c>
      <c r="BW242">
        <v>2927.6070251911601</v>
      </c>
      <c r="BX242">
        <v>2895.0027090716299</v>
      </c>
      <c r="BY242">
        <v>2862.7615022835398</v>
      </c>
      <c r="BZ242">
        <v>2830.8793609332402</v>
      </c>
      <c r="CA242">
        <v>2799.3522861633201</v>
      </c>
      <c r="CB242">
        <v>2768.1763236510601</v>
      </c>
      <c r="CC242">
        <v>2737.3475631124002</v>
      </c>
      <c r="CD242" s="8" t="b">
        <f>IF(ISNUMBER(VLOOKUP(A242,profiles_2021!A:A,1,FALSE)),TRUE,FALSE)</f>
        <v>1</v>
      </c>
      <c r="CE242" t="str">
        <f>INDEX('C5 - Emissions methodology 2018'!$A$2:$K$2628,MATCH($A242,'C5 - Emissions methodology 2018'!$A$2:$A$2628,0),MATCH(CE$1,'C5 - Emissions methodology 2018'!$A$1:$K$1,0))</f>
        <v>Apparel</v>
      </c>
    </row>
    <row r="243" spans="1:83" hidden="1" x14ac:dyDescent="0.25">
      <c r="A243">
        <v>9993</v>
      </c>
      <c r="B243" t="s">
        <v>307</v>
      </c>
      <c r="C243" t="s">
        <v>116</v>
      </c>
      <c r="D243">
        <v>2015</v>
      </c>
      <c r="E243" t="s">
        <v>117</v>
      </c>
      <c r="F243" t="s">
        <v>54</v>
      </c>
      <c r="G243">
        <v>2015</v>
      </c>
      <c r="H243">
        <v>102701.25</v>
      </c>
      <c r="I243">
        <v>81.16</v>
      </c>
      <c r="J243">
        <v>2020</v>
      </c>
      <c r="K243">
        <v>20</v>
      </c>
      <c r="L243">
        <v>100</v>
      </c>
      <c r="M243">
        <v>2017</v>
      </c>
      <c r="N243">
        <v>82161</v>
      </c>
      <c r="O243" t="s">
        <v>24</v>
      </c>
      <c r="P243">
        <v>2.9969761237835399</v>
      </c>
      <c r="Q243">
        <v>1</v>
      </c>
      <c r="R243" t="s">
        <v>25</v>
      </c>
      <c r="S243">
        <v>82161</v>
      </c>
      <c r="T243">
        <v>-1.11368485725649E-2</v>
      </c>
      <c r="AT243">
        <v>102701.25</v>
      </c>
      <c r="AU243">
        <v>92431.125</v>
      </c>
      <c r="AV243">
        <v>82161</v>
      </c>
      <c r="AW243">
        <v>82161</v>
      </c>
      <c r="AX243">
        <v>82161</v>
      </c>
      <c r="AY243">
        <v>82161</v>
      </c>
      <c r="AZ243">
        <v>81245.985384429499</v>
      </c>
      <c r="BA243">
        <v>80341.161148074199</v>
      </c>
      <c r="BB243">
        <v>79446.413802224095</v>
      </c>
      <c r="BC243">
        <v>78561.6311220754</v>
      </c>
      <c r="BD243">
        <v>77686.702132655206</v>
      </c>
      <c r="BE243">
        <v>76821.517094901807</v>
      </c>
      <c r="BF243">
        <v>75965.967491901203</v>
      </c>
      <c r="BG243">
        <v>75119.946015275505</v>
      </c>
      <c r="BH243">
        <v>74283.346551724098</v>
      </c>
      <c r="BI243">
        <v>73456.064169714198</v>
      </c>
      <c r="BJ243">
        <v>72637.995106319504</v>
      </c>
      <c r="BK243">
        <v>71829.036754205707</v>
      </c>
      <c r="BL243">
        <v>71029.087648760906</v>
      </c>
      <c r="BM243">
        <v>70238.047455369204</v>
      </c>
      <c r="BN243">
        <v>69455.816956826093</v>
      </c>
      <c r="BO243">
        <v>68682.298040894195</v>
      </c>
      <c r="BP243">
        <v>67917.393687996999</v>
      </c>
      <c r="BQ243">
        <v>67161.007959050505</v>
      </c>
      <c r="BR243">
        <v>66413.045983429707</v>
      </c>
      <c r="BS243">
        <v>65673.413947069494</v>
      </c>
      <c r="BT243">
        <v>64942.019080697602</v>
      </c>
      <c r="BU243">
        <v>64218.769648199202</v>
      </c>
      <c r="BV243">
        <v>63503.574935110802</v>
      </c>
      <c r="BW243">
        <v>62796.345237241898</v>
      </c>
      <c r="BX243">
        <v>62096.991849424303</v>
      </c>
      <c r="BY243">
        <v>61405.4270543854</v>
      </c>
      <c r="BZ243">
        <v>60721.564111747</v>
      </c>
      <c r="CA243">
        <v>60045.317247145198</v>
      </c>
      <c r="CB243">
        <v>59376.601641472203</v>
      </c>
      <c r="CC243">
        <v>58715.333420237599</v>
      </c>
      <c r="CD243" s="8" t="b">
        <f>IF(ISNUMBER(VLOOKUP(A243,profiles_2021!A:A,1,FALSE)),TRUE,FALSE)</f>
        <v>0</v>
      </c>
      <c r="CE243" t="str">
        <f>INDEX('C5 - Emissions methodology 2018'!$A$2:$K$2628,MATCH($A243,'C5 - Emissions methodology 2018'!$A$2:$A$2628,0),MATCH(CE$1,'C5 - Emissions methodology 2018'!$A$1:$K$1,0))</f>
        <v>Services</v>
      </c>
    </row>
    <row r="244" spans="1:83" hidden="1" x14ac:dyDescent="0.25">
      <c r="A244">
        <v>9995</v>
      </c>
      <c r="B244" t="s">
        <v>308</v>
      </c>
      <c r="C244" t="s">
        <v>59</v>
      </c>
      <c r="D244">
        <v>2017</v>
      </c>
      <c r="E244" t="s">
        <v>22</v>
      </c>
      <c r="F244" t="s">
        <v>23</v>
      </c>
      <c r="G244">
        <v>2013</v>
      </c>
      <c r="H244">
        <v>957732</v>
      </c>
      <c r="I244">
        <v>90</v>
      </c>
      <c r="J244">
        <v>2030</v>
      </c>
      <c r="K244">
        <v>7</v>
      </c>
      <c r="L244">
        <v>0</v>
      </c>
      <c r="M244">
        <v>2018</v>
      </c>
      <c r="N244">
        <v>957732</v>
      </c>
      <c r="O244" t="s">
        <v>24</v>
      </c>
      <c r="P244">
        <v>2.6203396756390198</v>
      </c>
      <c r="Q244">
        <v>1</v>
      </c>
      <c r="R244" t="s">
        <v>25</v>
      </c>
      <c r="S244">
        <v>890690.76</v>
      </c>
      <c r="T244">
        <v>-1.11368485725649E-2</v>
      </c>
      <c r="AR244">
        <v>957732</v>
      </c>
      <c r="AS244">
        <v>957732</v>
      </c>
      <c r="AT244">
        <v>957732</v>
      </c>
      <c r="AU244">
        <v>957732</v>
      </c>
      <c r="AV244">
        <v>957732</v>
      </c>
      <c r="AW244">
        <v>957732</v>
      </c>
      <c r="AX244">
        <v>952145.23</v>
      </c>
      <c r="AY244">
        <v>946558.46</v>
      </c>
      <c r="AZ244">
        <v>940971.69</v>
      </c>
      <c r="BA244">
        <v>935384.92</v>
      </c>
      <c r="BB244">
        <v>929798.15</v>
      </c>
      <c r="BC244">
        <v>924211.38</v>
      </c>
      <c r="BD244">
        <v>918624.61</v>
      </c>
      <c r="BE244">
        <v>913037.84</v>
      </c>
      <c r="BF244">
        <v>907451.07</v>
      </c>
      <c r="BG244">
        <v>901864.3</v>
      </c>
      <c r="BH244">
        <v>896277.53</v>
      </c>
      <c r="BI244">
        <v>890690.76</v>
      </c>
      <c r="BJ244">
        <v>880771.27188089699</v>
      </c>
      <c r="BK244">
        <v>870962.25559889397</v>
      </c>
      <c r="BL244">
        <v>861262.48084586905</v>
      </c>
      <c r="BM244">
        <v>851670.73101545696</v>
      </c>
      <c r="BN244">
        <v>842185.80305045296</v>
      </c>
      <c r="BO244">
        <v>832806.50729191594</v>
      </c>
      <c r="BP244">
        <v>823531.66732995899</v>
      </c>
      <c r="BQ244">
        <v>814360.11985619296</v>
      </c>
      <c r="BR244">
        <v>805290.714517819</v>
      </c>
      <c r="BS244">
        <v>796322.31377334194</v>
      </c>
      <c r="BT244">
        <v>787453.79274989304</v>
      </c>
      <c r="BU244">
        <v>778684.03910214605</v>
      </c>
      <c r="BV244">
        <v>770011.95287279203</v>
      </c>
      <c r="BW244">
        <v>761436.44635458302</v>
      </c>
      <c r="BX244">
        <v>752956.44395390002</v>
      </c>
      <c r="BY244">
        <v>744570.88205584802</v>
      </c>
      <c r="BZ244">
        <v>736278.708890851</v>
      </c>
      <c r="CA244">
        <v>728078.88440273004</v>
      </c>
      <c r="CB244">
        <v>719970.38011825504</v>
      </c>
      <c r="CC244">
        <v>711952.17901814601</v>
      </c>
      <c r="CD244" s="8" t="b">
        <f>IF(ISNUMBER(VLOOKUP(A244,profiles_2021!A:A,1,FALSE)),TRUE,FALSE)</f>
        <v>0</v>
      </c>
      <c r="CE244" t="str">
        <f>INDEX('C5 - Emissions methodology 2018'!$A$2:$K$2628,MATCH($A244,'C5 - Emissions methodology 2018'!$A$2:$A$2628,0),MATCH(CE$1,'C5 - Emissions methodology 2018'!$A$1:$K$1,0))</f>
        <v>Services</v>
      </c>
    </row>
    <row r="245" spans="1:83" x14ac:dyDescent="0.25">
      <c r="A245">
        <v>828078</v>
      </c>
      <c r="B245" t="s">
        <v>309</v>
      </c>
      <c r="C245" t="s">
        <v>59</v>
      </c>
      <c r="D245">
        <v>2016</v>
      </c>
      <c r="E245" t="s">
        <v>53</v>
      </c>
      <c r="F245" t="s">
        <v>54</v>
      </c>
      <c r="G245">
        <v>2013</v>
      </c>
      <c r="H245">
        <v>1504</v>
      </c>
      <c r="I245">
        <v>100</v>
      </c>
      <c r="J245">
        <v>2018</v>
      </c>
      <c r="K245">
        <v>5</v>
      </c>
      <c r="L245">
        <v>0</v>
      </c>
      <c r="M245">
        <v>2018</v>
      </c>
      <c r="N245">
        <v>1504</v>
      </c>
      <c r="O245" t="s">
        <v>24</v>
      </c>
      <c r="P245">
        <v>3.0343903943024402</v>
      </c>
      <c r="Q245">
        <v>1</v>
      </c>
      <c r="R245" t="s">
        <v>25</v>
      </c>
      <c r="S245">
        <v>1428.8</v>
      </c>
      <c r="T245">
        <v>-1.11368485725649E-2</v>
      </c>
      <c r="AR245">
        <v>1504</v>
      </c>
      <c r="AS245">
        <v>1504</v>
      </c>
      <c r="AT245">
        <v>1504</v>
      </c>
      <c r="AU245">
        <v>1504</v>
      </c>
      <c r="AV245">
        <v>1504</v>
      </c>
      <c r="AW245">
        <v>1428.8</v>
      </c>
      <c r="AX245">
        <v>1412.88767075951</v>
      </c>
      <c r="AY245">
        <v>1397.15255472022</v>
      </c>
      <c r="AZ245">
        <v>1381.5926782855299</v>
      </c>
      <c r="BA245">
        <v>1366.2060898385</v>
      </c>
      <c r="BB245">
        <v>1350.99085949705</v>
      </c>
      <c r="BC245">
        <v>1335.94507887191</v>
      </c>
      <c r="BD245">
        <v>1321.0668608272499</v>
      </c>
      <c r="BE245">
        <v>1306.3543392439899</v>
      </c>
      <c r="BF245">
        <v>1291.8056687857099</v>
      </c>
      <c r="BG245">
        <v>1277.4190246672699</v>
      </c>
      <c r="BH245">
        <v>1263.19260242583</v>
      </c>
      <c r="BI245">
        <v>1249.1246176946299</v>
      </c>
      <c r="BJ245">
        <v>1235.2133059790999</v>
      </c>
      <c r="BK245">
        <v>1221.4569224356001</v>
      </c>
      <c r="BL245">
        <v>1207.8537416525201</v>
      </c>
      <c r="BM245">
        <v>1194.4020574339299</v>
      </c>
      <c r="BN245">
        <v>1181.1001825855301</v>
      </c>
      <c r="BO245">
        <v>1167.94644870305</v>
      </c>
      <c r="BP245">
        <v>1154.9392059629699</v>
      </c>
      <c r="BQ245">
        <v>1142.0768229156499</v>
      </c>
      <c r="BR245">
        <v>1129.3576862806001</v>
      </c>
      <c r="BS245">
        <v>1116.7802007442299</v>
      </c>
      <c r="BT245">
        <v>1104.3427887596999</v>
      </c>
      <c r="BU245">
        <v>1092.0438903490799</v>
      </c>
      <c r="BV245">
        <v>1079.88196290767</v>
      </c>
      <c r="BW245">
        <v>1067.85548101052</v>
      </c>
      <c r="BX245">
        <v>1055.9629362211199</v>
      </c>
      <c r="BY245">
        <v>1044.20283690219</v>
      </c>
      <c r="BZ245">
        <v>1032.5737080285701</v>
      </c>
      <c r="CA245">
        <v>1021.07409100224</v>
      </c>
      <c r="CB245">
        <v>1009.70254346938</v>
      </c>
      <c r="CC245">
        <v>998.45763913943097</v>
      </c>
      <c r="CD245" s="8" t="b">
        <f>IF(ISNUMBER(VLOOKUP(A245,profiles_2021!A:A,1,FALSE)),TRUE,FALSE)</f>
        <v>1</v>
      </c>
      <c r="CE245" t="str">
        <f>INDEX('C5 - Emissions methodology 2018'!$A$2:$K$2628,MATCH($A245,'C5 - Emissions methodology 2018'!$A$2:$A$2628,0),MATCH(CE$1,'C5 - Emissions methodology 2018'!$A$1:$K$1,0))</f>
        <v>Materials</v>
      </c>
    </row>
    <row r="246" spans="1:83" hidden="1" x14ac:dyDescent="0.25">
      <c r="A246">
        <v>10056</v>
      </c>
      <c r="B246" t="s">
        <v>310</v>
      </c>
      <c r="C246" t="s">
        <v>27</v>
      </c>
      <c r="D246">
        <v>2015</v>
      </c>
      <c r="E246" t="s">
        <v>28</v>
      </c>
      <c r="F246" t="s">
        <v>23</v>
      </c>
      <c r="G246">
        <v>2015</v>
      </c>
      <c r="H246">
        <v>1357137</v>
      </c>
      <c r="I246">
        <v>100</v>
      </c>
      <c r="J246">
        <v>2050</v>
      </c>
      <c r="K246">
        <v>65</v>
      </c>
      <c r="L246">
        <v>23.36</v>
      </c>
      <c r="M246">
        <v>2017</v>
      </c>
      <c r="N246">
        <v>1305779.5</v>
      </c>
      <c r="O246" t="s">
        <v>24</v>
      </c>
      <c r="P246">
        <v>3.3101350971999999</v>
      </c>
      <c r="Q246">
        <v>1</v>
      </c>
      <c r="R246" t="s">
        <v>25</v>
      </c>
      <c r="S246">
        <v>474997.95</v>
      </c>
      <c r="T246">
        <v>-1.11368485725649E-2</v>
      </c>
      <c r="AT246">
        <v>1357137</v>
      </c>
      <c r="AU246">
        <v>1331458.25</v>
      </c>
      <c r="AV246">
        <v>1305779.5</v>
      </c>
      <c r="AW246">
        <v>1280604.3015151499</v>
      </c>
      <c r="AX246">
        <v>1255429.1030303</v>
      </c>
      <c r="AY246">
        <v>1230253.9045454499</v>
      </c>
      <c r="AZ246">
        <v>1205078.7060606</v>
      </c>
      <c r="BA246">
        <v>1179903.5075757499</v>
      </c>
      <c r="BB246">
        <v>1154728.3090909</v>
      </c>
      <c r="BC246">
        <v>1129553.1106060599</v>
      </c>
      <c r="BD246">
        <v>1104377.91212121</v>
      </c>
      <c r="BE246">
        <v>1079202.7136363599</v>
      </c>
      <c r="BF246">
        <v>1054027.51515151</v>
      </c>
      <c r="BG246">
        <v>1028852.31666666</v>
      </c>
      <c r="BH246">
        <v>1003677.11818181</v>
      </c>
      <c r="BI246">
        <v>978501.91969696898</v>
      </c>
      <c r="BJ246">
        <v>953326.72121212096</v>
      </c>
      <c r="BK246">
        <v>928151.52272727201</v>
      </c>
      <c r="BL246">
        <v>902976.32424242399</v>
      </c>
      <c r="BM246">
        <v>877801.12575757504</v>
      </c>
      <c r="BN246">
        <v>852625.92727272701</v>
      </c>
      <c r="BO246">
        <v>827450.72878787795</v>
      </c>
      <c r="BP246">
        <v>802275.53030303004</v>
      </c>
      <c r="BQ246">
        <v>777100.33181818097</v>
      </c>
      <c r="BR246">
        <v>751925.13333333295</v>
      </c>
      <c r="BS246">
        <v>726749.934848484</v>
      </c>
      <c r="BT246">
        <v>701574.73636363598</v>
      </c>
      <c r="BU246">
        <v>676399.53787878703</v>
      </c>
      <c r="BV246">
        <v>651224.33939393901</v>
      </c>
      <c r="BW246">
        <v>626049.14090909006</v>
      </c>
      <c r="BX246">
        <v>600873.94242424204</v>
      </c>
      <c r="BY246">
        <v>575698.74393939297</v>
      </c>
      <c r="BZ246">
        <v>550523.54545454495</v>
      </c>
      <c r="CA246">
        <v>525348.34696969599</v>
      </c>
      <c r="CB246">
        <v>500173.14848484797</v>
      </c>
      <c r="CC246">
        <v>474997.95</v>
      </c>
      <c r="CD246" s="8" t="b">
        <f>IF(ISNUMBER(VLOOKUP(A246,profiles_2021!A:A,1,FALSE)),TRUE,FALSE)</f>
        <v>0</v>
      </c>
      <c r="CE246" t="str">
        <f>INDEX('C5 - Emissions methodology 2018'!$A$2:$K$2628,MATCH($A246,'C5 - Emissions methodology 2018'!$A$2:$A$2628,0),MATCH(CE$1,'C5 - Emissions methodology 2018'!$A$1:$K$1,0))</f>
        <v>Food, beverage &amp; agriculture</v>
      </c>
    </row>
    <row r="247" spans="1:83" hidden="1" x14ac:dyDescent="0.25">
      <c r="A247">
        <v>10124</v>
      </c>
      <c r="B247" t="s">
        <v>311</v>
      </c>
      <c r="C247" t="s">
        <v>27</v>
      </c>
      <c r="D247">
        <v>2016</v>
      </c>
      <c r="E247" t="s">
        <v>28</v>
      </c>
      <c r="F247" t="s">
        <v>23</v>
      </c>
      <c r="G247">
        <v>2015</v>
      </c>
      <c r="H247">
        <v>190500</v>
      </c>
      <c r="I247">
        <v>100</v>
      </c>
      <c r="J247">
        <v>2020</v>
      </c>
      <c r="K247">
        <v>25</v>
      </c>
      <c r="L247">
        <v>12</v>
      </c>
      <c r="M247">
        <v>2017</v>
      </c>
      <c r="N247">
        <v>183911</v>
      </c>
      <c r="O247" t="s">
        <v>24</v>
      </c>
      <c r="P247">
        <v>2.89538490365854</v>
      </c>
      <c r="Q247">
        <v>1</v>
      </c>
      <c r="R247" t="s">
        <v>25</v>
      </c>
      <c r="S247">
        <v>142875</v>
      </c>
      <c r="T247">
        <v>-1.11368485725649E-2</v>
      </c>
      <c r="AT247">
        <v>190500</v>
      </c>
      <c r="AU247">
        <v>187205.5</v>
      </c>
      <c r="AV247">
        <v>183911</v>
      </c>
      <c r="AW247">
        <v>170232.33333333299</v>
      </c>
      <c r="AX247">
        <v>156553.66666666599</v>
      </c>
      <c r="AY247">
        <v>142875</v>
      </c>
      <c r="AZ247">
        <v>141283.82276019399</v>
      </c>
      <c r="BA247">
        <v>139710.366220361</v>
      </c>
      <c r="BB247">
        <v>138154.433027747</v>
      </c>
      <c r="BC247">
        <v>136615.82802748901</v>
      </c>
      <c r="BD247">
        <v>135094.35823813101</v>
      </c>
      <c r="BE247">
        <v>133589.83282742501</v>
      </c>
      <c r="BF247">
        <v>132102.06308839199</v>
      </c>
      <c r="BG247">
        <v>130630.862415653</v>
      </c>
      <c r="BH247">
        <v>129176.046282026</v>
      </c>
      <c r="BI247">
        <v>127737.43221538101</v>
      </c>
      <c r="BJ247">
        <v>126314.83977575001</v>
      </c>
      <c r="BK247">
        <v>124908.090532699</v>
      </c>
      <c r="BL247">
        <v>123517.008042948</v>
      </c>
      <c r="BM247">
        <v>122141.417828238</v>
      </c>
      <c r="BN247">
        <v>120781.14735344599</v>
      </c>
      <c r="BO247">
        <v>119436.02600495001</v>
      </c>
      <c r="BP247">
        <v>118105.88506922399</v>
      </c>
      <c r="BQ247">
        <v>116790.55771167899</v>
      </c>
      <c r="BR247">
        <v>115489.878955739</v>
      </c>
      <c r="BS247">
        <v>114203.685662145</v>
      </c>
      <c r="BT247">
        <v>112931.816508497</v>
      </c>
      <c r="BU247">
        <v>111674.111969017</v>
      </c>
      <c r="BV247">
        <v>110430.41429454301</v>
      </c>
      <c r="BW247">
        <v>109200.56749273901</v>
      </c>
      <c r="BX247">
        <v>107984.417308534</v>
      </c>
      <c r="BY247">
        <v>106781.81120477201</v>
      </c>
      <c r="BZ247">
        <v>105592.59834308</v>
      </c>
      <c r="CA247">
        <v>104416.62956495</v>
      </c>
      <c r="CB247">
        <v>103253.75737302699</v>
      </c>
      <c r="CC247">
        <v>102103.83591261601</v>
      </c>
      <c r="CD247" s="8" t="b">
        <f>IF(ISNUMBER(VLOOKUP(A247,profiles_2021!A:A,1,FALSE)),TRUE,FALSE)</f>
        <v>0</v>
      </c>
      <c r="CE247" t="str">
        <f>INDEX('C5 - Emissions methodology 2018'!$A$2:$K$2628,MATCH($A247,'C5 - Emissions methodology 2018'!$A$2:$A$2628,0),MATCH(CE$1,'C5 - Emissions methodology 2018'!$A$1:$K$1,0))</f>
        <v>Materials</v>
      </c>
    </row>
    <row r="248" spans="1:83" hidden="1" x14ac:dyDescent="0.25">
      <c r="A248">
        <v>10148</v>
      </c>
      <c r="B248" t="s">
        <v>312</v>
      </c>
      <c r="C248" t="s">
        <v>27</v>
      </c>
      <c r="D248">
        <v>2016</v>
      </c>
      <c r="E248" t="s">
        <v>28</v>
      </c>
      <c r="F248" t="s">
        <v>23</v>
      </c>
      <c r="G248">
        <v>2005</v>
      </c>
      <c r="H248">
        <v>5500713</v>
      </c>
      <c r="I248">
        <v>100</v>
      </c>
      <c r="J248">
        <v>2022</v>
      </c>
      <c r="K248">
        <v>20</v>
      </c>
      <c r="L248">
        <v>88</v>
      </c>
      <c r="M248">
        <v>2017</v>
      </c>
      <c r="N248">
        <v>4533057</v>
      </c>
      <c r="O248" t="s">
        <v>24</v>
      </c>
      <c r="P248">
        <v>2.8468915347146302</v>
      </c>
      <c r="Q248">
        <v>1</v>
      </c>
      <c r="R248" t="s">
        <v>25</v>
      </c>
      <c r="S248">
        <v>4400570.4000000004</v>
      </c>
      <c r="T248">
        <v>-1.11368485725649E-2</v>
      </c>
      <c r="AJ248">
        <v>5500713</v>
      </c>
      <c r="AK248">
        <v>5420075</v>
      </c>
      <c r="AL248">
        <v>5339437</v>
      </c>
      <c r="AM248">
        <v>5258799</v>
      </c>
      <c r="AN248">
        <v>5178161</v>
      </c>
      <c r="AO248">
        <v>5097523</v>
      </c>
      <c r="AP248">
        <v>5016885</v>
      </c>
      <c r="AQ248">
        <v>4936247</v>
      </c>
      <c r="AR248">
        <v>4855609</v>
      </c>
      <c r="AS248">
        <v>4774971</v>
      </c>
      <c r="AT248">
        <v>4694333</v>
      </c>
      <c r="AU248">
        <v>4613695</v>
      </c>
      <c r="AV248">
        <v>4533057</v>
      </c>
      <c r="AW248">
        <v>4506559.68</v>
      </c>
      <c r="AX248">
        <v>4480062.3600000003</v>
      </c>
      <c r="AY248">
        <v>4453565.04</v>
      </c>
      <c r="AZ248">
        <v>4427067.72</v>
      </c>
      <c r="BA248">
        <v>4400570.4000000004</v>
      </c>
      <c r="BB248">
        <v>4351561.9138222802</v>
      </c>
      <c r="BC248">
        <v>4303099.2277338998</v>
      </c>
      <c r="BD248">
        <v>4255176.2632419104</v>
      </c>
      <c r="BE248">
        <v>4207787.0095486101</v>
      </c>
      <c r="BF248">
        <v>4160925.52279766</v>
      </c>
      <c r="BG248">
        <v>4114585.9253285499</v>
      </c>
      <c r="BH248">
        <v>4068762.40493936</v>
      </c>
      <c r="BI248">
        <v>4023449.2141578002</v>
      </c>
      <c r="BJ248">
        <v>3978640.6695203199</v>
      </c>
      <c r="BK248">
        <v>3934331.15085922</v>
      </c>
      <c r="BL248">
        <v>3890515.1005977802</v>
      </c>
      <c r="BM248">
        <v>3847187.0230531502</v>
      </c>
      <c r="BN248">
        <v>3804341.4837470702</v>
      </c>
      <c r="BO248">
        <v>3761973.10872425</v>
      </c>
      <c r="BP248">
        <v>3720076.5838783202</v>
      </c>
      <c r="BQ248">
        <v>3678646.6542853299</v>
      </c>
      <c r="BR248">
        <v>3637678.1235445798</v>
      </c>
      <c r="BS248">
        <v>3597165.8531269301</v>
      </c>
      <c r="BT248">
        <v>3557104.76173025</v>
      </c>
      <c r="BU248">
        <v>3517489.8246421199</v>
      </c>
      <c r="BV248">
        <v>3478316.0731095402</v>
      </c>
      <c r="BW248">
        <v>3439578.5937158</v>
      </c>
      <c r="BX248">
        <v>3401272.5277641499</v>
      </c>
      <c r="BY248">
        <v>3363393.0706684198</v>
      </c>
      <c r="BZ248">
        <v>3325935.47135037</v>
      </c>
      <c r="CA248">
        <v>3288895.03164382</v>
      </c>
      <c r="CB248">
        <v>3252267.1057053399</v>
      </c>
      <c r="CC248">
        <v>3216047.0994315599</v>
      </c>
      <c r="CD248" s="8" t="b">
        <f>IF(ISNUMBER(VLOOKUP(A248,profiles_2021!A:A,1,FALSE)),TRUE,FALSE)</f>
        <v>0</v>
      </c>
      <c r="CE248" t="str">
        <f>INDEX('C5 - Emissions methodology 2018'!$A$2:$K$2628,MATCH($A248,'C5 - Emissions methodology 2018'!$A$2:$A$2628,0),MATCH(CE$1,'C5 - Emissions methodology 2018'!$A$1:$K$1,0))</f>
        <v>Materials</v>
      </c>
    </row>
    <row r="249" spans="1:83" hidden="1" x14ac:dyDescent="0.25">
      <c r="A249">
        <v>10156</v>
      </c>
      <c r="B249" t="s">
        <v>313</v>
      </c>
      <c r="C249" t="s">
        <v>21</v>
      </c>
      <c r="D249">
        <v>2010</v>
      </c>
      <c r="E249" t="s">
        <v>28</v>
      </c>
      <c r="F249" t="s">
        <v>23</v>
      </c>
      <c r="G249">
        <v>2010</v>
      </c>
      <c r="H249">
        <v>405365</v>
      </c>
      <c r="I249">
        <v>100</v>
      </c>
      <c r="J249">
        <v>2020</v>
      </c>
      <c r="K249">
        <v>25</v>
      </c>
      <c r="L249">
        <v>64</v>
      </c>
      <c r="M249">
        <v>2018</v>
      </c>
      <c r="N249">
        <v>340506.6</v>
      </c>
      <c r="O249" t="s">
        <v>24</v>
      </c>
      <c r="P249">
        <v>2.8954063901585401</v>
      </c>
      <c r="Q249">
        <v>1</v>
      </c>
      <c r="R249" t="s">
        <v>25</v>
      </c>
      <c r="S249">
        <v>304023.75</v>
      </c>
      <c r="T249">
        <v>-1.11368485725649E-2</v>
      </c>
      <c r="AO249">
        <v>405365</v>
      </c>
      <c r="AP249">
        <v>397257.7</v>
      </c>
      <c r="AQ249">
        <v>389150.4</v>
      </c>
      <c r="AR249">
        <v>381043.1</v>
      </c>
      <c r="AS249">
        <v>372935.8</v>
      </c>
      <c r="AT249">
        <v>364828.5</v>
      </c>
      <c r="AU249">
        <v>356721.19999999902</v>
      </c>
      <c r="AV249">
        <v>348613.9</v>
      </c>
      <c r="AW249">
        <v>340506.6</v>
      </c>
      <c r="AX249">
        <v>322265.17499999999</v>
      </c>
      <c r="AY249">
        <v>304023.75</v>
      </c>
      <c r="AZ249">
        <v>300637.88353378599</v>
      </c>
      <c r="BA249">
        <v>297289.72494969401</v>
      </c>
      <c r="BB249">
        <v>293978.85430075001</v>
      </c>
      <c r="BC249">
        <v>290704.856316866</v>
      </c>
      <c r="BD249">
        <v>287467.32035275601</v>
      </c>
      <c r="BE249">
        <v>284265.84033642599</v>
      </c>
      <c r="BF249">
        <v>281100.014718247</v>
      </c>
      <c r="BG249">
        <v>277969.44642058399</v>
      </c>
      <c r="BH249">
        <v>274873.742787998</v>
      </c>
      <c r="BI249">
        <v>271812.51553799398</v>
      </c>
      <c r="BJ249">
        <v>268785.38071231899</v>
      </c>
      <c r="BK249">
        <v>265791.95862880698</v>
      </c>
      <c r="BL249">
        <v>262831.87383375299</v>
      </c>
      <c r="BM249">
        <v>259904.75505482301</v>
      </c>
      <c r="BN249">
        <v>257010.23515448801</v>
      </c>
      <c r="BO249">
        <v>254147.95108397299</v>
      </c>
      <c r="BP249">
        <v>251317.543837723</v>
      </c>
      <c r="BQ249">
        <v>248518.65840837301</v>
      </c>
      <c r="BR249">
        <v>245750.94374222201</v>
      </c>
      <c r="BS249">
        <v>243014.05269519999</v>
      </c>
      <c r="BT249">
        <v>240307.641989328</v>
      </c>
      <c r="BU249">
        <v>237631.37216966299</v>
      </c>
      <c r="BV249">
        <v>234984.90756171901</v>
      </c>
      <c r="BW249">
        <v>232367.916229366</v>
      </c>
      <c r="BX249">
        <v>229780.069933197</v>
      </c>
      <c r="BY249">
        <v>227221.04408935699</v>
      </c>
      <c r="BZ249">
        <v>224690.51772883401</v>
      </c>
      <c r="CA249">
        <v>222188.173457197</v>
      </c>
      <c r="CB249">
        <v>219713.697414789</v>
      </c>
      <c r="CC249">
        <v>217266.779237362</v>
      </c>
      <c r="CD249" s="8" t="b">
        <f>IF(ISNUMBER(VLOOKUP(A249,profiles_2021!A:A,1,FALSE)),TRUE,FALSE)</f>
        <v>0</v>
      </c>
      <c r="CE249" t="str">
        <f>INDEX('C5 - Emissions methodology 2018'!$A$2:$K$2628,MATCH($A249,'C5 - Emissions methodology 2018'!$A$2:$A$2628,0),MATCH(CE$1,'C5 - Emissions methodology 2018'!$A$1:$K$1,0))</f>
        <v>Retail</v>
      </c>
    </row>
    <row r="250" spans="1:83" x14ac:dyDescent="0.25">
      <c r="A250">
        <v>10162</v>
      </c>
      <c r="B250" t="s">
        <v>314</v>
      </c>
      <c r="C250" t="s">
        <v>111</v>
      </c>
      <c r="D250">
        <v>2018</v>
      </c>
      <c r="E250" t="s">
        <v>22</v>
      </c>
      <c r="F250" t="s">
        <v>23</v>
      </c>
      <c r="G250">
        <v>2017</v>
      </c>
      <c r="H250">
        <v>381282</v>
      </c>
      <c r="I250">
        <v>100</v>
      </c>
      <c r="J250">
        <v>2025</v>
      </c>
      <c r="K250">
        <v>10</v>
      </c>
      <c r="L250">
        <v>0</v>
      </c>
      <c r="M250">
        <v>2017</v>
      </c>
      <c r="N250">
        <v>381282</v>
      </c>
      <c r="O250" t="s">
        <v>45</v>
      </c>
      <c r="P250">
        <v>2.7478430062487802</v>
      </c>
      <c r="Q250">
        <v>1</v>
      </c>
      <c r="R250" t="s">
        <v>25</v>
      </c>
      <c r="S250">
        <v>343153.8</v>
      </c>
      <c r="T250">
        <v>-1.11368485725649E-2</v>
      </c>
      <c r="AV250">
        <v>381282</v>
      </c>
      <c r="AW250">
        <v>376515.97499999998</v>
      </c>
      <c r="AX250">
        <v>371749.95</v>
      </c>
      <c r="AY250">
        <v>366983.92499999999</v>
      </c>
      <c r="AZ250">
        <v>362217.9</v>
      </c>
      <c r="BA250">
        <v>357451.875</v>
      </c>
      <c r="BB250">
        <v>352685.85</v>
      </c>
      <c r="BC250">
        <v>347919.82500000001</v>
      </c>
      <c r="BD250">
        <v>343153.8</v>
      </c>
      <c r="BE250">
        <v>339332.148092299</v>
      </c>
      <c r="BF250">
        <v>335553.05734319199</v>
      </c>
      <c r="BG250">
        <v>331816.0537555</v>
      </c>
      <c r="BH250">
        <v>328120.66861087899</v>
      </c>
      <c r="BI250">
        <v>324466.43841103098</v>
      </c>
      <c r="BJ250">
        <v>320852.90481956798</v>
      </c>
      <c r="BK250">
        <v>317279.61460452399</v>
      </c>
      <c r="BL250">
        <v>313746.119581512</v>
      </c>
      <c r="BM250">
        <v>310251.97655750299</v>
      </c>
      <c r="BN250">
        <v>306796.74727524299</v>
      </c>
      <c r="BO250">
        <v>303379.99835828302</v>
      </c>
      <c r="BP250">
        <v>300001.30125662201</v>
      </c>
      <c r="BQ250">
        <v>296660.23219295498</v>
      </c>
      <c r="BR250">
        <v>293356.37210952002</v>
      </c>
      <c r="BS250">
        <v>290089.30661553901</v>
      </c>
      <c r="BT250">
        <v>286858.625935241</v>
      </c>
      <c r="BU250">
        <v>283663.924856467</v>
      </c>
      <c r="BV250">
        <v>280504.802679841</v>
      </c>
      <c r="BW250">
        <v>277380.863168518</v>
      </c>
      <c r="BX250">
        <v>274291.71449848299</v>
      </c>
      <c r="BY250">
        <v>271236.96920940402</v>
      </c>
      <c r="BZ250">
        <v>268216.24415603798</v>
      </c>
      <c r="CA250">
        <v>265229.16046017001</v>
      </c>
      <c r="CB250">
        <v>262275.34346309601</v>
      </c>
      <c r="CC250">
        <v>259354.42267863001</v>
      </c>
      <c r="CD250" s="8" t="b">
        <f>IF(ISNUMBER(VLOOKUP(A250,profiles_2021!A:A,1,FALSE)),TRUE,FALSE)</f>
        <v>1</v>
      </c>
      <c r="CE250" t="str">
        <f>INDEX('C5 - Emissions methodology 2018'!$A$2:$K$2628,MATCH($A250,'C5 - Emissions methodology 2018'!$A$2:$A$2628,0),MATCH(CE$1,'C5 - Emissions methodology 2018'!$A$1:$K$1,0))</f>
        <v>Materials</v>
      </c>
    </row>
    <row r="251" spans="1:83" x14ac:dyDescent="0.25">
      <c r="A251">
        <v>10177</v>
      </c>
      <c r="B251" t="s">
        <v>315</v>
      </c>
      <c r="C251" t="s">
        <v>59</v>
      </c>
      <c r="D251">
        <v>2016</v>
      </c>
      <c r="E251" t="s">
        <v>22</v>
      </c>
      <c r="F251" t="s">
        <v>23</v>
      </c>
      <c r="G251">
        <v>2015</v>
      </c>
      <c r="H251">
        <v>568296.1</v>
      </c>
      <c r="I251">
        <v>90</v>
      </c>
      <c r="J251">
        <v>2020</v>
      </c>
      <c r="K251">
        <v>5</v>
      </c>
      <c r="L251">
        <v>9</v>
      </c>
      <c r="M251">
        <v>2018</v>
      </c>
      <c r="N251">
        <v>565803.30000000005</v>
      </c>
      <c r="O251" t="s">
        <v>45</v>
      </c>
      <c r="P251">
        <v>2.5954278432585398</v>
      </c>
      <c r="Q251">
        <v>1</v>
      </c>
      <c r="R251" t="s">
        <v>25</v>
      </c>
      <c r="S251">
        <v>539881.29500000004</v>
      </c>
      <c r="T251">
        <v>-1.11368485725649E-2</v>
      </c>
      <c r="AT251">
        <v>568296.1</v>
      </c>
      <c r="AU251">
        <v>567465.16666666605</v>
      </c>
      <c r="AV251">
        <v>566634.23333333305</v>
      </c>
      <c r="AW251">
        <v>565803.30000000005</v>
      </c>
      <c r="AX251">
        <v>552842.29749999999</v>
      </c>
      <c r="AY251">
        <v>539881.29500000004</v>
      </c>
      <c r="AZ251">
        <v>533868.71877042402</v>
      </c>
      <c r="BA251">
        <v>527923.10369184904</v>
      </c>
      <c r="BB251">
        <v>522043.70402807399</v>
      </c>
      <c r="BC251">
        <v>516229.78234805301</v>
      </c>
      <c r="BD251">
        <v>510480.60943339398</v>
      </c>
      <c r="BE251">
        <v>504795.46418690402</v>
      </c>
      <c r="BF251">
        <v>499173.63354213699</v>
      </c>
      <c r="BG251">
        <v>493614.41237396101</v>
      </c>
      <c r="BH251">
        <v>488117.10341011698</v>
      </c>
      <c r="BI251">
        <v>482681.017143759</v>
      </c>
      <c r="BJ251">
        <v>477305.47174697701</v>
      </c>
      <c r="BK251">
        <v>471989.79298527498</v>
      </c>
      <c r="BL251">
        <v>466733.31413300103</v>
      </c>
      <c r="BM251">
        <v>461535.37588973099</v>
      </c>
      <c r="BN251">
        <v>456395.32629756501</v>
      </c>
      <c r="BO251">
        <v>451312.52065936301</v>
      </c>
      <c r="BP251">
        <v>446286.321457877</v>
      </c>
      <c r="BQ251">
        <v>441316.09827579302</v>
      </c>
      <c r="BR251">
        <v>436401.227716661</v>
      </c>
      <c r="BS251">
        <v>431541.09332669899</v>
      </c>
      <c r="BT251">
        <v>426735.08551747998</v>
      </c>
      <c r="BU251">
        <v>421982.60148947203</v>
      </c>
      <c r="BV251">
        <v>417283.04515642597</v>
      </c>
      <c r="BW251">
        <v>412635.82707062003</v>
      </c>
      <c r="BX251">
        <v>408040.36434892</v>
      </c>
      <c r="BY251">
        <v>403496.08059967199</v>
      </c>
      <c r="BZ251">
        <v>399002.40585041</v>
      </c>
      <c r="CA251">
        <v>394558.77647636499</v>
      </c>
      <c r="CB251">
        <v>390164.63512977102</v>
      </c>
      <c r="CC251">
        <v>385819.43066996097</v>
      </c>
      <c r="CD251" s="8" t="b">
        <f>IF(ISNUMBER(VLOOKUP(A251,profiles_2021!A:A,1,FALSE)),TRUE,FALSE)</f>
        <v>1</v>
      </c>
      <c r="CE251" t="str">
        <f>INDEX('C5 - Emissions methodology 2018'!$A$2:$K$2628,MATCH($A251,'C5 - Emissions methodology 2018'!$A$2:$A$2628,0),MATCH(CE$1,'C5 - Emissions methodology 2018'!$A$1:$K$1,0))</f>
        <v>Services</v>
      </c>
    </row>
    <row r="252" spans="1:83" x14ac:dyDescent="0.25">
      <c r="A252">
        <v>50078</v>
      </c>
      <c r="B252" t="s">
        <v>316</v>
      </c>
      <c r="C252" t="s">
        <v>31</v>
      </c>
      <c r="D252">
        <v>2018</v>
      </c>
      <c r="E252" t="s">
        <v>28</v>
      </c>
      <c r="F252" t="s">
        <v>23</v>
      </c>
      <c r="G252">
        <v>2017</v>
      </c>
      <c r="H252">
        <v>194135</v>
      </c>
      <c r="I252">
        <v>100</v>
      </c>
      <c r="J252">
        <v>2027</v>
      </c>
      <c r="K252">
        <v>30</v>
      </c>
      <c r="L252">
        <v>0</v>
      </c>
      <c r="M252">
        <v>2017</v>
      </c>
      <c r="N252">
        <v>194135</v>
      </c>
      <c r="O252" t="s">
        <v>45</v>
      </c>
      <c r="P252">
        <v>2.9487999013048798</v>
      </c>
      <c r="Q252">
        <v>1</v>
      </c>
      <c r="R252" t="s">
        <v>25</v>
      </c>
      <c r="S252">
        <v>135894.5</v>
      </c>
      <c r="T252">
        <v>-1.11368485725649E-2</v>
      </c>
      <c r="AV252">
        <v>194135</v>
      </c>
      <c r="AW252">
        <v>188310.95</v>
      </c>
      <c r="AX252">
        <v>182486.9</v>
      </c>
      <c r="AY252">
        <v>176662.85</v>
      </c>
      <c r="AZ252">
        <v>170838.8</v>
      </c>
      <c r="BA252">
        <v>165014.75</v>
      </c>
      <c r="BB252">
        <v>159190.70000000001</v>
      </c>
      <c r="BC252">
        <v>153366.65</v>
      </c>
      <c r="BD252">
        <v>147542.6</v>
      </c>
      <c r="BE252">
        <v>141718.54999999999</v>
      </c>
      <c r="BF252">
        <v>135894.5</v>
      </c>
      <c r="BG252">
        <v>134381.063531655</v>
      </c>
      <c r="BH252">
        <v>132884.48197608301</v>
      </c>
      <c r="BI252">
        <v>131404.56762267099</v>
      </c>
      <c r="BJ252">
        <v>129941.134851314</v>
      </c>
      <c r="BK252">
        <v>128494.000109128</v>
      </c>
      <c r="BL252">
        <v>127062.98188743</v>
      </c>
      <c r="BM252">
        <v>125647.900698971</v>
      </c>
      <c r="BN252">
        <v>124248.579055426</v>
      </c>
      <c r="BO252">
        <v>122864.841445129</v>
      </c>
      <c r="BP252">
        <v>121496.514311062</v>
      </c>
      <c r="BQ252">
        <v>120143.426029086</v>
      </c>
      <c r="BR252">
        <v>118805.40688641</v>
      </c>
      <c r="BS252">
        <v>117482.289060315</v>
      </c>
      <c r="BT252">
        <v>116173.90659709201</v>
      </c>
      <c r="BU252">
        <v>114880.095391236</v>
      </c>
      <c r="BV252">
        <v>113600.69316486199</v>
      </c>
      <c r="BW252">
        <v>112335.53944734699</v>
      </c>
      <c r="BX252">
        <v>111084.475555204</v>
      </c>
      <c r="BY252">
        <v>109847.34457218301</v>
      </c>
      <c r="BZ252">
        <v>108623.991329585</v>
      </c>
      <c r="CA252">
        <v>107414.262386799</v>
      </c>
      <c r="CB252">
        <v>106218.006012064</v>
      </c>
      <c r="CC252">
        <v>105035.07216342801</v>
      </c>
      <c r="CD252" s="8" t="b">
        <f>IF(ISNUMBER(VLOOKUP(A252,profiles_2021!A:A,1,FALSE)),TRUE,FALSE)</f>
        <v>1</v>
      </c>
      <c r="CE252" t="str">
        <f>INDEX('C5 - Emissions methodology 2018'!$A$2:$K$2628,MATCH($A252,'C5 - Emissions methodology 2018'!$A$2:$A$2628,0),MATCH(CE$1,'C5 - Emissions methodology 2018'!$A$1:$K$1,0))</f>
        <v>Manufacturing</v>
      </c>
    </row>
    <row r="253" spans="1:83" x14ac:dyDescent="0.25">
      <c r="A253">
        <v>10202</v>
      </c>
      <c r="B253" t="s">
        <v>317</v>
      </c>
      <c r="C253" t="s">
        <v>43</v>
      </c>
      <c r="D253">
        <v>2017</v>
      </c>
      <c r="E253" t="s">
        <v>49</v>
      </c>
      <c r="F253" t="s">
        <v>50</v>
      </c>
      <c r="G253">
        <v>2004</v>
      </c>
      <c r="H253">
        <v>704000</v>
      </c>
      <c r="I253">
        <v>100</v>
      </c>
      <c r="J253">
        <v>2022</v>
      </c>
      <c r="K253">
        <v>30.67</v>
      </c>
      <c r="L253">
        <v>99.21</v>
      </c>
      <c r="M253">
        <v>2017</v>
      </c>
      <c r="N253">
        <v>489788.94271999999</v>
      </c>
      <c r="O253" t="s">
        <v>45</v>
      </c>
      <c r="P253">
        <v>2.6231118634146302</v>
      </c>
      <c r="Q253">
        <v>1</v>
      </c>
      <c r="R253" t="s">
        <v>25</v>
      </c>
      <c r="S253">
        <v>488083.20000000001</v>
      </c>
      <c r="T253">
        <v>-1.11368485725649E-2</v>
      </c>
      <c r="AI253">
        <v>704000</v>
      </c>
      <c r="AJ253">
        <v>687522.22636307694</v>
      </c>
      <c r="AK253">
        <v>671044.45272615296</v>
      </c>
      <c r="AL253">
        <v>654566.67908923002</v>
      </c>
      <c r="AM253">
        <v>638088.90545230696</v>
      </c>
      <c r="AN253">
        <v>621611.13181538403</v>
      </c>
      <c r="AO253">
        <v>605133.35817846097</v>
      </c>
      <c r="AP253">
        <v>588655.58454153803</v>
      </c>
      <c r="AQ253">
        <v>572177.81090461498</v>
      </c>
      <c r="AR253">
        <v>555700.03726769204</v>
      </c>
      <c r="AS253">
        <v>539222.26363076898</v>
      </c>
      <c r="AT253">
        <v>522744.48999384599</v>
      </c>
      <c r="AU253">
        <v>506266.71635692299</v>
      </c>
      <c r="AV253">
        <v>489788.94271999999</v>
      </c>
      <c r="AW253">
        <v>489447.794176</v>
      </c>
      <c r="AX253">
        <v>489106.645632</v>
      </c>
      <c r="AY253">
        <v>488765.497088</v>
      </c>
      <c r="AZ253">
        <v>488424.34854400001</v>
      </c>
      <c r="BA253">
        <v>488083.20000000001</v>
      </c>
      <c r="BB253">
        <v>482647.49131078698</v>
      </c>
      <c r="BC253">
        <v>477272.31928613002</v>
      </c>
      <c r="BD253">
        <v>471957.00973836402</v>
      </c>
      <c r="BE253">
        <v>466700.89598814701</v>
      </c>
      <c r="BF253">
        <v>461503.31878084602</v>
      </c>
      <c r="BG253">
        <v>456363.62620384799</v>
      </c>
      <c r="BH253">
        <v>451281.17360478902</v>
      </c>
      <c r="BI253">
        <v>446255.32351070299</v>
      </c>
      <c r="BJ253">
        <v>441285.44554806402</v>
      </c>
      <c r="BK253">
        <v>436370.91636371799</v>
      </c>
      <c r="BL253">
        <v>431511.11954670399</v>
      </c>
      <c r="BM253">
        <v>426705.445550934</v>
      </c>
      <c r="BN253">
        <v>421953.29161874502</v>
      </c>
      <c r="BO253">
        <v>417254.06170529098</v>
      </c>
      <c r="BP253">
        <v>412607.16640379198</v>
      </c>
      <c r="BQ253">
        <v>408012.02287159802</v>
      </c>
      <c r="BR253">
        <v>403468.05475709098</v>
      </c>
      <c r="BS253">
        <v>398974.69212739402</v>
      </c>
      <c r="BT253">
        <v>394531.37139688502</v>
      </c>
      <c r="BU253">
        <v>390137.535256512</v>
      </c>
      <c r="BV253">
        <v>385792.63260388601</v>
      </c>
      <c r="BW253">
        <v>381496.11847416603</v>
      </c>
      <c r="BX253">
        <v>377247.45397169801</v>
      </c>
      <c r="BY253">
        <v>373046.10620242899</v>
      </c>
      <c r="BZ253">
        <v>368891.548207068</v>
      </c>
      <c r="CA253">
        <v>364783.258894987</v>
      </c>
      <c r="CB253">
        <v>360720.72297886602</v>
      </c>
      <c r="CC253">
        <v>356703.43091006501</v>
      </c>
      <c r="CD253" s="8" t="b">
        <f>IF(ISNUMBER(VLOOKUP(A253,profiles_2021!A:A,1,FALSE)),TRUE,FALSE)</f>
        <v>1</v>
      </c>
      <c r="CE253" t="str">
        <f>INDEX('C5 - Emissions methodology 2018'!$A$2:$K$2628,MATCH($A253,'C5 - Emissions methodology 2018'!$A$2:$A$2628,0),MATCH(CE$1,'C5 - Emissions methodology 2018'!$A$1:$K$1,0))</f>
        <v>Materials</v>
      </c>
    </row>
    <row r="254" spans="1:83" x14ac:dyDescent="0.25">
      <c r="A254">
        <v>10205</v>
      </c>
      <c r="B254" t="s">
        <v>318</v>
      </c>
      <c r="C254" t="s">
        <v>39</v>
      </c>
      <c r="D254">
        <v>2014</v>
      </c>
      <c r="E254" t="s">
        <v>22</v>
      </c>
      <c r="F254" t="s">
        <v>23</v>
      </c>
      <c r="G254">
        <v>2013</v>
      </c>
      <c r="H254">
        <v>108797</v>
      </c>
      <c r="I254">
        <v>100</v>
      </c>
      <c r="J254">
        <v>2030</v>
      </c>
      <c r="K254">
        <v>100</v>
      </c>
      <c r="L254">
        <v>19</v>
      </c>
      <c r="M254">
        <v>2017</v>
      </c>
      <c r="N254">
        <v>88125.57</v>
      </c>
      <c r="O254" t="s">
        <v>24</v>
      </c>
      <c r="P254">
        <v>3.6502547821390201</v>
      </c>
      <c r="Q254">
        <v>1</v>
      </c>
      <c r="R254" t="s">
        <v>25</v>
      </c>
      <c r="S254">
        <v>0</v>
      </c>
      <c r="T254">
        <v>-1.11368485725649E-2</v>
      </c>
      <c r="AR254">
        <v>108797</v>
      </c>
      <c r="AS254">
        <v>103629.1425</v>
      </c>
      <c r="AT254">
        <v>98461.285000000003</v>
      </c>
      <c r="AU254">
        <v>93293.427500000005</v>
      </c>
      <c r="AV254">
        <v>88125.57</v>
      </c>
      <c r="AW254">
        <v>81346.679999999993</v>
      </c>
      <c r="AX254">
        <v>74567.789999999994</v>
      </c>
      <c r="AY254">
        <v>67788.899999999994</v>
      </c>
      <c r="AZ254">
        <v>61010.01</v>
      </c>
      <c r="BA254">
        <v>54231.12</v>
      </c>
      <c r="BB254">
        <v>47452.23</v>
      </c>
      <c r="BC254">
        <v>40673.339999999997</v>
      </c>
      <c r="BD254">
        <v>33894.449999999997</v>
      </c>
      <c r="BE254">
        <v>27115.56</v>
      </c>
      <c r="BF254">
        <v>20336.669999999998</v>
      </c>
      <c r="BG254">
        <v>13557.78</v>
      </c>
      <c r="BH254">
        <v>6778.8899999999903</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s="8" t="b">
        <f>IF(ISNUMBER(VLOOKUP(A254,profiles_2021!A:A,1,FALSE)),TRUE,FALSE)</f>
        <v>1</v>
      </c>
      <c r="CE254" t="str">
        <f>INDEX('C5 - Emissions methodology 2018'!$A$2:$K$2628,MATCH($A254,'C5 - Emissions methodology 2018'!$A$2:$A$2628,0),MATCH(CE$1,'C5 - Emissions methodology 2018'!$A$1:$K$1,0))</f>
        <v>Services</v>
      </c>
    </row>
    <row r="255" spans="1:83" x14ac:dyDescent="0.25">
      <c r="A255">
        <v>10233</v>
      </c>
      <c r="B255" t="s">
        <v>319</v>
      </c>
      <c r="C255" t="s">
        <v>27</v>
      </c>
      <c r="D255">
        <v>0</v>
      </c>
      <c r="E255" t="s">
        <v>28</v>
      </c>
      <c r="F255" t="s">
        <v>23</v>
      </c>
      <c r="G255">
        <v>2008</v>
      </c>
      <c r="H255">
        <v>835282</v>
      </c>
      <c r="I255">
        <v>100</v>
      </c>
      <c r="J255">
        <v>2020</v>
      </c>
      <c r="K255">
        <v>20</v>
      </c>
      <c r="L255">
        <v>100</v>
      </c>
      <c r="M255">
        <v>2017</v>
      </c>
      <c r="N255">
        <v>668225.6</v>
      </c>
      <c r="O255" t="s">
        <v>24</v>
      </c>
      <c r="P255">
        <v>2.8454493818585398</v>
      </c>
      <c r="Q255">
        <v>1</v>
      </c>
      <c r="R255" t="s">
        <v>25</v>
      </c>
      <c r="S255">
        <v>668225.6</v>
      </c>
      <c r="T255">
        <v>-1.11368485725649E-2</v>
      </c>
      <c r="AM255">
        <v>835282</v>
      </c>
      <c r="AN255">
        <v>816720.17777777696</v>
      </c>
      <c r="AO255">
        <v>798158.35555555497</v>
      </c>
      <c r="AP255">
        <v>779596.53333333298</v>
      </c>
      <c r="AQ255">
        <v>761034.71111111098</v>
      </c>
      <c r="AR255">
        <v>742472.88888888899</v>
      </c>
      <c r="AS255">
        <v>723911.06666666595</v>
      </c>
      <c r="AT255">
        <v>705349.24444444396</v>
      </c>
      <c r="AU255">
        <v>686787.42222222197</v>
      </c>
      <c r="AV255">
        <v>668225.6</v>
      </c>
      <c r="AW255">
        <v>668225.6</v>
      </c>
      <c r="AX255">
        <v>668225.6</v>
      </c>
      <c r="AY255">
        <v>668225.6</v>
      </c>
      <c r="AZ255">
        <v>660783.67268048797</v>
      </c>
      <c r="BA255">
        <v>653424.62497862196</v>
      </c>
      <c r="BB255">
        <v>646147.53387665004</v>
      </c>
      <c r="BC255">
        <v>638951.48663633002</v>
      </c>
      <c r="BD255">
        <v>631835.58068444603</v>
      </c>
      <c r="BE255">
        <v>624798.92349960504</v>
      </c>
      <c r="BF255">
        <v>617840.63250028796</v>
      </c>
      <c r="BG255">
        <v>610959.83493415394</v>
      </c>
      <c r="BH255">
        <v>604155.66776857397</v>
      </c>
      <c r="BI255">
        <v>597427.27758237801</v>
      </c>
      <c r="BJ255">
        <v>590773.820458823</v>
      </c>
      <c r="BK255">
        <v>584194.46187973802</v>
      </c>
      <c r="BL255">
        <v>577688.37662085204</v>
      </c>
      <c r="BM255">
        <v>571254.74864829495</v>
      </c>
      <c r="BN255">
        <v>564892.77101624</v>
      </c>
      <c r="BO255">
        <v>558601.64576569595</v>
      </c>
      <c r="BP255">
        <v>552380.58382441802</v>
      </c>
      <c r="BQ255">
        <v>546228.80490793998</v>
      </c>
      <c r="BR255">
        <v>540145.53742170695</v>
      </c>
      <c r="BS255">
        <v>534130.01836429501</v>
      </c>
      <c r="BT255">
        <v>528181.49323171005</v>
      </c>
      <c r="BU255">
        <v>522299.21592275798</v>
      </c>
      <c r="BV255">
        <v>516482.448645456</v>
      </c>
      <c r="BW255">
        <v>510730.46182450402</v>
      </c>
      <c r="BX255">
        <v>505042.53400976898</v>
      </c>
      <c r="BY255">
        <v>499417.95178579801</v>
      </c>
      <c r="BZ255">
        <v>493856.00968233898</v>
      </c>
      <c r="CA255">
        <v>488356.01008585503</v>
      </c>
      <c r="CB255">
        <v>482917.26315202698</v>
      </c>
      <c r="CC255">
        <v>477539.08671922499</v>
      </c>
      <c r="CD255" s="8" t="b">
        <f>IF(ISNUMBER(VLOOKUP(A255,profiles_2021!A:A,1,FALSE)),TRUE,FALSE)</f>
        <v>1</v>
      </c>
      <c r="CE255" t="str">
        <f>INDEX('C5 - Emissions methodology 2018'!$A$2:$K$2628,MATCH($A255,'C5 - Emissions methodology 2018'!$A$2:$A$2628,0),MATCH(CE$1,'C5 - Emissions methodology 2018'!$A$1:$K$1,0))</f>
        <v>Retail</v>
      </c>
    </row>
    <row r="256" spans="1:83" x14ac:dyDescent="0.25">
      <c r="A256">
        <v>23110</v>
      </c>
      <c r="B256" t="s">
        <v>320</v>
      </c>
      <c r="C256" t="s">
        <v>41</v>
      </c>
      <c r="D256">
        <v>2018</v>
      </c>
      <c r="E256" t="s">
        <v>22</v>
      </c>
      <c r="F256" t="s">
        <v>23</v>
      </c>
      <c r="G256">
        <v>2016</v>
      </c>
      <c r="H256">
        <v>1500319</v>
      </c>
      <c r="I256">
        <v>100</v>
      </c>
      <c r="J256">
        <v>2030</v>
      </c>
      <c r="K256">
        <v>30</v>
      </c>
      <c r="L256">
        <v>0</v>
      </c>
      <c r="M256">
        <v>2017</v>
      </c>
      <c r="N256">
        <v>1500319</v>
      </c>
      <c r="O256" t="s">
        <v>45</v>
      </c>
      <c r="P256">
        <v>2.95039393433902</v>
      </c>
      <c r="Q256">
        <v>1</v>
      </c>
      <c r="R256" t="s">
        <v>25</v>
      </c>
      <c r="S256">
        <v>1050223.3</v>
      </c>
      <c r="T256">
        <v>-1.11368485725649E-2</v>
      </c>
      <c r="AU256">
        <v>1500319</v>
      </c>
      <c r="AV256">
        <v>1500319</v>
      </c>
      <c r="AW256">
        <v>1465696.2538461499</v>
      </c>
      <c r="AX256">
        <v>1431073.5076923</v>
      </c>
      <c r="AY256">
        <v>1396450.7615384599</v>
      </c>
      <c r="AZ256">
        <v>1361828.01538461</v>
      </c>
      <c r="BA256">
        <v>1327205.2692307599</v>
      </c>
      <c r="BB256">
        <v>1292582.5230769201</v>
      </c>
      <c r="BC256">
        <v>1257959.77692307</v>
      </c>
      <c r="BD256">
        <v>1223337.0307692301</v>
      </c>
      <c r="BE256">
        <v>1188714.28461538</v>
      </c>
      <c r="BF256">
        <v>1154091.5384615301</v>
      </c>
      <c r="BG256">
        <v>1119468.79230769</v>
      </c>
      <c r="BH256">
        <v>1084846.0461538399</v>
      </c>
      <c r="BI256">
        <v>1050223.3</v>
      </c>
      <c r="BJ256">
        <v>1038527.12214052</v>
      </c>
      <c r="BK256">
        <v>1026961.20284274</v>
      </c>
      <c r="BL256">
        <v>1015524.0914367801</v>
      </c>
      <c r="BM256">
        <v>1004214.35340865</v>
      </c>
      <c r="BN256">
        <v>993030.57022034901</v>
      </c>
      <c r="BO256">
        <v>981971.33913187799</v>
      </c>
      <c r="BP256">
        <v>971035.27302536694</v>
      </c>
      <c r="BQ256">
        <v>960221.00023106404</v>
      </c>
      <c r="BR256">
        <v>949527.16435529396</v>
      </c>
      <c r="BS256">
        <v>938952.42411033204</v>
      </c>
      <c r="BT256">
        <v>928495.45314617304</v>
      </c>
      <c r="BU256">
        <v>918154.93988416903</v>
      </c>
      <c r="BV256">
        <v>907929.58735252602</v>
      </c>
      <c r="BW256">
        <v>897818.11302362999</v>
      </c>
      <c r="BX256">
        <v>887819.24865317997</v>
      </c>
      <c r="BY256">
        <v>877931.74012112105</v>
      </c>
      <c r="BZ256">
        <v>868154.34727434302</v>
      </c>
      <c r="CA256">
        <v>858485.84377113497</v>
      </c>
      <c r="CB256">
        <v>848925.01692736498</v>
      </c>
      <c r="CC256">
        <v>839470.66756438301</v>
      </c>
      <c r="CD256" s="8" t="b">
        <f>IF(ISNUMBER(VLOOKUP(A256,profiles_2021!A:A,1,FALSE)),TRUE,FALSE)</f>
        <v>1</v>
      </c>
      <c r="CE256" t="str">
        <f>INDEX('C5 - Emissions methodology 2018'!$A$2:$K$2628,MATCH($A256,'C5 - Emissions methodology 2018'!$A$2:$A$2628,0),MATCH(CE$1,'C5 - Emissions methodology 2018'!$A$1:$K$1,0))</f>
        <v>Materials</v>
      </c>
    </row>
    <row r="257" spans="1:83" hidden="1" x14ac:dyDescent="0.25">
      <c r="A257">
        <v>52715</v>
      </c>
      <c r="B257" t="s">
        <v>321</v>
      </c>
      <c r="C257" t="s">
        <v>208</v>
      </c>
      <c r="D257">
        <v>2017</v>
      </c>
      <c r="E257" t="s">
        <v>28</v>
      </c>
      <c r="F257" t="s">
        <v>23</v>
      </c>
      <c r="G257">
        <v>2017</v>
      </c>
      <c r="H257">
        <v>308161</v>
      </c>
      <c r="I257">
        <v>100</v>
      </c>
      <c r="J257">
        <v>2018</v>
      </c>
      <c r="K257">
        <v>2</v>
      </c>
      <c r="L257">
        <v>0</v>
      </c>
      <c r="M257">
        <v>2017</v>
      </c>
      <c r="N257">
        <v>308161</v>
      </c>
      <c r="O257" t="s">
        <v>45</v>
      </c>
      <c r="P257">
        <v>2.6644210600024398</v>
      </c>
      <c r="Q257">
        <v>1</v>
      </c>
      <c r="R257" t="s">
        <v>25</v>
      </c>
      <c r="S257">
        <v>301997.78000000003</v>
      </c>
      <c r="T257">
        <v>-1.11368485725649E-2</v>
      </c>
      <c r="AV257">
        <v>308161</v>
      </c>
      <c r="AW257">
        <v>301997.78000000003</v>
      </c>
      <c r="AX257">
        <v>298634.47645488899</v>
      </c>
      <c r="AY257">
        <v>295308.62951206299</v>
      </c>
      <c r="AZ257">
        <v>292019.82202301599</v>
      </c>
      <c r="BA257">
        <v>288767.641484958</v>
      </c>
      <c r="BB257">
        <v>285551.67998908402</v>
      </c>
      <c r="BC257">
        <v>282371.53416940401</v>
      </c>
      <c r="BD257">
        <v>279226.80515215598</v>
      </c>
      <c r="BE257">
        <v>276117.09850577498</v>
      </c>
      <c r="BF257">
        <v>273042.02419142099</v>
      </c>
      <c r="BG257">
        <v>270001.19651405403</v>
      </c>
      <c r="BH257">
        <v>266994.23407406599</v>
      </c>
      <c r="BI257">
        <v>264020.75971943501</v>
      </c>
      <c r="BJ257">
        <v>261080.400498426</v>
      </c>
      <c r="BK257">
        <v>258172.78761281099</v>
      </c>
      <c r="BL257">
        <v>255297.55637161</v>
      </c>
      <c r="BM257">
        <v>252454.34614535299</v>
      </c>
      <c r="BN257">
        <v>249642.800320846</v>
      </c>
      <c r="BO257">
        <v>246862.56625644199</v>
      </c>
      <c r="BP257">
        <v>244113.29523780901</v>
      </c>
      <c r="BQ257">
        <v>241394.64243419599</v>
      </c>
      <c r="BR257">
        <v>238706.26685517799</v>
      </c>
      <c r="BS257">
        <v>236047.83130789001</v>
      </c>
      <c r="BT257">
        <v>233419.002354731</v>
      </c>
      <c r="BU257">
        <v>230819.45027154699</v>
      </c>
      <c r="BV257">
        <v>228248.84900627099</v>
      </c>
      <c r="BW257">
        <v>225706.87613802601</v>
      </c>
      <c r="BX257">
        <v>223193.21283669001</v>
      </c>
      <c r="BY257">
        <v>220707.54382290301</v>
      </c>
      <c r="BZ257">
        <v>218249.557328525</v>
      </c>
      <c r="CA257">
        <v>215818.94505752801</v>
      </c>
      <c r="CB257">
        <v>213415.40214733101</v>
      </c>
      <c r="CC257">
        <v>211038.62713056299</v>
      </c>
      <c r="CD257" s="8" t="b">
        <f>IF(ISNUMBER(VLOOKUP(A257,profiles_2021!A:A,1,FALSE)),TRUE,FALSE)</f>
        <v>0</v>
      </c>
      <c r="CE257" t="str">
        <f>INDEX('C5 - Emissions methodology 2018'!$A$2:$K$2628,MATCH($A257,'C5 - Emissions methodology 2018'!$A$2:$A$2628,0),MATCH(CE$1,'C5 - Emissions methodology 2018'!$A$1:$K$1,0))</f>
        <v>Manufacturing</v>
      </c>
    </row>
    <row r="258" spans="1:83" hidden="1" x14ac:dyDescent="0.25">
      <c r="A258">
        <v>10268</v>
      </c>
      <c r="B258" t="s">
        <v>322</v>
      </c>
      <c r="C258" t="s">
        <v>172</v>
      </c>
      <c r="D258">
        <v>2013</v>
      </c>
      <c r="E258" t="s">
        <v>28</v>
      </c>
      <c r="F258" t="s">
        <v>23</v>
      </c>
      <c r="G258">
        <v>2007</v>
      </c>
      <c r="H258">
        <v>2951380</v>
      </c>
      <c r="I258">
        <v>100</v>
      </c>
      <c r="J258">
        <v>2020</v>
      </c>
      <c r="K258">
        <v>46.13</v>
      </c>
      <c r="L258">
        <v>92.85</v>
      </c>
      <c r="M258">
        <v>2017</v>
      </c>
      <c r="N258">
        <v>1687253.624971</v>
      </c>
      <c r="O258" t="s">
        <v>24</v>
      </c>
      <c r="P258">
        <v>3.1069609916585401</v>
      </c>
      <c r="Q258">
        <v>1</v>
      </c>
      <c r="R258" t="s">
        <v>25</v>
      </c>
      <c r="S258">
        <v>1589908.406</v>
      </c>
      <c r="T258">
        <v>-1.11368485725649E-2</v>
      </c>
      <c r="AL258">
        <v>2951380</v>
      </c>
      <c r="AM258">
        <v>2824967.3624971001</v>
      </c>
      <c r="AN258">
        <v>2698554.7249941998</v>
      </c>
      <c r="AO258">
        <v>2572142.0874913</v>
      </c>
      <c r="AP258">
        <v>2445729.4499884001</v>
      </c>
      <c r="AQ258">
        <v>2319316.8124854998</v>
      </c>
      <c r="AR258">
        <v>2192904.1749825999</v>
      </c>
      <c r="AS258">
        <v>2066491.5374797001</v>
      </c>
      <c r="AT258">
        <v>1940078.8999768</v>
      </c>
      <c r="AU258">
        <v>1813666.2624739001</v>
      </c>
      <c r="AV258">
        <v>1687253.624971</v>
      </c>
      <c r="AW258">
        <v>1654805.2186473301</v>
      </c>
      <c r="AX258">
        <v>1622356.8123236599</v>
      </c>
      <c r="AY258">
        <v>1589908.406</v>
      </c>
      <c r="AZ258">
        <v>1572201.8368381299</v>
      </c>
      <c r="BA258">
        <v>1554692.4630557499</v>
      </c>
      <c r="BB258">
        <v>1537378.08851779</v>
      </c>
      <c r="BC258">
        <v>1520256.5415471899</v>
      </c>
      <c r="BD258">
        <v>1503325.6746525301</v>
      </c>
      <c r="BE258">
        <v>1486583.36425867</v>
      </c>
      <c r="BF258">
        <v>1470027.5104404299</v>
      </c>
      <c r="BG258">
        <v>1453656.0366591499</v>
      </c>
      <c r="BH258">
        <v>1437466.8895022799</v>
      </c>
      <c r="BI258">
        <v>1421458.0384258199</v>
      </c>
      <c r="BJ258">
        <v>1405627.47549962</v>
      </c>
      <c r="BK258">
        <v>1389973.21515554</v>
      </c>
      <c r="BL258">
        <v>1374493.29393843</v>
      </c>
      <c r="BM258">
        <v>1359185.7702598299</v>
      </c>
      <c r="BN258">
        <v>1344048.72415446</v>
      </c>
      <c r="BO258">
        <v>1329080.2570394101</v>
      </c>
      <c r="BP258">
        <v>1314278.49147597</v>
      </c>
      <c r="BQ258">
        <v>1299641.57093423</v>
      </c>
      <c r="BR258">
        <v>1285167.65956012</v>
      </c>
      <c r="BS258">
        <v>1270854.9419452399</v>
      </c>
      <c r="BT258">
        <v>1256701.6228991</v>
      </c>
      <c r="BU258">
        <v>1242705.92722398</v>
      </c>
      <c r="BV258">
        <v>1228866.09949226</v>
      </c>
      <c r="BW258">
        <v>1215180.40382625</v>
      </c>
      <c r="BX258">
        <v>1201647.1236804901</v>
      </c>
      <c r="BY258">
        <v>1188264.5616264001</v>
      </c>
      <c r="BZ258">
        <v>1175031.03913942</v>
      </c>
      <c r="CA258">
        <v>1161944.89638847</v>
      </c>
      <c r="CB258">
        <v>1149004.49202772</v>
      </c>
      <c r="CC258">
        <v>1136208.2029908099</v>
      </c>
      <c r="CD258" s="8" t="b">
        <f>IF(ISNUMBER(VLOOKUP(A258,profiles_2021!A:A,1,FALSE)),TRUE,FALSE)</f>
        <v>0</v>
      </c>
      <c r="CE258" t="str">
        <f>INDEX('C5 - Emissions methodology 2018'!$A$2:$K$2628,MATCH($A258,'C5 - Emissions methodology 2018'!$A$2:$A$2628,0),MATCH(CE$1,'C5 - Emissions methodology 2018'!$A$1:$K$1,0))</f>
        <v>Infrastructure</v>
      </c>
    </row>
    <row r="259" spans="1:83" x14ac:dyDescent="0.25">
      <c r="A259">
        <v>10227</v>
      </c>
      <c r="B259" t="s">
        <v>323</v>
      </c>
      <c r="C259" t="s">
        <v>172</v>
      </c>
      <c r="D259">
        <v>2015</v>
      </c>
      <c r="E259" t="s">
        <v>28</v>
      </c>
      <c r="F259" t="s">
        <v>23</v>
      </c>
      <c r="G259">
        <v>2014</v>
      </c>
      <c r="H259">
        <v>890950</v>
      </c>
      <c r="I259">
        <v>100</v>
      </c>
      <c r="J259">
        <v>2030</v>
      </c>
      <c r="K259">
        <v>22.3</v>
      </c>
      <c r="L259">
        <v>0</v>
      </c>
      <c r="M259">
        <v>2017</v>
      </c>
      <c r="N259">
        <v>890950</v>
      </c>
      <c r="O259" t="s">
        <v>24</v>
      </c>
      <c r="P259">
        <v>2.8733329974390198</v>
      </c>
      <c r="Q259">
        <v>1</v>
      </c>
      <c r="R259" t="s">
        <v>25</v>
      </c>
      <c r="S259">
        <v>692268.15</v>
      </c>
      <c r="T259">
        <v>-1.11368485725649E-2</v>
      </c>
      <c r="AS259">
        <v>890950</v>
      </c>
      <c r="AT259">
        <v>890950</v>
      </c>
      <c r="AU259">
        <v>890950</v>
      </c>
      <c r="AV259">
        <v>890950</v>
      </c>
      <c r="AW259">
        <v>875666.78076922998</v>
      </c>
      <c r="AX259">
        <v>860383.56153846101</v>
      </c>
      <c r="AY259">
        <v>845100.34230769204</v>
      </c>
      <c r="AZ259">
        <v>829817.12307692296</v>
      </c>
      <c r="BA259">
        <v>814533.90384615306</v>
      </c>
      <c r="BB259">
        <v>799250.68461538397</v>
      </c>
      <c r="BC259">
        <v>783967.465384615</v>
      </c>
      <c r="BD259">
        <v>768684.24615384603</v>
      </c>
      <c r="BE259">
        <v>753401.02692307695</v>
      </c>
      <c r="BF259">
        <v>738117.80769230705</v>
      </c>
      <c r="BG259">
        <v>722834.58846153796</v>
      </c>
      <c r="BH259">
        <v>707551.36923076899</v>
      </c>
      <c r="BI259">
        <v>692268.15</v>
      </c>
      <c r="BJ259">
        <v>684558.46444183995</v>
      </c>
      <c r="BK259">
        <v>676934.64048428403</v>
      </c>
      <c r="BL259">
        <v>669395.72189968603</v>
      </c>
      <c r="BM259">
        <v>661940.76310976699</v>
      </c>
      <c r="BN259">
        <v>654568.82906700496</v>
      </c>
      <c r="BO259">
        <v>647278.99513736495</v>
      </c>
      <c r="BP259">
        <v>640070.34698431799</v>
      </c>
      <c r="BQ259">
        <v>632941.98045416502</v>
      </c>
      <c r="BR259">
        <v>625893.00146262697</v>
      </c>
      <c r="BS259">
        <v>618922.52588271</v>
      </c>
      <c r="BT259">
        <v>612029.67943380505</v>
      </c>
      <c r="BU259">
        <v>605213.59757203504</v>
      </c>
      <c r="BV259">
        <v>598473.42538181797</v>
      </c>
      <c r="BW259">
        <v>591808.31746863597</v>
      </c>
      <c r="BX259">
        <v>585217.43785300397</v>
      </c>
      <c r="BY259">
        <v>578699.95986561</v>
      </c>
      <c r="BZ259">
        <v>572255.06604363804</v>
      </c>
      <c r="CA259">
        <v>565881.94802822697</v>
      </c>
      <c r="CB259">
        <v>559579.80646308803</v>
      </c>
      <c r="CC259">
        <v>553347.85089424404</v>
      </c>
      <c r="CD259" s="8" t="b">
        <f>IF(ISNUMBER(VLOOKUP(A259,profiles_2021!A:A,1,FALSE)),TRUE,FALSE)</f>
        <v>1</v>
      </c>
      <c r="CE259" t="str">
        <f>INDEX('C5 - Emissions methodology 2018'!$A$2:$K$2628,MATCH($A259,'C5 - Emissions methodology 2018'!$A$2:$A$2628,0),MATCH(CE$1,'C5 - Emissions methodology 2018'!$A$1:$K$1,0))</f>
        <v>Infrastructure</v>
      </c>
    </row>
    <row r="260" spans="1:83" x14ac:dyDescent="0.25">
      <c r="A260">
        <v>10331</v>
      </c>
      <c r="B260" t="s">
        <v>324</v>
      </c>
      <c r="C260" t="s">
        <v>27</v>
      </c>
      <c r="D260">
        <v>2000</v>
      </c>
      <c r="E260" t="s">
        <v>44</v>
      </c>
      <c r="F260" t="s">
        <v>33</v>
      </c>
      <c r="G260">
        <v>2000</v>
      </c>
      <c r="H260">
        <v>2664031</v>
      </c>
      <c r="I260">
        <v>80</v>
      </c>
      <c r="J260">
        <v>2020</v>
      </c>
      <c r="K260">
        <v>40</v>
      </c>
      <c r="L260">
        <v>94.5</v>
      </c>
      <c r="M260">
        <v>2018</v>
      </c>
      <c r="N260">
        <v>1657027.2819999999</v>
      </c>
      <c r="O260" t="s">
        <v>24</v>
      </c>
      <c r="P260">
        <v>2.5156322567585399</v>
      </c>
      <c r="Q260">
        <v>1</v>
      </c>
      <c r="R260" t="s">
        <v>25</v>
      </c>
      <c r="S260">
        <v>1598418.6</v>
      </c>
      <c r="T260">
        <v>-1.11368485725649E-2</v>
      </c>
      <c r="AE260">
        <v>2664031</v>
      </c>
      <c r="AF260">
        <v>2608086.3489999999</v>
      </c>
      <c r="AG260">
        <v>2552141.6979999999</v>
      </c>
      <c r="AH260">
        <v>2496197.0469999998</v>
      </c>
      <c r="AI260">
        <v>2440252.3960000002</v>
      </c>
      <c r="AJ260">
        <v>2384307.7450000001</v>
      </c>
      <c r="AK260">
        <v>2328363.094</v>
      </c>
      <c r="AL260">
        <v>2272418.443</v>
      </c>
      <c r="AM260">
        <v>2216473.7919999999</v>
      </c>
      <c r="AN260">
        <v>2160529.1409999998</v>
      </c>
      <c r="AO260">
        <v>2104584.4900000002</v>
      </c>
      <c r="AP260">
        <v>2048639.8389999999</v>
      </c>
      <c r="AQ260">
        <v>1992695.1880000001</v>
      </c>
      <c r="AR260">
        <v>1936750.537</v>
      </c>
      <c r="AS260">
        <v>1880805.8859999999</v>
      </c>
      <c r="AT260">
        <v>1824861.2350000001</v>
      </c>
      <c r="AU260">
        <v>1768916.58399999</v>
      </c>
      <c r="AV260">
        <v>1712971.933</v>
      </c>
      <c r="AW260">
        <v>1657027.2819999999</v>
      </c>
      <c r="AX260">
        <v>1627722.9410000001</v>
      </c>
      <c r="AY260">
        <v>1598418.6</v>
      </c>
      <c r="AZ260">
        <v>1580617.25409622</v>
      </c>
      <c r="BA260">
        <v>1563014.1590861699</v>
      </c>
      <c r="BB260">
        <v>1545607.10707965</v>
      </c>
      <c r="BC260">
        <v>1528393.91477543</v>
      </c>
      <c r="BD260">
        <v>1511372.4231873399</v>
      </c>
      <c r="BE260">
        <v>1494540.49737356</v>
      </c>
      <c r="BF260">
        <v>1477896.0261687399</v>
      </c>
      <c r="BG260">
        <v>1461436.9219193</v>
      </c>
      <c r="BH260">
        <v>1445161.1202215301</v>
      </c>
      <c r="BI260">
        <v>1429066.5796626699</v>
      </c>
      <c r="BJ260">
        <v>1413151.2815648499</v>
      </c>
      <c r="BK260">
        <v>1397413.22973194</v>
      </c>
      <c r="BL260">
        <v>1381850.45019911</v>
      </c>
      <c r="BM260">
        <v>1366460.9909853199</v>
      </c>
      <c r="BN260">
        <v>1351242.92184839</v>
      </c>
      <c r="BO260">
        <v>1336194.3340430199</v>
      </c>
      <c r="BP260">
        <v>1321313.3400812601</v>
      </c>
      <c r="BQ260">
        <v>1306598.07349587</v>
      </c>
      <c r="BR260">
        <v>1292046.68860614</v>
      </c>
      <c r="BS260">
        <v>1277657.36028645</v>
      </c>
      <c r="BT260">
        <v>1263428.28373731</v>
      </c>
      <c r="BU260">
        <v>1249357.67425904</v>
      </c>
      <c r="BV260">
        <v>1235443.76702784</v>
      </c>
      <c r="BW260">
        <v>1221684.8168745299</v>
      </c>
      <c r="BX260">
        <v>1208079.0980656</v>
      </c>
      <c r="BY260">
        <v>1194624.90408676</v>
      </c>
      <c r="BZ260">
        <v>1181320.5474289299</v>
      </c>
      <c r="CA260">
        <v>1168164.35937656</v>
      </c>
      <c r="CB260">
        <v>1155154.6897983099</v>
      </c>
      <c r="CC260">
        <v>1142289.9069401401</v>
      </c>
      <c r="CD260" s="8" t="b">
        <f>IF(ISNUMBER(VLOOKUP(A260,profiles_2021!A:A,1,FALSE)),TRUE,FALSE)</f>
        <v>1</v>
      </c>
      <c r="CE260" t="str">
        <f>INDEX('C5 - Emissions methodology 2018'!$A$2:$K$2628,MATCH($A260,'C5 - Emissions methodology 2018'!$A$2:$A$2628,0),MATCH(CE$1,'C5 - Emissions methodology 2018'!$A$1:$K$1,0))</f>
        <v>Retail</v>
      </c>
    </row>
    <row r="261" spans="1:83" hidden="1" x14ac:dyDescent="0.25">
      <c r="A261">
        <v>35790</v>
      </c>
      <c r="B261" t="s">
        <v>325</v>
      </c>
      <c r="C261" t="s">
        <v>27</v>
      </c>
      <c r="D261">
        <v>0</v>
      </c>
      <c r="E261" t="s">
        <v>28</v>
      </c>
      <c r="F261" t="s">
        <v>23</v>
      </c>
      <c r="G261">
        <v>2010</v>
      </c>
      <c r="H261">
        <v>28189</v>
      </c>
      <c r="I261">
        <v>100</v>
      </c>
      <c r="J261">
        <v>2020</v>
      </c>
      <c r="K261">
        <v>25</v>
      </c>
      <c r="L261">
        <v>18</v>
      </c>
      <c r="M261">
        <v>2017</v>
      </c>
      <c r="N261">
        <v>23121.02</v>
      </c>
      <c r="O261" t="s">
        <v>24</v>
      </c>
      <c r="P261">
        <v>2.8953686726585399</v>
      </c>
      <c r="Q261">
        <v>1</v>
      </c>
      <c r="R261" t="s">
        <v>25</v>
      </c>
      <c r="S261">
        <v>21141.75</v>
      </c>
      <c r="T261">
        <v>-1.11368485725649E-2</v>
      </c>
      <c r="AO261">
        <v>28189</v>
      </c>
      <c r="AP261">
        <v>27465.002857142801</v>
      </c>
      <c r="AQ261">
        <v>26741.0057142857</v>
      </c>
      <c r="AR261">
        <v>26017.008571428501</v>
      </c>
      <c r="AS261">
        <v>25293.011428571401</v>
      </c>
      <c r="AT261">
        <v>24569.014285714198</v>
      </c>
      <c r="AU261">
        <v>23845.017142857101</v>
      </c>
      <c r="AV261">
        <v>23121.02</v>
      </c>
      <c r="AW261">
        <v>22461.2633333333</v>
      </c>
      <c r="AX261">
        <v>21801.506666666599</v>
      </c>
      <c r="AY261">
        <v>21141.75</v>
      </c>
      <c r="AZ261">
        <v>20906.2975316909</v>
      </c>
      <c r="BA261">
        <v>20673.467261867499</v>
      </c>
      <c r="BB261">
        <v>20443.2299875022</v>
      </c>
      <c r="BC261">
        <v>20215.556830797301</v>
      </c>
      <c r="BD261">
        <v>19990.4192355626</v>
      </c>
      <c r="BE261">
        <v>19767.788963634099</v>
      </c>
      <c r="BF261">
        <v>19547.638091331599</v>
      </c>
      <c r="BG261">
        <v>19329.9390059572</v>
      </c>
      <c r="BH261">
        <v>19114.664402330902</v>
      </c>
      <c r="BI261">
        <v>18901.787279366799</v>
      </c>
      <c r="BJ261">
        <v>18691.280936685602</v>
      </c>
      <c r="BK261">
        <v>18483.1189712665</v>
      </c>
      <c r="BL261">
        <v>18277.275274134801</v>
      </c>
      <c r="BM261">
        <v>18073.724027087599</v>
      </c>
      <c r="BN261">
        <v>17872.439699455601</v>
      </c>
      <c r="BO261">
        <v>17673.397044900499</v>
      </c>
      <c r="BP261">
        <v>17476.571098248602</v>
      </c>
      <c r="BQ261">
        <v>17281.937172359801</v>
      </c>
      <c r="BR261">
        <v>17089.470855030599</v>
      </c>
      <c r="BS261">
        <v>16899.148005932901</v>
      </c>
      <c r="BT261">
        <v>16710.9447535855</v>
      </c>
      <c r="BU261">
        <v>16524.837492360301</v>
      </c>
      <c r="BV261">
        <v>16340.8028795216</v>
      </c>
      <c r="BW261">
        <v>16158.8178322982</v>
      </c>
      <c r="BX261">
        <v>15978.8595249883</v>
      </c>
      <c r="BY261">
        <v>15800.905386096199</v>
      </c>
      <c r="BZ261">
        <v>15624.933095501799</v>
      </c>
      <c r="CA261">
        <v>15450.920581660799</v>
      </c>
      <c r="CB261">
        <v>15278.8460188361</v>
      </c>
      <c r="CC261">
        <v>15108.687824360801</v>
      </c>
      <c r="CD261" s="8" t="b">
        <f>IF(ISNUMBER(VLOOKUP(A261,profiles_2021!A:A,1,FALSE)),TRUE,FALSE)</f>
        <v>0</v>
      </c>
      <c r="CE261" t="str">
        <f>INDEX('C5 - Emissions methodology 2018'!$A$2:$K$2628,MATCH($A261,'C5 - Emissions methodology 2018'!$A$2:$A$2628,0),MATCH(CE$1,'C5 - Emissions methodology 2018'!$A$1:$K$1,0))</f>
        <v>Infrastructure</v>
      </c>
    </row>
    <row r="262" spans="1:83" hidden="1" x14ac:dyDescent="0.25">
      <c r="A262">
        <v>10350</v>
      </c>
      <c r="B262" t="s">
        <v>326</v>
      </c>
      <c r="C262" t="s">
        <v>211</v>
      </c>
      <c r="D262">
        <v>2017</v>
      </c>
      <c r="E262" t="s">
        <v>28</v>
      </c>
      <c r="F262" t="s">
        <v>23</v>
      </c>
      <c r="G262">
        <v>2016</v>
      </c>
      <c r="H262">
        <v>950000</v>
      </c>
      <c r="I262">
        <v>100</v>
      </c>
      <c r="J262">
        <v>2020</v>
      </c>
      <c r="K262">
        <v>10.7</v>
      </c>
      <c r="L262">
        <v>0</v>
      </c>
      <c r="M262">
        <v>2017</v>
      </c>
      <c r="N262">
        <v>950000</v>
      </c>
      <c r="O262" t="s">
        <v>24</v>
      </c>
      <c r="P262">
        <v>2.75246085365854</v>
      </c>
      <c r="Q262">
        <v>1</v>
      </c>
      <c r="R262" t="s">
        <v>25</v>
      </c>
      <c r="S262">
        <v>848350</v>
      </c>
      <c r="T262">
        <v>-1.11368485725649E-2</v>
      </c>
      <c r="AU262">
        <v>950000</v>
      </c>
      <c r="AV262">
        <v>950000</v>
      </c>
      <c r="AW262">
        <v>916116.66666666605</v>
      </c>
      <c r="AX262">
        <v>882233.33333333302</v>
      </c>
      <c r="AY262">
        <v>848350</v>
      </c>
      <c r="AZ262">
        <v>838902.05451346398</v>
      </c>
      <c r="BA262">
        <v>829559.32936513401</v>
      </c>
      <c r="BB262">
        <v>820320.65273203596</v>
      </c>
      <c r="BC262">
        <v>811184.86584161199</v>
      </c>
      <c r="BD262">
        <v>802150.822826377</v>
      </c>
      <c r="BE262">
        <v>793217.39058020199</v>
      </c>
      <c r="BF262">
        <v>784383.44861618499</v>
      </c>
      <c r="BG262">
        <v>775647.88892612001</v>
      </c>
      <c r="BH262">
        <v>767009.61584152002</v>
      </c>
      <c r="BI262">
        <v>758467.54589619196</v>
      </c>
      <c r="BJ262">
        <v>750020.60769034096</v>
      </c>
      <c r="BK262">
        <v>741667.74175619101</v>
      </c>
      <c r="BL262">
        <v>733407.90042509604</v>
      </c>
      <c r="BM262">
        <v>725240.04769613896</v>
      </c>
      <c r="BN262">
        <v>717163.15910618706</v>
      </c>
      <c r="BO262">
        <v>709176.22160139901</v>
      </c>
      <c r="BP262">
        <v>701278.23341016099</v>
      </c>
      <c r="BQ262">
        <v>693468.20391743595</v>
      </c>
      <c r="BR262">
        <v>685745.15354051895</v>
      </c>
      <c r="BS262">
        <v>678108.11360616796</v>
      </c>
      <c r="BT262">
        <v>670556.12622910796</v>
      </c>
      <c r="BU262">
        <v>663088.24419188895</v>
      </c>
      <c r="BV262">
        <v>655703.53082607605</v>
      </c>
      <c r="BW262">
        <v>648401.05989477003</v>
      </c>
      <c r="BX262">
        <v>641179.91547643102</v>
      </c>
      <c r="BY262">
        <v>634039.19184999994</v>
      </c>
      <c r="BZ262">
        <v>626977.993381295</v>
      </c>
      <c r="CA262">
        <v>619995.43441067694</v>
      </c>
      <c r="CB262">
        <v>613090.63914196403</v>
      </c>
      <c r="CC262">
        <v>606262.74153258302</v>
      </c>
      <c r="CD262" s="8" t="b">
        <f>IF(ISNUMBER(VLOOKUP(A262,profiles_2021!A:A,1,FALSE)),TRUE,FALSE)</f>
        <v>0</v>
      </c>
      <c r="CE262" t="str">
        <f>INDEX('C5 - Emissions methodology 2018'!$A$2:$K$2628,MATCH($A262,'C5 - Emissions methodology 2018'!$A$2:$A$2628,0),MATCH(CE$1,'C5 - Emissions methodology 2018'!$A$1:$K$1,0))</f>
        <v>Materials</v>
      </c>
    </row>
    <row r="263" spans="1:83" x14ac:dyDescent="0.25">
      <c r="A263">
        <v>8055</v>
      </c>
      <c r="B263" t="s">
        <v>327</v>
      </c>
      <c r="C263" t="s">
        <v>27</v>
      </c>
      <c r="D263">
        <v>2017</v>
      </c>
      <c r="E263" t="s">
        <v>28</v>
      </c>
      <c r="F263" t="s">
        <v>23</v>
      </c>
      <c r="G263">
        <v>2017</v>
      </c>
      <c r="H263">
        <v>154104</v>
      </c>
      <c r="I263">
        <v>100</v>
      </c>
      <c r="J263">
        <v>2018</v>
      </c>
      <c r="K263">
        <v>3</v>
      </c>
      <c r="L263">
        <v>0</v>
      </c>
      <c r="M263">
        <v>2017</v>
      </c>
      <c r="N263">
        <v>154104</v>
      </c>
      <c r="O263" t="s">
        <v>45</v>
      </c>
      <c r="P263">
        <v>2.6744056543024399</v>
      </c>
      <c r="Q263">
        <v>1</v>
      </c>
      <c r="R263" t="s">
        <v>25</v>
      </c>
      <c r="S263">
        <v>149480.88</v>
      </c>
      <c r="T263">
        <v>-1.11368485725649E-2</v>
      </c>
      <c r="AV263">
        <v>154104</v>
      </c>
      <c r="AW263">
        <v>149480.88</v>
      </c>
      <c r="AX263">
        <v>147816.13407494599</v>
      </c>
      <c r="AY263">
        <v>146169.92817317101</v>
      </c>
      <c r="AZ263">
        <v>144542.05581724399</v>
      </c>
      <c r="BA263">
        <v>142932.31282923999</v>
      </c>
      <c r="BB263">
        <v>141340.49730513399</v>
      </c>
      <c r="BC263">
        <v>139766.40958947601</v>
      </c>
      <c r="BD263">
        <v>138209.852250347</v>
      </c>
      <c r="BE263">
        <v>136670.630054598</v>
      </c>
      <c r="BF263">
        <v>135148.549943363</v>
      </c>
      <c r="BG263">
        <v>133643.421007842</v>
      </c>
      <c r="BH263">
        <v>132155.054465358</v>
      </c>
      <c r="BI263">
        <v>130683.263635678</v>
      </c>
      <c r="BJ263">
        <v>129227.863917599</v>
      </c>
      <c r="BK263">
        <v>127788.672765793</v>
      </c>
      <c r="BL263">
        <v>126365.509667911</v>
      </c>
      <c r="BM263">
        <v>124958.196121945</v>
      </c>
      <c r="BN263">
        <v>123566.555613834</v>
      </c>
      <c r="BO263">
        <v>122190.413595329</v>
      </c>
      <c r="BP263">
        <v>120829.597462099</v>
      </c>
      <c r="BQ263">
        <v>119483.93653207899</v>
      </c>
      <c r="BR263">
        <v>118153.262024068</v>
      </c>
      <c r="BS263">
        <v>116837.407036551</v>
      </c>
      <c r="BT263">
        <v>115536.206526774</v>
      </c>
      <c r="BU263">
        <v>114249.497290037</v>
      </c>
      <c r="BV263">
        <v>112977.11793922599</v>
      </c>
      <c r="BW263">
        <v>111718.908884572</v>
      </c>
      <c r="BX263">
        <v>110474.712313632</v>
      </c>
      <c r="BY263">
        <v>109244.37217149801</v>
      </c>
      <c r="BZ263">
        <v>108027.734141219</v>
      </c>
      <c r="CA263">
        <v>106824.645624451</v>
      </c>
      <c r="CB263">
        <v>105634.955722313</v>
      </c>
      <c r="CC263">
        <v>104458.515216464</v>
      </c>
      <c r="CD263" s="8" t="b">
        <f>IF(ISNUMBER(VLOOKUP(A263,profiles_2021!A:A,1,FALSE)),TRUE,FALSE)</f>
        <v>1</v>
      </c>
      <c r="CE263" t="str">
        <f>INDEX('C5 - Emissions methodology 2018'!$A$2:$K$2628,MATCH($A263,'C5 - Emissions methodology 2018'!$A$2:$A$2628,0),MATCH(CE$1,'C5 - Emissions methodology 2018'!$A$1:$K$1,0))</f>
        <v>Manufacturing</v>
      </c>
    </row>
    <row r="264" spans="1:83" x14ac:dyDescent="0.25">
      <c r="A264">
        <v>10494</v>
      </c>
      <c r="B264" t="s">
        <v>328</v>
      </c>
      <c r="C264" t="s">
        <v>27</v>
      </c>
      <c r="D264">
        <v>2016</v>
      </c>
      <c r="E264" t="s">
        <v>28</v>
      </c>
      <c r="F264" t="s">
        <v>23</v>
      </c>
      <c r="G264">
        <v>2015</v>
      </c>
      <c r="H264">
        <v>882952</v>
      </c>
      <c r="I264">
        <v>85</v>
      </c>
      <c r="J264">
        <v>2021</v>
      </c>
      <c r="K264">
        <v>9</v>
      </c>
      <c r="L264">
        <v>50</v>
      </c>
      <c r="M264">
        <v>2017</v>
      </c>
      <c r="N264">
        <v>843219.15999999898</v>
      </c>
      <c r="O264" t="s">
        <v>24</v>
      </c>
      <c r="P264">
        <v>2.5859419537365902</v>
      </c>
      <c r="Q264">
        <v>1</v>
      </c>
      <c r="R264" t="s">
        <v>25</v>
      </c>
      <c r="S264">
        <v>803486.32</v>
      </c>
      <c r="T264">
        <v>-1.11368485725649E-2</v>
      </c>
      <c r="AT264">
        <v>882952</v>
      </c>
      <c r="AU264">
        <v>863085.58</v>
      </c>
      <c r="AV264">
        <v>843219.15999999898</v>
      </c>
      <c r="AW264">
        <v>833285.95</v>
      </c>
      <c r="AX264">
        <v>823352.74</v>
      </c>
      <c r="AY264">
        <v>813419.53</v>
      </c>
      <c r="AZ264">
        <v>803486.32</v>
      </c>
      <c r="BA264">
        <v>794538.01452403201</v>
      </c>
      <c r="BB264">
        <v>785689.36497113202</v>
      </c>
      <c r="BC264">
        <v>776939.26148837304</v>
      </c>
      <c r="BD264">
        <v>768286.60658309702</v>
      </c>
      <c r="BE264">
        <v>759730.31498525105</v>
      </c>
      <c r="BF264">
        <v>751269.31351127301</v>
      </c>
      <c r="BG264">
        <v>742902.54092948395</v>
      </c>
      <c r="BH264">
        <v>734628.94782697805</v>
      </c>
      <c r="BI264">
        <v>726447.49647800601</v>
      </c>
      <c r="BJ264">
        <v>718357.16071381199</v>
      </c>
      <c r="BK264">
        <v>710356.92579392402</v>
      </c>
      <c r="BL264">
        <v>702445.78827888495</v>
      </c>
      <c r="BM264">
        <v>694622.75590438698</v>
      </c>
      <c r="BN264">
        <v>686886.84745682206</v>
      </c>
      <c r="BO264">
        <v>679237.09265020897</v>
      </c>
      <c r="BP264">
        <v>671672.53200449399</v>
      </c>
      <c r="BQ264">
        <v>664192.21672520903</v>
      </c>
      <c r="BR264">
        <v>656795.20858446404</v>
      </c>
      <c r="BS264">
        <v>649480.57980327297</v>
      </c>
      <c r="BT264">
        <v>642247.41293518199</v>
      </c>
      <c r="BU264">
        <v>635094.80075120099</v>
      </c>
      <c r="BV264">
        <v>628021.84612601204</v>
      </c>
      <c r="BW264">
        <v>621027.66192544403</v>
      </c>
      <c r="BX264">
        <v>614111.370895206</v>
      </c>
      <c r="BY264">
        <v>607272.10555085598</v>
      </c>
      <c r="BZ264">
        <v>600509.00806899299</v>
      </c>
      <c r="CA264">
        <v>593821.23017966805</v>
      </c>
      <c r="CB264">
        <v>587207.93305998296</v>
      </c>
      <c r="CC264">
        <v>580668.28722888499</v>
      </c>
      <c r="CD264" s="8" t="b">
        <f>IF(ISNUMBER(VLOOKUP(A264,profiles_2021!A:A,1,FALSE)),TRUE,FALSE)</f>
        <v>1</v>
      </c>
      <c r="CE264" t="str">
        <f>INDEX('C5 - Emissions methodology 2018'!$A$2:$K$2628,MATCH($A264,'C5 - Emissions methodology 2018'!$A$2:$A$2628,0),MATCH(CE$1,'C5 - Emissions methodology 2018'!$A$1:$K$1,0))</f>
        <v>Hospitality</v>
      </c>
    </row>
    <row r="265" spans="1:83" hidden="1" x14ac:dyDescent="0.25">
      <c r="A265">
        <v>10492</v>
      </c>
      <c r="B265" t="s">
        <v>329</v>
      </c>
      <c r="C265" t="s">
        <v>65</v>
      </c>
      <c r="D265">
        <v>2016</v>
      </c>
      <c r="E265" t="s">
        <v>117</v>
      </c>
      <c r="F265" t="s">
        <v>54</v>
      </c>
      <c r="G265">
        <v>2012</v>
      </c>
      <c r="H265">
        <v>51227</v>
      </c>
      <c r="I265">
        <v>100</v>
      </c>
      <c r="J265">
        <v>2020</v>
      </c>
      <c r="K265">
        <v>25</v>
      </c>
      <c r="L265">
        <v>85</v>
      </c>
      <c r="M265">
        <v>2017</v>
      </c>
      <c r="N265">
        <v>44892</v>
      </c>
      <c r="O265" t="s">
        <v>24</v>
      </c>
      <c r="P265">
        <v>3.2353734863585402</v>
      </c>
      <c r="Q265">
        <v>1</v>
      </c>
      <c r="R265" t="s">
        <v>25</v>
      </c>
      <c r="S265">
        <v>38420.25</v>
      </c>
      <c r="T265">
        <v>-1.11368485725649E-2</v>
      </c>
      <c r="AQ265">
        <v>51227</v>
      </c>
      <c r="AR265">
        <v>49960</v>
      </c>
      <c r="AS265">
        <v>48693</v>
      </c>
      <c r="AT265">
        <v>47426</v>
      </c>
      <c r="AU265">
        <v>46159</v>
      </c>
      <c r="AV265">
        <v>44892</v>
      </c>
      <c r="AW265">
        <v>42734.75</v>
      </c>
      <c r="AX265">
        <v>40577.5</v>
      </c>
      <c r="AY265">
        <v>38420.25</v>
      </c>
      <c r="AZ265">
        <v>37992.3694936299</v>
      </c>
      <c r="BA265">
        <v>37569.254227666403</v>
      </c>
      <c r="BB265">
        <v>37150.851132348696</v>
      </c>
      <c r="BC265">
        <v>36737.107728945797</v>
      </c>
      <c r="BD265">
        <v>36327.972123174499</v>
      </c>
      <c r="BE265">
        <v>35923.392998690397</v>
      </c>
      <c r="BF265">
        <v>35523.319610651197</v>
      </c>
      <c r="BG265">
        <v>35127.701779352603</v>
      </c>
      <c r="BH265">
        <v>34736.489883933697</v>
      </c>
      <c r="BI265">
        <v>34349.634856153898</v>
      </c>
      <c r="BJ265">
        <v>33967.088174238001</v>
      </c>
      <c r="BK265">
        <v>33588.801856790597</v>
      </c>
      <c r="BL265">
        <v>33214.728456777601</v>
      </c>
      <c r="BM265">
        <v>32844.821055575601</v>
      </c>
      <c r="BN265">
        <v>32479.033257086699</v>
      </c>
      <c r="BO265">
        <v>32117.3191819192</v>
      </c>
      <c r="BP265">
        <v>31759.633461633399</v>
      </c>
      <c r="BQ265">
        <v>31405.931233051</v>
      </c>
      <c r="BR265">
        <v>31056.168132628201</v>
      </c>
      <c r="BS265">
        <v>30710.300290890998</v>
      </c>
      <c r="BT265">
        <v>30368.284326933299</v>
      </c>
      <c r="BU265">
        <v>30030.077342975699</v>
      </c>
      <c r="BV265">
        <v>29695.636918984499</v>
      </c>
      <c r="BW265">
        <v>29364.9211073519</v>
      </c>
      <c r="BX265">
        <v>29037.888427634</v>
      </c>
      <c r="BY265">
        <v>28714.497861348402</v>
      </c>
      <c r="BZ265">
        <v>28394.708846829399</v>
      </c>
      <c r="CA265">
        <v>28078.481274140198</v>
      </c>
      <c r="CB265">
        <v>27765.775480042499</v>
      </c>
      <c r="CC265">
        <v>27456.5522430214</v>
      </c>
      <c r="CD265" s="8" t="b">
        <f>IF(ISNUMBER(VLOOKUP(A265,profiles_2021!A:A,1,FALSE)),TRUE,FALSE)</f>
        <v>0</v>
      </c>
      <c r="CE265" t="str">
        <f>INDEX('C5 - Emissions methodology 2018'!$A$2:$K$2628,MATCH($A265,'C5 - Emissions methodology 2018'!$A$2:$A$2628,0),MATCH(CE$1,'C5 - Emissions methodology 2018'!$A$1:$K$1,0))</f>
        <v>Infrastructure</v>
      </c>
    </row>
    <row r="266" spans="1:83" hidden="1" x14ac:dyDescent="0.25">
      <c r="A266">
        <v>10612</v>
      </c>
      <c r="B266" t="s">
        <v>330</v>
      </c>
      <c r="C266" t="s">
        <v>27</v>
      </c>
      <c r="D266">
        <v>2010</v>
      </c>
      <c r="E266" t="s">
        <v>28</v>
      </c>
      <c r="F266" t="s">
        <v>23</v>
      </c>
      <c r="G266">
        <v>2007</v>
      </c>
      <c r="H266">
        <v>17107</v>
      </c>
      <c r="I266">
        <v>100</v>
      </c>
      <c r="J266">
        <v>2020</v>
      </c>
      <c r="K266">
        <v>50</v>
      </c>
      <c r="L266">
        <v>100</v>
      </c>
      <c r="M266">
        <v>2017</v>
      </c>
      <c r="N266">
        <v>8553.5</v>
      </c>
      <c r="O266" t="s">
        <v>24</v>
      </c>
      <c r="P266">
        <v>3.1453675643585401</v>
      </c>
      <c r="Q266">
        <v>1</v>
      </c>
      <c r="R266" t="s">
        <v>25</v>
      </c>
      <c r="S266">
        <v>8553.5</v>
      </c>
      <c r="T266">
        <v>-1.11368485725649E-2</v>
      </c>
      <c r="AL266">
        <v>17107</v>
      </c>
      <c r="AM266">
        <v>16251.65</v>
      </c>
      <c r="AN266">
        <v>15396.3</v>
      </c>
      <c r="AO266">
        <v>14540.95</v>
      </c>
      <c r="AP266">
        <v>13685.6</v>
      </c>
      <c r="AQ266">
        <v>12830.25</v>
      </c>
      <c r="AR266">
        <v>11974.9</v>
      </c>
      <c r="AS266">
        <v>11119.55</v>
      </c>
      <c r="AT266">
        <v>10264.200000000001</v>
      </c>
      <c r="AU266">
        <v>9408.85</v>
      </c>
      <c r="AV266">
        <v>8553.5</v>
      </c>
      <c r="AW266">
        <v>8553.5</v>
      </c>
      <c r="AX266">
        <v>8553.5</v>
      </c>
      <c r="AY266">
        <v>8553.5</v>
      </c>
      <c r="AZ266">
        <v>8458.2409657345597</v>
      </c>
      <c r="BA266">
        <v>8364.04281690891</v>
      </c>
      <c r="BB266">
        <v>8270.89373860255</v>
      </c>
      <c r="BC266">
        <v>8178.7820474759501</v>
      </c>
      <c r="BD266">
        <v>8087.6961903051997</v>
      </c>
      <c r="BE266">
        <v>7997.6247425328602</v>
      </c>
      <c r="BF266">
        <v>7908.5564068350704</v>
      </c>
      <c r="BG266">
        <v>7820.4800117045597</v>
      </c>
      <c r="BH266">
        <v>7733.38451004944</v>
      </c>
      <c r="BI266">
        <v>7647.2589778075999</v>
      </c>
      <c r="BJ266">
        <v>7562.09261257657</v>
      </c>
      <c r="BK266">
        <v>7477.8747322585896</v>
      </c>
      <c r="BL266">
        <v>7394.5947737208198</v>
      </c>
      <c r="BM266">
        <v>7312.2422914704102</v>
      </c>
      <c r="BN266">
        <v>7230.8069563443996</v>
      </c>
      <c r="BO266">
        <v>7150.2785542141401</v>
      </c>
      <c r="BP266">
        <v>7070.6469847041999</v>
      </c>
      <c r="BQ266">
        <v>6991.9022599254904</v>
      </c>
      <c r="BR266">
        <v>6914.0345032225196</v>
      </c>
      <c r="BS266">
        <v>6837.0339479346403</v>
      </c>
      <c r="BT266">
        <v>6760.8909361710103</v>
      </c>
      <c r="BU266">
        <v>6685.5959175992502</v>
      </c>
      <c r="BV266">
        <v>6611.1394482475898</v>
      </c>
      <c r="BW266">
        <v>6537.5121893203404</v>
      </c>
      <c r="BX266">
        <v>6464.7049060265799</v>
      </c>
      <c r="BY266">
        <v>6392.7084664218501</v>
      </c>
      <c r="BZ266">
        <v>6321.5138402627599</v>
      </c>
      <c r="CA266">
        <v>6251.1120978743802</v>
      </c>
      <c r="CB266">
        <v>6181.4944090302197</v>
      </c>
      <c r="CC266">
        <v>6112.6520418446898</v>
      </c>
      <c r="CD266" s="8" t="b">
        <f>IF(ISNUMBER(VLOOKUP(A266,profiles_2021!A:A,1,FALSE)),TRUE,FALSE)</f>
        <v>0</v>
      </c>
      <c r="CE266" t="str">
        <f>INDEX('C5 - Emissions methodology 2018'!$A$2:$K$2628,MATCH($A266,'C5 - Emissions methodology 2018'!$A$2:$A$2628,0),MATCH(CE$1,'C5 - Emissions methodology 2018'!$A$1:$K$1,0))</f>
        <v>Services</v>
      </c>
    </row>
    <row r="267" spans="1:83" hidden="1" x14ac:dyDescent="0.25">
      <c r="A267">
        <v>49441</v>
      </c>
      <c r="B267" t="s">
        <v>331</v>
      </c>
      <c r="C267" t="s">
        <v>27</v>
      </c>
      <c r="D267">
        <v>2010</v>
      </c>
      <c r="E267" t="s">
        <v>22</v>
      </c>
      <c r="F267" t="s">
        <v>23</v>
      </c>
      <c r="G267">
        <v>2010</v>
      </c>
      <c r="H267">
        <v>118369</v>
      </c>
      <c r="I267">
        <v>100</v>
      </c>
      <c r="J267">
        <v>2020</v>
      </c>
      <c r="K267">
        <v>25</v>
      </c>
      <c r="L267">
        <v>100</v>
      </c>
      <c r="M267">
        <v>2017</v>
      </c>
      <c r="N267">
        <v>88776.75</v>
      </c>
      <c r="O267" t="s">
        <v>24</v>
      </c>
      <c r="P267">
        <v>2.89537769055854</v>
      </c>
      <c r="Q267">
        <v>1</v>
      </c>
      <c r="R267" t="s">
        <v>25</v>
      </c>
      <c r="S267">
        <v>88776.75</v>
      </c>
      <c r="T267">
        <v>-1.11368485725649E-2</v>
      </c>
      <c r="AO267">
        <v>118369</v>
      </c>
      <c r="AP267">
        <v>114141.535714285</v>
      </c>
      <c r="AQ267">
        <v>109914.071428571</v>
      </c>
      <c r="AR267">
        <v>105686.607142857</v>
      </c>
      <c r="AS267">
        <v>101459.142857142</v>
      </c>
      <c r="AT267">
        <v>97231.678571428507</v>
      </c>
      <c r="AU267">
        <v>93004.214285714203</v>
      </c>
      <c r="AV267">
        <v>88776.75</v>
      </c>
      <c r="AW267">
        <v>88776.75</v>
      </c>
      <c r="AX267">
        <v>88776.75</v>
      </c>
      <c r="AY267">
        <v>88776.75</v>
      </c>
      <c r="AZ267">
        <v>87788.056778485494</v>
      </c>
      <c r="BA267">
        <v>86810.374483663807</v>
      </c>
      <c r="BB267">
        <v>85843.580488511594</v>
      </c>
      <c r="BC267">
        <v>84887.5535316842</v>
      </c>
      <c r="BD267">
        <v>83942.173702306405</v>
      </c>
      <c r="BE267">
        <v>83007.322424931801</v>
      </c>
      <c r="BF267">
        <v>82082.882444671297</v>
      </c>
      <c r="BG267">
        <v>81168.737812485298</v>
      </c>
      <c r="BH267">
        <v>80264.773870641497</v>
      </c>
      <c r="BI267">
        <v>79370.877238333007</v>
      </c>
      <c r="BJ267">
        <v>78486.935797458005</v>
      </c>
      <c r="BK267">
        <v>77612.838678557106</v>
      </c>
      <c r="BL267">
        <v>76748.476246907099</v>
      </c>
      <c r="BM267">
        <v>75893.740088770195</v>
      </c>
      <c r="BN267">
        <v>75048.522997795997</v>
      </c>
      <c r="BO267">
        <v>74212.718961574894</v>
      </c>
      <c r="BP267">
        <v>73386.223148341494</v>
      </c>
      <c r="BQ267">
        <v>72568.931893825895</v>
      </c>
      <c r="BR267">
        <v>71760.742688251601</v>
      </c>
      <c r="BS267">
        <v>70961.554163477806</v>
      </c>
      <c r="BT267">
        <v>70171.266080285204</v>
      </c>
      <c r="BU267">
        <v>69389.779315804</v>
      </c>
      <c r="BV267">
        <v>68616.995851080195</v>
      </c>
      <c r="BW267">
        <v>67852.818758782407</v>
      </c>
      <c r="BX267">
        <v>67097.152191044093</v>
      </c>
      <c r="BY267">
        <v>66349.9013674421</v>
      </c>
      <c r="BZ267">
        <v>65610.972563108298</v>
      </c>
      <c r="CA267">
        <v>64880.273096974197</v>
      </c>
      <c r="CB267">
        <v>64157.711320146598</v>
      </c>
      <c r="CC267">
        <v>63443.196604411802</v>
      </c>
      <c r="CD267" s="8" t="b">
        <f>IF(ISNUMBER(VLOOKUP(A267,profiles_2021!A:A,1,FALSE)),TRUE,FALSE)</f>
        <v>0</v>
      </c>
      <c r="CE267" t="str">
        <f>INDEX('C5 - Emissions methodology 2018'!$A$2:$K$2628,MATCH($A267,'C5 - Emissions methodology 2018'!$A$2:$A$2628,0),MATCH(CE$1,'C5 - Emissions methodology 2018'!$A$1:$K$1,0))</f>
        <v>Services</v>
      </c>
    </row>
    <row r="268" spans="1:83" x14ac:dyDescent="0.25">
      <c r="A268">
        <v>21407</v>
      </c>
      <c r="B268" t="s">
        <v>332</v>
      </c>
      <c r="C268" t="s">
        <v>84</v>
      </c>
      <c r="D268">
        <v>2009</v>
      </c>
      <c r="E268" t="s">
        <v>22</v>
      </c>
      <c r="F268" t="s">
        <v>23</v>
      </c>
      <c r="G268">
        <v>2010</v>
      </c>
      <c r="H268">
        <v>269413.96000000002</v>
      </c>
      <c r="I268">
        <v>100</v>
      </c>
      <c r="J268">
        <v>2020</v>
      </c>
      <c r="K268">
        <v>40</v>
      </c>
      <c r="L268">
        <v>80</v>
      </c>
      <c r="M268">
        <v>2018</v>
      </c>
      <c r="N268">
        <v>183201.49280000001</v>
      </c>
      <c r="O268" t="s">
        <v>24</v>
      </c>
      <c r="P268">
        <v>3.0453927950545401</v>
      </c>
      <c r="Q268">
        <v>1</v>
      </c>
      <c r="R268" t="s">
        <v>25</v>
      </c>
      <c r="S268">
        <v>161648.37599999999</v>
      </c>
      <c r="T268">
        <v>-1.11368485725649E-2</v>
      </c>
      <c r="AO268">
        <v>269413.96000000002</v>
      </c>
      <c r="AP268">
        <v>258637.40160000001</v>
      </c>
      <c r="AQ268">
        <v>247860.8432</v>
      </c>
      <c r="AR268">
        <v>237084.28479999999</v>
      </c>
      <c r="AS268">
        <v>226307.72640000001</v>
      </c>
      <c r="AT268">
        <v>215531.16800000001</v>
      </c>
      <c r="AU268">
        <v>204754.6096</v>
      </c>
      <c r="AV268">
        <v>193978.05119999999</v>
      </c>
      <c r="AW268">
        <v>183201.49280000001</v>
      </c>
      <c r="AX268">
        <v>172424.9344</v>
      </c>
      <c r="AY268">
        <v>161648.37599999999</v>
      </c>
      <c r="AZ268">
        <v>159848.12251448599</v>
      </c>
      <c r="BA268">
        <v>158067.918179434</v>
      </c>
      <c r="BB268">
        <v>156307.53971048901</v>
      </c>
      <c r="BC268">
        <v>154566.76630998301</v>
      </c>
      <c r="BD268">
        <v>152845.379639238</v>
      </c>
      <c r="BE268">
        <v>151143.16379117899</v>
      </c>
      <c r="BF268">
        <v>149459.90526325899</v>
      </c>
      <c r="BG268">
        <v>147795.39293067201</v>
      </c>
      <c r="BH268">
        <v>146149.41801987999</v>
      </c>
      <c r="BI268">
        <v>144521.774082424</v>
      </c>
      <c r="BJ268">
        <v>142912.25696902999</v>
      </c>
      <c r="BK268">
        <v>141320.66480400201</v>
      </c>
      <c r="BL268">
        <v>139746.79795990599</v>
      </c>
      <c r="BM268">
        <v>138190.45903252601</v>
      </c>
      <c r="BN268">
        <v>136651.45281610699</v>
      </c>
      <c r="BO268">
        <v>135129.586278873</v>
      </c>
      <c r="BP268">
        <v>133624.66853881199</v>
      </c>
      <c r="BQ268">
        <v>132136.510839736</v>
      </c>
      <c r="BR268">
        <v>130664.92652760699</v>
      </c>
      <c r="BS268">
        <v>129209.73102712299</v>
      </c>
      <c r="BT268">
        <v>127770.74181857301</v>
      </c>
      <c r="BU268">
        <v>126347.778414935</v>
      </c>
      <c r="BV268">
        <v>124940.662339248</v>
      </c>
      <c r="BW268">
        <v>123549.21710222001</v>
      </c>
      <c r="BX268">
        <v>122173.268180093</v>
      </c>
      <c r="BY268">
        <v>120812.64299275599</v>
      </c>
      <c r="BZ268">
        <v>119467.170882094</v>
      </c>
      <c r="CA268">
        <v>118136.68309058801</v>
      </c>
      <c r="CB268">
        <v>116821.01274014301</v>
      </c>
      <c r="CC268">
        <v>115519.994811162</v>
      </c>
      <c r="CD268" s="8" t="b">
        <f>IF(ISNUMBER(VLOOKUP(A268,profiles_2021!A:A,1,FALSE)),TRUE,FALSE)</f>
        <v>1</v>
      </c>
      <c r="CE268" t="str">
        <f>INDEX('C5 - Emissions methodology 2018'!$A$2:$K$2628,MATCH($A268,'C5 - Emissions methodology 2018'!$A$2:$A$2628,0),MATCH(CE$1,'C5 - Emissions methodology 2018'!$A$1:$K$1,0))</f>
        <v>Manufacturing</v>
      </c>
    </row>
    <row r="269" spans="1:83" hidden="1" x14ac:dyDescent="0.25">
      <c r="A269">
        <v>29505</v>
      </c>
      <c r="B269" t="s">
        <v>333</v>
      </c>
      <c r="C269" t="s">
        <v>43</v>
      </c>
      <c r="D269">
        <v>2016</v>
      </c>
      <c r="E269" t="s">
        <v>49</v>
      </c>
      <c r="F269" t="s">
        <v>50</v>
      </c>
      <c r="G269">
        <v>2016</v>
      </c>
      <c r="H269">
        <v>57.55</v>
      </c>
      <c r="I269">
        <v>100</v>
      </c>
      <c r="J269">
        <v>2017</v>
      </c>
      <c r="K269">
        <v>29</v>
      </c>
      <c r="L269">
        <v>100</v>
      </c>
      <c r="M269">
        <v>2017</v>
      </c>
      <c r="N269">
        <v>40.860500000000002</v>
      </c>
      <c r="O269" t="s">
        <v>45</v>
      </c>
      <c r="P269">
        <v>2.6039024447793899</v>
      </c>
      <c r="Q269">
        <v>1</v>
      </c>
      <c r="R269" t="s">
        <v>25</v>
      </c>
      <c r="S269">
        <v>40.860500000000002</v>
      </c>
      <c r="T269">
        <v>-1.11368485725649E-2</v>
      </c>
      <c r="AU269">
        <v>57.55</v>
      </c>
      <c r="AV269">
        <v>40.860500000000002</v>
      </c>
      <c r="AW269">
        <v>40.405442798900701</v>
      </c>
      <c r="AX269">
        <v>39.9554535009419</v>
      </c>
      <c r="AY269">
        <v>39.510475665653701</v>
      </c>
      <c r="AZ269">
        <v>39.070453481135303</v>
      </c>
      <c r="BA269">
        <v>38.635331757054502</v>
      </c>
      <c r="BB269">
        <v>38.205055917725403</v>
      </c>
      <c r="BC269">
        <v>37.779571995263296</v>
      </c>
      <c r="BD269">
        <v>37.358826622815698</v>
      </c>
      <c r="BE269">
        <v>36.942767027868697</v>
      </c>
      <c r="BF269">
        <v>36.531341025627803</v>
      </c>
      <c r="BG269">
        <v>36.124497012472602</v>
      </c>
      <c r="BH269">
        <v>35.722183959484703</v>
      </c>
      <c r="BI269">
        <v>35.324351406046603</v>
      </c>
      <c r="BJ269">
        <v>34.930949453513399</v>
      </c>
      <c r="BK269">
        <v>34.541928758953702</v>
      </c>
      <c r="BL269">
        <v>34.157240528960898</v>
      </c>
      <c r="BM269">
        <v>33.776836513533198</v>
      </c>
      <c r="BN269">
        <v>33.400669000021701</v>
      </c>
      <c r="BO269">
        <v>33.028690807146099</v>
      </c>
      <c r="BP269">
        <v>32.660855279076799</v>
      </c>
      <c r="BQ269">
        <v>32.2971162795833</v>
      </c>
      <c r="BR269">
        <v>31.937428186247001</v>
      </c>
      <c r="BS269">
        <v>31.5817458847396</v>
      </c>
      <c r="BT269">
        <v>31.230024763164099</v>
      </c>
      <c r="BU269">
        <v>30.882220706459201</v>
      </c>
      <c r="BV269">
        <v>30.538290090866901</v>
      </c>
      <c r="BW269">
        <v>30.198189778459799</v>
      </c>
      <c r="BX269">
        <v>29.861877111731499</v>
      </c>
      <c r="BY269">
        <v>29.529309908245601</v>
      </c>
      <c r="BZ269">
        <v>29.200446455345201</v>
      </c>
      <c r="CA269">
        <v>28.875245504920699</v>
      </c>
      <c r="CB269">
        <v>28.5536662682368</v>
      </c>
      <c r="CC269">
        <v>28.235668410815901</v>
      </c>
      <c r="CD269" s="8" t="b">
        <f>IF(ISNUMBER(VLOOKUP(A269,profiles_2021!A:A,1,FALSE)),TRUE,FALSE)</f>
        <v>0</v>
      </c>
      <c r="CE269" t="str">
        <f>INDEX('C5 - Emissions methodology 2018'!$A$2:$K$2628,MATCH($A269,'C5 - Emissions methodology 2018'!$A$2:$A$2628,0),MATCH(CE$1,'C5 - Emissions methodology 2018'!$A$1:$K$1,0))</f>
        <v>Manufacturing</v>
      </c>
    </row>
    <row r="270" spans="1:83" x14ac:dyDescent="0.25">
      <c r="A270">
        <v>10632</v>
      </c>
      <c r="B270" t="s">
        <v>334</v>
      </c>
      <c r="C270" t="s">
        <v>148</v>
      </c>
      <c r="D270">
        <v>2015</v>
      </c>
      <c r="E270" t="s">
        <v>28</v>
      </c>
      <c r="F270" t="s">
        <v>23</v>
      </c>
      <c r="G270">
        <v>2014</v>
      </c>
      <c r="H270">
        <v>20898</v>
      </c>
      <c r="I270">
        <v>100</v>
      </c>
      <c r="J270">
        <v>2020</v>
      </c>
      <c r="K270">
        <v>5</v>
      </c>
      <c r="L270">
        <v>0</v>
      </c>
      <c r="M270">
        <v>2017</v>
      </c>
      <c r="N270">
        <v>20898</v>
      </c>
      <c r="O270" t="s">
        <v>24</v>
      </c>
      <c r="P270">
        <v>2.6953679434585398</v>
      </c>
      <c r="Q270">
        <v>1</v>
      </c>
      <c r="R270" t="s">
        <v>25</v>
      </c>
      <c r="S270">
        <v>19853.099999999999</v>
      </c>
      <c r="T270">
        <v>-1.11368485725649E-2</v>
      </c>
      <c r="AS270">
        <v>20898</v>
      </c>
      <c r="AT270">
        <v>20898</v>
      </c>
      <c r="AU270">
        <v>20898</v>
      </c>
      <c r="AV270">
        <v>20898</v>
      </c>
      <c r="AW270">
        <v>20549.7</v>
      </c>
      <c r="AX270">
        <v>20201.400000000001</v>
      </c>
      <c r="AY270">
        <v>19853.099999999999</v>
      </c>
      <c r="AZ270">
        <v>19631.999031603998</v>
      </c>
      <c r="BA270">
        <v>19413.360431212201</v>
      </c>
      <c r="BB270">
        <v>19197.156775805201</v>
      </c>
      <c r="BC270">
        <v>18983.360947769299</v>
      </c>
      <c r="BD270">
        <v>18771.946131495599</v>
      </c>
      <c r="BE270">
        <v>18562.8858100168</v>
      </c>
      <c r="BF270">
        <v>18356.153761680798</v>
      </c>
      <c r="BG270">
        <v>18151.724056862298</v>
      </c>
      <c r="BH270">
        <v>17949.571054709999</v>
      </c>
      <c r="BI270">
        <v>17749.669399931201</v>
      </c>
      <c r="BJ270">
        <v>17551.994019611098</v>
      </c>
      <c r="BK270">
        <v>17356.5201200681</v>
      </c>
      <c r="BL270">
        <v>17163.223183744201</v>
      </c>
      <c r="BM270">
        <v>16972.0789661298</v>
      </c>
      <c r="BN270">
        <v>16783.063492722398</v>
      </c>
      <c r="BO270">
        <v>16596.153056020201</v>
      </c>
      <c r="BP270">
        <v>16411.324212548199</v>
      </c>
      <c r="BQ270">
        <v>16228.5537799177</v>
      </c>
      <c r="BR270">
        <v>16047.8188339191</v>
      </c>
      <c r="BS270">
        <v>15869.096705645799</v>
      </c>
      <c r="BT270">
        <v>15692.3649786516</v>
      </c>
      <c r="BU270">
        <v>15517.601486138899</v>
      </c>
      <c r="BV270">
        <v>15344.784308178399</v>
      </c>
      <c r="BW270">
        <v>15173.8917689595</v>
      </c>
      <c r="BX270">
        <v>15004.902434072101</v>
      </c>
      <c r="BY270">
        <v>14837.795107817799</v>
      </c>
      <c r="BZ270">
        <v>14672.548830551301</v>
      </c>
      <c r="CA270">
        <v>14509.142876051799</v>
      </c>
      <c r="CB270">
        <v>14347.5567489235</v>
      </c>
      <c r="CC270">
        <v>14187.7701820245</v>
      </c>
      <c r="CD270" s="8" t="b">
        <f>IF(ISNUMBER(VLOOKUP(A270,profiles_2021!A:A,1,FALSE)),TRUE,FALSE)</f>
        <v>1</v>
      </c>
      <c r="CE270" t="str">
        <f>INDEX('C5 - Emissions methodology 2018'!$A$2:$K$2628,MATCH($A270,'C5 - Emissions methodology 2018'!$A$2:$A$2628,0),MATCH(CE$1,'C5 - Emissions methodology 2018'!$A$1:$K$1,0))</f>
        <v>Retail</v>
      </c>
    </row>
    <row r="271" spans="1:83" hidden="1" x14ac:dyDescent="0.25">
      <c r="A271">
        <v>33282</v>
      </c>
      <c r="B271" t="s">
        <v>335</v>
      </c>
      <c r="C271" t="s">
        <v>27</v>
      </c>
      <c r="D271">
        <v>2016</v>
      </c>
      <c r="E271" t="s">
        <v>22</v>
      </c>
      <c r="F271" t="s">
        <v>23</v>
      </c>
      <c r="G271">
        <v>2014</v>
      </c>
      <c r="H271">
        <v>692235.93</v>
      </c>
      <c r="I271">
        <v>100</v>
      </c>
      <c r="J271">
        <v>2025</v>
      </c>
      <c r="K271">
        <v>25</v>
      </c>
      <c r="L271">
        <v>99</v>
      </c>
      <c r="M271">
        <v>2017</v>
      </c>
      <c r="N271">
        <v>520907.53732499998</v>
      </c>
      <c r="O271" t="s">
        <v>24</v>
      </c>
      <c r="P271">
        <v>2.8978741016417802</v>
      </c>
      <c r="Q271">
        <v>1</v>
      </c>
      <c r="R271" t="s">
        <v>25</v>
      </c>
      <c r="S271">
        <v>519176.94750000001</v>
      </c>
      <c r="T271">
        <v>-1.11368485725649E-2</v>
      </c>
      <c r="AS271">
        <v>692235.93</v>
      </c>
      <c r="AT271">
        <v>635126.46577500005</v>
      </c>
      <c r="AU271">
        <v>578017.00155000004</v>
      </c>
      <c r="AV271">
        <v>520907.53732499998</v>
      </c>
      <c r="AW271">
        <v>520691.21359687397</v>
      </c>
      <c r="AX271">
        <v>520474.88986875</v>
      </c>
      <c r="AY271">
        <v>520258.56614062499</v>
      </c>
      <c r="AZ271">
        <v>520042.24241250003</v>
      </c>
      <c r="BA271">
        <v>519825.91868437501</v>
      </c>
      <c r="BB271">
        <v>519609.59495624999</v>
      </c>
      <c r="BC271">
        <v>519393.27122812503</v>
      </c>
      <c r="BD271">
        <v>519176.94750000001</v>
      </c>
      <c r="BE271">
        <v>513394.95245332603</v>
      </c>
      <c r="BF271">
        <v>507677.35060993402</v>
      </c>
      <c r="BG271">
        <v>502023.42483247002</v>
      </c>
      <c r="BH271">
        <v>496432.46597023</v>
      </c>
      <c r="BI271">
        <v>490903.772770215</v>
      </c>
      <c r="BJ271">
        <v>485436.65178917203</v>
      </c>
      <c r="BK271">
        <v>480030.41730662301</v>
      </c>
      <c r="BL271">
        <v>474684.39123885398</v>
      </c>
      <c r="BM271">
        <v>469397.90305386699</v>
      </c>
      <c r="BN271">
        <v>464170.289687276</v>
      </c>
      <c r="BO271">
        <v>459000.89545914601</v>
      </c>
      <c r="BP271">
        <v>453889.07199174498</v>
      </c>
      <c r="BQ271">
        <v>448834.17812823103</v>
      </c>
      <c r="BR271">
        <v>443835.57985222602</v>
      </c>
      <c r="BS271">
        <v>438892.65020829497</v>
      </c>
      <c r="BT271">
        <v>434004.76922331302</v>
      </c>
      <c r="BU271">
        <v>429171.32382870198</v>
      </c>
      <c r="BV271">
        <v>424391.70778353501</v>
      </c>
      <c r="BW271">
        <v>419665.32159849699</v>
      </c>
      <c r="BX271">
        <v>414991.57246069802</v>
      </c>
      <c r="BY271">
        <v>410369.87415931298</v>
      </c>
      <c r="BZ271">
        <v>405799.64701205801</v>
      </c>
      <c r="CA271">
        <v>401280.31779248401</v>
      </c>
      <c r="CB271">
        <v>396811.31965807901</v>
      </c>
      <c r="CC271">
        <v>392392.09207916702</v>
      </c>
      <c r="CD271" s="8" t="b">
        <f>IF(ISNUMBER(VLOOKUP(A271,profiles_2021!A:A,1,FALSE)),TRUE,FALSE)</f>
        <v>0</v>
      </c>
      <c r="CE271" t="str">
        <f>INDEX('C5 - Emissions methodology 2018'!$A$2:$K$2628,MATCH($A271,'C5 - Emissions methodology 2018'!$A$2:$A$2628,0),MATCH(CE$1,'C5 - Emissions methodology 2018'!$A$1:$K$1,0))</f>
        <v>Services</v>
      </c>
    </row>
    <row r="272" spans="1:83" x14ac:dyDescent="0.25">
      <c r="A272">
        <v>10661</v>
      </c>
      <c r="B272" t="s">
        <v>336</v>
      </c>
      <c r="C272" t="s">
        <v>27</v>
      </c>
      <c r="D272">
        <v>2017</v>
      </c>
      <c r="E272" t="s">
        <v>22</v>
      </c>
      <c r="F272" t="s">
        <v>23</v>
      </c>
      <c r="G272">
        <v>2016</v>
      </c>
      <c r="H272">
        <v>56046</v>
      </c>
      <c r="I272">
        <v>100</v>
      </c>
      <c r="J272">
        <v>2025</v>
      </c>
      <c r="K272">
        <v>90</v>
      </c>
      <c r="L272">
        <v>2</v>
      </c>
      <c r="M272">
        <v>2017</v>
      </c>
      <c r="N272">
        <v>55037.171999999999</v>
      </c>
      <c r="O272" t="s">
        <v>45</v>
      </c>
      <c r="P272">
        <v>3.5478104826487802</v>
      </c>
      <c r="Q272">
        <v>1</v>
      </c>
      <c r="R272" t="s">
        <v>25</v>
      </c>
      <c r="S272">
        <v>5604.5999999999904</v>
      </c>
      <c r="T272">
        <v>-1.11368485725649E-2</v>
      </c>
      <c r="AU272">
        <v>56046</v>
      </c>
      <c r="AV272">
        <v>55037.171999999999</v>
      </c>
      <c r="AW272">
        <v>48858.1005</v>
      </c>
      <c r="AX272">
        <v>42679.029000000002</v>
      </c>
      <c r="AY272">
        <v>36499.957499999997</v>
      </c>
      <c r="AZ272">
        <v>30320.885999999999</v>
      </c>
      <c r="BA272">
        <v>24141.8145</v>
      </c>
      <c r="BB272">
        <v>17962.7429999999</v>
      </c>
      <c r="BC272">
        <v>11783.6714999999</v>
      </c>
      <c r="BD272">
        <v>5604.5999999999904</v>
      </c>
      <c r="BE272">
        <v>5542.1824184901998</v>
      </c>
      <c r="BF272">
        <v>5480.45997213394</v>
      </c>
      <c r="BG272">
        <v>5419.4249193162796</v>
      </c>
      <c r="BH272">
        <v>5359.0696046394696</v>
      </c>
      <c r="BI272">
        <v>5299.3864579627698</v>
      </c>
      <c r="BJ272">
        <v>5240.36799345293</v>
      </c>
      <c r="BK272">
        <v>5182.0068086453302</v>
      </c>
      <c r="BL272">
        <v>5124.2955835154498</v>
      </c>
      <c r="BM272">
        <v>5067.2270795607701</v>
      </c>
      <c r="BN272">
        <v>5010.7941388929003</v>
      </c>
      <c r="BO272">
        <v>4954.9896833397597</v>
      </c>
      <c r="BP272">
        <v>4899.8067135577803</v>
      </c>
      <c r="BQ272">
        <v>4845.2383081540502</v>
      </c>
      <c r="BR272">
        <v>4791.2776228181501</v>
      </c>
      <c r="BS272">
        <v>4737.9178894636998</v>
      </c>
      <c r="BT272">
        <v>4685.1524153794999</v>
      </c>
      <c r="BU272">
        <v>4632.9745823900303</v>
      </c>
      <c r="BV272">
        <v>4581.3778460254098</v>
      </c>
      <c r="BW272">
        <v>4530.3557347005199</v>
      </c>
      <c r="BX272">
        <v>4479.9018489033097</v>
      </c>
      <c r="BY272">
        <v>4430.0098603921197</v>
      </c>
      <c r="BZ272">
        <v>4380.6735114019702</v>
      </c>
      <c r="CA272">
        <v>4331.8866138596404</v>
      </c>
      <c r="CB272">
        <v>4283.6430486075596</v>
      </c>
      <c r="CC272">
        <v>4235.9367646362998</v>
      </c>
      <c r="CD272" s="8" t="b">
        <f>IF(ISNUMBER(VLOOKUP(A272,profiles_2021!A:A,1,FALSE)),TRUE,FALSE)</f>
        <v>1</v>
      </c>
      <c r="CE272" t="str">
        <f>INDEX('C5 - Emissions methodology 2018'!$A$2:$K$2628,MATCH($A272,'C5 - Emissions methodology 2018'!$A$2:$A$2628,0),MATCH(CE$1,'C5 - Emissions methodology 2018'!$A$1:$K$1,0))</f>
        <v>Apparel</v>
      </c>
    </row>
    <row r="273" spans="1:83" x14ac:dyDescent="0.25">
      <c r="A273">
        <v>10666</v>
      </c>
      <c r="B273" t="s">
        <v>337</v>
      </c>
      <c r="C273" t="s">
        <v>27</v>
      </c>
      <c r="D273">
        <v>2015</v>
      </c>
      <c r="E273" t="s">
        <v>28</v>
      </c>
      <c r="F273" t="s">
        <v>23</v>
      </c>
      <c r="G273">
        <v>2015</v>
      </c>
      <c r="H273">
        <v>122938</v>
      </c>
      <c r="I273">
        <v>98</v>
      </c>
      <c r="J273">
        <v>2020</v>
      </c>
      <c r="K273">
        <v>10</v>
      </c>
      <c r="L273">
        <v>60</v>
      </c>
      <c r="M273">
        <v>2017</v>
      </c>
      <c r="N273">
        <v>115561.72</v>
      </c>
      <c r="O273" t="s">
        <v>24</v>
      </c>
      <c r="P273">
        <v>2.7253781474585401</v>
      </c>
      <c r="Q273">
        <v>1</v>
      </c>
      <c r="R273" t="s">
        <v>25</v>
      </c>
      <c r="S273">
        <v>110644.2</v>
      </c>
      <c r="T273">
        <v>-1.11368485725649E-2</v>
      </c>
      <c r="AT273">
        <v>122938</v>
      </c>
      <c r="AU273">
        <v>119249.86</v>
      </c>
      <c r="AV273">
        <v>115561.72</v>
      </c>
      <c r="AW273">
        <v>113922.54666666601</v>
      </c>
      <c r="AX273">
        <v>112283.373333333</v>
      </c>
      <c r="AY273">
        <v>110644.2</v>
      </c>
      <c r="AZ273">
        <v>109411.972299167</v>
      </c>
      <c r="BA273">
        <v>108193.467731645</v>
      </c>
      <c r="BB273">
        <v>106988.53346497699</v>
      </c>
      <c r="BC273">
        <v>105797.018368777</v>
      </c>
      <c r="BD273">
        <v>104618.772995775</v>
      </c>
      <c r="BE273">
        <v>103453.649563074</v>
      </c>
      <c r="BF273">
        <v>102301.501933611</v>
      </c>
      <c r="BG273">
        <v>101162.18559783</v>
      </c>
      <c r="BH273">
        <v>100035.557655557</v>
      </c>
      <c r="BI273">
        <v>98921.476798075601</v>
      </c>
      <c r="BJ273">
        <v>97819.803290401003</v>
      </c>
      <c r="BK273">
        <v>96730.3989537577</v>
      </c>
      <c r="BL273">
        <v>95653.127148245898</v>
      </c>
      <c r="BM273">
        <v>94587.8527557036</v>
      </c>
      <c r="BN273">
        <v>93534.442162759195</v>
      </c>
      <c r="BO273">
        <v>92492.7632440733</v>
      </c>
      <c r="BP273">
        <v>91462.685345765902</v>
      </c>
      <c r="BQ273">
        <v>90444.07926903</v>
      </c>
      <c r="BR273">
        <v>89436.817253925707</v>
      </c>
      <c r="BS273">
        <v>88440.772963356605</v>
      </c>
      <c r="BT273">
        <v>87455.821467223097</v>
      </c>
      <c r="BU273">
        <v>86481.839226753393</v>
      </c>
      <c r="BV273">
        <v>85518.704079008094</v>
      </c>
      <c r="BW273">
        <v>84566.295221558205</v>
      </c>
      <c r="BX273">
        <v>83624.493197332893</v>
      </c>
      <c r="BY273">
        <v>82693.179879636693</v>
      </c>
      <c r="BZ273">
        <v>81772.238457333297</v>
      </c>
      <c r="CA273">
        <v>80861.553420194294</v>
      </c>
      <c r="CB273">
        <v>79961.0105444113</v>
      </c>
      <c r="CC273">
        <v>79070.496878268896</v>
      </c>
      <c r="CD273" s="8" t="b">
        <f>IF(ISNUMBER(VLOOKUP(A273,profiles_2021!A:A,1,FALSE)),TRUE,FALSE)</f>
        <v>1</v>
      </c>
      <c r="CE273" t="str">
        <f>INDEX('C5 - Emissions methodology 2018'!$A$2:$K$2628,MATCH($A273,'C5 - Emissions methodology 2018'!$A$2:$A$2628,0),MATCH(CE$1,'C5 - Emissions methodology 2018'!$A$1:$K$1,0))</f>
        <v>Manufacturing</v>
      </c>
    </row>
    <row r="274" spans="1:83" hidden="1" x14ac:dyDescent="0.25">
      <c r="A274">
        <v>10668</v>
      </c>
      <c r="B274" t="s">
        <v>338</v>
      </c>
      <c r="C274" t="s">
        <v>172</v>
      </c>
      <c r="D274">
        <v>2011</v>
      </c>
      <c r="E274" t="s">
        <v>28</v>
      </c>
      <c r="F274" t="s">
        <v>23</v>
      </c>
      <c r="G274">
        <v>2009</v>
      </c>
      <c r="H274">
        <v>4961577</v>
      </c>
      <c r="I274">
        <v>100</v>
      </c>
      <c r="J274">
        <v>2020</v>
      </c>
      <c r="K274">
        <v>40</v>
      </c>
      <c r="L274">
        <v>100</v>
      </c>
      <c r="M274">
        <v>2017</v>
      </c>
      <c r="N274">
        <v>2976946.2</v>
      </c>
      <c r="O274" t="s">
        <v>24</v>
      </c>
      <c r="P274">
        <v>3.04586201135854</v>
      </c>
      <c r="Q274">
        <v>1</v>
      </c>
      <c r="R274" t="s">
        <v>25</v>
      </c>
      <c r="S274">
        <v>2976946.2</v>
      </c>
      <c r="T274">
        <v>-1.11368485725649E-2</v>
      </c>
      <c r="AN274">
        <v>4961577</v>
      </c>
      <c r="AO274">
        <v>4713498.1500000004</v>
      </c>
      <c r="AP274">
        <v>4465419.3</v>
      </c>
      <c r="AQ274">
        <v>4217340.45</v>
      </c>
      <c r="AR274">
        <v>3969261.6</v>
      </c>
      <c r="AS274">
        <v>3721182.75</v>
      </c>
      <c r="AT274">
        <v>3473103.9</v>
      </c>
      <c r="AU274">
        <v>3225025.05</v>
      </c>
      <c r="AV274">
        <v>2976946.2</v>
      </c>
      <c r="AW274">
        <v>2976946.2</v>
      </c>
      <c r="AX274">
        <v>2976946.2</v>
      </c>
      <c r="AY274">
        <v>2976946.2</v>
      </c>
      <c r="AZ274">
        <v>2943792.4009619202</v>
      </c>
      <c r="BA274">
        <v>2911007.83076334</v>
      </c>
      <c r="BB274">
        <v>2878588.37735858</v>
      </c>
      <c r="BC274">
        <v>2846529.9744971902</v>
      </c>
      <c r="BD274">
        <v>2814828.6012139502</v>
      </c>
      <c r="BE274">
        <v>2783480.28132451</v>
      </c>
      <c r="BF274">
        <v>2752481.0829266701</v>
      </c>
      <c r="BG274">
        <v>2721827.1179072699</v>
      </c>
      <c r="BH274">
        <v>2691514.54145444</v>
      </c>
      <c r="BI274">
        <v>2661539.5515753999</v>
      </c>
      <c r="BJ274">
        <v>2631898.3886196101</v>
      </c>
      <c r="BK274">
        <v>2602587.3348071799</v>
      </c>
      <c r="BL274">
        <v>2573602.7137625599</v>
      </c>
      <c r="BM274">
        <v>2544940.8900534399</v>
      </c>
      <c r="BN274">
        <v>2516598.2687347899</v>
      </c>
      <c r="BO274">
        <v>2488571.2948979102</v>
      </c>
      <c r="BP274">
        <v>2460856.4532245998</v>
      </c>
      <c r="BQ274">
        <v>2433450.2675462202</v>
      </c>
      <c r="BR274">
        <v>2406349.30040769</v>
      </c>
      <c r="BS274">
        <v>2379550.1526363501</v>
      </c>
      <c r="BT274">
        <v>2353049.4629156198</v>
      </c>
      <c r="BU274">
        <v>2326843.9073633701</v>
      </c>
      <c r="BV274">
        <v>2300930.19911507</v>
      </c>
      <c r="BW274">
        <v>2275305.0879114801</v>
      </c>
      <c r="BX274">
        <v>2249965.3596910299</v>
      </c>
      <c r="BY274">
        <v>2224907.8361866302</v>
      </c>
      <c r="BZ274">
        <v>2200129.3745271098</v>
      </c>
      <c r="CA274">
        <v>2175626.8668429502</v>
      </c>
      <c r="CB274">
        <v>2151397.2398765101</v>
      </c>
      <c r="CC274">
        <v>2127437.4545965702</v>
      </c>
      <c r="CD274" s="8" t="b">
        <f>IF(ISNUMBER(VLOOKUP(A274,profiles_2021!A:A,1,FALSE)),TRUE,FALSE)</f>
        <v>0</v>
      </c>
      <c r="CE274" t="str">
        <f>INDEX('C5 - Emissions methodology 2018'!$A$2:$K$2628,MATCH($A274,'C5 - Emissions methodology 2018'!$A$2:$A$2628,0),MATCH(CE$1,'C5 - Emissions methodology 2018'!$A$1:$K$1,0))</f>
        <v>Retail</v>
      </c>
    </row>
    <row r="275" spans="1:83" hidden="1" x14ac:dyDescent="0.25">
      <c r="A275">
        <v>21210</v>
      </c>
      <c r="B275" t="s">
        <v>339</v>
      </c>
      <c r="C275" t="s">
        <v>172</v>
      </c>
      <c r="D275">
        <v>2015</v>
      </c>
      <c r="E275" t="s">
        <v>49</v>
      </c>
      <c r="F275" t="s">
        <v>50</v>
      </c>
      <c r="G275">
        <v>2010</v>
      </c>
      <c r="H275">
        <v>27713</v>
      </c>
      <c r="I275">
        <v>100</v>
      </c>
      <c r="J275">
        <v>2020</v>
      </c>
      <c r="K275">
        <v>25</v>
      </c>
      <c r="L275">
        <v>1</v>
      </c>
      <c r="M275">
        <v>2017</v>
      </c>
      <c r="N275">
        <v>27643.717499999999</v>
      </c>
      <c r="O275" t="s">
        <v>24</v>
      </c>
      <c r="P275">
        <v>2.5653686249585399</v>
      </c>
      <c r="Q275">
        <v>1</v>
      </c>
      <c r="R275" t="s">
        <v>25</v>
      </c>
      <c r="S275">
        <v>20784.75</v>
      </c>
      <c r="T275">
        <v>-1.11368485725649E-2</v>
      </c>
      <c r="AO275">
        <v>27713</v>
      </c>
      <c r="AP275">
        <v>27703.102500000001</v>
      </c>
      <c r="AQ275">
        <v>27693.205000000002</v>
      </c>
      <c r="AR275">
        <v>27683.307499999999</v>
      </c>
      <c r="AS275">
        <v>27673.41</v>
      </c>
      <c r="AT275">
        <v>27663.512500000001</v>
      </c>
      <c r="AU275">
        <v>27653.615000000002</v>
      </c>
      <c r="AV275">
        <v>27643.717499999999</v>
      </c>
      <c r="AW275">
        <v>25357.395</v>
      </c>
      <c r="AX275">
        <v>23071.072499999998</v>
      </c>
      <c r="AY275">
        <v>20784.75</v>
      </c>
      <c r="AZ275">
        <v>20553.273386631299</v>
      </c>
      <c r="BA275">
        <v>20324.3746932539</v>
      </c>
      <c r="BB275">
        <v>20098.0252099631</v>
      </c>
      <c r="BC275">
        <v>19874.196546592098</v>
      </c>
      <c r="BD275">
        <v>19652.860629151299</v>
      </c>
      <c r="BE275">
        <v>19433.9896963067</v>
      </c>
      <c r="BF275">
        <v>19217.556295898201</v>
      </c>
      <c r="BG275">
        <v>19003.533281495998</v>
      </c>
      <c r="BH275">
        <v>18791.893808996301</v>
      </c>
      <c r="BI275">
        <v>18582.611333253801</v>
      </c>
      <c r="BJ275">
        <v>18375.659604752502</v>
      </c>
      <c r="BK275">
        <v>18171.0126663134</v>
      </c>
      <c r="BL275">
        <v>17968.6448498385</v>
      </c>
      <c r="BM275">
        <v>17768.530773091599</v>
      </c>
      <c r="BN275">
        <v>17570.645336514801</v>
      </c>
      <c r="BO275">
        <v>17374.963720079799</v>
      </c>
      <c r="BP275">
        <v>17181.461380175399</v>
      </c>
      <c r="BQ275">
        <v>16990.114046529001</v>
      </c>
      <c r="BR275">
        <v>16800.8977191622</v>
      </c>
      <c r="BS275">
        <v>16613.788665380798</v>
      </c>
      <c r="BT275">
        <v>16428.763416797799</v>
      </c>
      <c r="BU275">
        <v>16245.798766390501</v>
      </c>
      <c r="BV275">
        <v>16064.871765588799</v>
      </c>
      <c r="BW275">
        <v>15885.9597213978</v>
      </c>
      <c r="BX275">
        <v>15709.0401935507</v>
      </c>
      <c r="BY275">
        <v>15534.0909916948</v>
      </c>
      <c r="BZ275">
        <v>15361.090172607799</v>
      </c>
      <c r="CA275">
        <v>15190.016037445999</v>
      </c>
      <c r="CB275">
        <v>15020.8471290221</v>
      </c>
      <c r="CC275">
        <v>14853.562229114499</v>
      </c>
      <c r="CD275" s="8" t="b">
        <f>IF(ISNUMBER(VLOOKUP(A275,profiles_2021!A:A,1,FALSE)),TRUE,FALSE)</f>
        <v>0</v>
      </c>
      <c r="CE275" t="str">
        <f>INDEX('C5 - Emissions methodology 2018'!$A$2:$K$2628,MATCH($A275,'C5 - Emissions methodology 2018'!$A$2:$A$2628,0),MATCH(CE$1,'C5 - Emissions methodology 2018'!$A$1:$K$1,0))</f>
        <v>Manufacturing</v>
      </c>
    </row>
    <row r="276" spans="1:83" hidden="1" x14ac:dyDescent="0.25">
      <c r="A276">
        <v>22158</v>
      </c>
      <c r="B276" t="s">
        <v>340</v>
      </c>
      <c r="C276" t="s">
        <v>31</v>
      </c>
      <c r="D276">
        <v>2009</v>
      </c>
      <c r="E276" t="s">
        <v>22</v>
      </c>
      <c r="F276" t="s">
        <v>23</v>
      </c>
      <c r="G276">
        <v>2009</v>
      </c>
      <c r="H276">
        <v>14400000</v>
      </c>
      <c r="I276">
        <v>100</v>
      </c>
      <c r="J276">
        <v>2020</v>
      </c>
      <c r="K276">
        <v>41.6</v>
      </c>
      <c r="L276">
        <v>68</v>
      </c>
      <c r="M276">
        <v>2017</v>
      </c>
      <c r="N276">
        <v>10326528</v>
      </c>
      <c r="O276" t="s">
        <v>24</v>
      </c>
      <c r="P276">
        <v>3.0628058536585399</v>
      </c>
      <c r="Q276">
        <v>1</v>
      </c>
      <c r="R276" t="s">
        <v>25</v>
      </c>
      <c r="S276">
        <v>8409600</v>
      </c>
      <c r="T276">
        <v>-1.11368485725649E-2</v>
      </c>
      <c r="AN276">
        <v>14400000</v>
      </c>
      <c r="AO276">
        <v>13890816</v>
      </c>
      <c r="AP276">
        <v>13381632</v>
      </c>
      <c r="AQ276">
        <v>12872448</v>
      </c>
      <c r="AR276">
        <v>12363264</v>
      </c>
      <c r="AS276">
        <v>11854080</v>
      </c>
      <c r="AT276">
        <v>11344896</v>
      </c>
      <c r="AU276">
        <v>10835712</v>
      </c>
      <c r="AV276">
        <v>10326528</v>
      </c>
      <c r="AW276">
        <v>9687552</v>
      </c>
      <c r="AX276">
        <v>9048576</v>
      </c>
      <c r="AY276">
        <v>8409600</v>
      </c>
      <c r="AZ276">
        <v>8315943.5582441501</v>
      </c>
      <c r="BA276">
        <v>8223330.1540979901</v>
      </c>
      <c r="BB276">
        <v>8131748.1714096004</v>
      </c>
      <c r="BC276">
        <v>8041186.1233943803</v>
      </c>
      <c r="BD276">
        <v>7951632.6511943201</v>
      </c>
      <c r="BE276">
        <v>7863076.52245331</v>
      </c>
      <c r="BF276">
        <v>7775506.62990826</v>
      </c>
      <c r="BG276">
        <v>7688911.9899959899</v>
      </c>
      <c r="BH276">
        <v>7603281.7414756296</v>
      </c>
      <c r="BI276">
        <v>7518605.1440662704</v>
      </c>
      <c r="BJ276">
        <v>7434871.5770998904</v>
      </c>
      <c r="BK276">
        <v>7352070.5381892696</v>
      </c>
      <c r="BL276">
        <v>7270191.6419106396</v>
      </c>
      <c r="BM276">
        <v>7189224.61850115</v>
      </c>
      <c r="BN276">
        <v>7109159.3125707498</v>
      </c>
      <c r="BO276">
        <v>7029985.6818284104</v>
      </c>
      <c r="BP276">
        <v>6951693.7958225803</v>
      </c>
      <c r="BQ276">
        <v>6874273.8346956698</v>
      </c>
      <c r="BR276">
        <v>6797716.0879523205</v>
      </c>
      <c r="BS276">
        <v>6722010.9532415001</v>
      </c>
      <c r="BT276">
        <v>6647148.9351521302</v>
      </c>
      <c r="BU276">
        <v>6573120.6440220596</v>
      </c>
      <c r="BV276">
        <v>6499916.7947603799</v>
      </c>
      <c r="BW276">
        <v>6427528.2056828598</v>
      </c>
      <c r="BX276">
        <v>6355945.7973602796</v>
      </c>
      <c r="BY276">
        <v>6285160.5914796498</v>
      </c>
      <c r="BZ276">
        <v>6215163.7097180896</v>
      </c>
      <c r="CA276">
        <v>6145946.3726292597</v>
      </c>
      <c r="CB276">
        <v>6077499.8985421797</v>
      </c>
      <c r="CC276">
        <v>6009815.7024723403</v>
      </c>
      <c r="CD276" s="8" t="b">
        <f>IF(ISNUMBER(VLOOKUP(A276,profiles_2021!A:A,1,FALSE)),TRUE,FALSE)</f>
        <v>0</v>
      </c>
      <c r="CE276" t="str">
        <f>INDEX('C5 - Emissions methodology 2018'!$A$2:$K$2628,MATCH($A276,'C5 - Emissions methodology 2018'!$A$2:$A$2628,0),MATCH(CE$1,'C5 - Emissions methodology 2018'!$A$1:$K$1,0))</f>
        <v>Materials</v>
      </c>
    </row>
    <row r="277" spans="1:83" hidden="1" x14ac:dyDescent="0.25">
      <c r="A277">
        <v>15027</v>
      </c>
      <c r="B277" t="s">
        <v>341</v>
      </c>
      <c r="C277" t="s">
        <v>27</v>
      </c>
      <c r="D277">
        <v>2016</v>
      </c>
      <c r="E277" t="s">
        <v>105</v>
      </c>
      <c r="F277" t="s">
        <v>54</v>
      </c>
      <c r="G277">
        <v>2016</v>
      </c>
      <c r="H277">
        <v>20839000</v>
      </c>
      <c r="I277">
        <v>100</v>
      </c>
      <c r="J277">
        <v>2020</v>
      </c>
      <c r="K277">
        <v>100</v>
      </c>
      <c r="L277">
        <v>100</v>
      </c>
      <c r="M277">
        <v>2017</v>
      </c>
      <c r="N277">
        <v>21656000</v>
      </c>
      <c r="O277" t="s">
        <v>24</v>
      </c>
      <c r="P277">
        <v>3.9878323536585398</v>
      </c>
      <c r="Q277">
        <v>1</v>
      </c>
      <c r="R277" t="s">
        <v>25</v>
      </c>
      <c r="S277">
        <v>0</v>
      </c>
      <c r="T277">
        <v>-1.11368485725649E-2</v>
      </c>
      <c r="AU277">
        <v>20839000</v>
      </c>
      <c r="AV277">
        <v>21656000</v>
      </c>
      <c r="AW277">
        <v>14437333.3333333</v>
      </c>
      <c r="AX277">
        <v>7218666.6666666605</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s="8" t="b">
        <f>IF(ISNUMBER(VLOOKUP(A277,profiles_2021!A:A,1,FALSE)),TRUE,FALSE)</f>
        <v>0</v>
      </c>
      <c r="CE277" t="str">
        <f>INDEX('C5 - Emissions methodology 2018'!$A$2:$K$2628,MATCH($A277,'C5 - Emissions methodology 2018'!$A$2:$A$2628,0),MATCH(CE$1,'C5 - Emissions methodology 2018'!$A$1:$K$1,0))</f>
        <v>Materials</v>
      </c>
    </row>
    <row r="278" spans="1:83" x14ac:dyDescent="0.25">
      <c r="A278">
        <v>10754</v>
      </c>
      <c r="B278" t="s">
        <v>342</v>
      </c>
      <c r="C278" t="s">
        <v>59</v>
      </c>
      <c r="D278">
        <v>2012</v>
      </c>
      <c r="E278" t="s">
        <v>22</v>
      </c>
      <c r="F278" t="s">
        <v>23</v>
      </c>
      <c r="G278">
        <v>1990</v>
      </c>
      <c r="H278">
        <v>143551</v>
      </c>
      <c r="I278">
        <v>100</v>
      </c>
      <c r="J278">
        <v>2020</v>
      </c>
      <c r="K278">
        <v>40</v>
      </c>
      <c r="L278">
        <v>47</v>
      </c>
      <c r="M278">
        <v>2017</v>
      </c>
      <c r="N278">
        <v>116563.412</v>
      </c>
      <c r="O278" t="s">
        <v>24</v>
      </c>
      <c r="P278">
        <v>3.04538020875854</v>
      </c>
      <c r="Q278">
        <v>1</v>
      </c>
      <c r="R278" t="s">
        <v>25</v>
      </c>
      <c r="S278">
        <v>86130.6</v>
      </c>
      <c r="T278">
        <v>-1.11368485725649E-2</v>
      </c>
      <c r="U278">
        <v>143551</v>
      </c>
      <c r="V278">
        <v>142551.459703703</v>
      </c>
      <c r="W278">
        <v>141551.919407407</v>
      </c>
      <c r="X278">
        <v>140552.37911111099</v>
      </c>
      <c r="Y278">
        <v>139552.83881481399</v>
      </c>
      <c r="Z278">
        <v>138553.29851851799</v>
      </c>
      <c r="AA278">
        <v>137553.75822222201</v>
      </c>
      <c r="AB278">
        <v>136554.21792592501</v>
      </c>
      <c r="AC278">
        <v>135554.677629629</v>
      </c>
      <c r="AD278">
        <v>134555.137333333</v>
      </c>
      <c r="AE278">
        <v>133555.59703703699</v>
      </c>
      <c r="AF278">
        <v>132556.05674073999</v>
      </c>
      <c r="AG278">
        <v>131556.51644444399</v>
      </c>
      <c r="AH278">
        <v>130556.97614814799</v>
      </c>
      <c r="AI278">
        <v>129557.435851851</v>
      </c>
      <c r="AJ278">
        <v>128557.89555555501</v>
      </c>
      <c r="AK278">
        <v>127558.355259259</v>
      </c>
      <c r="AL278">
        <v>126558.814962962</v>
      </c>
      <c r="AM278">
        <v>125559.274666666</v>
      </c>
      <c r="AN278">
        <v>124559.73437037</v>
      </c>
      <c r="AO278">
        <v>123560.194074074</v>
      </c>
      <c r="AP278">
        <v>122560.653777777</v>
      </c>
      <c r="AQ278">
        <v>121561.11348148101</v>
      </c>
      <c r="AR278">
        <v>120561.573185185</v>
      </c>
      <c r="AS278">
        <v>119562.032888888</v>
      </c>
      <c r="AT278">
        <v>118562.492592592</v>
      </c>
      <c r="AU278">
        <v>117562.952296296</v>
      </c>
      <c r="AV278">
        <v>116563.412</v>
      </c>
      <c r="AW278">
        <v>106419.141333333</v>
      </c>
      <c r="AX278">
        <v>96274.870666666597</v>
      </c>
      <c r="AY278">
        <v>86130.6</v>
      </c>
      <c r="AZ278">
        <v>85171.376550335801</v>
      </c>
      <c r="BA278">
        <v>84222.835826977796</v>
      </c>
      <c r="BB278">
        <v>83284.858858020802</v>
      </c>
      <c r="BC278">
        <v>82357.327996531501</v>
      </c>
      <c r="BD278">
        <v>81440.126905793106</v>
      </c>
      <c r="BE278">
        <v>80533.140544712805</v>
      </c>
      <c r="BF278">
        <v>79636.2551533933</v>
      </c>
      <c r="BG278">
        <v>78749.358238863802</v>
      </c>
      <c r="BH278">
        <v>77872.338560970893</v>
      </c>
      <c r="BI278">
        <v>77005.086118425897</v>
      </c>
      <c r="BJ278">
        <v>76147.492135007604</v>
      </c>
      <c r="BK278">
        <v>75299.449045919493</v>
      </c>
      <c r="BL278">
        <v>74460.850484297494</v>
      </c>
      <c r="BM278">
        <v>73631.591267869502</v>
      </c>
      <c r="BN278">
        <v>72811.567385762202</v>
      </c>
      <c r="BO278">
        <v>72000.675985455906</v>
      </c>
      <c r="BP278">
        <v>71198.815359883505</v>
      </c>
      <c r="BQ278">
        <v>70405.884934674497</v>
      </c>
      <c r="BR278">
        <v>69621.785255539595</v>
      </c>
      <c r="BS278">
        <v>68846.417975796998</v>
      </c>
      <c r="BT278">
        <v>68079.6858440371</v>
      </c>
      <c r="BU278">
        <v>67321.492691924199</v>
      </c>
      <c r="BV278">
        <v>66571.743422135201</v>
      </c>
      <c r="BW278">
        <v>65830.3439964313</v>
      </c>
      <c r="BX278">
        <v>65097.201423863196</v>
      </c>
      <c r="BY278">
        <v>64372.223749107899</v>
      </c>
      <c r="BZ278">
        <v>63655.320040934799</v>
      </c>
      <c r="CA278">
        <v>62946.400380800696</v>
      </c>
      <c r="CB278">
        <v>62245.375851571698</v>
      </c>
      <c r="CC278">
        <v>61552.158526370396</v>
      </c>
      <c r="CD278" s="8" t="b">
        <f>IF(ISNUMBER(VLOOKUP(A278,profiles_2021!A:A,1,FALSE)),TRUE,FALSE)</f>
        <v>1</v>
      </c>
      <c r="CE278" t="str">
        <f>INDEX('C5 - Emissions methodology 2018'!$A$2:$K$2628,MATCH($A278,'C5 - Emissions methodology 2018'!$A$2:$A$2628,0),MATCH(CE$1,'C5 - Emissions methodology 2018'!$A$1:$K$1,0))</f>
        <v>Materials</v>
      </c>
    </row>
    <row r="279" spans="1:83" x14ac:dyDescent="0.25">
      <c r="A279">
        <v>9863</v>
      </c>
      <c r="B279" t="s">
        <v>343</v>
      </c>
      <c r="C279" t="s">
        <v>59</v>
      </c>
      <c r="D279">
        <v>2016</v>
      </c>
      <c r="E279" t="s">
        <v>28</v>
      </c>
      <c r="F279" t="s">
        <v>23</v>
      </c>
      <c r="G279">
        <v>2015</v>
      </c>
      <c r="H279">
        <v>1146238</v>
      </c>
      <c r="I279">
        <v>100</v>
      </c>
      <c r="J279">
        <v>2030</v>
      </c>
      <c r="K279">
        <v>30</v>
      </c>
      <c r="L279">
        <v>0</v>
      </c>
      <c r="M279">
        <v>2018</v>
      </c>
      <c r="N279">
        <v>1146238</v>
      </c>
      <c r="O279" t="s">
        <v>24</v>
      </c>
      <c r="P279">
        <v>2.95035852623902</v>
      </c>
      <c r="Q279">
        <v>1</v>
      </c>
      <c r="R279" t="s">
        <v>25</v>
      </c>
      <c r="S279">
        <v>802366.6</v>
      </c>
      <c r="T279">
        <v>-1.11368485725649E-2</v>
      </c>
      <c r="AT279">
        <v>1146238</v>
      </c>
      <c r="AU279">
        <v>1146238</v>
      </c>
      <c r="AV279">
        <v>1146238</v>
      </c>
      <c r="AW279">
        <v>1146238</v>
      </c>
      <c r="AX279">
        <v>1117582.05</v>
      </c>
      <c r="AY279">
        <v>1088926.1000000001</v>
      </c>
      <c r="AZ279">
        <v>1060270.1499999999</v>
      </c>
      <c r="BA279">
        <v>1031614.2</v>
      </c>
      <c r="BB279">
        <v>1002958.25</v>
      </c>
      <c r="BC279">
        <v>974302.3</v>
      </c>
      <c r="BD279">
        <v>945646.35</v>
      </c>
      <c r="BE279">
        <v>916990.4</v>
      </c>
      <c r="BF279">
        <v>888334.45</v>
      </c>
      <c r="BG279">
        <v>859678.5</v>
      </c>
      <c r="BH279">
        <v>831022.55</v>
      </c>
      <c r="BI279">
        <v>802366.6</v>
      </c>
      <c r="BJ279">
        <v>793430.76467611606</v>
      </c>
      <c r="BK279">
        <v>784594.44639710395</v>
      </c>
      <c r="BL279">
        <v>775856.53685670404</v>
      </c>
      <c r="BM279">
        <v>767215.94009169599</v>
      </c>
      <c r="BN279">
        <v>758671.57234443701</v>
      </c>
      <c r="BO279">
        <v>750222.361926927</v>
      </c>
      <c r="BP279">
        <v>741867.24908639502</v>
      </c>
      <c r="BQ279">
        <v>733605.18587237399</v>
      </c>
      <c r="BR279">
        <v>725435.13600526506</v>
      </c>
      <c r="BS279">
        <v>717356.07474635704</v>
      </c>
      <c r="BT279">
        <v>709366.98876929702</v>
      </c>
      <c r="BU279">
        <v>701466.87603299704</v>
      </c>
      <c r="BV279">
        <v>693654.74565594702</v>
      </c>
      <c r="BW279">
        <v>685929.61779193603</v>
      </c>
      <c r="BX279">
        <v>678290.52350715001</v>
      </c>
      <c r="BY279">
        <v>670736.50465864502</v>
      </c>
      <c r="BZ279">
        <v>663266.61377417005</v>
      </c>
      <c r="CA279">
        <v>655879.91393332905</v>
      </c>
      <c r="CB279">
        <v>648575.478650067</v>
      </c>
      <c r="CC279">
        <v>641352.39175646205</v>
      </c>
      <c r="CD279" s="8" t="b">
        <f>IF(ISNUMBER(VLOOKUP(A279,profiles_2021!A:A,1,FALSE)),TRUE,FALSE)</f>
        <v>1</v>
      </c>
      <c r="CE279" t="str">
        <f>INDEX('C5 - Emissions methodology 2018'!$A$2:$K$2628,MATCH($A279,'C5 - Emissions methodology 2018'!$A$2:$A$2628,0),MATCH(CE$1,'C5 - Emissions methodology 2018'!$A$1:$K$1,0))</f>
        <v>Materials</v>
      </c>
    </row>
    <row r="280" spans="1:83" hidden="1" x14ac:dyDescent="0.25">
      <c r="A280">
        <v>10797</v>
      </c>
      <c r="B280" t="s">
        <v>344</v>
      </c>
      <c r="C280" t="s">
        <v>56</v>
      </c>
      <c r="D280">
        <v>2011</v>
      </c>
      <c r="E280" t="s">
        <v>88</v>
      </c>
      <c r="F280" t="s">
        <v>54</v>
      </c>
      <c r="G280">
        <v>2011</v>
      </c>
      <c r="H280">
        <v>1153543</v>
      </c>
      <c r="I280">
        <v>100</v>
      </c>
      <c r="J280">
        <v>2030</v>
      </c>
      <c r="K280">
        <v>30</v>
      </c>
      <c r="L280">
        <v>21.9</v>
      </c>
      <c r="M280">
        <v>2017</v>
      </c>
      <c r="N280">
        <v>1077755.2249</v>
      </c>
      <c r="O280" t="s">
        <v>24</v>
      </c>
      <c r="P280">
        <v>3.2903592567390199</v>
      </c>
      <c r="Q280">
        <v>1</v>
      </c>
      <c r="R280" t="s">
        <v>25</v>
      </c>
      <c r="S280">
        <v>807480.1</v>
      </c>
      <c r="T280">
        <v>-1.11368485725649E-2</v>
      </c>
      <c r="AP280">
        <v>1153543</v>
      </c>
      <c r="AQ280">
        <v>1140911.7041499999</v>
      </c>
      <c r="AR280">
        <v>1128280.4083</v>
      </c>
      <c r="AS280">
        <v>1115649.1124499999</v>
      </c>
      <c r="AT280">
        <v>1103017.8166</v>
      </c>
      <c r="AU280">
        <v>1090386.5207499999</v>
      </c>
      <c r="AV280">
        <v>1077755.2249</v>
      </c>
      <c r="AW280">
        <v>1056964.83067692</v>
      </c>
      <c r="AX280">
        <v>1036174.43645384</v>
      </c>
      <c r="AY280">
        <v>1015384.04223076</v>
      </c>
      <c r="AZ280">
        <v>994593.64800769195</v>
      </c>
      <c r="BA280">
        <v>973803.25378461496</v>
      </c>
      <c r="BB280">
        <v>953012.85956153797</v>
      </c>
      <c r="BC280">
        <v>932222.46533846098</v>
      </c>
      <c r="BD280">
        <v>911432.07111538399</v>
      </c>
      <c r="BE280">
        <v>890641.676892307</v>
      </c>
      <c r="BF280">
        <v>869851.28266923002</v>
      </c>
      <c r="BG280">
        <v>849060.88844615396</v>
      </c>
      <c r="BH280">
        <v>828270.49422307697</v>
      </c>
      <c r="BI280">
        <v>807480.1</v>
      </c>
      <c r="BJ280">
        <v>798487.31640093995</v>
      </c>
      <c r="BK280">
        <v>789594.684071069</v>
      </c>
      <c r="BL280">
        <v>780801.08764086699</v>
      </c>
      <c r="BM280">
        <v>772105.42416251695</v>
      </c>
      <c r="BN280">
        <v>763506.602971563</v>
      </c>
      <c r="BO280">
        <v>755003.54555011506</v>
      </c>
      <c r="BP280">
        <v>746595.18539157405</v>
      </c>
      <c r="BQ280">
        <v>738280.46786686196</v>
      </c>
      <c r="BR280">
        <v>730058.35009214596</v>
      </c>
      <c r="BS280">
        <v>721927.80079803395</v>
      </c>
      <c r="BT280">
        <v>713887.80020022101</v>
      </c>
      <c r="BU280">
        <v>705937.33987159003</v>
      </c>
      <c r="BV280">
        <v>698075.42261572101</v>
      </c>
      <c r="BW280">
        <v>690301.06234181998</v>
      </c>
      <c r="BX280">
        <v>682613.28394103795</v>
      </c>
      <c r="BY280">
        <v>675011.123164166</v>
      </c>
      <c r="BZ280">
        <v>667493.62650068896</v>
      </c>
      <c r="CA280">
        <v>660059.85105919896</v>
      </c>
      <c r="CB280">
        <v>652708.86444912304</v>
      </c>
      <c r="CC280">
        <v>645439.74466378195</v>
      </c>
      <c r="CD280" s="8" t="b">
        <f>IF(ISNUMBER(VLOOKUP(A280,profiles_2021!A:A,1,FALSE)),TRUE,FALSE)</f>
        <v>0</v>
      </c>
      <c r="CE280" t="str">
        <f>INDEX('C5 - Emissions methodology 2018'!$A$2:$K$2628,MATCH($A280,'C5 - Emissions methodology 2018'!$A$2:$A$2628,0),MATCH(CE$1,'C5 - Emissions methodology 2018'!$A$1:$K$1,0))</f>
        <v>Retail</v>
      </c>
    </row>
    <row r="281" spans="1:83" hidden="1" x14ac:dyDescent="0.25">
      <c r="A281">
        <v>10820</v>
      </c>
      <c r="B281" t="s">
        <v>345</v>
      </c>
      <c r="C281" t="s">
        <v>27</v>
      </c>
      <c r="D281">
        <v>2012</v>
      </c>
      <c r="E281" t="s">
        <v>22</v>
      </c>
      <c r="F281" t="s">
        <v>23</v>
      </c>
      <c r="G281">
        <v>2010</v>
      </c>
      <c r="H281">
        <v>1271358</v>
      </c>
      <c r="I281">
        <v>96</v>
      </c>
      <c r="J281">
        <v>2020</v>
      </c>
      <c r="K281">
        <v>35</v>
      </c>
      <c r="L281">
        <v>94</v>
      </c>
      <c r="M281">
        <v>2017</v>
      </c>
      <c r="N281">
        <v>853081.21799999999</v>
      </c>
      <c r="O281" t="s">
        <v>24</v>
      </c>
      <c r="P281">
        <v>2.95549298945854</v>
      </c>
      <c r="Q281">
        <v>1</v>
      </c>
      <c r="R281" t="s">
        <v>25</v>
      </c>
      <c r="S281">
        <v>826382.7</v>
      </c>
      <c r="T281">
        <v>-1.11368485725649E-2</v>
      </c>
      <c r="AO281">
        <v>1271358</v>
      </c>
      <c r="AP281">
        <v>1211604.1740000001</v>
      </c>
      <c r="AQ281">
        <v>1151850.348</v>
      </c>
      <c r="AR281">
        <v>1092096.5220000001</v>
      </c>
      <c r="AS281">
        <v>1032342.696</v>
      </c>
      <c r="AT281">
        <v>972588.87</v>
      </c>
      <c r="AU281">
        <v>912835.04399999999</v>
      </c>
      <c r="AV281">
        <v>853081.21799999999</v>
      </c>
      <c r="AW281">
        <v>844181.71200000006</v>
      </c>
      <c r="AX281">
        <v>835282.20600000001</v>
      </c>
      <c r="AY281">
        <v>826382.7</v>
      </c>
      <c r="AZ281">
        <v>817179.401007112</v>
      </c>
      <c r="BA281">
        <v>808078.59776147699</v>
      </c>
      <c r="BB281">
        <v>799079.14878347598</v>
      </c>
      <c r="BC281">
        <v>790179.92530598096</v>
      </c>
      <c r="BD281">
        <v>781379.811132767</v>
      </c>
      <c r="BE281">
        <v>772677.70249852201</v>
      </c>
      <c r="BF281">
        <v>764072.50793039904</v>
      </c>
      <c r="BG281">
        <v>755563.148111118</v>
      </c>
      <c r="BH281">
        <v>747148.55574359396</v>
      </c>
      <c r="BI281">
        <v>738827.67541706702</v>
      </c>
      <c r="BJ281">
        <v>730599.463474727</v>
      </c>
      <c r="BK281">
        <v>722462.88788281195</v>
      </c>
      <c r="BL281">
        <v>714416.92810116301</v>
      </c>
      <c r="BM281">
        <v>706460.57495522394</v>
      </c>
      <c r="BN281">
        <v>698592.83050945995</v>
      </c>
      <c r="BO281">
        <v>690812.70794219698</v>
      </c>
      <c r="BP281">
        <v>683119.23142184096</v>
      </c>
      <c r="BQ281">
        <v>675511.43598448904</v>
      </c>
      <c r="BR281">
        <v>667988.36741289403</v>
      </c>
      <c r="BS281">
        <v>660549.08211678197</v>
      </c>
      <c r="BT281">
        <v>653192.64701449999</v>
      </c>
      <c r="BU281">
        <v>645918.13941598695</v>
      </c>
      <c r="BV281">
        <v>638724.64690703806</v>
      </c>
      <c r="BW281">
        <v>631611.26723486895</v>
      </c>
      <c r="BX281">
        <v>624577.10819494899</v>
      </c>
      <c r="BY281">
        <v>617621.28751909104</v>
      </c>
      <c r="BZ281">
        <v>610742.93276479898</v>
      </c>
      <c r="CA281">
        <v>603941.18120583298</v>
      </c>
      <c r="CB281">
        <v>597215.17972400703</v>
      </c>
      <c r="CC281">
        <v>590564.08470218396</v>
      </c>
      <c r="CD281" s="8" t="b">
        <f>IF(ISNUMBER(VLOOKUP(A281,profiles_2021!A:A,1,FALSE)),TRUE,FALSE)</f>
        <v>0</v>
      </c>
      <c r="CE281" t="str">
        <f>INDEX('C5 - Emissions methodology 2018'!$A$2:$K$2628,MATCH($A281,'C5 - Emissions methodology 2018'!$A$2:$A$2628,0),MATCH(CE$1,'C5 - Emissions methodology 2018'!$A$1:$K$1,0))</f>
        <v>Manufacturing</v>
      </c>
    </row>
    <row r="282" spans="1:83" x14ac:dyDescent="0.25">
      <c r="A282">
        <v>10834</v>
      </c>
      <c r="B282" t="s">
        <v>346</v>
      </c>
      <c r="C282" t="s">
        <v>76</v>
      </c>
      <c r="D282">
        <v>2010</v>
      </c>
      <c r="E282" t="s">
        <v>28</v>
      </c>
      <c r="F282" t="s">
        <v>23</v>
      </c>
      <c r="G282">
        <v>2010</v>
      </c>
      <c r="H282">
        <v>16969</v>
      </c>
      <c r="I282">
        <v>100</v>
      </c>
      <c r="J282">
        <v>2018</v>
      </c>
      <c r="K282">
        <v>20</v>
      </c>
      <c r="L282">
        <v>4</v>
      </c>
      <c r="M282">
        <v>2016</v>
      </c>
      <c r="N282">
        <v>16325</v>
      </c>
      <c r="O282" t="s">
        <v>24</v>
      </c>
      <c r="P282">
        <v>2.8443919408024398</v>
      </c>
      <c r="Q282">
        <v>1</v>
      </c>
      <c r="R282" t="s">
        <v>25</v>
      </c>
      <c r="S282">
        <v>13575.2</v>
      </c>
      <c r="T282">
        <v>-1.11368485725649E-2</v>
      </c>
      <c r="AO282">
        <v>16969</v>
      </c>
      <c r="AP282">
        <v>16861.666666666599</v>
      </c>
      <c r="AQ282">
        <v>16754.333333333299</v>
      </c>
      <c r="AR282">
        <v>16647</v>
      </c>
      <c r="AS282">
        <v>16539.666666666599</v>
      </c>
      <c r="AT282">
        <v>16432.333333333299</v>
      </c>
      <c r="AU282">
        <v>16325</v>
      </c>
      <c r="AV282">
        <v>14950.1</v>
      </c>
      <c r="AW282">
        <v>13575.2</v>
      </c>
      <c r="AX282">
        <v>13424.015053257701</v>
      </c>
      <c r="AY282">
        <v>13274.5138303737</v>
      </c>
      <c r="AZ282">
        <v>13126.677579970399</v>
      </c>
      <c r="BA282">
        <v>12980.4877595014</v>
      </c>
      <c r="BB282">
        <v>12835.9260329258</v>
      </c>
      <c r="BC282">
        <v>12692.974268408499</v>
      </c>
      <c r="BD282">
        <v>12551.614536045699</v>
      </c>
      <c r="BE282">
        <v>12411.8291056166</v>
      </c>
      <c r="BF282">
        <v>12273.600444358801</v>
      </c>
      <c r="BG282">
        <v>12136.9112147698</v>
      </c>
      <c r="BH282">
        <v>12001.744272432201</v>
      </c>
      <c r="BI282">
        <v>11868.082663863501</v>
      </c>
      <c r="BJ282">
        <v>11735.9096243894</v>
      </c>
      <c r="BK282">
        <v>11605.208576041199</v>
      </c>
      <c r="BL282">
        <v>11475.963125476799</v>
      </c>
      <c r="BM282">
        <v>11348.157061924099</v>
      </c>
      <c r="BN282">
        <v>11221.7743551477</v>
      </c>
      <c r="BO282">
        <v>11096.799153439</v>
      </c>
      <c r="BP282">
        <v>10973.215781626899</v>
      </c>
      <c r="BQ282">
        <v>10851.0087391129</v>
      </c>
      <c r="BR282">
        <v>10730.1626979258</v>
      </c>
      <c r="BS282">
        <v>10610.662500799999</v>
      </c>
      <c r="BT282">
        <v>10492.493159273999</v>
      </c>
      <c r="BU282">
        <v>10375.6398518105</v>
      </c>
      <c r="BV282">
        <v>10260.0879219374</v>
      </c>
      <c r="BW282">
        <v>10145.8228764096</v>
      </c>
      <c r="BX282">
        <v>10032.830383390999</v>
      </c>
      <c r="BY282">
        <v>9921.0962706569499</v>
      </c>
      <c r="BZ282">
        <v>9810.6065238168103</v>
      </c>
      <c r="CA282">
        <v>9701.3472845560409</v>
      </c>
      <c r="CB282">
        <v>9593.3048488980803</v>
      </c>
      <c r="CC282">
        <v>9486.4656654854498</v>
      </c>
      <c r="CD282" s="8" t="b">
        <f>IF(ISNUMBER(VLOOKUP(A282,profiles_2021!A:A,1,FALSE)),TRUE,FALSE)</f>
        <v>1</v>
      </c>
      <c r="CE282" t="str">
        <f>INDEX('C5 - Emissions methodology 2018'!$A$2:$K$2628,MATCH($A282,'C5 - Emissions methodology 2018'!$A$2:$A$2628,0),MATCH(CE$1,'C5 - Emissions methodology 2018'!$A$1:$K$1,0))</f>
        <v>Manufacturing</v>
      </c>
    </row>
    <row r="283" spans="1:83" hidden="1" x14ac:dyDescent="0.25">
      <c r="A283">
        <v>10871</v>
      </c>
      <c r="B283" t="s">
        <v>347</v>
      </c>
      <c r="C283" t="s">
        <v>21</v>
      </c>
      <c r="D283">
        <v>2017</v>
      </c>
      <c r="E283" t="s">
        <v>22</v>
      </c>
      <c r="F283" t="s">
        <v>23</v>
      </c>
      <c r="G283">
        <v>2016</v>
      </c>
      <c r="H283">
        <v>22712</v>
      </c>
      <c r="I283">
        <v>100</v>
      </c>
      <c r="J283">
        <v>2030</v>
      </c>
      <c r="K283">
        <v>40</v>
      </c>
      <c r="L283">
        <v>100</v>
      </c>
      <c r="M283">
        <v>2017</v>
      </c>
      <c r="N283">
        <v>13627.2</v>
      </c>
      <c r="O283" t="s">
        <v>24</v>
      </c>
      <c r="P283">
        <v>3.0502461736390201</v>
      </c>
      <c r="Q283">
        <v>1</v>
      </c>
      <c r="R283" t="s">
        <v>25</v>
      </c>
      <c r="S283">
        <v>13627.2</v>
      </c>
      <c r="T283">
        <v>-1.11368485725649E-2</v>
      </c>
      <c r="AU283">
        <v>22712</v>
      </c>
      <c r="AV283">
        <v>13627.2</v>
      </c>
      <c r="AW283">
        <v>13627.2</v>
      </c>
      <c r="AX283">
        <v>13627.2</v>
      </c>
      <c r="AY283">
        <v>13627.2</v>
      </c>
      <c r="AZ283">
        <v>13627.2</v>
      </c>
      <c r="BA283">
        <v>13627.2</v>
      </c>
      <c r="BB283">
        <v>13627.2</v>
      </c>
      <c r="BC283">
        <v>13627.2</v>
      </c>
      <c r="BD283">
        <v>13627.2</v>
      </c>
      <c r="BE283">
        <v>13627.2</v>
      </c>
      <c r="BF283">
        <v>13627.2</v>
      </c>
      <c r="BG283">
        <v>13627.2</v>
      </c>
      <c r="BH283">
        <v>13627.2</v>
      </c>
      <c r="BI283">
        <v>13627.2</v>
      </c>
      <c r="BJ283">
        <v>13475.435937131901</v>
      </c>
      <c r="BK283">
        <v>13325.3620476508</v>
      </c>
      <c r="BL283">
        <v>13176.9595083515</v>
      </c>
      <c r="BM283">
        <v>13030.2097056601</v>
      </c>
      <c r="BN283">
        <v>12885.0942332994</v>
      </c>
      <c r="BO283">
        <v>12741.5948899799</v>
      </c>
      <c r="BP283">
        <v>12599.6936771173</v>
      </c>
      <c r="BQ283">
        <v>12459.3727965745</v>
      </c>
      <c r="BR283">
        <v>12320.614648429901</v>
      </c>
      <c r="BS283">
        <v>12183.4018287694</v>
      </c>
      <c r="BT283">
        <v>12047.7171275037</v>
      </c>
      <c r="BU283">
        <v>11913.5435262096</v>
      </c>
      <c r="BV283">
        <v>11780.8641959956</v>
      </c>
      <c r="BW283">
        <v>11649.662495390799</v>
      </c>
      <c r="BX283">
        <v>11519.921968258101</v>
      </c>
      <c r="BY283">
        <v>11391.6263417299</v>
      </c>
      <c r="BZ283">
        <v>11264.7595241668</v>
      </c>
      <c r="CA283">
        <v>11139.305603139799</v>
      </c>
      <c r="CB283">
        <v>11015.248843434099</v>
      </c>
      <c r="CC283">
        <v>10892.5736850757</v>
      </c>
      <c r="CD283" s="8" t="b">
        <f>IF(ISNUMBER(VLOOKUP(A283,profiles_2021!A:A,1,FALSE)),TRUE,FALSE)</f>
        <v>0</v>
      </c>
      <c r="CE283" t="str">
        <f>INDEX('C5 - Emissions methodology 2018'!$A$2:$K$2628,MATCH($A283,'C5 - Emissions methodology 2018'!$A$2:$A$2628,0),MATCH(CE$1,'C5 - Emissions methodology 2018'!$A$1:$K$1,0))</f>
        <v>Services</v>
      </c>
    </row>
    <row r="284" spans="1:83" hidden="1" x14ac:dyDescent="0.25">
      <c r="A284">
        <v>55711</v>
      </c>
      <c r="B284" t="s">
        <v>348</v>
      </c>
      <c r="C284" t="s">
        <v>84</v>
      </c>
      <c r="D284">
        <v>2017</v>
      </c>
      <c r="E284" t="s">
        <v>28</v>
      </c>
      <c r="F284" t="s">
        <v>23</v>
      </c>
      <c r="G284">
        <v>2016</v>
      </c>
      <c r="H284">
        <v>28809.26</v>
      </c>
      <c r="I284">
        <v>100</v>
      </c>
      <c r="J284">
        <v>2020</v>
      </c>
      <c r="K284">
        <v>5</v>
      </c>
      <c r="L284">
        <v>0</v>
      </c>
      <c r="M284">
        <v>2017</v>
      </c>
      <c r="N284">
        <v>28809.26</v>
      </c>
      <c r="O284" t="s">
        <v>24</v>
      </c>
      <c r="P284">
        <v>2.6953687345845401</v>
      </c>
      <c r="Q284">
        <v>1</v>
      </c>
      <c r="R284" t="s">
        <v>25</v>
      </c>
      <c r="S284">
        <v>27368.796999999999</v>
      </c>
      <c r="T284">
        <v>-1.11368485725649E-2</v>
      </c>
      <c r="AU284">
        <v>28809.26</v>
      </c>
      <c r="AV284">
        <v>28809.26</v>
      </c>
      <c r="AW284">
        <v>28329.105666666601</v>
      </c>
      <c r="AX284">
        <v>27848.951333333302</v>
      </c>
      <c r="AY284">
        <v>27368.796999999999</v>
      </c>
      <c r="AZ284">
        <v>27063.994852197698</v>
      </c>
      <c r="BA284">
        <v>26762.587239760102</v>
      </c>
      <c r="BB284">
        <v>26464.536358260801</v>
      </c>
      <c r="BC284">
        <v>26169.804824295701</v>
      </c>
      <c r="BD284">
        <v>25878.355670794001</v>
      </c>
      <c r="BE284">
        <v>25590.1523423814</v>
      </c>
      <c r="BF284">
        <v>25305.158690795401</v>
      </c>
      <c r="BG284">
        <v>25023.338970351298</v>
      </c>
      <c r="BH284">
        <v>24744.657833458499</v>
      </c>
      <c r="BI284">
        <v>24469.080326187301</v>
      </c>
      <c r="BJ284">
        <v>24196.571883884699</v>
      </c>
      <c r="BK284">
        <v>23927.098326838699</v>
      </c>
      <c r="BL284">
        <v>23660.625855991799</v>
      </c>
      <c r="BM284">
        <v>23397.121048701501</v>
      </c>
      <c r="BN284">
        <v>23136.550854548099</v>
      </c>
      <c r="BO284">
        <v>22878.882591189598</v>
      </c>
      <c r="BP284">
        <v>22624.083940262</v>
      </c>
      <c r="BQ284">
        <v>22372.1229433263</v>
      </c>
      <c r="BR284">
        <v>22122.967997859701</v>
      </c>
      <c r="BS284">
        <v>21876.5878532918</v>
      </c>
      <c r="BT284">
        <v>21632.951607085299</v>
      </c>
      <c r="BU284">
        <v>21392.028700859599</v>
      </c>
      <c r="BV284">
        <v>21153.7889165581</v>
      </c>
      <c r="BW284">
        <v>20918.202372658401</v>
      </c>
      <c r="BX284">
        <v>20685.2395204239</v>
      </c>
      <c r="BY284">
        <v>20454.871140197702</v>
      </c>
      <c r="BZ284">
        <v>20227.068337737899</v>
      </c>
      <c r="CA284">
        <v>20001.802540593599</v>
      </c>
      <c r="CB284">
        <v>19779.045494520698</v>
      </c>
      <c r="CC284">
        <v>19558.769259938301</v>
      </c>
      <c r="CD284" s="8" t="b">
        <f>IF(ISNUMBER(VLOOKUP(A284,profiles_2021!A:A,1,FALSE)),TRUE,FALSE)</f>
        <v>0</v>
      </c>
      <c r="CE284" t="str">
        <f>INDEX('C5 - Emissions methodology 2018'!$A$2:$K$2628,MATCH($A284,'C5 - Emissions methodology 2018'!$A$2:$A$2628,0),MATCH(CE$1,'C5 - Emissions methodology 2018'!$A$1:$K$1,0))</f>
        <v>Manufacturing</v>
      </c>
    </row>
    <row r="285" spans="1:83" hidden="1" x14ac:dyDescent="0.25">
      <c r="A285">
        <v>22270</v>
      </c>
      <c r="B285" t="s">
        <v>349</v>
      </c>
      <c r="C285" t="s">
        <v>172</v>
      </c>
      <c r="D285">
        <v>2017</v>
      </c>
      <c r="E285" t="s">
        <v>28</v>
      </c>
      <c r="F285" t="s">
        <v>23</v>
      </c>
      <c r="G285">
        <v>2016</v>
      </c>
      <c r="H285">
        <v>260899</v>
      </c>
      <c r="I285">
        <v>100</v>
      </c>
      <c r="J285">
        <v>2017</v>
      </c>
      <c r="K285">
        <v>2</v>
      </c>
      <c r="L285">
        <v>92</v>
      </c>
      <c r="M285">
        <v>2017</v>
      </c>
      <c r="N285">
        <v>256098.4584</v>
      </c>
      <c r="O285" t="s">
        <v>24</v>
      </c>
      <c r="P285">
        <v>2.6639285289243899</v>
      </c>
      <c r="Q285">
        <v>1</v>
      </c>
      <c r="R285" t="s">
        <v>25</v>
      </c>
      <c r="S285">
        <v>255681.02</v>
      </c>
      <c r="T285">
        <v>-1.11368485725649E-2</v>
      </c>
      <c r="AU285">
        <v>260899</v>
      </c>
      <c r="AV285">
        <v>255681.02</v>
      </c>
      <c r="AW285">
        <v>252833.539197381</v>
      </c>
      <c r="AX285">
        <v>250017.77035727401</v>
      </c>
      <c r="AY285">
        <v>247233.36030835399</v>
      </c>
      <c r="AZ285">
        <v>244479.95981251399</v>
      </c>
      <c r="BA285">
        <v>241757.22352105501</v>
      </c>
      <c r="BB285">
        <v>239064.80993137701</v>
      </c>
      <c r="BC285">
        <v>236402.38134414301</v>
      </c>
      <c r="BD285">
        <v>233769.603820919</v>
      </c>
      <c r="BE285">
        <v>231166.14714229701</v>
      </c>
      <c r="BF285">
        <v>228591.68476646999</v>
      </c>
      <c r="BG285">
        <v>226045.89378827799</v>
      </c>
      <c r="BH285">
        <v>223528.45489870801</v>
      </c>
      <c r="BI285">
        <v>221039.052344842</v>
      </c>
      <c r="BJ285">
        <v>218577.37389025401</v>
      </c>
      <c r="BK285">
        <v>216143.11077584999</v>
      </c>
      <c r="BL285">
        <v>213735.957681136</v>
      </c>
      <c r="BM285">
        <v>211355.61268592899</v>
      </c>
      <c r="BN285">
        <v>209001.77723248399</v>
      </c>
      <c r="BO285">
        <v>206674.156088049</v>
      </c>
      <c r="BP285">
        <v>204372.457307834</v>
      </c>
      <c r="BQ285">
        <v>202096.392198393</v>
      </c>
      <c r="BR285">
        <v>199845.67528141799</v>
      </c>
      <c r="BS285">
        <v>197620.024257927</v>
      </c>
      <c r="BT285">
        <v>195419.15997286001</v>
      </c>
      <c r="BU285">
        <v>193242.80638006399</v>
      </c>
      <c r="BV285">
        <v>191090.690507672</v>
      </c>
      <c r="BW285">
        <v>188962.54242386101</v>
      </c>
      <c r="BX285">
        <v>186858.095203</v>
      </c>
      <c r="BY285">
        <v>184777.08489216599</v>
      </c>
      <c r="BZ285">
        <v>182719.250478042</v>
      </c>
      <c r="CA285">
        <v>180684.333854175</v>
      </c>
      <c r="CB285">
        <v>178672.07978860699</v>
      </c>
      <c r="CC285">
        <v>176682.23589185599</v>
      </c>
      <c r="CD285" s="8" t="b">
        <f>IF(ISNUMBER(VLOOKUP(A285,profiles_2021!A:A,1,FALSE)),TRUE,FALSE)</f>
        <v>0</v>
      </c>
      <c r="CE285" t="str">
        <f>INDEX('C5 - Emissions methodology 2018'!$A$2:$K$2628,MATCH($A285,'C5 - Emissions methodology 2018'!$A$2:$A$2628,0),MATCH(CE$1,'C5 - Emissions methodology 2018'!$A$1:$K$1,0))</f>
        <v>Manufacturing</v>
      </c>
    </row>
    <row r="286" spans="1:83" x14ac:dyDescent="0.25">
      <c r="A286">
        <v>31497</v>
      </c>
      <c r="B286" t="s">
        <v>350</v>
      </c>
      <c r="C286" t="s">
        <v>27</v>
      </c>
      <c r="D286">
        <v>2012</v>
      </c>
      <c r="E286" t="s">
        <v>49</v>
      </c>
      <c r="F286" t="s">
        <v>50</v>
      </c>
      <c r="G286">
        <v>2012</v>
      </c>
      <c r="H286">
        <v>279520</v>
      </c>
      <c r="I286">
        <v>100</v>
      </c>
      <c r="J286">
        <v>2024</v>
      </c>
      <c r="K286">
        <v>20</v>
      </c>
      <c r="L286">
        <v>15.57</v>
      </c>
      <c r="M286">
        <v>2017</v>
      </c>
      <c r="N286">
        <v>270815.74719999998</v>
      </c>
      <c r="O286" t="s">
        <v>24</v>
      </c>
      <c r="P286">
        <v>2.5173450251707301</v>
      </c>
      <c r="Q286">
        <v>1</v>
      </c>
      <c r="R286" t="s">
        <v>25</v>
      </c>
      <c r="S286">
        <v>223616</v>
      </c>
      <c r="T286">
        <v>-1.11368485725649E-2</v>
      </c>
      <c r="AQ286">
        <v>279520</v>
      </c>
      <c r="AR286">
        <v>277779.14944000001</v>
      </c>
      <c r="AS286">
        <v>276038.29888000002</v>
      </c>
      <c r="AT286">
        <v>274297.44832000002</v>
      </c>
      <c r="AU286">
        <v>272556.59775999998</v>
      </c>
      <c r="AV286">
        <v>270815.74719999998</v>
      </c>
      <c r="AW286">
        <v>264072.926171428</v>
      </c>
      <c r="AX286">
        <v>257330.10514285701</v>
      </c>
      <c r="AY286">
        <v>250587.28411428499</v>
      </c>
      <c r="AZ286">
        <v>243844.463085714</v>
      </c>
      <c r="BA286">
        <v>237101.64205714199</v>
      </c>
      <c r="BB286">
        <v>230358.82102857099</v>
      </c>
      <c r="BC286">
        <v>223616</v>
      </c>
      <c r="BD286">
        <v>221125.622469597</v>
      </c>
      <c r="BE286">
        <v>218662.97989663901</v>
      </c>
      <c r="BF286">
        <v>216227.76340110399</v>
      </c>
      <c r="BG286">
        <v>213819.66754292199</v>
      </c>
      <c r="BH286">
        <v>211438.39028366</v>
      </c>
      <c r="BI286">
        <v>209083.63294864399</v>
      </c>
      <c r="BJ286">
        <v>206755.10018949301</v>
      </c>
      <c r="BK286">
        <v>204452.49994707701</v>
      </c>
      <c r="BL286">
        <v>202175.54341488401</v>
      </c>
      <c r="BM286">
        <v>199923.945002797</v>
      </c>
      <c r="BN286">
        <v>197697.422301271</v>
      </c>
      <c r="BO286">
        <v>195495.69604591501</v>
      </c>
      <c r="BP286">
        <v>193318.49008246401</v>
      </c>
      <c r="BQ286">
        <v>191165.53133213799</v>
      </c>
      <c r="BR286">
        <v>189036.549757398</v>
      </c>
      <c r="BS286">
        <v>186931.27832807001</v>
      </c>
      <c r="BT286">
        <v>184849.45298785399</v>
      </c>
      <c r="BU286">
        <v>182790.81262120701</v>
      </c>
      <c r="BV286">
        <v>180755.099020589</v>
      </c>
      <c r="BW286">
        <v>178742.056854077</v>
      </c>
      <c r="BX286">
        <v>176751.433633345</v>
      </c>
      <c r="BY286">
        <v>174782.97968198601</v>
      </c>
      <c r="BZ286">
        <v>172836.44810420601</v>
      </c>
      <c r="CA286">
        <v>170911.59475384999</v>
      </c>
      <c r="CB286">
        <v>169008.17820378099</v>
      </c>
      <c r="CC286">
        <v>167125.95971560001</v>
      </c>
      <c r="CD286" s="8" t="b">
        <f>IF(ISNUMBER(VLOOKUP(A286,profiles_2021!A:A,1,FALSE)),TRUE,FALSE)</f>
        <v>1</v>
      </c>
      <c r="CE286" t="str">
        <f>INDEX('C5 - Emissions methodology 2018'!$A$2:$K$2628,MATCH($A286,'C5 - Emissions methodology 2018'!$A$2:$A$2628,0),MATCH(CE$1,'C5 - Emissions methodology 2018'!$A$1:$K$1,0))</f>
        <v>Services</v>
      </c>
    </row>
    <row r="287" spans="1:83" hidden="1" x14ac:dyDescent="0.25">
      <c r="A287">
        <v>827021</v>
      </c>
      <c r="B287" t="s">
        <v>351</v>
      </c>
      <c r="C287" t="s">
        <v>92</v>
      </c>
      <c r="D287">
        <v>2014</v>
      </c>
      <c r="E287" t="s">
        <v>44</v>
      </c>
      <c r="F287" t="s">
        <v>33</v>
      </c>
      <c r="G287">
        <v>2014</v>
      </c>
      <c r="H287">
        <v>6623</v>
      </c>
      <c r="I287">
        <v>100</v>
      </c>
      <c r="J287">
        <v>2017</v>
      </c>
      <c r="K287">
        <v>1</v>
      </c>
      <c r="L287">
        <v>100</v>
      </c>
      <c r="M287">
        <v>2017</v>
      </c>
      <c r="N287">
        <v>6556.77</v>
      </c>
      <c r="O287" t="s">
        <v>24</v>
      </c>
      <c r="P287">
        <v>2.3239031013243898</v>
      </c>
      <c r="Q287">
        <v>1</v>
      </c>
      <c r="R287" t="s">
        <v>25</v>
      </c>
      <c r="S287">
        <v>6556.77</v>
      </c>
      <c r="T287">
        <v>-1.11368485725649E-2</v>
      </c>
      <c r="AS287">
        <v>6623</v>
      </c>
      <c r="AT287">
        <v>6600.9233333333304</v>
      </c>
      <c r="AU287">
        <v>6578.84666666666</v>
      </c>
      <c r="AV287">
        <v>6556.77</v>
      </c>
      <c r="AW287">
        <v>6483.7482453848597</v>
      </c>
      <c r="AX287">
        <v>6411.5397229933797</v>
      </c>
      <c r="AY287">
        <v>6340.1353759814101</v>
      </c>
      <c r="AZ287">
        <v>6269.5262483695496</v>
      </c>
      <c r="BA287">
        <v>6199.7034839197304</v>
      </c>
      <c r="BB287">
        <v>6130.6583250245203</v>
      </c>
      <c r="BC287">
        <v>6062.3821116085801</v>
      </c>
      <c r="BD287">
        <v>5994.86628004257</v>
      </c>
      <c r="BE287">
        <v>5928.1023620689602</v>
      </c>
      <c r="BF287">
        <v>5862.0819837399404</v>
      </c>
      <c r="BG287">
        <v>5796.7968643670602</v>
      </c>
      <c r="BH287">
        <v>5732.2388154826904</v>
      </c>
      <c r="BI287">
        <v>5668.3997398128804</v>
      </c>
      <c r="BJ287">
        <v>5605.2716302618201</v>
      </c>
      <c r="BK287">
        <v>5542.8465689075001</v>
      </c>
      <c r="BL287">
        <v>5481.1167260086104</v>
      </c>
      <c r="BM287">
        <v>5420.0743590225002</v>
      </c>
      <c r="BN287">
        <v>5359.7118116340198</v>
      </c>
      <c r="BO287">
        <v>5300.0215127952697</v>
      </c>
      <c r="BP287">
        <v>5240.9959757759298</v>
      </c>
      <c r="BQ287">
        <v>5182.6277972242897</v>
      </c>
      <c r="BR287">
        <v>5124.9096562386403</v>
      </c>
      <c r="BS287">
        <v>5067.8343134490397</v>
      </c>
      <c r="BT287">
        <v>5011.3946101092997</v>
      </c>
      <c r="BU287">
        <v>4955.5834671991497</v>
      </c>
      <c r="BV287">
        <v>4900.39388453625</v>
      </c>
      <c r="BW287">
        <v>4845.8189398982404</v>
      </c>
      <c r="BX287">
        <v>4791.8517881545304</v>
      </c>
      <c r="BY287">
        <v>4738.4856604076804</v>
      </c>
      <c r="BZ287">
        <v>4685.7138631444504</v>
      </c>
      <c r="CA287">
        <v>4633.5297773962402</v>
      </c>
      <c r="CB287">
        <v>4581.9268579089103</v>
      </c>
      <c r="CC287">
        <v>4530.8986323218096</v>
      </c>
      <c r="CD287" s="8" t="b">
        <f>IF(ISNUMBER(VLOOKUP(A287,profiles_2021!A:A,1,FALSE)),TRUE,FALSE)</f>
        <v>0</v>
      </c>
      <c r="CE287" t="str">
        <f>INDEX('C5 - Emissions methodology 2018'!$A$2:$K$2628,MATCH($A287,'C5 - Emissions methodology 2018'!$A$2:$A$2628,0),MATCH(CE$1,'C5 - Emissions methodology 2018'!$A$1:$K$1,0))</f>
        <v>Manufacturing</v>
      </c>
    </row>
    <row r="288" spans="1:83" x14ac:dyDescent="0.25">
      <c r="A288">
        <v>51909</v>
      </c>
      <c r="B288" t="s">
        <v>352</v>
      </c>
      <c r="C288" t="s">
        <v>27</v>
      </c>
      <c r="D288">
        <v>0</v>
      </c>
      <c r="E288" t="s">
        <v>49</v>
      </c>
      <c r="F288" t="s">
        <v>50</v>
      </c>
      <c r="G288">
        <v>2013</v>
      </c>
      <c r="H288">
        <v>263809</v>
      </c>
      <c r="I288">
        <v>100</v>
      </c>
      <c r="J288">
        <v>2018</v>
      </c>
      <c r="K288">
        <v>24.18</v>
      </c>
      <c r="L288">
        <v>92</v>
      </c>
      <c r="M288">
        <v>2017</v>
      </c>
      <c r="N288">
        <v>205123.10509600001</v>
      </c>
      <c r="O288" t="s">
        <v>24</v>
      </c>
      <c r="P288">
        <v>2.5562166248024401</v>
      </c>
      <c r="Q288">
        <v>1</v>
      </c>
      <c r="R288" t="s">
        <v>25</v>
      </c>
      <c r="S288">
        <v>200019.98379999999</v>
      </c>
      <c r="T288">
        <v>-1.11368485725649E-2</v>
      </c>
      <c r="AR288">
        <v>263809</v>
      </c>
      <c r="AS288">
        <v>249137.526274</v>
      </c>
      <c r="AT288">
        <v>234466.05254800001</v>
      </c>
      <c r="AU288">
        <v>219794.57882200001</v>
      </c>
      <c r="AV288">
        <v>205123.10509600001</v>
      </c>
      <c r="AW288">
        <v>200019.98379999999</v>
      </c>
      <c r="AX288">
        <v>197792.391528932</v>
      </c>
      <c r="AY288">
        <v>195589.607615669</v>
      </c>
      <c r="AZ288">
        <v>193411.35577328599</v>
      </c>
      <c r="BA288">
        <v>191257.36279182401</v>
      </c>
      <c r="BB288">
        <v>189127.35850402401</v>
      </c>
      <c r="BC288">
        <v>187021.07575143501</v>
      </c>
      <c r="BD288">
        <v>184938.250350913</v>
      </c>
      <c r="BE288">
        <v>182878.62106147999</v>
      </c>
      <c r="BF288">
        <v>180841.92955155901</v>
      </c>
      <c r="BG288">
        <v>178827.92036657201</v>
      </c>
      <c r="BH288">
        <v>176836.34089690301</v>
      </c>
      <c r="BI288">
        <v>174866.94134620801</v>
      </c>
      <c r="BJ288">
        <v>172919.474700088</v>
      </c>
      <c r="BK288">
        <v>170993.696695105</v>
      </c>
      <c r="BL288">
        <v>169089.36578814901</v>
      </c>
      <c r="BM288">
        <v>167206.243126135</v>
      </c>
      <c r="BN288">
        <v>165344.09251605201</v>
      </c>
      <c r="BO288">
        <v>163502.68039533199</v>
      </c>
      <c r="BP288">
        <v>161681.77580256099</v>
      </c>
      <c r="BQ288">
        <v>159881.15034850501</v>
      </c>
      <c r="BR288">
        <v>158100.57818746599</v>
      </c>
      <c r="BS288">
        <v>156339.835988957</v>
      </c>
      <c r="BT288">
        <v>154598.702909688</v>
      </c>
      <c r="BU288">
        <v>152876.96056586801</v>
      </c>
      <c r="BV288">
        <v>151174.39300581199</v>
      </c>
      <c r="BW288">
        <v>149490.786682857</v>
      </c>
      <c r="BX288">
        <v>147825.93042857599</v>
      </c>
      <c r="BY288">
        <v>146179.615426295</v>
      </c>
      <c r="BZ288">
        <v>144551.635184896</v>
      </c>
      <c r="CA288">
        <v>142941.785512926</v>
      </c>
      <c r="CB288">
        <v>141349.86449297599</v>
      </c>
      <c r="CC288">
        <v>139775.67245636499</v>
      </c>
      <c r="CD288" s="8" t="b">
        <f>IF(ISNUMBER(VLOOKUP(A288,profiles_2021!A:A,1,FALSE)),TRUE,FALSE)</f>
        <v>1</v>
      </c>
      <c r="CE288" t="str">
        <f>INDEX('C5 - Emissions methodology 2018'!$A$2:$K$2628,MATCH($A288,'C5 - Emissions methodology 2018'!$A$2:$A$2628,0),MATCH(CE$1,'C5 - Emissions methodology 2018'!$A$1:$K$1,0))</f>
        <v>Transportation services</v>
      </c>
    </row>
    <row r="289" spans="1:83" x14ac:dyDescent="0.25">
      <c r="A289">
        <v>40342</v>
      </c>
      <c r="B289" t="s">
        <v>353</v>
      </c>
      <c r="C289" t="s">
        <v>27</v>
      </c>
      <c r="D289">
        <v>2015</v>
      </c>
      <c r="E289" t="s">
        <v>32</v>
      </c>
      <c r="F289" t="s">
        <v>33</v>
      </c>
      <c r="G289">
        <v>2013</v>
      </c>
      <c r="H289">
        <v>92269</v>
      </c>
      <c r="I289">
        <v>97</v>
      </c>
      <c r="J289">
        <v>2020</v>
      </c>
      <c r="K289">
        <v>32.869999999999997</v>
      </c>
      <c r="L289">
        <v>100</v>
      </c>
      <c r="M289">
        <v>2017</v>
      </c>
      <c r="N289">
        <v>61940.179700000001</v>
      </c>
      <c r="O289" t="s">
        <v>24</v>
      </c>
      <c r="P289">
        <v>2.61407508055854</v>
      </c>
      <c r="Q289">
        <v>1</v>
      </c>
      <c r="R289" t="s">
        <v>25</v>
      </c>
      <c r="S289">
        <v>61940.179700000001</v>
      </c>
      <c r="T289">
        <v>-1.11368485725649E-2</v>
      </c>
      <c r="AR289">
        <v>92269</v>
      </c>
      <c r="AS289">
        <v>84686.794924999995</v>
      </c>
      <c r="AT289">
        <v>77104.589850000004</v>
      </c>
      <c r="AU289">
        <v>69522.384774999999</v>
      </c>
      <c r="AV289">
        <v>61940.179700000001</v>
      </c>
      <c r="AW289">
        <v>61940.179700000001</v>
      </c>
      <c r="AX289">
        <v>61940.179700000001</v>
      </c>
      <c r="AY289">
        <v>61940.179700000001</v>
      </c>
      <c r="AZ289">
        <v>61250.3612981236</v>
      </c>
      <c r="BA289">
        <v>60568.225299331498</v>
      </c>
      <c r="BB289">
        <v>59893.686145863801</v>
      </c>
      <c r="BC289">
        <v>59226.659232804603</v>
      </c>
      <c r="BD289">
        <v>58567.060897470001</v>
      </c>
      <c r="BE289">
        <v>57914.808408914701</v>
      </c>
      <c r="BF289">
        <v>57269.819957555497</v>
      </c>
      <c r="BG289">
        <v>56632.014644910101</v>
      </c>
      <c r="BH289">
        <v>56001.312473450504</v>
      </c>
      <c r="BI289">
        <v>55377.634336568801</v>
      </c>
      <c r="BJ289">
        <v>54760.902008655503</v>
      </c>
      <c r="BK289">
        <v>54151.038135288101</v>
      </c>
      <c r="BL289">
        <v>53547.966223528201</v>
      </c>
      <c r="BM289">
        <v>52951.610632327902</v>
      </c>
      <c r="BN289">
        <v>52361.896563042297</v>
      </c>
      <c r="BO289">
        <v>51778.750050047398</v>
      </c>
      <c r="BP289">
        <v>51202.0979514633</v>
      </c>
      <c r="BQ289">
        <v>50631.867939980199</v>
      </c>
      <c r="BR289">
        <v>50067.988493786499</v>
      </c>
      <c r="BS289">
        <v>49510.388887598303</v>
      </c>
      <c r="BT289">
        <v>48958.999183788299</v>
      </c>
      <c r="BU289">
        <v>48413.750223614203</v>
      </c>
      <c r="BV289">
        <v>47874.5736185438</v>
      </c>
      <c r="BW289">
        <v>47341.401741677997</v>
      </c>
      <c r="BX289">
        <v>46814.167719267898</v>
      </c>
      <c r="BY289">
        <v>46292.805422327801</v>
      </c>
      <c r="BZ289">
        <v>45777.249458340098</v>
      </c>
      <c r="CA289">
        <v>45267.435163053997</v>
      </c>
      <c r="CB289">
        <v>44763.298592374696</v>
      </c>
      <c r="CC289">
        <v>44264.776514342899</v>
      </c>
      <c r="CD289" s="8" t="b">
        <f>IF(ISNUMBER(VLOOKUP(A289,profiles_2021!A:A,1,FALSE)),TRUE,FALSE)</f>
        <v>1</v>
      </c>
      <c r="CE289" t="str">
        <f>INDEX('C5 - Emissions methodology 2018'!$A$2:$K$2628,MATCH($A289,'C5 - Emissions methodology 2018'!$A$2:$A$2628,0),MATCH(CE$1,'C5 - Emissions methodology 2018'!$A$1:$K$1,0))</f>
        <v>Services</v>
      </c>
    </row>
    <row r="290" spans="1:83" hidden="1" x14ac:dyDescent="0.25">
      <c r="A290">
        <v>63535</v>
      </c>
      <c r="B290" t="s">
        <v>354</v>
      </c>
      <c r="C290" t="s">
        <v>111</v>
      </c>
      <c r="D290">
        <v>2018</v>
      </c>
      <c r="E290" t="s">
        <v>49</v>
      </c>
      <c r="F290" t="s">
        <v>50</v>
      </c>
      <c r="G290">
        <v>2017</v>
      </c>
      <c r="H290">
        <v>10000000</v>
      </c>
      <c r="I290">
        <v>100</v>
      </c>
      <c r="J290">
        <v>2030</v>
      </c>
      <c r="K290">
        <v>100</v>
      </c>
      <c r="L290">
        <v>0</v>
      </c>
      <c r="M290">
        <v>2017</v>
      </c>
      <c r="N290">
        <v>10000000</v>
      </c>
      <c r="O290" t="s">
        <v>24</v>
      </c>
      <c r="P290">
        <v>3.3212439024390199</v>
      </c>
      <c r="Q290">
        <v>1</v>
      </c>
      <c r="R290" t="s">
        <v>25</v>
      </c>
      <c r="S290">
        <v>0</v>
      </c>
      <c r="T290">
        <v>-1.11368485725649E-2</v>
      </c>
      <c r="AV290">
        <v>10000000</v>
      </c>
      <c r="AW290">
        <v>9230769.2307692301</v>
      </c>
      <c r="AX290">
        <v>8461538.4615384601</v>
      </c>
      <c r="AY290">
        <v>7692307.6923076902</v>
      </c>
      <c r="AZ290">
        <v>6923076.9230769202</v>
      </c>
      <c r="BA290">
        <v>6153846.1538461503</v>
      </c>
      <c r="BB290">
        <v>5384615.3846153803</v>
      </c>
      <c r="BC290">
        <v>4615384.6153846104</v>
      </c>
      <c r="BD290">
        <v>3846153.84615384</v>
      </c>
      <c r="BE290">
        <v>3076923.07692307</v>
      </c>
      <c r="BF290">
        <v>2307692.3076923001</v>
      </c>
      <c r="BG290">
        <v>1538461.5384615301</v>
      </c>
      <c r="BH290">
        <v>769230.76923076797</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s="8" t="b">
        <f>IF(ISNUMBER(VLOOKUP(A290,profiles_2021!A:A,1,FALSE)),TRUE,FALSE)</f>
        <v>0</v>
      </c>
      <c r="CE290" t="str">
        <f>INDEX('C5 - Emissions methodology 2018'!$A$2:$K$2628,MATCH($A290,'C5 - Emissions methodology 2018'!$A$2:$A$2628,0),MATCH(CE$1,'C5 - Emissions methodology 2018'!$A$1:$K$1,0))</f>
        <v>Power generation</v>
      </c>
    </row>
    <row r="291" spans="1:83" hidden="1" x14ac:dyDescent="0.25">
      <c r="A291">
        <v>33461</v>
      </c>
      <c r="B291" t="s">
        <v>355</v>
      </c>
      <c r="C291" t="s">
        <v>27</v>
      </c>
      <c r="D291">
        <v>2015</v>
      </c>
      <c r="E291" t="s">
        <v>28</v>
      </c>
      <c r="F291" t="s">
        <v>23</v>
      </c>
      <c r="G291">
        <v>2015</v>
      </c>
      <c r="H291">
        <v>5488</v>
      </c>
      <c r="I291">
        <v>100</v>
      </c>
      <c r="J291">
        <v>2020</v>
      </c>
      <c r="K291">
        <v>20</v>
      </c>
      <c r="L291">
        <v>35</v>
      </c>
      <c r="M291">
        <v>2017</v>
      </c>
      <c r="N291">
        <v>5103.84</v>
      </c>
      <c r="O291" t="s">
        <v>24</v>
      </c>
      <c r="P291">
        <v>2.8453664024585401</v>
      </c>
      <c r="Q291">
        <v>1</v>
      </c>
      <c r="R291" t="s">
        <v>25</v>
      </c>
      <c r="S291">
        <v>4390.3999999999996</v>
      </c>
      <c r="T291">
        <v>-1.11368485725649E-2</v>
      </c>
      <c r="AT291">
        <v>5488</v>
      </c>
      <c r="AU291">
        <v>5295.92</v>
      </c>
      <c r="AV291">
        <v>5103.84</v>
      </c>
      <c r="AW291">
        <v>4866.0266666666603</v>
      </c>
      <c r="AX291">
        <v>4628.2133333333304</v>
      </c>
      <c r="AY291">
        <v>4390.3999999999996</v>
      </c>
      <c r="AZ291">
        <v>4341.5047800270104</v>
      </c>
      <c r="BA291">
        <v>4293.15409871478</v>
      </c>
      <c r="BB291">
        <v>4245.3418916187102</v>
      </c>
      <c r="BC291">
        <v>4198.0621618329797</v>
      </c>
      <c r="BD291">
        <v>4151.3089792384299</v>
      </c>
      <c r="BE291">
        <v>4105.0764797587299</v>
      </c>
      <c r="BF291">
        <v>4059.35886462485</v>
      </c>
      <c r="BG291">
        <v>4014.15039964783</v>
      </c>
      <c r="BH291">
        <v>3969.4454144994502</v>
      </c>
      <c r="BI291">
        <v>3925.2383020011098</v>
      </c>
      <c r="BJ291">
        <v>3881.52351742049</v>
      </c>
      <c r="BK291">
        <v>3838.2955777761299</v>
      </c>
      <c r="BL291">
        <v>3795.5490611496898</v>
      </c>
      <c r="BM291">
        <v>3753.2786060059202</v>
      </c>
      <c r="BN291">
        <v>3711.4789105201899</v>
      </c>
      <c r="BO291">
        <v>3670.14473191346</v>
      </c>
      <c r="BP291">
        <v>3629.27088579474</v>
      </c>
      <c r="BQ291">
        <v>3588.85224551082</v>
      </c>
      <c r="BR291">
        <v>3548.8837415032599</v>
      </c>
      <c r="BS291">
        <v>3509.3603606725001</v>
      </c>
      <c r="BT291">
        <v>3470.2771457491299</v>
      </c>
      <c r="BU291">
        <v>3431.6291946720899</v>
      </c>
      <c r="BV291">
        <v>3393.41165997383</v>
      </c>
      <c r="BW291">
        <v>3355.6197481723302</v>
      </c>
      <c r="BX291">
        <v>3318.2487191698201</v>
      </c>
      <c r="BY291">
        <v>3281.2938856583201</v>
      </c>
      <c r="BZ291">
        <v>3244.75061253166</v>
      </c>
      <c r="CA291">
        <v>3208.6143163041602</v>
      </c>
      <c r="CB291">
        <v>3172.88046453572</v>
      </c>
      <c r="CC291">
        <v>3137.54457526333</v>
      </c>
      <c r="CD291" s="8" t="b">
        <f>IF(ISNUMBER(VLOOKUP(A291,profiles_2021!A:A,1,FALSE)),TRUE,FALSE)</f>
        <v>0</v>
      </c>
      <c r="CE291" t="str">
        <f>INDEX('C5 - Emissions methodology 2018'!$A$2:$K$2628,MATCH($A291,'C5 - Emissions methodology 2018'!$A$2:$A$2628,0),MATCH(CE$1,'C5 - Emissions methodology 2018'!$A$1:$K$1,0))</f>
        <v>Food, beverage &amp; agriculture</v>
      </c>
    </row>
    <row r="292" spans="1:83" hidden="1" x14ac:dyDescent="0.25">
      <c r="A292">
        <v>11383</v>
      </c>
      <c r="B292" t="s">
        <v>356</v>
      </c>
      <c r="C292" t="s">
        <v>27</v>
      </c>
      <c r="D292">
        <v>2013</v>
      </c>
      <c r="E292" t="s">
        <v>44</v>
      </c>
      <c r="F292" t="s">
        <v>33</v>
      </c>
      <c r="G292">
        <v>2009</v>
      </c>
      <c r="H292">
        <v>114331.66</v>
      </c>
      <c r="I292">
        <v>100</v>
      </c>
      <c r="J292">
        <v>2017</v>
      </c>
      <c r="K292">
        <v>20</v>
      </c>
      <c r="L292">
        <v>88</v>
      </c>
      <c r="M292">
        <v>2017</v>
      </c>
      <c r="N292">
        <v>94209.287840000005</v>
      </c>
      <c r="O292" t="s">
        <v>24</v>
      </c>
      <c r="P292">
        <v>2.5139138721903902</v>
      </c>
      <c r="Q292">
        <v>1</v>
      </c>
      <c r="R292" t="s">
        <v>25</v>
      </c>
      <c r="S292">
        <v>91465.327999999994</v>
      </c>
      <c r="T292">
        <v>-1.11368485725649E-2</v>
      </c>
      <c r="AN292">
        <v>114331.66</v>
      </c>
      <c r="AO292">
        <v>111816.36348</v>
      </c>
      <c r="AP292">
        <v>109301.06696</v>
      </c>
      <c r="AQ292">
        <v>106785.77043999999</v>
      </c>
      <c r="AR292">
        <v>104270.47392</v>
      </c>
      <c r="AS292">
        <v>101755.1774</v>
      </c>
      <c r="AT292">
        <v>99239.880879999997</v>
      </c>
      <c r="AU292">
        <v>96724.584359999993</v>
      </c>
      <c r="AV292">
        <v>91465.327999999994</v>
      </c>
      <c r="AW292">
        <v>90446.692492424001</v>
      </c>
      <c r="AX292">
        <v>89439.401374246503</v>
      </c>
      <c r="AY292">
        <v>88443.328304720693</v>
      </c>
      <c r="AZ292">
        <v>87458.348350137399</v>
      </c>
      <c r="BA292">
        <v>86484.337968155203</v>
      </c>
      <c r="BB292">
        <v>85521.174992305401</v>
      </c>
      <c r="BC292">
        <v>84568.738616668197</v>
      </c>
      <c r="BD292">
        <v>83626.909380721598</v>
      </c>
      <c r="BE292">
        <v>82695.569154356897</v>
      </c>
      <c r="BF292">
        <v>81774.601123062705</v>
      </c>
      <c r="BG292">
        <v>80863.889773273302</v>
      </c>
      <c r="BH292">
        <v>79963.3208778798</v>
      </c>
      <c r="BI292">
        <v>79072.781481903396</v>
      </c>
      <c r="BJ292">
        <v>78192.159888327893</v>
      </c>
      <c r="BK292">
        <v>77321.345644089801</v>
      </c>
      <c r="BL292">
        <v>76460.229526224604</v>
      </c>
      <c r="BM292">
        <v>75608.703528167505</v>
      </c>
      <c r="BN292">
        <v>74766.660846206403</v>
      </c>
      <c r="BO292">
        <v>73933.995866085796</v>
      </c>
      <c r="BP292">
        <v>73110.604149760606</v>
      </c>
      <c r="BQ292">
        <v>72296.382422295996</v>
      </c>
      <c r="BR292">
        <v>71491.228558914605</v>
      </c>
      <c r="BS292">
        <v>70695.041572187401</v>
      </c>
      <c r="BT292">
        <v>69907.721599366705</v>
      </c>
      <c r="BU292">
        <v>69129.1698898615</v>
      </c>
      <c r="BV292">
        <v>68359.288792851003</v>
      </c>
      <c r="BW292">
        <v>67597.981745036799</v>
      </c>
      <c r="BX292">
        <v>66845.153258531296</v>
      </c>
      <c r="BY292">
        <v>66100.708908881206</v>
      </c>
      <c r="BZ292">
        <v>65364.555323223802</v>
      </c>
      <c r="CA292">
        <v>64636.600168575998</v>
      </c>
      <c r="CB292">
        <v>63916.752140253098</v>
      </c>
      <c r="CC292">
        <v>63204.920950416999</v>
      </c>
      <c r="CD292" s="8" t="b">
        <f>IF(ISNUMBER(VLOOKUP(A292,profiles_2021!A:A,1,FALSE)),TRUE,FALSE)</f>
        <v>0</v>
      </c>
      <c r="CE292" t="str">
        <f>INDEX('C5 - Emissions methodology 2018'!$A$2:$K$2628,MATCH($A292,'C5 - Emissions methodology 2018'!$A$2:$A$2628,0),MATCH(CE$1,'C5 - Emissions methodology 2018'!$A$1:$K$1,0))</f>
        <v>Services</v>
      </c>
    </row>
    <row r="293" spans="1:83" x14ac:dyDescent="0.25">
      <c r="A293">
        <v>11413</v>
      </c>
      <c r="B293" t="s">
        <v>357</v>
      </c>
      <c r="C293" t="s">
        <v>59</v>
      </c>
      <c r="D293">
        <v>2017</v>
      </c>
      <c r="E293" t="s">
        <v>22</v>
      </c>
      <c r="F293" t="s">
        <v>23</v>
      </c>
      <c r="G293">
        <v>2016</v>
      </c>
      <c r="H293">
        <v>119129</v>
      </c>
      <c r="I293">
        <v>100</v>
      </c>
      <c r="J293">
        <v>2030</v>
      </c>
      <c r="K293">
        <v>40</v>
      </c>
      <c r="L293">
        <v>11</v>
      </c>
      <c r="M293">
        <v>2018</v>
      </c>
      <c r="N293">
        <v>113104</v>
      </c>
      <c r="O293" t="s">
        <v>24</v>
      </c>
      <c r="P293">
        <v>3.05025572073902</v>
      </c>
      <c r="Q293">
        <v>1</v>
      </c>
      <c r="R293" t="s">
        <v>25</v>
      </c>
      <c r="S293">
        <v>71477.399999999994</v>
      </c>
      <c r="T293">
        <v>-1.11368485725649E-2</v>
      </c>
      <c r="AU293">
        <v>119129</v>
      </c>
      <c r="AV293">
        <v>116116.5</v>
      </c>
      <c r="AW293">
        <v>113104</v>
      </c>
      <c r="AX293">
        <v>109635.116666666</v>
      </c>
      <c r="AY293">
        <v>106166.233333333</v>
      </c>
      <c r="AZ293">
        <v>102697.35</v>
      </c>
      <c r="BA293">
        <v>99228.466666666602</v>
      </c>
      <c r="BB293">
        <v>95759.583333333299</v>
      </c>
      <c r="BC293">
        <v>92290.7</v>
      </c>
      <c r="BD293">
        <v>88821.816666666593</v>
      </c>
      <c r="BE293">
        <v>85352.933333333305</v>
      </c>
      <c r="BF293">
        <v>81884.049999999901</v>
      </c>
      <c r="BG293">
        <v>78415.166666666599</v>
      </c>
      <c r="BH293">
        <v>74946.283333333296</v>
      </c>
      <c r="BI293">
        <v>71477.399999999994</v>
      </c>
      <c r="BJ293">
        <v>70681.367019839294</v>
      </c>
      <c r="BK293">
        <v>69894.199338437495</v>
      </c>
      <c r="BL293">
        <v>69115.798224304599</v>
      </c>
      <c r="BM293">
        <v>68346.066045508604</v>
      </c>
      <c r="BN293">
        <v>67584.906257429204</v>
      </c>
      <c r="BO293">
        <v>66832.223390649204</v>
      </c>
      <c r="BP293">
        <v>66087.923038979701</v>
      </c>
      <c r="BQ293">
        <v>65351.911847619303</v>
      </c>
      <c r="BR293">
        <v>64624.097501444798</v>
      </c>
      <c r="BS293">
        <v>63904.388713432498</v>
      </c>
      <c r="BT293">
        <v>63192.695213208703</v>
      </c>
      <c r="BU293">
        <v>62488.927735726902</v>
      </c>
      <c r="BV293">
        <v>61792.998010072202</v>
      </c>
      <c r="BW293">
        <v>61104.818748389203</v>
      </c>
      <c r="BX293">
        <v>60424.303634934397</v>
      </c>
      <c r="BY293">
        <v>59751.367315249401</v>
      </c>
      <c r="BZ293">
        <v>59085.925385455797</v>
      </c>
      <c r="CA293">
        <v>58427.894381668099</v>
      </c>
      <c r="CB293">
        <v>57777.191769525598</v>
      </c>
      <c r="CC293">
        <v>57133.735933840399</v>
      </c>
      <c r="CD293" s="8" t="b">
        <f>IF(ISNUMBER(VLOOKUP(A293,profiles_2021!A:A,1,FALSE)),TRUE,FALSE)</f>
        <v>1</v>
      </c>
      <c r="CE293" t="str">
        <f>INDEX('C5 - Emissions methodology 2018'!$A$2:$K$2628,MATCH($A293,'C5 - Emissions methodology 2018'!$A$2:$A$2628,0),MATCH(CE$1,'C5 - Emissions methodology 2018'!$A$1:$K$1,0))</f>
        <v>Retail</v>
      </c>
    </row>
    <row r="294" spans="1:83" x14ac:dyDescent="0.25">
      <c r="A294">
        <v>11421</v>
      </c>
      <c r="B294" t="s">
        <v>358</v>
      </c>
      <c r="C294" t="s">
        <v>27</v>
      </c>
      <c r="D294">
        <v>2017</v>
      </c>
      <c r="E294" t="s">
        <v>28</v>
      </c>
      <c r="F294" t="s">
        <v>23</v>
      </c>
      <c r="G294">
        <v>2016</v>
      </c>
      <c r="H294">
        <v>99984.78</v>
      </c>
      <c r="I294">
        <v>100</v>
      </c>
      <c r="J294">
        <v>2025</v>
      </c>
      <c r="K294">
        <v>20</v>
      </c>
      <c r="L294">
        <v>23</v>
      </c>
      <c r="M294">
        <v>2017</v>
      </c>
      <c r="N294">
        <v>95385.480119999993</v>
      </c>
      <c r="O294" t="s">
        <v>24</v>
      </c>
      <c r="P294">
        <v>2.8478148765267801</v>
      </c>
      <c r="Q294">
        <v>1</v>
      </c>
      <c r="R294" t="s">
        <v>25</v>
      </c>
      <c r="S294">
        <v>79987.823999999993</v>
      </c>
      <c r="T294">
        <v>-1.11368485725649E-2</v>
      </c>
      <c r="AU294">
        <v>99984.78</v>
      </c>
      <c r="AV294">
        <v>95385.480119999993</v>
      </c>
      <c r="AW294">
        <v>93460.773105</v>
      </c>
      <c r="AX294">
        <v>91536.066089999993</v>
      </c>
      <c r="AY294">
        <v>89611.359074999898</v>
      </c>
      <c r="AZ294">
        <v>87686.652059999993</v>
      </c>
      <c r="BA294">
        <v>85761.945045</v>
      </c>
      <c r="BB294">
        <v>83837.238029999993</v>
      </c>
      <c r="BC294">
        <v>81912.531014999899</v>
      </c>
      <c r="BD294">
        <v>79987.823999999993</v>
      </c>
      <c r="BE294">
        <v>79097.011716463006</v>
      </c>
      <c r="BF294">
        <v>78216.120274434303</v>
      </c>
      <c r="BG294">
        <v>77345.039187004397</v>
      </c>
      <c r="BH294">
        <v>76483.659197739704</v>
      </c>
      <c r="BI294">
        <v>75631.872266978797</v>
      </c>
      <c r="BJ294">
        <v>74789.571558281896</v>
      </c>
      <c r="BK294">
        <v>73956.651425030301</v>
      </c>
      <c r="BL294">
        <v>73133.007397175694</v>
      </c>
      <c r="BM294">
        <v>72318.5361681371</v>
      </c>
      <c r="BN294">
        <v>71513.135581843002</v>
      </c>
      <c r="BO294">
        <v>70716.704619918703</v>
      </c>
      <c r="BP294">
        <v>69929.143389015895</v>
      </c>
      <c r="BQ294">
        <v>69150.353108283205</v>
      </c>
      <c r="BR294">
        <v>68380.236096976907</v>
      </c>
      <c r="BS294">
        <v>67618.695762208605</v>
      </c>
      <c r="BT294">
        <v>66865.636586830602</v>
      </c>
      <c r="BU294">
        <v>66120.964117454903</v>
      </c>
      <c r="BV294">
        <v>65384.584952606798</v>
      </c>
      <c r="BW294">
        <v>64656.4067310096</v>
      </c>
      <c r="BX294">
        <v>63936.338120000197</v>
      </c>
      <c r="BY294">
        <v>63224.288804073403</v>
      </c>
      <c r="BZ294">
        <v>62520.169473554299</v>
      </c>
      <c r="CA294">
        <v>61823.891813396302</v>
      </c>
      <c r="CB294">
        <v>61135.3684921038</v>
      </c>
      <c r="CC294">
        <v>60454.513150779298</v>
      </c>
      <c r="CD294" s="8" t="b">
        <f>IF(ISNUMBER(VLOOKUP(A294,profiles_2021!A:A,1,FALSE)),TRUE,FALSE)</f>
        <v>1</v>
      </c>
      <c r="CE294" t="str">
        <f>INDEX('C5 - Emissions methodology 2018'!$A$2:$K$2628,MATCH($A294,'C5 - Emissions methodology 2018'!$A$2:$A$2628,0),MATCH(CE$1,'C5 - Emissions methodology 2018'!$A$1:$K$1,0))</f>
        <v>Services</v>
      </c>
    </row>
    <row r="295" spans="1:83" x14ac:dyDescent="0.25">
      <c r="A295">
        <v>11520</v>
      </c>
      <c r="B295" t="s">
        <v>359</v>
      </c>
      <c r="C295" t="s">
        <v>59</v>
      </c>
      <c r="D295">
        <v>2010</v>
      </c>
      <c r="E295" t="s">
        <v>28</v>
      </c>
      <c r="F295" t="s">
        <v>23</v>
      </c>
      <c r="G295">
        <v>1990</v>
      </c>
      <c r="H295">
        <v>1099300</v>
      </c>
      <c r="I295">
        <v>100</v>
      </c>
      <c r="J295">
        <v>2020</v>
      </c>
      <c r="K295">
        <v>28</v>
      </c>
      <c r="L295">
        <v>100</v>
      </c>
      <c r="M295">
        <v>2018</v>
      </c>
      <c r="N295">
        <v>791496</v>
      </c>
      <c r="O295" t="s">
        <v>24</v>
      </c>
      <c r="P295">
        <v>2.9254757836585399</v>
      </c>
      <c r="Q295">
        <v>1</v>
      </c>
      <c r="R295" t="s">
        <v>25</v>
      </c>
      <c r="S295">
        <v>791496</v>
      </c>
      <c r="T295">
        <v>-1.11368485725649E-2</v>
      </c>
      <c r="U295">
        <v>1099300</v>
      </c>
      <c r="V295">
        <v>1088307</v>
      </c>
      <c r="W295">
        <v>1077314</v>
      </c>
      <c r="X295">
        <v>1066321</v>
      </c>
      <c r="Y295">
        <v>1055328</v>
      </c>
      <c r="Z295">
        <v>1044335</v>
      </c>
      <c r="AA295">
        <v>1033342</v>
      </c>
      <c r="AB295">
        <v>1022349</v>
      </c>
      <c r="AC295">
        <v>1011356</v>
      </c>
      <c r="AD295">
        <v>1000363</v>
      </c>
      <c r="AE295">
        <v>989370</v>
      </c>
      <c r="AF295">
        <v>978377</v>
      </c>
      <c r="AG295">
        <v>967384</v>
      </c>
      <c r="AH295">
        <v>956391</v>
      </c>
      <c r="AI295">
        <v>945398</v>
      </c>
      <c r="AJ295">
        <v>934405</v>
      </c>
      <c r="AK295">
        <v>923412</v>
      </c>
      <c r="AL295">
        <v>912419</v>
      </c>
      <c r="AM295">
        <v>901426</v>
      </c>
      <c r="AN295">
        <v>890433</v>
      </c>
      <c r="AO295">
        <v>879440</v>
      </c>
      <c r="AP295">
        <v>868447</v>
      </c>
      <c r="AQ295">
        <v>857454</v>
      </c>
      <c r="AR295">
        <v>846461</v>
      </c>
      <c r="AS295">
        <v>835468</v>
      </c>
      <c r="AT295">
        <v>824475</v>
      </c>
      <c r="AU295">
        <v>813482</v>
      </c>
      <c r="AV295">
        <v>802489</v>
      </c>
      <c r="AW295">
        <v>791496</v>
      </c>
      <c r="AX295">
        <v>791496</v>
      </c>
      <c r="AY295">
        <v>791496</v>
      </c>
      <c r="AZ295">
        <v>782681.22890220897</v>
      </c>
      <c r="BA295">
        <v>773964.62657533598</v>
      </c>
      <c r="BB295">
        <v>765345.09972864494</v>
      </c>
      <c r="BC295">
        <v>756821.56724721205</v>
      </c>
      <c r="BD295">
        <v>748392.96005632903</v>
      </c>
      <c r="BE295">
        <v>740058.22098740796</v>
      </c>
      <c r="BF295">
        <v>731816.30464538897</v>
      </c>
      <c r="BG295">
        <v>723666.17727761902</v>
      </c>
      <c r="BH295">
        <v>715606.81664419197</v>
      </c>
      <c r="BI295">
        <v>707637.21188972995</v>
      </c>
      <c r="BJ295">
        <v>699756.36341660202</v>
      </c>
      <c r="BK295">
        <v>691963.28275954304</v>
      </c>
      <c r="BL295">
        <v>684256.99246167496</v>
      </c>
      <c r="BM295">
        <v>676636.52595190995</v>
      </c>
      <c r="BN295">
        <v>669100.92742371804</v>
      </c>
      <c r="BO295">
        <v>661649.25171523704</v>
      </c>
      <c r="BP295">
        <v>654280.56419073394</v>
      </c>
      <c r="BQ295">
        <v>646993.94062336895</v>
      </c>
      <c r="BR295">
        <v>639788.46707927994</v>
      </c>
      <c r="BS295">
        <v>632663.23980294401</v>
      </c>
      <c r="BT295">
        <v>625617.36510383</v>
      </c>
      <c r="BU295">
        <v>618649.95924430201</v>
      </c>
      <c r="BV295">
        <v>611760.14832877496</v>
      </c>
      <c r="BW295">
        <v>604947.06819410704</v>
      </c>
      <c r="BX295">
        <v>598209.86430121202</v>
      </c>
      <c r="BY295">
        <v>591547.69162787497</v>
      </c>
      <c r="BZ295">
        <v>584959.71456276497</v>
      </c>
      <c r="CA295">
        <v>578445.10680062894</v>
      </c>
      <c r="CB295">
        <v>572003.05123864894</v>
      </c>
      <c r="CC295">
        <v>565632.73987395898</v>
      </c>
      <c r="CD295" s="8" t="b">
        <f>IF(ISNUMBER(VLOOKUP(A295,profiles_2021!A:A,1,FALSE)),TRUE,FALSE)</f>
        <v>1</v>
      </c>
      <c r="CE295" t="str">
        <f>INDEX('C5 - Emissions methodology 2018'!$A$2:$K$2628,MATCH($A295,'C5 - Emissions methodology 2018'!$A$2:$A$2628,0),MATCH(CE$1,'C5 - Emissions methodology 2018'!$A$1:$K$1,0))</f>
        <v>Manufacturing</v>
      </c>
    </row>
    <row r="296" spans="1:83" x14ac:dyDescent="0.25">
      <c r="A296">
        <v>11566</v>
      </c>
      <c r="B296" t="s">
        <v>360</v>
      </c>
      <c r="C296" t="s">
        <v>27</v>
      </c>
      <c r="D296">
        <v>2017</v>
      </c>
      <c r="E296" t="s">
        <v>22</v>
      </c>
      <c r="F296" t="s">
        <v>23</v>
      </c>
      <c r="G296">
        <v>2015</v>
      </c>
      <c r="H296">
        <v>124461</v>
      </c>
      <c r="I296">
        <v>99</v>
      </c>
      <c r="J296">
        <v>2025</v>
      </c>
      <c r="K296">
        <v>20</v>
      </c>
      <c r="L296">
        <v>0</v>
      </c>
      <c r="M296">
        <v>2017</v>
      </c>
      <c r="N296">
        <v>124461</v>
      </c>
      <c r="O296" t="s">
        <v>24</v>
      </c>
      <c r="P296">
        <v>2.8378173241487801</v>
      </c>
      <c r="Q296">
        <v>1</v>
      </c>
      <c r="R296" t="s">
        <v>25</v>
      </c>
      <c r="S296">
        <v>99568.8</v>
      </c>
      <c r="T296">
        <v>-1.11368485725649E-2</v>
      </c>
      <c r="AT296">
        <v>124461</v>
      </c>
      <c r="AU296">
        <v>124461</v>
      </c>
      <c r="AV296">
        <v>124461</v>
      </c>
      <c r="AW296">
        <v>121349.47500000001</v>
      </c>
      <c r="AX296">
        <v>118237.95</v>
      </c>
      <c r="AY296">
        <v>115126.425</v>
      </c>
      <c r="AZ296">
        <v>112014.9</v>
      </c>
      <c r="BA296">
        <v>108903.375</v>
      </c>
      <c r="BB296">
        <v>105791.85</v>
      </c>
      <c r="BC296">
        <v>102680.325</v>
      </c>
      <c r="BD296">
        <v>99568.8</v>
      </c>
      <c r="BE296">
        <v>98459.917351847995</v>
      </c>
      <c r="BF296">
        <v>97363.384161833194</v>
      </c>
      <c r="BG296">
        <v>96279.062895910407</v>
      </c>
      <c r="BH296">
        <v>95206.817551730201</v>
      </c>
      <c r="BI296">
        <v>94146.513641580706</v>
      </c>
      <c r="BJ296">
        <v>93098.018175519494</v>
      </c>
      <c r="BK296">
        <v>92061.199644692897</v>
      </c>
      <c r="BL296">
        <v>91035.928004841306</v>
      </c>
      <c r="BM296">
        <v>90022.074659988401</v>
      </c>
      <c r="BN296">
        <v>89019.512446312001</v>
      </c>
      <c r="BO296">
        <v>88028.1156161939</v>
      </c>
      <c r="BP296">
        <v>87047.759822448104</v>
      </c>
      <c r="BQ296">
        <v>86078.322102724502</v>
      </c>
      <c r="BR296">
        <v>85119.680864085996</v>
      </c>
      <c r="BS296">
        <v>84171.715867757594</v>
      </c>
      <c r="BT296">
        <v>83234.308214045406</v>
      </c>
      <c r="BU296">
        <v>82307.340327423401</v>
      </c>
      <c r="BV296">
        <v>81390.695941786296</v>
      </c>
      <c r="BW296">
        <v>80484.260085867005</v>
      </c>
      <c r="BX296">
        <v>79587.919068815696</v>
      </c>
      <c r="BY296">
        <v>78701.560465940798</v>
      </c>
      <c r="BZ296">
        <v>77825.073104607</v>
      </c>
      <c r="CA296">
        <v>76958.347050292199</v>
      </c>
      <c r="CB296">
        <v>76101.273592798199</v>
      </c>
      <c r="CC296">
        <v>75253.745232615896</v>
      </c>
      <c r="CD296" s="8" t="b">
        <f>IF(ISNUMBER(VLOOKUP(A296,profiles_2021!A:A,1,FALSE)),TRUE,FALSE)</f>
        <v>1</v>
      </c>
      <c r="CE296" t="str">
        <f>INDEX('C5 - Emissions methodology 2018'!$A$2:$K$2628,MATCH($A296,'C5 - Emissions methodology 2018'!$A$2:$A$2628,0),MATCH(CE$1,'C5 - Emissions methodology 2018'!$A$1:$K$1,0))</f>
        <v>Food, beverage &amp; agriculture</v>
      </c>
    </row>
    <row r="297" spans="1:83" x14ac:dyDescent="0.25">
      <c r="A297">
        <v>11581</v>
      </c>
      <c r="B297" t="s">
        <v>361</v>
      </c>
      <c r="C297" t="s">
        <v>27</v>
      </c>
      <c r="D297">
        <v>2018</v>
      </c>
      <c r="E297" t="s">
        <v>362</v>
      </c>
      <c r="F297" t="s">
        <v>54</v>
      </c>
      <c r="G297">
        <v>2015</v>
      </c>
      <c r="H297">
        <v>216206</v>
      </c>
      <c r="I297">
        <v>100</v>
      </c>
      <c r="J297">
        <v>2030</v>
      </c>
      <c r="K297">
        <v>36</v>
      </c>
      <c r="L297">
        <v>0</v>
      </c>
      <c r="M297">
        <v>2017</v>
      </c>
      <c r="N297">
        <v>176060</v>
      </c>
      <c r="O297" t="s">
        <v>45</v>
      </c>
      <c r="P297">
        <v>3.3514539024390202</v>
      </c>
      <c r="Q297">
        <v>1</v>
      </c>
      <c r="R297" t="s">
        <v>25</v>
      </c>
      <c r="S297">
        <v>138371.84</v>
      </c>
      <c r="T297">
        <v>-1.11368485725649E-2</v>
      </c>
      <c r="AT297">
        <v>216206</v>
      </c>
      <c r="AU297">
        <v>196133</v>
      </c>
      <c r="AV297">
        <v>176060</v>
      </c>
      <c r="AW297">
        <v>173160.91076922999</v>
      </c>
      <c r="AX297">
        <v>170261.82153846099</v>
      </c>
      <c r="AY297">
        <v>167362.732307692</v>
      </c>
      <c r="AZ297">
        <v>164463.64307692301</v>
      </c>
      <c r="BA297">
        <v>161564.55384615299</v>
      </c>
      <c r="BB297">
        <v>158665.464615384</v>
      </c>
      <c r="BC297">
        <v>155766.37538461501</v>
      </c>
      <c r="BD297">
        <v>152867.28615384601</v>
      </c>
      <c r="BE297">
        <v>149968.196923076</v>
      </c>
      <c r="BF297">
        <v>147069.10769230701</v>
      </c>
      <c r="BG297">
        <v>144170.01846153801</v>
      </c>
      <c r="BH297">
        <v>141270.92923076899</v>
      </c>
      <c r="BI297">
        <v>138371.84</v>
      </c>
      <c r="BJ297">
        <v>136830.81377121201</v>
      </c>
      <c r="BK297">
        <v>135306.949718182</v>
      </c>
      <c r="BL297">
        <v>133800.05670835401</v>
      </c>
      <c r="BM297">
        <v>132309.94573779299</v>
      </c>
      <c r="BN297">
        <v>130836.429907467</v>
      </c>
      <c r="BO297">
        <v>129379.324399812</v>
      </c>
      <c r="BP297">
        <v>127938.44645555101</v>
      </c>
      <c r="BQ297">
        <v>126513.61535076601</v>
      </c>
      <c r="BR297">
        <v>125104.652374237</v>
      </c>
      <c r="BS297">
        <v>123711.380805022</v>
      </c>
      <c r="BT297">
        <v>122333.625890293</v>
      </c>
      <c r="BU297">
        <v>120971.21482342</v>
      </c>
      <c r="BV297">
        <v>119623.97672229299</v>
      </c>
      <c r="BW297">
        <v>118291.74260788799</v>
      </c>
      <c r="BX297">
        <v>116974.34538308</v>
      </c>
      <c r="BY297">
        <v>115671.61981167299</v>
      </c>
      <c r="BZ297">
        <v>114383.402497687</v>
      </c>
      <c r="CA297">
        <v>113109.53186485601</v>
      </c>
      <c r="CB297">
        <v>111849.848136363</v>
      </c>
      <c r="CC297">
        <v>110604.193314804</v>
      </c>
      <c r="CD297" s="8" t="b">
        <f>IF(ISNUMBER(VLOOKUP(A297,profiles_2021!A:A,1,FALSE)),TRUE,FALSE)</f>
        <v>1</v>
      </c>
      <c r="CE297" t="str">
        <f>INDEX('C5 - Emissions methodology 2018'!$A$2:$K$2628,MATCH($A297,'C5 - Emissions methodology 2018'!$A$2:$A$2628,0),MATCH(CE$1,'C5 - Emissions methodology 2018'!$A$1:$K$1,0))</f>
        <v>Hospitality</v>
      </c>
    </row>
    <row r="298" spans="1:83" x14ac:dyDescent="0.25">
      <c r="A298">
        <v>22241</v>
      </c>
      <c r="B298" t="s">
        <v>363</v>
      </c>
      <c r="C298" t="s">
        <v>59</v>
      </c>
      <c r="D298">
        <v>2018</v>
      </c>
      <c r="E298" t="s">
        <v>22</v>
      </c>
      <c r="F298" t="s">
        <v>23</v>
      </c>
      <c r="G298">
        <v>2013</v>
      </c>
      <c r="H298">
        <v>545320</v>
      </c>
      <c r="I298">
        <v>93</v>
      </c>
      <c r="J298">
        <v>2030</v>
      </c>
      <c r="K298">
        <v>15</v>
      </c>
      <c r="L298">
        <v>100</v>
      </c>
      <c r="M298">
        <v>2018</v>
      </c>
      <c r="N298">
        <v>609960</v>
      </c>
      <c r="O298" t="s">
        <v>24</v>
      </c>
      <c r="P298">
        <v>2.7302439024390202</v>
      </c>
      <c r="Q298">
        <v>1</v>
      </c>
      <c r="R298" t="s">
        <v>25</v>
      </c>
      <c r="S298">
        <v>463522</v>
      </c>
      <c r="T298">
        <v>-1.11368485725649E-2</v>
      </c>
      <c r="AR298">
        <v>545320</v>
      </c>
      <c r="AS298">
        <v>558248</v>
      </c>
      <c r="AT298">
        <v>571176</v>
      </c>
      <c r="AU298">
        <v>584104</v>
      </c>
      <c r="AV298">
        <v>597032</v>
      </c>
      <c r="AW298">
        <v>609960</v>
      </c>
      <c r="AX298">
        <v>597756.83333333302</v>
      </c>
      <c r="AY298">
        <v>585553.66666666605</v>
      </c>
      <c r="AZ298">
        <v>573350.5</v>
      </c>
      <c r="BA298">
        <v>561147.33333333302</v>
      </c>
      <c r="BB298">
        <v>548944.16666666605</v>
      </c>
      <c r="BC298">
        <v>536741</v>
      </c>
      <c r="BD298">
        <v>524537.83333333302</v>
      </c>
      <c r="BE298">
        <v>512334.66666666599</v>
      </c>
      <c r="BF298">
        <v>500131.5</v>
      </c>
      <c r="BG298">
        <v>487928.33333333302</v>
      </c>
      <c r="BH298">
        <v>475725.16666666599</v>
      </c>
      <c r="BI298">
        <v>463522</v>
      </c>
      <c r="BJ298">
        <v>458359.82567594701</v>
      </c>
      <c r="BK298">
        <v>453255.14170564699</v>
      </c>
      <c r="BL298">
        <v>448207.30782773503</v>
      </c>
      <c r="BM298">
        <v>443215.69091134</v>
      </c>
      <c r="BN298">
        <v>438279.66487667599</v>
      </c>
      <c r="BO298">
        <v>433398.61061650998</v>
      </c>
      <c r="BP298">
        <v>428571.91591851402</v>
      </c>
      <c r="BQ298">
        <v>423798.975388475</v>
      </c>
      <c r="BR298">
        <v>419079.19037436601</v>
      </c>
      <c r="BS298">
        <v>414411.968891253</v>
      </c>
      <c r="BT298">
        <v>409796.72554705298</v>
      </c>
      <c r="BU298">
        <v>405232.88146910199</v>
      </c>
      <c r="BV298">
        <v>400719.864231557</v>
      </c>
      <c r="BW298">
        <v>396257.10778359103</v>
      </c>
      <c r="BX298">
        <v>391844.05237840302</v>
      </c>
      <c r="BY298">
        <v>387480.14450300398</v>
      </c>
      <c r="BZ298">
        <v>383164.83680879901</v>
      </c>
      <c r="CA298">
        <v>378897.58804292697</v>
      </c>
      <c r="CB298">
        <v>374677.86298038298</v>
      </c>
      <c r="CC298">
        <v>370505.13235687802</v>
      </c>
      <c r="CD298" s="8" t="b">
        <f>IF(ISNUMBER(VLOOKUP(A298,profiles_2021!A:A,1,FALSE)),TRUE,FALSE)</f>
        <v>1</v>
      </c>
      <c r="CE298" t="str">
        <f>INDEX('C5 - Emissions methodology 2018'!$A$2:$K$2628,MATCH($A298,'C5 - Emissions methodology 2018'!$A$2:$A$2628,0),MATCH(CE$1,'C5 - Emissions methodology 2018'!$A$1:$K$1,0))</f>
        <v>Food, beverage &amp; agriculture</v>
      </c>
    </row>
    <row r="299" spans="1:83" x14ac:dyDescent="0.25">
      <c r="A299">
        <v>11765</v>
      </c>
      <c r="B299" t="s">
        <v>364</v>
      </c>
      <c r="C299" t="s">
        <v>27</v>
      </c>
      <c r="D299">
        <v>2016</v>
      </c>
      <c r="E299" t="s">
        <v>22</v>
      </c>
      <c r="F299" t="s">
        <v>23</v>
      </c>
      <c r="G299">
        <v>2015</v>
      </c>
      <c r="H299">
        <v>1456100</v>
      </c>
      <c r="I299">
        <v>100</v>
      </c>
      <c r="J299">
        <v>2025</v>
      </c>
      <c r="K299">
        <v>40</v>
      </c>
      <c r="L299">
        <v>33</v>
      </c>
      <c r="M299">
        <v>2017</v>
      </c>
      <c r="N299">
        <v>1264100</v>
      </c>
      <c r="O299" t="s">
        <v>24</v>
      </c>
      <c r="P299">
        <v>3.0479504880487802</v>
      </c>
      <c r="Q299">
        <v>1</v>
      </c>
      <c r="R299" t="s">
        <v>25</v>
      </c>
      <c r="S299">
        <v>873660</v>
      </c>
      <c r="T299">
        <v>-1.11368485725649E-2</v>
      </c>
      <c r="AT299">
        <v>1456100</v>
      </c>
      <c r="AU299">
        <v>1360100</v>
      </c>
      <c r="AV299">
        <v>1264100</v>
      </c>
      <c r="AW299">
        <v>1215295</v>
      </c>
      <c r="AX299">
        <v>1166490</v>
      </c>
      <c r="AY299">
        <v>1117685</v>
      </c>
      <c r="AZ299">
        <v>1068880</v>
      </c>
      <c r="BA299">
        <v>1020075</v>
      </c>
      <c r="BB299">
        <v>971270</v>
      </c>
      <c r="BC299">
        <v>922465</v>
      </c>
      <c r="BD299">
        <v>873660</v>
      </c>
      <c r="BE299">
        <v>863930.18087609299</v>
      </c>
      <c r="BF299">
        <v>854308.721274407</v>
      </c>
      <c r="BG299">
        <v>844794.41441135202</v>
      </c>
      <c r="BH299">
        <v>835386.06694310403</v>
      </c>
      <c r="BI299">
        <v>826082.498815928</v>
      </c>
      <c r="BJ299">
        <v>816882.54311816895</v>
      </c>
      <c r="BK299">
        <v>807785.04593389097</v>
      </c>
      <c r="BL299">
        <v>798788.86619814299</v>
      </c>
      <c r="BM299">
        <v>789892.87555384298</v>
      </c>
      <c r="BN299">
        <v>781095.95821025199</v>
      </c>
      <c r="BO299">
        <v>772397.01080302196</v>
      </c>
      <c r="BP299">
        <v>763794.94225580699</v>
      </c>
      <c r="BQ299">
        <v>755288.673643413</v>
      </c>
      <c r="BR299">
        <v>746877.13805647299</v>
      </c>
      <c r="BS299">
        <v>738559.28046762699</v>
      </c>
      <c r="BT299">
        <v>730334.05759919703</v>
      </c>
      <c r="BU299">
        <v>722200.43779232795</v>
      </c>
      <c r="BV299">
        <v>714157.40087759402</v>
      </c>
      <c r="BW299">
        <v>706203.93804704398</v>
      </c>
      <c r="BX299">
        <v>698339.05172766501</v>
      </c>
      <c r="BY299">
        <v>690561.75545626599</v>
      </c>
      <c r="BZ299">
        <v>682871.07375574496</v>
      </c>
      <c r="CA299">
        <v>675266.04201274202</v>
      </c>
      <c r="CB299">
        <v>667745.70635665103</v>
      </c>
      <c r="CC299">
        <v>660309.12353997596</v>
      </c>
      <c r="CD299" s="8" t="b">
        <f>IF(ISNUMBER(VLOOKUP(A299,profiles_2021!A:A,1,FALSE)),TRUE,FALSE)</f>
        <v>1</v>
      </c>
      <c r="CE299" t="str">
        <f>INDEX('C5 - Emissions methodology 2018'!$A$2:$K$2628,MATCH($A299,'C5 - Emissions methodology 2018'!$A$2:$A$2628,0),MATCH(CE$1,'C5 - Emissions methodology 2018'!$A$1:$K$1,0))</f>
        <v>Biotech, health care &amp; pharma</v>
      </c>
    </row>
    <row r="300" spans="1:83" x14ac:dyDescent="0.25">
      <c r="A300">
        <v>11764</v>
      </c>
      <c r="B300" t="s">
        <v>365</v>
      </c>
      <c r="C300" t="s">
        <v>31</v>
      </c>
      <c r="D300">
        <v>2009</v>
      </c>
      <c r="E300" t="s">
        <v>28</v>
      </c>
      <c r="F300" t="s">
        <v>23</v>
      </c>
      <c r="G300">
        <v>2006</v>
      </c>
      <c r="H300">
        <v>793075</v>
      </c>
      <c r="I300">
        <v>100</v>
      </c>
      <c r="J300">
        <v>2020</v>
      </c>
      <c r="K300">
        <v>20</v>
      </c>
      <c r="L300">
        <v>8</v>
      </c>
      <c r="M300">
        <v>2017</v>
      </c>
      <c r="N300">
        <v>730970</v>
      </c>
      <c r="O300" t="s">
        <v>24</v>
      </c>
      <c r="P300">
        <v>2.8454451611585401</v>
      </c>
      <c r="Q300">
        <v>1</v>
      </c>
      <c r="R300" t="s">
        <v>25</v>
      </c>
      <c r="S300">
        <v>634460</v>
      </c>
      <c r="T300">
        <v>-1.11368485725649E-2</v>
      </c>
      <c r="AK300">
        <v>793075</v>
      </c>
      <c r="AL300">
        <v>787429.09090909001</v>
      </c>
      <c r="AM300">
        <v>781783.18181818095</v>
      </c>
      <c r="AN300">
        <v>776137.27272727201</v>
      </c>
      <c r="AO300">
        <v>770491.36363636295</v>
      </c>
      <c r="AP300">
        <v>764845.45454545401</v>
      </c>
      <c r="AQ300">
        <v>759199.54545454495</v>
      </c>
      <c r="AR300">
        <v>753553.636363636</v>
      </c>
      <c r="AS300">
        <v>747907.72727272694</v>
      </c>
      <c r="AT300">
        <v>742261.818181818</v>
      </c>
      <c r="AU300">
        <v>736615.90909090894</v>
      </c>
      <c r="AV300">
        <v>730970</v>
      </c>
      <c r="AW300">
        <v>698800</v>
      </c>
      <c r="AX300">
        <v>666630</v>
      </c>
      <c r="AY300">
        <v>634460</v>
      </c>
      <c r="AZ300">
        <v>627394.11505465</v>
      </c>
      <c r="BA300">
        <v>620406.921799968</v>
      </c>
      <c r="BB300">
        <v>613497.54385851102</v>
      </c>
      <c r="BC300">
        <v>606665.114612918</v>
      </c>
      <c r="BD300">
        <v>599908.77709721599</v>
      </c>
      <c r="BE300">
        <v>593227.68388933199</v>
      </c>
      <c r="BF300">
        <v>586620.99700480304</v>
      </c>
      <c r="BG300">
        <v>580087.88779167295</v>
      </c>
      <c r="BH300">
        <v>573627.53682655795</v>
      </c>
      <c r="BI300">
        <v>567239.13381186803</v>
      </c>
      <c r="BJ300">
        <v>560921.87747417204</v>
      </c>
      <c r="BK300">
        <v>554674.97546370304</v>
      </c>
      <c r="BL300">
        <v>548497.64425497304</v>
      </c>
      <c r="BM300">
        <v>542389.10904849705</v>
      </c>
      <c r="BN300">
        <v>536348.60367361503</v>
      </c>
      <c r="BO300">
        <v>530375.37049239501</v>
      </c>
      <c r="BP300">
        <v>524468.66030460398</v>
      </c>
      <c r="BQ300">
        <v>518627.73225373501</v>
      </c>
      <c r="BR300">
        <v>512851.85373409302</v>
      </c>
      <c r="BS300">
        <v>507140.30029889703</v>
      </c>
      <c r="BT300">
        <v>501492.355569423</v>
      </c>
      <c r="BU300">
        <v>495907.31114514702</v>
      </c>
      <c r="BV300">
        <v>490384.46651489602</v>
      </c>
      <c r="BW300">
        <v>484923.12896898098</v>
      </c>
      <c r="BX300">
        <v>479522.61351231998</v>
      </c>
      <c r="BY300">
        <v>474182.24277851201</v>
      </c>
      <c r="BZ300">
        <v>468901.346944889</v>
      </c>
      <c r="CA300">
        <v>463679.26364849199</v>
      </c>
      <c r="CB300">
        <v>458515.33790300001</v>
      </c>
      <c r="CC300">
        <v>453408.92201657599</v>
      </c>
      <c r="CD300" s="8" t="b">
        <f>IF(ISNUMBER(VLOOKUP(A300,profiles_2021!A:A,1,FALSE)),TRUE,FALSE)</f>
        <v>1</v>
      </c>
      <c r="CE300" t="str">
        <f>INDEX('C5 - Emissions methodology 2018'!$A$2:$K$2628,MATCH($A300,'C5 - Emissions methodology 2018'!$A$2:$A$2628,0),MATCH(CE$1,'C5 - Emissions methodology 2018'!$A$1:$K$1,0))</f>
        <v>Materials</v>
      </c>
    </row>
    <row r="301" spans="1:83" hidden="1" x14ac:dyDescent="0.25">
      <c r="A301">
        <v>11866</v>
      </c>
      <c r="B301" t="s">
        <v>366</v>
      </c>
      <c r="C301" t="s">
        <v>65</v>
      </c>
      <c r="D301">
        <v>2010</v>
      </c>
      <c r="E301" t="s">
        <v>44</v>
      </c>
      <c r="F301" t="s">
        <v>33</v>
      </c>
      <c r="G301">
        <v>2009</v>
      </c>
      <c r="H301">
        <v>65144</v>
      </c>
      <c r="I301">
        <v>100</v>
      </c>
      <c r="J301">
        <v>2020</v>
      </c>
      <c r="K301">
        <v>20</v>
      </c>
      <c r="L301">
        <v>14.2</v>
      </c>
      <c r="M301">
        <v>2017</v>
      </c>
      <c r="N301">
        <v>63293.910400000001</v>
      </c>
      <c r="O301" t="s">
        <v>24</v>
      </c>
      <c r="P301">
        <v>2.5153723680585398</v>
      </c>
      <c r="Q301">
        <v>1</v>
      </c>
      <c r="R301" t="s">
        <v>25</v>
      </c>
      <c r="S301">
        <v>52115.199999999997</v>
      </c>
      <c r="T301">
        <v>-1.11368485725649E-2</v>
      </c>
      <c r="AN301">
        <v>65144</v>
      </c>
      <c r="AO301">
        <v>64912.738799999999</v>
      </c>
      <c r="AP301">
        <v>64681.477599999998</v>
      </c>
      <c r="AQ301">
        <v>64450.216399999998</v>
      </c>
      <c r="AR301">
        <v>64218.955199999997</v>
      </c>
      <c r="AS301">
        <v>63987.694000000003</v>
      </c>
      <c r="AT301">
        <v>63756.432800000002</v>
      </c>
      <c r="AU301">
        <v>63525.171600000001</v>
      </c>
      <c r="AV301">
        <v>63293.910400000001</v>
      </c>
      <c r="AW301">
        <v>59567.673600000002</v>
      </c>
      <c r="AX301">
        <v>55841.436800000003</v>
      </c>
      <c r="AY301">
        <v>52115.199999999997</v>
      </c>
      <c r="AZ301">
        <v>51534.800909270998</v>
      </c>
      <c r="BA301">
        <v>50960.865635327202</v>
      </c>
      <c r="BB301">
        <v>50393.3221916197</v>
      </c>
      <c r="BC301">
        <v>49832.0993933032</v>
      </c>
      <c r="BD301">
        <v>49277.126848307002</v>
      </c>
      <c r="BE301">
        <v>48728.334948506301</v>
      </c>
      <c r="BF301">
        <v>48185.654860991497</v>
      </c>
      <c r="BG301">
        <v>47649.018519434801</v>
      </c>
      <c r="BH301">
        <v>47118.358615552497</v>
      </c>
      <c r="BI301">
        <v>46593.608590663302</v>
      </c>
      <c r="BJ301">
        <v>46074.702627339699</v>
      </c>
      <c r="BK301">
        <v>45561.575641153097</v>
      </c>
      <c r="BL301">
        <v>45054.163272510101</v>
      </c>
      <c r="BM301">
        <v>44552.401878580502</v>
      </c>
      <c r="BN301">
        <v>44056.228525314698</v>
      </c>
      <c r="BO301">
        <v>43565.580979550003</v>
      </c>
      <c r="BP301">
        <v>43080.3977012049</v>
      </c>
      <c r="BQ301">
        <v>42600.617835560697</v>
      </c>
      <c r="BR301">
        <v>42126.181205628403</v>
      </c>
      <c r="BS301">
        <v>41657.028304600899</v>
      </c>
      <c r="BT301">
        <v>41193.100288389498</v>
      </c>
      <c r="BU301">
        <v>40734.338968243203</v>
      </c>
      <c r="BV301">
        <v>40280.686803450299</v>
      </c>
      <c r="BW301">
        <v>39832.086894121399</v>
      </c>
      <c r="BX301">
        <v>39388.482974052298</v>
      </c>
      <c r="BY301">
        <v>38949.819403667199</v>
      </c>
      <c r="BZ301">
        <v>38516.041163039801</v>
      </c>
      <c r="CA301">
        <v>38087.0938449924</v>
      </c>
      <c r="CB301">
        <v>37662.923648271601</v>
      </c>
      <c r="CC301">
        <v>37243.4773708008</v>
      </c>
      <c r="CD301" s="8" t="b">
        <f>IF(ISNUMBER(VLOOKUP(A301,profiles_2021!A:A,1,FALSE)),TRUE,FALSE)</f>
        <v>0</v>
      </c>
      <c r="CE301" t="str">
        <f>INDEX('C5 - Emissions methodology 2018'!$A$2:$K$2628,MATCH($A301,'C5 - Emissions methodology 2018'!$A$2:$A$2628,0),MATCH(CE$1,'C5 - Emissions methodology 2018'!$A$1:$K$1,0))</f>
        <v>Manufacturing</v>
      </c>
    </row>
    <row r="302" spans="1:83" hidden="1" x14ac:dyDescent="0.25">
      <c r="A302">
        <v>11944</v>
      </c>
      <c r="B302" t="s">
        <v>367</v>
      </c>
      <c r="C302" t="s">
        <v>21</v>
      </c>
      <c r="D302">
        <v>2016</v>
      </c>
      <c r="E302" t="s">
        <v>28</v>
      </c>
      <c r="F302" t="s">
        <v>23</v>
      </c>
      <c r="G302">
        <v>2015</v>
      </c>
      <c r="H302">
        <v>343289</v>
      </c>
      <c r="I302">
        <v>100</v>
      </c>
      <c r="J302">
        <v>2020</v>
      </c>
      <c r="K302">
        <v>10</v>
      </c>
      <c r="L302">
        <v>100</v>
      </c>
      <c r="M302">
        <v>2017</v>
      </c>
      <c r="N302">
        <v>308960.09999999998</v>
      </c>
      <c r="O302" t="s">
        <v>24</v>
      </c>
      <c r="P302">
        <v>2.7454001825585399</v>
      </c>
      <c r="Q302">
        <v>1</v>
      </c>
      <c r="R302" t="s">
        <v>25</v>
      </c>
      <c r="S302">
        <v>308960.09999999998</v>
      </c>
      <c r="T302">
        <v>-1.11368485725649E-2</v>
      </c>
      <c r="AT302">
        <v>343289</v>
      </c>
      <c r="AU302">
        <v>326124.55</v>
      </c>
      <c r="AV302">
        <v>308960.09999999998</v>
      </c>
      <c r="AW302">
        <v>308960.09999999998</v>
      </c>
      <c r="AX302">
        <v>308960.09999999998</v>
      </c>
      <c r="AY302">
        <v>308960.09999999998</v>
      </c>
      <c r="AZ302">
        <v>305519.258151335</v>
      </c>
      <c r="BA302">
        <v>302116.73643730098</v>
      </c>
      <c r="BB302">
        <v>298752.10809236101</v>
      </c>
      <c r="BC302">
        <v>295424.95110380201</v>
      </c>
      <c r="BD302">
        <v>292134.84815880202</v>
      </c>
      <c r="BE302">
        <v>288881.38659208798</v>
      </c>
      <c r="BF302">
        <v>285664.15833417902</v>
      </c>
      <c r="BG302">
        <v>282482.75986020197</v>
      </c>
      <c r="BH302">
        <v>279336.79213927902</v>
      </c>
      <c r="BI302">
        <v>276225.86058447801</v>
      </c>
      <c r="BJ302">
        <v>273149.57500332198</v>
      </c>
      <c r="BK302">
        <v>270107.54954884999</v>
      </c>
      <c r="BL302">
        <v>267099.40267121798</v>
      </c>
      <c r="BM302">
        <v>264124.75706984597</v>
      </c>
      <c r="BN302">
        <v>261183.23964609299</v>
      </c>
      <c r="BO302">
        <v>258274.48145646299</v>
      </c>
      <c r="BP302">
        <v>255398.11766632399</v>
      </c>
      <c r="BQ302">
        <v>252553.787504156</v>
      </c>
      <c r="BR302">
        <v>249741.134216295</v>
      </c>
      <c r="BS302">
        <v>246959.80502218701</v>
      </c>
      <c r="BT302">
        <v>244209.45107014501</v>
      </c>
      <c r="BU302">
        <v>241489.72739358799</v>
      </c>
      <c r="BV302">
        <v>238800.29286777499</v>
      </c>
      <c r="BW302">
        <v>236140.81016702301</v>
      </c>
      <c r="BX302">
        <v>233510.94572239</v>
      </c>
      <c r="BY302">
        <v>230910.36967984299</v>
      </c>
      <c r="BZ302">
        <v>228338.75585888399</v>
      </c>
      <c r="CA302">
        <v>225795.78171163599</v>
      </c>
      <c r="CB302">
        <v>223281.12828238899</v>
      </c>
      <c r="CC302">
        <v>220794.48016759701</v>
      </c>
      <c r="CD302" s="8" t="b">
        <f>IF(ISNUMBER(VLOOKUP(A302,profiles_2021!A:A,1,FALSE)),TRUE,FALSE)</f>
        <v>0</v>
      </c>
      <c r="CE302" t="str">
        <f>INDEX('C5 - Emissions methodology 2018'!$A$2:$K$2628,MATCH($A302,'C5 - Emissions methodology 2018'!$A$2:$A$2628,0),MATCH(CE$1,'C5 - Emissions methodology 2018'!$A$1:$K$1,0))</f>
        <v>Hospitality</v>
      </c>
    </row>
    <row r="303" spans="1:83" x14ac:dyDescent="0.25">
      <c r="A303">
        <v>4192</v>
      </c>
      <c r="B303" t="s">
        <v>368</v>
      </c>
      <c r="C303" t="s">
        <v>172</v>
      </c>
      <c r="D303">
        <v>2017</v>
      </c>
      <c r="E303" t="s">
        <v>28</v>
      </c>
      <c r="F303" t="s">
        <v>23</v>
      </c>
      <c r="G303">
        <v>2016</v>
      </c>
      <c r="H303">
        <v>17121</v>
      </c>
      <c r="I303">
        <v>100</v>
      </c>
      <c r="J303">
        <v>2025</v>
      </c>
      <c r="K303">
        <v>10</v>
      </c>
      <c r="L303">
        <v>3.5</v>
      </c>
      <c r="M303">
        <v>2017</v>
      </c>
      <c r="N303">
        <v>17061.076499999999</v>
      </c>
      <c r="O303" t="s">
        <v>24</v>
      </c>
      <c r="P303">
        <v>2.7478065901487798</v>
      </c>
      <c r="Q303">
        <v>1</v>
      </c>
      <c r="R303" t="s">
        <v>25</v>
      </c>
      <c r="S303">
        <v>15408.9</v>
      </c>
      <c r="T303">
        <v>-1.11368485725649E-2</v>
      </c>
      <c r="AU303">
        <v>17121</v>
      </c>
      <c r="AV303">
        <v>17061.076499999999</v>
      </c>
      <c r="AW303">
        <v>16854.554437499999</v>
      </c>
      <c r="AX303">
        <v>16648.032374999999</v>
      </c>
      <c r="AY303">
        <v>16441.510312499999</v>
      </c>
      <c r="AZ303">
        <v>16234.98825</v>
      </c>
      <c r="BA303">
        <v>16028.4661875</v>
      </c>
      <c r="BB303">
        <v>15821.944125</v>
      </c>
      <c r="BC303">
        <v>15615.4220625</v>
      </c>
      <c r="BD303">
        <v>15408.9</v>
      </c>
      <c r="BE303">
        <v>15237.2934140302</v>
      </c>
      <c r="BF303">
        <v>15067.5979846224</v>
      </c>
      <c r="BG303">
        <v>14899.7924275153</v>
      </c>
      <c r="BH303">
        <v>14733.8556954874</v>
      </c>
      <c r="BI303">
        <v>14569.766975716801</v>
      </c>
      <c r="BJ303">
        <v>14407.5056871707</v>
      </c>
      <c r="BK303">
        <v>14247.051478024299</v>
      </c>
      <c r="BL303">
        <v>14088.384223108</v>
      </c>
      <c r="BM303">
        <v>13931.484021383099</v>
      </c>
      <c r="BN303">
        <v>13776.3311934459</v>
      </c>
      <c r="BO303">
        <v>13622.906279059</v>
      </c>
      <c r="BP303">
        <v>13471.1900347108</v>
      </c>
      <c r="BQ303">
        <v>13321.163431202</v>
      </c>
      <c r="BR303">
        <v>13172.807651258299</v>
      </c>
      <c r="BS303">
        <v>13026.104087170699</v>
      </c>
      <c r="BT303">
        <v>12881.034338461401</v>
      </c>
      <c r="BU303">
        <v>12737.580209575999</v>
      </c>
      <c r="BV303">
        <v>12595.723707601001</v>
      </c>
      <c r="BW303">
        <v>12455.447040007601</v>
      </c>
      <c r="BX303">
        <v>12316.732612419501</v>
      </c>
      <c r="BY303">
        <v>12179.5630264062</v>
      </c>
      <c r="BZ303">
        <v>12043.9210773011</v>
      </c>
      <c r="CA303">
        <v>11909.7897520432</v>
      </c>
      <c r="CB303">
        <v>11777.1522270437</v>
      </c>
      <c r="CC303">
        <v>11645.991866075001</v>
      </c>
      <c r="CD303" s="8" t="b">
        <f>IF(ISNUMBER(VLOOKUP(A303,profiles_2021!A:A,1,FALSE)),TRUE,FALSE)</f>
        <v>1</v>
      </c>
      <c r="CE303" t="str">
        <f>INDEX('C5 - Emissions methodology 2018'!$A$2:$K$2628,MATCH($A303,'C5 - Emissions methodology 2018'!$A$2:$A$2628,0),MATCH(CE$1,'C5 - Emissions methodology 2018'!$A$1:$K$1,0))</f>
        <v>Services</v>
      </c>
    </row>
    <row r="304" spans="1:83" hidden="1" x14ac:dyDescent="0.25">
      <c r="A304">
        <v>12095</v>
      </c>
      <c r="B304" t="s">
        <v>369</v>
      </c>
      <c r="C304" t="s">
        <v>48</v>
      </c>
      <c r="D304">
        <v>2014</v>
      </c>
      <c r="E304" t="s">
        <v>28</v>
      </c>
      <c r="F304" t="s">
        <v>23</v>
      </c>
      <c r="G304">
        <v>2013</v>
      </c>
      <c r="H304">
        <v>78492</v>
      </c>
      <c r="I304">
        <v>100</v>
      </c>
      <c r="J304">
        <v>2030</v>
      </c>
      <c r="K304">
        <v>100</v>
      </c>
      <c r="L304">
        <v>26</v>
      </c>
      <c r="M304">
        <v>2017</v>
      </c>
      <c r="N304">
        <v>58084.08</v>
      </c>
      <c r="O304" t="s">
        <v>24</v>
      </c>
      <c r="P304">
        <v>3.6502517516390198</v>
      </c>
      <c r="Q304">
        <v>1</v>
      </c>
      <c r="R304" t="s">
        <v>25</v>
      </c>
      <c r="S304">
        <v>0</v>
      </c>
      <c r="T304">
        <v>-1.11368485725649E-2</v>
      </c>
      <c r="AR304">
        <v>78492</v>
      </c>
      <c r="AS304">
        <v>73390.02</v>
      </c>
      <c r="AT304">
        <v>68288.039999999994</v>
      </c>
      <c r="AU304">
        <v>63186.06</v>
      </c>
      <c r="AV304">
        <v>58084.08</v>
      </c>
      <c r="AW304">
        <v>53616.073846153799</v>
      </c>
      <c r="AX304">
        <v>49148.067692307697</v>
      </c>
      <c r="AY304">
        <v>44680.061538461501</v>
      </c>
      <c r="AZ304">
        <v>40212.055384615298</v>
      </c>
      <c r="BA304">
        <v>35744.049230769197</v>
      </c>
      <c r="BB304">
        <v>31276.043076923001</v>
      </c>
      <c r="BC304">
        <v>26808.036923076899</v>
      </c>
      <c r="BD304">
        <v>22340.0307692307</v>
      </c>
      <c r="BE304">
        <v>17872.024615384598</v>
      </c>
      <c r="BF304">
        <v>13404.018461538401</v>
      </c>
      <c r="BG304">
        <v>8936.0123076923101</v>
      </c>
      <c r="BH304">
        <v>4468.0061538461496</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s="8" t="b">
        <f>IF(ISNUMBER(VLOOKUP(A304,profiles_2021!A:A,1,FALSE)),TRUE,FALSE)</f>
        <v>0</v>
      </c>
      <c r="CE304" t="str">
        <f>INDEX('C5 - Emissions methodology 2018'!$A$2:$K$2628,MATCH($A304,'C5 - Emissions methodology 2018'!$A$2:$A$2628,0),MATCH(CE$1,'C5 - Emissions methodology 2018'!$A$1:$K$1,0))</f>
        <v>Infrastructure</v>
      </c>
    </row>
    <row r="305" spans="1:83" x14ac:dyDescent="0.25">
      <c r="A305">
        <v>12268</v>
      </c>
      <c r="B305" t="s">
        <v>370</v>
      </c>
      <c r="C305" t="s">
        <v>59</v>
      </c>
      <c r="D305">
        <v>2016</v>
      </c>
      <c r="E305" t="s">
        <v>22</v>
      </c>
      <c r="F305" t="s">
        <v>23</v>
      </c>
      <c r="G305">
        <v>2005</v>
      </c>
      <c r="H305">
        <v>6170000</v>
      </c>
      <c r="I305">
        <v>100</v>
      </c>
      <c r="J305">
        <v>2030</v>
      </c>
      <c r="K305">
        <v>25.4</v>
      </c>
      <c r="L305">
        <v>24.5</v>
      </c>
      <c r="M305">
        <v>2018</v>
      </c>
      <c r="N305">
        <v>5786040.9000000004</v>
      </c>
      <c r="O305" t="s">
        <v>24</v>
      </c>
      <c r="P305">
        <v>2.9048609024390202</v>
      </c>
      <c r="Q305">
        <v>1</v>
      </c>
      <c r="R305" t="s">
        <v>25</v>
      </c>
      <c r="S305">
        <v>4602820</v>
      </c>
      <c r="T305">
        <v>-1.11368485725649E-2</v>
      </c>
      <c r="AJ305">
        <v>6170000</v>
      </c>
      <c r="AK305">
        <v>6140464.6846153801</v>
      </c>
      <c r="AL305">
        <v>6110929.3692307696</v>
      </c>
      <c r="AM305">
        <v>6081394.0538461497</v>
      </c>
      <c r="AN305">
        <v>6051858.7384615298</v>
      </c>
      <c r="AO305">
        <v>6022323.4230769202</v>
      </c>
      <c r="AP305">
        <v>5992788.1076923003</v>
      </c>
      <c r="AQ305">
        <v>5963252.7923076898</v>
      </c>
      <c r="AR305">
        <v>5933717.4769230699</v>
      </c>
      <c r="AS305">
        <v>5904182.1615384603</v>
      </c>
      <c r="AT305">
        <v>5874646.8461538404</v>
      </c>
      <c r="AU305">
        <v>5845111.5307692299</v>
      </c>
      <c r="AV305">
        <v>5815576.21538461</v>
      </c>
      <c r="AW305">
        <v>5786040.9000000004</v>
      </c>
      <c r="AX305">
        <v>5687439.1583333304</v>
      </c>
      <c r="AY305">
        <v>5588837.4166666605</v>
      </c>
      <c r="AZ305">
        <v>5490235.6749999998</v>
      </c>
      <c r="BA305">
        <v>5391633.9333333299</v>
      </c>
      <c r="BB305">
        <v>5293032.1916666599</v>
      </c>
      <c r="BC305">
        <v>5194430.45</v>
      </c>
      <c r="BD305">
        <v>5095828.7083333302</v>
      </c>
      <c r="BE305">
        <v>4997226.9666666603</v>
      </c>
      <c r="BF305">
        <v>4898625.2249999996</v>
      </c>
      <c r="BG305">
        <v>4800023.4833333297</v>
      </c>
      <c r="BH305">
        <v>4701421.7416666597</v>
      </c>
      <c r="BI305">
        <v>4602820</v>
      </c>
      <c r="BJ305">
        <v>4551559.0906532202</v>
      </c>
      <c r="BK305">
        <v>4500869.0662915399</v>
      </c>
      <c r="BL305">
        <v>4450743.5690553105</v>
      </c>
      <c r="BM305">
        <v>4401176.3118914198</v>
      </c>
      <c r="BN305">
        <v>4352161.07776473</v>
      </c>
      <c r="BO305">
        <v>4303691.7188782496</v>
      </c>
      <c r="BP305">
        <v>4255762.1559020998</v>
      </c>
      <c r="BQ305">
        <v>4208366.37721097</v>
      </c>
      <c r="BR305">
        <v>4161498.43813009</v>
      </c>
      <c r="BS305">
        <v>4115152.4601896699</v>
      </c>
      <c r="BT305">
        <v>4069322.63038752</v>
      </c>
      <c r="BU305">
        <v>4024003.2004599902</v>
      </c>
      <c r="BV305">
        <v>3979188.4861609498</v>
      </c>
      <c r="BW305">
        <v>3934872.86654888</v>
      </c>
      <c r="BX305">
        <v>3891050.7832818301</v>
      </c>
      <c r="BY305">
        <v>3847716.7399202599</v>
      </c>
      <c r="BZ305">
        <v>3804865.30123764</v>
      </c>
      <c r="CA305">
        <v>3762491.0925387498</v>
      </c>
      <c r="CB305">
        <v>3720588.7989855199</v>
      </c>
      <c r="CC305">
        <v>3679153.16493044</v>
      </c>
      <c r="CD305" s="8" t="b">
        <f>IF(ISNUMBER(VLOOKUP(A305,profiles_2021!A:A,1,FALSE)),TRUE,FALSE)</f>
        <v>1</v>
      </c>
      <c r="CE305" t="str">
        <f>INDEX('C5 - Emissions methodology 2018'!$A$2:$K$2628,MATCH($A305,'C5 - Emissions methodology 2018'!$A$2:$A$2628,0),MATCH(CE$1,'C5 - Emissions methodology 2018'!$A$1:$K$1,0))</f>
        <v>Materials</v>
      </c>
    </row>
    <row r="306" spans="1:83" x14ac:dyDescent="0.25">
      <c r="A306">
        <v>12340</v>
      </c>
      <c r="B306" t="s">
        <v>371</v>
      </c>
      <c r="C306" t="s">
        <v>76</v>
      </c>
      <c r="D306">
        <v>2011</v>
      </c>
      <c r="E306" t="s">
        <v>22</v>
      </c>
      <c r="F306" t="s">
        <v>23</v>
      </c>
      <c r="G306">
        <v>2011</v>
      </c>
      <c r="H306">
        <v>13931</v>
      </c>
      <c r="I306">
        <v>100</v>
      </c>
      <c r="J306">
        <v>2022</v>
      </c>
      <c r="K306">
        <v>33.700000000000003</v>
      </c>
      <c r="L306">
        <v>79.599999999999994</v>
      </c>
      <c r="M306">
        <v>2017</v>
      </c>
      <c r="N306">
        <v>12413</v>
      </c>
      <c r="O306" t="s">
        <v>24</v>
      </c>
      <c r="P306">
        <v>2.9833428565146298</v>
      </c>
      <c r="Q306">
        <v>1</v>
      </c>
      <c r="R306" t="s">
        <v>25</v>
      </c>
      <c r="S306">
        <v>9236.2530000000006</v>
      </c>
      <c r="T306">
        <v>-1.11368485725649E-2</v>
      </c>
      <c r="AP306">
        <v>13931</v>
      </c>
      <c r="AQ306">
        <v>13678</v>
      </c>
      <c r="AR306">
        <v>13425</v>
      </c>
      <c r="AS306">
        <v>13172</v>
      </c>
      <c r="AT306">
        <v>12919</v>
      </c>
      <c r="AU306">
        <v>12666</v>
      </c>
      <c r="AV306">
        <v>12413</v>
      </c>
      <c r="AW306">
        <v>11777.650600000001</v>
      </c>
      <c r="AX306">
        <v>11142.3012</v>
      </c>
      <c r="AY306">
        <v>10506.951800000001</v>
      </c>
      <c r="AZ306">
        <v>9871.6023999999998</v>
      </c>
      <c r="BA306">
        <v>9236.2530000000006</v>
      </c>
      <c r="BB306">
        <v>9133.3902489610991</v>
      </c>
      <c r="BC306">
        <v>9031.6730648042794</v>
      </c>
      <c r="BD306">
        <v>8931.0886895246404</v>
      </c>
      <c r="BE306">
        <v>8831.6245072012498</v>
      </c>
      <c r="BF306">
        <v>8733.2680424148002</v>
      </c>
      <c r="BG306">
        <v>8636.0069586828104</v>
      </c>
      <c r="BH306">
        <v>8539.8290569123401</v>
      </c>
      <c r="BI306">
        <v>8444.7222738699202</v>
      </c>
      <c r="BJ306">
        <v>8350.6746806684605</v>
      </c>
      <c r="BK306">
        <v>8257.6744812711095</v>
      </c>
      <c r="BL306">
        <v>8165.7100110116598</v>
      </c>
      <c r="BM306">
        <v>8074.7697351315401</v>
      </c>
      <c r="BN306">
        <v>7984.8422473330502</v>
      </c>
      <c r="BO306">
        <v>7895.9162683486802</v>
      </c>
      <c r="BP306">
        <v>7807.9806445264303</v>
      </c>
      <c r="BQ306">
        <v>7721.0243464308196</v>
      </c>
      <c r="BR306">
        <v>7635.0364674595403</v>
      </c>
      <c r="BS306">
        <v>7550.0062224754301</v>
      </c>
      <c r="BT306">
        <v>7465.9229464538003</v>
      </c>
      <c r="BU306">
        <v>7382.7760931447001</v>
      </c>
      <c r="BV306">
        <v>7300.5552337502004</v>
      </c>
      <c r="BW306">
        <v>7219.2500556162704</v>
      </c>
      <c r="BX306">
        <v>7138.8503609394002</v>
      </c>
      <c r="BY306">
        <v>7059.3460654874098</v>
      </c>
      <c r="BZ306">
        <v>6980.7271973347497</v>
      </c>
      <c r="CA306">
        <v>6902.98389561165</v>
      </c>
      <c r="CB306">
        <v>6826.1064092673596</v>
      </c>
      <c r="CC306">
        <v>6750.0850958471401</v>
      </c>
      <c r="CD306" s="8" t="b">
        <f>IF(ISNUMBER(VLOOKUP(A306,profiles_2021!A:A,1,FALSE)),TRUE,FALSE)</f>
        <v>1</v>
      </c>
      <c r="CE306" t="str">
        <f>INDEX('C5 - Emissions methodology 2018'!$A$2:$K$2628,MATCH($A306,'C5 - Emissions methodology 2018'!$A$2:$A$2628,0),MATCH(CE$1,'C5 - Emissions methodology 2018'!$A$1:$K$1,0))</f>
        <v>Infrastructure</v>
      </c>
    </row>
    <row r="307" spans="1:83" x14ac:dyDescent="0.25">
      <c r="A307">
        <v>41519</v>
      </c>
      <c r="B307" t="s">
        <v>372</v>
      </c>
      <c r="C307" t="s">
        <v>27</v>
      </c>
      <c r="D307">
        <v>2018</v>
      </c>
      <c r="E307" t="s">
        <v>28</v>
      </c>
      <c r="F307" t="s">
        <v>23</v>
      </c>
      <c r="G307">
        <v>2017</v>
      </c>
      <c r="H307">
        <v>10916</v>
      </c>
      <c r="I307">
        <v>100</v>
      </c>
      <c r="J307">
        <v>2021</v>
      </c>
      <c r="K307">
        <v>5</v>
      </c>
      <c r="L307">
        <v>0</v>
      </c>
      <c r="M307">
        <v>2017</v>
      </c>
      <c r="N307">
        <v>10916</v>
      </c>
      <c r="O307" t="s">
        <v>45</v>
      </c>
      <c r="P307">
        <v>2.6958547501365899</v>
      </c>
      <c r="Q307">
        <v>1</v>
      </c>
      <c r="R307" t="s">
        <v>25</v>
      </c>
      <c r="S307">
        <v>10370.200000000001</v>
      </c>
      <c r="T307">
        <v>-1.11368485725649E-2</v>
      </c>
      <c r="AV307">
        <v>10916</v>
      </c>
      <c r="AW307">
        <v>10779.55</v>
      </c>
      <c r="AX307">
        <v>10643.1</v>
      </c>
      <c r="AY307">
        <v>10506.65</v>
      </c>
      <c r="AZ307">
        <v>10370.200000000001</v>
      </c>
      <c r="BA307">
        <v>10254.708652932701</v>
      </c>
      <c r="BB307">
        <v>10140.503515509299</v>
      </c>
      <c r="BC307">
        <v>10027.570263407501</v>
      </c>
      <c r="BD307">
        <v>9915.8947318331902</v>
      </c>
      <c r="BE307">
        <v>9805.4629137432694</v>
      </c>
      <c r="BF307">
        <v>9696.2609580890094</v>
      </c>
      <c r="BG307">
        <v>9588.2751680787005</v>
      </c>
      <c r="BH307">
        <v>9481.4919994597203</v>
      </c>
      <c r="BI307">
        <v>9375.8980588197501</v>
      </c>
      <c r="BJ307">
        <v>9271.4801019068691</v>
      </c>
      <c r="BK307">
        <v>9168.2250319683808</v>
      </c>
      <c r="BL307">
        <v>9066.1198981081507</v>
      </c>
      <c r="BM307">
        <v>8965.1518936621997</v>
      </c>
      <c r="BN307">
        <v>8865.3083545924401</v>
      </c>
      <c r="BO307">
        <v>8766.5767578982504</v>
      </c>
      <c r="BP307">
        <v>8668.9447200457707</v>
      </c>
      <c r="BQ307">
        <v>8572.3999954146893</v>
      </c>
      <c r="BR307">
        <v>8476.9304747622991</v>
      </c>
      <c r="BS307">
        <v>8382.5241837047106</v>
      </c>
      <c r="BT307">
        <v>8289.1692812149195</v>
      </c>
      <c r="BU307">
        <v>8196.8540581376801</v>
      </c>
      <c r="BV307">
        <v>8105.5669357207798</v>
      </c>
      <c r="BW307">
        <v>8015.2964641628696</v>
      </c>
      <c r="BX307">
        <v>7926.03132117728</v>
      </c>
      <c r="BY307">
        <v>7837.7603105719199</v>
      </c>
      <c r="BZ307">
        <v>7750.4723608450204</v>
      </c>
      <c r="CA307">
        <v>7664.1565237964396</v>
      </c>
      <c r="CB307">
        <v>7578.80197315448</v>
      </c>
      <c r="CC307">
        <v>7494.3980032179998</v>
      </c>
      <c r="CD307" s="8" t="b">
        <f>IF(ISNUMBER(VLOOKUP(A307,profiles_2021!A:A,1,FALSE)),TRUE,FALSE)</f>
        <v>1</v>
      </c>
      <c r="CE307" t="str">
        <f>INDEX('C5 - Emissions methodology 2018'!$A$2:$K$2628,MATCH($A307,'C5 - Emissions methodology 2018'!$A$2:$A$2628,0),MATCH(CE$1,'C5 - Emissions methodology 2018'!$A$1:$K$1,0))</f>
        <v>Transportation services</v>
      </c>
    </row>
    <row r="308" spans="1:83" x14ac:dyDescent="0.25">
      <c r="A308">
        <v>42037</v>
      </c>
      <c r="B308" t="s">
        <v>373</v>
      </c>
      <c r="C308" t="s">
        <v>27</v>
      </c>
      <c r="D308">
        <v>2013</v>
      </c>
      <c r="E308" t="s">
        <v>28</v>
      </c>
      <c r="F308" t="s">
        <v>23</v>
      </c>
      <c r="G308">
        <v>2013</v>
      </c>
      <c r="H308">
        <v>1608260</v>
      </c>
      <c r="I308">
        <v>90</v>
      </c>
      <c r="J308">
        <v>2020</v>
      </c>
      <c r="K308">
        <v>15</v>
      </c>
      <c r="L308">
        <v>10</v>
      </c>
      <c r="M308">
        <v>2017</v>
      </c>
      <c r="N308">
        <v>1584136.1</v>
      </c>
      <c r="O308" t="s">
        <v>24</v>
      </c>
      <c r="P308">
        <v>2.6955266796585402</v>
      </c>
      <c r="Q308">
        <v>1</v>
      </c>
      <c r="R308" t="s">
        <v>25</v>
      </c>
      <c r="S308">
        <v>1367021</v>
      </c>
      <c r="T308">
        <v>-1.11368485725649E-2</v>
      </c>
      <c r="AR308">
        <v>1608260</v>
      </c>
      <c r="AS308">
        <v>1602229.0249999999</v>
      </c>
      <c r="AT308">
        <v>1596198.05</v>
      </c>
      <c r="AU308">
        <v>1590167.075</v>
      </c>
      <c r="AV308">
        <v>1584136.1</v>
      </c>
      <c r="AW308">
        <v>1511764.4</v>
      </c>
      <c r="AX308">
        <v>1439392.7</v>
      </c>
      <c r="AY308">
        <v>1367021</v>
      </c>
      <c r="AZ308">
        <v>1351796.69412748</v>
      </c>
      <c r="BA308">
        <v>1336741.93904409</v>
      </c>
      <c r="BB308">
        <v>1321854.8464883601</v>
      </c>
      <c r="BC308">
        <v>1307133.5492281001</v>
      </c>
      <c r="BD308">
        <v>1292576.20082623</v>
      </c>
      <c r="BE308">
        <v>1278180.9754091301</v>
      </c>
      <c r="BF308">
        <v>1263946.0674376599</v>
      </c>
      <c r="BG308">
        <v>1249869.69148072</v>
      </c>
      <c r="BH308">
        <v>1235950.0819912599</v>
      </c>
      <c r="BI308">
        <v>1222185.4930848801</v>
      </c>
      <c r="BJ308">
        <v>1208574.1983208</v>
      </c>
      <c r="BK308">
        <v>1195114.4904854</v>
      </c>
      <c r="BL308">
        <v>1181804.6813779799</v>
      </c>
      <c r="BM308">
        <v>1168643.1015991301</v>
      </c>
      <c r="BN308">
        <v>1155628.10034125</v>
      </c>
      <c r="BO308">
        <v>1142758.0451815401</v>
      </c>
      <c r="BP308">
        <v>1130031.32187728</v>
      </c>
      <c r="BQ308">
        <v>1117446.33416327</v>
      </c>
      <c r="BR308">
        <v>1105001.50355173</v>
      </c>
      <c r="BS308">
        <v>1092695.26913422</v>
      </c>
      <c r="BT308">
        <v>1080526.0873859101</v>
      </c>
      <c r="BU308">
        <v>1068492.43197199</v>
      </c>
      <c r="BV308">
        <v>1056592.7935561901</v>
      </c>
      <c r="BW308">
        <v>1044825.67961149</v>
      </c>
      <c r="BX308">
        <v>1033189.61423293</v>
      </c>
      <c r="BY308">
        <v>1021683.13795247</v>
      </c>
      <c r="BZ308">
        <v>1010304.80755595</v>
      </c>
      <c r="CA308">
        <v>999053.195902067</v>
      </c>
      <c r="CB308">
        <v>987926.891743368</v>
      </c>
      <c r="CC308">
        <v>976924.49954925803</v>
      </c>
      <c r="CD308" s="8" t="b">
        <f>IF(ISNUMBER(VLOOKUP(A308,profiles_2021!A:A,1,FALSE)),TRUE,FALSE)</f>
        <v>1</v>
      </c>
      <c r="CE308" t="str">
        <f>INDEX('C5 - Emissions methodology 2018'!$A$2:$K$2628,MATCH($A308,'C5 - Emissions methodology 2018'!$A$2:$A$2628,0),MATCH(CE$1,'C5 - Emissions methodology 2018'!$A$1:$K$1,0))</f>
        <v>Food, beverage &amp; agriculture</v>
      </c>
    </row>
    <row r="309" spans="1:83" hidden="1" x14ac:dyDescent="0.25">
      <c r="A309">
        <v>12368</v>
      </c>
      <c r="B309" t="s">
        <v>374</v>
      </c>
      <c r="C309" t="s">
        <v>21</v>
      </c>
      <c r="D309">
        <v>2014</v>
      </c>
      <c r="E309" t="s">
        <v>22</v>
      </c>
      <c r="F309" t="s">
        <v>23</v>
      </c>
      <c r="G309">
        <v>2014</v>
      </c>
      <c r="H309">
        <v>5217569.37</v>
      </c>
      <c r="I309">
        <v>91</v>
      </c>
      <c r="J309">
        <v>2030</v>
      </c>
      <c r="K309">
        <v>15</v>
      </c>
      <c r="L309">
        <v>100</v>
      </c>
      <c r="M309">
        <v>2017</v>
      </c>
      <c r="N309">
        <v>4803635.63</v>
      </c>
      <c r="O309" t="s">
        <v>24</v>
      </c>
      <c r="P309">
        <v>2.7107746486390201</v>
      </c>
      <c r="Q309">
        <v>1</v>
      </c>
      <c r="R309" t="s">
        <v>25</v>
      </c>
      <c r="S309">
        <v>4434933.9644999998</v>
      </c>
      <c r="T309">
        <v>-1.11368485725649E-2</v>
      </c>
      <c r="AS309">
        <v>5217569.37</v>
      </c>
      <c r="AT309">
        <v>5079591.4566666596</v>
      </c>
      <c r="AU309">
        <v>4941613.5433333302</v>
      </c>
      <c r="AV309">
        <v>4803635.63</v>
      </c>
      <c r="AW309">
        <v>4775273.9634230696</v>
      </c>
      <c r="AX309">
        <v>4746912.2968461504</v>
      </c>
      <c r="AY309">
        <v>4718550.6302692303</v>
      </c>
      <c r="AZ309">
        <v>4690188.9636923</v>
      </c>
      <c r="BA309">
        <v>4661827.2971153799</v>
      </c>
      <c r="BB309">
        <v>4633465.6305384599</v>
      </c>
      <c r="BC309">
        <v>4605103.9639615295</v>
      </c>
      <c r="BD309">
        <v>4576742.2973846104</v>
      </c>
      <c r="BE309">
        <v>4548380.6308076903</v>
      </c>
      <c r="BF309">
        <v>4520018.96423076</v>
      </c>
      <c r="BG309">
        <v>4491657.2976538399</v>
      </c>
      <c r="BH309">
        <v>4463295.6310769198</v>
      </c>
      <c r="BI309">
        <v>4434933.9644999998</v>
      </c>
      <c r="BJ309">
        <v>4385542.7765080296</v>
      </c>
      <c r="BK309">
        <v>4336701.65069756</v>
      </c>
      <c r="BL309">
        <v>4288404.4611093504</v>
      </c>
      <c r="BM309">
        <v>4240645.15000806</v>
      </c>
      <c r="BN309">
        <v>4193417.72712244</v>
      </c>
      <c r="BO309">
        <v>4146716.2688939702</v>
      </c>
      <c r="BP309">
        <v>4100534.9177338998</v>
      </c>
      <c r="BQ309">
        <v>4054867.8812885801</v>
      </c>
      <c r="BR309">
        <v>4009709.4317129198</v>
      </c>
      <c r="BS309">
        <v>3965053.9049519398</v>
      </c>
      <c r="BT309">
        <v>3920895.70003044</v>
      </c>
      <c r="BU309">
        <v>3877229.2783503798</v>
      </c>
      <c r="BV309">
        <v>3834049.1629962702</v>
      </c>
      <c r="BW309">
        <v>3791349.9380482198</v>
      </c>
      <c r="BX309">
        <v>3749126.2479025698</v>
      </c>
      <c r="BY309">
        <v>3707372.7966002501</v>
      </c>
      <c r="BZ309">
        <v>3666084.3471624702</v>
      </c>
      <c r="CA309">
        <v>3625255.7209338699</v>
      </c>
      <c r="CB309">
        <v>3584881.796933</v>
      </c>
      <c r="CC309">
        <v>3544957.5112100099</v>
      </c>
      <c r="CD309" s="8" t="b">
        <f>IF(ISNUMBER(VLOOKUP(A309,profiles_2021!A:A,1,FALSE)),TRUE,FALSE)</f>
        <v>0</v>
      </c>
      <c r="CE309" t="str">
        <f>INDEX('C5 - Emissions methodology 2018'!$A$2:$K$2628,MATCH($A309,'C5 - Emissions methodology 2018'!$A$2:$A$2628,0),MATCH(CE$1,'C5 - Emissions methodology 2018'!$A$1:$K$1,0))</f>
        <v>Manufacturing</v>
      </c>
    </row>
    <row r="310" spans="1:83" x14ac:dyDescent="0.25">
      <c r="A310">
        <v>68181</v>
      </c>
      <c r="B310" t="s">
        <v>375</v>
      </c>
      <c r="C310" t="s">
        <v>376</v>
      </c>
      <c r="D310">
        <v>2017</v>
      </c>
      <c r="E310" t="s">
        <v>22</v>
      </c>
      <c r="F310" t="s">
        <v>23</v>
      </c>
      <c r="G310">
        <v>2016</v>
      </c>
      <c r="H310">
        <v>12662</v>
      </c>
      <c r="I310">
        <v>100</v>
      </c>
      <c r="J310">
        <v>2020</v>
      </c>
      <c r="K310">
        <v>35</v>
      </c>
      <c r="L310">
        <v>9.6</v>
      </c>
      <c r="M310">
        <v>2017</v>
      </c>
      <c r="N310">
        <v>11442.7</v>
      </c>
      <c r="O310" t="s">
        <v>24</v>
      </c>
      <c r="P310">
        <v>2.9953671198585399</v>
      </c>
      <c r="Q310">
        <v>1</v>
      </c>
      <c r="R310" t="s">
        <v>25</v>
      </c>
      <c r="S310">
        <v>8230.2999999999993</v>
      </c>
      <c r="T310">
        <v>-1.11368485725649E-2</v>
      </c>
      <c r="AU310">
        <v>12662</v>
      </c>
      <c r="AV310">
        <v>11442.7</v>
      </c>
      <c r="AW310">
        <v>10371.9</v>
      </c>
      <c r="AX310">
        <v>9301.1</v>
      </c>
      <c r="AY310">
        <v>8230.2999999999993</v>
      </c>
      <c r="AZ310">
        <v>8138.6403951932098</v>
      </c>
      <c r="BA310">
        <v>8048.00158952539</v>
      </c>
      <c r="BB310">
        <v>7958.3722145110796</v>
      </c>
      <c r="BC310">
        <v>7869.7410282739602</v>
      </c>
      <c r="BD310">
        <v>7782.0969141367696</v>
      </c>
      <c r="BE310">
        <v>7695.4288792270099</v>
      </c>
      <c r="BF310">
        <v>7609.7260530981102</v>
      </c>
      <c r="BG310">
        <v>7524.97768636606</v>
      </c>
      <c r="BH310">
        <v>7441.1731493610696</v>
      </c>
      <c r="BI310">
        <v>7358.3019307943996</v>
      </c>
      <c r="BJ310">
        <v>7276.3536364399297</v>
      </c>
      <c r="BK310">
        <v>7195.31798783047</v>
      </c>
      <c r="BL310">
        <v>7115.1848209685504</v>
      </c>
      <c r="BM310">
        <v>7035.9440850516103</v>
      </c>
      <c r="BN310">
        <v>6957.5858412113503</v>
      </c>
      <c r="BO310">
        <v>6880.10026126716</v>
      </c>
      <c r="BP310">
        <v>6803.4776264933598</v>
      </c>
      <c r="BQ310">
        <v>6727.7083264002704</v>
      </c>
      <c r="BR310">
        <v>6652.7828575287704</v>
      </c>
      <c r="BS310">
        <v>6578.6918222583199</v>
      </c>
      <c r="BT310">
        <v>6505.4259276282501</v>
      </c>
      <c r="BU310">
        <v>6432.9759841722198</v>
      </c>
      <c r="BV310">
        <v>6361.3329047655498</v>
      </c>
      <c r="BW310">
        <v>6290.4877034854999</v>
      </c>
      <c r="BX310">
        <v>6220.4314944841999</v>
      </c>
      <c r="BY310">
        <v>6151.15549087411</v>
      </c>
      <c r="BZ310">
        <v>6082.6510036259497</v>
      </c>
      <c r="CA310">
        <v>6014.9094404788102</v>
      </c>
      <c r="CB310">
        <v>5947.9223048624999</v>
      </c>
      <c r="CC310">
        <v>5881.68119483187</v>
      </c>
      <c r="CD310" s="8" t="b">
        <f>IF(ISNUMBER(VLOOKUP(A310,profiles_2021!A:A,1,FALSE)),TRUE,FALSE)</f>
        <v>1</v>
      </c>
      <c r="CE310" t="str">
        <f>INDEX('C5 - Emissions methodology 2018'!$A$2:$K$2628,MATCH($A310,'C5 - Emissions methodology 2018'!$A$2:$A$2628,0),MATCH(CE$1,'C5 - Emissions methodology 2018'!$A$1:$K$1,0))</f>
        <v>Services</v>
      </c>
    </row>
    <row r="311" spans="1:83" hidden="1" x14ac:dyDescent="0.25">
      <c r="A311">
        <v>61389</v>
      </c>
      <c r="B311" t="s">
        <v>377</v>
      </c>
      <c r="C311" t="s">
        <v>213</v>
      </c>
      <c r="D311">
        <v>2017</v>
      </c>
      <c r="E311" t="s">
        <v>49</v>
      </c>
      <c r="F311" t="s">
        <v>50</v>
      </c>
      <c r="G311">
        <v>2016</v>
      </c>
      <c r="H311">
        <v>206</v>
      </c>
      <c r="I311">
        <v>80</v>
      </c>
      <c r="J311">
        <v>2025</v>
      </c>
      <c r="K311">
        <v>2</v>
      </c>
      <c r="L311">
        <v>30</v>
      </c>
      <c r="M311">
        <v>2017</v>
      </c>
      <c r="N311">
        <v>204.76400000000001</v>
      </c>
      <c r="O311" t="s">
        <v>24</v>
      </c>
      <c r="P311">
        <v>2.1378048986487799</v>
      </c>
      <c r="Q311">
        <v>1</v>
      </c>
      <c r="R311" t="s">
        <v>25</v>
      </c>
      <c r="S311">
        <v>201.88</v>
      </c>
      <c r="T311">
        <v>-1.11368485725649E-2</v>
      </c>
      <c r="AU311">
        <v>206</v>
      </c>
      <c r="AV311">
        <v>204.76400000000001</v>
      </c>
      <c r="AW311">
        <v>204.40350000000001</v>
      </c>
      <c r="AX311">
        <v>204.04300000000001</v>
      </c>
      <c r="AY311">
        <v>203.6825</v>
      </c>
      <c r="AZ311">
        <v>203.322</v>
      </c>
      <c r="BA311">
        <v>202.9615</v>
      </c>
      <c r="BB311">
        <v>202.601</v>
      </c>
      <c r="BC311">
        <v>202.2405</v>
      </c>
      <c r="BD311">
        <v>201.88</v>
      </c>
      <c r="BE311">
        <v>199.63169301017001</v>
      </c>
      <c r="BF311">
        <v>197.408425074831</v>
      </c>
      <c r="BG311">
        <v>195.20991733782401</v>
      </c>
      <c r="BH311">
        <v>193.03589404856999</v>
      </c>
      <c r="BI311">
        <v>190.88608252748099</v>
      </c>
      <c r="BJ311">
        <v>188.76021313176301</v>
      </c>
      <c r="BK311">
        <v>186.658019221589</v>
      </c>
      <c r="BL311">
        <v>184.579237126663</v>
      </c>
      <c r="BM311">
        <v>182.52360611314401</v>
      </c>
      <c r="BN311">
        <v>180.490868350943</v>
      </c>
      <c r="BO311">
        <v>178.480768881388</v>
      </c>
      <c r="BP311">
        <v>176.493055585241</v>
      </c>
      <c r="BQ311">
        <v>174.52747915107901</v>
      </c>
      <c r="BR311">
        <v>172.583793044022</v>
      </c>
      <c r="BS311">
        <v>170.661753474812</v>
      </c>
      <c r="BT311">
        <v>168.76111936923499</v>
      </c>
      <c r="BU311">
        <v>166.881652337883</v>
      </c>
      <c r="BV311">
        <v>165.023116646256</v>
      </c>
      <c r="BW311">
        <v>163.18527918519399</v>
      </c>
      <c r="BX311">
        <v>161.36790944163701</v>
      </c>
      <c r="BY311">
        <v>159.57077946971401</v>
      </c>
      <c r="BZ311">
        <v>157.79366386215401</v>
      </c>
      <c r="CA311">
        <v>156.03633972201101</v>
      </c>
      <c r="CB311">
        <v>154.29858663470901</v>
      </c>
      <c r="CC311">
        <v>152.58018664039801</v>
      </c>
      <c r="CD311" s="8" t="b">
        <f>IF(ISNUMBER(VLOOKUP(A311,profiles_2021!A:A,1,FALSE)),TRUE,FALSE)</f>
        <v>0</v>
      </c>
      <c r="CE311" t="str">
        <f>INDEX('C5 - Emissions methodology 2018'!$A$2:$K$2628,MATCH($A311,'C5 - Emissions methodology 2018'!$A$2:$A$2628,0),MATCH(CE$1,'C5 - Emissions methodology 2018'!$A$1:$K$1,0))</f>
        <v>Manufacturing</v>
      </c>
    </row>
    <row r="312" spans="1:83" x14ac:dyDescent="0.25">
      <c r="A312">
        <v>32491</v>
      </c>
      <c r="B312" t="s">
        <v>378</v>
      </c>
      <c r="C312" t="s">
        <v>27</v>
      </c>
      <c r="D312">
        <v>2017</v>
      </c>
      <c r="E312" t="s">
        <v>28</v>
      </c>
      <c r="F312" t="s">
        <v>23</v>
      </c>
      <c r="G312">
        <v>2016</v>
      </c>
      <c r="H312">
        <v>123529</v>
      </c>
      <c r="I312">
        <v>100</v>
      </c>
      <c r="J312">
        <v>2021</v>
      </c>
      <c r="K312">
        <v>7.5</v>
      </c>
      <c r="L312">
        <v>100</v>
      </c>
      <c r="M312">
        <v>2017</v>
      </c>
      <c r="N312">
        <v>114264.325</v>
      </c>
      <c r="O312" t="s">
        <v>45</v>
      </c>
      <c r="P312">
        <v>2.7208660114365899</v>
      </c>
      <c r="Q312">
        <v>1</v>
      </c>
      <c r="R312" t="s">
        <v>25</v>
      </c>
      <c r="S312">
        <v>114264.325</v>
      </c>
      <c r="T312">
        <v>-1.11368485725649E-2</v>
      </c>
      <c r="AU312">
        <v>123529</v>
      </c>
      <c r="AV312">
        <v>114264.325</v>
      </c>
      <c r="AW312">
        <v>114264.325</v>
      </c>
      <c r="AX312">
        <v>114264.325</v>
      </c>
      <c r="AY312">
        <v>114264.325</v>
      </c>
      <c r="AZ312">
        <v>114264.325</v>
      </c>
      <c r="BA312">
        <v>112991.78051522801</v>
      </c>
      <c r="BB312">
        <v>111733.40816568601</v>
      </c>
      <c r="BC312">
        <v>110489.05011844799</v>
      </c>
      <c r="BD312">
        <v>109258.550298352</v>
      </c>
      <c r="BE312">
        <v>108041.754368421</v>
      </c>
      <c r="BF312">
        <v>106838.509710506</v>
      </c>
      <c r="BG312">
        <v>105648.665406142</v>
      </c>
      <c r="BH312">
        <v>104472.07221762001</v>
      </c>
      <c r="BI312">
        <v>103308.58256927</v>
      </c>
      <c r="BJ312">
        <v>102158.05052895</v>
      </c>
      <c r="BK312">
        <v>101020.33178974</v>
      </c>
      <c r="BL312">
        <v>99895.283651848295</v>
      </c>
      <c r="BM312">
        <v>98782.765004704197</v>
      </c>
      <c r="BN312">
        <v>97682.636309267604</v>
      </c>
      <c r="BO312">
        <v>96594.759580522295</v>
      </c>
      <c r="BP312">
        <v>95518.998370170695</v>
      </c>
      <c r="BQ312">
        <v>94455.217749519099</v>
      </c>
      <c r="BR312">
        <v>93403.284292554003</v>
      </c>
      <c r="BS312">
        <v>92363.066059207602</v>
      </c>
      <c r="BT312">
        <v>91334.432578808395</v>
      </c>
      <c r="BU312">
        <v>90317.254833717103</v>
      </c>
      <c r="BV312">
        <v>89311.405243144196</v>
      </c>
      <c r="BW312">
        <v>88316.757647148304</v>
      </c>
      <c r="BX312">
        <v>87333.1872908121</v>
      </c>
      <c r="BY312">
        <v>86360.570808594901</v>
      </c>
      <c r="BZ312">
        <v>85398.786208859296</v>
      </c>
      <c r="CA312">
        <v>84447.712858570405</v>
      </c>
      <c r="CB312">
        <v>83507.231468165104</v>
      </c>
      <c r="CC312">
        <v>82577.224076590006</v>
      </c>
      <c r="CD312" s="8" t="b">
        <f>IF(ISNUMBER(VLOOKUP(A312,profiles_2021!A:A,1,FALSE)),TRUE,FALSE)</f>
        <v>1</v>
      </c>
      <c r="CE312" t="str">
        <f>INDEX('C5 - Emissions methodology 2018'!$A$2:$K$2628,MATCH($A312,'C5 - Emissions methodology 2018'!$A$2:$A$2628,0),MATCH(CE$1,'C5 - Emissions methodology 2018'!$A$1:$K$1,0))</f>
        <v>Manufacturing</v>
      </c>
    </row>
    <row r="313" spans="1:83" hidden="1" x14ac:dyDescent="0.25">
      <c r="A313">
        <v>12552</v>
      </c>
      <c r="B313" t="s">
        <v>379</v>
      </c>
      <c r="C313" t="s">
        <v>380</v>
      </c>
      <c r="D313">
        <v>2013</v>
      </c>
      <c r="E313" t="s">
        <v>32</v>
      </c>
      <c r="F313" t="s">
        <v>33</v>
      </c>
      <c r="G313">
        <v>2013</v>
      </c>
      <c r="H313">
        <v>73954</v>
      </c>
      <c r="I313">
        <v>100</v>
      </c>
      <c r="J313">
        <v>2023</v>
      </c>
      <c r="K313">
        <v>12</v>
      </c>
      <c r="L313">
        <v>10</v>
      </c>
      <c r="M313">
        <v>2017</v>
      </c>
      <c r="N313">
        <v>73066.551999999996</v>
      </c>
      <c r="O313" t="s">
        <v>24</v>
      </c>
      <c r="P313">
        <v>2.4368366636926799</v>
      </c>
      <c r="Q313">
        <v>1</v>
      </c>
      <c r="R313" t="s">
        <v>25</v>
      </c>
      <c r="S313">
        <v>65079.519999999997</v>
      </c>
      <c r="T313">
        <v>-1.11368485725649E-2</v>
      </c>
      <c r="AR313">
        <v>73954</v>
      </c>
      <c r="AS313">
        <v>73732.138000000006</v>
      </c>
      <c r="AT313">
        <v>73510.275999999998</v>
      </c>
      <c r="AU313">
        <v>73288.413999999902</v>
      </c>
      <c r="AV313">
        <v>73066.551999999996</v>
      </c>
      <c r="AW313">
        <v>71735.38</v>
      </c>
      <c r="AX313">
        <v>70404.207999999999</v>
      </c>
      <c r="AY313">
        <v>69073.035999999993</v>
      </c>
      <c r="AZ313">
        <v>67741.864000000001</v>
      </c>
      <c r="BA313">
        <v>66410.691999999995</v>
      </c>
      <c r="BB313">
        <v>65079.519999999997</v>
      </c>
      <c r="BC313">
        <v>64354.739240584699</v>
      </c>
      <c r="BD313">
        <v>63638.030254735502</v>
      </c>
      <c r="BE313">
        <v>62929.303148332197</v>
      </c>
      <c r="BF313">
        <v>62228.469028392203</v>
      </c>
      <c r="BG313">
        <v>61535.439991920401</v>
      </c>
      <c r="BH313">
        <v>60850.129114884199</v>
      </c>
      <c r="BI313">
        <v>60172.450441310699</v>
      </c>
      <c r="BJ313">
        <v>59502.318972505702</v>
      </c>
      <c r="BK313">
        <v>58839.650656392398</v>
      </c>
      <c r="BL313">
        <v>58184.362376969599</v>
      </c>
      <c r="BM313">
        <v>57536.371943885999</v>
      </c>
      <c r="BN313">
        <v>56895.598082132201</v>
      </c>
      <c r="BO313">
        <v>56261.960421846001</v>
      </c>
      <c r="BP313">
        <v>55635.379488232204</v>
      </c>
      <c r="BQ313">
        <v>55015.776691594598</v>
      </c>
      <c r="BR313">
        <v>54403.074317478298</v>
      </c>
      <c r="BS313">
        <v>53797.195516922497</v>
      </c>
      <c r="BT313">
        <v>53198.064296821904</v>
      </c>
      <c r="BU313">
        <v>52605.605510394598</v>
      </c>
      <c r="BV313">
        <v>52019.744847757203</v>
      </c>
      <c r="BW313">
        <v>51440.408826604304</v>
      </c>
      <c r="BX313">
        <v>50867.524782991597</v>
      </c>
      <c r="BY313">
        <v>50301.020862222198</v>
      </c>
      <c r="BZ313">
        <v>49740.8260098342</v>
      </c>
      <c r="CA313">
        <v>49186.869962688397</v>
      </c>
      <c r="CB313">
        <v>48639.083240155502</v>
      </c>
      <c r="CC313">
        <v>48097.397135401501</v>
      </c>
      <c r="CD313" s="8" t="b">
        <f>IF(ISNUMBER(VLOOKUP(A313,profiles_2021!A:A,1,FALSE)),TRUE,FALSE)</f>
        <v>0</v>
      </c>
      <c r="CE313" t="str">
        <f>INDEX('C5 - Emissions methodology 2018'!$A$2:$K$2628,MATCH($A313,'C5 - Emissions methodology 2018'!$A$2:$A$2628,0),MATCH(CE$1,'C5 - Emissions methodology 2018'!$A$1:$K$1,0))</f>
        <v>Transportation services</v>
      </c>
    </row>
    <row r="314" spans="1:83" x14ac:dyDescent="0.25">
      <c r="A314">
        <v>46702</v>
      </c>
      <c r="B314" t="s">
        <v>381</v>
      </c>
      <c r="C314" t="s">
        <v>21</v>
      </c>
      <c r="D314">
        <v>2010</v>
      </c>
      <c r="E314" t="s">
        <v>22</v>
      </c>
      <c r="F314" t="s">
        <v>23</v>
      </c>
      <c r="G314">
        <v>2010</v>
      </c>
      <c r="H314">
        <v>57098</v>
      </c>
      <c r="I314">
        <v>100</v>
      </c>
      <c r="J314">
        <v>2025</v>
      </c>
      <c r="K314">
        <v>45</v>
      </c>
      <c r="L314">
        <v>4</v>
      </c>
      <c r="M314">
        <v>2017</v>
      </c>
      <c r="N314">
        <v>46530</v>
      </c>
      <c r="O314" t="s">
        <v>24</v>
      </c>
      <c r="P314">
        <v>3.0978165646487801</v>
      </c>
      <c r="Q314">
        <v>1</v>
      </c>
      <c r="R314" t="s">
        <v>25</v>
      </c>
      <c r="S314">
        <v>31403.9</v>
      </c>
      <c r="T314">
        <v>-1.11368485725649E-2</v>
      </c>
      <c r="AO314">
        <v>57098</v>
      </c>
      <c r="AP314">
        <v>55588.285714285703</v>
      </c>
      <c r="AQ314">
        <v>54078.571428571398</v>
      </c>
      <c r="AR314">
        <v>52568.857142857101</v>
      </c>
      <c r="AS314">
        <v>51059.142857142797</v>
      </c>
      <c r="AT314">
        <v>49549.4285714285</v>
      </c>
      <c r="AU314">
        <v>48039.714285714203</v>
      </c>
      <c r="AV314">
        <v>46530</v>
      </c>
      <c r="AW314">
        <v>44639.237500000003</v>
      </c>
      <c r="AX314">
        <v>42748.474999999999</v>
      </c>
      <c r="AY314">
        <v>40857.712500000001</v>
      </c>
      <c r="AZ314">
        <v>38966.949999999997</v>
      </c>
      <c r="BA314">
        <v>37076.1875</v>
      </c>
      <c r="BB314">
        <v>35185.425000000003</v>
      </c>
      <c r="BC314">
        <v>33294.662499999999</v>
      </c>
      <c r="BD314">
        <v>31403.9</v>
      </c>
      <c r="BE314">
        <v>31054.159521112</v>
      </c>
      <c r="BF314">
        <v>30708.314048977099</v>
      </c>
      <c r="BG314">
        <v>30366.3202054949</v>
      </c>
      <c r="BH314">
        <v>30028.1350956602</v>
      </c>
      <c r="BI314">
        <v>29693.7163021833</v>
      </c>
      <c r="BJ314">
        <v>29363.021880169199</v>
      </c>
      <c r="BK314">
        <v>29036.010351856901</v>
      </c>
      <c r="BL314">
        <v>28712.6407014168</v>
      </c>
      <c r="BM314">
        <v>28392.872369806701</v>
      </c>
      <c r="BN314">
        <v>28076.665249684</v>
      </c>
      <c r="BO314">
        <v>27763.9796803756</v>
      </c>
      <c r="BP314">
        <v>27454.776442903501</v>
      </c>
      <c r="BQ314">
        <v>27149.016755065299</v>
      </c>
      <c r="BR314">
        <v>26846.6622665701</v>
      </c>
      <c r="BS314">
        <v>26547.675054228501</v>
      </c>
      <c r="BT314">
        <v>26252.017617195899</v>
      </c>
      <c r="BU314">
        <v>25959.6528722689</v>
      </c>
      <c r="BV314">
        <v>25670.544149234101</v>
      </c>
      <c r="BW314">
        <v>25384.655186268701</v>
      </c>
      <c r="BX314">
        <v>25101.950125392501</v>
      </c>
      <c r="BY314">
        <v>24822.3935079699</v>
      </c>
      <c r="BZ314">
        <v>24545.950270263002</v>
      </c>
      <c r="CA314">
        <v>24272.585739033399</v>
      </c>
      <c r="CB314">
        <v>24002.265627193199</v>
      </c>
      <c r="CC314">
        <v>23734.956029504599</v>
      </c>
      <c r="CD314" s="8" t="b">
        <f>IF(ISNUMBER(VLOOKUP(A314,profiles_2021!A:A,1,FALSE)),TRUE,FALSE)</f>
        <v>1</v>
      </c>
      <c r="CE314" t="str">
        <f>INDEX('C5 - Emissions methodology 2018'!$A$2:$K$2628,MATCH($A314,'C5 - Emissions methodology 2018'!$A$2:$A$2628,0),MATCH(CE$1,'C5 - Emissions methodology 2018'!$A$1:$K$1,0))</f>
        <v>Food, beverage &amp; agriculture</v>
      </c>
    </row>
    <row r="315" spans="1:83" hidden="1" x14ac:dyDescent="0.25">
      <c r="A315">
        <v>12674</v>
      </c>
      <c r="B315" t="s">
        <v>382</v>
      </c>
      <c r="C315" t="s">
        <v>84</v>
      </c>
      <c r="D315">
        <v>2015</v>
      </c>
      <c r="E315" t="s">
        <v>28</v>
      </c>
      <c r="F315" t="s">
        <v>23</v>
      </c>
      <c r="G315">
        <v>2014</v>
      </c>
      <c r="H315">
        <v>6033824</v>
      </c>
      <c r="I315">
        <v>100</v>
      </c>
      <c r="J315">
        <v>2022</v>
      </c>
      <c r="K315">
        <v>3</v>
      </c>
      <c r="L315">
        <v>20.67</v>
      </c>
      <c r="M315">
        <v>2017</v>
      </c>
      <c r="N315">
        <v>5996408.2573760003</v>
      </c>
      <c r="O315" t="s">
        <v>24</v>
      </c>
      <c r="P315">
        <v>2.6769448458146301</v>
      </c>
      <c r="Q315">
        <v>1</v>
      </c>
      <c r="R315" t="s">
        <v>25</v>
      </c>
      <c r="S315">
        <v>5852809.2800000003</v>
      </c>
      <c r="T315">
        <v>-1.11368485725649E-2</v>
      </c>
      <c r="AS315">
        <v>6033824</v>
      </c>
      <c r="AT315">
        <v>6021352.0857920004</v>
      </c>
      <c r="AU315">
        <v>6008880.1715839999</v>
      </c>
      <c r="AV315">
        <v>5996408.2573760003</v>
      </c>
      <c r="AW315">
        <v>5967688.4619007995</v>
      </c>
      <c r="AX315">
        <v>5938968.6664255997</v>
      </c>
      <c r="AY315">
        <v>5910248.8709503999</v>
      </c>
      <c r="AZ315">
        <v>5881529.0754752001</v>
      </c>
      <c r="BA315">
        <v>5852809.2800000003</v>
      </c>
      <c r="BB315">
        <v>5787627.4293245301</v>
      </c>
      <c r="BC315">
        <v>5723171.4990497204</v>
      </c>
      <c r="BD315">
        <v>5659433.4047099901</v>
      </c>
      <c r="BE315">
        <v>5596405.1518752202</v>
      </c>
      <c r="BF315">
        <v>5534078.8351480598</v>
      </c>
      <c r="BG315">
        <v>5472446.6371723805</v>
      </c>
      <c r="BH315">
        <v>5411500.8276527496</v>
      </c>
      <c r="BI315">
        <v>5351233.7623848701</v>
      </c>
      <c r="BJ315">
        <v>5291637.8822967904</v>
      </c>
      <c r="BK315">
        <v>5232705.7125008097</v>
      </c>
      <c r="BL315">
        <v>5174429.8613558896</v>
      </c>
      <c r="BM315">
        <v>5116803.0195406098</v>
      </c>
      <c r="BN315">
        <v>5059817.9591363398</v>
      </c>
      <c r="BO315">
        <v>5003467.5327206999</v>
      </c>
      <c r="BP315">
        <v>4947744.6724710399</v>
      </c>
      <c r="BQ315">
        <v>4892642.3892780198</v>
      </c>
      <c r="BR315">
        <v>4838153.7718689097</v>
      </c>
      <c r="BS315">
        <v>4784271.9859408299</v>
      </c>
      <c r="BT315">
        <v>4730990.2733034398</v>
      </c>
      <c r="BU315">
        <v>4678301.9510313803</v>
      </c>
      <c r="BV315">
        <v>4626200.41062601</v>
      </c>
      <c r="BW315">
        <v>4574679.1171865296</v>
      </c>
      <c r="BX315">
        <v>4523731.6085903496</v>
      </c>
      <c r="BY315">
        <v>4473351.4946825504</v>
      </c>
      <c r="BZ315">
        <v>4423532.4564744197</v>
      </c>
      <c r="CA315">
        <v>4374268.2453508396</v>
      </c>
      <c r="CB315">
        <v>4325552.6822865801</v>
      </c>
      <c r="CC315">
        <v>4277379.6570713101</v>
      </c>
      <c r="CD315" s="8" t="b">
        <f>IF(ISNUMBER(VLOOKUP(A315,profiles_2021!A:A,1,FALSE)),TRUE,FALSE)</f>
        <v>0</v>
      </c>
      <c r="CE315" t="str">
        <f>INDEX('C5 - Emissions methodology 2018'!$A$2:$K$2628,MATCH($A315,'C5 - Emissions methodology 2018'!$A$2:$A$2628,0),MATCH(CE$1,'C5 - Emissions methodology 2018'!$A$1:$K$1,0))</f>
        <v>Materials</v>
      </c>
    </row>
    <row r="316" spans="1:83" hidden="1" x14ac:dyDescent="0.25">
      <c r="A316">
        <v>59134</v>
      </c>
      <c r="B316" t="s">
        <v>383</v>
      </c>
      <c r="C316" t="s">
        <v>21</v>
      </c>
      <c r="D316">
        <v>2014</v>
      </c>
      <c r="E316" t="s">
        <v>28</v>
      </c>
      <c r="F316" t="s">
        <v>23</v>
      </c>
      <c r="G316">
        <v>2014</v>
      </c>
      <c r="H316">
        <v>32047</v>
      </c>
      <c r="I316">
        <v>100</v>
      </c>
      <c r="J316">
        <v>2020</v>
      </c>
      <c r="K316">
        <v>6</v>
      </c>
      <c r="L316">
        <v>21.35</v>
      </c>
      <c r="M316">
        <v>2018</v>
      </c>
      <c r="N316">
        <v>31636.477930000001</v>
      </c>
      <c r="O316" t="s">
        <v>24</v>
      </c>
      <c r="P316">
        <v>2.7053690583585399</v>
      </c>
      <c r="Q316">
        <v>1</v>
      </c>
      <c r="R316" t="s">
        <v>25</v>
      </c>
      <c r="S316">
        <v>30124.18</v>
      </c>
      <c r="T316">
        <v>-1.11368485725649E-2</v>
      </c>
      <c r="AS316">
        <v>32047</v>
      </c>
      <c r="AT316">
        <v>31944.369482499998</v>
      </c>
      <c r="AU316">
        <v>31841.738965</v>
      </c>
      <c r="AV316">
        <v>31739.108447499999</v>
      </c>
      <c r="AW316">
        <v>31636.477930000001</v>
      </c>
      <c r="AX316">
        <v>30880.328965000001</v>
      </c>
      <c r="AY316">
        <v>30124.18</v>
      </c>
      <c r="AZ316">
        <v>29788.691568967301</v>
      </c>
      <c r="BA316">
        <v>29456.9394217888</v>
      </c>
      <c r="BB316">
        <v>29128.8819480372</v>
      </c>
      <c r="BC316">
        <v>28804.4780006937</v>
      </c>
      <c r="BD316">
        <v>28483.6868909882</v>
      </c>
      <c r="BE316">
        <v>28166.468383295</v>
      </c>
      <c r="BF316">
        <v>27852.7826900863</v>
      </c>
      <c r="BG316">
        <v>27542.590466942202</v>
      </c>
      <c r="BH316">
        <v>27235.852807615702</v>
      </c>
      <c r="BI316">
        <v>26932.531239152599</v>
      </c>
      <c r="BJ316">
        <v>26632.587717066301</v>
      </c>
      <c r="BK316">
        <v>26335.9846205658</v>
      </c>
      <c r="BL316">
        <v>26042.684747837098</v>
      </c>
      <c r="BM316">
        <v>25752.651311377402</v>
      </c>
      <c r="BN316">
        <v>25465.847933380599</v>
      </c>
      <c r="BO316">
        <v>25182.238641174499</v>
      </c>
      <c r="BP316">
        <v>24901.7878627096</v>
      </c>
      <c r="BQ316">
        <v>24624.460422096501</v>
      </c>
      <c r="BR316">
        <v>24350.2215351944</v>
      </c>
      <c r="BS316">
        <v>24079.036805248601</v>
      </c>
      <c r="BT316">
        <v>23810.872218575299</v>
      </c>
      <c r="BU316">
        <v>23545.694140296298</v>
      </c>
      <c r="BV316">
        <v>23283.469310119901</v>
      </c>
      <c r="BW316">
        <v>23024.164838169199</v>
      </c>
      <c r="BX316">
        <v>22767.748200856699</v>
      </c>
      <c r="BY316">
        <v>22514.187236805501</v>
      </c>
      <c r="BZ316">
        <v>22263.4501428148</v>
      </c>
      <c r="CA316">
        <v>22015.505469871401</v>
      </c>
      <c r="CB316">
        <v>21770.322119205</v>
      </c>
      <c r="CC316">
        <v>21527.869338387402</v>
      </c>
      <c r="CD316" s="8" t="b">
        <f>IF(ISNUMBER(VLOOKUP(A316,profiles_2021!A:A,1,FALSE)),TRUE,FALSE)</f>
        <v>0</v>
      </c>
      <c r="CE316" t="str">
        <f>INDEX('C5 - Emissions methodology 2018'!$A$2:$K$2628,MATCH($A316,'C5 - Emissions methodology 2018'!$A$2:$A$2628,0),MATCH(CE$1,'C5 - Emissions methodology 2018'!$A$1:$K$1,0))</f>
        <v>Services</v>
      </c>
    </row>
    <row r="317" spans="1:83" x14ac:dyDescent="0.25">
      <c r="A317">
        <v>12860</v>
      </c>
      <c r="B317" t="s">
        <v>384</v>
      </c>
      <c r="C317" t="s">
        <v>43</v>
      </c>
      <c r="D317">
        <v>2017</v>
      </c>
      <c r="E317" t="s">
        <v>28</v>
      </c>
      <c r="F317" t="s">
        <v>23</v>
      </c>
      <c r="G317">
        <v>2015</v>
      </c>
      <c r="H317">
        <v>12065</v>
      </c>
      <c r="I317">
        <v>100</v>
      </c>
      <c r="J317">
        <v>2021</v>
      </c>
      <c r="K317">
        <v>8</v>
      </c>
      <c r="L317">
        <v>100</v>
      </c>
      <c r="M317">
        <v>2017</v>
      </c>
      <c r="N317">
        <v>11099.8</v>
      </c>
      <c r="O317" t="s">
        <v>24</v>
      </c>
      <c r="P317">
        <v>2.7258548650365899</v>
      </c>
      <c r="Q317">
        <v>1</v>
      </c>
      <c r="R317" t="s">
        <v>25</v>
      </c>
      <c r="S317">
        <v>11099.8</v>
      </c>
      <c r="T317">
        <v>-1.11368485725649E-2</v>
      </c>
      <c r="AT317">
        <v>12065</v>
      </c>
      <c r="AU317">
        <v>11582.4</v>
      </c>
      <c r="AV317">
        <v>11099.8</v>
      </c>
      <c r="AW317">
        <v>11099.8</v>
      </c>
      <c r="AX317">
        <v>11099.8</v>
      </c>
      <c r="AY317">
        <v>11099.8</v>
      </c>
      <c r="AZ317">
        <v>11099.8</v>
      </c>
      <c r="BA317">
        <v>10976.183208214199</v>
      </c>
      <c r="BB317">
        <v>10853.9431179196</v>
      </c>
      <c r="BC317">
        <v>10733.0643970001</v>
      </c>
      <c r="BD317">
        <v>10613.5318840911</v>
      </c>
      <c r="BE317">
        <v>10495.330586677899</v>
      </c>
      <c r="BF317">
        <v>10378.445679214999</v>
      </c>
      <c r="BG317">
        <v>10262.862501267</v>
      </c>
      <c r="BH317">
        <v>10148.5665556694</v>
      </c>
      <c r="BI317">
        <v>10035.543506710301</v>
      </c>
      <c r="BJ317">
        <v>9923.7791783327102</v>
      </c>
      <c r="BK317">
        <v>9813.2595523560503</v>
      </c>
      <c r="BL317">
        <v>9703.9707667181792</v>
      </c>
      <c r="BM317">
        <v>9595.8991137366393</v>
      </c>
      <c r="BN317">
        <v>9489.0310383893502</v>
      </c>
      <c r="BO317">
        <v>9383.3531366144398</v>
      </c>
      <c r="BP317">
        <v>9278.8521536290591</v>
      </c>
      <c r="BQ317">
        <v>9175.5149822668809</v>
      </c>
      <c r="BR317">
        <v>9073.3286613340697</v>
      </c>
      <c r="BS317">
        <v>8972.28037398368</v>
      </c>
      <c r="BT317">
        <v>8872.3574461080298</v>
      </c>
      <c r="BU317">
        <v>8773.5473447490494</v>
      </c>
      <c r="BV317">
        <v>8675.8376765263492</v>
      </c>
      <c r="BW317">
        <v>8579.2161860827291</v>
      </c>
      <c r="BX317">
        <v>8483.6707545470199</v>
      </c>
      <c r="BY317">
        <v>8389.1893980141394</v>
      </c>
      <c r="BZ317">
        <v>8295.7602660418906</v>
      </c>
      <c r="CA317">
        <v>8203.3716401646798</v>
      </c>
      <c r="CB317">
        <v>8112.0119324236903</v>
      </c>
      <c r="CC317">
        <v>8021.6696839134502</v>
      </c>
      <c r="CD317" s="8" t="b">
        <f>IF(ISNUMBER(VLOOKUP(A317,profiles_2021!A:A,1,FALSE)),TRUE,FALSE)</f>
        <v>1</v>
      </c>
      <c r="CE317" t="str">
        <f>INDEX('C5 - Emissions methodology 2018'!$A$2:$K$2628,MATCH($A317,'C5 - Emissions methodology 2018'!$A$2:$A$2628,0),MATCH(CE$1,'C5 - Emissions methodology 2018'!$A$1:$K$1,0))</f>
        <v>Materials</v>
      </c>
    </row>
    <row r="318" spans="1:83" hidden="1" x14ac:dyDescent="0.25">
      <c r="A318">
        <v>15949</v>
      </c>
      <c r="B318" t="s">
        <v>385</v>
      </c>
      <c r="C318" t="s">
        <v>21</v>
      </c>
      <c r="D318">
        <v>2016</v>
      </c>
      <c r="E318" t="s">
        <v>88</v>
      </c>
      <c r="F318" t="s">
        <v>54</v>
      </c>
      <c r="G318">
        <v>2014</v>
      </c>
      <c r="H318">
        <v>407231</v>
      </c>
      <c r="I318">
        <v>100</v>
      </c>
      <c r="J318">
        <v>2020</v>
      </c>
      <c r="K318">
        <v>45</v>
      </c>
      <c r="L318">
        <v>87.14</v>
      </c>
      <c r="M318">
        <v>2017</v>
      </c>
      <c r="N318">
        <v>243131</v>
      </c>
      <c r="O318" t="s">
        <v>24</v>
      </c>
      <c r="P318">
        <v>3.4354171119585399</v>
      </c>
      <c r="Q318">
        <v>1</v>
      </c>
      <c r="R318" t="s">
        <v>25</v>
      </c>
      <c r="S318">
        <v>223977.05</v>
      </c>
      <c r="T318">
        <v>-1.11368485725649E-2</v>
      </c>
      <c r="AS318">
        <v>407231</v>
      </c>
      <c r="AT318">
        <v>352531</v>
      </c>
      <c r="AU318">
        <v>297831</v>
      </c>
      <c r="AV318">
        <v>243131</v>
      </c>
      <c r="AW318">
        <v>236746.35</v>
      </c>
      <c r="AX318">
        <v>230361.7</v>
      </c>
      <c r="AY318">
        <v>223977.05</v>
      </c>
      <c r="AZ318">
        <v>221482.65151041999</v>
      </c>
      <c r="BA318">
        <v>219016.03275909799</v>
      </c>
      <c r="BB318">
        <v>216576.88436729601</v>
      </c>
      <c r="BC318">
        <v>214164.90040178</v>
      </c>
      <c r="BD318">
        <v>211779.778336446</v>
      </c>
      <c r="BE318">
        <v>209421.21901438199</v>
      </c>
      <c r="BF318">
        <v>207088.92661033699</v>
      </c>
      <c r="BG318">
        <v>204782.60859362301</v>
      </c>
      <c r="BH318">
        <v>202501.97569142099</v>
      </c>
      <c r="BI318">
        <v>200246.74185250001</v>
      </c>
      <c r="BJ318">
        <v>198016.62421133899</v>
      </c>
      <c r="BK318">
        <v>195811.34305264699</v>
      </c>
      <c r="BL318">
        <v>193630.621776279</v>
      </c>
      <c r="BM318">
        <v>191474.186862545</v>
      </c>
      <c r="BN318">
        <v>189341.76783790201</v>
      </c>
      <c r="BO318">
        <v>187233.09724102999</v>
      </c>
      <c r="BP318">
        <v>185147.910589284</v>
      </c>
      <c r="BQ318">
        <v>183085.94634552399</v>
      </c>
      <c r="BR318">
        <v>181046.94588530899</v>
      </c>
      <c r="BS318">
        <v>179030.653464459</v>
      </c>
      <c r="BT318">
        <v>177036.81618697799</v>
      </c>
      <c r="BU318">
        <v>175065.18397333499</v>
      </c>
      <c r="BV318">
        <v>173115.50952909599</v>
      </c>
      <c r="BW318">
        <v>171187.54831390799</v>
      </c>
      <c r="BX318">
        <v>169281.05851082699</v>
      </c>
      <c r="BY318">
        <v>167395.80099598799</v>
      </c>
      <c r="BZ318">
        <v>165531.53930861299</v>
      </c>
      <c r="CA318">
        <v>163688.03962134899</v>
      </c>
      <c r="CB318">
        <v>161865.07071094599</v>
      </c>
      <c r="CC318">
        <v>160062.40392925101</v>
      </c>
      <c r="CD318" s="8" t="b">
        <f>IF(ISNUMBER(VLOOKUP(A318,profiles_2021!A:A,1,FALSE)),TRUE,FALSE)</f>
        <v>0</v>
      </c>
      <c r="CE318" t="str">
        <f>INDEX('C5 - Emissions methodology 2018'!$A$2:$K$2628,MATCH($A318,'C5 - Emissions methodology 2018'!$A$2:$A$2628,0),MATCH(CE$1,'C5 - Emissions methodology 2018'!$A$1:$K$1,0))</f>
        <v>Services</v>
      </c>
    </row>
    <row r="319" spans="1:83" hidden="1" x14ac:dyDescent="0.25">
      <c r="A319">
        <v>12893</v>
      </c>
      <c r="B319" t="s">
        <v>386</v>
      </c>
      <c r="C319" t="s">
        <v>27</v>
      </c>
      <c r="D319">
        <v>2014</v>
      </c>
      <c r="E319" t="s">
        <v>28</v>
      </c>
      <c r="F319" t="s">
        <v>23</v>
      </c>
      <c r="G319">
        <v>2014</v>
      </c>
      <c r="H319">
        <v>323388</v>
      </c>
      <c r="I319">
        <v>100</v>
      </c>
      <c r="J319">
        <v>2020</v>
      </c>
      <c r="K319">
        <v>15</v>
      </c>
      <c r="L319">
        <v>62</v>
      </c>
      <c r="M319">
        <v>2017</v>
      </c>
      <c r="N319">
        <v>293312.91600000003</v>
      </c>
      <c r="O319" t="s">
        <v>24</v>
      </c>
      <c r="P319">
        <v>2.7953981924585398</v>
      </c>
      <c r="Q319">
        <v>1</v>
      </c>
      <c r="R319" t="s">
        <v>25</v>
      </c>
      <c r="S319">
        <v>274879.8</v>
      </c>
      <c r="T319">
        <v>-1.11368485725649E-2</v>
      </c>
      <c r="AS319">
        <v>323388</v>
      </c>
      <c r="AT319">
        <v>313362.97200000001</v>
      </c>
      <c r="AU319">
        <v>303337.94400000002</v>
      </c>
      <c r="AV319">
        <v>293312.91600000003</v>
      </c>
      <c r="AW319">
        <v>287168.54399999999</v>
      </c>
      <c r="AX319">
        <v>281024.17200000002</v>
      </c>
      <c r="AY319">
        <v>274879.8</v>
      </c>
      <c r="AZ319">
        <v>271818.50529174297</v>
      </c>
      <c r="BA319">
        <v>268791.30375908798</v>
      </c>
      <c r="BB319">
        <v>265797.81571150001</v>
      </c>
      <c r="BC319">
        <v>262837.665687003</v>
      </c>
      <c r="BD319">
        <v>259910.48240507999</v>
      </c>
      <c r="BE319">
        <v>257015.89872011199</v>
      </c>
      <c r="BF319">
        <v>254153.55157532499</v>
      </c>
      <c r="BG319">
        <v>251323.08195725101</v>
      </c>
      <c r="BH319">
        <v>248524.13485070301</v>
      </c>
      <c r="BI319">
        <v>245756.35919424301</v>
      </c>
      <c r="BJ319">
        <v>243019.40783615201</v>
      </c>
      <c r="BK319">
        <v>240312.93749088599</v>
      </c>
      <c r="BL319">
        <v>237636.60869602201</v>
      </c>
      <c r="BM319">
        <v>234990.08576967599</v>
      </c>
      <c r="BN319">
        <v>232373.036768405</v>
      </c>
      <c r="BO319">
        <v>229785.133445568</v>
      </c>
      <c r="BP319">
        <v>227226.051210159</v>
      </c>
      <c r="BQ319">
        <v>224695.469086089</v>
      </c>
      <c r="BR319">
        <v>222193.06967193601</v>
      </c>
      <c r="BS319">
        <v>219718.53910112599</v>
      </c>
      <c r="BT319">
        <v>217271.567002572</v>
      </c>
      <c r="BU319">
        <v>214851.84646174</v>
      </c>
      <c r="BV319">
        <v>212459.07398215999</v>
      </c>
      <c r="BW319">
        <v>210092.94944735299</v>
      </c>
      <c r="BX319">
        <v>207753.176083194</v>
      </c>
      <c r="BY319">
        <v>205439.46042068599</v>
      </c>
      <c r="BZ319">
        <v>203151.51225915199</v>
      </c>
      <c r="CA319">
        <v>200889.04462983401</v>
      </c>
      <c r="CB319">
        <v>198651.773759904</v>
      </c>
      <c r="CC319">
        <v>196439.41903686899</v>
      </c>
      <c r="CD319" s="8" t="b">
        <f>IF(ISNUMBER(VLOOKUP(A319,profiles_2021!A:A,1,FALSE)),TRUE,FALSE)</f>
        <v>0</v>
      </c>
      <c r="CE319" t="str">
        <f>INDEX('C5 - Emissions methodology 2018'!$A$2:$K$2628,MATCH($A319,'C5 - Emissions methodology 2018'!$A$2:$A$2628,0),MATCH(CE$1,'C5 - Emissions methodology 2018'!$A$1:$K$1,0))</f>
        <v>Manufacturing</v>
      </c>
    </row>
    <row r="320" spans="1:83" hidden="1" x14ac:dyDescent="0.25">
      <c r="A320">
        <v>12942</v>
      </c>
      <c r="B320" t="s">
        <v>387</v>
      </c>
      <c r="C320" t="s">
        <v>76</v>
      </c>
      <c r="D320">
        <v>2016</v>
      </c>
      <c r="E320" t="s">
        <v>22</v>
      </c>
      <c r="F320" t="s">
        <v>23</v>
      </c>
      <c r="G320">
        <v>2014</v>
      </c>
      <c r="H320">
        <v>6540418</v>
      </c>
      <c r="I320">
        <v>100</v>
      </c>
      <c r="J320">
        <v>2020</v>
      </c>
      <c r="K320">
        <v>12</v>
      </c>
      <c r="L320">
        <v>97</v>
      </c>
      <c r="M320">
        <v>2017</v>
      </c>
      <c r="N320">
        <v>6540418</v>
      </c>
      <c r="O320" t="s">
        <v>24</v>
      </c>
      <c r="P320">
        <v>2.7661320543585401</v>
      </c>
      <c r="Q320">
        <v>1</v>
      </c>
      <c r="R320" t="s">
        <v>25</v>
      </c>
      <c r="S320">
        <v>5755567.8399999999</v>
      </c>
      <c r="T320">
        <v>-1.11368485725649E-2</v>
      </c>
      <c r="AS320">
        <v>6540418</v>
      </c>
      <c r="AT320">
        <v>6540418</v>
      </c>
      <c r="AU320">
        <v>6540418</v>
      </c>
      <c r="AV320">
        <v>6540418</v>
      </c>
      <c r="AW320">
        <v>6278801.2800000003</v>
      </c>
      <c r="AX320">
        <v>6017184.5599999996</v>
      </c>
      <c r="AY320">
        <v>5755567.8399999999</v>
      </c>
      <c r="AZ320">
        <v>5691468.9525167895</v>
      </c>
      <c r="BA320">
        <v>5628083.9246371603</v>
      </c>
      <c r="BB320">
        <v>5565404.8062147899</v>
      </c>
      <c r="BC320">
        <v>5503423.7356429501</v>
      </c>
      <c r="BD320">
        <v>5442132.9388684304</v>
      </c>
      <c r="BE320">
        <v>5381524.7284164904</v>
      </c>
      <c r="BF320">
        <v>5321591.5024266001</v>
      </c>
      <c r="BG320">
        <v>5262325.7436990198</v>
      </c>
      <c r="BH320">
        <v>5203720.0187519398</v>
      </c>
      <c r="BI320">
        <v>5145766.9768890701</v>
      </c>
      <c r="BJ320">
        <v>5088459.3492777497</v>
      </c>
      <c r="BK320">
        <v>5031789.9480371997</v>
      </c>
      <c r="BL320">
        <v>4975751.6653369498</v>
      </c>
      <c r="BM320">
        <v>4920337.4725054102</v>
      </c>
      <c r="BN320">
        <v>4865540.4191482002</v>
      </c>
      <c r="BO320">
        <v>4811353.6322764503</v>
      </c>
      <c r="BP320">
        <v>4757770.3154447302</v>
      </c>
      <c r="BQ320">
        <v>4704783.7478985703</v>
      </c>
      <c r="BR320">
        <v>4652387.2837315602</v>
      </c>
      <c r="BS320">
        <v>4600574.3510517199</v>
      </c>
      <c r="BT320">
        <v>4549338.45115723</v>
      </c>
      <c r="BU320">
        <v>4498673.1577213397</v>
      </c>
      <c r="BV320">
        <v>4448572.1159863397</v>
      </c>
      <c r="BW320">
        <v>4399029.0419664597</v>
      </c>
      <c r="BX320">
        <v>4350037.7216597702</v>
      </c>
      <c r="BY320">
        <v>4301592.0102687003</v>
      </c>
      <c r="BZ320">
        <v>4253685.83142938</v>
      </c>
      <c r="CA320">
        <v>4206313.1764494898</v>
      </c>
      <c r="CB320">
        <v>4159468.1035545799</v>
      </c>
      <c r="CC320">
        <v>4113144.73714288</v>
      </c>
      <c r="CD320" s="8" t="b">
        <f>IF(ISNUMBER(VLOOKUP(A320,profiles_2021!A:A,1,FALSE)),TRUE,FALSE)</f>
        <v>0</v>
      </c>
      <c r="CE320" t="str">
        <f>INDEX('C5 - Emissions methodology 2018'!$A$2:$K$2628,MATCH($A320,'C5 - Emissions methodology 2018'!$A$2:$A$2628,0),MATCH(CE$1,'C5 - Emissions methodology 2018'!$A$1:$K$1,0))</f>
        <v>Food, beverage &amp; agriculture</v>
      </c>
    </row>
    <row r="321" spans="1:83" x14ac:dyDescent="0.25">
      <c r="A321">
        <v>13019</v>
      </c>
      <c r="B321" t="s">
        <v>388</v>
      </c>
      <c r="C321" t="s">
        <v>211</v>
      </c>
      <c r="D321">
        <v>2013</v>
      </c>
      <c r="E321" t="s">
        <v>44</v>
      </c>
      <c r="F321" t="s">
        <v>33</v>
      </c>
      <c r="G321">
        <v>2013</v>
      </c>
      <c r="H321">
        <v>232276</v>
      </c>
      <c r="I321">
        <v>90</v>
      </c>
      <c r="J321">
        <v>2023</v>
      </c>
      <c r="K321">
        <v>22</v>
      </c>
      <c r="L321">
        <v>31</v>
      </c>
      <c r="M321">
        <v>2017</v>
      </c>
      <c r="N321">
        <v>216434.77679999999</v>
      </c>
      <c r="O321" t="s">
        <v>24</v>
      </c>
      <c r="P321">
        <v>2.4368524958926798</v>
      </c>
      <c r="Q321">
        <v>1</v>
      </c>
      <c r="R321" t="s">
        <v>25</v>
      </c>
      <c r="S321">
        <v>181175.28</v>
      </c>
      <c r="T321">
        <v>-1.11368485725649E-2</v>
      </c>
      <c r="AR321">
        <v>232276</v>
      </c>
      <c r="AS321">
        <v>228315.6942</v>
      </c>
      <c r="AT321">
        <v>224355.3884</v>
      </c>
      <c r="AU321">
        <v>220395.08259999999</v>
      </c>
      <c r="AV321">
        <v>216434.77679999999</v>
      </c>
      <c r="AW321">
        <v>210558.19399999999</v>
      </c>
      <c r="AX321">
        <v>204681.61120000001</v>
      </c>
      <c r="AY321">
        <v>198805.02840000001</v>
      </c>
      <c r="AZ321">
        <v>192928.44560000001</v>
      </c>
      <c r="BA321">
        <v>187051.8628</v>
      </c>
      <c r="BB321">
        <v>181175.28</v>
      </c>
      <c r="BC321">
        <v>179157.558341547</v>
      </c>
      <c r="BD321">
        <v>177162.30774366701</v>
      </c>
      <c r="BE321">
        <v>175189.27794956</v>
      </c>
      <c r="BF321">
        <v>173238.221489499</v>
      </c>
      <c r="BG321">
        <v>171308.89364979</v>
      </c>
      <c r="BH321">
        <v>169401.05244207801</v>
      </c>
      <c r="BI321">
        <v>167514.458572998</v>
      </c>
      <c r="BJ321">
        <v>165648.87541415499</v>
      </c>
      <c r="BK321">
        <v>163804.06897245199</v>
      </c>
      <c r="BL321">
        <v>161979.80786073601</v>
      </c>
      <c r="BM321">
        <v>160175.86326877799</v>
      </c>
      <c r="BN321">
        <v>158392.00893457301</v>
      </c>
      <c r="BO321">
        <v>156628.02111596501</v>
      </c>
      <c r="BP321">
        <v>154883.67856257601</v>
      </c>
      <c r="BQ321">
        <v>153158.762488062</v>
      </c>
      <c r="BR321">
        <v>151453.05654267099</v>
      </c>
      <c r="BS321">
        <v>149766.346786104</v>
      </c>
      <c r="BT321">
        <v>148098.42166068</v>
      </c>
      <c r="BU321">
        <v>146449.07196480999</v>
      </c>
      <c r="BV321">
        <v>144818.090826745</v>
      </c>
      <c r="BW321">
        <v>143205.273678639</v>
      </c>
      <c r="BX321">
        <v>141610.418230888</v>
      </c>
      <c r="BY321">
        <v>140033.32444675299</v>
      </c>
      <c r="BZ321">
        <v>138473.79451727599</v>
      </c>
      <c r="CA321">
        <v>136931.63283646901</v>
      </c>
      <c r="CB321">
        <v>135406.64597677501</v>
      </c>
      <c r="CC321">
        <v>133898.642664813</v>
      </c>
      <c r="CD321" s="8" t="b">
        <f>IF(ISNUMBER(VLOOKUP(A321,profiles_2021!A:A,1,FALSE)),TRUE,FALSE)</f>
        <v>1</v>
      </c>
      <c r="CE321" t="str">
        <f>INDEX('C5 - Emissions methodology 2018'!$A$2:$K$2628,MATCH($A321,'C5 - Emissions methodology 2018'!$A$2:$A$2628,0),MATCH(CE$1,'C5 - Emissions methodology 2018'!$A$1:$K$1,0))</f>
        <v>Biotech, health care &amp; pharma</v>
      </c>
    </row>
    <row r="322" spans="1:83" x14ac:dyDescent="0.25">
      <c r="A322">
        <v>56175</v>
      </c>
      <c r="B322" t="s">
        <v>389</v>
      </c>
      <c r="C322" t="s">
        <v>78</v>
      </c>
      <c r="D322">
        <v>2016</v>
      </c>
      <c r="E322" t="s">
        <v>28</v>
      </c>
      <c r="F322" t="s">
        <v>23</v>
      </c>
      <c r="G322">
        <v>2016</v>
      </c>
      <c r="H322">
        <v>137646.9</v>
      </c>
      <c r="I322">
        <v>100</v>
      </c>
      <c r="J322">
        <v>2025</v>
      </c>
      <c r="K322">
        <v>8.1300000000000008</v>
      </c>
      <c r="L322">
        <v>81</v>
      </c>
      <c r="M322">
        <v>2017</v>
      </c>
      <c r="N322">
        <v>128582.43869429899</v>
      </c>
      <c r="O322" t="s">
        <v>24</v>
      </c>
      <c r="P322">
        <v>2.7291186427387801</v>
      </c>
      <c r="Q322">
        <v>1</v>
      </c>
      <c r="R322" t="s">
        <v>25</v>
      </c>
      <c r="S322">
        <v>126456.20703000001</v>
      </c>
      <c r="T322">
        <v>-1.11368485725649E-2</v>
      </c>
      <c r="AU322">
        <v>137646.9</v>
      </c>
      <c r="AV322">
        <v>128582.43869429899</v>
      </c>
      <c r="AW322">
        <v>128316.65973626199</v>
      </c>
      <c r="AX322">
        <v>128050.88077822499</v>
      </c>
      <c r="AY322">
        <v>127785.101820187</v>
      </c>
      <c r="AZ322">
        <v>127519.32286215</v>
      </c>
      <c r="BA322">
        <v>127253.543904112</v>
      </c>
      <c r="BB322">
        <v>126987.76494607401</v>
      </c>
      <c r="BC322">
        <v>126721.98598803701</v>
      </c>
      <c r="BD322">
        <v>126456.20703000001</v>
      </c>
      <c r="BE322">
        <v>125047.883401245</v>
      </c>
      <c r="BF322">
        <v>123655.24405948599</v>
      </c>
      <c r="BG322">
        <v>122278.114331192</v>
      </c>
      <c r="BH322">
        <v>120916.321488147</v>
      </c>
      <c r="BI322">
        <v>119569.694725782</v>
      </c>
      <c r="BJ322">
        <v>118238.065141753</v>
      </c>
      <c r="BK322">
        <v>116921.26571475599</v>
      </c>
      <c r="BL322">
        <v>115619.131283578</v>
      </c>
      <c r="BM322">
        <v>114331.49852638099</v>
      </c>
      <c r="BN322">
        <v>113058.20594021901</v>
      </c>
      <c r="BO322">
        <v>111799.09382077699</v>
      </c>
      <c r="BP322">
        <v>110554.00424234501</v>
      </c>
      <c r="BQ322">
        <v>109322.781038007</v>
      </c>
      <c r="BR322">
        <v>108105.26978005499</v>
      </c>
      <c r="BS322">
        <v>106901.317760618</v>
      </c>
      <c r="BT322">
        <v>105710.773972511</v>
      </c>
      <c r="BU322">
        <v>104533.48909028999</v>
      </c>
      <c r="BV322">
        <v>103369.31545153</v>
      </c>
      <c r="BW322">
        <v>102218.107038296</v>
      </c>
      <c r="BX322">
        <v>101079.719458836</v>
      </c>
      <c r="BY322">
        <v>99954.009929466498</v>
      </c>
      <c r="BZ322">
        <v>98840.837256661398</v>
      </c>
      <c r="CA322">
        <v>97740.061819348397</v>
      </c>
      <c r="CB322">
        <v>96651.545551393196</v>
      </c>
      <c r="CC322">
        <v>95575.151924282996</v>
      </c>
      <c r="CD322" s="8" t="b">
        <f>IF(ISNUMBER(VLOOKUP(A322,profiles_2021!A:A,1,FALSE)),TRUE,FALSE)</f>
        <v>1</v>
      </c>
      <c r="CE322" t="str">
        <f>INDEX('C5 - Emissions methodology 2018'!$A$2:$K$2628,MATCH($A322,'C5 - Emissions methodology 2018'!$A$2:$A$2628,0),MATCH(CE$1,'C5 - Emissions methodology 2018'!$A$1:$K$1,0))</f>
        <v>Manufacturing</v>
      </c>
    </row>
    <row r="323" spans="1:83" x14ac:dyDescent="0.25">
      <c r="A323">
        <v>13097</v>
      </c>
      <c r="B323" t="s">
        <v>390</v>
      </c>
      <c r="C323" t="s">
        <v>39</v>
      </c>
      <c r="D323">
        <v>2017</v>
      </c>
      <c r="E323" t="s">
        <v>105</v>
      </c>
      <c r="F323" t="s">
        <v>54</v>
      </c>
      <c r="G323">
        <v>2016</v>
      </c>
      <c r="H323">
        <v>407973</v>
      </c>
      <c r="I323">
        <v>100</v>
      </c>
      <c r="J323">
        <v>2022</v>
      </c>
      <c r="K323">
        <v>5</v>
      </c>
      <c r="L323">
        <v>2.7</v>
      </c>
      <c r="M323">
        <v>2017</v>
      </c>
      <c r="N323">
        <v>407422.23645000003</v>
      </c>
      <c r="O323" t="s">
        <v>24</v>
      </c>
      <c r="P323">
        <v>3.03638226071463</v>
      </c>
      <c r="Q323">
        <v>1</v>
      </c>
      <c r="R323" t="s">
        <v>25</v>
      </c>
      <c r="S323">
        <v>387574.35</v>
      </c>
      <c r="T323">
        <v>-1.11368485725649E-2</v>
      </c>
      <c r="AU323">
        <v>407973</v>
      </c>
      <c r="AV323">
        <v>407422.23645000003</v>
      </c>
      <c r="AW323">
        <v>403452.65915999998</v>
      </c>
      <c r="AX323">
        <v>399483.08186999999</v>
      </c>
      <c r="AY323">
        <v>395513.50458000001</v>
      </c>
      <c r="AZ323">
        <v>391543.92729000002</v>
      </c>
      <c r="BA323">
        <v>387574.35</v>
      </c>
      <c r="BB323">
        <v>383257.99315343902</v>
      </c>
      <c r="BC323">
        <v>378989.70691946399</v>
      </c>
      <c r="BD323">
        <v>374768.95594294101</v>
      </c>
      <c r="BE323">
        <v>370595.21083090699</v>
      </c>
      <c r="BF323">
        <v>366467.94808616501</v>
      </c>
      <c r="BG323">
        <v>362386.65004163102</v>
      </c>
      <c r="BH323">
        <v>358350.80479539803</v>
      </c>
      <c r="BI323">
        <v>354359.90614653501</v>
      </c>
      <c r="BJ323">
        <v>350413.45353159303</v>
      </c>
      <c r="BK323">
        <v>346510.95196182199</v>
      </c>
      <c r="BL323">
        <v>342651.91196108802</v>
      </c>
      <c r="BM323">
        <v>338835.849504477</v>
      </c>
      <c r="BN323">
        <v>335062.28595758899</v>
      </c>
      <c r="BO323">
        <v>331330.74801650201</v>
      </c>
      <c r="BP323">
        <v>327640.76764840801</v>
      </c>
      <c r="BQ323">
        <v>323991.88203290902</v>
      </c>
      <c r="BR323">
        <v>320383.63350396801</v>
      </c>
      <c r="BS323">
        <v>316815.56949250598</v>
      </c>
      <c r="BT323">
        <v>313287.24246963701</v>
      </c>
      <c r="BU323">
        <v>309798.20989053597</v>
      </c>
      <c r="BV323">
        <v>306348.03413893399</v>
      </c>
      <c r="BW323">
        <v>302936.28247222502</v>
      </c>
      <c r="BX323">
        <v>299562.52696719603</v>
      </c>
      <c r="BY323">
        <v>296226.344466348</v>
      </c>
      <c r="BZ323">
        <v>292927.31652482197</v>
      </c>
      <c r="CA323">
        <v>289665.02935791702</v>
      </c>
      <c r="CB323">
        <v>286439.07378918998</v>
      </c>
      <c r="CC323">
        <v>283249.04519913398</v>
      </c>
      <c r="CD323" s="8" t="b">
        <f>IF(ISNUMBER(VLOOKUP(A323,profiles_2021!A:A,1,FALSE)),TRUE,FALSE)</f>
        <v>1</v>
      </c>
      <c r="CE323" t="str">
        <f>INDEX('C5 - Emissions methodology 2018'!$A$2:$K$2628,MATCH($A323,'C5 - Emissions methodology 2018'!$A$2:$A$2628,0),MATCH(CE$1,'C5 - Emissions methodology 2018'!$A$1:$K$1,0))</f>
        <v>Manufacturing</v>
      </c>
    </row>
    <row r="324" spans="1:83" x14ac:dyDescent="0.25">
      <c r="A324">
        <v>13161</v>
      </c>
      <c r="B324" t="s">
        <v>391</v>
      </c>
      <c r="C324" t="s">
        <v>36</v>
      </c>
      <c r="D324">
        <v>2008</v>
      </c>
      <c r="E324" t="s">
        <v>28</v>
      </c>
      <c r="F324" t="s">
        <v>23</v>
      </c>
      <c r="G324">
        <v>2007</v>
      </c>
      <c r="H324">
        <v>126840</v>
      </c>
      <c r="I324">
        <v>100</v>
      </c>
      <c r="J324">
        <v>2030</v>
      </c>
      <c r="K324">
        <v>70</v>
      </c>
      <c r="L324">
        <v>90</v>
      </c>
      <c r="M324">
        <v>2017</v>
      </c>
      <c r="N324">
        <v>100293</v>
      </c>
      <c r="O324" t="s">
        <v>24</v>
      </c>
      <c r="P324">
        <v>3.3502562664390201</v>
      </c>
      <c r="Q324">
        <v>1</v>
      </c>
      <c r="R324" t="s">
        <v>25</v>
      </c>
      <c r="S324">
        <v>38052</v>
      </c>
      <c r="T324">
        <v>-1.11368485725649E-2</v>
      </c>
      <c r="AL324">
        <v>126840</v>
      </c>
      <c r="AM324">
        <v>124185.3</v>
      </c>
      <c r="AN324">
        <v>121530.6</v>
      </c>
      <c r="AO324">
        <v>118875.9</v>
      </c>
      <c r="AP324">
        <v>116221.2</v>
      </c>
      <c r="AQ324">
        <v>113566.5</v>
      </c>
      <c r="AR324">
        <v>110911.8</v>
      </c>
      <c r="AS324">
        <v>108257.1</v>
      </c>
      <c r="AT324">
        <v>105602.4</v>
      </c>
      <c r="AU324">
        <v>102947.7</v>
      </c>
      <c r="AV324">
        <v>100293</v>
      </c>
      <c r="AW324">
        <v>95505.230769230693</v>
      </c>
      <c r="AX324">
        <v>90717.461538461503</v>
      </c>
      <c r="AY324">
        <v>85929.692307692298</v>
      </c>
      <c r="AZ324">
        <v>81141.923076923005</v>
      </c>
      <c r="BA324">
        <v>76354.1538461538</v>
      </c>
      <c r="BB324">
        <v>71566.384615384595</v>
      </c>
      <c r="BC324">
        <v>66778.615384615303</v>
      </c>
      <c r="BD324">
        <v>61990.846153846098</v>
      </c>
      <c r="BE324">
        <v>57203.0769230769</v>
      </c>
      <c r="BF324">
        <v>52415.307692307601</v>
      </c>
      <c r="BG324">
        <v>47627.538461538403</v>
      </c>
      <c r="BH324">
        <v>42839.769230769198</v>
      </c>
      <c r="BI324">
        <v>38052</v>
      </c>
      <c r="BJ324">
        <v>37628.220638116698</v>
      </c>
      <c r="BK324">
        <v>37209.160842814897</v>
      </c>
      <c r="BL324">
        <v>36794.768052996304</v>
      </c>
      <c r="BM324">
        <v>36384.990292927403</v>
      </c>
      <c r="BN324">
        <v>35979.776165720803</v>
      </c>
      <c r="BO324">
        <v>35579.074846888398</v>
      </c>
      <c r="BP324">
        <v>35182.836077966698</v>
      </c>
      <c r="BQ324">
        <v>34791.010160213002</v>
      </c>
      <c r="BR324">
        <v>34403.547948372099</v>
      </c>
      <c r="BS324">
        <v>34020.4008445121</v>
      </c>
      <c r="BT324">
        <v>33641.5207919288</v>
      </c>
      <c r="BU324">
        <v>33266.860269118297</v>
      </c>
      <c r="BV324">
        <v>32896.372283816498</v>
      </c>
      <c r="BW324">
        <v>32530.0103671049</v>
      </c>
      <c r="BX324">
        <v>32167.728567582501</v>
      </c>
      <c r="BY324">
        <v>31809.481445601999</v>
      </c>
      <c r="BZ324">
        <v>31455.2240675705</v>
      </c>
      <c r="CA324">
        <v>31104.912000313801</v>
      </c>
      <c r="CB324">
        <v>30758.5013055034</v>
      </c>
      <c r="CC324">
        <v>30415.948534145002</v>
      </c>
      <c r="CD324" s="8" t="b">
        <f>IF(ISNUMBER(VLOOKUP(A324,profiles_2021!A:A,1,FALSE)),TRUE,FALSE)</f>
        <v>1</v>
      </c>
      <c r="CE324" t="str">
        <f>INDEX('C5 - Emissions methodology 2018'!$A$2:$K$2628,MATCH($A324,'C5 - Emissions methodology 2018'!$A$2:$A$2628,0),MATCH(CE$1,'C5 - Emissions methodology 2018'!$A$1:$K$1,0))</f>
        <v>Hospitality</v>
      </c>
    </row>
    <row r="325" spans="1:83" hidden="1" x14ac:dyDescent="0.25">
      <c r="A325">
        <v>57455</v>
      </c>
      <c r="B325" t="s">
        <v>392</v>
      </c>
      <c r="C325" t="s">
        <v>59</v>
      </c>
      <c r="D325">
        <v>2005</v>
      </c>
      <c r="E325" t="s">
        <v>22</v>
      </c>
      <c r="F325" t="s">
        <v>23</v>
      </c>
      <c r="G325">
        <v>2003</v>
      </c>
      <c r="H325">
        <v>49693</v>
      </c>
      <c r="I325">
        <v>89.1</v>
      </c>
      <c r="J325">
        <v>2020</v>
      </c>
      <c r="K325">
        <v>15</v>
      </c>
      <c r="L325">
        <v>45.4</v>
      </c>
      <c r="M325">
        <v>2018</v>
      </c>
      <c r="N325">
        <v>46308.9067</v>
      </c>
      <c r="O325" t="s">
        <v>24</v>
      </c>
      <c r="P325">
        <v>2.6863708229585401</v>
      </c>
      <c r="Q325">
        <v>1</v>
      </c>
      <c r="R325" t="s">
        <v>25</v>
      </c>
      <c r="S325">
        <v>42239.05</v>
      </c>
      <c r="T325">
        <v>-1.11368485725649E-2</v>
      </c>
      <c r="AH325">
        <v>49693</v>
      </c>
      <c r="AI325">
        <v>49467.393779999999</v>
      </c>
      <c r="AJ325">
        <v>49241.787559999997</v>
      </c>
      <c r="AK325">
        <v>49016.181340000003</v>
      </c>
      <c r="AL325">
        <v>48790.575120000001</v>
      </c>
      <c r="AM325">
        <v>48564.9689</v>
      </c>
      <c r="AN325">
        <v>48339.362679999998</v>
      </c>
      <c r="AO325">
        <v>48113.756459999997</v>
      </c>
      <c r="AP325">
        <v>47888.150240000003</v>
      </c>
      <c r="AQ325">
        <v>47662.544020000001</v>
      </c>
      <c r="AR325">
        <v>47436.9378</v>
      </c>
      <c r="AS325">
        <v>47211.331579999998</v>
      </c>
      <c r="AT325">
        <v>46985.725359999997</v>
      </c>
      <c r="AU325">
        <v>46760.119140000003</v>
      </c>
      <c r="AV325">
        <v>46534.512920000001</v>
      </c>
      <c r="AW325">
        <v>46308.9067</v>
      </c>
      <c r="AX325">
        <v>44273.978349999998</v>
      </c>
      <c r="AY325">
        <v>42239.05</v>
      </c>
      <c r="AZ325">
        <v>41768.640096301002</v>
      </c>
      <c r="BA325">
        <v>41303.469076466499</v>
      </c>
      <c r="BB325">
        <v>40843.478595840301</v>
      </c>
      <c r="BC325">
        <v>40388.610959541598</v>
      </c>
      <c r="BD325">
        <v>39938.809115228898</v>
      </c>
      <c r="BE325">
        <v>39494.016645944102</v>
      </c>
      <c r="BF325">
        <v>39054.177763035797</v>
      </c>
      <c r="BG325">
        <v>38619.237299162902</v>
      </c>
      <c r="BH325">
        <v>38189.140701374097</v>
      </c>
      <c r="BI325">
        <v>37763.8340242665</v>
      </c>
      <c r="BJ325">
        <v>37343.263923218801</v>
      </c>
      <c r="BK325">
        <v>36927.377647700603</v>
      </c>
      <c r="BL325">
        <v>36516.123034656201</v>
      </c>
      <c r="BM325">
        <v>36109.448501962099</v>
      </c>
      <c r="BN325">
        <v>35707.303041956897</v>
      </c>
      <c r="BO325">
        <v>35309.636215044004</v>
      </c>
      <c r="BP325">
        <v>34916.398143364699</v>
      </c>
      <c r="BQ325">
        <v>34527.539504542598</v>
      </c>
      <c r="BR325">
        <v>34143.011525497299</v>
      </c>
      <c r="BS325">
        <v>33762.765976326496</v>
      </c>
      <c r="BT325">
        <v>33386.7551642572</v>
      </c>
      <c r="BU325">
        <v>33014.931927663602</v>
      </c>
      <c r="BV325">
        <v>32647.2496301516</v>
      </c>
      <c r="BW325">
        <v>32283.662154709898</v>
      </c>
      <c r="BX325">
        <v>31924.123897925099</v>
      </c>
      <c r="BY325">
        <v>31568.589764262098</v>
      </c>
      <c r="BZ325">
        <v>31217.0151604081</v>
      </c>
      <c r="CA325">
        <v>30869.355989679101</v>
      </c>
      <c r="CB325">
        <v>30525.568646489501</v>
      </c>
      <c r="CC325">
        <v>30185.610010882101</v>
      </c>
      <c r="CD325" s="8" t="b">
        <f>IF(ISNUMBER(VLOOKUP(A325,profiles_2021!A:A,1,FALSE)),TRUE,FALSE)</f>
        <v>0</v>
      </c>
      <c r="CE325" t="str">
        <f>INDEX('C5 - Emissions methodology 2018'!$A$2:$K$2628,MATCH($A325,'C5 - Emissions methodology 2018'!$A$2:$A$2628,0),MATCH(CE$1,'C5 - Emissions methodology 2018'!$A$1:$K$1,0))</f>
        <v>Food, beverage &amp; agriculture</v>
      </c>
    </row>
    <row r="326" spans="1:83" x14ac:dyDescent="0.25">
      <c r="A326">
        <v>13279</v>
      </c>
      <c r="B326" t="s">
        <v>393</v>
      </c>
      <c r="C326" t="s">
        <v>27</v>
      </c>
      <c r="D326">
        <v>2015</v>
      </c>
      <c r="E326" t="s">
        <v>32</v>
      </c>
      <c r="F326" t="s">
        <v>33</v>
      </c>
      <c r="G326">
        <v>2015</v>
      </c>
      <c r="H326">
        <v>228681</v>
      </c>
      <c r="I326">
        <v>100</v>
      </c>
      <c r="J326">
        <v>2025</v>
      </c>
      <c r="K326">
        <v>50</v>
      </c>
      <c r="L326">
        <v>2</v>
      </c>
      <c r="M326">
        <v>2017</v>
      </c>
      <c r="N326">
        <v>224446</v>
      </c>
      <c r="O326" t="s">
        <v>24</v>
      </c>
      <c r="P326">
        <v>2.81782774614878</v>
      </c>
      <c r="Q326">
        <v>1</v>
      </c>
      <c r="R326" t="s">
        <v>25</v>
      </c>
      <c r="S326">
        <v>114340.5</v>
      </c>
      <c r="T326">
        <v>-1.11368485725649E-2</v>
      </c>
      <c r="AT326">
        <v>228681</v>
      </c>
      <c r="AU326">
        <v>226563.5</v>
      </c>
      <c r="AV326">
        <v>224446</v>
      </c>
      <c r="AW326">
        <v>210682.8125</v>
      </c>
      <c r="AX326">
        <v>196919.625</v>
      </c>
      <c r="AY326">
        <v>183156.4375</v>
      </c>
      <c r="AZ326">
        <v>169393.25</v>
      </c>
      <c r="BA326">
        <v>155630.0625</v>
      </c>
      <c r="BB326">
        <v>141866.875</v>
      </c>
      <c r="BC326">
        <v>128103.6875</v>
      </c>
      <c r="BD326">
        <v>114340.5</v>
      </c>
      <c r="BE326">
        <v>113067.10716578799</v>
      </c>
      <c r="BF326">
        <v>111807.89591474499</v>
      </c>
      <c r="BG326">
        <v>110562.70830872501</v>
      </c>
      <c r="BH326">
        <v>109331.38816851799</v>
      </c>
      <c r="BI326">
        <v>108113.78105425699</v>
      </c>
      <c r="BJ326">
        <v>106909.734246048</v>
      </c>
      <c r="BK326">
        <v>105719.09672481701</v>
      </c>
      <c r="BL326">
        <v>104541.719153364</v>
      </c>
      <c r="BM326">
        <v>103377.453857638</v>
      </c>
      <c r="BN326">
        <v>102226.154808208</v>
      </c>
      <c r="BO326">
        <v>101087.67760195299</v>
      </c>
      <c r="BP326">
        <v>99961.879443948594</v>
      </c>
      <c r="BQ326">
        <v>98848.619129552302</v>
      </c>
      <c r="BR326">
        <v>97747.757026699299</v>
      </c>
      <c r="BS326">
        <v>96659.155058385106</v>
      </c>
      <c r="BT326">
        <v>95582.676685347804</v>
      </c>
      <c r="BU326">
        <v>94518.186888942699</v>
      </c>
      <c r="BV326">
        <v>93465.552154207093</v>
      </c>
      <c r="BW326">
        <v>92424.640453114494</v>
      </c>
      <c r="BX326">
        <v>91395.321228014407</v>
      </c>
      <c r="BY326">
        <v>90377.465375257103</v>
      </c>
      <c r="BZ326">
        <v>89370.945229000601</v>
      </c>
      <c r="CA326">
        <v>88375.634545198307</v>
      </c>
      <c r="CB326">
        <v>87391.408485764099</v>
      </c>
      <c r="CC326">
        <v>86418.143602914904</v>
      </c>
      <c r="CD326" s="8" t="b">
        <f>IF(ISNUMBER(VLOOKUP(A326,profiles_2021!A:A,1,FALSE)),TRUE,FALSE)</f>
        <v>1</v>
      </c>
      <c r="CE326" t="str">
        <f>INDEX('C5 - Emissions methodology 2018'!$A$2:$K$2628,MATCH($A326,'C5 - Emissions methodology 2018'!$A$2:$A$2628,0),MATCH(CE$1,'C5 - Emissions methodology 2018'!$A$1:$K$1,0))</f>
        <v>Apparel</v>
      </c>
    </row>
    <row r="327" spans="1:83" x14ac:dyDescent="0.25">
      <c r="A327">
        <v>13321</v>
      </c>
      <c r="B327" t="s">
        <v>394</v>
      </c>
      <c r="C327" t="s">
        <v>59</v>
      </c>
      <c r="D327">
        <v>2011</v>
      </c>
      <c r="E327" t="s">
        <v>28</v>
      </c>
      <c r="F327" t="s">
        <v>23</v>
      </c>
      <c r="G327">
        <v>2006</v>
      </c>
      <c r="H327">
        <v>82600</v>
      </c>
      <c r="I327">
        <v>100</v>
      </c>
      <c r="J327">
        <v>2021</v>
      </c>
      <c r="K327">
        <v>3.8</v>
      </c>
      <c r="L327">
        <v>100</v>
      </c>
      <c r="M327">
        <v>2018</v>
      </c>
      <c r="N327">
        <v>79461.2</v>
      </c>
      <c r="O327" t="s">
        <v>24</v>
      </c>
      <c r="P327">
        <v>2.6838619185365902</v>
      </c>
      <c r="Q327">
        <v>1</v>
      </c>
      <c r="R327" t="s">
        <v>25</v>
      </c>
      <c r="S327">
        <v>79461.2</v>
      </c>
      <c r="T327">
        <v>-1.11368485725649E-2</v>
      </c>
      <c r="AK327">
        <v>82600</v>
      </c>
      <c r="AL327">
        <v>82338.433333333305</v>
      </c>
      <c r="AM327">
        <v>82076.866666666596</v>
      </c>
      <c r="AN327">
        <v>81815.3</v>
      </c>
      <c r="AO327">
        <v>81553.733333333294</v>
      </c>
      <c r="AP327">
        <v>81292.166666666599</v>
      </c>
      <c r="AQ327">
        <v>81030.600000000006</v>
      </c>
      <c r="AR327">
        <v>80769.033333333296</v>
      </c>
      <c r="AS327">
        <v>80507.466666666602</v>
      </c>
      <c r="AT327">
        <v>80245.899999999994</v>
      </c>
      <c r="AU327">
        <v>79984.333333333299</v>
      </c>
      <c r="AV327">
        <v>79722.766666666605</v>
      </c>
      <c r="AW327">
        <v>79461.2</v>
      </c>
      <c r="AX327">
        <v>79461.2</v>
      </c>
      <c r="AY327">
        <v>79461.2</v>
      </c>
      <c r="AZ327">
        <v>79461.2</v>
      </c>
      <c r="BA327">
        <v>78576.2526482057</v>
      </c>
      <c r="BB327">
        <v>77701.160821062993</v>
      </c>
      <c r="BC327">
        <v>76835.814759086294</v>
      </c>
      <c r="BD327">
        <v>75980.105925164695</v>
      </c>
      <c r="BE327">
        <v>75133.926990948705</v>
      </c>
      <c r="BF327">
        <v>74297.1718233883</v>
      </c>
      <c r="BG327">
        <v>73469.735471421402</v>
      </c>
      <c r="BH327">
        <v>72651.514152809803</v>
      </c>
      <c r="BI327">
        <v>71842.405241122397</v>
      </c>
      <c r="BJ327">
        <v>71042.307252863204</v>
      </c>
      <c r="BK327">
        <v>70251.119834742407</v>
      </c>
      <c r="BL327">
        <v>69468.743751089802</v>
      </c>
      <c r="BM327">
        <v>68695.080871407597</v>
      </c>
      <c r="BN327">
        <v>67930.034158062597</v>
      </c>
      <c r="BO327">
        <v>67173.507654115107</v>
      </c>
      <c r="BP327">
        <v>66425.406471283204</v>
      </c>
      <c r="BQ327">
        <v>65685.6367780414</v>
      </c>
      <c r="BR327">
        <v>64954.105787851899</v>
      </c>
      <c r="BS327">
        <v>64230.7217475262</v>
      </c>
      <c r="BT327">
        <v>63515.393925717399</v>
      </c>
      <c r="BU327">
        <v>62808.032601539897</v>
      </c>
      <c r="BV327">
        <v>62108.549053315801</v>
      </c>
      <c r="BW327">
        <v>61416.855547447398</v>
      </c>
      <c r="BX327">
        <v>60732.865327412299</v>
      </c>
      <c r="BY327">
        <v>60056.492602883001</v>
      </c>
      <c r="BZ327">
        <v>59387.652538965303</v>
      </c>
      <c r="CA327">
        <v>58726.2612455587</v>
      </c>
      <c r="CB327">
        <v>58072.235766834099</v>
      </c>
      <c r="CC327">
        <v>57425.494070828499</v>
      </c>
      <c r="CD327" s="8" t="b">
        <f>IF(ISNUMBER(VLOOKUP(A327,profiles_2021!A:A,1,FALSE)),TRUE,FALSE)</f>
        <v>1</v>
      </c>
      <c r="CE327" t="str">
        <f>INDEX('C5 - Emissions methodology 2018'!$A$2:$K$2628,MATCH($A327,'C5 - Emissions methodology 2018'!$A$2:$A$2628,0),MATCH(CE$1,'C5 - Emissions methodology 2018'!$A$1:$K$1,0))</f>
        <v>Materials</v>
      </c>
    </row>
    <row r="328" spans="1:83" hidden="1" x14ac:dyDescent="0.25">
      <c r="A328">
        <v>59462</v>
      </c>
      <c r="B328" t="s">
        <v>395</v>
      </c>
      <c r="C328" t="s">
        <v>59</v>
      </c>
      <c r="D328">
        <v>2015</v>
      </c>
      <c r="E328" t="s">
        <v>28</v>
      </c>
      <c r="F328" t="s">
        <v>23</v>
      </c>
      <c r="G328">
        <v>1990</v>
      </c>
      <c r="H328">
        <v>195591</v>
      </c>
      <c r="I328">
        <v>88.1</v>
      </c>
      <c r="J328">
        <v>2020</v>
      </c>
      <c r="K328">
        <v>74.5</v>
      </c>
      <c r="L328">
        <v>85.7</v>
      </c>
      <c r="M328">
        <v>2016</v>
      </c>
      <c r="N328">
        <v>70712.992184999996</v>
      </c>
      <c r="O328" t="s">
        <v>24</v>
      </c>
      <c r="P328">
        <v>3.2713854127585398</v>
      </c>
      <c r="Q328">
        <v>1</v>
      </c>
      <c r="R328" t="s">
        <v>25</v>
      </c>
      <c r="S328">
        <v>49875.7049999999</v>
      </c>
      <c r="T328">
        <v>-1.11368485725649E-2</v>
      </c>
      <c r="U328">
        <v>195591</v>
      </c>
      <c r="V328">
        <v>190787.999699423</v>
      </c>
      <c r="W328">
        <v>185984.999398846</v>
      </c>
      <c r="X328">
        <v>181181.99909826901</v>
      </c>
      <c r="Y328">
        <v>176378.99879769201</v>
      </c>
      <c r="Z328">
        <v>171575.99849711501</v>
      </c>
      <c r="AA328">
        <v>166772.99819653801</v>
      </c>
      <c r="AB328">
        <v>161969.99789596099</v>
      </c>
      <c r="AC328">
        <v>157166.99759538399</v>
      </c>
      <c r="AD328">
        <v>152363.99729480699</v>
      </c>
      <c r="AE328">
        <v>147560.99699422999</v>
      </c>
      <c r="AF328">
        <v>142757.996693653</v>
      </c>
      <c r="AG328">
        <v>137954.996393076</v>
      </c>
      <c r="AH328">
        <v>133151.99609249999</v>
      </c>
      <c r="AI328">
        <v>128348.99579192299</v>
      </c>
      <c r="AJ328">
        <v>123545.995491346</v>
      </c>
      <c r="AK328">
        <v>118742.995190769</v>
      </c>
      <c r="AL328">
        <v>113939.994890192</v>
      </c>
      <c r="AM328">
        <v>109136.994589615</v>
      </c>
      <c r="AN328">
        <v>104333.994289038</v>
      </c>
      <c r="AO328">
        <v>99530.993988461501</v>
      </c>
      <c r="AP328">
        <v>94727.993687884606</v>
      </c>
      <c r="AQ328">
        <v>89924.993387307695</v>
      </c>
      <c r="AR328">
        <v>85121.993086730698</v>
      </c>
      <c r="AS328">
        <v>80318.992786153802</v>
      </c>
      <c r="AT328">
        <v>75515.992485576906</v>
      </c>
      <c r="AU328">
        <v>70712.992184999996</v>
      </c>
      <c r="AV328">
        <v>65503.670388749997</v>
      </c>
      <c r="AW328">
        <v>60294.348592499999</v>
      </c>
      <c r="AX328">
        <v>55085.026796249898</v>
      </c>
      <c r="AY328">
        <v>49875.7049999999</v>
      </c>
      <c r="AZ328">
        <v>49320.246825964998</v>
      </c>
      <c r="BA328">
        <v>48770.974705502696</v>
      </c>
      <c r="BB328">
        <v>48227.819745471097</v>
      </c>
      <c r="BC328">
        <v>47690.713819980898</v>
      </c>
      <c r="BD328">
        <v>47159.589561850204</v>
      </c>
      <c r="BE328">
        <v>46634.380354155597</v>
      </c>
      <c r="BF328">
        <v>46115.020321875898</v>
      </c>
      <c r="BG328">
        <v>45601.444323630501</v>
      </c>
      <c r="BH328">
        <v>45093.587943507897</v>
      </c>
      <c r="BI328">
        <v>44591.387482987499</v>
      </c>
      <c r="BJ328">
        <v>44094.779952948898</v>
      </c>
      <c r="BK328">
        <v>43603.703065772301</v>
      </c>
      <c r="BL328">
        <v>43118.0952275257</v>
      </c>
      <c r="BM328">
        <v>42637.895530239301</v>
      </c>
      <c r="BN328">
        <v>42163.043744266201</v>
      </c>
      <c r="BO328">
        <v>41693.4803107279</v>
      </c>
      <c r="BP328">
        <v>41229.146334044097</v>
      </c>
      <c r="BQ328">
        <v>40769.983574545702</v>
      </c>
      <c r="BR328">
        <v>40315.93444117</v>
      </c>
      <c r="BS328">
        <v>39866.941984237303</v>
      </c>
      <c r="BT328">
        <v>39422.949888307601</v>
      </c>
      <c r="BU328">
        <v>38983.902465117702</v>
      </c>
      <c r="BV328">
        <v>38549.744646596002</v>
      </c>
      <c r="BW328">
        <v>38120.421977955797</v>
      </c>
      <c r="BX328">
        <v>37695.880610865097</v>
      </c>
      <c r="BY328">
        <v>37276.067296692403</v>
      </c>
      <c r="BZ328">
        <v>36860.929379828398</v>
      </c>
      <c r="CA328">
        <v>36450.414791081203</v>
      </c>
      <c r="CB328">
        <v>36044.472041145797</v>
      </c>
      <c r="CC328">
        <v>35643.0502141455</v>
      </c>
      <c r="CD328" s="8" t="b">
        <f>IF(ISNUMBER(VLOOKUP(A328,profiles_2021!A:A,1,FALSE)),TRUE,FALSE)</f>
        <v>0</v>
      </c>
      <c r="CE328" t="str">
        <f>INDEX('C5 - Emissions methodology 2018'!$A$2:$K$2628,MATCH($A328,'C5 - Emissions methodology 2018'!$A$2:$A$2628,0),MATCH(CE$1,'C5 - Emissions methodology 2018'!$A$1:$K$1,0))</f>
        <v>Infrastructure</v>
      </c>
    </row>
    <row r="329" spans="1:83" hidden="1" x14ac:dyDescent="0.25">
      <c r="A329">
        <v>13314</v>
      </c>
      <c r="B329" t="s">
        <v>396</v>
      </c>
      <c r="C329" t="s">
        <v>27</v>
      </c>
      <c r="D329">
        <v>2017</v>
      </c>
      <c r="E329" t="s">
        <v>49</v>
      </c>
      <c r="F329" t="s">
        <v>50</v>
      </c>
      <c r="G329">
        <v>2005</v>
      </c>
      <c r="H329">
        <v>20190231</v>
      </c>
      <c r="I329">
        <v>91</v>
      </c>
      <c r="J329">
        <v>2025</v>
      </c>
      <c r="K329">
        <v>50</v>
      </c>
      <c r="L329">
        <v>85</v>
      </c>
      <c r="M329">
        <v>2017</v>
      </c>
      <c r="N329">
        <v>12033952</v>
      </c>
      <c r="O329" t="s">
        <v>24</v>
      </c>
      <c r="P329">
        <v>2.7296418562487799</v>
      </c>
      <c r="Q329">
        <v>1</v>
      </c>
      <c r="R329" t="s">
        <v>25</v>
      </c>
      <c r="S329">
        <v>10095115.5</v>
      </c>
      <c r="T329">
        <v>-1.11368485725649E-2</v>
      </c>
      <c r="AJ329">
        <v>20190231</v>
      </c>
      <c r="AK329">
        <v>19510541.083333299</v>
      </c>
      <c r="AL329">
        <v>18830851.166666601</v>
      </c>
      <c r="AM329">
        <v>18151161.25</v>
      </c>
      <c r="AN329">
        <v>17471471.333333299</v>
      </c>
      <c r="AO329">
        <v>16791781.416666601</v>
      </c>
      <c r="AP329">
        <v>16112091.5</v>
      </c>
      <c r="AQ329">
        <v>15432401.5833333</v>
      </c>
      <c r="AR329">
        <v>14752711.666666601</v>
      </c>
      <c r="AS329">
        <v>14073021.75</v>
      </c>
      <c r="AT329">
        <v>13393331.8333333</v>
      </c>
      <c r="AU329">
        <v>12713641.916666601</v>
      </c>
      <c r="AV329">
        <v>12033952</v>
      </c>
      <c r="AW329">
        <v>11791597.4375</v>
      </c>
      <c r="AX329">
        <v>11549242.875</v>
      </c>
      <c r="AY329">
        <v>11306888.3125</v>
      </c>
      <c r="AZ329">
        <v>11064533.75</v>
      </c>
      <c r="BA329">
        <v>10822179.1875</v>
      </c>
      <c r="BB329">
        <v>10579824.625</v>
      </c>
      <c r="BC329">
        <v>10337470.0625</v>
      </c>
      <c r="BD329">
        <v>10095115.5</v>
      </c>
      <c r="BE329">
        <v>9982687.7273539398</v>
      </c>
      <c r="BF329">
        <v>9871512.0457872003</v>
      </c>
      <c r="BG329">
        <v>9761574.5109510198</v>
      </c>
      <c r="BH329">
        <v>9652861.3337927498</v>
      </c>
      <c r="BI329">
        <v>9545358.8788263295</v>
      </c>
      <c r="BJ329">
        <v>9439053.6624220498</v>
      </c>
      <c r="BK329">
        <v>9333932.3511153404</v>
      </c>
      <c r="BL329">
        <v>9229981.7599343993</v>
      </c>
      <c r="BM329">
        <v>9127188.8507464807</v>
      </c>
      <c r="BN329">
        <v>9025540.7306225095</v>
      </c>
      <c r="BO329">
        <v>8925024.6502200495</v>
      </c>
      <c r="BP329">
        <v>8825628.0021841396</v>
      </c>
      <c r="BQ329">
        <v>8727338.3195660301</v>
      </c>
      <c r="BR329">
        <v>8630143.2742594797</v>
      </c>
      <c r="BS329">
        <v>8534030.6754545104</v>
      </c>
      <c r="BT329">
        <v>8438988.4681083504</v>
      </c>
      <c r="BU329">
        <v>8345004.7314334102</v>
      </c>
      <c r="BV329">
        <v>8252067.6774020996</v>
      </c>
      <c r="BW329">
        <v>8160165.6492683096</v>
      </c>
      <c r="BX329">
        <v>8069287.1201053597</v>
      </c>
      <c r="BY329">
        <v>7979420.6913601998</v>
      </c>
      <c r="BZ329">
        <v>7890555.0914237304</v>
      </c>
      <c r="CA329">
        <v>7802679.1742170705</v>
      </c>
      <c r="CB329">
        <v>7715781.9177935002</v>
      </c>
      <c r="CC329">
        <v>7629852.4229560997</v>
      </c>
      <c r="CD329" s="8" t="b">
        <f>IF(ISNUMBER(VLOOKUP(A329,profiles_2021!A:A,1,FALSE)),TRUE,FALSE)</f>
        <v>0</v>
      </c>
      <c r="CE329" t="str">
        <f>INDEX('C5 - Emissions methodology 2018'!$A$2:$K$2628,MATCH($A329,'C5 - Emissions methodology 2018'!$A$2:$A$2628,0),MATCH(CE$1,'C5 - Emissions methodology 2018'!$A$1:$K$1,0))</f>
        <v>Infrastructure</v>
      </c>
    </row>
    <row r="330" spans="1:83" x14ac:dyDescent="0.25">
      <c r="A330">
        <v>13352</v>
      </c>
      <c r="B330" t="s">
        <v>397</v>
      </c>
      <c r="C330" t="s">
        <v>59</v>
      </c>
      <c r="D330">
        <v>2016</v>
      </c>
      <c r="E330" t="s">
        <v>22</v>
      </c>
      <c r="F330" t="s">
        <v>23</v>
      </c>
      <c r="G330">
        <v>2015</v>
      </c>
      <c r="H330">
        <v>2715000</v>
      </c>
      <c r="I330">
        <v>95</v>
      </c>
      <c r="J330">
        <v>2021</v>
      </c>
      <c r="K330">
        <v>4</v>
      </c>
      <c r="L330">
        <v>67</v>
      </c>
      <c r="M330">
        <v>2018</v>
      </c>
      <c r="N330">
        <v>2642238</v>
      </c>
      <c r="O330" t="s">
        <v>24</v>
      </c>
      <c r="P330">
        <v>2.6361251585365899</v>
      </c>
      <c r="Q330">
        <v>1</v>
      </c>
      <c r="R330" t="s">
        <v>25</v>
      </c>
      <c r="S330">
        <v>2606400</v>
      </c>
      <c r="T330">
        <v>-1.11368485725649E-2</v>
      </c>
      <c r="AT330">
        <v>2715000</v>
      </c>
      <c r="AU330">
        <v>2690746</v>
      </c>
      <c r="AV330">
        <v>2666492</v>
      </c>
      <c r="AW330">
        <v>2642238</v>
      </c>
      <c r="AX330">
        <v>2630292</v>
      </c>
      <c r="AY330">
        <v>2618346</v>
      </c>
      <c r="AZ330">
        <v>2606400</v>
      </c>
      <c r="BA330">
        <v>2577372.9178804602</v>
      </c>
      <c r="BB330">
        <v>2548669.1059790002</v>
      </c>
      <c r="BC330">
        <v>2520284.96408414</v>
      </c>
      <c r="BD330">
        <v>2492216.93207942</v>
      </c>
      <c r="BE330">
        <v>2464461.48949687</v>
      </c>
      <c r="BF330">
        <v>2437015.1550754202</v>
      </c>
      <c r="BG330">
        <v>2409874.4863243001</v>
      </c>
      <c r="BH330">
        <v>2383036.0790912202</v>
      </c>
      <c r="BI330">
        <v>2356496.5671354202</v>
      </c>
      <c r="BJ330">
        <v>2330252.6217054701</v>
      </c>
      <c r="BK330">
        <v>2304300.9511217098</v>
      </c>
      <c r="BL330">
        <v>2278638.3003634498</v>
      </c>
      <c r="BM330">
        <v>2253261.4506606599</v>
      </c>
      <c r="BN330">
        <v>2228167.2190902499</v>
      </c>
      <c r="BO330">
        <v>2203352.4581768899</v>
      </c>
      <c r="BP330">
        <v>2178814.05549818</v>
      </c>
      <c r="BQ330">
        <v>2154548.93329432</v>
      </c>
      <c r="BR330">
        <v>2130554.0480820402</v>
      </c>
      <c r="BS330">
        <v>2106826.3902728902</v>
      </c>
      <c r="BT330">
        <v>2083362.9837957399</v>
      </c>
      <c r="BU330">
        <v>2060160.8857235201</v>
      </c>
      <c r="BV330">
        <v>2037217.1859040901</v>
      </c>
      <c r="BW330">
        <v>2014529.00659525</v>
      </c>
      <c r="BX330">
        <v>1992093.5021037599</v>
      </c>
      <c r="BY330">
        <v>1969907.8584284401</v>
      </c>
      <c r="BZ330">
        <v>1947969.2929072201</v>
      </c>
      <c r="CA330">
        <v>1926275.0538681</v>
      </c>
      <c r="CB330">
        <v>1904822.4202840601</v>
      </c>
      <c r="CC330">
        <v>1883608.7014317301</v>
      </c>
      <c r="CD330" s="8" t="b">
        <f>IF(ISNUMBER(VLOOKUP(A330,profiles_2021!A:A,1,FALSE)),TRUE,FALSE)</f>
        <v>1</v>
      </c>
      <c r="CE330" t="str">
        <f>INDEX('C5 - Emissions methodology 2018'!$A$2:$K$2628,MATCH($A330,'C5 - Emissions methodology 2018'!$A$2:$A$2628,0),MATCH(CE$1,'C5 - Emissions methodology 2018'!$A$1:$K$1,0))</f>
        <v>Materials</v>
      </c>
    </row>
    <row r="331" spans="1:83" hidden="1" x14ac:dyDescent="0.25">
      <c r="A331">
        <v>828119</v>
      </c>
      <c r="B331" t="s">
        <v>398</v>
      </c>
      <c r="C331" t="s">
        <v>59</v>
      </c>
      <c r="D331">
        <v>2013</v>
      </c>
      <c r="E331" t="s">
        <v>105</v>
      </c>
      <c r="F331" t="s">
        <v>54</v>
      </c>
      <c r="G331">
        <v>2013</v>
      </c>
      <c r="H331">
        <v>9855</v>
      </c>
      <c r="I331">
        <v>100</v>
      </c>
      <c r="J331">
        <v>2018</v>
      </c>
      <c r="K331">
        <v>1</v>
      </c>
      <c r="L331">
        <v>100</v>
      </c>
      <c r="M331">
        <v>2018</v>
      </c>
      <c r="N331">
        <v>9756.4500000000007</v>
      </c>
      <c r="O331" t="s">
        <v>24</v>
      </c>
      <c r="P331">
        <v>2.99439122940244</v>
      </c>
      <c r="Q331">
        <v>1</v>
      </c>
      <c r="R331" t="s">
        <v>25</v>
      </c>
      <c r="S331">
        <v>9756.4500000000007</v>
      </c>
      <c r="T331">
        <v>-1.11368485725649E-2</v>
      </c>
      <c r="AR331">
        <v>9855</v>
      </c>
      <c r="AS331">
        <v>9835.2900000000009</v>
      </c>
      <c r="AT331">
        <v>9815.58</v>
      </c>
      <c r="AU331">
        <v>9795.8700000000008</v>
      </c>
      <c r="AV331">
        <v>9776.16</v>
      </c>
      <c r="AW331">
        <v>9756.4500000000007</v>
      </c>
      <c r="AX331">
        <v>9647.7938937441995</v>
      </c>
      <c r="AY331">
        <v>9540.3478740902501</v>
      </c>
      <c r="AZ331">
        <v>9434.0984644869204</v>
      </c>
      <c r="BA331">
        <v>9329.0323384692601</v>
      </c>
      <c r="BB331">
        <v>9225.1363179871605</v>
      </c>
      <c r="BC331">
        <v>9122.3973717524696</v>
      </c>
      <c r="BD331">
        <v>9020.8026136044991</v>
      </c>
      <c r="BE331">
        <v>8920.3393008937892</v>
      </c>
      <c r="BF331">
        <v>8820.9948328838309</v>
      </c>
      <c r="BG331">
        <v>8722.7567491706304</v>
      </c>
      <c r="BH331">
        <v>8625.6127281198005</v>
      </c>
      <c r="BI331">
        <v>8529.5505853211398</v>
      </c>
      <c r="BJ331">
        <v>8434.5582720603797</v>
      </c>
      <c r="BK331">
        <v>8340.6238738079701</v>
      </c>
      <c r="BL331">
        <v>8247.7356087246499</v>
      </c>
      <c r="BM331">
        <v>8155.8818261837296</v>
      </c>
      <c r="BN331">
        <v>8065.0510053097896</v>
      </c>
      <c r="BO331">
        <v>7975.2317535336397</v>
      </c>
      <c r="BP331">
        <v>7886.4128051634298</v>
      </c>
      <c r="BQ331">
        <v>7798.5830199715901</v>
      </c>
      <c r="BR331">
        <v>7711.7313817975901</v>
      </c>
      <c r="BS331">
        <v>7625.8469971662098</v>
      </c>
      <c r="BT331">
        <v>7540.9190939212203</v>
      </c>
      <c r="BU331">
        <v>7456.9370198742599</v>
      </c>
      <c r="BV331">
        <v>7373.89024146876</v>
      </c>
      <c r="BW331">
        <v>7291.7683424588104</v>
      </c>
      <c r="BX331">
        <v>7210.5610226026301</v>
      </c>
      <c r="BY331">
        <v>7130.2580963706596</v>
      </c>
      <c r="BZ331">
        <v>7050.8494916680802</v>
      </c>
      <c r="CA331">
        <v>6972.3252485714202</v>
      </c>
      <c r="CB331">
        <v>6894.6755180794098</v>
      </c>
      <c r="CC331">
        <v>6817.8905608775904</v>
      </c>
      <c r="CD331" s="8" t="b">
        <f>IF(ISNUMBER(VLOOKUP(A331,profiles_2021!A:A,1,FALSE)),TRUE,FALSE)</f>
        <v>0</v>
      </c>
      <c r="CE331" t="str">
        <f>INDEX('C5 - Emissions methodology 2018'!$A$2:$K$2628,MATCH($A331,'C5 - Emissions methodology 2018'!$A$2:$A$2628,0),MATCH(CE$1,'C5 - Emissions methodology 2018'!$A$1:$K$1,0))</f>
        <v>Manufacturing</v>
      </c>
    </row>
    <row r="332" spans="1:83" x14ac:dyDescent="0.25">
      <c r="A332">
        <v>13375</v>
      </c>
      <c r="B332" t="s">
        <v>399</v>
      </c>
      <c r="C332" t="s">
        <v>59</v>
      </c>
      <c r="D332">
        <v>2015</v>
      </c>
      <c r="E332" t="s">
        <v>22</v>
      </c>
      <c r="F332" t="s">
        <v>23</v>
      </c>
      <c r="G332">
        <v>2013</v>
      </c>
      <c r="H332">
        <v>772119</v>
      </c>
      <c r="I332">
        <v>100</v>
      </c>
      <c r="J332">
        <v>2025</v>
      </c>
      <c r="K332">
        <v>5.5</v>
      </c>
      <c r="L332">
        <v>0</v>
      </c>
      <c r="M332">
        <v>2018</v>
      </c>
      <c r="N332">
        <v>772119</v>
      </c>
      <c r="O332" t="s">
        <v>24</v>
      </c>
      <c r="P332">
        <v>2.7028820899487802</v>
      </c>
      <c r="Q332">
        <v>1</v>
      </c>
      <c r="R332" t="s">
        <v>25</v>
      </c>
      <c r="S332">
        <v>729652.45499999996</v>
      </c>
      <c r="T332">
        <v>-1.11368485725649E-2</v>
      </c>
      <c r="AR332">
        <v>772119</v>
      </c>
      <c r="AS332">
        <v>772119</v>
      </c>
      <c r="AT332">
        <v>772119</v>
      </c>
      <c r="AU332">
        <v>772119</v>
      </c>
      <c r="AV332">
        <v>772119</v>
      </c>
      <c r="AW332">
        <v>772119</v>
      </c>
      <c r="AX332">
        <v>766052.35071428504</v>
      </c>
      <c r="AY332">
        <v>759985.70142857102</v>
      </c>
      <c r="AZ332">
        <v>753919.05214285699</v>
      </c>
      <c r="BA332">
        <v>747852.40285714203</v>
      </c>
      <c r="BB332">
        <v>741785.75357142801</v>
      </c>
      <c r="BC332">
        <v>735719.10428571398</v>
      </c>
      <c r="BD332">
        <v>729652.45499999996</v>
      </c>
      <c r="BE332">
        <v>721526.42609806405</v>
      </c>
      <c r="BF332">
        <v>713490.89554950595</v>
      </c>
      <c r="BG332">
        <v>705544.85548786796</v>
      </c>
      <c r="BH332">
        <v>697687.30927114701</v>
      </c>
      <c r="BI332">
        <v>689917.27135679405</v>
      </c>
      <c r="BJ332">
        <v>682233.76717809599</v>
      </c>
      <c r="BK332">
        <v>674635.83302194299</v>
      </c>
      <c r="BL332">
        <v>667122.51590795198</v>
      </c>
      <c r="BM332">
        <v>659692.87346893596</v>
      </c>
      <c r="BN332">
        <v>652345.97383271204</v>
      </c>
      <c r="BO332">
        <v>645080.89550521504</v>
      </c>
      <c r="BP332">
        <v>637896.72725491901</v>
      </c>
      <c r="BQ332">
        <v>630792.56799854594</v>
      </c>
      <c r="BR332">
        <v>623767.52668804699</v>
      </c>
      <c r="BS332">
        <v>616820.72219883895</v>
      </c>
      <c r="BT332">
        <v>609951.28321928997</v>
      </c>
      <c r="BU332">
        <v>603158.34814143495</v>
      </c>
      <c r="BV332">
        <v>596441.06495290599</v>
      </c>
      <c r="BW332">
        <v>589798.59113006596</v>
      </c>
      <c r="BX332">
        <v>583230.09353233804</v>
      </c>
      <c r="BY332">
        <v>576734.74829770497</v>
      </c>
      <c r="BZ332">
        <v>570311.74073937803</v>
      </c>
      <c r="CA332">
        <v>563960.26524360699</v>
      </c>
      <c r="CB332">
        <v>557679.52516864601</v>
      </c>
      <c r="CC332">
        <v>551468.73274482298</v>
      </c>
      <c r="CD332" s="8" t="b">
        <f>IF(ISNUMBER(VLOOKUP(A332,profiles_2021!A:A,1,FALSE)),TRUE,FALSE)</f>
        <v>1</v>
      </c>
      <c r="CE332" t="str">
        <f>INDEX('C5 - Emissions methodology 2018'!$A$2:$K$2628,MATCH($A332,'C5 - Emissions methodology 2018'!$A$2:$A$2628,0),MATCH(CE$1,'C5 - Emissions methodology 2018'!$A$1:$K$1,0))</f>
        <v>Materials</v>
      </c>
    </row>
    <row r="333" spans="1:83" hidden="1" x14ac:dyDescent="0.25">
      <c r="A333">
        <v>53612</v>
      </c>
      <c r="B333" t="s">
        <v>400</v>
      </c>
      <c r="C333" t="s">
        <v>41</v>
      </c>
      <c r="D333">
        <v>2016</v>
      </c>
      <c r="E333" t="s">
        <v>117</v>
      </c>
      <c r="F333" t="s">
        <v>54</v>
      </c>
      <c r="G333">
        <v>2014</v>
      </c>
      <c r="H333">
        <v>12142</v>
      </c>
      <c r="I333">
        <v>100</v>
      </c>
      <c r="J333">
        <v>2020</v>
      </c>
      <c r="K333">
        <v>15</v>
      </c>
      <c r="L333">
        <v>19</v>
      </c>
      <c r="M333">
        <v>2017</v>
      </c>
      <c r="N333">
        <v>11163</v>
      </c>
      <c r="O333" t="s">
        <v>24</v>
      </c>
      <c r="P333">
        <v>3.1353683536585399</v>
      </c>
      <c r="Q333">
        <v>1</v>
      </c>
      <c r="R333" t="s">
        <v>25</v>
      </c>
      <c r="S333">
        <v>10320.700000000001</v>
      </c>
      <c r="T333">
        <v>-1.11368485725649E-2</v>
      </c>
      <c r="AS333">
        <v>12142</v>
      </c>
      <c r="AT333">
        <v>11815.666666666601</v>
      </c>
      <c r="AU333">
        <v>11489.333333333299</v>
      </c>
      <c r="AV333">
        <v>11163</v>
      </c>
      <c r="AW333">
        <v>10882.233333333301</v>
      </c>
      <c r="AX333">
        <v>10601.4666666666</v>
      </c>
      <c r="AY333">
        <v>10320.700000000001</v>
      </c>
      <c r="AZ333">
        <v>10205.7599269371</v>
      </c>
      <c r="BA333">
        <v>10092.099924062801</v>
      </c>
      <c r="BB333">
        <v>9979.7057354293902</v>
      </c>
      <c r="BC333">
        <v>9868.5632638551597</v>
      </c>
      <c r="BD333">
        <v>9758.6585691568307</v>
      </c>
      <c r="BE333">
        <v>9649.9778664007608</v>
      </c>
      <c r="BF333">
        <v>9542.5075241740597</v>
      </c>
      <c r="BG333">
        <v>9436.2340628747697</v>
      </c>
      <c r="BH333">
        <v>9331.1441530212505</v>
      </c>
      <c r="BI333">
        <v>9227.2246135802798</v>
      </c>
      <c r="BJ333">
        <v>9124.4624103137903</v>
      </c>
      <c r="BK333">
        <v>9022.8446541440699</v>
      </c>
      <c r="BL333">
        <v>8922.3585995370904</v>
      </c>
      <c r="BM333">
        <v>8822.9916429039204</v>
      </c>
      <c r="BN333">
        <v>8724.7313210198899</v>
      </c>
      <c r="BO333">
        <v>8627.5653094613808</v>
      </c>
      <c r="BP333">
        <v>8531.4814210599907</v>
      </c>
      <c r="BQ333">
        <v>8436.4676043740001</v>
      </c>
      <c r="BR333">
        <v>8342.5119421767395</v>
      </c>
      <c r="BS333">
        <v>8249.6026499619002</v>
      </c>
      <c r="BT333">
        <v>8157.7280744654399</v>
      </c>
      <c r="BU333">
        <v>8066.8766922039604</v>
      </c>
      <c r="BV333">
        <v>7977.0371080293298</v>
      </c>
      <c r="BW333">
        <v>7888.1980536994797</v>
      </c>
      <c r="BX333">
        <v>7800.3483864650198</v>
      </c>
      <c r="BY333">
        <v>7713.4770876717103</v>
      </c>
      <c r="BZ333">
        <v>7627.5732613783603</v>
      </c>
      <c r="CA333">
        <v>7542.62613299025</v>
      </c>
      <c r="CB333">
        <v>7458.6250479076598</v>
      </c>
      <c r="CC333">
        <v>7375.5594701895798</v>
      </c>
      <c r="CD333" s="8" t="b">
        <f>IF(ISNUMBER(VLOOKUP(A333,profiles_2021!A:A,1,FALSE)),TRUE,FALSE)</f>
        <v>0</v>
      </c>
      <c r="CE333" t="str">
        <f>INDEX('C5 - Emissions methodology 2018'!$A$2:$K$2628,MATCH($A333,'C5 - Emissions methodology 2018'!$A$2:$A$2628,0),MATCH(CE$1,'C5 - Emissions methodology 2018'!$A$1:$K$1,0))</f>
        <v>Services</v>
      </c>
    </row>
    <row r="334" spans="1:83" x14ac:dyDescent="0.25">
      <c r="A334">
        <v>13360</v>
      </c>
      <c r="B334" t="s">
        <v>401</v>
      </c>
      <c r="C334" t="s">
        <v>65</v>
      </c>
      <c r="D334">
        <v>2017</v>
      </c>
      <c r="E334" t="s">
        <v>22</v>
      </c>
      <c r="F334" t="s">
        <v>23</v>
      </c>
      <c r="G334">
        <v>2014</v>
      </c>
      <c r="H334">
        <v>667908</v>
      </c>
      <c r="I334">
        <v>98</v>
      </c>
      <c r="J334">
        <v>2030</v>
      </c>
      <c r="K334">
        <v>41</v>
      </c>
      <c r="L334">
        <v>42</v>
      </c>
      <c r="M334">
        <v>2017</v>
      </c>
      <c r="N334">
        <v>581469.5</v>
      </c>
      <c r="O334" t="s">
        <v>24</v>
      </c>
      <c r="P334">
        <v>3.0403149024390199</v>
      </c>
      <c r="Q334">
        <v>1</v>
      </c>
      <c r="R334" t="s">
        <v>25</v>
      </c>
      <c r="S334">
        <v>394065.72</v>
      </c>
      <c r="T334">
        <v>-1.11368485725649E-2</v>
      </c>
      <c r="AS334">
        <v>667908</v>
      </c>
      <c r="AT334">
        <v>639095.16666666605</v>
      </c>
      <c r="AU334">
        <v>610282.33333333302</v>
      </c>
      <c r="AV334">
        <v>581469.5</v>
      </c>
      <c r="AW334">
        <v>567053.82461538399</v>
      </c>
      <c r="AX334">
        <v>552638.14923076902</v>
      </c>
      <c r="AY334">
        <v>538222.47384615301</v>
      </c>
      <c r="AZ334">
        <v>523806.79846153798</v>
      </c>
      <c r="BA334">
        <v>509391.12307692302</v>
      </c>
      <c r="BB334">
        <v>494975.447692307</v>
      </c>
      <c r="BC334">
        <v>480559.77230769198</v>
      </c>
      <c r="BD334">
        <v>466144.09692307602</v>
      </c>
      <c r="BE334">
        <v>451728.421538461</v>
      </c>
      <c r="BF334">
        <v>437312.74615384598</v>
      </c>
      <c r="BG334">
        <v>422897.07076923002</v>
      </c>
      <c r="BH334">
        <v>408481.395384615</v>
      </c>
      <c r="BI334">
        <v>394065.72</v>
      </c>
      <c r="BJ334">
        <v>389677.06974872103</v>
      </c>
      <c r="BK334">
        <v>385337.29523072799</v>
      </c>
      <c r="BL334">
        <v>381045.85212438199</v>
      </c>
      <c r="BM334">
        <v>376802.20217006898</v>
      </c>
      <c r="BN334">
        <v>372605.81310269202</v>
      </c>
      <c r="BO334">
        <v>368456.15858490998</v>
      </c>
      <c r="BP334">
        <v>364352.71814112097</v>
      </c>
      <c r="BQ334">
        <v>360294.97709217999</v>
      </c>
      <c r="BR334">
        <v>356282.426490849</v>
      </c>
      <c r="BS334">
        <v>352314.56305795501</v>
      </c>
      <c r="BT334">
        <v>348390.88911926898</v>
      </c>
      <c r="BU334">
        <v>344510.91254308599</v>
      </c>
      <c r="BV334">
        <v>340674.14667849801</v>
      </c>
      <c r="BW334">
        <v>336880.110294351</v>
      </c>
      <c r="BX334">
        <v>333128.32751889399</v>
      </c>
      <c r="BY334">
        <v>329418.32778008498</v>
      </c>
      <c r="BZ334">
        <v>325749.64574657002</v>
      </c>
      <c r="CA334">
        <v>322121.82126932399</v>
      </c>
      <c r="CB334">
        <v>318534.39932392898</v>
      </c>
      <c r="CC334">
        <v>314986.92995350499</v>
      </c>
      <c r="CD334" s="8" t="b">
        <f>IF(ISNUMBER(VLOOKUP(A334,profiles_2021!A:A,1,FALSE)),TRUE,FALSE)</f>
        <v>1</v>
      </c>
      <c r="CE334" t="str">
        <f>INDEX('C5 - Emissions methodology 2018'!$A$2:$K$2628,MATCH($A334,'C5 - Emissions methodology 2018'!$A$2:$A$2628,0),MATCH(CE$1,'C5 - Emissions methodology 2018'!$A$1:$K$1,0))</f>
        <v>Manufacturing</v>
      </c>
    </row>
    <row r="335" spans="1:83" x14ac:dyDescent="0.25">
      <c r="A335">
        <v>13401</v>
      </c>
      <c r="B335" t="s">
        <v>402</v>
      </c>
      <c r="C335" t="s">
        <v>59</v>
      </c>
      <c r="D335">
        <v>2017</v>
      </c>
      <c r="E335" t="s">
        <v>22</v>
      </c>
      <c r="F335" t="s">
        <v>23</v>
      </c>
      <c r="G335">
        <v>2013</v>
      </c>
      <c r="H335">
        <v>107562.81</v>
      </c>
      <c r="I335">
        <v>100</v>
      </c>
      <c r="J335">
        <v>2030</v>
      </c>
      <c r="K335">
        <v>55</v>
      </c>
      <c r="L335">
        <v>54.01</v>
      </c>
      <c r="M335">
        <v>2018</v>
      </c>
      <c r="N335">
        <v>75610.739475449896</v>
      </c>
      <c r="O335" t="s">
        <v>24</v>
      </c>
      <c r="P335">
        <v>3.20025465872002</v>
      </c>
      <c r="Q335">
        <v>1</v>
      </c>
      <c r="R335" t="s">
        <v>25</v>
      </c>
      <c r="S335">
        <v>48403.264499999997</v>
      </c>
      <c r="T335">
        <v>-1.11368485725649E-2</v>
      </c>
      <c r="AR335">
        <v>107562.81</v>
      </c>
      <c r="AS335">
        <v>101172.39589509</v>
      </c>
      <c r="AT335">
        <v>94781.981790179998</v>
      </c>
      <c r="AU335">
        <v>88391.567685269896</v>
      </c>
      <c r="AV335">
        <v>82001.153580359896</v>
      </c>
      <c r="AW335">
        <v>75610.739475449896</v>
      </c>
      <c r="AX335">
        <v>73343.449894162404</v>
      </c>
      <c r="AY335">
        <v>71076.160312874897</v>
      </c>
      <c r="AZ335">
        <v>68808.870731587405</v>
      </c>
      <c r="BA335">
        <v>66541.581150299899</v>
      </c>
      <c r="BB335">
        <v>64274.291569012399</v>
      </c>
      <c r="BC335">
        <v>62007.0019877249</v>
      </c>
      <c r="BD335">
        <v>59739.7124064374</v>
      </c>
      <c r="BE335">
        <v>57472.422825150003</v>
      </c>
      <c r="BF335">
        <v>55205.133243862401</v>
      </c>
      <c r="BG335">
        <v>52937.843662574902</v>
      </c>
      <c r="BH335">
        <v>50670.554081287497</v>
      </c>
      <c r="BI335">
        <v>48403.264499999997</v>
      </c>
      <c r="BJ335">
        <v>47864.204672845597</v>
      </c>
      <c r="BK335">
        <v>47331.148273357903</v>
      </c>
      <c r="BL335">
        <v>46804.028442271898</v>
      </c>
      <c r="BM335">
        <v>46282.779064924303</v>
      </c>
      <c r="BN335">
        <v>45767.334762960803</v>
      </c>
      <c r="BO335">
        <v>45257.630886135797</v>
      </c>
      <c r="BP335">
        <v>44753.603504203798</v>
      </c>
      <c r="BQ335">
        <v>44255.189398900897</v>
      </c>
      <c r="BR335">
        <v>43762.326056015198</v>
      </c>
      <c r="BS335">
        <v>43274.951657546102</v>
      </c>
      <c r="BT335">
        <v>42793.005073950997</v>
      </c>
      <c r="BU335">
        <v>42316.425856477399</v>
      </c>
      <c r="BV335">
        <v>41845.154229581603</v>
      </c>
      <c r="BW335">
        <v>41379.131083431101</v>
      </c>
      <c r="BX335">
        <v>40918.297966490602</v>
      </c>
      <c r="BY335">
        <v>40462.597078190702</v>
      </c>
      <c r="BZ335">
        <v>40011.971261678198</v>
      </c>
      <c r="CA335">
        <v>39566.363996647102</v>
      </c>
      <c r="CB335">
        <v>39125.719392249397</v>
      </c>
      <c r="CC335">
        <v>38689.982180085302</v>
      </c>
      <c r="CD335" s="8" t="b">
        <f>IF(ISNUMBER(VLOOKUP(A335,profiles_2021!A:A,1,FALSE)),TRUE,FALSE)</f>
        <v>1</v>
      </c>
      <c r="CE335" t="str">
        <f>INDEX('C5 - Emissions methodology 2018'!$A$2:$K$2628,MATCH($A335,'C5 - Emissions methodology 2018'!$A$2:$A$2628,0),MATCH(CE$1,'C5 - Emissions methodology 2018'!$A$1:$K$1,0))</f>
        <v>Services</v>
      </c>
    </row>
    <row r="336" spans="1:83" x14ac:dyDescent="0.25">
      <c r="A336">
        <v>57929</v>
      </c>
      <c r="B336" t="s">
        <v>403</v>
      </c>
      <c r="C336" t="s">
        <v>59</v>
      </c>
      <c r="D336">
        <v>2017</v>
      </c>
      <c r="E336" t="s">
        <v>28</v>
      </c>
      <c r="F336" t="s">
        <v>23</v>
      </c>
      <c r="G336">
        <v>2013</v>
      </c>
      <c r="H336">
        <v>22152</v>
      </c>
      <c r="I336">
        <v>96.2</v>
      </c>
      <c r="J336">
        <v>2020</v>
      </c>
      <c r="K336">
        <v>12</v>
      </c>
      <c r="L336">
        <v>62.5</v>
      </c>
      <c r="M336">
        <v>2017</v>
      </c>
      <c r="N336">
        <v>20490.599999999999</v>
      </c>
      <c r="O336" t="s">
        <v>45</v>
      </c>
      <c r="P336">
        <v>2.72736806885854</v>
      </c>
      <c r="Q336">
        <v>1</v>
      </c>
      <c r="R336" t="s">
        <v>25</v>
      </c>
      <c r="S336">
        <v>19493.759999999998</v>
      </c>
      <c r="T336">
        <v>-1.11368485725649E-2</v>
      </c>
      <c r="AR336">
        <v>22152</v>
      </c>
      <c r="AS336">
        <v>21736.65</v>
      </c>
      <c r="AT336">
        <v>21321.3</v>
      </c>
      <c r="AU336">
        <v>20905.95</v>
      </c>
      <c r="AV336">
        <v>20490.599999999999</v>
      </c>
      <c r="AW336">
        <v>20158.32</v>
      </c>
      <c r="AX336">
        <v>19826.04</v>
      </c>
      <c r="AY336">
        <v>19493.759999999998</v>
      </c>
      <c r="AZ336">
        <v>19276.66094677</v>
      </c>
      <c r="BA336">
        <v>19061.979692821202</v>
      </c>
      <c r="BB336">
        <v>18849.689311488899</v>
      </c>
      <c r="BC336">
        <v>18639.763175986998</v>
      </c>
      <c r="BD336">
        <v>18432.174956067502</v>
      </c>
      <c r="BE336">
        <v>18226.898614718801</v>
      </c>
      <c r="BF336">
        <v>18023.908404899201</v>
      </c>
      <c r="BG336">
        <v>17823.178866308001</v>
      </c>
      <c r="BH336">
        <v>17624.684822192201</v>
      </c>
      <c r="BI336">
        <v>17428.4013761883</v>
      </c>
      <c r="BJ336">
        <v>17234.3039091998</v>
      </c>
      <c r="BK336">
        <v>17042.3680763095</v>
      </c>
      <c r="BL336">
        <v>16852.569803725699</v>
      </c>
      <c r="BM336">
        <v>16664.885285763001</v>
      </c>
      <c r="BN336">
        <v>16479.290981856298</v>
      </c>
      <c r="BO336">
        <v>16295.7636136081</v>
      </c>
      <c r="BP336">
        <v>16114.280161869099</v>
      </c>
      <c r="BQ336">
        <v>15934.8178638504</v>
      </c>
      <c r="BR336">
        <v>15757.354210269301</v>
      </c>
      <c r="BS336">
        <v>15581.866942525299</v>
      </c>
      <c r="BT336">
        <v>15408.334049908501</v>
      </c>
      <c r="BU336">
        <v>15236.733766839199</v>
      </c>
      <c r="BV336">
        <v>15067.044570137399</v>
      </c>
      <c r="BW336">
        <v>14899.2451763237</v>
      </c>
      <c r="BX336">
        <v>14733.3145389495</v>
      </c>
      <c r="BY336">
        <v>14569.2318459572</v>
      </c>
      <c r="BZ336">
        <v>14406.976517070199</v>
      </c>
      <c r="CA336">
        <v>14246.5282012111</v>
      </c>
      <c r="CB336">
        <v>14087.866773949499</v>
      </c>
      <c r="CC336">
        <v>13930.972334977499</v>
      </c>
      <c r="CD336" s="8" t="b">
        <f>IF(ISNUMBER(VLOOKUP(A336,profiles_2021!A:A,1,FALSE)),TRUE,FALSE)</f>
        <v>1</v>
      </c>
      <c r="CE336" t="str">
        <f>INDEX('C5 - Emissions methodology 2018'!$A$2:$K$2628,MATCH($A336,'C5 - Emissions methodology 2018'!$A$2:$A$2628,0),MATCH(CE$1,'C5 - Emissions methodology 2018'!$A$1:$K$1,0))</f>
        <v>Manufacturing</v>
      </c>
    </row>
    <row r="337" spans="1:83" hidden="1" x14ac:dyDescent="0.25">
      <c r="A337">
        <v>48503</v>
      </c>
      <c r="B337" t="s">
        <v>404</v>
      </c>
      <c r="C337" t="s">
        <v>165</v>
      </c>
      <c r="D337">
        <v>2009</v>
      </c>
      <c r="E337" t="s">
        <v>362</v>
      </c>
      <c r="F337" t="s">
        <v>54</v>
      </c>
      <c r="G337">
        <v>2014</v>
      </c>
      <c r="H337">
        <v>42437</v>
      </c>
      <c r="I337">
        <v>100</v>
      </c>
      <c r="J337">
        <v>2025</v>
      </c>
      <c r="K337">
        <v>0</v>
      </c>
      <c r="L337">
        <v>0</v>
      </c>
      <c r="M337">
        <v>2017</v>
      </c>
      <c r="N337">
        <v>42437</v>
      </c>
      <c r="O337" t="s">
        <v>24</v>
      </c>
      <c r="P337">
        <v>2.9878091217487799</v>
      </c>
      <c r="Q337">
        <v>1</v>
      </c>
      <c r="R337" t="s">
        <v>25</v>
      </c>
      <c r="S337">
        <v>42437</v>
      </c>
      <c r="T337">
        <v>-1.11368485725649E-2</v>
      </c>
      <c r="AS337">
        <v>42437</v>
      </c>
      <c r="AT337">
        <v>42437</v>
      </c>
      <c r="AU337">
        <v>42437</v>
      </c>
      <c r="AV337">
        <v>42437</v>
      </c>
      <c r="AW337">
        <v>42437</v>
      </c>
      <c r="AX337">
        <v>42437</v>
      </c>
      <c r="AY337">
        <v>42437</v>
      </c>
      <c r="AZ337">
        <v>42437</v>
      </c>
      <c r="BA337">
        <v>42437</v>
      </c>
      <c r="BB337">
        <v>42437</v>
      </c>
      <c r="BC337">
        <v>42437</v>
      </c>
      <c r="BD337">
        <v>42437</v>
      </c>
      <c r="BE337">
        <v>41964.385557125999</v>
      </c>
      <c r="BF337">
        <v>41497.034549735603</v>
      </c>
      <c r="BG337">
        <v>41034.888359744698</v>
      </c>
      <c r="BH337">
        <v>40577.8890218901</v>
      </c>
      <c r="BI337">
        <v>40125.979216459004</v>
      </c>
      <c r="BJ337">
        <v>39679.102262099397</v>
      </c>
      <c r="BK337">
        <v>39237.202108711099</v>
      </c>
      <c r="BL337">
        <v>38800.223330415203</v>
      </c>
      <c r="BM337">
        <v>38368.111118602697</v>
      </c>
      <c r="BN337">
        <v>37940.811275059503</v>
      </c>
      <c r="BO337">
        <v>37518.270205168898</v>
      </c>
      <c r="BP337">
        <v>37100.434911189303</v>
      </c>
      <c r="BQ337">
        <v>36687.252985607098</v>
      </c>
      <c r="BR337">
        <v>36278.672604562998</v>
      </c>
      <c r="BS337">
        <v>35874.642521352303</v>
      </c>
      <c r="BT337">
        <v>35475.112059997096</v>
      </c>
      <c r="BU337">
        <v>35080.031108890202</v>
      </c>
      <c r="BV337">
        <v>34689.350114509602</v>
      </c>
      <c r="BW337">
        <v>34303.020075203603</v>
      </c>
      <c r="BX337">
        <v>33920.992535044403</v>
      </c>
      <c r="BY337">
        <v>33543.219577750497</v>
      </c>
      <c r="BZ337">
        <v>33169.653820676802</v>
      </c>
      <c r="CA337">
        <v>32800.248408871499</v>
      </c>
      <c r="CB337">
        <v>32434.957009199399</v>
      </c>
      <c r="CC337">
        <v>32073.7338045303</v>
      </c>
      <c r="CD337" s="8" t="b">
        <f>IF(ISNUMBER(VLOOKUP(A337,profiles_2021!A:A,1,FALSE)),TRUE,FALSE)</f>
        <v>0</v>
      </c>
      <c r="CE337" t="str">
        <f>INDEX('C5 - Emissions methodology 2018'!$A$2:$K$2628,MATCH($A337,'C5 - Emissions methodology 2018'!$A$2:$A$2628,0),MATCH(CE$1,'C5 - Emissions methodology 2018'!$A$1:$K$1,0))</f>
        <v>Services</v>
      </c>
    </row>
    <row r="338" spans="1:83" hidden="1" x14ac:dyDescent="0.25">
      <c r="A338">
        <v>13488</v>
      </c>
      <c r="B338" t="s">
        <v>405</v>
      </c>
      <c r="C338" t="s">
        <v>27</v>
      </c>
      <c r="D338">
        <v>2014</v>
      </c>
      <c r="E338" t="s">
        <v>28</v>
      </c>
      <c r="F338" t="s">
        <v>23</v>
      </c>
      <c r="G338">
        <v>2010</v>
      </c>
      <c r="H338">
        <v>732736</v>
      </c>
      <c r="I338">
        <v>100</v>
      </c>
      <c r="J338">
        <v>2020</v>
      </c>
      <c r="K338">
        <v>30</v>
      </c>
      <c r="L338">
        <v>100</v>
      </c>
      <c r="M338">
        <v>2017</v>
      </c>
      <c r="N338">
        <v>512915.20000000001</v>
      </c>
      <c r="O338" t="s">
        <v>24</v>
      </c>
      <c r="P338">
        <v>2.9454391272585401</v>
      </c>
      <c r="Q338">
        <v>1</v>
      </c>
      <c r="R338" t="s">
        <v>25</v>
      </c>
      <c r="S338">
        <v>512915.20000000001</v>
      </c>
      <c r="T338">
        <v>-1.11368485725649E-2</v>
      </c>
      <c r="AO338">
        <v>732736</v>
      </c>
      <c r="AP338">
        <v>701333.02857142803</v>
      </c>
      <c r="AQ338">
        <v>669930.057142857</v>
      </c>
      <c r="AR338">
        <v>638527.08571428503</v>
      </c>
      <c r="AS338">
        <v>607124.11428571399</v>
      </c>
      <c r="AT338">
        <v>575721.14285714203</v>
      </c>
      <c r="AU338">
        <v>544318.17142857099</v>
      </c>
      <c r="AV338">
        <v>512915.20000000001</v>
      </c>
      <c r="AW338">
        <v>512915.20000000001</v>
      </c>
      <c r="AX338">
        <v>512915.20000000001</v>
      </c>
      <c r="AY338">
        <v>512915.20000000001</v>
      </c>
      <c r="AZ338">
        <v>507202.94108703302</v>
      </c>
      <c r="BA338">
        <v>501554.29873658699</v>
      </c>
      <c r="BB338">
        <v>495968.56446063798</v>
      </c>
      <c r="BC338">
        <v>490445.03766148799</v>
      </c>
      <c r="BD338">
        <v>484983.025543886</v>
      </c>
      <c r="BE338">
        <v>479581.84302813897</v>
      </c>
      <c r="BF338">
        <v>474240.81266418297</v>
      </c>
      <c r="BG338">
        <v>468959.26454661199</v>
      </c>
      <c r="BH338">
        <v>463736.53623065498</v>
      </c>
      <c r="BI338">
        <v>458571.972649089</v>
      </c>
      <c r="BJ338">
        <v>453464.92603007302</v>
      </c>
      <c r="BK338">
        <v>448414.75581590697</v>
      </c>
      <c r="BL338">
        <v>443420.82858268201</v>
      </c>
      <c r="BM338">
        <v>438482.51796083502</v>
      </c>
      <c r="BN338">
        <v>433599.20455658803</v>
      </c>
      <c r="BO338">
        <v>428770.27587425697</v>
      </c>
      <c r="BP338">
        <v>423995.12623942801</v>
      </c>
      <c r="BQ338">
        <v>419273.156722994</v>
      </c>
      <c r="BR338">
        <v>414603.77506602899</v>
      </c>
      <c r="BS338">
        <v>409986.39560550498</v>
      </c>
      <c r="BT338">
        <v>405420.43920083501</v>
      </c>
      <c r="BU338">
        <v>400905.333161232</v>
      </c>
      <c r="BV338">
        <v>396440.511173882</v>
      </c>
      <c r="BW338">
        <v>392025.413232908</v>
      </c>
      <c r="BX338">
        <v>387659.48556913598</v>
      </c>
      <c r="BY338">
        <v>383342.18058063398</v>
      </c>
      <c r="BZ338">
        <v>379072.95676403103</v>
      </c>
      <c r="CA338">
        <v>374851.27864659502</v>
      </c>
      <c r="CB338">
        <v>370676.616719076</v>
      </c>
      <c r="CC338">
        <v>366548.44736928499</v>
      </c>
      <c r="CD338" s="8" t="b">
        <f>IF(ISNUMBER(VLOOKUP(A338,profiles_2021!A:A,1,FALSE)),TRUE,FALSE)</f>
        <v>0</v>
      </c>
      <c r="CE338" t="str">
        <f>INDEX('C5 - Emissions methodology 2018'!$A$2:$K$2628,MATCH($A338,'C5 - Emissions methodology 2018'!$A$2:$A$2628,0),MATCH(CE$1,'C5 - Emissions methodology 2018'!$A$1:$K$1,0))</f>
        <v>Manufacturing</v>
      </c>
    </row>
    <row r="339" spans="1:83" x14ac:dyDescent="0.25">
      <c r="A339">
        <v>13573</v>
      </c>
      <c r="B339" t="s">
        <v>406</v>
      </c>
      <c r="C339" t="s">
        <v>59</v>
      </c>
      <c r="D339">
        <v>2018</v>
      </c>
      <c r="E339" t="s">
        <v>22</v>
      </c>
      <c r="F339" t="s">
        <v>23</v>
      </c>
      <c r="G339">
        <v>2013</v>
      </c>
      <c r="H339">
        <v>244081</v>
      </c>
      <c r="I339">
        <v>100</v>
      </c>
      <c r="J339">
        <v>2020</v>
      </c>
      <c r="K339">
        <v>0</v>
      </c>
      <c r="L339">
        <v>0</v>
      </c>
      <c r="M339">
        <v>2018</v>
      </c>
      <c r="N339">
        <v>244081</v>
      </c>
      <c r="O339" t="s">
        <v>45</v>
      </c>
      <c r="P339">
        <v>2.6453902617585401</v>
      </c>
      <c r="Q339">
        <v>1</v>
      </c>
      <c r="R339" t="s">
        <v>25</v>
      </c>
      <c r="S339">
        <v>244081</v>
      </c>
      <c r="T339">
        <v>-1.11368485725649E-2</v>
      </c>
      <c r="AR339">
        <v>244081</v>
      </c>
      <c r="AS339">
        <v>244081</v>
      </c>
      <c r="AT339">
        <v>244081</v>
      </c>
      <c r="AU339">
        <v>244081</v>
      </c>
      <c r="AV339">
        <v>244081</v>
      </c>
      <c r="AW339">
        <v>244081</v>
      </c>
      <c r="AX339">
        <v>244081</v>
      </c>
      <c r="AY339">
        <v>244081</v>
      </c>
      <c r="AZ339">
        <v>241362.706863559</v>
      </c>
      <c r="BA339">
        <v>238674.68694615501</v>
      </c>
      <c r="BB339">
        <v>236016.60309953199</v>
      </c>
      <c r="BC339">
        <v>233388.12193020101</v>
      </c>
      <c r="BD339">
        <v>230788.91375762899</v>
      </c>
      <c r="BE339">
        <v>228218.65257288399</v>
      </c>
      <c r="BF339">
        <v>225677.01599774501</v>
      </c>
      <c r="BG339">
        <v>223163.68524426999</v>
      </c>
      <c r="BH339">
        <v>220678.34507480799</v>
      </c>
      <c r="BI339">
        <v>218220.68376246601</v>
      </c>
      <c r="BJ339">
        <v>215790.39305200201</v>
      </c>
      <c r="BK339">
        <v>213387.16812116801</v>
      </c>
      <c r="BL339">
        <v>211010.707542474</v>
      </c>
      <c r="BM339">
        <v>208660.713245383</v>
      </c>
      <c r="BN339">
        <v>206336.89047892601</v>
      </c>
      <c r="BO339">
        <v>204038.947774728</v>
      </c>
      <c r="BP339">
        <v>201766.59691045599</v>
      </c>
      <c r="BQ339">
        <v>199519.552873662</v>
      </c>
      <c r="BR339">
        <v>197297.533826042</v>
      </c>
      <c r="BS339">
        <v>195100.26106808099</v>
      </c>
      <c r="BT339">
        <v>192927.459004098</v>
      </c>
      <c r="BU339">
        <v>190778.85510767999</v>
      </c>
      <c r="BV339">
        <v>188654.179887498</v>
      </c>
      <c r="BW339">
        <v>186553.16685350999</v>
      </c>
      <c r="BX339">
        <v>184475.55248352999</v>
      </c>
      <c r="BY339">
        <v>182421.07619018</v>
      </c>
      <c r="BZ339">
        <v>180389.48028820599</v>
      </c>
      <c r="CA339">
        <v>178380.50996215301</v>
      </c>
      <c r="CB339">
        <v>176393.91323440699</v>
      </c>
      <c r="CC339">
        <v>174429.44093359401</v>
      </c>
      <c r="CD339" s="8" t="b">
        <f>IF(ISNUMBER(VLOOKUP(A339,profiles_2021!A:A,1,FALSE)),TRUE,FALSE)</f>
        <v>1</v>
      </c>
      <c r="CE339" t="str">
        <f>INDEX('C5 - Emissions methodology 2018'!$A$2:$K$2628,MATCH($A339,'C5 - Emissions methodology 2018'!$A$2:$A$2628,0),MATCH(CE$1,'C5 - Emissions methodology 2018'!$A$1:$K$1,0))</f>
        <v>Services</v>
      </c>
    </row>
    <row r="340" spans="1:83" hidden="1" x14ac:dyDescent="0.25">
      <c r="A340">
        <v>13627</v>
      </c>
      <c r="B340" t="s">
        <v>407</v>
      </c>
      <c r="C340" t="s">
        <v>165</v>
      </c>
      <c r="D340">
        <v>2012</v>
      </c>
      <c r="E340" t="s">
        <v>105</v>
      </c>
      <c r="F340" t="s">
        <v>54</v>
      </c>
      <c r="G340">
        <v>2012</v>
      </c>
      <c r="H340">
        <v>8439</v>
      </c>
      <c r="I340">
        <v>100</v>
      </c>
      <c r="J340">
        <v>2020</v>
      </c>
      <c r="K340">
        <v>65</v>
      </c>
      <c r="L340">
        <v>78</v>
      </c>
      <c r="M340">
        <v>2017</v>
      </c>
      <c r="N340">
        <v>4219</v>
      </c>
      <c r="O340" t="s">
        <v>24</v>
      </c>
      <c r="P340">
        <v>3.6353669357585399</v>
      </c>
      <c r="Q340">
        <v>1</v>
      </c>
      <c r="R340" t="s">
        <v>25</v>
      </c>
      <c r="S340">
        <v>2953.65</v>
      </c>
      <c r="T340">
        <v>-1.11368485725649E-2</v>
      </c>
      <c r="AQ340">
        <v>8439</v>
      </c>
      <c r="AR340">
        <v>7595</v>
      </c>
      <c r="AS340">
        <v>6751</v>
      </c>
      <c r="AT340">
        <v>5907</v>
      </c>
      <c r="AU340">
        <v>5063</v>
      </c>
      <c r="AV340">
        <v>4219</v>
      </c>
      <c r="AW340">
        <v>3797.2166666666599</v>
      </c>
      <c r="AX340">
        <v>3375.4333333333302</v>
      </c>
      <c r="AY340">
        <v>2953.65</v>
      </c>
      <c r="AZ340">
        <v>2920.7556472136398</v>
      </c>
      <c r="BA340">
        <v>2888.2276338531601</v>
      </c>
      <c r="BB340">
        <v>2856.06188005184</v>
      </c>
      <c r="BC340">
        <v>2824.25435137982</v>
      </c>
      <c r="BD340">
        <v>2792.8010583381001</v>
      </c>
      <c r="BE340">
        <v>2761.6980558580899</v>
      </c>
      <c r="BF340">
        <v>2730.9414428068499</v>
      </c>
      <c r="BG340">
        <v>2700.52736149777</v>
      </c>
      <c r="BH340">
        <v>2670.4519972067001</v>
      </c>
      <c r="BI340">
        <v>2640.7115776935002</v>
      </c>
      <c r="BJ340">
        <v>2611.3023727289101</v>
      </c>
      <c r="BK340">
        <v>2582.2206936266498</v>
      </c>
      <c r="BL340">
        <v>2553.4628927807898</v>
      </c>
      <c r="BM340">
        <v>2525.0253632082299</v>
      </c>
      <c r="BN340">
        <v>2496.9045380962898</v>
      </c>
      <c r="BO340">
        <v>2469.0968903553598</v>
      </c>
      <c r="BP340">
        <v>2441.59893217648</v>
      </c>
      <c r="BQ340">
        <v>2414.4072145938999</v>
      </c>
      <c r="BR340">
        <v>2387.5183270524599</v>
      </c>
      <c r="BS340">
        <v>2360.9288969798499</v>
      </c>
      <c r="BT340">
        <v>2334.63558936359</v>
      </c>
      <c r="BU340">
        <v>2308.6351063327302</v>
      </c>
      <c r="BV340">
        <v>2282.9241867441901</v>
      </c>
      <c r="BW340">
        <v>2257.4996057737799</v>
      </c>
      <c r="BX340">
        <v>2232.3581745116498</v>
      </c>
      <c r="BY340">
        <v>2207.4967395623898</v>
      </c>
      <c r="BZ340">
        <v>2182.9121826494502</v>
      </c>
      <c r="CA340">
        <v>2158.6014202240799</v>
      </c>
      <c r="CB340">
        <v>2134.56140307852</v>
      </c>
      <c r="CC340">
        <v>2110.7891159635901</v>
      </c>
      <c r="CD340" s="8" t="b">
        <f>IF(ISNUMBER(VLOOKUP(A340,profiles_2021!A:A,1,FALSE)),TRUE,FALSE)</f>
        <v>0</v>
      </c>
      <c r="CE340" t="str">
        <f>INDEX('C5 - Emissions methodology 2018'!$A$2:$K$2628,MATCH($A340,'C5 - Emissions methodology 2018'!$A$2:$A$2628,0),MATCH(CE$1,'C5 - Emissions methodology 2018'!$A$1:$K$1,0))</f>
        <v>Services</v>
      </c>
    </row>
    <row r="341" spans="1:83" x14ac:dyDescent="0.25">
      <c r="A341">
        <v>52854</v>
      </c>
      <c r="B341" t="s">
        <v>408</v>
      </c>
      <c r="C341" t="s">
        <v>27</v>
      </c>
      <c r="D341">
        <v>2017</v>
      </c>
      <c r="E341" t="s">
        <v>28</v>
      </c>
      <c r="F341" t="s">
        <v>23</v>
      </c>
      <c r="G341">
        <v>2016</v>
      </c>
      <c r="H341">
        <v>51616.94</v>
      </c>
      <c r="I341">
        <v>98</v>
      </c>
      <c r="J341">
        <v>2030</v>
      </c>
      <c r="K341">
        <v>15</v>
      </c>
      <c r="L341">
        <v>3.62</v>
      </c>
      <c r="M341">
        <v>2017</v>
      </c>
      <c r="N341">
        <v>51336.6600158</v>
      </c>
      <c r="O341" t="s">
        <v>45</v>
      </c>
      <c r="P341">
        <v>2.7802490641330202</v>
      </c>
      <c r="Q341">
        <v>1</v>
      </c>
      <c r="R341" t="s">
        <v>25</v>
      </c>
      <c r="S341">
        <v>43874.398999999998</v>
      </c>
      <c r="T341">
        <v>-1.11368485725649E-2</v>
      </c>
      <c r="AU341">
        <v>51616.94</v>
      </c>
      <c r="AV341">
        <v>51336.6600158</v>
      </c>
      <c r="AW341">
        <v>50762.639937661501</v>
      </c>
      <c r="AX341">
        <v>50188.619859523002</v>
      </c>
      <c r="AY341">
        <v>49614.599781384597</v>
      </c>
      <c r="AZ341">
        <v>49040.579703246098</v>
      </c>
      <c r="BA341">
        <v>48466.559625107599</v>
      </c>
      <c r="BB341">
        <v>47892.539546969201</v>
      </c>
      <c r="BC341">
        <v>47318.519468830702</v>
      </c>
      <c r="BD341">
        <v>46744.499390692297</v>
      </c>
      <c r="BE341">
        <v>46170.479312553798</v>
      </c>
      <c r="BF341">
        <v>45596.459234415299</v>
      </c>
      <c r="BG341">
        <v>45022.439156276901</v>
      </c>
      <c r="BH341">
        <v>44448.419078138402</v>
      </c>
      <c r="BI341">
        <v>43874.398999999998</v>
      </c>
      <c r="BJ341">
        <v>43385.776462124697</v>
      </c>
      <c r="BK341">
        <v>42902.595639462801</v>
      </c>
      <c r="BL341">
        <v>42424.795928456202</v>
      </c>
      <c r="BM341">
        <v>41952.317400478998</v>
      </c>
      <c r="BN341">
        <v>41485.100794321697</v>
      </c>
      <c r="BO341">
        <v>41023.087508757701</v>
      </c>
      <c r="BP341">
        <v>40566.219595193601</v>
      </c>
      <c r="BQ341">
        <v>40114.439750400503</v>
      </c>
      <c r="BR341">
        <v>39667.691309326998</v>
      </c>
      <c r="BS341">
        <v>39225.918237991798</v>
      </c>
      <c r="BT341">
        <v>38789.065126455498</v>
      </c>
      <c r="BU341">
        <v>38357.077181870802</v>
      </c>
      <c r="BV341">
        <v>37929.9002216101</v>
      </c>
      <c r="BW341">
        <v>37507.480666469499</v>
      </c>
      <c r="BX341">
        <v>37089.765533948601</v>
      </c>
      <c r="BY341">
        <v>36676.702431605103</v>
      </c>
      <c r="BZ341">
        <v>36268.239550483297</v>
      </c>
      <c r="CA341">
        <v>35864.325658616101</v>
      </c>
      <c r="CB341">
        <v>35464.910094598898</v>
      </c>
      <c r="CC341">
        <v>35069.942761235703</v>
      </c>
      <c r="CD341" s="8" t="b">
        <f>IF(ISNUMBER(VLOOKUP(A341,profiles_2021!A:A,1,FALSE)),TRUE,FALSE)</f>
        <v>1</v>
      </c>
      <c r="CE341" t="str">
        <f>INDEX('C5 - Emissions methodology 2018'!$A$2:$K$2628,MATCH($A341,'C5 - Emissions methodology 2018'!$A$2:$A$2628,0),MATCH(CE$1,'C5 - Emissions methodology 2018'!$A$1:$K$1,0))</f>
        <v>Manufacturing</v>
      </c>
    </row>
    <row r="342" spans="1:83" hidden="1" x14ac:dyDescent="0.25">
      <c r="A342">
        <v>21459</v>
      </c>
      <c r="B342" t="s">
        <v>409</v>
      </c>
      <c r="C342" t="s">
        <v>43</v>
      </c>
      <c r="D342">
        <v>2015</v>
      </c>
      <c r="E342" t="s">
        <v>49</v>
      </c>
      <c r="F342" t="s">
        <v>50</v>
      </c>
      <c r="G342">
        <v>2014</v>
      </c>
      <c r="H342">
        <v>41108.47</v>
      </c>
      <c r="I342">
        <v>100</v>
      </c>
      <c r="J342">
        <v>2020</v>
      </c>
      <c r="K342">
        <v>14</v>
      </c>
      <c r="L342">
        <v>0</v>
      </c>
      <c r="M342">
        <v>2017</v>
      </c>
      <c r="N342">
        <v>41108.47</v>
      </c>
      <c r="O342" t="s">
        <v>24</v>
      </c>
      <c r="P342">
        <v>2.45536996450554</v>
      </c>
      <c r="Q342">
        <v>1</v>
      </c>
      <c r="R342" t="s">
        <v>25</v>
      </c>
      <c r="S342">
        <v>35353.284200000002</v>
      </c>
      <c r="T342">
        <v>-1.11368485725649E-2</v>
      </c>
      <c r="AS342">
        <v>41108.47</v>
      </c>
      <c r="AT342">
        <v>41108.47</v>
      </c>
      <c r="AU342">
        <v>41108.47</v>
      </c>
      <c r="AV342">
        <v>41108.47</v>
      </c>
      <c r="AW342">
        <v>39190.074733333298</v>
      </c>
      <c r="AX342">
        <v>37271.679466666603</v>
      </c>
      <c r="AY342">
        <v>35353.284200000002</v>
      </c>
      <c r="AZ342">
        <v>34959.560027321699</v>
      </c>
      <c r="BA342">
        <v>34570.220701133898</v>
      </c>
      <c r="BB342">
        <v>34185.217388065197</v>
      </c>
      <c r="BC342">
        <v>33804.501798594203</v>
      </c>
      <c r="BD342">
        <v>33428.026180992201</v>
      </c>
      <c r="BE342">
        <v>33055.743315334803</v>
      </c>
      <c r="BF342">
        <v>32687.606507578301</v>
      </c>
      <c r="BG342">
        <v>32323.5695837038</v>
      </c>
      <c r="BH342">
        <v>31963.586883925302</v>
      </c>
      <c r="BI342">
        <v>31607.613256962999</v>
      </c>
      <c r="BJ342">
        <v>31255.604054380001</v>
      </c>
      <c r="BK342">
        <v>30907.515124982401</v>
      </c>
      <c r="BL342">
        <v>30563.302809281198</v>
      </c>
      <c r="BM342">
        <v>30222.923934016799</v>
      </c>
      <c r="BN342">
        <v>29886.3358067435</v>
      </c>
      <c r="BO342">
        <v>29553.496210474899</v>
      </c>
      <c r="BP342">
        <v>29224.363398388999</v>
      </c>
      <c r="BQ342">
        <v>28898.8960885915</v>
      </c>
      <c r="BR342">
        <v>28577.053458938601</v>
      </c>
      <c r="BS342">
        <v>28258.7951419163</v>
      </c>
      <c r="BT342">
        <v>27944.0812195777</v>
      </c>
      <c r="BU342">
        <v>27632.872218535798</v>
      </c>
      <c r="BV342">
        <v>27325.1291050129</v>
      </c>
      <c r="BW342">
        <v>27020.813279944599</v>
      </c>
      <c r="BX342">
        <v>26719.886574138302</v>
      </c>
      <c r="BY342">
        <v>26422.311243486001</v>
      </c>
      <c r="BZ342">
        <v>26128.0499642301</v>
      </c>
      <c r="CA342">
        <v>25837.065828282099</v>
      </c>
      <c r="CB342">
        <v>25549.322338593101</v>
      </c>
      <c r="CC342">
        <v>25264.783404576501</v>
      </c>
      <c r="CD342" s="8" t="b">
        <f>IF(ISNUMBER(VLOOKUP(A342,profiles_2021!A:A,1,FALSE)),TRUE,FALSE)</f>
        <v>0</v>
      </c>
      <c r="CE342" t="str">
        <f>INDEX('C5 - Emissions methodology 2018'!$A$2:$K$2628,MATCH($A342,'C5 - Emissions methodology 2018'!$A$2:$A$2628,0),MATCH(CE$1,'C5 - Emissions methodology 2018'!$A$1:$K$1,0))</f>
        <v>Services</v>
      </c>
    </row>
    <row r="343" spans="1:83" x14ac:dyDescent="0.25">
      <c r="A343">
        <v>37113</v>
      </c>
      <c r="B343" t="s">
        <v>410</v>
      </c>
      <c r="C343" t="s">
        <v>211</v>
      </c>
      <c r="D343">
        <v>2015</v>
      </c>
      <c r="E343" t="s">
        <v>44</v>
      </c>
      <c r="F343" t="s">
        <v>33</v>
      </c>
      <c r="G343">
        <v>2014</v>
      </c>
      <c r="H343">
        <v>91978</v>
      </c>
      <c r="I343">
        <v>100</v>
      </c>
      <c r="J343">
        <v>2019</v>
      </c>
      <c r="K343">
        <v>15</v>
      </c>
      <c r="L343">
        <v>13</v>
      </c>
      <c r="M343">
        <v>2018</v>
      </c>
      <c r="N343">
        <v>75723</v>
      </c>
      <c r="O343" t="s">
        <v>24</v>
      </c>
      <c r="P343">
        <v>2.4648880998804898</v>
      </c>
      <c r="Q343">
        <v>1</v>
      </c>
      <c r="R343" t="s">
        <v>25</v>
      </c>
      <c r="S343">
        <v>78181.3</v>
      </c>
      <c r="T343">
        <v>-1.11368485725649E-2</v>
      </c>
      <c r="AS343">
        <v>91978</v>
      </c>
      <c r="AT343">
        <v>87914.25</v>
      </c>
      <c r="AU343">
        <v>83850.5</v>
      </c>
      <c r="AV343">
        <v>79786.75</v>
      </c>
      <c r="AW343">
        <v>75723</v>
      </c>
      <c r="AX343">
        <v>78181.3</v>
      </c>
      <c r="AY343">
        <v>77310.606700693694</v>
      </c>
      <c r="AZ343">
        <v>76449.610180814896</v>
      </c>
      <c r="BA343">
        <v>75598.202448799595</v>
      </c>
      <c r="BB343">
        <v>74756.2767157692</v>
      </c>
      <c r="BC343">
        <v>73923.727382136902</v>
      </c>
      <c r="BD343">
        <v>73100.450024362493</v>
      </c>
      <c r="BE343">
        <v>72286.3413818548</v>
      </c>
      <c r="BF343">
        <v>71481.299344020401</v>
      </c>
      <c r="BG343">
        <v>70685.222937455794</v>
      </c>
      <c r="BH343">
        <v>69898.012313283398</v>
      </c>
      <c r="BI343">
        <v>69119.568734627101</v>
      </c>
      <c r="BJ343">
        <v>68349.794564228505</v>
      </c>
      <c r="BK343">
        <v>67588.593252200793</v>
      </c>
      <c r="BL343">
        <v>66835.869323918305</v>
      </c>
      <c r="BM343">
        <v>66091.528368042098</v>
      </c>
      <c r="BN343">
        <v>65355.477024677901</v>
      </c>
      <c r="BO343">
        <v>64627.622973666301</v>
      </c>
      <c r="BP343">
        <v>63907.874923003699</v>
      </c>
      <c r="BQ343">
        <v>63196.142597391801</v>
      </c>
      <c r="BR343">
        <v>62492.336726914502</v>
      </c>
      <c r="BS343">
        <v>61796.369035841097</v>
      </c>
      <c r="BT343">
        <v>61108.152231554603</v>
      </c>
      <c r="BU343">
        <v>60427.599993602496</v>
      </c>
      <c r="BV343">
        <v>59754.626962870199</v>
      </c>
      <c r="BW343">
        <v>59089.1487308746</v>
      </c>
      <c r="BX343">
        <v>58431.081829177099</v>
      </c>
      <c r="BY343">
        <v>57780.343718914402</v>
      </c>
      <c r="BZ343">
        <v>57136.852780446097</v>
      </c>
      <c r="CA343">
        <v>56500.528303117397</v>
      </c>
      <c r="CB343">
        <v>55871.290475135604</v>
      </c>
      <c r="CC343">
        <v>55249.060373560198</v>
      </c>
      <c r="CD343" s="8" t="b">
        <f>IF(ISNUMBER(VLOOKUP(A343,profiles_2021!A:A,1,FALSE)),TRUE,FALSE)</f>
        <v>1</v>
      </c>
      <c r="CE343" t="str">
        <f>INDEX('C5 - Emissions methodology 2018'!$A$2:$K$2628,MATCH($A343,'C5 - Emissions methodology 2018'!$A$2:$A$2628,0),MATCH(CE$1,'C5 - Emissions methodology 2018'!$A$1:$K$1,0))</f>
        <v>Materials</v>
      </c>
    </row>
    <row r="344" spans="1:83" hidden="1" x14ac:dyDescent="0.25">
      <c r="A344">
        <v>13909</v>
      </c>
      <c r="B344" t="s">
        <v>411</v>
      </c>
      <c r="C344" t="s">
        <v>59</v>
      </c>
      <c r="D344">
        <v>2006</v>
      </c>
      <c r="E344" t="s">
        <v>28</v>
      </c>
      <c r="F344" t="s">
        <v>23</v>
      </c>
      <c r="G344">
        <v>2005</v>
      </c>
      <c r="H344">
        <v>26653.41</v>
      </c>
      <c r="I344">
        <v>90</v>
      </c>
      <c r="J344">
        <v>2020</v>
      </c>
      <c r="K344">
        <v>23</v>
      </c>
      <c r="L344">
        <v>43.83</v>
      </c>
      <c r="M344">
        <v>2018</v>
      </c>
      <c r="N344">
        <v>23966.506391309998</v>
      </c>
      <c r="O344" t="s">
        <v>24</v>
      </c>
      <c r="P344">
        <v>2.7753685189995401</v>
      </c>
      <c r="Q344">
        <v>1</v>
      </c>
      <c r="R344" t="s">
        <v>25</v>
      </c>
      <c r="S344">
        <v>20523.125700000001</v>
      </c>
      <c r="T344">
        <v>-1.11368485725649E-2</v>
      </c>
      <c r="AJ344">
        <v>26653.41</v>
      </c>
      <c r="AK344">
        <v>26446.725107023802</v>
      </c>
      <c r="AL344">
        <v>26240.0402140476</v>
      </c>
      <c r="AM344">
        <v>26033.3553210715</v>
      </c>
      <c r="AN344">
        <v>25826.670428095302</v>
      </c>
      <c r="AO344">
        <v>25619.985535119202</v>
      </c>
      <c r="AP344">
        <v>25413.300642143</v>
      </c>
      <c r="AQ344">
        <v>25206.6157491669</v>
      </c>
      <c r="AR344">
        <v>24999.930856190698</v>
      </c>
      <c r="AS344">
        <v>24793.245963214598</v>
      </c>
      <c r="AT344">
        <v>24586.5610702384</v>
      </c>
      <c r="AU344">
        <v>24379.8761772623</v>
      </c>
      <c r="AV344">
        <v>24173.191284286098</v>
      </c>
      <c r="AW344">
        <v>23966.506391309998</v>
      </c>
      <c r="AX344">
        <v>22244.816045654999</v>
      </c>
      <c r="AY344">
        <v>20523.125700000001</v>
      </c>
      <c r="AZ344">
        <v>20294.562756843301</v>
      </c>
      <c r="BA344">
        <v>20068.545284574</v>
      </c>
      <c r="BB344">
        <v>19845.044934668</v>
      </c>
      <c r="BC344">
        <v>19624.0336743148</v>
      </c>
      <c r="BD344">
        <v>19405.483782901101</v>
      </c>
      <c r="BE344">
        <v>19189.367848533599</v>
      </c>
      <c r="BF344">
        <v>18975.658764601201</v>
      </c>
      <c r="BG344">
        <v>18764.329726375199</v>
      </c>
      <c r="BH344">
        <v>18555.3542276468</v>
      </c>
      <c r="BI344">
        <v>18348.7060574032</v>
      </c>
      <c r="BJ344">
        <v>18144.359296539398</v>
      </c>
      <c r="BK344">
        <v>17942.2883146077</v>
      </c>
      <c r="BL344">
        <v>17742.4677666026</v>
      </c>
      <c r="BM344">
        <v>17544.872589782299</v>
      </c>
      <c r="BN344">
        <v>17349.478000525</v>
      </c>
      <c r="BO344">
        <v>17156.259491220098</v>
      </c>
      <c r="BP344">
        <v>16965.1928271947</v>
      </c>
      <c r="BQ344">
        <v>16776.2540436739</v>
      </c>
      <c r="BR344">
        <v>16589.419442774601</v>
      </c>
      <c r="BS344">
        <v>16404.665590533699</v>
      </c>
      <c r="BT344">
        <v>16221.9693139683</v>
      </c>
      <c r="BU344">
        <v>16041.3076981699</v>
      </c>
      <c r="BV344">
        <v>15862.6580834294</v>
      </c>
      <c r="BW344">
        <v>15685.9980623959</v>
      </c>
      <c r="BX344">
        <v>15511.3054772654</v>
      </c>
      <c r="BY344">
        <v>15338.558417002299</v>
      </c>
      <c r="BZ344">
        <v>15167.735214590701</v>
      </c>
      <c r="CA344">
        <v>14998.8144443171</v>
      </c>
      <c r="CB344">
        <v>14831.7749190827</v>
      </c>
      <c r="CC344">
        <v>14666.5956877465</v>
      </c>
      <c r="CD344" s="8" t="b">
        <f>IF(ISNUMBER(VLOOKUP(A344,profiles_2021!A:A,1,FALSE)),TRUE,FALSE)</f>
        <v>0</v>
      </c>
      <c r="CE344" t="str">
        <f>INDEX('C5 - Emissions methodology 2018'!$A$2:$K$2628,MATCH($A344,'C5 - Emissions methodology 2018'!$A$2:$A$2628,0),MATCH(CE$1,'C5 - Emissions methodology 2018'!$A$1:$K$1,0))</f>
        <v>Biotech, health care &amp; pharma</v>
      </c>
    </row>
    <row r="345" spans="1:83" x14ac:dyDescent="0.25">
      <c r="A345">
        <v>23140</v>
      </c>
      <c r="B345" t="s">
        <v>412</v>
      </c>
      <c r="C345" t="s">
        <v>65</v>
      </c>
      <c r="D345">
        <v>2017</v>
      </c>
      <c r="E345" t="s">
        <v>28</v>
      </c>
      <c r="F345" t="s">
        <v>23</v>
      </c>
      <c r="G345">
        <v>2011</v>
      </c>
      <c r="H345">
        <v>34847</v>
      </c>
      <c r="I345">
        <v>100</v>
      </c>
      <c r="J345">
        <v>2025</v>
      </c>
      <c r="K345">
        <v>100</v>
      </c>
      <c r="L345">
        <v>39.799999999999997</v>
      </c>
      <c r="M345">
        <v>2017</v>
      </c>
      <c r="N345">
        <v>20977.894</v>
      </c>
      <c r="O345" t="s">
        <v>24</v>
      </c>
      <c r="P345">
        <v>3.6478083627487798</v>
      </c>
      <c r="Q345">
        <v>1</v>
      </c>
      <c r="R345" t="s">
        <v>25</v>
      </c>
      <c r="S345">
        <v>0</v>
      </c>
      <c r="T345">
        <v>-1.11368485725649E-2</v>
      </c>
      <c r="AP345">
        <v>34847</v>
      </c>
      <c r="AQ345">
        <v>32535.482333333301</v>
      </c>
      <c r="AR345">
        <v>30223.964666666601</v>
      </c>
      <c r="AS345">
        <v>27912.447</v>
      </c>
      <c r="AT345">
        <v>25600.929333333301</v>
      </c>
      <c r="AU345">
        <v>23289.411666666601</v>
      </c>
      <c r="AV345">
        <v>20977.894</v>
      </c>
      <c r="AW345">
        <v>18355.65725</v>
      </c>
      <c r="AX345">
        <v>15733.4205</v>
      </c>
      <c r="AY345">
        <v>13111.18375</v>
      </c>
      <c r="AZ345">
        <v>10488.947</v>
      </c>
      <c r="BA345">
        <v>7866.7102500000001</v>
      </c>
      <c r="BB345">
        <v>5244.4735000000001</v>
      </c>
      <c r="BC345">
        <v>2622.23675</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s="8" t="b">
        <f>IF(ISNUMBER(VLOOKUP(A345,profiles_2021!A:A,1,FALSE)),TRUE,FALSE)</f>
        <v>1</v>
      </c>
      <c r="CE345" t="str">
        <f>INDEX('C5 - Emissions methodology 2018'!$A$2:$K$2628,MATCH($A345,'C5 - Emissions methodology 2018'!$A$2:$A$2628,0),MATCH(CE$1,'C5 - Emissions methodology 2018'!$A$1:$K$1,0))</f>
        <v>Services</v>
      </c>
    </row>
    <row r="346" spans="1:83" x14ac:dyDescent="0.25">
      <c r="A346">
        <v>14049</v>
      </c>
      <c r="B346" t="s">
        <v>413</v>
      </c>
      <c r="C346" t="s">
        <v>48</v>
      </c>
      <c r="D346">
        <v>2018</v>
      </c>
      <c r="E346" t="s">
        <v>22</v>
      </c>
      <c r="F346" t="s">
        <v>23</v>
      </c>
      <c r="G346">
        <v>2017</v>
      </c>
      <c r="H346">
        <v>17309</v>
      </c>
      <c r="I346">
        <v>95</v>
      </c>
      <c r="J346">
        <v>2032</v>
      </c>
      <c r="K346">
        <v>50</v>
      </c>
      <c r="L346">
        <v>0</v>
      </c>
      <c r="M346">
        <v>2017</v>
      </c>
      <c r="N346">
        <v>17309</v>
      </c>
      <c r="O346" t="s">
        <v>45</v>
      </c>
      <c r="P346">
        <v>3.1012212430951198</v>
      </c>
      <c r="Q346">
        <v>1</v>
      </c>
      <c r="R346" t="s">
        <v>25</v>
      </c>
      <c r="S346">
        <v>8654.5</v>
      </c>
      <c r="T346">
        <v>-1.11368485725649E-2</v>
      </c>
      <c r="AV346">
        <v>17309</v>
      </c>
      <c r="AW346">
        <v>16732.0333333333</v>
      </c>
      <c r="AX346">
        <v>16155.0666666666</v>
      </c>
      <c r="AY346">
        <v>15578.1</v>
      </c>
      <c r="AZ346">
        <v>15001.1333333333</v>
      </c>
      <c r="BA346">
        <v>14424.166666666601</v>
      </c>
      <c r="BB346">
        <v>13847.2</v>
      </c>
      <c r="BC346">
        <v>13270.233333333301</v>
      </c>
      <c r="BD346">
        <v>12693.266666666599</v>
      </c>
      <c r="BE346">
        <v>12116.3</v>
      </c>
      <c r="BF346">
        <v>11539.333333333299</v>
      </c>
      <c r="BG346">
        <v>10962.366666666599</v>
      </c>
      <c r="BH346">
        <v>10385.4</v>
      </c>
      <c r="BI346">
        <v>9808.4333333333307</v>
      </c>
      <c r="BJ346">
        <v>9231.4666666666599</v>
      </c>
      <c r="BK346">
        <v>8654.5</v>
      </c>
      <c r="BL346">
        <v>8558.1161440287306</v>
      </c>
      <c r="BM346">
        <v>8462.8057004662605</v>
      </c>
      <c r="BN346">
        <v>8368.5567148811297</v>
      </c>
      <c r="BO346">
        <v>8275.3573659765807</v>
      </c>
      <c r="BP346">
        <v>8183.1959641078402</v>
      </c>
      <c r="BQ346">
        <v>8092.0609498159401</v>
      </c>
      <c r="BR346">
        <v>8001.9408923778801</v>
      </c>
      <c r="BS346">
        <v>7912.8244883728503</v>
      </c>
      <c r="BT346">
        <v>7824.7005602645604</v>
      </c>
      <c r="BU346">
        <v>7737.5580549992301</v>
      </c>
      <c r="BV346">
        <v>7651.3860426192696</v>
      </c>
      <c r="BW346">
        <v>7566.1737148923803</v>
      </c>
      <c r="BX346">
        <v>7481.9103839559102</v>
      </c>
      <c r="BY346">
        <v>7398.5854809762895</v>
      </c>
      <c r="BZ346">
        <v>7316.1885548234804</v>
      </c>
      <c r="CA346">
        <v>7234.7092707600796</v>
      </c>
      <c r="CB346">
        <v>7154.1374091450898</v>
      </c>
      <c r="CC346">
        <v>7074.4628641521203</v>
      </c>
      <c r="CD346" s="8" t="b">
        <f>IF(ISNUMBER(VLOOKUP(A346,profiles_2021!A:A,1,FALSE)),TRUE,FALSE)</f>
        <v>1</v>
      </c>
      <c r="CE346" t="str">
        <f>INDEX('C5 - Emissions methodology 2018'!$A$2:$K$2628,MATCH($A346,'C5 - Emissions methodology 2018'!$A$2:$A$2628,0),MATCH(CE$1,'C5 - Emissions methodology 2018'!$A$1:$K$1,0))</f>
        <v>Power generation</v>
      </c>
    </row>
    <row r="347" spans="1:83" x14ac:dyDescent="0.25">
      <c r="A347">
        <v>13793</v>
      </c>
      <c r="B347" t="s">
        <v>414</v>
      </c>
      <c r="C347" t="s">
        <v>415</v>
      </c>
      <c r="D347">
        <v>2016</v>
      </c>
      <c r="E347" t="s">
        <v>88</v>
      </c>
      <c r="F347" t="s">
        <v>54</v>
      </c>
      <c r="G347">
        <v>2013</v>
      </c>
      <c r="H347">
        <v>70383</v>
      </c>
      <c r="I347">
        <v>100</v>
      </c>
      <c r="J347">
        <v>2025</v>
      </c>
      <c r="K347">
        <v>14</v>
      </c>
      <c r="L347">
        <v>33.57</v>
      </c>
      <c r="M347">
        <v>2017</v>
      </c>
      <c r="N347">
        <v>67075.139765999993</v>
      </c>
      <c r="O347" t="s">
        <v>24</v>
      </c>
      <c r="P347">
        <v>3.1278119163487799</v>
      </c>
      <c r="Q347">
        <v>1</v>
      </c>
      <c r="R347" t="s">
        <v>25</v>
      </c>
      <c r="S347">
        <v>60529.38</v>
      </c>
      <c r="T347">
        <v>-1.11368485725649E-2</v>
      </c>
      <c r="AR347">
        <v>70383</v>
      </c>
      <c r="AS347">
        <v>69556.034941499995</v>
      </c>
      <c r="AT347">
        <v>68729.069883000004</v>
      </c>
      <c r="AU347">
        <v>67902.104824499998</v>
      </c>
      <c r="AV347">
        <v>67075.139765999993</v>
      </c>
      <c r="AW347">
        <v>66256.919795249996</v>
      </c>
      <c r="AX347">
        <v>65438.6998245</v>
      </c>
      <c r="AY347">
        <v>64620.479853750003</v>
      </c>
      <c r="AZ347">
        <v>63802.259882999999</v>
      </c>
      <c r="BA347">
        <v>62984.039912250002</v>
      </c>
      <c r="BB347">
        <v>62165.819941499998</v>
      </c>
      <c r="BC347">
        <v>61347.599970750001</v>
      </c>
      <c r="BD347">
        <v>60529.38</v>
      </c>
      <c r="BE347">
        <v>59855.2734607487</v>
      </c>
      <c r="BF347">
        <v>59188.674343946899</v>
      </c>
      <c r="BG347">
        <v>58529.499040567498</v>
      </c>
      <c r="BH347">
        <v>57877.664872724599</v>
      </c>
      <c r="BI347">
        <v>57233.090083303403</v>
      </c>
      <c r="BJ347">
        <v>56595.693825705697</v>
      </c>
      <c r="BK347">
        <v>55965.396153709597</v>
      </c>
      <c r="BL347">
        <v>55342.1180114421</v>
      </c>
      <c r="BM347">
        <v>54725.7812234636</v>
      </c>
      <c r="BN347">
        <v>54116.308484962603</v>
      </c>
      <c r="BO347">
        <v>53513.623352059403</v>
      </c>
      <c r="BP347">
        <v>52917.650232218199</v>
      </c>
      <c r="BQ347">
        <v>52328.314374766</v>
      </c>
      <c r="BR347">
        <v>51745.5418615167</v>
      </c>
      <c r="BS347">
        <v>51169.259597499702</v>
      </c>
      <c r="BT347">
        <v>50599.395301791999</v>
      </c>
      <c r="BU347">
        <v>50035.877498452603</v>
      </c>
      <c r="BV347">
        <v>49478.635507557003</v>
      </c>
      <c r="BW347">
        <v>48927.599436332202</v>
      </c>
      <c r="BX347">
        <v>48382.700170390599</v>
      </c>
      <c r="BY347">
        <v>47843.869365061197</v>
      </c>
      <c r="BZ347">
        <v>47311.0394368169</v>
      </c>
      <c r="CA347">
        <v>46784.1435547984</v>
      </c>
      <c r="CB347">
        <v>46263.115632431502</v>
      </c>
      <c r="CC347">
        <v>45747.890319138001</v>
      </c>
      <c r="CD347" s="8" t="b">
        <f>IF(ISNUMBER(VLOOKUP(A347,profiles_2021!A:A,1,FALSE)),TRUE,FALSE)</f>
        <v>1</v>
      </c>
      <c r="CE347" t="str">
        <f>INDEX('C5 - Emissions methodology 2018'!$A$2:$K$2628,MATCH($A347,'C5 - Emissions methodology 2018'!$A$2:$A$2628,0),MATCH(CE$1,'C5 - Emissions methodology 2018'!$A$1:$K$1,0))</f>
        <v>Transportation services</v>
      </c>
    </row>
    <row r="348" spans="1:83" hidden="1" x14ac:dyDescent="0.25">
      <c r="A348">
        <v>831444</v>
      </c>
      <c r="B348" t="s">
        <v>416</v>
      </c>
      <c r="C348" t="s">
        <v>148</v>
      </c>
      <c r="D348">
        <v>2009</v>
      </c>
      <c r="E348" t="s">
        <v>49</v>
      </c>
      <c r="F348" t="s">
        <v>50</v>
      </c>
      <c r="G348">
        <v>2005</v>
      </c>
      <c r="H348">
        <v>0</v>
      </c>
      <c r="I348">
        <v>100</v>
      </c>
      <c r="J348">
        <v>2030</v>
      </c>
      <c r="K348">
        <v>100</v>
      </c>
      <c r="L348">
        <v>0</v>
      </c>
      <c r="M348">
        <v>2016</v>
      </c>
      <c r="N348">
        <v>4985</v>
      </c>
      <c r="O348" t="s">
        <v>24</v>
      </c>
      <c r="P348">
        <v>3.3204078303390201</v>
      </c>
      <c r="Q348">
        <v>1</v>
      </c>
      <c r="R348" t="s">
        <v>25</v>
      </c>
      <c r="S348">
        <v>0</v>
      </c>
      <c r="T348">
        <v>-1.11368485725649E-2</v>
      </c>
      <c r="AJ348">
        <v>0</v>
      </c>
      <c r="AK348">
        <v>453.18181818181802</v>
      </c>
      <c r="AL348">
        <v>906.36363636363603</v>
      </c>
      <c r="AM348">
        <v>1359.54545454545</v>
      </c>
      <c r="AN348">
        <v>1812.72727272727</v>
      </c>
      <c r="AO348">
        <v>2265.9090909090901</v>
      </c>
      <c r="AP348">
        <v>2719.0909090908999</v>
      </c>
      <c r="AQ348">
        <v>3172.2727272727202</v>
      </c>
      <c r="AR348">
        <v>3625.45454545454</v>
      </c>
      <c r="AS348">
        <v>4078.6363636363599</v>
      </c>
      <c r="AT348">
        <v>4531.8181818181802</v>
      </c>
      <c r="AU348">
        <v>4985</v>
      </c>
      <c r="AV348">
        <v>4628.9285714285697</v>
      </c>
      <c r="AW348">
        <v>4272.8571428571404</v>
      </c>
      <c r="AX348">
        <v>3916.7857142857101</v>
      </c>
      <c r="AY348">
        <v>3560.7142857142799</v>
      </c>
      <c r="AZ348">
        <v>3204.6428571428501</v>
      </c>
      <c r="BA348">
        <v>2848.5714285714198</v>
      </c>
      <c r="BB348">
        <v>2492.5</v>
      </c>
      <c r="BC348">
        <v>2136.4285714285702</v>
      </c>
      <c r="BD348">
        <v>1780.3571428571399</v>
      </c>
      <c r="BE348">
        <v>1424.2857142857099</v>
      </c>
      <c r="BF348">
        <v>1068.2142857142801</v>
      </c>
      <c r="BG348">
        <v>712.142857142857</v>
      </c>
      <c r="BH348">
        <v>356.07142857142799</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s="8" t="b">
        <f>IF(ISNUMBER(VLOOKUP(A348,profiles_2021!A:A,1,FALSE)),TRUE,FALSE)</f>
        <v>0</v>
      </c>
      <c r="CE348" t="str">
        <f>INDEX('C5 - Emissions methodology 2018'!$A$2:$K$2628,MATCH($A348,'C5 - Emissions methodology 2018'!$A$2:$A$2628,0),MATCH(CE$1,'C5 - Emissions methodology 2018'!$A$1:$K$1,0))</f>
        <v>Services</v>
      </c>
    </row>
    <row r="349" spans="1:83" hidden="1" x14ac:dyDescent="0.25">
      <c r="A349">
        <v>14112</v>
      </c>
      <c r="B349" t="s">
        <v>417</v>
      </c>
      <c r="C349" t="s">
        <v>65</v>
      </c>
      <c r="D349">
        <v>2018</v>
      </c>
      <c r="E349" t="s">
        <v>28</v>
      </c>
      <c r="F349" t="s">
        <v>23</v>
      </c>
      <c r="G349">
        <v>2017</v>
      </c>
      <c r="H349">
        <v>12170</v>
      </c>
      <c r="I349">
        <v>100</v>
      </c>
      <c r="J349">
        <v>2025</v>
      </c>
      <c r="K349">
        <v>13</v>
      </c>
      <c r="L349">
        <v>0</v>
      </c>
      <c r="M349">
        <v>2017</v>
      </c>
      <c r="N349">
        <v>12170</v>
      </c>
      <c r="O349" t="s">
        <v>45</v>
      </c>
      <c r="P349">
        <v>2.77780609504878</v>
      </c>
      <c r="Q349">
        <v>1</v>
      </c>
      <c r="R349" t="s">
        <v>25</v>
      </c>
      <c r="S349">
        <v>10587.9</v>
      </c>
      <c r="T349">
        <v>-1.11368485725649E-2</v>
      </c>
      <c r="AV349">
        <v>12170</v>
      </c>
      <c r="AW349">
        <v>11972.237499999999</v>
      </c>
      <c r="AX349">
        <v>11774.475</v>
      </c>
      <c r="AY349">
        <v>11576.7125</v>
      </c>
      <c r="AZ349">
        <v>11378.95</v>
      </c>
      <c r="BA349">
        <v>11181.1875</v>
      </c>
      <c r="BB349">
        <v>10983.424999999999</v>
      </c>
      <c r="BC349">
        <v>10785.6625</v>
      </c>
      <c r="BD349">
        <v>10587.9</v>
      </c>
      <c r="BE349">
        <v>10469.9841609985</v>
      </c>
      <c r="BF349">
        <v>10353.3815328403</v>
      </c>
      <c r="BG349">
        <v>10238.077490495099</v>
      </c>
      <c r="BH349">
        <v>10124.0575718092</v>
      </c>
      <c r="BI349">
        <v>10011.3074756921</v>
      </c>
      <c r="BJ349">
        <v>9899.8130603219397</v>
      </c>
      <c r="BK349">
        <v>9789.5603413724293</v>
      </c>
      <c r="BL349">
        <v>9680.5354902585805</v>
      </c>
      <c r="BM349">
        <v>9572.7248324022294</v>
      </c>
      <c r="BN349">
        <v>9466.1148455169296</v>
      </c>
      <c r="BO349">
        <v>9360.6921579119007</v>
      </c>
      <c r="BP349">
        <v>9256.4435468148404</v>
      </c>
      <c r="BQ349">
        <v>9153.3559367134694</v>
      </c>
      <c r="BR349">
        <v>9051.4163977155004</v>
      </c>
      <c r="BS349">
        <v>8950.61214392691</v>
      </c>
      <c r="BT349">
        <v>8850.9305318482402</v>
      </c>
      <c r="BU349">
        <v>8752.3590587887502</v>
      </c>
      <c r="BV349">
        <v>8654.8853612983094</v>
      </c>
      <c r="BW349">
        <v>8558.4972136166198</v>
      </c>
      <c r="BX349">
        <v>8463.1825261398499</v>
      </c>
      <c r="BY349">
        <v>8368.9293439042594</v>
      </c>
      <c r="BZ349">
        <v>8275.7258450866993</v>
      </c>
      <c r="CA349">
        <v>8183.5603395219096</v>
      </c>
      <c r="CB349">
        <v>8092.4212672362</v>
      </c>
      <c r="CC349">
        <v>8002.2971969975897</v>
      </c>
      <c r="CD349" s="8" t="b">
        <f>IF(ISNUMBER(VLOOKUP(A349,profiles_2021!A:A,1,FALSE)),TRUE,FALSE)</f>
        <v>0</v>
      </c>
      <c r="CE349" t="str">
        <f>INDEX('C5 - Emissions methodology 2018'!$A$2:$K$2628,MATCH($A349,'C5 - Emissions methodology 2018'!$A$2:$A$2628,0),MATCH(CE$1,'C5 - Emissions methodology 2018'!$A$1:$K$1,0))</f>
        <v>Services</v>
      </c>
    </row>
    <row r="350" spans="1:83" x14ac:dyDescent="0.25">
      <c r="A350">
        <v>35050</v>
      </c>
      <c r="B350" t="s">
        <v>418</v>
      </c>
      <c r="C350" t="s">
        <v>27</v>
      </c>
      <c r="D350">
        <v>2016</v>
      </c>
      <c r="E350" t="s">
        <v>88</v>
      </c>
      <c r="F350" t="s">
        <v>54</v>
      </c>
      <c r="G350">
        <v>2016</v>
      </c>
      <c r="H350">
        <v>13035</v>
      </c>
      <c r="I350">
        <v>100</v>
      </c>
      <c r="J350">
        <v>2030</v>
      </c>
      <c r="K350">
        <v>20</v>
      </c>
      <c r="L350">
        <v>0</v>
      </c>
      <c r="M350">
        <v>2017</v>
      </c>
      <c r="N350">
        <v>13035</v>
      </c>
      <c r="O350" t="s">
        <v>24</v>
      </c>
      <c r="P350">
        <v>3.1902452059390201</v>
      </c>
      <c r="Q350">
        <v>1</v>
      </c>
      <c r="R350" t="s">
        <v>25</v>
      </c>
      <c r="S350">
        <v>10428</v>
      </c>
      <c r="T350">
        <v>-1.11368485725649E-2</v>
      </c>
      <c r="AU350">
        <v>13035</v>
      </c>
      <c r="AV350">
        <v>13035</v>
      </c>
      <c r="AW350">
        <v>12834.461538461501</v>
      </c>
      <c r="AX350">
        <v>12633.923076923</v>
      </c>
      <c r="AY350">
        <v>12433.384615384601</v>
      </c>
      <c r="AZ350">
        <v>12232.8461538461</v>
      </c>
      <c r="BA350">
        <v>12032.307692307601</v>
      </c>
      <c r="BB350">
        <v>11831.7692307692</v>
      </c>
      <c r="BC350">
        <v>11631.2307692307</v>
      </c>
      <c r="BD350">
        <v>11430.692307692299</v>
      </c>
      <c r="BE350">
        <v>11230.1538461538</v>
      </c>
      <c r="BF350">
        <v>11029.615384615299</v>
      </c>
      <c r="BG350">
        <v>10829.0769230769</v>
      </c>
      <c r="BH350">
        <v>10628.538461538399</v>
      </c>
      <c r="BI350">
        <v>10428</v>
      </c>
      <c r="BJ350">
        <v>10311.8649430852</v>
      </c>
      <c r="BK350">
        <v>10197.0232647134</v>
      </c>
      <c r="BL350">
        <v>10083.460560723301</v>
      </c>
      <c r="BM350">
        <v>9971.1625873711691</v>
      </c>
      <c r="BN350">
        <v>9860.1152595431904</v>
      </c>
      <c r="BO350">
        <v>9750.3046489896205</v>
      </c>
      <c r="BP350">
        <v>9641.7169825774399</v>
      </c>
      <c r="BQ350">
        <v>9534.3386405629499</v>
      </c>
      <c r="BR350">
        <v>9428.1561548834507</v>
      </c>
      <c r="BS350">
        <v>9323.1562074680205</v>
      </c>
      <c r="BT350">
        <v>9219.3256285670795</v>
      </c>
      <c r="BU350">
        <v>9116.65139510056</v>
      </c>
      <c r="BV350">
        <v>9015.1206290244609</v>
      </c>
      <c r="BW350">
        <v>8914.7205957156093</v>
      </c>
      <c r="BX350">
        <v>8815.4387023744002</v>
      </c>
      <c r="BY350">
        <v>8717.2624964453298</v>
      </c>
      <c r="BZ350">
        <v>8620.1796640551092</v>
      </c>
      <c r="CA350">
        <v>8524.17802846823</v>
      </c>
      <c r="CB350">
        <v>8429.2455485595892</v>
      </c>
      <c r="CC350">
        <v>8335.3703173043195</v>
      </c>
      <c r="CD350" s="8" t="b">
        <f>IF(ISNUMBER(VLOOKUP(A350,profiles_2021!A:A,1,FALSE)),TRUE,FALSE)</f>
        <v>1</v>
      </c>
      <c r="CE350" t="str">
        <f>INDEX('C5 - Emissions methodology 2018'!$A$2:$K$2628,MATCH($A350,'C5 - Emissions methodology 2018'!$A$2:$A$2628,0),MATCH(CE$1,'C5 - Emissions methodology 2018'!$A$1:$K$1,0))</f>
        <v>Retail</v>
      </c>
    </row>
    <row r="351" spans="1:83" x14ac:dyDescent="0.25">
      <c r="A351">
        <v>31965</v>
      </c>
      <c r="B351" t="s">
        <v>419</v>
      </c>
      <c r="C351" t="s">
        <v>415</v>
      </c>
      <c r="D351">
        <v>2017</v>
      </c>
      <c r="E351" t="s">
        <v>22</v>
      </c>
      <c r="F351" t="s">
        <v>23</v>
      </c>
      <c r="G351">
        <v>2015</v>
      </c>
      <c r="H351">
        <v>74413.929999999993</v>
      </c>
      <c r="I351">
        <v>100</v>
      </c>
      <c r="J351">
        <v>2030</v>
      </c>
      <c r="K351">
        <v>25</v>
      </c>
      <c r="L351">
        <v>0</v>
      </c>
      <c r="M351">
        <v>2017</v>
      </c>
      <c r="N351">
        <v>74413.929999999993</v>
      </c>
      <c r="O351" t="s">
        <v>45</v>
      </c>
      <c r="P351">
        <v>2.9002513438320201</v>
      </c>
      <c r="Q351">
        <v>1</v>
      </c>
      <c r="R351" t="s">
        <v>25</v>
      </c>
      <c r="S351">
        <v>55810.447500000002</v>
      </c>
      <c r="T351">
        <v>-1.11368485725649E-2</v>
      </c>
      <c r="AT351">
        <v>74413.929999999993</v>
      </c>
      <c r="AU351">
        <v>74413.929999999993</v>
      </c>
      <c r="AV351">
        <v>74413.929999999993</v>
      </c>
      <c r="AW351">
        <v>72982.892884615299</v>
      </c>
      <c r="AX351">
        <v>71551.855769230693</v>
      </c>
      <c r="AY351">
        <v>70120.818653846101</v>
      </c>
      <c r="AZ351">
        <v>68689.781538461495</v>
      </c>
      <c r="BA351">
        <v>67258.744423076903</v>
      </c>
      <c r="BB351">
        <v>65827.707307692297</v>
      </c>
      <c r="BC351">
        <v>64396.670192307603</v>
      </c>
      <c r="BD351">
        <v>62965.633076922997</v>
      </c>
      <c r="BE351">
        <v>61534.595961538398</v>
      </c>
      <c r="BF351">
        <v>60103.558846153799</v>
      </c>
      <c r="BG351">
        <v>58672.5217307692</v>
      </c>
      <c r="BH351">
        <v>57241.484615384601</v>
      </c>
      <c r="BI351">
        <v>55810.447500000002</v>
      </c>
      <c r="BJ351">
        <v>55188.894997425399</v>
      </c>
      <c r="BK351">
        <v>54574.264630951897</v>
      </c>
      <c r="BL351">
        <v>53966.479309797898</v>
      </c>
      <c r="BM351">
        <v>53365.462801730202</v>
      </c>
      <c r="BN351">
        <v>52771.1397235025</v>
      </c>
      <c r="BO351">
        <v>52183.435531400202</v>
      </c>
      <c r="BP351">
        <v>51602.276511890697</v>
      </c>
      <c r="BQ351">
        <v>51027.589772378204</v>
      </c>
      <c r="BR351">
        <v>50459.303232060302</v>
      </c>
      <c r="BS351">
        <v>49897.345612887701</v>
      </c>
      <c r="BT351">
        <v>49341.646430624001</v>
      </c>
      <c r="BU351">
        <v>48792.135986005102</v>
      </c>
      <c r="BV351">
        <v>48248.745355997002</v>
      </c>
      <c r="BW351">
        <v>47711.406385151</v>
      </c>
      <c r="BX351">
        <v>47180.051677055402</v>
      </c>
      <c r="BY351">
        <v>46654.6145858823</v>
      </c>
      <c r="BZ351">
        <v>46135.029208027903</v>
      </c>
      <c r="CA351">
        <v>45621.230373847298</v>
      </c>
      <c r="CB351">
        <v>45113.153639479598</v>
      </c>
      <c r="CC351">
        <v>44610.735278765897</v>
      </c>
      <c r="CD351" s="8" t="b">
        <f>IF(ISNUMBER(VLOOKUP(A351,profiles_2021!A:A,1,FALSE)),TRUE,FALSE)</f>
        <v>1</v>
      </c>
      <c r="CE351" t="str">
        <f>INDEX('C5 - Emissions methodology 2018'!$A$2:$K$2628,MATCH($A351,'C5 - Emissions methodology 2018'!$A$2:$A$2628,0),MATCH(CE$1,'C5 - Emissions methodology 2018'!$A$1:$K$1,0))</f>
        <v>Manufacturing</v>
      </c>
    </row>
    <row r="352" spans="1:83" hidden="1" x14ac:dyDescent="0.25">
      <c r="A352">
        <v>14301</v>
      </c>
      <c r="B352" t="s">
        <v>420</v>
      </c>
      <c r="C352" t="s">
        <v>76</v>
      </c>
      <c r="D352">
        <v>2016</v>
      </c>
      <c r="E352" t="s">
        <v>22</v>
      </c>
      <c r="F352" t="s">
        <v>23</v>
      </c>
      <c r="G352">
        <v>2013</v>
      </c>
      <c r="H352">
        <v>53483</v>
      </c>
      <c r="I352">
        <v>100</v>
      </c>
      <c r="J352">
        <v>2025</v>
      </c>
      <c r="K352">
        <v>20</v>
      </c>
      <c r="L352">
        <v>100</v>
      </c>
      <c r="M352">
        <v>2017</v>
      </c>
      <c r="N352">
        <v>42786.400000000001</v>
      </c>
      <c r="O352" t="s">
        <v>24</v>
      </c>
      <c r="P352">
        <v>2.8478102263487801</v>
      </c>
      <c r="Q352">
        <v>1</v>
      </c>
      <c r="R352" t="s">
        <v>25</v>
      </c>
      <c r="S352">
        <v>42786.400000000001</v>
      </c>
      <c r="T352">
        <v>-1.11368485725649E-2</v>
      </c>
      <c r="AR352">
        <v>53483</v>
      </c>
      <c r="AS352">
        <v>50808.85</v>
      </c>
      <c r="AT352">
        <v>48134.7</v>
      </c>
      <c r="AU352">
        <v>45460.55</v>
      </c>
      <c r="AV352">
        <v>42786.400000000001</v>
      </c>
      <c r="AW352">
        <v>42786.400000000001</v>
      </c>
      <c r="AX352">
        <v>42786.400000000001</v>
      </c>
      <c r="AY352">
        <v>42786.400000000001</v>
      </c>
      <c r="AZ352">
        <v>42786.400000000001</v>
      </c>
      <c r="BA352">
        <v>42786.400000000001</v>
      </c>
      <c r="BB352">
        <v>42786.400000000001</v>
      </c>
      <c r="BC352">
        <v>42786.400000000001</v>
      </c>
      <c r="BD352">
        <v>42786.400000000001</v>
      </c>
      <c r="BE352">
        <v>42309.894342234802</v>
      </c>
      <c r="BF352">
        <v>41838.695455824098</v>
      </c>
      <c r="BG352">
        <v>41372.744240058899</v>
      </c>
      <c r="BH352">
        <v>40911.9822524259</v>
      </c>
      <c r="BI352">
        <v>40456.351701277199</v>
      </c>
      <c r="BJ352">
        <v>40005.795438581597</v>
      </c>
      <c r="BK352">
        <v>39560.256952757103</v>
      </c>
      <c r="BL352">
        <v>39119.680361582497</v>
      </c>
      <c r="BM352">
        <v>38684.010405188397</v>
      </c>
      <c r="BN352">
        <v>38253.192439126302</v>
      </c>
      <c r="BO352">
        <v>37827.172427514597</v>
      </c>
      <c r="BP352">
        <v>37405.896936261102</v>
      </c>
      <c r="BQ352">
        <v>36989.313126360998</v>
      </c>
      <c r="BR352">
        <v>36577.368747269502</v>
      </c>
      <c r="BS352">
        <v>36170.012130348303</v>
      </c>
      <c r="BT352">
        <v>35767.192182384701</v>
      </c>
      <c r="BU352">
        <v>35368.858379183701</v>
      </c>
      <c r="BV352">
        <v>34974.960759230198</v>
      </c>
      <c r="BW352">
        <v>34585.449917423299</v>
      </c>
      <c r="BX352">
        <v>34200.2769988789</v>
      </c>
      <c r="BY352">
        <v>33819.393692802601</v>
      </c>
      <c r="BZ352">
        <v>33442.752226429897</v>
      </c>
      <c r="CA352">
        <v>33070.305359034399</v>
      </c>
      <c r="CB352">
        <v>32702.0063760023</v>
      </c>
      <c r="CC352">
        <v>32337.809082973701</v>
      </c>
      <c r="CD352" s="8" t="b">
        <f>IF(ISNUMBER(VLOOKUP(A352,profiles_2021!A:A,1,FALSE)),TRUE,FALSE)</f>
        <v>0</v>
      </c>
      <c r="CE352" t="str">
        <f>INDEX('C5 - Emissions methodology 2018'!$A$2:$K$2628,MATCH($A352,'C5 - Emissions methodology 2018'!$A$2:$A$2628,0),MATCH(CE$1,'C5 - Emissions methodology 2018'!$A$1:$K$1,0))</f>
        <v>Transportation services</v>
      </c>
    </row>
    <row r="353" spans="1:83" hidden="1" x14ac:dyDescent="0.25">
      <c r="A353">
        <v>57569</v>
      </c>
      <c r="B353" t="s">
        <v>421</v>
      </c>
      <c r="C353" t="s">
        <v>422</v>
      </c>
      <c r="D353">
        <v>2018</v>
      </c>
      <c r="E353" t="s">
        <v>28</v>
      </c>
      <c r="F353" t="s">
        <v>23</v>
      </c>
      <c r="G353">
        <v>2017</v>
      </c>
      <c r="H353">
        <v>5565.12</v>
      </c>
      <c r="I353">
        <v>100</v>
      </c>
      <c r="J353">
        <v>2018</v>
      </c>
      <c r="K353">
        <v>0</v>
      </c>
      <c r="L353">
        <v>35</v>
      </c>
      <c r="M353">
        <v>2018</v>
      </c>
      <c r="N353">
        <v>5565.12</v>
      </c>
      <c r="O353" t="s">
        <v>24</v>
      </c>
      <c r="P353">
        <v>2.6443908004144401</v>
      </c>
      <c r="Q353">
        <v>1</v>
      </c>
      <c r="R353" t="s">
        <v>25</v>
      </c>
      <c r="S353">
        <v>5565.12</v>
      </c>
      <c r="T353">
        <v>-1.11368485725649E-2</v>
      </c>
      <c r="AV353">
        <v>5565.12</v>
      </c>
      <c r="AW353">
        <v>5565.12</v>
      </c>
      <c r="AX353">
        <v>5503.1421012718401</v>
      </c>
      <c r="AY353">
        <v>5441.8544410166696</v>
      </c>
      <c r="AZ353">
        <v>5381.2493321531301</v>
      </c>
      <c r="BA353">
        <v>5321.3191732097202</v>
      </c>
      <c r="BB353">
        <v>5262.0564473714003</v>
      </c>
      <c r="BC353">
        <v>5203.45372153674</v>
      </c>
      <c r="BD353">
        <v>5145.5036453856301</v>
      </c>
      <c r="BE353">
        <v>5088.1989504573903</v>
      </c>
      <c r="BF353">
        <v>5031.53244923906</v>
      </c>
      <c r="BG353">
        <v>4975.4970342639399</v>
      </c>
      <c r="BH353">
        <v>4920.0856772200996</v>
      </c>
      <c r="BI353">
        <v>4865.2914280688501</v>
      </c>
      <c r="BJ353">
        <v>4811.1074141730496</v>
      </c>
      <c r="BK353">
        <v>4757.5268394350596</v>
      </c>
      <c r="BL353">
        <v>4704.5429834443603</v>
      </c>
      <c r="BM353">
        <v>4652.1492006346198</v>
      </c>
      <c r="BN353">
        <v>4600.3389194501697</v>
      </c>
      <c r="BO353">
        <v>4549.1056415217799</v>
      </c>
      <c r="BP353">
        <v>4498.4429408515498</v>
      </c>
      <c r="BQ353">
        <v>4448.3444630069598</v>
      </c>
      <c r="BR353">
        <v>4398.80392432385</v>
      </c>
      <c r="BS353">
        <v>4349.8151111182497</v>
      </c>
      <c r="BT353">
        <v>4301.3718789070699</v>
      </c>
      <c r="BU353">
        <v>4253.4681516373903</v>
      </c>
      <c r="BV353">
        <v>4206.0979209243797</v>
      </c>
      <c r="BW353">
        <v>4159.2552452976597</v>
      </c>
      <c r="BX353">
        <v>4112.9342494561397</v>
      </c>
      <c r="BY353">
        <v>4067.12912353103</v>
      </c>
      <c r="BZ353">
        <v>4021.8341223571902</v>
      </c>
      <c r="CA353">
        <v>3977.0435647525301</v>
      </c>
      <c r="CB353">
        <v>3932.7518328053802</v>
      </c>
      <c r="CC353">
        <v>3888.9533711699501</v>
      </c>
      <c r="CD353" s="8" t="b">
        <f>IF(ISNUMBER(VLOOKUP(A353,profiles_2021!A:A,1,FALSE)),TRUE,FALSE)</f>
        <v>0</v>
      </c>
      <c r="CE353" t="str">
        <f>INDEX('C5 - Emissions methodology 2018'!$A$2:$K$2628,MATCH($A353,'C5 - Emissions methodology 2018'!$A$2:$A$2628,0),MATCH(CE$1,'C5 - Emissions methodology 2018'!$A$1:$K$1,0))</f>
        <v>Food, beverage &amp; agriculture</v>
      </c>
    </row>
    <row r="354" spans="1:83" x14ac:dyDescent="0.25">
      <c r="A354">
        <v>14516</v>
      </c>
      <c r="B354" t="s">
        <v>423</v>
      </c>
      <c r="C354" t="s">
        <v>52</v>
      </c>
      <c r="D354">
        <v>2017</v>
      </c>
      <c r="E354" t="s">
        <v>60</v>
      </c>
      <c r="F354" t="s">
        <v>54</v>
      </c>
      <c r="G354">
        <v>2017</v>
      </c>
      <c r="H354">
        <v>11379</v>
      </c>
      <c r="I354">
        <v>100</v>
      </c>
      <c r="J354">
        <v>2045</v>
      </c>
      <c r="K354">
        <v>0</v>
      </c>
      <c r="L354">
        <v>0</v>
      </c>
      <c r="M354">
        <v>2017</v>
      </c>
      <c r="N354">
        <v>11379</v>
      </c>
      <c r="O354" t="s">
        <v>45</v>
      </c>
      <c r="P354">
        <v>2.9975621135097601</v>
      </c>
      <c r="Q354">
        <v>1</v>
      </c>
      <c r="R354" t="s">
        <v>25</v>
      </c>
      <c r="S354">
        <v>11379</v>
      </c>
      <c r="T354">
        <v>-1.11368485725649E-2</v>
      </c>
      <c r="AV354">
        <v>11379</v>
      </c>
      <c r="AW354">
        <v>11379</v>
      </c>
      <c r="AX354">
        <v>11379</v>
      </c>
      <c r="AY354">
        <v>11379</v>
      </c>
      <c r="AZ354">
        <v>11379</v>
      </c>
      <c r="BA354">
        <v>11379</v>
      </c>
      <c r="BB354">
        <v>11379</v>
      </c>
      <c r="BC354">
        <v>11379</v>
      </c>
      <c r="BD354">
        <v>11379</v>
      </c>
      <c r="BE354">
        <v>11379</v>
      </c>
      <c r="BF354">
        <v>11379</v>
      </c>
      <c r="BG354">
        <v>11379</v>
      </c>
      <c r="BH354">
        <v>11379</v>
      </c>
      <c r="BI354">
        <v>11379</v>
      </c>
      <c r="BJ354">
        <v>11379</v>
      </c>
      <c r="BK354">
        <v>11379</v>
      </c>
      <c r="BL354">
        <v>11379</v>
      </c>
      <c r="BM354">
        <v>11379</v>
      </c>
      <c r="BN354">
        <v>11379</v>
      </c>
      <c r="BO354">
        <v>11379</v>
      </c>
      <c r="BP354">
        <v>11379</v>
      </c>
      <c r="BQ354">
        <v>11379</v>
      </c>
      <c r="BR354">
        <v>11379</v>
      </c>
      <c r="BS354">
        <v>11379</v>
      </c>
      <c r="BT354">
        <v>11379</v>
      </c>
      <c r="BU354">
        <v>11379</v>
      </c>
      <c r="BV354">
        <v>11379</v>
      </c>
      <c r="BW354">
        <v>11379</v>
      </c>
      <c r="BX354">
        <v>11379</v>
      </c>
      <c r="BY354">
        <v>11252.2738000927</v>
      </c>
      <c r="BZ354">
        <v>11126.958930684101</v>
      </c>
      <c r="CA354">
        <v>11003.0396739999</v>
      </c>
      <c r="CB354">
        <v>10880.5004873126</v>
      </c>
      <c r="CC354">
        <v>10759.326000991699</v>
      </c>
      <c r="CD354" s="8" t="b">
        <f>IF(ISNUMBER(VLOOKUP(A354,profiles_2021!A:A,1,FALSE)),TRUE,FALSE)</f>
        <v>1</v>
      </c>
      <c r="CE354" t="str">
        <f>INDEX('C5 - Emissions methodology 2018'!$A$2:$K$2628,MATCH($A354,'C5 - Emissions methodology 2018'!$A$2:$A$2628,0),MATCH(CE$1,'C5 - Emissions methodology 2018'!$A$1:$K$1,0))</f>
        <v>Infrastructure</v>
      </c>
    </row>
    <row r="355" spans="1:83" hidden="1" x14ac:dyDescent="0.25">
      <c r="A355">
        <v>14526</v>
      </c>
      <c r="B355" t="s">
        <v>424</v>
      </c>
      <c r="C355" t="s">
        <v>21</v>
      </c>
      <c r="D355">
        <v>2009</v>
      </c>
      <c r="E355" t="s">
        <v>28</v>
      </c>
      <c r="F355" t="s">
        <v>23</v>
      </c>
      <c r="G355">
        <v>2009</v>
      </c>
      <c r="H355">
        <v>210306</v>
      </c>
      <c r="I355">
        <v>100</v>
      </c>
      <c r="J355">
        <v>2020</v>
      </c>
      <c r="K355">
        <v>50</v>
      </c>
      <c r="L355">
        <v>50</v>
      </c>
      <c r="M355">
        <v>2017</v>
      </c>
      <c r="N355">
        <v>157729.5</v>
      </c>
      <c r="O355" t="s">
        <v>24</v>
      </c>
      <c r="P355">
        <v>3.14538688425854</v>
      </c>
      <c r="Q355">
        <v>1</v>
      </c>
      <c r="R355" t="s">
        <v>25</v>
      </c>
      <c r="S355">
        <v>105153</v>
      </c>
      <c r="T355">
        <v>-1.11368485725649E-2</v>
      </c>
      <c r="AN355">
        <v>210306</v>
      </c>
      <c r="AO355">
        <v>203733.9375</v>
      </c>
      <c r="AP355">
        <v>197161.875</v>
      </c>
      <c r="AQ355">
        <v>190589.8125</v>
      </c>
      <c r="AR355">
        <v>184017.75</v>
      </c>
      <c r="AS355">
        <v>177445.6875</v>
      </c>
      <c r="AT355">
        <v>170873.625</v>
      </c>
      <c r="AU355">
        <v>164301.5625</v>
      </c>
      <c r="AV355">
        <v>157729.5</v>
      </c>
      <c r="AW355">
        <v>140204</v>
      </c>
      <c r="AX355">
        <v>122678.5</v>
      </c>
      <c r="AY355">
        <v>105153</v>
      </c>
      <c r="AZ355">
        <v>103981.92696204899</v>
      </c>
      <c r="BA355">
        <v>102823.895987189</v>
      </c>
      <c r="BB355">
        <v>101678.761827938</v>
      </c>
      <c r="BC355">
        <v>100546.38085441499</v>
      </c>
      <c r="BD355">
        <v>99426.611036319999</v>
      </c>
      <c r="BE355">
        <v>98319.311925125206</v>
      </c>
      <c r="BF355">
        <v>97224.344636456299</v>
      </c>
      <c r="BG355">
        <v>96141.571832673202</v>
      </c>
      <c r="BH355">
        <v>95070.857705644405</v>
      </c>
      <c r="BI355">
        <v>94012.067959712702</v>
      </c>
      <c r="BJ355">
        <v>92965.069794851705</v>
      </c>
      <c r="BK355">
        <v>91929.731890008494</v>
      </c>
      <c r="BL355">
        <v>90905.924386633007</v>
      </c>
      <c r="BM355">
        <v>89893.518872390006</v>
      </c>
      <c r="BN355">
        <v>88892.388365053193</v>
      </c>
      <c r="BO355">
        <v>87902.407296578007</v>
      </c>
      <c r="BP355">
        <v>86923.4514973521</v>
      </c>
      <c r="BQ355">
        <v>85955.3981806214</v>
      </c>
      <c r="BR355">
        <v>84998.125927089306</v>
      </c>
      <c r="BS355">
        <v>84051.514669687502</v>
      </c>
      <c r="BT355">
        <v>83115.445678516393</v>
      </c>
      <c r="BU355">
        <v>82189.801545953596</v>
      </c>
      <c r="BV355">
        <v>81274.466171927095</v>
      </c>
      <c r="BW355">
        <v>80369.324749354302</v>
      </c>
      <c r="BX355">
        <v>79474.263749741498</v>
      </c>
      <c r="BY355">
        <v>78589.170908944507</v>
      </c>
      <c r="BZ355">
        <v>77713.935213088203</v>
      </c>
      <c r="CA355">
        <v>76848.446884641904</v>
      </c>
      <c r="CB355">
        <v>75992.597368650793</v>
      </c>
      <c r="CC355">
        <v>75146.279319120295</v>
      </c>
      <c r="CD355" s="8" t="b">
        <f>IF(ISNUMBER(VLOOKUP(A355,profiles_2021!A:A,1,FALSE)),TRUE,FALSE)</f>
        <v>0</v>
      </c>
      <c r="CE355" t="str">
        <f>INDEX('C5 - Emissions methodology 2018'!$A$2:$K$2628,MATCH($A355,'C5 - Emissions methodology 2018'!$A$2:$A$2628,0),MATCH(CE$1,'C5 - Emissions methodology 2018'!$A$1:$K$1,0))</f>
        <v>Services</v>
      </c>
    </row>
    <row r="356" spans="1:83" x14ac:dyDescent="0.25">
      <c r="A356">
        <v>14605</v>
      </c>
      <c r="B356" t="s">
        <v>425</v>
      </c>
      <c r="C356" t="s">
        <v>27</v>
      </c>
      <c r="D356">
        <v>2016</v>
      </c>
      <c r="E356" t="s">
        <v>22</v>
      </c>
      <c r="F356" t="s">
        <v>23</v>
      </c>
      <c r="G356">
        <v>2015</v>
      </c>
      <c r="H356">
        <v>5568960</v>
      </c>
      <c r="I356">
        <v>100</v>
      </c>
      <c r="J356">
        <v>2030</v>
      </c>
      <c r="K356">
        <v>20</v>
      </c>
      <c r="L356">
        <v>11</v>
      </c>
      <c r="M356">
        <v>2017</v>
      </c>
      <c r="N356">
        <v>5446442.8799999999</v>
      </c>
      <c r="O356" t="s">
        <v>24</v>
      </c>
      <c r="P356">
        <v>2.8508007984390198</v>
      </c>
      <c r="Q356">
        <v>1</v>
      </c>
      <c r="R356" t="s">
        <v>25</v>
      </c>
      <c r="S356">
        <v>4455168</v>
      </c>
      <c r="T356">
        <v>-1.11368485725649E-2</v>
      </c>
      <c r="AT356">
        <v>5568960</v>
      </c>
      <c r="AU356">
        <v>5507701.4400000004</v>
      </c>
      <c r="AV356">
        <v>5446442.8799999999</v>
      </c>
      <c r="AW356">
        <v>5370190.9661538396</v>
      </c>
      <c r="AX356">
        <v>5293939.0523076896</v>
      </c>
      <c r="AY356">
        <v>5217687.1384615302</v>
      </c>
      <c r="AZ356">
        <v>5141435.2246153802</v>
      </c>
      <c r="BA356">
        <v>5065183.3107692301</v>
      </c>
      <c r="BB356">
        <v>4988931.3969230698</v>
      </c>
      <c r="BC356">
        <v>4912679.4830769198</v>
      </c>
      <c r="BD356">
        <v>4836427.5692307604</v>
      </c>
      <c r="BE356">
        <v>4760175.6553846104</v>
      </c>
      <c r="BF356">
        <v>4683923.7415384604</v>
      </c>
      <c r="BG356">
        <v>4607671.8276923001</v>
      </c>
      <c r="BH356">
        <v>4531419.91384615</v>
      </c>
      <c r="BI356">
        <v>4455168</v>
      </c>
      <c r="BJ356">
        <v>4405551.4686186602</v>
      </c>
      <c r="BK356">
        <v>4356487.5090340097</v>
      </c>
      <c r="BL356">
        <v>4307969.9673376298</v>
      </c>
      <c r="BM356">
        <v>4259992.7581562297</v>
      </c>
      <c r="BN356">
        <v>4212549.8638884202</v>
      </c>
      <c r="BO356">
        <v>4165635.3339499198</v>
      </c>
      <c r="BP356">
        <v>4119243.2840271899</v>
      </c>
      <c r="BQ356">
        <v>4073367.8953394298</v>
      </c>
      <c r="BR356">
        <v>4028003.41390868</v>
      </c>
      <c r="BS356">
        <v>3983144.1498382101</v>
      </c>
      <c r="BT356">
        <v>3938784.4765987601</v>
      </c>
      <c r="BU356">
        <v>3894918.8303229101</v>
      </c>
      <c r="BV356">
        <v>3851541.7091071699</v>
      </c>
      <c r="BW356">
        <v>3808647.6723219301</v>
      </c>
      <c r="BX356">
        <v>3766231.3399290298</v>
      </c>
      <c r="BY356">
        <v>3724287.3918069899</v>
      </c>
      <c r="BZ356">
        <v>3682810.5670837201</v>
      </c>
      <c r="CA356">
        <v>3641795.6634766702</v>
      </c>
      <c r="CB356">
        <v>3601237.5366403102</v>
      </c>
      <c r="CC356">
        <v>3561131.0995209101</v>
      </c>
      <c r="CD356" s="8" t="b">
        <f>IF(ISNUMBER(VLOOKUP(A356,profiles_2021!A:A,1,FALSE)),TRUE,FALSE)</f>
        <v>1</v>
      </c>
      <c r="CE356" t="str">
        <f>INDEX('C5 - Emissions methodology 2018'!$A$2:$K$2628,MATCH($A356,'C5 - Emissions methodology 2018'!$A$2:$A$2628,0),MATCH(CE$1,'C5 - Emissions methodology 2018'!$A$1:$K$1,0))</f>
        <v>Food, beverage &amp; agriculture</v>
      </c>
    </row>
    <row r="357" spans="1:83" hidden="1" x14ac:dyDescent="0.25">
      <c r="A357">
        <v>14766</v>
      </c>
      <c r="B357" t="s">
        <v>426</v>
      </c>
      <c r="C357" t="s">
        <v>211</v>
      </c>
      <c r="D357">
        <v>2015</v>
      </c>
      <c r="E357" t="s">
        <v>28</v>
      </c>
      <c r="F357" t="s">
        <v>23</v>
      </c>
      <c r="G357">
        <v>2015</v>
      </c>
      <c r="H357">
        <v>752710.38</v>
      </c>
      <c r="I357">
        <v>100</v>
      </c>
      <c r="J357">
        <v>2020</v>
      </c>
      <c r="K357">
        <v>10</v>
      </c>
      <c r="L357">
        <v>0</v>
      </c>
      <c r="M357">
        <v>2018</v>
      </c>
      <c r="N357">
        <v>752710.38</v>
      </c>
      <c r="O357" t="s">
        <v>24</v>
      </c>
      <c r="P357">
        <v>2.7454411246965398</v>
      </c>
      <c r="Q357">
        <v>1</v>
      </c>
      <c r="R357" t="s">
        <v>25</v>
      </c>
      <c r="S357">
        <v>677439.34199999995</v>
      </c>
      <c r="T357">
        <v>-1.11368485725649E-2</v>
      </c>
      <c r="AT357">
        <v>752710.38</v>
      </c>
      <c r="AU357">
        <v>752710.38</v>
      </c>
      <c r="AV357">
        <v>752710.38</v>
      </c>
      <c r="AW357">
        <v>752710.38</v>
      </c>
      <c r="AX357">
        <v>715074.86100000003</v>
      </c>
      <c r="AY357">
        <v>677439.34199999995</v>
      </c>
      <c r="AZ357">
        <v>669894.80263104697</v>
      </c>
      <c r="BA357">
        <v>662434.28565459698</v>
      </c>
      <c r="BB357">
        <v>655056.85532598698</v>
      </c>
      <c r="BC357">
        <v>647761.58632180095</v>
      </c>
      <c r="BD357">
        <v>640547.56362380995</v>
      </c>
      <c r="BE357">
        <v>633413.88240420702</v>
      </c>
      <c r="BF357">
        <v>626359.64791211102</v>
      </c>
      <c r="BG357">
        <v>619383.97536134801</v>
      </c>
      <c r="BH357">
        <v>612485.98981947603</v>
      </c>
      <c r="BI357">
        <v>605664.82609803905</v>
      </c>
      <c r="BJ357">
        <v>598919.62864405604</v>
      </c>
      <c r="BK357">
        <v>592249.55143271002</v>
      </c>
      <c r="BL357">
        <v>585653.75786123495</v>
      </c>
      <c r="BM357">
        <v>579131.42064398003</v>
      </c>
      <c r="BN357">
        <v>572681.72170865396</v>
      </c>
      <c r="BO357">
        <v>566303.85209370905</v>
      </c>
      <c r="BP357">
        <v>559997.01184688101</v>
      </c>
      <c r="BQ357">
        <v>553760.40992485394</v>
      </c>
      <c r="BR357">
        <v>547593.26409403898</v>
      </c>
      <c r="BS357">
        <v>541494.80083246704</v>
      </c>
      <c r="BT357">
        <v>535464.25523276499</v>
      </c>
      <c r="BU357">
        <v>529500.87090621598</v>
      </c>
      <c r="BV357">
        <v>523603.89988789201</v>
      </c>
      <c r="BW357">
        <v>517772.60254283698</v>
      </c>
      <c r="BX357">
        <v>512006.24747329397</v>
      </c>
      <c r="BY357">
        <v>506304.11142697698</v>
      </c>
      <c r="BZ357">
        <v>500665.47920634801</v>
      </c>
      <c r="CA357">
        <v>495089.64357891597</v>
      </c>
      <c r="CB357">
        <v>489575.90518853202</v>
      </c>
      <c r="CC357">
        <v>484123.57246767101</v>
      </c>
      <c r="CD357" s="8" t="b">
        <f>IF(ISNUMBER(VLOOKUP(A357,profiles_2021!A:A,1,FALSE)),TRUE,FALSE)</f>
        <v>0</v>
      </c>
      <c r="CE357" t="str">
        <f>INDEX('C5 - Emissions methodology 2018'!$A$2:$K$2628,MATCH($A357,'C5 - Emissions methodology 2018'!$A$2:$A$2628,0),MATCH(CE$1,'C5 - Emissions methodology 2018'!$A$1:$K$1,0))</f>
        <v>Retail</v>
      </c>
    </row>
    <row r="358" spans="1:83" x14ac:dyDescent="0.25">
      <c r="A358">
        <v>14783</v>
      </c>
      <c r="B358" t="s">
        <v>427</v>
      </c>
      <c r="C358" t="s">
        <v>27</v>
      </c>
      <c r="D358">
        <v>2015</v>
      </c>
      <c r="E358" t="s">
        <v>22</v>
      </c>
      <c r="F358" t="s">
        <v>23</v>
      </c>
      <c r="G358">
        <v>2014</v>
      </c>
      <c r="H358">
        <v>13384150</v>
      </c>
      <c r="I358">
        <v>100</v>
      </c>
      <c r="J358">
        <v>2017</v>
      </c>
      <c r="K358">
        <v>36</v>
      </c>
      <c r="L358">
        <v>100</v>
      </c>
      <c r="M358">
        <v>2017</v>
      </c>
      <c r="N358">
        <v>8565856</v>
      </c>
      <c r="O358" t="s">
        <v>24</v>
      </c>
      <c r="P358">
        <v>3.00524085402439</v>
      </c>
      <c r="Q358">
        <v>1</v>
      </c>
      <c r="R358" t="s">
        <v>25</v>
      </c>
      <c r="S358">
        <v>8565856</v>
      </c>
      <c r="T358">
        <v>-1.11368485725649E-2</v>
      </c>
      <c r="AS358">
        <v>13384150</v>
      </c>
      <c r="AT358">
        <v>11778052</v>
      </c>
      <c r="AU358">
        <v>10171954</v>
      </c>
      <c r="AV358">
        <v>8565856</v>
      </c>
      <c r="AW358">
        <v>8470459.3588335998</v>
      </c>
      <c r="AX358">
        <v>8376125.1356141996</v>
      </c>
      <c r="AY358">
        <v>8282841.4983540103</v>
      </c>
      <c r="AZ358">
        <v>8190596.7468362898</v>
      </c>
      <c r="BA358">
        <v>8099379.3111478304</v>
      </c>
      <c r="BB358">
        <v>8009177.7502278099</v>
      </c>
      <c r="BC358">
        <v>7919980.7504327698</v>
      </c>
      <c r="BD358">
        <v>7831777.12411757</v>
      </c>
      <c r="BE358">
        <v>7744555.8082321901</v>
      </c>
      <c r="BF358">
        <v>7658305.8629341302</v>
      </c>
      <c r="BG358">
        <v>7573016.47021625</v>
      </c>
      <c r="BH358">
        <v>7488676.9325499097</v>
      </c>
      <c r="BI358">
        <v>7405276.6715432396</v>
      </c>
      <c r="BJ358">
        <v>7322805.2266143197</v>
      </c>
      <c r="BK358">
        <v>7241252.2536791302</v>
      </c>
      <c r="BL358">
        <v>7160607.5238541598</v>
      </c>
      <c r="BM358">
        <v>7080860.9221734302</v>
      </c>
      <c r="BN358">
        <v>7002002.4463197896</v>
      </c>
      <c r="BO358">
        <v>6924022.2053704001</v>
      </c>
      <c r="BP358">
        <v>6846910.41855611</v>
      </c>
      <c r="BQ358">
        <v>6770657.4140347298</v>
      </c>
      <c r="BR358">
        <v>6695253.62767791</v>
      </c>
      <c r="BS358">
        <v>6620689.6018715501</v>
      </c>
      <c r="BT358">
        <v>6546955.9843295496</v>
      </c>
      <c r="BU358">
        <v>6474043.5269208197</v>
      </c>
      <c r="BV358">
        <v>6401943.0845093103</v>
      </c>
      <c r="BW358">
        <v>6330645.6138069499</v>
      </c>
      <c r="BX358">
        <v>6260142.1722394098</v>
      </c>
      <c r="BY358">
        <v>6190423.91682446</v>
      </c>
      <c r="BZ358">
        <v>6121482.1030628001</v>
      </c>
      <c r="CA358">
        <v>6053308.0838413201</v>
      </c>
      <c r="CB358">
        <v>5985893.3083485002</v>
      </c>
      <c r="CC358">
        <v>5919229.3210018901</v>
      </c>
      <c r="CD358" s="8" t="b">
        <f>IF(ISNUMBER(VLOOKUP(A358,profiles_2021!A:A,1,FALSE)),TRUE,FALSE)</f>
        <v>1</v>
      </c>
      <c r="CE358" t="str">
        <f>INDEX('C5 - Emissions methodology 2018'!$A$2:$K$2628,MATCH($A358,'C5 - Emissions methodology 2018'!$A$2:$A$2628,0),MATCH(CE$1,'C5 - Emissions methodology 2018'!$A$1:$K$1,0))</f>
        <v>Power generation</v>
      </c>
    </row>
    <row r="359" spans="1:83" hidden="1" x14ac:dyDescent="0.25">
      <c r="A359">
        <v>14820</v>
      </c>
      <c r="B359" t="s">
        <v>428</v>
      </c>
      <c r="C359" t="s">
        <v>429</v>
      </c>
      <c r="D359">
        <v>2014</v>
      </c>
      <c r="E359" t="s">
        <v>105</v>
      </c>
      <c r="F359" t="s">
        <v>54</v>
      </c>
      <c r="G359">
        <v>2014</v>
      </c>
      <c r="H359">
        <v>59808.44</v>
      </c>
      <c r="I359">
        <v>100</v>
      </c>
      <c r="J359">
        <v>2019</v>
      </c>
      <c r="K359">
        <v>10</v>
      </c>
      <c r="L359">
        <v>100</v>
      </c>
      <c r="M359">
        <v>2017</v>
      </c>
      <c r="N359">
        <v>53827.595999999998</v>
      </c>
      <c r="O359" t="s">
        <v>24</v>
      </c>
      <c r="P359">
        <v>3.0848840296244902</v>
      </c>
      <c r="Q359">
        <v>1</v>
      </c>
      <c r="R359" t="s">
        <v>25</v>
      </c>
      <c r="S359">
        <v>53827.595999999998</v>
      </c>
      <c r="T359">
        <v>-1.11368485725649E-2</v>
      </c>
      <c r="AS359">
        <v>59808.44</v>
      </c>
      <c r="AT359">
        <v>57814.825333333298</v>
      </c>
      <c r="AU359">
        <v>55821.2106666666</v>
      </c>
      <c r="AV359">
        <v>53827.595999999998</v>
      </c>
      <c r="AW359">
        <v>53827.595999999998</v>
      </c>
      <c r="AX359">
        <v>53827.595999999998</v>
      </c>
      <c r="AY359">
        <v>53228.126214322801</v>
      </c>
      <c r="AZ359">
        <v>52635.332632872502</v>
      </c>
      <c r="BA359">
        <v>52049.140903773601</v>
      </c>
      <c r="BB359">
        <v>51469.477503196198</v>
      </c>
      <c r="BC359">
        <v>50896.269726134</v>
      </c>
      <c r="BD359">
        <v>50329.445677285701</v>
      </c>
      <c r="BE359">
        <v>49768.934262036601</v>
      </c>
      <c r="BF359">
        <v>49214.665177542403</v>
      </c>
      <c r="BG359">
        <v>48666.5689039106</v>
      </c>
      <c r="BH359">
        <v>48124.576695481403</v>
      </c>
      <c r="BI359">
        <v>47588.620572205102</v>
      </c>
      <c r="BJ359">
        <v>47058.633311115198</v>
      </c>
      <c r="BK359">
        <v>46534.5484378974</v>
      </c>
      <c r="BL359">
        <v>46016.3002185519</v>
      </c>
      <c r="BM359">
        <v>45503.823651148203</v>
      </c>
      <c r="BN359">
        <v>44997.054457672602</v>
      </c>
      <c r="BO359">
        <v>44495.929075966102</v>
      </c>
      <c r="BP359">
        <v>44000.384651751498</v>
      </c>
      <c r="BQ359">
        <v>43510.359030750296</v>
      </c>
      <c r="BR359">
        <v>43025.790750886903</v>
      </c>
      <c r="BS359">
        <v>42546.619034579402</v>
      </c>
      <c r="BT359">
        <v>42072.783781116697</v>
      </c>
      <c r="BU359">
        <v>41604.225559120103</v>
      </c>
      <c r="BV359">
        <v>41140.885599089401</v>
      </c>
      <c r="BW359">
        <v>40682.705786031103</v>
      </c>
      <c r="BX359">
        <v>40229.628652169798</v>
      </c>
      <c r="BY359">
        <v>39781.597369740099</v>
      </c>
      <c r="BZ359">
        <v>39338.555743858597</v>
      </c>
      <c r="CA359">
        <v>38900.448205475797</v>
      </c>
      <c r="CB359">
        <v>38467.219804406501</v>
      </c>
      <c r="CC359">
        <v>38038.816202437301</v>
      </c>
      <c r="CD359" s="8" t="b">
        <f>IF(ISNUMBER(VLOOKUP(A359,profiles_2021!A:A,1,FALSE)),TRUE,FALSE)</f>
        <v>0</v>
      </c>
      <c r="CE359" t="str">
        <f>INDEX('C5 - Emissions methodology 2018'!$A$2:$K$2628,MATCH($A359,'C5 - Emissions methodology 2018'!$A$2:$A$2628,0),MATCH(CE$1,'C5 - Emissions methodology 2018'!$A$1:$K$1,0))</f>
        <v>Services</v>
      </c>
    </row>
    <row r="360" spans="1:83" hidden="1" x14ac:dyDescent="0.25">
      <c r="A360">
        <v>14821</v>
      </c>
      <c r="B360" t="s">
        <v>430</v>
      </c>
      <c r="C360" t="s">
        <v>27</v>
      </c>
      <c r="D360">
        <v>2016</v>
      </c>
      <c r="E360" t="s">
        <v>28</v>
      </c>
      <c r="F360" t="s">
        <v>23</v>
      </c>
      <c r="G360">
        <v>2015</v>
      </c>
      <c r="H360">
        <v>75901</v>
      </c>
      <c r="I360">
        <v>100</v>
      </c>
      <c r="J360">
        <v>2020</v>
      </c>
      <c r="K360">
        <v>8</v>
      </c>
      <c r="L360">
        <v>1.3</v>
      </c>
      <c r="M360">
        <v>2017</v>
      </c>
      <c r="N360">
        <v>75822.062959999996</v>
      </c>
      <c r="O360" t="s">
        <v>24</v>
      </c>
      <c r="P360">
        <v>2.72537344375854</v>
      </c>
      <c r="Q360">
        <v>1</v>
      </c>
      <c r="R360" t="s">
        <v>25</v>
      </c>
      <c r="S360">
        <v>69828.92</v>
      </c>
      <c r="T360">
        <v>-1.11368485725649E-2</v>
      </c>
      <c r="AT360">
        <v>75901</v>
      </c>
      <c r="AU360">
        <v>75861.531480000005</v>
      </c>
      <c r="AV360">
        <v>75822.062959999996</v>
      </c>
      <c r="AW360">
        <v>73824.348639999997</v>
      </c>
      <c r="AX360">
        <v>71826.634319999997</v>
      </c>
      <c r="AY360">
        <v>69828.92</v>
      </c>
      <c r="AZ360">
        <v>69051.245891974206</v>
      </c>
      <c r="BA360">
        <v>68282.232622728305</v>
      </c>
      <c r="BB360">
        <v>67521.783737812395</v>
      </c>
      <c r="BC360">
        <v>66769.803856974904</v>
      </c>
      <c r="BD360">
        <v>66026.198662199895</v>
      </c>
      <c r="BE360">
        <v>65290.874885876903</v>
      </c>
      <c r="BF360">
        <v>64563.740299102603</v>
      </c>
      <c r="BG360">
        <v>63844.703700113103</v>
      </c>
      <c r="BH360">
        <v>63133.674902844599</v>
      </c>
      <c r="BI360">
        <v>62430.564725622098</v>
      </c>
      <c r="BJ360">
        <v>61735.284979973098</v>
      </c>
      <c r="BK360">
        <v>61047.748459567003</v>
      </c>
      <c r="BL360">
        <v>60367.868929276803</v>
      </c>
      <c r="BM360">
        <v>59695.561114363001</v>
      </c>
      <c r="BN360">
        <v>59030.740689778097</v>
      </c>
      <c r="BO360">
        <v>58373.324269589597</v>
      </c>
      <c r="BP360">
        <v>57723.229396522001</v>
      </c>
      <c r="BQ360">
        <v>57080.374531613503</v>
      </c>
      <c r="BR360">
        <v>56444.679043989599</v>
      </c>
      <c r="BS360">
        <v>55816.063200749697</v>
      </c>
      <c r="BT360">
        <v>55194.448156966202</v>
      </c>
      <c r="BU360">
        <v>54579.755945795798</v>
      </c>
      <c r="BV360">
        <v>53971.909468699901</v>
      </c>
      <c r="BW360">
        <v>53370.832485774801</v>
      </c>
      <c r="BX360">
        <v>52776.449606189002</v>
      </c>
      <c r="BY360">
        <v>52188.686278727298</v>
      </c>
      <c r="BZ360">
        <v>51607.468782440003</v>
      </c>
      <c r="CA360">
        <v>51032.724217396601</v>
      </c>
      <c r="CB360">
        <v>50464.380495541998</v>
      </c>
      <c r="CC360">
        <v>49902.366331654797</v>
      </c>
      <c r="CD360" s="8" t="b">
        <f>IF(ISNUMBER(VLOOKUP(A360,profiles_2021!A:A,1,FALSE)),TRUE,FALSE)</f>
        <v>0</v>
      </c>
      <c r="CE360" t="str">
        <f>INDEX('C5 - Emissions methodology 2018'!$A$2:$K$2628,MATCH($A360,'C5 - Emissions methodology 2018'!$A$2:$A$2628,0),MATCH(CE$1,'C5 - Emissions methodology 2018'!$A$1:$K$1,0))</f>
        <v>Manufacturing</v>
      </c>
    </row>
    <row r="361" spans="1:83" hidden="1" x14ac:dyDescent="0.25">
      <c r="A361">
        <v>7047</v>
      </c>
      <c r="B361" t="s">
        <v>431</v>
      </c>
      <c r="C361" t="s">
        <v>432</v>
      </c>
      <c r="D361">
        <v>2011</v>
      </c>
      <c r="E361" t="s">
        <v>49</v>
      </c>
      <c r="F361" t="s">
        <v>50</v>
      </c>
      <c r="G361">
        <v>2010</v>
      </c>
      <c r="H361">
        <v>147176762</v>
      </c>
      <c r="I361">
        <v>100</v>
      </c>
      <c r="J361">
        <v>2020</v>
      </c>
      <c r="K361">
        <v>33</v>
      </c>
      <c r="L361">
        <v>66.5</v>
      </c>
      <c r="M361">
        <v>2016</v>
      </c>
      <c r="N361">
        <v>114878821.5791</v>
      </c>
      <c r="O361" t="s">
        <v>24</v>
      </c>
      <c r="P361">
        <v>2.6600835298585399</v>
      </c>
      <c r="Q361">
        <v>1</v>
      </c>
      <c r="R361" t="s">
        <v>25</v>
      </c>
      <c r="S361">
        <v>98608430.540000007</v>
      </c>
      <c r="T361">
        <v>-1.11368485725649E-2</v>
      </c>
      <c r="AO361">
        <v>147176762</v>
      </c>
      <c r="AP361">
        <v>141793771.92985001</v>
      </c>
      <c r="AQ361">
        <v>136410781.85969999</v>
      </c>
      <c r="AR361">
        <v>131027791.78955001</v>
      </c>
      <c r="AS361">
        <v>125644801.7194</v>
      </c>
      <c r="AT361">
        <v>120261811.64925</v>
      </c>
      <c r="AU361">
        <v>114878821.5791</v>
      </c>
      <c r="AV361">
        <v>110811223.819325</v>
      </c>
      <c r="AW361">
        <v>106743626.05955</v>
      </c>
      <c r="AX361">
        <v>102676028.299775</v>
      </c>
      <c r="AY361">
        <v>98608430.540000007</v>
      </c>
      <c r="AZ361">
        <v>97510243.381097704</v>
      </c>
      <c r="BA361">
        <v>96424286.566288397</v>
      </c>
      <c r="BB361">
        <v>95350423.888082102</v>
      </c>
      <c r="BC361">
        <v>94288520.655910596</v>
      </c>
      <c r="BD361">
        <v>93238443.679234594</v>
      </c>
      <c r="BE361">
        <v>92200061.250837401</v>
      </c>
      <c r="BF361">
        <v>91173243.130305603</v>
      </c>
      <c r="BG361">
        <v>90157860.527693704</v>
      </c>
      <c r="BH361">
        <v>89153786.087370396</v>
      </c>
      <c r="BI361">
        <v>88160893.872044504</v>
      </c>
      <c r="BJ361">
        <v>87179059.3469695</v>
      </c>
      <c r="BK361">
        <v>86208159.364323705</v>
      </c>
      <c r="BL361">
        <v>85248072.147763699</v>
      </c>
      <c r="BM361">
        <v>84298677.277150899</v>
      </c>
      <c r="BN361">
        <v>83359855.673447803</v>
      </c>
      <c r="BO361">
        <v>82431489.583781704</v>
      </c>
      <c r="BP361">
        <v>81513462.566676199</v>
      </c>
      <c r="BQ361">
        <v>80605659.477445707</v>
      </c>
      <c r="BR361">
        <v>79707966.453753605</v>
      </c>
      <c r="BS361">
        <v>78820270.901331097</v>
      </c>
      <c r="BT361">
        <v>77942461.479854405</v>
      </c>
      <c r="BU361">
        <v>77074428.088980302</v>
      </c>
      <c r="BV361">
        <v>76216061.854536295</v>
      </c>
      <c r="BW361">
        <v>75367255.114865094</v>
      </c>
      <c r="BX361">
        <v>74527901.407320902</v>
      </c>
      <c r="BY361">
        <v>73697895.454916596</v>
      </c>
      <c r="BZ361">
        <v>72877133.153118402</v>
      </c>
      <c r="CA361">
        <v>72065511.556789503</v>
      </c>
      <c r="CB361">
        <v>71262928.867277101</v>
      </c>
      <c r="CC361">
        <v>70469284.419644803</v>
      </c>
      <c r="CD361" s="8" t="b">
        <f>IF(ISNUMBER(VLOOKUP(A361,profiles_2021!A:A,1,FALSE)),TRUE,FALSE)</f>
        <v>0</v>
      </c>
      <c r="CE361" t="str">
        <f>INDEX('C5 - Emissions methodology 2018'!$A$2:$K$2628,MATCH($A361,'C5 - Emissions methodology 2018'!$A$2:$A$2628,0),MATCH(CE$1,'C5 - Emissions methodology 2018'!$A$1:$K$1,0))</f>
        <v>Infrastructure</v>
      </c>
    </row>
    <row r="362" spans="1:83" x14ac:dyDescent="0.25">
      <c r="A362">
        <v>14830</v>
      </c>
      <c r="B362" t="s">
        <v>433</v>
      </c>
      <c r="C362" t="s">
        <v>27</v>
      </c>
      <c r="D362">
        <v>2017</v>
      </c>
      <c r="E362" t="s">
        <v>28</v>
      </c>
      <c r="F362" t="s">
        <v>23</v>
      </c>
      <c r="G362">
        <v>2009</v>
      </c>
      <c r="H362">
        <v>480206</v>
      </c>
      <c r="I362">
        <v>100</v>
      </c>
      <c r="J362">
        <v>2035</v>
      </c>
      <c r="K362">
        <v>75</v>
      </c>
      <c r="L362">
        <v>56</v>
      </c>
      <c r="M362">
        <v>2017</v>
      </c>
      <c r="N362">
        <v>278519.48</v>
      </c>
      <c r="O362" t="s">
        <v>24</v>
      </c>
      <c r="P362">
        <v>3.4027309474292702</v>
      </c>
      <c r="Q362">
        <v>1</v>
      </c>
      <c r="R362" t="s">
        <v>25</v>
      </c>
      <c r="S362">
        <v>120051.5</v>
      </c>
      <c r="T362">
        <v>-1.11368485725649E-2</v>
      </c>
      <c r="AN362">
        <v>480206</v>
      </c>
      <c r="AO362">
        <v>454995.185</v>
      </c>
      <c r="AP362">
        <v>429784.37</v>
      </c>
      <c r="AQ362">
        <v>404573.55499999999</v>
      </c>
      <c r="AR362">
        <v>379362.74</v>
      </c>
      <c r="AS362">
        <v>354151.92499999999</v>
      </c>
      <c r="AT362">
        <v>328941.11</v>
      </c>
      <c r="AU362">
        <v>303730.29499999998</v>
      </c>
      <c r="AV362">
        <v>278519.48</v>
      </c>
      <c r="AW362">
        <v>269715.70333333302</v>
      </c>
      <c r="AX362">
        <v>260911.926666666</v>
      </c>
      <c r="AY362">
        <v>252108.15</v>
      </c>
      <c r="AZ362">
        <v>243304.373333333</v>
      </c>
      <c r="BA362">
        <v>234500.59666666601</v>
      </c>
      <c r="BB362">
        <v>225696.82</v>
      </c>
      <c r="BC362">
        <v>216893.04333333299</v>
      </c>
      <c r="BD362">
        <v>208089.26666666599</v>
      </c>
      <c r="BE362">
        <v>199285.49</v>
      </c>
      <c r="BF362">
        <v>190481.713333333</v>
      </c>
      <c r="BG362">
        <v>181677.93666666601</v>
      </c>
      <c r="BH362">
        <v>172874.16</v>
      </c>
      <c r="BI362">
        <v>164070.38333333301</v>
      </c>
      <c r="BJ362">
        <v>155266.60666666599</v>
      </c>
      <c r="BK362">
        <v>146462.82999999999</v>
      </c>
      <c r="BL362">
        <v>137659.05333333299</v>
      </c>
      <c r="BM362">
        <v>128855.276666666</v>
      </c>
      <c r="BN362">
        <v>120051.5</v>
      </c>
      <c r="BO362">
        <v>118714.50462358999</v>
      </c>
      <c r="BP362">
        <v>117392.39916222999</v>
      </c>
      <c r="BQ362">
        <v>116085.01778918999</v>
      </c>
      <c r="BR362">
        <v>114792.196524529</v>
      </c>
      <c r="BS362">
        <v>113513.773214523</v>
      </c>
      <c r="BT362">
        <v>112249.58751133201</v>
      </c>
      <c r="BU362">
        <v>110999.480852886</v>
      </c>
      <c r="BV362">
        <v>109763.296442994</v>
      </c>
      <c r="BW362">
        <v>108540.87923168299</v>
      </c>
      <c r="BX362">
        <v>107332.07589574601</v>
      </c>
      <c r="BY362">
        <v>106136.734819516</v>
      </c>
      <c r="BZ362">
        <v>104954.706075845</v>
      </c>
      <c r="CA362">
        <v>103785.8414073</v>
      </c>
      <c r="CB362">
        <v>102629.994207571</v>
      </c>
      <c r="CC362">
        <v>101487.019503078</v>
      </c>
      <c r="CD362" s="8" t="b">
        <f>IF(ISNUMBER(VLOOKUP(A362,profiles_2021!A:A,1,FALSE)),TRUE,FALSE)</f>
        <v>1</v>
      </c>
      <c r="CE362" t="str">
        <f>INDEX('C5 - Emissions methodology 2018'!$A$2:$K$2628,MATCH($A362,'C5 - Emissions methodology 2018'!$A$2:$A$2628,0),MATCH(CE$1,'C5 - Emissions methodology 2018'!$A$1:$K$1,0))</f>
        <v>Services</v>
      </c>
    </row>
    <row r="363" spans="1:83" x14ac:dyDescent="0.25">
      <c r="A363">
        <v>35221</v>
      </c>
      <c r="B363" t="s">
        <v>434</v>
      </c>
      <c r="C363" t="s">
        <v>41</v>
      </c>
      <c r="D363">
        <v>2007</v>
      </c>
      <c r="E363" t="s">
        <v>28</v>
      </c>
      <c r="F363" t="s">
        <v>23</v>
      </c>
      <c r="G363">
        <v>2007</v>
      </c>
      <c r="H363">
        <v>138600</v>
      </c>
      <c r="I363">
        <v>100</v>
      </c>
      <c r="J363">
        <v>2020</v>
      </c>
      <c r="K363">
        <v>55</v>
      </c>
      <c r="L363">
        <v>100</v>
      </c>
      <c r="M363">
        <v>2017</v>
      </c>
      <c r="N363">
        <v>62369.999999999898</v>
      </c>
      <c r="O363" t="s">
        <v>24</v>
      </c>
      <c r="P363">
        <v>3.1953797136585398</v>
      </c>
      <c r="Q363">
        <v>1</v>
      </c>
      <c r="R363" t="s">
        <v>25</v>
      </c>
      <c r="S363">
        <v>62370</v>
      </c>
      <c r="T363">
        <v>-1.11368485725649E-2</v>
      </c>
      <c r="AL363">
        <v>138600</v>
      </c>
      <c r="AM363">
        <v>130977</v>
      </c>
      <c r="AN363">
        <v>123354</v>
      </c>
      <c r="AO363">
        <v>115731</v>
      </c>
      <c r="AP363">
        <v>108108</v>
      </c>
      <c r="AQ363">
        <v>100485</v>
      </c>
      <c r="AR363">
        <v>92862</v>
      </c>
      <c r="AS363">
        <v>85239</v>
      </c>
      <c r="AT363">
        <v>77616</v>
      </c>
      <c r="AU363">
        <v>69993</v>
      </c>
      <c r="AV363">
        <v>62369.999999999898</v>
      </c>
      <c r="AW363">
        <v>62369.999999999898</v>
      </c>
      <c r="AX363">
        <v>62370</v>
      </c>
      <c r="AY363">
        <v>62370</v>
      </c>
      <c r="AZ363">
        <v>61675.394754529101</v>
      </c>
      <c r="BA363">
        <v>60988.525222494703</v>
      </c>
      <c r="BB363">
        <v>60309.305252427701</v>
      </c>
      <c r="BC363">
        <v>59637.649652314904</v>
      </c>
      <c r="BD363">
        <v>58973.474178913297</v>
      </c>
      <c r="BE363">
        <v>58316.695527184696</v>
      </c>
      <c r="BF363">
        <v>57667.231319846098</v>
      </c>
      <c r="BG363">
        <v>57025.000097037897</v>
      </c>
      <c r="BH363">
        <v>56389.921306106698</v>
      </c>
      <c r="BI363">
        <v>55761.915291501697</v>
      </c>
      <c r="BJ363">
        <v>55140.903284784101</v>
      </c>
      <c r="BK363">
        <v>54526.807394746997</v>
      </c>
      <c r="BL363">
        <v>53919.550597646303</v>
      </c>
      <c r="BM363">
        <v>53319.056727539501</v>
      </c>
      <c r="BN363">
        <v>52725.250466732898</v>
      </c>
      <c r="BO363">
        <v>52138.057336334401</v>
      </c>
      <c r="BP363">
        <v>51557.403686911901</v>
      </c>
      <c r="BQ363">
        <v>50983.216689256202</v>
      </c>
      <c r="BR363">
        <v>50415.424325245702</v>
      </c>
      <c r="BS363">
        <v>49853.9553788138</v>
      </c>
      <c r="BT363">
        <v>49298.739427016502</v>
      </c>
      <c r="BU363">
        <v>48749.706831199503</v>
      </c>
      <c r="BV363">
        <v>48206.788728263498</v>
      </c>
      <c r="BW363">
        <v>47669.917022027199</v>
      </c>
      <c r="BX363">
        <v>47139.024374686203</v>
      </c>
      <c r="BY363">
        <v>46614.044198366799</v>
      </c>
      <c r="BZ363">
        <v>46094.910646774799</v>
      </c>
      <c r="CA363">
        <v>45581.558606935701</v>
      </c>
      <c r="CB363">
        <v>45073.923691028802</v>
      </c>
      <c r="CC363">
        <v>44571.942228310501</v>
      </c>
      <c r="CD363" s="8" t="b">
        <f>IF(ISNUMBER(VLOOKUP(A363,profiles_2021!A:A,1,FALSE)),TRUE,FALSE)</f>
        <v>1</v>
      </c>
      <c r="CE363" t="str">
        <f>INDEX('C5 - Emissions methodology 2018'!$A$2:$K$2628,MATCH($A363,'C5 - Emissions methodology 2018'!$A$2:$A$2628,0),MATCH(CE$1,'C5 - Emissions methodology 2018'!$A$1:$K$1,0))</f>
        <v>Transportation services</v>
      </c>
    </row>
    <row r="364" spans="1:83" hidden="1" x14ac:dyDescent="0.25">
      <c r="A364">
        <v>51792</v>
      </c>
      <c r="B364" t="s">
        <v>435</v>
      </c>
      <c r="C364" t="s">
        <v>59</v>
      </c>
      <c r="D364">
        <v>2012</v>
      </c>
      <c r="E364" t="s">
        <v>49</v>
      </c>
      <c r="F364" t="s">
        <v>50</v>
      </c>
      <c r="G364">
        <v>2012</v>
      </c>
      <c r="H364">
        <v>43900</v>
      </c>
      <c r="I364">
        <v>100</v>
      </c>
      <c r="J364">
        <v>2018</v>
      </c>
      <c r="K364">
        <v>5</v>
      </c>
      <c r="L364">
        <v>0</v>
      </c>
      <c r="M364">
        <v>2018</v>
      </c>
      <c r="N364">
        <v>43900</v>
      </c>
      <c r="O364" t="s">
        <v>24</v>
      </c>
      <c r="P364">
        <v>2.3643946339024402</v>
      </c>
      <c r="Q364">
        <v>1</v>
      </c>
      <c r="R364" t="s">
        <v>25</v>
      </c>
      <c r="S364">
        <v>41705</v>
      </c>
      <c r="T364">
        <v>-1.11368485725649E-2</v>
      </c>
      <c r="AQ364">
        <v>43900</v>
      </c>
      <c r="AR364">
        <v>43900</v>
      </c>
      <c r="AS364">
        <v>43900</v>
      </c>
      <c r="AT364">
        <v>43900</v>
      </c>
      <c r="AU364">
        <v>43900</v>
      </c>
      <c r="AV364">
        <v>43900</v>
      </c>
      <c r="AW364">
        <v>41705</v>
      </c>
      <c r="AX364">
        <v>41240.537730281103</v>
      </c>
      <c r="AY364">
        <v>40781.248106527797</v>
      </c>
      <c r="AZ364">
        <v>40327.073521765204</v>
      </c>
      <c r="BA364">
        <v>39877.957010578699</v>
      </c>
      <c r="BB364">
        <v>39433.842241968603</v>
      </c>
      <c r="BC364">
        <v>38994.673512285401</v>
      </c>
      <c r="BD364">
        <v>38560.395738242398</v>
      </c>
      <c r="BE364">
        <v>38130.954450007499</v>
      </c>
      <c r="BF364">
        <v>37706.295784370297</v>
      </c>
      <c r="BG364">
        <v>37286.366477987503</v>
      </c>
      <c r="BH364">
        <v>36871.113860701</v>
      </c>
      <c r="BI364">
        <v>36460.485848932498</v>
      </c>
      <c r="BJ364">
        <v>36054.4309391508</v>
      </c>
      <c r="BK364">
        <v>35652.898201411503</v>
      </c>
      <c r="BL364">
        <v>35255.8372729693</v>
      </c>
      <c r="BM364">
        <v>34863.198351961299</v>
      </c>
      <c r="BN364">
        <v>34474.932191160202</v>
      </c>
      <c r="BO364">
        <v>34090.990091797801</v>
      </c>
      <c r="BP364">
        <v>33711.323897456597</v>
      </c>
      <c r="BQ364">
        <v>33335.885988029899</v>
      </c>
      <c r="BR364">
        <v>32964.629273749</v>
      </c>
      <c r="BS364">
        <v>32597.507189276501</v>
      </c>
      <c r="BT364">
        <v>32234.473687866401</v>
      </c>
      <c r="BU364">
        <v>31875.483235588301</v>
      </c>
      <c r="BV364">
        <v>31520.490805616198</v>
      </c>
      <c r="BW364">
        <v>31169.451872581201</v>
      </c>
      <c r="BX364">
        <v>30822.322406986401</v>
      </c>
      <c r="BY364">
        <v>30479.058869684999</v>
      </c>
      <c r="BZ364">
        <v>30139.618206419</v>
      </c>
      <c r="CA364">
        <v>29803.9578424192</v>
      </c>
      <c r="CB364">
        <v>29472.035677065101</v>
      </c>
      <c r="CC364">
        <v>29143.810078604401</v>
      </c>
      <c r="CD364" s="8" t="b">
        <f>IF(ISNUMBER(VLOOKUP(A364,profiles_2021!A:A,1,FALSE)),TRUE,FALSE)</f>
        <v>0</v>
      </c>
      <c r="CE364" t="str">
        <f>INDEX('C5 - Emissions methodology 2018'!$A$2:$K$2628,MATCH($A364,'C5 - Emissions methodology 2018'!$A$2:$A$2628,0),MATCH(CE$1,'C5 - Emissions methodology 2018'!$A$1:$K$1,0))</f>
        <v>Manufacturing</v>
      </c>
    </row>
    <row r="365" spans="1:83" hidden="1" x14ac:dyDescent="0.25">
      <c r="A365">
        <v>15169</v>
      </c>
      <c r="B365" t="s">
        <v>436</v>
      </c>
      <c r="C365" t="s">
        <v>27</v>
      </c>
      <c r="D365">
        <v>2012</v>
      </c>
      <c r="E365" t="s">
        <v>28</v>
      </c>
      <c r="F365" t="s">
        <v>23</v>
      </c>
      <c r="G365">
        <v>2011</v>
      </c>
      <c r="H365">
        <v>8667</v>
      </c>
      <c r="I365">
        <v>100</v>
      </c>
      <c r="J365">
        <v>2020</v>
      </c>
      <c r="K365">
        <v>20</v>
      </c>
      <c r="L365">
        <v>100</v>
      </c>
      <c r="M365">
        <v>2017</v>
      </c>
      <c r="N365">
        <v>6933.6</v>
      </c>
      <c r="O365" t="s">
        <v>24</v>
      </c>
      <c r="P365">
        <v>2.8453667203585402</v>
      </c>
      <c r="Q365">
        <v>1</v>
      </c>
      <c r="R365" t="s">
        <v>25</v>
      </c>
      <c r="S365">
        <v>6933.6</v>
      </c>
      <c r="T365">
        <v>-1.11368485725649E-2</v>
      </c>
      <c r="AP365">
        <v>8667</v>
      </c>
      <c r="AQ365">
        <v>8378.1</v>
      </c>
      <c r="AR365">
        <v>8089.2</v>
      </c>
      <c r="AS365">
        <v>7800.3</v>
      </c>
      <c r="AT365">
        <v>7511.4</v>
      </c>
      <c r="AU365">
        <v>7222.5</v>
      </c>
      <c r="AV365">
        <v>6933.6</v>
      </c>
      <c r="AW365">
        <v>6933.6</v>
      </c>
      <c r="AX365">
        <v>6933.6</v>
      </c>
      <c r="AY365">
        <v>6933.6</v>
      </c>
      <c r="AZ365">
        <v>6856.3815467372597</v>
      </c>
      <c r="BA365">
        <v>6780.0230636955202</v>
      </c>
      <c r="BB365">
        <v>6704.5149735166397</v>
      </c>
      <c r="BC365">
        <v>6629.8478055040896</v>
      </c>
      <c r="BD365">
        <v>6556.0121944350403</v>
      </c>
      <c r="BE365">
        <v>6482.9988793857301</v>
      </c>
      <c r="BF365">
        <v>6410.7987025699003</v>
      </c>
      <c r="BG365">
        <v>6339.4026081901902</v>
      </c>
      <c r="BH365">
        <v>6268.8016413022497</v>
      </c>
      <c r="BI365">
        <v>6198.9869466916198</v>
      </c>
      <c r="BJ365">
        <v>6129.9497677630097</v>
      </c>
      <c r="BK365">
        <v>6061.681445442</v>
      </c>
      <c r="BL365">
        <v>5994.1734170889904</v>
      </c>
      <c r="BM365">
        <v>5927.4172154251801</v>
      </c>
      <c r="BN365">
        <v>5861.4044674705701</v>
      </c>
      <c r="BO365">
        <v>5796.1268934937998</v>
      </c>
      <c r="BP365">
        <v>5731.57630597358</v>
      </c>
      <c r="BQ365">
        <v>5667.7446085718602</v>
      </c>
      <c r="BR365">
        <v>5604.6237951182202</v>
      </c>
      <c r="BS365">
        <v>5542.2059486057897</v>
      </c>
      <c r="BT365">
        <v>5480.4832401982003</v>
      </c>
      <c r="BU365">
        <v>5419.4479282476404</v>
      </c>
      <c r="BV365">
        <v>5359.0923573238397</v>
      </c>
      <c r="BW365">
        <v>5299.4089572539397</v>
      </c>
      <c r="BX365">
        <v>5240.3902421728999</v>
      </c>
      <c r="BY365">
        <v>5182.0288095846799</v>
      </c>
      <c r="BZ365">
        <v>5124.31733943366</v>
      </c>
      <c r="CA365">
        <v>5067.2485931866204</v>
      </c>
      <c r="CB365">
        <v>5010.8154129247596</v>
      </c>
      <c r="CC365">
        <v>4955.01072044594</v>
      </c>
      <c r="CD365" s="8" t="b">
        <f>IF(ISNUMBER(VLOOKUP(A365,profiles_2021!A:A,1,FALSE)),TRUE,FALSE)</f>
        <v>0</v>
      </c>
      <c r="CE365">
        <f>INDEX('C5 - Emissions methodology 2018'!$A$2:$K$2628,MATCH($A365,'C5 - Emissions methodology 2018'!$A$2:$A$2628,0),MATCH(CE$1,'C5 - Emissions methodology 2018'!$A$1:$K$1,0))</f>
        <v>0</v>
      </c>
    </row>
    <row r="366" spans="1:83" hidden="1" x14ac:dyDescent="0.25">
      <c r="A366">
        <v>15282</v>
      </c>
      <c r="B366" t="s">
        <v>437</v>
      </c>
      <c r="C366" t="s">
        <v>21</v>
      </c>
      <c r="D366">
        <v>2016</v>
      </c>
      <c r="E366" t="s">
        <v>28</v>
      </c>
      <c r="F366" t="s">
        <v>23</v>
      </c>
      <c r="G366">
        <v>2015</v>
      </c>
      <c r="H366">
        <v>4612</v>
      </c>
      <c r="I366">
        <v>100</v>
      </c>
      <c r="J366">
        <v>2020</v>
      </c>
      <c r="K366">
        <v>30</v>
      </c>
      <c r="L366">
        <v>96.4</v>
      </c>
      <c r="M366">
        <v>2017</v>
      </c>
      <c r="N366">
        <v>3278.2096000000001</v>
      </c>
      <c r="O366" t="s">
        <v>24</v>
      </c>
      <c r="P366">
        <v>2.9453663148585401</v>
      </c>
      <c r="Q366">
        <v>1</v>
      </c>
      <c r="R366" t="s">
        <v>25</v>
      </c>
      <c r="S366">
        <v>3228.4</v>
      </c>
      <c r="T366">
        <v>-1.11368485725649E-2</v>
      </c>
      <c r="AT366">
        <v>4612</v>
      </c>
      <c r="AU366">
        <v>3945.1048000000001</v>
      </c>
      <c r="AV366">
        <v>3278.2096000000001</v>
      </c>
      <c r="AW366">
        <v>3261.6064000000001</v>
      </c>
      <c r="AX366">
        <v>3245.0032000000001</v>
      </c>
      <c r="AY366">
        <v>3228.4</v>
      </c>
      <c r="AZ366">
        <v>3192.4457980683301</v>
      </c>
      <c r="BA366">
        <v>3156.8920126391199</v>
      </c>
      <c r="BB366">
        <v>3121.7341843344202</v>
      </c>
      <c r="BC366">
        <v>3086.96790343968</v>
      </c>
      <c r="BD366">
        <v>3052.5888093507101</v>
      </c>
      <c r="BE366">
        <v>3018.5925900266602</v>
      </c>
      <c r="BF366">
        <v>2984.9749814492702</v>
      </c>
      <c r="BG366">
        <v>2951.7317670879702</v>
      </c>
      <c r="BH366">
        <v>2918.8587773710901</v>
      </c>
      <c r="BI366">
        <v>2886.3518891628</v>
      </c>
      <c r="BJ366">
        <v>2854.2070252460599</v>
      </c>
      <c r="BK366">
        <v>2822.4201538111402</v>
      </c>
      <c r="BL366">
        <v>2790.9872879499899</v>
      </c>
      <c r="BM366">
        <v>2759.9044851561398</v>
      </c>
      <c r="BN366">
        <v>2729.1678468302098</v>
      </c>
      <c r="BO366">
        <v>2698.7735177909499</v>
      </c>
      <c r="BP366">
        <v>2668.7176857916702</v>
      </c>
      <c r="BQ366">
        <v>2638.9965810420799</v>
      </c>
      <c r="BR366">
        <v>2609.6064757355002</v>
      </c>
      <c r="BS366">
        <v>2580.5436835812402</v>
      </c>
      <c r="BT366">
        <v>2551.8045593423099</v>
      </c>
      <c r="BU366">
        <v>2523.3854983781398</v>
      </c>
      <c r="BV366">
        <v>2495.2829361924901</v>
      </c>
      <c r="BW366">
        <v>2467.4933479864098</v>
      </c>
      <c r="BX366">
        <v>2440.0132482160798</v>
      </c>
      <c r="BY366">
        <v>2412.8391901556402</v>
      </c>
      <c r="BZ366">
        <v>2385.9677654649299</v>
      </c>
      <c r="CA366">
        <v>2359.39560376192</v>
      </c>
      <c r="CB366">
        <v>2333.1193722000498</v>
      </c>
      <c r="CC366">
        <v>2307.1357750501402</v>
      </c>
      <c r="CD366" s="8" t="b">
        <f>IF(ISNUMBER(VLOOKUP(A366,profiles_2021!A:A,1,FALSE)),TRUE,FALSE)</f>
        <v>0</v>
      </c>
      <c r="CE366" t="str">
        <f>INDEX('C5 - Emissions methodology 2018'!$A$2:$K$2628,MATCH($A366,'C5 - Emissions methodology 2018'!$A$2:$A$2628,0),MATCH(CE$1,'C5 - Emissions methodology 2018'!$A$1:$K$1,0))</f>
        <v>Services</v>
      </c>
    </row>
    <row r="367" spans="1:83" x14ac:dyDescent="0.25">
      <c r="A367">
        <v>1652</v>
      </c>
      <c r="B367" t="s">
        <v>438</v>
      </c>
      <c r="C367" t="s">
        <v>116</v>
      </c>
      <c r="D367">
        <v>2016</v>
      </c>
      <c r="E367" t="s">
        <v>22</v>
      </c>
      <c r="F367" t="s">
        <v>23</v>
      </c>
      <c r="G367">
        <v>2015</v>
      </c>
      <c r="H367">
        <v>50318</v>
      </c>
      <c r="I367">
        <v>100</v>
      </c>
      <c r="J367">
        <v>2025</v>
      </c>
      <c r="K367">
        <v>30</v>
      </c>
      <c r="L367">
        <v>25</v>
      </c>
      <c r="M367">
        <v>2017</v>
      </c>
      <c r="N367">
        <v>46544.15</v>
      </c>
      <c r="O367" t="s">
        <v>24</v>
      </c>
      <c r="P367">
        <v>2.9478099098487802</v>
      </c>
      <c r="Q367">
        <v>1</v>
      </c>
      <c r="R367" t="s">
        <v>25</v>
      </c>
      <c r="S367">
        <v>35222.6</v>
      </c>
      <c r="T367">
        <v>-1.11368485725649E-2</v>
      </c>
      <c r="AT367">
        <v>50318</v>
      </c>
      <c r="AU367">
        <v>48431.074999999997</v>
      </c>
      <c r="AV367">
        <v>46544.15</v>
      </c>
      <c r="AW367">
        <v>45128.956250000003</v>
      </c>
      <c r="AX367">
        <v>43713.762499999997</v>
      </c>
      <c r="AY367">
        <v>42298.568749999999</v>
      </c>
      <c r="AZ367">
        <v>40883.375</v>
      </c>
      <c r="BA367">
        <v>39468.181250000001</v>
      </c>
      <c r="BB367">
        <v>38052.987500000003</v>
      </c>
      <c r="BC367">
        <v>36637.793749999997</v>
      </c>
      <c r="BD367">
        <v>35222.6</v>
      </c>
      <c r="BE367">
        <v>34830.331237467901</v>
      </c>
      <c r="BF367">
        <v>34442.431112744001</v>
      </c>
      <c r="BG367">
        <v>34058.8509729703</v>
      </c>
      <c r="BH367">
        <v>33679.5427071288</v>
      </c>
      <c r="BI367">
        <v>33304.458740006303</v>
      </c>
      <c r="BJ367">
        <v>32933.552026227597</v>
      </c>
      <c r="BK367">
        <v>32566.7760443548</v>
      </c>
      <c r="BL367">
        <v>32204.084791052199</v>
      </c>
      <c r="BM367">
        <v>31845.4327753162</v>
      </c>
      <c r="BN367">
        <v>31490.7750127697</v>
      </c>
      <c r="BO367">
        <v>31140.0670200198</v>
      </c>
      <c r="BP367">
        <v>30793.2648090783</v>
      </c>
      <c r="BQ367">
        <v>30450.324881844699</v>
      </c>
      <c r="BR367">
        <v>30111.204224650199</v>
      </c>
      <c r="BS367">
        <v>29775.8603028627</v>
      </c>
      <c r="BT367">
        <v>29444.2510555519</v>
      </c>
      <c r="BU367">
        <v>29116.334890213599</v>
      </c>
      <c r="BV367">
        <v>28792.070677553202</v>
      </c>
      <c r="BW367">
        <v>28471.417746326701</v>
      </c>
      <c r="BX367">
        <v>28154.335878239599</v>
      </c>
      <c r="BY367">
        <v>27840.785302902499</v>
      </c>
      <c r="BZ367">
        <v>27530.7266928428</v>
      </c>
      <c r="CA367">
        <v>27224.121158572001</v>
      </c>
      <c r="CB367">
        <v>26920.9302437078</v>
      </c>
      <c r="CC367">
        <v>26621.115920151002</v>
      </c>
      <c r="CD367" s="8" t="b">
        <f>IF(ISNUMBER(VLOOKUP(A367,profiles_2021!A:A,1,FALSE)),TRUE,FALSE)</f>
        <v>1</v>
      </c>
      <c r="CE367" t="str">
        <f>INDEX('C5 - Emissions methodology 2018'!$A$2:$K$2628,MATCH($A367,'C5 - Emissions methodology 2018'!$A$2:$A$2628,0),MATCH(CE$1,'C5 - Emissions methodology 2018'!$A$1:$K$1,0))</f>
        <v>Services</v>
      </c>
    </row>
    <row r="368" spans="1:83" x14ac:dyDescent="0.25">
      <c r="A368">
        <v>15309</v>
      </c>
      <c r="B368" t="s">
        <v>439</v>
      </c>
      <c r="C368" t="s">
        <v>92</v>
      </c>
      <c r="D368">
        <v>2016</v>
      </c>
      <c r="E368" t="s">
        <v>28</v>
      </c>
      <c r="F368" t="s">
        <v>23</v>
      </c>
      <c r="G368">
        <v>2016</v>
      </c>
      <c r="H368">
        <v>683562</v>
      </c>
      <c r="I368">
        <v>100</v>
      </c>
      <c r="J368">
        <v>2020</v>
      </c>
      <c r="K368">
        <v>15</v>
      </c>
      <c r="L368">
        <v>33.299999999999997</v>
      </c>
      <c r="M368">
        <v>2017</v>
      </c>
      <c r="N368">
        <v>649418.07810000004</v>
      </c>
      <c r="O368" t="s">
        <v>24</v>
      </c>
      <c r="P368">
        <v>2.7954342098585401</v>
      </c>
      <c r="Q368">
        <v>1</v>
      </c>
      <c r="R368" t="s">
        <v>25</v>
      </c>
      <c r="S368">
        <v>581027.69999999995</v>
      </c>
      <c r="T368">
        <v>-1.11368485725649E-2</v>
      </c>
      <c r="AU368">
        <v>683562</v>
      </c>
      <c r="AV368">
        <v>649418.07810000004</v>
      </c>
      <c r="AW368">
        <v>626621.28540000005</v>
      </c>
      <c r="AX368">
        <v>603824.49269999994</v>
      </c>
      <c r="AY368">
        <v>581027.69999999995</v>
      </c>
      <c r="AZ368">
        <v>574556.88248863397</v>
      </c>
      <c r="BA368">
        <v>568158.12949203304</v>
      </c>
      <c r="BB368">
        <v>561830.63843860803</v>
      </c>
      <c r="BC368">
        <v>555573.61569489003</v>
      </c>
      <c r="BD368">
        <v>549386.27646598394</v>
      </c>
      <c r="BE368">
        <v>543267.84469713701</v>
      </c>
      <c r="BF368">
        <v>537217.55297640106</v>
      </c>
      <c r="BG368">
        <v>531234.642438379</v>
      </c>
      <c r="BH368">
        <v>525318.36266904196</v>
      </c>
      <c r="BI368">
        <v>519467.97161160898</v>
      </c>
      <c r="BJ368">
        <v>513682.73547347297</v>
      </c>
      <c r="BK368">
        <v>507961.92863416398</v>
      </c>
      <c r="BL368">
        <v>502304.83355433802</v>
      </c>
      <c r="BM368">
        <v>496710.74068577599</v>
      </c>
      <c r="BN368">
        <v>491178.948382392</v>
      </c>
      <c r="BO368">
        <v>485708.76281222497</v>
      </c>
      <c r="BP368">
        <v>480299.49787041801</v>
      </c>
      <c r="BQ368">
        <v>474950.47509315598</v>
      </c>
      <c r="BR368">
        <v>469661.023572576</v>
      </c>
      <c r="BS368">
        <v>464430.47987261199</v>
      </c>
      <c r="BT368">
        <v>459258.18794578698</v>
      </c>
      <c r="BU368">
        <v>454143.49905092397</v>
      </c>
      <c r="BV368">
        <v>449085.77167177899</v>
      </c>
      <c r="BW368">
        <v>444084.371436577</v>
      </c>
      <c r="BX368">
        <v>439138.67103844503</v>
      </c>
      <c r="BY368">
        <v>434248.05015673302</v>
      </c>
      <c r="BZ368">
        <v>429411.89537920599</v>
      </c>
      <c r="CA368">
        <v>424629.60012510902</v>
      </c>
      <c r="CB368">
        <v>419900.564569087</v>
      </c>
      <c r="CC368">
        <v>415224.19556594698</v>
      </c>
      <c r="CD368" s="8" t="b">
        <f>IF(ISNUMBER(VLOOKUP(A368,profiles_2021!A:A,1,FALSE)),TRUE,FALSE)</f>
        <v>1</v>
      </c>
      <c r="CE368" t="str">
        <f>INDEX('C5 - Emissions methodology 2018'!$A$2:$K$2628,MATCH($A368,'C5 - Emissions methodology 2018'!$A$2:$A$2628,0),MATCH(CE$1,'C5 - Emissions methodology 2018'!$A$1:$K$1,0))</f>
        <v>Manufacturing</v>
      </c>
    </row>
    <row r="369" spans="1:83" hidden="1" x14ac:dyDescent="0.25">
      <c r="A369">
        <v>15297</v>
      </c>
      <c r="B369" t="s">
        <v>440</v>
      </c>
      <c r="C369" t="s">
        <v>441</v>
      </c>
      <c r="D369">
        <v>2012</v>
      </c>
      <c r="E369" t="s">
        <v>28</v>
      </c>
      <c r="F369" t="s">
        <v>23</v>
      </c>
      <c r="G369">
        <v>2012</v>
      </c>
      <c r="H369">
        <v>33705415</v>
      </c>
      <c r="I369">
        <v>100</v>
      </c>
      <c r="J369">
        <v>2020</v>
      </c>
      <c r="K369">
        <v>20</v>
      </c>
      <c r="L369">
        <v>16</v>
      </c>
      <c r="M369">
        <v>2017</v>
      </c>
      <c r="N369">
        <v>30530483</v>
      </c>
      <c r="O369" t="s">
        <v>24</v>
      </c>
      <c r="P369">
        <v>2.8487363951585398</v>
      </c>
      <c r="Q369">
        <v>1</v>
      </c>
      <c r="R369" t="s">
        <v>25</v>
      </c>
      <c r="S369">
        <v>26964332</v>
      </c>
      <c r="T369">
        <v>-1.11368485725649E-2</v>
      </c>
      <c r="AQ369">
        <v>33705415</v>
      </c>
      <c r="AR369">
        <v>33070428.600000001</v>
      </c>
      <c r="AS369">
        <v>32435442.199999999</v>
      </c>
      <c r="AT369">
        <v>31800455.800000001</v>
      </c>
      <c r="AU369">
        <v>31165469.399999999</v>
      </c>
      <c r="AV369">
        <v>30530483</v>
      </c>
      <c r="AW369">
        <v>29341766</v>
      </c>
      <c r="AX369">
        <v>28153049</v>
      </c>
      <c r="AY369">
        <v>26964332</v>
      </c>
      <c r="AZ369">
        <v>26664034.317655601</v>
      </c>
      <c r="BA369">
        <v>26367081.005126201</v>
      </c>
      <c r="BB369">
        <v>26073434.816671502</v>
      </c>
      <c r="BC369">
        <v>25783058.9213516</v>
      </c>
      <c r="BD369">
        <v>25495916.898407001</v>
      </c>
      <c r="BE369">
        <v>25211972.7326908</v>
      </c>
      <c r="BF369">
        <v>24931190.8101511</v>
      </c>
      <c r="BG369">
        <v>24653535.913364802</v>
      </c>
      <c r="BH369">
        <v>24378973.217119299</v>
      </c>
      <c r="BI369">
        <v>24107468.2840457</v>
      </c>
      <c r="BJ369">
        <v>23838987.060298301</v>
      </c>
      <c r="BK369">
        <v>23573495.8712845</v>
      </c>
      <c r="BL369">
        <v>23310961.417440001</v>
      </c>
      <c r="BM369">
        <v>23051350.770052999</v>
      </c>
      <c r="BN369">
        <v>22794631.367133901</v>
      </c>
      <c r="BO369">
        <v>22540771.009330701</v>
      </c>
      <c r="BP369">
        <v>22289737.8558909</v>
      </c>
      <c r="BQ369">
        <v>22041500.4206677</v>
      </c>
      <c r="BR369">
        <v>21796027.5681706</v>
      </c>
      <c r="BS369">
        <v>21553288.5096604</v>
      </c>
      <c r="BT369">
        <v>21313252.799287502</v>
      </c>
      <c r="BU369">
        <v>21075890.330272999</v>
      </c>
      <c r="BV369">
        <v>20841171.331132799</v>
      </c>
      <c r="BW369">
        <v>20609066.3619431</v>
      </c>
      <c r="BX369">
        <v>20379546.310648199</v>
      </c>
      <c r="BY369">
        <v>20152582.389408901</v>
      </c>
      <c r="BZ369">
        <v>19928146.130991999</v>
      </c>
      <c r="CA369">
        <v>19706209.3851992</v>
      </c>
      <c r="CB369">
        <v>19486744.315336902</v>
      </c>
      <c r="CC369">
        <v>19269723.394724701</v>
      </c>
      <c r="CD369" s="8" t="b">
        <f>IF(ISNUMBER(VLOOKUP(A369,profiles_2021!A:A,1,FALSE)),TRUE,FALSE)</f>
        <v>0</v>
      </c>
      <c r="CE369" t="str">
        <f>INDEX('C5 - Emissions methodology 2018'!$A$2:$K$2628,MATCH($A369,'C5 - Emissions methodology 2018'!$A$2:$A$2628,0),MATCH(CE$1,'C5 - Emissions methodology 2018'!$A$1:$K$1,0))</f>
        <v>Fossil Fuels</v>
      </c>
    </row>
    <row r="370" spans="1:83" hidden="1" x14ac:dyDescent="0.25">
      <c r="A370">
        <v>37091</v>
      </c>
      <c r="B370" t="s">
        <v>442</v>
      </c>
      <c r="C370" t="s">
        <v>441</v>
      </c>
      <c r="D370">
        <v>2013</v>
      </c>
      <c r="E370" t="s">
        <v>22</v>
      </c>
      <c r="F370" t="s">
        <v>23</v>
      </c>
      <c r="G370">
        <v>2012</v>
      </c>
      <c r="H370">
        <v>785704.71</v>
      </c>
      <c r="I370">
        <v>100</v>
      </c>
      <c r="J370">
        <v>2022</v>
      </c>
      <c r="K370">
        <v>10</v>
      </c>
      <c r="L370">
        <v>58.03</v>
      </c>
      <c r="M370">
        <v>2017</v>
      </c>
      <c r="N370">
        <v>740110.26567869994</v>
      </c>
      <c r="O370" t="s">
        <v>24</v>
      </c>
      <c r="P370">
        <v>2.7464200338856299</v>
      </c>
      <c r="Q370">
        <v>1</v>
      </c>
      <c r="R370" t="s">
        <v>25</v>
      </c>
      <c r="S370">
        <v>707134.23899999994</v>
      </c>
      <c r="T370">
        <v>-1.11368485725649E-2</v>
      </c>
      <c r="AQ370">
        <v>785704.71</v>
      </c>
      <c r="AR370">
        <v>776585.82113573898</v>
      </c>
      <c r="AS370">
        <v>767466.93227147998</v>
      </c>
      <c r="AT370">
        <v>758348.043407219</v>
      </c>
      <c r="AU370">
        <v>749229.15454295999</v>
      </c>
      <c r="AV370">
        <v>740110.26567869994</v>
      </c>
      <c r="AW370">
        <v>733515.06034295994</v>
      </c>
      <c r="AX370">
        <v>726919.85500721994</v>
      </c>
      <c r="AY370">
        <v>720324.64967147994</v>
      </c>
      <c r="AZ370">
        <v>713729.44433573994</v>
      </c>
      <c r="BA370">
        <v>707134.23899999994</v>
      </c>
      <c r="BB370">
        <v>699258.99205978098</v>
      </c>
      <c r="BC370">
        <v>691471.45055220602</v>
      </c>
      <c r="BD370">
        <v>683770.63771515503</v>
      </c>
      <c r="BE370">
        <v>676155.58766455494</v>
      </c>
      <c r="BF370">
        <v>668625.34527324105</v>
      </c>
      <c r="BG370">
        <v>661178.96605115396</v>
      </c>
      <c r="BH370">
        <v>653815.51602687698</v>
      </c>
      <c r="BI370">
        <v>646534.07163049304</v>
      </c>
      <c r="BJ370">
        <v>639333.71957773995</v>
      </c>
      <c r="BK370">
        <v>632213.55675546802</v>
      </c>
      <c r="BL370">
        <v>625172.69010836002</v>
      </c>
      <c r="BM370">
        <v>618210.23652691999</v>
      </c>
      <c r="BN370">
        <v>611325.32273670996</v>
      </c>
      <c r="BO370">
        <v>604517.085188817</v>
      </c>
      <c r="BP370">
        <v>597784.669951541</v>
      </c>
      <c r="BQ370">
        <v>591127.23260329</v>
      </c>
      <c r="BR370">
        <v>584543.93812666705</v>
      </c>
      <c r="BS370">
        <v>578033.96080373996</v>
      </c>
      <c r="BT370">
        <v>571596.48411246901</v>
      </c>
      <c r="BU370">
        <v>565230.70062429796</v>
      </c>
      <c r="BV370">
        <v>558935.81190287997</v>
      </c>
      <c r="BW370">
        <v>552711.02840393397</v>
      </c>
      <c r="BX370">
        <v>546555.56937621301</v>
      </c>
      <c r="BY370">
        <v>540468.662763578</v>
      </c>
      <c r="BZ370">
        <v>534449.54510816303</v>
      </c>
      <c r="CA370">
        <v>528497.46145461802</v>
      </c>
      <c r="CB370">
        <v>522611.66525541298</v>
      </c>
      <c r="CC370">
        <v>516791.41827720701</v>
      </c>
      <c r="CD370" s="8" t="b">
        <f>IF(ISNUMBER(VLOOKUP(A370,profiles_2021!A:A,1,FALSE)),TRUE,FALSE)</f>
        <v>0</v>
      </c>
      <c r="CE370" t="str">
        <f>INDEX('C5 - Emissions methodology 2018'!$A$2:$K$2628,MATCH($A370,'C5 - Emissions methodology 2018'!$A$2:$A$2628,0),MATCH(CE$1,'C5 - Emissions methodology 2018'!$A$1:$K$1,0))</f>
        <v>Materials</v>
      </c>
    </row>
    <row r="371" spans="1:83" x14ac:dyDescent="0.25">
      <c r="A371">
        <v>44266</v>
      </c>
      <c r="B371" t="s">
        <v>443</v>
      </c>
      <c r="C371" t="s">
        <v>27</v>
      </c>
      <c r="D371">
        <v>2016</v>
      </c>
      <c r="E371" t="s">
        <v>28</v>
      </c>
      <c r="F371" t="s">
        <v>23</v>
      </c>
      <c r="G371">
        <v>2015</v>
      </c>
      <c r="H371">
        <v>134459</v>
      </c>
      <c r="I371">
        <v>100</v>
      </c>
      <c r="J371">
        <v>2030</v>
      </c>
      <c r="K371">
        <v>35</v>
      </c>
      <c r="L371">
        <v>0</v>
      </c>
      <c r="M371">
        <v>2018</v>
      </c>
      <c r="N371">
        <v>134459</v>
      </c>
      <c r="O371" t="s">
        <v>24</v>
      </c>
      <c r="P371">
        <v>3.0002573483390198</v>
      </c>
      <c r="Q371">
        <v>1</v>
      </c>
      <c r="R371" t="s">
        <v>25</v>
      </c>
      <c r="S371">
        <v>87398.35</v>
      </c>
      <c r="T371">
        <v>-1.11368485725649E-2</v>
      </c>
      <c r="AT371">
        <v>134459</v>
      </c>
      <c r="AU371">
        <v>134459</v>
      </c>
      <c r="AV371">
        <v>134459</v>
      </c>
      <c r="AW371">
        <v>134459</v>
      </c>
      <c r="AX371">
        <v>130537.27916666601</v>
      </c>
      <c r="AY371">
        <v>126615.558333333</v>
      </c>
      <c r="AZ371">
        <v>122693.83749999999</v>
      </c>
      <c r="BA371">
        <v>118772.116666666</v>
      </c>
      <c r="BB371">
        <v>114850.39583333299</v>
      </c>
      <c r="BC371">
        <v>110928.675</v>
      </c>
      <c r="BD371">
        <v>107006.95416666599</v>
      </c>
      <c r="BE371">
        <v>103085.233333333</v>
      </c>
      <c r="BF371">
        <v>99163.512499999997</v>
      </c>
      <c r="BG371">
        <v>95241.791666666599</v>
      </c>
      <c r="BH371">
        <v>91320.070833333302</v>
      </c>
      <c r="BI371">
        <v>87398.35</v>
      </c>
      <c r="BJ371">
        <v>86425.007810557901</v>
      </c>
      <c r="BK371">
        <v>85462.505585688996</v>
      </c>
      <c r="BL371">
        <v>84510.722602349197</v>
      </c>
      <c r="BM371">
        <v>83569.539481968794</v>
      </c>
      <c r="BN371">
        <v>82638.838175479104</v>
      </c>
      <c r="BO371">
        <v>81718.501948506106</v>
      </c>
      <c r="BP371">
        <v>80808.415366728805</v>
      </c>
      <c r="BQ371">
        <v>79908.464281400593</v>
      </c>
      <c r="BR371">
        <v>79018.535815032403</v>
      </c>
      <c r="BS371">
        <v>78138.518347234596</v>
      </c>
      <c r="BT371">
        <v>77268.301500716902</v>
      </c>
      <c r="BU371">
        <v>76407.7761274441</v>
      </c>
      <c r="BV371">
        <v>75556.834294946297</v>
      </c>
      <c r="BW371">
        <v>74715.369272781099</v>
      </c>
      <c r="BX371">
        <v>73883.275519146904</v>
      </c>
      <c r="BY371">
        <v>73060.448667645003</v>
      </c>
      <c r="BZ371">
        <v>72246.785514189804</v>
      </c>
      <c r="CA371">
        <v>71442.184004063703</v>
      </c>
      <c r="CB371">
        <v>70646.543219117098</v>
      </c>
      <c r="CC371">
        <v>69859.763365110703</v>
      </c>
      <c r="CD371" s="8" t="b">
        <f>IF(ISNUMBER(VLOOKUP(A371,profiles_2021!A:A,1,FALSE)),TRUE,FALSE)</f>
        <v>1</v>
      </c>
      <c r="CE371" t="str">
        <f>INDEX('C5 - Emissions methodology 2018'!$A$2:$K$2628,MATCH($A371,'C5 - Emissions methodology 2018'!$A$2:$A$2628,0),MATCH(CE$1,'C5 - Emissions methodology 2018'!$A$1:$K$1,0))</f>
        <v>Apparel</v>
      </c>
    </row>
    <row r="372" spans="1:83" x14ac:dyDescent="0.25">
      <c r="A372">
        <v>15359</v>
      </c>
      <c r="B372" t="s">
        <v>444</v>
      </c>
      <c r="C372" t="s">
        <v>21</v>
      </c>
      <c r="D372">
        <v>2016</v>
      </c>
      <c r="E372" t="s">
        <v>28</v>
      </c>
      <c r="F372" t="s">
        <v>23</v>
      </c>
      <c r="G372">
        <v>2015</v>
      </c>
      <c r="H372">
        <v>80722</v>
      </c>
      <c r="I372">
        <v>100</v>
      </c>
      <c r="J372">
        <v>2017</v>
      </c>
      <c r="K372">
        <v>3</v>
      </c>
      <c r="L372">
        <v>82</v>
      </c>
      <c r="M372">
        <v>2017</v>
      </c>
      <c r="N372">
        <v>78736.238800000006</v>
      </c>
      <c r="O372" t="s">
        <v>45</v>
      </c>
      <c r="P372">
        <v>2.6739105112243902</v>
      </c>
      <c r="Q372">
        <v>1</v>
      </c>
      <c r="R372" t="s">
        <v>25</v>
      </c>
      <c r="S372">
        <v>78300.34</v>
      </c>
      <c r="T372">
        <v>-1.11368485725649E-2</v>
      </c>
      <c r="AT372">
        <v>80722</v>
      </c>
      <c r="AU372">
        <v>79729.119399999996</v>
      </c>
      <c r="AV372">
        <v>78300.34</v>
      </c>
      <c r="AW372">
        <v>77428.320970239598</v>
      </c>
      <c r="AX372">
        <v>76566.013484366107</v>
      </c>
      <c r="AY372">
        <v>75713.309386385794</v>
      </c>
      <c r="AZ372">
        <v>74870.101724821798</v>
      </c>
      <c r="BA372">
        <v>74036.284739299896</v>
      </c>
      <c r="BB372">
        <v>73211.753847283093</v>
      </c>
      <c r="BC372">
        <v>72396.405630954003</v>
      </c>
      <c r="BD372">
        <v>71590.137824243997</v>
      </c>
      <c r="BE372">
        <v>70792.849300006405</v>
      </c>
      <c r="BF372">
        <v>70004.440057331798</v>
      </c>
      <c r="BG372">
        <v>69224.811209006104</v>
      </c>
      <c r="BH372">
        <v>68453.864969107002</v>
      </c>
      <c r="BI372">
        <v>67691.504640739193</v>
      </c>
      <c r="BJ372">
        <v>66937.634603906205</v>
      </c>
      <c r="BK372">
        <v>66192.160303516896</v>
      </c>
      <c r="BL372">
        <v>65454.9882375257</v>
      </c>
      <c r="BM372">
        <v>64726.0259452053</v>
      </c>
      <c r="BN372">
        <v>64005.181995549698</v>
      </c>
      <c r="BO372">
        <v>63292.365975805798</v>
      </c>
      <c r="BP372">
        <v>62587.488480133899</v>
      </c>
      <c r="BQ372">
        <v>61890.461098393498</v>
      </c>
      <c r="BR372">
        <v>61201.196405054397</v>
      </c>
      <c r="BS372">
        <v>60519.607948231504</v>
      </c>
      <c r="BT372">
        <v>59845.610238841102</v>
      </c>
      <c r="BU372">
        <v>59179.118739878402</v>
      </c>
      <c r="BV372">
        <v>58520.049855814497</v>
      </c>
      <c r="BW372">
        <v>57868.320922111299</v>
      </c>
      <c r="BX372">
        <v>57223.850194853199</v>
      </c>
      <c r="BY372">
        <v>56586.556840493999</v>
      </c>
      <c r="BZ372">
        <v>55956.360925718604</v>
      </c>
      <c r="CA372">
        <v>55333.183407416996</v>
      </c>
      <c r="CB372">
        <v>54716.9461227707</v>
      </c>
      <c r="CC372">
        <v>54107.571779448197</v>
      </c>
      <c r="CD372" s="8" t="b">
        <f>IF(ISNUMBER(VLOOKUP(A372,profiles_2021!A:A,1,FALSE)),TRUE,FALSE)</f>
        <v>1</v>
      </c>
      <c r="CE372" t="str">
        <f>INDEX('C5 - Emissions methodology 2018'!$A$2:$K$2628,MATCH($A372,'C5 - Emissions methodology 2018'!$A$2:$A$2628,0),MATCH(CE$1,'C5 - Emissions methodology 2018'!$A$1:$K$1,0))</f>
        <v>Materials</v>
      </c>
    </row>
    <row r="373" spans="1:83" hidden="1" x14ac:dyDescent="0.25">
      <c r="A373">
        <v>828383</v>
      </c>
      <c r="B373" t="s">
        <v>445</v>
      </c>
      <c r="C373" t="s">
        <v>78</v>
      </c>
      <c r="D373">
        <v>2016</v>
      </c>
      <c r="E373" t="s">
        <v>44</v>
      </c>
      <c r="F373" t="s">
        <v>33</v>
      </c>
      <c r="G373">
        <v>2016</v>
      </c>
      <c r="H373">
        <v>90.2</v>
      </c>
      <c r="I373">
        <v>100</v>
      </c>
      <c r="J373">
        <v>2020</v>
      </c>
      <c r="K373">
        <v>1</v>
      </c>
      <c r="L373">
        <v>5</v>
      </c>
      <c r="M373">
        <v>2017</v>
      </c>
      <c r="N373">
        <v>90.154899999999998</v>
      </c>
      <c r="O373" t="s">
        <v>45</v>
      </c>
      <c r="P373">
        <v>2.3253658626785398</v>
      </c>
      <c r="Q373">
        <v>1</v>
      </c>
      <c r="R373" t="s">
        <v>25</v>
      </c>
      <c r="S373">
        <v>89.298000000000002</v>
      </c>
      <c r="T373">
        <v>-1.11368485725649E-2</v>
      </c>
      <c r="AU373">
        <v>90.2</v>
      </c>
      <c r="AV373">
        <v>90.154899999999998</v>
      </c>
      <c r="AW373">
        <v>89.869266666666604</v>
      </c>
      <c r="AX373">
        <v>89.583633333333296</v>
      </c>
      <c r="AY373">
        <v>89.298000000000002</v>
      </c>
      <c r="AZ373">
        <v>88.303501696167103</v>
      </c>
      <c r="BA373">
        <v>87.320078969349595</v>
      </c>
      <c r="BB373">
        <v>86.347608472523603</v>
      </c>
      <c r="BC373">
        <v>85.385968232361904</v>
      </c>
      <c r="BD373">
        <v>84.435037633936304</v>
      </c>
      <c r="BE373">
        <v>83.494697405588298</v>
      </c>
      <c r="BF373">
        <v>82.564829603970196</v>
      </c>
      <c r="BG373">
        <v>81.645317599251101</v>
      </c>
      <c r="BH373">
        <v>80.736046060489301</v>
      </c>
      <c r="BI373">
        <v>79.836900941165993</v>
      </c>
      <c r="BJ373">
        <v>78.947769464881404</v>
      </c>
      <c r="BK373">
        <v>78.068540111209202</v>
      </c>
      <c r="BL373">
        <v>77.199102601709498</v>
      </c>
      <c r="BM373">
        <v>76.339347886096306</v>
      </c>
      <c r="BN373">
        <v>75.489168128560493</v>
      </c>
      <c r="BO373">
        <v>74.648456694243805</v>
      </c>
      <c r="BP373">
        <v>73.817108135864402</v>
      </c>
      <c r="BQ373">
        <v>72.995018180490604</v>
      </c>
      <c r="BR373">
        <v>72.182083716462898</v>
      </c>
      <c r="BS373">
        <v>71.378202780460398</v>
      </c>
      <c r="BT373">
        <v>70.583274544712594</v>
      </c>
      <c r="BU373">
        <v>69.797199304352304</v>
      </c>
      <c r="BV373">
        <v>69.019878464910605</v>
      </c>
      <c r="BW373">
        <v>68.251214529950104</v>
      </c>
      <c r="BX373">
        <v>67.491111088836405</v>
      </c>
      <c r="BY373">
        <v>66.739472804645899</v>
      </c>
      <c r="BZ373">
        <v>65.996205402207707</v>
      </c>
      <c r="CA373">
        <v>65.261215656279404</v>
      </c>
      <c r="CB373">
        <v>64.534411379854006</v>
      </c>
      <c r="CC373">
        <v>63.815701412596901</v>
      </c>
      <c r="CD373" s="8" t="b">
        <f>IF(ISNUMBER(VLOOKUP(A373,profiles_2021!A:A,1,FALSE)),TRUE,FALSE)</f>
        <v>0</v>
      </c>
      <c r="CE373" t="str">
        <f>INDEX('C5 - Emissions methodology 2018'!$A$2:$K$2628,MATCH($A373,'C5 - Emissions methodology 2018'!$A$2:$A$2628,0),MATCH(CE$1,'C5 - Emissions methodology 2018'!$A$1:$K$1,0))</f>
        <v>Manufacturing</v>
      </c>
    </row>
    <row r="374" spans="1:83" x14ac:dyDescent="0.25">
      <c r="A374">
        <v>15419</v>
      </c>
      <c r="B374" t="s">
        <v>446</v>
      </c>
      <c r="C374" t="s">
        <v>27</v>
      </c>
      <c r="D374">
        <v>2015</v>
      </c>
      <c r="E374" t="s">
        <v>22</v>
      </c>
      <c r="F374" t="s">
        <v>23</v>
      </c>
      <c r="G374">
        <v>2014</v>
      </c>
      <c r="H374">
        <v>230637</v>
      </c>
      <c r="I374">
        <v>100</v>
      </c>
      <c r="J374">
        <v>2025</v>
      </c>
      <c r="K374">
        <v>30</v>
      </c>
      <c r="L374">
        <v>32</v>
      </c>
      <c r="M374">
        <v>2016</v>
      </c>
      <c r="N374">
        <v>208495.848</v>
      </c>
      <c r="O374" t="s">
        <v>24</v>
      </c>
      <c r="P374">
        <v>2.94782794174878</v>
      </c>
      <c r="Q374">
        <v>1</v>
      </c>
      <c r="R374" t="s">
        <v>25</v>
      </c>
      <c r="S374">
        <v>161445.9</v>
      </c>
      <c r="T374">
        <v>-1.11368485725649E-2</v>
      </c>
      <c r="AS374">
        <v>230637</v>
      </c>
      <c r="AT374">
        <v>219566.424</v>
      </c>
      <c r="AU374">
        <v>208495.848</v>
      </c>
      <c r="AV374">
        <v>203268.076</v>
      </c>
      <c r="AW374">
        <v>198040.304</v>
      </c>
      <c r="AX374">
        <v>192812.53200000001</v>
      </c>
      <c r="AY374">
        <v>187584.76</v>
      </c>
      <c r="AZ374">
        <v>182356.98800000001</v>
      </c>
      <c r="BA374">
        <v>177129.21599999999</v>
      </c>
      <c r="BB374">
        <v>171901.44399999999</v>
      </c>
      <c r="BC374">
        <v>166673.67199999999</v>
      </c>
      <c r="BD374">
        <v>161445.9</v>
      </c>
      <c r="BE374">
        <v>159647.901459038</v>
      </c>
      <c r="BF374">
        <v>157869.92695556101</v>
      </c>
      <c r="BG374">
        <v>156111.75348489499</v>
      </c>
      <c r="BH374">
        <v>154373.16052593599</v>
      </c>
      <c r="BI374">
        <v>152653.93001349099</v>
      </c>
      <c r="BJ374">
        <v>150953.84631092299</v>
      </c>
      <c r="BK374">
        <v>149272.69618311201</v>
      </c>
      <c r="BL374">
        <v>147610.26876970299</v>
      </c>
      <c r="BM374">
        <v>145966.35555865901</v>
      </c>
      <c r="BN374">
        <v>144340.75036011299</v>
      </c>
      <c r="BO374">
        <v>142733.249280502</v>
      </c>
      <c r="BP374">
        <v>141143.650696995</v>
      </c>
      <c r="BQ374">
        <v>139571.755232203</v>
      </c>
      <c r="BR374">
        <v>138017.36572917501</v>
      </c>
      <c r="BS374">
        <v>136480.28722666501</v>
      </c>
      <c r="BT374">
        <v>134960.32693468101</v>
      </c>
      <c r="BU374">
        <v>133457.29421030599</v>
      </c>
      <c r="BV374">
        <v>131971.000533782</v>
      </c>
      <c r="BW374">
        <v>130501.259484867</v>
      </c>
      <c r="BX374">
        <v>129047.886719455</v>
      </c>
      <c r="BY374">
        <v>127610.699946451</v>
      </c>
      <c r="BZ374">
        <v>126189.51890490801</v>
      </c>
      <c r="CA374">
        <v>124784.16534142</v>
      </c>
      <c r="CB374">
        <v>123394.462987758</v>
      </c>
      <c r="CC374">
        <v>122020.23753877101</v>
      </c>
      <c r="CD374" s="8" t="b">
        <f>IF(ISNUMBER(VLOOKUP(A374,profiles_2021!A:A,1,FALSE)),TRUE,FALSE)</f>
        <v>1</v>
      </c>
      <c r="CE374" t="str">
        <f>INDEX('C5 - Emissions methodology 2018'!$A$2:$K$2628,MATCH($A374,'C5 - Emissions methodology 2018'!$A$2:$A$2628,0),MATCH(CE$1,'C5 - Emissions methodology 2018'!$A$1:$K$1,0))</f>
        <v>Manufacturing</v>
      </c>
    </row>
    <row r="375" spans="1:83" hidden="1" x14ac:dyDescent="0.25">
      <c r="A375">
        <v>15541</v>
      </c>
      <c r="B375" t="s">
        <v>447</v>
      </c>
      <c r="C375" t="s">
        <v>27</v>
      </c>
      <c r="D375">
        <v>2015</v>
      </c>
      <c r="E375" t="s">
        <v>22</v>
      </c>
      <c r="F375" t="s">
        <v>23</v>
      </c>
      <c r="G375">
        <v>2015</v>
      </c>
      <c r="H375">
        <v>455933</v>
      </c>
      <c r="I375">
        <v>97</v>
      </c>
      <c r="J375">
        <v>2020</v>
      </c>
      <c r="K375">
        <v>12</v>
      </c>
      <c r="L375">
        <v>13.5</v>
      </c>
      <c r="M375">
        <v>2017</v>
      </c>
      <c r="N375">
        <v>448546.88540000003</v>
      </c>
      <c r="O375" t="s">
        <v>24</v>
      </c>
      <c r="P375">
        <v>2.73541144695854</v>
      </c>
      <c r="Q375">
        <v>1</v>
      </c>
      <c r="R375" t="s">
        <v>25</v>
      </c>
      <c r="S375">
        <v>401221.04</v>
      </c>
      <c r="T375">
        <v>-1.11368485725649E-2</v>
      </c>
      <c r="AT375">
        <v>455933</v>
      </c>
      <c r="AU375">
        <v>452239.94270000001</v>
      </c>
      <c r="AV375">
        <v>448546.88540000003</v>
      </c>
      <c r="AW375">
        <v>432771.60359999997</v>
      </c>
      <c r="AX375">
        <v>416996.32179999998</v>
      </c>
      <c r="AY375">
        <v>401221.04</v>
      </c>
      <c r="AZ375">
        <v>396752.70203339198</v>
      </c>
      <c r="BA375">
        <v>392334.12727009098</v>
      </c>
      <c r="BB375">
        <v>387964.76150483399</v>
      </c>
      <c r="BC375">
        <v>383644.05670446402</v>
      </c>
      <c r="BD375">
        <v>379371.47093918198</v>
      </c>
      <c r="BE375">
        <v>375146.46831458103</v>
      </c>
      <c r="BF375">
        <v>370968.51890442899</v>
      </c>
      <c r="BG375">
        <v>366837.09868420102</v>
      </c>
      <c r="BH375">
        <v>362751.689465356</v>
      </c>
      <c r="BI375">
        <v>358711.77883033798</v>
      </c>
      <c r="BJ375">
        <v>354716.86006830999</v>
      </c>
      <c r="BK375">
        <v>350766.43211159302</v>
      </c>
      <c r="BL375">
        <v>346859.99947282701</v>
      </c>
      <c r="BM375">
        <v>342997.07218281901</v>
      </c>
      <c r="BN375">
        <v>339177.16572908597</v>
      </c>
      <c r="BO375">
        <v>335399.800995089</v>
      </c>
      <c r="BP375">
        <v>331664.50420013798</v>
      </c>
      <c r="BQ375">
        <v>327970.80683996598</v>
      </c>
      <c r="BR375">
        <v>324318.24562796799</v>
      </c>
      <c r="BS375">
        <v>320706.36243708897</v>
      </c>
      <c r="BT375">
        <v>317134.70424236899</v>
      </c>
      <c r="BU375">
        <v>313602.82306411699</v>
      </c>
      <c r="BV375">
        <v>310110.27591172297</v>
      </c>
      <c r="BW375">
        <v>306656.62472809799</v>
      </c>
      <c r="BX375">
        <v>303241.43633472698</v>
      </c>
      <c r="BY375">
        <v>299864.28237734002</v>
      </c>
      <c r="BZ375">
        <v>296524.73927218298</v>
      </c>
      <c r="CA375">
        <v>293222.38815288898</v>
      </c>
      <c r="CB375">
        <v>289956.81481794402</v>
      </c>
      <c r="CC375">
        <v>286727.60967873398</v>
      </c>
      <c r="CD375" s="8" t="b">
        <f>IF(ISNUMBER(VLOOKUP(A375,profiles_2021!A:A,1,FALSE)),TRUE,FALSE)</f>
        <v>0</v>
      </c>
      <c r="CE375" t="str">
        <f>INDEX('C5 - Emissions methodology 2018'!$A$2:$K$2628,MATCH($A375,'C5 - Emissions methodology 2018'!$A$2:$A$2628,0),MATCH(CE$1,'C5 - Emissions methodology 2018'!$A$1:$K$1,0))</f>
        <v>Manufacturing</v>
      </c>
    </row>
    <row r="376" spans="1:83" hidden="1" x14ac:dyDescent="0.25">
      <c r="A376">
        <v>49681</v>
      </c>
      <c r="B376" t="s">
        <v>448</v>
      </c>
      <c r="C376" t="s">
        <v>211</v>
      </c>
      <c r="D376">
        <v>2016</v>
      </c>
      <c r="E376" t="s">
        <v>44</v>
      </c>
      <c r="F376" t="s">
        <v>33</v>
      </c>
      <c r="G376">
        <v>2015</v>
      </c>
      <c r="H376">
        <v>554790.86</v>
      </c>
      <c r="I376">
        <v>100</v>
      </c>
      <c r="J376">
        <v>2020</v>
      </c>
      <c r="K376">
        <v>15</v>
      </c>
      <c r="L376">
        <v>61</v>
      </c>
      <c r="M376">
        <v>2017</v>
      </c>
      <c r="N376">
        <v>504027.49631000002</v>
      </c>
      <c r="O376" t="s">
        <v>24</v>
      </c>
      <c r="P376">
        <v>2.46542133274454</v>
      </c>
      <c r="Q376">
        <v>1</v>
      </c>
      <c r="R376" t="s">
        <v>25</v>
      </c>
      <c r="S376">
        <v>471572.23100000003</v>
      </c>
      <c r="T376">
        <v>-1.11368485725649E-2</v>
      </c>
      <c r="AT376">
        <v>554790.86</v>
      </c>
      <c r="AU376">
        <v>529409.17815499997</v>
      </c>
      <c r="AV376">
        <v>504027.49631000002</v>
      </c>
      <c r="AW376">
        <v>493209.07454</v>
      </c>
      <c r="AX376">
        <v>482390.65276999999</v>
      </c>
      <c r="AY376">
        <v>471572.23100000003</v>
      </c>
      <c r="AZ376">
        <v>466320.40247232601</v>
      </c>
      <c r="BA376">
        <v>461127.06276369398</v>
      </c>
      <c r="BB376">
        <v>455991.56049298297</v>
      </c>
      <c r="BC376">
        <v>450913.25153340498</v>
      </c>
      <c r="BD376">
        <v>445891.49893171497</v>
      </c>
      <c r="BE376">
        <v>440925.67282831803</v>
      </c>
      <c r="BF376">
        <v>436015.15037827299</v>
      </c>
      <c r="BG376">
        <v>431159.31567316601</v>
      </c>
      <c r="BH376">
        <v>426357.55966386298</v>
      </c>
      <c r="BI376">
        <v>421609.280084119</v>
      </c>
      <c r="BJ376">
        <v>416913.88137503399</v>
      </c>
      <c r="BK376">
        <v>412270.77461035998</v>
      </c>
      <c r="BL376">
        <v>407679.37742262997</v>
      </c>
      <c r="BM376">
        <v>403139.11393011699</v>
      </c>
      <c r="BN376">
        <v>398649.414664599</v>
      </c>
      <c r="BO376">
        <v>394209.71649993799</v>
      </c>
      <c r="BP376">
        <v>389819.46258144401</v>
      </c>
      <c r="BQ376">
        <v>385478.10225603601</v>
      </c>
      <c r="BR376">
        <v>381185.09100317099</v>
      </c>
      <c r="BS376">
        <v>376939.89036654902</v>
      </c>
      <c r="BT376">
        <v>372741.96788657701</v>
      </c>
      <c r="BU376">
        <v>368590.79703358503</v>
      </c>
      <c r="BV376">
        <v>364485.85714178102</v>
      </c>
      <c r="BW376">
        <v>360426.63334395102</v>
      </c>
      <c r="BX376">
        <v>356412.61650687997</v>
      </c>
      <c r="BY376">
        <v>352443.30316749099</v>
      </c>
      <c r="BZ376">
        <v>348518.19546969997</v>
      </c>
      <c r="CA376">
        <v>344636.80110197101</v>
      </c>
      <c r="CB376">
        <v>340798.63323556498</v>
      </c>
      <c r="CC376">
        <v>337003.210463483</v>
      </c>
      <c r="CD376" s="8" t="b">
        <f>IF(ISNUMBER(VLOOKUP(A376,profiles_2021!A:A,1,FALSE)),TRUE,FALSE)</f>
        <v>0</v>
      </c>
      <c r="CE376" t="str">
        <f>INDEX('C5 - Emissions methodology 2018'!$A$2:$K$2628,MATCH($A376,'C5 - Emissions methodology 2018'!$A$2:$A$2628,0),MATCH(CE$1,'C5 - Emissions methodology 2018'!$A$1:$K$1,0))</f>
        <v>Food, beverage &amp; agriculture</v>
      </c>
    </row>
    <row r="377" spans="1:83" hidden="1" x14ac:dyDescent="0.25">
      <c r="A377">
        <v>19402</v>
      </c>
      <c r="B377" t="s">
        <v>449</v>
      </c>
      <c r="C377" t="s">
        <v>21</v>
      </c>
      <c r="D377">
        <v>2017</v>
      </c>
      <c r="E377" t="s">
        <v>44</v>
      </c>
      <c r="F377" t="s">
        <v>33</v>
      </c>
      <c r="G377">
        <v>2016</v>
      </c>
      <c r="H377">
        <v>26032</v>
      </c>
      <c r="I377">
        <v>100</v>
      </c>
      <c r="J377">
        <v>2017</v>
      </c>
      <c r="K377">
        <v>0.5</v>
      </c>
      <c r="L377">
        <v>13</v>
      </c>
      <c r="M377">
        <v>2017</v>
      </c>
      <c r="N377">
        <v>26015.0792</v>
      </c>
      <c r="O377" t="s">
        <v>45</v>
      </c>
      <c r="P377">
        <v>2.3189050422243902</v>
      </c>
      <c r="Q377">
        <v>1</v>
      </c>
      <c r="R377" t="s">
        <v>25</v>
      </c>
      <c r="S377">
        <v>25901.84</v>
      </c>
      <c r="T377">
        <v>-1.11368485725649E-2</v>
      </c>
      <c r="AU377">
        <v>26032</v>
      </c>
      <c r="AV377">
        <v>25901.84</v>
      </c>
      <c r="AW377">
        <v>25613.375130169101</v>
      </c>
      <c r="AX377">
        <v>25328.122849912201</v>
      </c>
      <c r="AY377">
        <v>25046.0473811054</v>
      </c>
      <c r="AZ377">
        <v>24767.113344080699</v>
      </c>
      <c r="BA377">
        <v>24491.285753188102</v>
      </c>
      <c r="BB377">
        <v>24218.530012407398</v>
      </c>
      <c r="BC377">
        <v>23948.811911009099</v>
      </c>
      <c r="BD377">
        <v>23682.097619263401</v>
      </c>
      <c r="BE377">
        <v>23418.353684197002</v>
      </c>
      <c r="BF377">
        <v>23157.5470253973</v>
      </c>
      <c r="BG377">
        <v>22899.6449308634</v>
      </c>
      <c r="BH377">
        <v>22644.6150529029</v>
      </c>
      <c r="BI377">
        <v>22392.4254040747</v>
      </c>
      <c r="BJ377">
        <v>22143.044353177</v>
      </c>
      <c r="BK377">
        <v>21896.4406212801</v>
      </c>
      <c r="BL377">
        <v>21652.5832778027</v>
      </c>
      <c r="BM377">
        <v>21411.441736633002</v>
      </c>
      <c r="BN377">
        <v>21172.985752291799</v>
      </c>
      <c r="BO377">
        <v>20937.185416139499</v>
      </c>
      <c r="BP377">
        <v>20704.0111526242</v>
      </c>
      <c r="BQ377">
        <v>20473.433715572701</v>
      </c>
      <c r="BR377">
        <v>20245.424184521999</v>
      </c>
      <c r="BS377">
        <v>20019.9539610916</v>
      </c>
      <c r="BT377">
        <v>19796.994765397201</v>
      </c>
      <c r="BU377">
        <v>19576.518632503099</v>
      </c>
      <c r="BV377">
        <v>19358.497908914898</v>
      </c>
      <c r="BW377">
        <v>19142.905249111001</v>
      </c>
      <c r="BX377">
        <v>18929.713612112701</v>
      </c>
      <c r="BY377">
        <v>18718.896258092602</v>
      </c>
      <c r="BZ377">
        <v>18510.426745020701</v>
      </c>
      <c r="CA377">
        <v>18304.2789253478</v>
      </c>
      <c r="CB377">
        <v>18100.426942726201</v>
      </c>
      <c r="CC377">
        <v>17898.845228766299</v>
      </c>
      <c r="CD377" s="8" t="b">
        <f>IF(ISNUMBER(VLOOKUP(A377,profiles_2021!A:A,1,FALSE)),TRUE,FALSE)</f>
        <v>0</v>
      </c>
      <c r="CE377" t="str">
        <f>INDEX('C5 - Emissions methodology 2018'!$A$2:$K$2628,MATCH($A377,'C5 - Emissions methodology 2018'!$A$2:$A$2628,0),MATCH(CE$1,'C5 - Emissions methodology 2018'!$A$1:$K$1,0))</f>
        <v>Services</v>
      </c>
    </row>
    <row r="378" spans="1:83" hidden="1" x14ac:dyDescent="0.25">
      <c r="A378">
        <v>827635</v>
      </c>
      <c r="B378" t="s">
        <v>450</v>
      </c>
      <c r="C378" t="s">
        <v>84</v>
      </c>
      <c r="D378">
        <v>2018</v>
      </c>
      <c r="E378" t="s">
        <v>44</v>
      </c>
      <c r="F378" t="s">
        <v>33</v>
      </c>
      <c r="G378">
        <v>2016</v>
      </c>
      <c r="H378">
        <v>4000</v>
      </c>
      <c r="I378">
        <v>100</v>
      </c>
      <c r="J378">
        <v>2019</v>
      </c>
      <c r="K378">
        <v>3.1</v>
      </c>
      <c r="L378">
        <v>3</v>
      </c>
      <c r="M378">
        <v>2018</v>
      </c>
      <c r="N378">
        <v>3996.28</v>
      </c>
      <c r="O378" t="s">
        <v>24</v>
      </c>
      <c r="P378">
        <v>2.34587844878049</v>
      </c>
      <c r="Q378">
        <v>1</v>
      </c>
      <c r="R378" t="s">
        <v>25</v>
      </c>
      <c r="S378">
        <v>3876</v>
      </c>
      <c r="T378">
        <v>-1.11368485725649E-2</v>
      </c>
      <c r="AU378">
        <v>4000</v>
      </c>
      <c r="AV378">
        <v>3998.14</v>
      </c>
      <c r="AW378">
        <v>3996.28</v>
      </c>
      <c r="AX378">
        <v>3876</v>
      </c>
      <c r="AY378">
        <v>3832.8335749327298</v>
      </c>
      <c r="AZ378">
        <v>3790.1478878048601</v>
      </c>
      <c r="BA378">
        <v>3747.9375847107599</v>
      </c>
      <c r="BB378">
        <v>3706.1973713704101</v>
      </c>
      <c r="BC378">
        <v>3664.9220124654198</v>
      </c>
      <c r="BD378">
        <v>3624.1063309823298</v>
      </c>
      <c r="BE378">
        <v>3583.74520756331</v>
      </c>
      <c r="BF378">
        <v>3543.8335798640201</v>
      </c>
      <c r="BG378">
        <v>3504.3664419186998</v>
      </c>
      <c r="BH378">
        <v>3465.3388435122702</v>
      </c>
      <c r="BI378">
        <v>3426.74588955945</v>
      </c>
      <c r="BJ378">
        <v>3388.5827394907701</v>
      </c>
      <c r="BK378">
        <v>3350.8446066454499</v>
      </c>
      <c r="BL378">
        <v>3313.5267576710498</v>
      </c>
      <c r="BM378">
        <v>3276.62451192972</v>
      </c>
      <c r="BN378">
        <v>3240.1332409112101</v>
      </c>
      <c r="BO378">
        <v>3204.0483676522399</v>
      </c>
      <c r="BP378">
        <v>3168.3653661625299</v>
      </c>
      <c r="BQ378">
        <v>3133.0797608570201</v>
      </c>
      <c r="BR378">
        <v>3098.1871259945801</v>
      </c>
      <c r="BS378">
        <v>3063.6830851229101</v>
      </c>
      <c r="BT378">
        <v>3029.5633105295701</v>
      </c>
      <c r="BU378">
        <v>2995.8235226992001</v>
      </c>
      <c r="BV378">
        <v>2962.4594897767702</v>
      </c>
      <c r="BW378">
        <v>2929.4670270367701</v>
      </c>
      <c r="BX378">
        <v>2896.8419963583401</v>
      </c>
      <c r="BY378">
        <v>2864.5803057062499</v>
      </c>
      <c r="BZ378">
        <v>2832.6779086176498</v>
      </c>
      <c r="CA378">
        <v>2801.1308036945202</v>
      </c>
      <c r="CB378">
        <v>2769.9350341018298</v>
      </c>
      <c r="CC378">
        <v>2739.0866870711998</v>
      </c>
      <c r="CD378" s="8" t="b">
        <f>IF(ISNUMBER(VLOOKUP(A378,profiles_2021!A:A,1,FALSE)),TRUE,FALSE)</f>
        <v>0</v>
      </c>
      <c r="CE378" t="str">
        <f>INDEX('C5 - Emissions methodology 2018'!$A$2:$K$2628,MATCH($A378,'C5 - Emissions methodology 2018'!$A$2:$A$2628,0),MATCH(CE$1,'C5 - Emissions methodology 2018'!$A$1:$K$1,0))</f>
        <v>Manufacturing</v>
      </c>
    </row>
    <row r="379" spans="1:83" hidden="1" x14ac:dyDescent="0.25">
      <c r="A379">
        <v>15653</v>
      </c>
      <c r="B379" t="s">
        <v>451</v>
      </c>
      <c r="C379" t="s">
        <v>211</v>
      </c>
      <c r="D379">
        <v>2016</v>
      </c>
      <c r="E379" t="s">
        <v>44</v>
      </c>
      <c r="F379" t="s">
        <v>33</v>
      </c>
      <c r="G379">
        <v>2015</v>
      </c>
      <c r="H379">
        <v>431682.34</v>
      </c>
      <c r="I379">
        <v>100</v>
      </c>
      <c r="J379">
        <v>2020</v>
      </c>
      <c r="K379">
        <v>15</v>
      </c>
      <c r="L379">
        <v>73</v>
      </c>
      <c r="M379">
        <v>2017</v>
      </c>
      <c r="N379">
        <v>387782.46</v>
      </c>
      <c r="O379" t="s">
        <v>24</v>
      </c>
      <c r="P379">
        <v>2.4654055766845402</v>
      </c>
      <c r="Q379">
        <v>1</v>
      </c>
      <c r="R379" t="s">
        <v>25</v>
      </c>
      <c r="S379">
        <v>366929.989</v>
      </c>
      <c r="T379">
        <v>-1.11368485725649E-2</v>
      </c>
      <c r="AT379">
        <v>431682.34</v>
      </c>
      <c r="AU379">
        <v>409732.4</v>
      </c>
      <c r="AV379">
        <v>387782.46</v>
      </c>
      <c r="AW379">
        <v>380831.63633333298</v>
      </c>
      <c r="AX379">
        <v>373880.812666666</v>
      </c>
      <c r="AY379">
        <v>366929.989</v>
      </c>
      <c r="AZ379">
        <v>362843.54527577403</v>
      </c>
      <c r="BA379">
        <v>358802.61165650497</v>
      </c>
      <c r="BB379">
        <v>354806.68130304501</v>
      </c>
      <c r="BC379">
        <v>350855.25302083901</v>
      </c>
      <c r="BD379">
        <v>346947.83119705698</v>
      </c>
      <c r="BE379">
        <v>343083.925738436</v>
      </c>
      <c r="BF379">
        <v>339263.05200980598</v>
      </c>
      <c r="BG379">
        <v>335484.73077330599</v>
      </c>
      <c r="BH379">
        <v>331748.48812827602</v>
      </c>
      <c r="BI379">
        <v>328053.85545181402</v>
      </c>
      <c r="BJ379">
        <v>324400.36934000102</v>
      </c>
      <c r="BK379">
        <v>320787.57154977799</v>
      </c>
      <c r="BL379">
        <v>317215.00894146698</v>
      </c>
      <c r="BM379">
        <v>313682.233421941</v>
      </c>
      <c r="BN379">
        <v>310188.80188841699</v>
      </c>
      <c r="BO379">
        <v>306734.27617288003</v>
      </c>
      <c r="BP379">
        <v>303318.22298712801</v>
      </c>
      <c r="BQ379">
        <v>299940.21386841999</v>
      </c>
      <c r="BR379">
        <v>296599.82512574497</v>
      </c>
      <c r="BS379">
        <v>293296.63778667001</v>
      </c>
      <c r="BT379">
        <v>290030.237544798</v>
      </c>
      <c r="BU379">
        <v>286800.214707796</v>
      </c>
      <c r="BV379">
        <v>283606.164146016</v>
      </c>
      <c r="BW379">
        <v>280447.68524167599</v>
      </c>
      <c r="BX379">
        <v>277324.38183861302</v>
      </c>
      <c r="BY379">
        <v>274235.86219259701</v>
      </c>
      <c r="BZ379">
        <v>271181.73892219103</v>
      </c>
      <c r="CA379">
        <v>268161.62896017003</v>
      </c>
      <c r="CB379">
        <v>265175.15350546798</v>
      </c>
      <c r="CC379">
        <v>262221.93797567103</v>
      </c>
      <c r="CD379" s="8" t="b">
        <f>IF(ISNUMBER(VLOOKUP(A379,profiles_2021!A:A,1,FALSE)),TRUE,FALSE)</f>
        <v>0</v>
      </c>
      <c r="CE379" t="str">
        <f>INDEX('C5 - Emissions methodology 2018'!$A$2:$K$2628,MATCH($A379,'C5 - Emissions methodology 2018'!$A$2:$A$2628,0),MATCH(CE$1,'C5 - Emissions methodology 2018'!$A$1:$K$1,0))</f>
        <v>Food, beverage &amp; agriculture</v>
      </c>
    </row>
    <row r="380" spans="1:83" hidden="1" x14ac:dyDescent="0.25">
      <c r="A380">
        <v>15655</v>
      </c>
      <c r="B380" t="s">
        <v>452</v>
      </c>
      <c r="C380" t="s">
        <v>136</v>
      </c>
      <c r="D380">
        <v>2012</v>
      </c>
      <c r="E380" t="s">
        <v>49</v>
      </c>
      <c r="F380" t="s">
        <v>50</v>
      </c>
      <c r="G380">
        <v>2012</v>
      </c>
      <c r="H380">
        <v>23411</v>
      </c>
      <c r="I380">
        <v>90</v>
      </c>
      <c r="J380">
        <v>2020</v>
      </c>
      <c r="K380">
        <v>15</v>
      </c>
      <c r="L380">
        <v>70</v>
      </c>
      <c r="M380">
        <v>2017</v>
      </c>
      <c r="N380">
        <v>20952.845000000001</v>
      </c>
      <c r="O380" t="s">
        <v>24</v>
      </c>
      <c r="P380">
        <v>2.3653681947585401</v>
      </c>
      <c r="Q380">
        <v>1</v>
      </c>
      <c r="R380" t="s">
        <v>25</v>
      </c>
      <c r="S380">
        <v>19899.349999999999</v>
      </c>
      <c r="T380">
        <v>-1.11368485725649E-2</v>
      </c>
      <c r="AQ380">
        <v>23411</v>
      </c>
      <c r="AR380">
        <v>22919.368999999999</v>
      </c>
      <c r="AS380">
        <v>22427.738000000001</v>
      </c>
      <c r="AT380">
        <v>21936.107</v>
      </c>
      <c r="AU380">
        <v>21444.475999999999</v>
      </c>
      <c r="AV380">
        <v>20952.845000000001</v>
      </c>
      <c r="AW380">
        <v>20601.68</v>
      </c>
      <c r="AX380">
        <v>20250.514999999999</v>
      </c>
      <c r="AY380">
        <v>19899.349999999999</v>
      </c>
      <c r="AZ380">
        <v>19677.733952357499</v>
      </c>
      <c r="BA380">
        <v>19458.586009078899</v>
      </c>
      <c r="BB380">
        <v>19241.8786832595</v>
      </c>
      <c r="BC380">
        <v>19027.584794112401</v>
      </c>
      <c r="BD380">
        <v>18815.677463558699</v>
      </c>
      <c r="BE380">
        <v>18606.130112856801</v>
      </c>
      <c r="BF380">
        <v>18398.916459268501</v>
      </c>
      <c r="BG380">
        <v>18194.010512762401</v>
      </c>
      <c r="BH380">
        <v>17991.386572754102</v>
      </c>
      <c r="BI380">
        <v>17791.019224882799</v>
      </c>
      <c r="BJ380">
        <v>17592.8833378237</v>
      </c>
      <c r="BK380">
        <v>17396.954060135598</v>
      </c>
      <c r="BL380">
        <v>17203.206817144001</v>
      </c>
      <c r="BM380">
        <v>17011.617307858902</v>
      </c>
      <c r="BN380">
        <v>16822.161501926901</v>
      </c>
      <c r="BO380">
        <v>16634.815636616699</v>
      </c>
      <c r="BP380">
        <v>16449.556213839202</v>
      </c>
      <c r="BQ380">
        <v>16266.359997199699</v>
      </c>
      <c r="BR380">
        <v>16085.2040090841</v>
      </c>
      <c r="BS380">
        <v>15906.0655277761</v>
      </c>
      <c r="BT380">
        <v>15728.922084608001</v>
      </c>
      <c r="BU380">
        <v>15553.751461141999</v>
      </c>
      <c r="BV380">
        <v>15380.531686384</v>
      </c>
      <c r="BW380">
        <v>15209.2410340272</v>
      </c>
      <c r="BX380">
        <v>15039.858019727601</v>
      </c>
      <c r="BY380">
        <v>14872.361398409001</v>
      </c>
      <c r="BZ380">
        <v>14706.7301615984</v>
      </c>
      <c r="CA380">
        <v>14542.9435347912</v>
      </c>
      <c r="CB380">
        <v>14380.980974844801</v>
      </c>
      <c r="CC380">
        <v>14220.822167402999</v>
      </c>
      <c r="CD380" s="8" t="b">
        <f>IF(ISNUMBER(VLOOKUP(A380,profiles_2021!A:A,1,FALSE)),TRUE,FALSE)</f>
        <v>0</v>
      </c>
      <c r="CE380" t="str">
        <f>INDEX('C5 - Emissions methodology 2018'!$A$2:$K$2628,MATCH($A380,'C5 - Emissions methodology 2018'!$A$2:$A$2628,0),MATCH(CE$1,'C5 - Emissions methodology 2018'!$A$1:$K$1,0))</f>
        <v>Infrastructure</v>
      </c>
    </row>
    <row r="381" spans="1:83" x14ac:dyDescent="0.25">
      <c r="A381">
        <v>15693</v>
      </c>
      <c r="B381" t="s">
        <v>453</v>
      </c>
      <c r="C381" t="s">
        <v>59</v>
      </c>
      <c r="D381">
        <v>2010</v>
      </c>
      <c r="E381" t="s">
        <v>22</v>
      </c>
      <c r="F381" t="s">
        <v>23</v>
      </c>
      <c r="G381">
        <v>2009</v>
      </c>
      <c r="H381">
        <v>85480</v>
      </c>
      <c r="I381">
        <v>100</v>
      </c>
      <c r="J381">
        <v>2020</v>
      </c>
      <c r="K381">
        <v>11</v>
      </c>
      <c r="L381">
        <v>100</v>
      </c>
      <c r="M381">
        <v>2018</v>
      </c>
      <c r="N381">
        <v>76077.2</v>
      </c>
      <c r="O381" t="s">
        <v>24</v>
      </c>
      <c r="P381">
        <v>2.75537440165854</v>
      </c>
      <c r="Q381">
        <v>1</v>
      </c>
      <c r="R381" t="s">
        <v>25</v>
      </c>
      <c r="S381">
        <v>76077.2</v>
      </c>
      <c r="T381">
        <v>-1.11368485725649E-2</v>
      </c>
      <c r="AN381">
        <v>85480</v>
      </c>
      <c r="AO381">
        <v>84435.244444444397</v>
      </c>
      <c r="AP381">
        <v>83390.488888888794</v>
      </c>
      <c r="AQ381">
        <v>82345.733333333294</v>
      </c>
      <c r="AR381">
        <v>81300.977777777705</v>
      </c>
      <c r="AS381">
        <v>80256.222222222204</v>
      </c>
      <c r="AT381">
        <v>79211.466666666602</v>
      </c>
      <c r="AU381">
        <v>78166.711111111101</v>
      </c>
      <c r="AV381">
        <v>77121.955555555498</v>
      </c>
      <c r="AW381">
        <v>76077.2</v>
      </c>
      <c r="AX381">
        <v>76077.2</v>
      </c>
      <c r="AY381">
        <v>76077.2</v>
      </c>
      <c r="AZ381">
        <v>75229.939743775205</v>
      </c>
      <c r="BA381">
        <v>74392.115296725606</v>
      </c>
      <c r="BB381">
        <v>73563.621573673197</v>
      </c>
      <c r="BC381">
        <v>72744.354659757693</v>
      </c>
      <c r="BD381">
        <v>71934.211797402997</v>
      </c>
      <c r="BE381">
        <v>71133.091373428499</v>
      </c>
      <c r="BF381">
        <v>70340.892906304201</v>
      </c>
      <c r="BG381">
        <v>69557.517033547701</v>
      </c>
      <c r="BH381">
        <v>68782.865499261505</v>
      </c>
      <c r="BI381">
        <v>68016.841141809098</v>
      </c>
      <c r="BJ381">
        <v>67259.347881628593</v>
      </c>
      <c r="BK381">
        <v>66510.290709181398</v>
      </c>
      <c r="BL381">
        <v>65769.575673036001</v>
      </c>
      <c r="BM381">
        <v>65037.109868083498</v>
      </c>
      <c r="BN381">
        <v>64312.801423885401</v>
      </c>
      <c r="BO381">
        <v>63596.559493150198</v>
      </c>
      <c r="BP381">
        <v>62888.294240338902</v>
      </c>
      <c r="BQ381">
        <v>62187.916830397298</v>
      </c>
      <c r="BR381">
        <v>61495.339417613897</v>
      </c>
      <c r="BS381">
        <v>60810.475134601496</v>
      </c>
      <c r="BT381">
        <v>60133.238081401701</v>
      </c>
      <c r="BU381">
        <v>59463.543314711103</v>
      </c>
      <c r="BV381">
        <v>58801.306837226999</v>
      </c>
      <c r="BW381">
        <v>58146.445587111899</v>
      </c>
      <c r="BX381">
        <v>57498.877427575302</v>
      </c>
      <c r="BY381">
        <v>56858.521136572002</v>
      </c>
      <c r="BZ381">
        <v>56225.296396614001</v>
      </c>
      <c r="CA381">
        <v>55599.123784697302</v>
      </c>
      <c r="CB381">
        <v>54979.924762339797</v>
      </c>
      <c r="CC381">
        <v>54367.621665730599</v>
      </c>
      <c r="CD381" s="8" t="b">
        <f>IF(ISNUMBER(VLOOKUP(A381,profiles_2021!A:A,1,FALSE)),TRUE,FALSE)</f>
        <v>1</v>
      </c>
      <c r="CE381" t="str">
        <f>INDEX('C5 - Emissions methodology 2018'!$A$2:$K$2628,MATCH($A381,'C5 - Emissions methodology 2018'!$A$2:$A$2628,0),MATCH(CE$1,'C5 - Emissions methodology 2018'!$A$1:$K$1,0))</f>
        <v>Services</v>
      </c>
    </row>
    <row r="382" spans="1:83" x14ac:dyDescent="0.25">
      <c r="A382">
        <v>15779</v>
      </c>
      <c r="B382" t="s">
        <v>454</v>
      </c>
      <c r="C382" t="s">
        <v>39</v>
      </c>
      <c r="D382">
        <v>2014</v>
      </c>
      <c r="E382" t="s">
        <v>28</v>
      </c>
      <c r="F382" t="s">
        <v>23</v>
      </c>
      <c r="G382">
        <v>2010</v>
      </c>
      <c r="H382">
        <v>161803</v>
      </c>
      <c r="I382">
        <v>100</v>
      </c>
      <c r="J382">
        <v>2020</v>
      </c>
      <c r="K382">
        <v>30</v>
      </c>
      <c r="L382">
        <v>100</v>
      </c>
      <c r="M382">
        <v>2017</v>
      </c>
      <c r="N382">
        <v>113262.1</v>
      </c>
      <c r="O382" t="s">
        <v>24</v>
      </c>
      <c r="P382">
        <v>2.9453820339585399</v>
      </c>
      <c r="Q382">
        <v>1</v>
      </c>
      <c r="R382" t="s">
        <v>25</v>
      </c>
      <c r="S382">
        <v>113262.1</v>
      </c>
      <c r="T382">
        <v>-1.11368485725649E-2</v>
      </c>
      <c r="AO382">
        <v>161803</v>
      </c>
      <c r="AP382">
        <v>154868.585714285</v>
      </c>
      <c r="AQ382">
        <v>147934.17142857099</v>
      </c>
      <c r="AR382">
        <v>140999.75714285701</v>
      </c>
      <c r="AS382">
        <v>134065.34285714201</v>
      </c>
      <c r="AT382">
        <v>127130.928571428</v>
      </c>
      <c r="AU382">
        <v>120196.514285714</v>
      </c>
      <c r="AV382">
        <v>113262.1</v>
      </c>
      <c r="AW382">
        <v>113262.1</v>
      </c>
      <c r="AX382">
        <v>113262.1</v>
      </c>
      <c r="AY382">
        <v>113262.1</v>
      </c>
      <c r="AZ382">
        <v>112000.717143289</v>
      </c>
      <c r="BA382">
        <v>110753.38211644501</v>
      </c>
      <c r="BB382">
        <v>109519.938470915</v>
      </c>
      <c r="BC382">
        <v>108300.23150048799</v>
      </c>
      <c r="BD382">
        <v>107094.108221893</v>
      </c>
      <c r="BE382">
        <v>105901.41735561199</v>
      </c>
      <c r="BF382">
        <v>104722.009306903</v>
      </c>
      <c r="BG382">
        <v>103555.73614703699</v>
      </c>
      <c r="BH382">
        <v>102402.45159474701</v>
      </c>
      <c r="BI382">
        <v>101262.01099787701</v>
      </c>
      <c r="BJ382">
        <v>100134.27131524</v>
      </c>
      <c r="BK382">
        <v>99019.091098678502</v>
      </c>
      <c r="BL382">
        <v>97916.330475319497</v>
      </c>
      <c r="BM382">
        <v>96825.8511300346</v>
      </c>
      <c r="BN382">
        <v>95747.516288089697</v>
      </c>
      <c r="BO382">
        <v>94681.190697990096</v>
      </c>
      <c r="BP382">
        <v>93626.740614516399</v>
      </c>
      <c r="BQ382">
        <v>92584.033781949707</v>
      </c>
      <c r="BR382">
        <v>91552.939417482907</v>
      </c>
      <c r="BS382">
        <v>90533.328194817193</v>
      </c>
      <c r="BT382">
        <v>89525.0722279412</v>
      </c>
      <c r="BU382">
        <v>88528.045055090697</v>
      </c>
      <c r="BV382">
        <v>87542.121622886902</v>
      </c>
      <c r="BW382">
        <v>86567.178270651799</v>
      </c>
      <c r="BX382">
        <v>85603.092714897299</v>
      </c>
      <c r="BY382">
        <v>84649.744033988201</v>
      </c>
      <c r="BZ382">
        <v>83707.012652975303</v>
      </c>
      <c r="CA382">
        <v>82774.780328597393</v>
      </c>
      <c r="CB382">
        <v>81852.930134450493</v>
      </c>
      <c r="CC382">
        <v>80941.346446322306</v>
      </c>
      <c r="CD382" s="8" t="b">
        <f>IF(ISNUMBER(VLOOKUP(A382,profiles_2021!A:A,1,FALSE)),TRUE,FALSE)</f>
        <v>1</v>
      </c>
      <c r="CE382" t="str">
        <f>INDEX('C5 - Emissions methodology 2018'!$A$2:$K$2628,MATCH($A382,'C5 - Emissions methodology 2018'!$A$2:$A$2628,0),MATCH(CE$1,'C5 - Emissions methodology 2018'!$A$1:$K$1,0))</f>
        <v>Retail</v>
      </c>
    </row>
    <row r="383" spans="1:83" x14ac:dyDescent="0.25">
      <c r="A383">
        <v>61315</v>
      </c>
      <c r="B383" t="s">
        <v>455</v>
      </c>
      <c r="C383" t="s">
        <v>27</v>
      </c>
      <c r="D383">
        <v>2018</v>
      </c>
      <c r="E383" t="s">
        <v>49</v>
      </c>
      <c r="F383" t="s">
        <v>50</v>
      </c>
      <c r="G383">
        <v>2017</v>
      </c>
      <c r="H383">
        <v>19620</v>
      </c>
      <c r="I383">
        <v>100</v>
      </c>
      <c r="J383">
        <v>2050</v>
      </c>
      <c r="K383">
        <v>70</v>
      </c>
      <c r="L383">
        <v>0</v>
      </c>
      <c r="M383">
        <v>2017</v>
      </c>
      <c r="N383">
        <v>19620</v>
      </c>
      <c r="O383" t="s">
        <v>45</v>
      </c>
      <c r="P383">
        <v>3.030001962</v>
      </c>
      <c r="Q383">
        <v>1</v>
      </c>
      <c r="R383" t="s">
        <v>25</v>
      </c>
      <c r="S383">
        <v>5886</v>
      </c>
      <c r="T383">
        <v>-1.11368485725649E-2</v>
      </c>
      <c r="AV383">
        <v>19620</v>
      </c>
      <c r="AW383">
        <v>19203.8181818181</v>
      </c>
      <c r="AX383">
        <v>18787.636363636298</v>
      </c>
      <c r="AY383">
        <v>18371.4545454545</v>
      </c>
      <c r="AZ383">
        <v>17955.272727272699</v>
      </c>
      <c r="BA383">
        <v>17539.090909090901</v>
      </c>
      <c r="BB383">
        <v>17122.909090909001</v>
      </c>
      <c r="BC383">
        <v>16706.727272727199</v>
      </c>
      <c r="BD383">
        <v>16290.545454545399</v>
      </c>
      <c r="BE383">
        <v>15874.3636363636</v>
      </c>
      <c r="BF383">
        <v>15458.1818181818</v>
      </c>
      <c r="BG383">
        <v>15042</v>
      </c>
      <c r="BH383">
        <v>14625.8181818181</v>
      </c>
      <c r="BI383">
        <v>14209.6363636363</v>
      </c>
      <c r="BJ383">
        <v>13793.4545454545</v>
      </c>
      <c r="BK383">
        <v>13377.272727272701</v>
      </c>
      <c r="BL383">
        <v>12961.090909090901</v>
      </c>
      <c r="BM383">
        <v>12544.909090908999</v>
      </c>
      <c r="BN383">
        <v>12128.727272727199</v>
      </c>
      <c r="BO383">
        <v>11712.545454545399</v>
      </c>
      <c r="BP383">
        <v>11296.3636363636</v>
      </c>
      <c r="BQ383">
        <v>10880.1818181818</v>
      </c>
      <c r="BR383">
        <v>10464</v>
      </c>
      <c r="BS383">
        <v>10047.8181818181</v>
      </c>
      <c r="BT383">
        <v>9631.6363636363603</v>
      </c>
      <c r="BU383">
        <v>9215.4545454545405</v>
      </c>
      <c r="BV383">
        <v>8799.2727272727207</v>
      </c>
      <c r="BW383">
        <v>8383.0909090909008</v>
      </c>
      <c r="BX383">
        <v>7966.9090909090901</v>
      </c>
      <c r="BY383">
        <v>7550.7272727272702</v>
      </c>
      <c r="BZ383">
        <v>7134.5454545454504</v>
      </c>
      <c r="CA383">
        <v>6718.3636363636297</v>
      </c>
      <c r="CB383">
        <v>6302.1818181818098</v>
      </c>
      <c r="CC383">
        <v>5886</v>
      </c>
      <c r="CD383" s="8" t="b">
        <f>IF(ISNUMBER(VLOOKUP(A383,profiles_2021!A:A,1,FALSE)),TRUE,FALSE)</f>
        <v>1</v>
      </c>
      <c r="CE383" t="str">
        <f>INDEX('C5 - Emissions methodology 2018'!$A$2:$K$2628,MATCH($A383,'C5 - Emissions methodology 2018'!$A$2:$A$2628,0),MATCH(CE$1,'C5 - Emissions methodology 2018'!$A$1:$K$1,0))</f>
        <v>Services</v>
      </c>
    </row>
    <row r="384" spans="1:83" hidden="1" x14ac:dyDescent="0.25">
      <c r="A384">
        <v>15957</v>
      </c>
      <c r="B384" t="s">
        <v>456</v>
      </c>
      <c r="C384" t="s">
        <v>432</v>
      </c>
      <c r="D384">
        <v>2015</v>
      </c>
      <c r="E384" t="s">
        <v>105</v>
      </c>
      <c r="F384" t="s">
        <v>54</v>
      </c>
      <c r="G384">
        <v>2015</v>
      </c>
      <c r="H384">
        <v>1440870</v>
      </c>
      <c r="I384">
        <v>100</v>
      </c>
      <c r="J384">
        <v>2019</v>
      </c>
      <c r="K384">
        <v>22.6</v>
      </c>
      <c r="L384">
        <v>82.3</v>
      </c>
      <c r="M384">
        <v>2017</v>
      </c>
      <c r="N384">
        <v>1172871.06174</v>
      </c>
      <c r="O384" t="s">
        <v>24</v>
      </c>
      <c r="P384">
        <v>3.2110221357804898</v>
      </c>
      <c r="Q384">
        <v>1</v>
      </c>
      <c r="R384" t="s">
        <v>25</v>
      </c>
      <c r="S384">
        <v>1115233.3799999999</v>
      </c>
      <c r="T384">
        <v>-1.11368485725649E-2</v>
      </c>
      <c r="AT384">
        <v>1440870</v>
      </c>
      <c r="AU384">
        <v>1306870.5308699999</v>
      </c>
      <c r="AV384">
        <v>1172871.06174</v>
      </c>
      <c r="AW384">
        <v>1144052.2208699901</v>
      </c>
      <c r="AX384">
        <v>1115233.3799999999</v>
      </c>
      <c r="AY384">
        <v>1102813.1947238699</v>
      </c>
      <c r="AZ384">
        <v>1090531.3311703999</v>
      </c>
      <c r="BA384">
        <v>1078386.2488715199</v>
      </c>
      <c r="BB384">
        <v>1066376.4245151</v>
      </c>
      <c r="BC384">
        <v>1054500.3517539201</v>
      </c>
      <c r="BD384">
        <v>1042756.54101672</v>
      </c>
      <c r="BE384">
        <v>1031143.5193213701</v>
      </c>
      <c r="BF384">
        <v>1019659.8300900999</v>
      </c>
      <c r="BG384">
        <v>1008304.03296686</v>
      </c>
      <c r="BH384">
        <v>997074.70363660704</v>
      </c>
      <c r="BI384">
        <v>985970.43364667101</v>
      </c>
      <c r="BJ384">
        <v>974989.83023012197</v>
      </c>
      <c r="BK384">
        <v>964131.51613105799</v>
      </c>
      <c r="BL384">
        <v>953394.12943186902</v>
      </c>
      <c r="BM384">
        <v>942776.32338241395</v>
      </c>
      <c r="BN384">
        <v>932276.76623110403</v>
      </c>
      <c r="BO384">
        <v>921894.14105786802</v>
      </c>
      <c r="BP384">
        <v>911627.14560897194</v>
      </c>
      <c r="BQ384">
        <v>901474.49213368504</v>
      </c>
      <c r="BR384">
        <v>891434.90722276201</v>
      </c>
      <c r="BS384">
        <v>881507.13164872397</v>
      </c>
      <c r="BT384">
        <v>871689.92020791594</v>
      </c>
      <c r="BU384">
        <v>861982.04156432895</v>
      </c>
      <c r="BV384">
        <v>852382.278095157</v>
      </c>
      <c r="BW384">
        <v>842889.42573807295</v>
      </c>
      <c r="BX384">
        <v>833502.29384021205</v>
      </c>
      <c r="BY384">
        <v>824219.70500882796</v>
      </c>
      <c r="BZ384">
        <v>815040.49496362102</v>
      </c>
      <c r="CA384">
        <v>805963.51239070296</v>
      </c>
      <c r="CB384">
        <v>796987.61879819504</v>
      </c>
      <c r="CC384">
        <v>788111.68837343005</v>
      </c>
      <c r="CD384" s="8" t="b">
        <f>IF(ISNUMBER(VLOOKUP(A384,profiles_2021!A:A,1,FALSE)),TRUE,FALSE)</f>
        <v>0</v>
      </c>
      <c r="CE384" t="str">
        <f>INDEX('C5 - Emissions methodology 2018'!$A$2:$K$2628,MATCH($A384,'C5 - Emissions methodology 2018'!$A$2:$A$2628,0),MATCH(CE$1,'C5 - Emissions methodology 2018'!$A$1:$K$1,0))</f>
        <v>Services</v>
      </c>
    </row>
    <row r="385" spans="1:83" hidden="1" x14ac:dyDescent="0.25">
      <c r="A385">
        <v>16004</v>
      </c>
      <c r="B385" t="s">
        <v>457</v>
      </c>
      <c r="C385" t="s">
        <v>21</v>
      </c>
      <c r="D385">
        <v>2011</v>
      </c>
      <c r="E385" t="s">
        <v>105</v>
      </c>
      <c r="F385" t="s">
        <v>54</v>
      </c>
      <c r="G385">
        <v>2004</v>
      </c>
      <c r="H385">
        <v>873117</v>
      </c>
      <c r="I385">
        <v>95</v>
      </c>
      <c r="J385">
        <v>2021</v>
      </c>
      <c r="K385">
        <v>20</v>
      </c>
      <c r="L385">
        <v>100</v>
      </c>
      <c r="M385">
        <v>2018</v>
      </c>
      <c r="N385">
        <v>698493.6</v>
      </c>
      <c r="O385" t="s">
        <v>24</v>
      </c>
      <c r="P385">
        <v>3.1359409702365899</v>
      </c>
      <c r="Q385">
        <v>1</v>
      </c>
      <c r="R385" t="s">
        <v>25</v>
      </c>
      <c r="S385">
        <v>698493.6</v>
      </c>
      <c r="T385">
        <v>-1.11368485725649E-2</v>
      </c>
      <c r="AI385">
        <v>873117</v>
      </c>
      <c r="AJ385">
        <v>860643.9</v>
      </c>
      <c r="AK385">
        <v>848170.8</v>
      </c>
      <c r="AL385">
        <v>835697.7</v>
      </c>
      <c r="AM385">
        <v>823224.6</v>
      </c>
      <c r="AN385">
        <v>810751.5</v>
      </c>
      <c r="AO385">
        <v>798278.4</v>
      </c>
      <c r="AP385">
        <v>785805.3</v>
      </c>
      <c r="AQ385">
        <v>773332.2</v>
      </c>
      <c r="AR385">
        <v>760859.1</v>
      </c>
      <c r="AS385">
        <v>748386</v>
      </c>
      <c r="AT385">
        <v>735912.9</v>
      </c>
      <c r="AU385">
        <v>723439.8</v>
      </c>
      <c r="AV385">
        <v>710966.7</v>
      </c>
      <c r="AW385">
        <v>698493.6</v>
      </c>
      <c r="AX385">
        <v>698493.6</v>
      </c>
      <c r="AY385">
        <v>698493.6</v>
      </c>
      <c r="AZ385">
        <v>698493.6</v>
      </c>
      <c r="BA385">
        <v>690714.58254789398</v>
      </c>
      <c r="BB385">
        <v>683022.19883519597</v>
      </c>
      <c r="BC385">
        <v>675415.48403506796</v>
      </c>
      <c r="BD385">
        <v>667893.484065803</v>
      </c>
      <c r="BE385">
        <v>660455.25547116005</v>
      </c>
      <c r="BF385">
        <v>653099.86530202301</v>
      </c>
      <c r="BG385">
        <v>645826.39099939202</v>
      </c>
      <c r="BH385">
        <v>638633.92027866503</v>
      </c>
      <c r="BI385">
        <v>631521.55101521802</v>
      </c>
      <c r="BJ385">
        <v>624488.39113124995</v>
      </c>
      <c r="BK385">
        <v>617533.55848389701</v>
      </c>
      <c r="BL385">
        <v>610656.18075458496</v>
      </c>
      <c r="BM385">
        <v>603855.39533961995</v>
      </c>
      <c r="BN385">
        <v>597130.34924199595</v>
      </c>
      <c r="BO385">
        <v>590480.19896440499</v>
      </c>
      <c r="BP385">
        <v>583904.11040344101</v>
      </c>
      <c r="BQ385">
        <v>577401.25874497998</v>
      </c>
      <c r="BR385">
        <v>570970.82836072799</v>
      </c>
      <c r="BS385">
        <v>564612.01270592306</v>
      </c>
      <c r="BT385">
        <v>558324.014218166</v>
      </c>
      <c r="BU385">
        <v>552106.04421739199</v>
      </c>
      <c r="BV385">
        <v>545957.32280694495</v>
      </c>
      <c r="BW385">
        <v>539877.07877576095</v>
      </c>
      <c r="BX385">
        <v>533864.549501637</v>
      </c>
      <c r="BY385">
        <v>527918.980855576</v>
      </c>
      <c r="BZ385">
        <v>522039.62710720499</v>
      </c>
      <c r="CA385">
        <v>516225.75083123398</v>
      </c>
      <c r="CB385">
        <v>510476.622814968</v>
      </c>
      <c r="CC385">
        <v>504791.52196684299</v>
      </c>
      <c r="CD385" s="8" t="b">
        <f>IF(ISNUMBER(VLOOKUP(A385,profiles_2021!A:A,1,FALSE)),TRUE,FALSE)</f>
        <v>0</v>
      </c>
      <c r="CE385" t="str">
        <f>INDEX('C5 - Emissions methodology 2018'!$A$2:$K$2628,MATCH($A385,'C5 - Emissions methodology 2018'!$A$2:$A$2628,0),MATCH(CE$1,'C5 - Emissions methodology 2018'!$A$1:$K$1,0))</f>
        <v>Transportation services</v>
      </c>
    </row>
    <row r="386" spans="1:83" x14ac:dyDescent="0.25">
      <c r="A386">
        <v>16036</v>
      </c>
      <c r="B386" t="s">
        <v>458</v>
      </c>
      <c r="C386" t="s">
        <v>31</v>
      </c>
      <c r="D386">
        <v>2016</v>
      </c>
      <c r="E386" t="s">
        <v>49</v>
      </c>
      <c r="F386" t="s">
        <v>50</v>
      </c>
      <c r="G386">
        <v>2015</v>
      </c>
      <c r="H386">
        <v>141300000</v>
      </c>
      <c r="I386">
        <v>92.8</v>
      </c>
      <c r="J386">
        <v>2030</v>
      </c>
      <c r="K386">
        <v>41.3</v>
      </c>
      <c r="L386">
        <v>11</v>
      </c>
      <c r="M386">
        <v>2017</v>
      </c>
      <c r="N386">
        <v>134880741</v>
      </c>
      <c r="O386" t="s">
        <v>24</v>
      </c>
      <c r="P386">
        <v>2.67537390243902</v>
      </c>
      <c r="Q386">
        <v>1</v>
      </c>
      <c r="R386" t="s">
        <v>25</v>
      </c>
      <c r="S386">
        <v>82943100</v>
      </c>
      <c r="T386">
        <v>-1.11368485725649E-2</v>
      </c>
      <c r="AT386">
        <v>141300000</v>
      </c>
      <c r="AU386">
        <v>138090370.5</v>
      </c>
      <c r="AV386">
        <v>134880741</v>
      </c>
      <c r="AW386">
        <v>130885537.84615301</v>
      </c>
      <c r="AX386">
        <v>126890334.692307</v>
      </c>
      <c r="AY386">
        <v>122895131.538461</v>
      </c>
      <c r="AZ386">
        <v>118899928.384615</v>
      </c>
      <c r="BA386">
        <v>114904725.23076899</v>
      </c>
      <c r="BB386">
        <v>110909522.076923</v>
      </c>
      <c r="BC386">
        <v>106914318.923076</v>
      </c>
      <c r="BD386">
        <v>102919115.76922999</v>
      </c>
      <c r="BE386">
        <v>98923912.615384594</v>
      </c>
      <c r="BF386">
        <v>94928709.461538404</v>
      </c>
      <c r="BG386">
        <v>90933506.307692304</v>
      </c>
      <c r="BH386">
        <v>86938303.1538461</v>
      </c>
      <c r="BI386">
        <v>82943100</v>
      </c>
      <c r="BJ386">
        <v>82019375.255160898</v>
      </c>
      <c r="BK386">
        <v>81105937.892927796</v>
      </c>
      <c r="BL386">
        <v>80202673.344278395</v>
      </c>
      <c r="BM386">
        <v>79309468.316128299</v>
      </c>
      <c r="BN386">
        <v>78426210.777120903</v>
      </c>
      <c r="BO386">
        <v>77552789.943576097</v>
      </c>
      <c r="BP386">
        <v>76689096.265594497</v>
      </c>
      <c r="BQ386">
        <v>75835021.413317695</v>
      </c>
      <c r="BR386">
        <v>74990458.263340399</v>
      </c>
      <c r="BS386">
        <v>74155300.885274306</v>
      </c>
      <c r="BT386">
        <v>73329444.528461993</v>
      </c>
      <c r="BU386">
        <v>72512785.608838201</v>
      </c>
      <c r="BV386">
        <v>71705221.695937797</v>
      </c>
      <c r="BW386">
        <v>70906651.500047907</v>
      </c>
      <c r="BX386">
        <v>70116974.859504193</v>
      </c>
      <c r="BY386">
        <v>69336092.728127599</v>
      </c>
      <c r="BZ386">
        <v>68563907.162801102</v>
      </c>
      <c r="CA386">
        <v>67800321.311185598</v>
      </c>
      <c r="CB386">
        <v>67045239.399571702</v>
      </c>
      <c r="CC386">
        <v>66298566.720867299</v>
      </c>
      <c r="CD386" s="8" t="b">
        <f>IF(ISNUMBER(VLOOKUP(A386,profiles_2021!A:A,1,FALSE)),TRUE,FALSE)</f>
        <v>1</v>
      </c>
      <c r="CE386" t="str">
        <f>INDEX('C5 - Emissions methodology 2018'!$A$2:$K$2628,MATCH($A386,'C5 - Emissions methodology 2018'!$A$2:$A$2628,0),MATCH(CE$1,'C5 - Emissions methodology 2018'!$A$1:$K$1,0))</f>
        <v>Power generation</v>
      </c>
    </row>
    <row r="387" spans="1:83" x14ac:dyDescent="0.25">
      <c r="A387">
        <v>11584</v>
      </c>
      <c r="B387" t="s">
        <v>459</v>
      </c>
      <c r="C387" t="s">
        <v>27</v>
      </c>
      <c r="D387">
        <v>2013</v>
      </c>
      <c r="E387" t="s">
        <v>28</v>
      </c>
      <c r="F387" t="s">
        <v>23</v>
      </c>
      <c r="G387">
        <v>2013</v>
      </c>
      <c r="H387">
        <v>46903</v>
      </c>
      <c r="I387">
        <v>100</v>
      </c>
      <c r="J387">
        <v>2018</v>
      </c>
      <c r="K387">
        <v>6</v>
      </c>
      <c r="L387">
        <v>40</v>
      </c>
      <c r="M387">
        <v>2017</v>
      </c>
      <c r="N387">
        <v>44265.23</v>
      </c>
      <c r="O387" t="s">
        <v>24</v>
      </c>
      <c r="P387">
        <v>2.70439493420244</v>
      </c>
      <c r="Q387">
        <v>1</v>
      </c>
      <c r="R387" t="s">
        <v>25</v>
      </c>
      <c r="S387">
        <v>44088.82</v>
      </c>
      <c r="T387">
        <v>-1.11368485725649E-2</v>
      </c>
      <c r="AR387">
        <v>46903</v>
      </c>
      <c r="AS387">
        <v>46243.557500000003</v>
      </c>
      <c r="AT387">
        <v>45584.114999999998</v>
      </c>
      <c r="AU387">
        <v>44924.672500000001</v>
      </c>
      <c r="AV387">
        <v>44265.23</v>
      </c>
      <c r="AW387">
        <v>44088.82</v>
      </c>
      <c r="AX387">
        <v>43597.8094879169</v>
      </c>
      <c r="AY387">
        <v>43112.267285554401</v>
      </c>
      <c r="AZ387">
        <v>42632.132493175297</v>
      </c>
      <c r="BA387">
        <v>42157.344889273198</v>
      </c>
      <c r="BB387">
        <v>41687.844923019999</v>
      </c>
      <c r="BC387">
        <v>41223.573706795803</v>
      </c>
      <c r="BD387">
        <v>40764.473008803201</v>
      </c>
      <c r="BE387">
        <v>40310.485245763797</v>
      </c>
      <c r="BF387">
        <v>39861.553475695102</v>
      </c>
      <c r="BG387">
        <v>39417.621390769098</v>
      </c>
      <c r="BH387">
        <v>38978.633310249403</v>
      </c>
      <c r="BI387">
        <v>38544.5341735076</v>
      </c>
      <c r="BJ387">
        <v>38115.2695331172</v>
      </c>
      <c r="BK387">
        <v>37690.785548024403</v>
      </c>
      <c r="BL387">
        <v>37271.028976795002</v>
      </c>
      <c r="BM387">
        <v>36855.947170936699</v>
      </c>
      <c r="BN387">
        <v>36445.488068295599</v>
      </c>
      <c r="BO387">
        <v>36039.600186525699</v>
      </c>
      <c r="BP387">
        <v>35638.232616632602</v>
      </c>
      <c r="BQ387">
        <v>35241.335016587298</v>
      </c>
      <c r="BR387">
        <v>34848.857605012599</v>
      </c>
      <c r="BS387">
        <v>34460.751154938698</v>
      </c>
      <c r="BT387">
        <v>34076.966987629297</v>
      </c>
      <c r="BU387">
        <v>33697.456966475802</v>
      </c>
      <c r="BV387">
        <v>33322.173490959598</v>
      </c>
      <c r="BW387">
        <v>32951.069490681999</v>
      </c>
      <c r="BX387">
        <v>32584.098419460301</v>
      </c>
      <c r="BY387">
        <v>32221.2142494892</v>
      </c>
      <c r="BZ387">
        <v>31862.371465568402</v>
      </c>
      <c r="CA387">
        <v>31507.5250593936</v>
      </c>
      <c r="CB387">
        <v>31156.630523910801</v>
      </c>
      <c r="CC387">
        <v>30809.6438477347</v>
      </c>
      <c r="CD387" s="8" t="b">
        <f>IF(ISNUMBER(VLOOKUP(A387,profiles_2021!A:A,1,FALSE)),TRUE,FALSE)</f>
        <v>1</v>
      </c>
      <c r="CE387" t="str">
        <f>INDEX('C5 - Emissions methodology 2018'!$A$2:$K$2628,MATCH($A387,'C5 - Emissions methodology 2018'!$A$2:$A$2628,0),MATCH(CE$1,'C5 - Emissions methodology 2018'!$A$1:$K$1,0))</f>
        <v>Services</v>
      </c>
    </row>
    <row r="388" spans="1:83" x14ac:dyDescent="0.25">
      <c r="A388">
        <v>16137</v>
      </c>
      <c r="B388" t="s">
        <v>460</v>
      </c>
      <c r="C388" t="s">
        <v>148</v>
      </c>
      <c r="D388">
        <v>2013</v>
      </c>
      <c r="E388" t="s">
        <v>44</v>
      </c>
      <c r="F388" t="s">
        <v>33</v>
      </c>
      <c r="G388">
        <v>2013</v>
      </c>
      <c r="H388">
        <v>4537</v>
      </c>
      <c r="I388">
        <v>100</v>
      </c>
      <c r="J388">
        <v>2020</v>
      </c>
      <c r="K388">
        <v>50</v>
      </c>
      <c r="L388">
        <v>100</v>
      </c>
      <c r="M388">
        <v>2017</v>
      </c>
      <c r="N388">
        <v>3019</v>
      </c>
      <c r="O388" t="s">
        <v>24</v>
      </c>
      <c r="P388">
        <v>2.81536630735854</v>
      </c>
      <c r="Q388">
        <v>1</v>
      </c>
      <c r="R388" t="s">
        <v>25</v>
      </c>
      <c r="S388">
        <v>2268.5</v>
      </c>
      <c r="T388">
        <v>-1.11368485725649E-2</v>
      </c>
      <c r="AR388">
        <v>4537</v>
      </c>
      <c r="AS388">
        <v>4157.5</v>
      </c>
      <c r="AT388">
        <v>3778</v>
      </c>
      <c r="AU388">
        <v>3398.5</v>
      </c>
      <c r="AV388">
        <v>3019</v>
      </c>
      <c r="AW388">
        <v>2768.8333333333298</v>
      </c>
      <c r="AX388">
        <v>2518.6666666666601</v>
      </c>
      <c r="AY388">
        <v>2268.5</v>
      </c>
      <c r="AZ388">
        <v>2243.2360590131302</v>
      </c>
      <c r="BA388">
        <v>2218.25347871139</v>
      </c>
      <c r="BB388">
        <v>2193.54912562341</v>
      </c>
      <c r="BC388">
        <v>2169.1199011748599</v>
      </c>
      <c r="BD388">
        <v>2144.9627412997402</v>
      </c>
      <c r="BE388">
        <v>2121.0746160560898</v>
      </c>
      <c r="BF388">
        <v>2097.4525292459598</v>
      </c>
      <c r="BG388">
        <v>2074.09351803961</v>
      </c>
      <c r="BH388">
        <v>2050.9946526038598</v>
      </c>
      <c r="BI388">
        <v>2028.1530357346701</v>
      </c>
      <c r="BJ388">
        <v>2005.56580249371</v>
      </c>
      <c r="BK388">
        <v>1983.23011984902</v>
      </c>
      <c r="BL388">
        <v>1961.1431863197099</v>
      </c>
      <c r="BM388">
        <v>1939.3022316245499</v>
      </c>
      <c r="BN388">
        <v>1917.7045163345099</v>
      </c>
      <c r="BO388">
        <v>1896.3473315291701</v>
      </c>
      <c r="BP388">
        <v>1875.22799845694</v>
      </c>
      <c r="BQ388">
        <v>1854.3438681990899</v>
      </c>
      <c r="BR388">
        <v>1833.6923213375001</v>
      </c>
      <c r="BS388">
        <v>1813.27076762608</v>
      </c>
      <c r="BT388">
        <v>1793.0766456659701</v>
      </c>
      <c r="BU388">
        <v>1773.1074225841901</v>
      </c>
      <c r="BV388">
        <v>1753.36059371598</v>
      </c>
      <c r="BW388">
        <v>1733.8336822906599</v>
      </c>
      <c r="BX388">
        <v>1714.5242391209799</v>
      </c>
      <c r="BY388">
        <v>1695.42984229589</v>
      </c>
      <c r="BZ388">
        <v>1676.54809687684</v>
      </c>
      <c r="CA388">
        <v>1657.8766345972999</v>
      </c>
      <c r="CB388">
        <v>1639.4131135657899</v>
      </c>
      <c r="CC388">
        <v>1621.15521797213</v>
      </c>
      <c r="CD388" s="8" t="b">
        <f>IF(ISNUMBER(VLOOKUP(A388,profiles_2021!A:A,1,FALSE)),TRUE,FALSE)</f>
        <v>1</v>
      </c>
      <c r="CE388" t="str">
        <f>INDEX('C5 - Emissions methodology 2018'!$A$2:$K$2628,MATCH($A388,'C5 - Emissions methodology 2018'!$A$2:$A$2628,0),MATCH(CE$1,'C5 - Emissions methodology 2018'!$A$1:$K$1,0))</f>
        <v>Food, beverage &amp; agriculture</v>
      </c>
    </row>
    <row r="389" spans="1:83" x14ac:dyDescent="0.25">
      <c r="A389">
        <v>16168</v>
      </c>
      <c r="B389" t="s">
        <v>461</v>
      </c>
      <c r="C389" t="s">
        <v>172</v>
      </c>
      <c r="D389">
        <v>2015</v>
      </c>
      <c r="E389" t="s">
        <v>28</v>
      </c>
      <c r="F389" t="s">
        <v>23</v>
      </c>
      <c r="G389">
        <v>2009</v>
      </c>
      <c r="H389">
        <v>452710</v>
      </c>
      <c r="I389">
        <v>100</v>
      </c>
      <c r="J389">
        <v>2020</v>
      </c>
      <c r="K389">
        <v>10</v>
      </c>
      <c r="L389">
        <v>100</v>
      </c>
      <c r="M389">
        <v>2017</v>
      </c>
      <c r="N389">
        <v>407439</v>
      </c>
      <c r="O389" t="s">
        <v>24</v>
      </c>
      <c r="P389">
        <v>2.7454111246585402</v>
      </c>
      <c r="Q389">
        <v>1</v>
      </c>
      <c r="R389" t="s">
        <v>25</v>
      </c>
      <c r="S389">
        <v>407439</v>
      </c>
      <c r="T389">
        <v>-1.11368485725649E-2</v>
      </c>
      <c r="AN389">
        <v>452710</v>
      </c>
      <c r="AO389">
        <v>447051.125</v>
      </c>
      <c r="AP389">
        <v>441392.25</v>
      </c>
      <c r="AQ389">
        <v>435733.375</v>
      </c>
      <c r="AR389">
        <v>430074.5</v>
      </c>
      <c r="AS389">
        <v>424415.625</v>
      </c>
      <c r="AT389">
        <v>418756.75</v>
      </c>
      <c r="AU389">
        <v>413097.875</v>
      </c>
      <c r="AV389">
        <v>407439</v>
      </c>
      <c r="AW389">
        <v>407439</v>
      </c>
      <c r="AX389">
        <v>407439</v>
      </c>
      <c r="AY389">
        <v>407439</v>
      </c>
      <c r="AZ389">
        <v>402901.413554442</v>
      </c>
      <c r="BA389">
        <v>398414.36152201402</v>
      </c>
      <c r="BB389">
        <v>393977.281108608</v>
      </c>
      <c r="BC389">
        <v>389589.61578787101</v>
      </c>
      <c r="BD389">
        <v>385250.81523139798</v>
      </c>
      <c r="BE389">
        <v>380960.33523970802</v>
      </c>
      <c r="BF389">
        <v>376717.63767398999</v>
      </c>
      <c r="BG389">
        <v>372522.19038860098</v>
      </c>
      <c r="BH389">
        <v>368373.46716432198</v>
      </c>
      <c r="BI389">
        <v>364270.94764236303</v>
      </c>
      <c r="BJ389">
        <v>360214.117259085</v>
      </c>
      <c r="BK389">
        <v>356202.46718147001</v>
      </c>
      <c r="BL389">
        <v>352235.49424329598</v>
      </c>
      <c r="BM389">
        <v>348312.70088202599</v>
      </c>
      <c r="BN389">
        <v>344433.59507640201</v>
      </c>
      <c r="BO389">
        <v>340597.69028473197</v>
      </c>
      <c r="BP389">
        <v>336804.50538386602</v>
      </c>
      <c r="BQ389">
        <v>333053.56460884801</v>
      </c>
      <c r="BR389">
        <v>329344.39749324601</v>
      </c>
      <c r="BS389">
        <v>325676.53881014098</v>
      </c>
      <c r="BT389">
        <v>322049.52851377602</v>
      </c>
      <c r="BU389">
        <v>318462.91168185201</v>
      </c>
      <c r="BV389">
        <v>314916.238458473</v>
      </c>
      <c r="BW389">
        <v>311409.06399771897</v>
      </c>
      <c r="BX389">
        <v>307940.94840785197</v>
      </c>
      <c r="BY389">
        <v>304511.45669614198</v>
      </c>
      <c r="BZ389">
        <v>301120.15871430602</v>
      </c>
      <c r="CA389">
        <v>297766.62910455797</v>
      </c>
      <c r="CB389">
        <v>294450.44724625698</v>
      </c>
      <c r="CC389">
        <v>291171.197203152</v>
      </c>
      <c r="CD389" s="8" t="b">
        <f>IF(ISNUMBER(VLOOKUP(A389,profiles_2021!A:A,1,FALSE)),TRUE,FALSE)</f>
        <v>1</v>
      </c>
      <c r="CE389" t="str">
        <f>INDEX('C5 - Emissions methodology 2018'!$A$2:$K$2628,MATCH($A389,'C5 - Emissions methodology 2018'!$A$2:$A$2628,0),MATCH(CE$1,'C5 - Emissions methodology 2018'!$A$1:$K$1,0))</f>
        <v>Manufacturing</v>
      </c>
    </row>
    <row r="390" spans="1:83" x14ac:dyDescent="0.25">
      <c r="A390">
        <v>16299</v>
      </c>
      <c r="B390" t="s">
        <v>462</v>
      </c>
      <c r="C390" t="s">
        <v>39</v>
      </c>
      <c r="D390">
        <v>2017</v>
      </c>
      <c r="E390" t="s">
        <v>28</v>
      </c>
      <c r="F390" t="s">
        <v>23</v>
      </c>
      <c r="G390">
        <v>2015</v>
      </c>
      <c r="H390">
        <v>934954</v>
      </c>
      <c r="I390">
        <v>100</v>
      </c>
      <c r="J390">
        <v>2025</v>
      </c>
      <c r="K390">
        <v>50</v>
      </c>
      <c r="L390">
        <v>12.9</v>
      </c>
      <c r="M390">
        <v>2017</v>
      </c>
      <c r="N390">
        <v>874649.46699999995</v>
      </c>
      <c r="O390" t="s">
        <v>24</v>
      </c>
      <c r="P390">
        <v>3.14789837344878</v>
      </c>
      <c r="Q390">
        <v>1</v>
      </c>
      <c r="R390" t="s">
        <v>25</v>
      </c>
      <c r="S390">
        <v>467477</v>
      </c>
      <c r="T390">
        <v>-1.11368485725649E-2</v>
      </c>
      <c r="AT390">
        <v>934954</v>
      </c>
      <c r="AU390">
        <v>904801.73349999997</v>
      </c>
      <c r="AV390">
        <v>874649.46699999995</v>
      </c>
      <c r="AW390">
        <v>823752.90862499899</v>
      </c>
      <c r="AX390">
        <v>772856.35024999897</v>
      </c>
      <c r="AY390">
        <v>721959.791875</v>
      </c>
      <c r="AZ390">
        <v>671063.23349999997</v>
      </c>
      <c r="BA390">
        <v>620166.67512499995</v>
      </c>
      <c r="BB390">
        <v>569270.11675000004</v>
      </c>
      <c r="BC390">
        <v>518373.55837500002</v>
      </c>
      <c r="BD390">
        <v>467477</v>
      </c>
      <c r="BE390">
        <v>462270.77943984303</v>
      </c>
      <c r="BF390">
        <v>457122.53976969997</v>
      </c>
      <c r="BG390">
        <v>452031.63526517799</v>
      </c>
      <c r="BH390">
        <v>446997.42739322101</v>
      </c>
      <c r="BI390">
        <v>442019.28473201598</v>
      </c>
      <c r="BJ390">
        <v>437096.582891803</v>
      </c>
      <c r="BK390">
        <v>432228.70443655102</v>
      </c>
      <c r="BL390">
        <v>427415.038806525</v>
      </c>
      <c r="BM390">
        <v>422654.9822417</v>
      </c>
      <c r="BN390">
        <v>417947.93770603399</v>
      </c>
      <c r="BO390">
        <v>413293.314812586</v>
      </c>
      <c r="BP390">
        <v>408690.529749465</v>
      </c>
      <c r="BQ390">
        <v>404139.00520660402</v>
      </c>
      <c r="BR390">
        <v>399638.17030335101</v>
      </c>
      <c r="BS390">
        <v>395187.46051686502</v>
      </c>
      <c r="BT390">
        <v>390786.31761131302</v>
      </c>
      <c r="BU390">
        <v>386434.18956784502</v>
      </c>
      <c r="BV390">
        <v>382130.530515366</v>
      </c>
      <c r="BW390">
        <v>377874.800662063</v>
      </c>
      <c r="BX390">
        <v>373666.46622770099</v>
      </c>
      <c r="BY390">
        <v>369504.99937667802</v>
      </c>
      <c r="BZ390">
        <v>365389.87815181399</v>
      </c>
      <c r="CA390">
        <v>361320.58640888898</v>
      </c>
      <c r="CB390">
        <v>357296.613751903</v>
      </c>
      <c r="CC390">
        <v>353317.45546905801</v>
      </c>
      <c r="CD390" s="8" t="b">
        <f>IF(ISNUMBER(VLOOKUP(A390,profiles_2021!A:A,1,FALSE)),TRUE,FALSE)</f>
        <v>1</v>
      </c>
      <c r="CE390" t="str">
        <f>INDEX('C5 - Emissions methodology 2018'!$A$2:$K$2628,MATCH($A390,'C5 - Emissions methodology 2018'!$A$2:$A$2628,0),MATCH(CE$1,'C5 - Emissions methodology 2018'!$A$1:$K$1,0))</f>
        <v>Biotech, health care &amp; pharma</v>
      </c>
    </row>
    <row r="391" spans="1:83" x14ac:dyDescent="0.25">
      <c r="A391">
        <v>16301</v>
      </c>
      <c r="B391" t="s">
        <v>463</v>
      </c>
      <c r="C391" t="s">
        <v>59</v>
      </c>
      <c r="D391">
        <v>2013</v>
      </c>
      <c r="E391" t="s">
        <v>28</v>
      </c>
      <c r="F391" t="s">
        <v>23</v>
      </c>
      <c r="G391">
        <v>2005</v>
      </c>
      <c r="H391">
        <v>35430</v>
      </c>
      <c r="I391">
        <v>100</v>
      </c>
      <c r="J391">
        <v>2020</v>
      </c>
      <c r="K391">
        <v>23</v>
      </c>
      <c r="L391">
        <v>100</v>
      </c>
      <c r="M391">
        <v>2018</v>
      </c>
      <c r="N391">
        <v>27281.1</v>
      </c>
      <c r="O391" t="s">
        <v>24</v>
      </c>
      <c r="P391">
        <v>2.8753693966585399</v>
      </c>
      <c r="Q391">
        <v>1</v>
      </c>
      <c r="R391" t="s">
        <v>25</v>
      </c>
      <c r="S391">
        <v>27281.1</v>
      </c>
      <c r="T391">
        <v>-1.11368485725649E-2</v>
      </c>
      <c r="AJ391">
        <v>35430</v>
      </c>
      <c r="AK391">
        <v>34803.1615384615</v>
      </c>
      <c r="AL391">
        <v>34176.323076922999</v>
      </c>
      <c r="AM391">
        <v>33549.484615384601</v>
      </c>
      <c r="AN391">
        <v>32922.646153846101</v>
      </c>
      <c r="AO391">
        <v>32295.807692307601</v>
      </c>
      <c r="AP391">
        <v>31668.969230769198</v>
      </c>
      <c r="AQ391">
        <v>31042.130769230698</v>
      </c>
      <c r="AR391">
        <v>30415.2923076923</v>
      </c>
      <c r="AS391">
        <v>29788.4538461538</v>
      </c>
      <c r="AT391">
        <v>29161.615384615299</v>
      </c>
      <c r="AU391">
        <v>28534.776923076901</v>
      </c>
      <c r="AV391">
        <v>27907.938461538401</v>
      </c>
      <c r="AW391">
        <v>27281.1</v>
      </c>
      <c r="AX391">
        <v>27281.1</v>
      </c>
      <c r="AY391">
        <v>27281.1</v>
      </c>
      <c r="AZ391">
        <v>26977.274520407002</v>
      </c>
      <c r="BA391">
        <v>26676.832699172701</v>
      </c>
      <c r="BB391">
        <v>26379.736853006299</v>
      </c>
      <c r="BC391">
        <v>26085.9497182903</v>
      </c>
      <c r="BD391">
        <v>25795.4344464061</v>
      </c>
      <c r="BE391">
        <v>25508.154599113001</v>
      </c>
      <c r="BF391">
        <v>25224.074143977101</v>
      </c>
      <c r="BG391">
        <v>24943.157449852501</v>
      </c>
      <c r="BH391">
        <v>24665.369282411801</v>
      </c>
      <c r="BI391">
        <v>24390.6747997272</v>
      </c>
      <c r="BJ391">
        <v>24119.0395479</v>
      </c>
      <c r="BK391">
        <v>23850.429456739301</v>
      </c>
      <c r="BL391">
        <v>23584.810835488999</v>
      </c>
      <c r="BM391">
        <v>23322.150368601498</v>
      </c>
      <c r="BN391">
        <v>23062.4151115598</v>
      </c>
      <c r="BO391">
        <v>22805.572486744699</v>
      </c>
      <c r="BP391">
        <v>22551.590279349199</v>
      </c>
      <c r="BQ391">
        <v>22300.436633337598</v>
      </c>
      <c r="BR391">
        <v>22052.080047449999</v>
      </c>
      <c r="BS391">
        <v>21806.4893712515</v>
      </c>
      <c r="BT391">
        <v>21563.633801224601</v>
      </c>
      <c r="BU391">
        <v>21323.482876906099</v>
      </c>
      <c r="BV391">
        <v>21086.006477066301</v>
      </c>
      <c r="BW391">
        <v>20851.174815931099</v>
      </c>
      <c r="BX391">
        <v>20618.958439446</v>
      </c>
      <c r="BY391">
        <v>20389.328221581902</v>
      </c>
      <c r="BZ391">
        <v>20162.2553606818</v>
      </c>
      <c r="CA391">
        <v>19937.711375848499</v>
      </c>
      <c r="CB391">
        <v>19715.668103372202</v>
      </c>
      <c r="CC391">
        <v>19496.097693198</v>
      </c>
      <c r="CD391" s="8" t="b">
        <f>IF(ISNUMBER(VLOOKUP(A391,profiles_2021!A:A,1,FALSE)),TRUE,FALSE)</f>
        <v>1</v>
      </c>
      <c r="CE391" t="str">
        <f>INDEX('C5 - Emissions methodology 2018'!$A$2:$K$2628,MATCH($A391,'C5 - Emissions methodology 2018'!$A$2:$A$2628,0),MATCH(CE$1,'C5 - Emissions methodology 2018'!$A$1:$K$1,0))</f>
        <v>Biotech, health care &amp; pharma</v>
      </c>
    </row>
    <row r="392" spans="1:83" x14ac:dyDescent="0.25">
      <c r="A392">
        <v>16366</v>
      </c>
      <c r="B392" t="s">
        <v>464</v>
      </c>
      <c r="C392" t="s">
        <v>211</v>
      </c>
      <c r="D392">
        <v>2016</v>
      </c>
      <c r="E392" t="s">
        <v>49</v>
      </c>
      <c r="F392" t="s">
        <v>50</v>
      </c>
      <c r="G392">
        <v>2014</v>
      </c>
      <c r="H392">
        <v>57281000</v>
      </c>
      <c r="I392">
        <v>90</v>
      </c>
      <c r="J392">
        <v>2020</v>
      </c>
      <c r="K392">
        <v>0</v>
      </c>
      <c r="L392">
        <v>0</v>
      </c>
      <c r="M392">
        <v>2017</v>
      </c>
      <c r="N392">
        <v>57281000</v>
      </c>
      <c r="O392" t="s">
        <v>24</v>
      </c>
      <c r="P392">
        <v>2.2211612536585399</v>
      </c>
      <c r="Q392">
        <v>1</v>
      </c>
      <c r="R392" t="s">
        <v>25</v>
      </c>
      <c r="S392">
        <v>57281000</v>
      </c>
      <c r="T392">
        <v>-1.11368485725649E-2</v>
      </c>
      <c r="AS392">
        <v>57281000</v>
      </c>
      <c r="AT392">
        <v>57281000</v>
      </c>
      <c r="AU392">
        <v>57281000</v>
      </c>
      <c r="AV392">
        <v>57281000</v>
      </c>
      <c r="AW392">
        <v>57281000</v>
      </c>
      <c r="AX392">
        <v>57281000</v>
      </c>
      <c r="AY392">
        <v>57281000</v>
      </c>
      <c r="AZ392">
        <v>56643070.176914901</v>
      </c>
      <c r="BA392">
        <v>56012244.881669402</v>
      </c>
      <c r="BB392">
        <v>55388444.992212802</v>
      </c>
      <c r="BC392">
        <v>54771592.267664701</v>
      </c>
      <c r="BD392">
        <v>54161609.338501498</v>
      </c>
      <c r="BE392">
        <v>53558419.696852103</v>
      </c>
      <c r="BF392">
        <v>52961947.686902396</v>
      </c>
      <c r="BG392">
        <v>52372118.495405301</v>
      </c>
      <c r="BH392">
        <v>51788858.142297499</v>
      </c>
      <c r="BI392">
        <v>51212093.471420698</v>
      </c>
      <c r="BJ392">
        <v>50641752.141345501</v>
      </c>
      <c r="BK392">
        <v>50077762.616297901</v>
      </c>
      <c r="BL392">
        <v>49520054.157187402</v>
      </c>
      <c r="BM392">
        <v>48968556.812733501</v>
      </c>
      <c r="BN392">
        <v>48423201.410693102</v>
      </c>
      <c r="BO392">
        <v>47883919.549183398</v>
      </c>
      <c r="BP392">
        <v>47350643.588103198</v>
      </c>
      <c r="BQ392">
        <v>46823306.640648998</v>
      </c>
      <c r="BR392">
        <v>46301842.564925402</v>
      </c>
      <c r="BS392">
        <v>45786185.955649003</v>
      </c>
      <c r="BT392">
        <v>45276272.1359457</v>
      </c>
      <c r="BU392">
        <v>44772037.149237402</v>
      </c>
      <c r="BV392">
        <v>44273417.751221098</v>
      </c>
      <c r="BW392">
        <v>43780351.401935801</v>
      </c>
      <c r="BX392">
        <v>43292776.257918797</v>
      </c>
      <c r="BY392">
        <v>42810631.164448403</v>
      </c>
      <c r="BZ392">
        <v>42333855.647873998</v>
      </c>
      <c r="CA392">
        <v>41862389.908030801</v>
      </c>
      <c r="CB392">
        <v>41396174.810739398</v>
      </c>
      <c r="CC392">
        <v>40935151.880388796</v>
      </c>
      <c r="CD392" s="8" t="b">
        <f>IF(ISNUMBER(VLOOKUP(A392,profiles_2021!A:A,1,FALSE)),TRUE,FALSE)</f>
        <v>1</v>
      </c>
      <c r="CE392" t="str">
        <f>INDEX('C5 - Emissions methodology 2018'!$A$2:$K$2628,MATCH($A392,'C5 - Emissions methodology 2018'!$A$2:$A$2628,0),MATCH(CE$1,'C5 - Emissions methodology 2018'!$A$1:$K$1,0))</f>
        <v>Materials</v>
      </c>
    </row>
    <row r="393" spans="1:83" hidden="1" x14ac:dyDescent="0.25">
      <c r="A393">
        <v>52633</v>
      </c>
      <c r="B393" t="s">
        <v>465</v>
      </c>
      <c r="C393" t="s">
        <v>21</v>
      </c>
      <c r="D393">
        <v>2013</v>
      </c>
      <c r="E393" t="s">
        <v>32</v>
      </c>
      <c r="F393" t="s">
        <v>33</v>
      </c>
      <c r="G393">
        <v>2012</v>
      </c>
      <c r="H393">
        <v>7408</v>
      </c>
      <c r="I393">
        <v>100</v>
      </c>
      <c r="J393">
        <v>2021</v>
      </c>
      <c r="K393">
        <v>51.7</v>
      </c>
      <c r="L393">
        <v>0</v>
      </c>
      <c r="M393">
        <v>2018</v>
      </c>
      <c r="N393">
        <v>3579</v>
      </c>
      <c r="O393" t="s">
        <v>24</v>
      </c>
      <c r="P393">
        <v>2.8328543993205901</v>
      </c>
      <c r="Q393">
        <v>1</v>
      </c>
      <c r="R393" t="s">
        <v>25</v>
      </c>
      <c r="S393">
        <v>3578.0639999999999</v>
      </c>
      <c r="T393">
        <v>-1.11368485725649E-2</v>
      </c>
      <c r="AQ393">
        <v>7408</v>
      </c>
      <c r="AR393">
        <v>6769.8333333333303</v>
      </c>
      <c r="AS393">
        <v>6131.6666666666597</v>
      </c>
      <c r="AT393">
        <v>5493.5</v>
      </c>
      <c r="AU393">
        <v>4855.3333333333303</v>
      </c>
      <c r="AV393">
        <v>4217.1666666666597</v>
      </c>
      <c r="AW393">
        <v>3579</v>
      </c>
      <c r="AX393">
        <v>3578.6880000000001</v>
      </c>
      <c r="AY393">
        <v>3578.3760000000002</v>
      </c>
      <c r="AZ393">
        <v>3578.0639999999999</v>
      </c>
      <c r="BA393">
        <v>3538.21564304905</v>
      </c>
      <c r="BB393">
        <v>3498.8110712153298</v>
      </c>
      <c r="BC393">
        <v>3459.8453421311901</v>
      </c>
      <c r="BD393">
        <v>3421.3135684713802</v>
      </c>
      <c r="BE393">
        <v>3383.21091734006</v>
      </c>
      <c r="BF393">
        <v>3345.5326096645899</v>
      </c>
      <c r="BG393">
        <v>3308.2739195961799</v>
      </c>
      <c r="BH393">
        <v>3271.4301739170701</v>
      </c>
      <c r="BI393">
        <v>3234.9967514544401</v>
      </c>
      <c r="BJ393">
        <v>3198.9690825007501</v>
      </c>
      <c r="BK393">
        <v>3163.3426482406198</v>
      </c>
      <c r="BL393">
        <v>3128.1129801840302</v>
      </c>
      <c r="BM393">
        <v>3093.2756596058398</v>
      </c>
      <c r="BN393">
        <v>3058.8263169916099</v>
      </c>
      <c r="BO393">
        <v>3024.7606314895002</v>
      </c>
      <c r="BP393">
        <v>2991.0743303683498</v>
      </c>
      <c r="BQ393">
        <v>2957.7631884817501</v>
      </c>
      <c r="BR393">
        <v>2924.8230277381199</v>
      </c>
      <c r="BS393">
        <v>2892.2497165766499</v>
      </c>
      <c r="BT393">
        <v>2860.03916944909</v>
      </c>
      <c r="BU393">
        <v>2828.1873463073298</v>
      </c>
      <c r="BV393">
        <v>2796.6902520966601</v>
      </c>
      <c r="BW393">
        <v>2765.5439362546899</v>
      </c>
      <c r="BX393">
        <v>2734.7444922158502</v>
      </c>
      <c r="BY393">
        <v>2704.2880569213899</v>
      </c>
      <c r="BZ393">
        <v>2674.1708103348601</v>
      </c>
      <c r="CA393">
        <v>2644.3889749629898</v>
      </c>
      <c r="CB393">
        <v>2614.93881538186</v>
      </c>
      <c r="CC393">
        <v>2585.8166377684302</v>
      </c>
      <c r="CD393" s="8" t="b">
        <f>IF(ISNUMBER(VLOOKUP(A393,profiles_2021!A:A,1,FALSE)),TRUE,FALSE)</f>
        <v>0</v>
      </c>
      <c r="CE393" t="str">
        <f>INDEX('C5 - Emissions methodology 2018'!$A$2:$K$2628,MATCH($A393,'C5 - Emissions methodology 2018'!$A$2:$A$2628,0),MATCH(CE$1,'C5 - Emissions methodology 2018'!$A$1:$K$1,0))</f>
        <v>Fossil Fuels</v>
      </c>
    </row>
    <row r="394" spans="1:83" x14ac:dyDescent="0.25">
      <c r="A394">
        <v>37360</v>
      </c>
      <c r="B394" t="s">
        <v>466</v>
      </c>
      <c r="C394" t="s">
        <v>59</v>
      </c>
      <c r="D394">
        <v>2016</v>
      </c>
      <c r="E394" t="s">
        <v>28</v>
      </c>
      <c r="F394" t="s">
        <v>23</v>
      </c>
      <c r="G394">
        <v>2015</v>
      </c>
      <c r="H394">
        <v>45612</v>
      </c>
      <c r="I394">
        <v>100</v>
      </c>
      <c r="J394">
        <v>2020</v>
      </c>
      <c r="K394">
        <v>5</v>
      </c>
      <c r="L394">
        <v>100</v>
      </c>
      <c r="M394">
        <v>2018</v>
      </c>
      <c r="N394">
        <v>43331.4</v>
      </c>
      <c r="O394" t="s">
        <v>24</v>
      </c>
      <c r="P394">
        <v>2.69537041485854</v>
      </c>
      <c r="Q394">
        <v>1</v>
      </c>
      <c r="R394" t="s">
        <v>25</v>
      </c>
      <c r="S394">
        <v>43331.4</v>
      </c>
      <c r="T394">
        <v>-1.11368485725649E-2</v>
      </c>
      <c r="AT394">
        <v>45612</v>
      </c>
      <c r="AU394">
        <v>44851.8</v>
      </c>
      <c r="AV394">
        <v>44091.6</v>
      </c>
      <c r="AW394">
        <v>43331.4</v>
      </c>
      <c r="AX394">
        <v>43331.4</v>
      </c>
      <c r="AY394">
        <v>43331.4</v>
      </c>
      <c r="AZ394">
        <v>42848.824759762698</v>
      </c>
      <c r="BA394">
        <v>42371.623886900903</v>
      </c>
      <c r="BB394">
        <v>41899.737527898797</v>
      </c>
      <c r="BC394">
        <v>41433.106495820401</v>
      </c>
      <c r="BD394">
        <v>40971.672262885397</v>
      </c>
      <c r="BE394">
        <v>40515.3769531289</v>
      </c>
      <c r="BF394">
        <v>40064.163335141602</v>
      </c>
      <c r="BG394">
        <v>39617.974814891597</v>
      </c>
      <c r="BH394">
        <v>39176.755428626398</v>
      </c>
      <c r="BI394">
        <v>38740.449835853397</v>
      </c>
      <c r="BJ394">
        <v>38309.003312398498</v>
      </c>
      <c r="BK394">
        <v>37882.361743542402</v>
      </c>
      <c r="BL394">
        <v>37460.471617233401</v>
      </c>
      <c r="BM394">
        <v>37043.2800173754</v>
      </c>
      <c r="BN394">
        <v>36630.734617190799</v>
      </c>
      <c r="BO394">
        <v>36222.7836726573</v>
      </c>
      <c r="BP394">
        <v>35819.376016018199</v>
      </c>
      <c r="BQ394">
        <v>35420.461049363999</v>
      </c>
      <c r="BR394">
        <v>35025.988738286796</v>
      </c>
      <c r="BS394">
        <v>34635.909605604204</v>
      </c>
      <c r="BT394">
        <v>34250.174725153498</v>
      </c>
      <c r="BU394">
        <v>33868.735715655603</v>
      </c>
      <c r="BV394">
        <v>33491.544734646101</v>
      </c>
      <c r="BW394">
        <v>33118.554472475102</v>
      </c>
      <c r="BX394">
        <v>32749.718146372899</v>
      </c>
      <c r="BY394">
        <v>32384.9894945825</v>
      </c>
      <c r="BZ394">
        <v>32024.322770557199</v>
      </c>
      <c r="CA394">
        <v>31667.672737222601</v>
      </c>
      <c r="CB394">
        <v>31314.9946613026</v>
      </c>
      <c r="CC394">
        <v>30966.244307708999</v>
      </c>
      <c r="CD394" s="8" t="b">
        <f>IF(ISNUMBER(VLOOKUP(A394,profiles_2021!A:A,1,FALSE)),TRUE,FALSE)</f>
        <v>1</v>
      </c>
      <c r="CE394" t="str">
        <f>INDEX('C5 - Emissions methodology 2018'!$A$2:$K$2628,MATCH($A394,'C5 - Emissions methodology 2018'!$A$2:$A$2628,0),MATCH(CE$1,'C5 - Emissions methodology 2018'!$A$1:$K$1,0))</f>
        <v>Services</v>
      </c>
    </row>
    <row r="395" spans="1:83" x14ac:dyDescent="0.25">
      <c r="A395">
        <v>16656</v>
      </c>
      <c r="B395" t="s">
        <v>467</v>
      </c>
      <c r="C395" t="s">
        <v>59</v>
      </c>
      <c r="D395">
        <v>2017</v>
      </c>
      <c r="E395" t="s">
        <v>22</v>
      </c>
      <c r="F395" t="s">
        <v>23</v>
      </c>
      <c r="G395">
        <v>2015</v>
      </c>
      <c r="H395">
        <v>543623.13</v>
      </c>
      <c r="I395">
        <v>100</v>
      </c>
      <c r="J395">
        <v>2025</v>
      </c>
      <c r="K395">
        <v>24</v>
      </c>
      <c r="L395">
        <v>0</v>
      </c>
      <c r="M395">
        <v>2018</v>
      </c>
      <c r="N395">
        <v>543623.13</v>
      </c>
      <c r="O395" t="s">
        <v>45</v>
      </c>
      <c r="P395">
        <v>2.88785924036178</v>
      </c>
      <c r="Q395">
        <v>1</v>
      </c>
      <c r="R395" t="s">
        <v>25</v>
      </c>
      <c r="S395">
        <v>413153.57880000002</v>
      </c>
      <c r="T395">
        <v>-1.11368485725649E-2</v>
      </c>
      <c r="AT395">
        <v>543623.13</v>
      </c>
      <c r="AU395">
        <v>543623.13</v>
      </c>
      <c r="AV395">
        <v>543623.13</v>
      </c>
      <c r="AW395">
        <v>543623.13</v>
      </c>
      <c r="AX395">
        <v>524984.62268571404</v>
      </c>
      <c r="AY395">
        <v>506346.11537142802</v>
      </c>
      <c r="AZ395">
        <v>487707.608057142</v>
      </c>
      <c r="BA395">
        <v>469069.10074285697</v>
      </c>
      <c r="BB395">
        <v>450430.59342857101</v>
      </c>
      <c r="BC395">
        <v>431792.08611428499</v>
      </c>
      <c r="BD395">
        <v>413153.57880000002</v>
      </c>
      <c r="BE395">
        <v>408552.34995569102</v>
      </c>
      <c r="BF395">
        <v>404002.36430026899</v>
      </c>
      <c r="BG395">
        <v>399503.05114609801</v>
      </c>
      <c r="BH395">
        <v>395053.84616120701</v>
      </c>
      <c r="BI395">
        <v>390654.19129849999</v>
      </c>
      <c r="BJ395">
        <v>386303.53472577099</v>
      </c>
      <c r="BK395">
        <v>382001.33075648302</v>
      </c>
      <c r="BL395">
        <v>377747.03978132998</v>
      </c>
      <c r="BM395">
        <v>373540.12820055097</v>
      </c>
      <c r="BN395">
        <v>369380.06835700403</v>
      </c>
      <c r="BO395">
        <v>365266.33846998902</v>
      </c>
      <c r="BP395">
        <v>361198.42256979301</v>
      </c>
      <c r="BQ395">
        <v>357175.81043298403</v>
      </c>
      <c r="BR395">
        <v>353197.99751840899</v>
      </c>
      <c r="BS395">
        <v>349264.48490391299</v>
      </c>
      <c r="BT395">
        <v>345374.77922376298</v>
      </c>
      <c r="BU395">
        <v>341528.39260676497</v>
      </c>
      <c r="BV395">
        <v>337724.84261507198</v>
      </c>
      <c r="BW395">
        <v>333963.65218367497</v>
      </c>
      <c r="BX395">
        <v>330244.34956056398</v>
      </c>
      <c r="BY395">
        <v>326566.468247563</v>
      </c>
      <c r="BZ395">
        <v>322929.54694181302</v>
      </c>
      <c r="CA395">
        <v>319333.129477915</v>
      </c>
      <c r="CB395">
        <v>315776.76477071602</v>
      </c>
      <c r="CC395">
        <v>312260.00675872999</v>
      </c>
      <c r="CD395" s="8" t="b">
        <f>IF(ISNUMBER(VLOOKUP(A395,profiles_2021!A:A,1,FALSE)),TRUE,FALSE)</f>
        <v>1</v>
      </c>
      <c r="CE395" t="str">
        <f>INDEX('C5 - Emissions methodology 2018'!$A$2:$K$2628,MATCH($A395,'C5 - Emissions methodology 2018'!$A$2:$A$2628,0),MATCH(CE$1,'C5 - Emissions methodology 2018'!$A$1:$K$1,0))</f>
        <v>Manufacturing</v>
      </c>
    </row>
    <row r="396" spans="1:83" x14ac:dyDescent="0.25">
      <c r="A396">
        <v>16645</v>
      </c>
      <c r="B396" t="s">
        <v>468</v>
      </c>
      <c r="C396" t="s">
        <v>59</v>
      </c>
      <c r="D396">
        <v>2017</v>
      </c>
      <c r="E396" t="s">
        <v>22</v>
      </c>
      <c r="F396" t="s">
        <v>23</v>
      </c>
      <c r="G396">
        <v>2013</v>
      </c>
      <c r="H396">
        <v>894379</v>
      </c>
      <c r="I396">
        <v>100</v>
      </c>
      <c r="J396">
        <v>2030</v>
      </c>
      <c r="K396">
        <v>26</v>
      </c>
      <c r="L396">
        <v>0</v>
      </c>
      <c r="M396">
        <v>2018</v>
      </c>
      <c r="N396">
        <v>894379</v>
      </c>
      <c r="O396" t="s">
        <v>45</v>
      </c>
      <c r="P396">
        <v>2.9103333403390201</v>
      </c>
      <c r="Q396">
        <v>1</v>
      </c>
      <c r="R396" t="s">
        <v>25</v>
      </c>
      <c r="S396">
        <v>661840.46</v>
      </c>
      <c r="T396">
        <v>-1.11368485725649E-2</v>
      </c>
      <c r="AR396">
        <v>894379</v>
      </c>
      <c r="AS396">
        <v>894379</v>
      </c>
      <c r="AT396">
        <v>894379</v>
      </c>
      <c r="AU396">
        <v>894379</v>
      </c>
      <c r="AV396">
        <v>894379</v>
      </c>
      <c r="AW396">
        <v>894379</v>
      </c>
      <c r="AX396">
        <v>875000.78833333298</v>
      </c>
      <c r="AY396">
        <v>855622.57666666596</v>
      </c>
      <c r="AZ396">
        <v>836244.36499999999</v>
      </c>
      <c r="BA396">
        <v>816866.15333333297</v>
      </c>
      <c r="BB396">
        <v>797487.94166666595</v>
      </c>
      <c r="BC396">
        <v>778109.73</v>
      </c>
      <c r="BD396">
        <v>758731.51833333296</v>
      </c>
      <c r="BE396">
        <v>739353.30666666594</v>
      </c>
      <c r="BF396">
        <v>719975.09499999997</v>
      </c>
      <c r="BG396">
        <v>700596.88333333295</v>
      </c>
      <c r="BH396">
        <v>681218.67166666605</v>
      </c>
      <c r="BI396">
        <v>661840.46</v>
      </c>
      <c r="BJ396">
        <v>654469.64301778295</v>
      </c>
      <c r="BK396">
        <v>647180.91370815295</v>
      </c>
      <c r="BL396">
        <v>639973.35787313106</v>
      </c>
      <c r="BM396">
        <v>632846.07149602205</v>
      </c>
      <c r="BN396">
        <v>625798.16062802798</v>
      </c>
      <c r="BO396">
        <v>618828.74127612403</v>
      </c>
      <c r="BP396">
        <v>611936.93929218105</v>
      </c>
      <c r="BQ396">
        <v>605121.89026332495</v>
      </c>
      <c r="BR396">
        <v>598382.73940351803</v>
      </c>
      <c r="BS396">
        <v>591718.64144634502</v>
      </c>
      <c r="BT396">
        <v>585128.76053899305</v>
      </c>
      <c r="BU396">
        <v>578612.27013741795</v>
      </c>
      <c r="BV396">
        <v>572168.35290266899</v>
      </c>
      <c r="BW396">
        <v>565796.20059837797</v>
      </c>
      <c r="BX396">
        <v>559495.01398938196</v>
      </c>
      <c r="BY396">
        <v>553264.00274147699</v>
      </c>
      <c r="BZ396">
        <v>547102.38532229397</v>
      </c>
      <c r="CA396">
        <v>541009.38890327001</v>
      </c>
      <c r="CB396">
        <v>534984.24926271895</v>
      </c>
      <c r="CC396">
        <v>529026.21068997204</v>
      </c>
      <c r="CD396" s="8" t="b">
        <f>IF(ISNUMBER(VLOOKUP(A396,profiles_2021!A:A,1,FALSE)),TRUE,FALSE)</f>
        <v>1</v>
      </c>
      <c r="CE396" t="str">
        <f>INDEX('C5 - Emissions methodology 2018'!$A$2:$K$2628,MATCH($A396,'C5 - Emissions methodology 2018'!$A$2:$A$2628,0),MATCH(CE$1,'C5 - Emissions methodology 2018'!$A$1:$K$1,0))</f>
        <v>Infrastructure</v>
      </c>
    </row>
    <row r="397" spans="1:83" x14ac:dyDescent="0.25">
      <c r="A397">
        <v>16650</v>
      </c>
      <c r="B397" t="s">
        <v>469</v>
      </c>
      <c r="C397" t="s">
        <v>59</v>
      </c>
      <c r="D397">
        <v>2016</v>
      </c>
      <c r="E397" t="s">
        <v>22</v>
      </c>
      <c r="F397" t="s">
        <v>23</v>
      </c>
      <c r="G397">
        <v>2013</v>
      </c>
      <c r="H397">
        <v>176164</v>
      </c>
      <c r="I397">
        <v>100</v>
      </c>
      <c r="J397">
        <v>2030</v>
      </c>
      <c r="K397">
        <v>35</v>
      </c>
      <c r="L397">
        <v>17.8</v>
      </c>
      <c r="M397">
        <v>2018</v>
      </c>
      <c r="N397">
        <v>165188.9828</v>
      </c>
      <c r="O397" t="s">
        <v>24</v>
      </c>
      <c r="P397">
        <v>3.0002615188390198</v>
      </c>
      <c r="Q397">
        <v>1</v>
      </c>
      <c r="R397" t="s">
        <v>25</v>
      </c>
      <c r="S397">
        <v>114506.6</v>
      </c>
      <c r="T397">
        <v>-1.11368485725649E-2</v>
      </c>
      <c r="AR397">
        <v>176164</v>
      </c>
      <c r="AS397">
        <v>173968.99656</v>
      </c>
      <c r="AT397">
        <v>171773.99312</v>
      </c>
      <c r="AU397">
        <v>169578.98968</v>
      </c>
      <c r="AV397">
        <v>167383.98624</v>
      </c>
      <c r="AW397">
        <v>165188.9828</v>
      </c>
      <c r="AX397">
        <v>160965.4509</v>
      </c>
      <c r="AY397">
        <v>156741.91899999999</v>
      </c>
      <c r="AZ397">
        <v>152518.38709999999</v>
      </c>
      <c r="BA397">
        <v>148294.85519999999</v>
      </c>
      <c r="BB397">
        <v>144071.32329999999</v>
      </c>
      <c r="BC397">
        <v>139847.79139999999</v>
      </c>
      <c r="BD397">
        <v>135624.25949999999</v>
      </c>
      <c r="BE397">
        <v>131400.72760000001</v>
      </c>
      <c r="BF397">
        <v>127177.1957</v>
      </c>
      <c r="BG397">
        <v>122953.66379999999</v>
      </c>
      <c r="BH397">
        <v>118730.13189999999</v>
      </c>
      <c r="BI397">
        <v>114506.6</v>
      </c>
      <c r="BJ397">
        <v>113231.35733524</v>
      </c>
      <c r="BK397">
        <v>111970.316854932</v>
      </c>
      <c r="BL397">
        <v>110723.320391496</v>
      </c>
      <c r="BM397">
        <v>109490.211538845</v>
      </c>
      <c r="BN397">
        <v>108270.835632758</v>
      </c>
      <c r="BO397">
        <v>107065.03973149099</v>
      </c>
      <c r="BP397">
        <v>105872.672596586</v>
      </c>
      <c r="BQ397">
        <v>104693.584673905</v>
      </c>
      <c r="BR397">
        <v>103527.62807487301</v>
      </c>
      <c r="BS397">
        <v>102374.65655792601</v>
      </c>
      <c r="BT397">
        <v>101234.525510172</v>
      </c>
      <c r="BU397">
        <v>100107.09192925</v>
      </c>
      <c r="BV397">
        <v>98992.214405394305</v>
      </c>
      <c r="BW397">
        <v>97889.753103698604</v>
      </c>
      <c r="BX397">
        <v>96799.569746576904</v>
      </c>
      <c r="BY397">
        <v>95721.527596419895</v>
      </c>
      <c r="BZ397">
        <v>94655.491438443903</v>
      </c>
      <c r="CA397">
        <v>93601.327563732295</v>
      </c>
      <c r="CB397">
        <v>92558.903752463899</v>
      </c>
      <c r="CC397">
        <v>91528.089257330095</v>
      </c>
      <c r="CD397" s="8" t="b">
        <f>IF(ISNUMBER(VLOOKUP(A397,profiles_2021!A:A,1,FALSE)),TRUE,FALSE)</f>
        <v>1</v>
      </c>
      <c r="CE397" t="str">
        <f>INDEX('C5 - Emissions methodology 2018'!$A$2:$K$2628,MATCH($A397,'C5 - Emissions methodology 2018'!$A$2:$A$2628,0),MATCH(CE$1,'C5 - Emissions methodology 2018'!$A$1:$K$1,0))</f>
        <v>Infrastructure</v>
      </c>
    </row>
    <row r="398" spans="1:83" hidden="1" x14ac:dyDescent="0.25">
      <c r="A398">
        <v>34494</v>
      </c>
      <c r="B398" t="s">
        <v>470</v>
      </c>
      <c r="C398" t="s">
        <v>27</v>
      </c>
      <c r="D398">
        <v>2016</v>
      </c>
      <c r="E398" t="s">
        <v>44</v>
      </c>
      <c r="F398" t="s">
        <v>33</v>
      </c>
      <c r="G398">
        <v>2017</v>
      </c>
      <c r="H398">
        <v>1</v>
      </c>
      <c r="I398">
        <v>100</v>
      </c>
      <c r="J398">
        <v>2018</v>
      </c>
      <c r="K398">
        <v>3</v>
      </c>
      <c r="L398">
        <v>100</v>
      </c>
      <c r="M398">
        <v>2018</v>
      </c>
      <c r="N398">
        <v>0.97</v>
      </c>
      <c r="O398" t="s">
        <v>24</v>
      </c>
      <c r="P398">
        <v>2.3443902440024398</v>
      </c>
      <c r="Q398">
        <v>1</v>
      </c>
      <c r="R398" t="s">
        <v>25</v>
      </c>
      <c r="S398">
        <v>0.97</v>
      </c>
      <c r="T398">
        <v>-1.11368485725649E-2</v>
      </c>
      <c r="AV398">
        <v>1</v>
      </c>
      <c r="AW398">
        <v>0.97</v>
      </c>
      <c r="AX398">
        <v>0.95919725688461199</v>
      </c>
      <c r="AY398">
        <v>0.94851482228346795</v>
      </c>
      <c r="AZ398">
        <v>0.93795135633886395</v>
      </c>
      <c r="BA398">
        <v>0.92750553411488601</v>
      </c>
      <c r="BB398">
        <v>0.91717604543123199</v>
      </c>
      <c r="BC398">
        <v>0.90696159469888105</v>
      </c>
      <c r="BD398">
        <v>0.89686090075758695</v>
      </c>
      <c r="BE398">
        <v>0.88687269671519597</v>
      </c>
      <c r="BF398">
        <v>0.87699572978873597</v>
      </c>
      <c r="BG398">
        <v>0.86722876114729297</v>
      </c>
      <c r="BH398">
        <v>0.85757056575662305</v>
      </c>
      <c r="BI398">
        <v>0.84801993222550198</v>
      </c>
      <c r="BJ398">
        <v>0.83857566265379002</v>
      </c>
      <c r="BK398">
        <v>0.82923657248217697</v>
      </c>
      <c r="BL398">
        <v>0.82000149034361003</v>
      </c>
      <c r="BM398">
        <v>0.81086925791637599</v>
      </c>
      <c r="BN398">
        <v>0.80183872977881299</v>
      </c>
      <c r="BO398">
        <v>0.79290877326564801</v>
      </c>
      <c r="BP398">
        <v>0.78407826832593097</v>
      </c>
      <c r="BQ398">
        <v>0.77534610738254595</v>
      </c>
      <c r="BR398">
        <v>0.766711195193299</v>
      </c>
      <c r="BS398">
        <v>0.75817244871354095</v>
      </c>
      <c r="BT398">
        <v>0.74972879696032702</v>
      </c>
      <c r="BU398">
        <v>0.74137918087808896</v>
      </c>
      <c r="BV398">
        <v>0.733122553205797</v>
      </c>
      <c r="BW398">
        <v>0.72495787834561198</v>
      </c>
      <c r="BX398">
        <v>0.71688413223298897</v>
      </c>
      <c r="BY398">
        <v>0.70890030220823597</v>
      </c>
      <c r="BZ398">
        <v>0.70100538688949698</v>
      </c>
      <c r="CA398">
        <v>0.69319839604715705</v>
      </c>
      <c r="CB398">
        <v>0.68547835047963501</v>
      </c>
      <c r="CC398">
        <v>0.677844281890571</v>
      </c>
      <c r="CD398" s="8" t="b">
        <f>IF(ISNUMBER(VLOOKUP(A398,profiles_2021!A:A,1,FALSE)),TRUE,FALSE)</f>
        <v>0</v>
      </c>
      <c r="CE398" t="str">
        <f>INDEX('C5 - Emissions methodology 2018'!$A$2:$K$2628,MATCH($A398,'C5 - Emissions methodology 2018'!$A$2:$A$2628,0),MATCH(CE$1,'C5 - Emissions methodology 2018'!$A$1:$K$1,0))</f>
        <v>Manufacturing</v>
      </c>
    </row>
    <row r="399" spans="1:83" hidden="1" x14ac:dyDescent="0.25">
      <c r="A399">
        <v>22796</v>
      </c>
      <c r="B399" t="s">
        <v>471</v>
      </c>
      <c r="C399" t="s">
        <v>21</v>
      </c>
      <c r="D399">
        <v>2014</v>
      </c>
      <c r="E399" t="s">
        <v>49</v>
      </c>
      <c r="F399" t="s">
        <v>50</v>
      </c>
      <c r="G399">
        <v>2014</v>
      </c>
      <c r="H399">
        <v>11475</v>
      </c>
      <c r="I399">
        <v>100</v>
      </c>
      <c r="J399">
        <v>2020</v>
      </c>
      <c r="K399">
        <v>9.8000000000000007</v>
      </c>
      <c r="L399">
        <v>9.3000000000000007</v>
      </c>
      <c r="M399">
        <v>2017</v>
      </c>
      <c r="N399">
        <v>11370.41685</v>
      </c>
      <c r="O399" t="s">
        <v>24</v>
      </c>
      <c r="P399">
        <v>2.41336700115854</v>
      </c>
      <c r="Q399">
        <v>1</v>
      </c>
      <c r="R399" t="s">
        <v>25</v>
      </c>
      <c r="S399">
        <v>10350.450000000001</v>
      </c>
      <c r="T399">
        <v>-1.11368485725649E-2</v>
      </c>
      <c r="AS399">
        <v>11475</v>
      </c>
      <c r="AT399">
        <v>11440.13895</v>
      </c>
      <c r="AU399">
        <v>11405.277899999999</v>
      </c>
      <c r="AV399">
        <v>11370.41685</v>
      </c>
      <c r="AW399">
        <v>11030.427900000001</v>
      </c>
      <c r="AX399">
        <v>10690.43895</v>
      </c>
      <c r="AY399">
        <v>10350.450000000001</v>
      </c>
      <c r="AZ399">
        <v>10235.178605691999</v>
      </c>
      <c r="BA399">
        <v>10121.1909714473</v>
      </c>
      <c r="BB399">
        <v>10008.472800224299</v>
      </c>
      <c r="BC399">
        <v>9897.0099542055905</v>
      </c>
      <c r="BD399">
        <v>9786.7884530244391</v>
      </c>
      <c r="BE399">
        <v>9677.7944720113792</v>
      </c>
      <c r="BF399">
        <v>9570.0143404601804</v>
      </c>
      <c r="BG399">
        <v>9463.4345399131998</v>
      </c>
      <c r="BH399">
        <v>9358.0417024658</v>
      </c>
      <c r="BI399">
        <v>9253.8226090897006</v>
      </c>
      <c r="BJ399">
        <v>9150.7641879748899</v>
      </c>
      <c r="BK399">
        <v>9048.8535128901603</v>
      </c>
      <c r="BL399">
        <v>8948.0778015617798</v>
      </c>
      <c r="BM399">
        <v>8848.4244140702594</v>
      </c>
      <c r="BN399">
        <v>8749.8808512649703</v>
      </c>
      <c r="BO399">
        <v>8652.4347531964395</v>
      </c>
      <c r="BP399">
        <v>8556.0738975661006</v>
      </c>
      <c r="BQ399">
        <v>8460.7861981932292</v>
      </c>
      <c r="BR399">
        <v>8366.5597034991006</v>
      </c>
      <c r="BS399">
        <v>8273.3825950079099</v>
      </c>
      <c r="BT399">
        <v>8181.2431858644104</v>
      </c>
      <c r="BU399">
        <v>8090.1299193681098</v>
      </c>
      <c r="BV399">
        <v>8000.0313675237303</v>
      </c>
      <c r="BW399">
        <v>7910.9362296078498</v>
      </c>
      <c r="BX399">
        <v>7822.8333307514904</v>
      </c>
      <c r="BY399">
        <v>7735.7116205385</v>
      </c>
      <c r="BZ399">
        <v>7649.5601716195297</v>
      </c>
      <c r="CA399">
        <v>7564.3681783414804</v>
      </c>
      <c r="CB399">
        <v>7480.1249553921598</v>
      </c>
      <c r="CC399">
        <v>7396.8199364600996</v>
      </c>
      <c r="CD399" s="8" t="b">
        <f>IF(ISNUMBER(VLOOKUP(A399,profiles_2021!A:A,1,FALSE)),TRUE,FALSE)</f>
        <v>0</v>
      </c>
      <c r="CE399" t="str">
        <f>INDEX('C5 - Emissions methodology 2018'!$A$2:$K$2628,MATCH($A399,'C5 - Emissions methodology 2018'!$A$2:$A$2628,0),MATCH(CE$1,'C5 - Emissions methodology 2018'!$A$1:$K$1,0))</f>
        <v>Manufacturing</v>
      </c>
    </row>
    <row r="400" spans="1:83" x14ac:dyDescent="0.25">
      <c r="A400">
        <v>16725</v>
      </c>
      <c r="B400" t="s">
        <v>472</v>
      </c>
      <c r="C400" t="s">
        <v>59</v>
      </c>
      <c r="D400">
        <v>2017</v>
      </c>
      <c r="E400" t="s">
        <v>28</v>
      </c>
      <c r="F400" t="s">
        <v>23</v>
      </c>
      <c r="G400">
        <v>2016</v>
      </c>
      <c r="H400">
        <v>1617</v>
      </c>
      <c r="I400">
        <v>100</v>
      </c>
      <c r="J400">
        <v>2019</v>
      </c>
      <c r="K400">
        <v>0</v>
      </c>
      <c r="L400">
        <v>0</v>
      </c>
      <c r="M400">
        <v>2018</v>
      </c>
      <c r="N400">
        <v>1617</v>
      </c>
      <c r="O400" t="s">
        <v>24</v>
      </c>
      <c r="P400">
        <v>2.6448782104804902</v>
      </c>
      <c r="Q400">
        <v>1</v>
      </c>
      <c r="R400" t="s">
        <v>25</v>
      </c>
      <c r="S400">
        <v>1617</v>
      </c>
      <c r="T400">
        <v>-1.11368485725649E-2</v>
      </c>
      <c r="AU400">
        <v>1617</v>
      </c>
      <c r="AV400">
        <v>1617</v>
      </c>
      <c r="AW400">
        <v>1617</v>
      </c>
      <c r="AX400">
        <v>1617</v>
      </c>
      <c r="AY400">
        <v>1598.99171585816</v>
      </c>
      <c r="AZ400">
        <v>1581.1839872498599</v>
      </c>
      <c r="BA400">
        <v>1563.57458061849</v>
      </c>
      <c r="BB400">
        <v>1546.16128728223</v>
      </c>
      <c r="BC400">
        <v>1528.94192315701</v>
      </c>
      <c r="BD400">
        <v>1511.91432848256</v>
      </c>
      <c r="BE400">
        <v>1495.07636755156</v>
      </c>
      <c r="BF400">
        <v>1478.4259284417201</v>
      </c>
      <c r="BG400">
        <v>1461.96092275091</v>
      </c>
      <c r="BH400">
        <v>1445.6792853352299</v>
      </c>
      <c r="BI400">
        <v>1429.5789740499499</v>
      </c>
      <c r="BJ400">
        <v>1413.6579694934401</v>
      </c>
      <c r="BK400">
        <v>1397.9142747537901</v>
      </c>
      <c r="BL400">
        <v>1382.34591515843</v>
      </c>
      <c r="BM400">
        <v>1366.9509380264101</v>
      </c>
      <c r="BN400">
        <v>1351.72741242348</v>
      </c>
      <c r="BO400">
        <v>1336.6734289199301</v>
      </c>
      <c r="BP400">
        <v>1321.7870993510801</v>
      </c>
      <c r="BQ400">
        <v>1307.06655658044</v>
      </c>
      <c r="BR400">
        <v>1292.50995426554</v>
      </c>
      <c r="BS400">
        <v>1278.1154666263501</v>
      </c>
      <c r="BT400">
        <v>1263.8812882162799</v>
      </c>
      <c r="BU400">
        <v>1249.80563369572</v>
      </c>
      <c r="BV400">
        <v>1235.88673760811</v>
      </c>
      <c r="BW400">
        <v>1222.1228541585299</v>
      </c>
      <c r="BX400">
        <v>1208.51225699469</v>
      </c>
      <c r="BY400">
        <v>1195.0532389904499</v>
      </c>
      <c r="BZ400">
        <v>1181.7441120316601</v>
      </c>
      <c r="CA400">
        <v>1168.5832068044499</v>
      </c>
      <c r="CB400">
        <v>1155.5688725858199</v>
      </c>
      <c r="CC400">
        <v>1142.69947703667</v>
      </c>
      <c r="CD400" s="8" t="b">
        <f>IF(ISNUMBER(VLOOKUP(A400,profiles_2021!A:A,1,FALSE)),TRUE,FALSE)</f>
        <v>1</v>
      </c>
      <c r="CE400" t="str">
        <f>INDEX('C5 - Emissions methodology 2018'!$A$2:$K$2628,MATCH($A400,'C5 - Emissions methodology 2018'!$A$2:$A$2628,0),MATCH(CE$1,'C5 - Emissions methodology 2018'!$A$1:$K$1,0))</f>
        <v>Materials</v>
      </c>
    </row>
    <row r="401" spans="1:83" x14ac:dyDescent="0.25">
      <c r="A401">
        <v>16722</v>
      </c>
      <c r="B401" t="s">
        <v>473</v>
      </c>
      <c r="C401" t="s">
        <v>21</v>
      </c>
      <c r="D401">
        <v>2014</v>
      </c>
      <c r="E401" t="s">
        <v>28</v>
      </c>
      <c r="F401" t="s">
        <v>23</v>
      </c>
      <c r="G401">
        <v>2014</v>
      </c>
      <c r="H401">
        <v>441542</v>
      </c>
      <c r="I401">
        <v>100</v>
      </c>
      <c r="J401">
        <v>2020</v>
      </c>
      <c r="K401">
        <v>10</v>
      </c>
      <c r="L401">
        <v>100</v>
      </c>
      <c r="M401">
        <v>2018</v>
      </c>
      <c r="N401">
        <v>397387.8</v>
      </c>
      <c r="O401" t="s">
        <v>24</v>
      </c>
      <c r="P401">
        <v>2.7454100078585402</v>
      </c>
      <c r="Q401">
        <v>1</v>
      </c>
      <c r="R401" t="s">
        <v>25</v>
      </c>
      <c r="S401">
        <v>397387.8</v>
      </c>
      <c r="T401">
        <v>-1.11368485725649E-2</v>
      </c>
      <c r="AS401">
        <v>441542</v>
      </c>
      <c r="AT401">
        <v>430503.45</v>
      </c>
      <c r="AU401">
        <v>419464.9</v>
      </c>
      <c r="AV401">
        <v>408426.35</v>
      </c>
      <c r="AW401">
        <v>397387.8</v>
      </c>
      <c r="AX401">
        <v>397387.8</v>
      </c>
      <c r="AY401">
        <v>397387.8</v>
      </c>
      <c r="AZ401">
        <v>392962.15224681498</v>
      </c>
      <c r="BA401">
        <v>388585.79226249299</v>
      </c>
      <c r="BB401">
        <v>384258.17113661498</v>
      </c>
      <c r="BC401">
        <v>379978.74607189599</v>
      </c>
      <c r="BD401">
        <v>375746.9803161</v>
      </c>
      <c r="BE401">
        <v>371562.34309472103</v>
      </c>
      <c r="BF401">
        <v>367424.309544408</v>
      </c>
      <c r="BG401">
        <v>363332.36064713303</v>
      </c>
      <c r="BH401">
        <v>359285.983165093</v>
      </c>
      <c r="BI401">
        <v>355284.66957633803</v>
      </c>
      <c r="BJ401">
        <v>351327.91801111301</v>
      </c>
      <c r="BK401">
        <v>347415.23218890798</v>
      </c>
      <c r="BL401">
        <v>343546.12135621801</v>
      </c>
      <c r="BM401">
        <v>339720.10022498202</v>
      </c>
      <c r="BN401">
        <v>335936.68891172</v>
      </c>
      <c r="BO401">
        <v>332195.41287734098</v>
      </c>
      <c r="BP401">
        <v>328495.80286762503</v>
      </c>
      <c r="BQ401">
        <v>324837.39485436602</v>
      </c>
      <c r="BR401">
        <v>321219.72997716599</v>
      </c>
      <c r="BS401">
        <v>317642.35448589001</v>
      </c>
      <c r="BT401">
        <v>314104.81968374801</v>
      </c>
      <c r="BU401">
        <v>310606.68187101698</v>
      </c>
      <c r="BV401">
        <v>307147.50228939299</v>
      </c>
      <c r="BW401">
        <v>303726.84706695401</v>
      </c>
      <c r="BX401">
        <v>300344.28716374701</v>
      </c>
      <c r="BY401">
        <v>296999.398317969</v>
      </c>
      <c r="BZ401">
        <v>293691.76099275902</v>
      </c>
      <c r="CA401">
        <v>290420.96032357297</v>
      </c>
      <c r="CB401">
        <v>287186.58606614999</v>
      </c>
      <c r="CC401">
        <v>283988.23254505999</v>
      </c>
      <c r="CD401" s="8" t="b">
        <f>IF(ISNUMBER(VLOOKUP(A401,profiles_2021!A:A,1,FALSE)),TRUE,FALSE)</f>
        <v>1</v>
      </c>
      <c r="CE401" t="str">
        <f>INDEX('C5 - Emissions methodology 2018'!$A$2:$K$2628,MATCH($A401,'C5 - Emissions methodology 2018'!$A$2:$A$2628,0),MATCH(CE$1,'C5 - Emissions methodology 2018'!$A$1:$K$1,0))</f>
        <v>Infrastructure</v>
      </c>
    </row>
    <row r="402" spans="1:83" x14ac:dyDescent="0.25">
      <c r="A402">
        <v>16760</v>
      </c>
      <c r="B402" t="s">
        <v>474</v>
      </c>
      <c r="C402" t="s">
        <v>21</v>
      </c>
      <c r="D402">
        <v>2015</v>
      </c>
      <c r="E402" t="s">
        <v>28</v>
      </c>
      <c r="F402" t="s">
        <v>23</v>
      </c>
      <c r="G402">
        <v>2015</v>
      </c>
      <c r="H402">
        <v>1717</v>
      </c>
      <c r="I402">
        <v>99</v>
      </c>
      <c r="J402">
        <v>2020</v>
      </c>
      <c r="K402">
        <v>5</v>
      </c>
      <c r="L402">
        <v>100</v>
      </c>
      <c r="M402">
        <v>2017</v>
      </c>
      <c r="N402">
        <v>1631.15</v>
      </c>
      <c r="O402" t="s">
        <v>24</v>
      </c>
      <c r="P402">
        <v>2.6853660253585399</v>
      </c>
      <c r="Q402">
        <v>1</v>
      </c>
      <c r="R402" t="s">
        <v>25</v>
      </c>
      <c r="S402">
        <v>1631.15</v>
      </c>
      <c r="T402">
        <v>-1.11368485725649E-2</v>
      </c>
      <c r="AT402">
        <v>1717</v>
      </c>
      <c r="AU402">
        <v>1674.07499999999</v>
      </c>
      <c r="AV402">
        <v>1631.15</v>
      </c>
      <c r="AW402">
        <v>1631.15</v>
      </c>
      <c r="AX402">
        <v>1631.15</v>
      </c>
      <c r="AY402">
        <v>1631.15</v>
      </c>
      <c r="AZ402">
        <v>1612.9841294508601</v>
      </c>
      <c r="BA402">
        <v>1595.0205694512099</v>
      </c>
      <c r="BB402">
        <v>1577.25706689911</v>
      </c>
      <c r="BC402">
        <v>1559.69139378504</v>
      </c>
      <c r="BD402">
        <v>1542.3213469125301</v>
      </c>
      <c r="BE402">
        <v>1525.1447476217299</v>
      </c>
      <c r="BF402">
        <v>1508.1594415162201</v>
      </c>
      <c r="BG402">
        <v>1491.3632981927699</v>
      </c>
      <c r="BH402">
        <v>1474.75421097412</v>
      </c>
      <c r="BI402">
        <v>1458.33009664475</v>
      </c>
      <c r="BJ402">
        <v>1442.0888951896</v>
      </c>
      <c r="BK402">
        <v>1426.0285695356999</v>
      </c>
      <c r="BL402">
        <v>1410.1471052966299</v>
      </c>
      <c r="BM402">
        <v>1394.4425105199</v>
      </c>
      <c r="BN402">
        <v>1378.9128154370901</v>
      </c>
      <c r="BO402">
        <v>1363.5560722168</v>
      </c>
      <c r="BP402">
        <v>1348.3703547203199</v>
      </c>
      <c r="BQ402">
        <v>1333.35375826006</v>
      </c>
      <c r="BR402">
        <v>1318.50439936066</v>
      </c>
      <c r="BS402">
        <v>1303.8204155227199</v>
      </c>
      <c r="BT402">
        <v>1289.2999649892199</v>
      </c>
      <c r="BU402">
        <v>1274.9412265145199</v>
      </c>
      <c r="BV402">
        <v>1260.7423991359101</v>
      </c>
      <c r="BW402">
        <v>1246.70170194772</v>
      </c>
      <c r="BX402">
        <v>1232.8173738779701</v>
      </c>
      <c r="BY402">
        <v>1219.08767346747</v>
      </c>
      <c r="BZ402">
        <v>1205.5108786513799</v>
      </c>
      <c r="CA402">
        <v>1192.0852865432601</v>
      </c>
      <c r="CB402">
        <v>1178.8092132214399</v>
      </c>
      <c r="CC402">
        <v>1165.6809935178501</v>
      </c>
      <c r="CD402" s="8" t="b">
        <f>IF(ISNUMBER(VLOOKUP(A402,profiles_2021!A:A,1,FALSE)),TRUE,FALSE)</f>
        <v>1</v>
      </c>
      <c r="CE402" t="str">
        <f>INDEX('C5 - Emissions methodology 2018'!$A$2:$K$2628,MATCH($A402,'C5 - Emissions methodology 2018'!$A$2:$A$2628,0),MATCH(CE$1,'C5 - Emissions methodology 2018'!$A$1:$K$1,0))</f>
        <v>Services</v>
      </c>
    </row>
    <row r="403" spans="1:83" hidden="1" x14ac:dyDescent="0.25">
      <c r="A403">
        <v>831176</v>
      </c>
      <c r="B403" t="s">
        <v>475</v>
      </c>
      <c r="C403" t="s">
        <v>84</v>
      </c>
      <c r="D403">
        <v>2017</v>
      </c>
      <c r="E403" t="s">
        <v>49</v>
      </c>
      <c r="F403" t="s">
        <v>50</v>
      </c>
      <c r="G403">
        <v>2016</v>
      </c>
      <c r="H403">
        <v>195</v>
      </c>
      <c r="I403">
        <v>100</v>
      </c>
      <c r="J403">
        <v>2027</v>
      </c>
      <c r="K403">
        <v>5</v>
      </c>
      <c r="L403">
        <v>90</v>
      </c>
      <c r="M403">
        <v>2017</v>
      </c>
      <c r="N403">
        <v>186.22499999999999</v>
      </c>
      <c r="O403" t="s">
        <v>24</v>
      </c>
      <c r="P403">
        <v>2.36878050730488</v>
      </c>
      <c r="Q403">
        <v>1</v>
      </c>
      <c r="R403" t="s">
        <v>25</v>
      </c>
      <c r="S403">
        <v>185.25</v>
      </c>
      <c r="T403">
        <v>-1.11368485725649E-2</v>
      </c>
      <c r="AU403">
        <v>195</v>
      </c>
      <c r="AV403">
        <v>186.22499999999999</v>
      </c>
      <c r="AW403">
        <v>186.1275</v>
      </c>
      <c r="AX403">
        <v>186.03</v>
      </c>
      <c r="AY403">
        <v>185.9325</v>
      </c>
      <c r="AZ403">
        <v>185.83500000000001</v>
      </c>
      <c r="BA403">
        <v>185.73750000000001</v>
      </c>
      <c r="BB403">
        <v>185.64</v>
      </c>
      <c r="BC403">
        <v>185.54249999999999</v>
      </c>
      <c r="BD403">
        <v>185.44499999999999</v>
      </c>
      <c r="BE403">
        <v>185.3475</v>
      </c>
      <c r="BF403">
        <v>185.25</v>
      </c>
      <c r="BG403">
        <v>183.18689880193199</v>
      </c>
      <c r="BH403">
        <v>181.146774049497</v>
      </c>
      <c r="BI403">
        <v>179.129369857499</v>
      </c>
      <c r="BJ403">
        <v>177.13443319049699</v>
      </c>
      <c r="BK403">
        <v>175.161713831067</v>
      </c>
      <c r="BL403">
        <v>173.21096434841999</v>
      </c>
      <c r="BM403">
        <v>171.28194006736399</v>
      </c>
      <c r="BN403">
        <v>169.37439903761799</v>
      </c>
      <c r="BO403">
        <v>167.48810200346699</v>
      </c>
      <c r="BP403">
        <v>165.62281237374799</v>
      </c>
      <c r="BQ403">
        <v>163.778296192179</v>
      </c>
      <c r="BR403">
        <v>161.954322108014</v>
      </c>
      <c r="BS403">
        <v>160.15066134702499</v>
      </c>
      <c r="BT403">
        <v>158.36708768280701</v>
      </c>
      <c r="BU403">
        <v>156.603377408406</v>
      </c>
      <c r="BV403">
        <v>154.859309308256</v>
      </c>
      <c r="BW403">
        <v>153.13466463043801</v>
      </c>
      <c r="BX403">
        <v>151.429227059238</v>
      </c>
      <c r="BY403">
        <v>149.74278268801899</v>
      </c>
      <c r="BZ403">
        <v>148.07511999238801</v>
      </c>
      <c r="CA403">
        <v>146.426029803668</v>
      </c>
      <c r="CB403">
        <v>144.79530528266301</v>
      </c>
      <c r="CC403">
        <v>143.18274189371201</v>
      </c>
      <c r="CD403" s="8" t="b">
        <f>IF(ISNUMBER(VLOOKUP(A403,profiles_2021!A:A,1,FALSE)),TRUE,FALSE)</f>
        <v>0</v>
      </c>
      <c r="CE403" t="str">
        <f>INDEX('C5 - Emissions methodology 2018'!$A$2:$K$2628,MATCH($A403,'C5 - Emissions methodology 2018'!$A$2:$A$2628,0),MATCH(CE$1,'C5 - Emissions methodology 2018'!$A$1:$K$1,0))</f>
        <v>Biotech, health care &amp; pharma</v>
      </c>
    </row>
    <row r="404" spans="1:83" x14ac:dyDescent="0.25">
      <c r="A404">
        <v>61190</v>
      </c>
      <c r="B404" t="s">
        <v>476</v>
      </c>
      <c r="C404" t="s">
        <v>84</v>
      </c>
      <c r="D404">
        <v>2018</v>
      </c>
      <c r="E404" t="s">
        <v>49</v>
      </c>
      <c r="F404" t="s">
        <v>50</v>
      </c>
      <c r="G404">
        <v>2017</v>
      </c>
      <c r="H404">
        <v>47</v>
      </c>
      <c r="I404">
        <v>100</v>
      </c>
      <c r="J404">
        <v>2020</v>
      </c>
      <c r="K404">
        <v>2</v>
      </c>
      <c r="L404">
        <v>100</v>
      </c>
      <c r="M404">
        <v>2017</v>
      </c>
      <c r="N404">
        <v>46.06</v>
      </c>
      <c r="O404" t="s">
        <v>24</v>
      </c>
      <c r="P404">
        <v>2.3353658583585402</v>
      </c>
      <c r="Q404">
        <v>1</v>
      </c>
      <c r="R404" t="s">
        <v>25</v>
      </c>
      <c r="S404">
        <v>46.06</v>
      </c>
      <c r="T404">
        <v>-1.11368485725649E-2</v>
      </c>
      <c r="AV404">
        <v>46.06</v>
      </c>
      <c r="AW404">
        <v>46.06</v>
      </c>
      <c r="AX404">
        <v>46.06</v>
      </c>
      <c r="AY404">
        <v>46.06</v>
      </c>
      <c r="AZ404">
        <v>45.547036754747602</v>
      </c>
      <c r="BA404">
        <v>45.039786303480902</v>
      </c>
      <c r="BB404">
        <v>44.538185023678402</v>
      </c>
      <c r="BC404">
        <v>44.042170001372803</v>
      </c>
      <c r="BD404">
        <v>43.551679023260398</v>
      </c>
      <c r="BE404">
        <v>43.066650568897401</v>
      </c>
      <c r="BF404">
        <v>42.587023802984</v>
      </c>
      <c r="BG404">
        <v>42.112738567733899</v>
      </c>
      <c r="BH404">
        <v>41.643735375329101</v>
      </c>
      <c r="BI404">
        <v>41.179955400458098</v>
      </c>
      <c r="BJ404">
        <v>40.721340472938202</v>
      </c>
      <c r="BK404">
        <v>40.267833070419201</v>
      </c>
      <c r="BL404">
        <v>39.819376311168597</v>
      </c>
      <c r="BM404">
        <v>39.375913946937203</v>
      </c>
      <c r="BN404">
        <v>38.937390355903801</v>
      </c>
      <c r="BO404">
        <v>38.503750535699197</v>
      </c>
      <c r="BP404">
        <v>38.074940096507298</v>
      </c>
      <c r="BQ404">
        <v>37.650905254243</v>
      </c>
      <c r="BR404">
        <v>37.231592823806501</v>
      </c>
      <c r="BS404">
        <v>36.816950212412401</v>
      </c>
      <c r="BT404">
        <v>36.406925412993097</v>
      </c>
      <c r="BU404">
        <v>36.001466997675998</v>
      </c>
      <c r="BV404">
        <v>35.600524111332597</v>
      </c>
      <c r="BW404">
        <v>35.204046465200797</v>
      </c>
      <c r="BX404">
        <v>34.811984330576301</v>
      </c>
      <c r="BY404">
        <v>34.424288532576199</v>
      </c>
      <c r="BZ404">
        <v>34.040910443970603</v>
      </c>
      <c r="CA404">
        <v>33.661801979083897</v>
      </c>
      <c r="CB404">
        <v>33.286915587763097</v>
      </c>
      <c r="CC404">
        <v>32.916204249414498</v>
      </c>
      <c r="CD404" s="8" t="b">
        <f>IF(ISNUMBER(VLOOKUP(A404,profiles_2021!A:A,1,FALSE)),TRUE,FALSE)</f>
        <v>1</v>
      </c>
      <c r="CE404" t="str">
        <f>INDEX('C5 - Emissions methodology 2018'!$A$2:$K$2628,MATCH($A404,'C5 - Emissions methodology 2018'!$A$2:$A$2628,0),MATCH(CE$1,'C5 - Emissions methodology 2018'!$A$1:$K$1,0))</f>
        <v>Retail</v>
      </c>
    </row>
    <row r="405" spans="1:83" hidden="1" x14ac:dyDescent="0.25">
      <c r="A405">
        <v>61450</v>
      </c>
      <c r="B405" t="s">
        <v>477</v>
      </c>
      <c r="C405" t="s">
        <v>84</v>
      </c>
      <c r="D405">
        <v>2017</v>
      </c>
      <c r="E405" t="s">
        <v>28</v>
      </c>
      <c r="F405" t="s">
        <v>23</v>
      </c>
      <c r="G405">
        <v>2016</v>
      </c>
      <c r="H405">
        <v>8231</v>
      </c>
      <c r="I405">
        <v>90</v>
      </c>
      <c r="J405">
        <v>2017</v>
      </c>
      <c r="K405">
        <v>0.1</v>
      </c>
      <c r="L405">
        <v>0.5</v>
      </c>
      <c r="M405">
        <v>2017</v>
      </c>
      <c r="N405">
        <v>8230.9588449999992</v>
      </c>
      <c r="O405" t="s">
        <v>24</v>
      </c>
      <c r="P405">
        <v>2.5449032621243899</v>
      </c>
      <c r="Q405">
        <v>1</v>
      </c>
      <c r="R405" t="s">
        <v>25</v>
      </c>
      <c r="S405">
        <v>8222.7690000000002</v>
      </c>
      <c r="T405">
        <v>-1.11368485725649E-2</v>
      </c>
      <c r="AU405">
        <v>8231</v>
      </c>
      <c r="AV405">
        <v>8222.7690000000002</v>
      </c>
      <c r="AW405">
        <v>8131.1932667998099</v>
      </c>
      <c r="AX405">
        <v>8040.6373986732096</v>
      </c>
      <c r="AY405">
        <v>7951.0900375372803</v>
      </c>
      <c r="AZ405">
        <v>7862.5399518023996</v>
      </c>
      <c r="BA405">
        <v>7774.9760349634298</v>
      </c>
      <c r="BB405">
        <v>7688.3873042067198</v>
      </c>
      <c r="BC405">
        <v>7602.7628990325402</v>
      </c>
      <c r="BD405">
        <v>7518.0920798929001</v>
      </c>
      <c r="BE405">
        <v>7434.3642268445301</v>
      </c>
      <c r="BF405">
        <v>7351.5688382168701</v>
      </c>
      <c r="BG405">
        <v>7269.6955292948696</v>
      </c>
      <c r="BH405">
        <v>7188.73403101646</v>
      </c>
      <c r="BI405">
        <v>7108.6741886845803</v>
      </c>
      <c r="BJ405">
        <v>7029.5059606935001</v>
      </c>
      <c r="BK405">
        <v>6951.2194172693198</v>
      </c>
      <c r="BL405">
        <v>6873.8047392245098</v>
      </c>
      <c r="BM405">
        <v>6797.2522167263896</v>
      </c>
      <c r="BN405">
        <v>6721.5522480791797</v>
      </c>
      <c r="BO405">
        <v>6646.6953385197403</v>
      </c>
      <c r="BP405">
        <v>6572.6720990266704</v>
      </c>
      <c r="BQ405">
        <v>6499.4732451426898</v>
      </c>
      <c r="BR405">
        <v>6427.0895958101</v>
      </c>
      <c r="BS405">
        <v>6355.5120722192496</v>
      </c>
      <c r="BT405">
        <v>6284.7316966698399</v>
      </c>
      <c r="BU405">
        <v>6214.7395914448298</v>
      </c>
      <c r="BV405">
        <v>6145.5269776969799</v>
      </c>
      <c r="BW405">
        <v>6077.0851743477597</v>
      </c>
      <c r="BX405">
        <v>6009.4055969984702</v>
      </c>
      <c r="BY405">
        <v>5942.4797568535696</v>
      </c>
      <c r="BZ405">
        <v>5876.2992596559598</v>
      </c>
      <c r="CA405">
        <v>5810.8558046341004</v>
      </c>
      <c r="CB405">
        <v>5746.1411834608798</v>
      </c>
      <c r="CC405">
        <v>5682.1472792240902</v>
      </c>
      <c r="CD405" s="8" t="b">
        <f>IF(ISNUMBER(VLOOKUP(A405,profiles_2021!A:A,1,FALSE)),TRUE,FALSE)</f>
        <v>0</v>
      </c>
      <c r="CE405" t="str">
        <f>INDEX('C5 - Emissions methodology 2018'!$A$2:$K$2628,MATCH($A405,'C5 - Emissions methodology 2018'!$A$2:$A$2628,0),MATCH(CE$1,'C5 - Emissions methodology 2018'!$A$1:$K$1,0))</f>
        <v>Manufacturing</v>
      </c>
    </row>
    <row r="406" spans="1:83" hidden="1" x14ac:dyDescent="0.25">
      <c r="A406">
        <v>16876</v>
      </c>
      <c r="B406" t="s">
        <v>478</v>
      </c>
      <c r="C406" t="s">
        <v>59</v>
      </c>
      <c r="D406">
        <v>2015</v>
      </c>
      <c r="E406" t="s">
        <v>28</v>
      </c>
      <c r="F406" t="s">
        <v>23</v>
      </c>
      <c r="G406">
        <v>2005</v>
      </c>
      <c r="H406">
        <v>98192</v>
      </c>
      <c r="I406">
        <v>100</v>
      </c>
      <c r="J406">
        <v>2020</v>
      </c>
      <c r="K406">
        <v>33</v>
      </c>
      <c r="L406">
        <v>45.1</v>
      </c>
      <c r="M406">
        <v>2018</v>
      </c>
      <c r="N406">
        <v>81445</v>
      </c>
      <c r="O406" t="s">
        <v>24</v>
      </c>
      <c r="P406">
        <v>2.9753756728585401</v>
      </c>
      <c r="Q406">
        <v>1</v>
      </c>
      <c r="R406" t="s">
        <v>25</v>
      </c>
      <c r="S406">
        <v>65788.639999999999</v>
      </c>
      <c r="T406">
        <v>-1.11368485725649E-2</v>
      </c>
      <c r="AJ406">
        <v>98192</v>
      </c>
      <c r="AK406">
        <v>96903.769230769205</v>
      </c>
      <c r="AL406">
        <v>95615.538461538395</v>
      </c>
      <c r="AM406">
        <v>94327.307692307601</v>
      </c>
      <c r="AN406">
        <v>93039.076923076893</v>
      </c>
      <c r="AO406">
        <v>91750.846153846098</v>
      </c>
      <c r="AP406">
        <v>90462.615384615405</v>
      </c>
      <c r="AQ406">
        <v>89174.384615384595</v>
      </c>
      <c r="AR406">
        <v>87886.1538461538</v>
      </c>
      <c r="AS406">
        <v>86597.923076923005</v>
      </c>
      <c r="AT406">
        <v>85309.692307692298</v>
      </c>
      <c r="AU406">
        <v>84021.461538461503</v>
      </c>
      <c r="AV406">
        <v>82733.230769230693</v>
      </c>
      <c r="AW406">
        <v>81445</v>
      </c>
      <c r="AX406">
        <v>73616.820000000007</v>
      </c>
      <c r="AY406">
        <v>65788.639999999999</v>
      </c>
      <c r="AZ406">
        <v>65055.961878524999</v>
      </c>
      <c r="BA406">
        <v>64331.443482341303</v>
      </c>
      <c r="BB406">
        <v>63614.9939378239</v>
      </c>
      <c r="BC406">
        <v>62906.523383393702</v>
      </c>
      <c r="BD406">
        <v>62205.9429582464</v>
      </c>
      <c r="BE406">
        <v>61513.1647912068</v>
      </c>
      <c r="BF406">
        <v>60828.101989707902</v>
      </c>
      <c r="BG406">
        <v>60150.668628892003</v>
      </c>
      <c r="BH406">
        <v>59480.779740833503</v>
      </c>
      <c r="BI406">
        <v>58818.351303881696</v>
      </c>
      <c r="BJ406">
        <v>58163.300232122499</v>
      </c>
      <c r="BK406">
        <v>57515.544364956702</v>
      </c>
      <c r="BL406">
        <v>56875.002456795497</v>
      </c>
      <c r="BM406">
        <v>56241.594166869902</v>
      </c>
      <c r="BN406">
        <v>55615.240049153799</v>
      </c>
      <c r="BO406">
        <v>54995.861542399602</v>
      </c>
      <c r="BP406">
        <v>54383.380960284099</v>
      </c>
      <c r="BQ406">
        <v>53777.7214816653</v>
      </c>
      <c r="BR406">
        <v>53178.807140946403</v>
      </c>
      <c r="BS406">
        <v>52586.562818548096</v>
      </c>
      <c r="BT406">
        <v>52000.914231486197</v>
      </c>
      <c r="BU406">
        <v>51421.787924055199</v>
      </c>
      <c r="BV406">
        <v>50849.111258614503</v>
      </c>
      <c r="BW406">
        <v>50282.812406477802</v>
      </c>
      <c r="BX406">
        <v>49722.820338904203</v>
      </c>
      <c r="BY406">
        <v>49169.064818188897</v>
      </c>
      <c r="BZ406">
        <v>48621.476388854098</v>
      </c>
      <c r="CA406">
        <v>48079.986368936901</v>
      </c>
      <c r="CB406">
        <v>47544.526841375096</v>
      </c>
      <c r="CC406">
        <v>47015.030645488499</v>
      </c>
      <c r="CD406" s="8" t="b">
        <f>IF(ISNUMBER(VLOOKUP(A406,profiles_2021!A:A,1,FALSE)),TRUE,FALSE)</f>
        <v>0</v>
      </c>
      <c r="CE406" t="str">
        <f>INDEX('C5 - Emissions methodology 2018'!$A$2:$K$2628,MATCH($A406,'C5 - Emissions methodology 2018'!$A$2:$A$2628,0),MATCH(CE$1,'C5 - Emissions methodology 2018'!$A$1:$K$1,0))</f>
        <v>Biotech, health care &amp; pharma</v>
      </c>
    </row>
    <row r="407" spans="1:83" hidden="1" x14ac:dyDescent="0.25">
      <c r="A407">
        <v>22797</v>
      </c>
      <c r="B407" t="s">
        <v>479</v>
      </c>
      <c r="C407" t="s">
        <v>111</v>
      </c>
      <c r="D407">
        <v>2017</v>
      </c>
      <c r="E407" t="s">
        <v>22</v>
      </c>
      <c r="F407" t="s">
        <v>23</v>
      </c>
      <c r="G407">
        <v>2016</v>
      </c>
      <c r="H407">
        <v>265000</v>
      </c>
      <c r="I407">
        <v>100</v>
      </c>
      <c r="J407">
        <v>2025</v>
      </c>
      <c r="K407">
        <v>20</v>
      </c>
      <c r="L407">
        <v>4.5999999999999996</v>
      </c>
      <c r="M407">
        <v>2017</v>
      </c>
      <c r="N407">
        <v>260000</v>
      </c>
      <c r="O407" t="s">
        <v>45</v>
      </c>
      <c r="P407">
        <v>2.8478313780487801</v>
      </c>
      <c r="Q407">
        <v>1</v>
      </c>
      <c r="R407" t="s">
        <v>25</v>
      </c>
      <c r="S407">
        <v>212000</v>
      </c>
      <c r="T407">
        <v>-1.11368485725649E-2</v>
      </c>
      <c r="AU407">
        <v>265000</v>
      </c>
      <c r="AV407">
        <v>260000</v>
      </c>
      <c r="AW407">
        <v>254000</v>
      </c>
      <c r="AX407">
        <v>248000</v>
      </c>
      <c r="AY407">
        <v>242000</v>
      </c>
      <c r="AZ407">
        <v>236000</v>
      </c>
      <c r="BA407">
        <v>230000</v>
      </c>
      <c r="BB407">
        <v>224000</v>
      </c>
      <c r="BC407">
        <v>218000</v>
      </c>
      <c r="BD407">
        <v>212000</v>
      </c>
      <c r="BE407">
        <v>209638.98810261599</v>
      </c>
      <c r="BF407">
        <v>207304.270437211</v>
      </c>
      <c r="BG407">
        <v>204995.554168906</v>
      </c>
      <c r="BH407">
        <v>202712.54972407801</v>
      </c>
      <c r="BI407">
        <v>200454.97075404201</v>
      </c>
      <c r="BJ407">
        <v>198222.53409913601</v>
      </c>
      <c r="BK407">
        <v>196014.95975320399</v>
      </c>
      <c r="BL407">
        <v>193831.97082847499</v>
      </c>
      <c r="BM407">
        <v>191673.293520837</v>
      </c>
      <c r="BN407">
        <v>189538.65707549101</v>
      </c>
      <c r="BO407">
        <v>187427.79375299401</v>
      </c>
      <c r="BP407">
        <v>185340.43879567599</v>
      </c>
      <c r="BQ407">
        <v>183276.33039443599</v>
      </c>
      <c r="BR407">
        <v>181235.20965589801</v>
      </c>
      <c r="BS407">
        <v>179216.820569943</v>
      </c>
      <c r="BT407">
        <v>177220.90997759899</v>
      </c>
      <c r="BU407">
        <v>175247.22753928701</v>
      </c>
      <c r="BV407">
        <v>173295.52570341999</v>
      </c>
      <c r="BW407">
        <v>171365.559675358</v>
      </c>
      <c r="BX407">
        <v>169457.0873867</v>
      </c>
      <c r="BY407">
        <v>167569.869464927</v>
      </c>
      <c r="BZ407">
        <v>165703.66920337101</v>
      </c>
      <c r="CA407">
        <v>163858.25253153499</v>
      </c>
      <c r="CB407">
        <v>162033.387985726</v>
      </c>
      <c r="CC407">
        <v>160228.84668002999</v>
      </c>
      <c r="CD407" s="8" t="b">
        <f>IF(ISNUMBER(VLOOKUP(A407,profiles_2021!A:A,1,FALSE)),TRUE,FALSE)</f>
        <v>0</v>
      </c>
      <c r="CE407" t="str">
        <f>INDEX('C5 - Emissions methodology 2018'!$A$2:$K$2628,MATCH($A407,'C5 - Emissions methodology 2018'!$A$2:$A$2628,0),MATCH(CE$1,'C5 - Emissions methodology 2018'!$A$1:$K$1,0))</f>
        <v>Biotech, health care &amp; pharma</v>
      </c>
    </row>
    <row r="408" spans="1:83" hidden="1" x14ac:dyDescent="0.25">
      <c r="A408">
        <v>16902</v>
      </c>
      <c r="B408" t="s">
        <v>480</v>
      </c>
      <c r="C408" t="s">
        <v>92</v>
      </c>
      <c r="D408">
        <v>2017</v>
      </c>
      <c r="E408" t="s">
        <v>44</v>
      </c>
      <c r="F408" t="s">
        <v>33</v>
      </c>
      <c r="G408">
        <v>2017</v>
      </c>
      <c r="H408">
        <v>27772</v>
      </c>
      <c r="I408">
        <v>100</v>
      </c>
      <c r="J408">
        <v>2021</v>
      </c>
      <c r="K408">
        <v>18</v>
      </c>
      <c r="L408">
        <v>0</v>
      </c>
      <c r="M408">
        <v>2017</v>
      </c>
      <c r="N408">
        <v>27772</v>
      </c>
      <c r="O408" t="s">
        <v>45</v>
      </c>
      <c r="P408">
        <v>2.4958564357365902</v>
      </c>
      <c r="Q408">
        <v>1</v>
      </c>
      <c r="R408" t="s">
        <v>25</v>
      </c>
      <c r="S408">
        <v>22773.040000000001</v>
      </c>
      <c r="T408">
        <v>-1.11368485725649E-2</v>
      </c>
      <c r="AV408">
        <v>27772</v>
      </c>
      <c r="AW408">
        <v>26522.26</v>
      </c>
      <c r="AX408">
        <v>25272.52</v>
      </c>
      <c r="AY408">
        <v>24022.78</v>
      </c>
      <c r="AZ408">
        <v>22773.040000000001</v>
      </c>
      <c r="BA408">
        <v>22519.420101983</v>
      </c>
      <c r="BB408">
        <v>22268.624730365202</v>
      </c>
      <c r="BC408">
        <v>22020.622428823899</v>
      </c>
      <c r="BD408">
        <v>21775.382091360399</v>
      </c>
      <c r="BE408">
        <v>21532.872958399199</v>
      </c>
      <c r="BF408">
        <v>21293.0646129292</v>
      </c>
      <c r="BG408">
        <v>21055.926976689199</v>
      </c>
      <c r="BH408">
        <v>20821.430306394799</v>
      </c>
      <c r="BI408">
        <v>20589.545190008299</v>
      </c>
      <c r="BJ408">
        <v>20360.2425430492</v>
      </c>
      <c r="BK408">
        <v>20133.493604946601</v>
      </c>
      <c r="BL408">
        <v>19909.269935431599</v>
      </c>
      <c r="BM408">
        <v>19687.5434109704</v>
      </c>
      <c r="BN408">
        <v>19468.286221236602</v>
      </c>
      <c r="BO408">
        <v>19251.470865623302</v>
      </c>
      <c r="BP408">
        <v>19037.070149793701</v>
      </c>
      <c r="BQ408">
        <v>18825.0571822702</v>
      </c>
      <c r="BR408">
        <v>18615.405371061399</v>
      </c>
      <c r="BS408">
        <v>18408.088420326902</v>
      </c>
      <c r="BT408">
        <v>18203.080327079399</v>
      </c>
      <c r="BU408">
        <v>18000.355377922398</v>
      </c>
      <c r="BV408">
        <v>17799.8881458262</v>
      </c>
      <c r="BW408">
        <v>17601.653486937499</v>
      </c>
      <c r="BX408">
        <v>17405.626537426699</v>
      </c>
      <c r="BY408">
        <v>17211.7827103688</v>
      </c>
      <c r="BZ408">
        <v>17020.097692659499</v>
      </c>
      <c r="CA408">
        <v>16830.5474419661</v>
      </c>
      <c r="CB408">
        <v>16643.1081837116</v>
      </c>
      <c r="CC408">
        <v>16457.7564080927</v>
      </c>
      <c r="CD408" s="8" t="b">
        <f>IF(ISNUMBER(VLOOKUP(A408,profiles_2021!A:A,1,FALSE)),TRUE,FALSE)</f>
        <v>0</v>
      </c>
      <c r="CE408" t="str">
        <f>INDEX('C5 - Emissions methodology 2018'!$A$2:$K$2628,MATCH($A408,'C5 - Emissions methodology 2018'!$A$2:$A$2628,0),MATCH(CE$1,'C5 - Emissions methodology 2018'!$A$1:$K$1,0))</f>
        <v>Infrastructure</v>
      </c>
    </row>
    <row r="409" spans="1:83" hidden="1" x14ac:dyDescent="0.25">
      <c r="A409">
        <v>22917</v>
      </c>
      <c r="B409" t="s">
        <v>481</v>
      </c>
      <c r="C409" t="s">
        <v>36</v>
      </c>
      <c r="D409">
        <v>2017</v>
      </c>
      <c r="E409" t="s">
        <v>28</v>
      </c>
      <c r="F409" t="s">
        <v>23</v>
      </c>
      <c r="G409">
        <v>2017</v>
      </c>
      <c r="H409">
        <v>45893</v>
      </c>
      <c r="I409">
        <v>100</v>
      </c>
      <c r="J409">
        <v>2025</v>
      </c>
      <c r="K409">
        <v>100</v>
      </c>
      <c r="L409">
        <v>1</v>
      </c>
      <c r="M409">
        <v>2017</v>
      </c>
      <c r="N409">
        <v>45893</v>
      </c>
      <c r="O409" t="s">
        <v>24</v>
      </c>
      <c r="P409">
        <v>3.6478146480487799</v>
      </c>
      <c r="Q409">
        <v>1</v>
      </c>
      <c r="R409" t="s">
        <v>25</v>
      </c>
      <c r="S409">
        <v>0</v>
      </c>
      <c r="T409">
        <v>-1.11368485725649E-2</v>
      </c>
      <c r="AV409">
        <v>45893</v>
      </c>
      <c r="AW409">
        <v>40156.375</v>
      </c>
      <c r="AX409">
        <v>34419.75</v>
      </c>
      <c r="AY409">
        <v>28683.125</v>
      </c>
      <c r="AZ409">
        <v>22946.5</v>
      </c>
      <c r="BA409">
        <v>17209.875</v>
      </c>
      <c r="BB409">
        <v>11473.25</v>
      </c>
      <c r="BC409">
        <v>5736.625</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s="8" t="b">
        <f>IF(ISNUMBER(VLOOKUP(A409,profiles_2021!A:A,1,FALSE)),TRUE,FALSE)</f>
        <v>0</v>
      </c>
      <c r="CE409" t="str">
        <f>INDEX('C5 - Emissions methodology 2018'!$A$2:$K$2628,MATCH($A409,'C5 - Emissions methodology 2018'!$A$2:$A$2628,0),MATCH(CE$1,'C5 - Emissions methodology 2018'!$A$1:$K$1,0))</f>
        <v>Manufacturing</v>
      </c>
    </row>
    <row r="410" spans="1:83" hidden="1" x14ac:dyDescent="0.25">
      <c r="A410">
        <v>30125</v>
      </c>
      <c r="B410" t="s">
        <v>482</v>
      </c>
      <c r="C410" t="s">
        <v>27</v>
      </c>
      <c r="D410">
        <v>2015</v>
      </c>
      <c r="E410" t="s">
        <v>28</v>
      </c>
      <c r="F410" t="s">
        <v>23</v>
      </c>
      <c r="G410">
        <v>2014</v>
      </c>
      <c r="H410">
        <v>171875</v>
      </c>
      <c r="I410">
        <v>100</v>
      </c>
      <c r="J410">
        <v>2020</v>
      </c>
      <c r="K410">
        <v>13</v>
      </c>
      <c r="L410">
        <v>100</v>
      </c>
      <c r="M410">
        <v>2017</v>
      </c>
      <c r="N410">
        <v>149531.25</v>
      </c>
      <c r="O410" t="s">
        <v>24</v>
      </c>
      <c r="P410">
        <v>2.7753830411585398</v>
      </c>
      <c r="Q410">
        <v>1</v>
      </c>
      <c r="R410" t="s">
        <v>25</v>
      </c>
      <c r="S410">
        <v>149531.25</v>
      </c>
      <c r="T410">
        <v>-1.11368485725649E-2</v>
      </c>
      <c r="AS410">
        <v>171875</v>
      </c>
      <c r="AT410">
        <v>164427.08333333299</v>
      </c>
      <c r="AU410">
        <v>156979.16666666599</v>
      </c>
      <c r="AV410">
        <v>149531.25</v>
      </c>
      <c r="AW410">
        <v>149531.25</v>
      </c>
      <c r="AX410">
        <v>149531.25</v>
      </c>
      <c r="AY410">
        <v>149531.25</v>
      </c>
      <c r="AZ410">
        <v>147865.94311188301</v>
      </c>
      <c r="BA410">
        <v>146219.182494407</v>
      </c>
      <c r="BB410">
        <v>144590.76160056199</v>
      </c>
      <c r="BC410">
        <v>142980.476183625</v>
      </c>
      <c r="BD410">
        <v>141388.12427153499</v>
      </c>
      <c r="BE410">
        <v>139813.50614156399</v>
      </c>
      <c r="BF410">
        <v>138256.42429526601</v>
      </c>
      <c r="BG410">
        <v>136716.68343370501</v>
      </c>
      <c r="BH410">
        <v>135194.09043295999</v>
      </c>
      <c r="BI410">
        <v>133688.45431990299</v>
      </c>
      <c r="BJ410">
        <v>132199.58624824201</v>
      </c>
      <c r="BK410">
        <v>130727.299474839</v>
      </c>
      <c r="BL410">
        <v>129271.40933628799</v>
      </c>
      <c r="BM410">
        <v>127831.733225748</v>
      </c>
      <c r="BN410">
        <v>126408.09057004401</v>
      </c>
      <c r="BO410">
        <v>125000.302807018</v>
      </c>
      <c r="BP410">
        <v>123608.193363132</v>
      </c>
      <c r="BQ410">
        <v>122231.58763131801</v>
      </c>
      <c r="BR410">
        <v>120870.31294908399</v>
      </c>
      <c r="BS410">
        <v>119524.19857685101</v>
      </c>
      <c r="BT410">
        <v>118193.075676544</v>
      </c>
      <c r="BU410">
        <v>116876.777290408</v>
      </c>
      <c r="BV410">
        <v>115575.138320076</v>
      </c>
      <c r="BW410">
        <v>114287.995505852</v>
      </c>
      <c r="BX410">
        <v>113015.18740624101</v>
      </c>
      <c r="BY410">
        <v>111756.554377698</v>
      </c>
      <c r="BZ410">
        <v>110511.93855460201</v>
      </c>
      <c r="CA410">
        <v>109281.183829459</v>
      </c>
      <c r="CB410">
        <v>108064.135833319</v>
      </c>
      <c r="CC410">
        <v>106860.641916419</v>
      </c>
      <c r="CD410" s="8" t="b">
        <f>IF(ISNUMBER(VLOOKUP(A410,profiles_2021!A:A,1,FALSE)),TRUE,FALSE)</f>
        <v>0</v>
      </c>
      <c r="CE410" t="str">
        <f>INDEX('C5 - Emissions methodology 2018'!$A$2:$K$2628,MATCH($A410,'C5 - Emissions methodology 2018'!$A$2:$A$2628,0),MATCH(CE$1,'C5 - Emissions methodology 2018'!$A$1:$K$1,0))</f>
        <v>Manufacturing</v>
      </c>
    </row>
    <row r="411" spans="1:83" x14ac:dyDescent="0.25">
      <c r="A411">
        <v>17028</v>
      </c>
      <c r="B411" t="s">
        <v>483</v>
      </c>
      <c r="C411" t="s">
        <v>48</v>
      </c>
      <c r="D411">
        <v>2014</v>
      </c>
      <c r="E411" t="s">
        <v>28</v>
      </c>
      <c r="F411" t="s">
        <v>23</v>
      </c>
      <c r="G411">
        <v>2014</v>
      </c>
      <c r="H411">
        <v>243021</v>
      </c>
      <c r="I411">
        <v>100</v>
      </c>
      <c r="J411">
        <v>2020</v>
      </c>
      <c r="K411">
        <v>10</v>
      </c>
      <c r="L411">
        <v>27</v>
      </c>
      <c r="M411">
        <v>2017</v>
      </c>
      <c r="N411">
        <v>236459.43299999999</v>
      </c>
      <c r="O411" t="s">
        <v>24</v>
      </c>
      <c r="P411">
        <v>2.7453901557585398</v>
      </c>
      <c r="Q411">
        <v>1</v>
      </c>
      <c r="R411" t="s">
        <v>25</v>
      </c>
      <c r="S411">
        <v>218718.9</v>
      </c>
      <c r="T411">
        <v>-1.11368485725649E-2</v>
      </c>
      <c r="AS411">
        <v>243021</v>
      </c>
      <c r="AT411">
        <v>240833.81099999999</v>
      </c>
      <c r="AU411">
        <v>238646.622</v>
      </c>
      <c r="AV411">
        <v>236459.43299999999</v>
      </c>
      <c r="AW411">
        <v>230545.92199999999</v>
      </c>
      <c r="AX411">
        <v>224632.41099999999</v>
      </c>
      <c r="AY411">
        <v>218718.9</v>
      </c>
      <c r="AZ411">
        <v>216283.060730742</v>
      </c>
      <c r="BA411">
        <v>213874.34903457199</v>
      </c>
      <c r="BB411">
        <v>211492.46279581799</v>
      </c>
      <c r="BC411">
        <v>209137.10326342299</v>
      </c>
      <c r="BD411">
        <v>206807.97501347301</v>
      </c>
      <c r="BE411">
        <v>204504.785912149</v>
      </c>
      <c r="BF411">
        <v>202227.24707908099</v>
      </c>
      <c r="BG411">
        <v>199975.072851114</v>
      </c>
      <c r="BH411">
        <v>197747.98074648401</v>
      </c>
      <c r="BI411">
        <v>195545.69142938001</v>
      </c>
      <c r="BJ411">
        <v>193367.92867491301</v>
      </c>
      <c r="BK411">
        <v>191214.41933447</v>
      </c>
      <c r="BL411">
        <v>189084.893301451</v>
      </c>
      <c r="BM411">
        <v>186979.083477393</v>
      </c>
      <c r="BN411">
        <v>184896.72573846899</v>
      </c>
      <c r="BO411">
        <v>182837.55890235599</v>
      </c>
      <c r="BP411">
        <v>180801.324695483</v>
      </c>
      <c r="BQ411">
        <v>178787.767720631</v>
      </c>
      <c r="BR411">
        <v>176796.635424899</v>
      </c>
      <c r="BS411">
        <v>174827.67806803301</v>
      </c>
      <c r="BT411">
        <v>172880.64869109599</v>
      </c>
      <c r="BU411">
        <v>170955.303085497</v>
      </c>
      <c r="BV411">
        <v>169051.399762357</v>
      </c>
      <c r="BW411">
        <v>167168.69992222299</v>
      </c>
      <c r="BX411">
        <v>165306.96742511701</v>
      </c>
      <c r="BY411">
        <v>163465.96876091301</v>
      </c>
      <c r="BZ411">
        <v>161645.47302005501</v>
      </c>
      <c r="CA411">
        <v>159845.25186459001</v>
      </c>
      <c r="CB411">
        <v>158065.07949953101</v>
      </c>
      <c r="CC411">
        <v>156304.732644534</v>
      </c>
      <c r="CD411" s="8" t="b">
        <f>IF(ISNUMBER(VLOOKUP(A411,profiles_2021!A:A,1,FALSE)),TRUE,FALSE)</f>
        <v>1</v>
      </c>
      <c r="CE411" t="str">
        <f>INDEX('C5 - Emissions methodology 2018'!$A$2:$K$2628,MATCH($A411,'C5 - Emissions methodology 2018'!$A$2:$A$2628,0),MATCH(CE$1,'C5 - Emissions methodology 2018'!$A$1:$K$1,0))</f>
        <v>Infrastructure</v>
      </c>
    </row>
    <row r="412" spans="1:83" hidden="1" x14ac:dyDescent="0.25">
      <c r="A412">
        <v>13899</v>
      </c>
      <c r="B412" t="s">
        <v>484</v>
      </c>
      <c r="C412" t="s">
        <v>485</v>
      </c>
      <c r="D412">
        <v>2018</v>
      </c>
      <c r="E412" t="s">
        <v>22</v>
      </c>
      <c r="F412" t="s">
        <v>23</v>
      </c>
      <c r="G412">
        <v>2015</v>
      </c>
      <c r="H412">
        <v>551785</v>
      </c>
      <c r="I412">
        <v>100</v>
      </c>
      <c r="J412">
        <v>2030</v>
      </c>
      <c r="K412">
        <v>42</v>
      </c>
      <c r="L412">
        <v>0</v>
      </c>
      <c r="M412">
        <v>2018</v>
      </c>
      <c r="N412">
        <v>551785</v>
      </c>
      <c r="O412" t="s">
        <v>45</v>
      </c>
      <c r="P412">
        <v>3.0702990809390198</v>
      </c>
      <c r="Q412">
        <v>1</v>
      </c>
      <c r="R412" t="s">
        <v>25</v>
      </c>
      <c r="S412">
        <v>320035.3</v>
      </c>
      <c r="T412">
        <v>-1.11368485725649E-2</v>
      </c>
      <c r="AT412">
        <v>551785</v>
      </c>
      <c r="AU412">
        <v>551785</v>
      </c>
      <c r="AV412">
        <v>551785</v>
      </c>
      <c r="AW412">
        <v>551785</v>
      </c>
      <c r="AX412">
        <v>532472.52500000002</v>
      </c>
      <c r="AY412">
        <v>513160.05</v>
      </c>
      <c r="AZ412">
        <v>493847.57500000001</v>
      </c>
      <c r="BA412">
        <v>474535.1</v>
      </c>
      <c r="BB412">
        <v>455222.625</v>
      </c>
      <c r="BC412">
        <v>435910.15</v>
      </c>
      <c r="BD412">
        <v>416597.67499999999</v>
      </c>
      <c r="BE412">
        <v>397285.2</v>
      </c>
      <c r="BF412">
        <v>377972.72499999998</v>
      </c>
      <c r="BG412">
        <v>358660.25</v>
      </c>
      <c r="BH412">
        <v>339347.77500000002</v>
      </c>
      <c r="BI412">
        <v>320035.3</v>
      </c>
      <c r="BJ412">
        <v>316471.11532602401</v>
      </c>
      <c r="BK412">
        <v>312946.62443704798</v>
      </c>
      <c r="BL412">
        <v>309461.385269397</v>
      </c>
      <c r="BM412">
        <v>306014.96068259497</v>
      </c>
      <c r="BN412">
        <v>302606.91840453399</v>
      </c>
      <c r="BO412">
        <v>299236.83097725199</v>
      </c>
      <c r="BP412">
        <v>295904.27570332401</v>
      </c>
      <c r="BQ412">
        <v>292608.83459284197</v>
      </c>
      <c r="BR412">
        <v>289350.09431098698</v>
      </c>
      <c r="BS412">
        <v>286127.64612618799</v>
      </c>
      <c r="BT412">
        <v>282941.08585885598</v>
      </c>
      <c r="BU412">
        <v>279790.01383068901</v>
      </c>
      <c r="BV412">
        <v>276674.03481454001</v>
      </c>
      <c r="BW412">
        <v>273592.75798484997</v>
      </c>
      <c r="BX412">
        <v>270545.796868623</v>
      </c>
      <c r="BY412">
        <v>267532.76929695299</v>
      </c>
      <c r="BZ412">
        <v>264553.29735709401</v>
      </c>
      <c r="CA412">
        <v>261607.007345055</v>
      </c>
      <c r="CB412">
        <v>258693.52971873101</v>
      </c>
      <c r="CC412">
        <v>255812.499051552</v>
      </c>
      <c r="CD412" s="8" t="b">
        <f>IF(ISNUMBER(VLOOKUP(A412,profiles_2021!A:A,1,FALSE)),TRUE,FALSE)</f>
        <v>0</v>
      </c>
      <c r="CE412" t="str">
        <f>INDEX('C5 - Emissions methodology 2018'!$A$2:$K$2628,MATCH($A412,'C5 - Emissions methodology 2018'!$A$2:$A$2628,0),MATCH(CE$1,'C5 - Emissions methodology 2018'!$A$1:$K$1,0))</f>
        <v>Services</v>
      </c>
    </row>
    <row r="413" spans="1:83" hidden="1" x14ac:dyDescent="0.25">
      <c r="A413">
        <v>52987</v>
      </c>
      <c r="B413" t="s">
        <v>486</v>
      </c>
      <c r="C413" t="s">
        <v>172</v>
      </c>
      <c r="D413">
        <v>2018</v>
      </c>
      <c r="E413" t="s">
        <v>28</v>
      </c>
      <c r="F413" t="s">
        <v>23</v>
      </c>
      <c r="G413">
        <v>2017</v>
      </c>
      <c r="H413">
        <v>53103</v>
      </c>
      <c r="I413">
        <v>100</v>
      </c>
      <c r="J413">
        <v>2023</v>
      </c>
      <c r="K413">
        <v>12</v>
      </c>
      <c r="L413">
        <v>0</v>
      </c>
      <c r="M413">
        <v>2017</v>
      </c>
      <c r="N413">
        <v>53103</v>
      </c>
      <c r="O413" t="s">
        <v>45</v>
      </c>
      <c r="P413">
        <v>2.7668345785926798</v>
      </c>
      <c r="Q413">
        <v>1</v>
      </c>
      <c r="R413" t="s">
        <v>25</v>
      </c>
      <c r="S413">
        <v>46730.64</v>
      </c>
      <c r="T413">
        <v>-1.11368485725649E-2</v>
      </c>
      <c r="AV413">
        <v>53103</v>
      </c>
      <c r="AW413">
        <v>52040.94</v>
      </c>
      <c r="AX413">
        <v>50978.879999999997</v>
      </c>
      <c r="AY413">
        <v>49916.82</v>
      </c>
      <c r="AZ413">
        <v>48854.76</v>
      </c>
      <c r="BA413">
        <v>47792.7</v>
      </c>
      <c r="BB413">
        <v>46730.64</v>
      </c>
      <c r="BC413">
        <v>46210.207938620901</v>
      </c>
      <c r="BD413">
        <v>45695.571850301698</v>
      </c>
      <c r="BE413">
        <v>45186.667186168197</v>
      </c>
      <c r="BF413">
        <v>44683.430116216899</v>
      </c>
      <c r="BG413">
        <v>44185.797521309803</v>
      </c>
      <c r="BH413">
        <v>43693.706985256998</v>
      </c>
      <c r="BI413">
        <v>43207.096786988201</v>
      </c>
      <c r="BJ413">
        <v>42725.905892811301</v>
      </c>
      <c r="BK413">
        <v>42250.073948757403</v>
      </c>
      <c r="BL413">
        <v>41779.5412730104</v>
      </c>
      <c r="BM413">
        <v>41314.248848421703</v>
      </c>
      <c r="BN413">
        <v>40854.138315107601</v>
      </c>
      <c r="BO413">
        <v>40399.151963129603</v>
      </c>
      <c r="BP413">
        <v>39949.232725256203</v>
      </c>
      <c r="BQ413">
        <v>39504.3241698048</v>
      </c>
      <c r="BR413">
        <v>39064.370493564202</v>
      </c>
      <c r="BS413">
        <v>38629.316514794802</v>
      </c>
      <c r="BT413">
        <v>38199.107666307798</v>
      </c>
      <c r="BU413">
        <v>37773.689988621103</v>
      </c>
      <c r="BV413">
        <v>37353.010123190797</v>
      </c>
      <c r="BW413">
        <v>36937.015305719302</v>
      </c>
      <c r="BX413">
        <v>36525.653359536998</v>
      </c>
      <c r="BY413">
        <v>36118.872689057898</v>
      </c>
      <c r="BZ413">
        <v>35716.622273308101</v>
      </c>
      <c r="CA413">
        <v>35318.851659526699</v>
      </c>
      <c r="CB413">
        <v>34925.510956837701</v>
      </c>
      <c r="CC413">
        <v>34536.550829991997</v>
      </c>
      <c r="CD413" s="8" t="b">
        <f>IF(ISNUMBER(VLOOKUP(A413,profiles_2021!A:A,1,FALSE)),TRUE,FALSE)</f>
        <v>0</v>
      </c>
      <c r="CE413" t="str">
        <f>INDEX('C5 - Emissions methodology 2018'!$A$2:$K$2628,MATCH($A413,'C5 - Emissions methodology 2018'!$A$2:$A$2628,0),MATCH(CE$1,'C5 - Emissions methodology 2018'!$A$1:$K$1,0))</f>
        <v>Infrastructure</v>
      </c>
    </row>
    <row r="414" spans="1:83" hidden="1" x14ac:dyDescent="0.25">
      <c r="A414">
        <v>31514</v>
      </c>
      <c r="B414" t="s">
        <v>487</v>
      </c>
      <c r="C414" t="s">
        <v>172</v>
      </c>
      <c r="D414">
        <v>2016</v>
      </c>
      <c r="E414" t="s">
        <v>49</v>
      </c>
      <c r="F414" t="s">
        <v>50</v>
      </c>
      <c r="G414">
        <v>2016</v>
      </c>
      <c r="H414">
        <v>518</v>
      </c>
      <c r="I414">
        <v>100</v>
      </c>
      <c r="J414">
        <v>2020</v>
      </c>
      <c r="K414">
        <v>1</v>
      </c>
      <c r="L414">
        <v>60</v>
      </c>
      <c r="M414">
        <v>2017</v>
      </c>
      <c r="N414">
        <v>518</v>
      </c>
      <c r="O414" t="s">
        <v>24</v>
      </c>
      <c r="P414">
        <v>2.3253659189215399</v>
      </c>
      <c r="Q414">
        <v>1</v>
      </c>
      <c r="R414" t="s">
        <v>25</v>
      </c>
      <c r="S414">
        <v>512.82000000000005</v>
      </c>
      <c r="T414">
        <v>-1.11368485725649E-2</v>
      </c>
      <c r="AU414">
        <v>518</v>
      </c>
      <c r="AV414">
        <v>518</v>
      </c>
      <c r="AW414">
        <v>516.27333333333297</v>
      </c>
      <c r="AX414">
        <v>514.54666666666606</v>
      </c>
      <c r="AY414">
        <v>512.82000000000005</v>
      </c>
      <c r="AZ414">
        <v>507.10880131501699</v>
      </c>
      <c r="BA414">
        <v>501.46120738495699</v>
      </c>
      <c r="BB414">
        <v>495.87650985329498</v>
      </c>
      <c r="BC414">
        <v>490.35400825236701</v>
      </c>
      <c r="BD414">
        <v>484.89300991550999</v>
      </c>
      <c r="BE414">
        <v>479.49282989018599</v>
      </c>
      <c r="BF414">
        <v>474.15279085206799</v>
      </c>
      <c r="BG414">
        <v>468.872223020089</v>
      </c>
      <c r="BH414">
        <v>463.65046407243301</v>
      </c>
      <c r="BI414">
        <v>458.48685906345901</v>
      </c>
      <c r="BJ414">
        <v>453.38076034155802</v>
      </c>
      <c r="BK414">
        <v>448.33152746792001</v>
      </c>
      <c r="BL414">
        <v>443.33852713620303</v>
      </c>
      <c r="BM414">
        <v>438.401133093103</v>
      </c>
      <c r="BN414">
        <v>433.51872605980401</v>
      </c>
      <c r="BO414">
        <v>428.69069365430499</v>
      </c>
      <c r="BP414">
        <v>423.91643031460899</v>
      </c>
      <c r="BQ414">
        <v>419.19533722277299</v>
      </c>
      <c r="BR414">
        <v>414.52682222979797</v>
      </c>
      <c r="BS414">
        <v>409.91029978135799</v>
      </c>
      <c r="BT414">
        <v>405.345190844358</v>
      </c>
      <c r="BU414">
        <v>400.83092283430699</v>
      </c>
      <c r="BV414">
        <v>396.36692954350002</v>
      </c>
      <c r="BW414">
        <v>391.95265107000102</v>
      </c>
      <c r="BX414">
        <v>387.58753374742003</v>
      </c>
      <c r="BY414">
        <v>383.271030075461</v>
      </c>
      <c r="BZ414">
        <v>379.00259865125901</v>
      </c>
      <c r="CA414">
        <v>374.78170410147197</v>
      </c>
      <c r="CB414">
        <v>370.60781701512599</v>
      </c>
      <c r="CC414">
        <v>366.48041387721901</v>
      </c>
      <c r="CD414" s="8" t="b">
        <f>IF(ISNUMBER(VLOOKUP(A414,profiles_2021!A:A,1,FALSE)),TRUE,FALSE)</f>
        <v>0</v>
      </c>
      <c r="CE414" t="str">
        <f>INDEX('C5 - Emissions methodology 2018'!$A$2:$K$2628,MATCH($A414,'C5 - Emissions methodology 2018'!$A$2:$A$2628,0),MATCH(CE$1,'C5 - Emissions methodology 2018'!$A$1:$K$1,0))</f>
        <v>Fossil Fuels</v>
      </c>
    </row>
    <row r="415" spans="1:83" hidden="1" x14ac:dyDescent="0.25">
      <c r="A415">
        <v>17073</v>
      </c>
      <c r="B415" t="s">
        <v>488</v>
      </c>
      <c r="C415" t="s">
        <v>172</v>
      </c>
      <c r="D415">
        <v>2015</v>
      </c>
      <c r="E415" t="s">
        <v>28</v>
      </c>
      <c r="F415" t="s">
        <v>23</v>
      </c>
      <c r="G415">
        <v>2014</v>
      </c>
      <c r="H415">
        <v>733650</v>
      </c>
      <c r="I415">
        <v>100</v>
      </c>
      <c r="J415">
        <v>2017</v>
      </c>
      <c r="K415">
        <v>10</v>
      </c>
      <c r="L415">
        <v>0</v>
      </c>
      <c r="M415">
        <v>2017</v>
      </c>
      <c r="N415">
        <v>733650</v>
      </c>
      <c r="O415" t="s">
        <v>24</v>
      </c>
      <c r="P415">
        <v>2.74397580402439</v>
      </c>
      <c r="Q415">
        <v>1</v>
      </c>
      <c r="R415" t="s">
        <v>25</v>
      </c>
      <c r="S415">
        <v>660285</v>
      </c>
      <c r="T415">
        <v>-1.11368485725649E-2</v>
      </c>
      <c r="AS415">
        <v>733650</v>
      </c>
      <c r="AT415">
        <v>733650</v>
      </c>
      <c r="AU415">
        <v>733650</v>
      </c>
      <c r="AV415">
        <v>660285</v>
      </c>
      <c r="AW415">
        <v>652931.50594026397</v>
      </c>
      <c r="AX415">
        <v>645659.90663035004</v>
      </c>
      <c r="AY415">
        <v>638469.29002083105</v>
      </c>
      <c r="AZ415">
        <v>631358.75421963597</v>
      </c>
      <c r="BA415">
        <v>624327.40737892897</v>
      </c>
      <c r="BB415">
        <v>617374.36758324795</v>
      </c>
      <c r="BC415">
        <v>610498.76273889001</v>
      </c>
      <c r="BD415">
        <v>603699.73046452901</v>
      </c>
      <c r="BE415">
        <v>596976.41798304697</v>
      </c>
      <c r="BF415">
        <v>590327.98201457795</v>
      </c>
      <c r="BG415">
        <v>583753.58867073397</v>
      </c>
      <c r="BH415">
        <v>577252.413350016</v>
      </c>
      <c r="BI415">
        <v>570823.64063438994</v>
      </c>
      <c r="BJ415">
        <v>564466.46418700402</v>
      </c>
      <c r="BK415">
        <v>558180.08665106201</v>
      </c>
      <c r="BL415">
        <v>551963.71954980795</v>
      </c>
      <c r="BM415">
        <v>545816.58318763203</v>
      </c>
      <c r="BN415">
        <v>539737.90655227704</v>
      </c>
      <c r="BO415">
        <v>533726.92721813102</v>
      </c>
      <c r="BP415">
        <v>527782.89125060197</v>
      </c>
      <c r="BQ415">
        <v>521905.05311155401</v>
      </c>
      <c r="BR415">
        <v>516092.67556579399</v>
      </c>
      <c r="BS415">
        <v>510345.02958860801</v>
      </c>
      <c r="BT415">
        <v>504661.39427431801</v>
      </c>
      <c r="BU415">
        <v>499041.05674586602</v>
      </c>
      <c r="BV415">
        <v>493483.31206539401</v>
      </c>
      <c r="BW415">
        <v>487987.46314583399</v>
      </c>
      <c r="BX415">
        <v>482552.82066346903</v>
      </c>
      <c r="BY415">
        <v>477178.70297147601</v>
      </c>
      <c r="BZ415">
        <v>471864.43601443002</v>
      </c>
      <c r="CA415">
        <v>466609.35324375803</v>
      </c>
      <c r="CB415">
        <v>461412.79553414002</v>
      </c>
      <c r="CC415">
        <v>456274.111100832</v>
      </c>
      <c r="CD415" s="8" t="b">
        <f>IF(ISNUMBER(VLOOKUP(A415,profiles_2021!A:A,1,FALSE)),TRUE,FALSE)</f>
        <v>0</v>
      </c>
      <c r="CE415" t="str">
        <f>INDEX('C5 - Emissions methodology 2018'!$A$2:$K$2628,MATCH($A415,'C5 - Emissions methodology 2018'!$A$2:$A$2628,0),MATCH(CE$1,'C5 - Emissions methodology 2018'!$A$1:$K$1,0))</f>
        <v>Services</v>
      </c>
    </row>
    <row r="416" spans="1:83" hidden="1" x14ac:dyDescent="0.25">
      <c r="A416">
        <v>22943</v>
      </c>
      <c r="B416" t="s">
        <v>489</v>
      </c>
      <c r="C416" t="s">
        <v>52</v>
      </c>
      <c r="D416">
        <v>2016</v>
      </c>
      <c r="E416" t="s">
        <v>32</v>
      </c>
      <c r="F416" t="s">
        <v>33</v>
      </c>
      <c r="G416">
        <v>2015</v>
      </c>
      <c r="H416">
        <v>5108</v>
      </c>
      <c r="I416">
        <v>100</v>
      </c>
      <c r="J416">
        <v>2020</v>
      </c>
      <c r="K416">
        <v>20</v>
      </c>
      <c r="L416">
        <v>0</v>
      </c>
      <c r="M416">
        <v>2017</v>
      </c>
      <c r="N416">
        <v>5108</v>
      </c>
      <c r="O416" t="s">
        <v>24</v>
      </c>
      <c r="P416">
        <v>2.51536636445854</v>
      </c>
      <c r="Q416">
        <v>1</v>
      </c>
      <c r="R416" t="s">
        <v>25</v>
      </c>
      <c r="S416">
        <v>4086.4</v>
      </c>
      <c r="T416">
        <v>-1.11368485725649E-2</v>
      </c>
      <c r="AT416">
        <v>5108</v>
      </c>
      <c r="AU416">
        <v>5108</v>
      </c>
      <c r="AV416">
        <v>5108</v>
      </c>
      <c r="AW416">
        <v>4767.4666666666599</v>
      </c>
      <c r="AX416">
        <v>4426.9333333333298</v>
      </c>
      <c r="AY416">
        <v>4086.4</v>
      </c>
      <c r="AZ416">
        <v>4040.8903819930702</v>
      </c>
      <c r="BA416">
        <v>3995.8875977104799</v>
      </c>
      <c r="BB416">
        <v>3951.3860026217799</v>
      </c>
      <c r="BC416">
        <v>3907.3800150588299</v>
      </c>
      <c r="BD416">
        <v>3863.8641155156602</v>
      </c>
      <c r="BE416">
        <v>3820.8328459561899</v>
      </c>
      <c r="BF416">
        <v>3778.2808091296902</v>
      </c>
      <c r="BG416">
        <v>3736.20266789379</v>
      </c>
      <c r="BH416">
        <v>3694.5931445450401</v>
      </c>
      <c r="BI416">
        <v>3653.4470201570098</v>
      </c>
      <c r="BJ416">
        <v>3612.7591339256301</v>
      </c>
      <c r="BK416">
        <v>3572.52438252195</v>
      </c>
      <c r="BL416">
        <v>3532.73771945201</v>
      </c>
      <c r="BM416">
        <v>3493.3941544238801</v>
      </c>
      <c r="BN416">
        <v>3454.4887527217802</v>
      </c>
      <c r="BO416">
        <v>3416.0166345870898</v>
      </c>
      <c r="BP416">
        <v>3377.9729746063299</v>
      </c>
      <c r="BQ416">
        <v>3340.3530011059202</v>
      </c>
      <c r="BR416">
        <v>3303.1519955536901</v>
      </c>
      <c r="BS416">
        <v>3266.3652919670399</v>
      </c>
      <c r="BT416">
        <v>3229.9882763277301</v>
      </c>
      <c r="BU416">
        <v>3194.0163860030998</v>
      </c>
      <c r="BV416">
        <v>3158.4451091739002</v>
      </c>
      <c r="BW416">
        <v>3123.26998426827</v>
      </c>
      <c r="BX416">
        <v>3088.4865994022398</v>
      </c>
      <c r="BY416">
        <v>3054.0905918263002</v>
      </c>
      <c r="BZ416">
        <v>3020.0776473782298</v>
      </c>
      <c r="CA416">
        <v>2986.44349994199</v>
      </c>
      <c r="CB416">
        <v>2953.1839309126199</v>
      </c>
      <c r="CC416">
        <v>2920.29476866711</v>
      </c>
      <c r="CD416" s="8" t="b">
        <f>IF(ISNUMBER(VLOOKUP(A416,profiles_2021!A:A,1,FALSE)),TRUE,FALSE)</f>
        <v>0</v>
      </c>
      <c r="CE416" t="str">
        <f>INDEX('C5 - Emissions methodology 2018'!$A$2:$K$2628,MATCH($A416,'C5 - Emissions methodology 2018'!$A$2:$A$2628,0),MATCH(CE$1,'C5 - Emissions methodology 2018'!$A$1:$K$1,0))</f>
        <v>Services</v>
      </c>
    </row>
    <row r="417" spans="1:83" hidden="1" x14ac:dyDescent="0.25">
      <c r="A417">
        <v>17190</v>
      </c>
      <c r="B417" t="s">
        <v>490</v>
      </c>
      <c r="C417" t="s">
        <v>21</v>
      </c>
      <c r="D417">
        <v>2017</v>
      </c>
      <c r="E417" t="s">
        <v>28</v>
      </c>
      <c r="F417" t="s">
        <v>23</v>
      </c>
      <c r="G417">
        <v>2016</v>
      </c>
      <c r="H417">
        <v>92237</v>
      </c>
      <c r="I417">
        <v>100</v>
      </c>
      <c r="J417">
        <v>2020</v>
      </c>
      <c r="K417">
        <v>7</v>
      </c>
      <c r="L417">
        <v>70</v>
      </c>
      <c r="M417">
        <v>2017</v>
      </c>
      <c r="N417">
        <v>87717.387000000002</v>
      </c>
      <c r="O417" t="s">
        <v>24</v>
      </c>
      <c r="P417">
        <v>2.7153750773585399</v>
      </c>
      <c r="Q417">
        <v>1</v>
      </c>
      <c r="R417" t="s">
        <v>25</v>
      </c>
      <c r="S417">
        <v>85780.41</v>
      </c>
      <c r="T417">
        <v>-1.11368485725649E-2</v>
      </c>
      <c r="AU417">
        <v>92237</v>
      </c>
      <c r="AV417">
        <v>87717.387000000002</v>
      </c>
      <c r="AW417">
        <v>87071.728000000003</v>
      </c>
      <c r="AX417">
        <v>86426.069000000003</v>
      </c>
      <c r="AY417">
        <v>85780.41</v>
      </c>
      <c r="AZ417">
        <v>84825.086563337405</v>
      </c>
      <c r="BA417">
        <v>83880.402419126796</v>
      </c>
      <c r="BB417">
        <v>82946.239079179199</v>
      </c>
      <c r="BC417">
        <v>82022.479374890594</v>
      </c>
      <c r="BD417">
        <v>81109.007442546106</v>
      </c>
      <c r="BE417">
        <v>80205.708708787395</v>
      </c>
      <c r="BF417">
        <v>79312.469876242394</v>
      </c>
      <c r="BG417">
        <v>78429.178909314607</v>
      </c>
      <c r="BH417">
        <v>77555.725020130994</v>
      </c>
      <c r="BI417">
        <v>76691.998654646304</v>
      </c>
      <c r="BJ417">
        <v>75837.891478902093</v>
      </c>
      <c r="BK417">
        <v>74993.296365439004</v>
      </c>
      <c r="BL417">
        <v>74158.107379859604</v>
      </c>
      <c r="BM417">
        <v>73332.219767542105</v>
      </c>
      <c r="BN417">
        <v>72515.529940500899</v>
      </c>
      <c r="BO417">
        <v>71707.935464394293</v>
      </c>
      <c r="BP417">
        <v>70909.335045676096</v>
      </c>
      <c r="BQ417">
        <v>70119.628518891099</v>
      </c>
      <c r="BR417">
        <v>69338.716834111707</v>
      </c>
      <c r="BS417">
        <v>68566.5020445142</v>
      </c>
      <c r="BT417">
        <v>67802.887294094005</v>
      </c>
      <c r="BU417">
        <v>67047.776805517002</v>
      </c>
      <c r="BV417">
        <v>66301.075868106796</v>
      </c>
      <c r="BW417">
        <v>65562.690825965605</v>
      </c>
      <c r="BX417">
        <v>64832.529066226904</v>
      </c>
      <c r="BY417">
        <v>64110.499007439903</v>
      </c>
      <c r="BZ417">
        <v>63396.510088082498</v>
      </c>
      <c r="CA417">
        <v>62690.472755202398</v>
      </c>
      <c r="CB417">
        <v>61992.298453185198</v>
      </c>
      <c r="CC417">
        <v>61301.899612646797</v>
      </c>
      <c r="CD417" s="8" t="b">
        <f>IF(ISNUMBER(VLOOKUP(A417,profiles_2021!A:A,1,FALSE)),TRUE,FALSE)</f>
        <v>0</v>
      </c>
      <c r="CE417" t="str">
        <f>INDEX('C5 - Emissions methodology 2018'!$A$2:$K$2628,MATCH($A417,'C5 - Emissions methodology 2018'!$A$2:$A$2628,0),MATCH(CE$1,'C5 - Emissions methodology 2018'!$A$1:$K$1,0))</f>
        <v>Biotech, health care &amp; pharma</v>
      </c>
    </row>
    <row r="418" spans="1:83" x14ac:dyDescent="0.25">
      <c r="A418">
        <v>40418</v>
      </c>
      <c r="B418" t="s">
        <v>491</v>
      </c>
      <c r="C418" t="s">
        <v>27</v>
      </c>
      <c r="D418">
        <v>2017</v>
      </c>
      <c r="E418" t="s">
        <v>105</v>
      </c>
      <c r="F418" t="s">
        <v>54</v>
      </c>
      <c r="G418">
        <v>2010</v>
      </c>
      <c r="H418">
        <v>1218773</v>
      </c>
      <c r="I418">
        <v>100</v>
      </c>
      <c r="J418">
        <v>2025</v>
      </c>
      <c r="K418">
        <v>25</v>
      </c>
      <c r="L418">
        <v>10</v>
      </c>
      <c r="M418">
        <v>2017</v>
      </c>
      <c r="N418">
        <v>1135180</v>
      </c>
      <c r="O418" t="s">
        <v>24</v>
      </c>
      <c r="P418">
        <v>3.2396048780487798</v>
      </c>
      <c r="Q418">
        <v>1</v>
      </c>
      <c r="R418" t="s">
        <v>25</v>
      </c>
      <c r="S418">
        <v>914079.75</v>
      </c>
      <c r="T418">
        <v>-1.11368485725649E-2</v>
      </c>
      <c r="AO418">
        <v>1218773</v>
      </c>
      <c r="AP418">
        <v>1206831.1428571399</v>
      </c>
      <c r="AQ418">
        <v>1194889.2857142801</v>
      </c>
      <c r="AR418">
        <v>1182947.42857142</v>
      </c>
      <c r="AS418">
        <v>1171005.57142857</v>
      </c>
      <c r="AT418">
        <v>1159063.7142857099</v>
      </c>
      <c r="AU418">
        <v>1147121.8571428501</v>
      </c>
      <c r="AV418">
        <v>1135180</v>
      </c>
      <c r="AW418">
        <v>1107542.46875</v>
      </c>
      <c r="AX418">
        <v>1079904.9375</v>
      </c>
      <c r="AY418">
        <v>1052267.40625</v>
      </c>
      <c r="AZ418">
        <v>1024629.875</v>
      </c>
      <c r="BA418">
        <v>996992.34375</v>
      </c>
      <c r="BB418">
        <v>969354.8125</v>
      </c>
      <c r="BC418">
        <v>941717.28125</v>
      </c>
      <c r="BD418">
        <v>914079.75</v>
      </c>
      <c r="BE418">
        <v>903899.78224100196</v>
      </c>
      <c r="BF418">
        <v>893833.18724140897</v>
      </c>
      <c r="BG418">
        <v>883878.70238596795</v>
      </c>
      <c r="BH418">
        <v>874035.07912098104</v>
      </c>
      <c r="BI418">
        <v>864301.082797701</v>
      </c>
      <c r="BJ418">
        <v>854675.492517479</v>
      </c>
      <c r="BK418">
        <v>845157.10097862897</v>
      </c>
      <c r="BL418">
        <v>835744.71432500205</v>
      </c>
      <c r="BM418">
        <v>826437.15199624305</v>
      </c>
      <c r="BN418">
        <v>817233.24657971901</v>
      </c>
      <c r="BO418">
        <v>808131.84366409504</v>
      </c>
      <c r="BP418">
        <v>799131.80169453996</v>
      </c>
      <c r="BQ418">
        <v>790231.99182954698</v>
      </c>
      <c r="BR418">
        <v>781431.29779934499</v>
      </c>
      <c r="BS418">
        <v>772728.61576589104</v>
      </c>
      <c r="BT418">
        <v>764122.85418441903</v>
      </c>
      <c r="BU418">
        <v>755612.933666531</v>
      </c>
      <c r="BV418">
        <v>747197.78684481501</v>
      </c>
      <c r="BW418">
        <v>738876.358238969</v>
      </c>
      <c r="BX418">
        <v>730647.60412341298</v>
      </c>
      <c r="BY418">
        <v>722510.49239638296</v>
      </c>
      <c r="BZ418">
        <v>714464.002450475</v>
      </c>
      <c r="CA418">
        <v>706507.12504463596</v>
      </c>
      <c r="CB418">
        <v>698638.86217757501</v>
      </c>
      <c r="CC418">
        <v>690858.22696259501</v>
      </c>
      <c r="CD418" s="8" t="b">
        <f>IF(ISNUMBER(VLOOKUP(A418,profiles_2021!A:A,1,FALSE)),TRUE,FALSE)</f>
        <v>1</v>
      </c>
      <c r="CE418" t="str">
        <f>INDEX('C5 - Emissions methodology 2018'!$A$2:$K$2628,MATCH($A418,'C5 - Emissions methodology 2018'!$A$2:$A$2628,0),MATCH(CE$1,'C5 - Emissions methodology 2018'!$A$1:$K$1,0))</f>
        <v>Food, beverage &amp; agriculture</v>
      </c>
    </row>
    <row r="419" spans="1:83" x14ac:dyDescent="0.25">
      <c r="A419">
        <v>17322</v>
      </c>
      <c r="B419" t="s">
        <v>492</v>
      </c>
      <c r="C419" t="s">
        <v>39</v>
      </c>
      <c r="D419">
        <v>2011</v>
      </c>
      <c r="E419" t="s">
        <v>117</v>
      </c>
      <c r="F419" t="s">
        <v>54</v>
      </c>
      <c r="G419">
        <v>2014</v>
      </c>
      <c r="H419">
        <v>234130.75</v>
      </c>
      <c r="I419">
        <v>85</v>
      </c>
      <c r="J419">
        <v>2025</v>
      </c>
      <c r="K419">
        <v>34</v>
      </c>
      <c r="L419">
        <v>40</v>
      </c>
      <c r="M419">
        <v>2017</v>
      </c>
      <c r="N419">
        <v>140230.75</v>
      </c>
      <c r="O419" t="s">
        <v>24</v>
      </c>
      <c r="P419">
        <v>3.1789563629487798</v>
      </c>
      <c r="Q419">
        <v>1</v>
      </c>
      <c r="R419" t="s">
        <v>25</v>
      </c>
      <c r="S419">
        <v>154526.29499999899</v>
      </c>
      <c r="T419">
        <v>-1.11368485725649E-2</v>
      </c>
      <c r="AS419">
        <v>234130.75</v>
      </c>
      <c r="AT419">
        <v>202830.75</v>
      </c>
      <c r="AU419">
        <v>171530.75</v>
      </c>
      <c r="AV419">
        <v>140230.75</v>
      </c>
      <c r="AW419">
        <v>142017.69312499999</v>
      </c>
      <c r="AX419">
        <v>143804.63624999899</v>
      </c>
      <c r="AY419">
        <v>145591.579375</v>
      </c>
      <c r="AZ419">
        <v>147378.52249999999</v>
      </c>
      <c r="BA419">
        <v>149165.46562499899</v>
      </c>
      <c r="BB419">
        <v>150952.40875</v>
      </c>
      <c r="BC419">
        <v>152739.35187499999</v>
      </c>
      <c r="BD419">
        <v>154526.29499999899</v>
      </c>
      <c r="BE419">
        <v>152805.35905210499</v>
      </c>
      <c r="BF419">
        <v>151103.58890726499</v>
      </c>
      <c r="BG419">
        <v>149420.771118834</v>
      </c>
      <c r="BH419">
        <v>147756.69461728801</v>
      </c>
      <c r="BI419">
        <v>146111.150683752</v>
      </c>
      <c r="BJ419">
        <v>144483.932923824</v>
      </c>
      <c r="BK419">
        <v>142874.83724168301</v>
      </c>
      <c r="BL419">
        <v>141283.66181449199</v>
      </c>
      <c r="BM419">
        <v>139710.207067087</v>
      </c>
      <c r="BN419">
        <v>138154.275646939</v>
      </c>
      <c r="BO419">
        <v>136615.67239940699</v>
      </c>
      <c r="BP419">
        <v>135094.204343255</v>
      </c>
      <c r="BQ419">
        <v>133589.68064645299</v>
      </c>
      <c r="BR419">
        <v>132101.912602236</v>
      </c>
      <c r="BS419">
        <v>130630.713605439</v>
      </c>
      <c r="BT419">
        <v>129175.899129089</v>
      </c>
      <c r="BU419">
        <v>127737.28670126401</v>
      </c>
      <c r="BV419">
        <v>126314.69588220101</v>
      </c>
      <c r="BW419">
        <v>124907.948241672</v>
      </c>
      <c r="BX419">
        <v>123516.867336594</v>
      </c>
      <c r="BY419">
        <v>122141.27868890901</v>
      </c>
      <c r="BZ419">
        <v>120781.00976369101</v>
      </c>
      <c r="CA419">
        <v>119435.889947512</v>
      </c>
      <c r="CB419">
        <v>118105.750527037</v>
      </c>
      <c r="CC419">
        <v>116790.42466786801</v>
      </c>
      <c r="CD419" s="8" t="b">
        <f>IF(ISNUMBER(VLOOKUP(A419,profiles_2021!A:A,1,FALSE)),TRUE,FALSE)</f>
        <v>1</v>
      </c>
      <c r="CE419" t="str">
        <f>INDEX('C5 - Emissions methodology 2018'!$A$2:$K$2628,MATCH($A419,'C5 - Emissions methodology 2018'!$A$2:$A$2628,0),MATCH(CE$1,'C5 - Emissions methodology 2018'!$A$1:$K$1,0))</f>
        <v>Hospitality</v>
      </c>
    </row>
    <row r="420" spans="1:83" hidden="1" x14ac:dyDescent="0.25">
      <c r="A420">
        <v>36186</v>
      </c>
      <c r="B420" t="s">
        <v>493</v>
      </c>
      <c r="C420" t="s">
        <v>92</v>
      </c>
      <c r="D420">
        <v>2015</v>
      </c>
      <c r="E420" t="s">
        <v>28</v>
      </c>
      <c r="F420" t="s">
        <v>23</v>
      </c>
      <c r="G420">
        <v>2009</v>
      </c>
      <c r="H420">
        <v>838703</v>
      </c>
      <c r="I420">
        <v>100</v>
      </c>
      <c r="J420">
        <v>2020</v>
      </c>
      <c r="K420">
        <v>14</v>
      </c>
      <c r="L420">
        <v>95</v>
      </c>
      <c r="M420">
        <v>2017</v>
      </c>
      <c r="N420">
        <v>727741</v>
      </c>
      <c r="O420" t="s">
        <v>24</v>
      </c>
      <c r="P420">
        <v>2.7854497240585401</v>
      </c>
      <c r="Q420">
        <v>1</v>
      </c>
      <c r="R420" t="s">
        <v>25</v>
      </c>
      <c r="S420">
        <v>721284.58</v>
      </c>
      <c r="T420">
        <v>-1.11368485725649E-2</v>
      </c>
      <c r="AN420">
        <v>838703</v>
      </c>
      <c r="AO420">
        <v>824832.75</v>
      </c>
      <c r="AP420">
        <v>810962.5</v>
      </c>
      <c r="AQ420">
        <v>797092.25</v>
      </c>
      <c r="AR420">
        <v>783222</v>
      </c>
      <c r="AS420">
        <v>769351.75</v>
      </c>
      <c r="AT420">
        <v>755481.5</v>
      </c>
      <c r="AU420">
        <v>741611.25</v>
      </c>
      <c r="AV420">
        <v>727741</v>
      </c>
      <c r="AW420">
        <v>725588.86</v>
      </c>
      <c r="AX420">
        <v>723436.72</v>
      </c>
      <c r="AY420">
        <v>721284.58</v>
      </c>
      <c r="AZ420">
        <v>713251.742854813</v>
      </c>
      <c r="BA420">
        <v>705308.36620052101</v>
      </c>
      <c r="BB420">
        <v>697453.45372918295</v>
      </c>
      <c r="BC420">
        <v>689686.02022858895</v>
      </c>
      <c r="BD420">
        <v>682005.09145868802</v>
      </c>
      <c r="BE420">
        <v>674409.70402939396</v>
      </c>
      <c r="BF420">
        <v>666898.90527975</v>
      </c>
      <c r="BG420">
        <v>659471.75315844105</v>
      </c>
      <c r="BH420">
        <v>652127.31610563095</v>
      </c>
      <c r="BI420">
        <v>644864.67293612997</v>
      </c>
      <c r="BJ420">
        <v>637682.91272384301</v>
      </c>
      <c r="BK420">
        <v>630581.13468752604</v>
      </c>
      <c r="BL420">
        <v>623558.44807779498</v>
      </c>
      <c r="BM420">
        <v>616613.97206540895</v>
      </c>
      <c r="BN420">
        <v>609746.835630788</v>
      </c>
      <c r="BO420">
        <v>602956.17745476798</v>
      </c>
      <c r="BP420">
        <v>596241.14581056102</v>
      </c>
      <c r="BQ420">
        <v>589600.898456936</v>
      </c>
      <c r="BR420">
        <v>583034.60253257304</v>
      </c>
      <c r="BS420">
        <v>576541.43445160205</v>
      </c>
      <c r="BT420">
        <v>570120.579800306</v>
      </c>
      <c r="BU420">
        <v>563771.23323496699</v>
      </c>
      <c r="BV420">
        <v>557492.59838086099</v>
      </c>
      <c r="BW420">
        <v>551283.88773236703</v>
      </c>
      <c r="BX420">
        <v>545144.32255419705</v>
      </c>
      <c r="BY420">
        <v>539073.13278371701</v>
      </c>
      <c r="BZ420">
        <v>533069.55693436705</v>
      </c>
      <c r="CA420">
        <v>527132.842000145</v>
      </c>
      <c r="CB420">
        <v>521262.24336116301</v>
      </c>
      <c r="CC420">
        <v>515457.024690255</v>
      </c>
      <c r="CD420" s="8" t="b">
        <f>IF(ISNUMBER(VLOOKUP(A420,profiles_2021!A:A,1,FALSE)),TRUE,FALSE)</f>
        <v>0</v>
      </c>
      <c r="CE420" t="str">
        <f>INDEX('C5 - Emissions methodology 2018'!$A$2:$K$2628,MATCH($A420,'C5 - Emissions methodology 2018'!$A$2:$A$2628,0),MATCH(CE$1,'C5 - Emissions methodology 2018'!$A$1:$K$1,0))</f>
        <v>Manufacturing</v>
      </c>
    </row>
    <row r="421" spans="1:83" hidden="1" x14ac:dyDescent="0.25">
      <c r="A421">
        <v>17313</v>
      </c>
      <c r="B421" t="s">
        <v>494</v>
      </c>
      <c r="C421" t="s">
        <v>59</v>
      </c>
      <c r="D421">
        <v>2016</v>
      </c>
      <c r="E421" t="s">
        <v>22</v>
      </c>
      <c r="F421" t="s">
        <v>23</v>
      </c>
      <c r="G421">
        <v>2017</v>
      </c>
      <c r="H421">
        <v>36649</v>
      </c>
      <c r="I421">
        <v>100</v>
      </c>
      <c r="J421">
        <v>2018</v>
      </c>
      <c r="K421">
        <v>1</v>
      </c>
      <c r="L421">
        <v>71.400000000000006</v>
      </c>
      <c r="M421">
        <v>2018</v>
      </c>
      <c r="N421">
        <v>36291</v>
      </c>
      <c r="O421" t="s">
        <v>24</v>
      </c>
      <c r="P421">
        <v>2.6543938730024399</v>
      </c>
      <c r="Q421">
        <v>1</v>
      </c>
      <c r="R421" t="s">
        <v>25</v>
      </c>
      <c r="S421">
        <v>36282.51</v>
      </c>
      <c r="T421">
        <v>-1.11368485725649E-2</v>
      </c>
      <c r="AV421">
        <v>36649</v>
      </c>
      <c r="AW421">
        <v>36282.51</v>
      </c>
      <c r="AX421">
        <v>35878.437180297398</v>
      </c>
      <c r="AY421">
        <v>35478.864458400101</v>
      </c>
      <c r="AZ421">
        <v>35083.7417174004</v>
      </c>
      <c r="BA421">
        <v>34693.0193985347</v>
      </c>
      <c r="BB421">
        <v>34306.648494968198</v>
      </c>
      <c r="BC421">
        <v>33924.580545647499</v>
      </c>
      <c r="BD421">
        <v>33546.767629222799</v>
      </c>
      <c r="BE421">
        <v>33173.162358037203</v>
      </c>
      <c r="BF421">
        <v>32803.717872182599</v>
      </c>
      <c r="BG421">
        <v>32438.387833623001</v>
      </c>
      <c r="BH421">
        <v>32077.126420381799</v>
      </c>
      <c r="BI421">
        <v>31719.8883207949</v>
      </c>
      <c r="BJ421">
        <v>31366.6287278276</v>
      </c>
      <c r="BK421">
        <v>31017.3033334539</v>
      </c>
      <c r="BL421">
        <v>30671.868323099901</v>
      </c>
      <c r="BM421">
        <v>30330.280370147899</v>
      </c>
      <c r="BN421">
        <v>29992.496630502101</v>
      </c>
      <c r="BO421">
        <v>29658.4747372151</v>
      </c>
      <c r="BP421">
        <v>29328.172795173399</v>
      </c>
      <c r="BQ421">
        <v>29001.549375843599</v>
      </c>
      <c r="BR421">
        <v>28678.563512075001</v>
      </c>
      <c r="BS421">
        <v>28359.174692962399</v>
      </c>
      <c r="BT421">
        <v>28043.342858763899</v>
      </c>
      <c r="BU421">
        <v>27731.028395877402</v>
      </c>
      <c r="BV421">
        <v>27422.192131871001</v>
      </c>
      <c r="BW421">
        <v>27116.7953305706</v>
      </c>
      <c r="BX421">
        <v>26814.799687200801</v>
      </c>
      <c r="BY421">
        <v>26516.167323580699</v>
      </c>
      <c r="BZ421">
        <v>26220.860783373199</v>
      </c>
      <c r="CA421">
        <v>25928.843027386501</v>
      </c>
      <c r="CB421">
        <v>25640.0774289287</v>
      </c>
      <c r="CC421">
        <v>25354.527769213899</v>
      </c>
      <c r="CD421" s="8" t="b">
        <f>IF(ISNUMBER(VLOOKUP(A421,profiles_2021!A:A,1,FALSE)),TRUE,FALSE)</f>
        <v>0</v>
      </c>
      <c r="CE421" t="str">
        <f>INDEX('C5 - Emissions methodology 2018'!$A$2:$K$2628,MATCH($A421,'C5 - Emissions methodology 2018'!$A$2:$A$2628,0),MATCH(CE$1,'C5 - Emissions methodology 2018'!$A$1:$K$1,0))</f>
        <v>Services</v>
      </c>
    </row>
    <row r="422" spans="1:83" hidden="1" x14ac:dyDescent="0.25">
      <c r="A422">
        <v>52425</v>
      </c>
      <c r="B422" t="s">
        <v>495</v>
      </c>
      <c r="C422" t="s">
        <v>27</v>
      </c>
      <c r="D422">
        <v>2017</v>
      </c>
      <c r="E422" t="s">
        <v>49</v>
      </c>
      <c r="F422" t="s">
        <v>50</v>
      </c>
      <c r="G422">
        <v>2017</v>
      </c>
      <c r="H422">
        <v>140.6</v>
      </c>
      <c r="I422">
        <v>100</v>
      </c>
      <c r="J422">
        <v>2018</v>
      </c>
      <c r="K422">
        <v>14.6</v>
      </c>
      <c r="L422">
        <v>90</v>
      </c>
      <c r="M422">
        <v>2018</v>
      </c>
      <c r="N422">
        <v>122.12515999999999</v>
      </c>
      <c r="O422" t="s">
        <v>24</v>
      </c>
      <c r="P422">
        <v>2.4603902579624402</v>
      </c>
      <c r="Q422">
        <v>1</v>
      </c>
      <c r="R422" t="s">
        <v>25</v>
      </c>
      <c r="S422">
        <v>120.0724</v>
      </c>
      <c r="T422">
        <v>-1.11368485725649E-2</v>
      </c>
      <c r="AV422">
        <v>140.6</v>
      </c>
      <c r="AW422">
        <v>120.0724</v>
      </c>
      <c r="AX422">
        <v>118.73517186345499</v>
      </c>
      <c r="AY422">
        <v>117.41283623417399</v>
      </c>
      <c r="AZ422">
        <v>116.105227256559</v>
      </c>
      <c r="BA422">
        <v>114.812180922119</v>
      </c>
      <c r="BB422">
        <v>113.533535048904</v>
      </c>
      <c r="BC422">
        <v>112.269129261156</v>
      </c>
      <c r="BD422">
        <v>111.018804969201</v>
      </c>
      <c r="BE422">
        <v>109.78240534955199</v>
      </c>
      <c r="BF422">
        <v>108.559775325242</v>
      </c>
      <c r="BG422">
        <v>107.35076154637299</v>
      </c>
      <c r="BH422">
        <v>106.155212370882</v>
      </c>
      <c r="BI422">
        <v>104.972977845519</v>
      </c>
      <c r="BJ422">
        <v>103.80390968704199</v>
      </c>
      <c r="BK422">
        <v>102.647861263617</v>
      </c>
      <c r="BL422">
        <v>101.50468757642599</v>
      </c>
      <c r="BM422">
        <v>100.374245241482</v>
      </c>
      <c r="BN422">
        <v>99.256392471642798</v>
      </c>
      <c r="BO422">
        <v>98.150989058827093</v>
      </c>
      <c r="BP422">
        <v>97.057896356431399</v>
      </c>
      <c r="BQ422">
        <v>95.976977261938103</v>
      </c>
      <c r="BR422">
        <v>94.908096199719395</v>
      </c>
      <c r="BS422">
        <v>93.851119104032705</v>
      </c>
      <c r="BT422">
        <v>92.805913402205405</v>
      </c>
      <c r="BU422">
        <v>91.772347998006396</v>
      </c>
      <c r="BV422">
        <v>90.7502932552039</v>
      </c>
      <c r="BW422">
        <v>89.739620981304796</v>
      </c>
      <c r="BX422">
        <v>88.740204411476697</v>
      </c>
      <c r="BY422">
        <v>87.751918192647594</v>
      </c>
      <c r="BZ422">
        <v>86.774638367783993</v>
      </c>
      <c r="CA422">
        <v>85.808242360342902</v>
      </c>
      <c r="CB422">
        <v>84.852608958897804</v>
      </c>
      <c r="CC422">
        <v>83.9076183019355</v>
      </c>
      <c r="CD422" s="8" t="b">
        <f>IF(ISNUMBER(VLOOKUP(A422,profiles_2021!A:A,1,FALSE)),TRUE,FALSE)</f>
        <v>0</v>
      </c>
      <c r="CE422" t="str">
        <f>INDEX('C5 - Emissions methodology 2018'!$A$2:$K$2628,MATCH($A422,'C5 - Emissions methodology 2018'!$A$2:$A$2628,0),MATCH(CE$1,'C5 - Emissions methodology 2018'!$A$1:$K$1,0))</f>
        <v>Manufacturing</v>
      </c>
    </row>
    <row r="423" spans="1:83" x14ac:dyDescent="0.25">
      <c r="A423">
        <v>17367</v>
      </c>
      <c r="B423" t="s">
        <v>496</v>
      </c>
      <c r="C423" t="s">
        <v>59</v>
      </c>
      <c r="D423">
        <v>2016</v>
      </c>
      <c r="E423" t="s">
        <v>22</v>
      </c>
      <c r="F423" t="s">
        <v>23</v>
      </c>
      <c r="G423">
        <v>2015</v>
      </c>
      <c r="H423">
        <v>1605947</v>
      </c>
      <c r="I423">
        <v>100</v>
      </c>
      <c r="J423">
        <v>2020</v>
      </c>
      <c r="K423">
        <v>5</v>
      </c>
      <c r="L423">
        <v>100</v>
      </c>
      <c r="M423">
        <v>2018</v>
      </c>
      <c r="N423">
        <v>1525649.65</v>
      </c>
      <c r="O423" t="s">
        <v>24</v>
      </c>
      <c r="P423">
        <v>2.6955264483585402</v>
      </c>
      <c r="Q423">
        <v>1</v>
      </c>
      <c r="R423" t="s">
        <v>25</v>
      </c>
      <c r="S423">
        <v>1525649.65</v>
      </c>
      <c r="T423">
        <v>-1.11368485725649E-2</v>
      </c>
      <c r="AT423">
        <v>1605947</v>
      </c>
      <c r="AU423">
        <v>1579181.21666666</v>
      </c>
      <c r="AV423">
        <v>1552415.4333333301</v>
      </c>
      <c r="AW423">
        <v>1525649.65</v>
      </c>
      <c r="AX423">
        <v>1525649.65</v>
      </c>
      <c r="AY423">
        <v>1525649.65</v>
      </c>
      <c r="AZ423">
        <v>1508658.7208731601</v>
      </c>
      <c r="BA423">
        <v>1491857.0171511101</v>
      </c>
      <c r="BB423">
        <v>1475242.4314591801</v>
      </c>
      <c r="BC423">
        <v>1458812.8798922</v>
      </c>
      <c r="BD423">
        <v>1442566.30175313</v>
      </c>
      <c r="BE423">
        <v>1426500.6592946199</v>
      </c>
      <c r="BF423">
        <v>1410613.9374634</v>
      </c>
      <c r="BG423">
        <v>1394904.1436475201</v>
      </c>
      <c r="BH423">
        <v>1379369.3074264701</v>
      </c>
      <c r="BI423">
        <v>1364007.4803240199</v>
      </c>
      <c r="BJ423">
        <v>1348816.7355638</v>
      </c>
      <c r="BK423">
        <v>1333795.16782769</v>
      </c>
      <c r="BL423">
        <v>1318940.89301677</v>
      </c>
      <c r="BM423">
        <v>1304252.0480150799</v>
      </c>
      <c r="BN423">
        <v>1289726.7904558801</v>
      </c>
      <c r="BO423">
        <v>1275363.29849059</v>
      </c>
      <c r="BP423">
        <v>1261159.7705603</v>
      </c>
      <c r="BQ423">
        <v>1247114.4251697499</v>
      </c>
      <c r="BR423">
        <v>1233225.5006639799</v>
      </c>
      <c r="BS423">
        <v>1219491.25500726</v>
      </c>
      <c r="BT423">
        <v>1205909.96556467</v>
      </c>
      <c r="BU423">
        <v>1192479.9288860301</v>
      </c>
      <c r="BV423">
        <v>1179199.46049221</v>
      </c>
      <c r="BW423">
        <v>1166066.8946638501</v>
      </c>
      <c r="BX423">
        <v>1153080.5842325001</v>
      </c>
      <c r="BY423">
        <v>1140238.9003739399</v>
      </c>
      <c r="BZ423">
        <v>1127540.23240393</v>
      </c>
      <c r="CA423">
        <v>1114982.9875761699</v>
      </c>
      <c r="CB423">
        <v>1102565.59088255</v>
      </c>
      <c r="CC423">
        <v>1090286.4848555699</v>
      </c>
      <c r="CD423" s="8" t="b">
        <f>IF(ISNUMBER(VLOOKUP(A423,profiles_2021!A:A,1,FALSE)),TRUE,FALSE)</f>
        <v>1</v>
      </c>
      <c r="CE423" t="str">
        <f>INDEX('C5 - Emissions methodology 2018'!$A$2:$K$2628,MATCH($A423,'C5 - Emissions methodology 2018'!$A$2:$A$2628,0),MATCH(CE$1,'C5 - Emissions methodology 2018'!$A$1:$K$1,0))</f>
        <v>Manufacturing</v>
      </c>
    </row>
    <row r="424" spans="1:83" hidden="1" x14ac:dyDescent="0.25">
      <c r="A424">
        <v>58298</v>
      </c>
      <c r="B424" t="s">
        <v>497</v>
      </c>
      <c r="C424" t="s">
        <v>48</v>
      </c>
      <c r="D424">
        <v>2016</v>
      </c>
      <c r="E424" t="s">
        <v>49</v>
      </c>
      <c r="F424" t="s">
        <v>50</v>
      </c>
      <c r="G424">
        <v>2015</v>
      </c>
      <c r="H424">
        <v>11212</v>
      </c>
      <c r="I424">
        <v>100</v>
      </c>
      <c r="J424">
        <v>2021</v>
      </c>
      <c r="K424">
        <v>0</v>
      </c>
      <c r="L424">
        <v>100</v>
      </c>
      <c r="M424">
        <v>2017</v>
      </c>
      <c r="N424">
        <v>11212</v>
      </c>
      <c r="O424" t="s">
        <v>24</v>
      </c>
      <c r="P424">
        <v>2.3158547797365898</v>
      </c>
      <c r="Q424">
        <v>1</v>
      </c>
      <c r="R424" t="s">
        <v>25</v>
      </c>
      <c r="S424">
        <v>11212</v>
      </c>
      <c r="T424">
        <v>-1.11368485725649E-2</v>
      </c>
      <c r="AT424">
        <v>11212</v>
      </c>
      <c r="AU424">
        <v>11212</v>
      </c>
      <c r="AV424">
        <v>11212</v>
      </c>
      <c r="AW424">
        <v>11212</v>
      </c>
      <c r="AX424">
        <v>11212</v>
      </c>
      <c r="AY424">
        <v>11212</v>
      </c>
      <c r="AZ424">
        <v>11212</v>
      </c>
      <c r="BA424">
        <v>11087.1336538044</v>
      </c>
      <c r="BB424">
        <v>10963.6579251981</v>
      </c>
      <c r="BC424">
        <v>10841.557327083799</v>
      </c>
      <c r="BD424">
        <v>10720.8165448413</v>
      </c>
      <c r="BE424">
        <v>10601.4204344072</v>
      </c>
      <c r="BF424">
        <v>10483.3540203751</v>
      </c>
      <c r="BG424">
        <v>10366.6024941176</v>
      </c>
      <c r="BH424">
        <v>10251.1512119286</v>
      </c>
      <c r="BI424">
        <v>10136.9856931869</v>
      </c>
      <c r="BJ424">
        <v>10024.0916185396</v>
      </c>
      <c r="BK424">
        <v>9912.4548281064508</v>
      </c>
      <c r="BL424">
        <v>9802.0613197034399</v>
      </c>
      <c r="BM424">
        <v>9692.8972470869103</v>
      </c>
      <c r="BN424">
        <v>9584.9489182166708</v>
      </c>
      <c r="BO424">
        <v>9478.2027935387196</v>
      </c>
      <c r="BP424">
        <v>9372.6454842870207</v>
      </c>
      <c r="BQ424">
        <v>9268.2637508041807</v>
      </c>
      <c r="BR424">
        <v>9165.0445008808802</v>
      </c>
      <c r="BS424">
        <v>9062.97478811375</v>
      </c>
      <c r="BT424">
        <v>8962.0418102815493</v>
      </c>
      <c r="BU424">
        <v>8862.2329077394497</v>
      </c>
      <c r="BV424">
        <v>8763.5355618311496</v>
      </c>
      <c r="BW424">
        <v>8665.9373933187508</v>
      </c>
      <c r="BX424">
        <v>8569.4261608300294</v>
      </c>
      <c r="BY424">
        <v>8473.9897593230908</v>
      </c>
      <c r="BZ424">
        <v>8379.6162185680496</v>
      </c>
      <c r="CA424">
        <v>8286.2937016456508</v>
      </c>
      <c r="CB424">
        <v>8194.0105034626195</v>
      </c>
      <c r="CC424">
        <v>8102.7550492835499</v>
      </c>
      <c r="CD424" s="8" t="b">
        <f>IF(ISNUMBER(VLOOKUP(A424,profiles_2021!A:A,1,FALSE)),TRUE,FALSE)</f>
        <v>0</v>
      </c>
      <c r="CE424" t="str">
        <f>INDEX('C5 - Emissions methodology 2018'!$A$2:$K$2628,MATCH($A424,'C5 - Emissions methodology 2018'!$A$2:$A$2628,0),MATCH(CE$1,'C5 - Emissions methodology 2018'!$A$1:$K$1,0))</f>
        <v>Materials</v>
      </c>
    </row>
    <row r="425" spans="1:83" hidden="1" x14ac:dyDescent="0.25">
      <c r="A425">
        <v>18413</v>
      </c>
      <c r="B425" t="s">
        <v>498</v>
      </c>
      <c r="C425" t="s">
        <v>155</v>
      </c>
      <c r="D425">
        <v>2016</v>
      </c>
      <c r="E425" t="s">
        <v>88</v>
      </c>
      <c r="F425" t="s">
        <v>54</v>
      </c>
      <c r="G425">
        <v>2016</v>
      </c>
      <c r="H425">
        <v>27109</v>
      </c>
      <c r="I425">
        <v>100</v>
      </c>
      <c r="J425">
        <v>2025</v>
      </c>
      <c r="K425">
        <v>11</v>
      </c>
      <c r="L425">
        <v>45</v>
      </c>
      <c r="M425">
        <v>2017</v>
      </c>
      <c r="N425">
        <v>25767.104500000001</v>
      </c>
      <c r="O425" t="s">
        <v>24</v>
      </c>
      <c r="P425">
        <v>3.0978075889487799</v>
      </c>
      <c r="Q425">
        <v>1</v>
      </c>
      <c r="R425" t="s">
        <v>25</v>
      </c>
      <c r="S425">
        <v>24127.01</v>
      </c>
      <c r="T425">
        <v>-1.11368485725649E-2</v>
      </c>
      <c r="AU425">
        <v>27109</v>
      </c>
      <c r="AV425">
        <v>25767.104500000001</v>
      </c>
      <c r="AW425">
        <v>25562.0926875</v>
      </c>
      <c r="AX425">
        <v>25357.080875</v>
      </c>
      <c r="AY425">
        <v>25152.069062499999</v>
      </c>
      <c r="AZ425">
        <v>24947.057250000002</v>
      </c>
      <c r="BA425">
        <v>24742.045437500001</v>
      </c>
      <c r="BB425">
        <v>24537.033625</v>
      </c>
      <c r="BC425">
        <v>24332.021812499999</v>
      </c>
      <c r="BD425">
        <v>24127.01</v>
      </c>
      <c r="BE425">
        <v>23858.311143121198</v>
      </c>
      <c r="BF425">
        <v>23592.604744723099</v>
      </c>
      <c r="BG425">
        <v>23329.857478248799</v>
      </c>
      <c r="BH425">
        <v>23070.036388294</v>
      </c>
      <c r="BI425">
        <v>22813.108886474001</v>
      </c>
      <c r="BJ425">
        <v>22559.042747335901</v>
      </c>
      <c r="BK425">
        <v>22307.806104316802</v>
      </c>
      <c r="BL425">
        <v>22059.367445746899</v>
      </c>
      <c r="BM425">
        <v>21813.695610897001</v>
      </c>
      <c r="BN425">
        <v>21570.759786070401</v>
      </c>
      <c r="BO425">
        <v>21330.529500737801</v>
      </c>
      <c r="BP425">
        <v>21092.9746237154</v>
      </c>
      <c r="BQ425">
        <v>20858.065359386201</v>
      </c>
      <c r="BR425">
        <v>20625.772243962001</v>
      </c>
      <c r="BS425">
        <v>20396.0661417888</v>
      </c>
      <c r="BT425">
        <v>20168.918241691699</v>
      </c>
      <c r="BU425">
        <v>19944.300053361501</v>
      </c>
      <c r="BV425">
        <v>19722.183403781401</v>
      </c>
      <c r="BW425">
        <v>19502.540433693201</v>
      </c>
      <c r="BX425">
        <v>19285.3435941028</v>
      </c>
      <c r="BY425">
        <v>19070.565642825401</v>
      </c>
      <c r="BZ425">
        <v>18858.179641068102</v>
      </c>
      <c r="CA425">
        <v>18648.1589500513</v>
      </c>
      <c r="CB425">
        <v>18440.477227667401</v>
      </c>
      <c r="CC425">
        <v>18235.108425177099</v>
      </c>
      <c r="CD425" s="8" t="b">
        <f>IF(ISNUMBER(VLOOKUP(A425,profiles_2021!A:A,1,FALSE)),TRUE,FALSE)</f>
        <v>0</v>
      </c>
      <c r="CE425" t="str">
        <f>INDEX('C5 - Emissions methodology 2018'!$A$2:$K$2628,MATCH($A425,'C5 - Emissions methodology 2018'!$A$2:$A$2628,0),MATCH(CE$1,'C5 - Emissions methodology 2018'!$A$1:$K$1,0))</f>
        <v>Services</v>
      </c>
    </row>
    <row r="426" spans="1:83" x14ac:dyDescent="0.25">
      <c r="A426">
        <v>17628</v>
      </c>
      <c r="B426" t="s">
        <v>499</v>
      </c>
      <c r="C426" t="s">
        <v>21</v>
      </c>
      <c r="D426">
        <v>2016</v>
      </c>
      <c r="E426" t="s">
        <v>22</v>
      </c>
      <c r="F426" t="s">
        <v>23</v>
      </c>
      <c r="G426">
        <v>2016</v>
      </c>
      <c r="H426">
        <v>2809</v>
      </c>
      <c r="I426">
        <v>100</v>
      </c>
      <c r="J426">
        <v>2020</v>
      </c>
      <c r="K426">
        <v>50</v>
      </c>
      <c r="L426">
        <v>100</v>
      </c>
      <c r="M426">
        <v>2017</v>
      </c>
      <c r="N426">
        <v>1404.5</v>
      </c>
      <c r="O426" t="s">
        <v>24</v>
      </c>
      <c r="P426">
        <v>3.14536613455854</v>
      </c>
      <c r="Q426">
        <v>1</v>
      </c>
      <c r="R426" t="s">
        <v>25</v>
      </c>
      <c r="S426">
        <v>1404.5</v>
      </c>
      <c r="T426">
        <v>-1.11368485725649E-2</v>
      </c>
      <c r="AU426">
        <v>2809</v>
      </c>
      <c r="AV426">
        <v>1404.5</v>
      </c>
      <c r="AW426">
        <v>1404.5</v>
      </c>
      <c r="AX426">
        <v>1404.5</v>
      </c>
      <c r="AY426">
        <v>1404.5</v>
      </c>
      <c r="AZ426">
        <v>1388.8582961798299</v>
      </c>
      <c r="BA426">
        <v>1373.39079164652</v>
      </c>
      <c r="BB426">
        <v>1358.095546369</v>
      </c>
      <c r="BC426">
        <v>1342.9706419220099</v>
      </c>
      <c r="BD426">
        <v>1328.0141812455299</v>
      </c>
      <c r="BE426">
        <v>1313.22428840678</v>
      </c>
      <c r="BF426">
        <v>1298.5991083649801</v>
      </c>
      <c r="BG426">
        <v>1284.13680673865</v>
      </c>
      <c r="BH426">
        <v>1269.8355695755399</v>
      </c>
      <c r="BI426">
        <v>1255.69360312512</v>
      </c>
      <c r="BJ426">
        <v>1241.70913361358</v>
      </c>
      <c r="BK426">
        <v>1227.88040702135</v>
      </c>
      <c r="BL426">
        <v>1214.20568886314</v>
      </c>
      <c r="BM426">
        <v>1200.68326397032</v>
      </c>
      <c r="BN426">
        <v>1187.3114362758699</v>
      </c>
      <c r="BO426">
        <v>1174.08852860159</v>
      </c>
      <c r="BP426">
        <v>1161.0128824477699</v>
      </c>
      <c r="BQ426">
        <v>1148.0828577851501</v>
      </c>
      <c r="BR426">
        <v>1135.29683284924</v>
      </c>
      <c r="BS426">
        <v>1122.6532039368899</v>
      </c>
      <c r="BT426">
        <v>1110.1503852051401</v>
      </c>
      <c r="BU426">
        <v>1097.78680847233</v>
      </c>
      <c r="BV426">
        <v>1085.56092302142</v>
      </c>
      <c r="BW426">
        <v>1073.4711954054401</v>
      </c>
      <c r="BX426">
        <v>1061.51610925519</v>
      </c>
      <c r="BY426">
        <v>1049.6941650890799</v>
      </c>
      <c r="BZ426">
        <v>1038.00388012498</v>
      </c>
      <c r="CA426">
        <v>1026.4437880942901</v>
      </c>
      <c r="CB426">
        <v>1015.0124390580399</v>
      </c>
      <c r="CC426">
        <v>1003.70839922498</v>
      </c>
      <c r="CD426" s="8" t="b">
        <f>IF(ISNUMBER(VLOOKUP(A426,profiles_2021!A:A,1,FALSE)),TRUE,FALSE)</f>
        <v>1</v>
      </c>
      <c r="CE426">
        <f>INDEX('C5 - Emissions methodology 2018'!$A$2:$K$2628,MATCH($A426,'C5 - Emissions methodology 2018'!$A$2:$A$2628,0),MATCH(CE$1,'C5 - Emissions methodology 2018'!$A$1:$K$1,0))</f>
        <v>0</v>
      </c>
    </row>
    <row r="427" spans="1:83" hidden="1" x14ac:dyDescent="0.25">
      <c r="A427">
        <v>17637</v>
      </c>
      <c r="B427" t="s">
        <v>500</v>
      </c>
      <c r="C427" t="s">
        <v>211</v>
      </c>
      <c r="D427">
        <v>2015</v>
      </c>
      <c r="E427" t="s">
        <v>44</v>
      </c>
      <c r="F427" t="s">
        <v>33</v>
      </c>
      <c r="G427">
        <v>2014</v>
      </c>
      <c r="H427">
        <v>283314</v>
      </c>
      <c r="I427">
        <v>100</v>
      </c>
      <c r="J427">
        <v>2020</v>
      </c>
      <c r="K427">
        <v>22</v>
      </c>
      <c r="L427">
        <v>100</v>
      </c>
      <c r="M427">
        <v>2017</v>
      </c>
      <c r="N427">
        <v>220984.92</v>
      </c>
      <c r="O427" t="s">
        <v>24</v>
      </c>
      <c r="P427">
        <v>2.5353941850585402</v>
      </c>
      <c r="Q427">
        <v>1</v>
      </c>
      <c r="R427" t="s">
        <v>25</v>
      </c>
      <c r="S427">
        <v>220984.92</v>
      </c>
      <c r="T427">
        <v>-1.11368485725649E-2</v>
      </c>
      <c r="AS427">
        <v>283314</v>
      </c>
      <c r="AT427">
        <v>262537.64</v>
      </c>
      <c r="AU427">
        <v>241761.28</v>
      </c>
      <c r="AV427">
        <v>220984.92</v>
      </c>
      <c r="AW427">
        <v>220984.92</v>
      </c>
      <c r="AX427">
        <v>220984.92</v>
      </c>
      <c r="AY427">
        <v>220984.92</v>
      </c>
      <c r="AZ427">
        <v>218523.84440913901</v>
      </c>
      <c r="BA427">
        <v>216090.17744445999</v>
      </c>
      <c r="BB427">
        <v>213683.61386024201</v>
      </c>
      <c r="BC427">
        <v>211303.85181024199</v>
      </c>
      <c r="BD427">
        <v>208950.59280983199</v>
      </c>
      <c r="BE427">
        <v>206623.54169856099</v>
      </c>
      <c r="BF427">
        <v>204322.406603137</v>
      </c>
      <c r="BG427">
        <v>202046.89890081601</v>
      </c>
      <c r="BH427">
        <v>199796.73318320099</v>
      </c>
      <c r="BI427">
        <v>197571.627220447</v>
      </c>
      <c r="BJ427">
        <v>195371.301925857</v>
      </c>
      <c r="BK427">
        <v>193195.48132088399</v>
      </c>
      <c r="BL427">
        <v>191043.89250051</v>
      </c>
      <c r="BM427">
        <v>188916.26559901799</v>
      </c>
      <c r="BN427">
        <v>186812.333756148</v>
      </c>
      <c r="BO427">
        <v>184731.833083618</v>
      </c>
      <c r="BP427">
        <v>182674.50263203299</v>
      </c>
      <c r="BQ427">
        <v>180640.084358152</v>
      </c>
      <c r="BR427">
        <v>178628.32309252</v>
      </c>
      <c r="BS427">
        <v>176638.966507467</v>
      </c>
      <c r="BT427">
        <v>174671.76508545899</v>
      </c>
      <c r="BU427">
        <v>172726.47208780001</v>
      </c>
      <c r="BV427">
        <v>170802.84352368399</v>
      </c>
      <c r="BW427">
        <v>168900.63811959801</v>
      </c>
      <c r="BX427">
        <v>167019.61728904999</v>
      </c>
      <c r="BY427">
        <v>165159.545102654</v>
      </c>
      <c r="BZ427">
        <v>163320.188258532</v>
      </c>
      <c r="CA427">
        <v>161501.316053054</v>
      </c>
      <c r="CB427">
        <v>159702.700351901</v>
      </c>
      <c r="CC427">
        <v>157924.115561452</v>
      </c>
      <c r="CD427" s="8" t="b">
        <f>IF(ISNUMBER(VLOOKUP(A427,profiles_2021!A:A,1,FALSE)),TRUE,FALSE)</f>
        <v>0</v>
      </c>
      <c r="CE427" t="str">
        <f>INDEX('C5 - Emissions methodology 2018'!$A$2:$K$2628,MATCH($A427,'C5 - Emissions methodology 2018'!$A$2:$A$2628,0),MATCH(CE$1,'C5 - Emissions methodology 2018'!$A$1:$K$1,0))</f>
        <v>Services</v>
      </c>
    </row>
    <row r="428" spans="1:83" x14ac:dyDescent="0.25">
      <c r="A428">
        <v>17673</v>
      </c>
      <c r="B428" t="s">
        <v>501</v>
      </c>
      <c r="C428" t="s">
        <v>27</v>
      </c>
      <c r="D428">
        <v>2017</v>
      </c>
      <c r="E428" t="s">
        <v>22</v>
      </c>
      <c r="F428" t="s">
        <v>23</v>
      </c>
      <c r="G428">
        <v>2015</v>
      </c>
      <c r="H428">
        <v>379402</v>
      </c>
      <c r="I428">
        <v>100</v>
      </c>
      <c r="J428">
        <v>2030</v>
      </c>
      <c r="K428">
        <v>100</v>
      </c>
      <c r="L428">
        <v>0</v>
      </c>
      <c r="M428">
        <v>2017</v>
      </c>
      <c r="N428">
        <v>379402</v>
      </c>
      <c r="O428" t="s">
        <v>45</v>
      </c>
      <c r="P428">
        <v>3.65028184263902</v>
      </c>
      <c r="Q428">
        <v>1</v>
      </c>
      <c r="R428" t="s">
        <v>25</v>
      </c>
      <c r="S428">
        <v>0</v>
      </c>
      <c r="T428">
        <v>-1.11368485725649E-2</v>
      </c>
      <c r="AT428">
        <v>379402</v>
      </c>
      <c r="AU428">
        <v>379402</v>
      </c>
      <c r="AV428">
        <v>379402</v>
      </c>
      <c r="AW428">
        <v>350217.23076922999</v>
      </c>
      <c r="AX428">
        <v>321032.46153846098</v>
      </c>
      <c r="AY428">
        <v>291847.69230769202</v>
      </c>
      <c r="AZ428">
        <v>262662.92307692301</v>
      </c>
      <c r="BA428">
        <v>233478.153846153</v>
      </c>
      <c r="BB428">
        <v>204293.38461538401</v>
      </c>
      <c r="BC428">
        <v>175108.615384615</v>
      </c>
      <c r="BD428">
        <v>145923.84615384601</v>
      </c>
      <c r="BE428">
        <v>116739.07692307601</v>
      </c>
      <c r="BF428">
        <v>87554.307692307601</v>
      </c>
      <c r="BG428">
        <v>58369.538461538403</v>
      </c>
      <c r="BH428">
        <v>29184.7692307691</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s="8" t="b">
        <f>IF(ISNUMBER(VLOOKUP(A428,profiles_2021!A:A,1,FALSE)),TRUE,FALSE)</f>
        <v>1</v>
      </c>
      <c r="CE428" t="str">
        <f>INDEX('C5 - Emissions methodology 2018'!$A$2:$K$2628,MATCH($A428,'C5 - Emissions methodology 2018'!$A$2:$A$2628,0),MATCH(CE$1,'C5 - Emissions methodology 2018'!$A$1:$K$1,0))</f>
        <v>Manufacturing</v>
      </c>
    </row>
    <row r="429" spans="1:83" x14ac:dyDescent="0.25">
      <c r="A429">
        <v>22352</v>
      </c>
      <c r="B429" t="s">
        <v>502</v>
      </c>
      <c r="C429" t="s">
        <v>252</v>
      </c>
      <c r="D429">
        <v>2018</v>
      </c>
      <c r="E429" t="s">
        <v>28</v>
      </c>
      <c r="F429" t="s">
        <v>23</v>
      </c>
      <c r="G429">
        <v>2018</v>
      </c>
      <c r="H429">
        <v>1426881.2</v>
      </c>
      <c r="I429">
        <v>100</v>
      </c>
      <c r="J429">
        <v>2030</v>
      </c>
      <c r="K429">
        <v>100</v>
      </c>
      <c r="L429">
        <v>0</v>
      </c>
      <c r="M429">
        <v>2018</v>
      </c>
      <c r="N429">
        <v>1426881.2</v>
      </c>
      <c r="O429" t="s">
        <v>24</v>
      </c>
      <c r="P429">
        <v>3.65038659055902</v>
      </c>
      <c r="Q429">
        <v>1</v>
      </c>
      <c r="R429" t="s">
        <v>25</v>
      </c>
      <c r="S429">
        <v>0</v>
      </c>
      <c r="T429">
        <v>-1.11368485725649E-2</v>
      </c>
      <c r="AW429">
        <v>1426881.2</v>
      </c>
      <c r="AX429">
        <v>1307974.4333333301</v>
      </c>
      <c r="AY429">
        <v>1189067.66666666</v>
      </c>
      <c r="AZ429">
        <v>1070160.8999999999</v>
      </c>
      <c r="BA429">
        <v>951254.13333333295</v>
      </c>
      <c r="BB429">
        <v>832347.366666666</v>
      </c>
      <c r="BC429">
        <v>713440.6</v>
      </c>
      <c r="BD429">
        <v>594533.83333333302</v>
      </c>
      <c r="BE429">
        <v>475627.06666666601</v>
      </c>
      <c r="BF429">
        <v>356720.3</v>
      </c>
      <c r="BG429">
        <v>237813.53333333301</v>
      </c>
      <c r="BH429">
        <v>118906.76666666599</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s="8" t="b">
        <f>IF(ISNUMBER(VLOOKUP(A429,profiles_2021!A:A,1,FALSE)),TRUE,FALSE)</f>
        <v>1</v>
      </c>
      <c r="CE429" t="str">
        <f>INDEX('C5 - Emissions methodology 2018'!$A$2:$K$2628,MATCH($A429,'C5 - Emissions methodology 2018'!$A$2:$A$2628,0),MATCH(CE$1,'C5 - Emissions methodology 2018'!$A$1:$K$1,0))</f>
        <v>Services</v>
      </c>
    </row>
    <row r="430" spans="1:83" hidden="1" x14ac:dyDescent="0.25">
      <c r="A430">
        <v>17873</v>
      </c>
      <c r="B430" t="s">
        <v>503</v>
      </c>
      <c r="C430" t="s">
        <v>39</v>
      </c>
      <c r="D430">
        <v>2015</v>
      </c>
      <c r="E430" t="s">
        <v>22</v>
      </c>
      <c r="F430" t="s">
        <v>23</v>
      </c>
      <c r="G430">
        <v>2014</v>
      </c>
      <c r="H430">
        <v>7883761</v>
      </c>
      <c r="I430">
        <v>100</v>
      </c>
      <c r="J430">
        <v>2030</v>
      </c>
      <c r="K430">
        <v>30</v>
      </c>
      <c r="L430">
        <v>44.6</v>
      </c>
      <c r="M430">
        <v>2017</v>
      </c>
      <c r="N430">
        <v>6828913.7781999996</v>
      </c>
      <c r="O430" t="s">
        <v>24</v>
      </c>
      <c r="P430">
        <v>2.9510322785390199</v>
      </c>
      <c r="Q430">
        <v>1</v>
      </c>
      <c r="R430" t="s">
        <v>25</v>
      </c>
      <c r="S430">
        <v>5518632.7000000002</v>
      </c>
      <c r="T430">
        <v>-1.11368485725649E-2</v>
      </c>
      <c r="AS430">
        <v>7883761</v>
      </c>
      <c r="AT430">
        <v>7532145.2593999999</v>
      </c>
      <c r="AU430">
        <v>7180529.5187999997</v>
      </c>
      <c r="AV430">
        <v>6828913.7781999996</v>
      </c>
      <c r="AW430">
        <v>6728122.9260307597</v>
      </c>
      <c r="AX430">
        <v>6627332.0738615301</v>
      </c>
      <c r="AY430">
        <v>6526541.2216923004</v>
      </c>
      <c r="AZ430">
        <v>6425750.3695230698</v>
      </c>
      <c r="BA430">
        <v>6324959.5173538402</v>
      </c>
      <c r="BB430">
        <v>6224168.6651846096</v>
      </c>
      <c r="BC430">
        <v>6123377.8130153799</v>
      </c>
      <c r="BD430">
        <v>6022586.9608461503</v>
      </c>
      <c r="BE430">
        <v>5921796.1086769197</v>
      </c>
      <c r="BF430">
        <v>5821005.2565076901</v>
      </c>
      <c r="BG430">
        <v>5720214.4043384604</v>
      </c>
      <c r="BH430">
        <v>5619423.5521692298</v>
      </c>
      <c r="BI430">
        <v>5518632.7000000002</v>
      </c>
      <c r="BJ430">
        <v>5457172.5232924903</v>
      </c>
      <c r="BK430">
        <v>5396396.8192662196</v>
      </c>
      <c r="BL430">
        <v>5336297.9650525805</v>
      </c>
      <c r="BM430">
        <v>5276868.4226777004</v>
      </c>
      <c r="BN430">
        <v>5218100.7381169898</v>
      </c>
      <c r="BO430">
        <v>5159987.54036019</v>
      </c>
      <c r="BP430">
        <v>5102521.5404868796</v>
      </c>
      <c r="BQ430">
        <v>5045695.5307522304</v>
      </c>
      <c r="BR430">
        <v>4989502.38368297</v>
      </c>
      <c r="BS430">
        <v>4933935.0511834398</v>
      </c>
      <c r="BT430">
        <v>4878986.5636515403</v>
      </c>
      <c r="BU430">
        <v>4824650.0291045802</v>
      </c>
      <c r="BV430">
        <v>4770918.6323148198</v>
      </c>
      <c r="BW430">
        <v>4717785.6339547001</v>
      </c>
      <c r="BX430">
        <v>4665244.3697515205</v>
      </c>
      <c r="BY430">
        <v>4613288.2496515904</v>
      </c>
      <c r="BZ430">
        <v>4561910.75699363</v>
      </c>
      <c r="CA430">
        <v>4511105.4476914303</v>
      </c>
      <c r="CB430">
        <v>4460865.94942562</v>
      </c>
      <c r="CC430">
        <v>4411185.9608443603</v>
      </c>
      <c r="CD430" s="8" t="b">
        <f>IF(ISNUMBER(VLOOKUP(A430,profiles_2021!A:A,1,FALSE)),TRUE,FALSE)</f>
        <v>0</v>
      </c>
      <c r="CE430" t="str">
        <f>INDEX('C5 - Emissions methodology 2018'!$A$2:$K$2628,MATCH($A430,'C5 - Emissions methodology 2018'!$A$2:$A$2628,0),MATCH(CE$1,'C5 - Emissions methodology 2018'!$A$1:$K$1,0))</f>
        <v>Infrastructure</v>
      </c>
    </row>
    <row r="431" spans="1:83" hidden="1" x14ac:dyDescent="0.25">
      <c r="A431">
        <v>17868</v>
      </c>
      <c r="B431" t="s">
        <v>504</v>
      </c>
      <c r="C431" t="s">
        <v>59</v>
      </c>
      <c r="D431">
        <v>2017</v>
      </c>
      <c r="E431" t="s">
        <v>22</v>
      </c>
      <c r="F431" t="s">
        <v>23</v>
      </c>
      <c r="G431">
        <v>2017</v>
      </c>
      <c r="H431">
        <v>693041.38999999897</v>
      </c>
      <c r="I431">
        <v>100</v>
      </c>
      <c r="J431">
        <v>2018</v>
      </c>
      <c r="K431">
        <v>0.6</v>
      </c>
      <c r="L431">
        <v>0.9</v>
      </c>
      <c r="M431">
        <v>2017</v>
      </c>
      <c r="N431">
        <v>693041.39</v>
      </c>
      <c r="O431" t="s">
        <v>24</v>
      </c>
      <c r="P431">
        <v>2.65045954800244</v>
      </c>
      <c r="Q431">
        <v>1</v>
      </c>
      <c r="R431" t="s">
        <v>25</v>
      </c>
      <c r="S431">
        <v>688883.14165999903</v>
      </c>
      <c r="T431">
        <v>-1.11368485725649E-2</v>
      </c>
      <c r="AV431">
        <v>693041.39</v>
      </c>
      <c r="AW431">
        <v>688883.14165999903</v>
      </c>
      <c r="AX431">
        <v>681211.15442713897</v>
      </c>
      <c r="AY431">
        <v>673624.60895434197</v>
      </c>
      <c r="AZ431">
        <v>666122.553689664</v>
      </c>
      <c r="BA431">
        <v>658704.04767845199</v>
      </c>
      <c r="BB431">
        <v>651368.16044532205</v>
      </c>
      <c r="BC431">
        <v>644113.97187745199</v>
      </c>
      <c r="BD431">
        <v>636940.57210917899</v>
      </c>
      <c r="BE431">
        <v>629847.06140787702</v>
      </c>
      <c r="BF431">
        <v>622832.55006110203</v>
      </c>
      <c r="BG431">
        <v>615896.15826500696</v>
      </c>
      <c r="BH431">
        <v>609037.01601398503</v>
      </c>
      <c r="BI431">
        <v>602254.26299155096</v>
      </c>
      <c r="BJ431">
        <v>595547.04846243199</v>
      </c>
      <c r="BK431">
        <v>588914.53116586804</v>
      </c>
      <c r="BL431">
        <v>582355.87921009096</v>
      </c>
      <c r="BM431">
        <v>575870.26996798499</v>
      </c>
      <c r="BN431">
        <v>569456.88997390994</v>
      </c>
      <c r="BO431">
        <v>563114.93482166599</v>
      </c>
      <c r="BP431">
        <v>556843.60906360799</v>
      </c>
      <c r="BQ431">
        <v>550642.12611086597</v>
      </c>
      <c r="BR431">
        <v>544509.70813469402</v>
      </c>
      <c r="BS431">
        <v>538445.58596890594</v>
      </c>
      <c r="BT431">
        <v>532448.99901340494</v>
      </c>
      <c r="BU431">
        <v>526519.195138779</v>
      </c>
      <c r="BV431">
        <v>520655.43059196899</v>
      </c>
      <c r="BW431">
        <v>514856.96990298299</v>
      </c>
      <c r="BX431">
        <v>509123.08579264401</v>
      </c>
      <c r="BY431">
        <v>503453.05908137403</v>
      </c>
      <c r="BZ431">
        <v>497846.17859899002</v>
      </c>
      <c r="CA431">
        <v>492301.74109550298</v>
      </c>
      <c r="CB431">
        <v>486819.05115291203</v>
      </c>
      <c r="CC431">
        <v>481397.42109798302</v>
      </c>
      <c r="CD431" s="8" t="b">
        <f>IF(ISNUMBER(VLOOKUP(A431,profiles_2021!A:A,1,FALSE)),TRUE,FALSE)</f>
        <v>0</v>
      </c>
      <c r="CE431" t="str">
        <f>INDEX('C5 - Emissions methodology 2018'!$A$2:$K$2628,MATCH($A431,'C5 - Emissions methodology 2018'!$A$2:$A$2628,0),MATCH(CE$1,'C5 - Emissions methodology 2018'!$A$1:$K$1,0))</f>
        <v>Manufacturing</v>
      </c>
    </row>
    <row r="432" spans="1:83" x14ac:dyDescent="0.25">
      <c r="A432">
        <v>17884</v>
      </c>
      <c r="B432" t="s">
        <v>505</v>
      </c>
      <c r="C432" t="s">
        <v>59</v>
      </c>
      <c r="D432">
        <v>2013</v>
      </c>
      <c r="E432" t="s">
        <v>28</v>
      </c>
      <c r="F432" t="s">
        <v>23</v>
      </c>
      <c r="G432">
        <v>2012</v>
      </c>
      <c r="H432">
        <v>1469000</v>
      </c>
      <c r="I432">
        <v>99</v>
      </c>
      <c r="J432">
        <v>2017</v>
      </c>
      <c r="K432">
        <v>0</v>
      </c>
      <c r="L432">
        <v>0</v>
      </c>
      <c r="M432">
        <v>2017</v>
      </c>
      <c r="N432">
        <v>1469000</v>
      </c>
      <c r="O432" t="s">
        <v>24</v>
      </c>
      <c r="P432">
        <v>2.63404933902439</v>
      </c>
      <c r="Q432">
        <v>1</v>
      </c>
      <c r="R432" t="s">
        <v>25</v>
      </c>
      <c r="S432">
        <v>1469000</v>
      </c>
      <c r="T432">
        <v>-1.11368485725649E-2</v>
      </c>
      <c r="AQ432">
        <v>1469000</v>
      </c>
      <c r="AR432">
        <v>1469000</v>
      </c>
      <c r="AS432">
        <v>1469000</v>
      </c>
      <c r="AT432">
        <v>1469000</v>
      </c>
      <c r="AU432">
        <v>1469000</v>
      </c>
      <c r="AV432">
        <v>1469000</v>
      </c>
      <c r="AW432">
        <v>1452639.9694469001</v>
      </c>
      <c r="AX432">
        <v>1436462.13807671</v>
      </c>
      <c r="AY432">
        <v>1420464.4767647299</v>
      </c>
      <c r="AZ432">
        <v>1404644.97898429</v>
      </c>
      <c r="BA432">
        <v>1389001.6605551301</v>
      </c>
      <c r="BB432">
        <v>1373532.55939449</v>
      </c>
      <c r="BC432">
        <v>1358235.7352710201</v>
      </c>
      <c r="BD432">
        <v>1343109.26956146</v>
      </c>
      <c r="BE432">
        <v>1328151.2650099499</v>
      </c>
      <c r="BF432">
        <v>1313359.8454900701</v>
      </c>
      <c r="BG432">
        <v>1298733.15576956</v>
      </c>
      <c r="BH432">
        <v>1284269.36127759</v>
      </c>
      <c r="BI432">
        <v>1269966.6478746501</v>
      </c>
      <c r="BJ432">
        <v>1255823.2216250701</v>
      </c>
      <c r="BK432">
        <v>1241837.30857192</v>
      </c>
      <c r="BL432">
        <v>1228007.15451459</v>
      </c>
      <c r="BM432">
        <v>1214331.0247887301</v>
      </c>
      <c r="BN432">
        <v>1200807.2040486899</v>
      </c>
      <c r="BO432">
        <v>1187433.9960523599</v>
      </c>
      <c r="BP432">
        <v>1174209.7234484099</v>
      </c>
      <c r="BQ432">
        <v>1161132.72756593</v>
      </c>
      <c r="BR432">
        <v>1148201.3682063799</v>
      </c>
      <c r="BS432">
        <v>1135414.0234378499</v>
      </c>
      <c r="BT432">
        <v>1122769.0893916599</v>
      </c>
      <c r="BU432">
        <v>1110264.9800611499</v>
      </c>
      <c r="BV432">
        <v>1097900.1271027799</v>
      </c>
      <c r="BW432">
        <v>1085672.9796394401</v>
      </c>
      <c r="BX432">
        <v>1073582.0040658701</v>
      </c>
      <c r="BY432">
        <v>1061625.6838563599</v>
      </c>
      <c r="BZ432">
        <v>1049802.5193745</v>
      </c>
      <c r="CA432">
        <v>1038111.02768513</v>
      </c>
      <c r="CB432">
        <v>1026549.74236829</v>
      </c>
      <c r="CC432">
        <v>1015117.21333533</v>
      </c>
      <c r="CD432" s="8" t="b">
        <f>IF(ISNUMBER(VLOOKUP(A432,profiles_2021!A:A,1,FALSE)),TRUE,FALSE)</f>
        <v>1</v>
      </c>
      <c r="CE432" t="str">
        <f>INDEX('C5 - Emissions methodology 2018'!$A$2:$K$2628,MATCH($A432,'C5 - Emissions methodology 2018'!$A$2:$A$2628,0),MATCH(CE$1,'C5 - Emissions methodology 2018'!$A$1:$K$1,0))</f>
        <v>Manufacturing</v>
      </c>
    </row>
    <row r="433" spans="1:83" x14ac:dyDescent="0.25">
      <c r="A433">
        <v>17897</v>
      </c>
      <c r="B433" t="s">
        <v>506</v>
      </c>
      <c r="C433" t="s">
        <v>59</v>
      </c>
      <c r="D433">
        <v>2017</v>
      </c>
      <c r="E433" t="s">
        <v>22</v>
      </c>
      <c r="F433" t="s">
        <v>23</v>
      </c>
      <c r="G433">
        <v>2017</v>
      </c>
      <c r="H433">
        <v>369785</v>
      </c>
      <c r="I433">
        <v>100</v>
      </c>
      <c r="J433">
        <v>2030</v>
      </c>
      <c r="K433">
        <v>21</v>
      </c>
      <c r="L433">
        <v>0</v>
      </c>
      <c r="M433">
        <v>2018</v>
      </c>
      <c r="N433">
        <v>369785</v>
      </c>
      <c r="O433" t="s">
        <v>45</v>
      </c>
      <c r="P433">
        <v>2.8602808809390199</v>
      </c>
      <c r="Q433">
        <v>1</v>
      </c>
      <c r="R433" t="s">
        <v>25</v>
      </c>
      <c r="S433">
        <v>292130.15000000002</v>
      </c>
      <c r="T433">
        <v>-1.11368485725649E-2</v>
      </c>
      <c r="AV433">
        <v>369785</v>
      </c>
      <c r="AW433">
        <v>369785</v>
      </c>
      <c r="AX433">
        <v>363313.76250000001</v>
      </c>
      <c r="AY433">
        <v>356842.52500000002</v>
      </c>
      <c r="AZ433">
        <v>350371.28749999998</v>
      </c>
      <c r="BA433">
        <v>343900.05</v>
      </c>
      <c r="BB433">
        <v>337428.8125</v>
      </c>
      <c r="BC433">
        <v>330957.57500000001</v>
      </c>
      <c r="BD433">
        <v>324486.33750000002</v>
      </c>
      <c r="BE433">
        <v>318015.09999999998</v>
      </c>
      <c r="BF433">
        <v>311543.86249999999</v>
      </c>
      <c r="BG433">
        <v>305072.625</v>
      </c>
      <c r="BH433">
        <v>298601.38750000001</v>
      </c>
      <c r="BI433">
        <v>292130.15000000002</v>
      </c>
      <c r="BJ433">
        <v>288876.74075596902</v>
      </c>
      <c r="BK433">
        <v>285659.56423803401</v>
      </c>
      <c r="BL433">
        <v>282478.21692780999</v>
      </c>
      <c r="BM433">
        <v>279332.29980083701</v>
      </c>
      <c r="BN433">
        <v>276221.41827652801</v>
      </c>
      <c r="BO433">
        <v>273145.18216868403</v>
      </c>
      <c r="BP433">
        <v>270103.20563654503</v>
      </c>
      <c r="BQ433">
        <v>267095.10713640699</v>
      </c>
      <c r="BR433">
        <v>264120.50937375601</v>
      </c>
      <c r="BS433">
        <v>261179.03925595101</v>
      </c>
      <c r="BT433">
        <v>258270.32784543</v>
      </c>
      <c r="BU433">
        <v>255394.01031342801</v>
      </c>
      <c r="BV433">
        <v>252549.725894228</v>
      </c>
      <c r="BW433">
        <v>249737.11783990101</v>
      </c>
      <c r="BX433">
        <v>246955.833375569</v>
      </c>
      <c r="BY433">
        <v>244205.52365515399</v>
      </c>
      <c r="BZ433">
        <v>241485.84371762199</v>
      </c>
      <c r="CA433">
        <v>238796.45244372101</v>
      </c>
      <c r="CB433">
        <v>236137.01251319001</v>
      </c>
      <c r="CC433">
        <v>233507.190362453</v>
      </c>
      <c r="CD433" s="8" t="b">
        <f>IF(ISNUMBER(VLOOKUP(A433,profiles_2021!A:A,1,FALSE)),TRUE,FALSE)</f>
        <v>1</v>
      </c>
      <c r="CE433" t="str">
        <f>INDEX('C5 - Emissions methodology 2018'!$A$2:$K$2628,MATCH($A433,'C5 - Emissions methodology 2018'!$A$2:$A$2628,0),MATCH(CE$1,'C5 - Emissions methodology 2018'!$A$1:$K$1,0))</f>
        <v>Food, beverage &amp; agriculture</v>
      </c>
    </row>
    <row r="434" spans="1:83" x14ac:dyDescent="0.25">
      <c r="A434">
        <v>17919</v>
      </c>
      <c r="B434" t="s">
        <v>507</v>
      </c>
      <c r="C434" t="s">
        <v>59</v>
      </c>
      <c r="D434">
        <v>2017</v>
      </c>
      <c r="E434" t="s">
        <v>22</v>
      </c>
      <c r="F434" t="s">
        <v>23</v>
      </c>
      <c r="G434">
        <v>2016</v>
      </c>
      <c r="H434">
        <v>101867</v>
      </c>
      <c r="I434">
        <v>93</v>
      </c>
      <c r="J434">
        <v>2019</v>
      </c>
      <c r="K434">
        <v>3</v>
      </c>
      <c r="L434">
        <v>93</v>
      </c>
      <c r="M434">
        <v>2018</v>
      </c>
      <c r="N434">
        <v>99024.910699999993</v>
      </c>
      <c r="O434" t="s">
        <v>24</v>
      </c>
      <c r="P434">
        <v>2.6048882354804901</v>
      </c>
      <c r="Q434">
        <v>1</v>
      </c>
      <c r="R434" t="s">
        <v>25</v>
      </c>
      <c r="S434">
        <v>98810.99</v>
      </c>
      <c r="T434">
        <v>-1.11368485725649E-2</v>
      </c>
      <c r="AU434">
        <v>101867</v>
      </c>
      <c r="AV434">
        <v>100445.95535</v>
      </c>
      <c r="AW434">
        <v>99024.910699999993</v>
      </c>
      <c r="AX434">
        <v>98810.99</v>
      </c>
      <c r="AY434">
        <v>97710.5469670647</v>
      </c>
      <c r="AZ434">
        <v>96622.359401549998</v>
      </c>
      <c r="BA434">
        <v>95546.290816170993</v>
      </c>
      <c r="BB434">
        <v>94482.206243681096</v>
      </c>
      <c r="BC434">
        <v>93429.972219943404</v>
      </c>
      <c r="BD434">
        <v>92389.456767190903</v>
      </c>
      <c r="BE434">
        <v>91360.529377473198</v>
      </c>
      <c r="BF434">
        <v>90343.060996286906</v>
      </c>
      <c r="BG434">
        <v>89336.924006389294</v>
      </c>
      <c r="BH434">
        <v>88341.992211791396</v>
      </c>
      <c r="BI434">
        <v>87358.140821929905</v>
      </c>
      <c r="BJ434">
        <v>86385.246436015295</v>
      </c>
      <c r="BK434">
        <v>85423.187027553693</v>
      </c>
      <c r="BL434">
        <v>84471.841929041897</v>
      </c>
      <c r="BM434">
        <v>83531.091816832501</v>
      </c>
      <c r="BN434">
        <v>82600.818696167495</v>
      </c>
      <c r="BO434">
        <v>81680.905886378401</v>
      </c>
      <c r="BP434">
        <v>80771.238006251806</v>
      </c>
      <c r="BQ434">
        <v>79871.700959557595</v>
      </c>
      <c r="BR434">
        <v>78982.181920737799</v>
      </c>
      <c r="BS434">
        <v>78102.569320755807</v>
      </c>
      <c r="BT434">
        <v>77232.752833102306</v>
      </c>
      <c r="BU434">
        <v>76372.623359957695</v>
      </c>
      <c r="BV434">
        <v>75522.073018508294</v>
      </c>
      <c r="BW434">
        <v>74680.995127414993</v>
      </c>
      <c r="BX434">
        <v>73849.284193432497</v>
      </c>
      <c r="BY434">
        <v>73026.835898177902</v>
      </c>
      <c r="BZ434">
        <v>72213.547085046404</v>
      </c>
      <c r="CA434">
        <v>71409.315746272405</v>
      </c>
      <c r="CB434">
        <v>70614.041010135697</v>
      </c>
      <c r="CC434">
        <v>69827.623128309002</v>
      </c>
      <c r="CD434" s="8" t="b">
        <f>IF(ISNUMBER(VLOOKUP(A434,profiles_2021!A:A,1,FALSE)),TRUE,FALSE)</f>
        <v>1</v>
      </c>
      <c r="CE434" t="str">
        <f>INDEX('C5 - Emissions methodology 2018'!$A$2:$K$2628,MATCH($A434,'C5 - Emissions methodology 2018'!$A$2:$A$2628,0),MATCH(CE$1,'C5 - Emissions methodology 2018'!$A$1:$K$1,0))</f>
        <v>Manufacturing</v>
      </c>
    </row>
    <row r="435" spans="1:83" hidden="1" x14ac:dyDescent="0.25">
      <c r="A435">
        <v>4237</v>
      </c>
      <c r="B435" t="s">
        <v>508</v>
      </c>
      <c r="C435" t="s">
        <v>59</v>
      </c>
      <c r="D435">
        <v>2013</v>
      </c>
      <c r="E435" t="s">
        <v>28</v>
      </c>
      <c r="F435" t="s">
        <v>23</v>
      </c>
      <c r="G435">
        <v>2005</v>
      </c>
      <c r="H435">
        <v>82098</v>
      </c>
      <c r="I435">
        <v>100</v>
      </c>
      <c r="J435">
        <v>2020</v>
      </c>
      <c r="K435">
        <v>23</v>
      </c>
      <c r="L435">
        <v>88</v>
      </c>
      <c r="M435">
        <v>2018</v>
      </c>
      <c r="N435">
        <v>65546</v>
      </c>
      <c r="O435" t="s">
        <v>24</v>
      </c>
      <c r="P435">
        <v>2.8753740634585401</v>
      </c>
      <c r="Q435">
        <v>1</v>
      </c>
      <c r="R435" t="s">
        <v>25</v>
      </c>
      <c r="S435">
        <v>63215.46</v>
      </c>
      <c r="T435">
        <v>-1.11368485725649E-2</v>
      </c>
      <c r="AJ435">
        <v>82098</v>
      </c>
      <c r="AK435">
        <v>80824.769230769205</v>
      </c>
      <c r="AL435">
        <v>79551.538461538395</v>
      </c>
      <c r="AM435">
        <v>78278.307692307601</v>
      </c>
      <c r="AN435">
        <v>77005.076923076893</v>
      </c>
      <c r="AO435">
        <v>75731.846153846098</v>
      </c>
      <c r="AP435">
        <v>74458.615384615303</v>
      </c>
      <c r="AQ435">
        <v>73185.384615384595</v>
      </c>
      <c r="AR435">
        <v>71912.1538461538</v>
      </c>
      <c r="AS435">
        <v>70638.923076923005</v>
      </c>
      <c r="AT435">
        <v>69365.692307692298</v>
      </c>
      <c r="AU435">
        <v>68092.461538461503</v>
      </c>
      <c r="AV435">
        <v>66819.230769230693</v>
      </c>
      <c r="AW435">
        <v>65546</v>
      </c>
      <c r="AX435">
        <v>64380.73</v>
      </c>
      <c r="AY435">
        <v>63215.46</v>
      </c>
      <c r="AZ435">
        <v>62511.438994534903</v>
      </c>
      <c r="BA435">
        <v>61815.258564399599</v>
      </c>
      <c r="BB435">
        <v>61126.831390293999</v>
      </c>
      <c r="BC435">
        <v>60446.071125379603</v>
      </c>
      <c r="BD435">
        <v>59772.892384449697</v>
      </c>
      <c r="BE435">
        <v>59107.210733219901</v>
      </c>
      <c r="BF435">
        <v>58448.942677737301</v>
      </c>
      <c r="BG435">
        <v>57798.005653908796</v>
      </c>
      <c r="BH435">
        <v>57154.318017145</v>
      </c>
      <c r="BI435">
        <v>56517.799032119801</v>
      </c>
      <c r="BJ435">
        <v>55888.3688626445</v>
      </c>
      <c r="BK435">
        <v>55265.948561653597</v>
      </c>
      <c r="BL435">
        <v>54650.460061303202</v>
      </c>
      <c r="BM435">
        <v>54041.826163179503</v>
      </c>
      <c r="BN435">
        <v>53439.970528615297</v>
      </c>
      <c r="BO435">
        <v>52844.817669115801</v>
      </c>
      <c r="BP435">
        <v>52256.29293689</v>
      </c>
      <c r="BQ435">
        <v>51674.322515488297</v>
      </c>
      <c r="BR435">
        <v>51098.833410543397</v>
      </c>
      <c r="BS435">
        <v>50529.753440615503</v>
      </c>
      <c r="BT435">
        <v>49967.011228138297</v>
      </c>
      <c r="BU435">
        <v>49410.536190466897</v>
      </c>
      <c r="BV435">
        <v>48860.258531024403</v>
      </c>
      <c r="BW435">
        <v>48316.109230547998</v>
      </c>
      <c r="BX435">
        <v>47778.020038431903</v>
      </c>
      <c r="BY435">
        <v>47245.923464166903</v>
      </c>
      <c r="BZ435">
        <v>46719.7527688755</v>
      </c>
      <c r="CA435">
        <v>46199.441956940798</v>
      </c>
      <c r="CB435">
        <v>45684.925767729401</v>
      </c>
      <c r="CC435">
        <v>45176.139667405303</v>
      </c>
      <c r="CD435" s="8" t="b">
        <f>IF(ISNUMBER(VLOOKUP(A435,profiles_2021!A:A,1,FALSE)),TRUE,FALSE)</f>
        <v>0</v>
      </c>
      <c r="CE435" t="str">
        <f>INDEX('C5 - Emissions methodology 2018'!$A$2:$K$2628,MATCH($A435,'C5 - Emissions methodology 2018'!$A$2:$A$2628,0),MATCH(CE$1,'C5 - Emissions methodology 2018'!$A$1:$K$1,0))</f>
        <v>Biotech, health care &amp; pharma</v>
      </c>
    </row>
    <row r="436" spans="1:83" x14ac:dyDescent="0.25">
      <c r="A436">
        <v>17889</v>
      </c>
      <c r="B436" t="s">
        <v>509</v>
      </c>
      <c r="C436" t="s">
        <v>211</v>
      </c>
      <c r="D436">
        <v>2017</v>
      </c>
      <c r="E436" t="s">
        <v>44</v>
      </c>
      <c r="F436" t="s">
        <v>33</v>
      </c>
      <c r="G436">
        <v>2017</v>
      </c>
      <c r="H436">
        <v>244351</v>
      </c>
      <c r="I436">
        <v>100</v>
      </c>
      <c r="J436">
        <v>2022</v>
      </c>
      <c r="K436">
        <v>15</v>
      </c>
      <c r="L436">
        <v>0</v>
      </c>
      <c r="M436">
        <v>2017</v>
      </c>
      <c r="N436">
        <v>244351</v>
      </c>
      <c r="O436" t="s">
        <v>45</v>
      </c>
      <c r="P436">
        <v>2.46636589851463</v>
      </c>
      <c r="Q436">
        <v>1</v>
      </c>
      <c r="R436" t="s">
        <v>25</v>
      </c>
      <c r="S436">
        <v>207698.35</v>
      </c>
      <c r="T436">
        <v>-1.11368485725649E-2</v>
      </c>
      <c r="AV436">
        <v>244351</v>
      </c>
      <c r="AW436">
        <v>237020.47</v>
      </c>
      <c r="AX436">
        <v>229689.94</v>
      </c>
      <c r="AY436">
        <v>222359.41</v>
      </c>
      <c r="AZ436">
        <v>215028.88</v>
      </c>
      <c r="BA436">
        <v>207698.35</v>
      </c>
      <c r="BB436">
        <v>205385.24492727799</v>
      </c>
      <c r="BC436">
        <v>203097.900555484</v>
      </c>
      <c r="BD436">
        <v>200836.029991591</v>
      </c>
      <c r="BE436">
        <v>198599.34953765999</v>
      </c>
      <c r="BF436">
        <v>196387.578655249</v>
      </c>
      <c r="BG436">
        <v>194200.439930233</v>
      </c>
      <c r="BH436">
        <v>192037.659038004</v>
      </c>
      <c r="BI436">
        <v>189898.96470906801</v>
      </c>
      <c r="BJ436">
        <v>187784.08869501701</v>
      </c>
      <c r="BK436">
        <v>185692.765734883</v>
      </c>
      <c r="BL436">
        <v>183624.73352187299</v>
      </c>
      <c r="BM436">
        <v>181579.73267046199</v>
      </c>
      <c r="BN436">
        <v>179557.50668386399</v>
      </c>
      <c r="BO436">
        <v>177557.80192185901</v>
      </c>
      <c r="BP436">
        <v>175580.36756897799</v>
      </c>
      <c r="BQ436">
        <v>173624.95560304701</v>
      </c>
      <c r="BR436">
        <v>171691.32076407701</v>
      </c>
      <c r="BS436">
        <v>169779.22052350399</v>
      </c>
      <c r="BT436">
        <v>167888.41505376599</v>
      </c>
      <c r="BU436">
        <v>166018.66719822399</v>
      </c>
      <c r="BV436">
        <v>164169.742441418</v>
      </c>
      <c r="BW436">
        <v>162341.40887965099</v>
      </c>
      <c r="BX436">
        <v>160533.43719190199</v>
      </c>
      <c r="BY436">
        <v>158745.60061106199</v>
      </c>
      <c r="BZ436">
        <v>156977.67489549599</v>
      </c>
      <c r="CA436">
        <v>155229.43830091099</v>
      </c>
      <c r="CB436">
        <v>153500.67155254999</v>
      </c>
      <c r="CC436">
        <v>151791.15781768199</v>
      </c>
      <c r="CD436" s="8" t="b">
        <f>IF(ISNUMBER(VLOOKUP(A436,profiles_2021!A:A,1,FALSE)),TRUE,FALSE)</f>
        <v>1</v>
      </c>
      <c r="CE436" t="str">
        <f>INDEX('C5 - Emissions methodology 2018'!$A$2:$K$2628,MATCH($A436,'C5 - Emissions methodology 2018'!$A$2:$A$2628,0),MATCH(CE$1,'C5 - Emissions methodology 2018'!$A$1:$K$1,0))</f>
        <v>Hospitality</v>
      </c>
    </row>
    <row r="437" spans="1:83" x14ac:dyDescent="0.25">
      <c r="A437">
        <v>31463</v>
      </c>
      <c r="B437" t="s">
        <v>510</v>
      </c>
      <c r="C437" t="s">
        <v>21</v>
      </c>
      <c r="D437">
        <v>2014</v>
      </c>
      <c r="E437" t="s">
        <v>32</v>
      </c>
      <c r="F437" t="s">
        <v>33</v>
      </c>
      <c r="G437">
        <v>2014</v>
      </c>
      <c r="H437">
        <v>2463</v>
      </c>
      <c r="I437">
        <v>100</v>
      </c>
      <c r="J437">
        <v>2020</v>
      </c>
      <c r="K437">
        <v>98</v>
      </c>
      <c r="L437">
        <v>98</v>
      </c>
      <c r="M437">
        <v>2018</v>
      </c>
      <c r="N437">
        <v>158</v>
      </c>
      <c r="O437" t="s">
        <v>24</v>
      </c>
      <c r="P437">
        <v>3.29536659755854</v>
      </c>
      <c r="Q437">
        <v>1</v>
      </c>
      <c r="R437" t="s">
        <v>25</v>
      </c>
      <c r="S437">
        <v>49.260000000000197</v>
      </c>
      <c r="T437">
        <v>-1.11368485725649E-2</v>
      </c>
      <c r="AS437">
        <v>2463</v>
      </c>
      <c r="AT437">
        <v>1886.75</v>
      </c>
      <c r="AU437">
        <v>1310.5</v>
      </c>
      <c r="AV437">
        <v>734.25</v>
      </c>
      <c r="AW437">
        <v>158</v>
      </c>
      <c r="AX437">
        <v>103.63</v>
      </c>
      <c r="AY437">
        <v>49.260000000000197</v>
      </c>
      <c r="AZ437">
        <v>48.711398839315599</v>
      </c>
      <c r="BA437">
        <v>48.168907366684401</v>
      </c>
      <c r="BB437">
        <v>47.632457539435698</v>
      </c>
      <c r="BC437">
        <v>47.101982072679803</v>
      </c>
      <c r="BD437">
        <v>46.5774144308687</v>
      </c>
      <c r="BE437">
        <v>46.058688819450602</v>
      </c>
      <c r="BF437">
        <v>45.5457401766175</v>
      </c>
      <c r="BG437">
        <v>45.038504165145099</v>
      </c>
      <c r="BH437">
        <v>44.536917164323</v>
      </c>
      <c r="BI437">
        <v>44.040916261975099</v>
      </c>
      <c r="BJ437">
        <v>43.550439246568502</v>
      </c>
      <c r="BK437">
        <v>43.065424599410797</v>
      </c>
      <c r="BL437">
        <v>42.585811486933899</v>
      </c>
      <c r="BM437">
        <v>42.1115397530641</v>
      </c>
      <c r="BN437">
        <v>41.642549911676703</v>
      </c>
      <c r="BO437">
        <v>41.1787831391349</v>
      </c>
      <c r="BP437">
        <v>40.720181266911801</v>
      </c>
      <c r="BQ437">
        <v>40.266686774294897</v>
      </c>
      <c r="BR437">
        <v>39.818242781170603</v>
      </c>
      <c r="BS437">
        <v>39.374793040891099</v>
      </c>
      <c r="BT437">
        <v>38.936281933218602</v>
      </c>
      <c r="BU437">
        <v>38.502654457349699</v>
      </c>
      <c r="BV437">
        <v>38.073856225016399</v>
      </c>
      <c r="BW437">
        <v>37.649833453664797</v>
      </c>
      <c r="BX437">
        <v>37.230532959709002</v>
      </c>
      <c r="BY437">
        <v>36.815902151860797</v>
      </c>
      <c r="BZ437">
        <v>36.405889024533202</v>
      </c>
      <c r="CA437">
        <v>36.000442151317401</v>
      </c>
      <c r="CB437">
        <v>35.599510678532702</v>
      </c>
      <c r="CC437">
        <v>35.203044318848498</v>
      </c>
      <c r="CD437" s="8" t="b">
        <f>IF(ISNUMBER(VLOOKUP(A437,profiles_2021!A:A,1,FALSE)),TRUE,FALSE)</f>
        <v>1</v>
      </c>
      <c r="CE437" t="str">
        <f>INDEX('C5 - Emissions methodology 2018'!$A$2:$K$2628,MATCH($A437,'C5 - Emissions methodology 2018'!$A$2:$A$2628,0),MATCH(CE$1,'C5 - Emissions methodology 2018'!$A$1:$K$1,0))</f>
        <v>Retail</v>
      </c>
    </row>
    <row r="438" spans="1:83" x14ac:dyDescent="0.25">
      <c r="A438">
        <v>18135</v>
      </c>
      <c r="B438" t="s">
        <v>511</v>
      </c>
      <c r="C438" t="s">
        <v>31</v>
      </c>
      <c r="D438">
        <v>2016</v>
      </c>
      <c r="E438" t="s">
        <v>22</v>
      </c>
      <c r="F438" t="s">
        <v>23</v>
      </c>
      <c r="G438">
        <v>2016</v>
      </c>
      <c r="H438">
        <v>325490</v>
      </c>
      <c r="I438">
        <v>100</v>
      </c>
      <c r="J438">
        <v>2030</v>
      </c>
      <c r="K438">
        <v>1.23</v>
      </c>
      <c r="L438">
        <v>100</v>
      </c>
      <c r="M438">
        <v>2017</v>
      </c>
      <c r="N438">
        <v>321486.473</v>
      </c>
      <c r="O438" t="s">
        <v>24</v>
      </c>
      <c r="P438">
        <v>2.66257645143902</v>
      </c>
      <c r="Q438">
        <v>1</v>
      </c>
      <c r="R438" t="s">
        <v>25</v>
      </c>
      <c r="S438">
        <v>321486.473</v>
      </c>
      <c r="T438">
        <v>-1.11368485725649E-2</v>
      </c>
      <c r="AU438">
        <v>325490</v>
      </c>
      <c r="AV438">
        <v>321486.473</v>
      </c>
      <c r="AW438">
        <v>321486.473</v>
      </c>
      <c r="AX438">
        <v>321486.473</v>
      </c>
      <c r="AY438">
        <v>321486.473</v>
      </c>
      <c r="AZ438">
        <v>321486.473</v>
      </c>
      <c r="BA438">
        <v>321486.473</v>
      </c>
      <c r="BB438">
        <v>321486.473</v>
      </c>
      <c r="BC438">
        <v>321486.473</v>
      </c>
      <c r="BD438">
        <v>321486.473</v>
      </c>
      <c r="BE438">
        <v>321486.473</v>
      </c>
      <c r="BF438">
        <v>321486.473</v>
      </c>
      <c r="BG438">
        <v>321486.473</v>
      </c>
      <c r="BH438">
        <v>321486.473</v>
      </c>
      <c r="BI438">
        <v>321486.473</v>
      </c>
      <c r="BJ438">
        <v>317906.12683207099</v>
      </c>
      <c r="BK438">
        <v>314365.65443725098</v>
      </c>
      <c r="BL438">
        <v>310864.61174736801</v>
      </c>
      <c r="BM438">
        <v>307402.55963976902</v>
      </c>
      <c r="BN438">
        <v>303979.06388224202</v>
      </c>
      <c r="BO438">
        <v>300593.69507855503</v>
      </c>
      <c r="BP438">
        <v>297246.02861459699</v>
      </c>
      <c r="BQ438">
        <v>293935.64460512</v>
      </c>
      <c r="BR438">
        <v>290662.12784107402</v>
      </c>
      <c r="BS438">
        <v>287425.06773752801</v>
      </c>
      <c r="BT438">
        <v>284224.05828217597</v>
      </c>
      <c r="BU438">
        <v>281058.69798440801</v>
      </c>
      <c r="BV438">
        <v>277928.589824953</v>
      </c>
      <c r="BW438">
        <v>274833.34120608598</v>
      </c>
      <c r="BX438">
        <v>271772.56390238198</v>
      </c>
      <c r="BY438">
        <v>268745.87401202298</v>
      </c>
      <c r="BZ438">
        <v>265752.89190865</v>
      </c>
      <c r="CA438">
        <v>262793.24219374201</v>
      </c>
      <c r="CB438">
        <v>259866.553649537</v>
      </c>
      <c r="CC438">
        <v>256972.459192468</v>
      </c>
      <c r="CD438" s="8" t="b">
        <f>IF(ISNUMBER(VLOOKUP(A438,profiles_2021!A:A,1,FALSE)),TRUE,FALSE)</f>
        <v>1</v>
      </c>
      <c r="CE438" t="str">
        <f>INDEX('C5 - Emissions methodology 2018'!$A$2:$K$2628,MATCH($A438,'C5 - Emissions methodology 2018'!$A$2:$A$2628,0),MATCH(CE$1,'C5 - Emissions methodology 2018'!$A$1:$K$1,0))</f>
        <v>Materials</v>
      </c>
    </row>
    <row r="439" spans="1:83" x14ac:dyDescent="0.25">
      <c r="A439">
        <v>28924</v>
      </c>
      <c r="B439" t="s">
        <v>512</v>
      </c>
      <c r="C439" t="s">
        <v>27</v>
      </c>
      <c r="D439">
        <v>2011</v>
      </c>
      <c r="E439" t="s">
        <v>32</v>
      </c>
      <c r="F439" t="s">
        <v>33</v>
      </c>
      <c r="G439">
        <v>2010</v>
      </c>
      <c r="H439">
        <v>10336</v>
      </c>
      <c r="I439">
        <v>100</v>
      </c>
      <c r="J439">
        <v>2020</v>
      </c>
      <c r="K439">
        <v>27.8</v>
      </c>
      <c r="L439">
        <v>100</v>
      </c>
      <c r="M439">
        <v>2017</v>
      </c>
      <c r="N439">
        <v>7462.5919999999996</v>
      </c>
      <c r="O439" t="s">
        <v>24</v>
      </c>
      <c r="P439">
        <v>2.59336688725854</v>
      </c>
      <c r="Q439">
        <v>1</v>
      </c>
      <c r="R439" t="s">
        <v>25</v>
      </c>
      <c r="S439">
        <v>7462.5919999999996</v>
      </c>
      <c r="T439">
        <v>-1.11368485725649E-2</v>
      </c>
      <c r="AO439">
        <v>10336</v>
      </c>
      <c r="AP439">
        <v>9925.5131428571403</v>
      </c>
      <c r="AQ439">
        <v>9515.0262857142807</v>
      </c>
      <c r="AR439">
        <v>9104.5394285714192</v>
      </c>
      <c r="AS439">
        <v>8694.0525714285704</v>
      </c>
      <c r="AT439">
        <v>8283.5657142857108</v>
      </c>
      <c r="AU439">
        <v>7873.0788571428502</v>
      </c>
      <c r="AV439">
        <v>7462.5919999999996</v>
      </c>
      <c r="AW439">
        <v>7462.5919999999996</v>
      </c>
      <c r="AX439">
        <v>7462.5919999999996</v>
      </c>
      <c r="AY439">
        <v>7462.5919999999996</v>
      </c>
      <c r="AZ439">
        <v>7379.4822429371598</v>
      </c>
      <c r="BA439">
        <v>7297.2980666536396</v>
      </c>
      <c r="BB439">
        <v>7216.0291630964502</v>
      </c>
      <c r="BC439">
        <v>7135.6653390118299</v>
      </c>
      <c r="BD439">
        <v>7056.1965146667499</v>
      </c>
      <c r="BE439">
        <v>6977.6127225846503</v>
      </c>
      <c r="BF439">
        <v>6899.9041062952201</v>
      </c>
      <c r="BG439">
        <v>6823.0609190981904</v>
      </c>
      <c r="BH439">
        <v>6747.0735228408103</v>
      </c>
      <c r="BI439">
        <v>6671.9323867089697</v>
      </c>
      <c r="BJ439">
        <v>6597.6280860318002</v>
      </c>
      <c r="BK439">
        <v>6524.1513010995604</v>
      </c>
      <c r="BL439">
        <v>6451.4928159947103</v>
      </c>
      <c r="BM439">
        <v>6379.6435174359904</v>
      </c>
      <c r="BN439">
        <v>6308.5943936353597</v>
      </c>
      <c r="BO439">
        <v>6238.3365331677096</v>
      </c>
      <c r="BP439">
        <v>6168.8611238531203</v>
      </c>
      <c r="BQ439">
        <v>6100.1594516515897</v>
      </c>
      <c r="BR439">
        <v>6032.2228995700398</v>
      </c>
      <c r="BS439">
        <v>5965.0429465815696</v>
      </c>
      <c r="BT439">
        <v>5898.6111665566496</v>
      </c>
      <c r="BU439">
        <v>5832.9192272062701</v>
      </c>
      <c r="BV439">
        <v>5767.9588890368696</v>
      </c>
      <c r="BW439">
        <v>5703.72200431688</v>
      </c>
      <c r="BX439">
        <v>5640.2005160547997</v>
      </c>
      <c r="BY439">
        <v>5577.3864569886</v>
      </c>
      <c r="BZ439">
        <v>5515.27194858644</v>
      </c>
      <c r="CA439">
        <v>5453.8492000585202</v>
      </c>
      <c r="CB439">
        <v>5393.1105073798599</v>
      </c>
      <c r="CC439">
        <v>5333.0482523240598</v>
      </c>
      <c r="CD439" s="8" t="b">
        <f>IF(ISNUMBER(VLOOKUP(A439,profiles_2021!A:A,1,FALSE)),TRUE,FALSE)</f>
        <v>1</v>
      </c>
      <c r="CE439" t="str">
        <f>INDEX('C5 - Emissions methodology 2018'!$A$2:$K$2628,MATCH($A439,'C5 - Emissions methodology 2018'!$A$2:$A$2628,0),MATCH(CE$1,'C5 - Emissions methodology 2018'!$A$1:$K$1,0))</f>
        <v>Services</v>
      </c>
    </row>
    <row r="440" spans="1:83" hidden="1" x14ac:dyDescent="0.25">
      <c r="A440">
        <v>18170</v>
      </c>
      <c r="B440" t="s">
        <v>513</v>
      </c>
      <c r="C440" t="s">
        <v>59</v>
      </c>
      <c r="D440">
        <v>2014</v>
      </c>
      <c r="E440" t="s">
        <v>32</v>
      </c>
      <c r="F440" t="s">
        <v>33</v>
      </c>
      <c r="G440">
        <v>2009</v>
      </c>
      <c r="H440">
        <v>336</v>
      </c>
      <c r="I440">
        <v>79</v>
      </c>
      <c r="J440">
        <v>2018</v>
      </c>
      <c r="K440">
        <v>11</v>
      </c>
      <c r="L440">
        <v>91</v>
      </c>
      <c r="M440">
        <v>2017</v>
      </c>
      <c r="N440">
        <v>302.3664</v>
      </c>
      <c r="O440" t="s">
        <v>24</v>
      </c>
      <c r="P440">
        <v>2.21439027750244</v>
      </c>
      <c r="Q440">
        <v>1</v>
      </c>
      <c r="R440" t="s">
        <v>25</v>
      </c>
      <c r="S440">
        <v>299.04000000000002</v>
      </c>
      <c r="T440">
        <v>-1.11368485725649E-2</v>
      </c>
      <c r="AN440">
        <v>336</v>
      </c>
      <c r="AO440">
        <v>331.79579999999999</v>
      </c>
      <c r="AP440">
        <v>327.59160000000003</v>
      </c>
      <c r="AQ440">
        <v>323.38740000000001</v>
      </c>
      <c r="AR440">
        <v>319.1832</v>
      </c>
      <c r="AS440">
        <v>314.97899999999998</v>
      </c>
      <c r="AT440">
        <v>310.77480000000003</v>
      </c>
      <c r="AU440">
        <v>306.57060000000001</v>
      </c>
      <c r="AV440">
        <v>302.3664</v>
      </c>
      <c r="AW440">
        <v>299.04000000000002</v>
      </c>
      <c r="AX440">
        <v>295.70963680286002</v>
      </c>
      <c r="AY440">
        <v>292.41636335633802</v>
      </c>
      <c r="AZ440">
        <v>289.15976659749799</v>
      </c>
      <c r="BA440">
        <v>285.93943806362398</v>
      </c>
      <c r="BB440">
        <v>282.75497384098497</v>
      </c>
      <c r="BC440">
        <v>279.605974514178</v>
      </c>
      <c r="BD440">
        <v>276.49204511602898</v>
      </c>
      <c r="BE440">
        <v>273.41279507805302</v>
      </c>
      <c r="BF440">
        <v>270.36783818146699</v>
      </c>
      <c r="BG440">
        <v>267.35679250874898</v>
      </c>
      <c r="BH440">
        <v>264.379280395732</v>
      </c>
      <c r="BI440">
        <v>261.434928384241</v>
      </c>
      <c r="BJ440">
        <v>258.52336717524599</v>
      </c>
      <c r="BK440">
        <v>255.64423158254601</v>
      </c>
      <c r="BL440">
        <v>252.79716048696201</v>
      </c>
      <c r="BM440">
        <v>249.98179679104399</v>
      </c>
      <c r="BN440">
        <v>247.19778737428399</v>
      </c>
      <c r="BO440">
        <v>244.44478304882401</v>
      </c>
      <c r="BP440">
        <v>241.72243851565599</v>
      </c>
      <c r="BQ440">
        <v>239.03041232131599</v>
      </c>
      <c r="BR440">
        <v>236.368366815055</v>
      </c>
      <c r="BS440">
        <v>233.73596810649201</v>
      </c>
      <c r="BT440">
        <v>231.13288602372799</v>
      </c>
      <c r="BU440">
        <v>228.558794071942</v>
      </c>
      <c r="BV440">
        <v>226.01336939243399</v>
      </c>
      <c r="BW440">
        <v>223.49629272213599</v>
      </c>
      <c r="BX440">
        <v>221.00724835355999</v>
      </c>
      <c r="BY440">
        <v>218.545924095207</v>
      </c>
      <c r="BZ440">
        <v>216.11201123240701</v>
      </c>
      <c r="CA440">
        <v>213.70520448859901</v>
      </c>
      <c r="CB440">
        <v>211.325201987041</v>
      </c>
      <c r="CC440">
        <v>208.97170521294399</v>
      </c>
      <c r="CD440" s="8" t="b">
        <f>IF(ISNUMBER(VLOOKUP(A440,profiles_2021!A:A,1,FALSE)),TRUE,FALSE)</f>
        <v>0</v>
      </c>
      <c r="CE440" t="str">
        <f>INDEX('C5 - Emissions methodology 2018'!$A$2:$K$2628,MATCH($A440,'C5 - Emissions methodology 2018'!$A$2:$A$2628,0),MATCH(CE$1,'C5 - Emissions methodology 2018'!$A$1:$K$1,0))</f>
        <v>Services</v>
      </c>
    </row>
    <row r="441" spans="1:83" x14ac:dyDescent="0.25">
      <c r="A441">
        <v>18277</v>
      </c>
      <c r="B441" t="s">
        <v>514</v>
      </c>
      <c r="C441" t="s">
        <v>78</v>
      </c>
      <c r="D441">
        <v>2016</v>
      </c>
      <c r="E441" t="s">
        <v>28</v>
      </c>
      <c r="F441" t="s">
        <v>23</v>
      </c>
      <c r="G441">
        <v>2016</v>
      </c>
      <c r="H441">
        <v>251449.23</v>
      </c>
      <c r="I441">
        <v>100</v>
      </c>
      <c r="J441">
        <v>2025</v>
      </c>
      <c r="K441">
        <v>2.1</v>
      </c>
      <c r="L441">
        <v>4</v>
      </c>
      <c r="M441">
        <v>2017</v>
      </c>
      <c r="N441">
        <v>251238.01264679999</v>
      </c>
      <c r="O441" t="s">
        <v>24</v>
      </c>
      <c r="P441">
        <v>2.6688300229717798</v>
      </c>
      <c r="Q441">
        <v>1</v>
      </c>
      <c r="R441" t="s">
        <v>25</v>
      </c>
      <c r="S441">
        <v>246168.79616999999</v>
      </c>
      <c r="T441">
        <v>-1.11368485725649E-2</v>
      </c>
      <c r="AU441">
        <v>251449.23</v>
      </c>
      <c r="AV441">
        <v>251238.01264679999</v>
      </c>
      <c r="AW441">
        <v>250604.3605872</v>
      </c>
      <c r="AX441">
        <v>249970.70852760001</v>
      </c>
      <c r="AY441">
        <v>249337.056468</v>
      </c>
      <c r="AZ441">
        <v>248703.40440840001</v>
      </c>
      <c r="BA441">
        <v>248069.75234879999</v>
      </c>
      <c r="BB441">
        <v>247436.1002892</v>
      </c>
      <c r="BC441">
        <v>246802.44822960001</v>
      </c>
      <c r="BD441">
        <v>246168.79616999999</v>
      </c>
      <c r="BE441">
        <v>243427.251563764</v>
      </c>
      <c r="BF441">
        <v>240716.23912466201</v>
      </c>
      <c r="BG441">
        <v>238035.41882057401</v>
      </c>
      <c r="BH441">
        <v>235384.454406262</v>
      </c>
      <c r="BI441">
        <v>232763.01338120399</v>
      </c>
      <c r="BJ441">
        <v>230170.76694788301</v>
      </c>
      <c r="BK441">
        <v>227607.38997055299</v>
      </c>
      <c r="BL441">
        <v>225072.56093445499</v>
      </c>
      <c r="BM441">
        <v>222565.96190548799</v>
      </c>
      <c r="BN441">
        <v>220087.27849033999</v>
      </c>
      <c r="BO441">
        <v>217636.199797045</v>
      </c>
      <c r="BP441">
        <v>215212.418395997</v>
      </c>
      <c r="BQ441">
        <v>212815.63028138501</v>
      </c>
      <c r="BR441">
        <v>210445.53483306599</v>
      </c>
      <c r="BS441">
        <v>208101.834778858</v>
      </c>
      <c r="BT441">
        <v>205784.23615725301</v>
      </c>
      <c r="BU441">
        <v>203492.44828054801</v>
      </c>
      <c r="BV441">
        <v>201226.183698387</v>
      </c>
      <c r="BW441">
        <v>198985.158161703</v>
      </c>
      <c r="BX441">
        <v>196769.09058706899</v>
      </c>
      <c r="BY441">
        <v>194577.703021439</v>
      </c>
      <c r="BZ441">
        <v>192410.72060729199</v>
      </c>
      <c r="CA441">
        <v>190267.87154815</v>
      </c>
      <c r="CB441">
        <v>188148.88707449401</v>
      </c>
      <c r="CC441">
        <v>186053.50141004901</v>
      </c>
      <c r="CD441" s="8" t="b">
        <f>IF(ISNUMBER(VLOOKUP(A441,profiles_2021!A:A,1,FALSE)),TRUE,FALSE)</f>
        <v>1</v>
      </c>
      <c r="CE441" t="str">
        <f>INDEX('C5 - Emissions methodology 2018'!$A$2:$K$2628,MATCH($A441,'C5 - Emissions methodology 2018'!$A$2:$A$2628,0),MATCH(CE$1,'C5 - Emissions methodology 2018'!$A$1:$K$1,0))</f>
        <v>Services</v>
      </c>
    </row>
    <row r="442" spans="1:83" x14ac:dyDescent="0.25">
      <c r="A442">
        <v>57487</v>
      </c>
      <c r="B442" t="s">
        <v>515</v>
      </c>
      <c r="C442" t="s">
        <v>59</v>
      </c>
      <c r="D442">
        <v>2015</v>
      </c>
      <c r="E442" t="s">
        <v>22</v>
      </c>
      <c r="F442" t="s">
        <v>23</v>
      </c>
      <c r="G442">
        <v>2013</v>
      </c>
      <c r="H442">
        <v>4098</v>
      </c>
      <c r="I442">
        <v>100</v>
      </c>
      <c r="J442">
        <v>2030</v>
      </c>
      <c r="K442">
        <v>26</v>
      </c>
      <c r="L442">
        <v>70.95</v>
      </c>
      <c r="M442">
        <v>2017</v>
      </c>
      <c r="N442">
        <v>3342.0419400000001</v>
      </c>
      <c r="O442" t="s">
        <v>24</v>
      </c>
      <c r="P442">
        <v>2.91024431223902</v>
      </c>
      <c r="Q442">
        <v>1</v>
      </c>
      <c r="R442" t="s">
        <v>25</v>
      </c>
      <c r="S442">
        <v>3032.52</v>
      </c>
      <c r="T442">
        <v>-1.11368485725649E-2</v>
      </c>
      <c r="AR442">
        <v>4098</v>
      </c>
      <c r="AS442">
        <v>3909.0104849999998</v>
      </c>
      <c r="AT442">
        <v>3720.02097</v>
      </c>
      <c r="AU442">
        <v>3531.0314549999998</v>
      </c>
      <c r="AV442">
        <v>3342.0419400000001</v>
      </c>
      <c r="AW442">
        <v>3318.2325599999999</v>
      </c>
      <c r="AX442">
        <v>3294.4231799999998</v>
      </c>
      <c r="AY442">
        <v>3270.6138000000001</v>
      </c>
      <c r="AZ442">
        <v>3246.8044199999999</v>
      </c>
      <c r="BA442">
        <v>3222.9950399999998</v>
      </c>
      <c r="BB442">
        <v>3199.1856600000001</v>
      </c>
      <c r="BC442">
        <v>3175.37628</v>
      </c>
      <c r="BD442">
        <v>3151.5668999999998</v>
      </c>
      <c r="BE442">
        <v>3127.7575200000001</v>
      </c>
      <c r="BF442">
        <v>3103.94814</v>
      </c>
      <c r="BG442">
        <v>3080.1387599999998</v>
      </c>
      <c r="BH442">
        <v>3056.3293800000001</v>
      </c>
      <c r="BI442">
        <v>3032.52</v>
      </c>
      <c r="BJ442">
        <v>2998.7472839667198</v>
      </c>
      <c r="BK442">
        <v>2965.3506895577898</v>
      </c>
      <c r="BL442">
        <v>2932.3260279636402</v>
      </c>
      <c r="BM442">
        <v>2899.6691570248199</v>
      </c>
      <c r="BN442">
        <v>2867.3759807124902</v>
      </c>
      <c r="BO442">
        <v>2835.44244861469</v>
      </c>
      <c r="BP442">
        <v>2803.8645554282398</v>
      </c>
      <c r="BQ442">
        <v>2772.6383404564599</v>
      </c>
      <c r="BR442">
        <v>2741.75988711231</v>
      </c>
      <c r="BS442">
        <v>2711.2253224271999</v>
      </c>
      <c r="BT442">
        <v>2681.03081656523</v>
      </c>
      <c r="BU442">
        <v>2651.1725823427601</v>
      </c>
      <c r="BV442">
        <v>2621.64687475347</v>
      </c>
      <c r="BW442">
        <v>2592.4499904986101</v>
      </c>
      <c r="BX442">
        <v>2563.57826752248</v>
      </c>
      <c r="BY442">
        <v>2535.0280845531602</v>
      </c>
      <c r="BZ442">
        <v>2506.7958606482898</v>
      </c>
      <c r="CA442">
        <v>2478.8780547459201</v>
      </c>
      <c r="CB442">
        <v>2451.2711652203602</v>
      </c>
      <c r="CC442">
        <v>2423.9717294430002</v>
      </c>
      <c r="CD442" s="8" t="b">
        <f>IF(ISNUMBER(VLOOKUP(A442,profiles_2021!A:A,1,FALSE)),TRUE,FALSE)</f>
        <v>1</v>
      </c>
      <c r="CE442" t="str">
        <f>INDEX('C5 - Emissions methodology 2018'!$A$2:$K$2628,MATCH($A442,'C5 - Emissions methodology 2018'!$A$2:$A$2628,0),MATCH(CE$1,'C5 - Emissions methodology 2018'!$A$1:$K$1,0))</f>
        <v>Manufacturing</v>
      </c>
    </row>
    <row r="443" spans="1:83" x14ac:dyDescent="0.25">
      <c r="A443">
        <v>18320</v>
      </c>
      <c r="B443" t="s">
        <v>516</v>
      </c>
      <c r="C443" t="s">
        <v>27</v>
      </c>
      <c r="D443">
        <v>2017</v>
      </c>
      <c r="E443" t="s">
        <v>22</v>
      </c>
      <c r="F443" t="s">
        <v>23</v>
      </c>
      <c r="G443">
        <v>2015</v>
      </c>
      <c r="H443">
        <v>2982884</v>
      </c>
      <c r="I443">
        <v>100</v>
      </c>
      <c r="J443">
        <v>2025</v>
      </c>
      <c r="K443">
        <v>25</v>
      </c>
      <c r="L443">
        <v>5.5</v>
      </c>
      <c r="M443">
        <v>2018</v>
      </c>
      <c r="N443">
        <v>2941869.3450000002</v>
      </c>
      <c r="O443" t="s">
        <v>24</v>
      </c>
      <c r="P443">
        <v>2.89810316644878</v>
      </c>
      <c r="Q443">
        <v>1</v>
      </c>
      <c r="R443" t="s">
        <v>25</v>
      </c>
      <c r="S443">
        <v>2237163</v>
      </c>
      <c r="T443">
        <v>-1.11368485725649E-2</v>
      </c>
      <c r="AT443">
        <v>2982884</v>
      </c>
      <c r="AU443">
        <v>2969212.44833333</v>
      </c>
      <c r="AV443">
        <v>2955540.89666666</v>
      </c>
      <c r="AW443">
        <v>2941869.3450000002</v>
      </c>
      <c r="AX443">
        <v>2841197.01</v>
      </c>
      <c r="AY443">
        <v>2740524.6749999998</v>
      </c>
      <c r="AZ443">
        <v>2639852.34</v>
      </c>
      <c r="BA443">
        <v>2539180.0049999999</v>
      </c>
      <c r="BB443">
        <v>2438507.67</v>
      </c>
      <c r="BC443">
        <v>2337835.335</v>
      </c>
      <c r="BD443">
        <v>2237163</v>
      </c>
      <c r="BE443">
        <v>2212248.0544368499</v>
      </c>
      <c r="BF443">
        <v>2187610.5828496399</v>
      </c>
      <c r="BG443">
        <v>2163247.4950526999</v>
      </c>
      <c r="BH443">
        <v>2139155.7352753198</v>
      </c>
      <c r="BI443">
        <v>2115332.2817784199</v>
      </c>
      <c r="BJ443">
        <v>2091774.1464756001</v>
      </c>
      <c r="BK443">
        <v>2068478.37455829</v>
      </c>
      <c r="BL443">
        <v>2045442.04412521</v>
      </c>
      <c r="BM443">
        <v>2022662.2658158301</v>
      </c>
      <c r="BN443">
        <v>2000136.1824479999</v>
      </c>
      <c r="BO443">
        <v>1977860.96865957</v>
      </c>
      <c r="BP443">
        <v>1955833.8305540199</v>
      </c>
      <c r="BQ443">
        <v>1934052.00535004</v>
      </c>
      <c r="BR443">
        <v>1912512.76103499</v>
      </c>
      <c r="BS443">
        <v>1891213.3960222499</v>
      </c>
      <c r="BT443">
        <v>1870151.23881234</v>
      </c>
      <c r="BU443">
        <v>1849323.6476578901</v>
      </c>
      <c r="BV443">
        <v>1828728.01023226</v>
      </c>
      <c r="BW443">
        <v>1808361.7433019001</v>
      </c>
      <c r="BX443">
        <v>1788222.2924023201</v>
      </c>
      <c r="BY443">
        <v>1768307.13151776</v>
      </c>
      <c r="BZ443">
        <v>1748613.7627642599</v>
      </c>
      <c r="CA443">
        <v>1729139.71607645</v>
      </c>
      <c r="CB443">
        <v>1709882.5488976999</v>
      </c>
      <c r="CC443">
        <v>1690839.84587375</v>
      </c>
      <c r="CD443" s="8" t="b">
        <f>IF(ISNUMBER(VLOOKUP(A443,profiles_2021!A:A,1,FALSE)),TRUE,FALSE)</f>
        <v>1</v>
      </c>
      <c r="CE443" t="str">
        <f>INDEX('C5 - Emissions methodology 2018'!$A$2:$K$2628,MATCH($A443,'C5 - Emissions methodology 2018'!$A$2:$A$2628,0),MATCH(CE$1,'C5 - Emissions methodology 2018'!$A$1:$K$1,0))</f>
        <v>Retail</v>
      </c>
    </row>
    <row r="444" spans="1:83" x14ac:dyDescent="0.25">
      <c r="A444">
        <v>18284</v>
      </c>
      <c r="B444" t="s">
        <v>517</v>
      </c>
      <c r="C444" t="s">
        <v>252</v>
      </c>
      <c r="D444">
        <v>2014</v>
      </c>
      <c r="E444" t="s">
        <v>28</v>
      </c>
      <c r="F444" t="s">
        <v>23</v>
      </c>
      <c r="G444">
        <v>2014</v>
      </c>
      <c r="H444">
        <v>100128</v>
      </c>
      <c r="I444">
        <v>100</v>
      </c>
      <c r="J444">
        <v>2019</v>
      </c>
      <c r="K444">
        <v>25</v>
      </c>
      <c r="L444">
        <v>61</v>
      </c>
      <c r="M444">
        <v>2018</v>
      </c>
      <c r="N444">
        <v>84858.48</v>
      </c>
      <c r="O444" t="s">
        <v>24</v>
      </c>
      <c r="P444">
        <v>2.8948880615804899</v>
      </c>
      <c r="Q444">
        <v>1</v>
      </c>
      <c r="R444" t="s">
        <v>25</v>
      </c>
      <c r="S444">
        <v>75096</v>
      </c>
      <c r="T444">
        <v>-1.11368485725649E-2</v>
      </c>
      <c r="AS444">
        <v>100128</v>
      </c>
      <c r="AT444">
        <v>96310.62</v>
      </c>
      <c r="AU444">
        <v>92493.24</v>
      </c>
      <c r="AV444">
        <v>88675.86</v>
      </c>
      <c r="AW444">
        <v>84858.48</v>
      </c>
      <c r="AX444">
        <v>75096</v>
      </c>
      <c r="AY444">
        <v>74259.667219594601</v>
      </c>
      <c r="AZ444">
        <v>73432.6485507209</v>
      </c>
      <c r="BA444">
        <v>72614.8402635292</v>
      </c>
      <c r="BB444">
        <v>71806.139783393301</v>
      </c>
      <c r="BC444">
        <v>71006.445678045202</v>
      </c>
      <c r="BD444">
        <v>70215.657644852705</v>
      </c>
      <c r="BE444">
        <v>69433.6764982389</v>
      </c>
      <c r="BF444">
        <v>68660.404157241603</v>
      </c>
      <c r="BG444">
        <v>67895.743633211299</v>
      </c>
      <c r="BH444">
        <v>67139.599017646498</v>
      </c>
      <c r="BI444">
        <v>66391.875470164305</v>
      </c>
      <c r="BJ444">
        <v>65652.479206604505</v>
      </c>
      <c r="BK444">
        <v>64921.317487267101</v>
      </c>
      <c r="BL444">
        <v>64198.298605279997</v>
      </c>
      <c r="BM444">
        <v>63483.331875096599</v>
      </c>
      <c r="BN444">
        <v>62776.327621121804</v>
      </c>
      <c r="BO444">
        <v>62077.1971664636</v>
      </c>
      <c r="BP444">
        <v>61385.852821811503</v>
      </c>
      <c r="BQ444">
        <v>60702.207874437197</v>
      </c>
      <c r="BR444">
        <v>60026.176577319296</v>
      </c>
      <c r="BS444">
        <v>59357.6741383876</v>
      </c>
      <c r="BT444">
        <v>58696.616709888702</v>
      </c>
      <c r="BU444">
        <v>58042.921377868799</v>
      </c>
      <c r="BV444">
        <v>57396.5061517742</v>
      </c>
      <c r="BW444">
        <v>56757.289954167602</v>
      </c>
      <c r="BX444">
        <v>56125.192610558901</v>
      </c>
      <c r="BY444">
        <v>55500.134839348997</v>
      </c>
      <c r="BZ444">
        <v>54882.038241886301</v>
      </c>
      <c r="CA444">
        <v>54270.825292632697</v>
      </c>
      <c r="CB444">
        <v>53666.419329440498</v>
      </c>
      <c r="CC444">
        <v>53068.744543936802</v>
      </c>
      <c r="CD444" s="8" t="b">
        <f>IF(ISNUMBER(VLOOKUP(A444,profiles_2021!A:A,1,FALSE)),TRUE,FALSE)</f>
        <v>1</v>
      </c>
      <c r="CE444" t="str">
        <f>INDEX('C5 - Emissions methodology 2018'!$A$2:$K$2628,MATCH($A444,'C5 - Emissions methodology 2018'!$A$2:$A$2628,0),MATCH(CE$1,'C5 - Emissions methodology 2018'!$A$1:$K$1,0))</f>
        <v>Services</v>
      </c>
    </row>
    <row r="445" spans="1:83" x14ac:dyDescent="0.25">
      <c r="A445">
        <v>32014</v>
      </c>
      <c r="B445" t="s">
        <v>518</v>
      </c>
      <c r="C445" t="s">
        <v>252</v>
      </c>
      <c r="D445">
        <v>2010</v>
      </c>
      <c r="E445" t="s">
        <v>28</v>
      </c>
      <c r="F445" t="s">
        <v>23</v>
      </c>
      <c r="G445">
        <v>2010</v>
      </c>
      <c r="H445">
        <v>38819</v>
      </c>
      <c r="I445">
        <v>100</v>
      </c>
      <c r="J445">
        <v>2020</v>
      </c>
      <c r="K445">
        <v>25</v>
      </c>
      <c r="L445">
        <v>23.12</v>
      </c>
      <c r="M445">
        <v>2018</v>
      </c>
      <c r="N445">
        <v>29845</v>
      </c>
      <c r="O445" t="s">
        <v>24</v>
      </c>
      <c r="P445">
        <v>2.8953697355585399</v>
      </c>
      <c r="Q445">
        <v>1</v>
      </c>
      <c r="R445" t="s">
        <v>25</v>
      </c>
      <c r="S445">
        <v>29114.25</v>
      </c>
      <c r="T445">
        <v>-1.11368485725649E-2</v>
      </c>
      <c r="AO445">
        <v>38819</v>
      </c>
      <c r="AP445">
        <v>37697.25</v>
      </c>
      <c r="AQ445">
        <v>36575.5</v>
      </c>
      <c r="AR445">
        <v>35453.75</v>
      </c>
      <c r="AS445">
        <v>34332</v>
      </c>
      <c r="AT445">
        <v>33210.25</v>
      </c>
      <c r="AU445">
        <v>32088.5</v>
      </c>
      <c r="AV445">
        <v>30966.75</v>
      </c>
      <c r="AW445">
        <v>29845</v>
      </c>
      <c r="AX445">
        <v>29479.625</v>
      </c>
      <c r="AY445">
        <v>29114.25</v>
      </c>
      <c r="AZ445">
        <v>28790.009006446198</v>
      </c>
      <c r="BA445">
        <v>28469.379035738599</v>
      </c>
      <c r="BB445">
        <v>28152.319872462602</v>
      </c>
      <c r="BC445">
        <v>27838.791749076601</v>
      </c>
      <c r="BD445">
        <v>27528.755340923901</v>
      </c>
      <c r="BE445">
        <v>27222.171761300899</v>
      </c>
      <c r="BF445">
        <v>26919.0025565789</v>
      </c>
      <c r="BG445">
        <v>26619.209701381798</v>
      </c>
      <c r="BH445">
        <v>26322.7555938162</v>
      </c>
      <c r="BI445">
        <v>26029.603050755199</v>
      </c>
      <c r="BJ445">
        <v>25739.715303174999</v>
      </c>
      <c r="BK445">
        <v>25453.055991542598</v>
      </c>
      <c r="BL445">
        <v>25169.589161255801</v>
      </c>
      <c r="BM445">
        <v>24889.2792581332</v>
      </c>
      <c r="BN445">
        <v>24612.091123955099</v>
      </c>
      <c r="BO445">
        <v>24337.989992053401</v>
      </c>
      <c r="BP445">
        <v>24066.941482951301</v>
      </c>
      <c r="BQ445">
        <v>23798.911600050898</v>
      </c>
      <c r="BR445">
        <v>23533.866725369298</v>
      </c>
      <c r="BS445">
        <v>23271.773615321901</v>
      </c>
      <c r="BT445">
        <v>23012.599396553102</v>
      </c>
      <c r="BU445">
        <v>22756.311561812599</v>
      </c>
      <c r="BV445">
        <v>22502.877965878499</v>
      </c>
      <c r="BW445">
        <v>22252.266821525602</v>
      </c>
      <c r="BX445">
        <v>22004.446695538001</v>
      </c>
      <c r="BY445">
        <v>21759.386504766699</v>
      </c>
      <c r="BZ445">
        <v>21517.0555122312</v>
      </c>
      <c r="CA445">
        <v>21277.423323264</v>
      </c>
      <c r="CB445">
        <v>21040.459881698502</v>
      </c>
      <c r="CC445">
        <v>20806.135466098902</v>
      </c>
      <c r="CD445" s="8" t="b">
        <f>IF(ISNUMBER(VLOOKUP(A445,profiles_2021!A:A,1,FALSE)),TRUE,FALSE)</f>
        <v>1</v>
      </c>
      <c r="CE445" t="str">
        <f>INDEX('C5 - Emissions methodology 2018'!$A$2:$K$2628,MATCH($A445,'C5 - Emissions methodology 2018'!$A$2:$A$2628,0),MATCH(CE$1,'C5 - Emissions methodology 2018'!$A$1:$K$1,0))</f>
        <v>Food, beverage &amp; agriculture</v>
      </c>
    </row>
    <row r="446" spans="1:83" hidden="1" x14ac:dyDescent="0.25">
      <c r="A446">
        <v>22566</v>
      </c>
      <c r="B446" t="s">
        <v>519</v>
      </c>
      <c r="C446" t="s">
        <v>78</v>
      </c>
      <c r="D446">
        <v>2016</v>
      </c>
      <c r="E446" t="s">
        <v>28</v>
      </c>
      <c r="F446" t="s">
        <v>23</v>
      </c>
      <c r="G446">
        <v>2010</v>
      </c>
      <c r="H446">
        <v>26019.51</v>
      </c>
      <c r="I446">
        <v>100</v>
      </c>
      <c r="J446">
        <v>2016</v>
      </c>
      <c r="K446">
        <v>5</v>
      </c>
      <c r="L446">
        <v>100</v>
      </c>
      <c r="M446">
        <v>2016</v>
      </c>
      <c r="N446">
        <v>24718.534500000002</v>
      </c>
      <c r="O446" t="s">
        <v>24</v>
      </c>
      <c r="P446">
        <v>2.6934172360973401</v>
      </c>
      <c r="Q446">
        <v>1</v>
      </c>
      <c r="R446" t="s">
        <v>25</v>
      </c>
      <c r="S446">
        <v>24718.534500000002</v>
      </c>
      <c r="T446">
        <v>-1.11368485725649E-2</v>
      </c>
      <c r="AO446">
        <v>26019.51</v>
      </c>
      <c r="AP446">
        <v>25802.68075</v>
      </c>
      <c r="AQ446">
        <v>25585.851500000001</v>
      </c>
      <c r="AR446">
        <v>25369.022250000002</v>
      </c>
      <c r="AS446">
        <v>25152.192999999999</v>
      </c>
      <c r="AT446">
        <v>24935.36375</v>
      </c>
      <c r="AU446">
        <v>24718.534500000002</v>
      </c>
      <c r="AV446">
        <v>24443.247924337698</v>
      </c>
      <c r="AW446">
        <v>24171.027173582701</v>
      </c>
      <c r="AX446">
        <v>23901.838104107199</v>
      </c>
      <c r="AY446">
        <v>23635.646952535801</v>
      </c>
      <c r="AZ446">
        <v>23372.420331510799</v>
      </c>
      <c r="BA446">
        <v>23112.125225504398</v>
      </c>
      <c r="BB446">
        <v>22854.728986677801</v>
      </c>
      <c r="BC446">
        <v>22600.199330786199</v>
      </c>
      <c r="BD446">
        <v>22348.5043331294</v>
      </c>
      <c r="BE446">
        <v>22099.612424547999</v>
      </c>
      <c r="BF446">
        <v>21853.492387463499</v>
      </c>
      <c r="BG446">
        <v>21610.113351962598</v>
      </c>
      <c r="BH446">
        <v>21369.444791925798</v>
      </c>
      <c r="BI446">
        <v>21131.456521198401</v>
      </c>
      <c r="BJ446">
        <v>20896.118689804</v>
      </c>
      <c r="BK446">
        <v>20663.4017802013</v>
      </c>
      <c r="BL446">
        <v>20433.276603581198</v>
      </c>
      <c r="BM446">
        <v>20205.714296205701</v>
      </c>
      <c r="BN446">
        <v>19980.6863157884</v>
      </c>
      <c r="BO446">
        <v>19758.1644379135</v>
      </c>
      <c r="BP446">
        <v>19538.120752496699</v>
      </c>
      <c r="BQ446">
        <v>19320.527660283598</v>
      </c>
      <c r="BR446">
        <v>19105.357869389001</v>
      </c>
      <c r="BS446">
        <v>18892.584391872901</v>
      </c>
      <c r="BT446">
        <v>18682.180540356199</v>
      </c>
      <c r="BU446">
        <v>18474.119924672999</v>
      </c>
      <c r="BV446">
        <v>18268.376448560499</v>
      </c>
      <c r="BW446">
        <v>18064.9243063863</v>
      </c>
      <c r="BX446">
        <v>17863.737979911199</v>
      </c>
      <c r="BY446">
        <v>17664.792235088898</v>
      </c>
      <c r="BZ446">
        <v>17468.0621189009</v>
      </c>
      <c r="CA446">
        <v>17273.522956226599</v>
      </c>
      <c r="CB446">
        <v>17081.150346748302</v>
      </c>
      <c r="CC446">
        <v>16890.920161891401</v>
      </c>
      <c r="CD446" s="8" t="b">
        <f>IF(ISNUMBER(VLOOKUP(A446,profiles_2021!A:A,1,FALSE)),TRUE,FALSE)</f>
        <v>0</v>
      </c>
      <c r="CE446" t="str">
        <f>INDEX('C5 - Emissions methodology 2018'!$A$2:$K$2628,MATCH($A446,'C5 - Emissions methodology 2018'!$A$2:$A$2628,0),MATCH(CE$1,'C5 - Emissions methodology 2018'!$A$1:$K$1,0))</f>
        <v>Manufacturing</v>
      </c>
    </row>
    <row r="447" spans="1:83" hidden="1" x14ac:dyDescent="0.25">
      <c r="A447">
        <v>62315</v>
      </c>
      <c r="B447" t="s">
        <v>520</v>
      </c>
      <c r="C447" t="s">
        <v>84</v>
      </c>
      <c r="D447">
        <v>2017</v>
      </c>
      <c r="E447" t="s">
        <v>44</v>
      </c>
      <c r="F447" t="s">
        <v>33</v>
      </c>
      <c r="G447">
        <v>2016</v>
      </c>
      <c r="H447">
        <v>0</v>
      </c>
      <c r="I447">
        <v>100</v>
      </c>
      <c r="J447">
        <v>2023</v>
      </c>
      <c r="K447">
        <v>1</v>
      </c>
      <c r="L447">
        <v>7</v>
      </c>
      <c r="M447">
        <v>2017</v>
      </c>
      <c r="N447">
        <v>4560</v>
      </c>
      <c r="O447" t="s">
        <v>24</v>
      </c>
      <c r="P447">
        <v>2.33052625829268</v>
      </c>
      <c r="Q447">
        <v>1</v>
      </c>
      <c r="R447" t="s">
        <v>25</v>
      </c>
      <c r="S447">
        <v>0</v>
      </c>
      <c r="T447">
        <v>-1.11368485725649E-2</v>
      </c>
      <c r="AU447">
        <v>0</v>
      </c>
      <c r="AV447">
        <v>4560</v>
      </c>
      <c r="AW447">
        <v>3800</v>
      </c>
      <c r="AX447">
        <v>3040</v>
      </c>
      <c r="AY447">
        <v>2280</v>
      </c>
      <c r="AZ447">
        <v>1520</v>
      </c>
      <c r="BA447">
        <v>760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s="8" t="b">
        <f>IF(ISNUMBER(VLOOKUP(A447,profiles_2021!A:A,1,FALSE)),TRUE,FALSE)</f>
        <v>0</v>
      </c>
      <c r="CE447" t="str">
        <f>INDEX('C5 - Emissions methodology 2018'!$A$2:$K$2628,MATCH($A447,'C5 - Emissions methodology 2018'!$A$2:$A$2628,0),MATCH(CE$1,'C5 - Emissions methodology 2018'!$A$1:$K$1,0))</f>
        <v>Manufacturing</v>
      </c>
    </row>
    <row r="448" spans="1:83" hidden="1" x14ac:dyDescent="0.25">
      <c r="A448">
        <v>19100</v>
      </c>
      <c r="B448" t="s">
        <v>521</v>
      </c>
      <c r="C448" t="s">
        <v>39</v>
      </c>
      <c r="D448">
        <v>2015</v>
      </c>
      <c r="E448" t="s">
        <v>44</v>
      </c>
      <c r="F448" t="s">
        <v>33</v>
      </c>
      <c r="G448">
        <v>2015</v>
      </c>
      <c r="H448">
        <v>140515</v>
      </c>
      <c r="I448">
        <v>100</v>
      </c>
      <c r="J448">
        <v>2018</v>
      </c>
      <c r="K448">
        <v>20</v>
      </c>
      <c r="L448">
        <v>0</v>
      </c>
      <c r="M448">
        <v>2017</v>
      </c>
      <c r="N448">
        <v>140515</v>
      </c>
      <c r="O448" t="s">
        <v>24</v>
      </c>
      <c r="P448">
        <v>2.5144042954024401</v>
      </c>
      <c r="Q448">
        <v>1</v>
      </c>
      <c r="R448" t="s">
        <v>25</v>
      </c>
      <c r="S448">
        <v>112412</v>
      </c>
      <c r="T448">
        <v>-1.11368485725649E-2</v>
      </c>
      <c r="AT448">
        <v>140515</v>
      </c>
      <c r="AU448">
        <v>140515</v>
      </c>
      <c r="AV448">
        <v>140515</v>
      </c>
      <c r="AW448">
        <v>112412</v>
      </c>
      <c r="AX448">
        <v>111160.08457825999</v>
      </c>
      <c r="AY448">
        <v>109922.111548999</v>
      </c>
      <c r="AZ448">
        <v>108697.925637901</v>
      </c>
      <c r="BA448">
        <v>107487.37329992</v>
      </c>
      <c r="BB448">
        <v>106290.30270001599</v>
      </c>
      <c r="BC448">
        <v>105106.563694114</v>
      </c>
      <c r="BD448">
        <v>103936.00781027001</v>
      </c>
      <c r="BE448">
        <v>102778.48823005</v>
      </c>
      <c r="BF448">
        <v>101633.859770114</v>
      </c>
      <c r="BG448">
        <v>100501.978864009</v>
      </c>
      <c r="BH448">
        <v>99382.703544158197</v>
      </c>
      <c r="BI448">
        <v>98275.893424054797</v>
      </c>
      <c r="BJ448">
        <v>97181.409680657598</v>
      </c>
      <c r="BK448">
        <v>96099.115036975694</v>
      </c>
      <c r="BL448">
        <v>95028.8737448514</v>
      </c>
      <c r="BM448">
        <v>93970.551567933595</v>
      </c>
      <c r="BN448">
        <v>92924.015764841199</v>
      </c>
      <c r="BO448">
        <v>91889.135072513498</v>
      </c>
      <c r="BP448">
        <v>90865.779689746894</v>
      </c>
      <c r="BQ448">
        <v>89853.821260914207</v>
      </c>
      <c r="BR448">
        <v>88853.132859865102</v>
      </c>
      <c r="BS448">
        <v>87863.588974006794</v>
      </c>
      <c r="BT448">
        <v>86885.065488561202</v>
      </c>
      <c r="BU448">
        <v>85917.439670997701</v>
      </c>
      <c r="BV448">
        <v>84960.590155639293</v>
      </c>
      <c r="BW448">
        <v>84014.396928440197</v>
      </c>
      <c r="BX448">
        <v>83078.741311932798</v>
      </c>
      <c r="BY448">
        <v>82153.5059503425</v>
      </c>
      <c r="BZ448">
        <v>81238.574794868196</v>
      </c>
      <c r="CA448">
        <v>80333.833089126798</v>
      </c>
      <c r="CB448">
        <v>79439.167354759498</v>
      </c>
      <c r="CC448">
        <v>78554.465377198896</v>
      </c>
      <c r="CD448" s="8" t="b">
        <f>IF(ISNUMBER(VLOOKUP(A448,profiles_2021!A:A,1,FALSE)),TRUE,FALSE)</f>
        <v>0</v>
      </c>
      <c r="CE448" t="str">
        <f>INDEX('C5 - Emissions methodology 2018'!$A$2:$K$2628,MATCH($A448,'C5 - Emissions methodology 2018'!$A$2:$A$2628,0),MATCH(CE$1,'C5 - Emissions methodology 2018'!$A$1:$K$1,0))</f>
        <v>Manufacturing</v>
      </c>
    </row>
    <row r="449" spans="1:83" hidden="1" x14ac:dyDescent="0.25">
      <c r="A449">
        <v>18526</v>
      </c>
      <c r="B449" t="s">
        <v>522</v>
      </c>
      <c r="C449" t="s">
        <v>56</v>
      </c>
      <c r="D449">
        <v>2010</v>
      </c>
      <c r="E449" t="s">
        <v>28</v>
      </c>
      <c r="F449" t="s">
        <v>23</v>
      </c>
      <c r="G449">
        <v>2010</v>
      </c>
      <c r="H449">
        <v>413423</v>
      </c>
      <c r="I449">
        <v>100</v>
      </c>
      <c r="J449">
        <v>2020</v>
      </c>
      <c r="K449">
        <v>25</v>
      </c>
      <c r="L449">
        <v>76</v>
      </c>
      <c r="M449">
        <v>2017</v>
      </c>
      <c r="N449">
        <v>334872.63</v>
      </c>
      <c r="O449" t="s">
        <v>24</v>
      </c>
      <c r="P449">
        <v>2.8954071959585401</v>
      </c>
      <c r="Q449">
        <v>1</v>
      </c>
      <c r="R449" t="s">
        <v>25</v>
      </c>
      <c r="S449">
        <v>310067.25</v>
      </c>
      <c r="T449">
        <v>-1.11368485725649E-2</v>
      </c>
      <c r="AO449">
        <v>413423</v>
      </c>
      <c r="AP449">
        <v>402201.51857142802</v>
      </c>
      <c r="AQ449">
        <v>390980.03714285698</v>
      </c>
      <c r="AR449">
        <v>379758.555714285</v>
      </c>
      <c r="AS449">
        <v>368537.07428571401</v>
      </c>
      <c r="AT449">
        <v>357315.59285714198</v>
      </c>
      <c r="AU449">
        <v>346094.11142857099</v>
      </c>
      <c r="AV449">
        <v>334872.63</v>
      </c>
      <c r="AW449">
        <v>326604.17</v>
      </c>
      <c r="AX449">
        <v>318335.71000000002</v>
      </c>
      <c r="AY449">
        <v>310067.25</v>
      </c>
      <c r="AZ449">
        <v>306614.07798943802</v>
      </c>
      <c r="BA449">
        <v>303199.36343265302</v>
      </c>
      <c r="BB449">
        <v>299822.67803480499</v>
      </c>
      <c r="BC449">
        <v>296483.59827091102</v>
      </c>
      <c r="BD449">
        <v>293181.70533271902</v>
      </c>
      <c r="BE449">
        <v>289916.58507618197</v>
      </c>
      <c r="BF449">
        <v>286687.82796951302</v>
      </c>
      <c r="BG449">
        <v>283495.02904181898</v>
      </c>
      <c r="BH449">
        <v>280337.787832306</v>
      </c>
      <c r="BI449">
        <v>277215.70834004902</v>
      </c>
      <c r="BJ449">
        <v>274128.39897432999</v>
      </c>
      <c r="BK449">
        <v>271075.472505513</v>
      </c>
      <c r="BL449">
        <v>268056.54601648299</v>
      </c>
      <c r="BM449">
        <v>265071.24085461203</v>
      </c>
      <c r="BN449">
        <v>262119.18258427299</v>
      </c>
      <c r="BO449">
        <v>259200.00093986699</v>
      </c>
      <c r="BP449">
        <v>256313.329779391</v>
      </c>
      <c r="BQ449">
        <v>253458.80703850801</v>
      </c>
      <c r="BR449">
        <v>250636.07468513699</v>
      </c>
      <c r="BS449">
        <v>247844.77867454701</v>
      </c>
      <c r="BT449">
        <v>245084.56890494801</v>
      </c>
      <c r="BU449">
        <v>242355.09917358099</v>
      </c>
      <c r="BV449">
        <v>239656.02713329601</v>
      </c>
      <c r="BW449">
        <v>236987.01424960999</v>
      </c>
      <c r="BX449">
        <v>234347.72575824699</v>
      </c>
      <c r="BY449">
        <v>231737.83062315299</v>
      </c>
      <c r="BZ449">
        <v>229157.00149496799</v>
      </c>
      <c r="CA449">
        <v>226604.91466997599</v>
      </c>
      <c r="CB449">
        <v>224081.250049497</v>
      </c>
      <c r="CC449">
        <v>221585.69109974499</v>
      </c>
      <c r="CD449" s="8" t="b">
        <f>IF(ISNUMBER(VLOOKUP(A449,profiles_2021!A:A,1,FALSE)),TRUE,FALSE)</f>
        <v>0</v>
      </c>
      <c r="CE449" t="str">
        <f>INDEX('C5 - Emissions methodology 2018'!$A$2:$K$2628,MATCH($A449,'C5 - Emissions methodology 2018'!$A$2:$A$2628,0),MATCH(CE$1,'C5 - Emissions methodology 2018'!$A$1:$K$1,0))</f>
        <v>Services</v>
      </c>
    </row>
    <row r="450" spans="1:83" x14ac:dyDescent="0.25">
      <c r="A450">
        <v>37977</v>
      </c>
      <c r="B450" t="s">
        <v>523</v>
      </c>
      <c r="C450" t="s">
        <v>27</v>
      </c>
      <c r="D450">
        <v>2017</v>
      </c>
      <c r="E450" t="s">
        <v>22</v>
      </c>
      <c r="F450" t="s">
        <v>23</v>
      </c>
      <c r="G450">
        <v>2016</v>
      </c>
      <c r="H450">
        <v>32480</v>
      </c>
      <c r="I450">
        <v>99</v>
      </c>
      <c r="J450">
        <v>2030</v>
      </c>
      <c r="K450">
        <v>25</v>
      </c>
      <c r="L450">
        <v>6.3</v>
      </c>
      <c r="M450">
        <v>2017</v>
      </c>
      <c r="N450">
        <v>31968.44</v>
      </c>
      <c r="O450" t="s">
        <v>24</v>
      </c>
      <c r="P450">
        <v>2.8902471504390199</v>
      </c>
      <c r="Q450">
        <v>1</v>
      </c>
      <c r="R450" t="s">
        <v>25</v>
      </c>
      <c r="S450">
        <v>24360</v>
      </c>
      <c r="T450">
        <v>-1.11368485725649E-2</v>
      </c>
      <c r="AU450">
        <v>32480</v>
      </c>
      <c r="AV450">
        <v>31968.44</v>
      </c>
      <c r="AW450">
        <v>31383.175384615301</v>
      </c>
      <c r="AX450">
        <v>30797.910769230701</v>
      </c>
      <c r="AY450">
        <v>30212.646153846101</v>
      </c>
      <c r="AZ450">
        <v>29627.381538461501</v>
      </c>
      <c r="BA450">
        <v>29042.116923076901</v>
      </c>
      <c r="BB450">
        <v>28456.852307692301</v>
      </c>
      <c r="BC450">
        <v>27871.587692307599</v>
      </c>
      <c r="BD450">
        <v>27286.323076922999</v>
      </c>
      <c r="BE450">
        <v>26701.0584615384</v>
      </c>
      <c r="BF450">
        <v>26115.7938461538</v>
      </c>
      <c r="BG450">
        <v>25530.5292307692</v>
      </c>
      <c r="BH450">
        <v>24945.2646153846</v>
      </c>
      <c r="BI450">
        <v>24360</v>
      </c>
      <c r="BJ450">
        <v>24088.706368772298</v>
      </c>
      <c r="BK450">
        <v>23820.4340936343</v>
      </c>
      <c r="BL450">
        <v>23555.149526200701</v>
      </c>
      <c r="BM450">
        <v>23292.819392823301</v>
      </c>
      <c r="BN450">
        <v>23033.4107904173</v>
      </c>
      <c r="BO450">
        <v>22776.891182334701</v>
      </c>
      <c r="BP450">
        <v>22523.228394283298</v>
      </c>
      <c r="BQ450">
        <v>22272.390610290899</v>
      </c>
      <c r="BR450">
        <v>22024.346368715</v>
      </c>
      <c r="BS450">
        <v>21779.064558296901</v>
      </c>
      <c r="BT450">
        <v>21536.514414259102</v>
      </c>
      <c r="BU450">
        <v>21296.665514446599</v>
      </c>
      <c r="BV450">
        <v>21059.487775511599</v>
      </c>
      <c r="BW450">
        <v>20824.95144914</v>
      </c>
      <c r="BX450">
        <v>20593.0271183199</v>
      </c>
      <c r="BY450">
        <v>20363.685693652398</v>
      </c>
      <c r="BZ450">
        <v>20136.898409702899</v>
      </c>
      <c r="CA450">
        <v>19912.636821392902</v>
      </c>
      <c r="CB450">
        <v>19690.8728004326</v>
      </c>
      <c r="CC450">
        <v>19471.578531792598</v>
      </c>
      <c r="CD450" s="8" t="b">
        <f>IF(ISNUMBER(VLOOKUP(A450,profiles_2021!A:A,1,FALSE)),TRUE,FALSE)</f>
        <v>1</v>
      </c>
      <c r="CE450" t="str">
        <f>INDEX('C5 - Emissions methodology 2018'!$A$2:$K$2628,MATCH($A450,'C5 - Emissions methodology 2018'!$A$2:$A$2628,0),MATCH(CE$1,'C5 - Emissions methodology 2018'!$A$1:$K$1,0))</f>
        <v>Manufacturing</v>
      </c>
    </row>
    <row r="451" spans="1:83" hidden="1" x14ac:dyDescent="0.25">
      <c r="A451">
        <v>18553</v>
      </c>
      <c r="B451" t="s">
        <v>524</v>
      </c>
      <c r="C451" t="s">
        <v>27</v>
      </c>
      <c r="D451">
        <v>2016</v>
      </c>
      <c r="E451" t="s">
        <v>28</v>
      </c>
      <c r="F451" t="s">
        <v>23</v>
      </c>
      <c r="G451">
        <v>2016</v>
      </c>
      <c r="H451">
        <v>30768</v>
      </c>
      <c r="I451">
        <v>100</v>
      </c>
      <c r="J451">
        <v>2017</v>
      </c>
      <c r="K451">
        <v>1</v>
      </c>
      <c r="L451">
        <v>2.2599999999999998</v>
      </c>
      <c r="M451">
        <v>2017</v>
      </c>
      <c r="N451">
        <v>30761.046431999999</v>
      </c>
      <c r="O451" t="s">
        <v>24</v>
      </c>
      <c r="P451">
        <v>2.6539055158243898</v>
      </c>
      <c r="Q451">
        <v>1</v>
      </c>
      <c r="R451" t="s">
        <v>25</v>
      </c>
      <c r="S451">
        <v>30460.32</v>
      </c>
      <c r="T451">
        <v>-1.11368485725649E-2</v>
      </c>
      <c r="AU451">
        <v>30768</v>
      </c>
      <c r="AV451">
        <v>30460.32</v>
      </c>
      <c r="AW451">
        <v>30121.0880286881</v>
      </c>
      <c r="AX451">
        <v>29785.634032471698</v>
      </c>
      <c r="AY451">
        <v>29453.915936614201</v>
      </c>
      <c r="AZ451">
        <v>29125.8921349591</v>
      </c>
      <c r="BA451">
        <v>28801.5214847112</v>
      </c>
      <c r="BB451">
        <v>28480.7633012765</v>
      </c>
      <c r="BC451">
        <v>28163.5773531591</v>
      </c>
      <c r="BD451">
        <v>27849.9238569152</v>
      </c>
      <c r="BE451">
        <v>27539.7634721633</v>
      </c>
      <c r="BF451">
        <v>27233.0572966496</v>
      </c>
      <c r="BG451">
        <v>26929.7668613688</v>
      </c>
      <c r="BH451">
        <v>26629.854125739301</v>
      </c>
      <c r="BI451">
        <v>26333.281472831401</v>
      </c>
      <c r="BJ451">
        <v>26040.011704649802</v>
      </c>
      <c r="BK451">
        <v>25750.0080374672</v>
      </c>
      <c r="BL451">
        <v>25463.2340972116</v>
      </c>
      <c r="BM451">
        <v>25179.6539149032</v>
      </c>
      <c r="BN451">
        <v>24899.231922143401</v>
      </c>
      <c r="BO451">
        <v>24621.932946653302</v>
      </c>
      <c r="BP451">
        <v>24347.7222078626</v>
      </c>
      <c r="BQ451">
        <v>24076.5653125467</v>
      </c>
      <c r="BR451">
        <v>23808.4282505134</v>
      </c>
      <c r="BS451">
        <v>23543.277390336702</v>
      </c>
      <c r="BT451">
        <v>23281.079475138598</v>
      </c>
      <c r="BU451">
        <v>23021.8016184181</v>
      </c>
      <c r="BV451">
        <v>22765.4112999262</v>
      </c>
      <c r="BW451">
        <v>22511.876361586699</v>
      </c>
      <c r="BX451">
        <v>22261.1650034634</v>
      </c>
      <c r="BY451">
        <v>22013.245779771001</v>
      </c>
      <c r="BZ451">
        <v>21768.087594930999</v>
      </c>
      <c r="CA451">
        <v>21525.659699671902</v>
      </c>
      <c r="CB451">
        <v>21285.931687172098</v>
      </c>
      <c r="CC451">
        <v>21048.8734892461</v>
      </c>
      <c r="CD451" s="8" t="b">
        <f>IF(ISNUMBER(VLOOKUP(A451,profiles_2021!A:A,1,FALSE)),TRUE,FALSE)</f>
        <v>0</v>
      </c>
      <c r="CE451" t="str">
        <f>INDEX('C5 - Emissions methodology 2018'!$A$2:$K$2628,MATCH($A451,'C5 - Emissions methodology 2018'!$A$2:$A$2628,0),MATCH(CE$1,'C5 - Emissions methodology 2018'!$A$1:$K$1,0))</f>
        <v>Manufacturing</v>
      </c>
    </row>
    <row r="452" spans="1:83" x14ac:dyDescent="0.25">
      <c r="A452">
        <v>18579</v>
      </c>
      <c r="B452" t="s">
        <v>525</v>
      </c>
      <c r="C452" t="s">
        <v>92</v>
      </c>
      <c r="D452">
        <v>2017</v>
      </c>
      <c r="E452" t="s">
        <v>44</v>
      </c>
      <c r="F452" t="s">
        <v>33</v>
      </c>
      <c r="G452">
        <v>2016</v>
      </c>
      <c r="H452">
        <v>74716</v>
      </c>
      <c r="I452">
        <v>100</v>
      </c>
      <c r="J452">
        <v>2022</v>
      </c>
      <c r="K452">
        <v>8</v>
      </c>
      <c r="L452">
        <v>3</v>
      </c>
      <c r="M452">
        <v>2017</v>
      </c>
      <c r="N452">
        <v>74536.681599999996</v>
      </c>
      <c r="O452" t="s">
        <v>24</v>
      </c>
      <c r="P452">
        <v>2.3963489350146299</v>
      </c>
      <c r="Q452">
        <v>1</v>
      </c>
      <c r="R452" t="s">
        <v>25</v>
      </c>
      <c r="S452">
        <v>68738.720000000001</v>
      </c>
      <c r="T452">
        <v>-1.11368485725649E-2</v>
      </c>
      <c r="AU452">
        <v>74716</v>
      </c>
      <c r="AV452">
        <v>74536.681599999996</v>
      </c>
      <c r="AW452">
        <v>73377.08928</v>
      </c>
      <c r="AX452">
        <v>72217.496960000004</v>
      </c>
      <c r="AY452">
        <v>71057.904639999993</v>
      </c>
      <c r="AZ452">
        <v>69898.312319999997</v>
      </c>
      <c r="BA452">
        <v>68738.720000000001</v>
      </c>
      <c r="BB452">
        <v>67973.187284287997</v>
      </c>
      <c r="BC452">
        <v>67216.180190508298</v>
      </c>
      <c r="BD452">
        <v>66467.603770100395</v>
      </c>
      <c r="BE452">
        <v>65727.364131931507</v>
      </c>
      <c r="BF452">
        <v>64995.368430520299</v>
      </c>
      <c r="BG452">
        <v>64271.524854391602</v>
      </c>
      <c r="BH452">
        <v>63555.742614560397</v>
      </c>
      <c r="BI452">
        <v>62847.931933145097</v>
      </c>
      <c r="BJ452">
        <v>62148.004032106801</v>
      </c>
      <c r="BK452">
        <v>61455.871122114098</v>
      </c>
      <c r="BL452">
        <v>60771.446391532001</v>
      </c>
      <c r="BM452">
        <v>60094.643995533799</v>
      </c>
      <c r="BN452">
        <v>59425.379045333299</v>
      </c>
      <c r="BO452">
        <v>58763.567597538196</v>
      </c>
      <c r="BP452">
        <v>58109.126643620701</v>
      </c>
      <c r="BQ452">
        <v>57461.974099506697</v>
      </c>
      <c r="BR452">
        <v>56822.028795279897</v>
      </c>
      <c r="BS452">
        <v>56189.210465000899</v>
      </c>
      <c r="BT452">
        <v>55563.439736640197</v>
      </c>
      <c r="BU452">
        <v>54944.6381221224</v>
      </c>
      <c r="BV452">
        <v>54332.728007482001</v>
      </c>
      <c r="BW452">
        <v>53727.632643128301</v>
      </c>
      <c r="BX452">
        <v>53129.276134219297</v>
      </c>
      <c r="BY452">
        <v>52537.583431142601</v>
      </c>
      <c r="BZ452">
        <v>51952.4803201014</v>
      </c>
      <c r="CA452">
        <v>51373.893413807302</v>
      </c>
      <c r="CB452">
        <v>50801.750142274599</v>
      </c>
      <c r="CC452">
        <v>50235.978743718799</v>
      </c>
      <c r="CD452" s="8" t="b">
        <f>IF(ISNUMBER(VLOOKUP(A452,profiles_2021!A:A,1,FALSE)),TRUE,FALSE)</f>
        <v>1</v>
      </c>
      <c r="CE452" t="str">
        <f>INDEX('C5 - Emissions methodology 2018'!$A$2:$K$2628,MATCH($A452,'C5 - Emissions methodology 2018'!$A$2:$A$2628,0),MATCH(CE$1,'C5 - Emissions methodology 2018'!$A$1:$K$1,0))</f>
        <v>Infrastructure</v>
      </c>
    </row>
    <row r="453" spans="1:83" x14ac:dyDescent="0.25">
      <c r="A453">
        <v>18574</v>
      </c>
      <c r="B453" t="s">
        <v>526</v>
      </c>
      <c r="C453" t="s">
        <v>21</v>
      </c>
      <c r="D453">
        <v>2017</v>
      </c>
      <c r="E453" t="s">
        <v>32</v>
      </c>
      <c r="F453" t="s">
        <v>33</v>
      </c>
      <c r="G453">
        <v>2015</v>
      </c>
      <c r="H453">
        <v>3306738</v>
      </c>
      <c r="I453">
        <v>99</v>
      </c>
      <c r="J453">
        <v>2025</v>
      </c>
      <c r="K453">
        <v>60</v>
      </c>
      <c r="L453">
        <v>43.52</v>
      </c>
      <c r="M453">
        <v>2018</v>
      </c>
      <c r="N453">
        <v>2443282.5734399999</v>
      </c>
      <c r="O453" t="s">
        <v>24</v>
      </c>
      <c r="P453">
        <v>2.9081355518487801</v>
      </c>
      <c r="Q453">
        <v>1</v>
      </c>
      <c r="R453" t="s">
        <v>25</v>
      </c>
      <c r="S453">
        <v>1322695.2</v>
      </c>
      <c r="T453">
        <v>-1.11368485725649E-2</v>
      </c>
      <c r="AT453">
        <v>3306738</v>
      </c>
      <c r="AU453">
        <v>3018919.5244800001</v>
      </c>
      <c r="AV453">
        <v>2731101.0489599998</v>
      </c>
      <c r="AW453">
        <v>2443282.5734399999</v>
      </c>
      <c r="AX453">
        <v>2283198.6629485702</v>
      </c>
      <c r="AY453">
        <v>2123114.75245714</v>
      </c>
      <c r="AZ453">
        <v>1963030.84196571</v>
      </c>
      <c r="BA453">
        <v>1802946.9314742801</v>
      </c>
      <c r="BB453">
        <v>1642863.0209828501</v>
      </c>
      <c r="BC453">
        <v>1482779.1104914199</v>
      </c>
      <c r="BD453">
        <v>1322695.2</v>
      </c>
      <c r="BE453">
        <v>1307964.5438499399</v>
      </c>
      <c r="BF453">
        <v>1293397.9407868001</v>
      </c>
      <c r="BG453">
        <v>1278993.5637761899</v>
      </c>
      <c r="BH453">
        <v>1264749.6061311299</v>
      </c>
      <c r="BI453">
        <v>1250664.2812854301</v>
      </c>
      <c r="BJ453">
        <v>1236735.8225696399</v>
      </c>
      <c r="BK453">
        <v>1222962.48298942</v>
      </c>
      <c r="BL453">
        <v>1209342.53500643</v>
      </c>
      <c r="BM453">
        <v>1195874.27032171</v>
      </c>
      <c r="BN453">
        <v>1182555.9996613101</v>
      </c>
      <c r="BO453">
        <v>1169386.0525644999</v>
      </c>
      <c r="BP453">
        <v>1156362.77717422</v>
      </c>
      <c r="BQ453">
        <v>1143484.5400298799</v>
      </c>
      <c r="BR453">
        <v>1130749.7258625</v>
      </c>
      <c r="BS453">
        <v>1118156.7373921</v>
      </c>
      <c r="BT453">
        <v>1105703.9951273701</v>
      </c>
      <c r="BU453">
        <v>1093389.93716756</v>
      </c>
      <c r="BV453">
        <v>1081213.0190065501</v>
      </c>
      <c r="BW453">
        <v>1069171.71333919</v>
      </c>
      <c r="BX453">
        <v>1057264.50986966</v>
      </c>
      <c r="BY453">
        <v>1045489.9151221</v>
      </c>
      <c r="BZ453">
        <v>1033846.45225324</v>
      </c>
      <c r="CA453">
        <v>1022332.66086721</v>
      </c>
      <c r="CB453">
        <v>1010947.09683235</v>
      </c>
      <c r="CC453">
        <v>999688.33210005495</v>
      </c>
      <c r="CD453" s="8" t="b">
        <f>IF(ISNUMBER(VLOOKUP(A453,profiles_2021!A:A,1,FALSE)),TRUE,FALSE)</f>
        <v>1</v>
      </c>
      <c r="CE453" t="str">
        <f>INDEX('C5 - Emissions methodology 2018'!$A$2:$K$2628,MATCH($A453,'C5 - Emissions methodology 2018'!$A$2:$A$2628,0),MATCH(CE$1,'C5 - Emissions methodology 2018'!$A$1:$K$1,0))</f>
        <v>Retail</v>
      </c>
    </row>
    <row r="454" spans="1:83" x14ac:dyDescent="0.25">
      <c r="A454">
        <v>18586</v>
      </c>
      <c r="B454" t="s">
        <v>527</v>
      </c>
      <c r="C454" t="s">
        <v>109</v>
      </c>
      <c r="D454">
        <v>2013</v>
      </c>
      <c r="E454" t="s">
        <v>22</v>
      </c>
      <c r="F454" t="s">
        <v>23</v>
      </c>
      <c r="G454">
        <v>2012</v>
      </c>
      <c r="H454">
        <v>962730.2</v>
      </c>
      <c r="I454">
        <v>79</v>
      </c>
      <c r="J454">
        <v>2020</v>
      </c>
      <c r="K454">
        <v>15</v>
      </c>
      <c r="L454">
        <v>100</v>
      </c>
      <c r="M454">
        <v>2017</v>
      </c>
      <c r="N454">
        <v>856558.09</v>
      </c>
      <c r="O454" t="s">
        <v>24</v>
      </c>
      <c r="P454">
        <v>2.58547540245854</v>
      </c>
      <c r="Q454">
        <v>1</v>
      </c>
      <c r="R454" t="s">
        <v>25</v>
      </c>
      <c r="S454">
        <v>818320.66999999899</v>
      </c>
      <c r="T454">
        <v>-1.11368485725649E-2</v>
      </c>
      <c r="AQ454">
        <v>962730.2</v>
      </c>
      <c r="AR454">
        <v>941495.77800000005</v>
      </c>
      <c r="AS454">
        <v>920261.35600000003</v>
      </c>
      <c r="AT454">
        <v>899026.93400000001</v>
      </c>
      <c r="AU454">
        <v>877792.51199999999</v>
      </c>
      <c r="AV454">
        <v>856558.09</v>
      </c>
      <c r="AW454">
        <v>843812.28333333298</v>
      </c>
      <c r="AX454">
        <v>831066.47666666599</v>
      </c>
      <c r="AY454">
        <v>818320.66999999899</v>
      </c>
      <c r="AZ454">
        <v>809207.15661440999</v>
      </c>
      <c r="BA454">
        <v>800195.139047359</v>
      </c>
      <c r="BB454">
        <v>791283.486955286</v>
      </c>
      <c r="BC454">
        <v>782471.08258309402</v>
      </c>
      <c r="BD454">
        <v>773756.82062395499</v>
      </c>
      <c r="BE454">
        <v>765139.60808067699</v>
      </c>
      <c r="BF454">
        <v>756618.36412861105</v>
      </c>
      <c r="BG454">
        <v>748192.01998008799</v>
      </c>
      <c r="BH454">
        <v>739859.51875036897</v>
      </c>
      <c r="BI454">
        <v>731619.81532507495</v>
      </c>
      <c r="BJ454">
        <v>723471.87622911204</v>
      </c>
      <c r="BK454">
        <v>715414.67949703895</v>
      </c>
      <c r="BL454">
        <v>707447.21454488998</v>
      </c>
      <c r="BM454">
        <v>699568.48204342101</v>
      </c>
      <c r="BN454">
        <v>691777.49379276403</v>
      </c>
      <c r="BO454">
        <v>684073.27259848604</v>
      </c>
      <c r="BP454">
        <v>676454.85214901704</v>
      </c>
      <c r="BQ454">
        <v>668921.27689445706</v>
      </c>
      <c r="BR454">
        <v>661471.60192671698</v>
      </c>
      <c r="BS454">
        <v>654104.89286100701</v>
      </c>
      <c r="BT454">
        <v>646820.22571864002</v>
      </c>
      <c r="BU454">
        <v>639616.68681113899</v>
      </c>
      <c r="BV454">
        <v>632493.37262563803</v>
      </c>
      <c r="BW454">
        <v>625449.38971155498</v>
      </c>
      <c r="BX454">
        <v>618483.854568535</v>
      </c>
      <c r="BY454">
        <v>611595.89353562798</v>
      </c>
      <c r="BZ454">
        <v>604784.64268171997</v>
      </c>
      <c r="CA454">
        <v>598049.24769716104</v>
      </c>
      <c r="CB454">
        <v>591388.86378662102</v>
      </c>
      <c r="CC454">
        <v>584802.65556312795</v>
      </c>
      <c r="CD454" s="8" t="b">
        <f>IF(ISNUMBER(VLOOKUP(A454,profiles_2021!A:A,1,FALSE)),TRUE,FALSE)</f>
        <v>1</v>
      </c>
      <c r="CE454" t="str">
        <f>INDEX('C5 - Emissions methodology 2018'!$A$2:$K$2628,MATCH($A454,'C5 - Emissions methodology 2018'!$A$2:$A$2628,0),MATCH(CE$1,'C5 - Emissions methodology 2018'!$A$1:$K$1,0))</f>
        <v>Biotech, health care &amp; pharma</v>
      </c>
    </row>
    <row r="455" spans="1:83" hidden="1" x14ac:dyDescent="0.25">
      <c r="A455">
        <v>18640</v>
      </c>
      <c r="B455" t="s">
        <v>528</v>
      </c>
      <c r="C455" t="s">
        <v>27</v>
      </c>
      <c r="D455">
        <v>2016</v>
      </c>
      <c r="E455" t="s">
        <v>28</v>
      </c>
      <c r="F455" t="s">
        <v>23</v>
      </c>
      <c r="G455">
        <v>2015</v>
      </c>
      <c r="H455">
        <v>2408435</v>
      </c>
      <c r="I455">
        <v>100</v>
      </c>
      <c r="J455">
        <v>2020</v>
      </c>
      <c r="K455">
        <v>15</v>
      </c>
      <c r="L455">
        <v>0.4</v>
      </c>
      <c r="M455">
        <v>2017</v>
      </c>
      <c r="N455">
        <v>2396098</v>
      </c>
      <c r="O455" t="s">
        <v>24</v>
      </c>
      <c r="P455">
        <v>2.79560669715854</v>
      </c>
      <c r="Q455">
        <v>1</v>
      </c>
      <c r="R455" t="s">
        <v>25</v>
      </c>
      <c r="S455">
        <v>2047169.75</v>
      </c>
      <c r="T455">
        <v>-1.11368485725649E-2</v>
      </c>
      <c r="AT455">
        <v>2408435</v>
      </c>
      <c r="AU455">
        <v>2402266.5</v>
      </c>
      <c r="AV455">
        <v>2396098</v>
      </c>
      <c r="AW455">
        <v>2279788.5833333302</v>
      </c>
      <c r="AX455">
        <v>2163479.16666666</v>
      </c>
      <c r="AY455">
        <v>2047169.75</v>
      </c>
      <c r="AZ455">
        <v>2024370.7304919099</v>
      </c>
      <c r="BA455">
        <v>2001825.62021169</v>
      </c>
      <c r="BB455">
        <v>1979531.59141071</v>
      </c>
      <c r="BC455">
        <v>1957485.8478325601</v>
      </c>
      <c r="BD455">
        <v>1935685.6243623099</v>
      </c>
      <c r="BE455">
        <v>1914128.1866796999</v>
      </c>
      <c r="BF455">
        <v>1892810.83091617</v>
      </c>
      <c r="BG455">
        <v>1871730.8833157399</v>
      </c>
      <c r="BH455">
        <v>1850885.69989966</v>
      </c>
      <c r="BI455">
        <v>1830272.66613475</v>
      </c>
      <c r="BJ455">
        <v>1809889.1966055101</v>
      </c>
      <c r="BK455">
        <v>1789732.7346897901</v>
      </c>
      <c r="BL455">
        <v>1769800.75223819</v>
      </c>
      <c r="BM455">
        <v>1750090.7492569</v>
      </c>
      <c r="BN455">
        <v>1730600.2535941801</v>
      </c>
      <c r="BO455">
        <v>1711326.82063026</v>
      </c>
      <c r="BP455">
        <v>1692268.03297073</v>
      </c>
      <c r="BQ455">
        <v>1673421.5001433401</v>
      </c>
      <c r="BR455">
        <v>1654784.8582981699</v>
      </c>
      <c r="BS455">
        <v>1636355.76991113</v>
      </c>
      <c r="BT455">
        <v>1618131.92349079</v>
      </c>
      <c r="BU455">
        <v>1600111.03328844</v>
      </c>
      <c r="BV455">
        <v>1582290.83901141</v>
      </c>
      <c r="BW455">
        <v>1564669.1055395899</v>
      </c>
      <c r="BX455">
        <v>1547243.62264502</v>
      </c>
      <c r="BY455">
        <v>1530012.20471476</v>
      </c>
      <c r="BZ455">
        <v>1512972.6904766699</v>
      </c>
      <c r="CA455">
        <v>1496122.94272841</v>
      </c>
      <c r="CB455">
        <v>1479460.8480692999</v>
      </c>
      <c r="CC455">
        <v>1462984.31663531</v>
      </c>
      <c r="CD455" s="8" t="b">
        <f>IF(ISNUMBER(VLOOKUP(A455,profiles_2021!A:A,1,FALSE)),TRUE,FALSE)</f>
        <v>0</v>
      </c>
      <c r="CE455" t="str">
        <f>INDEX('C5 - Emissions methodology 2018'!$A$2:$K$2628,MATCH($A455,'C5 - Emissions methodology 2018'!$A$2:$A$2628,0),MATCH(CE$1,'C5 - Emissions methodology 2018'!$A$1:$K$1,0))</f>
        <v>Manufacturing</v>
      </c>
    </row>
    <row r="456" spans="1:83" x14ac:dyDescent="0.25">
      <c r="A456">
        <v>4826</v>
      </c>
      <c r="B456" t="s">
        <v>529</v>
      </c>
      <c r="C456" t="s">
        <v>27</v>
      </c>
      <c r="D456">
        <v>2015</v>
      </c>
      <c r="E456" t="s">
        <v>28</v>
      </c>
      <c r="F456" t="s">
        <v>23</v>
      </c>
      <c r="G456">
        <v>2006</v>
      </c>
      <c r="H456">
        <v>45508118.909999996</v>
      </c>
      <c r="I456">
        <v>100</v>
      </c>
      <c r="J456">
        <v>2025</v>
      </c>
      <c r="K456">
        <v>0</v>
      </c>
      <c r="L456">
        <v>100</v>
      </c>
      <c r="M456">
        <v>2017</v>
      </c>
      <c r="N456">
        <v>45508118.909999996</v>
      </c>
      <c r="O456" t="s">
        <v>24</v>
      </c>
      <c r="P456">
        <v>2.65235568993978</v>
      </c>
      <c r="Q456">
        <v>1</v>
      </c>
      <c r="R456" t="s">
        <v>25</v>
      </c>
      <c r="S456">
        <v>45508118.909999996</v>
      </c>
      <c r="T456">
        <v>-1.11368485725649E-2</v>
      </c>
      <c r="AK456">
        <v>45508118.909999996</v>
      </c>
      <c r="AL456">
        <v>45508118.909999996</v>
      </c>
      <c r="AM456">
        <v>45508118.909999996</v>
      </c>
      <c r="AN456">
        <v>45508118.909999996</v>
      </c>
      <c r="AO456">
        <v>45508118.909999996</v>
      </c>
      <c r="AP456">
        <v>45508118.909999996</v>
      </c>
      <c r="AQ456">
        <v>45508118.909999996</v>
      </c>
      <c r="AR456">
        <v>45508118.909999996</v>
      </c>
      <c r="AS456">
        <v>45508118.909999996</v>
      </c>
      <c r="AT456">
        <v>45508118.909999996</v>
      </c>
      <c r="AU456">
        <v>45508118.909999996</v>
      </c>
      <c r="AV456">
        <v>45508118.909999996</v>
      </c>
      <c r="AW456">
        <v>45508118.909999996</v>
      </c>
      <c r="AX456">
        <v>45508118.909999996</v>
      </c>
      <c r="AY456">
        <v>45508118.909999996</v>
      </c>
      <c r="AZ456">
        <v>45508118.909999996</v>
      </c>
      <c r="BA456">
        <v>45508118.909999996</v>
      </c>
      <c r="BB456">
        <v>45508118.909999996</v>
      </c>
      <c r="BC456">
        <v>45508118.909999996</v>
      </c>
      <c r="BD456">
        <v>45508118.909999996</v>
      </c>
      <c r="BE456">
        <v>45001301.880877003</v>
      </c>
      <c r="BF456">
        <v>44500129.196261398</v>
      </c>
      <c r="BG456">
        <v>44004537.995943099</v>
      </c>
      <c r="BH456">
        <v>43514466.119776599</v>
      </c>
      <c r="BI456">
        <v>43029852.099884599</v>
      </c>
      <c r="BJ456">
        <v>42550635.152948298</v>
      </c>
      <c r="BK456">
        <v>42076755.172583498</v>
      </c>
      <c r="BL456">
        <v>41608152.721801497</v>
      </c>
      <c r="BM456">
        <v>41144769.025554702</v>
      </c>
      <c r="BN456">
        <v>40686545.963363901</v>
      </c>
      <c r="BO456">
        <v>40233426.062029198</v>
      </c>
      <c r="BP456">
        <v>39785352.488420904</v>
      </c>
      <c r="BQ456">
        <v>39342269.042351201</v>
      </c>
      <c r="BR456">
        <v>38904120.149525501</v>
      </c>
      <c r="BS456">
        <v>38470850.854571298</v>
      </c>
      <c r="BT456">
        <v>38042406.814146198</v>
      </c>
      <c r="BU456">
        <v>37618734.290121198</v>
      </c>
      <c r="BV456">
        <v>37199780.142840497</v>
      </c>
      <c r="BW456">
        <v>36785491.824456997</v>
      </c>
      <c r="BX456">
        <v>36375817.372340702</v>
      </c>
      <c r="BY456">
        <v>35970705.402561702</v>
      </c>
      <c r="BZ456">
        <v>35570105.103445001</v>
      </c>
      <c r="CA456">
        <v>35173966.229197703</v>
      </c>
      <c r="CB456">
        <v>34782239.093606599</v>
      </c>
      <c r="CC456">
        <v>34394874.5638064</v>
      </c>
      <c r="CD456" s="8" t="b">
        <f>IF(ISNUMBER(VLOOKUP(A456,profiles_2021!A:A,1,FALSE)),TRUE,FALSE)</f>
        <v>1</v>
      </c>
      <c r="CE456" t="str">
        <f>INDEX('C5 - Emissions methodology 2018'!$A$2:$K$2628,MATCH($A456,'C5 - Emissions methodology 2018'!$A$2:$A$2628,0),MATCH(CE$1,'C5 - Emissions methodology 2018'!$A$1:$K$1,0))</f>
        <v>Materials</v>
      </c>
    </row>
    <row r="457" spans="1:83" hidden="1" x14ac:dyDescent="0.25">
      <c r="A457">
        <v>19377</v>
      </c>
      <c r="B457" t="s">
        <v>530</v>
      </c>
      <c r="C457" t="s">
        <v>27</v>
      </c>
      <c r="D457">
        <v>2011</v>
      </c>
      <c r="E457" t="s">
        <v>28</v>
      </c>
      <c r="F457" t="s">
        <v>23</v>
      </c>
      <c r="G457">
        <v>2011</v>
      </c>
      <c r="H457">
        <v>84603</v>
      </c>
      <c r="I457">
        <v>100</v>
      </c>
      <c r="J457">
        <v>2020</v>
      </c>
      <c r="K457">
        <v>40</v>
      </c>
      <c r="L457">
        <v>88</v>
      </c>
      <c r="M457">
        <v>2017</v>
      </c>
      <c r="N457">
        <v>54890</v>
      </c>
      <c r="O457" t="s">
        <v>45</v>
      </c>
      <c r="P457">
        <v>3.0453743139585399</v>
      </c>
      <c r="Q457">
        <v>1</v>
      </c>
      <c r="R457" t="s">
        <v>25</v>
      </c>
      <c r="S457">
        <v>50761.8</v>
      </c>
      <c r="T457">
        <v>-1.11368485725649E-2</v>
      </c>
      <c r="AP457">
        <v>84603</v>
      </c>
      <c r="AQ457">
        <v>79650.833333333299</v>
      </c>
      <c r="AR457">
        <v>74698.666666666599</v>
      </c>
      <c r="AS457">
        <v>69746.5</v>
      </c>
      <c r="AT457">
        <v>64794.333333333299</v>
      </c>
      <c r="AU457">
        <v>59842.166666666599</v>
      </c>
      <c r="AV457">
        <v>54890</v>
      </c>
      <c r="AW457">
        <v>53513.933333333298</v>
      </c>
      <c r="AX457">
        <v>52137.866666666603</v>
      </c>
      <c r="AY457">
        <v>50761.8</v>
      </c>
      <c r="AZ457">
        <v>50196.473520129097</v>
      </c>
      <c r="BA457">
        <v>49637.442995658697</v>
      </c>
      <c r="BB457">
        <v>49084.638309486698</v>
      </c>
      <c r="BC457">
        <v>48537.990125394797</v>
      </c>
      <c r="BD457">
        <v>47997.429879351701</v>
      </c>
      <c r="BE457">
        <v>47462.889770913003</v>
      </c>
      <c r="BF457">
        <v>46934.302754718003</v>
      </c>
      <c r="BG457">
        <v>46411.6025320798</v>
      </c>
      <c r="BH457">
        <v>45894.723542669999</v>
      </c>
      <c r="BI457">
        <v>45383.600956295501</v>
      </c>
      <c r="BJ457">
        <v>44878.170664767502</v>
      </c>
      <c r="BK457">
        <v>44378.369273860299</v>
      </c>
      <c r="BL457">
        <v>43884.134095360001</v>
      </c>
      <c r="BM457">
        <v>43395.403139201801</v>
      </c>
      <c r="BN457">
        <v>42912.115105695098</v>
      </c>
      <c r="BO457">
        <v>42434.209377834501</v>
      </c>
      <c r="BP457">
        <v>41961.626013697001</v>
      </c>
      <c r="BQ457">
        <v>41494.305738923897</v>
      </c>
      <c r="BR457">
        <v>41032.189939285803</v>
      </c>
      <c r="BS457">
        <v>40575.220653331198</v>
      </c>
      <c r="BT457">
        <v>40123.340565116698</v>
      </c>
      <c r="BU457">
        <v>39676.4929970175</v>
      </c>
      <c r="BV457">
        <v>39234.621902619299</v>
      </c>
      <c r="BW457">
        <v>38797.671859688002</v>
      </c>
      <c r="BX457">
        <v>38365.588063218602</v>
      </c>
      <c r="BY457">
        <v>37938.316318561097</v>
      </c>
      <c r="BZ457">
        <v>37515.803034623197</v>
      </c>
      <c r="CA457">
        <v>37097.995217148498</v>
      </c>
      <c r="CB457">
        <v>36684.840462069304</v>
      </c>
      <c r="CC457">
        <v>36276.286948934598</v>
      </c>
      <c r="CD457" s="8" t="b">
        <f>IF(ISNUMBER(VLOOKUP(A457,profiles_2021!A:A,1,FALSE)),TRUE,FALSE)</f>
        <v>0</v>
      </c>
      <c r="CE457" t="str">
        <f>INDEX('C5 - Emissions methodology 2018'!$A$2:$K$2628,MATCH($A457,'C5 - Emissions methodology 2018'!$A$2:$A$2628,0),MATCH(CE$1,'C5 - Emissions methodology 2018'!$A$1:$K$1,0))</f>
        <v>Services</v>
      </c>
    </row>
    <row r="458" spans="1:83" hidden="1" x14ac:dyDescent="0.25">
      <c r="A458">
        <v>20384</v>
      </c>
      <c r="B458" t="s">
        <v>531</v>
      </c>
      <c r="C458" t="s">
        <v>27</v>
      </c>
      <c r="D458">
        <v>2012</v>
      </c>
      <c r="E458" t="s">
        <v>28</v>
      </c>
      <c r="F458" t="s">
        <v>23</v>
      </c>
      <c r="G458">
        <v>2012</v>
      </c>
      <c r="H458">
        <v>1742917</v>
      </c>
      <c r="I458">
        <v>100</v>
      </c>
      <c r="J458">
        <v>2020</v>
      </c>
      <c r="K458">
        <v>50</v>
      </c>
      <c r="L458">
        <v>81</v>
      </c>
      <c r="M458">
        <v>2017</v>
      </c>
      <c r="N458">
        <v>1037035.615</v>
      </c>
      <c r="O458" t="s">
        <v>24</v>
      </c>
      <c r="P458">
        <v>3.1455401453585399</v>
      </c>
      <c r="Q458">
        <v>1</v>
      </c>
      <c r="R458" t="s">
        <v>25</v>
      </c>
      <c r="S458">
        <v>871458.5</v>
      </c>
      <c r="T458">
        <v>-1.11368485725649E-2</v>
      </c>
      <c r="AQ458">
        <v>1742917</v>
      </c>
      <c r="AR458">
        <v>1601740.723</v>
      </c>
      <c r="AS458">
        <v>1460564.446</v>
      </c>
      <c r="AT458">
        <v>1319388.169</v>
      </c>
      <c r="AU458">
        <v>1178211.892</v>
      </c>
      <c r="AV458">
        <v>1037035.615</v>
      </c>
      <c r="AW458">
        <v>981843.24333333306</v>
      </c>
      <c r="AX458">
        <v>926650.871666666</v>
      </c>
      <c r="AY458">
        <v>871458.5</v>
      </c>
      <c r="AZ458">
        <v>861753.19864822505</v>
      </c>
      <c r="BA458">
        <v>852155.98376795603</v>
      </c>
      <c r="BB458">
        <v>842665.651616527</v>
      </c>
      <c r="BC458">
        <v>833281.01185717201</v>
      </c>
      <c r="BD458">
        <v>824000.88740972499</v>
      </c>
      <c r="BE458">
        <v>814824.11430298397</v>
      </c>
      <c r="BF458">
        <v>805749.54152871703</v>
      </c>
      <c r="BG458">
        <v>796776.03089729894</v>
      </c>
      <c r="BH458">
        <v>787902.45689494605</v>
      </c>
      <c r="BI458">
        <v>779127.70654255501</v>
      </c>
      <c r="BJ458">
        <v>770450.67925610102</v>
      </c>
      <c r="BK458">
        <v>761870.28670859605</v>
      </c>
      <c r="BL458">
        <v>753385.452693586</v>
      </c>
      <c r="BM458">
        <v>744995.11299016397</v>
      </c>
      <c r="BN458">
        <v>736698.215229491</v>
      </c>
      <c r="BO458">
        <v>728493.71876280196</v>
      </c>
      <c r="BP458">
        <v>720380.59453087603</v>
      </c>
      <c r="BQ458">
        <v>712357.82493497105</v>
      </c>
      <c r="BR458">
        <v>704424.40370918903</v>
      </c>
      <c r="BS458">
        <v>696579.33579426003</v>
      </c>
      <c r="BT458">
        <v>688821.637212742</v>
      </c>
      <c r="BU458">
        <v>681150.33494559699</v>
      </c>
      <c r="BV458">
        <v>673564.46681015601</v>
      </c>
      <c r="BW458">
        <v>666063.081339431</v>
      </c>
      <c r="BX458">
        <v>658645.237662778</v>
      </c>
      <c r="BY458">
        <v>651310.00538788596</v>
      </c>
      <c r="BZ458">
        <v>644056.46448408498</v>
      </c>
      <c r="CA458">
        <v>636883.70516694395</v>
      </c>
      <c r="CB458">
        <v>629790.82778416597</v>
      </c>
      <c r="CC458">
        <v>622776.94270274299</v>
      </c>
      <c r="CD458" s="8" t="b">
        <f>IF(ISNUMBER(VLOOKUP(A458,profiles_2021!A:A,1,FALSE)),TRUE,FALSE)</f>
        <v>0</v>
      </c>
      <c r="CE458" t="str">
        <f>INDEX('C5 - Emissions methodology 2018'!$A$2:$K$2628,MATCH($A458,'C5 - Emissions methodology 2018'!$A$2:$A$2628,0),MATCH(CE$1,'C5 - Emissions methodology 2018'!$A$1:$K$1,0))</f>
        <v>Services</v>
      </c>
    </row>
    <row r="459" spans="1:83" x14ac:dyDescent="0.25">
      <c r="A459">
        <v>19075</v>
      </c>
      <c r="B459" t="s">
        <v>532</v>
      </c>
      <c r="C459" t="s">
        <v>27</v>
      </c>
      <c r="D459">
        <v>2010</v>
      </c>
      <c r="E459" t="s">
        <v>53</v>
      </c>
      <c r="F459" t="s">
        <v>54</v>
      </c>
      <c r="G459">
        <v>2010</v>
      </c>
      <c r="H459">
        <v>574104</v>
      </c>
      <c r="I459">
        <v>100</v>
      </c>
      <c r="J459">
        <v>2017</v>
      </c>
      <c r="K459">
        <v>50.4</v>
      </c>
      <c r="L459">
        <v>50.4</v>
      </c>
      <c r="M459">
        <v>2017</v>
      </c>
      <c r="N459">
        <v>263303</v>
      </c>
      <c r="O459" t="s">
        <v>24</v>
      </c>
      <c r="P459">
        <v>3.4879647161243899</v>
      </c>
      <c r="Q459">
        <v>1</v>
      </c>
      <c r="R459" t="s">
        <v>25</v>
      </c>
      <c r="S459">
        <v>284755.58399999997</v>
      </c>
      <c r="T459">
        <v>-1.11368485725649E-2</v>
      </c>
      <c r="AO459">
        <v>574104</v>
      </c>
      <c r="AP459">
        <v>529703.85714285704</v>
      </c>
      <c r="AQ459">
        <v>485303.71428571403</v>
      </c>
      <c r="AR459">
        <v>440903.57142857101</v>
      </c>
      <c r="AS459">
        <v>396503.428571428</v>
      </c>
      <c r="AT459">
        <v>352103.28571428498</v>
      </c>
      <c r="AU459">
        <v>307703.14285714203</v>
      </c>
      <c r="AV459">
        <v>284755.58399999997</v>
      </c>
      <c r="AW459">
        <v>281584.30418079899</v>
      </c>
      <c r="AX459">
        <v>278448.34242472699</v>
      </c>
      <c r="AY459">
        <v>275347.30539986101</v>
      </c>
      <c r="AZ459">
        <v>272280.80415475898</v>
      </c>
      <c r="BA459">
        <v>269248.45406967099</v>
      </c>
      <c r="BB459">
        <v>266249.8748083</v>
      </c>
      <c r="BC459">
        <v>263284.69027009502</v>
      </c>
      <c r="BD459">
        <v>260352.528543083</v>
      </c>
      <c r="BE459">
        <v>257453.02185721399</v>
      </c>
      <c r="BF459">
        <v>254585.80653824101</v>
      </c>
      <c r="BG459">
        <v>251750.52296209999</v>
      </c>
      <c r="BH459">
        <v>248946.815509807</v>
      </c>
      <c r="BI459">
        <v>246174.332522852</v>
      </c>
      <c r="BJ459">
        <v>243432.726259093</v>
      </c>
      <c r="BK459">
        <v>240721.65284913901</v>
      </c>
      <c r="BL459">
        <v>238040.77225322</v>
      </c>
      <c r="BM459">
        <v>235389.74821853999</v>
      </c>
      <c r="BN459">
        <v>232768.24823709601</v>
      </c>
      <c r="BO459">
        <v>230175.94350397799</v>
      </c>
      <c r="BP459">
        <v>227612.50887612699</v>
      </c>
      <c r="BQ459">
        <v>225077.622831552</v>
      </c>
      <c r="BR459">
        <v>222570.967429004</v>
      </c>
      <c r="BS459">
        <v>220092.228268098</v>
      </c>
      <c r="BT459">
        <v>217641.094449878</v>
      </c>
      <c r="BU459">
        <v>215217.258537822</v>
      </c>
      <c r="BV459">
        <v>212820.41651928399</v>
      </c>
      <c r="BW459">
        <v>210450.26776735799</v>
      </c>
      <c r="BX459">
        <v>208106.51500317801</v>
      </c>
      <c r="BY459">
        <v>205788.86425862301</v>
      </c>
      <c r="BZ459">
        <v>203497.024839455</v>
      </c>
      <c r="CA459">
        <v>201230.70928884999</v>
      </c>
      <c r="CB459">
        <v>198989.63335135</v>
      </c>
      <c r="CC459">
        <v>196773.51593720599</v>
      </c>
      <c r="CD459" s="8" t="b">
        <f>IF(ISNUMBER(VLOOKUP(A459,profiles_2021!A:A,1,FALSE)),TRUE,FALSE)</f>
        <v>1</v>
      </c>
      <c r="CE459" t="str">
        <f>INDEX('C5 - Emissions methodology 2018'!$A$2:$K$2628,MATCH($A459,'C5 - Emissions methodology 2018'!$A$2:$A$2628,0),MATCH(CE$1,'C5 - Emissions methodology 2018'!$A$1:$K$1,0))</f>
        <v>Services</v>
      </c>
    </row>
    <row r="460" spans="1:83" x14ac:dyDescent="0.25">
      <c r="A460">
        <v>19080</v>
      </c>
      <c r="B460" t="s">
        <v>533</v>
      </c>
      <c r="C460" t="s">
        <v>31</v>
      </c>
      <c r="D460">
        <v>2013</v>
      </c>
      <c r="E460" t="s">
        <v>28</v>
      </c>
      <c r="F460" t="s">
        <v>23</v>
      </c>
      <c r="G460">
        <v>2012</v>
      </c>
      <c r="H460">
        <v>23800000</v>
      </c>
      <c r="I460">
        <v>100</v>
      </c>
      <c r="J460">
        <v>2022</v>
      </c>
      <c r="K460">
        <v>3</v>
      </c>
      <c r="L460">
        <v>62</v>
      </c>
      <c r="M460">
        <v>2017</v>
      </c>
      <c r="N460">
        <v>23400000</v>
      </c>
      <c r="O460" t="s">
        <v>24</v>
      </c>
      <c r="P460">
        <v>2.6787214634146301</v>
      </c>
      <c r="Q460">
        <v>1</v>
      </c>
      <c r="R460" t="s">
        <v>25</v>
      </c>
      <c r="S460">
        <v>23086000</v>
      </c>
      <c r="T460">
        <v>-1.11368485725649E-2</v>
      </c>
      <c r="AQ460">
        <v>23800000</v>
      </c>
      <c r="AR460">
        <v>23720000</v>
      </c>
      <c r="AS460">
        <v>23640000</v>
      </c>
      <c r="AT460">
        <v>23560000</v>
      </c>
      <c r="AU460">
        <v>23480000</v>
      </c>
      <c r="AV460">
        <v>23400000</v>
      </c>
      <c r="AW460">
        <v>23337200</v>
      </c>
      <c r="AX460">
        <v>23274400</v>
      </c>
      <c r="AY460">
        <v>23211600</v>
      </c>
      <c r="AZ460">
        <v>23148800</v>
      </c>
      <c r="BA460">
        <v>23086000</v>
      </c>
      <c r="BB460">
        <v>22828894.713853698</v>
      </c>
      <c r="BC460">
        <v>22574652.7703465</v>
      </c>
      <c r="BD460">
        <v>22323242.280864902</v>
      </c>
      <c r="BE460">
        <v>22074631.711934201</v>
      </c>
      <c r="BF460">
        <v>21828789.881263301</v>
      </c>
      <c r="BG460">
        <v>21585685.953833301</v>
      </c>
      <c r="BH460">
        <v>21345289.4380305</v>
      </c>
      <c r="BI460">
        <v>21107570.1818216</v>
      </c>
      <c r="BJ460">
        <v>20872498.368971899</v>
      </c>
      <c r="BK460">
        <v>20640044.5153055</v>
      </c>
      <c r="BL460">
        <v>20410179.465007599</v>
      </c>
      <c r="BM460">
        <v>20182874.386966899</v>
      </c>
      <c r="BN460">
        <v>19958100.7711602</v>
      </c>
      <c r="BO460">
        <v>19735830.425075799</v>
      </c>
      <c r="BP460">
        <v>19516035.4701779</v>
      </c>
      <c r="BQ460">
        <v>19298688.338409699</v>
      </c>
      <c r="BR460">
        <v>19083761.768735699</v>
      </c>
      <c r="BS460">
        <v>18871228.8037224</v>
      </c>
      <c r="BT460">
        <v>18661062.786157101</v>
      </c>
      <c r="BU460">
        <v>18453237.355704602</v>
      </c>
      <c r="BV460">
        <v>18247726.445600498</v>
      </c>
      <c r="BW460">
        <v>18044504.279382199</v>
      </c>
      <c r="BX460">
        <v>17843545.367655799</v>
      </c>
      <c r="BY460">
        <v>17644824.5048985</v>
      </c>
      <c r="BZ460">
        <v>17448316.766297899</v>
      </c>
      <c r="CA460">
        <v>17253997.504625499</v>
      </c>
      <c r="CB460">
        <v>17061842.347145099</v>
      </c>
      <c r="CC460">
        <v>16871827.192556001</v>
      </c>
      <c r="CD460" s="8" t="b">
        <f>IF(ISNUMBER(VLOOKUP(A460,profiles_2021!A:A,1,FALSE)),TRUE,FALSE)</f>
        <v>1</v>
      </c>
      <c r="CE460" t="str">
        <f>INDEX('C5 - Emissions methodology 2018'!$A$2:$K$2628,MATCH($A460,'C5 - Emissions methodology 2018'!$A$2:$A$2628,0),MATCH(CE$1,'C5 - Emissions methodology 2018'!$A$1:$K$1,0))</f>
        <v>Services</v>
      </c>
    </row>
    <row r="461" spans="1:83" hidden="1" x14ac:dyDescent="0.25">
      <c r="A461">
        <v>23125</v>
      </c>
      <c r="B461" t="s">
        <v>534</v>
      </c>
      <c r="C461" t="s">
        <v>65</v>
      </c>
      <c r="D461">
        <v>2017</v>
      </c>
      <c r="E461" t="s">
        <v>32</v>
      </c>
      <c r="F461" t="s">
        <v>33</v>
      </c>
      <c r="G461">
        <v>2016</v>
      </c>
      <c r="H461">
        <v>25474.76</v>
      </c>
      <c r="I461">
        <v>100</v>
      </c>
      <c r="J461">
        <v>2020</v>
      </c>
      <c r="K461">
        <v>50</v>
      </c>
      <c r="L461">
        <v>88</v>
      </c>
      <c r="M461">
        <v>2017</v>
      </c>
      <c r="N461">
        <v>14372.62</v>
      </c>
      <c r="O461" t="s">
        <v>24</v>
      </c>
      <c r="P461">
        <v>2.81536840115854</v>
      </c>
      <c r="Q461">
        <v>1</v>
      </c>
      <c r="R461" t="s">
        <v>25</v>
      </c>
      <c r="S461">
        <v>12737.38</v>
      </c>
      <c r="T461">
        <v>-1.11368485725649E-2</v>
      </c>
      <c r="AU461">
        <v>25474.76</v>
      </c>
      <c r="AV461">
        <v>14372.62</v>
      </c>
      <c r="AW461">
        <v>13827.54</v>
      </c>
      <c r="AX461">
        <v>13282.46</v>
      </c>
      <c r="AY461">
        <v>12737.38</v>
      </c>
      <c r="AZ461">
        <v>12595.5257277287</v>
      </c>
      <c r="BA461">
        <v>12455.2512650072</v>
      </c>
      <c r="BB461">
        <v>12316.5390177355</v>
      </c>
      <c r="BC461">
        <v>12179.371587756899</v>
      </c>
      <c r="BD461">
        <v>12043.7317706751</v>
      </c>
      <c r="BE461">
        <v>11909.602553696501</v>
      </c>
      <c r="BF461">
        <v>11776.967113496499</v>
      </c>
      <c r="BG461">
        <v>11645.808814109399</v>
      </c>
      <c r="BH461">
        <v>11516.1112048417</v>
      </c>
      <c r="BI461">
        <v>11387.858018208501</v>
      </c>
      <c r="BJ461">
        <v>11261.0331678939</v>
      </c>
      <c r="BK461">
        <v>11135.6207467324</v>
      </c>
      <c r="BL461">
        <v>11011.605024714499</v>
      </c>
      <c r="BM461">
        <v>10888.9704470134</v>
      </c>
      <c r="BN461">
        <v>10767.701632033901</v>
      </c>
      <c r="BO461">
        <v>10647.783369483301</v>
      </c>
      <c r="BP461">
        <v>10529.200618463899</v>
      </c>
      <c r="BQ461">
        <v>10411.9385055859</v>
      </c>
      <c r="BR461">
        <v>10295.9823231024</v>
      </c>
      <c r="BS461">
        <v>10181.3175270642</v>
      </c>
      <c r="BT461">
        <v>10067.9297354961</v>
      </c>
      <c r="BU461">
        <v>9955.8047265926598</v>
      </c>
      <c r="BV461">
        <v>9844.9284369345696</v>
      </c>
      <c r="BW461">
        <v>9735.2869597247009</v>
      </c>
      <c r="BX461">
        <v>9626.8665430437795</v>
      </c>
      <c r="BY461">
        <v>9519.6535881256095</v>
      </c>
      <c r="BZ461">
        <v>9413.6346476513809</v>
      </c>
      <c r="CA461">
        <v>9308.7964240630299</v>
      </c>
      <c r="CB461">
        <v>9205.1257678954098</v>
      </c>
      <c r="CC461">
        <v>9102.60967612694</v>
      </c>
      <c r="CD461" s="8" t="b">
        <f>IF(ISNUMBER(VLOOKUP(A461,profiles_2021!A:A,1,FALSE)),TRUE,FALSE)</f>
        <v>0</v>
      </c>
      <c r="CE461" t="str">
        <f>INDEX('C5 - Emissions methodology 2018'!$A$2:$K$2628,MATCH($A461,'C5 - Emissions methodology 2018'!$A$2:$A$2628,0),MATCH(CE$1,'C5 - Emissions methodology 2018'!$A$1:$K$1,0))</f>
        <v>Services</v>
      </c>
    </row>
    <row r="462" spans="1:83" x14ac:dyDescent="0.25">
      <c r="A462">
        <v>49535</v>
      </c>
      <c r="B462" t="s">
        <v>535</v>
      </c>
      <c r="C462" t="s">
        <v>59</v>
      </c>
      <c r="D462">
        <v>2018</v>
      </c>
      <c r="E462" t="s">
        <v>44</v>
      </c>
      <c r="F462" t="s">
        <v>33</v>
      </c>
      <c r="G462">
        <v>2017</v>
      </c>
      <c r="H462">
        <v>3874</v>
      </c>
      <c r="I462">
        <v>100</v>
      </c>
      <c r="J462">
        <v>2021</v>
      </c>
      <c r="K462">
        <v>5</v>
      </c>
      <c r="L462">
        <v>0</v>
      </c>
      <c r="M462">
        <v>2017</v>
      </c>
      <c r="N462">
        <v>3874</v>
      </c>
      <c r="O462" t="s">
        <v>45</v>
      </c>
      <c r="P462">
        <v>2.3658540459365902</v>
      </c>
      <c r="Q462">
        <v>1</v>
      </c>
      <c r="R462" t="s">
        <v>25</v>
      </c>
      <c r="S462">
        <v>3680.3</v>
      </c>
      <c r="T462">
        <v>-1.11368485725649E-2</v>
      </c>
      <c r="AV462">
        <v>3874</v>
      </c>
      <c r="AW462">
        <v>3825.5749999999998</v>
      </c>
      <c r="AX462">
        <v>3777.15</v>
      </c>
      <c r="AY462">
        <v>3728.7249999999999</v>
      </c>
      <c r="AZ462">
        <v>3680.3</v>
      </c>
      <c r="BA462">
        <v>3639.3130561983799</v>
      </c>
      <c r="BB462">
        <v>3598.78257778334</v>
      </c>
      <c r="BC462">
        <v>3558.70348116899</v>
      </c>
      <c r="BD462">
        <v>3519.0707393845501</v>
      </c>
      <c r="BE462">
        <v>3479.87938144388</v>
      </c>
      <c r="BF462">
        <v>3441.1244917219501</v>
      </c>
      <c r="BG462">
        <v>3402.8012093382999</v>
      </c>
      <c r="BH462">
        <v>3364.9047275473499</v>
      </c>
      <c r="BI462">
        <v>3327.4302931355501</v>
      </c>
      <c r="BJ462">
        <v>3290.3732058251398</v>
      </c>
      <c r="BK462">
        <v>3253.72881768464</v>
      </c>
      <c r="BL462">
        <v>3217.4925325458898</v>
      </c>
      <c r="BM462">
        <v>3181.6598054275701</v>
      </c>
      <c r="BN462">
        <v>3146.2261419651099</v>
      </c>
      <c r="BO462">
        <v>3111.1870978470001</v>
      </c>
      <c r="BP462">
        <v>3076.5382782573602</v>
      </c>
      <c r="BQ462">
        <v>3042.2753373247001</v>
      </c>
      <c r="BR462">
        <v>3008.3939775768699</v>
      </c>
      <c r="BS462">
        <v>2974.8899494019802</v>
      </c>
      <c r="BT462">
        <v>2941.7590505154399</v>
      </c>
      <c r="BU462">
        <v>2908.9971254328798</v>
      </c>
      <c r="BV462">
        <v>2876.6000649489101</v>
      </c>
      <c r="BW462">
        <v>2844.5638056217399</v>
      </c>
      <c r="BX462">
        <v>2812.8843292635302</v>
      </c>
      <c r="BY462">
        <v>2781.5576624363798</v>
      </c>
      <c r="BZ462">
        <v>2750.5798759539698</v>
      </c>
      <c r="CA462">
        <v>2719.9470843887302</v>
      </c>
      <c r="CB462">
        <v>2689.6554455844998</v>
      </c>
      <c r="CC462">
        <v>2659.7011601746499</v>
      </c>
      <c r="CD462" s="8" t="b">
        <f>IF(ISNUMBER(VLOOKUP(A462,profiles_2021!A:A,1,FALSE)),TRUE,FALSE)</f>
        <v>1</v>
      </c>
      <c r="CE462" t="str">
        <f>INDEX('C5 - Emissions methodology 2018'!$A$2:$K$2628,MATCH($A462,'C5 - Emissions methodology 2018'!$A$2:$A$2628,0),MATCH(CE$1,'C5 - Emissions methodology 2018'!$A$1:$K$1,0))</f>
        <v>Materials</v>
      </c>
    </row>
    <row r="463" spans="1:83" x14ac:dyDescent="0.25">
      <c r="A463">
        <v>51172</v>
      </c>
      <c r="B463" t="s">
        <v>536</v>
      </c>
      <c r="C463" t="s">
        <v>59</v>
      </c>
      <c r="D463">
        <v>2017</v>
      </c>
      <c r="E463" t="s">
        <v>28</v>
      </c>
      <c r="F463" t="s">
        <v>23</v>
      </c>
      <c r="G463">
        <v>2006</v>
      </c>
      <c r="H463">
        <v>51163</v>
      </c>
      <c r="I463">
        <v>100</v>
      </c>
      <c r="J463">
        <v>2020</v>
      </c>
      <c r="K463">
        <v>15.4</v>
      </c>
      <c r="L463">
        <v>7.2</v>
      </c>
      <c r="M463">
        <v>2018</v>
      </c>
      <c r="N463">
        <v>50595.704656000002</v>
      </c>
      <c r="O463" t="s">
        <v>24</v>
      </c>
      <c r="P463">
        <v>2.7993709699585398</v>
      </c>
      <c r="Q463">
        <v>1</v>
      </c>
      <c r="R463" t="s">
        <v>25</v>
      </c>
      <c r="S463">
        <v>43283.898000000001</v>
      </c>
      <c r="T463">
        <v>-1.11368485725649E-2</v>
      </c>
      <c r="AK463">
        <v>51163</v>
      </c>
      <c r="AL463">
        <v>51115.725387999999</v>
      </c>
      <c r="AM463">
        <v>51068.450775999998</v>
      </c>
      <c r="AN463">
        <v>51021.176163999997</v>
      </c>
      <c r="AO463">
        <v>50973.901552000003</v>
      </c>
      <c r="AP463">
        <v>50926.626940000002</v>
      </c>
      <c r="AQ463">
        <v>50879.352328000001</v>
      </c>
      <c r="AR463">
        <v>50832.077716</v>
      </c>
      <c r="AS463">
        <v>50784.803103999999</v>
      </c>
      <c r="AT463">
        <v>50737.528491999998</v>
      </c>
      <c r="AU463">
        <v>50690.253879999997</v>
      </c>
      <c r="AV463">
        <v>50642.979268000003</v>
      </c>
      <c r="AW463">
        <v>50595.704656000002</v>
      </c>
      <c r="AX463">
        <v>46939.801328000001</v>
      </c>
      <c r="AY463">
        <v>43283.898000000001</v>
      </c>
      <c r="AZ463">
        <v>42801.851782343598</v>
      </c>
      <c r="BA463">
        <v>42325.1740404183</v>
      </c>
      <c r="BB463">
        <v>41853.804986322699</v>
      </c>
      <c r="BC463">
        <v>41387.685498004299</v>
      </c>
      <c r="BD463">
        <v>40926.757111844097</v>
      </c>
      <c r="BE463">
        <v>40470.962015323399</v>
      </c>
      <c r="BF463">
        <v>40020.2430397727</v>
      </c>
      <c r="BG463">
        <v>39574.543653201501</v>
      </c>
      <c r="BH463">
        <v>39133.807953207397</v>
      </c>
      <c r="BI463">
        <v>38697.980659964698</v>
      </c>
      <c r="BJ463">
        <v>38267.0071092906</v>
      </c>
      <c r="BK463">
        <v>37840.833245789203</v>
      </c>
      <c r="BL463">
        <v>37419.405616071199</v>
      </c>
      <c r="BM463">
        <v>37002.671362049601</v>
      </c>
      <c r="BN463">
        <v>36590.578214310102</v>
      </c>
      <c r="BO463">
        <v>36183.074485554702</v>
      </c>
      <c r="BP463">
        <v>35780.1090641193</v>
      </c>
      <c r="BQ463">
        <v>35381.631407562301</v>
      </c>
      <c r="BR463">
        <v>34987.591536325999</v>
      </c>
      <c r="BS463">
        <v>34597.940027467201</v>
      </c>
      <c r="BT463">
        <v>34212.628008458603</v>
      </c>
      <c r="BU463">
        <v>33831.607151058903</v>
      </c>
      <c r="BV463">
        <v>33454.829665251003</v>
      </c>
      <c r="BW463">
        <v>33082.248293248202</v>
      </c>
      <c r="BX463">
        <v>32713.816303566298</v>
      </c>
      <c r="BY463">
        <v>32349.487485162801</v>
      </c>
      <c r="BZ463">
        <v>31989.216141640401</v>
      </c>
      <c r="CA463">
        <v>31632.9570855159</v>
      </c>
      <c r="CB463">
        <v>31280.6656325521</v>
      </c>
      <c r="CC463">
        <v>30932.297596153301</v>
      </c>
      <c r="CD463" s="8" t="b">
        <f>IF(ISNUMBER(VLOOKUP(A463,profiles_2021!A:A,1,FALSE)),TRUE,FALSE)</f>
        <v>1</v>
      </c>
      <c r="CE463" t="str">
        <f>INDEX('C5 - Emissions methodology 2018'!$A$2:$K$2628,MATCH($A463,'C5 - Emissions methodology 2018'!$A$2:$A$2628,0),MATCH(CE$1,'C5 - Emissions methodology 2018'!$A$1:$K$1,0))</f>
        <v>Manufacturing</v>
      </c>
    </row>
    <row r="464" spans="1:83" hidden="1" x14ac:dyDescent="0.25">
      <c r="A464">
        <v>19197</v>
      </c>
      <c r="B464" t="s">
        <v>537</v>
      </c>
      <c r="C464" t="s">
        <v>59</v>
      </c>
      <c r="D464">
        <v>2017</v>
      </c>
      <c r="E464" t="s">
        <v>28</v>
      </c>
      <c r="F464" t="s">
        <v>23</v>
      </c>
      <c r="G464">
        <v>1990</v>
      </c>
      <c r="H464">
        <v>6760000</v>
      </c>
      <c r="I464">
        <v>100</v>
      </c>
      <c r="J464">
        <v>2020</v>
      </c>
      <c r="K464">
        <v>75</v>
      </c>
      <c r="L464">
        <v>100</v>
      </c>
      <c r="M464">
        <v>2018</v>
      </c>
      <c r="N464">
        <v>1690000</v>
      </c>
      <c r="O464" t="s">
        <v>24</v>
      </c>
      <c r="P464">
        <v>3.3960418536585402</v>
      </c>
      <c r="Q464">
        <v>1</v>
      </c>
      <c r="R464" t="s">
        <v>25</v>
      </c>
      <c r="S464">
        <v>1690000</v>
      </c>
      <c r="T464">
        <v>-1.11368485725649E-2</v>
      </c>
      <c r="U464">
        <v>6760000</v>
      </c>
      <c r="V464">
        <v>6578928.57142857</v>
      </c>
      <c r="W464">
        <v>6397857.1428571399</v>
      </c>
      <c r="X464">
        <v>6216785.7142857099</v>
      </c>
      <c r="Y464">
        <v>6035714.2857142799</v>
      </c>
      <c r="Z464">
        <v>5854642.8571428498</v>
      </c>
      <c r="AA464">
        <v>5673571.4285714198</v>
      </c>
      <c r="AB464">
        <v>5492500</v>
      </c>
      <c r="AC464">
        <v>5311428.57142857</v>
      </c>
      <c r="AD464">
        <v>5130357.1428571399</v>
      </c>
      <c r="AE464">
        <v>4949285.7142857099</v>
      </c>
      <c r="AF464">
        <v>4768214.2857142799</v>
      </c>
      <c r="AG464">
        <v>4587142.8571428498</v>
      </c>
      <c r="AH464">
        <v>4406071.4285714198</v>
      </c>
      <c r="AI464">
        <v>4225000</v>
      </c>
      <c r="AJ464">
        <v>4043928.57142857</v>
      </c>
      <c r="AK464">
        <v>3862857.1428571399</v>
      </c>
      <c r="AL464">
        <v>3681785.7142857099</v>
      </c>
      <c r="AM464">
        <v>3500714.2857142799</v>
      </c>
      <c r="AN464">
        <v>3319642.8571428498</v>
      </c>
      <c r="AO464">
        <v>3138571.4285714198</v>
      </c>
      <c r="AP464">
        <v>2957500</v>
      </c>
      <c r="AQ464">
        <v>2776428.57142857</v>
      </c>
      <c r="AR464">
        <v>2595357.1428571399</v>
      </c>
      <c r="AS464">
        <v>2414285.7142857099</v>
      </c>
      <c r="AT464">
        <v>2233214.2857142799</v>
      </c>
      <c r="AU464">
        <v>2052142.8571428501</v>
      </c>
      <c r="AV464">
        <v>1871071.42857142</v>
      </c>
      <c r="AW464">
        <v>1690000</v>
      </c>
      <c r="AX464">
        <v>1690000</v>
      </c>
      <c r="AY464">
        <v>1690000</v>
      </c>
      <c r="AZ464">
        <v>1671178.72591236</v>
      </c>
      <c r="BA464">
        <v>1652567.0615041801</v>
      </c>
      <c r="BB464">
        <v>1634162.6723841999</v>
      </c>
      <c r="BC464">
        <v>1615963.25015892</v>
      </c>
      <c r="BD464">
        <v>1597966.5121430701</v>
      </c>
      <c r="BE464">
        <v>1580170.2010733001</v>
      </c>
      <c r="BF464">
        <v>1562572.0848250701</v>
      </c>
      <c r="BG464">
        <v>1545169.9561326599</v>
      </c>
      <c r="BH464">
        <v>1527961.63231233</v>
      </c>
      <c r="BI464">
        <v>1510944.95498858</v>
      </c>
      <c r="BJ464">
        <v>1494117.7898233901</v>
      </c>
      <c r="BK464">
        <v>1477478.02624855</v>
      </c>
      <c r="BL464">
        <v>1461023.5772009301</v>
      </c>
      <c r="BM464">
        <v>1444752.3788606999</v>
      </c>
      <c r="BN464">
        <v>1428662.3903924699</v>
      </c>
      <c r="BO464">
        <v>1412751.5936893499</v>
      </c>
      <c r="BP464">
        <v>1397017.99311978</v>
      </c>
      <c r="BQ464">
        <v>1381459.6152772601</v>
      </c>
      <c r="BR464">
        <v>1366074.5087327999</v>
      </c>
      <c r="BS464">
        <v>1350860.7437902</v>
      </c>
      <c r="BT464">
        <v>1335816.41224399</v>
      </c>
      <c r="BU464">
        <v>1320939.6271400801</v>
      </c>
      <c r="BV464">
        <v>1306228.5225391199</v>
      </c>
      <c r="BW464">
        <v>1291681.2532824399</v>
      </c>
      <c r="BX464">
        <v>1277295.9947606099</v>
      </c>
      <c r="BY464">
        <v>1263070.9426846199</v>
      </c>
      <c r="BZ464">
        <v>1249004.3128595301</v>
      </c>
      <c r="CA464">
        <v>1235094.3409607401</v>
      </c>
      <c r="CB464">
        <v>1221339.28231263</v>
      </c>
      <c r="CC464">
        <v>1207737.41166978</v>
      </c>
      <c r="CD464" s="8" t="b">
        <f>IF(ISNUMBER(VLOOKUP(A464,profiles_2021!A:A,1,FALSE)),TRUE,FALSE)</f>
        <v>0</v>
      </c>
      <c r="CE464" t="str">
        <f>INDEX('C5 - Emissions methodology 2018'!$A$2:$K$2628,MATCH($A464,'C5 - Emissions methodology 2018'!$A$2:$A$2628,0),MATCH(CE$1,'C5 - Emissions methodology 2018'!$A$1:$K$1,0))</f>
        <v>Manufacturing</v>
      </c>
    </row>
    <row r="465" spans="1:83" hidden="1" x14ac:dyDescent="0.25">
      <c r="A465">
        <v>29744</v>
      </c>
      <c r="B465" t="s">
        <v>538</v>
      </c>
      <c r="C465" t="s">
        <v>84</v>
      </c>
      <c r="D465">
        <v>2018</v>
      </c>
      <c r="E465" t="s">
        <v>28</v>
      </c>
      <c r="F465" t="s">
        <v>23</v>
      </c>
      <c r="G465">
        <v>2018</v>
      </c>
      <c r="H465">
        <v>5900</v>
      </c>
      <c r="I465">
        <v>95</v>
      </c>
      <c r="J465">
        <v>2019</v>
      </c>
      <c r="K465">
        <v>5</v>
      </c>
      <c r="L465">
        <v>85</v>
      </c>
      <c r="M465">
        <v>2019</v>
      </c>
      <c r="N465">
        <v>5649.25</v>
      </c>
      <c r="O465" t="s">
        <v>24</v>
      </c>
      <c r="P465">
        <v>2.6448786387804901</v>
      </c>
      <c r="Q465">
        <v>1</v>
      </c>
      <c r="R465" t="s">
        <v>25</v>
      </c>
      <c r="S465">
        <v>5605</v>
      </c>
      <c r="T465">
        <v>-1.11368485725649E-2</v>
      </c>
      <c r="AW465">
        <v>5900</v>
      </c>
      <c r="AX465">
        <v>5605</v>
      </c>
      <c r="AY465">
        <v>5542.5779637507703</v>
      </c>
      <c r="AZ465">
        <v>5480.8511122668397</v>
      </c>
      <c r="BA465">
        <v>5419.8117033807503</v>
      </c>
      <c r="BB465">
        <v>5359.4520811483799</v>
      </c>
      <c r="BC465">
        <v>5299.76467488872</v>
      </c>
      <c r="BD465">
        <v>5240.7419982342499</v>
      </c>
      <c r="BE465">
        <v>5182.3766481920402</v>
      </c>
      <c r="BF465">
        <v>5124.6613042151303</v>
      </c>
      <c r="BG465">
        <v>5067.5887272844002</v>
      </c>
      <c r="BH465">
        <v>5011.1517590005997</v>
      </c>
      <c r="BI465">
        <v>4955.3433206864602</v>
      </c>
      <c r="BJ465">
        <v>4900.15641249891</v>
      </c>
      <c r="BK465">
        <v>4845.5841125510196</v>
      </c>
      <c r="BL465">
        <v>4791.6195760439196</v>
      </c>
      <c r="BM465">
        <v>4738.2560344081803</v>
      </c>
      <c r="BN465">
        <v>4685.4867944549296</v>
      </c>
      <c r="BO465">
        <v>4633.3052375363304</v>
      </c>
      <c r="BP465">
        <v>4581.7048187154196</v>
      </c>
      <c r="BQ465">
        <v>4530.6790659451899</v>
      </c>
      <c r="BR465">
        <v>4480.2215792568704</v>
      </c>
      <c r="BS465">
        <v>4430.3260299571502</v>
      </c>
      <c r="BT465">
        <v>4380.9861598344296</v>
      </c>
      <c r="BU465">
        <v>4332.1957803738496</v>
      </c>
      <c r="BV465">
        <v>4283.9487719811204</v>
      </c>
      <c r="BW465">
        <v>4236.2390832149404</v>
      </c>
      <c r="BX465">
        <v>4189.0607300279898</v>
      </c>
      <c r="BY465">
        <v>4142.4077950163901</v>
      </c>
      <c r="BZ465">
        <v>4096.2744266774798</v>
      </c>
      <c r="CA465">
        <v>4050.65483867591</v>
      </c>
      <c r="CB465">
        <v>4005.5433091178502</v>
      </c>
      <c r="CC465">
        <v>3960.9341798333498</v>
      </c>
      <c r="CD465" s="8" t="b">
        <f>IF(ISNUMBER(VLOOKUP(A465,profiles_2021!A:A,1,FALSE)),TRUE,FALSE)</f>
        <v>0</v>
      </c>
      <c r="CE465" t="str">
        <f>INDEX('C5 - Emissions methodology 2018'!$A$2:$K$2628,MATCH($A465,'C5 - Emissions methodology 2018'!$A$2:$A$2628,0),MATCH(CE$1,'C5 - Emissions methodology 2018'!$A$1:$K$1,0))</f>
        <v>Manufacturing</v>
      </c>
    </row>
    <row r="466" spans="1:83" x14ac:dyDescent="0.25">
      <c r="A466">
        <v>19276</v>
      </c>
      <c r="B466" t="s">
        <v>539</v>
      </c>
      <c r="C466" t="s">
        <v>59</v>
      </c>
      <c r="D466">
        <v>2016</v>
      </c>
      <c r="E466" t="s">
        <v>22</v>
      </c>
      <c r="F466" t="s">
        <v>23</v>
      </c>
      <c r="G466">
        <v>2013</v>
      </c>
      <c r="H466">
        <v>1813987</v>
      </c>
      <c r="I466">
        <v>100</v>
      </c>
      <c r="J466">
        <v>2022</v>
      </c>
      <c r="K466">
        <v>14</v>
      </c>
      <c r="L466">
        <v>57</v>
      </c>
      <c r="M466">
        <v>2018</v>
      </c>
      <c r="N466">
        <v>1669230.8374000001</v>
      </c>
      <c r="O466" t="s">
        <v>24</v>
      </c>
      <c r="P466">
        <v>2.7865228621146301</v>
      </c>
      <c r="Q466">
        <v>1</v>
      </c>
      <c r="R466" t="s">
        <v>25</v>
      </c>
      <c r="S466">
        <v>1560028.82</v>
      </c>
      <c r="T466">
        <v>-1.11368485725649E-2</v>
      </c>
      <c r="AR466">
        <v>1813987</v>
      </c>
      <c r="AS466">
        <v>1785035.7674799999</v>
      </c>
      <c r="AT466">
        <v>1756084.5349600001</v>
      </c>
      <c r="AU466">
        <v>1727133.30244</v>
      </c>
      <c r="AV466">
        <v>1698182.0699199999</v>
      </c>
      <c r="AW466">
        <v>1669230.8374000001</v>
      </c>
      <c r="AX466">
        <v>1641930.33305</v>
      </c>
      <c r="AY466">
        <v>1614629.8287</v>
      </c>
      <c r="AZ466">
        <v>1587329.3243499999</v>
      </c>
      <c r="BA466">
        <v>1560028.82</v>
      </c>
      <c r="BB466">
        <v>1542655.0152628201</v>
      </c>
      <c r="BC466">
        <v>1525474.69995813</v>
      </c>
      <c r="BD466">
        <v>1508485.7192234199</v>
      </c>
      <c r="BE466">
        <v>1491685.9421945501</v>
      </c>
      <c r="BF466">
        <v>1475073.2617385001</v>
      </c>
      <c r="BG466">
        <v>1458645.5941890799</v>
      </c>
      <c r="BH466">
        <v>1442400.8790855601</v>
      </c>
      <c r="BI466">
        <v>1426337.07891425</v>
      </c>
      <c r="BJ466">
        <v>1410452.17885295</v>
      </c>
      <c r="BK466">
        <v>1394744.18651822</v>
      </c>
      <c r="BL466">
        <v>1379211.1317155</v>
      </c>
      <c r="BM466">
        <v>1363851.0661919899</v>
      </c>
      <c r="BN466">
        <v>1348662.0633922699</v>
      </c>
      <c r="BO466">
        <v>1333642.21821671</v>
      </c>
      <c r="BP466">
        <v>1318789.6467824499</v>
      </c>
      <c r="BQ466">
        <v>1304102.48618717</v>
      </c>
      <c r="BR466">
        <v>1289578.8942754001</v>
      </c>
      <c r="BS466">
        <v>1275217.0494074801</v>
      </c>
      <c r="BT466">
        <v>1261015.1502310699</v>
      </c>
      <c r="BU466">
        <v>1246971.4154552401</v>
      </c>
      <c r="BV466">
        <v>1233084.083627</v>
      </c>
      <c r="BW466">
        <v>1219351.4129104</v>
      </c>
      <c r="BX466">
        <v>1205771.6808680799</v>
      </c>
      <c r="BY466">
        <v>1192343.1842451601</v>
      </c>
      <c r="BZ466">
        <v>1179064.2387556899</v>
      </c>
      <c r="CA466">
        <v>1165933.1788713499</v>
      </c>
      <c r="CB466">
        <v>1152948.35761253</v>
      </c>
      <c r="CC466">
        <v>1140108.14634181</v>
      </c>
      <c r="CD466" s="8" t="b">
        <f>IF(ISNUMBER(VLOOKUP(A466,profiles_2021!A:A,1,FALSE)),TRUE,FALSE)</f>
        <v>1</v>
      </c>
      <c r="CE466" t="str">
        <f>INDEX('C5 - Emissions methodology 2018'!$A$2:$K$2628,MATCH($A466,'C5 - Emissions methodology 2018'!$A$2:$A$2628,0),MATCH(CE$1,'C5 - Emissions methodology 2018'!$A$1:$K$1,0))</f>
        <v>Manufacturing</v>
      </c>
    </row>
    <row r="467" spans="1:83" x14ac:dyDescent="0.25">
      <c r="A467">
        <v>19279</v>
      </c>
      <c r="B467" t="s">
        <v>540</v>
      </c>
      <c r="C467" t="s">
        <v>59</v>
      </c>
      <c r="D467">
        <v>2014</v>
      </c>
      <c r="E467" t="s">
        <v>22</v>
      </c>
      <c r="F467" t="s">
        <v>23</v>
      </c>
      <c r="G467">
        <v>2013</v>
      </c>
      <c r="H467">
        <v>827592</v>
      </c>
      <c r="I467">
        <v>100</v>
      </c>
      <c r="J467">
        <v>2030</v>
      </c>
      <c r="K467">
        <v>17</v>
      </c>
      <c r="L467">
        <v>77</v>
      </c>
      <c r="M467">
        <v>2018</v>
      </c>
      <c r="N467">
        <v>784030</v>
      </c>
      <c r="O467" t="s">
        <v>24</v>
      </c>
      <c r="P467">
        <v>2.8203273824390198</v>
      </c>
      <c r="Q467">
        <v>1</v>
      </c>
      <c r="R467" t="s">
        <v>25</v>
      </c>
      <c r="S467">
        <v>686901.36</v>
      </c>
      <c r="T467">
        <v>-1.11368485725649E-2</v>
      </c>
      <c r="AR467">
        <v>827592</v>
      </c>
      <c r="AS467">
        <v>818879.6</v>
      </c>
      <c r="AT467">
        <v>810167.2</v>
      </c>
      <c r="AU467">
        <v>801454.8</v>
      </c>
      <c r="AV467">
        <v>792742.40000000002</v>
      </c>
      <c r="AW467">
        <v>784030</v>
      </c>
      <c r="AX467">
        <v>775935.94666666596</v>
      </c>
      <c r="AY467">
        <v>767841.89333333296</v>
      </c>
      <c r="AZ467">
        <v>759747.84</v>
      </c>
      <c r="BA467">
        <v>751653.78666666604</v>
      </c>
      <c r="BB467">
        <v>743559.73333333305</v>
      </c>
      <c r="BC467">
        <v>735465.679999999</v>
      </c>
      <c r="BD467">
        <v>727371.62666666601</v>
      </c>
      <c r="BE467">
        <v>719277.57333333301</v>
      </c>
      <c r="BF467">
        <v>711183.52</v>
      </c>
      <c r="BG467">
        <v>703089.46666666598</v>
      </c>
      <c r="BH467">
        <v>694995.41333333298</v>
      </c>
      <c r="BI467">
        <v>686901.36</v>
      </c>
      <c r="BJ467">
        <v>679251.44356939103</v>
      </c>
      <c r="BK467">
        <v>671686.72309966199</v>
      </c>
      <c r="BL467">
        <v>664206.249776299</v>
      </c>
      <c r="BM467">
        <v>656809.08535158902</v>
      </c>
      <c r="BN467">
        <v>649494.302026944</v>
      </c>
      <c r="BO467">
        <v>642260.98233652604</v>
      </c>
      <c r="BP467">
        <v>635108.219032177</v>
      </c>
      <c r="BQ467">
        <v>628035.11496962397</v>
      </c>
      <c r="BR467">
        <v>621040.78299595404</v>
      </c>
      <c r="BS467">
        <v>614124.34583834105</v>
      </c>
      <c r="BT467">
        <v>607284.93599401403</v>
      </c>
      <c r="BU467">
        <v>600521.69562144903</v>
      </c>
      <c r="BV467">
        <v>593833.77643277298</v>
      </c>
      <c r="BW467">
        <v>587220.33958736702</v>
      </c>
      <c r="BX467">
        <v>580680.55558665202</v>
      </c>
      <c r="BY467">
        <v>574213.60417005001</v>
      </c>
      <c r="BZ467">
        <v>567818.67421210196</v>
      </c>
      <c r="CA467">
        <v>561494.96362072695</v>
      </c>
      <c r="CB467">
        <v>555241.67923662497</v>
      </c>
      <c r="CC467">
        <v>549058.03673378995</v>
      </c>
      <c r="CD467" s="8" t="b">
        <f>IF(ISNUMBER(VLOOKUP(A467,profiles_2021!A:A,1,FALSE)),TRUE,FALSE)</f>
        <v>1</v>
      </c>
      <c r="CE467" t="str">
        <f>INDEX('C5 - Emissions methodology 2018'!$A$2:$K$2628,MATCH($A467,'C5 - Emissions methodology 2018'!$A$2:$A$2628,0),MATCH(CE$1,'C5 - Emissions methodology 2018'!$A$1:$K$1,0))</f>
        <v>Apparel</v>
      </c>
    </row>
    <row r="468" spans="1:83" hidden="1" x14ac:dyDescent="0.25">
      <c r="A468">
        <v>32634</v>
      </c>
      <c r="B468" t="s">
        <v>541</v>
      </c>
      <c r="C468" t="s">
        <v>78</v>
      </c>
      <c r="D468">
        <v>2018</v>
      </c>
      <c r="E468" t="s">
        <v>44</v>
      </c>
      <c r="F468" t="s">
        <v>33</v>
      </c>
      <c r="G468">
        <v>2015</v>
      </c>
      <c r="H468">
        <v>236818.12</v>
      </c>
      <c r="I468">
        <v>100</v>
      </c>
      <c r="J468">
        <v>2018</v>
      </c>
      <c r="K468">
        <v>3</v>
      </c>
      <c r="L468">
        <v>3</v>
      </c>
      <c r="M468">
        <v>2017</v>
      </c>
      <c r="N468">
        <v>236604.98369200001</v>
      </c>
      <c r="O468" t="s">
        <v>24</v>
      </c>
      <c r="P468">
        <v>2.3444139257144401</v>
      </c>
      <c r="Q468">
        <v>1</v>
      </c>
      <c r="R468" t="s">
        <v>25</v>
      </c>
      <c r="S468">
        <v>229713.57639999999</v>
      </c>
      <c r="T468">
        <v>-1.11368485725649E-2</v>
      </c>
      <c r="AT468">
        <v>236818.12</v>
      </c>
      <c r="AU468">
        <v>236711.55184599999</v>
      </c>
      <c r="AV468">
        <v>236604.98369200001</v>
      </c>
      <c r="AW468">
        <v>229713.57639999999</v>
      </c>
      <c r="AX468">
        <v>227155.29108457</v>
      </c>
      <c r="AY468">
        <v>224625.49700530499</v>
      </c>
      <c r="AZ468">
        <v>222123.87685961899</v>
      </c>
      <c r="BA468">
        <v>219650.11687868301</v>
      </c>
      <c r="BB468">
        <v>217203.90678805899</v>
      </c>
      <c r="BC468">
        <v>214784.939768791</v>
      </c>
      <c r="BD468">
        <v>212392.91241891799</v>
      </c>
      <c r="BE468">
        <v>210027.524715423</v>
      </c>
      <c r="BF468">
        <v>207688.47997659599</v>
      </c>
      <c r="BG468">
        <v>205375.48482483099</v>
      </c>
      <c r="BH468">
        <v>203088.24914981899</v>
      </c>
      <c r="BI468">
        <v>200826.48607217101</v>
      </c>
      <c r="BJ468">
        <v>198589.91190742399</v>
      </c>
      <c r="BK468">
        <v>196378.24613047199</v>
      </c>
      <c r="BL468">
        <v>194191.21134037201</v>
      </c>
      <c r="BM468">
        <v>192028.53322555099</v>
      </c>
      <c r="BN468">
        <v>189889.94052940601</v>
      </c>
      <c r="BO468">
        <v>187775.16501627699</v>
      </c>
      <c r="BP468">
        <v>185683.94143780199</v>
      </c>
      <c r="BQ468">
        <v>183616.00749965201</v>
      </c>
      <c r="BR468">
        <v>181571.10382863</v>
      </c>
      <c r="BS468">
        <v>179548.97394013699</v>
      </c>
      <c r="BT468">
        <v>177549.36420600599</v>
      </c>
      <c r="BU468">
        <v>175572.02382268899</v>
      </c>
      <c r="BV468">
        <v>173616.704779797</v>
      </c>
      <c r="BW468">
        <v>171683.161828996</v>
      </c>
      <c r="BX468">
        <v>169771.15245324801</v>
      </c>
      <c r="BY468">
        <v>167880.43683638601</v>
      </c>
      <c r="BZ468">
        <v>166010.77783304299</v>
      </c>
      <c r="CA468">
        <v>164161.94093890299</v>
      </c>
      <c r="CB468">
        <v>162333.69426128801</v>
      </c>
      <c r="CC468">
        <v>160525.808490075</v>
      </c>
      <c r="CD468" s="8" t="b">
        <f>IF(ISNUMBER(VLOOKUP(A468,profiles_2021!A:A,1,FALSE)),TRUE,FALSE)</f>
        <v>0</v>
      </c>
      <c r="CE468" t="str">
        <f>INDEX('C5 - Emissions methodology 2018'!$A$2:$K$2628,MATCH($A468,'C5 - Emissions methodology 2018'!$A$2:$A$2628,0),MATCH(CE$1,'C5 - Emissions methodology 2018'!$A$1:$K$1,0))</f>
        <v>Manufacturing</v>
      </c>
    </row>
    <row r="469" spans="1:83" x14ac:dyDescent="0.25">
      <c r="A469">
        <v>37764</v>
      </c>
      <c r="B469" t="s">
        <v>542</v>
      </c>
      <c r="C469" t="s">
        <v>27</v>
      </c>
      <c r="D469">
        <v>2012</v>
      </c>
      <c r="E469" t="s">
        <v>49</v>
      </c>
      <c r="F469" t="s">
        <v>50</v>
      </c>
      <c r="G469">
        <v>2012</v>
      </c>
      <c r="H469">
        <v>6845</v>
      </c>
      <c r="I469">
        <v>100</v>
      </c>
      <c r="J469">
        <v>2020</v>
      </c>
      <c r="K469">
        <v>25</v>
      </c>
      <c r="L469">
        <v>100</v>
      </c>
      <c r="M469">
        <v>2017</v>
      </c>
      <c r="N469">
        <v>5133.75</v>
      </c>
      <c r="O469" t="s">
        <v>24</v>
      </c>
      <c r="P469">
        <v>2.56536653815854</v>
      </c>
      <c r="Q469">
        <v>1</v>
      </c>
      <c r="R469" t="s">
        <v>25</v>
      </c>
      <c r="S469">
        <v>5133.75</v>
      </c>
      <c r="T469">
        <v>-1.11368485725649E-2</v>
      </c>
      <c r="AQ469">
        <v>6845</v>
      </c>
      <c r="AR469">
        <v>6502.75</v>
      </c>
      <c r="AS469">
        <v>6160.5</v>
      </c>
      <c r="AT469">
        <v>5818.25</v>
      </c>
      <c r="AU469">
        <v>5476</v>
      </c>
      <c r="AV469">
        <v>5133.75</v>
      </c>
      <c r="AW469">
        <v>5133.75</v>
      </c>
      <c r="AX469">
        <v>5133.75</v>
      </c>
      <c r="AY469">
        <v>5133.75</v>
      </c>
      <c r="AZ469">
        <v>5076.5762036405904</v>
      </c>
      <c r="BA469">
        <v>5020.0391431935604</v>
      </c>
      <c r="BB469">
        <v>4964.1317274274597</v>
      </c>
      <c r="BC469">
        <v>4908.8469440848403</v>
      </c>
      <c r="BD469">
        <v>4854.1778590026697</v>
      </c>
      <c r="BE469">
        <v>4800.1176152426597</v>
      </c>
      <c r="BF469">
        <v>4746.6594322312003</v>
      </c>
      <c r="BG469">
        <v>4693.7966049089</v>
      </c>
      <c r="BH469">
        <v>4641.5225028896102</v>
      </c>
      <c r="BI469">
        <v>4589.8305696287798</v>
      </c>
      <c r="BJ469">
        <v>4538.71432160109</v>
      </c>
      <c r="BK469">
        <v>4488.1673474872896</v>
      </c>
      <c r="BL469">
        <v>4438.18330736999</v>
      </c>
      <c r="BM469">
        <v>4388.75593193853</v>
      </c>
      <c r="BN469">
        <v>4339.8790217025798</v>
      </c>
      <c r="BO469">
        <v>4291.5464462146301</v>
      </c>
      <c r="BP469">
        <v>4243.7521433010097</v>
      </c>
      <c r="BQ469">
        <v>4196.49011830157</v>
      </c>
      <c r="BR469">
        <v>4149.75444331778</v>
      </c>
      <c r="BS469">
        <v>4103.5392564692202</v>
      </c>
      <c r="BT469">
        <v>4057.8387611583498</v>
      </c>
      <c r="BU469">
        <v>4012.6472253434399</v>
      </c>
      <c r="BV469">
        <v>3967.9589808196702</v>
      </c>
      <c r="BW469">
        <v>3923.7684225081298</v>
      </c>
      <c r="BX469">
        <v>3880.07000775285</v>
      </c>
      <c r="BY469">
        <v>3836.8582556255501</v>
      </c>
      <c r="BZ469">
        <v>3794.12774623825</v>
      </c>
      <c r="CA469">
        <v>3751.8731200634302</v>
      </c>
      <c r="CB469">
        <v>3710.08907726181</v>
      </c>
      <c r="CC469">
        <v>3668.7703770176199</v>
      </c>
      <c r="CD469" s="8" t="b">
        <f>IF(ISNUMBER(VLOOKUP(A469,profiles_2021!A:A,1,FALSE)),TRUE,FALSE)</f>
        <v>1</v>
      </c>
      <c r="CE469" t="str">
        <f>INDEX('C5 - Emissions methodology 2018'!$A$2:$K$2628,MATCH($A469,'C5 - Emissions methodology 2018'!$A$2:$A$2628,0),MATCH(CE$1,'C5 - Emissions methodology 2018'!$A$1:$K$1,0))</f>
        <v>Transportation services</v>
      </c>
    </row>
    <row r="470" spans="1:83" hidden="1" x14ac:dyDescent="0.25">
      <c r="A470">
        <v>61677</v>
      </c>
      <c r="B470" t="s">
        <v>543</v>
      </c>
      <c r="C470" t="s">
        <v>59</v>
      </c>
      <c r="D470">
        <v>2017</v>
      </c>
      <c r="E470" t="s">
        <v>28</v>
      </c>
      <c r="F470" t="s">
        <v>23</v>
      </c>
      <c r="G470">
        <v>2013</v>
      </c>
      <c r="H470">
        <v>30432</v>
      </c>
      <c r="I470">
        <v>100</v>
      </c>
      <c r="J470">
        <v>2030</v>
      </c>
      <c r="K470">
        <v>39.200000000000003</v>
      </c>
      <c r="L470">
        <v>31.18</v>
      </c>
      <c r="M470">
        <v>2018</v>
      </c>
      <c r="N470">
        <v>26712.4305408</v>
      </c>
      <c r="O470" t="s">
        <v>24</v>
      </c>
      <c r="P470">
        <v>3.04224694563902</v>
      </c>
      <c r="Q470">
        <v>1</v>
      </c>
      <c r="R470" t="s">
        <v>25</v>
      </c>
      <c r="S470">
        <v>18502.655999999999</v>
      </c>
      <c r="T470">
        <v>-1.11368485725649E-2</v>
      </c>
      <c r="AR470">
        <v>30432</v>
      </c>
      <c r="AS470">
        <v>29688.086108160001</v>
      </c>
      <c r="AT470">
        <v>28944.172216319999</v>
      </c>
      <c r="AU470">
        <v>28200.258324480001</v>
      </c>
      <c r="AV470">
        <v>27456.344432639999</v>
      </c>
      <c r="AW470">
        <v>26712.4305408</v>
      </c>
      <c r="AX470">
        <v>26028.282662400001</v>
      </c>
      <c r="AY470">
        <v>25344.134784000002</v>
      </c>
      <c r="AZ470">
        <v>24659.986905599999</v>
      </c>
      <c r="BA470">
        <v>23975.8390272</v>
      </c>
      <c r="BB470">
        <v>23291.691148800001</v>
      </c>
      <c r="BC470">
        <v>22607.543270400001</v>
      </c>
      <c r="BD470">
        <v>21923.395391999999</v>
      </c>
      <c r="BE470">
        <v>21239.247513599999</v>
      </c>
      <c r="BF470">
        <v>20555.0996352</v>
      </c>
      <c r="BG470">
        <v>19870.951756800001</v>
      </c>
      <c r="BH470">
        <v>19186.803878399998</v>
      </c>
      <c r="BI470">
        <v>18502.655999999999</v>
      </c>
      <c r="BJ470">
        <v>18296.594721937701</v>
      </c>
      <c r="BK470">
        <v>18092.828317125899</v>
      </c>
      <c r="BL470">
        <v>17891.331227908599</v>
      </c>
      <c r="BM470">
        <v>17692.078181261801</v>
      </c>
      <c r="BN470">
        <v>17495.044185623101</v>
      </c>
      <c r="BO470">
        <v>17300.204527757502</v>
      </c>
      <c r="BP470">
        <v>17107.534769657501</v>
      </c>
      <c r="BQ470">
        <v>16917.010745477899</v>
      </c>
      <c r="BR470">
        <v>16728.608558505101</v>
      </c>
      <c r="BS470">
        <v>16542.304578159299</v>
      </c>
      <c r="BT470">
        <v>16358.075437031101</v>
      </c>
      <c r="BU470">
        <v>16175.898027950299</v>
      </c>
      <c r="BV470">
        <v>15995.749501087699</v>
      </c>
      <c r="BW470">
        <v>15817.607261089401</v>
      </c>
      <c r="BX470">
        <v>15641.4489642424</v>
      </c>
      <c r="BY470">
        <v>15467.2525156721</v>
      </c>
      <c r="BZ470">
        <v>15294.996066571401</v>
      </c>
      <c r="CA470">
        <v>15124.6580114601</v>
      </c>
      <c r="CB470">
        <v>14956.216985474601</v>
      </c>
      <c r="CC470">
        <v>14789.651861688901</v>
      </c>
      <c r="CD470" s="8" t="b">
        <f>IF(ISNUMBER(VLOOKUP(A470,profiles_2021!A:A,1,FALSE)),TRUE,FALSE)</f>
        <v>0</v>
      </c>
      <c r="CE470" t="str">
        <f>INDEX('C5 - Emissions methodology 2018'!$A$2:$K$2628,MATCH($A470,'C5 - Emissions methodology 2018'!$A$2:$A$2628,0),MATCH(CE$1,'C5 - Emissions methodology 2018'!$A$1:$K$1,0))</f>
        <v>Manufacturing</v>
      </c>
    </row>
    <row r="471" spans="1:83" hidden="1" x14ac:dyDescent="0.25">
      <c r="A471">
        <v>21158</v>
      </c>
      <c r="B471" t="s">
        <v>544</v>
      </c>
      <c r="C471" t="s">
        <v>208</v>
      </c>
      <c r="D471">
        <v>2018</v>
      </c>
      <c r="E471" t="s">
        <v>44</v>
      </c>
      <c r="F471" t="s">
        <v>33</v>
      </c>
      <c r="G471">
        <v>2017</v>
      </c>
      <c r="H471">
        <v>3804</v>
      </c>
      <c r="I471">
        <v>100</v>
      </c>
      <c r="J471">
        <v>2018</v>
      </c>
      <c r="K471">
        <v>2</v>
      </c>
      <c r="L471">
        <v>0</v>
      </c>
      <c r="M471">
        <v>2017</v>
      </c>
      <c r="N471">
        <v>3804</v>
      </c>
      <c r="O471" t="s">
        <v>45</v>
      </c>
      <c r="P471">
        <v>2.3343906243024399</v>
      </c>
      <c r="Q471">
        <v>1</v>
      </c>
      <c r="R471" t="s">
        <v>25</v>
      </c>
      <c r="S471">
        <v>3727.92</v>
      </c>
      <c r="T471">
        <v>-1.11368485725649E-2</v>
      </c>
      <c r="AV471">
        <v>3804</v>
      </c>
      <c r="AW471">
        <v>3727.92</v>
      </c>
      <c r="AX471">
        <v>3686.4027194693599</v>
      </c>
      <c r="AY471">
        <v>3645.3478106051398</v>
      </c>
      <c r="AZ471">
        <v>3604.7501240441002</v>
      </c>
      <c r="BA471">
        <v>3564.6045677706802</v>
      </c>
      <c r="BB471">
        <v>3524.90610647835</v>
      </c>
      <c r="BC471">
        <v>3485.6497609379899</v>
      </c>
      <c r="BD471">
        <v>3446.8306073734302</v>
      </c>
      <c r="BE471">
        <v>3408.4437768438302</v>
      </c>
      <c r="BF471">
        <v>3370.48445463301</v>
      </c>
      <c r="BG471">
        <v>3332.9478796455801</v>
      </c>
      <c r="BH471">
        <v>3295.8293438097198</v>
      </c>
      <c r="BI471">
        <v>3259.1241914866901</v>
      </c>
      <c r="BJ471">
        <v>3222.8278188869199</v>
      </c>
      <c r="BK471">
        <v>3186.93567349253</v>
      </c>
      <c r="BL471">
        <v>3151.4432534863399</v>
      </c>
      <c r="BM471">
        <v>3116.3461071872298</v>
      </c>
      <c r="BN471">
        <v>3081.63983249178</v>
      </c>
      <c r="BO471">
        <v>3047.3200763221398</v>
      </c>
      <c r="BP471">
        <v>3013.3825340799999</v>
      </c>
      <c r="BQ471">
        <v>2979.82294910674</v>
      </c>
      <c r="BR471">
        <v>2946.6371121494799</v>
      </c>
      <c r="BS471">
        <v>2913.8208608331802</v>
      </c>
      <c r="BT471">
        <v>2881.3700791384999</v>
      </c>
      <c r="BU471">
        <v>2849.2806968856098</v>
      </c>
      <c r="BV471">
        <v>2817.5486892236599</v>
      </c>
      <c r="BW471">
        <v>2786.1700761259499</v>
      </c>
      <c r="BX471">
        <v>2755.1409218907202</v>
      </c>
      <c r="BY471">
        <v>2724.4573346475499</v>
      </c>
      <c r="BZ471">
        <v>2694.1154658691698</v>
      </c>
      <c r="CA471">
        <v>2664.1115098887799</v>
      </c>
      <c r="CB471">
        <v>2634.4417034227199</v>
      </c>
      <c r="CC471">
        <v>2605.1023250984499</v>
      </c>
      <c r="CD471" s="8" t="b">
        <f>IF(ISNUMBER(VLOOKUP(A471,profiles_2021!A:A,1,FALSE)),TRUE,FALSE)</f>
        <v>0</v>
      </c>
      <c r="CE471" t="str">
        <f>INDEX('C5 - Emissions methodology 2018'!$A$2:$K$2628,MATCH($A471,'C5 - Emissions methodology 2018'!$A$2:$A$2628,0),MATCH(CE$1,'C5 - Emissions methodology 2018'!$A$1:$K$1,0))</f>
        <v>Services</v>
      </c>
    </row>
    <row r="472" spans="1:83" x14ac:dyDescent="0.25">
      <c r="A472">
        <v>19581</v>
      </c>
      <c r="B472" t="s">
        <v>545</v>
      </c>
      <c r="C472" t="s">
        <v>27</v>
      </c>
      <c r="D472">
        <v>2017</v>
      </c>
      <c r="E472" t="s">
        <v>22</v>
      </c>
      <c r="F472" t="s">
        <v>23</v>
      </c>
      <c r="G472">
        <v>2016</v>
      </c>
      <c r="H472">
        <v>5421370</v>
      </c>
      <c r="I472">
        <v>100</v>
      </c>
      <c r="J472">
        <v>2030</v>
      </c>
      <c r="K472">
        <v>30</v>
      </c>
      <c r="L472">
        <v>0</v>
      </c>
      <c r="M472">
        <v>2017</v>
      </c>
      <c r="N472">
        <v>5421370</v>
      </c>
      <c r="O472" t="s">
        <v>45</v>
      </c>
      <c r="P472">
        <v>2.95078603943902</v>
      </c>
      <c r="Q472">
        <v>1</v>
      </c>
      <c r="R472" t="s">
        <v>25</v>
      </c>
      <c r="S472">
        <v>3794959</v>
      </c>
      <c r="T472">
        <v>-1.11368485725649E-2</v>
      </c>
      <c r="AU472">
        <v>5421370</v>
      </c>
      <c r="AV472">
        <v>5421370</v>
      </c>
      <c r="AW472">
        <v>5296261.4615384601</v>
      </c>
      <c r="AX472">
        <v>5171152.9230769202</v>
      </c>
      <c r="AY472">
        <v>5046044.3846153803</v>
      </c>
      <c r="AZ472">
        <v>4920935.8461538404</v>
      </c>
      <c r="BA472">
        <v>4795827.3076922996</v>
      </c>
      <c r="BB472">
        <v>4670718.7692307597</v>
      </c>
      <c r="BC472">
        <v>4545610.2307692301</v>
      </c>
      <c r="BD472">
        <v>4420501.6923076902</v>
      </c>
      <c r="BE472">
        <v>4295393.1538461503</v>
      </c>
      <c r="BF472">
        <v>4170284.6153846099</v>
      </c>
      <c r="BG472">
        <v>4045176.07692307</v>
      </c>
      <c r="BH472">
        <v>3920067.5384615301</v>
      </c>
      <c r="BI472">
        <v>3794959</v>
      </c>
      <c r="BJ472">
        <v>3752695.1162779001</v>
      </c>
      <c r="BK472">
        <v>3710901.9190289099</v>
      </c>
      <c r="BL472">
        <v>3669574.1662890501</v>
      </c>
      <c r="BM472">
        <v>3628706.6744732899</v>
      </c>
      <c r="BN472">
        <v>3588294.31772542</v>
      </c>
      <c r="BO472">
        <v>3548332.0272751199</v>
      </c>
      <c r="BP472">
        <v>3508814.7908021798</v>
      </c>
      <c r="BQ472">
        <v>3469737.65180784</v>
      </c>
      <c r="BR472">
        <v>3431095.7089931201</v>
      </c>
      <c r="BS472">
        <v>3392884.1156440899</v>
      </c>
      <c r="BT472">
        <v>3355098.0790239</v>
      </c>
      <c r="BU472">
        <v>3317732.8597717099</v>
      </c>
      <c r="BV472">
        <v>3280783.7713082102</v>
      </c>
      <c r="BW472">
        <v>3244246.1792478198</v>
      </c>
      <c r="BX472">
        <v>3208115.5008174102</v>
      </c>
      <c r="BY472">
        <v>3172387.2042815099</v>
      </c>
      <c r="BZ472">
        <v>3137056.8083738899</v>
      </c>
      <c r="CA472">
        <v>3102119.8817354902</v>
      </c>
      <c r="CB472">
        <v>3067572.0423586601</v>
      </c>
      <c r="CC472">
        <v>3033408.9570374801</v>
      </c>
      <c r="CD472" s="8" t="b">
        <f>IF(ISNUMBER(VLOOKUP(A472,profiles_2021!A:A,1,FALSE)),TRUE,FALSE)</f>
        <v>1</v>
      </c>
      <c r="CE472" t="str">
        <f>INDEX('C5 - Emissions methodology 2018'!$A$2:$K$2628,MATCH($A472,'C5 - Emissions methodology 2018'!$A$2:$A$2628,0),MATCH(CE$1,'C5 - Emissions methodology 2018'!$A$1:$K$1,0))</f>
        <v>Food, beverage &amp; agriculture</v>
      </c>
    </row>
    <row r="473" spans="1:83" x14ac:dyDescent="0.25">
      <c r="A473">
        <v>19573</v>
      </c>
      <c r="B473" t="s">
        <v>546</v>
      </c>
      <c r="C473" t="s">
        <v>59</v>
      </c>
      <c r="D473">
        <v>2016</v>
      </c>
      <c r="E473" t="s">
        <v>22</v>
      </c>
      <c r="F473" t="s">
        <v>23</v>
      </c>
      <c r="G473">
        <v>2005</v>
      </c>
      <c r="H473">
        <v>14230000</v>
      </c>
      <c r="I473">
        <v>100</v>
      </c>
      <c r="J473">
        <v>2021</v>
      </c>
      <c r="K473">
        <v>15</v>
      </c>
      <c r="L473">
        <v>99</v>
      </c>
      <c r="M473">
        <v>2018</v>
      </c>
      <c r="N473">
        <v>12116845</v>
      </c>
      <c r="O473" t="s">
        <v>24</v>
      </c>
      <c r="P473">
        <v>2.7972766585365898</v>
      </c>
      <c r="Q473">
        <v>1</v>
      </c>
      <c r="R473" t="s">
        <v>25</v>
      </c>
      <c r="S473">
        <v>12095500</v>
      </c>
      <c r="T473">
        <v>-1.11368485725649E-2</v>
      </c>
      <c r="AJ473">
        <v>14230000</v>
      </c>
      <c r="AK473">
        <v>14067449.615384599</v>
      </c>
      <c r="AL473">
        <v>13904899.2307692</v>
      </c>
      <c r="AM473">
        <v>13742348.846153799</v>
      </c>
      <c r="AN473">
        <v>13579798.461538401</v>
      </c>
      <c r="AO473">
        <v>13417248.076923</v>
      </c>
      <c r="AP473">
        <v>13254697.692307601</v>
      </c>
      <c r="AQ473">
        <v>13092147.307692301</v>
      </c>
      <c r="AR473">
        <v>12929596.9230769</v>
      </c>
      <c r="AS473">
        <v>12767046.538461501</v>
      </c>
      <c r="AT473">
        <v>12604496.1538461</v>
      </c>
      <c r="AU473">
        <v>12441945.769230699</v>
      </c>
      <c r="AV473">
        <v>12279395.3846153</v>
      </c>
      <c r="AW473">
        <v>12116845</v>
      </c>
      <c r="AX473">
        <v>12109730</v>
      </c>
      <c r="AY473">
        <v>12102615</v>
      </c>
      <c r="AZ473">
        <v>12095500</v>
      </c>
      <c r="BA473">
        <v>11960794.2480905</v>
      </c>
      <c r="BB473">
        <v>11827588.693741901</v>
      </c>
      <c r="BC473">
        <v>11695866.6294811</v>
      </c>
      <c r="BD473">
        <v>11565611.533903699</v>
      </c>
      <c r="BE473">
        <v>11436807.0696015</v>
      </c>
      <c r="BF473">
        <v>11309437.0811137</v>
      </c>
      <c r="BG473">
        <v>11183485.592900399</v>
      </c>
      <c r="BH473">
        <v>11058936.8073388</v>
      </c>
      <c r="BI473">
        <v>10935775.102741901</v>
      </c>
      <c r="BJ473">
        <v>10813985.031399</v>
      </c>
      <c r="BK473">
        <v>10693551.3176383</v>
      </c>
      <c r="BL473">
        <v>10574458.855910899</v>
      </c>
      <c r="BM473">
        <v>10456692.708895801</v>
      </c>
      <c r="BN473">
        <v>10340238.1056269</v>
      </c>
      <c r="BO473">
        <v>10225080.4396403</v>
      </c>
      <c r="BP473">
        <v>10111205.2671417</v>
      </c>
      <c r="BQ473">
        <v>9998598.3051954992</v>
      </c>
      <c r="BR473">
        <v>9887245.4299326297</v>
      </c>
      <c r="BS473">
        <v>9777132.6747796908</v>
      </c>
      <c r="BT473">
        <v>9668246.2287067901</v>
      </c>
      <c r="BU473">
        <v>9560572.43449541</v>
      </c>
      <c r="BV473">
        <v>9454097.7870253902</v>
      </c>
      <c r="BW473">
        <v>9348808.9315810706</v>
      </c>
      <c r="BX473">
        <v>9244692.6621762104</v>
      </c>
      <c r="BY473">
        <v>9141735.9198976494</v>
      </c>
      <c r="BZ473">
        <v>9039925.7912673708</v>
      </c>
      <c r="CA473">
        <v>8939249.5066228099</v>
      </c>
      <c r="CB473">
        <v>8839694.4385151695</v>
      </c>
      <c r="CC473">
        <v>8741248.1001256797</v>
      </c>
      <c r="CD473" s="8" t="b">
        <f>IF(ISNUMBER(VLOOKUP(A473,profiles_2021!A:A,1,FALSE)),TRUE,FALSE)</f>
        <v>1</v>
      </c>
      <c r="CE473" t="str">
        <f>INDEX('C5 - Emissions methodology 2018'!$A$2:$K$2628,MATCH($A473,'C5 - Emissions methodology 2018'!$A$2:$A$2628,0),MATCH(CE$1,'C5 - Emissions methodology 2018'!$A$1:$K$1,0))</f>
        <v>Materials</v>
      </c>
    </row>
    <row r="474" spans="1:83" hidden="1" x14ac:dyDescent="0.25">
      <c r="A474">
        <v>19792</v>
      </c>
      <c r="B474" t="s">
        <v>547</v>
      </c>
      <c r="C474" t="s">
        <v>59</v>
      </c>
      <c r="D474">
        <v>2017</v>
      </c>
      <c r="E474" t="s">
        <v>22</v>
      </c>
      <c r="F474" t="s">
        <v>23</v>
      </c>
      <c r="G474">
        <v>2016</v>
      </c>
      <c r="H474">
        <v>412000</v>
      </c>
      <c r="I474">
        <v>100</v>
      </c>
      <c r="J474">
        <v>2030</v>
      </c>
      <c r="K474">
        <v>34</v>
      </c>
      <c r="L474">
        <v>12</v>
      </c>
      <c r="M474">
        <v>2017</v>
      </c>
      <c r="N474">
        <v>395190.4</v>
      </c>
      <c r="O474" t="s">
        <v>45</v>
      </c>
      <c r="P474">
        <v>2.99028510243902</v>
      </c>
      <c r="Q474">
        <v>1</v>
      </c>
      <c r="R474" t="s">
        <v>25</v>
      </c>
      <c r="S474">
        <v>271920</v>
      </c>
      <c r="T474">
        <v>-1.11368485725649E-2</v>
      </c>
      <c r="AU474">
        <v>412000</v>
      </c>
      <c r="AV474">
        <v>395190.4</v>
      </c>
      <c r="AW474">
        <v>385708.06153846101</v>
      </c>
      <c r="AX474">
        <v>376225.72307692299</v>
      </c>
      <c r="AY474">
        <v>366743.38461538398</v>
      </c>
      <c r="AZ474">
        <v>357261.04615384602</v>
      </c>
      <c r="BA474">
        <v>347778.70769230701</v>
      </c>
      <c r="BB474">
        <v>338296.36923076899</v>
      </c>
      <c r="BC474">
        <v>328814.03076922998</v>
      </c>
      <c r="BD474">
        <v>319331.69230769202</v>
      </c>
      <c r="BE474">
        <v>309849.35384615301</v>
      </c>
      <c r="BF474">
        <v>300367.01538461499</v>
      </c>
      <c r="BG474">
        <v>290884.67692307598</v>
      </c>
      <c r="BH474">
        <v>281402.33846153802</v>
      </c>
      <c r="BI474">
        <v>271920</v>
      </c>
      <c r="BJ474">
        <v>268891.66813614802</v>
      </c>
      <c r="BK474">
        <v>265897.06234569103</v>
      </c>
      <c r="BL474">
        <v>262935.80702645698</v>
      </c>
      <c r="BM474">
        <v>260007.53075929801</v>
      </c>
      <c r="BN474">
        <v>257111.86626150599</v>
      </c>
      <c r="BO474">
        <v>254248.45034074201</v>
      </c>
      <c r="BP474">
        <v>251416.923849488</v>
      </c>
      <c r="BQ474">
        <v>248616.93163999601</v>
      </c>
      <c r="BR474">
        <v>245848.122519745</v>
      </c>
      <c r="BS474">
        <v>243110.14920739399</v>
      </c>
      <c r="BT474">
        <v>240402.66828921699</v>
      </c>
      <c r="BU474">
        <v>237725.34017603999</v>
      </c>
      <c r="BV474">
        <v>235077.82906063701</v>
      </c>
      <c r="BW474">
        <v>232459.802875622</v>
      </c>
      <c r="BX474">
        <v>229870.933251788</v>
      </c>
      <c r="BY474">
        <v>227310.89547692801</v>
      </c>
      <c r="BZ474">
        <v>224779.36845510799</v>
      </c>
      <c r="CA474">
        <v>222276.034666386</v>
      </c>
      <c r="CB474">
        <v>219800.580126997</v>
      </c>
      <c r="CC474">
        <v>217352.69434995999</v>
      </c>
      <c r="CD474" s="8" t="b">
        <f>IF(ISNUMBER(VLOOKUP(A474,profiles_2021!A:A,1,FALSE)),TRUE,FALSE)</f>
        <v>0</v>
      </c>
      <c r="CE474" t="str">
        <f>INDEX('C5 - Emissions methodology 2018'!$A$2:$K$2628,MATCH($A474,'C5 - Emissions methodology 2018'!$A$2:$A$2628,0),MATCH(CE$1,'C5 - Emissions methodology 2018'!$A$1:$K$1,0))</f>
        <v>Materials</v>
      </c>
    </row>
    <row r="475" spans="1:83" x14ac:dyDescent="0.25">
      <c r="A475">
        <v>19789</v>
      </c>
      <c r="B475" t="s">
        <v>548</v>
      </c>
      <c r="C475" t="s">
        <v>39</v>
      </c>
      <c r="D475">
        <v>2016</v>
      </c>
      <c r="E475" t="s">
        <v>60</v>
      </c>
      <c r="F475" t="s">
        <v>54</v>
      </c>
      <c r="G475">
        <v>2015</v>
      </c>
      <c r="H475">
        <v>77976</v>
      </c>
      <c r="I475">
        <v>100</v>
      </c>
      <c r="J475">
        <v>2030</v>
      </c>
      <c r="K475">
        <v>50</v>
      </c>
      <c r="L475">
        <v>2.5</v>
      </c>
      <c r="M475">
        <v>2017</v>
      </c>
      <c r="N475">
        <v>66544</v>
      </c>
      <c r="O475" t="s">
        <v>24</v>
      </c>
      <c r="P475">
        <v>3.49044330243902</v>
      </c>
      <c r="Q475">
        <v>1</v>
      </c>
      <c r="R475" t="s">
        <v>25</v>
      </c>
      <c r="S475">
        <v>38988</v>
      </c>
      <c r="T475">
        <v>-1.11368485725649E-2</v>
      </c>
      <c r="AT475">
        <v>77976</v>
      </c>
      <c r="AU475">
        <v>72260</v>
      </c>
      <c r="AV475">
        <v>66544</v>
      </c>
      <c r="AW475">
        <v>64424.307692307601</v>
      </c>
      <c r="AX475">
        <v>62304.615384615303</v>
      </c>
      <c r="AY475">
        <v>60184.923076922998</v>
      </c>
      <c r="AZ475">
        <v>58065.2307692307</v>
      </c>
      <c r="BA475">
        <v>55945.538461538403</v>
      </c>
      <c r="BB475">
        <v>53825.846153846098</v>
      </c>
      <c r="BC475">
        <v>51706.1538461538</v>
      </c>
      <c r="BD475">
        <v>49586.461538461503</v>
      </c>
      <c r="BE475">
        <v>47466.769230769198</v>
      </c>
      <c r="BF475">
        <v>45347.0769230769</v>
      </c>
      <c r="BG475">
        <v>43227.384615384603</v>
      </c>
      <c r="BH475">
        <v>41107.692307692298</v>
      </c>
      <c r="BI475">
        <v>38988</v>
      </c>
      <c r="BJ475">
        <v>38553.796547852799</v>
      </c>
      <c r="BK475">
        <v>38124.428753801898</v>
      </c>
      <c r="BL475">
        <v>37699.842763855297</v>
      </c>
      <c r="BM475">
        <v>37279.985323784698</v>
      </c>
      <c r="BN475">
        <v>36864.803772446299</v>
      </c>
      <c r="BO475">
        <v>36454.246035175202</v>
      </c>
      <c r="BP475">
        <v>36048.260617254396</v>
      </c>
      <c r="BQ475">
        <v>35646.796597455701</v>
      </c>
      <c r="BR475">
        <v>35249.803621652798</v>
      </c>
      <c r="BS475">
        <v>34857.2318965058</v>
      </c>
      <c r="BT475">
        <v>34469.032183215699</v>
      </c>
      <c r="BU475">
        <v>34085.155791348297</v>
      </c>
      <c r="BV475">
        <v>33705.5545727278</v>
      </c>
      <c r="BW475">
        <v>33330.180915397003</v>
      </c>
      <c r="BX475">
        <v>32958.987737645999</v>
      </c>
      <c r="BY475">
        <v>32591.928482106799</v>
      </c>
      <c r="BZ475">
        <v>32228.957109913699</v>
      </c>
      <c r="CA475">
        <v>31870.028094928901</v>
      </c>
      <c r="CB475">
        <v>31515.096418032299</v>
      </c>
      <c r="CC475">
        <v>31164.117561474901</v>
      </c>
      <c r="CD475" s="8" t="b">
        <f>IF(ISNUMBER(VLOOKUP(A475,profiles_2021!A:A,1,FALSE)),TRUE,FALSE)</f>
        <v>1</v>
      </c>
      <c r="CE475" t="str">
        <f>INDEX('C5 - Emissions methodology 2018'!$A$2:$K$2628,MATCH($A475,'C5 - Emissions methodology 2018'!$A$2:$A$2628,0),MATCH(CE$1,'C5 - Emissions methodology 2018'!$A$1:$K$1,0))</f>
        <v>Services</v>
      </c>
    </row>
    <row r="476" spans="1:83" hidden="1" x14ac:dyDescent="0.25">
      <c r="A476">
        <v>19859</v>
      </c>
      <c r="B476" t="s">
        <v>549</v>
      </c>
      <c r="C476" t="s">
        <v>27</v>
      </c>
      <c r="D476">
        <v>2016</v>
      </c>
      <c r="E476" t="s">
        <v>28</v>
      </c>
      <c r="F476" t="s">
        <v>23</v>
      </c>
      <c r="G476">
        <v>2015</v>
      </c>
      <c r="H476">
        <v>2036941</v>
      </c>
      <c r="I476">
        <v>100</v>
      </c>
      <c r="J476">
        <v>2020</v>
      </c>
      <c r="K476">
        <v>15</v>
      </c>
      <c r="L476">
        <v>60</v>
      </c>
      <c r="M476">
        <v>2017</v>
      </c>
      <c r="N476">
        <v>1856387</v>
      </c>
      <c r="O476" t="s">
        <v>24</v>
      </c>
      <c r="P476">
        <v>2.7955695477585398</v>
      </c>
      <c r="Q476">
        <v>1</v>
      </c>
      <c r="R476" t="s">
        <v>25</v>
      </c>
      <c r="S476">
        <v>1731399.85</v>
      </c>
      <c r="T476">
        <v>-1.11368485725649E-2</v>
      </c>
      <c r="AT476">
        <v>2036941</v>
      </c>
      <c r="AU476">
        <v>1946664</v>
      </c>
      <c r="AV476">
        <v>1856387</v>
      </c>
      <c r="AW476">
        <v>1814724.6166666599</v>
      </c>
      <c r="AX476">
        <v>1773062.2333333299</v>
      </c>
      <c r="AY476">
        <v>1731399.85</v>
      </c>
      <c r="AZ476">
        <v>1712117.51205198</v>
      </c>
      <c r="BA476">
        <v>1693049.9185818201</v>
      </c>
      <c r="BB476">
        <v>1674194.6780127799</v>
      </c>
      <c r="BC476">
        <v>1655549.42540276</v>
      </c>
      <c r="BD476">
        <v>1637111.8221476499</v>
      </c>
      <c r="BE476">
        <v>1618879.5556880401</v>
      </c>
      <c r="BF476">
        <v>1600850.3392191201</v>
      </c>
      <c r="BG476">
        <v>1583021.9114039</v>
      </c>
      <c r="BH476">
        <v>1565392.03608954</v>
      </c>
      <c r="BI476">
        <v>1547958.50202691</v>
      </c>
      <c r="BJ476">
        <v>1530719.1225932201</v>
      </c>
      <c r="BK476">
        <v>1513671.7355177701</v>
      </c>
      <c r="BL476">
        <v>1496814.20261074</v>
      </c>
      <c r="BM476">
        <v>1480144.409495</v>
      </c>
      <c r="BN476">
        <v>1463660.2653409301</v>
      </c>
      <c r="BO476">
        <v>1447359.7026041399</v>
      </c>
      <c r="BP476">
        <v>1431240.67676621</v>
      </c>
      <c r="BQ476">
        <v>1415301.1660781701</v>
      </c>
      <c r="BR476">
        <v>1399539.1713069801</v>
      </c>
      <c r="BS476">
        <v>1383952.71548476</v>
      </c>
      <c r="BT476">
        <v>1368539.84366082</v>
      </c>
      <c r="BU476">
        <v>1353298.6226564499</v>
      </c>
      <c r="BV476">
        <v>1338227.1408224599</v>
      </c>
      <c r="BW476">
        <v>1323323.50779942</v>
      </c>
      <c r="BX476">
        <v>1308585.85428055</v>
      </c>
      <c r="BY476">
        <v>1294012.3317772199</v>
      </c>
      <c r="BZ476">
        <v>1279601.1123871901</v>
      </c>
      <c r="CA476">
        <v>1265350.38856525</v>
      </c>
      <c r="CB476">
        <v>1251258.37289656</v>
      </c>
      <c r="CC476">
        <v>1237323.29787246</v>
      </c>
      <c r="CD476" s="8" t="b">
        <f>IF(ISNUMBER(VLOOKUP(A476,profiles_2021!A:A,1,FALSE)),TRUE,FALSE)</f>
        <v>0</v>
      </c>
      <c r="CE476" t="str">
        <f>INDEX('C5 - Emissions methodology 2018'!$A$2:$K$2628,MATCH($A476,'C5 - Emissions methodology 2018'!$A$2:$A$2628,0),MATCH(CE$1,'C5 - Emissions methodology 2018'!$A$1:$K$1,0))</f>
        <v>Manufacturing</v>
      </c>
    </row>
    <row r="477" spans="1:83" hidden="1" x14ac:dyDescent="0.25">
      <c r="A477">
        <v>20021</v>
      </c>
      <c r="B477" t="s">
        <v>550</v>
      </c>
      <c r="C477" t="s">
        <v>27</v>
      </c>
      <c r="D477">
        <v>2017</v>
      </c>
      <c r="E477" t="s">
        <v>28</v>
      </c>
      <c r="F477" t="s">
        <v>23</v>
      </c>
      <c r="G477">
        <v>2016</v>
      </c>
      <c r="H477">
        <v>28012</v>
      </c>
      <c r="I477">
        <v>95</v>
      </c>
      <c r="J477">
        <v>2017</v>
      </c>
      <c r="K477">
        <v>3</v>
      </c>
      <c r="L477">
        <v>100</v>
      </c>
      <c r="M477">
        <v>2017</v>
      </c>
      <c r="N477">
        <v>27171.64</v>
      </c>
      <c r="O477" t="s">
        <v>24</v>
      </c>
      <c r="P477">
        <v>2.6239052402243899</v>
      </c>
      <c r="Q477">
        <v>1</v>
      </c>
      <c r="R477" t="s">
        <v>25</v>
      </c>
      <c r="S477">
        <v>27171.64</v>
      </c>
      <c r="T477">
        <v>-1.11368485725649E-2</v>
      </c>
      <c r="AU477">
        <v>28012</v>
      </c>
      <c r="AV477">
        <v>27171.64</v>
      </c>
      <c r="AW477">
        <v>26869.033559851701</v>
      </c>
      <c r="AX477">
        <v>26569.7972018045</v>
      </c>
      <c r="AY477">
        <v>26273.8933937642</v>
      </c>
      <c r="AZ477">
        <v>25981.285021626099</v>
      </c>
      <c r="BA477">
        <v>25691.935384619599</v>
      </c>
      <c r="BB477">
        <v>25405.808190705</v>
      </c>
      <c r="BC477">
        <v>25122.8675520215</v>
      </c>
      <c r="BD477">
        <v>24843.077980385999</v>
      </c>
      <c r="BE477">
        <v>24566.404382842102</v>
      </c>
      <c r="BF477">
        <v>24292.812057257899</v>
      </c>
      <c r="BG477">
        <v>24022.266687974501</v>
      </c>
      <c r="BH477">
        <v>23754.734341500702</v>
      </c>
      <c r="BI477">
        <v>23490.1814622579</v>
      </c>
      <c r="BJ477">
        <v>23228.574868370699</v>
      </c>
      <c r="BK477">
        <v>22969.881747505198</v>
      </c>
      <c r="BL477">
        <v>22714.0696527535</v>
      </c>
      <c r="BM477">
        <v>22461.106498564099</v>
      </c>
      <c r="BN477">
        <v>22210.960556717298</v>
      </c>
      <c r="BO477">
        <v>21963.600452345901</v>
      </c>
      <c r="BP477">
        <v>21718.995159999798</v>
      </c>
      <c r="BQ477">
        <v>21477.1139997547</v>
      </c>
      <c r="BR477">
        <v>21237.926633363699</v>
      </c>
      <c r="BS477">
        <v>21001.4030604527</v>
      </c>
      <c r="BT477">
        <v>20767.513614757001</v>
      </c>
      <c r="BU477">
        <v>20536.2289604008</v>
      </c>
      <c r="BV477">
        <v>20307.520088217301</v>
      </c>
      <c r="BW477">
        <v>20081.3583121105</v>
      </c>
      <c r="BX477">
        <v>19857.7152654571</v>
      </c>
      <c r="BY477">
        <v>19636.5628975486</v>
      </c>
      <c r="BZ477">
        <v>19417.8734700729</v>
      </c>
      <c r="CA477">
        <v>19201.619553635501</v>
      </c>
      <c r="CB477">
        <v>18987.774024318602</v>
      </c>
      <c r="CC477">
        <v>18776.310060279699</v>
      </c>
      <c r="CD477" s="8" t="b">
        <f>IF(ISNUMBER(VLOOKUP(A477,profiles_2021!A:A,1,FALSE)),TRUE,FALSE)</f>
        <v>0</v>
      </c>
      <c r="CE477">
        <f>INDEX('C5 - Emissions methodology 2018'!$A$2:$K$2628,MATCH($A477,'C5 - Emissions methodology 2018'!$A$2:$A$2628,0),MATCH(CE$1,'C5 - Emissions methodology 2018'!$A$1:$K$1,0))</f>
        <v>0</v>
      </c>
    </row>
    <row r="478" spans="1:83" hidden="1" x14ac:dyDescent="0.25">
      <c r="A478">
        <v>23130</v>
      </c>
      <c r="B478" t="s">
        <v>551</v>
      </c>
      <c r="C478" t="s">
        <v>65</v>
      </c>
      <c r="D478">
        <v>2015</v>
      </c>
      <c r="E478" t="s">
        <v>32</v>
      </c>
      <c r="F478" t="s">
        <v>33</v>
      </c>
      <c r="G478">
        <v>2014</v>
      </c>
      <c r="H478">
        <v>5572.7</v>
      </c>
      <c r="I478">
        <v>100</v>
      </c>
      <c r="J478">
        <v>2020</v>
      </c>
      <c r="K478">
        <v>100</v>
      </c>
      <c r="L478">
        <v>85</v>
      </c>
      <c r="M478">
        <v>2017</v>
      </c>
      <c r="N478">
        <v>949.4</v>
      </c>
      <c r="O478" t="s">
        <v>24</v>
      </c>
      <c r="P478">
        <v>3.3153665072585401</v>
      </c>
      <c r="Q478">
        <v>1</v>
      </c>
      <c r="R478" t="s">
        <v>25</v>
      </c>
      <c r="S478">
        <v>0</v>
      </c>
      <c r="T478">
        <v>-1.11368485725649E-2</v>
      </c>
      <c r="AS478">
        <v>5572.7</v>
      </c>
      <c r="AT478">
        <v>4031.6</v>
      </c>
      <c r="AU478">
        <v>2490.5</v>
      </c>
      <c r="AV478">
        <v>949.4</v>
      </c>
      <c r="AW478">
        <v>632.93333333333305</v>
      </c>
      <c r="AX478">
        <v>316.46666666666601</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s="8" t="b">
        <f>IF(ISNUMBER(VLOOKUP(A478,profiles_2021!A:A,1,FALSE)),TRUE,FALSE)</f>
        <v>0</v>
      </c>
      <c r="CE478" t="str">
        <f>INDEX('C5 - Emissions methodology 2018'!$A$2:$K$2628,MATCH($A478,'C5 - Emissions methodology 2018'!$A$2:$A$2628,0),MATCH(CE$1,'C5 - Emissions methodology 2018'!$A$1:$K$1,0))</f>
        <v>Manufacturing</v>
      </c>
    </row>
    <row r="479" spans="1:83" x14ac:dyDescent="0.25">
      <c r="A479">
        <v>20050</v>
      </c>
      <c r="B479" t="s">
        <v>552</v>
      </c>
      <c r="C479" t="s">
        <v>43</v>
      </c>
      <c r="D479">
        <v>2012</v>
      </c>
      <c r="E479" t="s">
        <v>49</v>
      </c>
      <c r="F479" t="s">
        <v>50</v>
      </c>
      <c r="G479">
        <v>2011</v>
      </c>
      <c r="H479">
        <v>17800000</v>
      </c>
      <c r="I479">
        <v>100</v>
      </c>
      <c r="J479">
        <v>2020</v>
      </c>
      <c r="K479">
        <v>5</v>
      </c>
      <c r="L479">
        <v>84</v>
      </c>
      <c r="M479">
        <v>2017</v>
      </c>
      <c r="N479">
        <v>17052400</v>
      </c>
      <c r="O479" t="s">
        <v>24</v>
      </c>
      <c r="P479">
        <v>2.3671458536585401</v>
      </c>
      <c r="Q479">
        <v>1</v>
      </c>
      <c r="R479" t="s">
        <v>25</v>
      </c>
      <c r="S479">
        <v>16910000</v>
      </c>
      <c r="T479">
        <v>-1.11368485725649E-2</v>
      </c>
      <c r="AP479">
        <v>17800000</v>
      </c>
      <c r="AQ479">
        <v>17675400</v>
      </c>
      <c r="AR479">
        <v>17550800</v>
      </c>
      <c r="AS479">
        <v>17426200</v>
      </c>
      <c r="AT479">
        <v>17301600</v>
      </c>
      <c r="AU479">
        <v>17177000</v>
      </c>
      <c r="AV479">
        <v>17052400</v>
      </c>
      <c r="AW479">
        <v>17004933.333333299</v>
      </c>
      <c r="AX479">
        <v>16957466.666666601</v>
      </c>
      <c r="AY479">
        <v>16910000</v>
      </c>
      <c r="AZ479">
        <v>16721675.890637901</v>
      </c>
      <c r="BA479">
        <v>16535449.118364301</v>
      </c>
      <c r="BB479">
        <v>16351296.325453799</v>
      </c>
      <c r="BC479">
        <v>16169194.414311999</v>
      </c>
      <c r="BD479">
        <v>15989120.5445795</v>
      </c>
      <c r="BE479">
        <v>15811052.130266</v>
      </c>
      <c r="BF479">
        <v>15634966.8369183</v>
      </c>
      <c r="BG479">
        <v>15460842.5788185</v>
      </c>
      <c r="BH479">
        <v>15288657.516213899</v>
      </c>
      <c r="BI479">
        <v>15118390.052578</v>
      </c>
      <c r="BJ479">
        <v>14950018.8319015</v>
      </c>
      <c r="BK479">
        <v>14783522.736013601</v>
      </c>
      <c r="BL479">
        <v>14618880.8819336</v>
      </c>
      <c r="BM479">
        <v>14456072.6192511</v>
      </c>
      <c r="BN479">
        <v>14295077.5275365</v>
      </c>
      <c r="BO479">
        <v>14135875.4137793</v>
      </c>
      <c r="BP479">
        <v>13978446.309855299</v>
      </c>
      <c r="BQ479">
        <v>13822770.470022799</v>
      </c>
      <c r="BR479">
        <v>13668828.3684448</v>
      </c>
      <c r="BS479">
        <v>13516600.696741</v>
      </c>
      <c r="BT479">
        <v>13366068.361565599</v>
      </c>
      <c r="BU479">
        <v>13217212.482212299</v>
      </c>
      <c r="BV479">
        <v>13070014.388246501</v>
      </c>
      <c r="BW479">
        <v>12924455.617163301</v>
      </c>
      <c r="BX479">
        <v>12780517.9120722</v>
      </c>
      <c r="BY479">
        <v>12638183.2194065</v>
      </c>
      <c r="BZ479">
        <v>12497433.686659601</v>
      </c>
      <c r="CA479">
        <v>12358251.660145599</v>
      </c>
      <c r="CB479">
        <v>12220619.6827849</v>
      </c>
      <c r="CC479">
        <v>12084520.491914799</v>
      </c>
      <c r="CD479" s="8" t="b">
        <f>IF(ISNUMBER(VLOOKUP(A479,profiles_2021!A:A,1,FALSE)),TRUE,FALSE)</f>
        <v>1</v>
      </c>
      <c r="CE479" t="str">
        <f>INDEX('C5 - Emissions methodology 2018'!$A$2:$K$2628,MATCH($A479,'C5 - Emissions methodology 2018'!$A$2:$A$2628,0),MATCH(CE$1,'C5 - Emissions methodology 2018'!$A$1:$K$1,0))</f>
        <v>Materials</v>
      </c>
    </row>
    <row r="480" spans="1:83" x14ac:dyDescent="0.25">
      <c r="A480">
        <v>37134</v>
      </c>
      <c r="B480" t="s">
        <v>553</v>
      </c>
      <c r="C480" t="s">
        <v>41</v>
      </c>
      <c r="D480">
        <v>2015</v>
      </c>
      <c r="E480" t="s">
        <v>88</v>
      </c>
      <c r="F480" t="s">
        <v>54</v>
      </c>
      <c r="G480">
        <v>2015</v>
      </c>
      <c r="H480">
        <v>3723</v>
      </c>
      <c r="I480">
        <v>100</v>
      </c>
      <c r="J480">
        <v>2025</v>
      </c>
      <c r="K480">
        <v>18.3</v>
      </c>
      <c r="L480">
        <v>7</v>
      </c>
      <c r="M480">
        <v>2017</v>
      </c>
      <c r="N480">
        <v>3690</v>
      </c>
      <c r="O480" t="s">
        <v>24</v>
      </c>
      <c r="P480">
        <v>3.1708054104487799</v>
      </c>
      <c r="Q480">
        <v>1</v>
      </c>
      <c r="R480" t="s">
        <v>25</v>
      </c>
      <c r="S480">
        <v>3041.6909999999998</v>
      </c>
      <c r="T480">
        <v>-1.11368485725649E-2</v>
      </c>
      <c r="AT480">
        <v>3723</v>
      </c>
      <c r="AU480">
        <v>3706.5</v>
      </c>
      <c r="AV480">
        <v>3690</v>
      </c>
      <c r="AW480">
        <v>3608.9613749999999</v>
      </c>
      <c r="AX480">
        <v>3527.9227500000002</v>
      </c>
      <c r="AY480">
        <v>3446.884125</v>
      </c>
      <c r="AZ480">
        <v>3365.8454999999999</v>
      </c>
      <c r="BA480">
        <v>3284.8068750000002</v>
      </c>
      <c r="BB480">
        <v>3203.7682500000001</v>
      </c>
      <c r="BC480">
        <v>3122.7296249999999</v>
      </c>
      <c r="BD480">
        <v>3041.6909999999998</v>
      </c>
      <c r="BE480">
        <v>3007.8161479284599</v>
      </c>
      <c r="BF480">
        <v>2974.3185549548698</v>
      </c>
      <c r="BG480">
        <v>2941.1940196017599</v>
      </c>
      <c r="BH480">
        <v>2908.43838718293</v>
      </c>
      <c r="BI480">
        <v>2876.0475492822302</v>
      </c>
      <c r="BJ480">
        <v>2844.0174432383801</v>
      </c>
      <c r="BK480">
        <v>2812.3440516352998</v>
      </c>
      <c r="BL480">
        <v>2781.0234017982898</v>
      </c>
      <c r="BM480">
        <v>2750.0515652957001</v>
      </c>
      <c r="BN480">
        <v>2719.42465744626</v>
      </c>
      <c r="BO480">
        <v>2689.1388368317798</v>
      </c>
      <c r="BP480">
        <v>2659.1903048153799</v>
      </c>
      <c r="BQ480">
        <v>2629.5753050650201</v>
      </c>
      <c r="BR480">
        <v>2600.29012308235</v>
      </c>
      <c r="BS480">
        <v>2571.3310857368501</v>
      </c>
      <c r="BT480">
        <v>2542.6945608050701</v>
      </c>
      <c r="BU480">
        <v>2514.3769565151001</v>
      </c>
      <c r="BV480">
        <v>2486.37472109604</v>
      </c>
      <c r="BW480">
        <v>2458.6843423325399</v>
      </c>
      <c r="BX480">
        <v>2431.30234712425</v>
      </c>
      <c r="BY480">
        <v>2404.2253010502</v>
      </c>
      <c r="BZ480">
        <v>2377.4498079380801</v>
      </c>
      <c r="CA480">
        <v>2350.9725094382002</v>
      </c>
      <c r="CB480">
        <v>2324.7900846023199</v>
      </c>
      <c r="CC480">
        <v>2298.8992494671002</v>
      </c>
      <c r="CD480" s="8" t="b">
        <f>IF(ISNUMBER(VLOOKUP(A480,profiles_2021!A:A,1,FALSE)),TRUE,FALSE)</f>
        <v>1</v>
      </c>
      <c r="CE480" t="str">
        <f>INDEX('C5 - Emissions methodology 2018'!$A$2:$K$2628,MATCH($A480,'C5 - Emissions methodology 2018'!$A$2:$A$2628,0),MATCH(CE$1,'C5 - Emissions methodology 2018'!$A$1:$K$1,0))</f>
        <v>Services</v>
      </c>
    </row>
    <row r="481" spans="1:83" hidden="1" x14ac:dyDescent="0.25">
      <c r="A481">
        <v>831825</v>
      </c>
      <c r="B481" t="s">
        <v>554</v>
      </c>
      <c r="C481" t="s">
        <v>27</v>
      </c>
      <c r="D481">
        <v>2017</v>
      </c>
      <c r="E481" t="s">
        <v>22</v>
      </c>
      <c r="F481" t="s">
        <v>23</v>
      </c>
      <c r="G481">
        <v>2017</v>
      </c>
      <c r="H481">
        <v>49548</v>
      </c>
      <c r="I481">
        <v>100</v>
      </c>
      <c r="J481">
        <v>2018</v>
      </c>
      <c r="K481">
        <v>5</v>
      </c>
      <c r="L481">
        <v>0</v>
      </c>
      <c r="M481">
        <v>2017</v>
      </c>
      <c r="N481">
        <v>49548</v>
      </c>
      <c r="O481" t="s">
        <v>24</v>
      </c>
      <c r="P481">
        <v>2.6943951987024399</v>
      </c>
      <c r="Q481">
        <v>1</v>
      </c>
      <c r="R481" t="s">
        <v>25</v>
      </c>
      <c r="S481">
        <v>47070.6</v>
      </c>
      <c r="T481">
        <v>-1.11368485725649E-2</v>
      </c>
      <c r="AV481">
        <v>49548</v>
      </c>
      <c r="AW481">
        <v>47070.6</v>
      </c>
      <c r="AX481">
        <v>46546.381855580199</v>
      </c>
      <c r="AY481">
        <v>46028.0018492538</v>
      </c>
      <c r="AZ481">
        <v>45515.394962560902</v>
      </c>
      <c r="BA481">
        <v>45008.496901142396</v>
      </c>
      <c r="BB481">
        <v>44507.244086675601</v>
      </c>
      <c r="BC481">
        <v>44011.573648900099</v>
      </c>
      <c r="BD481">
        <v>43521.423417732003</v>
      </c>
      <c r="BE481">
        <v>43036.731915466298</v>
      </c>
      <c r="BF481">
        <v>42557.438349065596</v>
      </c>
      <c r="BG481">
        <v>42083.482602535798</v>
      </c>
      <c r="BH481">
        <v>41614.805229385202</v>
      </c>
      <c r="BI481">
        <v>41151.347445168802</v>
      </c>
      <c r="BJ481">
        <v>40693.051120114898</v>
      </c>
      <c r="BK481">
        <v>40239.858771834603</v>
      </c>
      <c r="BL481">
        <v>39791.713558111202</v>
      </c>
      <c r="BM481">
        <v>39348.5592697717</v>
      </c>
      <c r="BN481">
        <v>38910.340323635603</v>
      </c>
      <c r="BO481">
        <v>38477.001755544297</v>
      </c>
      <c r="BP481">
        <v>38048.489213466499</v>
      </c>
      <c r="BQ481">
        <v>37624.7489506813</v>
      </c>
      <c r="BR481">
        <v>37205.727819036802</v>
      </c>
      <c r="BS481">
        <v>36791.373262284098</v>
      </c>
      <c r="BT481">
        <v>36381.633309485303</v>
      </c>
      <c r="BU481">
        <v>35976.456568494999</v>
      </c>
      <c r="BV481">
        <v>35575.792219514202</v>
      </c>
      <c r="BW481">
        <v>35179.590008716397</v>
      </c>
      <c r="BX481">
        <v>34787.800241944402</v>
      </c>
      <c r="BY481">
        <v>34400.373778477297</v>
      </c>
      <c r="BZ481">
        <v>34017.262024866701</v>
      </c>
      <c r="CA481">
        <v>33638.416928842496</v>
      </c>
      <c r="CB481">
        <v>33263.790973285199</v>
      </c>
      <c r="CC481">
        <v>32893.337170266299</v>
      </c>
      <c r="CD481" s="8" t="b">
        <f>IF(ISNUMBER(VLOOKUP(A481,profiles_2021!A:A,1,FALSE)),TRUE,FALSE)</f>
        <v>0</v>
      </c>
      <c r="CE481" t="str">
        <f>INDEX('C5 - Emissions methodology 2018'!$A$2:$K$2628,MATCH($A481,'C5 - Emissions methodology 2018'!$A$2:$A$2628,0),MATCH(CE$1,'C5 - Emissions methodology 2018'!$A$1:$K$1,0))</f>
        <v>Biotech, health care &amp; pharma</v>
      </c>
    </row>
    <row r="482" spans="1:83" hidden="1" x14ac:dyDescent="0.25">
      <c r="A482">
        <v>20141</v>
      </c>
      <c r="B482" t="s">
        <v>555</v>
      </c>
      <c r="C482" t="s">
        <v>27</v>
      </c>
      <c r="D482">
        <v>2017</v>
      </c>
      <c r="E482" t="s">
        <v>28</v>
      </c>
      <c r="F482" t="s">
        <v>23</v>
      </c>
      <c r="G482">
        <v>2005</v>
      </c>
      <c r="H482">
        <v>7479972.4950000001</v>
      </c>
      <c r="I482">
        <v>95</v>
      </c>
      <c r="J482">
        <v>2024</v>
      </c>
      <c r="K482">
        <v>60</v>
      </c>
      <c r="L482">
        <v>30</v>
      </c>
      <c r="M482">
        <v>2017</v>
      </c>
      <c r="N482">
        <v>5463488.4950000001</v>
      </c>
      <c r="O482" t="s">
        <v>45</v>
      </c>
      <c r="P482">
        <v>3.1980630344707301</v>
      </c>
      <c r="Q482">
        <v>1</v>
      </c>
      <c r="R482" t="s">
        <v>25</v>
      </c>
      <c r="S482">
        <v>2991988.9980000001</v>
      </c>
      <c r="T482">
        <v>-1.11368485725649E-2</v>
      </c>
      <c r="AJ482">
        <v>7479972.4950000001</v>
      </c>
      <c r="AK482">
        <v>7311932.1616666596</v>
      </c>
      <c r="AL482">
        <v>7143891.8283333303</v>
      </c>
      <c r="AM482">
        <v>6975851.4950000001</v>
      </c>
      <c r="AN482">
        <v>6807811.1616666596</v>
      </c>
      <c r="AO482">
        <v>6639770.8283333303</v>
      </c>
      <c r="AP482">
        <v>6471730.4950000001</v>
      </c>
      <c r="AQ482">
        <v>6303690.1616666596</v>
      </c>
      <c r="AR482">
        <v>6135649.8283333303</v>
      </c>
      <c r="AS482">
        <v>5967609.4950000001</v>
      </c>
      <c r="AT482">
        <v>5799569.1616666596</v>
      </c>
      <c r="AU482">
        <v>5631528.8283333303</v>
      </c>
      <c r="AV482">
        <v>5463488.4950000001</v>
      </c>
      <c r="AW482">
        <v>5110417.1382857095</v>
      </c>
      <c r="AX482">
        <v>4757345.7815714199</v>
      </c>
      <c r="AY482">
        <v>4404274.4248571396</v>
      </c>
      <c r="AZ482">
        <v>4051203.06814285</v>
      </c>
      <c r="BA482">
        <v>3698131.7114285701</v>
      </c>
      <c r="BB482">
        <v>3345060.35471428</v>
      </c>
      <c r="BC482">
        <v>2991988.9980000001</v>
      </c>
      <c r="BD482">
        <v>2958667.66959849</v>
      </c>
      <c r="BE482">
        <v>2925717.4357856298</v>
      </c>
      <c r="BF482">
        <v>2893134.1637371699</v>
      </c>
      <c r="BG482">
        <v>2860913.7666555201</v>
      </c>
      <c r="BH482">
        <v>2829052.20325711</v>
      </c>
      <c r="BI482">
        <v>2797545.4772655498</v>
      </c>
      <c r="BJ482">
        <v>2766389.6369103799</v>
      </c>
      <c r="BK482">
        <v>2735580.7744314</v>
      </c>
      <c r="BL482">
        <v>2705115.0255885301</v>
      </c>
      <c r="BM482">
        <v>2674988.5691771801</v>
      </c>
      <c r="BN482">
        <v>2645197.6265489198</v>
      </c>
      <c r="BO482">
        <v>2615738.4611375299</v>
      </c>
      <c r="BP482">
        <v>2586607.3779904102</v>
      </c>
      <c r="BQ482">
        <v>2557800.7233050498</v>
      </c>
      <c r="BR482">
        <v>2529314.8839708101</v>
      </c>
      <c r="BS482">
        <v>2501146.2871156898</v>
      </c>
      <c r="BT482">
        <v>2473291.3996582502</v>
      </c>
      <c r="BU482">
        <v>2445746.7278644298</v>
      </c>
      <c r="BV482">
        <v>2418508.8169093598</v>
      </c>
      <c r="BW482">
        <v>2391574.2504440201</v>
      </c>
      <c r="BX482">
        <v>2364939.6501667802</v>
      </c>
      <c r="BY482">
        <v>2338601.6753996201</v>
      </c>
      <c r="BZ482">
        <v>2312557.02266915</v>
      </c>
      <c r="CA482">
        <v>2286802.42529226</v>
      </c>
      <c r="CB482">
        <v>2261334.6529664099</v>
      </c>
      <c r="CC482">
        <v>2236150.5113644199</v>
      </c>
      <c r="CD482" s="8" t="b">
        <f>IF(ISNUMBER(VLOOKUP(A482,profiles_2021!A:A,1,FALSE)),TRUE,FALSE)</f>
        <v>0</v>
      </c>
      <c r="CE482" t="str">
        <f>INDEX('C5 - Emissions methodology 2018'!$A$2:$K$2628,MATCH($A482,'C5 - Emissions methodology 2018'!$A$2:$A$2628,0),MATCH(CE$1,'C5 - Emissions methodology 2018'!$A$1:$K$1,0))</f>
        <v>Fossil Fuels</v>
      </c>
    </row>
    <row r="483" spans="1:83" hidden="1" x14ac:dyDescent="0.25">
      <c r="A483">
        <v>20102</v>
      </c>
      <c r="B483" t="s">
        <v>556</v>
      </c>
      <c r="C483" t="s">
        <v>39</v>
      </c>
      <c r="D483">
        <v>2015</v>
      </c>
      <c r="E483" t="s">
        <v>32</v>
      </c>
      <c r="F483" t="s">
        <v>33</v>
      </c>
      <c r="G483">
        <v>2014</v>
      </c>
      <c r="H483">
        <v>5230000</v>
      </c>
      <c r="I483">
        <v>100</v>
      </c>
      <c r="J483">
        <v>2020</v>
      </c>
      <c r="K483">
        <v>14</v>
      </c>
      <c r="L483">
        <v>44</v>
      </c>
      <c r="M483">
        <v>2017</v>
      </c>
      <c r="N483">
        <v>4863900</v>
      </c>
      <c r="O483" t="s">
        <v>24</v>
      </c>
      <c r="P483">
        <v>2.4587458536585398</v>
      </c>
      <c r="Q483">
        <v>1</v>
      </c>
      <c r="R483" t="s">
        <v>25</v>
      </c>
      <c r="S483">
        <v>4497800</v>
      </c>
      <c r="T483">
        <v>-1.11368485725649E-2</v>
      </c>
      <c r="AS483">
        <v>5230000</v>
      </c>
      <c r="AT483">
        <v>5107966.6666666605</v>
      </c>
      <c r="AU483">
        <v>4985933.3333333302</v>
      </c>
      <c r="AV483">
        <v>4863900</v>
      </c>
      <c r="AW483">
        <v>4741866.6666666605</v>
      </c>
      <c r="AX483">
        <v>4619833.3333333302</v>
      </c>
      <c r="AY483">
        <v>4497800</v>
      </c>
      <c r="AZ483">
        <v>4447708.6824903097</v>
      </c>
      <c r="BA483">
        <v>4398175.2243985403</v>
      </c>
      <c r="BB483">
        <v>4349193.4129288001</v>
      </c>
      <c r="BC483">
        <v>4300757.10447622</v>
      </c>
      <c r="BD483">
        <v>4252860.2238562796</v>
      </c>
      <c r="BE483">
        <v>4205496.7635429101</v>
      </c>
      <c r="BF483">
        <v>4158660.7829149198</v>
      </c>
      <c r="BG483">
        <v>4112346.4075109302</v>
      </c>
      <c r="BH483">
        <v>4066547.8282925501</v>
      </c>
      <c r="BI483">
        <v>4021259.3009157702</v>
      </c>
      <c r="BJ483">
        <v>3976475.1450104499</v>
      </c>
      <c r="BK483">
        <v>3932189.7434679</v>
      </c>
      <c r="BL483">
        <v>3888397.5417363001</v>
      </c>
      <c r="BM483">
        <v>3845093.0471240501</v>
      </c>
      <c r="BN483">
        <v>3802270.8281108099</v>
      </c>
      <c r="BO483">
        <v>3759925.5136662601</v>
      </c>
      <c r="BP483">
        <v>3718051.7925764299</v>
      </c>
      <c r="BQ483">
        <v>3676644.4127775598</v>
      </c>
      <c r="BR483">
        <v>3635698.1806972902</v>
      </c>
      <c r="BS483">
        <v>3595207.9606033098</v>
      </c>
      <c r="BT483">
        <v>3555168.67395919</v>
      </c>
      <c r="BU483">
        <v>3515575.2987873801</v>
      </c>
      <c r="BV483">
        <v>3476422.8690393399</v>
      </c>
      <c r="BW483">
        <v>3437706.47397264</v>
      </c>
      <c r="BX483">
        <v>3399421.25753508</v>
      </c>
      <c r="BY483">
        <v>3361562.41775556</v>
      </c>
      <c r="BZ483">
        <v>3324125.2061417899</v>
      </c>
      <c r="CA483">
        <v>3287104.9270847398</v>
      </c>
      <c r="CB483">
        <v>3250496.93726967</v>
      </c>
      <c r="CC483">
        <v>3214296.6450937102</v>
      </c>
      <c r="CD483" s="8" t="b">
        <f>IF(ISNUMBER(VLOOKUP(A483,profiles_2021!A:A,1,FALSE)),TRUE,FALSE)</f>
        <v>0</v>
      </c>
      <c r="CE483" t="str">
        <f>INDEX('C5 - Emissions methodology 2018'!$A$2:$K$2628,MATCH($A483,'C5 - Emissions methodology 2018'!$A$2:$A$2628,0),MATCH(CE$1,'C5 - Emissions methodology 2018'!$A$1:$K$1,0))</f>
        <v>Infrastructure</v>
      </c>
    </row>
    <row r="484" spans="1:83" hidden="1" x14ac:dyDescent="0.25">
      <c r="A484">
        <v>21159</v>
      </c>
      <c r="B484" t="s">
        <v>557</v>
      </c>
      <c r="C484" t="s">
        <v>208</v>
      </c>
      <c r="D484">
        <v>2015</v>
      </c>
      <c r="E484" t="s">
        <v>28</v>
      </c>
      <c r="F484" t="s">
        <v>23</v>
      </c>
      <c r="G484">
        <v>2015</v>
      </c>
      <c r="H484">
        <v>59987</v>
      </c>
      <c r="I484">
        <v>100</v>
      </c>
      <c r="J484">
        <v>2022</v>
      </c>
      <c r="K484">
        <v>15</v>
      </c>
      <c r="L484">
        <v>100</v>
      </c>
      <c r="M484">
        <v>2017</v>
      </c>
      <c r="N484">
        <v>60008</v>
      </c>
      <c r="O484" t="s">
        <v>24</v>
      </c>
      <c r="P484">
        <v>2.79634746211463</v>
      </c>
      <c r="Q484">
        <v>1</v>
      </c>
      <c r="R484" t="s">
        <v>25</v>
      </c>
      <c r="S484">
        <v>50988.95</v>
      </c>
      <c r="T484">
        <v>-1.11368485725649E-2</v>
      </c>
      <c r="AT484">
        <v>59987</v>
      </c>
      <c r="AU484">
        <v>59997.5</v>
      </c>
      <c r="AV484">
        <v>60008</v>
      </c>
      <c r="AW484">
        <v>58204.19</v>
      </c>
      <c r="AX484">
        <v>56400.38</v>
      </c>
      <c r="AY484">
        <v>54596.57</v>
      </c>
      <c r="AZ484">
        <v>52792.76</v>
      </c>
      <c r="BA484">
        <v>50988.95</v>
      </c>
      <c r="BB484">
        <v>50421.093784975899</v>
      </c>
      <c r="BC484">
        <v>49859.561698629499</v>
      </c>
      <c r="BD484">
        <v>49304.283310097402</v>
      </c>
      <c r="BE484">
        <v>48755.188972894</v>
      </c>
      <c r="BF484">
        <v>48212.209816176102</v>
      </c>
      <c r="BG484">
        <v>47675.277736104603</v>
      </c>
      <c r="BH484">
        <v>47144.325387302597</v>
      </c>
      <c r="BI484">
        <v>46619.286174408502</v>
      </c>
      <c r="BJ484">
        <v>46100.094243723099</v>
      </c>
      <c r="BK484">
        <v>45586.684474949798</v>
      </c>
      <c r="BL484">
        <v>45078.992473026898</v>
      </c>
      <c r="BM484">
        <v>44576.954560051003</v>
      </c>
      <c r="BN484">
        <v>44080.5077672896</v>
      </c>
      <c r="BO484">
        <v>43589.589827283598</v>
      </c>
      <c r="BP484">
        <v>43104.139166036897</v>
      </c>
      <c r="BQ484">
        <v>42624.094895294002</v>
      </c>
      <c r="BR484">
        <v>42149.396804902499</v>
      </c>
      <c r="BS484">
        <v>41679.985355261299</v>
      </c>
      <c r="BT484">
        <v>41215.801669852997</v>
      </c>
      <c r="BU484">
        <v>40756.787527859</v>
      </c>
      <c r="BV484">
        <v>40302.885356857099</v>
      </c>
      <c r="BW484">
        <v>39854.038225600299</v>
      </c>
      <c r="BX484">
        <v>39410.189836876598</v>
      </c>
      <c r="BY484">
        <v>38971.284520447203</v>
      </c>
      <c r="BZ484">
        <v>38537.267226064701</v>
      </c>
      <c r="CA484">
        <v>38108.083516567502</v>
      </c>
      <c r="CB484">
        <v>37683.679561052799</v>
      </c>
      <c r="CC484">
        <v>37264.002128124303</v>
      </c>
      <c r="CD484" s="8" t="b">
        <f>IF(ISNUMBER(VLOOKUP(A484,profiles_2021!A:A,1,FALSE)),TRUE,FALSE)</f>
        <v>0</v>
      </c>
      <c r="CE484" t="str">
        <f>INDEX('C5 - Emissions methodology 2018'!$A$2:$K$2628,MATCH($A484,'C5 - Emissions methodology 2018'!$A$2:$A$2628,0),MATCH(CE$1,'C5 - Emissions methodology 2018'!$A$1:$K$1,0))</f>
        <v>Manufacturing</v>
      </c>
    </row>
    <row r="485" spans="1:83" hidden="1" x14ac:dyDescent="0.25">
      <c r="A485">
        <v>32524</v>
      </c>
      <c r="B485" t="s">
        <v>558</v>
      </c>
      <c r="C485" t="s">
        <v>21</v>
      </c>
      <c r="D485">
        <v>2010</v>
      </c>
      <c r="E485" t="s">
        <v>49</v>
      </c>
      <c r="F485" t="s">
        <v>50</v>
      </c>
      <c r="G485">
        <v>2007</v>
      </c>
      <c r="H485">
        <v>5221376</v>
      </c>
      <c r="I485">
        <v>99.9</v>
      </c>
      <c r="J485">
        <v>2050</v>
      </c>
      <c r="K485">
        <v>50</v>
      </c>
      <c r="L485">
        <v>47.5</v>
      </c>
      <c r="M485">
        <v>2017</v>
      </c>
      <c r="N485">
        <v>3982550</v>
      </c>
      <c r="O485" t="s">
        <v>24</v>
      </c>
      <c r="P485">
        <v>2.8295218450999999</v>
      </c>
      <c r="Q485">
        <v>1</v>
      </c>
      <c r="R485" t="s">
        <v>25</v>
      </c>
      <c r="S485">
        <v>2610688</v>
      </c>
      <c r="T485">
        <v>-1.11368485725649E-2</v>
      </c>
      <c r="AL485">
        <v>5221376</v>
      </c>
      <c r="AM485">
        <v>5097493.4000000004</v>
      </c>
      <c r="AN485">
        <v>4973610.8</v>
      </c>
      <c r="AO485">
        <v>4849728.2</v>
      </c>
      <c r="AP485">
        <v>4725845.5999999996</v>
      </c>
      <c r="AQ485">
        <v>4601963</v>
      </c>
      <c r="AR485">
        <v>4478080.4000000004</v>
      </c>
      <c r="AS485">
        <v>4354197.8</v>
      </c>
      <c r="AT485">
        <v>4230315.2</v>
      </c>
      <c r="AU485">
        <v>4106432.6</v>
      </c>
      <c r="AV485">
        <v>3982550</v>
      </c>
      <c r="AW485">
        <v>3940978.4242424201</v>
      </c>
      <c r="AX485">
        <v>3899406.8484848398</v>
      </c>
      <c r="AY485">
        <v>3857835.2727272701</v>
      </c>
      <c r="AZ485">
        <v>3816263.6969696898</v>
      </c>
      <c r="BA485">
        <v>3774692.1212121202</v>
      </c>
      <c r="BB485">
        <v>3733120.5454545398</v>
      </c>
      <c r="BC485">
        <v>3691548.9696969599</v>
      </c>
      <c r="BD485">
        <v>3649977.3939393898</v>
      </c>
      <c r="BE485">
        <v>3608405.81818181</v>
      </c>
      <c r="BF485">
        <v>3566834.2424242399</v>
      </c>
      <c r="BG485">
        <v>3525262.66666666</v>
      </c>
      <c r="BH485">
        <v>3483691.0909090899</v>
      </c>
      <c r="BI485">
        <v>3442119.51515151</v>
      </c>
      <c r="BJ485">
        <v>3400547.9393939301</v>
      </c>
      <c r="BK485">
        <v>3358976.36363636</v>
      </c>
      <c r="BL485">
        <v>3317404.7878787802</v>
      </c>
      <c r="BM485">
        <v>3275833.2121212101</v>
      </c>
      <c r="BN485">
        <v>3234261.6363636302</v>
      </c>
      <c r="BO485">
        <v>3192690.0606060601</v>
      </c>
      <c r="BP485">
        <v>3151118.4848484802</v>
      </c>
      <c r="BQ485">
        <v>3109546.9090908999</v>
      </c>
      <c r="BR485">
        <v>3067975.3333333302</v>
      </c>
      <c r="BS485">
        <v>3026403.7575757499</v>
      </c>
      <c r="BT485">
        <v>2984832.1818181798</v>
      </c>
      <c r="BU485">
        <v>2943260.6060605999</v>
      </c>
      <c r="BV485">
        <v>2901689.0303030298</v>
      </c>
      <c r="BW485">
        <v>2860117.4545454499</v>
      </c>
      <c r="BX485">
        <v>2818545.8787878701</v>
      </c>
      <c r="BY485">
        <v>2776974.3030303</v>
      </c>
      <c r="BZ485">
        <v>2735402.7272727201</v>
      </c>
      <c r="CA485">
        <v>2693831.15151515</v>
      </c>
      <c r="CB485">
        <v>2652259.5757575701</v>
      </c>
      <c r="CC485">
        <v>2610688</v>
      </c>
      <c r="CD485" s="8" t="b">
        <f>IF(ISNUMBER(VLOOKUP(A485,profiles_2021!A:A,1,FALSE)),TRUE,FALSE)</f>
        <v>0</v>
      </c>
      <c r="CE485" t="str">
        <f>INDEX('C5 - Emissions methodology 2018'!$A$2:$K$2628,MATCH($A485,'C5 - Emissions methodology 2018'!$A$2:$A$2628,0),MATCH(CE$1,'C5 - Emissions methodology 2018'!$A$1:$K$1,0))</f>
        <v>Transportation services</v>
      </c>
    </row>
    <row r="486" spans="1:83" x14ac:dyDescent="0.25">
      <c r="A486">
        <v>36917</v>
      </c>
      <c r="B486" t="s">
        <v>559</v>
      </c>
      <c r="C486" t="s">
        <v>27</v>
      </c>
      <c r="D486">
        <v>2017</v>
      </c>
      <c r="E486" t="s">
        <v>22</v>
      </c>
      <c r="F486" t="s">
        <v>23</v>
      </c>
      <c r="G486">
        <v>2016</v>
      </c>
      <c r="H486">
        <v>31200</v>
      </c>
      <c r="I486">
        <v>100</v>
      </c>
      <c r="J486">
        <v>2030</v>
      </c>
      <c r="K486">
        <v>35</v>
      </c>
      <c r="L486">
        <v>15</v>
      </c>
      <c r="M486">
        <v>2018</v>
      </c>
      <c r="N486">
        <v>29562</v>
      </c>
      <c r="O486" t="s">
        <v>45</v>
      </c>
      <c r="P486">
        <v>3.0002470224390199</v>
      </c>
      <c r="Q486">
        <v>1</v>
      </c>
      <c r="R486" t="s">
        <v>25</v>
      </c>
      <c r="S486">
        <v>20280</v>
      </c>
      <c r="T486">
        <v>-1.11368485725649E-2</v>
      </c>
      <c r="AU486">
        <v>31200</v>
      </c>
      <c r="AV486">
        <v>30381</v>
      </c>
      <c r="AW486">
        <v>29562</v>
      </c>
      <c r="AX486">
        <v>28788.5</v>
      </c>
      <c r="AY486">
        <v>28015</v>
      </c>
      <c r="AZ486">
        <v>27241.5</v>
      </c>
      <c r="BA486">
        <v>26468</v>
      </c>
      <c r="BB486">
        <v>25694.5</v>
      </c>
      <c r="BC486">
        <v>24921</v>
      </c>
      <c r="BD486">
        <v>24147.5</v>
      </c>
      <c r="BE486">
        <v>23374</v>
      </c>
      <c r="BF486">
        <v>22600.5</v>
      </c>
      <c r="BG486">
        <v>21827</v>
      </c>
      <c r="BH486">
        <v>21053.5</v>
      </c>
      <c r="BI486">
        <v>20280</v>
      </c>
      <c r="BJ486">
        <v>20054.144710948302</v>
      </c>
      <c r="BK486">
        <v>19830.804738050199</v>
      </c>
      <c r="BL486">
        <v>19609.952068610401</v>
      </c>
      <c r="BM486">
        <v>19391.559001907099</v>
      </c>
      <c r="BN486">
        <v>19175.5981457169</v>
      </c>
      <c r="BO486">
        <v>18962.042412879699</v>
      </c>
      <c r="BP486">
        <v>18750.865017900898</v>
      </c>
      <c r="BQ486">
        <v>18542.0394735919</v>
      </c>
      <c r="BR486">
        <v>18335.539587748</v>
      </c>
      <c r="BS486">
        <v>18131.339459863</v>
      </c>
      <c r="BT486">
        <v>17929.413477880698</v>
      </c>
      <c r="BU486">
        <v>17729.736314982601</v>
      </c>
      <c r="BV486">
        <v>17532.282926411201</v>
      </c>
      <c r="BW486">
        <v>17337.028546328402</v>
      </c>
      <c r="BX486">
        <v>17143.9486847097</v>
      </c>
      <c r="BY486">
        <v>16953.019124272199</v>
      </c>
      <c r="BZ486">
        <v>16764.215917437399</v>
      </c>
      <c r="CA486">
        <v>16577.5153833271</v>
      </c>
      <c r="CB486">
        <v>16392.894104793701</v>
      </c>
      <c r="CC486">
        <v>16210.328925482499</v>
      </c>
      <c r="CD486" s="8" t="b">
        <f>IF(ISNUMBER(VLOOKUP(A486,profiles_2021!A:A,1,FALSE)),TRUE,FALSE)</f>
        <v>1</v>
      </c>
      <c r="CE486" t="str">
        <f>INDEX('C5 - Emissions methodology 2018'!$A$2:$K$2628,MATCH($A486,'C5 - Emissions methodology 2018'!$A$2:$A$2628,0),MATCH(CE$1,'C5 - Emissions methodology 2018'!$A$1:$K$1,0))</f>
        <v>Services</v>
      </c>
    </row>
    <row r="487" spans="1:83" x14ac:dyDescent="0.25">
      <c r="A487">
        <v>20316</v>
      </c>
      <c r="B487" t="s">
        <v>560</v>
      </c>
      <c r="C487" t="s">
        <v>21</v>
      </c>
      <c r="D487">
        <v>2018</v>
      </c>
      <c r="E487" t="s">
        <v>22</v>
      </c>
      <c r="F487" t="s">
        <v>23</v>
      </c>
      <c r="G487">
        <v>2017</v>
      </c>
      <c r="H487">
        <v>2580000</v>
      </c>
      <c r="I487">
        <v>100</v>
      </c>
      <c r="J487">
        <v>2025</v>
      </c>
      <c r="K487">
        <v>40</v>
      </c>
      <c r="L487">
        <v>0</v>
      </c>
      <c r="M487">
        <v>2018</v>
      </c>
      <c r="N487">
        <v>2580000</v>
      </c>
      <c r="O487" t="s">
        <v>45</v>
      </c>
      <c r="P487">
        <v>3.0480628780487802</v>
      </c>
      <c r="Q487">
        <v>1</v>
      </c>
      <c r="R487" t="s">
        <v>25</v>
      </c>
      <c r="S487">
        <v>1548000</v>
      </c>
      <c r="T487">
        <v>-1.11368485725649E-2</v>
      </c>
      <c r="AV487">
        <v>2580000</v>
      </c>
      <c r="AW487">
        <v>2580000</v>
      </c>
      <c r="AX487">
        <v>2432571.4285714198</v>
      </c>
      <c r="AY487">
        <v>2285142.8571428498</v>
      </c>
      <c r="AZ487">
        <v>2137714.2857142799</v>
      </c>
      <c r="BA487">
        <v>1990285.7142857099</v>
      </c>
      <c r="BB487">
        <v>1842857.1428571399</v>
      </c>
      <c r="BC487">
        <v>1695428.57142857</v>
      </c>
      <c r="BD487">
        <v>1548000</v>
      </c>
      <c r="BE487">
        <v>1530760.15840966</v>
      </c>
      <c r="BF487">
        <v>1513712.3143245401</v>
      </c>
      <c r="BG487">
        <v>1496854.3294974801</v>
      </c>
      <c r="BH487">
        <v>1480184.0894946801</v>
      </c>
      <c r="BI487">
        <v>1463699.5034304601</v>
      </c>
      <c r="BJ487">
        <v>1447398.5037050101</v>
      </c>
      <c r="BK487">
        <v>1431279.0457450901</v>
      </c>
      <c r="BL487">
        <v>1415339.1077475499</v>
      </c>
      <c r="BM487">
        <v>1399576.6904257301</v>
      </c>
      <c r="BN487">
        <v>1383989.81675877</v>
      </c>
      <c r="BO487">
        <v>1368576.53174355</v>
      </c>
      <c r="BP487">
        <v>1353334.9021495599</v>
      </c>
      <c r="BQ487">
        <v>1338263.01627635</v>
      </c>
      <c r="BR487">
        <v>1323358.9837138201</v>
      </c>
      <c r="BS487">
        <v>1308620.93510506</v>
      </c>
      <c r="BT487">
        <v>1294047.0219119</v>
      </c>
      <c r="BU487">
        <v>1279635.4161830901</v>
      </c>
      <c r="BV487">
        <v>1265384.3103249699</v>
      </c>
      <c r="BW487">
        <v>1251291.9168747801</v>
      </c>
      <c r="BX487">
        <v>1237356.46827647</v>
      </c>
      <c r="BY487">
        <v>1223576.2166589899</v>
      </c>
      <c r="BZ487">
        <v>1209949.4336170701</v>
      </c>
      <c r="CA487">
        <v>1196474.4099944099</v>
      </c>
      <c r="CB487">
        <v>1183149.45566936</v>
      </c>
      <c r="CC487">
        <v>1169972.8993428601</v>
      </c>
      <c r="CD487" s="8" t="b">
        <f>IF(ISNUMBER(VLOOKUP(A487,profiles_2021!A:A,1,FALSE)),TRUE,FALSE)</f>
        <v>1</v>
      </c>
      <c r="CE487" t="str">
        <f>INDEX('C5 - Emissions methodology 2018'!$A$2:$K$2628,MATCH($A487,'C5 - Emissions methodology 2018'!$A$2:$A$2628,0),MATCH(CE$1,'C5 - Emissions methodology 2018'!$A$1:$K$1,0))</f>
        <v>Services</v>
      </c>
    </row>
    <row r="488" spans="1:83" x14ac:dyDescent="0.25">
      <c r="A488">
        <v>22287</v>
      </c>
      <c r="B488" t="s">
        <v>561</v>
      </c>
      <c r="C488" t="s">
        <v>41</v>
      </c>
      <c r="D488">
        <v>2016</v>
      </c>
      <c r="E488" t="s">
        <v>28</v>
      </c>
      <c r="F488" t="s">
        <v>23</v>
      </c>
      <c r="G488">
        <v>2015</v>
      </c>
      <c r="H488">
        <v>449000</v>
      </c>
      <c r="I488">
        <v>100</v>
      </c>
      <c r="J488">
        <v>2020</v>
      </c>
      <c r="K488">
        <v>20</v>
      </c>
      <c r="L488">
        <v>10.7</v>
      </c>
      <c r="M488">
        <v>2017</v>
      </c>
      <c r="N488">
        <v>439391.4</v>
      </c>
      <c r="O488" t="s">
        <v>24</v>
      </c>
      <c r="P488">
        <v>2.8454107536585398</v>
      </c>
      <c r="Q488">
        <v>1</v>
      </c>
      <c r="R488" t="s">
        <v>25</v>
      </c>
      <c r="S488">
        <v>359200</v>
      </c>
      <c r="T488">
        <v>-1.11368485725649E-2</v>
      </c>
      <c r="AT488">
        <v>449000</v>
      </c>
      <c r="AU488">
        <v>444195.7</v>
      </c>
      <c r="AV488">
        <v>439391.4</v>
      </c>
      <c r="AW488">
        <v>412660.933333333</v>
      </c>
      <c r="AX488">
        <v>385930.46666666598</v>
      </c>
      <c r="AY488">
        <v>359200</v>
      </c>
      <c r="AZ488">
        <v>355199.64399273403</v>
      </c>
      <c r="BA488">
        <v>351243.83934455802</v>
      </c>
      <c r="BB488">
        <v>347332.089893731</v>
      </c>
      <c r="BC488">
        <v>343463.90500419203</v>
      </c>
      <c r="BD488">
        <v>339638.79950401903</v>
      </c>
      <c r="BE488">
        <v>335856.29362457502</v>
      </c>
      <c r="BF488">
        <v>332115.91294033499</v>
      </c>
      <c r="BG488">
        <v>328417.18830938003</v>
      </c>
      <c r="BH488">
        <v>324759.65581455</v>
      </c>
      <c r="BI488">
        <v>321142.856705265</v>
      </c>
      <c r="BJ488">
        <v>317566.33733997802</v>
      </c>
      <c r="BK488">
        <v>314029.64912927902</v>
      </c>
      <c r="BL488">
        <v>310532.34847963002</v>
      </c>
      <c r="BM488">
        <v>307073.99673772999</v>
      </c>
      <c r="BN488">
        <v>303654.16013548902</v>
      </c>
      <c r="BO488">
        <v>300272.40973563102</v>
      </c>
      <c r="BP488">
        <v>296928.32137788599</v>
      </c>
      <c r="BQ488">
        <v>293621.47562579397</v>
      </c>
      <c r="BR488">
        <v>290351.45771409699</v>
      </c>
      <c r="BS488">
        <v>287117.85749671102</v>
      </c>
      <c r="BT488">
        <v>283920.26939529099</v>
      </c>
      <c r="BU488">
        <v>280758.29234835401</v>
      </c>
      <c r="BV488">
        <v>277631.529760979</v>
      </c>
      <c r="BW488">
        <v>274539.58945506101</v>
      </c>
      <c r="BX488">
        <v>271482.08362012601</v>
      </c>
      <c r="BY488">
        <v>268458.62876468402</v>
      </c>
      <c r="BZ488">
        <v>265468.845668133</v>
      </c>
      <c r="CA488">
        <v>262512.35933319398</v>
      </c>
      <c r="CB488">
        <v>259588.79893887299</v>
      </c>
      <c r="CC488">
        <v>256697.797793957</v>
      </c>
      <c r="CD488" s="8" t="b">
        <f>IF(ISNUMBER(VLOOKUP(A488,profiles_2021!A:A,1,FALSE)),TRUE,FALSE)</f>
        <v>1</v>
      </c>
      <c r="CE488" t="str">
        <f>INDEX('C5 - Emissions methodology 2018'!$A$2:$K$2628,MATCH($A488,'C5 - Emissions methodology 2018'!$A$2:$A$2628,0),MATCH(CE$1,'C5 - Emissions methodology 2018'!$A$1:$K$1,0))</f>
        <v>Fossil Fuels</v>
      </c>
    </row>
    <row r="489" spans="1:83" x14ac:dyDescent="0.25">
      <c r="A489">
        <v>20332</v>
      </c>
      <c r="B489" t="s">
        <v>562</v>
      </c>
      <c r="C489" t="s">
        <v>213</v>
      </c>
      <c r="D489">
        <v>2016</v>
      </c>
      <c r="E489" t="s">
        <v>28</v>
      </c>
      <c r="F489" t="s">
        <v>23</v>
      </c>
      <c r="G489">
        <v>2015</v>
      </c>
      <c r="H489">
        <v>1215483</v>
      </c>
      <c r="I489">
        <v>80</v>
      </c>
      <c r="J489">
        <v>2025</v>
      </c>
      <c r="K489">
        <v>18</v>
      </c>
      <c r="L489">
        <v>0</v>
      </c>
      <c r="M489">
        <v>2017</v>
      </c>
      <c r="N489">
        <v>1215483</v>
      </c>
      <c r="O489" t="s">
        <v>24</v>
      </c>
      <c r="P489">
        <v>2.6279264263487798</v>
      </c>
      <c r="Q489">
        <v>1</v>
      </c>
      <c r="R489" t="s">
        <v>25</v>
      </c>
      <c r="S489">
        <v>996696.06</v>
      </c>
      <c r="T489">
        <v>-1.11368485725649E-2</v>
      </c>
      <c r="AT489">
        <v>1215483</v>
      </c>
      <c r="AU489">
        <v>1215483</v>
      </c>
      <c r="AV489">
        <v>1215483</v>
      </c>
      <c r="AW489">
        <v>1188134.6325000001</v>
      </c>
      <c r="AX489">
        <v>1160786.2649999999</v>
      </c>
      <c r="AY489">
        <v>1133437.8975</v>
      </c>
      <c r="AZ489">
        <v>1106089.53</v>
      </c>
      <c r="BA489">
        <v>1078741.1625000001</v>
      </c>
      <c r="BB489">
        <v>1051392.7949999999</v>
      </c>
      <c r="BC489">
        <v>1024044.4275</v>
      </c>
      <c r="BD489">
        <v>996696.06</v>
      </c>
      <c r="BE489">
        <v>985596.00690690801</v>
      </c>
      <c r="BF489">
        <v>974619.57342426095</v>
      </c>
      <c r="BG489">
        <v>963765.382819177</v>
      </c>
      <c r="BH489">
        <v>953032.07369124005</v>
      </c>
      <c r="BI489">
        <v>942418.29980174301</v>
      </c>
      <c r="BJ489">
        <v>931922.72990483698</v>
      </c>
      <c r="BK489">
        <v>921544.04758055496</v>
      </c>
      <c r="BL489">
        <v>911280.95106970205</v>
      </c>
      <c r="BM489">
        <v>901132.15311057598</v>
      </c>
      <c r="BN489">
        <v>891096.38077751396</v>
      </c>
      <c r="BO489">
        <v>881172.37532123399</v>
      </c>
      <c r="BP489">
        <v>871358.89201095398</v>
      </c>
      <c r="BQ489">
        <v>861654.69997826999</v>
      </c>
      <c r="BR489">
        <v>852058.58206277306</v>
      </c>
      <c r="BS489">
        <v>842569.33465938596</v>
      </c>
      <c r="BT489">
        <v>833185.76756739803</v>
      </c>
      <c r="BU489">
        <v>823906.70384118299</v>
      </c>
      <c r="BV489">
        <v>814730.97964258306</v>
      </c>
      <c r="BW489">
        <v>805657.444094926</v>
      </c>
      <c r="BX489">
        <v>796684.95913868095</v>
      </c>
      <c r="BY489">
        <v>787812.39938871295</v>
      </c>
      <c r="BZ489">
        <v>779038.65199313196</v>
      </c>
      <c r="CA489">
        <v>770362.61649370997</v>
      </c>
      <c r="CB489">
        <v>761783.20468785404</v>
      </c>
      <c r="CC489">
        <v>753299.34049212304</v>
      </c>
      <c r="CD489" s="8" t="b">
        <f>IF(ISNUMBER(VLOOKUP(A489,profiles_2021!A:A,1,FALSE)),TRUE,FALSE)</f>
        <v>1</v>
      </c>
      <c r="CE489" t="str">
        <f>INDEX('C5 - Emissions methodology 2018'!$A$2:$K$2628,MATCH($A489,'C5 - Emissions methodology 2018'!$A$2:$A$2628,0),MATCH(CE$1,'C5 - Emissions methodology 2018'!$A$1:$K$1,0))</f>
        <v>Retail</v>
      </c>
    </row>
    <row r="490" spans="1:83" hidden="1" x14ac:dyDescent="0.25">
      <c r="A490">
        <v>20402</v>
      </c>
      <c r="B490" t="s">
        <v>563</v>
      </c>
      <c r="C490" t="s">
        <v>27</v>
      </c>
      <c r="D490">
        <v>2016</v>
      </c>
      <c r="E490" t="s">
        <v>22</v>
      </c>
      <c r="F490" t="s">
        <v>23</v>
      </c>
      <c r="G490">
        <v>2015</v>
      </c>
      <c r="H490">
        <v>19778349</v>
      </c>
      <c r="I490">
        <v>100</v>
      </c>
      <c r="J490">
        <v>2025</v>
      </c>
      <c r="K490">
        <v>18</v>
      </c>
      <c r="L490">
        <v>34.1</v>
      </c>
      <c r="M490">
        <v>2017</v>
      </c>
      <c r="N490">
        <v>18679041</v>
      </c>
      <c r="O490" t="s">
        <v>24</v>
      </c>
      <c r="P490">
        <v>2.82979495824878</v>
      </c>
      <c r="Q490">
        <v>1</v>
      </c>
      <c r="R490" t="s">
        <v>25</v>
      </c>
      <c r="S490">
        <v>16218246.18</v>
      </c>
      <c r="T490">
        <v>-1.11368485725649E-2</v>
      </c>
      <c r="AT490">
        <v>19778349</v>
      </c>
      <c r="AU490">
        <v>19228695</v>
      </c>
      <c r="AV490">
        <v>18679041</v>
      </c>
      <c r="AW490">
        <v>18371441.647500001</v>
      </c>
      <c r="AX490">
        <v>18063842.295000002</v>
      </c>
      <c r="AY490">
        <v>17756242.942499999</v>
      </c>
      <c r="AZ490">
        <v>17448643.59</v>
      </c>
      <c r="BA490">
        <v>17141044.237500001</v>
      </c>
      <c r="BB490">
        <v>16833444.884999901</v>
      </c>
      <c r="BC490">
        <v>16525845.532500001</v>
      </c>
      <c r="BD490">
        <v>16218246.18</v>
      </c>
      <c r="BE490">
        <v>16037626.0281807</v>
      </c>
      <c r="BF490">
        <v>15859017.415641399</v>
      </c>
      <c r="BG490">
        <v>15682397.940173799</v>
      </c>
      <c r="BH490">
        <v>15507745.4490593</v>
      </c>
      <c r="BI490">
        <v>15335038.036291299</v>
      </c>
      <c r="BJ490">
        <v>15164254.0398266</v>
      </c>
      <c r="BK490">
        <v>14995372.0388691</v>
      </c>
      <c r="BL490">
        <v>14828370.851182999</v>
      </c>
      <c r="BM490">
        <v>14663229.530435501</v>
      </c>
      <c r="BN490">
        <v>14499927.363570301</v>
      </c>
      <c r="BO490">
        <v>14338443.868209001</v>
      </c>
      <c r="BP490">
        <v>14178758.7900826</v>
      </c>
      <c r="BQ490">
        <v>14020852.100490499</v>
      </c>
      <c r="BR490">
        <v>13864703.993789</v>
      </c>
      <c r="BS490">
        <v>13710294.8849067</v>
      </c>
      <c r="BT490">
        <v>13557605.406888301</v>
      </c>
      <c r="BU490">
        <v>13406616.408465199</v>
      </c>
      <c r="BV490">
        <v>13257308.9516537</v>
      </c>
      <c r="BW490">
        <v>13109664.309379401</v>
      </c>
      <c r="BX490">
        <v>12963663.963128701</v>
      </c>
      <c r="BY490">
        <v>12819289.600625699</v>
      </c>
      <c r="BZ490">
        <v>12676523.1135357</v>
      </c>
      <c r="CA490">
        <v>12535346.5951936</v>
      </c>
      <c r="CB490">
        <v>12395742.3383583</v>
      </c>
      <c r="CC490">
        <v>12257692.832991499</v>
      </c>
      <c r="CD490" s="8" t="b">
        <f>IF(ISNUMBER(VLOOKUP(A490,profiles_2021!A:A,1,FALSE)),TRUE,FALSE)</f>
        <v>0</v>
      </c>
      <c r="CE490" t="str">
        <f>INDEX('C5 - Emissions methodology 2018'!$A$2:$K$2628,MATCH($A490,'C5 - Emissions methodology 2018'!$A$2:$A$2628,0),MATCH(CE$1,'C5 - Emissions methodology 2018'!$A$1:$K$1,0))</f>
        <v>Retail</v>
      </c>
    </row>
    <row r="491" spans="1:83" hidden="1" x14ac:dyDescent="0.25">
      <c r="A491">
        <v>20416</v>
      </c>
      <c r="B491" t="s">
        <v>564</v>
      </c>
      <c r="C491" t="s">
        <v>155</v>
      </c>
      <c r="D491">
        <v>2015</v>
      </c>
      <c r="E491" t="s">
        <v>88</v>
      </c>
      <c r="F491" t="s">
        <v>54</v>
      </c>
      <c r="G491">
        <v>2015</v>
      </c>
      <c r="H491">
        <v>39988</v>
      </c>
      <c r="I491">
        <v>100</v>
      </c>
      <c r="J491">
        <v>2030</v>
      </c>
      <c r="K491">
        <v>32</v>
      </c>
      <c r="L491">
        <v>0</v>
      </c>
      <c r="M491">
        <v>2017</v>
      </c>
      <c r="N491">
        <v>39988</v>
      </c>
      <c r="O491" t="s">
        <v>24</v>
      </c>
      <c r="P491">
        <v>3.3102479012390198</v>
      </c>
      <c r="Q491">
        <v>1</v>
      </c>
      <c r="R491" t="s">
        <v>25</v>
      </c>
      <c r="S491">
        <v>27191.84</v>
      </c>
      <c r="T491">
        <v>-1.11368485725649E-2</v>
      </c>
      <c r="AT491">
        <v>39988</v>
      </c>
      <c r="AU491">
        <v>39988</v>
      </c>
      <c r="AV491">
        <v>39988</v>
      </c>
      <c r="AW491">
        <v>39003.68</v>
      </c>
      <c r="AX491">
        <v>38019.360000000001</v>
      </c>
      <c r="AY491">
        <v>37035.040000000001</v>
      </c>
      <c r="AZ491">
        <v>36050.720000000001</v>
      </c>
      <c r="BA491">
        <v>35066.400000000001</v>
      </c>
      <c r="BB491">
        <v>34082.080000000002</v>
      </c>
      <c r="BC491">
        <v>33097.760000000002</v>
      </c>
      <c r="BD491">
        <v>32113.439999999999</v>
      </c>
      <c r="BE491">
        <v>31129.119999999999</v>
      </c>
      <c r="BF491">
        <v>30144.799999999999</v>
      </c>
      <c r="BG491">
        <v>29160.48</v>
      </c>
      <c r="BH491">
        <v>28176.16</v>
      </c>
      <c r="BI491">
        <v>27191.84</v>
      </c>
      <c r="BJ491">
        <v>26889.008595510499</v>
      </c>
      <c r="BK491">
        <v>26589.549778515899</v>
      </c>
      <c r="BL491">
        <v>26293.425989019899</v>
      </c>
      <c r="BM491">
        <v>26000.600085326299</v>
      </c>
      <c r="BN491">
        <v>25711.0353393802</v>
      </c>
      <c r="BO491">
        <v>25424.695432161599</v>
      </c>
      <c r="BP491">
        <v>25141.544449130099</v>
      </c>
      <c r="BQ491">
        <v>24861.546875719701</v>
      </c>
      <c r="BR491">
        <v>24584.6675928851</v>
      </c>
      <c r="BS491">
        <v>24310.871872696302</v>
      </c>
      <c r="BT491">
        <v>24040.125373982999</v>
      </c>
      <c r="BU491">
        <v>23772.394138027499</v>
      </c>
      <c r="BV491">
        <v>23507.644584304999</v>
      </c>
      <c r="BW491">
        <v>23245.8435062719</v>
      </c>
      <c r="BX491">
        <v>22986.958067201002</v>
      </c>
      <c r="BY491">
        <v>22730.955796062699</v>
      </c>
      <c r="BZ491">
        <v>22477.8045834523</v>
      </c>
      <c r="CA491">
        <v>22227.4726775626</v>
      </c>
      <c r="CB491">
        <v>21979.9286802018</v>
      </c>
      <c r="CC491">
        <v>21735.141542854599</v>
      </c>
      <c r="CD491" s="8" t="b">
        <f>IF(ISNUMBER(VLOOKUP(A491,profiles_2021!A:A,1,FALSE)),TRUE,FALSE)</f>
        <v>0</v>
      </c>
      <c r="CE491" t="str">
        <f>INDEX('C5 - Emissions methodology 2018'!$A$2:$K$2628,MATCH($A491,'C5 - Emissions methodology 2018'!$A$2:$A$2628,0),MATCH(CE$1,'C5 - Emissions methodology 2018'!$A$1:$K$1,0))</f>
        <v>Retail</v>
      </c>
    </row>
    <row r="492" spans="1:83" x14ac:dyDescent="0.25">
      <c r="A492">
        <v>20408</v>
      </c>
      <c r="B492" t="s">
        <v>565</v>
      </c>
      <c r="C492" t="s">
        <v>65</v>
      </c>
      <c r="D492">
        <v>2017</v>
      </c>
      <c r="E492" t="s">
        <v>28</v>
      </c>
      <c r="F492" t="s">
        <v>23</v>
      </c>
      <c r="G492">
        <v>2015</v>
      </c>
      <c r="H492">
        <v>113466</v>
      </c>
      <c r="I492">
        <v>100</v>
      </c>
      <c r="J492">
        <v>2025</v>
      </c>
      <c r="K492">
        <v>7</v>
      </c>
      <c r="L492">
        <v>3.2</v>
      </c>
      <c r="M492">
        <v>2017</v>
      </c>
      <c r="N492">
        <v>113211.83616000001</v>
      </c>
      <c r="O492" t="s">
        <v>24</v>
      </c>
      <c r="P492">
        <v>2.71781622464878</v>
      </c>
      <c r="Q492">
        <v>1</v>
      </c>
      <c r="R492" t="s">
        <v>25</v>
      </c>
      <c r="S492">
        <v>105523.38</v>
      </c>
      <c r="T492">
        <v>-1.11368485725649E-2</v>
      </c>
      <c r="AT492">
        <v>113466</v>
      </c>
      <c r="AU492">
        <v>113338.91808</v>
      </c>
      <c r="AV492">
        <v>113211.83616000001</v>
      </c>
      <c r="AW492">
        <v>112250.77914</v>
      </c>
      <c r="AX492">
        <v>111289.72212000001</v>
      </c>
      <c r="AY492">
        <v>110328.6651</v>
      </c>
      <c r="AZ492">
        <v>109367.60808000001</v>
      </c>
      <c r="BA492">
        <v>108406.55106</v>
      </c>
      <c r="BB492">
        <v>107445.49404000001</v>
      </c>
      <c r="BC492">
        <v>106484.43702</v>
      </c>
      <c r="BD492">
        <v>105523.38</v>
      </c>
      <c r="BE492">
        <v>104348.182096074</v>
      </c>
      <c r="BF492">
        <v>103186.07219324799</v>
      </c>
      <c r="BG492">
        <v>102036.904532434</v>
      </c>
      <c r="BH492">
        <v>100900.534977843</v>
      </c>
      <c r="BI492">
        <v>99776.820998904397</v>
      </c>
      <c r="BJ492">
        <v>98665.621652387606</v>
      </c>
      <c r="BK492">
        <v>97566.797564727007</v>
      </c>
      <c r="BL492">
        <v>96480.210914538606</v>
      </c>
      <c r="BM492">
        <v>95405.725415334193</v>
      </c>
      <c r="BN492">
        <v>94343.206298427904</v>
      </c>
      <c r="BO492">
        <v>93292.520296032104</v>
      </c>
      <c r="BP492">
        <v>92253.535624542201</v>
      </c>
      <c r="BQ492">
        <v>91226.121968007996</v>
      </c>
      <c r="BR492">
        <v>90210.150461787896</v>
      </c>
      <c r="BS492">
        <v>89205.493676386701</v>
      </c>
      <c r="BT492">
        <v>88212.025601471905</v>
      </c>
      <c r="BU492">
        <v>87229.621630069101</v>
      </c>
      <c r="BV492">
        <v>86258.158542932899</v>
      </c>
      <c r="BW492">
        <v>85297.514493091905</v>
      </c>
      <c r="BX492">
        <v>84347.5689905662</v>
      </c>
      <c r="BY492">
        <v>83408.202887254301</v>
      </c>
      <c r="BZ492">
        <v>82479.298361989204</v>
      </c>
      <c r="CA492">
        <v>81560.7389057603</v>
      </c>
      <c r="CB492">
        <v>80652.409307100301</v>
      </c>
      <c r="CC492">
        <v>79754.195637634606</v>
      </c>
      <c r="CD492" s="8" t="b">
        <f>IF(ISNUMBER(VLOOKUP(A492,profiles_2021!A:A,1,FALSE)),TRUE,FALSE)</f>
        <v>1</v>
      </c>
      <c r="CE492" t="str">
        <f>INDEX('C5 - Emissions methodology 2018'!$A$2:$K$2628,MATCH($A492,'C5 - Emissions methodology 2018'!$A$2:$A$2628,0),MATCH(CE$1,'C5 - Emissions methodology 2018'!$A$1:$K$1,0))</f>
        <v>Manufacturing</v>
      </c>
    </row>
    <row r="493" spans="1:83" hidden="1" x14ac:dyDescent="0.25">
      <c r="A493">
        <v>20515</v>
      </c>
      <c r="B493" t="s">
        <v>566</v>
      </c>
      <c r="C493" t="s">
        <v>27</v>
      </c>
      <c r="D493">
        <v>2017</v>
      </c>
      <c r="E493" t="s">
        <v>53</v>
      </c>
      <c r="F493" t="s">
        <v>54</v>
      </c>
      <c r="G493">
        <v>2011</v>
      </c>
      <c r="H493">
        <v>13006771</v>
      </c>
      <c r="I493">
        <v>100</v>
      </c>
      <c r="J493">
        <v>2028</v>
      </c>
      <c r="K493">
        <v>42</v>
      </c>
      <c r="L493">
        <v>50</v>
      </c>
      <c r="M493">
        <v>2017</v>
      </c>
      <c r="N493">
        <v>10275349.09</v>
      </c>
      <c r="O493" t="s">
        <v>45</v>
      </c>
      <c r="P493">
        <v>3.41056896978293</v>
      </c>
      <c r="Q493">
        <v>1</v>
      </c>
      <c r="R493" t="s">
        <v>25</v>
      </c>
      <c r="S493">
        <v>7543927.1799999997</v>
      </c>
      <c r="T493">
        <v>-1.11368485725649E-2</v>
      </c>
      <c r="AP493">
        <v>13006771</v>
      </c>
      <c r="AQ493">
        <v>12551534.015000001</v>
      </c>
      <c r="AR493">
        <v>12096297.029999999</v>
      </c>
      <c r="AS493">
        <v>11641060.045</v>
      </c>
      <c r="AT493">
        <v>11185823.060000001</v>
      </c>
      <c r="AU493">
        <v>10730586.074999999</v>
      </c>
      <c r="AV493">
        <v>10275349.09</v>
      </c>
      <c r="AW493">
        <v>10027038.0072727</v>
      </c>
      <c r="AX493">
        <v>9778726.9245454501</v>
      </c>
      <c r="AY493">
        <v>9530415.8418181799</v>
      </c>
      <c r="AZ493">
        <v>9282104.7590909097</v>
      </c>
      <c r="BA493">
        <v>9033793.6763636302</v>
      </c>
      <c r="BB493">
        <v>8785482.59363636</v>
      </c>
      <c r="BC493">
        <v>8537171.5109090898</v>
      </c>
      <c r="BD493">
        <v>8288860.4281818103</v>
      </c>
      <c r="BE493">
        <v>8040549.3454545401</v>
      </c>
      <c r="BF493">
        <v>7792238.2627272699</v>
      </c>
      <c r="BG493">
        <v>7543927.1799999997</v>
      </c>
      <c r="BH493">
        <v>7459911.6053538797</v>
      </c>
      <c r="BI493">
        <v>7376831.6994403303</v>
      </c>
      <c r="BJ493">
        <v>7294677.0418583704</v>
      </c>
      <c r="BK493">
        <v>7213437.3282574303</v>
      </c>
      <c r="BL493">
        <v>7133102.36904494</v>
      </c>
      <c r="BM493">
        <v>7053662.0881082797</v>
      </c>
      <c r="BN493">
        <v>6975106.5215509804</v>
      </c>
      <c r="BO493">
        <v>6897425.8164429497</v>
      </c>
      <c r="BP493">
        <v>6820610.2295847302</v>
      </c>
      <c r="BQ493">
        <v>6744650.12628535</v>
      </c>
      <c r="BR493">
        <v>6669535.9791539796</v>
      </c>
      <c r="BS493">
        <v>6595258.3669048697</v>
      </c>
      <c r="BT493">
        <v>6521807.9731757101</v>
      </c>
      <c r="BU493">
        <v>6449175.5853591096</v>
      </c>
      <c r="BV493">
        <v>6377352.0934470799</v>
      </c>
      <c r="BW493">
        <v>6306328.4888884304</v>
      </c>
      <c r="BX493">
        <v>6236095.8634588299</v>
      </c>
      <c r="BY493">
        <v>6166645.4081434896</v>
      </c>
      <c r="BZ493">
        <v>6097968.4120322904</v>
      </c>
      <c r="CA493">
        <v>6030056.2612271998</v>
      </c>
      <c r="CB493">
        <v>5962900.4377618702</v>
      </c>
      <c r="CC493">
        <v>5896492.5185332298</v>
      </c>
      <c r="CD493" s="8" t="b">
        <f>IF(ISNUMBER(VLOOKUP(A493,profiles_2021!A:A,1,FALSE)),TRUE,FALSE)</f>
        <v>0</v>
      </c>
      <c r="CE493" t="str">
        <f>INDEX('C5 - Emissions methodology 2018'!$A$2:$K$2628,MATCH($A493,'C5 - Emissions methodology 2018'!$A$2:$A$2628,0),MATCH(CE$1,'C5 - Emissions methodology 2018'!$A$1:$K$1,0))</f>
        <v>Infrastructure</v>
      </c>
    </row>
    <row r="494" spans="1:83" hidden="1" x14ac:dyDescent="0.25">
      <c r="A494">
        <v>830182</v>
      </c>
      <c r="B494" t="s">
        <v>567</v>
      </c>
      <c r="C494" t="s">
        <v>27</v>
      </c>
      <c r="D494">
        <v>2017</v>
      </c>
      <c r="E494" t="s">
        <v>22</v>
      </c>
      <c r="F494" t="s">
        <v>23</v>
      </c>
      <c r="G494">
        <v>2015</v>
      </c>
      <c r="H494">
        <v>780000</v>
      </c>
      <c r="I494">
        <v>100</v>
      </c>
      <c r="J494">
        <v>2021</v>
      </c>
      <c r="K494">
        <v>10</v>
      </c>
      <c r="L494">
        <v>0</v>
      </c>
      <c r="M494">
        <v>2017</v>
      </c>
      <c r="N494">
        <v>780000</v>
      </c>
      <c r="O494" t="s">
        <v>24</v>
      </c>
      <c r="P494">
        <v>2.7459316585365898</v>
      </c>
      <c r="Q494">
        <v>1</v>
      </c>
      <c r="R494" t="s">
        <v>25</v>
      </c>
      <c r="S494">
        <v>702000</v>
      </c>
      <c r="T494">
        <v>-1.11368485725649E-2</v>
      </c>
      <c r="AT494">
        <v>780000</v>
      </c>
      <c r="AU494">
        <v>780000</v>
      </c>
      <c r="AV494">
        <v>780000</v>
      </c>
      <c r="AW494">
        <v>760500</v>
      </c>
      <c r="AX494">
        <v>741000</v>
      </c>
      <c r="AY494">
        <v>721500</v>
      </c>
      <c r="AZ494">
        <v>702000</v>
      </c>
      <c r="BA494">
        <v>694181.93230205902</v>
      </c>
      <c r="BB494">
        <v>686450.93324020004</v>
      </c>
      <c r="BC494">
        <v>678806.03314420802</v>
      </c>
      <c r="BD494">
        <v>671246.27314293804</v>
      </c>
      <c r="BE494">
        <v>663770.70504404604</v>
      </c>
      <c r="BF494">
        <v>656378.39121506596</v>
      </c>
      <c r="BG494">
        <v>649068.40446580003</v>
      </c>
      <c r="BH494">
        <v>641839.82793202798</v>
      </c>
      <c r="BI494">
        <v>634691.75496050797</v>
      </c>
      <c r="BJ494">
        <v>627623.28899525804</v>
      </c>
      <c r="BK494">
        <v>620633.54346510198</v>
      </c>
      <c r="BL494">
        <v>613721.64167247701</v>
      </c>
      <c r="BM494">
        <v>606886.71668346506</v>
      </c>
      <c r="BN494">
        <v>600127.91121905996</v>
      </c>
      <c r="BO494">
        <v>593444.37754764396</v>
      </c>
      <c r="BP494">
        <v>586835.27737865504</v>
      </c>
      <c r="BQ494">
        <v>580299.78175744996</v>
      </c>
      <c r="BR494">
        <v>573837.07096132496</v>
      </c>
      <c r="BS494">
        <v>567446.33439670398</v>
      </c>
      <c r="BT494">
        <v>561126.77049747098</v>
      </c>
      <c r="BU494">
        <v>554877.58662442898</v>
      </c>
      <c r="BV494">
        <v>548697.998965882</v>
      </c>
      <c r="BW494">
        <v>542587.23243932996</v>
      </c>
      <c r="BX494">
        <v>536544.52059424599</v>
      </c>
      <c r="BY494">
        <v>530569.10551594803</v>
      </c>
      <c r="BZ494">
        <v>524660.23773053603</v>
      </c>
      <c r="CA494">
        <v>518817.17611088499</v>
      </c>
      <c r="CB494">
        <v>513039.18778369197</v>
      </c>
      <c r="CC494">
        <v>507325.54803755402</v>
      </c>
      <c r="CD494" s="8" t="b">
        <f>IF(ISNUMBER(VLOOKUP(A494,profiles_2021!A:A,1,FALSE)),TRUE,FALSE)</f>
        <v>0</v>
      </c>
      <c r="CE494" t="str">
        <f>INDEX('C5 - Emissions methodology 2018'!$A$2:$K$2628,MATCH($A494,'C5 - Emissions methodology 2018'!$A$2:$A$2628,0),MATCH(CE$1,'C5 - Emissions methodology 2018'!$A$1:$K$1,0))</f>
        <v>Infrastructure</v>
      </c>
    </row>
    <row r="495" spans="1:83" hidden="1" x14ac:dyDescent="0.25">
      <c r="A495">
        <v>73382</v>
      </c>
      <c r="B495" t="s">
        <v>568</v>
      </c>
      <c r="C495" t="s">
        <v>84</v>
      </c>
      <c r="D495">
        <v>2017</v>
      </c>
      <c r="E495" t="s">
        <v>44</v>
      </c>
      <c r="F495" t="s">
        <v>33</v>
      </c>
      <c r="G495">
        <v>2016</v>
      </c>
      <c r="H495">
        <v>26738</v>
      </c>
      <c r="I495">
        <v>100</v>
      </c>
      <c r="J495">
        <v>2021</v>
      </c>
      <c r="K495">
        <v>17</v>
      </c>
      <c r="L495">
        <v>3.5</v>
      </c>
      <c r="M495">
        <v>2017</v>
      </c>
      <c r="N495">
        <v>26578.908899999999</v>
      </c>
      <c r="O495" t="s">
        <v>24</v>
      </c>
      <c r="P495">
        <v>2.4858563323365899</v>
      </c>
      <c r="Q495">
        <v>1</v>
      </c>
      <c r="R495" t="s">
        <v>25</v>
      </c>
      <c r="S495">
        <v>22192.54</v>
      </c>
      <c r="T495">
        <v>-1.11368485725649E-2</v>
      </c>
      <c r="AU495">
        <v>26738</v>
      </c>
      <c r="AV495">
        <v>26578.908899999999</v>
      </c>
      <c r="AW495">
        <v>25482.316674999998</v>
      </c>
      <c r="AX495">
        <v>24385.724450000002</v>
      </c>
      <c r="AY495">
        <v>23289.132225000001</v>
      </c>
      <c r="AZ495">
        <v>22192.54</v>
      </c>
      <c r="BA495">
        <v>21945.385042579401</v>
      </c>
      <c r="BB495">
        <v>21700.982612493499</v>
      </c>
      <c r="BC495">
        <v>21459.302055262298</v>
      </c>
      <c r="BD495">
        <v>21220.3130577999</v>
      </c>
      <c r="BE495">
        <v>20983.9856446128</v>
      </c>
      <c r="BF495">
        <v>20750.290174039899</v>
      </c>
      <c r="BG495">
        <v>20519.197334534801</v>
      </c>
      <c r="BH495">
        <v>20290.678140989501</v>
      </c>
      <c r="BI495">
        <v>20064.703931098698</v>
      </c>
      <c r="BJ495">
        <v>19841.246361764701</v>
      </c>
      <c r="BK495">
        <v>19620.2774055427</v>
      </c>
      <c r="BL495">
        <v>19401.769347125501</v>
      </c>
      <c r="BM495">
        <v>19185.694779866699</v>
      </c>
      <c r="BN495">
        <v>18972.0266023439</v>
      </c>
      <c r="BO495">
        <v>18760.738014958901</v>
      </c>
      <c r="BP495">
        <v>18551.802516576801</v>
      </c>
      <c r="BQ495">
        <v>18345.193901201499</v>
      </c>
      <c r="BR495">
        <v>18140.8862546895</v>
      </c>
      <c r="BS495">
        <v>17938.853951498899</v>
      </c>
      <c r="BT495">
        <v>17739.0716514757</v>
      </c>
      <c r="BU495">
        <v>17541.514296675301</v>
      </c>
      <c r="BV495">
        <v>17346.157108219799</v>
      </c>
      <c r="BW495">
        <v>17152.9755831896</v>
      </c>
      <c r="BX495">
        <v>16961.945491550701</v>
      </c>
      <c r="BY495">
        <v>16773.042873115199</v>
      </c>
      <c r="BZ495">
        <v>16586.244034536201</v>
      </c>
      <c r="CA495">
        <v>16401.525546335899</v>
      </c>
      <c r="CB495">
        <v>16218.864239967301</v>
      </c>
      <c r="CC495">
        <v>16038.2372049078</v>
      </c>
      <c r="CD495" s="8" t="b">
        <f>IF(ISNUMBER(VLOOKUP(A495,profiles_2021!A:A,1,FALSE)),TRUE,FALSE)</f>
        <v>0</v>
      </c>
      <c r="CE495" t="str">
        <f>INDEX('C5 - Emissions methodology 2018'!$A$2:$K$2628,MATCH($A495,'C5 - Emissions methodology 2018'!$A$2:$A$2628,0),MATCH(CE$1,'C5 - Emissions methodology 2018'!$A$1:$K$1,0))</f>
        <v>Manufacturing</v>
      </c>
    </row>
    <row r="496" spans="1:83" hidden="1" x14ac:dyDescent="0.25">
      <c r="A496">
        <v>20575</v>
      </c>
      <c r="B496" t="s">
        <v>569</v>
      </c>
      <c r="C496" t="s">
        <v>27</v>
      </c>
      <c r="D496">
        <v>2008</v>
      </c>
      <c r="E496" t="s">
        <v>88</v>
      </c>
      <c r="F496" t="s">
        <v>54</v>
      </c>
      <c r="G496">
        <v>2008</v>
      </c>
      <c r="H496">
        <v>1947162</v>
      </c>
      <c r="I496">
        <v>100</v>
      </c>
      <c r="J496">
        <v>2020</v>
      </c>
      <c r="K496">
        <v>45</v>
      </c>
      <c r="L496">
        <v>100</v>
      </c>
      <c r="M496">
        <v>2017</v>
      </c>
      <c r="N496">
        <v>1070939.1000000001</v>
      </c>
      <c r="O496" t="s">
        <v>24</v>
      </c>
      <c r="P496">
        <v>3.4355605698585401</v>
      </c>
      <c r="Q496">
        <v>1</v>
      </c>
      <c r="R496" t="s">
        <v>25</v>
      </c>
      <c r="S496">
        <v>1070939.1000000001</v>
      </c>
      <c r="T496">
        <v>-1.11368485725649E-2</v>
      </c>
      <c r="AM496">
        <v>1947162</v>
      </c>
      <c r="AN496">
        <v>1849803.9</v>
      </c>
      <c r="AO496">
        <v>1752445.8</v>
      </c>
      <c r="AP496">
        <v>1655087.7</v>
      </c>
      <c r="AQ496">
        <v>1557729.6</v>
      </c>
      <c r="AR496">
        <v>1460371.5</v>
      </c>
      <c r="AS496">
        <v>1363013.4</v>
      </c>
      <c r="AT496">
        <v>1265655.3</v>
      </c>
      <c r="AU496">
        <v>1168297.2</v>
      </c>
      <c r="AV496">
        <v>1070939.1000000001</v>
      </c>
      <c r="AW496">
        <v>1070939.1000000001</v>
      </c>
      <c r="AX496">
        <v>1070939.1000000001</v>
      </c>
      <c r="AY496">
        <v>1070939.1000000001</v>
      </c>
      <c r="AZ496">
        <v>1059012.2134128599</v>
      </c>
      <c r="BA496">
        <v>1047218.15475558</v>
      </c>
      <c r="BB496">
        <v>1035555.44474363</v>
      </c>
      <c r="BC496">
        <v>1024022.62056702</v>
      </c>
      <c r="BD496">
        <v>1012618.23570689</v>
      </c>
      <c r="BE496">
        <v>1001340.859754</v>
      </c>
      <c r="BF496">
        <v>990189.07822940196</v>
      </c>
      <c r="BG496">
        <v>979161.49240695406</v>
      </c>
      <c r="BH496">
        <v>968256.71913793101</v>
      </c>
      <c r="BI496">
        <v>957473.39067752298</v>
      </c>
      <c r="BJ496">
        <v>946810.15451328701</v>
      </c>
      <c r="BK496">
        <v>936265.67319550598</v>
      </c>
      <c r="BL496">
        <v>925838.62416943698</v>
      </c>
      <c r="BM496">
        <v>915527.69960943004</v>
      </c>
      <c r="BN496">
        <v>905331.60625489103</v>
      </c>
      <c r="BO496">
        <v>895249.06524807401</v>
      </c>
      <c r="BP496">
        <v>885278.81197367597</v>
      </c>
      <c r="BQ496">
        <v>875419.59590022499</v>
      </c>
      <c r="BR496">
        <v>865670.18042322795</v>
      </c>
      <c r="BS496">
        <v>856029.34271006903</v>
      </c>
      <c r="BT496">
        <v>846495.87354663503</v>
      </c>
      <c r="BU496">
        <v>837068.577185645</v>
      </c>
      <c r="BV496">
        <v>827746.27119667595</v>
      </c>
      <c r="BW496">
        <v>818527.78631785302</v>
      </c>
      <c r="BX496">
        <v>809411.96630919504</v>
      </c>
      <c r="BY496">
        <v>800397.66780758696</v>
      </c>
      <c r="BZ496">
        <v>791483.76018337999</v>
      </c>
      <c r="CA496">
        <v>782669.125398573</v>
      </c>
      <c r="CB496">
        <v>773952.65786658798</v>
      </c>
      <c r="CC496">
        <v>765333.26431359304</v>
      </c>
      <c r="CD496" s="8" t="b">
        <f>IF(ISNUMBER(VLOOKUP(A496,profiles_2021!A:A,1,FALSE)),TRUE,FALSE)</f>
        <v>0</v>
      </c>
      <c r="CE496" t="str">
        <f>INDEX('C5 - Emissions methodology 2018'!$A$2:$K$2628,MATCH($A496,'C5 - Emissions methodology 2018'!$A$2:$A$2628,0),MATCH(CE$1,'C5 - Emissions methodology 2018'!$A$1:$K$1,0))</f>
        <v>Services</v>
      </c>
    </row>
    <row r="497" spans="1:83" hidden="1" x14ac:dyDescent="0.25">
      <c r="A497">
        <v>23202</v>
      </c>
      <c r="B497" t="s">
        <v>570</v>
      </c>
      <c r="C497" t="s">
        <v>27</v>
      </c>
      <c r="D497">
        <v>2017</v>
      </c>
      <c r="E497" t="s">
        <v>28</v>
      </c>
      <c r="F497" t="s">
        <v>23</v>
      </c>
      <c r="G497">
        <v>2014</v>
      </c>
      <c r="H497">
        <v>131986.45000000001</v>
      </c>
      <c r="I497">
        <v>100</v>
      </c>
      <c r="J497">
        <v>2025</v>
      </c>
      <c r="K497">
        <v>25</v>
      </c>
      <c r="L497">
        <v>88</v>
      </c>
      <c r="M497">
        <v>2017</v>
      </c>
      <c r="N497">
        <v>102949.431</v>
      </c>
      <c r="O497" t="s">
        <v>24</v>
      </c>
      <c r="P497">
        <v>2.8978180766937802</v>
      </c>
      <c r="Q497">
        <v>1</v>
      </c>
      <c r="R497" t="s">
        <v>25</v>
      </c>
      <c r="S497">
        <v>98989.837499999994</v>
      </c>
      <c r="T497">
        <v>-1.11368485725649E-2</v>
      </c>
      <c r="AS497">
        <v>131986.45000000001</v>
      </c>
      <c r="AT497">
        <v>122307.443666666</v>
      </c>
      <c r="AU497">
        <v>112628.437333333</v>
      </c>
      <c r="AV497">
        <v>102949.431</v>
      </c>
      <c r="AW497">
        <v>102454.4818125</v>
      </c>
      <c r="AX497">
        <v>101959.53262500001</v>
      </c>
      <c r="AY497">
        <v>101464.5834375</v>
      </c>
      <c r="AZ497">
        <v>100969.63425</v>
      </c>
      <c r="BA497">
        <v>100474.68506249999</v>
      </c>
      <c r="BB497">
        <v>99979.735874999998</v>
      </c>
      <c r="BC497">
        <v>99484.786687500004</v>
      </c>
      <c r="BD497">
        <v>98989.837499999994</v>
      </c>
      <c r="BE497">
        <v>97887.402669539704</v>
      </c>
      <c r="BF497">
        <v>96797.2454888473</v>
      </c>
      <c r="BG497">
        <v>95719.229223596602</v>
      </c>
      <c r="BH497">
        <v>94653.218662250802</v>
      </c>
      <c r="BI497">
        <v>93599.080099103405</v>
      </c>
      <c r="BJ497">
        <v>92556.681317508293</v>
      </c>
      <c r="BK497">
        <v>91525.891573296103</v>
      </c>
      <c r="BL497">
        <v>90506.581578375306</v>
      </c>
      <c r="BM497">
        <v>89498.6234845164</v>
      </c>
      <c r="BN497">
        <v>88501.890867316397</v>
      </c>
      <c r="BO497">
        <v>87516.258710341397</v>
      </c>
      <c r="BP497">
        <v>86541.6033894469</v>
      </c>
      <c r="BQ497">
        <v>85577.802657271706</v>
      </c>
      <c r="BR497">
        <v>84624.735627904796</v>
      </c>
      <c r="BS497">
        <v>83682.282761723502</v>
      </c>
      <c r="BT497">
        <v>82750.325850399604</v>
      </c>
      <c r="BU497">
        <v>81828.748002073306</v>
      </c>
      <c r="BV497">
        <v>80917.433626691694</v>
      </c>
      <c r="BW497">
        <v>80016.268421510598</v>
      </c>
      <c r="BX497">
        <v>79125.139356758606</v>
      </c>
      <c r="BY497">
        <v>78243.934661459294</v>
      </c>
      <c r="BZ497">
        <v>77372.543809412906</v>
      </c>
      <c r="CA497">
        <v>76510.857505333304</v>
      </c>
      <c r="CB497">
        <v>75658.767671139402</v>
      </c>
      <c r="CC497">
        <v>74816.167432399001</v>
      </c>
      <c r="CD497" s="8" t="b">
        <f>IF(ISNUMBER(VLOOKUP(A497,profiles_2021!A:A,1,FALSE)),TRUE,FALSE)</f>
        <v>0</v>
      </c>
      <c r="CE497" t="str">
        <f>INDEX('C5 - Emissions methodology 2018'!$A$2:$K$2628,MATCH($A497,'C5 - Emissions methodology 2018'!$A$2:$A$2628,0),MATCH(CE$1,'C5 - Emissions methodology 2018'!$A$1:$K$1,0))</f>
        <v>Services</v>
      </c>
    </row>
    <row r="498" spans="1:83" hidden="1" x14ac:dyDescent="0.25">
      <c r="A498">
        <v>22865</v>
      </c>
      <c r="B498" t="s">
        <v>571</v>
      </c>
      <c r="C498" t="s">
        <v>27</v>
      </c>
      <c r="D498">
        <v>2016</v>
      </c>
      <c r="E498" t="s">
        <v>44</v>
      </c>
      <c r="F498" t="s">
        <v>33</v>
      </c>
      <c r="G498">
        <v>2016</v>
      </c>
      <c r="H498">
        <v>1090226</v>
      </c>
      <c r="I498">
        <v>100</v>
      </c>
      <c r="J498">
        <v>2023</v>
      </c>
      <c r="K498">
        <v>10</v>
      </c>
      <c r="L498">
        <v>9.1</v>
      </c>
      <c r="M498">
        <v>2017</v>
      </c>
      <c r="N498">
        <v>1080304.9434</v>
      </c>
      <c r="O498" t="s">
        <v>24</v>
      </c>
      <c r="P498">
        <v>2.4169382908926802</v>
      </c>
      <c r="Q498">
        <v>1</v>
      </c>
      <c r="R498" t="s">
        <v>25</v>
      </c>
      <c r="S498">
        <v>981203.4</v>
      </c>
      <c r="T498">
        <v>-1.11368485725649E-2</v>
      </c>
      <c r="AU498">
        <v>1090226</v>
      </c>
      <c r="AV498">
        <v>1080304.9434</v>
      </c>
      <c r="AW498">
        <v>1063788.0194999999</v>
      </c>
      <c r="AX498">
        <v>1047271.0956</v>
      </c>
      <c r="AY498">
        <v>1030754.1716999999</v>
      </c>
      <c r="AZ498">
        <v>1014237.2478</v>
      </c>
      <c r="BA498">
        <v>997720.32389999996</v>
      </c>
      <c r="BB498">
        <v>981203.4</v>
      </c>
      <c r="BC498">
        <v>970275.88631531398</v>
      </c>
      <c r="BD498">
        <v>959470.07069580897</v>
      </c>
      <c r="BE498">
        <v>948784.59780856199</v>
      </c>
      <c r="BF498">
        <v>938218.12741478602</v>
      </c>
      <c r="BG498">
        <v>927769.33420173195</v>
      </c>
      <c r="BH498">
        <v>917436.90761645802</v>
      </c>
      <c r="BI498">
        <v>907219.55170145095</v>
      </c>
      <c r="BJ498">
        <v>897115.98493208201</v>
      </c>
      <c r="BK498">
        <v>887124.94005586603</v>
      </c>
      <c r="BL498">
        <v>877245.16393351799</v>
      </c>
      <c r="BM498">
        <v>867475.41738177498</v>
      </c>
      <c r="BN498">
        <v>857814.47501797206</v>
      </c>
      <c r="BO498">
        <v>848261.12510634295</v>
      </c>
      <c r="BP498">
        <v>838814.16940603999</v>
      </c>
      <c r="BQ498">
        <v>829472.42302084295</v>
      </c>
      <c r="BR498">
        <v>820234.71425054094</v>
      </c>
      <c r="BS498">
        <v>811099.88444397203</v>
      </c>
      <c r="BT498">
        <v>802066.78785369406</v>
      </c>
      <c r="BU498">
        <v>793134.29149228404</v>
      </c>
      <c r="BV498">
        <v>784301.27499022603</v>
      </c>
      <c r="BW498">
        <v>775566.63045538997</v>
      </c>
      <c r="BX498">
        <v>766929.26233407401</v>
      </c>
      <c r="BY498">
        <v>758388.08727359097</v>
      </c>
      <c r="BZ498">
        <v>749942.03398638801</v>
      </c>
      <c r="CA498">
        <v>741590.04311567999</v>
      </c>
      <c r="CB498">
        <v>733331.06710257905</v>
      </c>
      <c r="CC498">
        <v>725164.07005470002</v>
      </c>
      <c r="CD498" s="8" t="b">
        <f>IF(ISNUMBER(VLOOKUP(A498,profiles_2021!A:A,1,FALSE)),TRUE,FALSE)</f>
        <v>0</v>
      </c>
      <c r="CE498" t="str">
        <f>INDEX('C5 - Emissions methodology 2018'!$A$2:$K$2628,MATCH($A498,'C5 - Emissions methodology 2018'!$A$2:$A$2628,0),MATCH(CE$1,'C5 - Emissions methodology 2018'!$A$1:$K$1,0))</f>
        <v>Manufacturing</v>
      </c>
    </row>
    <row r="499" spans="1:83" x14ac:dyDescent="0.25">
      <c r="A499">
        <v>19051</v>
      </c>
      <c r="B499" t="s">
        <v>572</v>
      </c>
      <c r="C499" t="s">
        <v>48</v>
      </c>
      <c r="D499">
        <v>2018</v>
      </c>
      <c r="E499" t="s">
        <v>28</v>
      </c>
      <c r="F499" t="s">
        <v>23</v>
      </c>
      <c r="G499">
        <v>2016</v>
      </c>
      <c r="H499">
        <v>147620</v>
      </c>
      <c r="I499">
        <v>100</v>
      </c>
      <c r="J499">
        <v>2020</v>
      </c>
      <c r="K499">
        <v>9</v>
      </c>
      <c r="L499">
        <v>0</v>
      </c>
      <c r="M499">
        <v>2017</v>
      </c>
      <c r="N499">
        <v>147620</v>
      </c>
      <c r="O499" t="s">
        <v>45</v>
      </c>
      <c r="P499">
        <v>2.7353806156585398</v>
      </c>
      <c r="Q499">
        <v>1</v>
      </c>
      <c r="R499" t="s">
        <v>25</v>
      </c>
      <c r="S499">
        <v>134334.20000000001</v>
      </c>
      <c r="T499">
        <v>-1.11368485725649E-2</v>
      </c>
      <c r="AU499">
        <v>147620</v>
      </c>
      <c r="AV499">
        <v>147620</v>
      </c>
      <c r="AW499">
        <v>143191.4</v>
      </c>
      <c r="AX499">
        <v>138762.79999999999</v>
      </c>
      <c r="AY499">
        <v>134334.20000000001</v>
      </c>
      <c r="AZ499">
        <v>132838.140356483</v>
      </c>
      <c r="BA499">
        <v>131358.742102672</v>
      </c>
      <c r="BB499">
        <v>129895.81968319201</v>
      </c>
      <c r="BC499">
        <v>128449.18960917099</v>
      </c>
      <c r="BD499">
        <v>127018.67043522499</v>
      </c>
      <c r="BE499">
        <v>125604.082736699</v>
      </c>
      <c r="BF499">
        <v>124205.249087164</v>
      </c>
      <c r="BG499">
        <v>122821.994036163</v>
      </c>
      <c r="BH499">
        <v>121454.144087202</v>
      </c>
      <c r="BI499">
        <v>120101.52767599199</v>
      </c>
      <c r="BJ499">
        <v>118763.975148931</v>
      </c>
      <c r="BK499">
        <v>117441.318741821</v>
      </c>
      <c r="BL499">
        <v>116133.39255883099</v>
      </c>
      <c r="BM499">
        <v>114840.032551685</v>
      </c>
      <c r="BN499">
        <v>113561.076499089</v>
      </c>
      <c r="BO499">
        <v>112296.36398638099</v>
      </c>
      <c r="BP499">
        <v>111045.736385415</v>
      </c>
      <c r="BQ499">
        <v>109809.03683466199</v>
      </c>
      <c r="BR499">
        <v>108586.110219535</v>
      </c>
      <c r="BS499">
        <v>107376.803152936</v>
      </c>
      <c r="BT499">
        <v>106180.963956016</v>
      </c>
      <c r="BU499">
        <v>104998.442639149</v>
      </c>
      <c r="BV499">
        <v>103829.090883121</v>
      </c>
      <c r="BW499">
        <v>102672.762020529</v>
      </c>
      <c r="BX499">
        <v>101529.311017379</v>
      </c>
      <c r="BY499">
        <v>100398.59445490201</v>
      </c>
      <c r="BZ499">
        <v>99280.470511559601</v>
      </c>
      <c r="CA499">
        <v>98174.798945259405</v>
      </c>
      <c r="CB499">
        <v>97081.441075764</v>
      </c>
      <c r="CC499">
        <v>96000.259767296899</v>
      </c>
      <c r="CD499" s="8" t="b">
        <f>IF(ISNUMBER(VLOOKUP(A499,profiles_2021!A:A,1,FALSE)),TRUE,FALSE)</f>
        <v>1</v>
      </c>
      <c r="CE499" t="str">
        <f>INDEX('C5 - Emissions methodology 2018'!$A$2:$K$2628,MATCH($A499,'C5 - Emissions methodology 2018'!$A$2:$A$2628,0),MATCH(CE$1,'C5 - Emissions methodology 2018'!$A$1:$K$1,0))</f>
        <v>Services</v>
      </c>
    </row>
    <row r="500" spans="1:83" hidden="1" x14ac:dyDescent="0.25">
      <c r="A500">
        <v>20747</v>
      </c>
      <c r="B500" t="s">
        <v>573</v>
      </c>
      <c r="C500" t="s">
        <v>41</v>
      </c>
      <c r="D500">
        <v>2015</v>
      </c>
      <c r="E500" t="s">
        <v>28</v>
      </c>
      <c r="F500" t="s">
        <v>23</v>
      </c>
      <c r="G500">
        <v>2015</v>
      </c>
      <c r="H500">
        <v>37705</v>
      </c>
      <c r="I500">
        <v>90</v>
      </c>
      <c r="J500">
        <v>2017</v>
      </c>
      <c r="K500">
        <v>3</v>
      </c>
      <c r="L500">
        <v>100</v>
      </c>
      <c r="M500">
        <v>2017</v>
      </c>
      <c r="N500">
        <v>36573.85</v>
      </c>
      <c r="O500" t="s">
        <v>24</v>
      </c>
      <c r="P500">
        <v>2.5739062095243899</v>
      </c>
      <c r="Q500">
        <v>1</v>
      </c>
      <c r="R500" t="s">
        <v>25</v>
      </c>
      <c r="S500">
        <v>36573.85</v>
      </c>
      <c r="T500">
        <v>-1.11368485725649E-2</v>
      </c>
      <c r="AT500">
        <v>37705</v>
      </c>
      <c r="AU500">
        <v>37139.425000000003</v>
      </c>
      <c r="AV500">
        <v>36573.85</v>
      </c>
      <c r="AW500">
        <v>36166.532570834199</v>
      </c>
      <c r="AX500">
        <v>35763.751374198102</v>
      </c>
      <c r="AY500">
        <v>35365.455890756799</v>
      </c>
      <c r="AZ500">
        <v>34971.596163801703</v>
      </c>
      <c r="BA500">
        <v>34582.122792984599</v>
      </c>
      <c r="BB500">
        <v>34196.986928121303</v>
      </c>
      <c r="BC500">
        <v>33816.140263064801</v>
      </c>
      <c r="BD500">
        <v>33439.535029646402</v>
      </c>
      <c r="BE500">
        <v>33067.123991684297</v>
      </c>
      <c r="BF500">
        <v>32698.860439058699</v>
      </c>
      <c r="BG500">
        <v>32334.6981818534</v>
      </c>
      <c r="BH500">
        <v>31974.5915445625</v>
      </c>
      <c r="BI500">
        <v>31618.495360361099</v>
      </c>
      <c r="BJ500">
        <v>31266.3649654404</v>
      </c>
      <c r="BK500">
        <v>30918.156193405801</v>
      </c>
      <c r="BL500">
        <v>30573.8253697369</v>
      </c>
      <c r="BM500">
        <v>30233.329306310101</v>
      </c>
      <c r="BN500">
        <v>29896.625295981201</v>
      </c>
      <c r="BO500">
        <v>29563.671107229198</v>
      </c>
      <c r="BP500">
        <v>29234.4249788589</v>
      </c>
      <c r="BQ500">
        <v>28908.845614763301</v>
      </c>
      <c r="BR500">
        <v>28586.892178744001</v>
      </c>
      <c r="BS500">
        <v>28268.524289389101</v>
      </c>
      <c r="BT500">
        <v>27953.702015008301</v>
      </c>
      <c r="BU500">
        <v>27642.385868624599</v>
      </c>
      <c r="BV500">
        <v>27334.536803021299</v>
      </c>
      <c r="BW500">
        <v>27030.116205844799</v>
      </c>
      <c r="BX500">
        <v>26729.085894761502</v>
      </c>
      <c r="BY500">
        <v>26431.408112668501</v>
      </c>
      <c r="BZ500">
        <v>26137.045522958</v>
      </c>
      <c r="CA500">
        <v>25845.961204834599</v>
      </c>
      <c r="CB500">
        <v>25558.118648684002</v>
      </c>
      <c r="CC500">
        <v>25273.481751493899</v>
      </c>
      <c r="CD500" s="8" t="b">
        <f>IF(ISNUMBER(VLOOKUP(A500,profiles_2021!A:A,1,FALSE)),TRUE,FALSE)</f>
        <v>0</v>
      </c>
      <c r="CE500" t="str">
        <f>INDEX('C5 - Emissions methodology 2018'!$A$2:$K$2628,MATCH($A500,'C5 - Emissions methodology 2018'!$A$2:$A$2628,0),MATCH(CE$1,'C5 - Emissions methodology 2018'!$A$1:$K$1,0))</f>
        <v>Services</v>
      </c>
    </row>
    <row r="501" spans="1:83" x14ac:dyDescent="0.25">
      <c r="A501">
        <v>20780</v>
      </c>
      <c r="B501" t="s">
        <v>574</v>
      </c>
      <c r="C501" t="s">
        <v>48</v>
      </c>
      <c r="D501">
        <v>2016</v>
      </c>
      <c r="E501" t="s">
        <v>105</v>
      </c>
      <c r="F501" t="s">
        <v>54</v>
      </c>
      <c r="G501">
        <v>2015</v>
      </c>
      <c r="H501">
        <v>3504194</v>
      </c>
      <c r="I501">
        <v>100</v>
      </c>
      <c r="J501">
        <v>2020</v>
      </c>
      <c r="K501">
        <v>10</v>
      </c>
      <c r="L501">
        <v>11</v>
      </c>
      <c r="M501">
        <v>2017</v>
      </c>
      <c r="N501">
        <v>3465647.8659999999</v>
      </c>
      <c r="O501" t="s">
        <v>24</v>
      </c>
      <c r="P501">
        <v>3.0857162730585399</v>
      </c>
      <c r="Q501">
        <v>1</v>
      </c>
      <c r="R501" t="s">
        <v>25</v>
      </c>
      <c r="S501">
        <v>3153774.6</v>
      </c>
      <c r="T501">
        <v>-1.11368485725649E-2</v>
      </c>
      <c r="AT501">
        <v>3504194</v>
      </c>
      <c r="AU501">
        <v>3484920.9330000002</v>
      </c>
      <c r="AV501">
        <v>3465647.8659999999</v>
      </c>
      <c r="AW501">
        <v>3361690.1106666601</v>
      </c>
      <c r="AX501">
        <v>3257732.3553333301</v>
      </c>
      <c r="AY501">
        <v>3153774.6</v>
      </c>
      <c r="AZ501">
        <v>3118651.48984779</v>
      </c>
      <c r="BA501">
        <v>3083919.5404547602</v>
      </c>
      <c r="BB501">
        <v>3049574.3955227402</v>
      </c>
      <c r="BC501">
        <v>3015611.7472690302</v>
      </c>
      <c r="BD501">
        <v>2982027.33588605</v>
      </c>
      <c r="BE501">
        <v>2948816.9490070301</v>
      </c>
      <c r="BF501">
        <v>2915976.42117773</v>
      </c>
      <c r="BG501">
        <v>2883501.6333339</v>
      </c>
      <c r="BH501">
        <v>2851388.5122847199</v>
      </c>
      <c r="BI501">
        <v>2819633.03020185</v>
      </c>
      <c r="BJ501">
        <v>2788231.20411429</v>
      </c>
      <c r="BK501">
        <v>2757179.0954087698</v>
      </c>
      <c r="BL501">
        <v>2726472.8093357598</v>
      </c>
      <c r="BM501">
        <v>2696108.4945209702</v>
      </c>
      <c r="BN501">
        <v>2666082.3424822902</v>
      </c>
      <c r="BO501">
        <v>2636390.5871520699</v>
      </c>
      <c r="BP501">
        <v>2607029.5044048298</v>
      </c>
      <c r="BQ501">
        <v>2577995.4115900602</v>
      </c>
      <c r="BR501">
        <v>2549284.6670704102</v>
      </c>
      <c r="BS501">
        <v>2520893.6697648899</v>
      </c>
      <c r="BT501">
        <v>2492818.8586971802</v>
      </c>
      <c r="BU501">
        <v>2465056.7125490401</v>
      </c>
      <c r="BV501">
        <v>2437603.7492185901</v>
      </c>
      <c r="BW501">
        <v>2410456.5253836298</v>
      </c>
      <c r="BX501">
        <v>2383611.6360696801</v>
      </c>
      <c r="BY501">
        <v>2357065.71422297</v>
      </c>
      <c r="BZ501">
        <v>2330815.4302880801</v>
      </c>
      <c r="CA501">
        <v>2304857.4917903701</v>
      </c>
      <c r="CB501">
        <v>2279188.6429229602</v>
      </c>
      <c r="CC501">
        <v>2253805.6641384098</v>
      </c>
      <c r="CD501" s="8" t="b">
        <f>IF(ISNUMBER(VLOOKUP(A501,profiles_2021!A:A,1,FALSE)),TRUE,FALSE)</f>
        <v>1</v>
      </c>
      <c r="CE501" t="str">
        <f>INDEX('C5 - Emissions methodology 2018'!$A$2:$K$2628,MATCH($A501,'C5 - Emissions methodology 2018'!$A$2:$A$2628,0),MATCH(CE$1,'C5 - Emissions methodology 2018'!$A$1:$K$1,0))</f>
        <v>Retail</v>
      </c>
    </row>
    <row r="502" spans="1:83" hidden="1" x14ac:dyDescent="0.25">
      <c r="A502">
        <v>20773</v>
      </c>
      <c r="B502" t="s">
        <v>575</v>
      </c>
      <c r="C502" t="s">
        <v>211</v>
      </c>
      <c r="D502">
        <v>2015</v>
      </c>
      <c r="E502" t="s">
        <v>28</v>
      </c>
      <c r="F502" t="s">
        <v>23</v>
      </c>
      <c r="G502">
        <v>2015</v>
      </c>
      <c r="H502">
        <v>484922.18</v>
      </c>
      <c r="I502">
        <v>100</v>
      </c>
      <c r="J502">
        <v>2020</v>
      </c>
      <c r="K502">
        <v>50</v>
      </c>
      <c r="L502">
        <v>20</v>
      </c>
      <c r="M502">
        <v>2017</v>
      </c>
      <c r="N502">
        <v>436429.962</v>
      </c>
      <c r="O502" t="s">
        <v>24</v>
      </c>
      <c r="P502">
        <v>3.14541434587654</v>
      </c>
      <c r="Q502">
        <v>1</v>
      </c>
      <c r="R502" t="s">
        <v>25</v>
      </c>
      <c r="S502">
        <v>242461.09</v>
      </c>
      <c r="T502">
        <v>-1.11368485725649E-2</v>
      </c>
      <c r="AT502">
        <v>484922.18</v>
      </c>
      <c r="AU502">
        <v>460676.071</v>
      </c>
      <c r="AV502">
        <v>436429.962</v>
      </c>
      <c r="AW502">
        <v>371773.67133333301</v>
      </c>
      <c r="AX502">
        <v>307117.38066666602</v>
      </c>
      <c r="AY502">
        <v>242461.09</v>
      </c>
      <c r="AZ502">
        <v>239760.83755592999</v>
      </c>
      <c r="BA502">
        <v>237090.65741443899</v>
      </c>
      <c r="BB502">
        <v>234450.21466484401</v>
      </c>
      <c r="BC502">
        <v>231839.17812631701</v>
      </c>
      <c r="BD502">
        <v>229257.22030633601</v>
      </c>
      <c r="BE502">
        <v>226704.01735961699</v>
      </c>
      <c r="BF502">
        <v>224179.249047491</v>
      </c>
      <c r="BG502">
        <v>221682.59869773799</v>
      </c>
      <c r="BH502">
        <v>219213.75316486799</v>
      </c>
      <c r="BI502">
        <v>216772.402790847</v>
      </c>
      <c r="BJ502">
        <v>214358.24136625501</v>
      </c>
      <c r="BK502">
        <v>211970.966091877</v>
      </c>
      <c r="BL502">
        <v>209610.277540732</v>
      </c>
      <c r="BM502">
        <v>207275.87962050701</v>
      </c>
      <c r="BN502">
        <v>204967.47953642899</v>
      </c>
      <c r="BO502">
        <v>202684.78775453099</v>
      </c>
      <c r="BP502">
        <v>200427.51796534599</v>
      </c>
      <c r="BQ502">
        <v>198195.38704799101</v>
      </c>
      <c r="BR502">
        <v>195988.11503465701</v>
      </c>
      <c r="BS502">
        <v>193805.42507549399</v>
      </c>
      <c r="BT502">
        <v>191647.043403886</v>
      </c>
      <c r="BU502">
        <v>189512.69930211699</v>
      </c>
      <c r="BV502">
        <v>187402.12506741201</v>
      </c>
      <c r="BW502">
        <v>185315.05597835901</v>
      </c>
      <c r="BX502">
        <v>183251.23026171199</v>
      </c>
      <c r="BY502">
        <v>181210.389059551</v>
      </c>
      <c r="BZ502">
        <v>179192.27639681901</v>
      </c>
      <c r="CA502">
        <v>177196.639149214</v>
      </c>
      <c r="CB502">
        <v>175223.22701144201</v>
      </c>
      <c r="CC502">
        <v>173271.79246581899</v>
      </c>
      <c r="CD502" s="8" t="b">
        <f>IF(ISNUMBER(VLOOKUP(A502,profiles_2021!A:A,1,FALSE)),TRUE,FALSE)</f>
        <v>0</v>
      </c>
      <c r="CE502" t="str">
        <f>INDEX('C5 - Emissions methodology 2018'!$A$2:$K$2628,MATCH($A502,'C5 - Emissions methodology 2018'!$A$2:$A$2628,0),MATCH(CE$1,'C5 - Emissions methodology 2018'!$A$1:$K$1,0))</f>
        <v>Retail</v>
      </c>
    </row>
    <row r="503" spans="1:83" hidden="1" x14ac:dyDescent="0.25">
      <c r="A503">
        <v>20792</v>
      </c>
      <c r="B503" t="s">
        <v>576</v>
      </c>
      <c r="C503" t="s">
        <v>48</v>
      </c>
      <c r="D503">
        <v>2017</v>
      </c>
      <c r="E503" t="s">
        <v>28</v>
      </c>
      <c r="F503" t="s">
        <v>23</v>
      </c>
      <c r="G503">
        <v>2016</v>
      </c>
      <c r="H503">
        <v>49853</v>
      </c>
      <c r="I503">
        <v>100</v>
      </c>
      <c r="J503">
        <v>2020</v>
      </c>
      <c r="K503">
        <v>5</v>
      </c>
      <c r="L503">
        <v>100</v>
      </c>
      <c r="M503">
        <v>2017</v>
      </c>
      <c r="N503">
        <v>49853</v>
      </c>
      <c r="O503" t="s">
        <v>24</v>
      </c>
      <c r="P503">
        <v>2.6953721143585399</v>
      </c>
      <c r="Q503">
        <v>1</v>
      </c>
      <c r="R503" t="s">
        <v>25</v>
      </c>
      <c r="S503">
        <v>47360.35</v>
      </c>
      <c r="T503">
        <v>-1.11368485725649E-2</v>
      </c>
      <c r="AU503">
        <v>49853</v>
      </c>
      <c r="AV503">
        <v>49853</v>
      </c>
      <c r="AW503">
        <v>49022.116666666603</v>
      </c>
      <c r="AX503">
        <v>48191.233333333301</v>
      </c>
      <c r="AY503">
        <v>47360.35</v>
      </c>
      <c r="AZ503">
        <v>46832.904953706297</v>
      </c>
      <c r="BA503">
        <v>46311.333983023498</v>
      </c>
      <c r="BB503">
        <v>45795.571669261102</v>
      </c>
      <c r="BC503">
        <v>45285.553322286498</v>
      </c>
      <c r="BD503">
        <v>44781.214972411399</v>
      </c>
      <c r="BE503">
        <v>44282.493362368201</v>
      </c>
      <c r="BF503">
        <v>43789.3259393759</v>
      </c>
      <c r="BG503">
        <v>43301.650847294302</v>
      </c>
      <c r="BH503">
        <v>42819.406918865898</v>
      </c>
      <c r="BI503">
        <v>42342.533668043499</v>
      </c>
      <c r="BJ503">
        <v>41870.9712824038</v>
      </c>
      <c r="BK503">
        <v>41404.6606156454</v>
      </c>
      <c r="BL503">
        <v>40943.543180170498</v>
      </c>
      <c r="BM503">
        <v>40487.561139748701</v>
      </c>
      <c r="BN503">
        <v>40036.6573022628</v>
      </c>
      <c r="BO503">
        <v>39590.775112535899</v>
      </c>
      <c r="BP503">
        <v>39149.858645237102</v>
      </c>
      <c r="BQ503">
        <v>38713.852597867801</v>
      </c>
      <c r="BR503">
        <v>38282.702283824699</v>
      </c>
      <c r="BS503">
        <v>37856.353625541196</v>
      </c>
      <c r="BT503">
        <v>37434.753147704003</v>
      </c>
      <c r="BU503">
        <v>37017.847970546703</v>
      </c>
      <c r="BV503">
        <v>36605.585803216498</v>
      </c>
      <c r="BW503">
        <v>36197.914937216097</v>
      </c>
      <c r="BX503">
        <v>35794.784239917703</v>
      </c>
      <c r="BY503">
        <v>35396.143148150099</v>
      </c>
      <c r="BZ503">
        <v>35001.941661856297</v>
      </c>
      <c r="CA503">
        <v>34612.130337822498</v>
      </c>
      <c r="CB503">
        <v>34226.660283476303</v>
      </c>
      <c r="CC503">
        <v>33845.483150754597</v>
      </c>
      <c r="CD503" s="8" t="b">
        <f>IF(ISNUMBER(VLOOKUP(A503,profiles_2021!A:A,1,FALSE)),TRUE,FALSE)</f>
        <v>0</v>
      </c>
      <c r="CE503" t="str">
        <f>INDEX('C5 - Emissions methodology 2018'!$A$2:$K$2628,MATCH($A503,'C5 - Emissions methodology 2018'!$A$2:$A$2628,0),MATCH(CE$1,'C5 - Emissions methodology 2018'!$A$1:$K$1,0))</f>
        <v>Services</v>
      </c>
    </row>
    <row r="504" spans="1:83" hidden="1" x14ac:dyDescent="0.25">
      <c r="A504">
        <v>20851</v>
      </c>
      <c r="B504" t="s">
        <v>577</v>
      </c>
      <c r="C504" t="s">
        <v>84</v>
      </c>
      <c r="D504">
        <v>2016</v>
      </c>
      <c r="E504" t="s">
        <v>28</v>
      </c>
      <c r="F504" t="s">
        <v>23</v>
      </c>
      <c r="G504">
        <v>2016</v>
      </c>
      <c r="H504">
        <v>142953.98000000001</v>
      </c>
      <c r="I504">
        <v>100</v>
      </c>
      <c r="J504">
        <v>2025</v>
      </c>
      <c r="K504">
        <v>30</v>
      </c>
      <c r="L504">
        <v>20</v>
      </c>
      <c r="M504">
        <v>2017</v>
      </c>
      <c r="N504">
        <v>134376.74119999999</v>
      </c>
      <c r="O504" t="s">
        <v>24</v>
      </c>
      <c r="P504">
        <v>2.94781917344678</v>
      </c>
      <c r="Q504">
        <v>1</v>
      </c>
      <c r="R504" t="s">
        <v>25</v>
      </c>
      <c r="S504">
        <v>100067.78599999999</v>
      </c>
      <c r="T504">
        <v>-1.11368485725649E-2</v>
      </c>
      <c r="AU504">
        <v>142953.98000000001</v>
      </c>
      <c r="AV504">
        <v>134376.74119999999</v>
      </c>
      <c r="AW504">
        <v>130088.12179999999</v>
      </c>
      <c r="AX504">
        <v>125799.5024</v>
      </c>
      <c r="AY504">
        <v>121510.883</v>
      </c>
      <c r="AZ504">
        <v>117222.26360000001</v>
      </c>
      <c r="BA504">
        <v>112933.6442</v>
      </c>
      <c r="BB504">
        <v>108645.0248</v>
      </c>
      <c r="BC504">
        <v>104356.4054</v>
      </c>
      <c r="BD504">
        <v>100067.78599999999</v>
      </c>
      <c r="BE504">
        <v>98953.346220326101</v>
      </c>
      <c r="BF504">
        <v>97851.317787721797</v>
      </c>
      <c r="BG504">
        <v>96761.562478894004</v>
      </c>
      <c r="BH504">
        <v>95683.9436099218</v>
      </c>
      <c r="BI504">
        <v>94618.326019112195</v>
      </c>
      <c r="BJ504">
        <v>93564.576050047806</v>
      </c>
      <c r="BK504">
        <v>92522.561534822205</v>
      </c>
      <c r="BL504">
        <v>91492.151777463005</v>
      </c>
      <c r="BM504">
        <v>90473.217537539298</v>
      </c>
      <c r="BN504">
        <v>89465.631013951002</v>
      </c>
      <c r="BO504">
        <v>88469.265828899705</v>
      </c>
      <c r="BP504">
        <v>87483.997012037202</v>
      </c>
      <c r="BQ504">
        <v>86509.700984791401</v>
      </c>
      <c r="BR504">
        <v>85546.255544865897</v>
      </c>
      <c r="BS504">
        <v>84593.539850912799</v>
      </c>
      <c r="BT504">
        <v>83651.434407376</v>
      </c>
      <c r="BU504">
        <v>82719.821049503196</v>
      </c>
      <c r="BV504">
        <v>81798.582928525197</v>
      </c>
      <c r="BW504">
        <v>80887.604496999804</v>
      </c>
      <c r="BX504">
        <v>79986.771494319197</v>
      </c>
      <c r="BY504">
        <v>79095.970932378594</v>
      </c>
      <c r="BZ504">
        <v>78215.091081404695</v>
      </c>
      <c r="CA504">
        <v>77344.021455941795</v>
      </c>
      <c r="CB504">
        <v>76482.652800993703</v>
      </c>
      <c r="CC504">
        <v>75630.877078321006</v>
      </c>
      <c r="CD504" s="8" t="b">
        <f>IF(ISNUMBER(VLOOKUP(A504,profiles_2021!A:A,1,FALSE)),TRUE,FALSE)</f>
        <v>0</v>
      </c>
      <c r="CE504" t="str">
        <f>INDEX('C5 - Emissions methodology 2018'!$A$2:$K$2628,MATCH($A504,'C5 - Emissions methodology 2018'!$A$2:$A$2628,0),MATCH(CE$1,'C5 - Emissions methodology 2018'!$A$1:$K$1,0))</f>
        <v>Manufacturing</v>
      </c>
    </row>
    <row r="505" spans="1:83" x14ac:dyDescent="0.25">
      <c r="A505">
        <v>20822</v>
      </c>
      <c r="B505" t="s">
        <v>578</v>
      </c>
      <c r="C505" t="s">
        <v>27</v>
      </c>
      <c r="D505">
        <v>2017</v>
      </c>
      <c r="E505" t="s">
        <v>28</v>
      </c>
      <c r="F505" t="s">
        <v>23</v>
      </c>
      <c r="G505">
        <v>2016</v>
      </c>
      <c r="H505">
        <v>180128</v>
      </c>
      <c r="I505">
        <v>100</v>
      </c>
      <c r="J505">
        <v>2025</v>
      </c>
      <c r="K505">
        <v>25</v>
      </c>
      <c r="L505">
        <v>56</v>
      </c>
      <c r="M505">
        <v>2017</v>
      </c>
      <c r="N505">
        <v>154910.07999999999</v>
      </c>
      <c r="O505" t="s">
        <v>45</v>
      </c>
      <c r="P505">
        <v>2.8978228908487802</v>
      </c>
      <c r="Q505">
        <v>1</v>
      </c>
      <c r="R505" t="s">
        <v>25</v>
      </c>
      <c r="S505">
        <v>135096</v>
      </c>
      <c r="T505">
        <v>-1.11368485725649E-2</v>
      </c>
      <c r="AU505">
        <v>180128</v>
      </c>
      <c r="AV505">
        <v>154910.07999999999</v>
      </c>
      <c r="AW505">
        <v>152433.31999999899</v>
      </c>
      <c r="AX505">
        <v>149956.56</v>
      </c>
      <c r="AY505">
        <v>147479.79999999999</v>
      </c>
      <c r="AZ505">
        <v>145003.03999999899</v>
      </c>
      <c r="BA505">
        <v>142526.28</v>
      </c>
      <c r="BB505">
        <v>140049.51999999999</v>
      </c>
      <c r="BC505">
        <v>137572.76</v>
      </c>
      <c r="BD505">
        <v>135096</v>
      </c>
      <c r="BE505">
        <v>133591.45630523999</v>
      </c>
      <c r="BF505">
        <v>132103.66848578001</v>
      </c>
      <c r="BG505">
        <v>130632.449933974</v>
      </c>
      <c r="BH505">
        <v>129177.61612039599</v>
      </c>
      <c r="BI505">
        <v>127738.984570698</v>
      </c>
      <c r="BJ505">
        <v>126316.37484272099</v>
      </c>
      <c r="BK505">
        <v>124909.608503863</v>
      </c>
      <c r="BL505">
        <v>123518.50910869701</v>
      </c>
      <c r="BM505">
        <v>122142.902176844</v>
      </c>
      <c r="BN505">
        <v>120782.615171087</v>
      </c>
      <c r="BO505">
        <v>119437.477475728</v>
      </c>
      <c r="BP505">
        <v>118107.32037519199</v>
      </c>
      <c r="BQ505">
        <v>116791.97703286201</v>
      </c>
      <c r="BR505">
        <v>115491.282470156</v>
      </c>
      <c r="BS505">
        <v>114205.073545835</v>
      </c>
      <c r="BT505">
        <v>112933.188935536</v>
      </c>
      <c r="BU505">
        <v>111675.46911154399</v>
      </c>
      <c r="BV505">
        <v>110431.75632277899</v>
      </c>
      <c r="BW505">
        <v>109201.89457501</v>
      </c>
      <c r="BX505">
        <v>107985.729611291</v>
      </c>
      <c r="BY505">
        <v>106783.108892612</v>
      </c>
      <c r="BZ505">
        <v>105593.881578767</v>
      </c>
      <c r="CA505">
        <v>104417.89850943501</v>
      </c>
      <c r="CB505">
        <v>103255.01218547</v>
      </c>
      <c r="CC505">
        <v>102105.076750402</v>
      </c>
      <c r="CD505" s="8" t="b">
        <f>IF(ISNUMBER(VLOOKUP(A505,profiles_2021!A:A,1,FALSE)),TRUE,FALSE)</f>
        <v>1</v>
      </c>
      <c r="CE505" t="str">
        <f>INDEX('C5 - Emissions methodology 2018'!$A$2:$K$2628,MATCH($A505,'C5 - Emissions methodology 2018'!$A$2:$A$2628,0),MATCH(CE$1,'C5 - Emissions methodology 2018'!$A$1:$K$1,0))</f>
        <v>Manufacturing</v>
      </c>
    </row>
    <row r="506" spans="1:83" hidden="1" x14ac:dyDescent="0.25">
      <c r="A506">
        <v>22859</v>
      </c>
      <c r="B506" t="s">
        <v>579</v>
      </c>
      <c r="C506" t="s">
        <v>27</v>
      </c>
      <c r="D506">
        <v>2014</v>
      </c>
      <c r="E506" t="s">
        <v>28</v>
      </c>
      <c r="F506" t="s">
        <v>23</v>
      </c>
      <c r="G506">
        <v>2014</v>
      </c>
      <c r="H506">
        <v>27822</v>
      </c>
      <c r="I506">
        <v>100</v>
      </c>
      <c r="J506">
        <v>2019</v>
      </c>
      <c r="K506">
        <v>10</v>
      </c>
      <c r="L506">
        <v>30</v>
      </c>
      <c r="M506">
        <v>2017</v>
      </c>
      <c r="N506">
        <v>26987.34</v>
      </c>
      <c r="O506" t="s">
        <v>24</v>
      </c>
      <c r="P506">
        <v>2.74488083098049</v>
      </c>
      <c r="Q506">
        <v>1</v>
      </c>
      <c r="R506" t="s">
        <v>25</v>
      </c>
      <c r="S506">
        <v>25039.8</v>
      </c>
      <c r="T506">
        <v>-1.11368485725649E-2</v>
      </c>
      <c r="AS506">
        <v>27822</v>
      </c>
      <c r="AT506">
        <v>27543.78</v>
      </c>
      <c r="AU506">
        <v>27265.56</v>
      </c>
      <c r="AV506">
        <v>26987.34</v>
      </c>
      <c r="AW506">
        <v>26013.57</v>
      </c>
      <c r="AX506">
        <v>25039.8</v>
      </c>
      <c r="AY506">
        <v>24760.935539112601</v>
      </c>
      <c r="AZ506">
        <v>24485.1767494985</v>
      </c>
      <c r="BA506">
        <v>24212.489043766898</v>
      </c>
      <c r="BB506">
        <v>23942.8382197215</v>
      </c>
      <c r="BC506">
        <v>23676.190456071101</v>
      </c>
      <c r="BD506">
        <v>23412.5123081866</v>
      </c>
      <c r="BE506">
        <v>23151.770703907001</v>
      </c>
      <c r="BF506">
        <v>22893.932939390899</v>
      </c>
      <c r="BG506">
        <v>22638.966675014399</v>
      </c>
      <c r="BH506">
        <v>22386.8399313154</v>
      </c>
      <c r="BI506">
        <v>22137.521084982101</v>
      </c>
      <c r="BJ506">
        <v>21890.9788648867</v>
      </c>
      <c r="BK506">
        <v>21647.182348163198</v>
      </c>
      <c r="BL506">
        <v>21406.100956328999</v>
      </c>
      <c r="BM506">
        <v>21167.704451449401</v>
      </c>
      <c r="BN506">
        <v>20931.962932344799</v>
      </c>
      <c r="BO506">
        <v>20698.846830840699</v>
      </c>
      <c r="BP506">
        <v>20468.326908058902</v>
      </c>
      <c r="BQ506">
        <v>20240.374250750101</v>
      </c>
      <c r="BR506">
        <v>20014.960267667499</v>
      </c>
      <c r="BS506">
        <v>19792.0566859805</v>
      </c>
      <c r="BT506">
        <v>19571.635547729202</v>
      </c>
      <c r="BU506">
        <v>19353.669206316699</v>
      </c>
      <c r="BV506">
        <v>19138.130323042398</v>
      </c>
      <c r="BW506">
        <v>18924.991863672702</v>
      </c>
      <c r="BX506">
        <v>18714.227095049901</v>
      </c>
      <c r="BY506">
        <v>18505.809581739799</v>
      </c>
      <c r="BZ506">
        <v>18299.713182715201</v>
      </c>
      <c r="CA506">
        <v>18095.912048077898</v>
      </c>
      <c r="CB506">
        <v>17894.380615816</v>
      </c>
      <c r="CC506">
        <v>17695.093608597799</v>
      </c>
      <c r="CD506" s="8" t="b">
        <f>IF(ISNUMBER(VLOOKUP(A506,profiles_2021!A:A,1,FALSE)),TRUE,FALSE)</f>
        <v>0</v>
      </c>
      <c r="CE506" t="str">
        <f>INDEX('C5 - Emissions methodology 2018'!$A$2:$K$2628,MATCH($A506,'C5 - Emissions methodology 2018'!$A$2:$A$2628,0),MATCH(CE$1,'C5 - Emissions methodology 2018'!$A$1:$K$1,0))</f>
        <v>Manufacturing</v>
      </c>
    </row>
    <row r="507" spans="1:83" x14ac:dyDescent="0.25">
      <c r="A507">
        <v>828138</v>
      </c>
      <c r="B507" t="s">
        <v>580</v>
      </c>
      <c r="C507" t="s">
        <v>59</v>
      </c>
      <c r="D507">
        <v>2010</v>
      </c>
      <c r="E507" t="s">
        <v>28</v>
      </c>
      <c r="F507" t="s">
        <v>23</v>
      </c>
      <c r="G507">
        <v>1990</v>
      </c>
      <c r="H507">
        <v>9000</v>
      </c>
      <c r="I507">
        <v>100</v>
      </c>
      <c r="J507">
        <v>2020</v>
      </c>
      <c r="K507">
        <v>38</v>
      </c>
      <c r="L507">
        <v>81</v>
      </c>
      <c r="M507">
        <v>2018</v>
      </c>
      <c r="N507">
        <v>6229.7999999999902</v>
      </c>
      <c r="O507" t="s">
        <v>24</v>
      </c>
      <c r="P507">
        <v>3.02536675365854</v>
      </c>
      <c r="Q507">
        <v>1</v>
      </c>
      <c r="R507" t="s">
        <v>25</v>
      </c>
      <c r="S507">
        <v>5580</v>
      </c>
      <c r="T507">
        <v>-1.11368485725649E-2</v>
      </c>
      <c r="U507">
        <v>9000</v>
      </c>
      <c r="V507">
        <v>8901.0642857142793</v>
      </c>
      <c r="W507">
        <v>8802.1285714285696</v>
      </c>
      <c r="X507">
        <v>8703.1928571428507</v>
      </c>
      <c r="Y507">
        <v>8604.2571428571391</v>
      </c>
      <c r="Z507">
        <v>8505.3214285714203</v>
      </c>
      <c r="AA507">
        <v>8406.3857142857105</v>
      </c>
      <c r="AB507">
        <v>8307.4500000000007</v>
      </c>
      <c r="AC507">
        <v>8208.51428571428</v>
      </c>
      <c r="AD507">
        <v>8109.5785714285703</v>
      </c>
      <c r="AE507">
        <v>8010.6428571428496</v>
      </c>
      <c r="AF507">
        <v>7911.7071428571398</v>
      </c>
      <c r="AG507">
        <v>7812.7714285714201</v>
      </c>
      <c r="AH507">
        <v>7713.8357142857103</v>
      </c>
      <c r="AI507">
        <v>7614.9</v>
      </c>
      <c r="AJ507">
        <v>7515.9642857142799</v>
      </c>
      <c r="AK507">
        <v>7417.0285714285701</v>
      </c>
      <c r="AL507">
        <v>7318.0928571428503</v>
      </c>
      <c r="AM507">
        <v>7219.1571428571397</v>
      </c>
      <c r="AN507">
        <v>7120.2214285714199</v>
      </c>
      <c r="AO507">
        <v>7021.2857142857101</v>
      </c>
      <c r="AP507">
        <v>6922.3499999999904</v>
      </c>
      <c r="AQ507">
        <v>6823.4142857142797</v>
      </c>
      <c r="AR507">
        <v>6724.4785714285699</v>
      </c>
      <c r="AS507">
        <v>6625.5428571428502</v>
      </c>
      <c r="AT507">
        <v>6526.6071428571404</v>
      </c>
      <c r="AU507">
        <v>6427.6714285714197</v>
      </c>
      <c r="AV507">
        <v>6328.7357142857099</v>
      </c>
      <c r="AW507">
        <v>6229.7999999999902</v>
      </c>
      <c r="AX507">
        <v>5904.9</v>
      </c>
      <c r="AY507">
        <v>5580</v>
      </c>
      <c r="AZ507">
        <v>5517.85638496508</v>
      </c>
      <c r="BA507">
        <v>5456.4048539605701</v>
      </c>
      <c r="BB507">
        <v>5395.6376993514004</v>
      </c>
      <c r="BC507">
        <v>5335.5472993412995</v>
      </c>
      <c r="BD507">
        <v>5276.12611701678</v>
      </c>
      <c r="BE507">
        <v>5217.3666994018104</v>
      </c>
      <c r="BF507">
        <v>5159.2616765230296</v>
      </c>
      <c r="BG507">
        <v>5101.8037604853498</v>
      </c>
      <c r="BH507">
        <v>5044.98574455789</v>
      </c>
      <c r="BI507">
        <v>4988.8005022699999</v>
      </c>
      <c r="BJ507">
        <v>4933.2409865174805</v>
      </c>
      <c r="BK507">
        <v>4878.3002286786596</v>
      </c>
      <c r="BL507">
        <v>4823.9713377403596</v>
      </c>
      <c r="BM507">
        <v>4770.2474994335498</v>
      </c>
      <c r="BN507">
        <v>4717.1219753787</v>
      </c>
      <c r="BO507">
        <v>4664.5881022405902</v>
      </c>
      <c r="BP507">
        <v>4612.63929089255</v>
      </c>
      <c r="BQ507">
        <v>4561.2690255900197</v>
      </c>
      <c r="BR507">
        <v>4510.4708631532903</v>
      </c>
      <c r="BS507">
        <v>4460.23843215939</v>
      </c>
      <c r="BT507">
        <v>4410.5654321428901</v>
      </c>
      <c r="BU507">
        <v>4361.4456328057304</v>
      </c>
      <c r="BV507">
        <v>4312.8728732357004</v>
      </c>
      <c r="BW507">
        <v>4264.8410611337504</v>
      </c>
      <c r="BX507">
        <v>4217.3441720498404</v>
      </c>
      <c r="BY507">
        <v>4170.3762486273399</v>
      </c>
      <c r="BZ507">
        <v>4123.93139985575</v>
      </c>
      <c r="CA507">
        <v>4078.00380033191</v>
      </c>
      <c r="CB507">
        <v>4032.5876895292699</v>
      </c>
      <c r="CC507">
        <v>3987.6773710753901</v>
      </c>
      <c r="CD507" s="8" t="b">
        <f>IF(ISNUMBER(VLOOKUP(A507,profiles_2021!A:A,1,FALSE)),TRUE,FALSE)</f>
        <v>1</v>
      </c>
      <c r="CE507" t="str">
        <f>INDEX('C5 - Emissions methodology 2018'!$A$2:$K$2628,MATCH($A507,'C5 - Emissions methodology 2018'!$A$2:$A$2628,0),MATCH(CE$1,'C5 - Emissions methodology 2018'!$A$1:$K$1,0))</f>
        <v>Manufacturing</v>
      </c>
    </row>
    <row r="508" spans="1:83" hidden="1" x14ac:dyDescent="0.25">
      <c r="A508">
        <v>20893</v>
      </c>
      <c r="B508" t="s">
        <v>581</v>
      </c>
      <c r="C508" t="s">
        <v>59</v>
      </c>
      <c r="D508">
        <v>2010</v>
      </c>
      <c r="E508" t="s">
        <v>28</v>
      </c>
      <c r="F508" t="s">
        <v>23</v>
      </c>
      <c r="G508">
        <v>1990</v>
      </c>
      <c r="H508">
        <v>137362</v>
      </c>
      <c r="I508">
        <v>100</v>
      </c>
      <c r="J508">
        <v>2020</v>
      </c>
      <c r="K508">
        <v>35.1</v>
      </c>
      <c r="L508">
        <v>100</v>
      </c>
      <c r="M508">
        <v>2017</v>
      </c>
      <c r="N508">
        <v>89147.937999999995</v>
      </c>
      <c r="O508" t="s">
        <v>24</v>
      </c>
      <c r="P508">
        <v>2.9963795898585399</v>
      </c>
      <c r="Q508">
        <v>1</v>
      </c>
      <c r="R508" t="s">
        <v>25</v>
      </c>
      <c r="S508">
        <v>89147.937999999995</v>
      </c>
      <c r="T508">
        <v>-1.11368485725649E-2</v>
      </c>
      <c r="U508">
        <v>137362</v>
      </c>
      <c r="V508">
        <v>135576.29399999999</v>
      </c>
      <c r="W508">
        <v>133790.58799999999</v>
      </c>
      <c r="X508">
        <v>132004.88200000001</v>
      </c>
      <c r="Y508">
        <v>130219.17600000001</v>
      </c>
      <c r="Z508">
        <v>128433.47</v>
      </c>
      <c r="AA508">
        <v>126647.764</v>
      </c>
      <c r="AB508">
        <v>124862.058</v>
      </c>
      <c r="AC508">
        <v>123076.352</v>
      </c>
      <c r="AD508">
        <v>121290.64599999999</v>
      </c>
      <c r="AE508">
        <v>119504.94</v>
      </c>
      <c r="AF508">
        <v>117719.234</v>
      </c>
      <c r="AG508">
        <v>115933.52800000001</v>
      </c>
      <c r="AH508">
        <v>114147.822</v>
      </c>
      <c r="AI508">
        <v>112362.11599999999</v>
      </c>
      <c r="AJ508">
        <v>110576.41</v>
      </c>
      <c r="AK508">
        <v>108790.704</v>
      </c>
      <c r="AL508">
        <v>107004.99800000001</v>
      </c>
      <c r="AM508">
        <v>105219.292</v>
      </c>
      <c r="AN508">
        <v>103433.586</v>
      </c>
      <c r="AO508">
        <v>101647.88</v>
      </c>
      <c r="AP508">
        <v>99862.173999999999</v>
      </c>
      <c r="AQ508">
        <v>98076.467999999993</v>
      </c>
      <c r="AR508">
        <v>96290.762000000002</v>
      </c>
      <c r="AS508">
        <v>94505.055999999997</v>
      </c>
      <c r="AT508">
        <v>92719.35</v>
      </c>
      <c r="AU508">
        <v>90933.644</v>
      </c>
      <c r="AV508">
        <v>89147.937999999995</v>
      </c>
      <c r="AW508">
        <v>89147.937999999995</v>
      </c>
      <c r="AX508">
        <v>89147.937999999995</v>
      </c>
      <c r="AY508">
        <v>89147.937999999995</v>
      </c>
      <c r="AZ508">
        <v>88155.110913937504</v>
      </c>
      <c r="BA508">
        <v>87173.340792791394</v>
      </c>
      <c r="BB508">
        <v>86202.504496817404</v>
      </c>
      <c r="BC508">
        <v>85242.4802576605</v>
      </c>
      <c r="BD508">
        <v>84293.147663081094</v>
      </c>
      <c r="BE508">
        <v>83354.387641852503</v>
      </c>
      <c r="BF508">
        <v>82426.082448826302</v>
      </c>
      <c r="BG508">
        <v>81508.115650164007</v>
      </c>
      <c r="BH508">
        <v>80600.372108733005</v>
      </c>
      <c r="BI508">
        <v>79702.737969665701</v>
      </c>
      <c r="BJ508">
        <v>78815.100646078703</v>
      </c>
      <c r="BK508">
        <v>77937.348804951893</v>
      </c>
      <c r="BL508">
        <v>77069.372353163897</v>
      </c>
      <c r="BM508">
        <v>76211.062423684096</v>
      </c>
      <c r="BN508">
        <v>75362.311361917295</v>
      </c>
      <c r="BO508">
        <v>74523.012712201104</v>
      </c>
      <c r="BP508">
        <v>73693.061204454003</v>
      </c>
      <c r="BQ508">
        <v>72872.352740971197</v>
      </c>
      <c r="BR508">
        <v>72060.784383368504</v>
      </c>
      <c r="BS508">
        <v>71258.254339670704</v>
      </c>
      <c r="BT508">
        <v>70464.661951544404</v>
      </c>
      <c r="BU508">
        <v>69679.907681673096</v>
      </c>
      <c r="BV508">
        <v>68903.893101271999</v>
      </c>
      <c r="BW508">
        <v>68136.520877742994</v>
      </c>
      <c r="BX508">
        <v>67377.694762466097</v>
      </c>
      <c r="BY508">
        <v>66627.319578727998</v>
      </c>
      <c r="BZ508">
        <v>65885.301209783895</v>
      </c>
      <c r="CA508">
        <v>65151.546587052697</v>
      </c>
      <c r="CB508">
        <v>64425.963678444197</v>
      </c>
      <c r="CC508">
        <v>63708.461476815799</v>
      </c>
      <c r="CD508" s="8" t="b">
        <f>IF(ISNUMBER(VLOOKUP(A508,profiles_2021!A:A,1,FALSE)),TRUE,FALSE)</f>
        <v>0</v>
      </c>
      <c r="CE508" t="str">
        <f>INDEX('C5 - Emissions methodology 2018'!$A$2:$K$2628,MATCH($A508,'C5 - Emissions methodology 2018'!$A$2:$A$2628,0),MATCH(CE$1,'C5 - Emissions methodology 2018'!$A$1:$K$1,0))</f>
        <v>Manufacturing</v>
      </c>
    </row>
    <row r="509" spans="1:83" x14ac:dyDescent="0.25">
      <c r="A509">
        <v>47919</v>
      </c>
      <c r="B509" t="s">
        <v>582</v>
      </c>
      <c r="C509" t="s">
        <v>84</v>
      </c>
      <c r="D509">
        <v>2017</v>
      </c>
      <c r="E509" t="s">
        <v>49</v>
      </c>
      <c r="F509" t="s">
        <v>50</v>
      </c>
      <c r="G509">
        <v>2016</v>
      </c>
      <c r="H509">
        <v>200</v>
      </c>
      <c r="I509">
        <v>85</v>
      </c>
      <c r="J509">
        <v>2027</v>
      </c>
      <c r="K509">
        <v>3</v>
      </c>
      <c r="L509">
        <v>95</v>
      </c>
      <c r="M509">
        <v>2017</v>
      </c>
      <c r="N509">
        <v>194.3</v>
      </c>
      <c r="O509" t="s">
        <v>24</v>
      </c>
      <c r="P509">
        <v>2.1987805078048801</v>
      </c>
      <c r="Q509">
        <v>1</v>
      </c>
      <c r="R509" t="s">
        <v>25</v>
      </c>
      <c r="S509">
        <v>194</v>
      </c>
      <c r="T509">
        <v>-1.11368485725649E-2</v>
      </c>
      <c r="AU509">
        <v>200</v>
      </c>
      <c r="AV509">
        <v>194.3</v>
      </c>
      <c r="AW509">
        <v>194.27</v>
      </c>
      <c r="AX509">
        <v>194.24</v>
      </c>
      <c r="AY509">
        <v>194.21</v>
      </c>
      <c r="AZ509">
        <v>194.18</v>
      </c>
      <c r="BA509">
        <v>194.15</v>
      </c>
      <c r="BB509">
        <v>194.12</v>
      </c>
      <c r="BC509">
        <v>194.09</v>
      </c>
      <c r="BD509">
        <v>194.06</v>
      </c>
      <c r="BE509">
        <v>194.03</v>
      </c>
      <c r="BF509">
        <v>194</v>
      </c>
      <c r="BG509">
        <v>191.839451376922</v>
      </c>
      <c r="BH509">
        <v>189.702964456693</v>
      </c>
      <c r="BI509">
        <v>187.59027126777201</v>
      </c>
      <c r="BJ509">
        <v>185.50110682297699</v>
      </c>
      <c r="BK509">
        <v>183.435209086246</v>
      </c>
      <c r="BL509">
        <v>181.392318939776</v>
      </c>
      <c r="BM509">
        <v>179.372180151517</v>
      </c>
      <c r="BN509">
        <v>177.374539343039</v>
      </c>
      <c r="BO509">
        <v>175.39914595774701</v>
      </c>
      <c r="BP509">
        <v>173.44575222945801</v>
      </c>
      <c r="BQ509">
        <v>171.51411315132401</v>
      </c>
      <c r="BR509">
        <v>169.60398644509999</v>
      </c>
      <c r="BS509">
        <v>167.71513253075801</v>
      </c>
      <c r="BT509">
        <v>165.84731449643499</v>
      </c>
      <c r="BU509">
        <v>164.000298068722</v>
      </c>
      <c r="BV509">
        <v>162.173851583275</v>
      </c>
      <c r="BW509">
        <v>160.36774595576199</v>
      </c>
      <c r="BX509">
        <v>158.581754653129</v>
      </c>
      <c r="BY509">
        <v>156.81565366518601</v>
      </c>
      <c r="BZ509">
        <v>155.069221476509</v>
      </c>
      <c r="CA509">
        <v>153.34223903865899</v>
      </c>
      <c r="CB509">
        <v>151.63448974270801</v>
      </c>
      <c r="CC509">
        <v>149.94575939206501</v>
      </c>
      <c r="CD509" s="8" t="b">
        <f>IF(ISNUMBER(VLOOKUP(A509,profiles_2021!A:A,1,FALSE)),TRUE,FALSE)</f>
        <v>1</v>
      </c>
      <c r="CE509" t="str">
        <f>INDEX('C5 - Emissions methodology 2018'!$A$2:$K$2628,MATCH($A509,'C5 - Emissions methodology 2018'!$A$2:$A$2628,0),MATCH(CE$1,'C5 - Emissions methodology 2018'!$A$1:$K$1,0))</f>
        <v>Manufacturing</v>
      </c>
    </row>
    <row r="510" spans="1:83" hidden="1" x14ac:dyDescent="0.25">
      <c r="A510">
        <v>20945</v>
      </c>
      <c r="B510" t="s">
        <v>583</v>
      </c>
      <c r="C510" t="s">
        <v>59</v>
      </c>
      <c r="D510">
        <v>2018</v>
      </c>
      <c r="E510" t="s">
        <v>22</v>
      </c>
      <c r="F510" t="s">
        <v>23</v>
      </c>
      <c r="G510">
        <v>2013</v>
      </c>
      <c r="H510">
        <v>103411</v>
      </c>
      <c r="I510">
        <v>100</v>
      </c>
      <c r="J510">
        <v>2030</v>
      </c>
      <c r="K510">
        <v>34</v>
      </c>
      <c r="L510">
        <v>53</v>
      </c>
      <c r="M510">
        <v>2018</v>
      </c>
      <c r="N510">
        <v>84882</v>
      </c>
      <c r="O510" t="s">
        <v>45</v>
      </c>
      <c r="P510">
        <v>2.9902542435390198</v>
      </c>
      <c r="Q510">
        <v>1</v>
      </c>
      <c r="R510" t="s">
        <v>25</v>
      </c>
      <c r="S510">
        <v>68251.259999999995</v>
      </c>
      <c r="T510">
        <v>-1.11368485725649E-2</v>
      </c>
      <c r="AR510">
        <v>103411</v>
      </c>
      <c r="AS510">
        <v>99705.2</v>
      </c>
      <c r="AT510">
        <v>95999.4</v>
      </c>
      <c r="AU510">
        <v>92293.6</v>
      </c>
      <c r="AV510">
        <v>88587.8</v>
      </c>
      <c r="AW510">
        <v>84882</v>
      </c>
      <c r="AX510">
        <v>83496.104999999996</v>
      </c>
      <c r="AY510">
        <v>82110.209999999905</v>
      </c>
      <c r="AZ510">
        <v>80724.315000000002</v>
      </c>
      <c r="BA510">
        <v>79338.42</v>
      </c>
      <c r="BB510">
        <v>77952.524999999994</v>
      </c>
      <c r="BC510">
        <v>76566.63</v>
      </c>
      <c r="BD510">
        <v>75180.735000000001</v>
      </c>
      <c r="BE510">
        <v>73794.84</v>
      </c>
      <c r="BF510">
        <v>72408.944999999905</v>
      </c>
      <c r="BG510">
        <v>71023.049999999901</v>
      </c>
      <c r="BH510">
        <v>69637.154999999999</v>
      </c>
      <c r="BI510">
        <v>68251.259999999995</v>
      </c>
      <c r="BJ510">
        <v>67491.156052493199</v>
      </c>
      <c r="BK510">
        <v>66739.517267549207</v>
      </c>
      <c r="BL510">
        <v>65996.249369934507</v>
      </c>
      <c r="BM510">
        <v>65261.259134344298</v>
      </c>
      <c r="BN510">
        <v>64534.454373710199</v>
      </c>
      <c r="BO510">
        <v>63815.743927636999</v>
      </c>
      <c r="BP510">
        <v>63105.037650969403</v>
      </c>
      <c r="BQ510">
        <v>62402.246402484503</v>
      </c>
      <c r="BR510">
        <v>61707.282033712203</v>
      </c>
      <c r="BS510">
        <v>61020.057377878104</v>
      </c>
      <c r="BT510">
        <v>60340.486238971498</v>
      </c>
      <c r="BU510">
        <v>59668.483380933103</v>
      </c>
      <c r="BV510">
        <v>59003.964516965098</v>
      </c>
      <c r="BW510">
        <v>58346.846298958597</v>
      </c>
      <c r="BX510">
        <v>57697.0463070404</v>
      </c>
      <c r="BY510">
        <v>57054.483039234598</v>
      </c>
      <c r="BZ510">
        <v>56419.0759012407</v>
      </c>
      <c r="CA510">
        <v>55790.745196324497</v>
      </c>
      <c r="CB510">
        <v>55169.412115322499</v>
      </c>
      <c r="CC510">
        <v>54554.998726756698</v>
      </c>
      <c r="CD510" s="8" t="b">
        <f>IF(ISNUMBER(VLOOKUP(A510,profiles_2021!A:A,1,FALSE)),TRUE,FALSE)</f>
        <v>0</v>
      </c>
      <c r="CE510" t="str">
        <f>INDEX('C5 - Emissions methodology 2018'!$A$2:$K$2628,MATCH($A510,'C5 - Emissions methodology 2018'!$A$2:$A$2628,0),MATCH(CE$1,'C5 - Emissions methodology 2018'!$A$1:$K$1,0))</f>
        <v>Manufacturing</v>
      </c>
    </row>
    <row r="511" spans="1:83" hidden="1" x14ac:dyDescent="0.25">
      <c r="A511">
        <v>31324</v>
      </c>
      <c r="B511" t="s">
        <v>584</v>
      </c>
      <c r="C511" t="s">
        <v>92</v>
      </c>
      <c r="D511">
        <v>2016</v>
      </c>
      <c r="E511" t="s">
        <v>32</v>
      </c>
      <c r="F511" t="s">
        <v>33</v>
      </c>
      <c r="G511">
        <v>2016</v>
      </c>
      <c r="H511">
        <v>7135</v>
      </c>
      <c r="I511">
        <v>100</v>
      </c>
      <c r="J511">
        <v>2020</v>
      </c>
      <c r="K511">
        <v>100</v>
      </c>
      <c r="L511">
        <v>0</v>
      </c>
      <c r="M511">
        <v>2017</v>
      </c>
      <c r="N511">
        <v>7135</v>
      </c>
      <c r="O511" t="s">
        <v>24</v>
      </c>
      <c r="P511">
        <v>3.3153665671585402</v>
      </c>
      <c r="Q511">
        <v>1</v>
      </c>
      <c r="R511" t="s">
        <v>25</v>
      </c>
      <c r="S511">
        <v>0</v>
      </c>
      <c r="T511">
        <v>-1.11368485725649E-2</v>
      </c>
      <c r="AU511">
        <v>7135</v>
      </c>
      <c r="AV511">
        <v>7135</v>
      </c>
      <c r="AW511">
        <v>4756.6666666666597</v>
      </c>
      <c r="AX511">
        <v>2378.3333333333298</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s="8" t="b">
        <f>IF(ISNUMBER(VLOOKUP(A511,profiles_2021!A:A,1,FALSE)),TRUE,FALSE)</f>
        <v>0</v>
      </c>
      <c r="CE511" t="str">
        <f>INDEX('C5 - Emissions methodology 2018'!$A$2:$K$2628,MATCH($A511,'C5 - Emissions methodology 2018'!$A$2:$A$2628,0),MATCH(CE$1,'C5 - Emissions methodology 2018'!$A$1:$K$1,0))</f>
        <v>Retail</v>
      </c>
    </row>
    <row r="512" spans="1:83" x14ac:dyDescent="0.25">
      <c r="A512">
        <v>20917</v>
      </c>
      <c r="B512" t="s">
        <v>585</v>
      </c>
      <c r="C512" t="s">
        <v>27</v>
      </c>
      <c r="D512">
        <v>2006</v>
      </c>
      <c r="E512" t="s">
        <v>28</v>
      </c>
      <c r="F512" t="s">
        <v>23</v>
      </c>
      <c r="G512">
        <v>2005</v>
      </c>
      <c r="H512">
        <v>1943203</v>
      </c>
      <c r="I512">
        <v>100</v>
      </c>
      <c r="J512">
        <v>2017</v>
      </c>
      <c r="K512">
        <v>22</v>
      </c>
      <c r="L512">
        <v>100</v>
      </c>
      <c r="M512">
        <v>2017</v>
      </c>
      <c r="N512">
        <v>1515698.34</v>
      </c>
      <c r="O512" t="s">
        <v>24</v>
      </c>
      <c r="P512">
        <v>2.86409675932439</v>
      </c>
      <c r="Q512">
        <v>1</v>
      </c>
      <c r="R512" t="s">
        <v>25</v>
      </c>
      <c r="S512">
        <v>1515698.34</v>
      </c>
      <c r="T512">
        <v>-1.11368485725649E-2</v>
      </c>
      <c r="AJ512">
        <v>1943203</v>
      </c>
      <c r="AK512">
        <v>1907577.6116666601</v>
      </c>
      <c r="AL512">
        <v>1871952.2233333299</v>
      </c>
      <c r="AM512">
        <v>1836326.835</v>
      </c>
      <c r="AN512">
        <v>1800701.44666666</v>
      </c>
      <c r="AO512">
        <v>1765076.0583333301</v>
      </c>
      <c r="AP512">
        <v>1729450.67</v>
      </c>
      <c r="AQ512">
        <v>1693825.28166666</v>
      </c>
      <c r="AR512">
        <v>1658199.8933333301</v>
      </c>
      <c r="AS512">
        <v>1622574.5049999999</v>
      </c>
      <c r="AT512">
        <v>1586949.1166666599</v>
      </c>
      <c r="AU512">
        <v>1551323.72833333</v>
      </c>
      <c r="AV512">
        <v>1515698.34</v>
      </c>
      <c r="AW512">
        <v>1498818.23710573</v>
      </c>
      <c r="AX512">
        <v>1482126.1253612801</v>
      </c>
      <c r="AY512">
        <v>1465619.9111376901</v>
      </c>
      <c r="AZ512">
        <v>1449297.52412241</v>
      </c>
      <c r="BA512">
        <v>1433156.91705967</v>
      </c>
      <c r="BB512">
        <v>1417196.06549365</v>
      </c>
      <c r="BC512">
        <v>1401412.9675146099</v>
      </c>
      <c r="BD512">
        <v>1385805.64350778</v>
      </c>
      <c r="BE512">
        <v>1370372.1359050199</v>
      </c>
      <c r="BF512">
        <v>1355110.5089393901</v>
      </c>
      <c r="BG512">
        <v>1340018.8484022401</v>
      </c>
      <c r="BH512">
        <v>1325095.2614032</v>
      </c>
      <c r="BI512">
        <v>1310337.8761327299</v>
      </c>
      <c r="BJ512">
        <v>1295744.8416273401</v>
      </c>
      <c r="BK512">
        <v>1281314.32753746</v>
      </c>
      <c r="BL512">
        <v>1267044.5238978099</v>
      </c>
      <c r="BM512">
        <v>1252933.6409004701</v>
      </c>
      <c r="BN512">
        <v>1238979.9086702799</v>
      </c>
      <c r="BO512">
        <v>1225181.5770429701</v>
      </c>
      <c r="BP512">
        <v>1211536.91534555</v>
      </c>
      <c r="BQ512">
        <v>1198044.2121792701</v>
      </c>
      <c r="BR512">
        <v>1184701.7752050001</v>
      </c>
      <c r="BS512">
        <v>1171507.9309308899</v>
      </c>
      <c r="BT512">
        <v>1158461.02450255</v>
      </c>
      <c r="BU512">
        <v>1145559.4194954501</v>
      </c>
      <c r="BV512">
        <v>1132801.4977096501</v>
      </c>
      <c r="BW512">
        <v>1120185.6589668901</v>
      </c>
      <c r="BX512">
        <v>1107710.32090981</v>
      </c>
      <c r="BY512">
        <v>1095373.9188035701</v>
      </c>
      <c r="BZ512">
        <v>1083174.90533952</v>
      </c>
      <c r="CA512">
        <v>1071111.75044115</v>
      </c>
      <c r="CB512">
        <v>1059182.9410721899</v>
      </c>
      <c r="CC512">
        <v>1047386.98104683</v>
      </c>
      <c r="CD512" s="8" t="b">
        <f>IF(ISNUMBER(VLOOKUP(A512,profiles_2021!A:A,1,FALSE)),TRUE,FALSE)</f>
        <v>1</v>
      </c>
      <c r="CE512" t="str">
        <f>INDEX('C5 - Emissions methodology 2018'!$A$2:$K$2628,MATCH($A512,'C5 - Emissions methodology 2018'!$A$2:$A$2628,0),MATCH(CE$1,'C5 - Emissions methodology 2018'!$A$1:$K$1,0))</f>
        <v>Hospitality</v>
      </c>
    </row>
    <row r="513" spans="1:83" hidden="1" x14ac:dyDescent="0.25">
      <c r="A513">
        <v>33241</v>
      </c>
      <c r="B513" t="s">
        <v>586</v>
      </c>
      <c r="C513" t="s">
        <v>27</v>
      </c>
      <c r="D513">
        <v>2008</v>
      </c>
      <c r="E513" t="s">
        <v>28</v>
      </c>
      <c r="F513" t="s">
        <v>23</v>
      </c>
      <c r="G513">
        <v>2008</v>
      </c>
      <c r="H513">
        <v>978.35</v>
      </c>
      <c r="I513">
        <v>100</v>
      </c>
      <c r="J513">
        <v>2020</v>
      </c>
      <c r="K513">
        <v>45</v>
      </c>
      <c r="L513">
        <v>100</v>
      </c>
      <c r="M513">
        <v>2017</v>
      </c>
      <c r="N513">
        <v>538.09249999999997</v>
      </c>
      <c r="O513" t="s">
        <v>24</v>
      </c>
      <c r="P513">
        <v>3.0953659514935401</v>
      </c>
      <c r="Q513">
        <v>1</v>
      </c>
      <c r="R513" t="s">
        <v>25</v>
      </c>
      <c r="S513">
        <v>538.09249999999997</v>
      </c>
      <c r="T513">
        <v>-1.11368485725649E-2</v>
      </c>
      <c r="AM513">
        <v>978.35</v>
      </c>
      <c r="AN513">
        <v>929.4325</v>
      </c>
      <c r="AO513">
        <v>880.51499999999999</v>
      </c>
      <c r="AP513">
        <v>831.59749999999997</v>
      </c>
      <c r="AQ513">
        <v>782.68</v>
      </c>
      <c r="AR513">
        <v>733.76250000000005</v>
      </c>
      <c r="AS513">
        <v>684.84500000000003</v>
      </c>
      <c r="AT513">
        <v>635.92750000000001</v>
      </c>
      <c r="AU513">
        <v>587.01</v>
      </c>
      <c r="AV513">
        <v>538.09249999999997</v>
      </c>
      <c r="AW513">
        <v>538.09249999999997</v>
      </c>
      <c r="AX513">
        <v>538.09249999999997</v>
      </c>
      <c r="AY513">
        <v>538.09249999999997</v>
      </c>
      <c r="AZ513">
        <v>532.09984530946701</v>
      </c>
      <c r="BA513">
        <v>526.17392990677001</v>
      </c>
      <c r="BB513">
        <v>520.31401052656702</v>
      </c>
      <c r="BC513">
        <v>514.51935218114795</v>
      </c>
      <c r="BD513">
        <v>508.78922806825301</v>
      </c>
      <c r="BE513">
        <v>503.122919479904</v>
      </c>
      <c r="BF513">
        <v>497.51971571227</v>
      </c>
      <c r="BG513">
        <v>491.97891397651699</v>
      </c>
      <c r="BH513">
        <v>486.49981931066498</v>
      </c>
      <c r="BI513">
        <v>481.08174449242199</v>
      </c>
      <c r="BJ513">
        <v>475.724009952985</v>
      </c>
      <c r="BK513">
        <v>470.425943691805</v>
      </c>
      <c r="BL513">
        <v>465.18688119230302</v>
      </c>
      <c r="BM513">
        <v>460.00616533852099</v>
      </c>
      <c r="BN513">
        <v>454.88314633269999</v>
      </c>
      <c r="BO513">
        <v>449.81718161378001</v>
      </c>
      <c r="BP513">
        <v>444.80763577681</v>
      </c>
      <c r="BQ513">
        <v>439.85388049324303</v>
      </c>
      <c r="BR513">
        <v>434.95529443213502</v>
      </c>
      <c r="BS513">
        <v>430.11126318220897</v>
      </c>
      <c r="BT513">
        <v>425.321179174794</v>
      </c>
      <c r="BU513">
        <v>420.584441607619</v>
      </c>
      <c r="BV513">
        <v>415.90045636945803</v>
      </c>
      <c r="BW513">
        <v>411.268635965611</v>
      </c>
      <c r="BX513">
        <v>406.688399444217</v>
      </c>
      <c r="BY513">
        <v>402.15917232338802</v>
      </c>
      <c r="BZ513">
        <v>397.68038651915401</v>
      </c>
      <c r="CA513">
        <v>393.25148027421102</v>
      </c>
      <c r="CB513">
        <v>388.87189808746001</v>
      </c>
      <c r="CC513">
        <v>384.54109064433402</v>
      </c>
      <c r="CD513" s="8" t="b">
        <f>IF(ISNUMBER(VLOOKUP(A513,profiles_2021!A:A,1,FALSE)),TRUE,FALSE)</f>
        <v>0</v>
      </c>
      <c r="CE513" t="str">
        <f>INDEX('C5 - Emissions methodology 2018'!$A$2:$K$2628,MATCH($A513,'C5 - Emissions methodology 2018'!$A$2:$A$2628,0),MATCH(CE$1,'C5 - Emissions methodology 2018'!$A$1:$K$1,0))</f>
        <v>Retail</v>
      </c>
    </row>
    <row r="514" spans="1:83" hidden="1" x14ac:dyDescent="0.25">
      <c r="A514">
        <v>22194</v>
      </c>
      <c r="B514" t="s">
        <v>587</v>
      </c>
      <c r="C514" t="s">
        <v>59</v>
      </c>
      <c r="D514">
        <v>1990</v>
      </c>
      <c r="E514" t="s">
        <v>28</v>
      </c>
      <c r="F514" t="s">
        <v>23</v>
      </c>
      <c r="G514">
        <v>1990</v>
      </c>
      <c r="H514">
        <v>640000</v>
      </c>
      <c r="I514">
        <v>100</v>
      </c>
      <c r="J514">
        <v>2020</v>
      </c>
      <c r="K514">
        <v>20</v>
      </c>
      <c r="L514">
        <v>50</v>
      </c>
      <c r="M514">
        <v>2018</v>
      </c>
      <c r="N514">
        <v>576000</v>
      </c>
      <c r="O514" t="s">
        <v>24</v>
      </c>
      <c r="P514">
        <v>2.8454298536585401</v>
      </c>
      <c r="Q514">
        <v>1</v>
      </c>
      <c r="R514" t="s">
        <v>25</v>
      </c>
      <c r="S514">
        <v>512000</v>
      </c>
      <c r="T514">
        <v>-1.11368485725649E-2</v>
      </c>
      <c r="U514">
        <v>640000</v>
      </c>
      <c r="V514">
        <v>637714.28571428498</v>
      </c>
      <c r="W514">
        <v>635428.57142857101</v>
      </c>
      <c r="X514">
        <v>633142.85714285704</v>
      </c>
      <c r="Y514">
        <v>630857.14285714203</v>
      </c>
      <c r="Z514">
        <v>628571.42857142806</v>
      </c>
      <c r="AA514">
        <v>626285.71428571397</v>
      </c>
      <c r="AB514">
        <v>624000</v>
      </c>
      <c r="AC514">
        <v>621714.28571428498</v>
      </c>
      <c r="AD514">
        <v>619428.57142857101</v>
      </c>
      <c r="AE514">
        <v>617142.85714285704</v>
      </c>
      <c r="AF514">
        <v>614857.14285714203</v>
      </c>
      <c r="AG514">
        <v>612571.42857142806</v>
      </c>
      <c r="AH514">
        <v>610285.71428571397</v>
      </c>
      <c r="AI514">
        <v>608000</v>
      </c>
      <c r="AJ514">
        <v>605714.28571428498</v>
      </c>
      <c r="AK514">
        <v>603428.57142857101</v>
      </c>
      <c r="AL514">
        <v>601142.85714285704</v>
      </c>
      <c r="AM514">
        <v>598857.14285714203</v>
      </c>
      <c r="AN514">
        <v>596571.42857142806</v>
      </c>
      <c r="AO514">
        <v>594285.71428571397</v>
      </c>
      <c r="AP514">
        <v>592000</v>
      </c>
      <c r="AQ514">
        <v>589714.28571428498</v>
      </c>
      <c r="AR514">
        <v>587428.57142857101</v>
      </c>
      <c r="AS514">
        <v>585142.85714285704</v>
      </c>
      <c r="AT514">
        <v>582857.14285714203</v>
      </c>
      <c r="AU514">
        <v>580571.42857142806</v>
      </c>
      <c r="AV514">
        <v>578285.71428571397</v>
      </c>
      <c r="AW514">
        <v>576000</v>
      </c>
      <c r="AX514">
        <v>544000</v>
      </c>
      <c r="AY514">
        <v>512000</v>
      </c>
      <c r="AZ514">
        <v>506297.93353084603</v>
      </c>
      <c r="BA514">
        <v>500659.37011251098</v>
      </c>
      <c r="BB514">
        <v>495083.60252113198</v>
      </c>
      <c r="BC514">
        <v>489569.93140909402</v>
      </c>
      <c r="BD514">
        <v>484117.66521731002</v>
      </c>
      <c r="BE514">
        <v>478726.120088481</v>
      </c>
      <c r="BF514">
        <v>473394.619781324</v>
      </c>
      <c r="BG514">
        <v>468122.495585753</v>
      </c>
      <c r="BH514">
        <v>462909.08623900299</v>
      </c>
      <c r="BI514">
        <v>457753.73784269497</v>
      </c>
      <c r="BJ514">
        <v>452655.80378081498</v>
      </c>
      <c r="BK514">
        <v>447614.64463861601</v>
      </c>
      <c r="BL514">
        <v>442629.62812241301</v>
      </c>
      <c r="BM514">
        <v>437700.12898028299</v>
      </c>
      <c r="BN514">
        <v>432825.528923637</v>
      </c>
      <c r="BO514">
        <v>428005.21654967399</v>
      </c>
      <c r="BP514">
        <v>423238.58726469299</v>
      </c>
      <c r="BQ514">
        <v>418525.04320825997</v>
      </c>
      <c r="BR514">
        <v>413863.99317822303</v>
      </c>
      <c r="BS514">
        <v>409254.85255656001</v>
      </c>
      <c r="BT514">
        <v>404697.04323605</v>
      </c>
      <c r="BU514">
        <v>400189.993547766</v>
      </c>
      <c r="BV514">
        <v>395733.13818936801</v>
      </c>
      <c r="BW514">
        <v>391325.91815420799</v>
      </c>
      <c r="BX514">
        <v>386967.78066120401</v>
      </c>
      <c r="BY514">
        <v>382658.17908551899</v>
      </c>
      <c r="BZ514">
        <v>378396.57288999</v>
      </c>
      <c r="CA514">
        <v>374182.42755733698</v>
      </c>
      <c r="CB514">
        <v>370015.21452311601</v>
      </c>
      <c r="CC514">
        <v>365894.41110942699</v>
      </c>
      <c r="CD514" s="8" t="b">
        <f>IF(ISNUMBER(VLOOKUP(A514,profiles_2021!A:A,1,FALSE)),TRUE,FALSE)</f>
        <v>0</v>
      </c>
      <c r="CE514" t="str">
        <f>INDEX('C5 - Emissions methodology 2018'!$A$2:$K$2628,MATCH($A514,'C5 - Emissions methodology 2018'!$A$2:$A$2628,0),MATCH(CE$1,'C5 - Emissions methodology 2018'!$A$1:$K$1,0))</f>
        <v>Materials</v>
      </c>
    </row>
    <row r="515" spans="1:83" hidden="1" x14ac:dyDescent="0.25">
      <c r="A515">
        <v>828454</v>
      </c>
      <c r="B515" t="s">
        <v>588</v>
      </c>
      <c r="C515" t="s">
        <v>84</v>
      </c>
      <c r="D515">
        <v>2017</v>
      </c>
      <c r="E515" t="s">
        <v>44</v>
      </c>
      <c r="F515" t="s">
        <v>33</v>
      </c>
      <c r="G515">
        <v>2016</v>
      </c>
      <c r="H515">
        <v>862</v>
      </c>
      <c r="I515">
        <v>100</v>
      </c>
      <c r="J515">
        <v>2023</v>
      </c>
      <c r="K515">
        <v>1</v>
      </c>
      <c r="L515">
        <v>7</v>
      </c>
      <c r="M515">
        <v>2017</v>
      </c>
      <c r="N515">
        <v>861.39659999999901</v>
      </c>
      <c r="O515" t="s">
        <v>24</v>
      </c>
      <c r="P515">
        <v>2.3268293544926801</v>
      </c>
      <c r="Q515">
        <v>1</v>
      </c>
      <c r="R515" t="s">
        <v>25</v>
      </c>
      <c r="S515">
        <v>853.38</v>
      </c>
      <c r="T515">
        <v>-1.11368485725649E-2</v>
      </c>
      <c r="AU515">
        <v>862</v>
      </c>
      <c r="AV515">
        <v>861.39659999999901</v>
      </c>
      <c r="AW515">
        <v>860.06049999999902</v>
      </c>
      <c r="AX515">
        <v>858.72439999999995</v>
      </c>
      <c r="AY515">
        <v>857.38829999999996</v>
      </c>
      <c r="AZ515">
        <v>856.05219999999997</v>
      </c>
      <c r="BA515">
        <v>854.71609999999998</v>
      </c>
      <c r="BB515">
        <v>853.38</v>
      </c>
      <c r="BC515">
        <v>843.876036165144</v>
      </c>
      <c r="BD515">
        <v>834.47791653635704</v>
      </c>
      <c r="BE515">
        <v>825.18446234274199</v>
      </c>
      <c r="BF515">
        <v>815.99450794119696</v>
      </c>
      <c r="BG515">
        <v>806.90690067021205</v>
      </c>
      <c r="BH515">
        <v>797.92050070529001</v>
      </c>
      <c r="BI515">
        <v>789.03418091598996</v>
      </c>
      <c r="BJ515">
        <v>780.24682672455106</v>
      </c>
      <c r="BK515">
        <v>771.55733596609502</v>
      </c>
      <c r="BL515">
        <v>762.96461875038904</v>
      </c>
      <c r="BM515">
        <v>754.46759732514101</v>
      </c>
      <c r="BN515">
        <v>746.06520594082394</v>
      </c>
      <c r="BO515">
        <v>737.75639071700198</v>
      </c>
      <c r="BP515">
        <v>729.54010951014504</v>
      </c>
      <c r="BQ515">
        <v>721.41533178291797</v>
      </c>
      <c r="BR515">
        <v>713.38103847492505</v>
      </c>
      <c r="BS515">
        <v>705.43622187488995</v>
      </c>
      <c r="BT515">
        <v>697.57988549426705</v>
      </c>
      <c r="BU515">
        <v>689.81104394224997</v>
      </c>
      <c r="BV515">
        <v>682.12872280218301</v>
      </c>
      <c r="BW515">
        <v>674.53195850933798</v>
      </c>
      <c r="BX515">
        <v>667.019798230064</v>
      </c>
      <c r="BY515">
        <v>659.59129974227301</v>
      </c>
      <c r="BZ515">
        <v>652.24553131726202</v>
      </c>
      <c r="CA515">
        <v>644.98157160284904</v>
      </c>
      <c r="CB515">
        <v>637.79850950781304</v>
      </c>
      <c r="CC515">
        <v>630.69544408761703</v>
      </c>
      <c r="CD515" s="8" t="b">
        <f>IF(ISNUMBER(VLOOKUP(A515,profiles_2021!A:A,1,FALSE)),TRUE,FALSE)</f>
        <v>0</v>
      </c>
      <c r="CE515" t="str">
        <f>INDEX('C5 - Emissions methodology 2018'!$A$2:$K$2628,MATCH($A515,'C5 - Emissions methodology 2018'!$A$2:$A$2628,0),MATCH(CE$1,'C5 - Emissions methodology 2018'!$A$1:$K$1,0))</f>
        <v>Manufacturing</v>
      </c>
    </row>
    <row r="516" spans="1:83" x14ac:dyDescent="0.25">
      <c r="A516">
        <v>21063</v>
      </c>
      <c r="B516" t="s">
        <v>589</v>
      </c>
      <c r="C516" t="s">
        <v>27</v>
      </c>
      <c r="D516">
        <v>2016</v>
      </c>
      <c r="E516" t="s">
        <v>22</v>
      </c>
      <c r="F516" t="s">
        <v>23</v>
      </c>
      <c r="G516">
        <v>2015</v>
      </c>
      <c r="H516">
        <v>180200</v>
      </c>
      <c r="I516">
        <v>100</v>
      </c>
      <c r="J516">
        <v>2020</v>
      </c>
      <c r="K516">
        <v>20</v>
      </c>
      <c r="L516">
        <v>2.2599999999999998</v>
      </c>
      <c r="M516">
        <v>2017</v>
      </c>
      <c r="N516">
        <v>176136</v>
      </c>
      <c r="O516" t="s">
        <v>24</v>
      </c>
      <c r="P516">
        <v>2.8453838737585402</v>
      </c>
      <c r="Q516">
        <v>1</v>
      </c>
      <c r="R516" t="s">
        <v>25</v>
      </c>
      <c r="S516">
        <v>144160</v>
      </c>
      <c r="T516">
        <v>-1.11368485725649E-2</v>
      </c>
      <c r="AT516">
        <v>180200</v>
      </c>
      <c r="AU516">
        <v>178168</v>
      </c>
      <c r="AV516">
        <v>176136</v>
      </c>
      <c r="AW516">
        <v>165477.33333333299</v>
      </c>
      <c r="AX516">
        <v>154818.66666666599</v>
      </c>
      <c r="AY516">
        <v>144160</v>
      </c>
      <c r="AZ516">
        <v>142554.51190977899</v>
      </c>
      <c r="BA516">
        <v>140966.90389730301</v>
      </c>
      <c r="BB516">
        <v>139396.976834856</v>
      </c>
      <c r="BC516">
        <v>137844.533812373</v>
      </c>
      <c r="BD516">
        <v>136309.380112749</v>
      </c>
      <c r="BE516">
        <v>134791.32318741301</v>
      </c>
      <c r="BF516">
        <v>133290.17263217899</v>
      </c>
      <c r="BG516">
        <v>131805.74016336299</v>
      </c>
      <c r="BH516">
        <v>130337.839594169</v>
      </c>
      <c r="BI516">
        <v>128886.286811333</v>
      </c>
      <c r="BJ516">
        <v>127450.89975203499</v>
      </c>
      <c r="BK516">
        <v>126031.49838106</v>
      </c>
      <c r="BL516">
        <v>124627.904668217</v>
      </c>
      <c r="BM516">
        <v>123239.942566011</v>
      </c>
      <c r="BN516">
        <v>121867.437987561</v>
      </c>
      <c r="BO516">
        <v>120510.218784767</v>
      </c>
      <c r="BP516">
        <v>119168.11472671499</v>
      </c>
      <c r="BQ516">
        <v>117840.957478325</v>
      </c>
      <c r="BR516">
        <v>116528.580579243</v>
      </c>
      <c r="BS516">
        <v>115230.819422956</v>
      </c>
      <c r="BT516">
        <v>113947.51123615001</v>
      </c>
      <c r="BU516">
        <v>112678.495058292</v>
      </c>
      <c r="BV516">
        <v>111423.611721444</v>
      </c>
      <c r="BW516">
        <v>110182.70383029401</v>
      </c>
      <c r="BX516">
        <v>108955.61574242001</v>
      </c>
      <c r="BY516">
        <v>107742.19354876599</v>
      </c>
      <c r="BZ516">
        <v>106542.285054337</v>
      </c>
      <c r="CA516">
        <v>105355.739759112</v>
      </c>
      <c r="CB516">
        <v>104182.408839164</v>
      </c>
      <c r="CC516">
        <v>103022.145127998</v>
      </c>
      <c r="CD516" s="8" t="b">
        <f>IF(ISNUMBER(VLOOKUP(A516,profiles_2021!A:A,1,FALSE)),TRUE,FALSE)</f>
        <v>1</v>
      </c>
      <c r="CE516" t="str">
        <f>INDEX('C5 - Emissions methodology 2018'!$A$2:$K$2628,MATCH($A516,'C5 - Emissions methodology 2018'!$A$2:$A$2628,0),MATCH(CE$1,'C5 - Emissions methodology 2018'!$A$1:$K$1,0))</f>
        <v>Biotech, health care &amp; pharma</v>
      </c>
    </row>
    <row r="517" spans="1:83" hidden="1" x14ac:dyDescent="0.25">
      <c r="A517">
        <v>41437</v>
      </c>
      <c r="B517" t="s">
        <v>590</v>
      </c>
      <c r="C517" t="s">
        <v>208</v>
      </c>
      <c r="D517">
        <v>2017</v>
      </c>
      <c r="E517" t="s">
        <v>28</v>
      </c>
      <c r="F517" t="s">
        <v>23</v>
      </c>
      <c r="G517">
        <v>2017</v>
      </c>
      <c r="H517">
        <v>736379.5</v>
      </c>
      <c r="I517">
        <v>99.9</v>
      </c>
      <c r="J517">
        <v>2025</v>
      </c>
      <c r="K517">
        <v>17</v>
      </c>
      <c r="L517">
        <v>0</v>
      </c>
      <c r="M517">
        <v>2017</v>
      </c>
      <c r="N517">
        <v>736379.5</v>
      </c>
      <c r="O517" t="s">
        <v>45</v>
      </c>
      <c r="P517">
        <v>2.8168785159987801</v>
      </c>
      <c r="Q517">
        <v>1</v>
      </c>
      <c r="R517" t="s">
        <v>25</v>
      </c>
      <c r="S517">
        <v>611194.98499999999</v>
      </c>
      <c r="T517">
        <v>-1.11368485725649E-2</v>
      </c>
      <c r="AV517">
        <v>736379.5</v>
      </c>
      <c r="AW517">
        <v>720731.43562500004</v>
      </c>
      <c r="AX517">
        <v>705083.37124999997</v>
      </c>
      <c r="AY517">
        <v>689435.30687500001</v>
      </c>
      <c r="AZ517">
        <v>673787.242499999</v>
      </c>
      <c r="BA517">
        <v>658139.17812499998</v>
      </c>
      <c r="BB517">
        <v>642491.11375000002</v>
      </c>
      <c r="BC517">
        <v>626843.04937499994</v>
      </c>
      <c r="BD517">
        <v>611194.98499999999</v>
      </c>
      <c r="BE517">
        <v>604388.19900374301</v>
      </c>
      <c r="BF517">
        <v>597657.21915239398</v>
      </c>
      <c r="BG517">
        <v>591001.20120439294</v>
      </c>
      <c r="BH517">
        <v>584419.31032037595</v>
      </c>
      <c r="BI517">
        <v>577910.720958455</v>
      </c>
      <c r="BJ517">
        <v>571474.61677067901</v>
      </c>
      <c r="BK517">
        <v>565110.19050063903</v>
      </c>
      <c r="BL517">
        <v>558816.64388222003</v>
      </c>
      <c r="BM517">
        <v>552593.18753947504</v>
      </c>
      <c r="BN517">
        <v>546439.04088761704</v>
      </c>
      <c r="BO517">
        <v>540353.43203511403</v>
      </c>
      <c r="BP517">
        <v>534335.59768687305</v>
      </c>
      <c r="BQ517">
        <v>528384.78304850298</v>
      </c>
      <c r="BR517">
        <v>522500.24173164502</v>
      </c>
      <c r="BS517">
        <v>516681.235660351</v>
      </c>
      <c r="BT517">
        <v>510927.03497851599</v>
      </c>
      <c r="BU517">
        <v>505236.91795833001</v>
      </c>
      <c r="BV517">
        <v>499610.17090975901</v>
      </c>
      <c r="BW517">
        <v>494046.08809102402</v>
      </c>
      <c r="BX517">
        <v>488543.971620086</v>
      </c>
      <c r="BY517">
        <v>483103.131387114</v>
      </c>
      <c r="BZ517">
        <v>477722.88496792299</v>
      </c>
      <c r="CA517">
        <v>472402.55753838702</v>
      </c>
      <c r="CB517">
        <v>467141.48178978899</v>
      </c>
      <c r="CC517">
        <v>461938.99784513301</v>
      </c>
      <c r="CD517" s="8" t="b">
        <f>IF(ISNUMBER(VLOOKUP(A517,profiles_2021!A:A,1,FALSE)),TRUE,FALSE)</f>
        <v>0</v>
      </c>
      <c r="CE517">
        <f>INDEX('C5 - Emissions methodology 2018'!$A$2:$K$2628,MATCH($A517,'C5 - Emissions methodology 2018'!$A$2:$A$2628,0),MATCH(CE$1,'C5 - Emissions methodology 2018'!$A$1:$K$1,0))</f>
        <v>0</v>
      </c>
    </row>
    <row r="518" spans="1:83" x14ac:dyDescent="0.25">
      <c r="A518">
        <v>135</v>
      </c>
      <c r="B518" t="s">
        <v>591</v>
      </c>
      <c r="C518" t="s">
        <v>41</v>
      </c>
      <c r="D518">
        <v>2016</v>
      </c>
      <c r="E518" t="s">
        <v>49</v>
      </c>
      <c r="F518" t="s">
        <v>50</v>
      </c>
      <c r="G518">
        <v>2016</v>
      </c>
      <c r="H518">
        <v>3370</v>
      </c>
      <c r="I518">
        <v>100</v>
      </c>
      <c r="J518">
        <v>2019</v>
      </c>
      <c r="K518">
        <v>100</v>
      </c>
      <c r="L518">
        <v>30</v>
      </c>
      <c r="M518">
        <v>2017</v>
      </c>
      <c r="N518">
        <v>2359</v>
      </c>
      <c r="O518" t="s">
        <v>24</v>
      </c>
      <c r="P518">
        <v>3.31487838578049</v>
      </c>
      <c r="Q518">
        <v>1</v>
      </c>
      <c r="R518" t="s">
        <v>592</v>
      </c>
      <c r="S518">
        <v>0</v>
      </c>
      <c r="T518">
        <v>-1.11368485725649E-2</v>
      </c>
      <c r="AU518">
        <v>3370</v>
      </c>
      <c r="AV518">
        <v>2359</v>
      </c>
      <c r="AW518">
        <v>1179.5</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s="8" t="b">
        <f>IF(ISNUMBER(VLOOKUP(A518,profiles_2021!A:A,1,FALSE)),TRUE,FALSE)</f>
        <v>1</v>
      </c>
      <c r="CE518" t="str">
        <f>INDEX('C5 - Emissions methodology 2018'!$A$2:$K$2628,MATCH($A518,'C5 - Emissions methodology 2018'!$A$2:$A$2628,0),MATCH(CE$1,'C5 - Emissions methodology 2018'!$A$1:$K$1,0))</f>
        <v>Services</v>
      </c>
    </row>
    <row r="519" spans="1:83" x14ac:dyDescent="0.25">
      <c r="A519">
        <v>154</v>
      </c>
      <c r="B519" t="s">
        <v>593</v>
      </c>
      <c r="C519" t="s">
        <v>36</v>
      </c>
      <c r="D519">
        <v>2017</v>
      </c>
      <c r="E519" t="s">
        <v>22</v>
      </c>
      <c r="F519" t="s">
        <v>23</v>
      </c>
      <c r="G519">
        <v>2017</v>
      </c>
      <c r="H519">
        <v>1228540</v>
      </c>
      <c r="I519">
        <v>100</v>
      </c>
      <c r="J519">
        <v>2030</v>
      </c>
      <c r="K519">
        <v>16</v>
      </c>
      <c r="L519">
        <v>0</v>
      </c>
      <c r="M519">
        <v>2017</v>
      </c>
      <c r="N519">
        <v>1228540</v>
      </c>
      <c r="O519" t="s">
        <v>45</v>
      </c>
      <c r="P519">
        <v>2.81036675643902</v>
      </c>
      <c r="Q519">
        <v>1</v>
      </c>
      <c r="R519" t="s">
        <v>592</v>
      </c>
      <c r="S519">
        <v>1031973.6</v>
      </c>
      <c r="T519">
        <v>-1.11368485725649E-2</v>
      </c>
      <c r="AV519">
        <v>1228540</v>
      </c>
      <c r="AW519">
        <v>1213419.5076923</v>
      </c>
      <c r="AX519">
        <v>1198299.01538461</v>
      </c>
      <c r="AY519">
        <v>1183178.5230769201</v>
      </c>
      <c r="AZ519">
        <v>1168058.0307692301</v>
      </c>
      <c r="BA519">
        <v>1152937.5384615301</v>
      </c>
      <c r="BB519">
        <v>1137817.0461538399</v>
      </c>
      <c r="BC519">
        <v>1122696.5538461499</v>
      </c>
      <c r="BD519">
        <v>1107576.06153846</v>
      </c>
      <c r="BE519">
        <v>1092455.56923076</v>
      </c>
      <c r="BF519">
        <v>1077335.07692307</v>
      </c>
      <c r="BG519">
        <v>1062214.58461538</v>
      </c>
      <c r="BH519">
        <v>1047094.0923076899</v>
      </c>
      <c r="BI519">
        <v>1031973.6</v>
      </c>
      <c r="BJ519">
        <v>1020480.6662859099</v>
      </c>
      <c r="BK519">
        <v>1009115.72763425</v>
      </c>
      <c r="BL519">
        <v>997877.35858340201</v>
      </c>
      <c r="BM519">
        <v>986764.14954686805</v>
      </c>
      <c r="BN519">
        <v>975774.70663652802</v>
      </c>
      <c r="BO519">
        <v>964907.65148777806</v>
      </c>
      <c r="BP519">
        <v>954161.62108664995</v>
      </c>
      <c r="BQ519">
        <v>943535.26759885496</v>
      </c>
      <c r="BR519">
        <v>933027.25820073194</v>
      </c>
      <c r="BS519">
        <v>922636.27491207502</v>
      </c>
      <c r="BT519">
        <v>912361.01443082397</v>
      </c>
      <c r="BU519">
        <v>902200.18796959601</v>
      </c>
      <c r="BV519">
        <v>892152.52109403897</v>
      </c>
      <c r="BW519">
        <v>882216.75356298196</v>
      </c>
      <c r="BX519">
        <v>872391.639170371</v>
      </c>
      <c r="BY519">
        <v>862675.94558895903</v>
      </c>
      <c r="BZ519">
        <v>853068.45421574102</v>
      </c>
      <c r="CA519">
        <v>843567.96001910802</v>
      </c>
      <c r="CB519">
        <v>834173.27138770802</v>
      </c>
      <c r="CC519">
        <v>824883.20998098201</v>
      </c>
      <c r="CD519" s="8" t="b">
        <f>IF(ISNUMBER(VLOOKUP(A519,profiles_2021!A:A,1,FALSE)),TRUE,FALSE)</f>
        <v>1</v>
      </c>
      <c r="CE519" t="str">
        <f>INDEX('C5 - Emissions methodology 2018'!$A$2:$K$2628,MATCH($A519,'C5 - Emissions methodology 2018'!$A$2:$A$2628,0),MATCH(CE$1,'C5 - Emissions methodology 2018'!$A$1:$K$1,0))</f>
        <v>Infrastructure</v>
      </c>
    </row>
    <row r="520" spans="1:83" x14ac:dyDescent="0.25">
      <c r="A520">
        <v>313</v>
      </c>
      <c r="B520" t="s">
        <v>594</v>
      </c>
      <c r="C520" t="s">
        <v>92</v>
      </c>
      <c r="D520">
        <v>2016</v>
      </c>
      <c r="E520" t="s">
        <v>32</v>
      </c>
      <c r="F520" t="s">
        <v>33</v>
      </c>
      <c r="G520">
        <v>2016</v>
      </c>
      <c r="H520">
        <v>494363</v>
      </c>
      <c r="I520">
        <v>100</v>
      </c>
      <c r="J520">
        <v>2017</v>
      </c>
      <c r="K520">
        <v>52</v>
      </c>
      <c r="L520">
        <v>100</v>
      </c>
      <c r="M520">
        <v>2017</v>
      </c>
      <c r="N520">
        <v>237294.24</v>
      </c>
      <c r="O520" t="s">
        <v>24</v>
      </c>
      <c r="P520">
        <v>2.8339518753243902</v>
      </c>
      <c r="Q520">
        <v>1</v>
      </c>
      <c r="R520" t="s">
        <v>592</v>
      </c>
      <c r="S520">
        <v>237294.24</v>
      </c>
      <c r="T520">
        <v>-1.11368485725649E-2</v>
      </c>
      <c r="AU520">
        <v>494363</v>
      </c>
      <c r="AV520">
        <v>237294.24</v>
      </c>
      <c r="AW520">
        <v>234651.529981978</v>
      </c>
      <c r="AX520">
        <v>232038.25142524799</v>
      </c>
      <c r="AY520">
        <v>229454.076556082</v>
      </c>
      <c r="AZ520">
        <v>226898.68125111901</v>
      </c>
      <c r="BA520">
        <v>224371.744996711</v>
      </c>
      <c r="BB520">
        <v>221872.95084872001</v>
      </c>
      <c r="BC520">
        <v>219401.98539277</v>
      </c>
      <c r="BD520">
        <v>216958.53870492999</v>
      </c>
      <c r="BE520">
        <v>214542.30431284901</v>
      </c>
      <c r="BF520">
        <v>212152.97915730701</v>
      </c>
      <c r="BG520">
        <v>209790.26355421401</v>
      </c>
      <c r="BH520">
        <v>207453.861157012</v>
      </c>
      <c r="BI520">
        <v>205143.478919513</v>
      </c>
      <c r="BJ520">
        <v>202858.82705913699</v>
      </c>
      <c r="BK520">
        <v>200599.619020571</v>
      </c>
      <c r="BL520">
        <v>198365.571439825</v>
      </c>
      <c r="BM520">
        <v>196156.40410868899</v>
      </c>
      <c r="BN520">
        <v>193971.839939592</v>
      </c>
      <c r="BO520">
        <v>191811.60493084299</v>
      </c>
      <c r="BP520">
        <v>189675.428132267</v>
      </c>
      <c r="BQ520">
        <v>187563.041611222</v>
      </c>
      <c r="BR520">
        <v>185474.18041898799</v>
      </c>
      <c r="BS520">
        <v>183408.582557541</v>
      </c>
      <c r="BT520">
        <v>181365.988946689</v>
      </c>
      <c r="BU520">
        <v>179346.14339157601</v>
      </c>
      <c r="BV520">
        <v>177348.79255055101</v>
      </c>
      <c r="BW520">
        <v>175373.68590338799</v>
      </c>
      <c r="BX520">
        <v>173420.575719869</v>
      </c>
      <c r="BY520">
        <v>171489.21702871</v>
      </c>
      <c r="BZ520">
        <v>169579.36758683401</v>
      </c>
      <c r="CA520">
        <v>167690.78784898799</v>
      </c>
      <c r="CB520">
        <v>165823.24093769901</v>
      </c>
      <c r="CC520">
        <v>163976.49261356401</v>
      </c>
      <c r="CD520" s="8" t="b">
        <f>IF(ISNUMBER(VLOOKUP(A520,profiles_2021!A:A,1,FALSE)),TRUE,FALSE)</f>
        <v>1</v>
      </c>
      <c r="CE520" t="str">
        <f>INDEX('C5 - Emissions methodology 2018'!$A$2:$K$2628,MATCH($A520,'C5 - Emissions methodology 2018'!$A$2:$A$2628,0),MATCH(CE$1,'C5 - Emissions methodology 2018'!$A$1:$K$1,0))</f>
        <v>Power generation</v>
      </c>
    </row>
    <row r="521" spans="1:83" hidden="1" x14ac:dyDescent="0.25">
      <c r="A521">
        <v>258</v>
      </c>
      <c r="B521" t="s">
        <v>595</v>
      </c>
      <c r="C521" t="s">
        <v>59</v>
      </c>
      <c r="D521">
        <v>2012</v>
      </c>
      <c r="E521" t="s">
        <v>28</v>
      </c>
      <c r="F521" t="s">
        <v>23</v>
      </c>
      <c r="G521">
        <v>2010</v>
      </c>
      <c r="H521">
        <v>3466980</v>
      </c>
      <c r="I521">
        <v>100</v>
      </c>
      <c r="J521">
        <v>2050</v>
      </c>
      <c r="K521">
        <v>100</v>
      </c>
      <c r="L521">
        <v>8.1999999999999993</v>
      </c>
      <c r="M521">
        <v>2018</v>
      </c>
      <c r="N521">
        <v>3182687.64</v>
      </c>
      <c r="O521" t="s">
        <v>24</v>
      </c>
      <c r="P521">
        <v>3.6603466980000001</v>
      </c>
      <c r="Q521">
        <v>1</v>
      </c>
      <c r="R521" t="s">
        <v>592</v>
      </c>
      <c r="S521">
        <v>0</v>
      </c>
      <c r="T521">
        <v>-1.11368485725649E-2</v>
      </c>
      <c r="AO521">
        <v>3466980</v>
      </c>
      <c r="AP521">
        <v>3431443.4550000001</v>
      </c>
      <c r="AQ521">
        <v>3395906.91</v>
      </c>
      <c r="AR521">
        <v>3360370.3650000002</v>
      </c>
      <c r="AS521">
        <v>3324833.82</v>
      </c>
      <c r="AT521">
        <v>3289297.2749999999</v>
      </c>
      <c r="AU521">
        <v>3253760.73</v>
      </c>
      <c r="AV521">
        <v>3218224.1850000001</v>
      </c>
      <c r="AW521">
        <v>3182687.64</v>
      </c>
      <c r="AX521">
        <v>3083228.6512500001</v>
      </c>
      <c r="AY521">
        <v>2983769.6625000001</v>
      </c>
      <c r="AZ521">
        <v>2884310.6737500001</v>
      </c>
      <c r="BA521">
        <v>2784851.6850000001</v>
      </c>
      <c r="BB521">
        <v>2685392.69625</v>
      </c>
      <c r="BC521">
        <v>2585933.7075</v>
      </c>
      <c r="BD521">
        <v>2486474.71875</v>
      </c>
      <c r="BE521">
        <v>2387015.73</v>
      </c>
      <c r="BF521">
        <v>2287556.74125</v>
      </c>
      <c r="BG521">
        <v>2188097.7524999999</v>
      </c>
      <c r="BH521">
        <v>2088638.7637499999</v>
      </c>
      <c r="BI521">
        <v>1989179.7749999999</v>
      </c>
      <c r="BJ521">
        <v>1889720.7862499999</v>
      </c>
      <c r="BK521">
        <v>1790261.7975000001</v>
      </c>
      <c r="BL521">
        <v>1690802.8087500001</v>
      </c>
      <c r="BM521">
        <v>1591343.82</v>
      </c>
      <c r="BN521">
        <v>1491884.83125</v>
      </c>
      <c r="BO521">
        <v>1392425.8425</v>
      </c>
      <c r="BP521">
        <v>1292966.85375</v>
      </c>
      <c r="BQ521">
        <v>1193507.865</v>
      </c>
      <c r="BR521">
        <v>1094048.87625</v>
      </c>
      <c r="BS521">
        <v>994589.88749999995</v>
      </c>
      <c r="BT521">
        <v>895130.89875000005</v>
      </c>
      <c r="BU521">
        <v>795671.91</v>
      </c>
      <c r="BV521">
        <v>696212.92125000001</v>
      </c>
      <c r="BW521">
        <v>596753.9325</v>
      </c>
      <c r="BX521">
        <v>497294.94374999998</v>
      </c>
      <c r="BY521">
        <v>397835.95500000002</v>
      </c>
      <c r="BZ521">
        <v>298376.96625</v>
      </c>
      <c r="CA521">
        <v>198917.97750000001</v>
      </c>
      <c r="CB521">
        <v>99458.988750000004</v>
      </c>
      <c r="CC521">
        <v>0</v>
      </c>
      <c r="CD521" s="8" t="b">
        <f>IF(ISNUMBER(VLOOKUP(A521,profiles_2021!A:A,1,FALSE)),TRUE,FALSE)</f>
        <v>0</v>
      </c>
      <c r="CE521" t="str">
        <f>INDEX('C5 - Emissions methodology 2018'!$A$2:$K$2628,MATCH($A521,'C5 - Emissions methodology 2018'!$A$2:$A$2628,0),MATCH(CE$1,'C5 - Emissions methodology 2018'!$A$1:$K$1,0))</f>
        <v>Retail</v>
      </c>
    </row>
    <row r="522" spans="1:83" hidden="1" x14ac:dyDescent="0.25">
      <c r="A522">
        <v>372</v>
      </c>
      <c r="B522" t="s">
        <v>596</v>
      </c>
      <c r="C522" t="s">
        <v>211</v>
      </c>
      <c r="D522">
        <v>2015</v>
      </c>
      <c r="E522" t="s">
        <v>28</v>
      </c>
      <c r="F522" t="s">
        <v>23</v>
      </c>
      <c r="G522">
        <v>2014</v>
      </c>
      <c r="H522">
        <v>2475491</v>
      </c>
      <c r="I522">
        <v>100</v>
      </c>
      <c r="J522">
        <v>2020</v>
      </c>
      <c r="K522">
        <v>5</v>
      </c>
      <c r="L522">
        <v>33</v>
      </c>
      <c r="M522">
        <v>2017</v>
      </c>
      <c r="N522">
        <v>2434645.3985000001</v>
      </c>
      <c r="O522" t="s">
        <v>24</v>
      </c>
      <c r="P522">
        <v>2.6956134027585401</v>
      </c>
      <c r="Q522">
        <v>1</v>
      </c>
      <c r="R522" t="s">
        <v>592</v>
      </c>
      <c r="S522">
        <v>2351716.4500000002</v>
      </c>
      <c r="T522">
        <v>-1.11368485725649E-2</v>
      </c>
      <c r="AS522">
        <v>2475491</v>
      </c>
      <c r="AT522">
        <v>2461875.7995000002</v>
      </c>
      <c r="AU522">
        <v>2448260.5989999999</v>
      </c>
      <c r="AV522">
        <v>2434645.3985000001</v>
      </c>
      <c r="AW522">
        <v>2407002.4156666598</v>
      </c>
      <c r="AX522">
        <v>2379359.4328333298</v>
      </c>
      <c r="AY522">
        <v>2351716.4500000002</v>
      </c>
      <c r="AZ522">
        <v>2325525.7400107398</v>
      </c>
      <c r="BA522">
        <v>2299626.7119926298</v>
      </c>
      <c r="BB522">
        <v>2274016.1175277499</v>
      </c>
      <c r="BC522">
        <v>2248690.7443752699</v>
      </c>
      <c r="BD522">
        <v>2223647.4160686298</v>
      </c>
      <c r="BE522">
        <v>2198882.9915171</v>
      </c>
      <c r="BF522">
        <v>2174394.36461179</v>
      </c>
      <c r="BG522">
        <v>2150178.4638360702</v>
      </c>
      <c r="BH522">
        <v>2126232.25188033</v>
      </c>
      <c r="BI522">
        <v>2102552.72526104</v>
      </c>
      <c r="BJ522">
        <v>2079136.9139439701</v>
      </c>
      <c r="BK522">
        <v>2055981.88097175</v>
      </c>
      <c r="BL522">
        <v>2033084.7220954299</v>
      </c>
      <c r="BM522">
        <v>2010442.5654102601</v>
      </c>
      <c r="BN522">
        <v>1988052.57099544</v>
      </c>
      <c r="BO522">
        <v>1965911.93055797</v>
      </c>
      <c r="BP522">
        <v>1944017.8670803499</v>
      </c>
      <c r="BQ522">
        <v>1922367.6344723101</v>
      </c>
      <c r="BR522">
        <v>1900958.5172263901</v>
      </c>
      <c r="BS522">
        <v>1879787.8300773201</v>
      </c>
      <c r="BT522">
        <v>1858852.9176651901</v>
      </c>
      <c r="BU522">
        <v>1838151.1542024901</v>
      </c>
      <c r="BV522">
        <v>1817679.94314465</v>
      </c>
      <c r="BW522">
        <v>1797436.7168644599</v>
      </c>
      <c r="BX522">
        <v>1777418.9363299699</v>
      </c>
      <c r="BY522">
        <v>1757624.0907860501</v>
      </c>
      <c r="BZ522">
        <v>1738049.6974394801</v>
      </c>
      <c r="CA522">
        <v>1718693.3011475001</v>
      </c>
      <c r="CB522">
        <v>1699552.47410994</v>
      </c>
      <c r="CC522">
        <v>1680624.8155646501</v>
      </c>
      <c r="CD522" s="8" t="b">
        <f>IF(ISNUMBER(VLOOKUP(A522,profiles_2021!A:A,1,FALSE)),TRUE,FALSE)</f>
        <v>0</v>
      </c>
      <c r="CE522" t="str">
        <f>INDEX('C5 - Emissions methodology 2018'!$A$2:$K$2628,MATCH($A522,'C5 - Emissions methodology 2018'!$A$2:$A$2628,0),MATCH(CE$1,'C5 - Emissions methodology 2018'!$A$1:$K$1,0))</f>
        <v>Materials</v>
      </c>
    </row>
    <row r="523" spans="1:83" hidden="1" x14ac:dyDescent="0.25">
      <c r="A523">
        <v>399</v>
      </c>
      <c r="B523" t="s">
        <v>597</v>
      </c>
      <c r="C523" t="s">
        <v>59</v>
      </c>
      <c r="D523">
        <v>2016</v>
      </c>
      <c r="E523" t="s">
        <v>28</v>
      </c>
      <c r="F523" t="s">
        <v>23</v>
      </c>
      <c r="G523">
        <v>2013</v>
      </c>
      <c r="H523">
        <v>2180195.7000000002</v>
      </c>
      <c r="I523">
        <v>100</v>
      </c>
      <c r="J523">
        <v>2050</v>
      </c>
      <c r="K523">
        <v>100</v>
      </c>
      <c r="L523">
        <v>0</v>
      </c>
      <c r="M523">
        <v>2018</v>
      </c>
      <c r="N523">
        <v>2180195.7000000002</v>
      </c>
      <c r="O523" t="s">
        <v>24</v>
      </c>
      <c r="P523">
        <v>3.6602180195699998</v>
      </c>
      <c r="Q523">
        <v>1</v>
      </c>
      <c r="R523" t="s">
        <v>592</v>
      </c>
      <c r="S523">
        <v>0</v>
      </c>
      <c r="T523">
        <v>-1.11368485725649E-2</v>
      </c>
      <c r="AR523">
        <v>2180195.7000000002</v>
      </c>
      <c r="AS523">
        <v>2180195.7000000002</v>
      </c>
      <c r="AT523">
        <v>2180195.7000000002</v>
      </c>
      <c r="AU523">
        <v>2180195.7000000002</v>
      </c>
      <c r="AV523">
        <v>2180195.7000000002</v>
      </c>
      <c r="AW523">
        <v>2180195.7000000002</v>
      </c>
      <c r="AX523">
        <v>2112064.5843750001</v>
      </c>
      <c r="AY523">
        <v>2043933.46875</v>
      </c>
      <c r="AZ523">
        <v>1975802.3531249999</v>
      </c>
      <c r="BA523">
        <v>1907671.2375</v>
      </c>
      <c r="BB523">
        <v>1839540.121875</v>
      </c>
      <c r="BC523">
        <v>1771409.0062500001</v>
      </c>
      <c r="BD523">
        <v>1703277.890625</v>
      </c>
      <c r="BE523">
        <v>1635146.7749999999</v>
      </c>
      <c r="BF523">
        <v>1567015.659375</v>
      </c>
      <c r="BG523">
        <v>1498884.54375</v>
      </c>
      <c r="BH523">
        <v>1430753.4281250001</v>
      </c>
      <c r="BI523">
        <v>1362622.3125</v>
      </c>
      <c r="BJ523">
        <v>1294491.1968749999</v>
      </c>
      <c r="BK523">
        <v>1226360.08125</v>
      </c>
      <c r="BL523">
        <v>1158228.965625</v>
      </c>
      <c r="BM523">
        <v>1090097.8500000001</v>
      </c>
      <c r="BN523">
        <v>1021966.734375</v>
      </c>
      <c r="BO523">
        <v>953835.61875000002</v>
      </c>
      <c r="BP523">
        <v>885704.50312500005</v>
      </c>
      <c r="BQ523">
        <v>817573.38749999995</v>
      </c>
      <c r="BR523">
        <v>749442.27187499998</v>
      </c>
      <c r="BS523">
        <v>681311.15625</v>
      </c>
      <c r="BT523">
        <v>613180.04062500002</v>
      </c>
      <c r="BU523">
        <v>545048.92500000005</v>
      </c>
      <c r="BV523">
        <v>476917.80937500001</v>
      </c>
      <c r="BW523">
        <v>408786.69374999998</v>
      </c>
      <c r="BX523">
        <v>340655.578125</v>
      </c>
      <c r="BY523">
        <v>272524.46249999898</v>
      </c>
      <c r="BZ523">
        <v>204393.34687499999</v>
      </c>
      <c r="CA523">
        <v>136262.23124999899</v>
      </c>
      <c r="CB523">
        <v>68131.115625000093</v>
      </c>
      <c r="CC523">
        <v>0</v>
      </c>
      <c r="CD523" s="8" t="b">
        <f>IF(ISNUMBER(VLOOKUP(A523,profiles_2021!A:A,1,FALSE)),TRUE,FALSE)</f>
        <v>0</v>
      </c>
      <c r="CE523" t="str">
        <f>INDEX('C5 - Emissions methodology 2018'!$A$2:$K$2628,MATCH($A523,'C5 - Emissions methodology 2018'!$A$2:$A$2628,0),MATCH(CE$1,'C5 - Emissions methodology 2018'!$A$1:$K$1,0))</f>
        <v>Manufacturing</v>
      </c>
    </row>
    <row r="524" spans="1:83" hidden="1" x14ac:dyDescent="0.25">
      <c r="A524">
        <v>462</v>
      </c>
      <c r="B524" t="s">
        <v>598</v>
      </c>
      <c r="C524" t="s">
        <v>41</v>
      </c>
      <c r="D524">
        <v>2017</v>
      </c>
      <c r="E524" t="s">
        <v>22</v>
      </c>
      <c r="F524" t="s">
        <v>23</v>
      </c>
      <c r="G524">
        <v>2012</v>
      </c>
      <c r="H524">
        <v>4700000</v>
      </c>
      <c r="I524">
        <v>100</v>
      </c>
      <c r="J524">
        <v>2050</v>
      </c>
      <c r="K524">
        <v>100</v>
      </c>
      <c r="L524">
        <v>13</v>
      </c>
      <c r="M524">
        <v>2017</v>
      </c>
      <c r="N524">
        <v>4089000</v>
      </c>
      <c r="O524" t="s">
        <v>24</v>
      </c>
      <c r="P524">
        <v>3.6604700000000001</v>
      </c>
      <c r="Q524">
        <v>1</v>
      </c>
      <c r="R524" t="s">
        <v>592</v>
      </c>
      <c r="S524">
        <v>0</v>
      </c>
      <c r="T524">
        <v>-1.11368485725649E-2</v>
      </c>
      <c r="AQ524">
        <v>4700000</v>
      </c>
      <c r="AR524">
        <v>4577800</v>
      </c>
      <c r="AS524">
        <v>4455600</v>
      </c>
      <c r="AT524">
        <v>4333400</v>
      </c>
      <c r="AU524">
        <v>4211200</v>
      </c>
      <c r="AV524">
        <v>4089000</v>
      </c>
      <c r="AW524">
        <v>3965090.9090908999</v>
      </c>
      <c r="AX524">
        <v>3841181.81818181</v>
      </c>
      <c r="AY524">
        <v>3717272.7272727201</v>
      </c>
      <c r="AZ524">
        <v>3593363.6363636302</v>
      </c>
      <c r="BA524">
        <v>3469454.5454545398</v>
      </c>
      <c r="BB524">
        <v>3345545.4545454499</v>
      </c>
      <c r="BC524">
        <v>3221636.36363636</v>
      </c>
      <c r="BD524">
        <v>3097727.2727272701</v>
      </c>
      <c r="BE524">
        <v>2973818.1818181798</v>
      </c>
      <c r="BF524">
        <v>2849909.0909090899</v>
      </c>
      <c r="BG524">
        <v>2726000</v>
      </c>
      <c r="BH524">
        <v>2602090.9090908999</v>
      </c>
      <c r="BI524">
        <v>2478181.81818181</v>
      </c>
      <c r="BJ524">
        <v>2354272.7272727201</v>
      </c>
      <c r="BK524">
        <v>2230363.6363636302</v>
      </c>
      <c r="BL524">
        <v>2106454.5454545398</v>
      </c>
      <c r="BM524">
        <v>1982545.4545454499</v>
      </c>
      <c r="BN524">
        <v>1858636.36363636</v>
      </c>
      <c r="BO524">
        <v>1734727.2727272699</v>
      </c>
      <c r="BP524">
        <v>1610818.18181818</v>
      </c>
      <c r="BQ524">
        <v>1486909.0909090899</v>
      </c>
      <c r="BR524">
        <v>1363000</v>
      </c>
      <c r="BS524">
        <v>1239090.9090909001</v>
      </c>
      <c r="BT524">
        <v>1115181.81818181</v>
      </c>
      <c r="BU524">
        <v>991272.72727272694</v>
      </c>
      <c r="BV524">
        <v>867363.636363636</v>
      </c>
      <c r="BW524">
        <v>743454.54545454495</v>
      </c>
      <c r="BX524">
        <v>619545.45454545401</v>
      </c>
      <c r="BY524">
        <v>495636.36363636301</v>
      </c>
      <c r="BZ524">
        <v>371727.27272727201</v>
      </c>
      <c r="CA524">
        <v>247818.18181818101</v>
      </c>
      <c r="CB524">
        <v>123909.09090908999</v>
      </c>
      <c r="CC524">
        <v>0</v>
      </c>
      <c r="CD524" s="8" t="b">
        <f>IF(ISNUMBER(VLOOKUP(A524,profiles_2021!A:A,1,FALSE)),TRUE,FALSE)</f>
        <v>0</v>
      </c>
      <c r="CE524" t="str">
        <f>INDEX('C5 - Emissions methodology 2018'!$A$2:$K$2628,MATCH($A524,'C5 - Emissions methodology 2018'!$A$2:$A$2628,0),MATCH(CE$1,'C5 - Emissions methodology 2018'!$A$1:$K$1,0))</f>
        <v>Materials</v>
      </c>
    </row>
    <row r="525" spans="1:83" x14ac:dyDescent="0.25">
      <c r="A525">
        <v>716</v>
      </c>
      <c r="B525" t="s">
        <v>599</v>
      </c>
      <c r="C525" t="s">
        <v>27</v>
      </c>
      <c r="D525">
        <v>2013</v>
      </c>
      <c r="E525" t="s">
        <v>28</v>
      </c>
      <c r="F525" t="s">
        <v>23</v>
      </c>
      <c r="G525">
        <v>2012</v>
      </c>
      <c r="H525">
        <v>385000</v>
      </c>
      <c r="I525">
        <v>94</v>
      </c>
      <c r="J525">
        <v>2020</v>
      </c>
      <c r="K525">
        <v>10</v>
      </c>
      <c r="L525">
        <v>90</v>
      </c>
      <c r="M525">
        <v>2017</v>
      </c>
      <c r="N525">
        <v>350350</v>
      </c>
      <c r="O525" t="s">
        <v>24</v>
      </c>
      <c r="P525">
        <v>2.6854043536585399</v>
      </c>
      <c r="Q525">
        <v>1</v>
      </c>
      <c r="R525" t="s">
        <v>592</v>
      </c>
      <c r="S525">
        <v>346500</v>
      </c>
      <c r="T525">
        <v>-1.11368485725649E-2</v>
      </c>
      <c r="AQ525">
        <v>385000</v>
      </c>
      <c r="AR525">
        <v>378070</v>
      </c>
      <c r="AS525">
        <v>371140</v>
      </c>
      <c r="AT525">
        <v>364210</v>
      </c>
      <c r="AU525">
        <v>357280</v>
      </c>
      <c r="AV525">
        <v>350350</v>
      </c>
      <c r="AW525">
        <v>349066.66666666599</v>
      </c>
      <c r="AX525">
        <v>347783.33333333302</v>
      </c>
      <c r="AY525">
        <v>346500</v>
      </c>
      <c r="AZ525">
        <v>342641.08196960599</v>
      </c>
      <c r="BA525">
        <v>338825.14012497099</v>
      </c>
      <c r="BB525">
        <v>335051.69584682101</v>
      </c>
      <c r="BC525">
        <v>331320.27584619401</v>
      </c>
      <c r="BD525">
        <v>327630.41210507398</v>
      </c>
      <c r="BE525">
        <v>323981.64181769302</v>
      </c>
      <c r="BF525">
        <v>320373.50733247801</v>
      </c>
      <c r="BG525">
        <v>316805.55609465501</v>
      </c>
      <c r="BH525">
        <v>313277.34058948199</v>
      </c>
      <c r="BI525">
        <v>309788.41828612098</v>
      </c>
      <c r="BJ525">
        <v>306338.35158213403</v>
      </c>
      <c r="BK525">
        <v>302926.707748594</v>
      </c>
      <c r="BL525">
        <v>299553.05887581297</v>
      </c>
      <c r="BM525">
        <v>296216.98181966401</v>
      </c>
      <c r="BN525">
        <v>292918.05814851599</v>
      </c>
      <c r="BO525">
        <v>289655.87409074599</v>
      </c>
      <c r="BP525">
        <v>286430.02048284397</v>
      </c>
      <c r="BQ525">
        <v>283240.09271808999</v>
      </c>
      <c r="BR525">
        <v>280085.69069580903</v>
      </c>
      <c r="BS525">
        <v>276966.41877118801</v>
      </c>
      <c r="BT525">
        <v>273881.885705647</v>
      </c>
      <c r="BU525">
        <v>270831.70461777499</v>
      </c>
      <c r="BV525">
        <v>267815.49293479702</v>
      </c>
      <c r="BW525">
        <v>264832.87234459497</v>
      </c>
      <c r="BX525">
        <v>261883.46874825601</v>
      </c>
      <c r="BY525">
        <v>258966.91221314899</v>
      </c>
      <c r="BZ525">
        <v>256082.83692652601</v>
      </c>
      <c r="CA525">
        <v>253230.88114964301</v>
      </c>
      <c r="CB525">
        <v>250410.68717238199</v>
      </c>
      <c r="CC525">
        <v>247621.901268391</v>
      </c>
      <c r="CD525" s="8" t="b">
        <f>IF(ISNUMBER(VLOOKUP(A525,profiles_2021!A:A,1,FALSE)),TRUE,FALSE)</f>
        <v>1</v>
      </c>
      <c r="CE525" t="str">
        <f>INDEX('C5 - Emissions methodology 2018'!$A$2:$K$2628,MATCH($A525,'C5 - Emissions methodology 2018'!$A$2:$A$2628,0),MATCH(CE$1,'C5 - Emissions methodology 2018'!$A$1:$K$1,0))</f>
        <v>Biotech, health care &amp; pharma</v>
      </c>
    </row>
    <row r="526" spans="1:83" hidden="1" x14ac:dyDescent="0.25">
      <c r="A526">
        <v>41714</v>
      </c>
      <c r="B526" t="s">
        <v>600</v>
      </c>
      <c r="C526" t="s">
        <v>111</v>
      </c>
      <c r="D526">
        <v>2009</v>
      </c>
      <c r="E526" t="s">
        <v>44</v>
      </c>
      <c r="F526" t="s">
        <v>33</v>
      </c>
      <c r="G526">
        <v>2009</v>
      </c>
      <c r="H526">
        <v>11951</v>
      </c>
      <c r="I526">
        <v>100</v>
      </c>
      <c r="J526">
        <v>2020</v>
      </c>
      <c r="K526">
        <v>59</v>
      </c>
      <c r="L526">
        <v>59</v>
      </c>
      <c r="M526">
        <v>2017</v>
      </c>
      <c r="N526">
        <v>7298</v>
      </c>
      <c r="O526" t="s">
        <v>24</v>
      </c>
      <c r="P526">
        <v>2.9053670842585402</v>
      </c>
      <c r="Q526">
        <v>1</v>
      </c>
      <c r="R526" t="s">
        <v>592</v>
      </c>
      <c r="S526">
        <v>4899.91</v>
      </c>
      <c r="T526">
        <v>-1.11368485725649E-2</v>
      </c>
      <c r="AN526">
        <v>11951</v>
      </c>
      <c r="AO526">
        <v>11369.375</v>
      </c>
      <c r="AP526">
        <v>10787.75</v>
      </c>
      <c r="AQ526">
        <v>10206.125</v>
      </c>
      <c r="AR526">
        <v>9624.5</v>
      </c>
      <c r="AS526">
        <v>9042.875</v>
      </c>
      <c r="AT526">
        <v>8461.25</v>
      </c>
      <c r="AU526">
        <v>7879.625</v>
      </c>
      <c r="AV526">
        <v>7298</v>
      </c>
      <c r="AW526">
        <v>6498.6366666666599</v>
      </c>
      <c r="AX526">
        <v>5699.2733333333299</v>
      </c>
      <c r="AY526">
        <v>4899.91</v>
      </c>
      <c r="AZ526">
        <v>4845.3404443108002</v>
      </c>
      <c r="BA526">
        <v>4791.37862149999</v>
      </c>
      <c r="BB526">
        <v>4738.0177633385201</v>
      </c>
      <c r="BC526">
        <v>4685.2511769740904</v>
      </c>
      <c r="BD526">
        <v>4633.0722440916998</v>
      </c>
      <c r="BE526">
        <v>4581.4744200835003</v>
      </c>
      <c r="BF526">
        <v>4530.4512332279501</v>
      </c>
      <c r="BG526">
        <v>4479.9962838781003</v>
      </c>
      <c r="BH526">
        <v>4430.1032436588903</v>
      </c>
      <c r="BI526">
        <v>4380.7658546734401</v>
      </c>
      <c r="BJ526">
        <v>4331.97792871807</v>
      </c>
      <c r="BK526">
        <v>4283.7333465062502</v>
      </c>
      <c r="BL526">
        <v>4236.0260569009597</v>
      </c>
      <c r="BM526">
        <v>4188.8500761558198</v>
      </c>
      <c r="BN526">
        <v>4142.1994871644902</v>
      </c>
      <c r="BO526">
        <v>4096.0684387185802</v>
      </c>
      <c r="BP526">
        <v>4050.45114477371</v>
      </c>
      <c r="BQ526">
        <v>4005.3418837238</v>
      </c>
      <c r="BR526">
        <v>3960.7349976834098</v>
      </c>
      <c r="BS526">
        <v>3916.62489177815</v>
      </c>
      <c r="BT526">
        <v>3873.0060334428799</v>
      </c>
      <c r="BU526">
        <v>3829.8729517277998</v>
      </c>
      <c r="BV526">
        <v>3787.2202366122401</v>
      </c>
      <c r="BW526">
        <v>3745.0425383261399</v>
      </c>
      <c r="BX526">
        <v>3703.3345666789901</v>
      </c>
      <c r="BY526">
        <v>3662.09109039634</v>
      </c>
      <c r="BZ526">
        <v>3621.3069364636499</v>
      </c>
      <c r="CA526">
        <v>3580.9769894774799</v>
      </c>
      <c r="CB526">
        <v>3541.09619100383</v>
      </c>
      <c r="CC526">
        <v>3501.6595389437298</v>
      </c>
      <c r="CD526" s="8" t="b">
        <f>IF(ISNUMBER(VLOOKUP(A526,profiles_2021!A:A,1,FALSE)),TRUE,FALSE)</f>
        <v>0</v>
      </c>
      <c r="CE526" t="str">
        <f>INDEX('C5 - Emissions methodology 2018'!$A$2:$K$2628,MATCH($A526,'C5 - Emissions methodology 2018'!$A$2:$A$2628,0),MATCH(CE$1,'C5 - Emissions methodology 2018'!$A$1:$K$1,0))</f>
        <v>Retail</v>
      </c>
    </row>
    <row r="527" spans="1:83" hidden="1" x14ac:dyDescent="0.25">
      <c r="A527">
        <v>772</v>
      </c>
      <c r="B527" t="s">
        <v>601</v>
      </c>
      <c r="C527" t="s">
        <v>21</v>
      </c>
      <c r="D527">
        <v>2017</v>
      </c>
      <c r="E527" t="s">
        <v>28</v>
      </c>
      <c r="F527" t="s">
        <v>23</v>
      </c>
      <c r="G527">
        <v>2016</v>
      </c>
      <c r="H527">
        <v>17958182</v>
      </c>
      <c r="I527">
        <v>100</v>
      </c>
      <c r="J527">
        <v>2030</v>
      </c>
      <c r="K527">
        <v>30</v>
      </c>
      <c r="L527">
        <v>0</v>
      </c>
      <c r="M527">
        <v>2017</v>
      </c>
      <c r="N527">
        <v>17958182</v>
      </c>
      <c r="O527" t="s">
        <v>45</v>
      </c>
      <c r="P527">
        <v>2.9520397206390201</v>
      </c>
      <c r="Q527">
        <v>1</v>
      </c>
      <c r="R527" t="s">
        <v>592</v>
      </c>
      <c r="S527">
        <v>12570727.4</v>
      </c>
      <c r="T527">
        <v>-1.11368485725649E-2</v>
      </c>
      <c r="AU527">
        <v>17958182</v>
      </c>
      <c r="AV527">
        <v>17958182</v>
      </c>
      <c r="AW527">
        <v>17543762.415384602</v>
      </c>
      <c r="AX527">
        <v>17129342.8307692</v>
      </c>
      <c r="AY527">
        <v>16714923.2461538</v>
      </c>
      <c r="AZ527">
        <v>16300503.6615384</v>
      </c>
      <c r="BA527">
        <v>15886084.076923</v>
      </c>
      <c r="BB527">
        <v>15471664.4923076</v>
      </c>
      <c r="BC527">
        <v>15057244.9076923</v>
      </c>
      <c r="BD527">
        <v>14642825.3230769</v>
      </c>
      <c r="BE527">
        <v>14228405.7384615</v>
      </c>
      <c r="BF527">
        <v>13813986.1538461</v>
      </c>
      <c r="BG527">
        <v>13399566.5692307</v>
      </c>
      <c r="BH527">
        <v>12985146.9846153</v>
      </c>
      <c r="BI527">
        <v>12570727.4</v>
      </c>
      <c r="BJ527">
        <v>12430729.1124992</v>
      </c>
      <c r="BK527">
        <v>12292289.9647267</v>
      </c>
      <c r="BL527">
        <v>12155392.5927795</v>
      </c>
      <c r="BM527">
        <v>12020019.8261336</v>
      </c>
      <c r="BN527">
        <v>11886154.685490699</v>
      </c>
      <c r="BO527">
        <v>11753780.3806483</v>
      </c>
      <c r="BP527">
        <v>11622880.308393899</v>
      </c>
      <c r="BQ527">
        <v>11493438.050422199</v>
      </c>
      <c r="BR527">
        <v>11365437.3712765</v>
      </c>
      <c r="BS527">
        <v>11238862.2163116</v>
      </c>
      <c r="BT527">
        <v>11113696.709680701</v>
      </c>
      <c r="BU527">
        <v>10989925.1523435</v>
      </c>
      <c r="BV527">
        <v>10867532.020098099</v>
      </c>
      <c r="BW527">
        <v>10746501.961632701</v>
      </c>
      <c r="BX527">
        <v>10626819.7966012</v>
      </c>
      <c r="BY527">
        <v>10508470.513718599</v>
      </c>
      <c r="BZ527">
        <v>10391439.268878</v>
      </c>
      <c r="CA527">
        <v>10275711.383289499</v>
      </c>
      <c r="CB527">
        <v>10161272.341638399</v>
      </c>
      <c r="CC527">
        <v>10048107.790264999</v>
      </c>
      <c r="CD527" s="8" t="b">
        <f>IF(ISNUMBER(VLOOKUP(A527,profiles_2021!A:A,1,FALSE)),TRUE,FALSE)</f>
        <v>0</v>
      </c>
      <c r="CE527" t="str">
        <f>INDEX('C5 - Emissions methodology 2018'!$A$2:$K$2628,MATCH($A527,'C5 - Emissions methodology 2018'!$A$2:$A$2628,0),MATCH(CE$1,'C5 - Emissions methodology 2018'!$A$1:$K$1,0))</f>
        <v>Materials</v>
      </c>
    </row>
    <row r="528" spans="1:83" x14ac:dyDescent="0.25">
      <c r="A528">
        <v>777</v>
      </c>
      <c r="B528" t="s">
        <v>602</v>
      </c>
      <c r="C528" t="s">
        <v>211</v>
      </c>
      <c r="D528">
        <v>2017</v>
      </c>
      <c r="E528" t="s">
        <v>28</v>
      </c>
      <c r="F528" t="s">
        <v>23</v>
      </c>
      <c r="G528">
        <v>2016</v>
      </c>
      <c r="H528">
        <v>5579206</v>
      </c>
      <c r="I528">
        <v>100</v>
      </c>
      <c r="J528">
        <v>2030</v>
      </c>
      <c r="K528">
        <v>30</v>
      </c>
      <c r="L528">
        <v>56</v>
      </c>
      <c r="M528">
        <v>2017</v>
      </c>
      <c r="N528">
        <v>4611656</v>
      </c>
      <c r="O528" t="s">
        <v>45</v>
      </c>
      <c r="P528">
        <v>2.9520314790390199</v>
      </c>
      <c r="Q528">
        <v>1</v>
      </c>
      <c r="R528" t="s">
        <v>592</v>
      </c>
      <c r="S528">
        <v>3905444.2</v>
      </c>
      <c r="T528">
        <v>-1.11368485725649E-2</v>
      </c>
      <c r="AU528">
        <v>5579206</v>
      </c>
      <c r="AV528">
        <v>4611656</v>
      </c>
      <c r="AW528">
        <v>4557332.0153846098</v>
      </c>
      <c r="AX528">
        <v>4503008.0307692299</v>
      </c>
      <c r="AY528">
        <v>4448684.0461538397</v>
      </c>
      <c r="AZ528">
        <v>4394360.0615384597</v>
      </c>
      <c r="BA528">
        <v>4340036.0769230695</v>
      </c>
      <c r="BB528">
        <v>4285712.0923076896</v>
      </c>
      <c r="BC528">
        <v>4231388.1076923003</v>
      </c>
      <c r="BD528">
        <v>4177064.1230769199</v>
      </c>
      <c r="BE528">
        <v>4122740.1384615302</v>
      </c>
      <c r="BF528">
        <v>4068416.1538461498</v>
      </c>
      <c r="BG528">
        <v>4014092.1692307601</v>
      </c>
      <c r="BH528">
        <v>3959768.1846153801</v>
      </c>
      <c r="BI528">
        <v>3905444.2</v>
      </c>
      <c r="BJ528">
        <v>3861949.8593359902</v>
      </c>
      <c r="BK528">
        <v>3818939.9085577298</v>
      </c>
      <c r="BL528">
        <v>3776408.9530884</v>
      </c>
      <c r="BM528">
        <v>3734351.6584297698</v>
      </c>
      <c r="BN528">
        <v>3692762.74949313</v>
      </c>
      <c r="BO528">
        <v>3651637.0099376198</v>
      </c>
      <c r="BP528">
        <v>3610969.2815159699</v>
      </c>
      <c r="BQ528">
        <v>3570754.4634275399</v>
      </c>
      <c r="BR528">
        <v>3530987.5116785401</v>
      </c>
      <c r="BS528">
        <v>3491663.43844936</v>
      </c>
      <c r="BT528">
        <v>3452777.3114689901</v>
      </c>
      <c r="BU528">
        <v>3414324.25339637</v>
      </c>
      <c r="BV528">
        <v>3376299.4412086601</v>
      </c>
      <c r="BW528">
        <v>3338698.1055962802</v>
      </c>
      <c r="BX528">
        <v>3301515.53036475</v>
      </c>
      <c r="BY528">
        <v>3264747.0518431002</v>
      </c>
      <c r="BZ528">
        <v>3228388.0582989999</v>
      </c>
      <c r="CA528">
        <v>3192433.9893602501</v>
      </c>
      <c r="CB528">
        <v>3156880.3354428299</v>
      </c>
      <c r="CC528">
        <v>3121722.6371852998</v>
      </c>
      <c r="CD528" s="8" t="b">
        <f>IF(ISNUMBER(VLOOKUP(A528,profiles_2021!A:A,1,FALSE)),TRUE,FALSE)</f>
        <v>1</v>
      </c>
      <c r="CE528" t="str">
        <f>INDEX('C5 - Emissions methodology 2018'!$A$2:$K$2628,MATCH($A528,'C5 - Emissions methodology 2018'!$A$2:$A$2628,0),MATCH(CE$1,'C5 - Emissions methodology 2018'!$A$1:$K$1,0))</f>
        <v>Materials</v>
      </c>
    </row>
    <row r="529" spans="1:83" x14ac:dyDescent="0.25">
      <c r="A529">
        <v>846</v>
      </c>
      <c r="B529" t="s">
        <v>603</v>
      </c>
      <c r="C529" t="s">
        <v>27</v>
      </c>
      <c r="D529">
        <v>2017</v>
      </c>
      <c r="E529" t="s">
        <v>22</v>
      </c>
      <c r="F529" t="s">
        <v>23</v>
      </c>
      <c r="G529">
        <v>2016</v>
      </c>
      <c r="H529">
        <v>175259</v>
      </c>
      <c r="I529">
        <v>100</v>
      </c>
      <c r="J529">
        <v>2020</v>
      </c>
      <c r="K529">
        <v>30</v>
      </c>
      <c r="L529">
        <v>22</v>
      </c>
      <c r="M529">
        <v>2017</v>
      </c>
      <c r="N529">
        <v>163691.90599999999</v>
      </c>
      <c r="O529" t="s">
        <v>24</v>
      </c>
      <c r="P529">
        <v>2.9453833795585398</v>
      </c>
      <c r="Q529">
        <v>1</v>
      </c>
      <c r="R529" t="s">
        <v>592</v>
      </c>
      <c r="S529">
        <v>122681.3</v>
      </c>
      <c r="T529">
        <v>-1.11368485725649E-2</v>
      </c>
      <c r="AU529">
        <v>175259</v>
      </c>
      <c r="AV529">
        <v>163691.90599999999</v>
      </c>
      <c r="AW529">
        <v>150021.704</v>
      </c>
      <c r="AX529">
        <v>136351.50200000001</v>
      </c>
      <c r="AY529">
        <v>122681.3</v>
      </c>
      <c r="AZ529">
        <v>121315.01693921399</v>
      </c>
      <c r="BA529">
        <v>119963.94996598399</v>
      </c>
      <c r="BB529">
        <v>118627.929621046</v>
      </c>
      <c r="BC529">
        <v>117306.78833238001</v>
      </c>
      <c r="BD529">
        <v>116000.360394188</v>
      </c>
      <c r="BE529">
        <v>114708.481946115</v>
      </c>
      <c r="BF529">
        <v>113430.99095269199</v>
      </c>
      <c r="BG529">
        <v>112167.727183016</v>
      </c>
      <c r="BH529">
        <v>110918.53219065</v>
      </c>
      <c r="BI529">
        <v>109683.249293752</v>
      </c>
      <c r="BJ529">
        <v>108461.72355542</v>
      </c>
      <c r="BK529">
        <v>107253.801764264</v>
      </c>
      <c r="BL529">
        <v>106059.33241518401</v>
      </c>
      <c r="BM529">
        <v>104878.165690368</v>
      </c>
      <c r="BN529">
        <v>103710.15344050599</v>
      </c>
      <c r="BO529">
        <v>102555.149166202</v>
      </c>
      <c r="BP529">
        <v>101413.007999601</v>
      </c>
      <c r="BQ529">
        <v>100283.586686221</v>
      </c>
      <c r="BR529">
        <v>99166.743566983496</v>
      </c>
      <c r="BS529">
        <v>98062.338560443604</v>
      </c>
      <c r="BT529">
        <v>96970.233145224396</v>
      </c>
      <c r="BU529">
        <v>95890.290342639695</v>
      </c>
      <c r="BV529">
        <v>94822.374699514403</v>
      </c>
      <c r="BW529">
        <v>93766.352271195006</v>
      </c>
      <c r="BX529">
        <v>92722.090604748897</v>
      </c>
      <c r="BY529">
        <v>91689.458722352094</v>
      </c>
      <c r="BZ529">
        <v>90668.327104860902</v>
      </c>
      <c r="CA529">
        <v>89658.567675566199</v>
      </c>
      <c r="CB529">
        <v>88660.053784130403</v>
      </c>
      <c r="CC529">
        <v>87672.660190701106</v>
      </c>
      <c r="CD529" s="8" t="b">
        <f>IF(ISNUMBER(VLOOKUP(A529,profiles_2021!A:A,1,FALSE)),TRUE,FALSE)</f>
        <v>1</v>
      </c>
      <c r="CE529" t="str">
        <f>INDEX('C5 - Emissions methodology 2018'!$A$2:$K$2628,MATCH($A529,'C5 - Emissions methodology 2018'!$A$2:$A$2628,0),MATCH(CE$1,'C5 - Emissions methodology 2018'!$A$1:$K$1,0))</f>
        <v>Manufacturing</v>
      </c>
    </row>
    <row r="530" spans="1:83" x14ac:dyDescent="0.25">
      <c r="A530">
        <v>54167</v>
      </c>
      <c r="B530" t="s">
        <v>604</v>
      </c>
      <c r="C530" t="s">
        <v>252</v>
      </c>
      <c r="D530">
        <v>2018</v>
      </c>
      <c r="E530" t="s">
        <v>28</v>
      </c>
      <c r="F530" t="s">
        <v>23</v>
      </c>
      <c r="G530">
        <v>2018</v>
      </c>
      <c r="H530">
        <v>700440</v>
      </c>
      <c r="I530">
        <v>100</v>
      </c>
      <c r="J530">
        <v>2023</v>
      </c>
      <c r="K530">
        <v>20</v>
      </c>
      <c r="L530">
        <v>0</v>
      </c>
      <c r="M530">
        <v>2018</v>
      </c>
      <c r="N530">
        <v>700440</v>
      </c>
      <c r="O530" t="s">
        <v>45</v>
      </c>
      <c r="P530">
        <v>2.8468992682926801</v>
      </c>
      <c r="Q530">
        <v>1</v>
      </c>
      <c r="R530" t="s">
        <v>592</v>
      </c>
      <c r="S530">
        <v>560352</v>
      </c>
      <c r="T530">
        <v>-1.11368485725649E-2</v>
      </c>
      <c r="AW530">
        <v>700440</v>
      </c>
      <c r="AX530">
        <v>672422.40000000002</v>
      </c>
      <c r="AY530">
        <v>644404.80000000005</v>
      </c>
      <c r="AZ530">
        <v>616387.19999999995</v>
      </c>
      <c r="BA530">
        <v>588369.6</v>
      </c>
      <c r="BB530">
        <v>560352</v>
      </c>
      <c r="BC530">
        <v>554111.44462866604</v>
      </c>
      <c r="BD530">
        <v>547940.38937751099</v>
      </c>
      <c r="BE530">
        <v>541838.06023422105</v>
      </c>
      <c r="BF530">
        <v>535803.69180654106</v>
      </c>
      <c r="BG530">
        <v>529836.52722626994</v>
      </c>
      <c r="BH530">
        <v>523935.818054337</v>
      </c>
      <c r="BI530">
        <v>518100.82418692298</v>
      </c>
      <c r="BJ530">
        <v>512330.81376263202</v>
      </c>
      <c r="BK530">
        <v>506625.06307069899</v>
      </c>
      <c r="BL530">
        <v>500982.85646021401</v>
      </c>
      <c r="BM530">
        <v>495403.48625036603</v>
      </c>
      <c r="BN530">
        <v>489886.252641675</v>
      </c>
      <c r="BO530">
        <v>484430.46362822299</v>
      </c>
      <c r="BP530">
        <v>479035.43491085799</v>
      </c>
      <c r="BQ530">
        <v>473700.48981136299</v>
      </c>
      <c r="BR530">
        <v>468424.959187584</v>
      </c>
      <c r="BS530">
        <v>463208.181349502</v>
      </c>
      <c r="BT530">
        <v>458049.50197624002</v>
      </c>
      <c r="BU530">
        <v>452948.27403399203</v>
      </c>
      <c r="BV530">
        <v>447903.85769486998</v>
      </c>
      <c r="BW530">
        <v>442915.62025665498</v>
      </c>
      <c r="BX530">
        <v>437982.93606343301</v>
      </c>
      <c r="BY530">
        <v>433105.18642712699</v>
      </c>
      <c r="BZ530">
        <v>428281.759549896</v>
      </c>
      <c r="CA530">
        <v>423512.05044739699</v>
      </c>
      <c r="CB530">
        <v>418795.46087290801</v>
      </c>
      <c r="CC530">
        <v>414131.39924228803</v>
      </c>
      <c r="CD530" s="8" t="b">
        <f>IF(ISNUMBER(VLOOKUP(A530,profiles_2021!A:A,1,FALSE)),TRUE,FALSE)</f>
        <v>1</v>
      </c>
      <c r="CE530" t="str">
        <f>INDEX('C5 - Emissions methodology 2018'!$A$2:$K$2628,MATCH($A530,'C5 - Emissions methodology 2018'!$A$2:$A$2628,0),MATCH(CE$1,'C5 - Emissions methodology 2018'!$A$1:$K$1,0))</f>
        <v>Apparel</v>
      </c>
    </row>
    <row r="531" spans="1:83" x14ac:dyDescent="0.25">
      <c r="A531">
        <v>1158</v>
      </c>
      <c r="B531" t="s">
        <v>605</v>
      </c>
      <c r="C531" t="s">
        <v>78</v>
      </c>
      <c r="D531">
        <v>2016</v>
      </c>
      <c r="E531" t="s">
        <v>105</v>
      </c>
      <c r="F531" t="s">
        <v>54</v>
      </c>
      <c r="G531">
        <v>2015</v>
      </c>
      <c r="H531">
        <v>4050000</v>
      </c>
      <c r="I531">
        <v>90</v>
      </c>
      <c r="J531">
        <v>2020</v>
      </c>
      <c r="K531">
        <v>45.6</v>
      </c>
      <c r="L531">
        <v>45.6</v>
      </c>
      <c r="M531">
        <v>2017</v>
      </c>
      <c r="N531">
        <v>3207859.2</v>
      </c>
      <c r="O531" t="s">
        <v>24</v>
      </c>
      <c r="P531">
        <v>3.3417708536585402</v>
      </c>
      <c r="Q531">
        <v>1</v>
      </c>
      <c r="R531" t="s">
        <v>592</v>
      </c>
      <c r="S531">
        <v>2203200</v>
      </c>
      <c r="T531">
        <v>-1.11368485725649E-2</v>
      </c>
      <c r="AT531">
        <v>4050000</v>
      </c>
      <c r="AU531">
        <v>3628929.6</v>
      </c>
      <c r="AV531">
        <v>3207859.2</v>
      </c>
      <c r="AW531">
        <v>2872972.8</v>
      </c>
      <c r="AX531">
        <v>2538086.3999999999</v>
      </c>
      <c r="AY531">
        <v>2203200</v>
      </c>
      <c r="AZ531">
        <v>2178663.2952249199</v>
      </c>
      <c r="BA531">
        <v>2154399.8520153998</v>
      </c>
      <c r="BB531">
        <v>2130406.6270987401</v>
      </c>
      <c r="BC531">
        <v>2106680.6110947598</v>
      </c>
      <c r="BD531">
        <v>2083218.8281382299</v>
      </c>
      <c r="BE531">
        <v>2060018.33550574</v>
      </c>
      <c r="BF531">
        <v>2037076.2232465099</v>
      </c>
      <c r="BG531">
        <v>2014389.6138174401</v>
      </c>
      <c r="BH531">
        <v>1991955.66172221</v>
      </c>
      <c r="BI531">
        <v>1969771.55315434</v>
      </c>
      <c r="BJ531">
        <v>1947834.50564432</v>
      </c>
      <c r="BK531">
        <v>1926141.76771054</v>
      </c>
      <c r="BL531">
        <v>1904690.61851425</v>
      </c>
      <c r="BM531">
        <v>1883478.3675182799</v>
      </c>
      <c r="BN531">
        <v>1862502.3541495199</v>
      </c>
      <c r="BO531">
        <v>1841759.9474653101</v>
      </c>
      <c r="BP531">
        <v>1821248.5458233799</v>
      </c>
      <c r="BQ531">
        <v>1800965.5765555401</v>
      </c>
      <c r="BR531">
        <v>1780908.4956450399</v>
      </c>
      <c r="BS531">
        <v>1761074.7874074399</v>
      </c>
      <c r="BT531">
        <v>1741461.96417513</v>
      </c>
      <c r="BU531">
        <v>1722067.56598523</v>
      </c>
      <c r="BV531">
        <v>1702889.16027112</v>
      </c>
      <c r="BW531">
        <v>1683924.34155732</v>
      </c>
      <c r="BX531">
        <v>1665170.7311577401</v>
      </c>
      <c r="BY531">
        <v>1646625.9768773699</v>
      </c>
      <c r="BZ531">
        <v>1628287.75271724</v>
      </c>
      <c r="CA531">
        <v>1610153.75858266</v>
      </c>
      <c r="CB531">
        <v>1592221.7199947799</v>
      </c>
      <c r="CC531">
        <v>1574489.38780525</v>
      </c>
      <c r="CD531" s="8" t="b">
        <f>IF(ISNUMBER(VLOOKUP(A531,profiles_2021!A:A,1,FALSE)),TRUE,FALSE)</f>
        <v>1</v>
      </c>
      <c r="CE531" t="str">
        <f>INDEX('C5 - Emissions methodology 2018'!$A$2:$K$2628,MATCH($A531,'C5 - Emissions methodology 2018'!$A$2:$A$2628,0),MATCH(CE$1,'C5 - Emissions methodology 2018'!$A$1:$K$1,0))</f>
        <v>Manufacturing</v>
      </c>
    </row>
    <row r="532" spans="1:83" hidden="1" x14ac:dyDescent="0.25">
      <c r="A532">
        <v>1187</v>
      </c>
      <c r="B532" t="s">
        <v>606</v>
      </c>
      <c r="C532" t="s">
        <v>48</v>
      </c>
      <c r="D532">
        <v>2017</v>
      </c>
      <c r="E532" t="s">
        <v>28</v>
      </c>
      <c r="F532" t="s">
        <v>23</v>
      </c>
      <c r="G532">
        <v>2015</v>
      </c>
      <c r="H532">
        <v>209531</v>
      </c>
      <c r="I532">
        <v>100</v>
      </c>
      <c r="J532">
        <v>2030</v>
      </c>
      <c r="K532">
        <v>35</v>
      </c>
      <c r="L532">
        <v>39</v>
      </c>
      <c r="M532">
        <v>2017</v>
      </c>
      <c r="N532">
        <v>180930.01850000001</v>
      </c>
      <c r="O532" t="s">
        <v>24</v>
      </c>
      <c r="P532">
        <v>3.0002648555390201</v>
      </c>
      <c r="Q532">
        <v>1</v>
      </c>
      <c r="R532" t="s">
        <v>592</v>
      </c>
      <c r="S532">
        <v>136195.15</v>
      </c>
      <c r="T532">
        <v>-1.11368485725649E-2</v>
      </c>
      <c r="AT532">
        <v>209531</v>
      </c>
      <c r="AU532">
        <v>195230.50925</v>
      </c>
      <c r="AV532">
        <v>180930.01850000001</v>
      </c>
      <c r="AW532">
        <v>177488.87476922999</v>
      </c>
      <c r="AX532">
        <v>174047.731038461</v>
      </c>
      <c r="AY532">
        <v>170606.58730769201</v>
      </c>
      <c r="AZ532">
        <v>167165.44357692299</v>
      </c>
      <c r="BA532">
        <v>163724.29984615301</v>
      </c>
      <c r="BB532">
        <v>160283.15611538399</v>
      </c>
      <c r="BC532">
        <v>156842.01238461499</v>
      </c>
      <c r="BD532">
        <v>153400.868653846</v>
      </c>
      <c r="BE532">
        <v>149959.72492307599</v>
      </c>
      <c r="BF532">
        <v>146518.581192307</v>
      </c>
      <c r="BG532">
        <v>143077.43746153801</v>
      </c>
      <c r="BH532">
        <v>139636.29373076899</v>
      </c>
      <c r="BI532">
        <v>136195.15</v>
      </c>
      <c r="BJ532">
        <v>134678.36523813201</v>
      </c>
      <c r="BK532">
        <v>133178.47267847401</v>
      </c>
      <c r="BL532">
        <v>131695.28419512801</v>
      </c>
      <c r="BM532">
        <v>130228.61375732601</v>
      </c>
      <c r="BN532">
        <v>128778.27740609599</v>
      </c>
      <c r="BO532">
        <v>127344.09323118901</v>
      </c>
      <c r="BP532">
        <v>125925.881348262</v>
      </c>
      <c r="BQ532">
        <v>124523.46387632001</v>
      </c>
      <c r="BR532">
        <v>123136.664915398</v>
      </c>
      <c r="BS532">
        <v>121765.310524505</v>
      </c>
      <c r="BT532">
        <v>120409.228699802</v>
      </c>
      <c r="BU532">
        <v>119068.249353033</v>
      </c>
      <c r="BV532">
        <v>117742.204290188</v>
      </c>
      <c r="BW532">
        <v>116430.92719040799</v>
      </c>
      <c r="BX532">
        <v>115134.253585125</v>
      </c>
      <c r="BY532">
        <v>113852.02083743201</v>
      </c>
      <c r="BZ532">
        <v>112584.06812168501</v>
      </c>
      <c r="CA532">
        <v>111330.236403331</v>
      </c>
      <c r="CB532">
        <v>110090.368418959</v>
      </c>
      <c r="CC532">
        <v>108864.308656579</v>
      </c>
      <c r="CD532" s="8" t="b">
        <f>IF(ISNUMBER(VLOOKUP(A532,profiles_2021!A:A,1,FALSE)),TRUE,FALSE)</f>
        <v>0</v>
      </c>
      <c r="CE532" t="str">
        <f>INDEX('C5 - Emissions methodology 2018'!$A$2:$K$2628,MATCH($A532,'C5 - Emissions methodology 2018'!$A$2:$A$2628,0),MATCH(CE$1,'C5 - Emissions methodology 2018'!$A$1:$K$1,0))</f>
        <v>Services</v>
      </c>
    </row>
    <row r="533" spans="1:83" x14ac:dyDescent="0.25">
      <c r="A533">
        <v>1268</v>
      </c>
      <c r="B533" t="s">
        <v>607</v>
      </c>
      <c r="C533" t="s">
        <v>21</v>
      </c>
      <c r="D533">
        <v>2010</v>
      </c>
      <c r="E533" t="s">
        <v>88</v>
      </c>
      <c r="F533" t="s">
        <v>54</v>
      </c>
      <c r="G533">
        <v>2010</v>
      </c>
      <c r="H533">
        <v>60218</v>
      </c>
      <c r="I533">
        <v>100</v>
      </c>
      <c r="J533">
        <v>2030</v>
      </c>
      <c r="K533">
        <v>70</v>
      </c>
      <c r="L533">
        <v>53</v>
      </c>
      <c r="M533">
        <v>2017</v>
      </c>
      <c r="N533">
        <v>49195</v>
      </c>
      <c r="O533" t="s">
        <v>24</v>
      </c>
      <c r="P533">
        <v>3.69025852723902</v>
      </c>
      <c r="Q533">
        <v>1</v>
      </c>
      <c r="R533" t="s">
        <v>592</v>
      </c>
      <c r="S533">
        <v>18065.400000000001</v>
      </c>
      <c r="T533">
        <v>-1.11368485725649E-2</v>
      </c>
      <c r="AO533">
        <v>60218</v>
      </c>
      <c r="AP533">
        <v>58643.285714285703</v>
      </c>
      <c r="AQ533">
        <v>57068.571428571398</v>
      </c>
      <c r="AR533">
        <v>55493.857142857101</v>
      </c>
      <c r="AS533">
        <v>53919.142857142797</v>
      </c>
      <c r="AT533">
        <v>52344.4285714285</v>
      </c>
      <c r="AU533">
        <v>50769.714285714203</v>
      </c>
      <c r="AV533">
        <v>49195</v>
      </c>
      <c r="AW533">
        <v>46800.415384615299</v>
      </c>
      <c r="AX533">
        <v>44405.830769230699</v>
      </c>
      <c r="AY533">
        <v>42011.246153846099</v>
      </c>
      <c r="AZ533">
        <v>39616.6615384615</v>
      </c>
      <c r="BA533">
        <v>37222.0769230769</v>
      </c>
      <c r="BB533">
        <v>34827.492307692301</v>
      </c>
      <c r="BC533">
        <v>32432.907692307599</v>
      </c>
      <c r="BD533">
        <v>30038.323076922999</v>
      </c>
      <c r="BE533">
        <v>27643.7384615384</v>
      </c>
      <c r="BF533">
        <v>25249.1538461538</v>
      </c>
      <c r="BG533">
        <v>22854.569230769201</v>
      </c>
      <c r="BH533">
        <v>20459.984615384601</v>
      </c>
      <c r="BI533">
        <v>18065.400000000001</v>
      </c>
      <c r="BJ533">
        <v>17864.208375797101</v>
      </c>
      <c r="BK533">
        <v>17665.257392247098</v>
      </c>
      <c r="BL533">
        <v>17468.5220956743</v>
      </c>
      <c r="BM533">
        <v>17273.977810308301</v>
      </c>
      <c r="BN533">
        <v>17081.600135189001</v>
      </c>
      <c r="BO533">
        <v>16891.364941106302</v>
      </c>
      <c r="BP533">
        <v>16703.248367573298</v>
      </c>
      <c r="BQ533">
        <v>16517.226819833701</v>
      </c>
      <c r="BR533">
        <v>16333.2769659025</v>
      </c>
      <c r="BS533">
        <v>16151.375733639499</v>
      </c>
      <c r="BT533">
        <v>15971.5003078553</v>
      </c>
      <c r="BU533">
        <v>15793.6281274501</v>
      </c>
      <c r="BV533">
        <v>15617.7368825832</v>
      </c>
      <c r="BW533">
        <v>15443.8045118758</v>
      </c>
      <c r="BX533">
        <v>15271.809199642699</v>
      </c>
      <c r="BY533">
        <v>15101.729373157201</v>
      </c>
      <c r="BZ533">
        <v>14933.543699944499</v>
      </c>
      <c r="CA533">
        <v>14767.231085106399</v>
      </c>
      <c r="CB533">
        <v>14602.770668675499</v>
      </c>
      <c r="CC533">
        <v>14440.141822998599</v>
      </c>
      <c r="CD533" s="8" t="b">
        <f>IF(ISNUMBER(VLOOKUP(A533,profiles_2021!A:A,1,FALSE)),TRUE,FALSE)</f>
        <v>1</v>
      </c>
      <c r="CE533" t="str">
        <f>INDEX('C5 - Emissions methodology 2018'!$A$2:$K$2628,MATCH($A533,'C5 - Emissions methodology 2018'!$A$2:$A$2628,0),MATCH(CE$1,'C5 - Emissions methodology 2018'!$A$1:$K$1,0))</f>
        <v>Services</v>
      </c>
    </row>
    <row r="534" spans="1:83" hidden="1" x14ac:dyDescent="0.25">
      <c r="A534">
        <v>36595</v>
      </c>
      <c r="B534" t="s">
        <v>608</v>
      </c>
      <c r="C534" t="s">
        <v>36</v>
      </c>
      <c r="D534">
        <v>2017</v>
      </c>
      <c r="E534" t="s">
        <v>32</v>
      </c>
      <c r="F534" t="s">
        <v>33</v>
      </c>
      <c r="G534">
        <v>2016</v>
      </c>
      <c r="H534">
        <v>0</v>
      </c>
      <c r="I534">
        <v>100</v>
      </c>
      <c r="J534">
        <v>2020</v>
      </c>
      <c r="K534">
        <v>100</v>
      </c>
      <c r="L534">
        <v>100</v>
      </c>
      <c r="M534">
        <v>2017</v>
      </c>
      <c r="N534">
        <v>0</v>
      </c>
      <c r="O534" t="s">
        <v>24</v>
      </c>
      <c r="P534">
        <v>3.3153658536585402</v>
      </c>
      <c r="Q534">
        <v>1</v>
      </c>
      <c r="R534" t="s">
        <v>592</v>
      </c>
      <c r="S534">
        <v>0</v>
      </c>
      <c r="T534">
        <v>-1.11368485725649E-2</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s="8" t="b">
        <f>IF(ISNUMBER(VLOOKUP(A534,profiles_2021!A:A,1,FALSE)),TRUE,FALSE)</f>
        <v>0</v>
      </c>
      <c r="CE534" t="str">
        <f>INDEX('C5 - Emissions methodology 2018'!$A$2:$K$2628,MATCH($A534,'C5 - Emissions methodology 2018'!$A$2:$A$2628,0),MATCH(CE$1,'C5 - Emissions methodology 2018'!$A$1:$K$1,0))</f>
        <v>Services</v>
      </c>
    </row>
    <row r="535" spans="1:83" x14ac:dyDescent="0.25">
      <c r="A535">
        <v>1487</v>
      </c>
      <c r="B535" t="s">
        <v>609</v>
      </c>
      <c r="C535" t="s">
        <v>36</v>
      </c>
      <c r="D535">
        <v>2013</v>
      </c>
      <c r="E535" t="s">
        <v>22</v>
      </c>
      <c r="F535" t="s">
        <v>23</v>
      </c>
      <c r="G535">
        <v>2012</v>
      </c>
      <c r="H535">
        <v>10398</v>
      </c>
      <c r="I535">
        <v>100</v>
      </c>
      <c r="J535">
        <v>2017</v>
      </c>
      <c r="K535">
        <v>10</v>
      </c>
      <c r="L535">
        <v>96</v>
      </c>
      <c r="M535">
        <v>2017</v>
      </c>
      <c r="N535">
        <v>9399.7919999999995</v>
      </c>
      <c r="O535" t="s">
        <v>24</v>
      </c>
      <c r="P535">
        <v>2.7439034788243899</v>
      </c>
      <c r="Q535">
        <v>1</v>
      </c>
      <c r="R535" t="s">
        <v>592</v>
      </c>
      <c r="S535">
        <v>9358.2000000000007</v>
      </c>
      <c r="T535">
        <v>-1.11368485725649E-2</v>
      </c>
      <c r="AQ535">
        <v>10398</v>
      </c>
      <c r="AR535">
        <v>10198.358399999999</v>
      </c>
      <c r="AS535">
        <v>9998.7168000000001</v>
      </c>
      <c r="AT535">
        <v>9799.0751999999993</v>
      </c>
      <c r="AU535">
        <v>9599.4336000000003</v>
      </c>
      <c r="AV535">
        <v>9358.2000000000007</v>
      </c>
      <c r="AW535">
        <v>9253.9791436882206</v>
      </c>
      <c r="AX535">
        <v>9150.9189792712896</v>
      </c>
      <c r="AY535">
        <v>9049.0065802993395</v>
      </c>
      <c r="AZ535">
        <v>8948.2291642824002</v>
      </c>
      <c r="BA535">
        <v>8848.5740910871791</v>
      </c>
      <c r="BB535">
        <v>8750.0288613516204</v>
      </c>
      <c r="BC535">
        <v>8652.5811149171695</v>
      </c>
      <c r="BD535">
        <v>8556.2186292785009</v>
      </c>
      <c r="BE535">
        <v>8460.9293180504701</v>
      </c>
      <c r="BF535">
        <v>8366.7012294521701</v>
      </c>
      <c r="BG535">
        <v>8273.52254480786</v>
      </c>
      <c r="BH535">
        <v>8181.3815770646397</v>
      </c>
      <c r="BI535">
        <v>8090.2667693265003</v>
      </c>
      <c r="BJ535">
        <v>8000.1666934048499</v>
      </c>
      <c r="BK535">
        <v>7911.0700483851297</v>
      </c>
      <c r="BL535">
        <v>7822.9656592093097</v>
      </c>
      <c r="BM535">
        <v>7735.8424752743203</v>
      </c>
      <c r="BN535">
        <v>7649.6895690459696</v>
      </c>
      <c r="BO535">
        <v>7564.4961346883802</v>
      </c>
      <c r="BP535">
        <v>7480.2514867086002</v>
      </c>
      <c r="BQ535">
        <v>7396.9450586164203</v>
      </c>
      <c r="BR535">
        <v>7314.5664015990296</v>
      </c>
      <c r="BS535">
        <v>7233.1051832104504</v>
      </c>
      <c r="BT535">
        <v>7152.5511860755996</v>
      </c>
      <c r="BU535">
        <v>7072.8943066087604</v>
      </c>
      <c r="BV535">
        <v>6994.1245537463001</v>
      </c>
      <c r="BW535">
        <v>6916.2320476935702</v>
      </c>
      <c r="BX535">
        <v>6839.2070186856799</v>
      </c>
      <c r="BY535">
        <v>6763.0398057621596</v>
      </c>
      <c r="BZ535">
        <v>6687.7208555551597</v>
      </c>
      <c r="CA535">
        <v>6613.2407210912497</v>
      </c>
      <c r="CB535">
        <v>6539.5900606065397</v>
      </c>
      <c r="CC535">
        <v>6466.7596363749199</v>
      </c>
      <c r="CD535" s="8" t="b">
        <f>IF(ISNUMBER(VLOOKUP(A535,profiles_2021!A:A,1,FALSE)),TRUE,FALSE)</f>
        <v>1</v>
      </c>
      <c r="CE535" t="str">
        <f>INDEX('C5 - Emissions methodology 2018'!$A$2:$K$2628,MATCH($A535,'C5 - Emissions methodology 2018'!$A$2:$A$2628,0),MATCH(CE$1,'C5 - Emissions methodology 2018'!$A$1:$K$1,0))</f>
        <v>Services</v>
      </c>
    </row>
    <row r="536" spans="1:83" x14ac:dyDescent="0.25">
      <c r="A536">
        <v>35800</v>
      </c>
      <c r="B536" t="s">
        <v>610</v>
      </c>
      <c r="C536" t="s">
        <v>27</v>
      </c>
      <c r="D536">
        <v>2010</v>
      </c>
      <c r="E536" t="s">
        <v>28</v>
      </c>
      <c r="F536" t="s">
        <v>23</v>
      </c>
      <c r="G536">
        <v>2010</v>
      </c>
      <c r="H536">
        <v>13896.75</v>
      </c>
      <c r="I536">
        <v>100</v>
      </c>
      <c r="J536">
        <v>2025</v>
      </c>
      <c r="K536">
        <v>25</v>
      </c>
      <c r="L536">
        <v>80</v>
      </c>
      <c r="M536">
        <v>2017</v>
      </c>
      <c r="N536">
        <v>11117.4</v>
      </c>
      <c r="O536" t="s">
        <v>24</v>
      </c>
      <c r="P536">
        <v>2.8978062677237801</v>
      </c>
      <c r="Q536">
        <v>1</v>
      </c>
      <c r="R536" t="s">
        <v>592</v>
      </c>
      <c r="S536">
        <v>10422.5625</v>
      </c>
      <c r="T536">
        <v>-1.11368485725649E-2</v>
      </c>
      <c r="AO536">
        <v>13896.75</v>
      </c>
      <c r="AP536">
        <v>13499.7</v>
      </c>
      <c r="AQ536">
        <v>13102.65</v>
      </c>
      <c r="AR536">
        <v>12705.6</v>
      </c>
      <c r="AS536">
        <v>12308.55</v>
      </c>
      <c r="AT536">
        <v>11911.5</v>
      </c>
      <c r="AU536">
        <v>11514.45</v>
      </c>
      <c r="AV536">
        <v>11117.4</v>
      </c>
      <c r="AW536">
        <v>11030.5453125</v>
      </c>
      <c r="AX536">
        <v>10943.690624999999</v>
      </c>
      <c r="AY536">
        <v>10856.8359375</v>
      </c>
      <c r="AZ536">
        <v>10769.981250000001</v>
      </c>
      <c r="BA536">
        <v>10683.1265625</v>
      </c>
      <c r="BB536">
        <v>10596.271875</v>
      </c>
      <c r="BC536">
        <v>10509.417187499999</v>
      </c>
      <c r="BD536">
        <v>10422.5625</v>
      </c>
      <c r="BE536">
        <v>10306.4879996994</v>
      </c>
      <c r="BF536">
        <v>10191.706203531699</v>
      </c>
      <c r="BG536">
        <v>10078.202714846901</v>
      </c>
      <c r="BH536">
        <v>9965.9632973281205</v>
      </c>
      <c r="BI536">
        <v>9854.9738732060396</v>
      </c>
      <c r="BJ536">
        <v>9745.2205214935602</v>
      </c>
      <c r="BK536">
        <v>9636.6894762394404</v>
      </c>
      <c r="BL536">
        <v>9529.3671248017308</v>
      </c>
      <c r="BM536">
        <v>9423.2400061404296</v>
      </c>
      <c r="BN536">
        <v>9318.2948091291091</v>
      </c>
      <c r="BO536">
        <v>9214.5183708853201</v>
      </c>
      <c r="BP536">
        <v>9111.8976751196606</v>
      </c>
      <c r="BQ536">
        <v>9010.41985050314</v>
      </c>
      <c r="BR536">
        <v>8910.0721690528499</v>
      </c>
      <c r="BS536">
        <v>8810.8420445354895</v>
      </c>
      <c r="BT536">
        <v>8712.7170308887107</v>
      </c>
      <c r="BU536">
        <v>8615.6848206600898</v>
      </c>
      <c r="BV536">
        <v>8519.73324346345</v>
      </c>
      <c r="BW536">
        <v>8424.8502644523505</v>
      </c>
      <c r="BX536">
        <v>8331.0239828106096</v>
      </c>
      <c r="BY536">
        <v>8238.2426302596505</v>
      </c>
      <c r="BZ536">
        <v>8146.4945695823999</v>
      </c>
      <c r="CA536">
        <v>8055.76829316373</v>
      </c>
      <c r="CB536">
        <v>7966.0524215470996</v>
      </c>
      <c r="CC536">
        <v>7877.3357020072199</v>
      </c>
      <c r="CD536" s="8" t="b">
        <f>IF(ISNUMBER(VLOOKUP(A536,profiles_2021!A:A,1,FALSE)),TRUE,FALSE)</f>
        <v>1</v>
      </c>
      <c r="CE536" t="str">
        <f>INDEX('C5 - Emissions methodology 2018'!$A$2:$K$2628,MATCH($A536,'C5 - Emissions methodology 2018'!$A$2:$A$2628,0),MATCH(CE$1,'C5 - Emissions methodology 2018'!$A$1:$K$1,0))</f>
        <v>Manufacturing</v>
      </c>
    </row>
    <row r="537" spans="1:83" x14ac:dyDescent="0.25">
      <c r="A537">
        <v>1857</v>
      </c>
      <c r="B537" t="s">
        <v>611</v>
      </c>
      <c r="C537" t="s">
        <v>27</v>
      </c>
      <c r="D537">
        <v>2014</v>
      </c>
      <c r="E537" t="s">
        <v>60</v>
      </c>
      <c r="F537" t="s">
        <v>54</v>
      </c>
      <c r="G537">
        <v>2014</v>
      </c>
      <c r="H537">
        <v>98258</v>
      </c>
      <c r="I537">
        <v>100</v>
      </c>
      <c r="J537">
        <v>2017</v>
      </c>
      <c r="K537">
        <v>100</v>
      </c>
      <c r="L537">
        <v>100</v>
      </c>
      <c r="M537">
        <v>2017</v>
      </c>
      <c r="N537">
        <v>61677</v>
      </c>
      <c r="O537" t="s">
        <v>24</v>
      </c>
      <c r="P537">
        <v>3.9839024390243898</v>
      </c>
      <c r="Q537">
        <v>1</v>
      </c>
      <c r="R537" t="s">
        <v>592</v>
      </c>
      <c r="S537">
        <v>0</v>
      </c>
      <c r="T537">
        <v>-1.11368485725649E-2</v>
      </c>
      <c r="AS537">
        <v>98258</v>
      </c>
      <c r="AT537">
        <v>86064.333333333299</v>
      </c>
      <c r="AU537">
        <v>73870.666666666599</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s="8" t="b">
        <f>IF(ISNUMBER(VLOOKUP(A537,profiles_2021!A:A,1,FALSE)),TRUE,FALSE)</f>
        <v>1</v>
      </c>
      <c r="CE537" t="str">
        <f>INDEX('C5 - Emissions methodology 2018'!$A$2:$K$2628,MATCH($A537,'C5 - Emissions methodology 2018'!$A$2:$A$2628,0),MATCH(CE$1,'C5 - Emissions methodology 2018'!$A$1:$K$1,0))</f>
        <v>Biotech, health care &amp; pharma</v>
      </c>
    </row>
    <row r="538" spans="1:83" hidden="1" x14ac:dyDescent="0.25">
      <c r="A538">
        <v>1932</v>
      </c>
      <c r="B538" t="s">
        <v>612</v>
      </c>
      <c r="C538" t="s">
        <v>31</v>
      </c>
      <c r="D538">
        <v>2015</v>
      </c>
      <c r="E538" t="s">
        <v>22</v>
      </c>
      <c r="F538" t="s">
        <v>23</v>
      </c>
      <c r="G538">
        <v>2015</v>
      </c>
      <c r="H538">
        <v>1440000</v>
      </c>
      <c r="I538">
        <v>94</v>
      </c>
      <c r="J538">
        <v>2050</v>
      </c>
      <c r="K538">
        <v>100</v>
      </c>
      <c r="L538">
        <v>24</v>
      </c>
      <c r="M538">
        <v>2017</v>
      </c>
      <c r="N538">
        <v>1094400</v>
      </c>
      <c r="O538" t="s">
        <v>24</v>
      </c>
      <c r="P538">
        <v>3.6001439999999998</v>
      </c>
      <c r="Q538">
        <v>1</v>
      </c>
      <c r="R538" t="s">
        <v>592</v>
      </c>
      <c r="S538">
        <v>0</v>
      </c>
      <c r="T538">
        <v>-1.11368485725649E-2</v>
      </c>
      <c r="AT538">
        <v>1440000</v>
      </c>
      <c r="AU538">
        <v>1267200</v>
      </c>
      <c r="AV538">
        <v>1094400</v>
      </c>
      <c r="AW538">
        <v>1061236.36363636</v>
      </c>
      <c r="AX538">
        <v>1028072.72727272</v>
      </c>
      <c r="AY538">
        <v>994909.09090909001</v>
      </c>
      <c r="AZ538">
        <v>961745.45454545401</v>
      </c>
      <c r="BA538">
        <v>928581.818181818</v>
      </c>
      <c r="BB538">
        <v>895418.18181818095</v>
      </c>
      <c r="BC538">
        <v>862254.54545454495</v>
      </c>
      <c r="BD538">
        <v>829090.90909090894</v>
      </c>
      <c r="BE538">
        <v>795927.27272727201</v>
      </c>
      <c r="BF538">
        <v>762763.636363636</v>
      </c>
      <c r="BG538">
        <v>729600</v>
      </c>
      <c r="BH538">
        <v>696436.36363636295</v>
      </c>
      <c r="BI538">
        <v>663272.72727272694</v>
      </c>
      <c r="BJ538">
        <v>630109.09090909001</v>
      </c>
      <c r="BK538">
        <v>596945.45454545401</v>
      </c>
      <c r="BL538">
        <v>563781.818181818</v>
      </c>
      <c r="BM538">
        <v>530618.18181818095</v>
      </c>
      <c r="BN538">
        <v>497454.545454545</v>
      </c>
      <c r="BO538">
        <v>464290.909090909</v>
      </c>
      <c r="BP538">
        <v>431127.27272727201</v>
      </c>
      <c r="BQ538">
        <v>397963.636363636</v>
      </c>
      <c r="BR538">
        <v>364800</v>
      </c>
      <c r="BS538">
        <v>331636.36363636301</v>
      </c>
      <c r="BT538">
        <v>298472.727272727</v>
      </c>
      <c r="BU538">
        <v>265309.09090909001</v>
      </c>
      <c r="BV538">
        <v>232145.45454545401</v>
      </c>
      <c r="BW538">
        <v>198981.818181818</v>
      </c>
      <c r="BX538">
        <v>165818.18181818101</v>
      </c>
      <c r="BY538">
        <v>132654.545454545</v>
      </c>
      <c r="BZ538">
        <v>99490.909090909103</v>
      </c>
      <c r="CA538">
        <v>66327.272727272706</v>
      </c>
      <c r="CB538">
        <v>33163.6363636362</v>
      </c>
      <c r="CC538">
        <v>0</v>
      </c>
      <c r="CD538" s="8" t="b">
        <f>IF(ISNUMBER(VLOOKUP(A538,profiles_2021!A:A,1,FALSE)),TRUE,FALSE)</f>
        <v>0</v>
      </c>
      <c r="CE538" t="str">
        <f>INDEX('C5 - Emissions methodology 2018'!$A$2:$K$2628,MATCH($A538,'C5 - Emissions methodology 2018'!$A$2:$A$2628,0),MATCH(CE$1,'C5 - Emissions methodology 2018'!$A$1:$K$1,0))</f>
        <v>Manufacturing</v>
      </c>
    </row>
    <row r="539" spans="1:83" x14ac:dyDescent="0.25">
      <c r="A539">
        <v>1464</v>
      </c>
      <c r="B539" t="s">
        <v>613</v>
      </c>
      <c r="C539" t="s">
        <v>27</v>
      </c>
      <c r="D539">
        <v>2015</v>
      </c>
      <c r="E539" t="s">
        <v>22</v>
      </c>
      <c r="F539" t="s">
        <v>23</v>
      </c>
      <c r="G539">
        <v>2014</v>
      </c>
      <c r="H539">
        <v>214116</v>
      </c>
      <c r="I539">
        <v>100</v>
      </c>
      <c r="J539">
        <v>2040</v>
      </c>
      <c r="K539">
        <v>92</v>
      </c>
      <c r="L539">
        <v>100</v>
      </c>
      <c r="M539">
        <v>2017</v>
      </c>
      <c r="N539">
        <v>17129.279999999901</v>
      </c>
      <c r="O539" t="s">
        <v>24</v>
      </c>
      <c r="P539">
        <v>3.5751433628195102</v>
      </c>
      <c r="Q539">
        <v>1</v>
      </c>
      <c r="R539" t="s">
        <v>592</v>
      </c>
      <c r="S539">
        <v>17129.28</v>
      </c>
      <c r="T539">
        <v>-1.11368485725649E-2</v>
      </c>
      <c r="AS539">
        <v>214116</v>
      </c>
      <c r="AT539">
        <v>148453.76000000001</v>
      </c>
      <c r="AU539">
        <v>82791.520000000004</v>
      </c>
      <c r="AV539">
        <v>17129.279999999901</v>
      </c>
      <c r="AW539">
        <v>17129.279999999901</v>
      </c>
      <c r="AX539">
        <v>17129.279999999901</v>
      </c>
      <c r="AY539">
        <v>17129.279999999901</v>
      </c>
      <c r="AZ539">
        <v>17129.279999999901</v>
      </c>
      <c r="BA539">
        <v>17129.279999999901</v>
      </c>
      <c r="BB539">
        <v>17129.279999999901</v>
      </c>
      <c r="BC539">
        <v>17129.279999999901</v>
      </c>
      <c r="BD539">
        <v>17129.279999999901</v>
      </c>
      <c r="BE539">
        <v>17129.279999999901</v>
      </c>
      <c r="BF539">
        <v>17129.279999999901</v>
      </c>
      <c r="BG539">
        <v>17129.279999999901</v>
      </c>
      <c r="BH539">
        <v>17129.279999999901</v>
      </c>
      <c r="BI539">
        <v>17129.279999999901</v>
      </c>
      <c r="BJ539">
        <v>17129.279999999901</v>
      </c>
      <c r="BK539">
        <v>17129.279999999901</v>
      </c>
      <c r="BL539">
        <v>17129.279999999901</v>
      </c>
      <c r="BM539">
        <v>17129.279999999901</v>
      </c>
      <c r="BN539">
        <v>17129.28</v>
      </c>
      <c r="BO539">
        <v>17129.28</v>
      </c>
      <c r="BP539">
        <v>17129.28</v>
      </c>
      <c r="BQ539">
        <v>17129.28</v>
      </c>
      <c r="BR539">
        <v>17129.28</v>
      </c>
      <c r="BS539">
        <v>17129.28</v>
      </c>
      <c r="BT539">
        <v>16938.513802482899</v>
      </c>
      <c r="BU539">
        <v>16749.872139220301</v>
      </c>
      <c r="BV539">
        <v>16563.331349595999</v>
      </c>
      <c r="BW539">
        <v>16378.868036498299</v>
      </c>
      <c r="BX539">
        <v>16196.459063385801</v>
      </c>
      <c r="BY539">
        <v>16016.081551385199</v>
      </c>
      <c r="BZ539">
        <v>15837.712876421499</v>
      </c>
      <c r="CA539">
        <v>15661.3306663811</v>
      </c>
      <c r="CB539">
        <v>15486.9127983047</v>
      </c>
      <c r="CC539">
        <v>15314.4373956135</v>
      </c>
      <c r="CD539" s="8" t="b">
        <f>IF(ISNUMBER(VLOOKUP(A539,profiles_2021!A:A,1,FALSE)),TRUE,FALSE)</f>
        <v>1</v>
      </c>
      <c r="CE539" t="str">
        <f>INDEX('C5 - Emissions methodology 2018'!$A$2:$K$2628,MATCH($A539,'C5 - Emissions methodology 2018'!$A$2:$A$2628,0),MATCH(CE$1,'C5 - Emissions methodology 2018'!$A$1:$K$1,0))</f>
        <v>Services</v>
      </c>
    </row>
    <row r="540" spans="1:83" hidden="1" x14ac:dyDescent="0.25">
      <c r="A540">
        <v>35801</v>
      </c>
      <c r="B540" t="s">
        <v>614</v>
      </c>
      <c r="C540" t="s">
        <v>116</v>
      </c>
      <c r="D540">
        <v>2010</v>
      </c>
      <c r="E540" t="s">
        <v>22</v>
      </c>
      <c r="F540" t="s">
        <v>23</v>
      </c>
      <c r="G540">
        <v>2007</v>
      </c>
      <c r="H540">
        <v>109196</v>
      </c>
      <c r="I540">
        <v>100</v>
      </c>
      <c r="J540">
        <v>2020</v>
      </c>
      <c r="K540">
        <v>45</v>
      </c>
      <c r="L540">
        <v>80</v>
      </c>
      <c r="M540">
        <v>2017</v>
      </c>
      <c r="N540">
        <v>69885.4399999999</v>
      </c>
      <c r="O540" t="s">
        <v>24</v>
      </c>
      <c r="P540">
        <v>3.0953767732585402</v>
      </c>
      <c r="Q540">
        <v>1</v>
      </c>
      <c r="R540" t="s">
        <v>592</v>
      </c>
      <c r="S540">
        <v>60057.8</v>
      </c>
      <c r="T540">
        <v>-1.11368485725649E-2</v>
      </c>
      <c r="AL540">
        <v>109196</v>
      </c>
      <c r="AM540">
        <v>105264.944</v>
      </c>
      <c r="AN540">
        <v>101333.88800000001</v>
      </c>
      <c r="AO540">
        <v>97402.831999999995</v>
      </c>
      <c r="AP540">
        <v>93471.775999999998</v>
      </c>
      <c r="AQ540">
        <v>89540.72</v>
      </c>
      <c r="AR540">
        <v>85609.663999999902</v>
      </c>
      <c r="AS540">
        <v>81678.607999999993</v>
      </c>
      <c r="AT540">
        <v>77747.551999999996</v>
      </c>
      <c r="AU540">
        <v>73816.495999999897</v>
      </c>
      <c r="AV540">
        <v>69885.4399999999</v>
      </c>
      <c r="AW540">
        <v>66609.56</v>
      </c>
      <c r="AX540">
        <v>63333.679999999898</v>
      </c>
      <c r="AY540">
        <v>60057.8</v>
      </c>
      <c r="AZ540">
        <v>59388.945375798598</v>
      </c>
      <c r="BA540">
        <v>58727.539684263997</v>
      </c>
      <c r="BB540">
        <v>58073.499967761003</v>
      </c>
      <c r="BC540">
        <v>57426.744192541199</v>
      </c>
      <c r="BD540">
        <v>56787.191238453401</v>
      </c>
      <c r="BE540">
        <v>56154.760888769502</v>
      </c>
      <c r="BF540">
        <v>55529.373820122702</v>
      </c>
      <c r="BG540">
        <v>54910.951592558602</v>
      </c>
      <c r="BH540">
        <v>54299.416639696901</v>
      </c>
      <c r="BI540">
        <v>53694.692259001997</v>
      </c>
      <c r="BJ540">
        <v>53096.702602163001</v>
      </c>
      <c r="BK540">
        <v>52505.372665580202</v>
      </c>
      <c r="BL540">
        <v>51920.628280957499</v>
      </c>
      <c r="BM540">
        <v>51342.396106000102</v>
      </c>
      <c r="BN540">
        <v>50770.603615214903</v>
      </c>
      <c r="BO540">
        <v>50205.179090814498</v>
      </c>
      <c r="BP540">
        <v>49646.051613721596</v>
      </c>
      <c r="BQ540">
        <v>49093.151054673901</v>
      </c>
      <c r="BR540">
        <v>48546.408065427902</v>
      </c>
      <c r="BS540">
        <v>48005.754070061303</v>
      </c>
      <c r="BT540">
        <v>47471.121256371203</v>
      </c>
      <c r="BU540">
        <v>46942.4425673691</v>
      </c>
      <c r="BV540">
        <v>46419.65169287</v>
      </c>
      <c r="BW540">
        <v>45902.683061175303</v>
      </c>
      <c r="BX540">
        <v>45391.471830848597</v>
      </c>
      <c r="BY540">
        <v>44885.953882582602</v>
      </c>
      <c r="BZ540">
        <v>44386.065811157103</v>
      </c>
      <c r="CA540">
        <v>43891.744917486401</v>
      </c>
      <c r="CB540">
        <v>43402.929200754697</v>
      </c>
      <c r="CC540">
        <v>42919.557350640098</v>
      </c>
      <c r="CD540" s="8" t="b">
        <f>IF(ISNUMBER(VLOOKUP(A540,profiles_2021!A:A,1,FALSE)),TRUE,FALSE)</f>
        <v>0</v>
      </c>
      <c r="CE540" t="str">
        <f>INDEX('C5 - Emissions methodology 2018'!$A$2:$K$2628,MATCH($A540,'C5 - Emissions methodology 2018'!$A$2:$A$2628,0),MATCH(CE$1,'C5 - Emissions methodology 2018'!$A$1:$K$1,0))</f>
        <v>Transportation services</v>
      </c>
    </row>
    <row r="541" spans="1:83" hidden="1" x14ac:dyDescent="0.25">
      <c r="A541">
        <v>38092</v>
      </c>
      <c r="B541" t="s">
        <v>615</v>
      </c>
      <c r="C541" t="s">
        <v>27</v>
      </c>
      <c r="D541">
        <v>2014</v>
      </c>
      <c r="E541" t="s">
        <v>28</v>
      </c>
      <c r="F541" t="s">
        <v>23</v>
      </c>
      <c r="G541">
        <v>2014</v>
      </c>
      <c r="H541">
        <v>1041</v>
      </c>
      <c r="I541">
        <v>100</v>
      </c>
      <c r="J541">
        <v>2018</v>
      </c>
      <c r="K541">
        <v>5</v>
      </c>
      <c r="L541">
        <v>9.3000000000000007</v>
      </c>
      <c r="M541">
        <v>2017</v>
      </c>
      <c r="N541">
        <v>1036.1593499999999</v>
      </c>
      <c r="O541" t="s">
        <v>24</v>
      </c>
      <c r="P541">
        <v>2.69439034800244</v>
      </c>
      <c r="Q541">
        <v>1</v>
      </c>
      <c r="R541" t="s">
        <v>592</v>
      </c>
      <c r="S541">
        <v>988.95</v>
      </c>
      <c r="T541">
        <v>-1.11368485725649E-2</v>
      </c>
      <c r="AS541">
        <v>1041</v>
      </c>
      <c r="AT541">
        <v>1039.38645</v>
      </c>
      <c r="AU541">
        <v>1037.7728999999999</v>
      </c>
      <c r="AV541">
        <v>1036.1593499999999</v>
      </c>
      <c r="AW541">
        <v>988.95</v>
      </c>
      <c r="AX541">
        <v>977.93621360416205</v>
      </c>
      <c r="AY541">
        <v>967.04508607962396</v>
      </c>
      <c r="AZ541">
        <v>956.27525139311297</v>
      </c>
      <c r="BA541">
        <v>945.62535872465605</v>
      </c>
      <c r="BB541">
        <v>935.09407229816202</v>
      </c>
      <c r="BC541">
        <v>924.68007121387404</v>
      </c>
      <c r="BD541">
        <v>914.38204928269704</v>
      </c>
      <c r="BE541">
        <v>904.198714862364</v>
      </c>
      <c r="BF541">
        <v>894.12879069543396</v>
      </c>
      <c r="BG541">
        <v>884.17101374908805</v>
      </c>
      <c r="BH541">
        <v>874.32413505671298</v>
      </c>
      <c r="BI541">
        <v>864.58691956124801</v>
      </c>
      <c r="BJ541">
        <v>854.95814596027401</v>
      </c>
      <c r="BK541">
        <v>845.43660655283395</v>
      </c>
      <c r="BL541">
        <v>836.02110708795203</v>
      </c>
      <c r="BM541">
        <v>826.71046661484502</v>
      </c>
      <c r="BN541">
        <v>817.50351733480102</v>
      </c>
      <c r="BO541">
        <v>808.399104454704</v>
      </c>
      <c r="BP541">
        <v>799.39608604219495</v>
      </c>
      <c r="BQ541">
        <v>790.49333288244202</v>
      </c>
      <c r="BR541">
        <v>781.68972833650798</v>
      </c>
      <c r="BS541">
        <v>772.98416820129501</v>
      </c>
      <c r="BT541">
        <v>764.375560571047</v>
      </c>
      <c r="BU541">
        <v>755.86282570039805</v>
      </c>
      <c r="BV541">
        <v>747.44489586894099</v>
      </c>
      <c r="BW541">
        <v>739.12071524731198</v>
      </c>
      <c r="BX541">
        <v>730.88923976475701</v>
      </c>
      <c r="BY541">
        <v>722.74943697818003</v>
      </c>
      <c r="BZ541">
        <v>714.70028594264795</v>
      </c>
      <c r="CA541">
        <v>706.74077708333505</v>
      </c>
      <c r="CB541">
        <v>698.86991206890104</v>
      </c>
      <c r="CC541">
        <v>691.08670368626804</v>
      </c>
      <c r="CD541" s="8" t="b">
        <f>IF(ISNUMBER(VLOOKUP(A541,profiles_2021!A:A,1,FALSE)),TRUE,FALSE)</f>
        <v>0</v>
      </c>
      <c r="CE541" t="str">
        <f>INDEX('C5 - Emissions methodology 2018'!$A$2:$K$2628,MATCH($A541,'C5 - Emissions methodology 2018'!$A$2:$A$2628,0),MATCH(CE$1,'C5 - Emissions methodology 2018'!$A$1:$K$1,0))</f>
        <v>Materials</v>
      </c>
    </row>
    <row r="542" spans="1:83" x14ac:dyDescent="0.25">
      <c r="A542">
        <v>2797</v>
      </c>
      <c r="B542" t="s">
        <v>616</v>
      </c>
      <c r="C542" t="s">
        <v>165</v>
      </c>
      <c r="D542">
        <v>2015</v>
      </c>
      <c r="E542" t="s">
        <v>22</v>
      </c>
      <c r="F542" t="s">
        <v>23</v>
      </c>
      <c r="G542">
        <v>2015</v>
      </c>
      <c r="H542">
        <v>811297.88</v>
      </c>
      <c r="I542">
        <v>92</v>
      </c>
      <c r="J542">
        <v>2030</v>
      </c>
      <c r="K542">
        <v>100</v>
      </c>
      <c r="L542">
        <v>17</v>
      </c>
      <c r="M542">
        <v>2017</v>
      </c>
      <c r="N542">
        <v>679684.8</v>
      </c>
      <c r="O542" t="s">
        <v>45</v>
      </c>
      <c r="P542">
        <v>3.5703285024390201</v>
      </c>
      <c r="Q542">
        <v>1</v>
      </c>
      <c r="R542" t="s">
        <v>592</v>
      </c>
      <c r="S542">
        <v>0</v>
      </c>
      <c r="T542">
        <v>-1.11368485725649E-2</v>
      </c>
      <c r="AT542">
        <v>811297.88</v>
      </c>
      <c r="AU542">
        <v>745491.34</v>
      </c>
      <c r="AV542">
        <v>679684.8</v>
      </c>
      <c r="AW542">
        <v>627401.35384615394</v>
      </c>
      <c r="AX542">
        <v>575117.90769230702</v>
      </c>
      <c r="AY542">
        <v>522834.46153846098</v>
      </c>
      <c r="AZ542">
        <v>470551.01538461499</v>
      </c>
      <c r="BA542">
        <v>418267.569230769</v>
      </c>
      <c r="BB542">
        <v>365984.12307692302</v>
      </c>
      <c r="BC542">
        <v>313700.67692307697</v>
      </c>
      <c r="BD542">
        <v>261417.23076922999</v>
      </c>
      <c r="BE542">
        <v>209133.78461538401</v>
      </c>
      <c r="BF542">
        <v>156850.33846153799</v>
      </c>
      <c r="BG542">
        <v>104566.892307692</v>
      </c>
      <c r="BH542">
        <v>52283.446153846096</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s="8" t="b">
        <f>IF(ISNUMBER(VLOOKUP(A542,profiles_2021!A:A,1,FALSE)),TRUE,FALSE)</f>
        <v>1</v>
      </c>
      <c r="CE542" t="str">
        <f>INDEX('C5 - Emissions methodology 2018'!$A$2:$K$2628,MATCH($A542,'C5 - Emissions methodology 2018'!$A$2:$A$2628,0),MATCH(CE$1,'C5 - Emissions methodology 2018'!$A$1:$K$1,0))</f>
        <v>Food, beverage &amp; agriculture</v>
      </c>
    </row>
    <row r="543" spans="1:83" hidden="1" x14ac:dyDescent="0.25">
      <c r="A543">
        <v>2880</v>
      </c>
      <c r="B543" t="s">
        <v>617</v>
      </c>
      <c r="C543" t="s">
        <v>39</v>
      </c>
      <c r="D543">
        <v>2015</v>
      </c>
      <c r="E543" t="s">
        <v>53</v>
      </c>
      <c r="F543" t="s">
        <v>54</v>
      </c>
      <c r="G543">
        <v>2010</v>
      </c>
      <c r="H543">
        <v>1902049</v>
      </c>
      <c r="I543">
        <v>100</v>
      </c>
      <c r="J543">
        <v>2050</v>
      </c>
      <c r="K543">
        <v>70</v>
      </c>
      <c r="L543">
        <v>34.799999999999997</v>
      </c>
      <c r="M543">
        <v>2017</v>
      </c>
      <c r="N543">
        <v>1189912.5</v>
      </c>
      <c r="O543" t="s">
        <v>24</v>
      </c>
      <c r="P543">
        <v>3.7004013634000001</v>
      </c>
      <c r="Q543">
        <v>1</v>
      </c>
      <c r="R543" t="s">
        <v>592</v>
      </c>
      <c r="S543">
        <v>570614.69999999995</v>
      </c>
      <c r="T543">
        <v>-1.11368485725649E-2</v>
      </c>
      <c r="AO543">
        <v>1902049</v>
      </c>
      <c r="AP543">
        <v>1800315.2142857099</v>
      </c>
      <c r="AQ543">
        <v>1698581.42857142</v>
      </c>
      <c r="AR543">
        <v>1596847.6428571399</v>
      </c>
      <c r="AS543">
        <v>1495113.8571428501</v>
      </c>
      <c r="AT543">
        <v>1393380.07142857</v>
      </c>
      <c r="AU543">
        <v>1291646.2857142801</v>
      </c>
      <c r="AV543">
        <v>1189912.5</v>
      </c>
      <c r="AW543">
        <v>1171145.8999999999</v>
      </c>
      <c r="AX543">
        <v>1152379.3</v>
      </c>
      <c r="AY543">
        <v>1133612.7</v>
      </c>
      <c r="AZ543">
        <v>1114846.1000000001</v>
      </c>
      <c r="BA543">
        <v>1096079.5</v>
      </c>
      <c r="BB543">
        <v>1077312.8999999999</v>
      </c>
      <c r="BC543">
        <v>1058546.3</v>
      </c>
      <c r="BD543">
        <v>1039779.7</v>
      </c>
      <c r="BE543">
        <v>1021013.1</v>
      </c>
      <c r="BF543">
        <v>1002246.5</v>
      </c>
      <c r="BG543">
        <v>983479.9</v>
      </c>
      <c r="BH543">
        <v>964713.3</v>
      </c>
      <c r="BI543">
        <v>945946.7</v>
      </c>
      <c r="BJ543">
        <v>927180.1</v>
      </c>
      <c r="BK543">
        <v>908413.5</v>
      </c>
      <c r="BL543">
        <v>889646.9</v>
      </c>
      <c r="BM543">
        <v>870880.3</v>
      </c>
      <c r="BN543">
        <v>852113.7</v>
      </c>
      <c r="BO543">
        <v>833347.1</v>
      </c>
      <c r="BP543">
        <v>814580.5</v>
      </c>
      <c r="BQ543">
        <v>795813.9</v>
      </c>
      <c r="BR543">
        <v>777047.3</v>
      </c>
      <c r="BS543">
        <v>758280.7</v>
      </c>
      <c r="BT543">
        <v>739514.1</v>
      </c>
      <c r="BU543">
        <v>720747.5</v>
      </c>
      <c r="BV543">
        <v>701980.9</v>
      </c>
      <c r="BW543">
        <v>683214.3</v>
      </c>
      <c r="BX543">
        <v>664447.69999999995</v>
      </c>
      <c r="BY543">
        <v>645681.1</v>
      </c>
      <c r="BZ543">
        <v>626914.5</v>
      </c>
      <c r="CA543">
        <v>608147.9</v>
      </c>
      <c r="CB543">
        <v>589381.30000000005</v>
      </c>
      <c r="CC543">
        <v>570614.69999999995</v>
      </c>
      <c r="CD543" s="8" t="b">
        <f>IF(ISNUMBER(VLOOKUP(A543,profiles_2021!A:A,1,FALSE)),TRUE,FALSE)</f>
        <v>0</v>
      </c>
      <c r="CE543" t="str">
        <f>INDEX('C5 - Emissions methodology 2018'!$A$2:$K$2628,MATCH($A543,'C5 - Emissions methodology 2018'!$A$2:$A$2628,0),MATCH(CE$1,'C5 - Emissions methodology 2018'!$A$1:$K$1,0))</f>
        <v>Retail</v>
      </c>
    </row>
    <row r="544" spans="1:83" x14ac:dyDescent="0.25">
      <c r="A544">
        <v>22175</v>
      </c>
      <c r="B544" t="s">
        <v>618</v>
      </c>
      <c r="C544" t="s">
        <v>31</v>
      </c>
      <c r="D544">
        <v>2017</v>
      </c>
      <c r="E544" t="s">
        <v>22</v>
      </c>
      <c r="F544" t="s">
        <v>23</v>
      </c>
      <c r="G544">
        <v>2015</v>
      </c>
      <c r="H544">
        <v>13401</v>
      </c>
      <c r="I544">
        <v>100</v>
      </c>
      <c r="J544">
        <v>2025</v>
      </c>
      <c r="K544">
        <v>50</v>
      </c>
      <c r="L544">
        <v>90</v>
      </c>
      <c r="M544">
        <v>2017</v>
      </c>
      <c r="N544">
        <v>10179</v>
      </c>
      <c r="O544" t="s">
        <v>24</v>
      </c>
      <c r="P544">
        <v>3.14780621814878</v>
      </c>
      <c r="Q544">
        <v>1</v>
      </c>
      <c r="R544" t="s">
        <v>592</v>
      </c>
      <c r="S544">
        <v>6700.5</v>
      </c>
      <c r="T544">
        <v>-1.11368485725649E-2</v>
      </c>
      <c r="AT544">
        <v>13401</v>
      </c>
      <c r="AU544">
        <v>11790</v>
      </c>
      <c r="AV544">
        <v>10179</v>
      </c>
      <c r="AW544">
        <v>9744.1875</v>
      </c>
      <c r="AX544">
        <v>9309.375</v>
      </c>
      <c r="AY544">
        <v>8874.5625</v>
      </c>
      <c r="AZ544">
        <v>8439.75</v>
      </c>
      <c r="BA544">
        <v>8004.9375</v>
      </c>
      <c r="BB544">
        <v>7570.125</v>
      </c>
      <c r="BC544">
        <v>7135.3125</v>
      </c>
      <c r="BD544">
        <v>6700.5</v>
      </c>
      <c r="BE544">
        <v>6625.8775461395198</v>
      </c>
      <c r="BF544">
        <v>6552.0861512478104</v>
      </c>
      <c r="BG544">
        <v>6479.1165599469596</v>
      </c>
      <c r="BH544">
        <v>6406.9596199348398</v>
      </c>
      <c r="BI544">
        <v>6335.6062808370798</v>
      </c>
      <c r="BJ544">
        <v>6265.0475930720104</v>
      </c>
      <c r="BK544">
        <v>6195.2747067280598</v>
      </c>
      <c r="BL544">
        <v>6126.2788704537797</v>
      </c>
      <c r="BM544">
        <v>6058.0514303602404</v>
      </c>
      <c r="BN544">
        <v>5990.5838289354997</v>
      </c>
      <c r="BO544">
        <v>5923.8676039713901</v>
      </c>
      <c r="BP544">
        <v>5857.8943875020404</v>
      </c>
      <c r="BQ544">
        <v>5792.6559047543496</v>
      </c>
      <c r="BR544">
        <v>5728.14397311013</v>
      </c>
      <c r="BS544">
        <v>5664.3505010797498</v>
      </c>
      <c r="BT544">
        <v>5601.2674872872904</v>
      </c>
      <c r="BU544">
        <v>5538.8870194669398</v>
      </c>
      <c r="BV544">
        <v>5477.2012734706004</v>
      </c>
      <c r="BW544">
        <v>5416.2025122864898</v>
      </c>
      <c r="BX544">
        <v>5355.88308506881</v>
      </c>
      <c r="BY544">
        <v>5296.2354261780401</v>
      </c>
      <c r="BZ544">
        <v>5237.2520542320399</v>
      </c>
      <c r="CA544">
        <v>5178.9255711676997</v>
      </c>
      <c r="CB544">
        <v>5121.2486613130204</v>
      </c>
      <c r="CC544">
        <v>5064.2140904695298</v>
      </c>
      <c r="CD544" s="8" t="b">
        <f>IF(ISNUMBER(VLOOKUP(A544,profiles_2021!A:A,1,FALSE)),TRUE,FALSE)</f>
        <v>1</v>
      </c>
      <c r="CE544" t="str">
        <f>INDEX('C5 - Emissions methodology 2018'!$A$2:$K$2628,MATCH($A544,'C5 - Emissions methodology 2018'!$A$2:$A$2628,0),MATCH(CE$1,'C5 - Emissions methodology 2018'!$A$1:$K$1,0))</f>
        <v>Services</v>
      </c>
    </row>
    <row r="545" spans="1:83" hidden="1" x14ac:dyDescent="0.25">
      <c r="A545">
        <v>41342</v>
      </c>
      <c r="B545" t="s">
        <v>619</v>
      </c>
      <c r="C545" t="s">
        <v>136</v>
      </c>
      <c r="D545">
        <v>2017</v>
      </c>
      <c r="E545" t="s">
        <v>362</v>
      </c>
      <c r="F545" t="s">
        <v>54</v>
      </c>
      <c r="G545">
        <v>2013</v>
      </c>
      <c r="H545">
        <v>60720</v>
      </c>
      <c r="I545">
        <v>80</v>
      </c>
      <c r="J545">
        <v>2025</v>
      </c>
      <c r="K545">
        <v>30</v>
      </c>
      <c r="L545">
        <v>85</v>
      </c>
      <c r="M545">
        <v>2017</v>
      </c>
      <c r="N545">
        <v>45236.4</v>
      </c>
      <c r="O545" t="s">
        <v>24</v>
      </c>
      <c r="P545">
        <v>3.0878109500487798</v>
      </c>
      <c r="Q545">
        <v>1</v>
      </c>
      <c r="R545" t="s">
        <v>592</v>
      </c>
      <c r="S545">
        <v>42504</v>
      </c>
      <c r="T545">
        <v>-1.11368485725649E-2</v>
      </c>
      <c r="AR545">
        <v>60720</v>
      </c>
      <c r="AS545">
        <v>56849.1</v>
      </c>
      <c r="AT545">
        <v>52978.2</v>
      </c>
      <c r="AU545">
        <v>49107.3</v>
      </c>
      <c r="AV545">
        <v>45236.4</v>
      </c>
      <c r="AW545">
        <v>44894.85</v>
      </c>
      <c r="AX545">
        <v>44553.3</v>
      </c>
      <c r="AY545">
        <v>44211.75</v>
      </c>
      <c r="AZ545">
        <v>43870.2</v>
      </c>
      <c r="BA545">
        <v>43528.65</v>
      </c>
      <c r="BB545">
        <v>43187.1</v>
      </c>
      <c r="BC545">
        <v>42845.55</v>
      </c>
      <c r="BD545">
        <v>42504</v>
      </c>
      <c r="BE545">
        <v>42030.639388271702</v>
      </c>
      <c r="BF545">
        <v>41562.550521996403</v>
      </c>
      <c r="BG545">
        <v>41099.674690543303</v>
      </c>
      <c r="BH545">
        <v>40641.9538371331</v>
      </c>
      <c r="BI545">
        <v>40189.330551555802</v>
      </c>
      <c r="BJ545">
        <v>39741.748062970299</v>
      </c>
      <c r="BK545">
        <v>39299.150232783999</v>
      </c>
      <c r="BL545">
        <v>38861.481547611002</v>
      </c>
      <c r="BM545">
        <v>38428.687112309701</v>
      </c>
      <c r="BN545">
        <v>38000.712643097497</v>
      </c>
      <c r="BO545">
        <v>37577.5044607417</v>
      </c>
      <c r="BP545">
        <v>37159.009483827598</v>
      </c>
      <c r="BQ545">
        <v>36745.1752220997</v>
      </c>
      <c r="BR545">
        <v>36335.949769878804</v>
      </c>
      <c r="BS545">
        <v>35931.281799551303</v>
      </c>
      <c r="BT545">
        <v>35531.120555131602</v>
      </c>
      <c r="BU545">
        <v>35135.415845895499</v>
      </c>
      <c r="BV545">
        <v>34744.118040085697</v>
      </c>
      <c r="BW545">
        <v>34357.178058685902</v>
      </c>
      <c r="BX545">
        <v>33974.547369265703</v>
      </c>
      <c r="BY545">
        <v>33596.177979892702</v>
      </c>
      <c r="BZ545">
        <v>33222.0224331137</v>
      </c>
      <c r="CA545">
        <v>32852.033800001802</v>
      </c>
      <c r="CB545">
        <v>32486.1656742704</v>
      </c>
      <c r="CC545">
        <v>32124.372166452798</v>
      </c>
      <c r="CD545" s="8" t="b">
        <f>IF(ISNUMBER(VLOOKUP(A545,profiles_2021!A:A,1,FALSE)),TRUE,FALSE)</f>
        <v>0</v>
      </c>
      <c r="CE545" t="str">
        <f>INDEX('C5 - Emissions methodology 2018'!$A$2:$K$2628,MATCH($A545,'C5 - Emissions methodology 2018'!$A$2:$A$2628,0),MATCH(CE$1,'C5 - Emissions methodology 2018'!$A$1:$K$1,0))</f>
        <v>Transportation services</v>
      </c>
    </row>
    <row r="546" spans="1:83" x14ac:dyDescent="0.25">
      <c r="A546">
        <v>4564</v>
      </c>
      <c r="B546" t="s">
        <v>620</v>
      </c>
      <c r="C546" t="s">
        <v>59</v>
      </c>
      <c r="D546">
        <v>2004</v>
      </c>
      <c r="E546" t="s">
        <v>28</v>
      </c>
      <c r="F546" t="s">
        <v>23</v>
      </c>
      <c r="G546">
        <v>2004</v>
      </c>
      <c r="H546">
        <v>22676</v>
      </c>
      <c r="I546">
        <v>100</v>
      </c>
      <c r="J546">
        <v>2030</v>
      </c>
      <c r="K546">
        <v>30</v>
      </c>
      <c r="L546">
        <v>28.49</v>
      </c>
      <c r="M546">
        <v>2017</v>
      </c>
      <c r="N546">
        <v>20737.882280000002</v>
      </c>
      <c r="O546" t="s">
        <v>24</v>
      </c>
      <c r="P546">
        <v>2.9502461700390201</v>
      </c>
      <c r="Q546">
        <v>1</v>
      </c>
      <c r="R546" t="s">
        <v>592</v>
      </c>
      <c r="S546">
        <v>15873.2</v>
      </c>
      <c r="T546">
        <v>-1.11368485725649E-2</v>
      </c>
      <c r="AI546">
        <v>22676</v>
      </c>
      <c r="AJ546">
        <v>22526.9140215384</v>
      </c>
      <c r="AK546">
        <v>22377.828043076901</v>
      </c>
      <c r="AL546">
        <v>22228.7420646153</v>
      </c>
      <c r="AM546">
        <v>22079.656086153798</v>
      </c>
      <c r="AN546">
        <v>21930.5701076923</v>
      </c>
      <c r="AO546">
        <v>21781.484129230699</v>
      </c>
      <c r="AP546">
        <v>21632.398150769201</v>
      </c>
      <c r="AQ546">
        <v>21483.3121723076</v>
      </c>
      <c r="AR546">
        <v>21334.226193846102</v>
      </c>
      <c r="AS546">
        <v>21185.140215384599</v>
      </c>
      <c r="AT546">
        <v>21036.054236922999</v>
      </c>
      <c r="AU546">
        <v>20886.9682584615</v>
      </c>
      <c r="AV546">
        <v>20737.882280000002</v>
      </c>
      <c r="AW546">
        <v>20363.6759507692</v>
      </c>
      <c r="AX546">
        <v>19989.469621538399</v>
      </c>
      <c r="AY546">
        <v>19615.263292307602</v>
      </c>
      <c r="AZ546">
        <v>19241.056963076899</v>
      </c>
      <c r="BA546">
        <v>18866.850633846101</v>
      </c>
      <c r="BB546">
        <v>18492.6443046153</v>
      </c>
      <c r="BC546">
        <v>18118.437975384601</v>
      </c>
      <c r="BD546">
        <v>17744.231646153799</v>
      </c>
      <c r="BE546">
        <v>17370.025316923002</v>
      </c>
      <c r="BF546">
        <v>16995.818987692299</v>
      </c>
      <c r="BG546">
        <v>16621.612658461501</v>
      </c>
      <c r="BH546">
        <v>16247.4063292307</v>
      </c>
      <c r="BI546">
        <v>15873.2</v>
      </c>
      <c r="BJ546">
        <v>15696.422575237901</v>
      </c>
      <c r="BK546">
        <v>15521.613893886501</v>
      </c>
      <c r="BL546">
        <v>15348.7520303485</v>
      </c>
      <c r="BM546">
        <v>15177.815303208599</v>
      </c>
      <c r="BN546">
        <v>15008.7822725144</v>
      </c>
      <c r="BO546">
        <v>14841.6317370868</v>
      </c>
      <c r="BP546">
        <v>14676.342731861099</v>
      </c>
      <c r="BQ546">
        <v>14512.894525257299</v>
      </c>
      <c r="BR546">
        <v>14351.2666165799</v>
      </c>
      <c r="BS546">
        <v>14191.438733446599</v>
      </c>
      <c r="BT546">
        <v>14033.3908292453</v>
      </c>
      <c r="BU546">
        <v>13877.1030806204</v>
      </c>
      <c r="BV546">
        <v>13722.555884985701</v>
      </c>
      <c r="BW546">
        <v>13569.729858066001</v>
      </c>
      <c r="BX546">
        <v>13418.6058314661</v>
      </c>
      <c r="BY546">
        <v>13269.164850266199</v>
      </c>
      <c r="BZ546">
        <v>13121.388170644301</v>
      </c>
      <c r="CA546">
        <v>12975.257257526</v>
      </c>
      <c r="CB546">
        <v>12830.7537822589</v>
      </c>
      <c r="CC546">
        <v>12687.859620314</v>
      </c>
      <c r="CD546" s="8" t="b">
        <f>IF(ISNUMBER(VLOOKUP(A546,profiles_2021!A:A,1,FALSE)),TRUE,FALSE)</f>
        <v>1</v>
      </c>
      <c r="CE546" t="str">
        <f>INDEX('C5 - Emissions methodology 2018'!$A$2:$K$2628,MATCH($A546,'C5 - Emissions methodology 2018'!$A$2:$A$2628,0),MATCH(CE$1,'C5 - Emissions methodology 2018'!$A$1:$K$1,0))</f>
        <v>Services</v>
      </c>
    </row>
    <row r="547" spans="1:83" x14ac:dyDescent="0.25">
      <c r="A547">
        <v>41143</v>
      </c>
      <c r="B547" t="s">
        <v>621</v>
      </c>
      <c r="C547" t="s">
        <v>31</v>
      </c>
      <c r="D547">
        <v>2017</v>
      </c>
      <c r="E547" t="s">
        <v>117</v>
      </c>
      <c r="F547" t="s">
        <v>54</v>
      </c>
      <c r="G547">
        <v>2006</v>
      </c>
      <c r="H547">
        <v>10700253</v>
      </c>
      <c r="I547">
        <v>100</v>
      </c>
      <c r="J547">
        <v>2050</v>
      </c>
      <c r="K547">
        <v>100</v>
      </c>
      <c r="L547">
        <v>14</v>
      </c>
      <c r="M547">
        <v>2017</v>
      </c>
      <c r="N547">
        <v>9023586</v>
      </c>
      <c r="O547" t="s">
        <v>45</v>
      </c>
      <c r="P547">
        <v>4.0022651913000002</v>
      </c>
      <c r="Q547">
        <v>1</v>
      </c>
      <c r="R547" t="s">
        <v>592</v>
      </c>
      <c r="S547">
        <v>0</v>
      </c>
      <c r="T547">
        <v>-1.11368485725649E-2</v>
      </c>
      <c r="AK547">
        <v>10700253</v>
      </c>
      <c r="AL547">
        <v>10547828.727272701</v>
      </c>
      <c r="AM547">
        <v>10395404.454545399</v>
      </c>
      <c r="AN547">
        <v>10242980.1818181</v>
      </c>
      <c r="AO547">
        <v>10090555.909090901</v>
      </c>
      <c r="AP547">
        <v>9938131.6363636293</v>
      </c>
      <c r="AQ547">
        <v>9785707.3636363596</v>
      </c>
      <c r="AR547">
        <v>9633283.0909090899</v>
      </c>
      <c r="AS547">
        <v>9480858.8181818109</v>
      </c>
      <c r="AT547">
        <v>9328434.5454545394</v>
      </c>
      <c r="AU547">
        <v>9176010.2727272697</v>
      </c>
      <c r="AV547">
        <v>9023586</v>
      </c>
      <c r="AW547">
        <v>8750144</v>
      </c>
      <c r="AX547">
        <v>8476702</v>
      </c>
      <c r="AY547">
        <v>8203260</v>
      </c>
      <c r="AZ547">
        <v>7929818</v>
      </c>
      <c r="BA547">
        <v>7656376</v>
      </c>
      <c r="BB547">
        <v>7382934</v>
      </c>
      <c r="BC547">
        <v>7109492</v>
      </c>
      <c r="BD547">
        <v>6836050</v>
      </c>
      <c r="BE547">
        <v>6562608</v>
      </c>
      <c r="BF547">
        <v>6289166</v>
      </c>
      <c r="BG547">
        <v>6015724</v>
      </c>
      <c r="BH547">
        <v>5742282</v>
      </c>
      <c r="BI547">
        <v>5468840</v>
      </c>
      <c r="BJ547">
        <v>5195398</v>
      </c>
      <c r="BK547">
        <v>4921956</v>
      </c>
      <c r="BL547">
        <v>4648514</v>
      </c>
      <c r="BM547">
        <v>4375072</v>
      </c>
      <c r="BN547">
        <v>4101630</v>
      </c>
      <c r="BO547">
        <v>3828188</v>
      </c>
      <c r="BP547">
        <v>3554746</v>
      </c>
      <c r="BQ547">
        <v>3281304</v>
      </c>
      <c r="BR547">
        <v>3007862</v>
      </c>
      <c r="BS547">
        <v>2734420</v>
      </c>
      <c r="BT547">
        <v>2460978</v>
      </c>
      <c r="BU547">
        <v>2187536</v>
      </c>
      <c r="BV547">
        <v>1914094</v>
      </c>
      <c r="BW547">
        <v>1640652</v>
      </c>
      <c r="BX547">
        <v>1367210</v>
      </c>
      <c r="BY547">
        <v>1093768</v>
      </c>
      <c r="BZ547">
        <v>820326</v>
      </c>
      <c r="CA547">
        <v>546884</v>
      </c>
      <c r="CB547">
        <v>273442</v>
      </c>
      <c r="CC547">
        <v>0</v>
      </c>
      <c r="CD547" s="8" t="b">
        <f>IF(ISNUMBER(VLOOKUP(A547,profiles_2021!A:A,1,FALSE)),TRUE,FALSE)</f>
        <v>1</v>
      </c>
      <c r="CE547" t="str">
        <f>INDEX('C5 - Emissions methodology 2018'!$A$2:$K$2628,MATCH($A547,'C5 - Emissions methodology 2018'!$A$2:$A$2628,0),MATCH(CE$1,'C5 - Emissions methodology 2018'!$A$1:$K$1,0))</f>
        <v>Transportation services</v>
      </c>
    </row>
    <row r="548" spans="1:83" x14ac:dyDescent="0.25">
      <c r="A548">
        <v>4657</v>
      </c>
      <c r="B548" t="s">
        <v>622</v>
      </c>
      <c r="C548" t="s">
        <v>31</v>
      </c>
      <c r="D548">
        <v>2013</v>
      </c>
      <c r="E548" t="s">
        <v>22</v>
      </c>
      <c r="F548" t="s">
        <v>23</v>
      </c>
      <c r="G548">
        <v>2012</v>
      </c>
      <c r="H548">
        <v>68077</v>
      </c>
      <c r="I548">
        <v>100</v>
      </c>
      <c r="J548">
        <v>2018</v>
      </c>
      <c r="K548">
        <v>30</v>
      </c>
      <c r="L548">
        <v>86</v>
      </c>
      <c r="M548">
        <v>2017</v>
      </c>
      <c r="N548">
        <v>50513.133999999998</v>
      </c>
      <c r="O548" t="s">
        <v>24</v>
      </c>
      <c r="P548">
        <v>2.94439705160244</v>
      </c>
      <c r="Q548">
        <v>1</v>
      </c>
      <c r="R548" t="s">
        <v>592</v>
      </c>
      <c r="S548">
        <v>47653.9</v>
      </c>
      <c r="T548">
        <v>-1.11368485725649E-2</v>
      </c>
      <c r="AQ548">
        <v>68077</v>
      </c>
      <c r="AR548">
        <v>64564.226799999997</v>
      </c>
      <c r="AS548">
        <v>61051.453600000001</v>
      </c>
      <c r="AT548">
        <v>57538.680399999997</v>
      </c>
      <c r="AU548">
        <v>54025.907200000001</v>
      </c>
      <c r="AV548">
        <v>50513.133999999998</v>
      </c>
      <c r="AW548">
        <v>47653.9</v>
      </c>
      <c r="AX548">
        <v>47123.185731807796</v>
      </c>
      <c r="AY548">
        <v>46598.381948055801</v>
      </c>
      <c r="AZ548">
        <v>46079.422824573798</v>
      </c>
      <c r="BA548">
        <v>45566.243270265302</v>
      </c>
      <c r="BB548">
        <v>45058.778918943703</v>
      </c>
      <c r="BC548">
        <v>44556.966121258702</v>
      </c>
      <c r="BD548">
        <v>44060.741936713399</v>
      </c>
      <c r="BE548">
        <v>43570.044125769302</v>
      </c>
      <c r="BF548">
        <v>43084.8111420407</v>
      </c>
      <c r="BG548">
        <v>42604.982124574199</v>
      </c>
      <c r="BH548">
        <v>42130.496890216004</v>
      </c>
      <c r="BI548">
        <v>41661.295926062703</v>
      </c>
      <c r="BJ548">
        <v>41197.320381997401</v>
      </c>
      <c r="BK548">
        <v>40738.5120633076</v>
      </c>
      <c r="BL548">
        <v>40284.813423386899</v>
      </c>
      <c r="BM548">
        <v>39836.167556516702</v>
      </c>
      <c r="BN548">
        <v>39392.518190728399</v>
      </c>
      <c r="BO548">
        <v>38953.809680746301</v>
      </c>
      <c r="BP548">
        <v>38519.987001007299</v>
      </c>
      <c r="BQ548">
        <v>38090.995738759899</v>
      </c>
      <c r="BR548">
        <v>37666.782087239102</v>
      </c>
      <c r="BS548">
        <v>37247.292838917703</v>
      </c>
      <c r="BT548">
        <v>36832.4753788327</v>
      </c>
      <c r="BU548">
        <v>36422.277677985898</v>
      </c>
      <c r="BV548">
        <v>36016.648286818301</v>
      </c>
      <c r="BW548">
        <v>35615.5363287566</v>
      </c>
      <c r="BX548">
        <v>35218.891493832598</v>
      </c>
      <c r="BY548">
        <v>34826.664032372202</v>
      </c>
      <c r="BZ548">
        <v>34438.804748756098</v>
      </c>
      <c r="CA548">
        <v>34055.264995249003</v>
      </c>
      <c r="CB548">
        <v>33675.996665898398</v>
      </c>
      <c r="CC548">
        <v>33300.952190500102</v>
      </c>
      <c r="CD548" s="8" t="b">
        <f>IF(ISNUMBER(VLOOKUP(A548,profiles_2021!A:A,1,FALSE)),TRUE,FALSE)</f>
        <v>1</v>
      </c>
      <c r="CE548" t="str">
        <f>INDEX('C5 - Emissions methodology 2018'!$A$2:$K$2628,MATCH($A548,'C5 - Emissions methodology 2018'!$A$2:$A$2628,0),MATCH(CE$1,'C5 - Emissions methodology 2018'!$A$1:$K$1,0))</f>
        <v>Transportation services</v>
      </c>
    </row>
    <row r="549" spans="1:83" x14ac:dyDescent="0.25">
      <c r="A549">
        <v>4627</v>
      </c>
      <c r="B549" t="s">
        <v>623</v>
      </c>
      <c r="C549" t="s">
        <v>48</v>
      </c>
      <c r="D549">
        <v>2018</v>
      </c>
      <c r="E549" t="s">
        <v>22</v>
      </c>
      <c r="F549" t="s">
        <v>23</v>
      </c>
      <c r="G549">
        <v>2010</v>
      </c>
      <c r="H549">
        <v>158177</v>
      </c>
      <c r="I549">
        <v>100</v>
      </c>
      <c r="J549">
        <v>2030</v>
      </c>
      <c r="K549">
        <v>80</v>
      </c>
      <c r="L549">
        <v>0</v>
      </c>
      <c r="M549">
        <v>2017</v>
      </c>
      <c r="N549">
        <v>146057</v>
      </c>
      <c r="O549" t="s">
        <v>45</v>
      </c>
      <c r="P549">
        <v>3.4502568988390201</v>
      </c>
      <c r="Q549">
        <v>1</v>
      </c>
      <c r="R549" t="s">
        <v>592</v>
      </c>
      <c r="S549">
        <v>31635.3999999999</v>
      </c>
      <c r="T549">
        <v>-1.11368485725649E-2</v>
      </c>
      <c r="AO549">
        <v>158177</v>
      </c>
      <c r="AP549">
        <v>156445.57142857101</v>
      </c>
      <c r="AQ549">
        <v>154714.142857142</v>
      </c>
      <c r="AR549">
        <v>152982.714285714</v>
      </c>
      <c r="AS549">
        <v>151251.28571428501</v>
      </c>
      <c r="AT549">
        <v>149519.85714285701</v>
      </c>
      <c r="AU549">
        <v>147788.428571428</v>
      </c>
      <c r="AV549">
        <v>146057</v>
      </c>
      <c r="AW549">
        <v>137255.33846153799</v>
      </c>
      <c r="AX549">
        <v>128453.676923076</v>
      </c>
      <c r="AY549">
        <v>119652.01538461501</v>
      </c>
      <c r="AZ549">
        <v>110850.353846153</v>
      </c>
      <c r="BA549">
        <v>102048.69230769201</v>
      </c>
      <c r="BB549">
        <v>93247.030769230696</v>
      </c>
      <c r="BC549">
        <v>84445.369230769196</v>
      </c>
      <c r="BD549">
        <v>75643.707692307595</v>
      </c>
      <c r="BE549">
        <v>66842.046153846095</v>
      </c>
      <c r="BF549">
        <v>58040.384615384603</v>
      </c>
      <c r="BG549">
        <v>49238.723076923001</v>
      </c>
      <c r="BH549">
        <v>40437.061538461501</v>
      </c>
      <c r="BI549">
        <v>31635.3999999999</v>
      </c>
      <c r="BJ549">
        <v>31283.081340667399</v>
      </c>
      <c r="BK549">
        <v>30934.686400893199</v>
      </c>
      <c r="BL549">
        <v>30590.171482806702</v>
      </c>
      <c r="BM549">
        <v>30249.493375193801</v>
      </c>
      <c r="BN549">
        <v>29912.609348077502</v>
      </c>
      <c r="BO549">
        <v>29579.477147357698</v>
      </c>
      <c r="BP549">
        <v>29250.0549895119</v>
      </c>
      <c r="BQ549">
        <v>28924.301556354501</v>
      </c>
      <c r="BR549">
        <v>28602.1759898542</v>
      </c>
      <c r="BS549">
        <v>28283.637887009299</v>
      </c>
      <c r="BT549">
        <v>27968.6472947804</v>
      </c>
      <c r="BU549">
        <v>27657.164705079002</v>
      </c>
      <c r="BV549">
        <v>27349.151049812001</v>
      </c>
      <c r="BW549">
        <v>27044.567695982099</v>
      </c>
      <c r="BX549">
        <v>26743.376440841399</v>
      </c>
      <c r="BY549">
        <v>26445.539507100701</v>
      </c>
      <c r="BZ549">
        <v>26151.019538190299</v>
      </c>
      <c r="CA549">
        <v>25859.779593575298</v>
      </c>
      <c r="CB549">
        <v>25571.7831441218</v>
      </c>
      <c r="CC549">
        <v>25286.994067515199</v>
      </c>
      <c r="CD549" s="8" t="b">
        <f>IF(ISNUMBER(VLOOKUP(A549,profiles_2021!A:A,1,FALSE)),TRUE,FALSE)</f>
        <v>1</v>
      </c>
      <c r="CE549" t="str">
        <f>INDEX('C5 - Emissions methodology 2018'!$A$2:$K$2628,MATCH($A549,'C5 - Emissions methodology 2018'!$A$2:$A$2628,0),MATCH(CE$1,'C5 - Emissions methodology 2018'!$A$1:$K$1,0))</f>
        <v>Services</v>
      </c>
    </row>
    <row r="550" spans="1:83" x14ac:dyDescent="0.25">
      <c r="A550">
        <v>36702</v>
      </c>
      <c r="B550" t="s">
        <v>624</v>
      </c>
      <c r="C550" t="s">
        <v>36</v>
      </c>
      <c r="D550">
        <v>2016</v>
      </c>
      <c r="E550" t="s">
        <v>22</v>
      </c>
      <c r="F550" t="s">
        <v>23</v>
      </c>
      <c r="G550">
        <v>2015</v>
      </c>
      <c r="H550">
        <v>848992.7</v>
      </c>
      <c r="I550">
        <v>100</v>
      </c>
      <c r="J550">
        <v>2030</v>
      </c>
      <c r="K550">
        <v>34</v>
      </c>
      <c r="L550">
        <v>35.380000000000003</v>
      </c>
      <c r="M550">
        <v>2017</v>
      </c>
      <c r="N550">
        <v>746865.67013159895</v>
      </c>
      <c r="O550" t="s">
        <v>24</v>
      </c>
      <c r="P550">
        <v>2.9903288017090199</v>
      </c>
      <c r="Q550">
        <v>1</v>
      </c>
      <c r="R550" t="s">
        <v>592</v>
      </c>
      <c r="S550">
        <v>560335.18200000003</v>
      </c>
      <c r="T550">
        <v>-1.11368485725649E-2</v>
      </c>
      <c r="AT550">
        <v>848992.7</v>
      </c>
      <c r="AU550">
        <v>797929.18506579904</v>
      </c>
      <c r="AV550">
        <v>746865.67013159895</v>
      </c>
      <c r="AW550">
        <v>732517.17104455305</v>
      </c>
      <c r="AX550">
        <v>718168.67195750703</v>
      </c>
      <c r="AY550">
        <v>703820.17287046101</v>
      </c>
      <c r="AZ550">
        <v>689471.673783415</v>
      </c>
      <c r="BA550">
        <v>675123.17469636898</v>
      </c>
      <c r="BB550">
        <v>660774.67560932296</v>
      </c>
      <c r="BC550">
        <v>646426.17652227602</v>
      </c>
      <c r="BD550">
        <v>632077.67743523</v>
      </c>
      <c r="BE550">
        <v>617729.17834818398</v>
      </c>
      <c r="BF550">
        <v>603380.67926113796</v>
      </c>
      <c r="BG550">
        <v>589032.18017409195</v>
      </c>
      <c r="BH550">
        <v>574683.68108704605</v>
      </c>
      <c r="BI550">
        <v>560335.18200000003</v>
      </c>
      <c r="BJ550">
        <v>554094.81392818503</v>
      </c>
      <c r="BK550">
        <v>547923.94389062305</v>
      </c>
      <c r="BL550">
        <v>541821.79789823096</v>
      </c>
      <c r="BM550">
        <v>535787.61058172304</v>
      </c>
      <c r="BN550">
        <v>529820.62509561796</v>
      </c>
      <c r="BO550">
        <v>523920.09302330698</v>
      </c>
      <c r="BP550">
        <v>518085.27428318199</v>
      </c>
      <c r="BQ550">
        <v>512315.43703581399</v>
      </c>
      <c r="BR550">
        <v>506609.85759215901</v>
      </c>
      <c r="BS550">
        <v>500967.82032278698</v>
      </c>
      <c r="BT550">
        <v>495388.61756812403</v>
      </c>
      <c r="BU550">
        <v>489871.54954969499</v>
      </c>
      <c r="BV550">
        <v>484415.92428235302</v>
      </c>
      <c r="BW550">
        <v>479021.05748748098</v>
      </c>
      <c r="BX550">
        <v>473686.27250717301</v>
      </c>
      <c r="BY550">
        <v>468410.90021935798</v>
      </c>
      <c r="BZ550">
        <v>463194.278953876</v>
      </c>
      <c r="CA550">
        <v>458035.754409488</v>
      </c>
      <c r="CB550">
        <v>452934.67957180901</v>
      </c>
      <c r="CC550">
        <v>447890.41463215498</v>
      </c>
      <c r="CD550" s="8" t="b">
        <f>IF(ISNUMBER(VLOOKUP(A550,profiles_2021!A:A,1,FALSE)),TRUE,FALSE)</f>
        <v>1</v>
      </c>
      <c r="CE550" t="str">
        <f>INDEX('C5 - Emissions methodology 2018'!$A$2:$K$2628,MATCH($A550,'C5 - Emissions methodology 2018'!$A$2:$A$2628,0),MATCH(CE$1,'C5 - Emissions methodology 2018'!$A$1:$K$1,0))</f>
        <v>Retail</v>
      </c>
    </row>
    <row r="551" spans="1:83" hidden="1" x14ac:dyDescent="0.25">
      <c r="A551">
        <v>37523</v>
      </c>
      <c r="B551" t="s">
        <v>625</v>
      </c>
      <c r="C551" t="s">
        <v>27</v>
      </c>
      <c r="D551">
        <v>2018</v>
      </c>
      <c r="E551" t="s">
        <v>88</v>
      </c>
      <c r="F551" t="s">
        <v>54</v>
      </c>
      <c r="G551">
        <v>2017</v>
      </c>
      <c r="H551">
        <v>4001</v>
      </c>
      <c r="I551">
        <v>100</v>
      </c>
      <c r="J551">
        <v>2023</v>
      </c>
      <c r="K551">
        <v>20</v>
      </c>
      <c r="L551">
        <v>0</v>
      </c>
      <c r="M551">
        <v>2017</v>
      </c>
      <c r="N551">
        <v>4001</v>
      </c>
      <c r="O551" t="s">
        <v>45</v>
      </c>
      <c r="P551">
        <v>3.1868296683926798</v>
      </c>
      <c r="Q551">
        <v>1</v>
      </c>
      <c r="R551" t="s">
        <v>592</v>
      </c>
      <c r="S551">
        <v>3200.8</v>
      </c>
      <c r="T551">
        <v>-1.11368485725649E-2</v>
      </c>
      <c r="AV551">
        <v>4001</v>
      </c>
      <c r="AW551">
        <v>3867.63333333333</v>
      </c>
      <c r="AX551">
        <v>3734.2666666666601</v>
      </c>
      <c r="AY551">
        <v>3600.9</v>
      </c>
      <c r="AZ551">
        <v>3467.5333333333301</v>
      </c>
      <c r="BA551">
        <v>3334.1666666666601</v>
      </c>
      <c r="BB551">
        <v>3200.8</v>
      </c>
      <c r="BC551">
        <v>3165.1531750889299</v>
      </c>
      <c r="BD551">
        <v>3129.90334346899</v>
      </c>
      <c r="BE551">
        <v>3095.0460838860099</v>
      </c>
      <c r="BF551">
        <v>3060.5770243246602</v>
      </c>
      <c r="BG551">
        <v>3026.4918414600902</v>
      </c>
      <c r="BH551">
        <v>2992.7862601156398</v>
      </c>
      <c r="BI551">
        <v>2959.4560527266799</v>
      </c>
      <c r="BJ551">
        <v>2926.4970388103102</v>
      </c>
      <c r="BK551">
        <v>2893.9050844410199</v>
      </c>
      <c r="BL551">
        <v>2861.6761017322201</v>
      </c>
      <c r="BM551">
        <v>2829.8060483234999</v>
      </c>
      <c r="BN551">
        <v>2798.2909268735898</v>
      </c>
      <c r="BO551">
        <v>2767.1267845590201</v>
      </c>
      <c r="BP551">
        <v>2736.3097125783002</v>
      </c>
      <c r="BQ551">
        <v>2705.8358456616802</v>
      </c>
      <c r="BR551">
        <v>2675.7013615863202</v>
      </c>
      <c r="BS551">
        <v>2645.9024806969301</v>
      </c>
      <c r="BT551">
        <v>2616.4354654316298</v>
      </c>
      <c r="BU551">
        <v>2587.2966198532299</v>
      </c>
      <c r="BV551">
        <v>2558.4822891856202</v>
      </c>
      <c r="BW551">
        <v>2529.9888593553701</v>
      </c>
      <c r="BX551">
        <v>2501.8127565384498</v>
      </c>
      <c r="BY551">
        <v>2473.95044671197</v>
      </c>
      <c r="BZ551">
        <v>2446.3984352109101</v>
      </c>
      <c r="CA551">
        <v>2419.1532662898098</v>
      </c>
      <c r="CB551">
        <v>2392.2115226893102</v>
      </c>
      <c r="CC551">
        <v>2365.5698252075799</v>
      </c>
      <c r="CD551" s="8" t="b">
        <f>IF(ISNUMBER(VLOOKUP(A551,profiles_2021!A:A,1,FALSE)),TRUE,FALSE)</f>
        <v>0</v>
      </c>
      <c r="CE551" t="str">
        <f>INDEX('C5 - Emissions methodology 2018'!$A$2:$K$2628,MATCH($A551,'C5 - Emissions methodology 2018'!$A$2:$A$2628,0),MATCH(CE$1,'C5 - Emissions methodology 2018'!$A$1:$K$1,0))</f>
        <v>Services</v>
      </c>
    </row>
    <row r="552" spans="1:83" hidden="1" x14ac:dyDescent="0.25">
      <c r="A552">
        <v>5804</v>
      </c>
      <c r="B552" t="s">
        <v>626</v>
      </c>
      <c r="C552" t="s">
        <v>92</v>
      </c>
      <c r="D552">
        <v>2017</v>
      </c>
      <c r="E552" t="s">
        <v>32</v>
      </c>
      <c r="F552" t="s">
        <v>33</v>
      </c>
      <c r="G552">
        <v>2016</v>
      </c>
      <c r="H552">
        <v>6953</v>
      </c>
      <c r="I552">
        <v>100</v>
      </c>
      <c r="J552">
        <v>2030</v>
      </c>
      <c r="K552">
        <v>100</v>
      </c>
      <c r="L552">
        <v>0</v>
      </c>
      <c r="M552">
        <v>2017</v>
      </c>
      <c r="N552">
        <v>6953</v>
      </c>
      <c r="O552" t="s">
        <v>24</v>
      </c>
      <c r="P552">
        <v>3.3202445977390198</v>
      </c>
      <c r="Q552">
        <v>1</v>
      </c>
      <c r="R552" t="s">
        <v>592</v>
      </c>
      <c r="S552">
        <v>0</v>
      </c>
      <c r="T552">
        <v>-1.11368485725649E-2</v>
      </c>
      <c r="AU552">
        <v>6953</v>
      </c>
      <c r="AV552">
        <v>6953</v>
      </c>
      <c r="AW552">
        <v>6418.1538461538403</v>
      </c>
      <c r="AX552">
        <v>5883.3076923076896</v>
      </c>
      <c r="AY552">
        <v>5348.4615384615299</v>
      </c>
      <c r="AZ552">
        <v>4813.6153846153802</v>
      </c>
      <c r="BA552">
        <v>4278.7692307692296</v>
      </c>
      <c r="BB552">
        <v>3743.9230769230699</v>
      </c>
      <c r="BC552">
        <v>3209.0769230769201</v>
      </c>
      <c r="BD552">
        <v>2674.23076923076</v>
      </c>
      <c r="BE552">
        <v>2139.3846153846098</v>
      </c>
      <c r="BF552">
        <v>1604.5384615384601</v>
      </c>
      <c r="BG552">
        <v>1069.6923076922999</v>
      </c>
      <c r="BH552">
        <v>534.84615384615302</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s="8" t="b">
        <f>IF(ISNUMBER(VLOOKUP(A552,profiles_2021!A:A,1,FALSE)),TRUE,FALSE)</f>
        <v>0</v>
      </c>
      <c r="CE552" t="str">
        <f>INDEX('C5 - Emissions methodology 2018'!$A$2:$K$2628,MATCH($A552,'C5 - Emissions methodology 2018'!$A$2:$A$2628,0),MATCH(CE$1,'C5 - Emissions methodology 2018'!$A$1:$K$1,0))</f>
        <v>Power generation</v>
      </c>
    </row>
    <row r="553" spans="1:83" x14ac:dyDescent="0.25">
      <c r="A553">
        <v>48176</v>
      </c>
      <c r="B553" t="s">
        <v>627</v>
      </c>
      <c r="C553" t="s">
        <v>111</v>
      </c>
      <c r="D553">
        <v>2016</v>
      </c>
      <c r="E553" t="s">
        <v>105</v>
      </c>
      <c r="F553" t="s">
        <v>54</v>
      </c>
      <c r="G553">
        <v>2015</v>
      </c>
      <c r="H553">
        <v>63743</v>
      </c>
      <c r="I553">
        <v>100</v>
      </c>
      <c r="J553">
        <v>2025</v>
      </c>
      <c r="K553">
        <v>30</v>
      </c>
      <c r="L553">
        <v>0</v>
      </c>
      <c r="M553">
        <v>2017</v>
      </c>
      <c r="N553">
        <v>63743</v>
      </c>
      <c r="O553" t="s">
        <v>24</v>
      </c>
      <c r="P553">
        <v>3.2878112523487801</v>
      </c>
      <c r="Q553">
        <v>1</v>
      </c>
      <c r="R553" t="s">
        <v>592</v>
      </c>
      <c r="S553">
        <v>44620.1</v>
      </c>
      <c r="T553">
        <v>-1.11368485725649E-2</v>
      </c>
      <c r="AT553">
        <v>63743</v>
      </c>
      <c r="AU553">
        <v>63743</v>
      </c>
      <c r="AV553">
        <v>63743</v>
      </c>
      <c r="AW553">
        <v>61352.637499999997</v>
      </c>
      <c r="AX553">
        <v>58962.275000000001</v>
      </c>
      <c r="AY553">
        <v>56571.912499999999</v>
      </c>
      <c r="AZ553">
        <v>54181.55</v>
      </c>
      <c r="BA553">
        <v>51791.1875</v>
      </c>
      <c r="BB553">
        <v>49400.824999999997</v>
      </c>
      <c r="BC553">
        <v>47010.462500000001</v>
      </c>
      <c r="BD553">
        <v>44620.1</v>
      </c>
      <c r="BE553">
        <v>44123.172703007302</v>
      </c>
      <c r="BF553">
        <v>43631.779610072699</v>
      </c>
      <c r="BG553">
        <v>43145.8590876038</v>
      </c>
      <c r="BH553">
        <v>42665.350188411998</v>
      </c>
      <c r="BI553">
        <v>42190.1926440682</v>
      </c>
      <c r="BJ553">
        <v>41720.326857343804</v>
      </c>
      <c r="BK553">
        <v>41255.693894735698</v>
      </c>
      <c r="BL553">
        <v>40796.235479073897</v>
      </c>
      <c r="BM553">
        <v>40341.893982212801</v>
      </c>
      <c r="BN553">
        <v>39892.612417802397</v>
      </c>
      <c r="BO553">
        <v>39448.334434141303</v>
      </c>
      <c r="BP553">
        <v>39009.0043071084</v>
      </c>
      <c r="BQ553">
        <v>38574.566933173599</v>
      </c>
      <c r="BR553">
        <v>38144.9678224866</v>
      </c>
      <c r="BS553">
        <v>37720.153092042201</v>
      </c>
      <c r="BT553">
        <v>37300.069458922102</v>
      </c>
      <c r="BU553">
        <v>36884.664233611998</v>
      </c>
      <c r="BV553">
        <v>36473.885313392297</v>
      </c>
      <c r="BW553">
        <v>36067.681175803998</v>
      </c>
      <c r="BX553">
        <v>35666.000872185497</v>
      </c>
      <c r="BY553">
        <v>35268.794021283</v>
      </c>
      <c r="BZ553">
        <v>34876.010802930999</v>
      </c>
      <c r="CA553">
        <v>34487.601951803597</v>
      </c>
      <c r="CB553">
        <v>34103.518751235497</v>
      </c>
      <c r="CC553">
        <v>33723.713027111298</v>
      </c>
      <c r="CD553" s="8" t="b">
        <f>IF(ISNUMBER(VLOOKUP(A553,profiles_2021!A:A,1,FALSE)),TRUE,FALSE)</f>
        <v>1</v>
      </c>
      <c r="CE553" t="str">
        <f>INDEX('C5 - Emissions methodology 2018'!$A$2:$K$2628,MATCH($A553,'C5 - Emissions methodology 2018'!$A$2:$A$2628,0),MATCH(CE$1,'C5 - Emissions methodology 2018'!$A$1:$K$1,0))</f>
        <v>Infrastructure</v>
      </c>
    </row>
    <row r="554" spans="1:83" hidden="1" x14ac:dyDescent="0.25">
      <c r="A554">
        <v>21467</v>
      </c>
      <c r="B554" t="s">
        <v>628</v>
      </c>
      <c r="C554" t="s">
        <v>43</v>
      </c>
      <c r="D554">
        <v>2011</v>
      </c>
      <c r="E554" t="s">
        <v>88</v>
      </c>
      <c r="F554" t="s">
        <v>54</v>
      </c>
      <c r="G554">
        <v>2011</v>
      </c>
      <c r="H554">
        <v>1173593</v>
      </c>
      <c r="I554">
        <v>100</v>
      </c>
      <c r="J554">
        <v>2025</v>
      </c>
      <c r="K554">
        <v>100</v>
      </c>
      <c r="L554">
        <v>100</v>
      </c>
      <c r="M554">
        <v>2017</v>
      </c>
      <c r="N554">
        <v>1204268</v>
      </c>
      <c r="O554" t="s">
        <v>24</v>
      </c>
      <c r="P554">
        <v>3.9883548780487801</v>
      </c>
      <c r="Q554">
        <v>1</v>
      </c>
      <c r="R554" t="s">
        <v>592</v>
      </c>
      <c r="S554">
        <v>0</v>
      </c>
      <c r="T554">
        <v>-1.11368485725649E-2</v>
      </c>
      <c r="AP554">
        <v>1173593</v>
      </c>
      <c r="AQ554">
        <v>1178705.5</v>
      </c>
      <c r="AR554">
        <v>1183818</v>
      </c>
      <c r="AS554">
        <v>1188930.5</v>
      </c>
      <c r="AT554">
        <v>1194043</v>
      </c>
      <c r="AU554">
        <v>1199155.5</v>
      </c>
      <c r="AV554">
        <v>1204268</v>
      </c>
      <c r="AW554">
        <v>1053734.5</v>
      </c>
      <c r="AX554">
        <v>903201</v>
      </c>
      <c r="AY554">
        <v>752667.5</v>
      </c>
      <c r="AZ554">
        <v>602134</v>
      </c>
      <c r="BA554">
        <v>451600.5</v>
      </c>
      <c r="BB554">
        <v>301067</v>
      </c>
      <c r="BC554">
        <v>150533.5</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s="8" t="b">
        <f>IF(ISNUMBER(VLOOKUP(A554,profiles_2021!A:A,1,FALSE)),TRUE,FALSE)</f>
        <v>0</v>
      </c>
      <c r="CE554" t="str">
        <f>INDEX('C5 - Emissions methodology 2018'!$A$2:$K$2628,MATCH($A554,'C5 - Emissions methodology 2018'!$A$2:$A$2628,0),MATCH(CE$1,'C5 - Emissions methodology 2018'!$A$1:$K$1,0))</f>
        <v>Materials</v>
      </c>
    </row>
    <row r="555" spans="1:83" x14ac:dyDescent="0.25">
      <c r="A555">
        <v>6332</v>
      </c>
      <c r="B555" t="s">
        <v>629</v>
      </c>
      <c r="C555" t="s">
        <v>65</v>
      </c>
      <c r="D555">
        <v>2009</v>
      </c>
      <c r="E555" t="s">
        <v>49</v>
      </c>
      <c r="F555" t="s">
        <v>50</v>
      </c>
      <c r="G555">
        <v>2009</v>
      </c>
      <c r="H555">
        <v>2625019</v>
      </c>
      <c r="I555">
        <v>100</v>
      </c>
      <c r="J555">
        <v>2050</v>
      </c>
      <c r="K555">
        <v>50</v>
      </c>
      <c r="L555">
        <v>0</v>
      </c>
      <c r="M555">
        <v>2017</v>
      </c>
      <c r="N555">
        <v>2903408</v>
      </c>
      <c r="O555" t="s">
        <v>24</v>
      </c>
      <c r="P555">
        <v>2.83</v>
      </c>
      <c r="Q555">
        <v>1</v>
      </c>
      <c r="R555" t="s">
        <v>592</v>
      </c>
      <c r="S555">
        <v>1312509.5</v>
      </c>
      <c r="T555">
        <v>-1.11368485725649E-2</v>
      </c>
      <c r="AN555">
        <v>2625019</v>
      </c>
      <c r="AO555">
        <v>2659817.625</v>
      </c>
      <c r="AP555">
        <v>2694616.25</v>
      </c>
      <c r="AQ555">
        <v>2729414.875</v>
      </c>
      <c r="AR555">
        <v>2764213.5</v>
      </c>
      <c r="AS555">
        <v>2799012.125</v>
      </c>
      <c r="AT555">
        <v>2833810.75</v>
      </c>
      <c r="AU555">
        <v>2868609.375</v>
      </c>
      <c r="AV555">
        <v>2903408</v>
      </c>
      <c r="AW555">
        <v>2855198.9545454499</v>
      </c>
      <c r="AX555">
        <v>2806989.9090908999</v>
      </c>
      <c r="AY555">
        <v>2758780.86363636</v>
      </c>
      <c r="AZ555">
        <v>2710571.81818181</v>
      </c>
      <c r="BA555">
        <v>2662362.7727272701</v>
      </c>
      <c r="BB555">
        <v>2614153.7272727201</v>
      </c>
      <c r="BC555">
        <v>2565944.6818181798</v>
      </c>
      <c r="BD555">
        <v>2517735.6363636302</v>
      </c>
      <c r="BE555">
        <v>2469526.5909090899</v>
      </c>
      <c r="BF555">
        <v>2421317.5454545398</v>
      </c>
      <c r="BG555">
        <v>2373108.5</v>
      </c>
      <c r="BH555">
        <v>2324899.4545454499</v>
      </c>
      <c r="BI555">
        <v>2276690.4090908999</v>
      </c>
      <c r="BJ555">
        <v>2228481.36363636</v>
      </c>
      <c r="BK555">
        <v>2180272.31818181</v>
      </c>
      <c r="BL555">
        <v>2132063.2727272701</v>
      </c>
      <c r="BM555">
        <v>2083854.2272727201</v>
      </c>
      <c r="BN555">
        <v>2035645.18181818</v>
      </c>
      <c r="BO555">
        <v>1987436.13636363</v>
      </c>
      <c r="BP555">
        <v>1939227.0909090899</v>
      </c>
      <c r="BQ555">
        <v>1891018.0454545401</v>
      </c>
      <c r="BR555">
        <v>1842809</v>
      </c>
      <c r="BS555">
        <v>1794599.9545454499</v>
      </c>
      <c r="BT555">
        <v>1746390.9090909001</v>
      </c>
      <c r="BU555">
        <v>1698181.86363636</v>
      </c>
      <c r="BV555">
        <v>1649972.81818181</v>
      </c>
      <c r="BW555">
        <v>1601763.7727272699</v>
      </c>
      <c r="BX555">
        <v>1553554.7272727201</v>
      </c>
      <c r="BY555">
        <v>1505345.68181818</v>
      </c>
      <c r="BZ555">
        <v>1457136.63636363</v>
      </c>
      <c r="CA555">
        <v>1408927.5909090899</v>
      </c>
      <c r="CB555">
        <v>1360718.5454545401</v>
      </c>
      <c r="CC555">
        <v>1312509.5</v>
      </c>
      <c r="CD555" s="8" t="b">
        <f>IF(ISNUMBER(VLOOKUP(A555,profiles_2021!A:A,1,FALSE)),TRUE,FALSE)</f>
        <v>1</v>
      </c>
      <c r="CE555" t="str">
        <f>INDEX('C5 - Emissions methodology 2018'!$A$2:$K$2628,MATCH($A555,'C5 - Emissions methodology 2018'!$A$2:$A$2628,0),MATCH(CE$1,'C5 - Emissions methodology 2018'!$A$1:$K$1,0))</f>
        <v>Transportation services</v>
      </c>
    </row>
    <row r="556" spans="1:83" hidden="1" x14ac:dyDescent="0.25">
      <c r="A556">
        <v>6688</v>
      </c>
      <c r="B556" t="s">
        <v>630</v>
      </c>
      <c r="C556" t="s">
        <v>31</v>
      </c>
      <c r="D556">
        <v>2017</v>
      </c>
      <c r="E556" t="s">
        <v>22</v>
      </c>
      <c r="F556" t="s">
        <v>23</v>
      </c>
      <c r="G556">
        <v>1990</v>
      </c>
      <c r="H556">
        <v>228608</v>
      </c>
      <c r="I556">
        <v>100</v>
      </c>
      <c r="J556">
        <v>2030</v>
      </c>
      <c r="K556">
        <v>65</v>
      </c>
      <c r="L556">
        <v>0</v>
      </c>
      <c r="M556">
        <v>2017</v>
      </c>
      <c r="N556">
        <v>209600</v>
      </c>
      <c r="O556" t="s">
        <v>45</v>
      </c>
      <c r="P556">
        <v>3.3002668024390198</v>
      </c>
      <c r="Q556">
        <v>1</v>
      </c>
      <c r="R556" t="s">
        <v>592</v>
      </c>
      <c r="S556">
        <v>80012.799999999901</v>
      </c>
      <c r="T556">
        <v>-1.11368485725649E-2</v>
      </c>
      <c r="U556">
        <v>228608</v>
      </c>
      <c r="V556">
        <v>227904</v>
      </c>
      <c r="W556">
        <v>227200</v>
      </c>
      <c r="X556">
        <v>226496</v>
      </c>
      <c r="Y556">
        <v>225792</v>
      </c>
      <c r="Z556">
        <v>225088</v>
      </c>
      <c r="AA556">
        <v>224384</v>
      </c>
      <c r="AB556">
        <v>223680</v>
      </c>
      <c r="AC556">
        <v>222976</v>
      </c>
      <c r="AD556">
        <v>222272</v>
      </c>
      <c r="AE556">
        <v>221568</v>
      </c>
      <c r="AF556">
        <v>220864</v>
      </c>
      <c r="AG556">
        <v>220160</v>
      </c>
      <c r="AH556">
        <v>219456</v>
      </c>
      <c r="AI556">
        <v>218752</v>
      </c>
      <c r="AJ556">
        <v>218048</v>
      </c>
      <c r="AK556">
        <v>217344</v>
      </c>
      <c r="AL556">
        <v>216640</v>
      </c>
      <c r="AM556">
        <v>215936</v>
      </c>
      <c r="AN556">
        <v>215232</v>
      </c>
      <c r="AO556">
        <v>214528</v>
      </c>
      <c r="AP556">
        <v>213824</v>
      </c>
      <c r="AQ556">
        <v>213120</v>
      </c>
      <c r="AR556">
        <v>212416</v>
      </c>
      <c r="AS556">
        <v>211712</v>
      </c>
      <c r="AT556">
        <v>211008</v>
      </c>
      <c r="AU556">
        <v>210304</v>
      </c>
      <c r="AV556">
        <v>209600</v>
      </c>
      <c r="AW556">
        <v>199631.75384615301</v>
      </c>
      <c r="AX556">
        <v>189663.507692307</v>
      </c>
      <c r="AY556">
        <v>179695.261538461</v>
      </c>
      <c r="AZ556">
        <v>169727.01538461499</v>
      </c>
      <c r="BA556">
        <v>159758.76923076899</v>
      </c>
      <c r="BB556">
        <v>149790.52307692301</v>
      </c>
      <c r="BC556">
        <v>139822.27692307599</v>
      </c>
      <c r="BD556">
        <v>129854.03076923</v>
      </c>
      <c r="BE556">
        <v>119885.78461538399</v>
      </c>
      <c r="BF556">
        <v>109917.538461538</v>
      </c>
      <c r="BG556">
        <v>99949.292307692303</v>
      </c>
      <c r="BH556">
        <v>89981.046153846095</v>
      </c>
      <c r="BI556">
        <v>80012.799999999901</v>
      </c>
      <c r="BJ556">
        <v>79121.709562532997</v>
      </c>
      <c r="BK556">
        <v>78240.543064332596</v>
      </c>
      <c r="BL556">
        <v>77369.189983989898</v>
      </c>
      <c r="BM556">
        <v>76507.541030956199</v>
      </c>
      <c r="BN556">
        <v>75655.488131835198</v>
      </c>
      <c r="BO556">
        <v>74812.924416827402</v>
      </c>
      <c r="BP556">
        <v>73979.744206326504</v>
      </c>
      <c r="BQ556">
        <v>73155.842997663494</v>
      </c>
      <c r="BR556">
        <v>72341.117452000195</v>
      </c>
      <c r="BS556">
        <v>71535.465381367103</v>
      </c>
      <c r="BT556">
        <v>70738.785735846905</v>
      </c>
      <c r="BU556">
        <v>69950.9785908997</v>
      </c>
      <c r="BV556">
        <v>69171.945134830094</v>
      </c>
      <c r="BW556">
        <v>68401.587656393705</v>
      </c>
      <c r="BX556">
        <v>67639.809532541403</v>
      </c>
      <c r="BY556">
        <v>66886.515216300395</v>
      </c>
      <c r="BZ556">
        <v>66141.610224789896</v>
      </c>
      <c r="CA556">
        <v>65405.001127370801</v>
      </c>
      <c r="CB556">
        <v>64676.595533926797</v>
      </c>
      <c r="CC556">
        <v>63956.302083276401</v>
      </c>
      <c r="CD556" s="8" t="b">
        <f>IF(ISNUMBER(VLOOKUP(A556,profiles_2021!A:A,1,FALSE)),TRUE,FALSE)</f>
        <v>0</v>
      </c>
      <c r="CE556" t="str">
        <f>INDEX('C5 - Emissions methodology 2018'!$A$2:$K$2628,MATCH($A556,'C5 - Emissions methodology 2018'!$A$2:$A$2628,0),MATCH(CE$1,'C5 - Emissions methodology 2018'!$A$1:$K$1,0))</f>
        <v>Services</v>
      </c>
    </row>
    <row r="557" spans="1:83" hidden="1" x14ac:dyDescent="0.25">
      <c r="A557">
        <v>7331</v>
      </c>
      <c r="B557" t="s">
        <v>631</v>
      </c>
      <c r="C557" t="s">
        <v>78</v>
      </c>
      <c r="D557">
        <v>2010</v>
      </c>
      <c r="E557" t="s">
        <v>28</v>
      </c>
      <c r="F557" t="s">
        <v>23</v>
      </c>
      <c r="G557">
        <v>2009</v>
      </c>
      <c r="H557">
        <v>48957.14</v>
      </c>
      <c r="I557">
        <v>100</v>
      </c>
      <c r="J557">
        <v>2030</v>
      </c>
      <c r="K557">
        <v>50</v>
      </c>
      <c r="L557">
        <v>85</v>
      </c>
      <c r="M557">
        <v>2017</v>
      </c>
      <c r="N557">
        <v>28211.06</v>
      </c>
      <c r="O557" t="s">
        <v>24</v>
      </c>
      <c r="P557">
        <v>3.1502487981530201</v>
      </c>
      <c r="Q557">
        <v>1</v>
      </c>
      <c r="R557" t="s">
        <v>592</v>
      </c>
      <c r="S557">
        <v>24478.57</v>
      </c>
      <c r="T557">
        <v>-1.11368485725649E-2</v>
      </c>
      <c r="AN557">
        <v>48957.14</v>
      </c>
      <c r="AO557">
        <v>46363.88</v>
      </c>
      <c r="AP557">
        <v>43770.62</v>
      </c>
      <c r="AQ557">
        <v>41177.360000000001</v>
      </c>
      <c r="AR557">
        <v>38584.1</v>
      </c>
      <c r="AS557">
        <v>35990.839999999997</v>
      </c>
      <c r="AT557">
        <v>33397.58</v>
      </c>
      <c r="AU557">
        <v>30804.32</v>
      </c>
      <c r="AV557">
        <v>28211.06</v>
      </c>
      <c r="AW557">
        <v>27923.945384615301</v>
      </c>
      <c r="AX557">
        <v>27636.830769230699</v>
      </c>
      <c r="AY557">
        <v>27349.7161538461</v>
      </c>
      <c r="AZ557">
        <v>27062.601538461498</v>
      </c>
      <c r="BA557">
        <v>26775.4869230769</v>
      </c>
      <c r="BB557">
        <v>26488.372307692302</v>
      </c>
      <c r="BC557">
        <v>26201.257692307601</v>
      </c>
      <c r="BD557">
        <v>25914.143076922999</v>
      </c>
      <c r="BE557">
        <v>25627.028461538401</v>
      </c>
      <c r="BF557">
        <v>25339.913846153799</v>
      </c>
      <c r="BG557">
        <v>25052.7992307692</v>
      </c>
      <c r="BH557">
        <v>24765.684615384602</v>
      </c>
      <c r="BI557">
        <v>24478.57</v>
      </c>
      <c r="BJ557">
        <v>24205.955872637001</v>
      </c>
      <c r="BK557">
        <v>23936.377807529301</v>
      </c>
      <c r="BL557">
        <v>23669.8019925111</v>
      </c>
      <c r="BM557">
        <v>23406.1949919779</v>
      </c>
      <c r="BN557">
        <v>23145.523742692301</v>
      </c>
      <c r="BO557">
        <v>22887.755549637299</v>
      </c>
      <c r="BP557">
        <v>22632.858081915099</v>
      </c>
      <c r="BQ557">
        <v>22380.799368692398</v>
      </c>
      <c r="BR557">
        <v>22131.547795190399</v>
      </c>
      <c r="BS557">
        <v>21885.0720987188</v>
      </c>
      <c r="BT557">
        <v>21641.341364755699</v>
      </c>
      <c r="BU557">
        <v>21400.325023069301</v>
      </c>
      <c r="BV557">
        <v>21161.992843883701</v>
      </c>
      <c r="BW557">
        <v>20926.314934087601</v>
      </c>
      <c r="BX557">
        <v>20693.261733484898</v>
      </c>
      <c r="BY557">
        <v>20462.804011086599</v>
      </c>
      <c r="BZ557">
        <v>20234.9128614451</v>
      </c>
      <c r="CA557">
        <v>20009.559701028102</v>
      </c>
      <c r="CB557">
        <v>19786.716264634098</v>
      </c>
      <c r="CC557">
        <v>19566.354601846499</v>
      </c>
      <c r="CD557" s="8" t="b">
        <f>IF(ISNUMBER(VLOOKUP(A557,profiles_2021!A:A,1,FALSE)),TRUE,FALSE)</f>
        <v>0</v>
      </c>
      <c r="CE557" t="str">
        <f>INDEX('C5 - Emissions methodology 2018'!$A$2:$K$2628,MATCH($A557,'C5 - Emissions methodology 2018'!$A$2:$A$2628,0),MATCH(CE$1,'C5 - Emissions methodology 2018'!$A$1:$K$1,0))</f>
        <v>Manufacturing</v>
      </c>
    </row>
    <row r="558" spans="1:83" hidden="1" x14ac:dyDescent="0.25">
      <c r="A558">
        <v>7577</v>
      </c>
      <c r="B558" t="s">
        <v>632</v>
      </c>
      <c r="C558" t="s">
        <v>211</v>
      </c>
      <c r="D558">
        <v>2016</v>
      </c>
      <c r="E558" t="s">
        <v>22</v>
      </c>
      <c r="F558" t="s">
        <v>23</v>
      </c>
      <c r="G558">
        <v>2015</v>
      </c>
      <c r="H558">
        <v>1322614</v>
      </c>
      <c r="I558">
        <v>100</v>
      </c>
      <c r="J558">
        <v>2035</v>
      </c>
      <c r="K558">
        <v>62</v>
      </c>
      <c r="L558">
        <v>0</v>
      </c>
      <c r="M558">
        <v>2017</v>
      </c>
      <c r="N558">
        <v>1322614</v>
      </c>
      <c r="O558" t="s">
        <v>24</v>
      </c>
      <c r="P558">
        <v>3.27281518822927</v>
      </c>
      <c r="Q558">
        <v>1</v>
      </c>
      <c r="R558" t="s">
        <v>592</v>
      </c>
      <c r="S558">
        <v>502593.32</v>
      </c>
      <c r="T558">
        <v>-1.11368485725649E-2</v>
      </c>
      <c r="AT558">
        <v>1322614</v>
      </c>
      <c r="AU558">
        <v>1322614</v>
      </c>
      <c r="AV558">
        <v>1322614</v>
      </c>
      <c r="AW558">
        <v>1277057.2955555499</v>
      </c>
      <c r="AX558">
        <v>1231500.5911111101</v>
      </c>
      <c r="AY558">
        <v>1185943.88666666</v>
      </c>
      <c r="AZ558">
        <v>1140387.1822222201</v>
      </c>
      <c r="BA558">
        <v>1094830.47777777</v>
      </c>
      <c r="BB558">
        <v>1049273.7733333299</v>
      </c>
      <c r="BC558">
        <v>1003717.06888888</v>
      </c>
      <c r="BD558">
        <v>958160.36444444396</v>
      </c>
      <c r="BE558">
        <v>912603.66</v>
      </c>
      <c r="BF558">
        <v>867046.95555555495</v>
      </c>
      <c r="BG558">
        <v>821490.25111111102</v>
      </c>
      <c r="BH558">
        <v>775933.54666666605</v>
      </c>
      <c r="BI558">
        <v>730376.84222222201</v>
      </c>
      <c r="BJ558">
        <v>684820.13777777704</v>
      </c>
      <c r="BK558">
        <v>639263.433333333</v>
      </c>
      <c r="BL558">
        <v>593706.72888888803</v>
      </c>
      <c r="BM558">
        <v>548150.02444444399</v>
      </c>
      <c r="BN558">
        <v>502593.32</v>
      </c>
      <c r="BO558">
        <v>496996.014301577</v>
      </c>
      <c r="BP558">
        <v>491461.04494913202</v>
      </c>
      <c r="BQ558">
        <v>485987.71771221899</v>
      </c>
      <c r="BR558">
        <v>480575.34609193099</v>
      </c>
      <c r="BS558">
        <v>475223.25123479799</v>
      </c>
      <c r="BT558">
        <v>469930.76184763398</v>
      </c>
      <c r="BU558">
        <v>464697.214113347</v>
      </c>
      <c r="BV558">
        <v>459521.95160767302</v>
      </c>
      <c r="BW558">
        <v>454404.32521684899</v>
      </c>
      <c r="BX558">
        <v>449343.69305619103</v>
      </c>
      <c r="BY558">
        <v>444339.420389587</v>
      </c>
      <c r="BZ558">
        <v>439390.87954988697</v>
      </c>
      <c r="CA558">
        <v>434497.44986017299</v>
      </c>
      <c r="CB558">
        <v>429658.51755591499</v>
      </c>
      <c r="CC558">
        <v>424873.47570798203</v>
      </c>
      <c r="CD558" s="8" t="b">
        <f>IF(ISNUMBER(VLOOKUP(A558,profiles_2021!A:A,1,FALSE)),TRUE,FALSE)</f>
        <v>0</v>
      </c>
      <c r="CE558" t="str">
        <f>INDEX('C5 - Emissions methodology 2018'!$A$2:$K$2628,MATCH($A558,'C5 - Emissions methodology 2018'!$A$2:$A$2628,0),MATCH(CE$1,'C5 - Emissions methodology 2018'!$A$1:$K$1,0))</f>
        <v>Materials</v>
      </c>
    </row>
    <row r="559" spans="1:83" hidden="1" x14ac:dyDescent="0.25">
      <c r="A559">
        <v>58686</v>
      </c>
      <c r="B559" t="s">
        <v>633</v>
      </c>
      <c r="C559" t="s">
        <v>48</v>
      </c>
      <c r="D559">
        <v>2016</v>
      </c>
      <c r="E559" t="s">
        <v>28</v>
      </c>
      <c r="F559" t="s">
        <v>23</v>
      </c>
      <c r="G559">
        <v>2016</v>
      </c>
      <c r="H559">
        <v>10078</v>
      </c>
      <c r="I559">
        <v>100</v>
      </c>
      <c r="J559">
        <v>2050</v>
      </c>
      <c r="K559">
        <v>100</v>
      </c>
      <c r="L559">
        <v>0</v>
      </c>
      <c r="M559">
        <v>2017</v>
      </c>
      <c r="N559">
        <v>10078</v>
      </c>
      <c r="O559" t="s">
        <v>24</v>
      </c>
      <c r="P559">
        <v>3.6600010078</v>
      </c>
      <c r="Q559">
        <v>1</v>
      </c>
      <c r="R559" t="s">
        <v>592</v>
      </c>
      <c r="S559">
        <v>0</v>
      </c>
      <c r="T559">
        <v>-1.11368485725649E-2</v>
      </c>
      <c r="AU559">
        <v>10078</v>
      </c>
      <c r="AV559">
        <v>10078</v>
      </c>
      <c r="AW559">
        <v>9772.6060606060601</v>
      </c>
      <c r="AX559">
        <v>9467.2121212121201</v>
      </c>
      <c r="AY559">
        <v>9161.8181818181802</v>
      </c>
      <c r="AZ559">
        <v>8856.4242424242402</v>
      </c>
      <c r="BA559">
        <v>8551.0303030303003</v>
      </c>
      <c r="BB559">
        <v>8245.6363636363603</v>
      </c>
      <c r="BC559">
        <v>7940.2424242424204</v>
      </c>
      <c r="BD559">
        <v>7634.8484848484804</v>
      </c>
      <c r="BE559">
        <v>7329.4545454545396</v>
      </c>
      <c r="BF559">
        <v>7024.0606060605996</v>
      </c>
      <c r="BG559">
        <v>6718.6666666666597</v>
      </c>
      <c r="BH559">
        <v>6413.2727272727197</v>
      </c>
      <c r="BI559">
        <v>6107.8787878787798</v>
      </c>
      <c r="BJ559">
        <v>5802.4848484848399</v>
      </c>
      <c r="BK559">
        <v>5497.0909090908999</v>
      </c>
      <c r="BL559">
        <v>5191.69696969697</v>
      </c>
      <c r="BM559">
        <v>4886.30303030303</v>
      </c>
      <c r="BN559">
        <v>4580.9090909090901</v>
      </c>
      <c r="BO559">
        <v>4275.5151515151501</v>
      </c>
      <c r="BP559">
        <v>3970.1212121212102</v>
      </c>
      <c r="BQ559">
        <v>3664.7272727272698</v>
      </c>
      <c r="BR559">
        <v>3359.3333333333298</v>
      </c>
      <c r="BS559">
        <v>3053.9393939393899</v>
      </c>
      <c r="BT559">
        <v>2748.54545454545</v>
      </c>
      <c r="BU559">
        <v>2443.15151515151</v>
      </c>
      <c r="BV559">
        <v>2137.7575757575701</v>
      </c>
      <c r="BW559">
        <v>1832.3636363636299</v>
      </c>
      <c r="BX559">
        <v>1526.9696969696899</v>
      </c>
      <c r="BY559">
        <v>1221.57575757575</v>
      </c>
      <c r="BZ559">
        <v>916.18181818181802</v>
      </c>
      <c r="CA559">
        <v>610.78787878787796</v>
      </c>
      <c r="CB559">
        <v>305.39393939393898</v>
      </c>
      <c r="CC559">
        <v>0</v>
      </c>
      <c r="CD559" s="8" t="b">
        <f>IF(ISNUMBER(VLOOKUP(A559,profiles_2021!A:A,1,FALSE)),TRUE,FALSE)</f>
        <v>0</v>
      </c>
      <c r="CE559" t="str">
        <f>INDEX('C5 - Emissions methodology 2018'!$A$2:$K$2628,MATCH($A559,'C5 - Emissions methodology 2018'!$A$2:$A$2628,0),MATCH(CE$1,'C5 - Emissions methodology 2018'!$A$1:$K$1,0))</f>
        <v>Services</v>
      </c>
    </row>
    <row r="560" spans="1:83" x14ac:dyDescent="0.25">
      <c r="A560">
        <v>7903</v>
      </c>
      <c r="B560" t="s">
        <v>634</v>
      </c>
      <c r="C560" t="s">
        <v>52</v>
      </c>
      <c r="D560">
        <v>2017</v>
      </c>
      <c r="E560" t="s">
        <v>60</v>
      </c>
      <c r="F560" t="s">
        <v>54</v>
      </c>
      <c r="G560">
        <v>2016</v>
      </c>
      <c r="H560">
        <v>290982</v>
      </c>
      <c r="I560">
        <v>100</v>
      </c>
      <c r="J560">
        <v>2040</v>
      </c>
      <c r="K560">
        <v>100</v>
      </c>
      <c r="L560">
        <v>0.02</v>
      </c>
      <c r="M560">
        <v>2017</v>
      </c>
      <c r="N560">
        <v>63690</v>
      </c>
      <c r="O560" t="s">
        <v>45</v>
      </c>
      <c r="P560">
        <v>3.99695165121951</v>
      </c>
      <c r="Q560">
        <v>1</v>
      </c>
      <c r="R560" t="s">
        <v>592</v>
      </c>
      <c r="S560">
        <v>0</v>
      </c>
      <c r="T560">
        <v>-1.11368485725649E-2</v>
      </c>
      <c r="AU560">
        <v>290982</v>
      </c>
      <c r="AV560">
        <v>63690</v>
      </c>
      <c r="AW560">
        <v>60920.869565217297</v>
      </c>
      <c r="AX560">
        <v>58151.739130434697</v>
      </c>
      <c r="AY560">
        <v>55382.608695652103</v>
      </c>
      <c r="AZ560">
        <v>52613.478260869502</v>
      </c>
      <c r="BA560">
        <v>49844.347826086901</v>
      </c>
      <c r="BB560">
        <v>47075.217391304301</v>
      </c>
      <c r="BC560">
        <v>44306.0869565217</v>
      </c>
      <c r="BD560">
        <v>41536.956521739099</v>
      </c>
      <c r="BE560">
        <v>38767.826086956498</v>
      </c>
      <c r="BF560">
        <v>35998.695652173898</v>
      </c>
      <c r="BG560">
        <v>33229.565217391297</v>
      </c>
      <c r="BH560">
        <v>30460.434782608601</v>
      </c>
      <c r="BI560">
        <v>27691.304347826001</v>
      </c>
      <c r="BJ560">
        <v>24922.1739130434</v>
      </c>
      <c r="BK560">
        <v>22153.043478260799</v>
      </c>
      <c r="BL560">
        <v>19383.913043478198</v>
      </c>
      <c r="BM560">
        <v>16614.782608695601</v>
      </c>
      <c r="BN560">
        <v>13845.652173913</v>
      </c>
      <c r="BO560">
        <v>11076.5217391304</v>
      </c>
      <c r="BP560">
        <v>8307.3913043478206</v>
      </c>
      <c r="BQ560">
        <v>5538.2608695652198</v>
      </c>
      <c r="BR560">
        <v>2769.1304347825999</v>
      </c>
      <c r="BS560">
        <v>0</v>
      </c>
      <c r="BT560">
        <v>0</v>
      </c>
      <c r="BU560">
        <v>0</v>
      </c>
      <c r="BV560">
        <v>0</v>
      </c>
      <c r="BW560">
        <v>0</v>
      </c>
      <c r="BX560">
        <v>0</v>
      </c>
      <c r="BY560">
        <v>0</v>
      </c>
      <c r="BZ560">
        <v>0</v>
      </c>
      <c r="CA560">
        <v>0</v>
      </c>
      <c r="CB560">
        <v>0</v>
      </c>
      <c r="CC560">
        <v>0</v>
      </c>
      <c r="CD560" s="8" t="b">
        <f>IF(ISNUMBER(VLOOKUP(A560,profiles_2021!A:A,1,FALSE)),TRUE,FALSE)</f>
        <v>1</v>
      </c>
      <c r="CE560" t="str">
        <f>INDEX('C5 - Emissions methodology 2018'!$A$2:$K$2628,MATCH($A560,'C5 - Emissions methodology 2018'!$A$2:$A$2628,0),MATCH(CE$1,'C5 - Emissions methodology 2018'!$A$1:$K$1,0))</f>
        <v>Retail</v>
      </c>
    </row>
    <row r="561" spans="1:83" hidden="1" x14ac:dyDescent="0.25">
      <c r="A561">
        <v>8104</v>
      </c>
      <c r="B561" t="s">
        <v>635</v>
      </c>
      <c r="C561" t="s">
        <v>211</v>
      </c>
      <c r="D561">
        <v>2016</v>
      </c>
      <c r="E561" t="s">
        <v>28</v>
      </c>
      <c r="F561" t="s">
        <v>23</v>
      </c>
      <c r="G561">
        <v>2015</v>
      </c>
      <c r="H561">
        <v>2753303</v>
      </c>
      <c r="I561">
        <v>100</v>
      </c>
      <c r="J561">
        <v>2045</v>
      </c>
      <c r="K561">
        <v>90</v>
      </c>
      <c r="L561">
        <v>5.23</v>
      </c>
      <c r="M561">
        <v>2017</v>
      </c>
      <c r="N561">
        <v>2623705.0277900002</v>
      </c>
      <c r="O561" t="s">
        <v>24</v>
      </c>
      <c r="P561">
        <v>3.5578363059097602</v>
      </c>
      <c r="Q561">
        <v>1</v>
      </c>
      <c r="R561" t="s">
        <v>592</v>
      </c>
      <c r="S561">
        <v>275330.299999999</v>
      </c>
      <c r="T561">
        <v>-1.11368485725649E-2</v>
      </c>
      <c r="AT561">
        <v>2753303</v>
      </c>
      <c r="AU561">
        <v>2688504.0138949999</v>
      </c>
      <c r="AV561">
        <v>2623705.0277900002</v>
      </c>
      <c r="AW561">
        <v>2539834.5017975001</v>
      </c>
      <c r="AX561">
        <v>2455963.9758049999</v>
      </c>
      <c r="AY561">
        <v>2372093.4498124998</v>
      </c>
      <c r="AZ561">
        <v>2288222.9238200001</v>
      </c>
      <c r="BA561">
        <v>2204352.3978274902</v>
      </c>
      <c r="BB561">
        <v>2120481.8718349999</v>
      </c>
      <c r="BC561">
        <v>2036611.3458425</v>
      </c>
      <c r="BD561">
        <v>1952740.8198500001</v>
      </c>
      <c r="BE561">
        <v>1868870.2938575</v>
      </c>
      <c r="BF561">
        <v>1784999.76786499</v>
      </c>
      <c r="BG561">
        <v>1701129.2418724899</v>
      </c>
      <c r="BH561">
        <v>1617258.71587999</v>
      </c>
      <c r="BI561">
        <v>1533388.1898874899</v>
      </c>
      <c r="BJ561">
        <v>1449517.66389499</v>
      </c>
      <c r="BK561">
        <v>1365647.1379025001</v>
      </c>
      <c r="BL561">
        <v>1281776.61190999</v>
      </c>
      <c r="BM561">
        <v>1197906.0859174901</v>
      </c>
      <c r="BN561">
        <v>1114035.5599249899</v>
      </c>
      <c r="BO561">
        <v>1030165.03393249</v>
      </c>
      <c r="BP561">
        <v>946294.50793999899</v>
      </c>
      <c r="BQ561">
        <v>862423.98194749898</v>
      </c>
      <c r="BR561">
        <v>778553.45595499896</v>
      </c>
      <c r="BS561">
        <v>694682.92996249895</v>
      </c>
      <c r="BT561">
        <v>610812.40396999905</v>
      </c>
      <c r="BU561">
        <v>526941.87797749904</v>
      </c>
      <c r="BV561">
        <v>443071.35198499903</v>
      </c>
      <c r="BW561">
        <v>359200.82599249901</v>
      </c>
      <c r="BX561">
        <v>275330.299999999</v>
      </c>
      <c r="BY561">
        <v>272263.98814145999</v>
      </c>
      <c r="BZ561">
        <v>269231.825333766</v>
      </c>
      <c r="CA561">
        <v>266233.43126410898</v>
      </c>
      <c r="CB561">
        <v>263268.429855166</v>
      </c>
      <c r="CC561">
        <v>260336.44921793201</v>
      </c>
      <c r="CD561" s="8" t="b">
        <f>IF(ISNUMBER(VLOOKUP(A561,profiles_2021!A:A,1,FALSE)),TRUE,FALSE)</f>
        <v>0</v>
      </c>
      <c r="CE561" t="str">
        <f>INDEX('C5 - Emissions methodology 2018'!$A$2:$K$2628,MATCH($A561,'C5 - Emissions methodology 2018'!$A$2:$A$2628,0),MATCH(CE$1,'C5 - Emissions methodology 2018'!$A$1:$K$1,0))</f>
        <v>Materials</v>
      </c>
    </row>
    <row r="562" spans="1:83" x14ac:dyDescent="0.25">
      <c r="A562">
        <v>8254</v>
      </c>
      <c r="B562" t="s">
        <v>636</v>
      </c>
      <c r="C562" t="s">
        <v>92</v>
      </c>
      <c r="D562">
        <v>2016</v>
      </c>
      <c r="E562" t="s">
        <v>32</v>
      </c>
      <c r="F562" t="s">
        <v>33</v>
      </c>
      <c r="G562">
        <v>2016</v>
      </c>
      <c r="H562">
        <v>268909</v>
      </c>
      <c r="I562">
        <v>100</v>
      </c>
      <c r="J562">
        <v>2021</v>
      </c>
      <c r="K562">
        <v>75</v>
      </c>
      <c r="L562">
        <v>44</v>
      </c>
      <c r="M562">
        <v>2017</v>
      </c>
      <c r="N562">
        <v>193746</v>
      </c>
      <c r="O562" t="s">
        <v>24</v>
      </c>
      <c r="P562">
        <v>3.0658805494365899</v>
      </c>
      <c r="Q562">
        <v>1</v>
      </c>
      <c r="R562" t="s">
        <v>592</v>
      </c>
      <c r="S562">
        <v>67227.25</v>
      </c>
      <c r="T562">
        <v>-1.11368485725649E-2</v>
      </c>
      <c r="AU562">
        <v>268909</v>
      </c>
      <c r="AV562">
        <v>193746</v>
      </c>
      <c r="AW562">
        <v>162116.3125</v>
      </c>
      <c r="AX562">
        <v>130486.625</v>
      </c>
      <c r="AY562">
        <v>98856.9375</v>
      </c>
      <c r="AZ562">
        <v>67227.25</v>
      </c>
      <c r="BA562">
        <v>66478.550296799993</v>
      </c>
      <c r="BB562">
        <v>65738.188748820903</v>
      </c>
      <c r="BC562">
        <v>65006.072495290602</v>
      </c>
      <c r="BD562">
        <v>64282.109709613404</v>
      </c>
      <c r="BE562">
        <v>63566.209587852398</v>
      </c>
      <c r="BF562">
        <v>62858.282337340497</v>
      </c>
      <c r="BG562">
        <v>62158.239165418097</v>
      </c>
      <c r="BH562">
        <v>61465.9922682955</v>
      </c>
      <c r="BI562">
        <v>60781.454820041101</v>
      </c>
      <c r="BJ562">
        <v>60104.540961690102</v>
      </c>
      <c r="BK562">
        <v>59435.165790476203</v>
      </c>
      <c r="BL562">
        <v>58773.245349182398</v>
      </c>
      <c r="BM562">
        <v>58118.696615610301</v>
      </c>
      <c r="BN562">
        <v>57471.437492167403</v>
      </c>
      <c r="BO562">
        <v>56831.386795569502</v>
      </c>
      <c r="BP562">
        <v>56198.464246658397</v>
      </c>
      <c r="BQ562">
        <v>55572.5904603327</v>
      </c>
      <c r="BR562">
        <v>54953.686935590798</v>
      </c>
      <c r="BS562">
        <v>54341.676045685002</v>
      </c>
      <c r="BT562">
        <v>53736.481028384798</v>
      </c>
      <c r="BU562">
        <v>53138.025976349199</v>
      </c>
      <c r="BV562">
        <v>52546.235827605502</v>
      </c>
      <c r="BW562">
        <v>51961.036356135199</v>
      </c>
      <c r="BX562">
        <v>51382.354162563402</v>
      </c>
      <c r="BY562">
        <v>50810.116664952999</v>
      </c>
      <c r="BZ562">
        <v>50244.252089701098</v>
      </c>
      <c r="CA562">
        <v>49684.689462536298</v>
      </c>
      <c r="CB562">
        <v>49131.358599617102</v>
      </c>
      <c r="CC562">
        <v>48584.190098728803</v>
      </c>
      <c r="CD562" s="8" t="b">
        <f>IF(ISNUMBER(VLOOKUP(A562,profiles_2021!A:A,1,FALSE)),TRUE,FALSE)</f>
        <v>1</v>
      </c>
      <c r="CE562" t="str">
        <f>INDEX('C5 - Emissions methodology 2018'!$A$2:$K$2628,MATCH($A562,'C5 - Emissions methodology 2018'!$A$2:$A$2628,0),MATCH(CE$1,'C5 - Emissions methodology 2018'!$A$1:$K$1,0))</f>
        <v>Infrastructure</v>
      </c>
    </row>
    <row r="563" spans="1:83" hidden="1" x14ac:dyDescent="0.25">
      <c r="A563">
        <v>8696</v>
      </c>
      <c r="B563" t="s">
        <v>637</v>
      </c>
      <c r="C563" t="s">
        <v>172</v>
      </c>
      <c r="D563">
        <v>2017</v>
      </c>
      <c r="E563" t="s">
        <v>105</v>
      </c>
      <c r="F563" t="s">
        <v>54</v>
      </c>
      <c r="G563">
        <v>2015</v>
      </c>
      <c r="H563">
        <v>1453490</v>
      </c>
      <c r="I563">
        <v>100</v>
      </c>
      <c r="J563">
        <v>2040</v>
      </c>
      <c r="K563">
        <v>41.2</v>
      </c>
      <c r="L563">
        <v>66.8</v>
      </c>
      <c r="M563">
        <v>2017</v>
      </c>
      <c r="N563">
        <v>1053466.2961599999</v>
      </c>
      <c r="O563" t="s">
        <v>24</v>
      </c>
      <c r="P563">
        <v>3.4072673002195102</v>
      </c>
      <c r="Q563">
        <v>1</v>
      </c>
      <c r="R563" t="s">
        <v>592</v>
      </c>
      <c r="S563">
        <v>854652.12</v>
      </c>
      <c r="T563">
        <v>-1.11368485725649E-2</v>
      </c>
      <c r="AT563">
        <v>1453490</v>
      </c>
      <c r="AU563">
        <v>1253478.14808</v>
      </c>
      <c r="AV563">
        <v>1053466.2961599999</v>
      </c>
      <c r="AW563">
        <v>1044822.20154434</v>
      </c>
      <c r="AX563">
        <v>1036178.10692869</v>
      </c>
      <c r="AY563">
        <v>1027534.01231304</v>
      </c>
      <c r="AZ563">
        <v>1018889.91769739</v>
      </c>
      <c r="BA563">
        <v>1010245.8230817301</v>
      </c>
      <c r="BB563">
        <v>1001601.72846608</v>
      </c>
      <c r="BC563">
        <v>992957.63385043398</v>
      </c>
      <c r="BD563">
        <v>984313.53923478199</v>
      </c>
      <c r="BE563">
        <v>975669.44461912999</v>
      </c>
      <c r="BF563">
        <v>967025.350003478</v>
      </c>
      <c r="BG563">
        <v>958381.25538782601</v>
      </c>
      <c r="BH563">
        <v>949737.16077217401</v>
      </c>
      <c r="BI563">
        <v>941093.06615652097</v>
      </c>
      <c r="BJ563">
        <v>932448.97154086898</v>
      </c>
      <c r="BK563">
        <v>923804.87692521699</v>
      </c>
      <c r="BL563">
        <v>915160.78230956499</v>
      </c>
      <c r="BM563">
        <v>906516.687693913</v>
      </c>
      <c r="BN563">
        <v>897872.59307825996</v>
      </c>
      <c r="BO563">
        <v>889228.49846260797</v>
      </c>
      <c r="BP563">
        <v>880584.40384695597</v>
      </c>
      <c r="BQ563">
        <v>871940.30923130398</v>
      </c>
      <c r="BR563">
        <v>863296.21461565199</v>
      </c>
      <c r="BS563">
        <v>854652.12</v>
      </c>
      <c r="BT563">
        <v>845133.98875733803</v>
      </c>
      <c r="BU563">
        <v>835721.85950102005</v>
      </c>
      <c r="BV563">
        <v>826414.55170297495</v>
      </c>
      <c r="BW563">
        <v>817210.89798249397</v>
      </c>
      <c r="BX563">
        <v>808109.74395981396</v>
      </c>
      <c r="BY563">
        <v>799109.94811131898</v>
      </c>
      <c r="BZ563">
        <v>790210.38162637304</v>
      </c>
      <c r="CA563">
        <v>781409.92826573097</v>
      </c>
      <c r="CB563">
        <v>772707.48422153702</v>
      </c>
      <c r="CC563">
        <v>764101.95797887398</v>
      </c>
      <c r="CD563" s="8" t="b">
        <f>IF(ISNUMBER(VLOOKUP(A563,profiles_2021!A:A,1,FALSE)),TRUE,FALSE)</f>
        <v>0</v>
      </c>
      <c r="CE563" t="str">
        <f>INDEX('C5 - Emissions methodology 2018'!$A$2:$K$2628,MATCH($A563,'C5 - Emissions methodology 2018'!$A$2:$A$2628,0),MATCH(CE$1,'C5 - Emissions methodology 2018'!$A$1:$K$1,0))</f>
        <v>Infrastructure</v>
      </c>
    </row>
    <row r="564" spans="1:83" x14ac:dyDescent="0.25">
      <c r="A564">
        <v>9134</v>
      </c>
      <c r="B564" t="s">
        <v>638</v>
      </c>
      <c r="C564" t="s">
        <v>59</v>
      </c>
      <c r="D564">
        <v>2016</v>
      </c>
      <c r="E564" t="s">
        <v>28</v>
      </c>
      <c r="F564" t="s">
        <v>23</v>
      </c>
      <c r="G564">
        <v>2013</v>
      </c>
      <c r="H564">
        <v>254142</v>
      </c>
      <c r="I564">
        <v>100</v>
      </c>
      <c r="J564">
        <v>2030</v>
      </c>
      <c r="K564">
        <v>28</v>
      </c>
      <c r="L564">
        <v>69</v>
      </c>
      <c r="M564">
        <v>2018</v>
      </c>
      <c r="N564">
        <v>205041.76560000001</v>
      </c>
      <c r="O564" t="s">
        <v>24</v>
      </c>
      <c r="P564">
        <v>2.9302693166390199</v>
      </c>
      <c r="Q564">
        <v>1</v>
      </c>
      <c r="R564" t="s">
        <v>592</v>
      </c>
      <c r="S564">
        <v>182982.24</v>
      </c>
      <c r="T564">
        <v>-1.11368485725649E-2</v>
      </c>
      <c r="AR564">
        <v>254142</v>
      </c>
      <c r="AS564">
        <v>244321.95311999999</v>
      </c>
      <c r="AT564">
        <v>234501.90624000001</v>
      </c>
      <c r="AU564">
        <v>224681.85936</v>
      </c>
      <c r="AV564">
        <v>214861.81247999999</v>
      </c>
      <c r="AW564">
        <v>205041.76560000001</v>
      </c>
      <c r="AX564">
        <v>203203.4718</v>
      </c>
      <c r="AY564">
        <v>201365.17800000001</v>
      </c>
      <c r="AZ564">
        <v>199526.8842</v>
      </c>
      <c r="BA564">
        <v>197688.59039999999</v>
      </c>
      <c r="BB564">
        <v>195850.2966</v>
      </c>
      <c r="BC564">
        <v>194012.00279999999</v>
      </c>
      <c r="BD564">
        <v>192173.709</v>
      </c>
      <c r="BE564">
        <v>190335.41519999999</v>
      </c>
      <c r="BF564">
        <v>188497.1214</v>
      </c>
      <c r="BG564">
        <v>186658.82759999999</v>
      </c>
      <c r="BH564">
        <v>184820.5338</v>
      </c>
      <c r="BI564">
        <v>182982.24</v>
      </c>
      <c r="BJ564">
        <v>180944.394501651</v>
      </c>
      <c r="BK564">
        <v>178929.244180031</v>
      </c>
      <c r="BL564">
        <v>176936.53628239501</v>
      </c>
      <c r="BM564">
        <v>174966.02087086401</v>
      </c>
      <c r="BN564">
        <v>173017.45079108101</v>
      </c>
      <c r="BO564">
        <v>171090.58164120899</v>
      </c>
      <c r="BP564">
        <v>169185.17174127899</v>
      </c>
      <c r="BQ564">
        <v>167300.98210287301</v>
      </c>
      <c r="BR564">
        <v>165437.776399152</v>
      </c>
      <c r="BS564">
        <v>163595.32093521301</v>
      </c>
      <c r="BT564">
        <v>161773.384618777</v>
      </c>
      <c r="BU564">
        <v>159971.738931206</v>
      </c>
      <c r="BV564">
        <v>158190.15789884</v>
      </c>
      <c r="BW564">
        <v>156428.41806465</v>
      </c>
      <c r="BX564">
        <v>154686.29846021801</v>
      </c>
      <c r="BY564">
        <v>152963.580578016</v>
      </c>
      <c r="BZ564">
        <v>151260.04834400199</v>
      </c>
      <c r="CA564">
        <v>149575.48809051601</v>
      </c>
      <c r="CB564">
        <v>147909.688529484</v>
      </c>
      <c r="CC564">
        <v>146262.44072591601</v>
      </c>
      <c r="CD564" s="8" t="b">
        <f>IF(ISNUMBER(VLOOKUP(A564,profiles_2021!A:A,1,FALSE)),TRUE,FALSE)</f>
        <v>1</v>
      </c>
      <c r="CE564" t="str">
        <f>INDEX('C5 - Emissions methodology 2018'!$A$2:$K$2628,MATCH($A564,'C5 - Emissions methodology 2018'!$A$2:$A$2628,0),MATCH(CE$1,'C5 - Emissions methodology 2018'!$A$1:$K$1,0))</f>
        <v>Fossil Fuels</v>
      </c>
    </row>
    <row r="565" spans="1:83" hidden="1" x14ac:dyDescent="0.25">
      <c r="A565">
        <v>9366</v>
      </c>
      <c r="B565" t="s">
        <v>639</v>
      </c>
      <c r="C565" t="s">
        <v>27</v>
      </c>
      <c r="D565">
        <v>2014</v>
      </c>
      <c r="E565" t="s">
        <v>105</v>
      </c>
      <c r="F565" t="s">
        <v>54</v>
      </c>
      <c r="G565">
        <v>2012</v>
      </c>
      <c r="H565">
        <v>36007</v>
      </c>
      <c r="I565">
        <v>100</v>
      </c>
      <c r="J565">
        <v>2050</v>
      </c>
      <c r="K565">
        <v>80</v>
      </c>
      <c r="L565">
        <v>43</v>
      </c>
      <c r="M565">
        <v>2017</v>
      </c>
      <c r="N565">
        <v>25619</v>
      </c>
      <c r="O565" t="s">
        <v>24</v>
      </c>
      <c r="P565">
        <v>3.8000072010000001</v>
      </c>
      <c r="Q565">
        <v>1</v>
      </c>
      <c r="R565" t="s">
        <v>592</v>
      </c>
      <c r="S565">
        <v>7201.3999999999896</v>
      </c>
      <c r="T565">
        <v>-1.11368485725649E-2</v>
      </c>
      <c r="AQ565">
        <v>36007</v>
      </c>
      <c r="AR565">
        <v>33929.4</v>
      </c>
      <c r="AS565">
        <v>31851.8</v>
      </c>
      <c r="AT565">
        <v>29774.2</v>
      </c>
      <c r="AU565">
        <v>27696.6</v>
      </c>
      <c r="AV565">
        <v>25619</v>
      </c>
      <c r="AW565">
        <v>25060.8909090909</v>
      </c>
      <c r="AX565">
        <v>24502.7818181818</v>
      </c>
      <c r="AY565">
        <v>23944.6727272727</v>
      </c>
      <c r="AZ565">
        <v>23386.5636363636</v>
      </c>
      <c r="BA565">
        <v>22828.4545454545</v>
      </c>
      <c r="BB565">
        <v>22270.345454545401</v>
      </c>
      <c r="BC565">
        <v>21712.236363636301</v>
      </c>
      <c r="BD565">
        <v>21154.127272727201</v>
      </c>
      <c r="BE565">
        <v>20596.018181818101</v>
      </c>
      <c r="BF565">
        <v>20037.909090909001</v>
      </c>
      <c r="BG565">
        <v>19479.8</v>
      </c>
      <c r="BH565">
        <v>18921.690909090899</v>
      </c>
      <c r="BI565">
        <v>18363.581818181799</v>
      </c>
      <c r="BJ565">
        <v>17805.4727272727</v>
      </c>
      <c r="BK565">
        <v>17247.3636363636</v>
      </c>
      <c r="BL565">
        <v>16689.2545454545</v>
      </c>
      <c r="BM565">
        <v>16131.1454545454</v>
      </c>
      <c r="BN565">
        <v>15573.0363636363</v>
      </c>
      <c r="BO565">
        <v>15014.9272727272</v>
      </c>
      <c r="BP565">
        <v>14456.8181818181</v>
      </c>
      <c r="BQ565">
        <v>13898.709090909</v>
      </c>
      <c r="BR565">
        <v>13340.6</v>
      </c>
      <c r="BS565">
        <v>12782.4909090909</v>
      </c>
      <c r="BT565">
        <v>12224.381818181801</v>
      </c>
      <c r="BU565">
        <v>11666.272727272701</v>
      </c>
      <c r="BV565">
        <v>11108.163636363601</v>
      </c>
      <c r="BW565">
        <v>10550.054545454501</v>
      </c>
      <c r="BX565">
        <v>9991.94545454545</v>
      </c>
      <c r="BY565">
        <v>9433.8363636363592</v>
      </c>
      <c r="BZ565">
        <v>8875.7272727272702</v>
      </c>
      <c r="CA565">
        <v>8317.6181818181794</v>
      </c>
      <c r="CB565">
        <v>7759.5090909090804</v>
      </c>
      <c r="CC565">
        <v>7201.3999999999896</v>
      </c>
      <c r="CD565" s="8" t="b">
        <f>IF(ISNUMBER(VLOOKUP(A565,profiles_2021!A:A,1,FALSE)),TRUE,FALSE)</f>
        <v>0</v>
      </c>
      <c r="CE565" t="str">
        <f>INDEX('C5 - Emissions methodology 2018'!$A$2:$K$2628,MATCH($A565,'C5 - Emissions methodology 2018'!$A$2:$A$2628,0),MATCH(CE$1,'C5 - Emissions methodology 2018'!$A$1:$K$1,0))</f>
        <v>Services</v>
      </c>
    </row>
    <row r="566" spans="1:83" x14ac:dyDescent="0.25">
      <c r="A566">
        <v>831161</v>
      </c>
      <c r="B566" t="s">
        <v>640</v>
      </c>
      <c r="C566" t="s">
        <v>59</v>
      </c>
      <c r="D566">
        <v>2016</v>
      </c>
      <c r="E566" t="s">
        <v>28</v>
      </c>
      <c r="F566" t="s">
        <v>23</v>
      </c>
      <c r="G566">
        <v>2015</v>
      </c>
      <c r="H566">
        <v>52</v>
      </c>
      <c r="I566">
        <v>100</v>
      </c>
      <c r="J566">
        <v>2030</v>
      </c>
      <c r="K566">
        <v>26.8</v>
      </c>
      <c r="L566">
        <v>0</v>
      </c>
      <c r="M566">
        <v>2017</v>
      </c>
      <c r="N566">
        <v>52</v>
      </c>
      <c r="O566" t="s">
        <v>45</v>
      </c>
      <c r="P566">
        <v>2.9182439076390199</v>
      </c>
      <c r="Q566">
        <v>1</v>
      </c>
      <c r="R566" t="s">
        <v>592</v>
      </c>
      <c r="S566">
        <v>38.064</v>
      </c>
      <c r="T566">
        <v>-1.11368485725649E-2</v>
      </c>
      <c r="AT566">
        <v>52</v>
      </c>
      <c r="AU566">
        <v>52</v>
      </c>
      <c r="AV566">
        <v>52</v>
      </c>
      <c r="AW566">
        <v>50.927999999999997</v>
      </c>
      <c r="AX566">
        <v>49.856000000000002</v>
      </c>
      <c r="AY566">
        <v>48.783999999999999</v>
      </c>
      <c r="AZ566">
        <v>47.712000000000003</v>
      </c>
      <c r="BA566">
        <v>46.64</v>
      </c>
      <c r="BB566">
        <v>45.567999999999998</v>
      </c>
      <c r="BC566">
        <v>44.496000000000002</v>
      </c>
      <c r="BD566">
        <v>43.423999999999999</v>
      </c>
      <c r="BE566">
        <v>42.351999999999997</v>
      </c>
      <c r="BF566">
        <v>41.28</v>
      </c>
      <c r="BG566">
        <v>40.207999999999998</v>
      </c>
      <c r="BH566">
        <v>39.136000000000003</v>
      </c>
      <c r="BI566">
        <v>38.064</v>
      </c>
      <c r="BJ566">
        <v>37.6400869959338</v>
      </c>
      <c r="BK566">
        <v>37.220895046801999</v>
      </c>
      <c r="BL566">
        <v>36.806371574930402</v>
      </c>
      <c r="BM566">
        <v>36.396464588194803</v>
      </c>
      <c r="BN566">
        <v>35.991122673499397</v>
      </c>
      <c r="BO566">
        <v>35.590294990327997</v>
      </c>
      <c r="BP566">
        <v>35.193931264367798</v>
      </c>
      <c r="BQ566">
        <v>34.801981781203303</v>
      </c>
      <c r="BR566">
        <v>34.414397380080899</v>
      </c>
      <c r="BS566">
        <v>34.031129447742799</v>
      </c>
      <c r="BT566">
        <v>33.652129912329997</v>
      </c>
      <c r="BU566">
        <v>33.2773512373521</v>
      </c>
      <c r="BV566">
        <v>32.9067464157256</v>
      </c>
      <c r="BW566">
        <v>32.540268963877899</v>
      </c>
      <c r="BX566">
        <v>32.177872915916602</v>
      </c>
      <c r="BY566">
        <v>31.819512817864801</v>
      </c>
      <c r="BZ566">
        <v>31.4651437219595</v>
      </c>
      <c r="CA566">
        <v>31.114721181014001</v>
      </c>
      <c r="CB566">
        <v>30.768201242843499</v>
      </c>
      <c r="CC566">
        <v>30.4255404447518</v>
      </c>
      <c r="CD566" s="8" t="b">
        <f>IF(ISNUMBER(VLOOKUP(A566,profiles_2021!A:A,1,FALSE)),TRUE,FALSE)</f>
        <v>1</v>
      </c>
      <c r="CE566" t="str">
        <f>INDEX('C5 - Emissions methodology 2018'!$A$2:$K$2628,MATCH($A566,'C5 - Emissions methodology 2018'!$A$2:$A$2628,0),MATCH(CE$1,'C5 - Emissions methodology 2018'!$A$1:$K$1,0))</f>
        <v>Infrastructure</v>
      </c>
    </row>
    <row r="567" spans="1:83" x14ac:dyDescent="0.25">
      <c r="A567">
        <v>9829</v>
      </c>
      <c r="B567" t="s">
        <v>641</v>
      </c>
      <c r="C567" t="s">
        <v>27</v>
      </c>
      <c r="D567">
        <v>2010</v>
      </c>
      <c r="E567" t="s">
        <v>22</v>
      </c>
      <c r="F567" t="s">
        <v>23</v>
      </c>
      <c r="G567">
        <v>2010</v>
      </c>
      <c r="H567">
        <v>1334078</v>
      </c>
      <c r="I567">
        <v>99</v>
      </c>
      <c r="J567">
        <v>2050</v>
      </c>
      <c r="K567">
        <v>80</v>
      </c>
      <c r="L567">
        <v>21</v>
      </c>
      <c r="M567">
        <v>2017</v>
      </c>
      <c r="N567">
        <v>1109952.8959999999</v>
      </c>
      <c r="O567" t="s">
        <v>24</v>
      </c>
      <c r="P567">
        <v>3.4501334078000001</v>
      </c>
      <c r="Q567">
        <v>1</v>
      </c>
      <c r="R567" t="s">
        <v>592</v>
      </c>
      <c r="S567">
        <v>266815.59999999899</v>
      </c>
      <c r="T567">
        <v>-1.11368485725649E-2</v>
      </c>
      <c r="AO567">
        <v>1334078</v>
      </c>
      <c r="AP567">
        <v>1302060.128</v>
      </c>
      <c r="AQ567">
        <v>1270042.2560000001</v>
      </c>
      <c r="AR567">
        <v>1238024.3840000001</v>
      </c>
      <c r="AS567">
        <v>1206006.5120000001</v>
      </c>
      <c r="AT567">
        <v>1173988.6399999999</v>
      </c>
      <c r="AU567">
        <v>1141970.7679999999</v>
      </c>
      <c r="AV567">
        <v>1109952.8959999999</v>
      </c>
      <c r="AW567">
        <v>1084403.2809696901</v>
      </c>
      <c r="AX567">
        <v>1058853.66593939</v>
      </c>
      <c r="AY567">
        <v>1033304.05090909</v>
      </c>
      <c r="AZ567">
        <v>1007754.43587878</v>
      </c>
      <c r="BA567">
        <v>982204.82084848406</v>
      </c>
      <c r="BB567">
        <v>956655.20581818104</v>
      </c>
      <c r="BC567">
        <v>931105.59078787803</v>
      </c>
      <c r="BD567">
        <v>905555.97575757501</v>
      </c>
      <c r="BE567">
        <v>880006.360727272</v>
      </c>
      <c r="BF567">
        <v>854456.74569696898</v>
      </c>
      <c r="BG567">
        <v>828907.13066666597</v>
      </c>
      <c r="BH567">
        <v>803357.51563636295</v>
      </c>
      <c r="BI567">
        <v>777807.90060606005</v>
      </c>
      <c r="BJ567">
        <v>752258.28557575704</v>
      </c>
      <c r="BK567">
        <v>726708.67054545402</v>
      </c>
      <c r="BL567">
        <v>701159.05551515101</v>
      </c>
      <c r="BM567">
        <v>675609.44048484799</v>
      </c>
      <c r="BN567">
        <v>650059.82545454497</v>
      </c>
      <c r="BO567">
        <v>624510.21042424196</v>
      </c>
      <c r="BP567">
        <v>598960.59539393894</v>
      </c>
      <c r="BQ567">
        <v>573410.98036363604</v>
      </c>
      <c r="BR567">
        <v>547861.36533333303</v>
      </c>
      <c r="BS567">
        <v>522311.75030303001</v>
      </c>
      <c r="BT567">
        <v>496762.135272727</v>
      </c>
      <c r="BU567">
        <v>471212.52024242398</v>
      </c>
      <c r="BV567">
        <v>445662.90521212103</v>
      </c>
      <c r="BW567">
        <v>420113.29018181801</v>
      </c>
      <c r="BX567">
        <v>394563.675151515</v>
      </c>
      <c r="BY567">
        <v>369014.06012121198</v>
      </c>
      <c r="BZ567">
        <v>343464.44509090902</v>
      </c>
      <c r="CA567">
        <v>317914.83006060502</v>
      </c>
      <c r="CB567">
        <v>292365.215030302</v>
      </c>
      <c r="CC567">
        <v>266815.59999999899</v>
      </c>
      <c r="CD567" s="8" t="b">
        <f>IF(ISNUMBER(VLOOKUP(A567,profiles_2021!A:A,1,FALSE)),TRUE,FALSE)</f>
        <v>1</v>
      </c>
      <c r="CE567" t="str">
        <f>INDEX('C5 - Emissions methodology 2018'!$A$2:$K$2628,MATCH($A567,'C5 - Emissions methodology 2018'!$A$2:$A$2628,0),MATCH(CE$1,'C5 - Emissions methodology 2018'!$A$1:$K$1,0))</f>
        <v>Biotech, health care &amp; pharma</v>
      </c>
    </row>
    <row r="568" spans="1:83" hidden="1" x14ac:dyDescent="0.25">
      <c r="A568">
        <v>31448</v>
      </c>
      <c r="B568" t="s">
        <v>642</v>
      </c>
      <c r="C568" t="s">
        <v>21</v>
      </c>
      <c r="D568">
        <v>2018</v>
      </c>
      <c r="E568" t="s">
        <v>28</v>
      </c>
      <c r="F568" t="s">
        <v>23</v>
      </c>
      <c r="G568">
        <v>2017</v>
      </c>
      <c r="H568">
        <v>627.07000000000005</v>
      </c>
      <c r="I568">
        <v>100</v>
      </c>
      <c r="J568">
        <v>2018</v>
      </c>
      <c r="K568">
        <v>1</v>
      </c>
      <c r="L568">
        <v>0</v>
      </c>
      <c r="M568">
        <v>2017</v>
      </c>
      <c r="N568">
        <v>627.07000000000005</v>
      </c>
      <c r="O568" t="s">
        <v>45</v>
      </c>
      <c r="P568">
        <v>2.6543903066094399</v>
      </c>
      <c r="Q568">
        <v>1</v>
      </c>
      <c r="R568" t="s">
        <v>592</v>
      </c>
      <c r="S568">
        <v>620.79930000000002</v>
      </c>
      <c r="T568">
        <v>-1.11368485725649E-2</v>
      </c>
      <c r="AV568">
        <v>627.07000000000005</v>
      </c>
      <c r="AW568">
        <v>620.79930000000002</v>
      </c>
      <c r="AX568">
        <v>613.88555220194496</v>
      </c>
      <c r="AY568">
        <v>607.04880176618701</v>
      </c>
      <c r="AZ568">
        <v>600.28819118475997</v>
      </c>
      <c r="BA568">
        <v>593.60287249963596</v>
      </c>
      <c r="BB568">
        <v>586.99200719636804</v>
      </c>
      <c r="BC568">
        <v>580.45476609891602</v>
      </c>
      <c r="BD568">
        <v>573.99032926564905</v>
      </c>
      <c r="BE568">
        <v>567.59788588650099</v>
      </c>
      <c r="BF568">
        <v>561.27663418127497</v>
      </c>
      <c r="BG568">
        <v>555.02578129907897</v>
      </c>
      <c r="BH568">
        <v>548.844543218882</v>
      </c>
      <c r="BI568">
        <v>542.73214465117496</v>
      </c>
      <c r="BJ568">
        <v>536.68781894073095</v>
      </c>
      <c r="BK568">
        <v>530.71080797044795</v>
      </c>
      <c r="BL568">
        <v>524.80036206625698</v>
      </c>
      <c r="BM568">
        <v>518.95573990309799</v>
      </c>
      <c r="BN568">
        <v>513.176208411934</v>
      </c>
      <c r="BO568">
        <v>507.46104268780698</v>
      </c>
      <c r="BP568">
        <v>501.809525898917</v>
      </c>
      <c r="BQ568">
        <v>496.22094919671002</v>
      </c>
      <c r="BR568">
        <v>490.69461162697201</v>
      </c>
      <c r="BS568">
        <v>485.22982004190902</v>
      </c>
      <c r="BT568">
        <v>479.82588901320901</v>
      </c>
      <c r="BU568">
        <v>474.48214074607301</v>
      </c>
      <c r="BV568">
        <v>469.19790499419702</v>
      </c>
      <c r="BW568">
        <v>463.97251897571198</v>
      </c>
      <c r="BX568">
        <v>458.80532729004801</v>
      </c>
      <c r="BY568">
        <v>453.69568183573301</v>
      </c>
      <c r="BZ568">
        <v>448.64294172910201</v>
      </c>
      <c r="CA568">
        <v>443.646473223915</v>
      </c>
      <c r="CB568">
        <v>438.70564963186803</v>
      </c>
      <c r="CC568">
        <v>433.81985124398898</v>
      </c>
      <c r="CD568" s="8" t="b">
        <f>IF(ISNUMBER(VLOOKUP(A568,profiles_2021!A:A,1,FALSE)),TRUE,FALSE)</f>
        <v>0</v>
      </c>
      <c r="CE568" t="str">
        <f>INDEX('C5 - Emissions methodology 2018'!$A$2:$K$2628,MATCH($A568,'C5 - Emissions methodology 2018'!$A$2:$A$2628,0),MATCH(CE$1,'C5 - Emissions methodology 2018'!$A$1:$K$1,0))</f>
        <v>Services</v>
      </c>
    </row>
    <row r="569" spans="1:83" x14ac:dyDescent="0.25">
      <c r="A569">
        <v>10132</v>
      </c>
      <c r="B569" t="s">
        <v>643</v>
      </c>
      <c r="C569" t="s">
        <v>59</v>
      </c>
      <c r="D569">
        <v>2013</v>
      </c>
      <c r="E569" t="s">
        <v>60</v>
      </c>
      <c r="F569" t="s">
        <v>54</v>
      </c>
      <c r="G569">
        <v>1990</v>
      </c>
      <c r="H569">
        <v>1727548.54</v>
      </c>
      <c r="I569">
        <v>99</v>
      </c>
      <c r="J569">
        <v>2050</v>
      </c>
      <c r="K569">
        <v>50</v>
      </c>
      <c r="L569">
        <v>25.7</v>
      </c>
      <c r="M569">
        <v>2017</v>
      </c>
      <c r="N569">
        <v>994119.23</v>
      </c>
      <c r="O569" t="s">
        <v>24</v>
      </c>
      <c r="P569">
        <v>3.4907227000000001</v>
      </c>
      <c r="Q569">
        <v>1</v>
      </c>
      <c r="R569" t="s">
        <v>592</v>
      </c>
      <c r="S569">
        <v>863774.27</v>
      </c>
      <c r="T569">
        <v>-1.11368485725649E-2</v>
      </c>
      <c r="U569">
        <v>1727548.54</v>
      </c>
      <c r="V569">
        <v>1700384.49148148</v>
      </c>
      <c r="W569">
        <v>1673220.4429629601</v>
      </c>
      <c r="X569">
        <v>1646056.39444444</v>
      </c>
      <c r="Y569">
        <v>1618892.3459259199</v>
      </c>
      <c r="Z569">
        <v>1591728.2974074001</v>
      </c>
      <c r="AA569">
        <v>1564564.24888888</v>
      </c>
      <c r="AB569">
        <v>1537400.2003703699</v>
      </c>
      <c r="AC569">
        <v>1510236.1518518501</v>
      </c>
      <c r="AD569">
        <v>1483072.10333333</v>
      </c>
      <c r="AE569">
        <v>1455908.0548148099</v>
      </c>
      <c r="AF569">
        <v>1428744.0062962901</v>
      </c>
      <c r="AG569">
        <v>1401579.95777777</v>
      </c>
      <c r="AH569">
        <v>1374415.9092592499</v>
      </c>
      <c r="AI569">
        <v>1347251.8607407401</v>
      </c>
      <c r="AJ569">
        <v>1320087.81222222</v>
      </c>
      <c r="AK569">
        <v>1292923.7637036999</v>
      </c>
      <c r="AL569">
        <v>1265759.7151851801</v>
      </c>
      <c r="AM569">
        <v>1238595.66666666</v>
      </c>
      <c r="AN569">
        <v>1211431.6181481399</v>
      </c>
      <c r="AO569">
        <v>1184267.5696296201</v>
      </c>
      <c r="AP569">
        <v>1157103.52111111</v>
      </c>
      <c r="AQ569">
        <v>1129939.4725925899</v>
      </c>
      <c r="AR569">
        <v>1102775.4240740701</v>
      </c>
      <c r="AS569">
        <v>1075611.37555555</v>
      </c>
      <c r="AT569">
        <v>1048447.32703703</v>
      </c>
      <c r="AU569">
        <v>1021283.2785185101</v>
      </c>
      <c r="AV569">
        <v>994119.23</v>
      </c>
      <c r="AW569">
        <v>990169.38272727199</v>
      </c>
      <c r="AX569">
        <v>986219.53545454505</v>
      </c>
      <c r="AY569">
        <v>982269.688181818</v>
      </c>
      <c r="AZ569">
        <v>978319.84090909001</v>
      </c>
      <c r="BA569">
        <v>974369.99363636295</v>
      </c>
      <c r="BB569">
        <v>970420.14636363601</v>
      </c>
      <c r="BC569">
        <v>966470.29909090896</v>
      </c>
      <c r="BD569">
        <v>962520.45181818097</v>
      </c>
      <c r="BE569">
        <v>958570.60454545403</v>
      </c>
      <c r="BF569">
        <v>954620.75727272697</v>
      </c>
      <c r="BG569">
        <v>950670.91</v>
      </c>
      <c r="BH569">
        <v>946721.06272727204</v>
      </c>
      <c r="BI569">
        <v>942771.21545454499</v>
      </c>
      <c r="BJ569">
        <v>938821.36818181805</v>
      </c>
      <c r="BK569">
        <v>934871.52090908994</v>
      </c>
      <c r="BL569">
        <v>930921.673636363</v>
      </c>
      <c r="BM569">
        <v>926971.82636363595</v>
      </c>
      <c r="BN569">
        <v>923021.97909090901</v>
      </c>
      <c r="BO569">
        <v>919072.13181818102</v>
      </c>
      <c r="BP569">
        <v>915122.28454545396</v>
      </c>
      <c r="BQ569">
        <v>911172.43727272702</v>
      </c>
      <c r="BR569">
        <v>907222.59</v>
      </c>
      <c r="BS569">
        <v>903272.74272727198</v>
      </c>
      <c r="BT569">
        <v>899322.89545454504</v>
      </c>
      <c r="BU569">
        <v>895373.04818181798</v>
      </c>
      <c r="BV569">
        <v>891423.20090909</v>
      </c>
      <c r="BW569">
        <v>887473.35363636306</v>
      </c>
      <c r="BX569">
        <v>883523.506363636</v>
      </c>
      <c r="BY569">
        <v>879573.65909090894</v>
      </c>
      <c r="BZ569">
        <v>875623.81181818096</v>
      </c>
      <c r="CA569">
        <v>871673.96454545402</v>
      </c>
      <c r="CB569">
        <v>867724.11727272696</v>
      </c>
      <c r="CC569">
        <v>863774.27</v>
      </c>
      <c r="CD569" s="8" t="b">
        <f>IF(ISNUMBER(VLOOKUP(A569,profiles_2021!A:A,1,FALSE)),TRUE,FALSE)</f>
        <v>1</v>
      </c>
      <c r="CE569" t="str">
        <f>INDEX('C5 - Emissions methodology 2018'!$A$2:$K$2628,MATCH($A569,'C5 - Emissions methodology 2018'!$A$2:$A$2628,0),MATCH(CE$1,'C5 - Emissions methodology 2018'!$A$1:$K$1,0))</f>
        <v>Food, beverage &amp; agriculture</v>
      </c>
    </row>
    <row r="570" spans="1:83" x14ac:dyDescent="0.25">
      <c r="A570">
        <v>15994</v>
      </c>
      <c r="B570" t="s">
        <v>644</v>
      </c>
      <c r="C570" t="s">
        <v>41</v>
      </c>
      <c r="D570">
        <v>2016</v>
      </c>
      <c r="E570" t="s">
        <v>22</v>
      </c>
      <c r="F570" t="s">
        <v>23</v>
      </c>
      <c r="G570">
        <v>2010</v>
      </c>
      <c r="H570">
        <v>161696</v>
      </c>
      <c r="I570">
        <v>98</v>
      </c>
      <c r="J570">
        <v>2050</v>
      </c>
      <c r="K570">
        <v>100</v>
      </c>
      <c r="L570">
        <v>85</v>
      </c>
      <c r="M570">
        <v>2017</v>
      </c>
      <c r="N570">
        <v>25178</v>
      </c>
      <c r="O570" t="s">
        <v>24</v>
      </c>
      <c r="P570">
        <v>3.6400163700000001</v>
      </c>
      <c r="Q570">
        <v>1</v>
      </c>
      <c r="R570" t="s">
        <v>592</v>
      </c>
      <c r="S570">
        <v>0</v>
      </c>
      <c r="T570">
        <v>-1.11368485725649E-2</v>
      </c>
      <c r="AO570">
        <v>161696</v>
      </c>
      <c r="AP570">
        <v>142193.428571428</v>
      </c>
      <c r="AQ570">
        <v>122690.857142857</v>
      </c>
      <c r="AR570">
        <v>103188.285714285</v>
      </c>
      <c r="AS570">
        <v>83685.714285714203</v>
      </c>
      <c r="AT570">
        <v>64183.142857142797</v>
      </c>
      <c r="AU570">
        <v>44680.571428571398</v>
      </c>
      <c r="AV570">
        <v>25178</v>
      </c>
      <c r="AW570">
        <v>24415.0303030303</v>
      </c>
      <c r="AX570">
        <v>23652.060606060601</v>
      </c>
      <c r="AY570">
        <v>22889.090909090901</v>
      </c>
      <c r="AZ570">
        <v>22126.121212121201</v>
      </c>
      <c r="BA570">
        <v>21363.151515151501</v>
      </c>
      <c r="BB570">
        <v>20600.181818181802</v>
      </c>
      <c r="BC570">
        <v>19837.212121212098</v>
      </c>
      <c r="BD570">
        <v>19074.242424242399</v>
      </c>
      <c r="BE570">
        <v>18311.272727272699</v>
      </c>
      <c r="BF570">
        <v>17548.303030302999</v>
      </c>
      <c r="BG570">
        <v>16785.333333333299</v>
      </c>
      <c r="BH570">
        <v>16022.3636363636</v>
      </c>
      <c r="BI570">
        <v>15259.3939393939</v>
      </c>
      <c r="BJ570">
        <v>14496.4242424242</v>
      </c>
      <c r="BK570">
        <v>13733.4545454545</v>
      </c>
      <c r="BL570">
        <v>12970.484848484801</v>
      </c>
      <c r="BM570">
        <v>12207.515151515099</v>
      </c>
      <c r="BN570">
        <v>11444.545454545399</v>
      </c>
      <c r="BO570">
        <v>10681.5757575757</v>
      </c>
      <c r="BP570">
        <v>9918.6060606060601</v>
      </c>
      <c r="BQ570">
        <v>9155.6363636363603</v>
      </c>
      <c r="BR570">
        <v>8392.6666666666606</v>
      </c>
      <c r="BS570">
        <v>7629.69696969696</v>
      </c>
      <c r="BT570">
        <v>6866.7272727272702</v>
      </c>
      <c r="BU570">
        <v>6103.7575757575696</v>
      </c>
      <c r="BV570">
        <v>5340.7878787878799</v>
      </c>
      <c r="BW570">
        <v>4577.8181818181802</v>
      </c>
      <c r="BX570">
        <v>3814.84848484848</v>
      </c>
      <c r="BY570">
        <v>3051.8787878787798</v>
      </c>
      <c r="BZ570">
        <v>2288.9090909090901</v>
      </c>
      <c r="CA570">
        <v>1525.9393939393899</v>
      </c>
      <c r="CB570">
        <v>762.96969696969597</v>
      </c>
      <c r="CC570">
        <v>0</v>
      </c>
      <c r="CD570" s="8" t="b">
        <f>IF(ISNUMBER(VLOOKUP(A570,profiles_2021!A:A,1,FALSE)),TRUE,FALSE)</f>
        <v>1</v>
      </c>
      <c r="CE570" t="str">
        <f>INDEX('C5 - Emissions methodology 2018'!$A$2:$K$2628,MATCH($A570,'C5 - Emissions methodology 2018'!$A$2:$A$2628,0),MATCH(CE$1,'C5 - Emissions methodology 2018'!$A$1:$K$1,0))</f>
        <v>Services</v>
      </c>
    </row>
    <row r="571" spans="1:83" x14ac:dyDescent="0.25">
      <c r="A571">
        <v>10389</v>
      </c>
      <c r="B571" t="s">
        <v>645</v>
      </c>
      <c r="C571" t="s">
        <v>39</v>
      </c>
      <c r="D571">
        <v>2017</v>
      </c>
      <c r="E571" t="s">
        <v>22</v>
      </c>
      <c r="F571" t="s">
        <v>23</v>
      </c>
      <c r="G571">
        <v>2016</v>
      </c>
      <c r="H571">
        <v>120450</v>
      </c>
      <c r="I571">
        <v>100</v>
      </c>
      <c r="J571">
        <v>2025</v>
      </c>
      <c r="K571">
        <v>100</v>
      </c>
      <c r="L571">
        <v>18</v>
      </c>
      <c r="M571">
        <v>2017</v>
      </c>
      <c r="N571">
        <v>98769</v>
      </c>
      <c r="O571" t="s">
        <v>24</v>
      </c>
      <c r="P571">
        <v>3.6478169230487798</v>
      </c>
      <c r="Q571">
        <v>1</v>
      </c>
      <c r="R571" t="s">
        <v>592</v>
      </c>
      <c r="S571">
        <v>0</v>
      </c>
      <c r="T571">
        <v>-1.11368485725649E-2</v>
      </c>
      <c r="AU571">
        <v>120450</v>
      </c>
      <c r="AV571">
        <v>98769</v>
      </c>
      <c r="AW571">
        <v>86422.875</v>
      </c>
      <c r="AX571">
        <v>74076.75</v>
      </c>
      <c r="AY571">
        <v>61730.625</v>
      </c>
      <c r="AZ571">
        <v>49384.5</v>
      </c>
      <c r="BA571">
        <v>37038.375</v>
      </c>
      <c r="BB571">
        <v>24692.25</v>
      </c>
      <c r="BC571">
        <v>12346.125</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s="8" t="b">
        <f>IF(ISNUMBER(VLOOKUP(A571,profiles_2021!A:A,1,FALSE)),TRUE,FALSE)</f>
        <v>1</v>
      </c>
      <c r="CE571" t="str">
        <f>INDEX('C5 - Emissions methodology 2018'!$A$2:$K$2628,MATCH($A571,'C5 - Emissions methodology 2018'!$A$2:$A$2628,0),MATCH(CE$1,'C5 - Emissions methodology 2018'!$A$1:$K$1,0))</f>
        <v>Materials</v>
      </c>
    </row>
    <row r="572" spans="1:83" hidden="1" x14ac:dyDescent="0.25">
      <c r="A572">
        <v>10667</v>
      </c>
      <c r="B572" t="s">
        <v>646</v>
      </c>
      <c r="C572" t="s">
        <v>172</v>
      </c>
      <c r="D572">
        <v>2017</v>
      </c>
      <c r="E572" t="s">
        <v>28</v>
      </c>
      <c r="F572" t="s">
        <v>23</v>
      </c>
      <c r="G572">
        <v>2015</v>
      </c>
      <c r="H572">
        <v>7200851</v>
      </c>
      <c r="I572">
        <v>100</v>
      </c>
      <c r="J572">
        <v>2030</v>
      </c>
      <c r="K572">
        <v>0</v>
      </c>
      <c r="L572">
        <v>0</v>
      </c>
      <c r="M572">
        <v>2017</v>
      </c>
      <c r="N572">
        <v>7200851</v>
      </c>
      <c r="O572" t="s">
        <v>45</v>
      </c>
      <c r="P572">
        <v>2.6509639875390199</v>
      </c>
      <c r="Q572">
        <v>1</v>
      </c>
      <c r="R572" t="s">
        <v>592</v>
      </c>
      <c r="S572">
        <v>7200851</v>
      </c>
      <c r="T572">
        <v>-1.11368485725649E-2</v>
      </c>
      <c r="AT572">
        <v>7200851</v>
      </c>
      <c r="AU572">
        <v>7200851</v>
      </c>
      <c r="AV572">
        <v>7200851</v>
      </c>
      <c r="AW572">
        <v>7200851</v>
      </c>
      <c r="AX572">
        <v>7200851</v>
      </c>
      <c r="AY572">
        <v>7200851</v>
      </c>
      <c r="AZ572">
        <v>7200851</v>
      </c>
      <c r="BA572">
        <v>7200851</v>
      </c>
      <c r="BB572">
        <v>7200851</v>
      </c>
      <c r="BC572">
        <v>7200851</v>
      </c>
      <c r="BD572">
        <v>7200851</v>
      </c>
      <c r="BE572">
        <v>7200851</v>
      </c>
      <c r="BF572">
        <v>7200851</v>
      </c>
      <c r="BG572">
        <v>7200851</v>
      </c>
      <c r="BH572">
        <v>7200851</v>
      </c>
      <c r="BI572">
        <v>7200851</v>
      </c>
      <c r="BJ572">
        <v>7120656.21281939</v>
      </c>
      <c r="BK572">
        <v>7041354.5428399304</v>
      </c>
      <c r="BL572">
        <v>6962936.0435505798</v>
      </c>
      <c r="BM572">
        <v>6885390.8792131003</v>
      </c>
      <c r="BN572">
        <v>6808709.3236283902</v>
      </c>
      <c r="BO572">
        <v>6732881.7589165298</v>
      </c>
      <c r="BP572">
        <v>6657898.6743104896</v>
      </c>
      <c r="BQ572">
        <v>6583750.66496321</v>
      </c>
      <c r="BR572">
        <v>6510428.4307679897</v>
      </c>
      <c r="BS572">
        <v>6437922.7751920102</v>
      </c>
      <c r="BT572">
        <v>6366224.6041228296</v>
      </c>
      <c r="BU572">
        <v>6295324.9247277798</v>
      </c>
      <c r="BV572">
        <v>6225214.8443259904</v>
      </c>
      <c r="BW572">
        <v>6155885.5692730499</v>
      </c>
      <c r="BX572">
        <v>6087328.40385802</v>
      </c>
      <c r="BY572">
        <v>6019534.74921278</v>
      </c>
      <c r="BZ572">
        <v>5952496.1022335002</v>
      </c>
      <c r="CA572">
        <v>5886204.0545141399</v>
      </c>
      <c r="CB572">
        <v>5820650.2912918003</v>
      </c>
      <c r="CC572">
        <v>5755826.5904038297</v>
      </c>
      <c r="CD572" s="8" t="b">
        <f>IF(ISNUMBER(VLOOKUP(A572,profiles_2021!A:A,1,FALSE)),TRUE,FALSE)</f>
        <v>0</v>
      </c>
      <c r="CE572" t="str">
        <f>INDEX('C5 - Emissions methodology 2018'!$A$2:$K$2628,MATCH($A572,'C5 - Emissions methodology 2018'!$A$2:$A$2628,0),MATCH(CE$1,'C5 - Emissions methodology 2018'!$A$1:$K$1,0))</f>
        <v>Materials</v>
      </c>
    </row>
    <row r="573" spans="1:83" hidden="1" x14ac:dyDescent="0.25">
      <c r="A573">
        <v>10670</v>
      </c>
      <c r="B573" t="s">
        <v>647</v>
      </c>
      <c r="C573" t="s">
        <v>172</v>
      </c>
      <c r="D573">
        <v>2015</v>
      </c>
      <c r="E573" t="s">
        <v>28</v>
      </c>
      <c r="F573" t="s">
        <v>23</v>
      </c>
      <c r="G573">
        <v>2008</v>
      </c>
      <c r="H573">
        <v>1463232</v>
      </c>
      <c r="I573">
        <v>100</v>
      </c>
      <c r="J573">
        <v>2030</v>
      </c>
      <c r="K573">
        <v>13.2</v>
      </c>
      <c r="L573">
        <v>42</v>
      </c>
      <c r="M573">
        <v>2017</v>
      </c>
      <c r="N573">
        <v>1382110.4179199999</v>
      </c>
      <c r="O573" t="s">
        <v>24</v>
      </c>
      <c r="P573">
        <v>2.7823902256390198</v>
      </c>
      <c r="Q573">
        <v>1</v>
      </c>
      <c r="R573" t="s">
        <v>592</v>
      </c>
      <c r="S573">
        <v>1270085.3759999999</v>
      </c>
      <c r="T573">
        <v>-1.11368485725649E-2</v>
      </c>
      <c r="AM573">
        <v>1463232</v>
      </c>
      <c r="AN573">
        <v>1454218.4908799999</v>
      </c>
      <c r="AO573">
        <v>1445204.9817600001</v>
      </c>
      <c r="AP573">
        <v>1436191.4726400001</v>
      </c>
      <c r="AQ573">
        <v>1427177.96352</v>
      </c>
      <c r="AR573">
        <v>1418164.4543999999</v>
      </c>
      <c r="AS573">
        <v>1409150.9452800001</v>
      </c>
      <c r="AT573">
        <v>1400137.43616</v>
      </c>
      <c r="AU573">
        <v>1391123.92704</v>
      </c>
      <c r="AV573">
        <v>1382110.4179199999</v>
      </c>
      <c r="AW573">
        <v>1373493.1070030699</v>
      </c>
      <c r="AX573">
        <v>1364875.79608615</v>
      </c>
      <c r="AY573">
        <v>1356258.48516923</v>
      </c>
      <c r="AZ573">
        <v>1347641.1742523001</v>
      </c>
      <c r="BA573">
        <v>1339023.8633353801</v>
      </c>
      <c r="BB573">
        <v>1330406.5524184599</v>
      </c>
      <c r="BC573">
        <v>1321789.2415015299</v>
      </c>
      <c r="BD573">
        <v>1313171.93058461</v>
      </c>
      <c r="BE573">
        <v>1304554.61966769</v>
      </c>
      <c r="BF573">
        <v>1295937.30875076</v>
      </c>
      <c r="BG573">
        <v>1287319.9978338401</v>
      </c>
      <c r="BH573">
        <v>1278702.6869169199</v>
      </c>
      <c r="BI573">
        <v>1270085.3759999999</v>
      </c>
      <c r="BJ573">
        <v>1255940.62749325</v>
      </c>
      <c r="BK573">
        <v>1241953.40690873</v>
      </c>
      <c r="BL573">
        <v>1228121.95988181</v>
      </c>
      <c r="BM573">
        <v>1214444.55158596</v>
      </c>
      <c r="BN573">
        <v>1200919.4665151699</v>
      </c>
      <c r="BO573">
        <v>1187545.00826875</v>
      </c>
      <c r="BP573">
        <v>1174319.49933855</v>
      </c>
      <c r="BQ573">
        <v>1161241.2808986099</v>
      </c>
      <c r="BR573">
        <v>1148308.71259703</v>
      </c>
      <c r="BS573">
        <v>1135520.17235028</v>
      </c>
      <c r="BT573">
        <v>1122874.0561397199</v>
      </c>
      <c r="BU573">
        <v>1110368.7778104299</v>
      </c>
      <c r="BV573">
        <v>1098002.7688722501</v>
      </c>
      <c r="BW573">
        <v>1085774.4783030599</v>
      </c>
      <c r="BX573">
        <v>1073682.3723542499</v>
      </c>
      <c r="BY573">
        <v>1061724.93435831</v>
      </c>
      <c r="BZ573">
        <v>1049900.6645386401</v>
      </c>
      <c r="CA573">
        <v>1038208.07982144</v>
      </c>
      <c r="CB573">
        <v>1026645.71364965</v>
      </c>
      <c r="CC573">
        <v>1015212.11579906</v>
      </c>
      <c r="CD573" s="8" t="b">
        <f>IF(ISNUMBER(VLOOKUP(A573,profiles_2021!A:A,1,FALSE)),TRUE,FALSE)</f>
        <v>0</v>
      </c>
      <c r="CE573" t="str">
        <f>INDEX('C5 - Emissions methodology 2018'!$A$2:$K$2628,MATCH($A573,'C5 - Emissions methodology 2018'!$A$2:$A$2628,0),MATCH(CE$1,'C5 - Emissions methodology 2018'!$A$1:$K$1,0))</f>
        <v>Manufacturing</v>
      </c>
    </row>
    <row r="574" spans="1:83" x14ac:dyDescent="0.25">
      <c r="A574">
        <v>11048</v>
      </c>
      <c r="B574" t="s">
        <v>648</v>
      </c>
      <c r="C574" t="s">
        <v>165</v>
      </c>
      <c r="D574">
        <v>2014</v>
      </c>
      <c r="E574" t="s">
        <v>22</v>
      </c>
      <c r="F574" t="s">
        <v>23</v>
      </c>
      <c r="G574">
        <v>2006</v>
      </c>
      <c r="H574">
        <v>47200</v>
      </c>
      <c r="I574">
        <v>100</v>
      </c>
      <c r="J574">
        <v>2020</v>
      </c>
      <c r="K574">
        <v>55</v>
      </c>
      <c r="L574">
        <v>100</v>
      </c>
      <c r="M574">
        <v>2017</v>
      </c>
      <c r="N574">
        <v>21240</v>
      </c>
      <c r="O574" t="s">
        <v>24</v>
      </c>
      <c r="P574">
        <v>3.1953705736585398</v>
      </c>
      <c r="Q574">
        <v>1</v>
      </c>
      <c r="R574" t="s">
        <v>592</v>
      </c>
      <c r="S574">
        <v>21240</v>
      </c>
      <c r="T574">
        <v>-1.11368485725649E-2</v>
      </c>
      <c r="AK574">
        <v>47200</v>
      </c>
      <c r="AL574">
        <v>44840</v>
      </c>
      <c r="AM574">
        <v>42480</v>
      </c>
      <c r="AN574">
        <v>40120</v>
      </c>
      <c r="AO574">
        <v>37760</v>
      </c>
      <c r="AP574">
        <v>35400</v>
      </c>
      <c r="AQ574">
        <v>33040</v>
      </c>
      <c r="AR574">
        <v>30680</v>
      </c>
      <c r="AS574">
        <v>28320</v>
      </c>
      <c r="AT574">
        <v>25960</v>
      </c>
      <c r="AU574">
        <v>23600</v>
      </c>
      <c r="AV574">
        <v>21240</v>
      </c>
      <c r="AW574">
        <v>21240</v>
      </c>
      <c r="AX574">
        <v>21240</v>
      </c>
      <c r="AY574">
        <v>21240</v>
      </c>
      <c r="AZ574">
        <v>21003.4533363187</v>
      </c>
      <c r="BA574">
        <v>20769.5410570112</v>
      </c>
      <c r="BB574">
        <v>20538.233823337599</v>
      </c>
      <c r="BC574">
        <v>20309.5026232991</v>
      </c>
      <c r="BD574">
        <v>20083.318767999299</v>
      </c>
      <c r="BE574">
        <v>19859.653888045599</v>
      </c>
      <c r="BF574">
        <v>19638.479929990801</v>
      </c>
      <c r="BG574">
        <v>19419.769152815199</v>
      </c>
      <c r="BH574">
        <v>19203.494124446101</v>
      </c>
      <c r="BI574">
        <v>18989.627718317999</v>
      </c>
      <c r="BJ574">
        <v>18778.1431099697</v>
      </c>
      <c r="BK574">
        <v>18569.013773679999</v>
      </c>
      <c r="BL574">
        <v>18362.213479140701</v>
      </c>
      <c r="BM574">
        <v>18157.716288166401</v>
      </c>
      <c r="BN574">
        <v>17955.496551441502</v>
      </c>
      <c r="BO574">
        <v>17755.528905302901</v>
      </c>
      <c r="BP574">
        <v>17557.788268558699</v>
      </c>
      <c r="BQ574">
        <v>17362.249839342599</v>
      </c>
      <c r="BR574">
        <v>17168.889092002799</v>
      </c>
      <c r="BS574">
        <v>16977.681774026001</v>
      </c>
      <c r="BT574">
        <v>16788.603902995499</v>
      </c>
      <c r="BU574">
        <v>16601.6317635831</v>
      </c>
      <c r="BV574">
        <v>16416.741904574501</v>
      </c>
      <c r="BW574">
        <v>16233.9111359284</v>
      </c>
      <c r="BX574">
        <v>16053.116525867101</v>
      </c>
      <c r="BY574">
        <v>15874.3353980008</v>
      </c>
      <c r="BZ574">
        <v>15697.5453284831</v>
      </c>
      <c r="CA574">
        <v>15522.7241431989</v>
      </c>
      <c r="CB574">
        <v>15349.8499149823</v>
      </c>
      <c r="CC574">
        <v>15178.900960867601</v>
      </c>
      <c r="CD574" s="8" t="b">
        <f>IF(ISNUMBER(VLOOKUP(A574,profiles_2021!A:A,1,FALSE)),TRUE,FALSE)</f>
        <v>1</v>
      </c>
      <c r="CE574" t="str">
        <f>INDEX('C5 - Emissions methodology 2018'!$A$2:$K$2628,MATCH($A574,'C5 - Emissions methodology 2018'!$A$2:$A$2628,0),MATCH(CE$1,'C5 - Emissions methodology 2018'!$A$1:$K$1,0))</f>
        <v>Biotech, health care &amp; pharma</v>
      </c>
    </row>
    <row r="575" spans="1:83" x14ac:dyDescent="0.25">
      <c r="A575">
        <v>11268</v>
      </c>
      <c r="B575" t="s">
        <v>649</v>
      </c>
      <c r="C575" t="s">
        <v>650</v>
      </c>
      <c r="D575">
        <v>2016</v>
      </c>
      <c r="E575" t="s">
        <v>28</v>
      </c>
      <c r="F575" t="s">
        <v>23</v>
      </c>
      <c r="G575">
        <v>2015</v>
      </c>
      <c r="H575">
        <v>115356</v>
      </c>
      <c r="I575">
        <v>100</v>
      </c>
      <c r="J575">
        <v>2020</v>
      </c>
      <c r="K575">
        <v>13</v>
      </c>
      <c r="L575">
        <v>100</v>
      </c>
      <c r="M575">
        <v>2017</v>
      </c>
      <c r="N575">
        <v>100359.72</v>
      </c>
      <c r="O575" t="s">
        <v>24</v>
      </c>
      <c r="P575">
        <v>2.7753773892585398</v>
      </c>
      <c r="Q575">
        <v>1</v>
      </c>
      <c r="R575" t="s">
        <v>592</v>
      </c>
      <c r="S575">
        <v>100359.72</v>
      </c>
      <c r="T575">
        <v>-1.11368485725649E-2</v>
      </c>
      <c r="AT575">
        <v>115356</v>
      </c>
      <c r="AU575">
        <v>107857.86</v>
      </c>
      <c r="AV575">
        <v>100359.72</v>
      </c>
      <c r="AW575">
        <v>100359.72</v>
      </c>
      <c r="AX575">
        <v>100359.72</v>
      </c>
      <c r="AY575">
        <v>100359.72</v>
      </c>
      <c r="AZ575">
        <v>99242.028995575005</v>
      </c>
      <c r="BA575">
        <v>98136.785546617102</v>
      </c>
      <c r="BB575">
        <v>97043.851026586199</v>
      </c>
      <c r="BC575">
        <v>95963.088352804494</v>
      </c>
      <c r="BD575">
        <v>94894.3619692637</v>
      </c>
      <c r="BE575">
        <v>93837.537829621797</v>
      </c>
      <c r="BF575">
        <v>92792.483380391001</v>
      </c>
      <c r="BG575">
        <v>91759.067544311401</v>
      </c>
      <c r="BH575">
        <v>90737.160703910602</v>
      </c>
      <c r="BI575">
        <v>89726.634685246696</v>
      </c>
      <c r="BJ575">
        <v>88727.362741831195</v>
      </c>
      <c r="BK575">
        <v>87739.219538732403</v>
      </c>
      <c r="BL575">
        <v>86762.081136854496</v>
      </c>
      <c r="BM575">
        <v>85795.824977392796</v>
      </c>
      <c r="BN575">
        <v>84840.329866461296</v>
      </c>
      <c r="BO575">
        <v>83895.475959892006</v>
      </c>
      <c r="BP575">
        <v>82961.1447482035</v>
      </c>
      <c r="BQ575">
        <v>82037.219041736098</v>
      </c>
      <c r="BR575">
        <v>81123.582955953898</v>
      </c>
      <c r="BS575">
        <v>80220.121896909593</v>
      </c>
      <c r="BT575">
        <v>79326.722546870995</v>
      </c>
      <c r="BU575">
        <v>78443.272850108595</v>
      </c>
      <c r="BV575">
        <v>77569.6619988405</v>
      </c>
      <c r="BW575">
        <v>76705.780419334405</v>
      </c>
      <c r="BX575">
        <v>75851.519758163893</v>
      </c>
      <c r="BY575">
        <v>75006.772868618296</v>
      </c>
      <c r="BZ575">
        <v>74171.4337972637</v>
      </c>
      <c r="CA575">
        <v>73345.397770653595</v>
      </c>
      <c r="CB575">
        <v>72528.561182187303</v>
      </c>
      <c r="CC575">
        <v>71720.821579115203</v>
      </c>
      <c r="CD575" s="8" t="b">
        <f>IF(ISNUMBER(VLOOKUP(A575,profiles_2021!A:A,1,FALSE)),TRUE,FALSE)</f>
        <v>1</v>
      </c>
      <c r="CE575" t="str">
        <f>INDEX('C5 - Emissions methodology 2018'!$A$2:$K$2628,MATCH($A575,'C5 - Emissions methodology 2018'!$A$2:$A$2628,0),MATCH(CE$1,'C5 - Emissions methodology 2018'!$A$1:$K$1,0))</f>
        <v>Services</v>
      </c>
    </row>
    <row r="576" spans="1:83" hidden="1" x14ac:dyDescent="0.25">
      <c r="A576">
        <v>11335</v>
      </c>
      <c r="B576" t="s">
        <v>651</v>
      </c>
      <c r="C576" t="s">
        <v>36</v>
      </c>
      <c r="D576">
        <v>2018</v>
      </c>
      <c r="E576" t="s">
        <v>22</v>
      </c>
      <c r="F576" t="s">
        <v>23</v>
      </c>
      <c r="G576">
        <v>2017</v>
      </c>
      <c r="H576">
        <v>28768</v>
      </c>
      <c r="I576">
        <v>100</v>
      </c>
      <c r="J576">
        <v>2050</v>
      </c>
      <c r="K576">
        <v>100</v>
      </c>
      <c r="L576">
        <v>0</v>
      </c>
      <c r="M576">
        <v>2017</v>
      </c>
      <c r="N576">
        <v>28768</v>
      </c>
      <c r="O576" t="s">
        <v>45</v>
      </c>
      <c r="P576">
        <v>3.6600028768000001</v>
      </c>
      <c r="Q576">
        <v>1</v>
      </c>
      <c r="R576" t="s">
        <v>592</v>
      </c>
      <c r="S576">
        <v>0</v>
      </c>
      <c r="T576">
        <v>-1.11368485725649E-2</v>
      </c>
      <c r="AV576">
        <v>28768</v>
      </c>
      <c r="AW576">
        <v>27896.242424242399</v>
      </c>
      <c r="AX576">
        <v>27024.484848484801</v>
      </c>
      <c r="AY576">
        <v>26152.727272727199</v>
      </c>
      <c r="AZ576">
        <v>25280.969696969602</v>
      </c>
      <c r="BA576">
        <v>24409.212121212098</v>
      </c>
      <c r="BB576">
        <v>23537.4545454545</v>
      </c>
      <c r="BC576">
        <v>22665.696969696899</v>
      </c>
      <c r="BD576">
        <v>21793.939393939301</v>
      </c>
      <c r="BE576">
        <v>20922.181818181802</v>
      </c>
      <c r="BF576">
        <v>20050.4242424242</v>
      </c>
      <c r="BG576">
        <v>19178.666666666599</v>
      </c>
      <c r="BH576">
        <v>18306.909090909001</v>
      </c>
      <c r="BI576">
        <v>17435.151515151501</v>
      </c>
      <c r="BJ576">
        <v>16563.3939393939</v>
      </c>
      <c r="BK576">
        <v>15691.6363636363</v>
      </c>
      <c r="BL576">
        <v>14819.878787878701</v>
      </c>
      <c r="BM576">
        <v>13948.121212121199</v>
      </c>
      <c r="BN576">
        <v>13076.3636363636</v>
      </c>
      <c r="BO576">
        <v>12204.606060606</v>
      </c>
      <c r="BP576">
        <v>11332.8484848484</v>
      </c>
      <c r="BQ576">
        <v>10461.090909090901</v>
      </c>
      <c r="BR576">
        <v>9589.3333333333303</v>
      </c>
      <c r="BS576">
        <v>8717.5757575757507</v>
      </c>
      <c r="BT576">
        <v>7845.8181818181802</v>
      </c>
      <c r="BU576">
        <v>6974.0606060605996</v>
      </c>
      <c r="BV576">
        <v>6102.30303030303</v>
      </c>
      <c r="BW576">
        <v>5230.5454545454504</v>
      </c>
      <c r="BX576">
        <v>4358.7878787878799</v>
      </c>
      <c r="BY576">
        <v>3487.0303030302998</v>
      </c>
      <c r="BZ576">
        <v>2615.2727272727202</v>
      </c>
      <c r="CA576">
        <v>1743.5151515151399</v>
      </c>
      <c r="CB576">
        <v>871.75757575757598</v>
      </c>
      <c r="CC576">
        <v>0</v>
      </c>
      <c r="CD576" s="8" t="b">
        <f>IF(ISNUMBER(VLOOKUP(A576,profiles_2021!A:A,1,FALSE)),TRUE,FALSE)</f>
        <v>0</v>
      </c>
      <c r="CE576" t="str">
        <f>INDEX('C5 - Emissions methodology 2018'!$A$2:$K$2628,MATCH($A576,'C5 - Emissions methodology 2018'!$A$2:$A$2628,0),MATCH(CE$1,'C5 - Emissions methodology 2018'!$A$1:$K$1,0))</f>
        <v>Services</v>
      </c>
    </row>
    <row r="577" spans="1:83" x14ac:dyDescent="0.25">
      <c r="A577">
        <v>11796</v>
      </c>
      <c r="B577" t="s">
        <v>652</v>
      </c>
      <c r="C577" t="s">
        <v>27</v>
      </c>
      <c r="D577">
        <v>2017</v>
      </c>
      <c r="E577" t="s">
        <v>117</v>
      </c>
      <c r="F577" t="s">
        <v>54</v>
      </c>
      <c r="G577">
        <v>2012</v>
      </c>
      <c r="H577">
        <v>152278</v>
      </c>
      <c r="I577">
        <v>100</v>
      </c>
      <c r="J577">
        <v>2017</v>
      </c>
      <c r="K577">
        <v>100</v>
      </c>
      <c r="L577">
        <v>100</v>
      </c>
      <c r="M577">
        <v>2017</v>
      </c>
      <c r="N577">
        <v>0</v>
      </c>
      <c r="O577" t="s">
        <v>24</v>
      </c>
      <c r="P577">
        <v>3.9839176668243899</v>
      </c>
      <c r="Q577">
        <v>1</v>
      </c>
      <c r="R577" t="s">
        <v>592</v>
      </c>
      <c r="S577">
        <v>0</v>
      </c>
      <c r="T577">
        <v>-1.11368485725649E-2</v>
      </c>
      <c r="AQ577">
        <v>152278</v>
      </c>
      <c r="AR577">
        <v>121822.39999999999</v>
      </c>
      <c r="AS577">
        <v>91366.8</v>
      </c>
      <c r="AT577">
        <v>60911.199999999997</v>
      </c>
      <c r="AU577">
        <v>30455.5999999999</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s="8" t="b">
        <f>IF(ISNUMBER(VLOOKUP(A577,profiles_2021!A:A,1,FALSE)),TRUE,FALSE)</f>
        <v>1</v>
      </c>
      <c r="CE577" t="str">
        <f>INDEX('C5 - Emissions methodology 2018'!$A$2:$K$2628,MATCH($A577,'C5 - Emissions methodology 2018'!$A$2:$A$2628,0),MATCH(CE$1,'C5 - Emissions methodology 2018'!$A$1:$K$1,0))</f>
        <v>Services</v>
      </c>
    </row>
    <row r="578" spans="1:83" hidden="1" x14ac:dyDescent="0.25">
      <c r="A578">
        <v>12128</v>
      </c>
      <c r="B578" t="s">
        <v>653</v>
      </c>
      <c r="C578" t="s">
        <v>78</v>
      </c>
      <c r="D578">
        <v>2015</v>
      </c>
      <c r="E578" t="s">
        <v>28</v>
      </c>
      <c r="F578" t="s">
        <v>23</v>
      </c>
      <c r="G578">
        <v>2015</v>
      </c>
      <c r="H578">
        <v>20270</v>
      </c>
      <c r="I578">
        <v>100</v>
      </c>
      <c r="J578">
        <v>2020</v>
      </c>
      <c r="K578">
        <v>15</v>
      </c>
      <c r="L578">
        <v>2.48</v>
      </c>
      <c r="M578">
        <v>2017</v>
      </c>
      <c r="N578">
        <v>20194.595600000001</v>
      </c>
      <c r="O578" t="s">
        <v>24</v>
      </c>
      <c r="P578">
        <v>2.79536788065854</v>
      </c>
      <c r="Q578">
        <v>1</v>
      </c>
      <c r="R578" t="s">
        <v>592</v>
      </c>
      <c r="S578">
        <v>17229.5</v>
      </c>
      <c r="T578">
        <v>-1.11368485725649E-2</v>
      </c>
      <c r="AT578">
        <v>20270</v>
      </c>
      <c r="AU578">
        <v>20232.2978</v>
      </c>
      <c r="AV578">
        <v>20194.595600000001</v>
      </c>
      <c r="AW578">
        <v>19206.2304</v>
      </c>
      <c r="AX578">
        <v>18217.8652</v>
      </c>
      <c r="AY578">
        <v>17229.5</v>
      </c>
      <c r="AZ578">
        <v>17037.617667518902</v>
      </c>
      <c r="BA578">
        <v>16847.872299518502</v>
      </c>
      <c r="BB578">
        <v>16660.240096948899</v>
      </c>
      <c r="BC578">
        <v>16474.697525806601</v>
      </c>
      <c r="BD578">
        <v>16291.2213141829</v>
      </c>
      <c r="BE578">
        <v>16109.7884493447</v>
      </c>
      <c r="BF578">
        <v>15930.376174848299</v>
      </c>
      <c r="BG578">
        <v>15752.961987684999</v>
      </c>
      <c r="BH578">
        <v>15577.5236354588</v>
      </c>
      <c r="BI578">
        <v>15404.039113595099</v>
      </c>
      <c r="BJ578">
        <v>15232.486662581099</v>
      </c>
      <c r="BK578">
        <v>15062.844765236299</v>
      </c>
      <c r="BL578">
        <v>14895.092144013901</v>
      </c>
      <c r="BM578">
        <v>14729.2077583316</v>
      </c>
      <c r="BN578">
        <v>14565.1708019332</v>
      </c>
      <c r="BO578">
        <v>14402.9607002785</v>
      </c>
      <c r="BP578">
        <v>14242.557107962901</v>
      </c>
      <c r="BQ578">
        <v>14083.9399061654</v>
      </c>
      <c r="BR578">
        <v>13927.0892001253</v>
      </c>
      <c r="BS578">
        <v>13771.9853166469</v>
      </c>
      <c r="BT578">
        <v>13618.608801631901</v>
      </c>
      <c r="BU578">
        <v>13466.9404176391</v>
      </c>
      <c r="BV578">
        <v>13316.9611414721</v>
      </c>
      <c r="BW578">
        <v>13168.652161792799</v>
      </c>
      <c r="BX578">
        <v>13021.994876762101</v>
      </c>
      <c r="BY578">
        <v>12876.9708917069</v>
      </c>
      <c r="BZ578">
        <v>12733.562016812601</v>
      </c>
      <c r="CA578">
        <v>12591.750264842</v>
      </c>
      <c r="CB578">
        <v>12451.517848878901</v>
      </c>
      <c r="CC578">
        <v>12312.8471800974</v>
      </c>
      <c r="CD578" s="8" t="b">
        <f>IF(ISNUMBER(VLOOKUP(A578,profiles_2021!A:A,1,FALSE)),TRUE,FALSE)</f>
        <v>0</v>
      </c>
      <c r="CE578" t="str">
        <f>INDEX('C5 - Emissions methodology 2018'!$A$2:$K$2628,MATCH($A578,'C5 - Emissions methodology 2018'!$A$2:$A$2628,0),MATCH(CE$1,'C5 - Emissions methodology 2018'!$A$1:$K$1,0))</f>
        <v>Manufacturing</v>
      </c>
    </row>
    <row r="579" spans="1:83" x14ac:dyDescent="0.25">
      <c r="A579">
        <v>12144</v>
      </c>
      <c r="B579" t="s">
        <v>654</v>
      </c>
      <c r="C579" t="s">
        <v>59</v>
      </c>
      <c r="D579">
        <v>2016</v>
      </c>
      <c r="E579" t="s">
        <v>28</v>
      </c>
      <c r="F579" t="s">
        <v>23</v>
      </c>
      <c r="G579">
        <v>2015</v>
      </c>
      <c r="H579">
        <v>1354292</v>
      </c>
      <c r="I579">
        <v>100</v>
      </c>
      <c r="J579">
        <v>2051</v>
      </c>
      <c r="K579">
        <v>80</v>
      </c>
      <c r="L579">
        <v>7.02</v>
      </c>
      <c r="M579">
        <v>2018</v>
      </c>
      <c r="N579">
        <v>1278234.9612799999</v>
      </c>
      <c r="O579" t="s">
        <v>24</v>
      </c>
      <c r="P579">
        <v>3.4606232340780498</v>
      </c>
      <c r="Q579">
        <v>1</v>
      </c>
      <c r="R579" t="s">
        <v>592</v>
      </c>
      <c r="S579">
        <v>270858.39999999898</v>
      </c>
      <c r="T579">
        <v>-1.11368485725649E-2</v>
      </c>
      <c r="AT579">
        <v>1354292</v>
      </c>
      <c r="AU579">
        <v>1328939.6537599999</v>
      </c>
      <c r="AV579">
        <v>1303587.30752</v>
      </c>
      <c r="AW579">
        <v>1278234.9612799999</v>
      </c>
      <c r="AX579">
        <v>1247708.3988169599</v>
      </c>
      <c r="AY579">
        <v>1217181.8363539299</v>
      </c>
      <c r="AZ579">
        <v>1186655.2738909</v>
      </c>
      <c r="BA579">
        <v>1156128.71142787</v>
      </c>
      <c r="BB579">
        <v>1125602.14896484</v>
      </c>
      <c r="BC579">
        <v>1095075.58650181</v>
      </c>
      <c r="BD579">
        <v>1064549.02403878</v>
      </c>
      <c r="BE579">
        <v>1034022.46157575</v>
      </c>
      <c r="BF579">
        <v>1003495.89911272</v>
      </c>
      <c r="BG579">
        <v>972969.33664969599</v>
      </c>
      <c r="BH579">
        <v>942442.77418666601</v>
      </c>
      <c r="BI579">
        <v>911916.21172363602</v>
      </c>
      <c r="BJ579">
        <v>881389.64926060499</v>
      </c>
      <c r="BK579">
        <v>850863.086797575</v>
      </c>
      <c r="BL579">
        <v>820336.52433454501</v>
      </c>
      <c r="BM579">
        <v>789809.96187151503</v>
      </c>
      <c r="BN579">
        <v>759283.39940848399</v>
      </c>
      <c r="BO579">
        <v>728756.83694545401</v>
      </c>
      <c r="BP579">
        <v>698230.27448242402</v>
      </c>
      <c r="BQ579">
        <v>667703.71201939299</v>
      </c>
      <c r="BR579">
        <v>637177.149556363</v>
      </c>
      <c r="BS579">
        <v>606650.58709333302</v>
      </c>
      <c r="BT579">
        <v>576124.02463030198</v>
      </c>
      <c r="BU579">
        <v>545597.46216727199</v>
      </c>
      <c r="BV579">
        <v>515070.89970424201</v>
      </c>
      <c r="BW579">
        <v>484544.33724121202</v>
      </c>
      <c r="BX579">
        <v>454017.77477818099</v>
      </c>
      <c r="BY579">
        <v>423491.212315151</v>
      </c>
      <c r="BZ579">
        <v>392964.64985212102</v>
      </c>
      <c r="CA579">
        <v>362438.08738908998</v>
      </c>
      <c r="CB579">
        <v>331911.52492606</v>
      </c>
      <c r="CC579">
        <v>301384.96246303001</v>
      </c>
      <c r="CD579" s="8" t="b">
        <f>IF(ISNUMBER(VLOOKUP(A579,profiles_2021!A:A,1,FALSE)),TRUE,FALSE)</f>
        <v>1</v>
      </c>
      <c r="CE579" t="str">
        <f>INDEX('C5 - Emissions methodology 2018'!$A$2:$K$2628,MATCH($A579,'C5 - Emissions methodology 2018'!$A$2:$A$2628,0),MATCH(CE$1,'C5 - Emissions methodology 2018'!$A$1:$K$1,0))</f>
        <v>Manufacturing</v>
      </c>
    </row>
    <row r="580" spans="1:83" x14ac:dyDescent="0.25">
      <c r="A580">
        <v>58554</v>
      </c>
      <c r="B580" t="s">
        <v>655</v>
      </c>
      <c r="C580" t="s">
        <v>59</v>
      </c>
      <c r="D580">
        <v>2017</v>
      </c>
      <c r="E580" t="s">
        <v>28</v>
      </c>
      <c r="F580" t="s">
        <v>23</v>
      </c>
      <c r="G580">
        <v>2016</v>
      </c>
      <c r="H580">
        <v>184.7</v>
      </c>
      <c r="I580">
        <v>99</v>
      </c>
      <c r="J580">
        <v>2031</v>
      </c>
      <c r="K580">
        <v>23.1</v>
      </c>
      <c r="L580">
        <v>0</v>
      </c>
      <c r="M580">
        <v>2018</v>
      </c>
      <c r="N580">
        <v>184.7</v>
      </c>
      <c r="O580" t="s">
        <v>45</v>
      </c>
      <c r="P580">
        <v>2.87173172578707</v>
      </c>
      <c r="Q580">
        <v>1</v>
      </c>
      <c r="R580" t="s">
        <v>592</v>
      </c>
      <c r="S580">
        <v>142.03429999999901</v>
      </c>
      <c r="T580">
        <v>-1.11368485725649E-2</v>
      </c>
      <c r="AU580">
        <v>184.7</v>
      </c>
      <c r="AV580">
        <v>184.7</v>
      </c>
      <c r="AW580">
        <v>184.7</v>
      </c>
      <c r="AX580">
        <v>181.41802307692299</v>
      </c>
      <c r="AY580">
        <v>178.136046153846</v>
      </c>
      <c r="AZ580">
        <v>174.854069230769</v>
      </c>
      <c r="BA580">
        <v>171.572092307692</v>
      </c>
      <c r="BB580">
        <v>168.29011538461501</v>
      </c>
      <c r="BC580">
        <v>165.00813846153801</v>
      </c>
      <c r="BD580">
        <v>161.72616153846101</v>
      </c>
      <c r="BE580">
        <v>158.44418461538399</v>
      </c>
      <c r="BF580">
        <v>155.16220769230699</v>
      </c>
      <c r="BG580">
        <v>151.88023076923</v>
      </c>
      <c r="BH580">
        <v>148.598253846153</v>
      </c>
      <c r="BI580">
        <v>145.316276923076</v>
      </c>
      <c r="BJ580">
        <v>142.03429999999901</v>
      </c>
      <c r="BK580">
        <v>140.45248550878901</v>
      </c>
      <c r="BL580">
        <v>138.888287446037</v>
      </c>
      <c r="BM580">
        <v>137.34150962024799</v>
      </c>
      <c r="BN580">
        <v>135.81195802488</v>
      </c>
      <c r="BO580">
        <v>134.299440814013</v>
      </c>
      <c r="BP580">
        <v>132.80376827828701</v>
      </c>
      <c r="BQ580">
        <v>131.32475282110599</v>
      </c>
      <c r="BR580">
        <v>129.86220893510799</v>
      </c>
      <c r="BS580">
        <v>128.415953178899</v>
      </c>
      <c r="BT580">
        <v>126.985804154044</v>
      </c>
      <c r="BU580">
        <v>125.57158248231499</v>
      </c>
      <c r="BV580">
        <v>124.173110783192</v>
      </c>
      <c r="BW580">
        <v>122.79021365161501</v>
      </c>
      <c r="BX580">
        <v>121.422717635984</v>
      </c>
      <c r="BY580">
        <v>120.070451216403</v>
      </c>
      <c r="BZ580">
        <v>118.733244783166</v>
      </c>
      <c r="CA580">
        <v>117.410930615487</v>
      </c>
      <c r="CB580">
        <v>116.103342860458</v>
      </c>
      <c r="CC580">
        <v>114.81031751225299</v>
      </c>
      <c r="CD580" s="8" t="b">
        <f>IF(ISNUMBER(VLOOKUP(A580,profiles_2021!A:A,1,FALSE)),TRUE,FALSE)</f>
        <v>1</v>
      </c>
      <c r="CE580" t="str">
        <f>INDEX('C5 - Emissions methodology 2018'!$A$2:$K$2628,MATCH($A580,'C5 - Emissions methodology 2018'!$A$2:$A$2628,0),MATCH(CE$1,'C5 - Emissions methodology 2018'!$A$1:$K$1,0))</f>
        <v>Infrastructure</v>
      </c>
    </row>
    <row r="581" spans="1:83" x14ac:dyDescent="0.25">
      <c r="A581">
        <v>12348</v>
      </c>
      <c r="B581" t="s">
        <v>656</v>
      </c>
      <c r="C581" t="s">
        <v>27</v>
      </c>
      <c r="D581">
        <v>2017</v>
      </c>
      <c r="E581" t="s">
        <v>60</v>
      </c>
      <c r="F581" t="s">
        <v>54</v>
      </c>
      <c r="G581">
        <v>2016</v>
      </c>
      <c r="H581">
        <v>1341497</v>
      </c>
      <c r="I581">
        <v>100</v>
      </c>
      <c r="J581">
        <v>2025</v>
      </c>
      <c r="K581">
        <v>20</v>
      </c>
      <c r="L581">
        <v>31.05</v>
      </c>
      <c r="M581">
        <v>2017</v>
      </c>
      <c r="N581">
        <v>1140087</v>
      </c>
      <c r="O581" t="s">
        <v>45</v>
      </c>
      <c r="P581">
        <v>3.1884903786487802</v>
      </c>
      <c r="Q581">
        <v>1</v>
      </c>
      <c r="R581" t="s">
        <v>592</v>
      </c>
      <c r="S581">
        <v>1073197.6000000001</v>
      </c>
      <c r="T581">
        <v>-1.11368485725649E-2</v>
      </c>
      <c r="AU581">
        <v>1341497</v>
      </c>
      <c r="AV581">
        <v>1140087</v>
      </c>
      <c r="AW581">
        <v>1131725.825</v>
      </c>
      <c r="AX581">
        <v>1123364.6499999999</v>
      </c>
      <c r="AY581">
        <v>1115003.4750000001</v>
      </c>
      <c r="AZ581">
        <v>1106642.3</v>
      </c>
      <c r="BA581">
        <v>1098281.125</v>
      </c>
      <c r="BB581">
        <v>1089919.95</v>
      </c>
      <c r="BC581">
        <v>1081558.7749999999</v>
      </c>
      <c r="BD581">
        <v>1073197.6000000001</v>
      </c>
      <c r="BE581">
        <v>1061245.5608403599</v>
      </c>
      <c r="BF581">
        <v>1049426.6297309699</v>
      </c>
      <c r="BG581">
        <v>1037739.32426764</v>
      </c>
      <c r="BH581">
        <v>1026182.17855547</v>
      </c>
      <c r="BI581">
        <v>1014753.74302504</v>
      </c>
      <c r="BJ581">
        <v>1003452.58425052</v>
      </c>
      <c r="BK581">
        <v>992277.28476998</v>
      </c>
      <c r="BL581">
        <v>981226.44290750101</v>
      </c>
      <c r="BM581">
        <v>970298.67259744403</v>
      </c>
      <c r="BN581">
        <v>959492.60321056598</v>
      </c>
      <c r="BO581">
        <v>948806.87938211299</v>
      </c>
      <c r="BP581">
        <v>938240.16084182705</v>
      </c>
      <c r="BQ581">
        <v>927791.12224583304</v>
      </c>
      <c r="BR581">
        <v>917458.453010411</v>
      </c>
      <c r="BS581">
        <v>907240.85714761401</v>
      </c>
      <c r="BT581">
        <v>897137.05310271704</v>
      </c>
      <c r="BU581">
        <v>887145.77359347499</v>
      </c>
      <c r="BV581">
        <v>877265.765451174</v>
      </c>
      <c r="BW581">
        <v>867495.78946344904</v>
      </c>
      <c r="BX581">
        <v>857834.62021885696</v>
      </c>
      <c r="BY581">
        <v>848281.04595317505</v>
      </c>
      <c r="BZ581">
        <v>838833.86839741794</v>
      </c>
      <c r="CA581">
        <v>829491.90262753703</v>
      </c>
      <c r="CB581">
        <v>820253.97691580502</v>
      </c>
      <c r="CC581">
        <v>811118.93258384999</v>
      </c>
      <c r="CD581" s="8" t="b">
        <f>IF(ISNUMBER(VLOOKUP(A581,profiles_2021!A:A,1,FALSE)),TRUE,FALSE)</f>
        <v>1</v>
      </c>
      <c r="CE581" t="str">
        <f>INDEX('C5 - Emissions methodology 2018'!$A$2:$K$2628,MATCH($A581,'C5 - Emissions methodology 2018'!$A$2:$A$2628,0),MATCH(CE$1,'C5 - Emissions methodology 2018'!$A$1:$K$1,0))</f>
        <v>Food, beverage &amp; agriculture</v>
      </c>
    </row>
    <row r="582" spans="1:83" hidden="1" x14ac:dyDescent="0.25">
      <c r="A582">
        <v>12631</v>
      </c>
      <c r="B582" t="s">
        <v>657</v>
      </c>
      <c r="C582" t="s">
        <v>59</v>
      </c>
      <c r="D582">
        <v>2014</v>
      </c>
      <c r="E582" t="s">
        <v>28</v>
      </c>
      <c r="F582" t="s">
        <v>23</v>
      </c>
      <c r="G582">
        <v>2013</v>
      </c>
      <c r="H582">
        <v>334328</v>
      </c>
      <c r="I582">
        <v>100</v>
      </c>
      <c r="J582">
        <v>2030</v>
      </c>
      <c r="K582">
        <v>26</v>
      </c>
      <c r="L582">
        <v>14.6</v>
      </c>
      <c r="M582">
        <v>2018</v>
      </c>
      <c r="N582">
        <v>309504</v>
      </c>
      <c r="O582" t="s">
        <v>24</v>
      </c>
      <c r="P582">
        <v>2.9102760771390201</v>
      </c>
      <c r="Q582">
        <v>1</v>
      </c>
      <c r="R582" t="s">
        <v>592</v>
      </c>
      <c r="S582">
        <v>247402.72</v>
      </c>
      <c r="T582">
        <v>-1.11368485725649E-2</v>
      </c>
      <c r="AR582">
        <v>334328</v>
      </c>
      <c r="AS582">
        <v>329363.20000000001</v>
      </c>
      <c r="AT582">
        <v>324398.40000000002</v>
      </c>
      <c r="AU582">
        <v>319433.59999999998</v>
      </c>
      <c r="AV582">
        <v>314468.8</v>
      </c>
      <c r="AW582">
        <v>309504</v>
      </c>
      <c r="AX582">
        <v>304328.89333333302</v>
      </c>
      <c r="AY582">
        <v>299153.78666666598</v>
      </c>
      <c r="AZ582">
        <v>293978.68</v>
      </c>
      <c r="BA582">
        <v>288803.57333333301</v>
      </c>
      <c r="BB582">
        <v>283628.46666666598</v>
      </c>
      <c r="BC582">
        <v>278453.36</v>
      </c>
      <c r="BD582">
        <v>273278.25333333301</v>
      </c>
      <c r="BE582">
        <v>268103.14666666603</v>
      </c>
      <c r="BF582">
        <v>262928.03999999998</v>
      </c>
      <c r="BG582">
        <v>257752.933333333</v>
      </c>
      <c r="BH582">
        <v>252577.82666666599</v>
      </c>
      <c r="BI582">
        <v>247402.72</v>
      </c>
      <c r="BJ582">
        <v>244647.433370919</v>
      </c>
      <c r="BK582">
        <v>241922.83195180001</v>
      </c>
      <c r="BL582">
        <v>239228.574006107</v>
      </c>
      <c r="BM582">
        <v>236564.32160317001</v>
      </c>
      <c r="BN582">
        <v>233929.740575804</v>
      </c>
      <c r="BO582">
        <v>231324.500478392</v>
      </c>
      <c r="BP582">
        <v>228748.27454544001</v>
      </c>
      <c r="BQ582">
        <v>226200.739650592</v>
      </c>
      <c r="BR582">
        <v>223681.57626610101</v>
      </c>
      <c r="BS582">
        <v>221190.46842275301</v>
      </c>
      <c r="BT582">
        <v>218727.10367023401</v>
      </c>
      <c r="BU582">
        <v>216291.17303794299</v>
      </c>
      <c r="BV582">
        <v>213882.370996237</v>
      </c>
      <c r="BW582">
        <v>211500.395418111</v>
      </c>
      <c r="BX582">
        <v>209144.94754130201</v>
      </c>
      <c r="BY582">
        <v>206815.73193081701</v>
      </c>
      <c r="BZ582">
        <v>204512.45644187901</v>
      </c>
      <c r="CA582">
        <v>202234.832183283</v>
      </c>
      <c r="CB582">
        <v>199982.57348116001</v>
      </c>
      <c r="CC582">
        <v>197755.39784314801</v>
      </c>
      <c r="CD582" s="8" t="b">
        <f>IF(ISNUMBER(VLOOKUP(A582,profiles_2021!A:A,1,FALSE)),TRUE,FALSE)</f>
        <v>0</v>
      </c>
      <c r="CE582" t="str">
        <f>INDEX('C5 - Emissions methodology 2018'!$A$2:$K$2628,MATCH($A582,'C5 - Emissions methodology 2018'!$A$2:$A$2628,0),MATCH(CE$1,'C5 - Emissions methodology 2018'!$A$1:$K$1,0))</f>
        <v>Transportation services</v>
      </c>
    </row>
    <row r="583" spans="1:83" hidden="1" x14ac:dyDescent="0.25">
      <c r="A583">
        <v>7084</v>
      </c>
      <c r="B583" t="s">
        <v>658</v>
      </c>
      <c r="C583" t="s">
        <v>36</v>
      </c>
      <c r="D583">
        <v>2015</v>
      </c>
      <c r="E583" t="s">
        <v>105</v>
      </c>
      <c r="F583" t="s">
        <v>54</v>
      </c>
      <c r="G583">
        <v>2015</v>
      </c>
      <c r="H583">
        <v>26123101</v>
      </c>
      <c r="I583">
        <v>100</v>
      </c>
      <c r="J583">
        <v>2050</v>
      </c>
      <c r="K583">
        <v>32</v>
      </c>
      <c r="L583">
        <v>40.6</v>
      </c>
      <c r="M583">
        <v>2017</v>
      </c>
      <c r="N583">
        <v>21848306</v>
      </c>
      <c r="O583" t="s">
        <v>24</v>
      </c>
      <c r="P583">
        <v>3.3358903771000001</v>
      </c>
      <c r="Q583">
        <v>1</v>
      </c>
      <c r="R583" t="s">
        <v>592</v>
      </c>
      <c r="S583">
        <v>17763708.68</v>
      </c>
      <c r="T583">
        <v>-1.11368485725649E-2</v>
      </c>
      <c r="AT583">
        <v>26123101</v>
      </c>
      <c r="AU583">
        <v>23985703.5</v>
      </c>
      <c r="AV583">
        <v>21848306</v>
      </c>
      <c r="AW583">
        <v>21724530.323636301</v>
      </c>
      <c r="AX583">
        <v>21600754.647272699</v>
      </c>
      <c r="AY583">
        <v>21476978.970908999</v>
      </c>
      <c r="AZ583">
        <v>21353203.294545401</v>
      </c>
      <c r="BA583">
        <v>21229427.618181799</v>
      </c>
      <c r="BB583">
        <v>21105651.941818099</v>
      </c>
      <c r="BC583">
        <v>20981876.265454501</v>
      </c>
      <c r="BD583">
        <v>20858100.589090899</v>
      </c>
      <c r="BE583">
        <v>20734324.912727199</v>
      </c>
      <c r="BF583">
        <v>20610549.236363601</v>
      </c>
      <c r="BG583">
        <v>20486773.559999999</v>
      </c>
      <c r="BH583">
        <v>20362997.8836363</v>
      </c>
      <c r="BI583">
        <v>20239222.207272701</v>
      </c>
      <c r="BJ583">
        <v>20115446.530909002</v>
      </c>
      <c r="BK583">
        <v>19991670.8545454</v>
      </c>
      <c r="BL583">
        <v>19867895.178181801</v>
      </c>
      <c r="BM583">
        <v>19744119.501818102</v>
      </c>
      <c r="BN583">
        <v>19620343.8254545</v>
      </c>
      <c r="BO583">
        <v>19496568.149090901</v>
      </c>
      <c r="BP583">
        <v>19372792.472727198</v>
      </c>
      <c r="BQ583">
        <v>19249016.7963636</v>
      </c>
      <c r="BR583">
        <v>19125241.120000001</v>
      </c>
      <c r="BS583">
        <v>19001465.443636298</v>
      </c>
      <c r="BT583">
        <v>18877689.7672727</v>
      </c>
      <c r="BU583">
        <v>18753914.090909</v>
      </c>
      <c r="BV583">
        <v>18630138.414545398</v>
      </c>
      <c r="BW583">
        <v>18506362.7381818</v>
      </c>
      <c r="BX583">
        <v>18382587.061818101</v>
      </c>
      <c r="BY583">
        <v>18258811.385454498</v>
      </c>
      <c r="BZ583">
        <v>18135035.7090909</v>
      </c>
      <c r="CA583">
        <v>18011260.032727201</v>
      </c>
      <c r="CB583">
        <v>17887484.356363598</v>
      </c>
      <c r="CC583">
        <v>17763708.68</v>
      </c>
      <c r="CD583" s="8" t="b">
        <f>IF(ISNUMBER(VLOOKUP(A583,profiles_2021!A:A,1,FALSE)),TRUE,FALSE)</f>
        <v>0</v>
      </c>
      <c r="CE583" t="str">
        <f>INDEX('C5 - Emissions methodology 2018'!$A$2:$K$2628,MATCH($A583,'C5 - Emissions methodology 2018'!$A$2:$A$2628,0),MATCH(CE$1,'C5 - Emissions methodology 2018'!$A$1:$K$1,0))</f>
        <v>Fossil Fuels</v>
      </c>
    </row>
    <row r="584" spans="1:83" x14ac:dyDescent="0.25">
      <c r="A584">
        <v>50074</v>
      </c>
      <c r="B584" t="s">
        <v>659</v>
      </c>
      <c r="C584" t="s">
        <v>27</v>
      </c>
      <c r="D584">
        <v>2018</v>
      </c>
      <c r="E584" t="s">
        <v>22</v>
      </c>
      <c r="F584" t="s">
        <v>23</v>
      </c>
      <c r="G584">
        <v>2017</v>
      </c>
      <c r="H584">
        <v>202015</v>
      </c>
      <c r="I584">
        <v>100</v>
      </c>
      <c r="J584">
        <v>2050</v>
      </c>
      <c r="K584">
        <v>100</v>
      </c>
      <c r="L584">
        <v>0</v>
      </c>
      <c r="M584">
        <v>2017</v>
      </c>
      <c r="N584">
        <v>202015</v>
      </c>
      <c r="O584" t="s">
        <v>45</v>
      </c>
      <c r="P584">
        <v>3.6600202015000001</v>
      </c>
      <c r="Q584">
        <v>1</v>
      </c>
      <c r="R584" t="s">
        <v>592</v>
      </c>
      <c r="S584">
        <v>0</v>
      </c>
      <c r="T584">
        <v>-1.11368485725649E-2</v>
      </c>
      <c r="AV584">
        <v>202015</v>
      </c>
      <c r="AW584">
        <v>195893.33333333299</v>
      </c>
      <c r="AX584">
        <v>189771.66666666599</v>
      </c>
      <c r="AY584">
        <v>183650</v>
      </c>
      <c r="AZ584">
        <v>177528.33333333299</v>
      </c>
      <c r="BA584">
        <v>171406.66666666599</v>
      </c>
      <c r="BB584">
        <v>165285</v>
      </c>
      <c r="BC584">
        <v>159163.33333333299</v>
      </c>
      <c r="BD584">
        <v>153041.66666666599</v>
      </c>
      <c r="BE584">
        <v>146920</v>
      </c>
      <c r="BF584">
        <v>140798.33333333299</v>
      </c>
      <c r="BG584">
        <v>134676.66666666599</v>
      </c>
      <c r="BH584">
        <v>128555</v>
      </c>
      <c r="BI584">
        <v>122433.33333333299</v>
      </c>
      <c r="BJ584">
        <v>116311.666666666</v>
      </c>
      <c r="BK584">
        <v>110190</v>
      </c>
      <c r="BL584">
        <v>104068.33333333299</v>
      </c>
      <c r="BM584">
        <v>97946.666666666599</v>
      </c>
      <c r="BN584">
        <v>91825</v>
      </c>
      <c r="BO584">
        <v>85703.333333333299</v>
      </c>
      <c r="BP584">
        <v>79581.666666666599</v>
      </c>
      <c r="BQ584">
        <v>73460</v>
      </c>
      <c r="BR584">
        <v>67338.333333333299</v>
      </c>
      <c r="BS584">
        <v>61216.666666666599</v>
      </c>
      <c r="BT584">
        <v>55095</v>
      </c>
      <c r="BU584">
        <v>48973.333333333299</v>
      </c>
      <c r="BV584">
        <v>42851.666666666599</v>
      </c>
      <c r="BW584">
        <v>36730</v>
      </c>
      <c r="BX584">
        <v>30608.333333333299</v>
      </c>
      <c r="BY584">
        <v>24486.666666666599</v>
      </c>
      <c r="BZ584">
        <v>18365</v>
      </c>
      <c r="CA584">
        <v>12243.333333333299</v>
      </c>
      <c r="CB584">
        <v>6121.6666666666497</v>
      </c>
      <c r="CC584">
        <v>0</v>
      </c>
      <c r="CD584" s="8" t="b">
        <f>IF(ISNUMBER(VLOOKUP(A584,profiles_2021!A:A,1,FALSE)),TRUE,FALSE)</f>
        <v>1</v>
      </c>
      <c r="CE584" t="str">
        <f>INDEX('C5 - Emissions methodology 2018'!$A$2:$K$2628,MATCH($A584,'C5 - Emissions methodology 2018'!$A$2:$A$2628,0),MATCH(CE$1,'C5 - Emissions methodology 2018'!$A$1:$K$1,0))</f>
        <v>Services</v>
      </c>
    </row>
    <row r="585" spans="1:83" hidden="1" x14ac:dyDescent="0.25">
      <c r="A585">
        <v>13273</v>
      </c>
      <c r="B585" t="s">
        <v>660</v>
      </c>
      <c r="C585" t="s">
        <v>59</v>
      </c>
      <c r="D585">
        <v>2009</v>
      </c>
      <c r="E585" t="s">
        <v>28</v>
      </c>
      <c r="F585" t="s">
        <v>23</v>
      </c>
      <c r="G585">
        <v>2009</v>
      </c>
      <c r="H585">
        <v>232218.91</v>
      </c>
      <c r="I585">
        <v>98.6</v>
      </c>
      <c r="J585">
        <v>2020</v>
      </c>
      <c r="K585">
        <v>10</v>
      </c>
      <c r="L585">
        <v>13.68</v>
      </c>
      <c r="M585">
        <v>2018</v>
      </c>
      <c r="N585">
        <v>229042.15531120001</v>
      </c>
      <c r="O585" t="s">
        <v>24</v>
      </c>
      <c r="P585">
        <v>2.73138907554954</v>
      </c>
      <c r="Q585">
        <v>1</v>
      </c>
      <c r="R585" t="s">
        <v>592</v>
      </c>
      <c r="S585">
        <v>208997.019</v>
      </c>
      <c r="T585">
        <v>-1.11368485725649E-2</v>
      </c>
      <c r="AN585">
        <v>232218.91</v>
      </c>
      <c r="AO585">
        <v>231865.93725680001</v>
      </c>
      <c r="AP585">
        <v>231512.96451359999</v>
      </c>
      <c r="AQ585">
        <v>231159.9917704</v>
      </c>
      <c r="AR585">
        <v>230807.0190272</v>
      </c>
      <c r="AS585">
        <v>230454.04628400001</v>
      </c>
      <c r="AT585">
        <v>230101.07354079999</v>
      </c>
      <c r="AU585">
        <v>229748.1007976</v>
      </c>
      <c r="AV585">
        <v>229395.1280544</v>
      </c>
      <c r="AW585">
        <v>229042.15531120001</v>
      </c>
      <c r="AX585">
        <v>219019.58715559999</v>
      </c>
      <c r="AY585">
        <v>208997.019</v>
      </c>
      <c r="AZ585">
        <v>206669.45084727899</v>
      </c>
      <c r="BA585">
        <v>204367.80446861801</v>
      </c>
      <c r="BB585">
        <v>202091.79117714299</v>
      </c>
      <c r="BC585">
        <v>199841.125501045</v>
      </c>
      <c r="BD585">
        <v>197615.52514776899</v>
      </c>
      <c r="BE585">
        <v>195414.71096860999</v>
      </c>
      <c r="BF585">
        <v>193238.406923701</v>
      </c>
      <c r="BG585">
        <v>191086.34004738799</v>
      </c>
      <c r="BH585">
        <v>188958.24041399499</v>
      </c>
      <c r="BI585">
        <v>186853.841103966</v>
      </c>
      <c r="BJ585">
        <v>184772.87817038901</v>
      </c>
      <c r="BK585">
        <v>182715.09060588799</v>
      </c>
      <c r="BL585">
        <v>180680.22030988801</v>
      </c>
      <c r="BM585">
        <v>178668.01205623901</v>
      </c>
      <c r="BN585">
        <v>176678.21346120801</v>
      </c>
      <c r="BO585">
        <v>174710.574951819</v>
      </c>
      <c r="BP585">
        <v>172764.849734555</v>
      </c>
      <c r="BQ585">
        <v>170840.79376439899</v>
      </c>
      <c r="BR585">
        <v>168938.165714228</v>
      </c>
      <c r="BS585">
        <v>167056.726944542</v>
      </c>
      <c r="BT585">
        <v>165196.24147353199</v>
      </c>
      <c r="BU585">
        <v>163356.47594748501</v>
      </c>
      <c r="BV585">
        <v>161537.19961151</v>
      </c>
      <c r="BW585">
        <v>159738.18428059999</v>
      </c>
      <c r="BX585">
        <v>157959.20431100999</v>
      </c>
      <c r="BY585">
        <v>156200.03657195601</v>
      </c>
      <c r="BZ585">
        <v>154460.460417625</v>
      </c>
      <c r="CA585">
        <v>152740.257659505</v>
      </c>
      <c r="CB585">
        <v>151039.212539017</v>
      </c>
      <c r="CC585">
        <v>149357.11170045001</v>
      </c>
      <c r="CD585" s="8" t="b">
        <f>IF(ISNUMBER(VLOOKUP(A585,profiles_2021!A:A,1,FALSE)),TRUE,FALSE)</f>
        <v>0</v>
      </c>
      <c r="CE585" t="str">
        <f>INDEX('C5 - Emissions methodology 2018'!$A$2:$K$2628,MATCH($A585,'C5 - Emissions methodology 2018'!$A$2:$A$2628,0),MATCH(CE$1,'C5 - Emissions methodology 2018'!$A$1:$K$1,0))</f>
        <v>Food, beverage &amp; agriculture</v>
      </c>
    </row>
    <row r="586" spans="1:83" x14ac:dyDescent="0.25">
      <c r="A586">
        <v>13267</v>
      </c>
      <c r="B586" t="s">
        <v>661</v>
      </c>
      <c r="C586" t="s">
        <v>59</v>
      </c>
      <c r="D586">
        <v>2017</v>
      </c>
      <c r="E586" t="s">
        <v>22</v>
      </c>
      <c r="F586" t="s">
        <v>23</v>
      </c>
      <c r="G586">
        <v>2014</v>
      </c>
      <c r="H586">
        <v>236825.88</v>
      </c>
      <c r="I586">
        <v>100</v>
      </c>
      <c r="J586">
        <v>2031</v>
      </c>
      <c r="K586">
        <v>26</v>
      </c>
      <c r="L586">
        <v>51.58</v>
      </c>
      <c r="M586">
        <v>2018</v>
      </c>
      <c r="N586">
        <v>210698.4</v>
      </c>
      <c r="O586" t="s">
        <v>24</v>
      </c>
      <c r="P586">
        <v>2.9107552437250699</v>
      </c>
      <c r="Q586">
        <v>1</v>
      </c>
      <c r="R586" t="s">
        <v>592</v>
      </c>
      <c r="S586">
        <v>175251.15119999999</v>
      </c>
      <c r="T586">
        <v>-1.11368485725649E-2</v>
      </c>
      <c r="AS586">
        <v>236825.88</v>
      </c>
      <c r="AT586">
        <v>230294.01</v>
      </c>
      <c r="AU586">
        <v>223762.14</v>
      </c>
      <c r="AV586">
        <v>217230.27</v>
      </c>
      <c r="AW586">
        <v>210698.4</v>
      </c>
      <c r="AX586">
        <v>207971.688553846</v>
      </c>
      <c r="AY586">
        <v>205244.97710769199</v>
      </c>
      <c r="AZ586">
        <v>202518.265661538</v>
      </c>
      <c r="BA586">
        <v>199791.55421538401</v>
      </c>
      <c r="BB586">
        <v>197064.84276922999</v>
      </c>
      <c r="BC586">
        <v>194338.131323076</v>
      </c>
      <c r="BD586">
        <v>191611.419876923</v>
      </c>
      <c r="BE586">
        <v>188884.70843076901</v>
      </c>
      <c r="BF586">
        <v>186157.99698461499</v>
      </c>
      <c r="BG586">
        <v>183431.285538461</v>
      </c>
      <c r="BH586">
        <v>180704.57409230701</v>
      </c>
      <c r="BI586">
        <v>177977.86264615299</v>
      </c>
      <c r="BJ586">
        <v>175251.15119999999</v>
      </c>
      <c r="BK586">
        <v>173299.40566691701</v>
      </c>
      <c r="BL586">
        <v>171369.39642828901</v>
      </c>
      <c r="BM586">
        <v>169460.88141029599</v>
      </c>
      <c r="BN586">
        <v>167573.62123505599</v>
      </c>
      <c r="BO586">
        <v>165707.37919060499</v>
      </c>
      <c r="BP586">
        <v>163861.921201202</v>
      </c>
      <c r="BQ586">
        <v>162037.01579797501</v>
      </c>
      <c r="BR586">
        <v>160232.434089883</v>
      </c>
      <c r="BS586">
        <v>158447.94973501001</v>
      </c>
      <c r="BT586">
        <v>156683.33891217801</v>
      </c>
      <c r="BU586">
        <v>154938.380292869</v>
      </c>
      <c r="BV586">
        <v>153212.855013469</v>
      </c>
      <c r="BW586">
        <v>151506.54664781399</v>
      </c>
      <c r="BX586">
        <v>149819.24118004501</v>
      </c>
      <c r="BY586">
        <v>148150.726977766</v>
      </c>
      <c r="BZ586">
        <v>146500.79476549901</v>
      </c>
      <c r="CA586">
        <v>144869.23759843499</v>
      </c>
      <c r="CB586">
        <v>143255.85083647899</v>
      </c>
      <c r="CC586">
        <v>141660.43211857899</v>
      </c>
      <c r="CD586" s="8" t="b">
        <f>IF(ISNUMBER(VLOOKUP(A586,profiles_2021!A:A,1,FALSE)),TRUE,FALSE)</f>
        <v>1</v>
      </c>
      <c r="CE586" t="str">
        <f>INDEX('C5 - Emissions methodology 2018'!$A$2:$K$2628,MATCH($A586,'C5 - Emissions methodology 2018'!$A$2:$A$2628,0),MATCH(CE$1,'C5 - Emissions methodology 2018'!$A$1:$K$1,0))</f>
        <v>Manufacturing</v>
      </c>
    </row>
    <row r="587" spans="1:83" hidden="1" x14ac:dyDescent="0.25">
      <c r="A587">
        <v>13577</v>
      </c>
      <c r="B587" t="s">
        <v>662</v>
      </c>
      <c r="C587" t="s">
        <v>59</v>
      </c>
      <c r="D587">
        <v>1998</v>
      </c>
      <c r="E587" t="s">
        <v>28</v>
      </c>
      <c r="F587" t="s">
        <v>23</v>
      </c>
      <c r="G587">
        <v>2013</v>
      </c>
      <c r="H587">
        <v>2013</v>
      </c>
      <c r="I587">
        <v>100</v>
      </c>
      <c r="J587">
        <v>2030</v>
      </c>
      <c r="K587">
        <v>0</v>
      </c>
      <c r="L587">
        <v>0</v>
      </c>
      <c r="M587">
        <v>2018</v>
      </c>
      <c r="N587">
        <v>2013</v>
      </c>
      <c r="O587" t="s">
        <v>24</v>
      </c>
      <c r="P587">
        <v>2.6502441037390199</v>
      </c>
      <c r="Q587">
        <v>1</v>
      </c>
      <c r="R587" t="s">
        <v>592</v>
      </c>
      <c r="S587">
        <v>2013</v>
      </c>
      <c r="T587">
        <v>-1.11368485725649E-2</v>
      </c>
      <c r="AR587">
        <v>2013</v>
      </c>
      <c r="AS587">
        <v>2013</v>
      </c>
      <c r="AT587">
        <v>2013</v>
      </c>
      <c r="AU587">
        <v>2013</v>
      </c>
      <c r="AV587">
        <v>2013</v>
      </c>
      <c r="AW587">
        <v>2013</v>
      </c>
      <c r="AX587">
        <v>2013</v>
      </c>
      <c r="AY587">
        <v>2013</v>
      </c>
      <c r="AZ587">
        <v>2013</v>
      </c>
      <c r="BA587">
        <v>2013</v>
      </c>
      <c r="BB587">
        <v>2013</v>
      </c>
      <c r="BC587">
        <v>2013</v>
      </c>
      <c r="BD587">
        <v>2013</v>
      </c>
      <c r="BE587">
        <v>2013</v>
      </c>
      <c r="BF587">
        <v>2013</v>
      </c>
      <c r="BG587">
        <v>2013</v>
      </c>
      <c r="BH587">
        <v>2013</v>
      </c>
      <c r="BI587">
        <v>2013</v>
      </c>
      <c r="BJ587">
        <v>1990.58152382342</v>
      </c>
      <c r="BK587">
        <v>1968.4127188212599</v>
      </c>
      <c r="BL587">
        <v>1946.4908044434301</v>
      </c>
      <c r="BM587">
        <v>1924.8130311064599</v>
      </c>
      <c r="BN587">
        <v>1903.3766798485201</v>
      </c>
      <c r="BO587">
        <v>1882.1790619885001</v>
      </c>
      <c r="BP587">
        <v>1861.2175187886801</v>
      </c>
      <c r="BQ587">
        <v>1840.48942112133</v>
      </c>
      <c r="BR587">
        <v>1819.9921691388899</v>
      </c>
      <c r="BS587">
        <v>1799.72319194794</v>
      </c>
      <c r="BT587">
        <v>1779.6799472866801</v>
      </c>
      <c r="BU587">
        <v>1759.8599212061199</v>
      </c>
      <c r="BV587">
        <v>1740.26062775472</v>
      </c>
      <c r="BW587">
        <v>1720.87960866662</v>
      </c>
      <c r="BX587">
        <v>1701.7144330532799</v>
      </c>
      <c r="BY587">
        <v>1682.76269709862</v>
      </c>
      <c r="BZ587">
        <v>1664.0220237574699</v>
      </c>
      <c r="CA587">
        <v>1645.49006245747</v>
      </c>
      <c r="CB587">
        <v>1627.1644888042199</v>
      </c>
      <c r="CC587">
        <v>1609.0430042897499</v>
      </c>
      <c r="CD587" s="8" t="b">
        <f>IF(ISNUMBER(VLOOKUP(A587,profiles_2021!A:A,1,FALSE)),TRUE,FALSE)</f>
        <v>0</v>
      </c>
      <c r="CE587" t="str">
        <f>INDEX('C5 - Emissions methodology 2018'!$A$2:$K$2628,MATCH($A587,'C5 - Emissions methodology 2018'!$A$2:$A$2628,0),MATCH(CE$1,'C5 - Emissions methodology 2018'!$A$1:$K$1,0))</f>
        <v>Manufacturing</v>
      </c>
    </row>
    <row r="588" spans="1:83" x14ac:dyDescent="0.25">
      <c r="A588">
        <v>20159</v>
      </c>
      <c r="B588" t="s">
        <v>663</v>
      </c>
      <c r="C588" t="s">
        <v>27</v>
      </c>
      <c r="D588">
        <v>2014</v>
      </c>
      <c r="E588" t="s">
        <v>28</v>
      </c>
      <c r="F588" t="s">
        <v>23</v>
      </c>
      <c r="G588">
        <v>2014</v>
      </c>
      <c r="H588">
        <v>6713</v>
      </c>
      <c r="I588">
        <v>100</v>
      </c>
      <c r="J588">
        <v>2026</v>
      </c>
      <c r="K588">
        <v>30</v>
      </c>
      <c r="L588">
        <v>0</v>
      </c>
      <c r="M588">
        <v>2017</v>
      </c>
      <c r="N588">
        <v>6713</v>
      </c>
      <c r="O588" t="s">
        <v>24</v>
      </c>
      <c r="P588">
        <v>2.9482933542268301</v>
      </c>
      <c r="Q588">
        <v>1</v>
      </c>
      <c r="R588" t="s">
        <v>592</v>
      </c>
      <c r="S588">
        <v>4699.1000000000004</v>
      </c>
      <c r="T588">
        <v>-1.11368485725649E-2</v>
      </c>
      <c r="AS588">
        <v>6713</v>
      </c>
      <c r="AT588">
        <v>6713</v>
      </c>
      <c r="AU588">
        <v>6713</v>
      </c>
      <c r="AV588">
        <v>6713</v>
      </c>
      <c r="AW588">
        <v>6489.2333333333299</v>
      </c>
      <c r="AX588">
        <v>6265.4666666666599</v>
      </c>
      <c r="AY588">
        <v>6041.7</v>
      </c>
      <c r="AZ588">
        <v>5817.9333333333298</v>
      </c>
      <c r="BA588">
        <v>5594.1666666666597</v>
      </c>
      <c r="BB588">
        <v>5370.4</v>
      </c>
      <c r="BC588">
        <v>5146.6333333333296</v>
      </c>
      <c r="BD588">
        <v>4922.8666666666604</v>
      </c>
      <c r="BE588">
        <v>4699.1000000000004</v>
      </c>
      <c r="BF588">
        <v>4646.7668348726602</v>
      </c>
      <c r="BG588">
        <v>4595.0164962806602</v>
      </c>
      <c r="BH588">
        <v>4543.8424933731503</v>
      </c>
      <c r="BI588">
        <v>4493.2384075868604</v>
      </c>
      <c r="BJ588">
        <v>4443.1978918411396</v>
      </c>
      <c r="BK588">
        <v>4393.7146697417602</v>
      </c>
      <c r="BL588">
        <v>4344.7825347937896</v>
      </c>
      <c r="BM588">
        <v>4296.3953496230697</v>
      </c>
      <c r="BN588">
        <v>4248.5470452064401</v>
      </c>
      <c r="BO588">
        <v>4201.2316201105596</v>
      </c>
      <c r="BP588">
        <v>4154.4431397391199</v>
      </c>
      <c r="BQ588">
        <v>4108.1757355885102</v>
      </c>
      <c r="BR588">
        <v>4062.42360451178</v>
      </c>
      <c r="BS588">
        <v>4017.18100799071</v>
      </c>
      <c r="BT588">
        <v>3972.4422714161401</v>
      </c>
      <c r="BU588">
        <v>3928.2017833761201</v>
      </c>
      <c r="BV588">
        <v>3884.45399495218</v>
      </c>
      <c r="BW588">
        <v>3841.1934190233001</v>
      </c>
      <c r="BX588">
        <v>3798.41462957771</v>
      </c>
      <c r="BY588">
        <v>3756.11226103229</v>
      </c>
      <c r="BZ588">
        <v>3714.2810075596199</v>
      </c>
      <c r="CA588">
        <v>3672.9156224224698</v>
      </c>
      <c r="CB588">
        <v>3632.0109173157398</v>
      </c>
      <c r="CC588">
        <v>3591.56176171569</v>
      </c>
      <c r="CD588" s="8" t="b">
        <f>IF(ISNUMBER(VLOOKUP(A588,profiles_2021!A:A,1,FALSE)),TRUE,FALSE)</f>
        <v>1</v>
      </c>
      <c r="CE588" t="str">
        <f>INDEX('C5 - Emissions methodology 2018'!$A$2:$K$2628,MATCH($A588,'C5 - Emissions methodology 2018'!$A$2:$A$2628,0),MATCH(CE$1,'C5 - Emissions methodology 2018'!$A$1:$K$1,0))</f>
        <v>Services</v>
      </c>
    </row>
    <row r="589" spans="1:83" x14ac:dyDescent="0.25">
      <c r="A589">
        <v>14683</v>
      </c>
      <c r="B589" t="s">
        <v>664</v>
      </c>
      <c r="C589" t="s">
        <v>27</v>
      </c>
      <c r="D589">
        <v>2002</v>
      </c>
      <c r="E589" t="s">
        <v>28</v>
      </c>
      <c r="F589" t="s">
        <v>23</v>
      </c>
      <c r="G589">
        <v>2000</v>
      </c>
      <c r="H589">
        <v>2154560</v>
      </c>
      <c r="I589">
        <v>100</v>
      </c>
      <c r="J589">
        <v>2050</v>
      </c>
      <c r="K589">
        <v>60</v>
      </c>
      <c r="L589">
        <v>88</v>
      </c>
      <c r="M589">
        <v>2017</v>
      </c>
      <c r="N589">
        <v>1707673</v>
      </c>
      <c r="O589" t="s">
        <v>24</v>
      </c>
      <c r="P589">
        <v>3.2603604643000001</v>
      </c>
      <c r="Q589">
        <v>1</v>
      </c>
      <c r="R589" t="s">
        <v>592</v>
      </c>
      <c r="S589">
        <v>861824</v>
      </c>
      <c r="T589">
        <v>-1.11368485725649E-2</v>
      </c>
      <c r="AE589">
        <v>2154560</v>
      </c>
      <c r="AF589">
        <v>2128272.5294117602</v>
      </c>
      <c r="AG589">
        <v>2101985.0588235199</v>
      </c>
      <c r="AH589">
        <v>2075697.58823529</v>
      </c>
      <c r="AI589">
        <v>2049410.1176470499</v>
      </c>
      <c r="AJ589">
        <v>2023122.6470588199</v>
      </c>
      <c r="AK589">
        <v>1996835.17647058</v>
      </c>
      <c r="AL589">
        <v>1970547.70588235</v>
      </c>
      <c r="AM589">
        <v>1944260.2352941099</v>
      </c>
      <c r="AN589">
        <v>1917972.7647058801</v>
      </c>
      <c r="AO589">
        <v>1891685.29411764</v>
      </c>
      <c r="AP589">
        <v>1865397.8235294099</v>
      </c>
      <c r="AQ589">
        <v>1839110.3529411701</v>
      </c>
      <c r="AR589">
        <v>1812822.88235294</v>
      </c>
      <c r="AS589">
        <v>1786535.4117647</v>
      </c>
      <c r="AT589">
        <v>1760247.9411764699</v>
      </c>
      <c r="AU589">
        <v>1733960.4705882301</v>
      </c>
      <c r="AV589">
        <v>1707673</v>
      </c>
      <c r="AW589">
        <v>1682041.2121212101</v>
      </c>
      <c r="AX589">
        <v>1656409.4242424199</v>
      </c>
      <c r="AY589">
        <v>1630777.63636363</v>
      </c>
      <c r="AZ589">
        <v>1605145.84848484</v>
      </c>
      <c r="BA589">
        <v>1579514.0606060601</v>
      </c>
      <c r="BB589">
        <v>1553882.2727272699</v>
      </c>
      <c r="BC589">
        <v>1528250.48484848</v>
      </c>
      <c r="BD589">
        <v>1502618.69696969</v>
      </c>
      <c r="BE589">
        <v>1476986.9090909001</v>
      </c>
      <c r="BF589">
        <v>1451355.1212121199</v>
      </c>
      <c r="BG589">
        <v>1425723.33333333</v>
      </c>
      <c r="BH589">
        <v>1400091.5454545401</v>
      </c>
      <c r="BI589">
        <v>1374459.7575757499</v>
      </c>
      <c r="BJ589">
        <v>1348827.9696969599</v>
      </c>
      <c r="BK589">
        <v>1323196.18181818</v>
      </c>
      <c r="BL589">
        <v>1297564.3939393901</v>
      </c>
      <c r="BM589">
        <v>1271932.6060605999</v>
      </c>
      <c r="BN589">
        <v>1246300.81818181</v>
      </c>
      <c r="BO589">
        <v>1220669.03030303</v>
      </c>
      <c r="BP589">
        <v>1195037.2424242401</v>
      </c>
      <c r="BQ589">
        <v>1169405.4545454499</v>
      </c>
      <c r="BR589">
        <v>1143773.66666666</v>
      </c>
      <c r="BS589">
        <v>1118141.8787878701</v>
      </c>
      <c r="BT589">
        <v>1092510.0909090899</v>
      </c>
      <c r="BU589">
        <v>1066878.3030303</v>
      </c>
      <c r="BV589">
        <v>1041246.51515151</v>
      </c>
      <c r="BW589">
        <v>1015614.72727272</v>
      </c>
      <c r="BX589">
        <v>989982.93939393898</v>
      </c>
      <c r="BY589">
        <v>964351.15151515102</v>
      </c>
      <c r="BZ589">
        <v>938719.36363636295</v>
      </c>
      <c r="CA589">
        <v>913087.57575757499</v>
      </c>
      <c r="CB589">
        <v>887455.78787878703</v>
      </c>
      <c r="CC589">
        <v>861824</v>
      </c>
      <c r="CD589" s="8" t="b">
        <f>IF(ISNUMBER(VLOOKUP(A589,profiles_2021!A:A,1,FALSE)),TRUE,FALSE)</f>
        <v>1</v>
      </c>
      <c r="CE589" t="str">
        <f>INDEX('C5 - Emissions methodology 2018'!$A$2:$K$2628,MATCH($A589,'C5 - Emissions methodology 2018'!$A$2:$A$2628,0),MATCH(CE$1,'C5 - Emissions methodology 2018'!$A$1:$K$1,0))</f>
        <v>Biotech, health care &amp; pharma</v>
      </c>
    </row>
    <row r="590" spans="1:83" hidden="1" x14ac:dyDescent="0.25">
      <c r="A590">
        <v>831379</v>
      </c>
      <c r="B590" t="s">
        <v>665</v>
      </c>
      <c r="C590" t="s">
        <v>27</v>
      </c>
      <c r="D590">
        <v>2017</v>
      </c>
      <c r="E590" t="s">
        <v>22</v>
      </c>
      <c r="F590" t="s">
        <v>23</v>
      </c>
      <c r="G590">
        <v>2005</v>
      </c>
      <c r="H590">
        <v>2769</v>
      </c>
      <c r="I590">
        <v>100</v>
      </c>
      <c r="J590">
        <v>2050</v>
      </c>
      <c r="K590">
        <v>100</v>
      </c>
      <c r="L590">
        <v>0</v>
      </c>
      <c r="M590">
        <v>2016</v>
      </c>
      <c r="N590">
        <v>2769</v>
      </c>
      <c r="O590" t="s">
        <v>24</v>
      </c>
      <c r="P590">
        <v>3.6600002769</v>
      </c>
      <c r="Q590">
        <v>1</v>
      </c>
      <c r="R590" t="s">
        <v>592</v>
      </c>
      <c r="S590">
        <v>0</v>
      </c>
      <c r="T590">
        <v>-1.11368485725649E-2</v>
      </c>
      <c r="AJ590">
        <v>2769</v>
      </c>
      <c r="AK590">
        <v>2769</v>
      </c>
      <c r="AL590">
        <v>2769</v>
      </c>
      <c r="AM590">
        <v>2769</v>
      </c>
      <c r="AN590">
        <v>2769</v>
      </c>
      <c r="AO590">
        <v>2769</v>
      </c>
      <c r="AP590">
        <v>2769</v>
      </c>
      <c r="AQ590">
        <v>2769</v>
      </c>
      <c r="AR590">
        <v>2769</v>
      </c>
      <c r="AS590">
        <v>2769</v>
      </c>
      <c r="AT590">
        <v>2769</v>
      </c>
      <c r="AU590">
        <v>2769</v>
      </c>
      <c r="AV590">
        <v>2687.5588235294099</v>
      </c>
      <c r="AW590">
        <v>2606.1176470588198</v>
      </c>
      <c r="AX590">
        <v>2524.6764705882301</v>
      </c>
      <c r="AY590">
        <v>2443.23529411764</v>
      </c>
      <c r="AZ590">
        <v>2361.7941176470499</v>
      </c>
      <c r="BA590">
        <v>2280.3529411764698</v>
      </c>
      <c r="BB590">
        <v>2198.9117647058802</v>
      </c>
      <c r="BC590">
        <v>2117.4705882352901</v>
      </c>
      <c r="BD590">
        <v>2036.0294117646999</v>
      </c>
      <c r="BE590">
        <v>1954.5882352941101</v>
      </c>
      <c r="BF590">
        <v>1873.14705882352</v>
      </c>
      <c r="BG590">
        <v>1791.7058823529401</v>
      </c>
      <c r="BH590">
        <v>1710.26470588235</v>
      </c>
      <c r="BI590">
        <v>1628.8235294117601</v>
      </c>
      <c r="BJ590">
        <v>1547.38235294117</v>
      </c>
      <c r="BK590">
        <v>1465.9411764705801</v>
      </c>
      <c r="BL590">
        <v>1384.5</v>
      </c>
      <c r="BM590">
        <v>1303.0588235294099</v>
      </c>
      <c r="BN590">
        <v>1221.61764705882</v>
      </c>
      <c r="BO590">
        <v>1140.1764705882299</v>
      </c>
      <c r="BP590">
        <v>1058.73529411764</v>
      </c>
      <c r="BQ590">
        <v>977.29411764705799</v>
      </c>
      <c r="BR590">
        <v>895.85294117647004</v>
      </c>
      <c r="BS590">
        <v>814.41176470588198</v>
      </c>
      <c r="BT590">
        <v>732.97058823529301</v>
      </c>
      <c r="BU590">
        <v>651.52941176470495</v>
      </c>
      <c r="BV590">
        <v>570.088235294117</v>
      </c>
      <c r="BW590">
        <v>488.64705882352899</v>
      </c>
      <c r="BX590">
        <v>407.20588235294099</v>
      </c>
      <c r="BY590">
        <v>325.76470588235298</v>
      </c>
      <c r="BZ590">
        <v>244.32352941176401</v>
      </c>
      <c r="CA590">
        <v>162.88235294117601</v>
      </c>
      <c r="CB590">
        <v>81.441176470588204</v>
      </c>
      <c r="CC590">
        <v>0</v>
      </c>
      <c r="CD590" s="8" t="b">
        <f>IF(ISNUMBER(VLOOKUP(A590,profiles_2021!A:A,1,FALSE)),TRUE,FALSE)</f>
        <v>0</v>
      </c>
      <c r="CE590" t="str">
        <f>INDEX('C5 - Emissions methodology 2018'!$A$2:$K$2628,MATCH($A590,'C5 - Emissions methodology 2018'!$A$2:$A$2628,0),MATCH(CE$1,'C5 - Emissions methodology 2018'!$A$1:$K$1,0))</f>
        <v>Transportation services</v>
      </c>
    </row>
    <row r="591" spans="1:83" x14ac:dyDescent="0.25">
      <c r="A591">
        <v>15097</v>
      </c>
      <c r="B591" t="s">
        <v>666</v>
      </c>
      <c r="C591" t="s">
        <v>27</v>
      </c>
      <c r="D591">
        <v>2012</v>
      </c>
      <c r="E591" t="s">
        <v>28</v>
      </c>
      <c r="F591" t="s">
        <v>23</v>
      </c>
      <c r="G591">
        <v>2010</v>
      </c>
      <c r="H591">
        <v>66922</v>
      </c>
      <c r="I591">
        <v>100</v>
      </c>
      <c r="J591">
        <v>2020</v>
      </c>
      <c r="K591">
        <v>30</v>
      </c>
      <c r="L591">
        <v>100</v>
      </c>
      <c r="M591">
        <v>2017</v>
      </c>
      <c r="N591">
        <v>46845.4</v>
      </c>
      <c r="O591" t="s">
        <v>24</v>
      </c>
      <c r="P591">
        <v>2.94537254585854</v>
      </c>
      <c r="Q591">
        <v>1</v>
      </c>
      <c r="R591" t="s">
        <v>592</v>
      </c>
      <c r="S591">
        <v>46845.4</v>
      </c>
      <c r="T591">
        <v>-1.11368485725649E-2</v>
      </c>
      <c r="AO591">
        <v>66922</v>
      </c>
      <c r="AP591">
        <v>64053.9142857142</v>
      </c>
      <c r="AQ591">
        <v>61185.828571428501</v>
      </c>
      <c r="AR591">
        <v>58317.742857142803</v>
      </c>
      <c r="AS591">
        <v>55449.657142857097</v>
      </c>
      <c r="AT591">
        <v>52581.571428571398</v>
      </c>
      <c r="AU591">
        <v>49713.4857142857</v>
      </c>
      <c r="AV591">
        <v>46845.4</v>
      </c>
      <c r="AW591">
        <v>46845.4</v>
      </c>
      <c r="AX591">
        <v>46845.4</v>
      </c>
      <c r="AY591">
        <v>46845.4</v>
      </c>
      <c r="AZ591">
        <v>46323.689873878699</v>
      </c>
      <c r="BA591">
        <v>45807.789954430897</v>
      </c>
      <c r="BB591">
        <v>45297.635534264497</v>
      </c>
      <c r="BC591">
        <v>44793.162626624202</v>
      </c>
      <c r="BD591">
        <v>44294.307957365199</v>
      </c>
      <c r="BE591">
        <v>43801.008957017497</v>
      </c>
      <c r="BF591">
        <v>43313.203752937603</v>
      </c>
      <c r="BG591">
        <v>42830.8311615485</v>
      </c>
      <c r="BH591">
        <v>42353.830680665204</v>
      </c>
      <c r="BI591">
        <v>41882.142481906601</v>
      </c>
      <c r="BJ591">
        <v>41415.707403191002</v>
      </c>
      <c r="BK591">
        <v>40954.466941316001</v>
      </c>
      <c r="BL591">
        <v>40498.363244620501</v>
      </c>
      <c r="BM591">
        <v>40047.339105728403</v>
      </c>
      <c r="BN591">
        <v>39601.337954373703</v>
      </c>
      <c r="BO591">
        <v>39160.303850304903</v>
      </c>
      <c r="BP591">
        <v>38724.181476268401</v>
      </c>
      <c r="BQ591">
        <v>38292.916131070699</v>
      </c>
      <c r="BR591">
        <v>37866.453722717</v>
      </c>
      <c r="BS591">
        <v>37444.740761627101</v>
      </c>
      <c r="BT591">
        <v>37027.7243539259</v>
      </c>
      <c r="BU591">
        <v>36615.352194809602</v>
      </c>
      <c r="BV591">
        <v>36207.572561984802</v>
      </c>
      <c r="BW591">
        <v>35804.334309181897</v>
      </c>
      <c r="BX591">
        <v>35405.586859739</v>
      </c>
      <c r="BY591">
        <v>35011.280200259302</v>
      </c>
      <c r="BZ591">
        <v>34621.3648743374</v>
      </c>
      <c r="CA591">
        <v>34235.791976356399</v>
      </c>
      <c r="CB591">
        <v>33854.513145353798</v>
      </c>
      <c r="CC591">
        <v>33477.4805589561</v>
      </c>
      <c r="CD591" s="8" t="b">
        <f>IF(ISNUMBER(VLOOKUP(A591,profiles_2021!A:A,1,FALSE)),TRUE,FALSE)</f>
        <v>1</v>
      </c>
      <c r="CE591" t="str">
        <f>INDEX('C5 - Emissions methodology 2018'!$A$2:$K$2628,MATCH($A591,'C5 - Emissions methodology 2018'!$A$2:$A$2628,0),MATCH(CE$1,'C5 - Emissions methodology 2018'!$A$1:$K$1,0))</f>
        <v>Services</v>
      </c>
    </row>
    <row r="592" spans="1:83" hidden="1" x14ac:dyDescent="0.25">
      <c r="A592">
        <v>15187</v>
      </c>
      <c r="B592" t="s">
        <v>667</v>
      </c>
      <c r="C592" t="s">
        <v>668</v>
      </c>
      <c r="D592">
        <v>2015</v>
      </c>
      <c r="E592" t="s">
        <v>44</v>
      </c>
      <c r="F592" t="s">
        <v>33</v>
      </c>
      <c r="G592">
        <v>2015</v>
      </c>
      <c r="H592">
        <v>207.4</v>
      </c>
      <c r="I592">
        <v>100</v>
      </c>
      <c r="J592">
        <v>2020</v>
      </c>
      <c r="K592">
        <v>10</v>
      </c>
      <c r="L592">
        <v>10</v>
      </c>
      <c r="M592">
        <v>2017</v>
      </c>
      <c r="N592">
        <v>205.32599999999999</v>
      </c>
      <c r="O592" t="s">
        <v>24</v>
      </c>
      <c r="P592">
        <v>2.4153658743985398</v>
      </c>
      <c r="Q592">
        <v>1</v>
      </c>
      <c r="R592" t="s">
        <v>592</v>
      </c>
      <c r="S592">
        <v>186.66</v>
      </c>
      <c r="T592">
        <v>-1.11368485725649E-2</v>
      </c>
      <c r="AT592">
        <v>207.4</v>
      </c>
      <c r="AU592">
        <v>206.363</v>
      </c>
      <c r="AV592">
        <v>205.32599999999999</v>
      </c>
      <c r="AW592">
        <v>199.10400000000001</v>
      </c>
      <c r="AX592">
        <v>192.88200000000001</v>
      </c>
      <c r="AY592">
        <v>186.66</v>
      </c>
      <c r="AZ592">
        <v>184.581195845445</v>
      </c>
      <c r="BA592">
        <v>182.52554301797099</v>
      </c>
      <c r="BB592">
        <v>180.49278368475501</v>
      </c>
      <c r="BC592">
        <v>178.48266288441701</v>
      </c>
      <c r="BD592">
        <v>176.494928495045</v>
      </c>
      <c r="BE592">
        <v>174.52933120257001</v>
      </c>
      <c r="BF592">
        <v>172.585624469496</v>
      </c>
      <c r="BG592">
        <v>170.663564503977</v>
      </c>
      <c r="BH592">
        <v>168.76291022924201</v>
      </c>
      <c r="BI592">
        <v>166.88342325335401</v>
      </c>
      <c r="BJ592">
        <v>165.02486783930999</v>
      </c>
      <c r="BK592">
        <v>163.18701087547601</v>
      </c>
      <c r="BL592">
        <v>161.369621846347</v>
      </c>
      <c r="BM592">
        <v>159.572472803632</v>
      </c>
      <c r="BN592">
        <v>157.795338337668</v>
      </c>
      <c r="BO592">
        <v>156.03799554914499</v>
      </c>
      <c r="BP592">
        <v>154.30022402114699</v>
      </c>
      <c r="BQ592">
        <v>152.58180579151099</v>
      </c>
      <c r="BR592">
        <v>150.88252532548199</v>
      </c>
      <c r="BS592">
        <v>149.202169488686</v>
      </c>
      <c r="BT592">
        <v>147.540527520393</v>
      </c>
      <c r="BU592">
        <v>145.89739100708201</v>
      </c>
      <c r="BV592">
        <v>144.27255385630301</v>
      </c>
      <c r="BW592">
        <v>142.66581227082901</v>
      </c>
      <c r="BX592">
        <v>141.07696472308601</v>
      </c>
      <c r="BY592">
        <v>139.50581192988801</v>
      </c>
      <c r="BZ592">
        <v>137.95215682743199</v>
      </c>
      <c r="CA592">
        <v>136.415804546586</v>
      </c>
      <c r="CB592">
        <v>134.89656238844699</v>
      </c>
      <c r="CC592">
        <v>133.39423980016699</v>
      </c>
      <c r="CD592" s="8" t="b">
        <f>IF(ISNUMBER(VLOOKUP(A592,profiles_2021!A:A,1,FALSE)),TRUE,FALSE)</f>
        <v>0</v>
      </c>
      <c r="CE592" t="str">
        <f>INDEX('C5 - Emissions methodology 2018'!$A$2:$K$2628,MATCH($A592,'C5 - Emissions methodology 2018'!$A$2:$A$2628,0),MATCH(CE$1,'C5 - Emissions methodology 2018'!$A$1:$K$1,0))</f>
        <v>Services</v>
      </c>
    </row>
    <row r="593" spans="1:83" hidden="1" x14ac:dyDescent="0.25">
      <c r="A593">
        <v>54767</v>
      </c>
      <c r="B593" t="s">
        <v>669</v>
      </c>
      <c r="C593" t="s">
        <v>59</v>
      </c>
      <c r="D593">
        <v>2017</v>
      </c>
      <c r="E593" t="s">
        <v>22</v>
      </c>
      <c r="F593" t="s">
        <v>23</v>
      </c>
      <c r="G593">
        <v>2013</v>
      </c>
      <c r="H593">
        <v>100</v>
      </c>
      <c r="I593">
        <v>100</v>
      </c>
      <c r="J593">
        <v>2020</v>
      </c>
      <c r="K593">
        <v>89</v>
      </c>
      <c r="L593">
        <v>16.7</v>
      </c>
      <c r="M593">
        <v>2018</v>
      </c>
      <c r="N593">
        <v>85.137</v>
      </c>
      <c r="O593" t="s">
        <v>24</v>
      </c>
      <c r="P593">
        <v>3.5353658636585399</v>
      </c>
      <c r="Q593">
        <v>1</v>
      </c>
      <c r="R593" t="s">
        <v>592</v>
      </c>
      <c r="S593">
        <v>11</v>
      </c>
      <c r="T593">
        <v>-1.11368485725649E-2</v>
      </c>
      <c r="AR593">
        <v>100</v>
      </c>
      <c r="AS593">
        <v>97.0274</v>
      </c>
      <c r="AT593">
        <v>94.0548</v>
      </c>
      <c r="AU593">
        <v>91.0822</v>
      </c>
      <c r="AV593">
        <v>88.1096</v>
      </c>
      <c r="AW593">
        <v>85.137</v>
      </c>
      <c r="AX593">
        <v>48.0685</v>
      </c>
      <c r="AY593">
        <v>11</v>
      </c>
      <c r="AZ593">
        <v>10.8774946657017</v>
      </c>
      <c r="BA593">
        <v>10.7563536547609</v>
      </c>
      <c r="BB593">
        <v>10.6365617729149</v>
      </c>
      <c r="BC593">
        <v>10.518103995117199</v>
      </c>
      <c r="BD593">
        <v>10.400965463653099</v>
      </c>
      <c r="BE593">
        <v>10.285131486275899</v>
      </c>
      <c r="BF593">
        <v>10.170587534364399</v>
      </c>
      <c r="BG593">
        <v>10.0573192411001</v>
      </c>
      <c r="BH593">
        <v>9.9453123996660899</v>
      </c>
      <c r="BI593">
        <v>9.8345529614641496</v>
      </c>
      <c r="BJ593">
        <v>9.7250270343534595</v>
      </c>
      <c r="BK593">
        <v>9.61672088090776</v>
      </c>
      <c r="BL593">
        <v>9.5096209166924695</v>
      </c>
      <c r="BM593">
        <v>9.4037137085607707</v>
      </c>
      <c r="BN593">
        <v>9.2989859729687794</v>
      </c>
      <c r="BO593">
        <v>9.1954245743094205</v>
      </c>
      <c r="BP593">
        <v>9.0930165232648896</v>
      </c>
      <c r="BQ593">
        <v>8.99174897517746</v>
      </c>
      <c r="BR593">
        <v>8.8916092284383907</v>
      </c>
      <c r="BS593">
        <v>8.7925847228948495</v>
      </c>
      <c r="BT593">
        <v>8.6946630382745305</v>
      </c>
      <c r="BU593">
        <v>8.5978318926277897</v>
      </c>
      <c r="BV593">
        <v>8.5020791407872203</v>
      </c>
      <c r="BW593">
        <v>8.4073927728443092</v>
      </c>
      <c r="BX593">
        <v>8.3137609126430707</v>
      </c>
      <c r="BY593">
        <v>8.2211718162904504</v>
      </c>
      <c r="BZ593">
        <v>8.1296138706833894</v>
      </c>
      <c r="CA593">
        <v>8.0390755920521695</v>
      </c>
      <c r="CB593">
        <v>7.9495456245200797</v>
      </c>
      <c r="CC593">
        <v>7.8610127386790998</v>
      </c>
      <c r="CD593" s="8" t="b">
        <f>IF(ISNUMBER(VLOOKUP(A593,profiles_2021!A:A,1,FALSE)),TRUE,FALSE)</f>
        <v>0</v>
      </c>
      <c r="CE593" t="str">
        <f>INDEX('C5 - Emissions methodology 2018'!$A$2:$K$2628,MATCH($A593,'C5 - Emissions methodology 2018'!$A$2:$A$2628,0),MATCH(CE$1,'C5 - Emissions methodology 2018'!$A$1:$K$1,0))</f>
        <v>Retail</v>
      </c>
    </row>
    <row r="594" spans="1:83" x14ac:dyDescent="0.25">
      <c r="A594">
        <v>15921</v>
      </c>
      <c r="B594" t="s">
        <v>670</v>
      </c>
      <c r="C594" t="s">
        <v>59</v>
      </c>
      <c r="D594">
        <v>2005</v>
      </c>
      <c r="E594" t="s">
        <v>28</v>
      </c>
      <c r="F594" t="s">
        <v>23</v>
      </c>
      <c r="G594">
        <v>2005</v>
      </c>
      <c r="H594">
        <v>868171.66</v>
      </c>
      <c r="I594">
        <v>100</v>
      </c>
      <c r="J594">
        <v>2020</v>
      </c>
      <c r="K594">
        <v>25</v>
      </c>
      <c r="L594">
        <v>100</v>
      </c>
      <c r="M594">
        <v>2018</v>
      </c>
      <c r="N594">
        <v>651128.745</v>
      </c>
      <c r="O594" t="s">
        <v>24</v>
      </c>
      <c r="P594">
        <v>2.8954526708245401</v>
      </c>
      <c r="Q594">
        <v>1</v>
      </c>
      <c r="R594" t="s">
        <v>592</v>
      </c>
      <c r="S594">
        <v>651128.745</v>
      </c>
      <c r="T594">
        <v>-1.11368485725649E-2</v>
      </c>
      <c r="AJ594">
        <v>868171.66</v>
      </c>
      <c r="AK594">
        <v>851476.05115384597</v>
      </c>
      <c r="AL594">
        <v>834780.44230769202</v>
      </c>
      <c r="AM594">
        <v>818084.83346153796</v>
      </c>
      <c r="AN594">
        <v>801389.22461538401</v>
      </c>
      <c r="AO594">
        <v>784693.61576922995</v>
      </c>
      <c r="AP594">
        <v>767998.006923076</v>
      </c>
      <c r="AQ594">
        <v>751302.39807692298</v>
      </c>
      <c r="AR594">
        <v>734606.78923076903</v>
      </c>
      <c r="AS594">
        <v>717911.18038461497</v>
      </c>
      <c r="AT594">
        <v>701215.57153846102</v>
      </c>
      <c r="AU594">
        <v>684519.96269230696</v>
      </c>
      <c r="AV594">
        <v>667824.35384615301</v>
      </c>
      <c r="AW594">
        <v>651128.745</v>
      </c>
      <c r="AX594">
        <v>651128.745</v>
      </c>
      <c r="AY594">
        <v>651128.745</v>
      </c>
      <c r="AZ594">
        <v>643877.22276568995</v>
      </c>
      <c r="BA594">
        <v>636706.45963642502</v>
      </c>
      <c r="BB594">
        <v>629615.55621028005</v>
      </c>
      <c r="BC594">
        <v>622603.62310183502</v>
      </c>
      <c r="BD594">
        <v>615669.78083061997</v>
      </c>
      <c r="BE594">
        <v>608813.15971080505</v>
      </c>
      <c r="BF594">
        <v>602032.89974212099</v>
      </c>
      <c r="BG594">
        <v>595328.15050199104</v>
      </c>
      <c r="BH594">
        <v>588698.07103886502</v>
      </c>
      <c r="BI594">
        <v>582141.82976674405</v>
      </c>
      <c r="BJ594">
        <v>575658.60436087602</v>
      </c>
      <c r="BK594">
        <v>569247.581654615</v>
      </c>
      <c r="BL594">
        <v>562907.95753742906</v>
      </c>
      <c r="BM594">
        <v>556638.93685404304</v>
      </c>
      <c r="BN594">
        <v>550439.73330470605</v>
      </c>
      <c r="BO594">
        <v>544309.56934656797</v>
      </c>
      <c r="BP594">
        <v>538247.67609615705</v>
      </c>
      <c r="BQ594">
        <v>532253.29323293897</v>
      </c>
      <c r="BR594">
        <v>526325.66890395503</v>
      </c>
      <c r="BS594">
        <v>520464.05962951801</v>
      </c>
      <c r="BT594">
        <v>514667.73020996101</v>
      </c>
      <c r="BU594">
        <v>508935.95363342698</v>
      </c>
      <c r="BV594">
        <v>503268.010984678</v>
      </c>
      <c r="BW594">
        <v>497663.19135492598</v>
      </c>
      <c r="BX594">
        <v>492120.79175266699</v>
      </c>
      <c r="BY594">
        <v>486640.11701550602</v>
      </c>
      <c r="BZ594">
        <v>481220.479722969</v>
      </c>
      <c r="CA594">
        <v>475861.20011027798</v>
      </c>
      <c r="CB594">
        <v>470561.60598309</v>
      </c>
      <c r="CC594">
        <v>465321.032633194</v>
      </c>
      <c r="CD594" s="8" t="b">
        <f>IF(ISNUMBER(VLOOKUP(A594,profiles_2021!A:A,1,FALSE)),TRUE,FALSE)</f>
        <v>1</v>
      </c>
      <c r="CE594" t="str">
        <f>INDEX('C5 - Emissions methodology 2018'!$A$2:$K$2628,MATCH($A594,'C5 - Emissions methodology 2018'!$A$2:$A$2628,0),MATCH(CE$1,'C5 - Emissions methodology 2018'!$A$1:$K$1,0))</f>
        <v>Manufacturing</v>
      </c>
    </row>
    <row r="595" spans="1:83" x14ac:dyDescent="0.25">
      <c r="A595">
        <v>60620</v>
      </c>
      <c r="B595" t="s">
        <v>671</v>
      </c>
      <c r="C595" t="s">
        <v>65</v>
      </c>
      <c r="D595">
        <v>2017</v>
      </c>
      <c r="E595" t="s">
        <v>28</v>
      </c>
      <c r="F595" t="s">
        <v>23</v>
      </c>
      <c r="G595">
        <v>2015</v>
      </c>
      <c r="H595">
        <v>401000</v>
      </c>
      <c r="I595">
        <v>100</v>
      </c>
      <c r="J595">
        <v>2030</v>
      </c>
      <c r="K595">
        <v>60</v>
      </c>
      <c r="L595">
        <v>43</v>
      </c>
      <c r="M595">
        <v>2017</v>
      </c>
      <c r="N595">
        <v>297542</v>
      </c>
      <c r="O595" t="s">
        <v>24</v>
      </c>
      <c r="P595">
        <v>3.2502840024390198</v>
      </c>
      <c r="Q595">
        <v>1</v>
      </c>
      <c r="R595" t="s">
        <v>592</v>
      </c>
      <c r="S595">
        <v>160400</v>
      </c>
      <c r="T595">
        <v>-1.11368485725649E-2</v>
      </c>
      <c r="AT595">
        <v>401000</v>
      </c>
      <c r="AU595">
        <v>349271</v>
      </c>
      <c r="AV595">
        <v>297542</v>
      </c>
      <c r="AW595">
        <v>286992.61538461503</v>
      </c>
      <c r="AX595">
        <v>276443.23076922999</v>
      </c>
      <c r="AY595">
        <v>265893.84615384601</v>
      </c>
      <c r="AZ595">
        <v>255344.46153846101</v>
      </c>
      <c r="BA595">
        <v>244795.07692307601</v>
      </c>
      <c r="BB595">
        <v>234245.69230769199</v>
      </c>
      <c r="BC595">
        <v>223696.30769230699</v>
      </c>
      <c r="BD595">
        <v>213146.92307692301</v>
      </c>
      <c r="BE595">
        <v>202597.538461538</v>
      </c>
      <c r="BF595">
        <v>192048.153846153</v>
      </c>
      <c r="BG595">
        <v>181498.76923076899</v>
      </c>
      <c r="BH595">
        <v>170949.38461538401</v>
      </c>
      <c r="BI595">
        <v>160400</v>
      </c>
      <c r="BJ595">
        <v>158613.64948896001</v>
      </c>
      <c r="BK595">
        <v>156847.19329306</v>
      </c>
      <c r="BL595">
        <v>155100.40985232301</v>
      </c>
      <c r="BM595">
        <v>153373.08007425501</v>
      </c>
      <c r="BN595">
        <v>151664.98730636001</v>
      </c>
      <c r="BO595">
        <v>149975.91730896899</v>
      </c>
      <c r="BP595">
        <v>148305.658228368</v>
      </c>
      <c r="BQ595">
        <v>146654.00057022399</v>
      </c>
      <c r="BR595">
        <v>145020.73717331199</v>
      </c>
      <c r="BS595">
        <v>143405.663183531</v>
      </c>
      <c r="BT595">
        <v>141808.57602820799</v>
      </c>
      <c r="BU595">
        <v>140229.27539069101</v>
      </c>
      <c r="BV595">
        <v>138667.56318522399</v>
      </c>
      <c r="BW595">
        <v>137123.24353210401</v>
      </c>
      <c r="BX595">
        <v>135596.122733108</v>
      </c>
      <c r="BY595">
        <v>134086.00924720199</v>
      </c>
      <c r="BZ595">
        <v>132592.713666517</v>
      </c>
      <c r="CA595">
        <v>131116.04869258701</v>
      </c>
      <c r="CB595">
        <v>129655.829112865</v>
      </c>
      <c r="CC595">
        <v>128211.87177748499</v>
      </c>
      <c r="CD595" s="8" t="b">
        <f>IF(ISNUMBER(VLOOKUP(A595,profiles_2021!A:A,1,FALSE)),TRUE,FALSE)</f>
        <v>1</v>
      </c>
      <c r="CE595" t="str">
        <f>INDEX('C5 - Emissions methodology 2018'!$A$2:$K$2628,MATCH($A595,'C5 - Emissions methodology 2018'!$A$2:$A$2628,0),MATCH(CE$1,'C5 - Emissions methodology 2018'!$A$1:$K$1,0))</f>
        <v>Retail</v>
      </c>
    </row>
    <row r="596" spans="1:83" hidden="1" x14ac:dyDescent="0.25">
      <c r="A596">
        <v>16266</v>
      </c>
      <c r="B596" t="s">
        <v>672</v>
      </c>
      <c r="C596" t="s">
        <v>172</v>
      </c>
      <c r="D596">
        <v>2015</v>
      </c>
      <c r="E596" t="s">
        <v>22</v>
      </c>
      <c r="F596" t="s">
        <v>23</v>
      </c>
      <c r="G596">
        <v>2011</v>
      </c>
      <c r="H596">
        <v>143624.45000000001</v>
      </c>
      <c r="I596">
        <v>79</v>
      </c>
      <c r="J596">
        <v>2036</v>
      </c>
      <c r="K596">
        <v>63</v>
      </c>
      <c r="L596">
        <v>33</v>
      </c>
      <c r="M596">
        <v>2017</v>
      </c>
      <c r="N596">
        <v>143624.45000000001</v>
      </c>
      <c r="O596" t="s">
        <v>45</v>
      </c>
      <c r="P596">
        <v>3.0732616038073202</v>
      </c>
      <c r="Q596">
        <v>1</v>
      </c>
      <c r="R596" t="s">
        <v>592</v>
      </c>
      <c r="S596">
        <v>53141.046499999997</v>
      </c>
      <c r="T596">
        <v>-1.11368485725649E-2</v>
      </c>
      <c r="AP596">
        <v>143624.45000000001</v>
      </c>
      <c r="AQ596">
        <v>143624.45000000001</v>
      </c>
      <c r="AR596">
        <v>143624.45000000001</v>
      </c>
      <c r="AS596">
        <v>143624.45000000001</v>
      </c>
      <c r="AT596">
        <v>143624.45000000001</v>
      </c>
      <c r="AU596">
        <v>143624.45000000001</v>
      </c>
      <c r="AV596">
        <v>143624.45000000001</v>
      </c>
      <c r="AW596">
        <v>138862.165605263</v>
      </c>
      <c r="AX596">
        <v>134099.88121052599</v>
      </c>
      <c r="AY596">
        <v>129337.596815789</v>
      </c>
      <c r="AZ596">
        <v>124575.312421052</v>
      </c>
      <c r="BA596">
        <v>119813.02802631501</v>
      </c>
      <c r="BB596">
        <v>115050.74363157801</v>
      </c>
      <c r="BC596">
        <v>110288.459236842</v>
      </c>
      <c r="BD596">
        <v>105526.174842105</v>
      </c>
      <c r="BE596">
        <v>100763.890447368</v>
      </c>
      <c r="BF596">
        <v>96001.6060526316</v>
      </c>
      <c r="BG596">
        <v>91239.321657894703</v>
      </c>
      <c r="BH596">
        <v>86477.037263157894</v>
      </c>
      <c r="BI596">
        <v>81714.752868420997</v>
      </c>
      <c r="BJ596">
        <v>76952.468473684203</v>
      </c>
      <c r="BK596">
        <v>72190.184078947306</v>
      </c>
      <c r="BL596">
        <v>67427.899684210497</v>
      </c>
      <c r="BM596">
        <v>62665.615289473601</v>
      </c>
      <c r="BN596">
        <v>57903.330894736799</v>
      </c>
      <c r="BO596">
        <v>53141.046499999997</v>
      </c>
      <c r="BP596">
        <v>52549.222712141796</v>
      </c>
      <c r="BQ596">
        <v>51963.9899761907</v>
      </c>
      <c r="BR596">
        <v>51385.274888599597</v>
      </c>
      <c r="BS596">
        <v>50813.004863305599</v>
      </c>
      <c r="BT596">
        <v>50247.108122625999</v>
      </c>
      <c r="BU596">
        <v>49687.513688255</v>
      </c>
      <c r="BV596">
        <v>49134.151372361703</v>
      </c>
      <c r="BW596">
        <v>48586.951768786203</v>
      </c>
      <c r="BX596">
        <v>48045.846244334702</v>
      </c>
      <c r="BY596">
        <v>47510.766930170801</v>
      </c>
      <c r="BZ596">
        <v>46981.646713303096</v>
      </c>
      <c r="CA596">
        <v>46458.419228167302</v>
      </c>
      <c r="CB596">
        <v>45941.018848302403</v>
      </c>
      <c r="CC596">
        <v>45429.380678119502</v>
      </c>
      <c r="CD596" s="8" t="b">
        <f>IF(ISNUMBER(VLOOKUP(A596,profiles_2021!A:A,1,FALSE)),TRUE,FALSE)</f>
        <v>0</v>
      </c>
      <c r="CE596" t="str">
        <f>INDEX('C5 - Emissions methodology 2018'!$A$2:$K$2628,MATCH($A596,'C5 - Emissions methodology 2018'!$A$2:$A$2628,0),MATCH(CE$1,'C5 - Emissions methodology 2018'!$A$1:$K$1,0))</f>
        <v>Manufacturing</v>
      </c>
    </row>
    <row r="597" spans="1:83" x14ac:dyDescent="0.25">
      <c r="A597">
        <v>61705</v>
      </c>
      <c r="B597" t="s">
        <v>673</v>
      </c>
      <c r="C597" t="s">
        <v>84</v>
      </c>
      <c r="D597">
        <v>2017</v>
      </c>
      <c r="E597" t="s">
        <v>49</v>
      </c>
      <c r="F597" t="s">
        <v>50</v>
      </c>
      <c r="G597">
        <v>2016</v>
      </c>
      <c r="H597">
        <v>23.61</v>
      </c>
      <c r="I597">
        <v>100</v>
      </c>
      <c r="J597">
        <v>2021</v>
      </c>
      <c r="K597">
        <v>20</v>
      </c>
      <c r="L597">
        <v>67</v>
      </c>
      <c r="M597">
        <v>2017</v>
      </c>
      <c r="N597">
        <v>20.446259999999999</v>
      </c>
      <c r="O597" t="s">
        <v>24</v>
      </c>
      <c r="P597">
        <v>2.5158536608975899</v>
      </c>
      <c r="Q597">
        <v>1</v>
      </c>
      <c r="R597" t="s">
        <v>592</v>
      </c>
      <c r="S597">
        <v>18.888000000000002</v>
      </c>
      <c r="T597">
        <v>-1.11368485725649E-2</v>
      </c>
      <c r="AU597">
        <v>23.61</v>
      </c>
      <c r="AV597">
        <v>20.446259999999999</v>
      </c>
      <c r="AW597">
        <v>20.056695000000001</v>
      </c>
      <c r="AX597">
        <v>19.66713</v>
      </c>
      <c r="AY597">
        <v>19.277564999999999</v>
      </c>
      <c r="AZ597">
        <v>18.888000000000002</v>
      </c>
      <c r="BA597">
        <v>18.6776472041613</v>
      </c>
      <c r="BB597">
        <v>18.4696370755568</v>
      </c>
      <c r="BC597">
        <v>18.263943524256099</v>
      </c>
      <c r="BD597">
        <v>18.060540750888599</v>
      </c>
      <c r="BE597">
        <v>17.8594032434073</v>
      </c>
      <c r="BF597">
        <v>17.660505773889099</v>
      </c>
      <c r="BG597">
        <v>17.463823395370401</v>
      </c>
      <c r="BH597">
        <v>17.269331438718101</v>
      </c>
      <c r="BI597">
        <v>17.077005509535699</v>
      </c>
      <c r="BJ597">
        <v>16.886821485103098</v>
      </c>
      <c r="BK597">
        <v>16.6987555113516</v>
      </c>
      <c r="BL597">
        <v>16.512783999871399</v>
      </c>
      <c r="BM597">
        <v>16.328883624953399</v>
      </c>
      <c r="BN597">
        <v>16.147031320663199</v>
      </c>
      <c r="BO597">
        <v>15.9672042779485</v>
      </c>
      <c r="BP597">
        <v>15.789379941777799</v>
      </c>
      <c r="BQ597">
        <v>15.613536008311501</v>
      </c>
      <c r="BR597">
        <v>15.4396504221047</v>
      </c>
      <c r="BS597">
        <v>15.2677013733403</v>
      </c>
      <c r="BT597">
        <v>15.0976672950943</v>
      </c>
      <c r="BU597">
        <v>14.929526860629901</v>
      </c>
      <c r="BV597">
        <v>14.763258980723</v>
      </c>
      <c r="BW597">
        <v>14.598842801017099</v>
      </c>
      <c r="BX597">
        <v>14.4362576994075</v>
      </c>
      <c r="BY597">
        <v>14.275483283454699</v>
      </c>
      <c r="BZ597">
        <v>14.1164993878267</v>
      </c>
      <c r="CA597">
        <v>13.9592860717697</v>
      </c>
      <c r="CB597">
        <v>13.8038236166073</v>
      </c>
      <c r="CC597">
        <v>13.6500925232668</v>
      </c>
      <c r="CD597" s="8" t="b">
        <f>IF(ISNUMBER(VLOOKUP(A597,profiles_2021!A:A,1,FALSE)),TRUE,FALSE)</f>
        <v>1</v>
      </c>
      <c r="CE597" t="str">
        <f>INDEX('C5 - Emissions methodology 2018'!$A$2:$K$2628,MATCH($A597,'C5 - Emissions methodology 2018'!$A$2:$A$2628,0),MATCH(CE$1,'C5 - Emissions methodology 2018'!$A$1:$K$1,0))</f>
        <v>Services</v>
      </c>
    </row>
    <row r="598" spans="1:83" x14ac:dyDescent="0.25">
      <c r="A598">
        <v>32334</v>
      </c>
      <c r="B598" t="s">
        <v>674</v>
      </c>
      <c r="C598" t="s">
        <v>41</v>
      </c>
      <c r="D598">
        <v>2016</v>
      </c>
      <c r="E598" t="s">
        <v>117</v>
      </c>
      <c r="F598" t="s">
        <v>54</v>
      </c>
      <c r="G598">
        <v>2015</v>
      </c>
      <c r="H598">
        <v>665663</v>
      </c>
      <c r="I598">
        <v>100</v>
      </c>
      <c r="J598">
        <v>2020</v>
      </c>
      <c r="K598">
        <v>30</v>
      </c>
      <c r="L598">
        <v>53</v>
      </c>
      <c r="M598">
        <v>2017</v>
      </c>
      <c r="N598">
        <v>559822.58299999998</v>
      </c>
      <c r="O598" t="s">
        <v>24</v>
      </c>
      <c r="P598">
        <v>3.2854324199585401</v>
      </c>
      <c r="Q598">
        <v>1</v>
      </c>
      <c r="R598" t="s">
        <v>592</v>
      </c>
      <c r="S598">
        <v>465964.1</v>
      </c>
      <c r="T598">
        <v>-1.11368485725649E-2</v>
      </c>
      <c r="AT598">
        <v>665663</v>
      </c>
      <c r="AU598">
        <v>612742.79150000005</v>
      </c>
      <c r="AV598">
        <v>559822.58299999998</v>
      </c>
      <c r="AW598">
        <v>528536.42200000002</v>
      </c>
      <c r="AX598">
        <v>497250.261</v>
      </c>
      <c r="AY598">
        <v>465964.1</v>
      </c>
      <c r="AZ598">
        <v>460774.72837804799</v>
      </c>
      <c r="BA598">
        <v>455643.150002037</v>
      </c>
      <c r="BB598">
        <v>450568.72123733797</v>
      </c>
      <c r="BC598">
        <v>445550.80561738298</v>
      </c>
      <c r="BD598">
        <v>440588.77376383799</v>
      </c>
      <c r="BE598">
        <v>435682.00330765801</v>
      </c>
      <c r="BF598">
        <v>430829.87881102902</v>
      </c>
      <c r="BG598">
        <v>426031.79169017402</v>
      </c>
      <c r="BH598">
        <v>421287.14013902203</v>
      </c>
      <c r="BI598">
        <v>416595.329053725</v>
      </c>
      <c r="BJ598">
        <v>411955.769958016</v>
      </c>
      <c r="BK598">
        <v>407367.88092939899</v>
      </c>
      <c r="BL598">
        <v>402831.08652616199</v>
      </c>
      <c r="BM598">
        <v>398344.81771519798</v>
      </c>
      <c r="BN598">
        <v>393908.51180063799</v>
      </c>
      <c r="BO598">
        <v>389521.61235327</v>
      </c>
      <c r="BP598">
        <v>385183.56914074998</v>
      </c>
      <c r="BQ598">
        <v>380893.83805858903</v>
      </c>
      <c r="BR598">
        <v>376651.88106190797</v>
      </c>
      <c r="BS598">
        <v>372457.16609795002</v>
      </c>
      <c r="BT598">
        <v>368309.16703935002</v>
      </c>
      <c r="BU598">
        <v>364207.363618145</v>
      </c>
      <c r="BV598">
        <v>360151.24136051699</v>
      </c>
      <c r="BW598">
        <v>356140.29152226401</v>
      </c>
      <c r="BX598">
        <v>352174.01102499099</v>
      </c>
      <c r="BY598">
        <v>348251.90239301301</v>
      </c>
      <c r="BZ598">
        <v>344373.47369095398</v>
      </c>
      <c r="CA598">
        <v>340538.23846204998</v>
      </c>
      <c r="CB598">
        <v>336745.71566713002</v>
      </c>
      <c r="CC598">
        <v>332995.42962428503</v>
      </c>
      <c r="CD598" s="8" t="b">
        <f>IF(ISNUMBER(VLOOKUP(A598,profiles_2021!A:A,1,FALSE)),TRUE,FALSE)</f>
        <v>1</v>
      </c>
      <c r="CE598" t="str">
        <f>INDEX('C5 - Emissions methodology 2018'!$A$2:$K$2628,MATCH($A598,'C5 - Emissions methodology 2018'!$A$2:$A$2628,0),MATCH(CE$1,'C5 - Emissions methodology 2018'!$A$1:$K$1,0))</f>
        <v>Manufacturing</v>
      </c>
    </row>
    <row r="599" spans="1:83" hidden="1" x14ac:dyDescent="0.25">
      <c r="A599">
        <v>2302</v>
      </c>
      <c r="B599" t="s">
        <v>675</v>
      </c>
      <c r="C599" t="s">
        <v>21</v>
      </c>
      <c r="D599">
        <v>2009</v>
      </c>
      <c r="E599" t="s">
        <v>22</v>
      </c>
      <c r="F599" t="s">
        <v>23</v>
      </c>
      <c r="G599">
        <v>2009</v>
      </c>
      <c r="H599">
        <v>63373</v>
      </c>
      <c r="I599">
        <v>100</v>
      </c>
      <c r="J599">
        <v>2050</v>
      </c>
      <c r="K599">
        <v>100</v>
      </c>
      <c r="L599">
        <v>39.5</v>
      </c>
      <c r="M599">
        <v>2017</v>
      </c>
      <c r="N599">
        <v>38340.665000000001</v>
      </c>
      <c r="O599" t="s">
        <v>24</v>
      </c>
      <c r="P599">
        <v>3.6600063373</v>
      </c>
      <c r="Q599">
        <v>1</v>
      </c>
      <c r="R599" t="s">
        <v>592</v>
      </c>
      <c r="S599">
        <v>0</v>
      </c>
      <c r="T599">
        <v>-1.11368485725649E-2</v>
      </c>
      <c r="AN599">
        <v>63373</v>
      </c>
      <c r="AO599">
        <v>60243.958124999997</v>
      </c>
      <c r="AP599">
        <v>57114.916250000002</v>
      </c>
      <c r="AQ599">
        <v>53985.874374999999</v>
      </c>
      <c r="AR599">
        <v>50856.832499999997</v>
      </c>
      <c r="AS599">
        <v>47727.790625000001</v>
      </c>
      <c r="AT599">
        <v>44598.748749999999</v>
      </c>
      <c r="AU599">
        <v>41469.706875000003</v>
      </c>
      <c r="AV599">
        <v>38340.665000000001</v>
      </c>
      <c r="AW599">
        <v>37178.826666666602</v>
      </c>
      <c r="AX599">
        <v>36016.988333333298</v>
      </c>
      <c r="AY599">
        <v>34855.15</v>
      </c>
      <c r="AZ599">
        <v>33693.311666666603</v>
      </c>
      <c r="BA599">
        <v>32531.473333333299</v>
      </c>
      <c r="BB599">
        <v>31369.634999999998</v>
      </c>
      <c r="BC599">
        <v>30207.7966666666</v>
      </c>
      <c r="BD599">
        <v>29045.958333333299</v>
      </c>
      <c r="BE599">
        <v>27884.12</v>
      </c>
      <c r="BF599">
        <v>26722.2816666666</v>
      </c>
      <c r="BG599">
        <v>25560.4433333333</v>
      </c>
      <c r="BH599">
        <v>24398.605</v>
      </c>
      <c r="BI599">
        <v>23236.766666666601</v>
      </c>
      <c r="BJ599">
        <v>22074.928333333301</v>
      </c>
      <c r="BK599">
        <v>20913.09</v>
      </c>
      <c r="BL599">
        <v>19751.251666666602</v>
      </c>
      <c r="BM599">
        <v>18589.413333333301</v>
      </c>
      <c r="BN599">
        <v>17427.575000000001</v>
      </c>
      <c r="BO599">
        <v>16265.7366666666</v>
      </c>
      <c r="BP599">
        <v>15103.8983333333</v>
      </c>
      <c r="BQ599">
        <v>13942.06</v>
      </c>
      <c r="BR599">
        <v>12780.221666666601</v>
      </c>
      <c r="BS599">
        <v>11618.3833333333</v>
      </c>
      <c r="BT599">
        <v>10456.5449999999</v>
      </c>
      <c r="BU599">
        <v>9294.7066666666597</v>
      </c>
      <c r="BV599">
        <v>8132.8683333333302</v>
      </c>
      <c r="BW599">
        <v>6971.0299999999897</v>
      </c>
      <c r="BX599">
        <v>5809.1916666666602</v>
      </c>
      <c r="BY599">
        <v>4647.3533333333298</v>
      </c>
      <c r="BZ599">
        <v>3485.5149999999899</v>
      </c>
      <c r="CA599">
        <v>2323.6766666666599</v>
      </c>
      <c r="CB599">
        <v>1161.83833333333</v>
      </c>
      <c r="CC599">
        <v>0</v>
      </c>
      <c r="CD599" s="8" t="b">
        <f>IF(ISNUMBER(VLOOKUP(A599,profiles_2021!A:A,1,FALSE)),TRUE,FALSE)</f>
        <v>0</v>
      </c>
      <c r="CE599" t="str">
        <f>INDEX('C5 - Emissions methodology 2018'!$A$2:$K$2628,MATCH($A599,'C5 - Emissions methodology 2018'!$A$2:$A$2628,0),MATCH(CE$1,'C5 - Emissions methodology 2018'!$A$1:$K$1,0))</f>
        <v>Services</v>
      </c>
    </row>
    <row r="600" spans="1:83" hidden="1" x14ac:dyDescent="0.25">
      <c r="A600">
        <v>56056</v>
      </c>
      <c r="B600" t="s">
        <v>676</v>
      </c>
      <c r="C600" t="s">
        <v>39</v>
      </c>
      <c r="D600">
        <v>2016</v>
      </c>
      <c r="E600" t="s">
        <v>28</v>
      </c>
      <c r="F600" t="s">
        <v>23</v>
      </c>
      <c r="G600">
        <v>2017</v>
      </c>
      <c r="H600">
        <v>10009.459999999999</v>
      </c>
      <c r="I600">
        <v>100</v>
      </c>
      <c r="J600">
        <v>2020</v>
      </c>
      <c r="K600">
        <v>94</v>
      </c>
      <c r="L600">
        <v>94</v>
      </c>
      <c r="M600">
        <v>2017</v>
      </c>
      <c r="N600">
        <v>10009.459999999999</v>
      </c>
      <c r="O600" t="s">
        <v>24</v>
      </c>
      <c r="P600">
        <v>3.5853665161675399</v>
      </c>
      <c r="Q600">
        <v>1</v>
      </c>
      <c r="R600" t="s">
        <v>592</v>
      </c>
      <c r="S600">
        <v>600.56759999999997</v>
      </c>
      <c r="T600">
        <v>-1.11368485725649E-2</v>
      </c>
      <c r="AV600">
        <v>10009.459999999999</v>
      </c>
      <c r="AW600">
        <v>6873.1625333333304</v>
      </c>
      <c r="AX600">
        <v>3736.8650666666599</v>
      </c>
      <c r="AY600">
        <v>600.56759999999997</v>
      </c>
      <c r="AZ600">
        <v>593.87916958121104</v>
      </c>
      <c r="BA600">
        <v>587.26522719918501</v>
      </c>
      <c r="BB600">
        <v>580.72494329193398</v>
      </c>
      <c r="BC600">
        <v>574.25749753618095</v>
      </c>
      <c r="BD600">
        <v>567.86207874445995</v>
      </c>
      <c r="BE600">
        <v>561.53788476338104</v>
      </c>
      <c r="BF600">
        <v>555.28412237301302</v>
      </c>
      <c r="BG600">
        <v>549.10000718739502</v>
      </c>
      <c r="BH600">
        <v>542.98476355615503</v>
      </c>
      <c r="BI600">
        <v>536.93762446721996</v>
      </c>
      <c r="BJ600">
        <v>530.95783145061603</v>
      </c>
      <c r="BK600">
        <v>525.04463448333297</v>
      </c>
      <c r="BL600">
        <v>519.19729189525401</v>
      </c>
      <c r="BM600">
        <v>513.41507027613102</v>
      </c>
      <c r="BN600">
        <v>507.69724438359299</v>
      </c>
      <c r="BO600">
        <v>502.04309705218401</v>
      </c>
      <c r="BP600">
        <v>496.45191910341299</v>
      </c>
      <c r="BQ600">
        <v>490.92300925679899</v>
      </c>
      <c r="BR600">
        <v>485.45567404191797</v>
      </c>
      <c r="BS600">
        <v>480.049227711421</v>
      </c>
      <c r="BT600">
        <v>474.702992155022</v>
      </c>
      <c r="BU600">
        <v>469.416296814448</v>
      </c>
      <c r="BV600">
        <v>464.18847859933101</v>
      </c>
      <c r="BW600">
        <v>459.01888180404097</v>
      </c>
      <c r="BX600">
        <v>453.90685802544101</v>
      </c>
      <c r="BY600">
        <v>448.85176608156303</v>
      </c>
      <c r="BZ600">
        <v>443.85297193118498</v>
      </c>
      <c r="CA600">
        <v>438.90984859430398</v>
      </c>
      <c r="CB600">
        <v>434.021776073502</v>
      </c>
      <c r="CC600">
        <v>429.188141276176</v>
      </c>
      <c r="CD600" s="8" t="b">
        <f>IF(ISNUMBER(VLOOKUP(A600,profiles_2021!A:A,1,FALSE)),TRUE,FALSE)</f>
        <v>0</v>
      </c>
      <c r="CE600" t="str">
        <f>INDEX('C5 - Emissions methodology 2018'!$A$2:$K$2628,MATCH($A600,'C5 - Emissions methodology 2018'!$A$2:$A$2628,0),MATCH(CE$1,'C5 - Emissions methodology 2018'!$A$1:$K$1,0))</f>
        <v>Materials</v>
      </c>
    </row>
    <row r="601" spans="1:83" x14ac:dyDescent="0.25">
      <c r="A601">
        <v>17788</v>
      </c>
      <c r="B601" t="s">
        <v>677</v>
      </c>
      <c r="C601" t="s">
        <v>27</v>
      </c>
      <c r="D601">
        <v>2010</v>
      </c>
      <c r="E601" t="s">
        <v>28</v>
      </c>
      <c r="F601" t="s">
        <v>23</v>
      </c>
      <c r="G601">
        <v>2010</v>
      </c>
      <c r="H601">
        <v>149835</v>
      </c>
      <c r="I601">
        <v>100</v>
      </c>
      <c r="J601">
        <v>2020</v>
      </c>
      <c r="K601">
        <v>25</v>
      </c>
      <c r="L601">
        <v>60</v>
      </c>
      <c r="M601">
        <v>2017</v>
      </c>
      <c r="N601">
        <v>127262</v>
      </c>
      <c r="O601" t="s">
        <v>24</v>
      </c>
      <c r="P601">
        <v>2.8953808371585401</v>
      </c>
      <c r="Q601">
        <v>1</v>
      </c>
      <c r="R601" t="s">
        <v>592</v>
      </c>
      <c r="S601">
        <v>112376.25</v>
      </c>
      <c r="T601">
        <v>-1.11368485725649E-2</v>
      </c>
      <c r="AO601">
        <v>149835</v>
      </c>
      <c r="AP601">
        <v>146610.28571428501</v>
      </c>
      <c r="AQ601">
        <v>143385.57142857101</v>
      </c>
      <c r="AR601">
        <v>140160.85714285701</v>
      </c>
      <c r="AS601">
        <v>136936.142857142</v>
      </c>
      <c r="AT601">
        <v>133711.428571428</v>
      </c>
      <c r="AU601">
        <v>130486.714285714</v>
      </c>
      <c r="AV601">
        <v>127262</v>
      </c>
      <c r="AW601">
        <v>122300.08333333299</v>
      </c>
      <c r="AX601">
        <v>117338.166666666</v>
      </c>
      <c r="AY601">
        <v>112376.25</v>
      </c>
      <c r="AZ601">
        <v>111124.73272059701</v>
      </c>
      <c r="BA601">
        <v>109887.15339962101</v>
      </c>
      <c r="BB601">
        <v>108663.356812139</v>
      </c>
      <c r="BC601">
        <v>107453.189461936</v>
      </c>
      <c r="BD601">
        <v>106256.49956225901</v>
      </c>
      <c r="BE601">
        <v>105073.137016783</v>
      </c>
      <c r="BF601">
        <v>103902.95340078299</v>
      </c>
      <c r="BG601">
        <v>102745.801942516</v>
      </c>
      <c r="BH601">
        <v>101601.53750481601</v>
      </c>
      <c r="BI601">
        <v>100470.01656688499</v>
      </c>
      <c r="BJ601">
        <v>99351.097206296603</v>
      </c>
      <c r="BK601">
        <v>98244.639081191897</v>
      </c>
      <c r="BL601">
        <v>97150.503412678401</v>
      </c>
      <c r="BM601">
        <v>96068.552967422904</v>
      </c>
      <c r="BN601">
        <v>94998.652040439294</v>
      </c>
      <c r="BO601">
        <v>93940.666438067201</v>
      </c>
      <c r="BP601">
        <v>92894.463461140607</v>
      </c>
      <c r="BQ601">
        <v>91859.911888344199</v>
      </c>
      <c r="BR601">
        <v>90836.881959754493</v>
      </c>
      <c r="BS601">
        <v>89825.245360564804</v>
      </c>
      <c r="BT601">
        <v>88824.875204990705</v>
      </c>
      <c r="BU601">
        <v>87835.646020355707</v>
      </c>
      <c r="BV601">
        <v>86857.433731353594</v>
      </c>
      <c r="BW601">
        <v>85890.115644485893</v>
      </c>
      <c r="BX601">
        <v>84933.570432673194</v>
      </c>
      <c r="BY601">
        <v>83987.678120037293</v>
      </c>
      <c r="BZ601">
        <v>83052.320066853106</v>
      </c>
      <c r="CA601">
        <v>82127.378954668297</v>
      </c>
      <c r="CB601">
        <v>81212.738771588498</v>
      </c>
      <c r="CC601">
        <v>80308.284797726097</v>
      </c>
      <c r="CD601" s="8" t="b">
        <f>IF(ISNUMBER(VLOOKUP(A601,profiles_2021!A:A,1,FALSE)),TRUE,FALSE)</f>
        <v>1</v>
      </c>
      <c r="CE601" t="str">
        <f>INDEX('C5 - Emissions methodology 2018'!$A$2:$K$2628,MATCH($A601,'C5 - Emissions methodology 2018'!$A$2:$A$2628,0),MATCH(CE$1,'C5 - Emissions methodology 2018'!$A$1:$K$1,0))</f>
        <v>Manufacturing</v>
      </c>
    </row>
    <row r="602" spans="1:83" x14ac:dyDescent="0.25">
      <c r="A602">
        <v>37310</v>
      </c>
      <c r="B602" t="s">
        <v>678</v>
      </c>
      <c r="C602" t="s">
        <v>59</v>
      </c>
      <c r="D602">
        <v>2014</v>
      </c>
      <c r="E602" t="s">
        <v>28</v>
      </c>
      <c r="F602" t="s">
        <v>23</v>
      </c>
      <c r="G602">
        <v>2014</v>
      </c>
      <c r="H602">
        <v>24076</v>
      </c>
      <c r="I602">
        <v>100</v>
      </c>
      <c r="J602">
        <v>2019</v>
      </c>
      <c r="K602">
        <v>17</v>
      </c>
      <c r="L602">
        <v>100</v>
      </c>
      <c r="M602">
        <v>2018</v>
      </c>
      <c r="N602">
        <v>19983.080000000002</v>
      </c>
      <c r="O602" t="s">
        <v>24</v>
      </c>
      <c r="P602">
        <v>2.8148804563804899</v>
      </c>
      <c r="Q602">
        <v>1</v>
      </c>
      <c r="R602" t="s">
        <v>592</v>
      </c>
      <c r="S602">
        <v>19983.080000000002</v>
      </c>
      <c r="T602">
        <v>-1.11368485725649E-2</v>
      </c>
      <c r="AS602">
        <v>24076</v>
      </c>
      <c r="AT602">
        <v>23052.77</v>
      </c>
      <c r="AU602">
        <v>22029.54</v>
      </c>
      <c r="AV602">
        <v>21006.31</v>
      </c>
      <c r="AW602">
        <v>19983.080000000002</v>
      </c>
      <c r="AX602">
        <v>19983.080000000002</v>
      </c>
      <c r="AY602">
        <v>19760.531464026499</v>
      </c>
      <c r="AZ602">
        <v>19540.461417398201</v>
      </c>
      <c r="BA602">
        <v>19322.842257554599</v>
      </c>
      <c r="BB602">
        <v>19107.646689340701</v>
      </c>
      <c r="BC602">
        <v>18894.847721583399</v>
      </c>
      <c r="BD602">
        <v>18684.4186637065</v>
      </c>
      <c r="BE602">
        <v>18476.333122382399</v>
      </c>
      <c r="BF602">
        <v>18270.5649982221</v>
      </c>
      <c r="BG602">
        <v>18067.088482501698</v>
      </c>
      <c r="BH602">
        <v>17865.878053925</v>
      </c>
      <c r="BI602">
        <v>17666.9084754225</v>
      </c>
      <c r="BJ602">
        <v>17470.154790986398</v>
      </c>
      <c r="BK602">
        <v>17275.592322539898</v>
      </c>
      <c r="BL602">
        <v>17083.196666842399</v>
      </c>
      <c r="BM602">
        <v>16892.943692428398</v>
      </c>
      <c r="BN602">
        <v>16704.809536581</v>
      </c>
      <c r="BO602">
        <v>16518.7706023385</v>
      </c>
      <c r="BP602">
        <v>16334.8035555353</v>
      </c>
      <c r="BQ602">
        <v>16152.885321874701</v>
      </c>
      <c r="BR602">
        <v>15972.993084035001</v>
      </c>
      <c r="BS602">
        <v>15795.104278807499</v>
      </c>
      <c r="BT602">
        <v>15619.196594266499</v>
      </c>
      <c r="BU602">
        <v>15445.247966971099</v>
      </c>
      <c r="BV602">
        <v>15273.236579197201</v>
      </c>
      <c r="BW602">
        <v>15103.1408562017</v>
      </c>
      <c r="BX602">
        <v>14934.939463516101</v>
      </c>
      <c r="BY602">
        <v>14768.6113042705</v>
      </c>
      <c r="BZ602">
        <v>14604.1355165478</v>
      </c>
      <c r="CA602">
        <v>14441.491470766699</v>
      </c>
      <c r="CB602">
        <v>14280.658767094799</v>
      </c>
      <c r="CC602">
        <v>14121.617232889201</v>
      </c>
      <c r="CD602" s="8" t="b">
        <f>IF(ISNUMBER(VLOOKUP(A602,profiles_2021!A:A,1,FALSE)),TRUE,FALSE)</f>
        <v>1</v>
      </c>
      <c r="CE602" t="str">
        <f>INDEX('C5 - Emissions methodology 2018'!$A$2:$K$2628,MATCH($A602,'C5 - Emissions methodology 2018'!$A$2:$A$2628,0),MATCH(CE$1,'C5 - Emissions methodology 2018'!$A$1:$K$1,0))</f>
        <v>Services</v>
      </c>
    </row>
    <row r="603" spans="1:83" hidden="1" x14ac:dyDescent="0.25">
      <c r="A603">
        <v>18316</v>
      </c>
      <c r="B603" t="s">
        <v>679</v>
      </c>
      <c r="C603" t="s">
        <v>59</v>
      </c>
      <c r="D603">
        <v>2010</v>
      </c>
      <c r="E603" t="s">
        <v>22</v>
      </c>
      <c r="F603" t="s">
        <v>23</v>
      </c>
      <c r="G603">
        <v>1990</v>
      </c>
      <c r="H603">
        <v>409000</v>
      </c>
      <c r="I603">
        <v>100</v>
      </c>
      <c r="J603">
        <v>2020</v>
      </c>
      <c r="K603">
        <v>40</v>
      </c>
      <c r="L603">
        <v>100</v>
      </c>
      <c r="M603">
        <v>2017</v>
      </c>
      <c r="N603">
        <v>245400</v>
      </c>
      <c r="O603" t="s">
        <v>24</v>
      </c>
      <c r="P603">
        <v>3.0454067536585399</v>
      </c>
      <c r="Q603">
        <v>1</v>
      </c>
      <c r="R603" t="s">
        <v>592</v>
      </c>
      <c r="S603">
        <v>245400</v>
      </c>
      <c r="T603">
        <v>-1.11368485725649E-2</v>
      </c>
      <c r="U603">
        <v>409000</v>
      </c>
      <c r="V603">
        <v>402940.74074073997</v>
      </c>
      <c r="W603">
        <v>396881.48148148099</v>
      </c>
      <c r="X603">
        <v>390822.22222222202</v>
      </c>
      <c r="Y603">
        <v>384762.96296296298</v>
      </c>
      <c r="Z603">
        <v>378703.70370370301</v>
      </c>
      <c r="AA603">
        <v>372644.44444444397</v>
      </c>
      <c r="AB603">
        <v>366585.18518518499</v>
      </c>
      <c r="AC603">
        <v>360525.92592592601</v>
      </c>
      <c r="AD603">
        <v>354466.66666666599</v>
      </c>
      <c r="AE603">
        <v>348407.40740740701</v>
      </c>
      <c r="AF603">
        <v>342348.14814814797</v>
      </c>
      <c r="AG603">
        <v>336288.888888888</v>
      </c>
      <c r="AH603">
        <v>330229.62962962902</v>
      </c>
      <c r="AI603">
        <v>324170.37037036999</v>
      </c>
      <c r="AJ603">
        <v>318111.11111111101</v>
      </c>
      <c r="AK603">
        <v>312051.85185185098</v>
      </c>
      <c r="AL603">
        <v>305992.592592592</v>
      </c>
      <c r="AM603">
        <v>299933.33333333302</v>
      </c>
      <c r="AN603">
        <v>293874.07407407399</v>
      </c>
      <c r="AO603">
        <v>287814.81481481402</v>
      </c>
      <c r="AP603">
        <v>281755.55555555498</v>
      </c>
      <c r="AQ603">
        <v>275696.296296296</v>
      </c>
      <c r="AR603">
        <v>269637.03703703702</v>
      </c>
      <c r="AS603">
        <v>263577.777777777</v>
      </c>
      <c r="AT603">
        <v>257518.51851851799</v>
      </c>
      <c r="AU603">
        <v>251459.25925925901</v>
      </c>
      <c r="AV603">
        <v>245400</v>
      </c>
      <c r="AW603">
        <v>245400</v>
      </c>
      <c r="AX603">
        <v>245400</v>
      </c>
      <c r="AY603">
        <v>245400</v>
      </c>
      <c r="AZ603">
        <v>242667.017360292</v>
      </c>
      <c r="BA603">
        <v>239964.47153439501</v>
      </c>
      <c r="BB603">
        <v>237292.02355211999</v>
      </c>
      <c r="BC603">
        <v>234649.33821834301</v>
      </c>
      <c r="BD603">
        <v>232036.08407095299</v>
      </c>
      <c r="BE603">
        <v>229451.93333928401</v>
      </c>
      <c r="BF603">
        <v>226896.561903002</v>
      </c>
      <c r="BG603">
        <v>224369.64925145201</v>
      </c>
      <c r="BH603">
        <v>221870.87844345899</v>
      </c>
      <c r="BI603">
        <v>219399.936067573</v>
      </c>
      <c r="BJ603">
        <v>216956.51220275799</v>
      </c>
      <c r="BK603">
        <v>214540.30037952401</v>
      </c>
      <c r="BL603">
        <v>212150.99754148399</v>
      </c>
      <c r="BM603">
        <v>209788.30400734601</v>
      </c>
      <c r="BN603">
        <v>207451.923433321</v>
      </c>
      <c r="BO603">
        <v>205141.56277595699</v>
      </c>
      <c r="BP603">
        <v>202856.93225538201</v>
      </c>
      <c r="BQ603">
        <v>200597.745318959</v>
      </c>
      <c r="BR603">
        <v>198363.71860534299</v>
      </c>
      <c r="BS603">
        <v>196154.57190894501</v>
      </c>
      <c r="BT603">
        <v>193970.028144779</v>
      </c>
      <c r="BU603">
        <v>191809.813313714</v>
      </c>
      <c r="BV603">
        <v>189673.65646810699</v>
      </c>
      <c r="BW603">
        <v>187561.289677817</v>
      </c>
      <c r="BX603">
        <v>185472.44799660001</v>
      </c>
      <c r="BY603">
        <v>183406.869428879</v>
      </c>
      <c r="BZ603">
        <v>181364.294896882</v>
      </c>
      <c r="CA603">
        <v>179344.468208145</v>
      </c>
      <c r="CB603">
        <v>177347.136023384</v>
      </c>
      <c r="CC603">
        <v>175372.04782471299</v>
      </c>
      <c r="CD603" s="8" t="b">
        <f>IF(ISNUMBER(VLOOKUP(A603,profiles_2021!A:A,1,FALSE)),TRUE,FALSE)</f>
        <v>0</v>
      </c>
      <c r="CE603" t="str">
        <f>INDEX('C5 - Emissions methodology 2018'!$A$2:$K$2628,MATCH($A603,'C5 - Emissions methodology 2018'!$A$2:$A$2628,0),MATCH(CE$1,'C5 - Emissions methodology 2018'!$A$1:$K$1,0))</f>
        <v>Biotech, health care &amp; pharma</v>
      </c>
    </row>
    <row r="604" spans="1:83" x14ac:dyDescent="0.25">
      <c r="A604">
        <v>19241</v>
      </c>
      <c r="B604" t="s">
        <v>680</v>
      </c>
      <c r="C604" t="s">
        <v>56</v>
      </c>
      <c r="D604">
        <v>2016</v>
      </c>
      <c r="E604" t="s">
        <v>117</v>
      </c>
      <c r="F604" t="s">
        <v>54</v>
      </c>
      <c r="G604">
        <v>2015</v>
      </c>
      <c r="H604">
        <v>62133</v>
      </c>
      <c r="I604">
        <v>100</v>
      </c>
      <c r="J604">
        <v>2040</v>
      </c>
      <c r="K604">
        <v>100</v>
      </c>
      <c r="L604">
        <v>100</v>
      </c>
      <c r="M604">
        <v>2017</v>
      </c>
      <c r="N604">
        <v>51859</v>
      </c>
      <c r="O604" t="s">
        <v>24</v>
      </c>
      <c r="P604">
        <v>3.9951281645195098</v>
      </c>
      <c r="Q604">
        <v>1</v>
      </c>
      <c r="R604" t="s">
        <v>592</v>
      </c>
      <c r="S604">
        <v>0</v>
      </c>
      <c r="T604">
        <v>-1.11368485725649E-2</v>
      </c>
      <c r="AT604">
        <v>62133</v>
      </c>
      <c r="AU604">
        <v>56996</v>
      </c>
      <c r="AV604">
        <v>51859</v>
      </c>
      <c r="AW604">
        <v>49604.260869565202</v>
      </c>
      <c r="AX604">
        <v>47349.521739130403</v>
      </c>
      <c r="AY604">
        <v>45094.782608695597</v>
      </c>
      <c r="AZ604">
        <v>42840.043478260799</v>
      </c>
      <c r="BA604">
        <v>40585.304347826001</v>
      </c>
      <c r="BB604">
        <v>38330.565217391297</v>
      </c>
      <c r="BC604">
        <v>36075.826086956498</v>
      </c>
      <c r="BD604">
        <v>33821.0869565217</v>
      </c>
      <c r="BE604">
        <v>31566.347826086901</v>
      </c>
      <c r="BF604">
        <v>29311.608695652099</v>
      </c>
      <c r="BG604">
        <v>27056.869565217301</v>
      </c>
      <c r="BH604">
        <v>24802.130434782601</v>
      </c>
      <c r="BI604">
        <v>22547.391304347799</v>
      </c>
      <c r="BJ604">
        <v>20292.652173913</v>
      </c>
      <c r="BK604">
        <v>18037.913043478198</v>
      </c>
      <c r="BL604">
        <v>15783.1739130434</v>
      </c>
      <c r="BM604">
        <v>13528.4347826086</v>
      </c>
      <c r="BN604">
        <v>11273.695652173899</v>
      </c>
      <c r="BO604">
        <v>9018.9565217391191</v>
      </c>
      <c r="BP604">
        <v>6764.2173913043498</v>
      </c>
      <c r="BQ604">
        <v>4509.4782608695596</v>
      </c>
      <c r="BR604">
        <v>2254.7391304347798</v>
      </c>
      <c r="BS604">
        <v>0</v>
      </c>
      <c r="BT604">
        <v>0</v>
      </c>
      <c r="BU604">
        <v>0</v>
      </c>
      <c r="BV604">
        <v>0</v>
      </c>
      <c r="BW604">
        <v>0</v>
      </c>
      <c r="BX604">
        <v>0</v>
      </c>
      <c r="BY604">
        <v>0</v>
      </c>
      <c r="BZ604">
        <v>0</v>
      </c>
      <c r="CA604">
        <v>0</v>
      </c>
      <c r="CB604">
        <v>0</v>
      </c>
      <c r="CC604">
        <v>0</v>
      </c>
      <c r="CD604" s="8" t="b">
        <f>IF(ISNUMBER(VLOOKUP(A604,profiles_2021!A:A,1,FALSE)),TRUE,FALSE)</f>
        <v>1</v>
      </c>
      <c r="CE604" t="str">
        <f>INDEX('C5 - Emissions methodology 2018'!$A$2:$K$2628,MATCH($A604,'C5 - Emissions methodology 2018'!$A$2:$A$2628,0),MATCH(CE$1,'C5 - Emissions methodology 2018'!$A$1:$K$1,0))</f>
        <v>Services</v>
      </c>
    </row>
    <row r="605" spans="1:83" x14ac:dyDescent="0.25">
      <c r="A605">
        <v>20947</v>
      </c>
      <c r="B605" t="s">
        <v>681</v>
      </c>
      <c r="C605" t="s">
        <v>59</v>
      </c>
      <c r="D605">
        <v>2005</v>
      </c>
      <c r="E605" t="s">
        <v>105</v>
      </c>
      <c r="F605" t="s">
        <v>54</v>
      </c>
      <c r="G605">
        <v>2005</v>
      </c>
      <c r="H605">
        <v>18000000</v>
      </c>
      <c r="I605">
        <v>87</v>
      </c>
      <c r="J605">
        <v>2050</v>
      </c>
      <c r="K605">
        <v>50</v>
      </c>
      <c r="L605">
        <v>27</v>
      </c>
      <c r="M605">
        <v>2017</v>
      </c>
      <c r="N605">
        <v>15570000</v>
      </c>
      <c r="O605" t="s">
        <v>24</v>
      </c>
      <c r="P605">
        <v>3.3717999999999999</v>
      </c>
      <c r="Q605">
        <v>1</v>
      </c>
      <c r="R605" t="s">
        <v>592</v>
      </c>
      <c r="S605">
        <v>9000000</v>
      </c>
      <c r="T605">
        <v>-1.11368485725649E-2</v>
      </c>
      <c r="AJ605">
        <v>18000000</v>
      </c>
      <c r="AK605">
        <v>17797500</v>
      </c>
      <c r="AL605">
        <v>17595000</v>
      </c>
      <c r="AM605">
        <v>17392500</v>
      </c>
      <c r="AN605">
        <v>17190000</v>
      </c>
      <c r="AO605">
        <v>16987500</v>
      </c>
      <c r="AP605">
        <v>16785000</v>
      </c>
      <c r="AQ605">
        <v>16582500</v>
      </c>
      <c r="AR605">
        <v>16380000</v>
      </c>
      <c r="AS605">
        <v>16177500</v>
      </c>
      <c r="AT605">
        <v>15975000</v>
      </c>
      <c r="AU605">
        <v>15772500</v>
      </c>
      <c r="AV605">
        <v>15570000</v>
      </c>
      <c r="AW605">
        <v>15370909.090909</v>
      </c>
      <c r="AX605">
        <v>15171818.1818181</v>
      </c>
      <c r="AY605">
        <v>14972727.272727201</v>
      </c>
      <c r="AZ605">
        <v>14773636.3636363</v>
      </c>
      <c r="BA605">
        <v>14574545.454545399</v>
      </c>
      <c r="BB605">
        <v>14375454.5454545</v>
      </c>
      <c r="BC605">
        <v>14176363.636363599</v>
      </c>
      <c r="BD605">
        <v>13977272.727272701</v>
      </c>
      <c r="BE605">
        <v>13778181.8181818</v>
      </c>
      <c r="BF605">
        <v>13579090.909090901</v>
      </c>
      <c r="BG605">
        <v>13380000</v>
      </c>
      <c r="BH605">
        <v>13180909.090909</v>
      </c>
      <c r="BI605">
        <v>12981818.1818181</v>
      </c>
      <c r="BJ605">
        <v>12782727.272727201</v>
      </c>
      <c r="BK605">
        <v>12583636.3636363</v>
      </c>
      <c r="BL605">
        <v>12384545.454545399</v>
      </c>
      <c r="BM605">
        <v>12185454.5454545</v>
      </c>
      <c r="BN605">
        <v>11986363.636363599</v>
      </c>
      <c r="BO605">
        <v>11787272.727272701</v>
      </c>
      <c r="BP605">
        <v>11588181.8181818</v>
      </c>
      <c r="BQ605">
        <v>11389090.909090901</v>
      </c>
      <c r="BR605">
        <v>11190000</v>
      </c>
      <c r="BS605">
        <v>10990909.090909</v>
      </c>
      <c r="BT605">
        <v>10791818.1818181</v>
      </c>
      <c r="BU605">
        <v>10592727.272727201</v>
      </c>
      <c r="BV605">
        <v>10393636.3636363</v>
      </c>
      <c r="BW605">
        <v>10194545.454545399</v>
      </c>
      <c r="BX605">
        <v>9995454.5454545394</v>
      </c>
      <c r="BY605">
        <v>9796363.6363636293</v>
      </c>
      <c r="BZ605">
        <v>9597272.7272727191</v>
      </c>
      <c r="CA605">
        <v>9398181.8181818109</v>
      </c>
      <c r="CB605">
        <v>9199090.9090909101</v>
      </c>
      <c r="CC605">
        <v>9000000</v>
      </c>
      <c r="CD605" s="8" t="b">
        <f>IF(ISNUMBER(VLOOKUP(A605,profiles_2021!A:A,1,FALSE)),TRUE,FALSE)</f>
        <v>1</v>
      </c>
      <c r="CE605" t="str">
        <f>INDEX('C5 - Emissions methodology 2018'!$A$2:$K$2628,MATCH($A605,'C5 - Emissions methodology 2018'!$A$2:$A$2628,0),MATCH(CE$1,'C5 - Emissions methodology 2018'!$A$1:$K$1,0))</f>
        <v>Manufacturing</v>
      </c>
    </row>
    <row r="606" spans="1:83" hidden="1" x14ac:dyDescent="0.25">
      <c r="A606">
        <v>19083</v>
      </c>
      <c r="B606" t="s">
        <v>682</v>
      </c>
      <c r="C606" t="s">
        <v>27</v>
      </c>
      <c r="D606">
        <v>2015</v>
      </c>
      <c r="E606" t="s">
        <v>22</v>
      </c>
      <c r="F606" t="s">
        <v>23</v>
      </c>
      <c r="G606">
        <v>2015</v>
      </c>
      <c r="H606">
        <v>42329</v>
      </c>
      <c r="I606">
        <v>100</v>
      </c>
      <c r="J606">
        <v>2050</v>
      </c>
      <c r="K606">
        <v>100</v>
      </c>
      <c r="L606">
        <v>70</v>
      </c>
      <c r="M606">
        <v>2018</v>
      </c>
      <c r="N606">
        <v>13620</v>
      </c>
      <c r="O606" t="s">
        <v>24</v>
      </c>
      <c r="P606">
        <v>3.6600044999999999</v>
      </c>
      <c r="Q606">
        <v>1</v>
      </c>
      <c r="R606" t="s">
        <v>592</v>
      </c>
      <c r="S606">
        <v>0</v>
      </c>
      <c r="T606">
        <v>-1.11368485725649E-2</v>
      </c>
      <c r="AT606">
        <v>42329</v>
      </c>
      <c r="AU606">
        <v>32759.333333333299</v>
      </c>
      <c r="AV606">
        <v>23189.666666666599</v>
      </c>
      <c r="AW606">
        <v>13620</v>
      </c>
      <c r="AX606">
        <v>13194.375</v>
      </c>
      <c r="AY606">
        <v>12768.75</v>
      </c>
      <c r="AZ606">
        <v>12343.125</v>
      </c>
      <c r="BA606">
        <v>11917.5</v>
      </c>
      <c r="BB606">
        <v>11491.875</v>
      </c>
      <c r="BC606">
        <v>11066.25</v>
      </c>
      <c r="BD606">
        <v>10640.625</v>
      </c>
      <c r="BE606">
        <v>10215</v>
      </c>
      <c r="BF606">
        <v>9789.375</v>
      </c>
      <c r="BG606">
        <v>9363.75</v>
      </c>
      <c r="BH606">
        <v>8938.125</v>
      </c>
      <c r="BI606">
        <v>8512.5</v>
      </c>
      <c r="BJ606">
        <v>8086.875</v>
      </c>
      <c r="BK606">
        <v>7661.25</v>
      </c>
      <c r="BL606">
        <v>7235.625</v>
      </c>
      <c r="BM606">
        <v>6810</v>
      </c>
      <c r="BN606">
        <v>6384.375</v>
      </c>
      <c r="BO606">
        <v>5958.75</v>
      </c>
      <c r="BP606">
        <v>5533.125</v>
      </c>
      <c r="BQ606">
        <v>5107.5</v>
      </c>
      <c r="BR606">
        <v>4681.875</v>
      </c>
      <c r="BS606">
        <v>4256.25</v>
      </c>
      <c r="BT606">
        <v>3830.625</v>
      </c>
      <c r="BU606">
        <v>3405</v>
      </c>
      <c r="BV606">
        <v>2979.375</v>
      </c>
      <c r="BW606">
        <v>2553.75</v>
      </c>
      <c r="BX606">
        <v>2128.125</v>
      </c>
      <c r="BY606">
        <v>1702.5</v>
      </c>
      <c r="BZ606">
        <v>1276.875</v>
      </c>
      <c r="CA606">
        <v>851.25</v>
      </c>
      <c r="CB606">
        <v>425.625</v>
      </c>
      <c r="CC606">
        <v>0</v>
      </c>
      <c r="CD606" s="8" t="b">
        <f>IF(ISNUMBER(VLOOKUP(A606,profiles_2021!A:A,1,FALSE)),TRUE,FALSE)</f>
        <v>0</v>
      </c>
      <c r="CE606" t="str">
        <f>INDEX('C5 - Emissions methodology 2018'!$A$2:$K$2628,MATCH($A606,'C5 - Emissions methodology 2018'!$A$2:$A$2628,0),MATCH(CE$1,'C5 - Emissions methodology 2018'!$A$1:$K$1,0))</f>
        <v>Retail</v>
      </c>
    </row>
    <row r="607" spans="1:83" x14ac:dyDescent="0.25">
      <c r="A607">
        <v>23270</v>
      </c>
      <c r="B607" t="s">
        <v>683</v>
      </c>
      <c r="C607" t="s">
        <v>136</v>
      </c>
      <c r="D607">
        <v>2016</v>
      </c>
      <c r="E607" t="s">
        <v>28</v>
      </c>
      <c r="F607" t="s">
        <v>23</v>
      </c>
      <c r="G607">
        <v>2016</v>
      </c>
      <c r="H607">
        <v>286.88</v>
      </c>
      <c r="I607">
        <v>95</v>
      </c>
      <c r="J607">
        <v>2031</v>
      </c>
      <c r="K607">
        <v>31.5</v>
      </c>
      <c r="L607">
        <v>11.22</v>
      </c>
      <c r="M607">
        <v>2017</v>
      </c>
      <c r="N607">
        <v>276.74080015999999</v>
      </c>
      <c r="O607" t="s">
        <v>24</v>
      </c>
      <c r="P607">
        <v>2.9157317360050699</v>
      </c>
      <c r="Q607">
        <v>1</v>
      </c>
      <c r="R607" t="s">
        <v>592</v>
      </c>
      <c r="S607">
        <v>196.5128</v>
      </c>
      <c r="T607">
        <v>-1.11368485725649E-2</v>
      </c>
      <c r="AU607">
        <v>286.88</v>
      </c>
      <c r="AV607">
        <v>276.74080015999999</v>
      </c>
      <c r="AW607">
        <v>271.01022871999999</v>
      </c>
      <c r="AX607">
        <v>265.27965727999998</v>
      </c>
      <c r="AY607">
        <v>259.54908583999998</v>
      </c>
      <c r="AZ607">
        <v>253.8185144</v>
      </c>
      <c r="BA607">
        <v>248.08794295999999</v>
      </c>
      <c r="BB607">
        <v>242.35737151999999</v>
      </c>
      <c r="BC607">
        <v>236.62680008000001</v>
      </c>
      <c r="BD607">
        <v>230.89622864</v>
      </c>
      <c r="BE607">
        <v>225.1656572</v>
      </c>
      <c r="BF607">
        <v>219.43508575999999</v>
      </c>
      <c r="BG607">
        <v>213.70451431999999</v>
      </c>
      <c r="BH607">
        <v>207.97394288000001</v>
      </c>
      <c r="BI607">
        <v>202.24337144</v>
      </c>
      <c r="BJ607">
        <v>196.5128</v>
      </c>
      <c r="BK607">
        <v>194.32426670382901</v>
      </c>
      <c r="BL607">
        <v>192.16010677157399</v>
      </c>
      <c r="BM607">
        <v>190.020048760771</v>
      </c>
      <c r="BN607">
        <v>187.90382425197001</v>
      </c>
      <c r="BO607">
        <v>185.81116781507001</v>
      </c>
      <c r="BP607">
        <v>183.74181697602299</v>
      </c>
      <c r="BQ607">
        <v>181.695512183913</v>
      </c>
      <c r="BR607">
        <v>179.671996778406</v>
      </c>
      <c r="BS607">
        <v>177.671016957554</v>
      </c>
      <c r="BT607">
        <v>175.69232174596399</v>
      </c>
      <c r="BU607">
        <v>173.735662963317</v>
      </c>
      <c r="BV607">
        <v>171.80079519324099</v>
      </c>
      <c r="BW607">
        <v>169.887475752527</v>
      </c>
      <c r="BX607">
        <v>167.995464660696</v>
      </c>
      <c r="BY607">
        <v>166.12452460989201</v>
      </c>
      <c r="BZ607">
        <v>164.27442093512201</v>
      </c>
      <c r="CA607">
        <v>162.444921584822</v>
      </c>
      <c r="CB607">
        <v>160.63579709174999</v>
      </c>
      <c r="CC607">
        <v>158.846820544206</v>
      </c>
      <c r="CD607" s="8" t="b">
        <f>IF(ISNUMBER(VLOOKUP(A607,profiles_2021!A:A,1,FALSE)),TRUE,FALSE)</f>
        <v>1</v>
      </c>
      <c r="CE607" t="str">
        <f>INDEX('C5 - Emissions methodology 2018'!$A$2:$K$2628,MATCH($A607,'C5 - Emissions methodology 2018'!$A$2:$A$2628,0),MATCH(CE$1,'C5 - Emissions methodology 2018'!$A$1:$K$1,0))</f>
        <v>Manufacturing</v>
      </c>
    </row>
    <row r="608" spans="1:83" hidden="1" x14ac:dyDescent="0.25">
      <c r="A608">
        <v>34462</v>
      </c>
      <c r="B608" t="s">
        <v>684</v>
      </c>
      <c r="C608" t="s">
        <v>56</v>
      </c>
      <c r="D608">
        <v>2016</v>
      </c>
      <c r="E608" t="s">
        <v>49</v>
      </c>
      <c r="F608" t="s">
        <v>50</v>
      </c>
      <c r="G608">
        <v>2016</v>
      </c>
      <c r="H608">
        <v>2016</v>
      </c>
      <c r="I608">
        <v>100</v>
      </c>
      <c r="J608">
        <v>2017</v>
      </c>
      <c r="K608">
        <v>1</v>
      </c>
      <c r="L608">
        <v>1.63</v>
      </c>
      <c r="M608">
        <v>2017</v>
      </c>
      <c r="N608">
        <v>2015.671392</v>
      </c>
      <c r="O608" t="s">
        <v>24</v>
      </c>
      <c r="P608">
        <v>2.3239026406243899</v>
      </c>
      <c r="Q608">
        <v>1</v>
      </c>
      <c r="R608" t="s">
        <v>592</v>
      </c>
      <c r="S608">
        <v>1995.84</v>
      </c>
      <c r="T608">
        <v>-1.11368485725649E-2</v>
      </c>
      <c r="AU608">
        <v>2016</v>
      </c>
      <c r="AV608">
        <v>1995.84</v>
      </c>
      <c r="AW608">
        <v>1973.6126321449301</v>
      </c>
      <c r="AX608">
        <v>1951.63280711983</v>
      </c>
      <c r="AY608">
        <v>1929.89776807768</v>
      </c>
      <c r="AZ608">
        <v>1908.4047888740699</v>
      </c>
      <c r="BA608">
        <v>1887.1511737252199</v>
      </c>
      <c r="BB608">
        <v>1866.1342568699099</v>
      </c>
      <c r="BC608">
        <v>1845.3514022350701</v>
      </c>
      <c r="BD608">
        <v>1824.80000310521</v>
      </c>
      <c r="BE608">
        <v>1804.4774817954101</v>
      </c>
      <c r="BF608">
        <v>1784.3812893280499</v>
      </c>
      <c r="BG608">
        <v>1764.5089051130899</v>
      </c>
      <c r="BH608">
        <v>1744.8578366319</v>
      </c>
      <c r="BI608">
        <v>1725.42561912468</v>
      </c>
      <c r="BJ608">
        <v>1706.20981528126</v>
      </c>
      <c r="BK608">
        <v>1687.2080149354499</v>
      </c>
      <c r="BL608">
        <v>1668.4178347627001</v>
      </c>
      <c r="BM608">
        <v>1649.83691798118</v>
      </c>
      <c r="BN608">
        <v>1631.4629340561901</v>
      </c>
      <c r="BO608">
        <v>1613.29357840786</v>
      </c>
      <c r="BP608">
        <v>1595.32657212204</v>
      </c>
      <c r="BQ608">
        <v>1577.55966166453</v>
      </c>
      <c r="BR608">
        <v>1559.99061859838</v>
      </c>
      <c r="BS608">
        <v>1542.6172393044301</v>
      </c>
      <c r="BT608">
        <v>1525.4373447048699</v>
      </c>
      <c r="BU608">
        <v>1508.44877998995</v>
      </c>
      <c r="BV608">
        <v>1491.64941434774</v>
      </c>
      <c r="BW608">
        <v>1475.0371406967899</v>
      </c>
      <c r="BX608">
        <v>1458.6098754219399</v>
      </c>
      <c r="BY608">
        <v>1442.3655581129201</v>
      </c>
      <c r="BZ608">
        <v>1426.30215130593</v>
      </c>
      <c r="CA608">
        <v>1410.41764022811</v>
      </c>
      <c r="CB608">
        <v>1394.71003254482</v>
      </c>
      <c r="CC608">
        <v>1379.17735810973</v>
      </c>
      <c r="CD608" s="8" t="b">
        <f>IF(ISNUMBER(VLOOKUP(A608,profiles_2021!A:A,1,FALSE)),TRUE,FALSE)</f>
        <v>0</v>
      </c>
      <c r="CE608" t="str">
        <f>INDEX('C5 - Emissions methodology 2018'!$A$2:$K$2628,MATCH($A608,'C5 - Emissions methodology 2018'!$A$2:$A$2628,0),MATCH(CE$1,'C5 - Emissions methodology 2018'!$A$1:$K$1,0))</f>
        <v>Transportation services</v>
      </c>
    </row>
    <row r="609" spans="1:83" hidden="1" x14ac:dyDescent="0.25">
      <c r="A609">
        <v>22416</v>
      </c>
      <c r="B609" t="s">
        <v>685</v>
      </c>
      <c r="C609" t="s">
        <v>76</v>
      </c>
      <c r="D609">
        <v>2006</v>
      </c>
      <c r="E609" t="s">
        <v>117</v>
      </c>
      <c r="F609" t="s">
        <v>54</v>
      </c>
      <c r="G609">
        <v>2004</v>
      </c>
      <c r="H609">
        <v>360502</v>
      </c>
      <c r="I609">
        <v>100</v>
      </c>
      <c r="J609">
        <v>2020</v>
      </c>
      <c r="K609">
        <v>75</v>
      </c>
      <c r="L609">
        <v>79</v>
      </c>
      <c r="M609">
        <v>2017</v>
      </c>
      <c r="N609">
        <v>146904.565</v>
      </c>
      <c r="O609" t="s">
        <v>24</v>
      </c>
      <c r="P609">
        <v>3.73540190385854</v>
      </c>
      <c r="Q609">
        <v>1</v>
      </c>
      <c r="R609" t="s">
        <v>592</v>
      </c>
      <c r="S609">
        <v>90125.5</v>
      </c>
      <c r="T609">
        <v>-1.11368485725649E-2</v>
      </c>
      <c r="AI609">
        <v>360502</v>
      </c>
      <c r="AJ609">
        <v>344071.42807692301</v>
      </c>
      <c r="AK609">
        <v>327640.85615384602</v>
      </c>
      <c r="AL609">
        <v>311210.28423076897</v>
      </c>
      <c r="AM609">
        <v>294779.71230769198</v>
      </c>
      <c r="AN609">
        <v>278349.14038461499</v>
      </c>
      <c r="AO609">
        <v>261918.568461538</v>
      </c>
      <c r="AP609">
        <v>245487.99653846101</v>
      </c>
      <c r="AQ609">
        <v>229057.42461538399</v>
      </c>
      <c r="AR609">
        <v>212626.852692307</v>
      </c>
      <c r="AS609">
        <v>196196.28076923001</v>
      </c>
      <c r="AT609">
        <v>179765.70884615299</v>
      </c>
      <c r="AU609">
        <v>163335.136923076</v>
      </c>
      <c r="AV609">
        <v>146904.565</v>
      </c>
      <c r="AW609">
        <v>127978.21</v>
      </c>
      <c r="AX609">
        <v>109051.855</v>
      </c>
      <c r="AY609">
        <v>90125.5</v>
      </c>
      <c r="AZ609">
        <v>89121.785953973304</v>
      </c>
      <c r="BA609">
        <v>88129.250119287302</v>
      </c>
      <c r="BB609">
        <v>87147.768005895094</v>
      </c>
      <c r="BC609">
        <v>86177.216510176397</v>
      </c>
      <c r="BD609">
        <v>85217.473899497505</v>
      </c>
      <c r="BE609">
        <v>84268.419796942297</v>
      </c>
      <c r="BF609">
        <v>83329.935166214404</v>
      </c>
      <c r="BG609">
        <v>82401.902296706598</v>
      </c>
      <c r="BH609">
        <v>81484.204788736897</v>
      </c>
      <c r="BI609">
        <v>80576.727538948893</v>
      </c>
      <c r="BJ609">
        <v>79679.356725874793</v>
      </c>
      <c r="BK609">
        <v>78791.979795659296</v>
      </c>
      <c r="BL609">
        <v>77914.485447942396</v>
      </c>
      <c r="BM609">
        <v>77046.763621899401</v>
      </c>
      <c r="BN609">
        <v>76188.705482436097</v>
      </c>
      <c r="BO609">
        <v>75340.203406538494</v>
      </c>
      <c r="BP609">
        <v>74501.150969773604</v>
      </c>
      <c r="BQ609">
        <v>73671.442932941398</v>
      </c>
      <c r="BR609">
        <v>72850.9752288749</v>
      </c>
      <c r="BS609">
        <v>72039.644949387293</v>
      </c>
      <c r="BT609">
        <v>71237.3503323646</v>
      </c>
      <c r="BU609">
        <v>70443.990749002303</v>
      </c>
      <c r="BV609">
        <v>69659.466691183494</v>
      </c>
      <c r="BW609">
        <v>68883.6797589981</v>
      </c>
      <c r="BX609">
        <v>68116.532648401102</v>
      </c>
      <c r="BY609">
        <v>67357.929139007698</v>
      </c>
      <c r="BZ609">
        <v>66607.774082025004</v>
      </c>
      <c r="CA609">
        <v>65865.9733883179</v>
      </c>
      <c r="CB609">
        <v>65132.4340166076</v>
      </c>
      <c r="CC609">
        <v>64407.063961802101</v>
      </c>
      <c r="CD609" s="8" t="b">
        <f>IF(ISNUMBER(VLOOKUP(A609,profiles_2021!A:A,1,FALSE)),TRUE,FALSE)</f>
        <v>0</v>
      </c>
      <c r="CE609" t="str">
        <f>INDEX('C5 - Emissions methodology 2018'!$A$2:$K$2628,MATCH($A609,'C5 - Emissions methodology 2018'!$A$2:$A$2628,0),MATCH(CE$1,'C5 - Emissions methodology 2018'!$A$1:$K$1,0))</f>
        <v>Services</v>
      </c>
    </row>
    <row r="610" spans="1:83" hidden="1" x14ac:dyDescent="0.25">
      <c r="A610">
        <v>19783</v>
      </c>
      <c r="B610" t="s">
        <v>686</v>
      </c>
      <c r="C610" t="s">
        <v>43</v>
      </c>
      <c r="D610">
        <v>2009</v>
      </c>
      <c r="E610" t="s">
        <v>28</v>
      </c>
      <c r="F610" t="s">
        <v>23</v>
      </c>
      <c r="G610">
        <v>2008</v>
      </c>
      <c r="H610">
        <v>704969</v>
      </c>
      <c r="I610">
        <v>100</v>
      </c>
      <c r="J610">
        <v>2020</v>
      </c>
      <c r="K610">
        <v>25</v>
      </c>
      <c r="L610">
        <v>0</v>
      </c>
      <c r="M610">
        <v>2017</v>
      </c>
      <c r="N610">
        <v>597570.77999999898</v>
      </c>
      <c r="O610" t="s">
        <v>24</v>
      </c>
      <c r="P610">
        <v>2.8954105536615402</v>
      </c>
      <c r="Q610">
        <v>1</v>
      </c>
      <c r="R610" t="s">
        <v>592</v>
      </c>
      <c r="S610">
        <v>528726.75</v>
      </c>
      <c r="T610">
        <v>-1.11368485725649E-2</v>
      </c>
      <c r="AM610">
        <v>704969</v>
      </c>
      <c r="AN610">
        <v>693035.86444444396</v>
      </c>
      <c r="AO610">
        <v>681102.72888888803</v>
      </c>
      <c r="AP610">
        <v>669169.59333333303</v>
      </c>
      <c r="AQ610">
        <v>657236.45777777699</v>
      </c>
      <c r="AR610">
        <v>645303.32222222199</v>
      </c>
      <c r="AS610">
        <v>633370.18666666595</v>
      </c>
      <c r="AT610">
        <v>621437.05111111095</v>
      </c>
      <c r="AU610">
        <v>609503.91555555502</v>
      </c>
      <c r="AV610">
        <v>597570.77999999898</v>
      </c>
      <c r="AW610">
        <v>574622.76999999897</v>
      </c>
      <c r="AX610">
        <v>551674.76</v>
      </c>
      <c r="AY610">
        <v>528726.75</v>
      </c>
      <c r="AZ610">
        <v>522838.40024898498</v>
      </c>
      <c r="BA610">
        <v>517015.62815748999</v>
      </c>
      <c r="BB610">
        <v>511257.70339705102</v>
      </c>
      <c r="BC610">
        <v>505563.90377276001</v>
      </c>
      <c r="BD610">
        <v>499933.51513268799</v>
      </c>
      <c r="BE610">
        <v>494365.83127830602</v>
      </c>
      <c r="BF610">
        <v>488860.15387590899</v>
      </c>
      <c r="BG610">
        <v>483415.79236903199</v>
      </c>
      <c r="BH610">
        <v>478032.06389183202</v>
      </c>
      <c r="BI610">
        <v>472708.29318343801</v>
      </c>
      <c r="BJ610">
        <v>467443.812503258</v>
      </c>
      <c r="BK610">
        <v>462237.96154722699</v>
      </c>
      <c r="BL610">
        <v>457090.08736498398</v>
      </c>
      <c r="BM610">
        <v>451999.54427797999</v>
      </c>
      <c r="BN610">
        <v>446965.69379848801</v>
      </c>
      <c r="BO610">
        <v>441987.90454952302</v>
      </c>
      <c r="BP610">
        <v>437065.55218564899</v>
      </c>
      <c r="BQ610">
        <v>432198.01931467297</v>
      </c>
      <c r="BR610">
        <v>427384.69542020297</v>
      </c>
      <c r="BS610">
        <v>422624.97678507701</v>
      </c>
      <c r="BT610">
        <v>417918.26641563798</v>
      </c>
      <c r="BU610">
        <v>413263.973966858</v>
      </c>
      <c r="BV610">
        <v>408661.51566829201</v>
      </c>
      <c r="BW610">
        <v>404110.31425086001</v>
      </c>
      <c r="BX610">
        <v>399609.798874436</v>
      </c>
      <c r="BY610">
        <v>395159.40505625901</v>
      </c>
      <c r="BZ610">
        <v>390758.574600122</v>
      </c>
      <c r="CA610">
        <v>386406.75552636897</v>
      </c>
      <c r="CB610">
        <v>382103.40200265602</v>
      </c>
      <c r="CC610">
        <v>377847.97427549103</v>
      </c>
      <c r="CD610" s="8" t="b">
        <f>IF(ISNUMBER(VLOOKUP(A610,profiles_2021!A:A,1,FALSE)),TRUE,FALSE)</f>
        <v>0</v>
      </c>
      <c r="CE610" t="str">
        <f>INDEX('C5 - Emissions methodology 2018'!$A$2:$K$2628,MATCH($A610,'C5 - Emissions methodology 2018'!$A$2:$A$2628,0),MATCH(CE$1,'C5 - Emissions methodology 2018'!$A$1:$K$1,0))</f>
        <v>Fossil Fuels</v>
      </c>
    </row>
    <row r="611" spans="1:83" x14ac:dyDescent="0.25">
      <c r="A611">
        <v>20108</v>
      </c>
      <c r="B611" t="s">
        <v>687</v>
      </c>
      <c r="C611" t="s">
        <v>415</v>
      </c>
      <c r="D611">
        <v>2009</v>
      </c>
      <c r="E611" t="s">
        <v>117</v>
      </c>
      <c r="F611" t="s">
        <v>54</v>
      </c>
      <c r="G611">
        <v>2005</v>
      </c>
      <c r="H611">
        <v>4900000</v>
      </c>
      <c r="I611">
        <v>95</v>
      </c>
      <c r="J611">
        <v>2050</v>
      </c>
      <c r="K611">
        <v>99</v>
      </c>
      <c r="L611">
        <v>57.9</v>
      </c>
      <c r="M611">
        <v>2017</v>
      </c>
      <c r="N611">
        <v>2091271</v>
      </c>
      <c r="O611" t="s">
        <v>24</v>
      </c>
      <c r="P611">
        <v>3.94049</v>
      </c>
      <c r="Q611">
        <v>1</v>
      </c>
      <c r="R611" t="s">
        <v>592</v>
      </c>
      <c r="S611">
        <v>49000</v>
      </c>
      <c r="T611">
        <v>-1.11368485725649E-2</v>
      </c>
      <c r="AJ611">
        <v>4900000</v>
      </c>
      <c r="AK611">
        <v>4665939.25</v>
      </c>
      <c r="AL611">
        <v>4431878.5</v>
      </c>
      <c r="AM611">
        <v>4197817.75</v>
      </c>
      <c r="AN611">
        <v>3963757</v>
      </c>
      <c r="AO611">
        <v>3729696.25</v>
      </c>
      <c r="AP611">
        <v>3495635.5</v>
      </c>
      <c r="AQ611">
        <v>3261574.75</v>
      </c>
      <c r="AR611">
        <v>3027514</v>
      </c>
      <c r="AS611">
        <v>2793453.25</v>
      </c>
      <c r="AT611">
        <v>2559392.5</v>
      </c>
      <c r="AU611">
        <v>2325331.75</v>
      </c>
      <c r="AV611">
        <v>2091271</v>
      </c>
      <c r="AW611">
        <v>2029384</v>
      </c>
      <c r="AX611">
        <v>1967497</v>
      </c>
      <c r="AY611">
        <v>1905610</v>
      </c>
      <c r="AZ611">
        <v>1843723</v>
      </c>
      <c r="BA611">
        <v>1781836</v>
      </c>
      <c r="BB611">
        <v>1719949</v>
      </c>
      <c r="BC611">
        <v>1658062</v>
      </c>
      <c r="BD611">
        <v>1596175</v>
      </c>
      <c r="BE611">
        <v>1534288</v>
      </c>
      <c r="BF611">
        <v>1472401</v>
      </c>
      <c r="BG611">
        <v>1410514</v>
      </c>
      <c r="BH611">
        <v>1348627</v>
      </c>
      <c r="BI611">
        <v>1286740</v>
      </c>
      <c r="BJ611">
        <v>1224853</v>
      </c>
      <c r="BK611">
        <v>1162966</v>
      </c>
      <c r="BL611">
        <v>1101079</v>
      </c>
      <c r="BM611">
        <v>1039192</v>
      </c>
      <c r="BN611">
        <v>977305</v>
      </c>
      <c r="BO611">
        <v>915418</v>
      </c>
      <c r="BP611">
        <v>853531</v>
      </c>
      <c r="BQ611">
        <v>791644</v>
      </c>
      <c r="BR611">
        <v>729757</v>
      </c>
      <c r="BS611">
        <v>667870</v>
      </c>
      <c r="BT611">
        <v>605983</v>
      </c>
      <c r="BU611">
        <v>544096</v>
      </c>
      <c r="BV611">
        <v>482209</v>
      </c>
      <c r="BW611">
        <v>420322</v>
      </c>
      <c r="BX611">
        <v>358435</v>
      </c>
      <c r="BY611">
        <v>296548</v>
      </c>
      <c r="BZ611">
        <v>234661</v>
      </c>
      <c r="CA611">
        <v>172774</v>
      </c>
      <c r="CB611">
        <v>110887</v>
      </c>
      <c r="CC611">
        <v>49000</v>
      </c>
      <c r="CD611" s="8" t="b">
        <f>IF(ISNUMBER(VLOOKUP(A611,profiles_2021!A:A,1,FALSE)),TRUE,FALSE)</f>
        <v>1</v>
      </c>
      <c r="CE611" t="str">
        <f>INDEX('C5 - Emissions methodology 2018'!$A$2:$K$2628,MATCH($A611,'C5 - Emissions methodology 2018'!$A$2:$A$2628,0),MATCH(CE$1,'C5 - Emissions methodology 2018'!$A$1:$K$1,0))</f>
        <v>Infrastructure</v>
      </c>
    </row>
    <row r="612" spans="1:83" hidden="1" x14ac:dyDescent="0.25">
      <c r="A612">
        <v>21160</v>
      </c>
      <c r="B612" t="s">
        <v>688</v>
      </c>
      <c r="C612" t="s">
        <v>208</v>
      </c>
      <c r="D612">
        <v>2016</v>
      </c>
      <c r="E612" t="s">
        <v>44</v>
      </c>
      <c r="F612" t="s">
        <v>33</v>
      </c>
      <c r="G612">
        <v>2015</v>
      </c>
      <c r="H612">
        <v>14974.6605269999</v>
      </c>
      <c r="I612">
        <v>95.11</v>
      </c>
      <c r="J612">
        <v>2020</v>
      </c>
      <c r="K612">
        <v>5</v>
      </c>
      <c r="L612">
        <v>0</v>
      </c>
      <c r="M612">
        <v>2017</v>
      </c>
      <c r="N612">
        <v>14960.498648000001</v>
      </c>
      <c r="O612" t="s">
        <v>24</v>
      </c>
      <c r="P612">
        <v>2.3164673260505402</v>
      </c>
      <c r="Q612">
        <v>1</v>
      </c>
      <c r="R612" t="s">
        <v>592</v>
      </c>
      <c r="S612">
        <v>14225.927500649899</v>
      </c>
      <c r="T612">
        <v>-1.11368485725649E-2</v>
      </c>
      <c r="AT612">
        <v>14974.6605269999</v>
      </c>
      <c r="AU612">
        <v>14967.5795875</v>
      </c>
      <c r="AV612">
        <v>14960.498648000001</v>
      </c>
      <c r="AW612">
        <v>14715.6415988833</v>
      </c>
      <c r="AX612">
        <v>14470.7845497666</v>
      </c>
      <c r="AY612">
        <v>14225.927500649899</v>
      </c>
      <c r="AZ612">
        <v>14067.495500270899</v>
      </c>
      <c r="BA612">
        <v>13910.8279330892</v>
      </c>
      <c r="BB612">
        <v>13755.905148879299</v>
      </c>
      <c r="BC612">
        <v>13602.707716257701</v>
      </c>
      <c r="BD612">
        <v>13451.2164202449</v>
      </c>
      <c r="BE612">
        <v>13301.412259855801</v>
      </c>
      <c r="BF612">
        <v>13153.276445716499</v>
      </c>
      <c r="BG612">
        <v>13006.7903977075</v>
      </c>
      <c r="BH612">
        <v>12861.935742633201</v>
      </c>
      <c r="BI612">
        <v>12718.694311917399</v>
      </c>
      <c r="BJ612">
        <v>12577.048139324799</v>
      </c>
      <c r="BK612">
        <v>12436.979458707299</v>
      </c>
      <c r="BL612">
        <v>12298.470701775601</v>
      </c>
      <c r="BM612">
        <v>12161.504495895801</v>
      </c>
      <c r="BN612">
        <v>12026.063661910401</v>
      </c>
      <c r="BO612">
        <v>11892.1312119837</v>
      </c>
      <c r="BP612">
        <v>11759.6903474708</v>
      </c>
      <c r="BQ612">
        <v>11628.7244568107</v>
      </c>
      <c r="BR612">
        <v>11499.217113443099</v>
      </c>
      <c r="BS612">
        <v>11371.1520737477</v>
      </c>
      <c r="BT612">
        <v>11244.5132750067</v>
      </c>
      <c r="BU612">
        <v>11119.2848333908</v>
      </c>
      <c r="BV612">
        <v>10995.4510419661</v>
      </c>
      <c r="BW612">
        <v>10872.9963687247</v>
      </c>
      <c r="BX612">
        <v>10751.9054546361</v>
      </c>
      <c r="BY612">
        <v>10632.1631117213</v>
      </c>
      <c r="BZ612">
        <v>10513.7543211473</v>
      </c>
      <c r="CA612">
        <v>10396.6642313435</v>
      </c>
      <c r="CB612">
        <v>10280.878156139201</v>
      </c>
      <c r="CC612">
        <v>10166.3815729213</v>
      </c>
      <c r="CD612" s="8" t="b">
        <f>IF(ISNUMBER(VLOOKUP(A612,profiles_2021!A:A,1,FALSE)),TRUE,FALSE)</f>
        <v>0</v>
      </c>
      <c r="CE612" t="str">
        <f>INDEX('C5 - Emissions methodology 2018'!$A$2:$K$2628,MATCH($A612,'C5 - Emissions methodology 2018'!$A$2:$A$2628,0),MATCH(CE$1,'C5 - Emissions methodology 2018'!$A$1:$K$1,0))</f>
        <v>Services</v>
      </c>
    </row>
  </sheetData>
  <autoFilter ref="A1:CE612" xr:uid="{17F3487D-77D9-4BBA-AAC0-69D52CEFC717}">
    <filterColumn colId="81">
      <filters>
        <filter val="TRU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C37BD-8C34-4EE2-8012-B87C4FA1C7C4}">
  <sheetPr codeName="Sheet4"/>
  <dimension ref="A1:CE1303"/>
  <sheetViews>
    <sheetView workbookViewId="0">
      <pane xSplit="2" ySplit="1" topLeftCell="AI2" activePane="bottomRight" state="frozen"/>
      <selection pane="topRight" activeCell="C1" sqref="C1"/>
      <selection pane="bottomLeft" activeCell="A2" sqref="A2"/>
      <selection pane="bottomRight" activeCell="AI32" sqref="AI32"/>
    </sheetView>
  </sheetViews>
  <sheetFormatPr defaultRowHeight="15" x14ac:dyDescent="0.25"/>
  <cols>
    <col min="1" max="1" width="10.5703125" bestFit="1" customWidth="1"/>
    <col min="2" max="2" width="53.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21" width="10" bestFit="1" customWidth="1"/>
    <col min="22" max="26" width="12" bestFit="1" customWidth="1"/>
    <col min="27" max="27" width="11" bestFit="1" customWidth="1"/>
    <col min="28" max="81" width="12" bestFit="1" customWidth="1"/>
    <col min="82" max="82" width="9.140625" style="8"/>
    <col min="83" max="83" width="15.7109375" bestFit="1" customWidth="1"/>
  </cols>
  <sheetData>
    <row r="1" spans="1:83" s="7" customFormat="1" x14ac:dyDescent="0.25">
      <c r="A1" s="7" t="s">
        <v>0</v>
      </c>
      <c r="B1" s="7" t="s">
        <v>1</v>
      </c>
      <c r="C1" s="7" t="s">
        <v>2</v>
      </c>
      <c r="D1" s="7" t="s">
        <v>3</v>
      </c>
      <c r="E1" s="7" t="s">
        <v>4</v>
      </c>
      <c r="F1" s="7" t="s">
        <v>5</v>
      </c>
      <c r="G1" s="7" t="s">
        <v>6</v>
      </c>
      <c r="H1" s="7" t="s">
        <v>7</v>
      </c>
      <c r="I1" s="7" t="s">
        <v>8</v>
      </c>
      <c r="J1" s="7" t="s">
        <v>9</v>
      </c>
      <c r="K1" s="7" t="s">
        <v>10</v>
      </c>
      <c r="L1" s="7" t="s">
        <v>18</v>
      </c>
      <c r="M1" s="7" t="s">
        <v>12</v>
      </c>
      <c r="N1" s="7" t="s">
        <v>13</v>
      </c>
      <c r="O1" s="7" t="s">
        <v>11</v>
      </c>
      <c r="P1" s="7" t="s">
        <v>14</v>
      </c>
      <c r="Q1" s="7" t="s">
        <v>15</v>
      </c>
      <c r="R1" s="7" t="s">
        <v>16</v>
      </c>
      <c r="S1" s="7" t="s">
        <v>17</v>
      </c>
      <c r="T1" s="7" t="s">
        <v>19</v>
      </c>
      <c r="U1" s="7">
        <v>1990</v>
      </c>
      <c r="V1" s="7">
        <v>1991</v>
      </c>
      <c r="W1" s="7">
        <v>1992</v>
      </c>
      <c r="X1" s="7">
        <v>1993</v>
      </c>
      <c r="Y1" s="7">
        <v>1994</v>
      </c>
      <c r="Z1" s="7">
        <v>1995</v>
      </c>
      <c r="AA1" s="7">
        <v>1996</v>
      </c>
      <c r="AB1" s="7">
        <v>1997</v>
      </c>
      <c r="AC1" s="7">
        <v>1998</v>
      </c>
      <c r="AD1" s="7">
        <v>1999</v>
      </c>
      <c r="AE1" s="7">
        <v>2000</v>
      </c>
      <c r="AF1" s="7">
        <v>2001</v>
      </c>
      <c r="AG1" s="7">
        <v>2002</v>
      </c>
      <c r="AH1" s="7">
        <v>2003</v>
      </c>
      <c r="AI1" s="7">
        <v>2004</v>
      </c>
      <c r="AJ1" s="7">
        <v>2005</v>
      </c>
      <c r="AK1" s="7">
        <v>2006</v>
      </c>
      <c r="AL1" s="7">
        <v>2007</v>
      </c>
      <c r="AM1" s="7">
        <v>2008</v>
      </c>
      <c r="AN1" s="7">
        <v>2009</v>
      </c>
      <c r="AO1" s="7">
        <v>2010</v>
      </c>
      <c r="AP1" s="7">
        <v>2011</v>
      </c>
      <c r="AQ1" s="7">
        <v>2012</v>
      </c>
      <c r="AR1" s="7">
        <v>2013</v>
      </c>
      <c r="AS1" s="7">
        <v>2014</v>
      </c>
      <c r="AT1" s="7">
        <v>2015</v>
      </c>
      <c r="AU1" s="7">
        <v>2016</v>
      </c>
      <c r="AV1" s="7">
        <v>2017</v>
      </c>
      <c r="AW1" s="7">
        <v>2018</v>
      </c>
      <c r="AX1" s="7">
        <v>2019</v>
      </c>
      <c r="AY1" s="7">
        <v>2020</v>
      </c>
      <c r="AZ1" s="7">
        <v>2021</v>
      </c>
      <c r="BA1" s="7">
        <v>2022</v>
      </c>
      <c r="BB1" s="7">
        <v>2023</v>
      </c>
      <c r="BC1" s="7">
        <v>2024</v>
      </c>
      <c r="BD1" s="7">
        <v>2025</v>
      </c>
      <c r="BE1" s="7">
        <v>2026</v>
      </c>
      <c r="BF1" s="7">
        <v>2027</v>
      </c>
      <c r="BG1" s="7">
        <v>2028</v>
      </c>
      <c r="BH1" s="7">
        <v>2029</v>
      </c>
      <c r="BI1" s="7">
        <v>2030</v>
      </c>
      <c r="BJ1" s="7">
        <v>2031</v>
      </c>
      <c r="BK1" s="7">
        <v>2032</v>
      </c>
      <c r="BL1" s="7">
        <v>2033</v>
      </c>
      <c r="BM1" s="7">
        <v>2034</v>
      </c>
      <c r="BN1" s="7">
        <v>2035</v>
      </c>
      <c r="BO1" s="7">
        <v>2036</v>
      </c>
      <c r="BP1" s="7">
        <v>2037</v>
      </c>
      <c r="BQ1" s="7">
        <v>2038</v>
      </c>
      <c r="BR1" s="7">
        <v>2039</v>
      </c>
      <c r="BS1" s="7">
        <v>2040</v>
      </c>
      <c r="BT1" s="7">
        <v>2041</v>
      </c>
      <c r="BU1" s="7">
        <v>2042</v>
      </c>
      <c r="BV1" s="7">
        <v>2043</v>
      </c>
      <c r="BW1" s="7">
        <v>2044</v>
      </c>
      <c r="BX1" s="7">
        <v>2045</v>
      </c>
      <c r="BY1" s="7">
        <v>2046</v>
      </c>
      <c r="BZ1" s="7">
        <v>2047</v>
      </c>
      <c r="CA1" s="7">
        <v>2048</v>
      </c>
      <c r="CB1" s="7">
        <v>2049</v>
      </c>
      <c r="CC1" s="7">
        <v>2050</v>
      </c>
      <c r="CD1" s="9" t="s">
        <v>1714</v>
      </c>
      <c r="CE1" s="3" t="s">
        <v>3109</v>
      </c>
    </row>
    <row r="2" spans="1:83" x14ac:dyDescent="0.25">
      <c r="A2">
        <v>847157</v>
      </c>
      <c r="B2" t="s">
        <v>689</v>
      </c>
      <c r="C2" t="s">
        <v>84</v>
      </c>
      <c r="D2">
        <v>2019</v>
      </c>
      <c r="E2" t="s">
        <v>44</v>
      </c>
      <c r="F2" t="s">
        <v>33</v>
      </c>
      <c r="G2">
        <v>2019</v>
      </c>
      <c r="H2">
        <v>2577.09744</v>
      </c>
      <c r="I2">
        <v>95.4</v>
      </c>
      <c r="J2">
        <v>2025</v>
      </c>
      <c r="K2">
        <v>100</v>
      </c>
      <c r="L2">
        <v>0</v>
      </c>
      <c r="M2">
        <v>2020</v>
      </c>
      <c r="N2">
        <v>2285.1925200000001</v>
      </c>
      <c r="O2">
        <v>11.3272154499384</v>
      </c>
      <c r="P2" t="s">
        <v>24</v>
      </c>
      <c r="Q2">
        <v>3.2718051481857802</v>
      </c>
      <c r="R2">
        <v>1</v>
      </c>
      <c r="S2" t="s">
        <v>25</v>
      </c>
      <c r="T2">
        <v>-1.11368485725649E-2</v>
      </c>
      <c r="AX2">
        <v>2577.09744</v>
      </c>
      <c r="AY2">
        <v>2285.1925200000001</v>
      </c>
      <c r="AZ2">
        <v>1828.154016</v>
      </c>
      <c r="BA2">
        <v>1371.1155120000001</v>
      </c>
      <c r="BB2">
        <v>914.07700799999998</v>
      </c>
      <c r="BC2">
        <v>457.03850399999902</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s="8" t="b">
        <f>IF(ISNUMBER(VLOOKUP(A2,profiles_2018!A:A,1,FALSE)),TRUE,FALSE)</f>
        <v>0</v>
      </c>
      <c r="CE2" t="str">
        <f>INDEX('C5 - Emissions methodology 2021'!$A$2:$I$5911,MATCH($A2,'C5 - Emissions methodology 2021'!$A$2:$A$5911,0),MATCH(CE$1,'C5 - Emissions methodology 2021'!$A$1:$I$1,0))</f>
        <v>Services</v>
      </c>
    </row>
    <row r="3" spans="1:83" x14ac:dyDescent="0.25">
      <c r="A3">
        <v>285</v>
      </c>
      <c r="B3" t="s">
        <v>26</v>
      </c>
      <c r="C3" t="s">
        <v>27</v>
      </c>
      <c r="D3">
        <v>2021</v>
      </c>
      <c r="E3" t="s">
        <v>690</v>
      </c>
      <c r="F3" t="s">
        <v>23</v>
      </c>
      <c r="G3">
        <v>2019</v>
      </c>
      <c r="H3">
        <v>5370000</v>
      </c>
      <c r="I3">
        <v>100</v>
      </c>
      <c r="J3">
        <v>2030</v>
      </c>
      <c r="K3">
        <v>50</v>
      </c>
      <c r="L3">
        <v>2685000</v>
      </c>
      <c r="M3">
        <v>2020</v>
      </c>
      <c r="N3">
        <v>4850000</v>
      </c>
      <c r="O3">
        <v>19.366852886406001</v>
      </c>
      <c r="P3" t="s">
        <v>24</v>
      </c>
      <c r="Q3">
        <v>3.1507809024390201</v>
      </c>
      <c r="R3">
        <v>1</v>
      </c>
      <c r="S3" t="s">
        <v>25</v>
      </c>
      <c r="T3">
        <v>-1.11368485725649E-2</v>
      </c>
      <c r="AX3">
        <v>5370000</v>
      </c>
      <c r="AY3">
        <v>4850000</v>
      </c>
      <c r="AZ3">
        <v>4633500</v>
      </c>
      <c r="BA3">
        <v>4417000</v>
      </c>
      <c r="BB3">
        <v>4200500</v>
      </c>
      <c r="BC3">
        <v>3984000</v>
      </c>
      <c r="BD3">
        <v>3767500</v>
      </c>
      <c r="BE3">
        <v>3551000</v>
      </c>
      <c r="BF3">
        <v>3334500</v>
      </c>
      <c r="BG3">
        <v>3118000</v>
      </c>
      <c r="BH3">
        <v>2901500</v>
      </c>
      <c r="BI3">
        <v>2685000</v>
      </c>
      <c r="BJ3">
        <v>2655097.5615826598</v>
      </c>
      <c r="BK3">
        <v>2625528.1420939299</v>
      </c>
      <c r="BL3">
        <v>2596288.0327524198</v>
      </c>
      <c r="BM3">
        <v>2567373.5660808901</v>
      </c>
      <c r="BN3">
        <v>2538781.1154462402</v>
      </c>
      <c r="BO3">
        <v>2510507.09460463</v>
      </c>
      <c r="BP3">
        <v>2482547.9572516698</v>
      </c>
      <c r="BQ3">
        <v>2454900.19657763</v>
      </c>
      <c r="BR3">
        <v>2427560.3448275798</v>
      </c>
      <c r="BS3">
        <v>2400524.97286647</v>
      </c>
      <c r="BT3">
        <v>2373790.6897490001</v>
      </c>
      <c r="BU3">
        <v>2347354.1422942998</v>
      </c>
      <c r="BV3">
        <v>2321212.0146653899</v>
      </c>
      <c r="BW3">
        <v>2295361.0279532401</v>
      </c>
      <c r="BX3">
        <v>2269797.93976556</v>
      </c>
      <c r="BY3">
        <v>2244519.5438200701</v>
      </c>
      <c r="BZ3">
        <v>2219522.6695423801</v>
      </c>
      <c r="CA3">
        <v>2194804.18166831</v>
      </c>
      <c r="CB3">
        <v>2170360.9798506401</v>
      </c>
      <c r="CC3">
        <v>2146189.9982702401</v>
      </c>
      <c r="CD3" s="8" t="b">
        <f>IF(ISNUMBER(VLOOKUP(A3,profiles_2018!A:A,1,FALSE)),TRUE,FALSE)</f>
        <v>1</v>
      </c>
      <c r="CE3" t="str">
        <f>INDEX('C5 - Emissions methodology 2021'!$A$2:$I$5911,MATCH($A3,'C5 - Emissions methodology 2021'!$A$2:$A$5911,0),MATCH(CE$1,'C5 - Emissions methodology 2021'!$A$1:$I$1,0))</f>
        <v>Materials</v>
      </c>
    </row>
    <row r="4" spans="1:83" x14ac:dyDescent="0.25">
      <c r="A4">
        <v>1535</v>
      </c>
      <c r="B4" t="s">
        <v>29</v>
      </c>
      <c r="C4" t="s">
        <v>21</v>
      </c>
      <c r="D4">
        <v>2016</v>
      </c>
      <c r="E4" t="s">
        <v>28</v>
      </c>
      <c r="F4" t="s">
        <v>23</v>
      </c>
      <c r="G4">
        <v>2015</v>
      </c>
      <c r="H4">
        <v>17522</v>
      </c>
      <c r="I4">
        <v>100</v>
      </c>
      <c r="J4">
        <v>2025</v>
      </c>
      <c r="K4">
        <v>40</v>
      </c>
      <c r="L4">
        <v>10513.2</v>
      </c>
      <c r="M4">
        <v>2020</v>
      </c>
      <c r="N4">
        <v>10320</v>
      </c>
      <c r="O4">
        <v>102.756534642164</v>
      </c>
      <c r="P4" t="s">
        <v>691</v>
      </c>
      <c r="Q4">
        <v>3.0478066302487798</v>
      </c>
      <c r="R4">
        <v>1</v>
      </c>
      <c r="S4" t="s">
        <v>25</v>
      </c>
      <c r="T4">
        <v>-1.11368485725649E-2</v>
      </c>
      <c r="AT4">
        <v>17522</v>
      </c>
      <c r="AU4">
        <v>16081.6</v>
      </c>
      <c r="AV4">
        <v>14641.2</v>
      </c>
      <c r="AW4">
        <v>13200.8</v>
      </c>
      <c r="AX4">
        <v>11760.4</v>
      </c>
      <c r="AY4">
        <v>10320</v>
      </c>
      <c r="AZ4">
        <v>10358.64</v>
      </c>
      <c r="BA4">
        <v>10397.280000000001</v>
      </c>
      <c r="BB4">
        <v>10435.92</v>
      </c>
      <c r="BC4">
        <v>10474.56</v>
      </c>
      <c r="BD4">
        <v>10513.2</v>
      </c>
      <c r="BE4">
        <v>10396.1160835869</v>
      </c>
      <c r="BF4">
        <v>10280.3361130211</v>
      </c>
      <c r="BG4">
        <v>10165.8455664554</v>
      </c>
      <c r="BH4">
        <v>10052.6300837697</v>
      </c>
      <c r="BI4">
        <v>9940.6754647707494</v>
      </c>
      <c r="BJ4">
        <v>9829.9676674105904</v>
      </c>
      <c r="BK4">
        <v>9720.4928060254297</v>
      </c>
      <c r="BL4">
        <v>9612.2371495940206</v>
      </c>
      <c r="BM4">
        <v>9505.1871200154092</v>
      </c>
      <c r="BN4">
        <v>9399.3292904058999</v>
      </c>
      <c r="BO4">
        <v>9294.6503834149808</v>
      </c>
      <c r="BP4">
        <v>9191.1372695599493</v>
      </c>
      <c r="BQ4">
        <v>9088.7769655791999</v>
      </c>
      <c r="BR4">
        <v>8987.5566328037294</v>
      </c>
      <c r="BS4">
        <v>8887.4635755468407</v>
      </c>
      <c r="BT4">
        <v>8788.4852395117905</v>
      </c>
      <c r="BU4">
        <v>8690.6092102171297</v>
      </c>
      <c r="BV4">
        <v>8593.8232114395996</v>
      </c>
      <c r="BW4">
        <v>8498.1151036743995</v>
      </c>
      <c r="BX4">
        <v>8403.4728826125502</v>
      </c>
      <c r="BY4">
        <v>8309.8846776352402</v>
      </c>
      <c r="BZ4">
        <v>8217.3387503249396</v>
      </c>
      <c r="CA4">
        <v>8125.8234929931004</v>
      </c>
      <c r="CB4">
        <v>8035.3274272242497</v>
      </c>
      <c r="CC4">
        <v>7945.8392024362702</v>
      </c>
      <c r="CD4" s="8" t="b">
        <f>IF(ISNUMBER(VLOOKUP(A4,profiles_2018!A:A,1,FALSE)),TRUE,FALSE)</f>
        <v>1</v>
      </c>
      <c r="CE4" t="str">
        <f>INDEX('C5 - Emissions methodology 2021'!$A$2:$I$5911,MATCH($A4,'C5 - Emissions methodology 2021'!$A$2:$A$5911,0),MATCH(CE$1,'C5 - Emissions methodology 2021'!$A$1:$I$1,0))</f>
        <v>Food, beverage &amp; agriculture</v>
      </c>
    </row>
    <row r="5" spans="1:83" x14ac:dyDescent="0.25">
      <c r="A5">
        <v>276</v>
      </c>
      <c r="B5" t="s">
        <v>692</v>
      </c>
      <c r="C5" t="s">
        <v>165</v>
      </c>
      <c r="D5">
        <v>2018</v>
      </c>
      <c r="E5" t="s">
        <v>49</v>
      </c>
      <c r="F5" t="s">
        <v>50</v>
      </c>
      <c r="G5">
        <v>2008</v>
      </c>
      <c r="H5">
        <v>38452000</v>
      </c>
      <c r="I5">
        <v>100</v>
      </c>
      <c r="J5">
        <v>2050</v>
      </c>
      <c r="K5">
        <v>100</v>
      </c>
      <c r="L5">
        <v>0</v>
      </c>
      <c r="M5">
        <v>2020</v>
      </c>
      <c r="N5">
        <v>33902000</v>
      </c>
      <c r="O5">
        <v>-9.3325524986906707</v>
      </c>
      <c r="P5" t="s">
        <v>24</v>
      </c>
      <c r="Q5">
        <v>3.3329436876999998</v>
      </c>
      <c r="R5">
        <v>1</v>
      </c>
      <c r="S5" t="s">
        <v>25</v>
      </c>
      <c r="T5">
        <v>-1.11368485725649E-2</v>
      </c>
      <c r="AM5">
        <v>38452000</v>
      </c>
      <c r="AN5">
        <v>38072833.333333299</v>
      </c>
      <c r="AO5">
        <v>37693666.666666597</v>
      </c>
      <c r="AP5">
        <v>37314500</v>
      </c>
      <c r="AQ5">
        <v>36935333.333333299</v>
      </c>
      <c r="AR5">
        <v>36556166.666666597</v>
      </c>
      <c r="AS5">
        <v>36177000</v>
      </c>
      <c r="AT5">
        <v>35797833.333333299</v>
      </c>
      <c r="AU5">
        <v>35418666.666666597</v>
      </c>
      <c r="AV5">
        <v>35039500</v>
      </c>
      <c r="AW5">
        <v>34660333.333333299</v>
      </c>
      <c r="AX5">
        <v>34281166.666666597</v>
      </c>
      <c r="AY5">
        <v>33902000</v>
      </c>
      <c r="AZ5">
        <v>32771933.333333299</v>
      </c>
      <c r="BA5">
        <v>31641866.666666601</v>
      </c>
      <c r="BB5">
        <v>30511800</v>
      </c>
      <c r="BC5">
        <v>29381733.333333299</v>
      </c>
      <c r="BD5">
        <v>28251666.666666601</v>
      </c>
      <c r="BE5">
        <v>27121600</v>
      </c>
      <c r="BF5">
        <v>25991533.333333299</v>
      </c>
      <c r="BG5">
        <v>24861466.666666601</v>
      </c>
      <c r="BH5">
        <v>23731400</v>
      </c>
      <c r="BI5">
        <v>22601333.333333299</v>
      </c>
      <c r="BJ5">
        <v>21471266.666666601</v>
      </c>
      <c r="BK5">
        <v>20341200</v>
      </c>
      <c r="BL5">
        <v>19211133.333333299</v>
      </c>
      <c r="BM5">
        <v>18081066.666666601</v>
      </c>
      <c r="BN5">
        <v>16951000</v>
      </c>
      <c r="BO5">
        <v>15820933.3333333</v>
      </c>
      <c r="BP5">
        <v>14690866.666666601</v>
      </c>
      <c r="BQ5">
        <v>13560800</v>
      </c>
      <c r="BR5">
        <v>12430733.3333333</v>
      </c>
      <c r="BS5">
        <v>11300666.666666601</v>
      </c>
      <c r="BT5">
        <v>10170600</v>
      </c>
      <c r="BU5">
        <v>9040533.3333333302</v>
      </c>
      <c r="BV5">
        <v>7910466.6666666605</v>
      </c>
      <c r="BW5">
        <v>6780400</v>
      </c>
      <c r="BX5">
        <v>5650333.3333333302</v>
      </c>
      <c r="BY5">
        <v>4520266.6666666605</v>
      </c>
      <c r="BZ5">
        <v>3390200</v>
      </c>
      <c r="CA5">
        <v>2260133.3333333302</v>
      </c>
      <c r="CB5">
        <v>1130066.66666666</v>
      </c>
      <c r="CC5">
        <v>0</v>
      </c>
      <c r="CD5" s="8" t="b">
        <f>IF(ISNUMBER(VLOOKUP(A5,profiles_2018!A:A,1,FALSE)),TRUE,FALSE)</f>
        <v>0</v>
      </c>
      <c r="CE5" t="str">
        <f>INDEX('C5 - Emissions methodology 2021'!$A$2:$I$5911,MATCH($A5,'C5 - Emissions methodology 2021'!$A$2:$A$5911,0),MATCH(CE$1,'C5 - Emissions methodology 2021'!$A$1:$I$1,0))</f>
        <v>Transportation services</v>
      </c>
    </row>
    <row r="6" spans="1:83" x14ac:dyDescent="0.25">
      <c r="A6">
        <v>97</v>
      </c>
      <c r="B6" t="s">
        <v>30</v>
      </c>
      <c r="C6" t="s">
        <v>31</v>
      </c>
      <c r="D6">
        <v>2013</v>
      </c>
      <c r="E6" t="s">
        <v>32</v>
      </c>
      <c r="F6" t="s">
        <v>33</v>
      </c>
      <c r="G6">
        <v>2015</v>
      </c>
      <c r="H6">
        <v>2786.08</v>
      </c>
      <c r="I6">
        <v>88</v>
      </c>
      <c r="J6">
        <v>2022</v>
      </c>
      <c r="K6">
        <v>100</v>
      </c>
      <c r="L6">
        <v>0</v>
      </c>
      <c r="M6">
        <v>2020</v>
      </c>
      <c r="N6">
        <v>557.04</v>
      </c>
      <c r="O6">
        <v>98.410280086180407</v>
      </c>
      <c r="P6" t="s">
        <v>24</v>
      </c>
      <c r="Q6">
        <v>3.1963417883146299</v>
      </c>
      <c r="R6">
        <v>1</v>
      </c>
      <c r="S6" t="s">
        <v>25</v>
      </c>
      <c r="T6">
        <v>-1.11368485725649E-2</v>
      </c>
      <c r="AT6">
        <v>2786.08</v>
      </c>
      <c r="AU6">
        <v>2340.2719999999999</v>
      </c>
      <c r="AV6">
        <v>1894.4639999999999</v>
      </c>
      <c r="AW6">
        <v>1448.6559999999999</v>
      </c>
      <c r="AX6">
        <v>1002.848</v>
      </c>
      <c r="AY6">
        <v>557.04</v>
      </c>
      <c r="AZ6">
        <v>278.52</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s="8" t="b">
        <f>IF(ISNUMBER(VLOOKUP(A6,profiles_2018!A:A,1,FALSE)),TRUE,FALSE)</f>
        <v>1</v>
      </c>
      <c r="CE6" t="str">
        <f>INDEX('C5 - Emissions methodology 2021'!$A$2:$I$5911,MATCH($A6,'C5 - Emissions methodology 2021'!$A$2:$A$5911,0),MATCH(CE$1,'C5 - Emissions methodology 2021'!$A$1:$I$1,0))</f>
        <v>Services</v>
      </c>
    </row>
    <row r="7" spans="1:83" x14ac:dyDescent="0.25">
      <c r="A7">
        <v>64</v>
      </c>
      <c r="B7" t="s">
        <v>693</v>
      </c>
      <c r="C7" t="s">
        <v>27</v>
      </c>
      <c r="D7">
        <v>2020</v>
      </c>
      <c r="E7" t="s">
        <v>690</v>
      </c>
      <c r="F7" t="s">
        <v>23</v>
      </c>
      <c r="G7">
        <v>2018</v>
      </c>
      <c r="H7">
        <v>980000</v>
      </c>
      <c r="I7">
        <v>100</v>
      </c>
      <c r="J7">
        <v>2030</v>
      </c>
      <c r="K7">
        <v>30</v>
      </c>
      <c r="L7">
        <v>686000</v>
      </c>
      <c r="M7">
        <v>2020</v>
      </c>
      <c r="N7">
        <v>906000</v>
      </c>
      <c r="O7">
        <v>25.170068027210899</v>
      </c>
      <c r="P7" t="s">
        <v>45</v>
      </c>
      <c r="Q7">
        <v>2.9503419024390198</v>
      </c>
      <c r="R7">
        <v>1</v>
      </c>
      <c r="S7" t="s">
        <v>25</v>
      </c>
      <c r="T7">
        <v>-1.11368485725649E-2</v>
      </c>
      <c r="AW7">
        <v>980000</v>
      </c>
      <c r="AX7">
        <v>943000</v>
      </c>
      <c r="AY7">
        <v>906000</v>
      </c>
      <c r="AZ7">
        <v>884000</v>
      </c>
      <c r="BA7">
        <v>862000</v>
      </c>
      <c r="BB7">
        <v>840000</v>
      </c>
      <c r="BC7">
        <v>818000</v>
      </c>
      <c r="BD7">
        <v>796000</v>
      </c>
      <c r="BE7">
        <v>774000</v>
      </c>
      <c r="BF7">
        <v>752000</v>
      </c>
      <c r="BG7">
        <v>730000</v>
      </c>
      <c r="BH7">
        <v>708000</v>
      </c>
      <c r="BI7">
        <v>686000</v>
      </c>
      <c r="BJ7">
        <v>678360.12187922001</v>
      </c>
      <c r="BK7">
        <v>670805.32792418497</v>
      </c>
      <c r="BL7">
        <v>663334.67056542297</v>
      </c>
      <c r="BM7">
        <v>655947.21278640395</v>
      </c>
      <c r="BN7">
        <v>648642.02800600603</v>
      </c>
      <c r="BO7">
        <v>641418.19996230095</v>
      </c>
      <c r="BP7">
        <v>634274.82259763405</v>
      </c>
      <c r="BQ7">
        <v>627210.99994497397</v>
      </c>
      <c r="BR7">
        <v>620225.84601553902</v>
      </c>
      <c r="BS7">
        <v>613318.48468767304</v>
      </c>
      <c r="BT7">
        <v>606488.04959695204</v>
      </c>
      <c r="BU7">
        <v>599733.68402752001</v>
      </c>
      <c r="BV7">
        <v>593054.54080463899</v>
      </c>
      <c r="BW7">
        <v>586449.782188426</v>
      </c>
      <c r="BX7">
        <v>579918.57976878004</v>
      </c>
      <c r="BY7">
        <v>573460.11436147802</v>
      </c>
      <c r="BZ7">
        <v>567073.57590542897</v>
      </c>
      <c r="CA7">
        <v>560758.16336106695</v>
      </c>
      <c r="CB7">
        <v>554513.084609885</v>
      </c>
      <c r="CC7">
        <v>548337.55635507905</v>
      </c>
      <c r="CD7" s="8" t="b">
        <f>IF(ISNUMBER(VLOOKUP(A7,profiles_2018!A:A,1,FALSE)),TRUE,FALSE)</f>
        <v>0</v>
      </c>
      <c r="CE7" t="str">
        <f>INDEX('C5 - Emissions methodology 2021'!$A$2:$I$5911,MATCH($A7,'C5 - Emissions methodology 2021'!$A$2:$A$5911,0),MATCH(CE$1,'C5 - Emissions methodology 2021'!$A$1:$I$1,0))</f>
        <v>Biotech, health care &amp; pharma</v>
      </c>
    </row>
    <row r="8" spans="1:83" x14ac:dyDescent="0.25">
      <c r="A8">
        <v>32498</v>
      </c>
      <c r="B8" t="s">
        <v>694</v>
      </c>
      <c r="C8" t="s">
        <v>36</v>
      </c>
      <c r="D8">
        <v>2018</v>
      </c>
      <c r="E8" t="s">
        <v>44</v>
      </c>
      <c r="F8" t="s">
        <v>33</v>
      </c>
      <c r="G8">
        <v>2017</v>
      </c>
      <c r="H8">
        <v>315283</v>
      </c>
      <c r="I8">
        <v>100</v>
      </c>
      <c r="J8">
        <v>2023</v>
      </c>
      <c r="K8">
        <v>5</v>
      </c>
      <c r="L8">
        <v>299518.84999999998</v>
      </c>
      <c r="M8">
        <v>2020</v>
      </c>
      <c r="N8">
        <v>230154.45499999999</v>
      </c>
      <c r="O8">
        <v>276.93503909438198</v>
      </c>
      <c r="P8" t="s">
        <v>691</v>
      </c>
      <c r="Q8">
        <v>2.3670363312926801</v>
      </c>
      <c r="R8">
        <v>1</v>
      </c>
      <c r="S8" t="s">
        <v>25</v>
      </c>
      <c r="T8">
        <v>-1.11368485725649E-2</v>
      </c>
      <c r="AV8">
        <v>315283</v>
      </c>
      <c r="AW8">
        <v>286906.81833333301</v>
      </c>
      <c r="AX8">
        <v>258530.63666666599</v>
      </c>
      <c r="AY8">
        <v>230154.45499999999</v>
      </c>
      <c r="AZ8">
        <v>253275.92</v>
      </c>
      <c r="BA8">
        <v>276397.38500000001</v>
      </c>
      <c r="BB8">
        <v>299518.84999999998</v>
      </c>
      <c r="BC8">
        <v>296183.15392292099</v>
      </c>
      <c r="BD8">
        <v>292884.60698793601</v>
      </c>
      <c r="BE8">
        <v>289622.79547067703</v>
      </c>
      <c r="BF8">
        <v>286397.310254357</v>
      </c>
      <c r="BG8">
        <v>283207.746778464</v>
      </c>
      <c r="BH8">
        <v>280053.704988015</v>
      </c>
      <c r="BI8">
        <v>276934.78928337799</v>
      </c>
      <c r="BJ8">
        <v>273850.608470654</v>
      </c>
      <c r="BK8">
        <v>270800.77571261098</v>
      </c>
      <c r="BL8">
        <v>267784.90848016698</v>
      </c>
      <c r="BM8">
        <v>264802.62850440497</v>
      </c>
      <c r="BN8">
        <v>261853.561729134</v>
      </c>
      <c r="BO8">
        <v>258937.33826397001</v>
      </c>
      <c r="BP8">
        <v>256053.59233794099</v>
      </c>
      <c r="BQ8">
        <v>253201.962253612</v>
      </c>
      <c r="BR8">
        <v>250382.090341717</v>
      </c>
      <c r="BS8">
        <v>247593.62291629901</v>
      </c>
      <c r="BT8">
        <v>244836.21023034799</v>
      </c>
      <c r="BU8">
        <v>242109.50643193201</v>
      </c>
      <c r="BV8">
        <v>239413.16952082099</v>
      </c>
      <c r="BW8">
        <v>236746.86130558999</v>
      </c>
      <c r="BX8">
        <v>234110.247361199</v>
      </c>
      <c r="BY8">
        <v>231502.996987052</v>
      </c>
      <c r="BZ8">
        <v>228924.783165512</v>
      </c>
      <c r="CA8">
        <v>226375.28252089099</v>
      </c>
      <c r="CB8">
        <v>223854.17527888401</v>
      </c>
      <c r="CC8">
        <v>221361.145226466</v>
      </c>
      <c r="CD8" s="8" t="b">
        <f>IF(ISNUMBER(VLOOKUP(A8,profiles_2018!A:A,1,FALSE)),TRUE,FALSE)</f>
        <v>0</v>
      </c>
      <c r="CE8" t="str">
        <f>INDEX('C5 - Emissions methodology 2021'!$A$2:$I$5911,MATCH($A8,'C5 - Emissions methodology 2021'!$A$2:$A$5911,0),MATCH(CE$1,'C5 - Emissions methodology 2021'!$A$1:$I$1,0))</f>
        <v>Services</v>
      </c>
    </row>
    <row r="9" spans="1:83" x14ac:dyDescent="0.25">
      <c r="A9">
        <v>58</v>
      </c>
      <c r="B9" t="s">
        <v>695</v>
      </c>
      <c r="C9" t="s">
        <v>27</v>
      </c>
      <c r="D9">
        <v>2020</v>
      </c>
      <c r="E9" t="s">
        <v>88</v>
      </c>
      <c r="F9" t="s">
        <v>54</v>
      </c>
      <c r="G9">
        <v>2019</v>
      </c>
      <c r="H9">
        <v>52532</v>
      </c>
      <c r="I9">
        <v>100</v>
      </c>
      <c r="J9">
        <v>2030</v>
      </c>
      <c r="K9">
        <v>27.5</v>
      </c>
      <c r="L9">
        <v>38085.699999999997</v>
      </c>
      <c r="M9">
        <v>2020</v>
      </c>
      <c r="N9">
        <v>42640.73</v>
      </c>
      <c r="O9">
        <v>188.65294063697101</v>
      </c>
      <c r="P9" t="s">
        <v>24</v>
      </c>
      <c r="Q9">
        <v>3.2652532198390198</v>
      </c>
      <c r="R9">
        <v>1</v>
      </c>
      <c r="S9" t="s">
        <v>25</v>
      </c>
      <c r="T9">
        <v>-1.11368485725649E-2</v>
      </c>
      <c r="AX9">
        <v>52532</v>
      </c>
      <c r="AY9">
        <v>42640.73</v>
      </c>
      <c r="AZ9">
        <v>42185.226999999999</v>
      </c>
      <c r="BA9">
        <v>41729.724000000002</v>
      </c>
      <c r="BB9">
        <v>41274.220999999998</v>
      </c>
      <c r="BC9">
        <v>40818.718000000001</v>
      </c>
      <c r="BD9">
        <v>40363.214999999997</v>
      </c>
      <c r="BE9">
        <v>39907.712</v>
      </c>
      <c r="BF9">
        <v>39452.209000000003</v>
      </c>
      <c r="BG9">
        <v>38996.705999999998</v>
      </c>
      <c r="BH9">
        <v>38541.203000000001</v>
      </c>
      <c r="BI9">
        <v>38085.699999999997</v>
      </c>
      <c r="BJ9">
        <v>37661.5453263198</v>
      </c>
      <c r="BK9">
        <v>37242.1143990118</v>
      </c>
      <c r="BL9">
        <v>36827.354610427901</v>
      </c>
      <c r="BM9">
        <v>36417.213938803397</v>
      </c>
      <c r="BN9">
        <v>36011.640941732199</v>
      </c>
      <c r="BO9">
        <v>35610.584749714602</v>
      </c>
      <c r="BP9">
        <v>35213.995059776498</v>
      </c>
      <c r="BQ9">
        <v>34821.822129160697</v>
      </c>
      <c r="BR9">
        <v>34434.016769087502</v>
      </c>
      <c r="BS9">
        <v>34050.530338584998</v>
      </c>
      <c r="BT9">
        <v>33671.314738388603</v>
      </c>
      <c r="BU9">
        <v>33296.322404908002</v>
      </c>
      <c r="BV9">
        <v>32925.506304261296</v>
      </c>
      <c r="BW9">
        <v>32558.819926375701</v>
      </c>
      <c r="BX9">
        <v>32196.2172791542</v>
      </c>
      <c r="BY9">
        <v>31837.652882706901</v>
      </c>
      <c r="BZ9">
        <v>31483.0817636463</v>
      </c>
      <c r="CA9">
        <v>31132.459449446898</v>
      </c>
      <c r="CB9">
        <v>30785.741962866901</v>
      </c>
      <c r="CC9">
        <v>30442.885816432401</v>
      </c>
      <c r="CD9" s="8" t="b">
        <f>IF(ISNUMBER(VLOOKUP(A9,profiles_2018!A:A,1,FALSE)),TRUE,FALSE)</f>
        <v>0</v>
      </c>
      <c r="CE9" t="str">
        <f>INDEX('C5 - Emissions methodology 2021'!$A$2:$I$5911,MATCH($A9,'C5 - Emissions methodology 2021'!$A$2:$A$5911,0),MATCH(CE$1,'C5 - Emissions methodology 2021'!$A$1:$I$1,0))</f>
        <v>Services</v>
      </c>
    </row>
    <row r="10" spans="1:83" x14ac:dyDescent="0.25">
      <c r="A10">
        <v>134</v>
      </c>
      <c r="B10" t="s">
        <v>696</v>
      </c>
      <c r="C10" t="s">
        <v>697</v>
      </c>
      <c r="D10">
        <v>2020</v>
      </c>
      <c r="E10" t="s">
        <v>44</v>
      </c>
      <c r="F10" t="s">
        <v>33</v>
      </c>
      <c r="G10">
        <v>2020</v>
      </c>
      <c r="H10">
        <v>261724</v>
      </c>
      <c r="I10">
        <v>100</v>
      </c>
      <c r="J10">
        <v>2021</v>
      </c>
      <c r="K10">
        <v>10</v>
      </c>
      <c r="L10">
        <v>235551.6</v>
      </c>
      <c r="M10">
        <v>2020</v>
      </c>
      <c r="N10">
        <v>192695</v>
      </c>
      <c r="O10">
        <v>263.74730632269097</v>
      </c>
      <c r="P10" t="s">
        <v>691</v>
      </c>
      <c r="Q10">
        <v>2.4158798309365901</v>
      </c>
      <c r="R10">
        <v>1</v>
      </c>
      <c r="S10" t="s">
        <v>25</v>
      </c>
      <c r="T10">
        <v>-1.11368485725649E-2</v>
      </c>
      <c r="AY10">
        <v>192695</v>
      </c>
      <c r="AZ10">
        <v>235551.6</v>
      </c>
      <c r="BA10">
        <v>232928.29749977399</v>
      </c>
      <c r="BB10">
        <v>230334.21032225399</v>
      </c>
      <c r="BC10">
        <v>227769.01310081399</v>
      </c>
      <c r="BD10">
        <v>225232.38409238699</v>
      </c>
      <c r="BE10">
        <v>222724.00513711199</v>
      </c>
      <c r="BF10">
        <v>220243.56161842501</v>
      </c>
      <c r="BG10">
        <v>217790.742423599</v>
      </c>
      <c r="BH10">
        <v>215365.23990471999</v>
      </c>
      <c r="BI10">
        <v>212966.74984010699</v>
      </c>
      <c r="BJ10">
        <v>210594.97139614701</v>
      </c>
      <c r="BK10">
        <v>208249.607089564</v>
      </c>
      <c r="BL10">
        <v>205930.36275011199</v>
      </c>
      <c r="BM10">
        <v>203636.94748367</v>
      </c>
      <c r="BN10">
        <v>201369.073635765</v>
      </c>
      <c r="BO10">
        <v>199126.456755486</v>
      </c>
      <c r="BP10">
        <v>196908.81555980901</v>
      </c>
      <c r="BQ10">
        <v>194715.87189831599</v>
      </c>
      <c r="BR10">
        <v>192547.35071830999</v>
      </c>
      <c r="BS10">
        <v>190402.98003031101</v>
      </c>
      <c r="BT10">
        <v>188282.49087394899</v>
      </c>
      <c r="BU10">
        <v>186185.61728422</v>
      </c>
      <c r="BV10">
        <v>184112.09625813601</v>
      </c>
      <c r="BW10">
        <v>182061.667721732</v>
      </c>
      <c r="BX10">
        <v>180034.07449744601</v>
      </c>
      <c r="BY10">
        <v>178029.06227186599</v>
      </c>
      <c r="BZ10">
        <v>176046.37956382899</v>
      </c>
      <c r="CA10">
        <v>174085.77769287801</v>
      </c>
      <c r="CB10">
        <v>172147.010748075</v>
      </c>
      <c r="CC10">
        <v>170229.835557154</v>
      </c>
      <c r="CD10" s="8" t="b">
        <f>IF(ISNUMBER(VLOOKUP(A10,profiles_2018!A:A,1,FALSE)),TRUE,FALSE)</f>
        <v>0</v>
      </c>
      <c r="CE10" t="str">
        <f>INDEX('C5 - Emissions methodology 2021'!$A$2:$I$5911,MATCH($A10,'C5 - Emissions methodology 2021'!$A$2:$A$5911,0),MATCH(CE$1,'C5 - Emissions methodology 2021'!$A$1:$I$1,0))</f>
        <v>Infrastructure</v>
      </c>
    </row>
    <row r="11" spans="1:83" x14ac:dyDescent="0.25">
      <c r="A11">
        <v>17604</v>
      </c>
      <c r="B11" t="s">
        <v>698</v>
      </c>
      <c r="C11" t="s">
        <v>21</v>
      </c>
      <c r="D11">
        <v>2021</v>
      </c>
      <c r="E11" t="s">
        <v>88</v>
      </c>
      <c r="F11" t="s">
        <v>54</v>
      </c>
      <c r="G11">
        <v>2018</v>
      </c>
      <c r="H11">
        <v>9736</v>
      </c>
      <c r="I11">
        <v>100</v>
      </c>
      <c r="J11">
        <v>2025</v>
      </c>
      <c r="K11">
        <v>50</v>
      </c>
      <c r="L11">
        <v>4868</v>
      </c>
      <c r="M11">
        <v>2020</v>
      </c>
      <c r="N11">
        <v>4389</v>
      </c>
      <c r="O11">
        <v>110.404121919424</v>
      </c>
      <c r="P11" t="s">
        <v>24</v>
      </c>
      <c r="Q11">
        <v>3.4878080998487802</v>
      </c>
      <c r="R11">
        <v>1</v>
      </c>
      <c r="S11" t="s">
        <v>25</v>
      </c>
      <c r="T11">
        <v>-1.11368485725649E-2</v>
      </c>
      <c r="AW11">
        <v>9736</v>
      </c>
      <c r="AX11">
        <v>7062.5</v>
      </c>
      <c r="AY11">
        <v>4389</v>
      </c>
      <c r="AZ11">
        <v>4484.8</v>
      </c>
      <c r="BA11">
        <v>4580.6000000000004</v>
      </c>
      <c r="BB11">
        <v>4676.3999999999996</v>
      </c>
      <c r="BC11">
        <v>4772.2</v>
      </c>
      <c r="BD11">
        <v>4868</v>
      </c>
      <c r="BE11">
        <v>4813.7858211487501</v>
      </c>
      <c r="BF11">
        <v>4760.1754173978597</v>
      </c>
      <c r="BG11">
        <v>4707.1620645954499</v>
      </c>
      <c r="BH11">
        <v>4654.7391134755298</v>
      </c>
      <c r="BI11">
        <v>4602.8999888239596</v>
      </c>
      <c r="BJ11">
        <v>4551.6381886537602</v>
      </c>
      <c r="BK11">
        <v>4500.9472833896198</v>
      </c>
      <c r="BL11">
        <v>4450.8209150614102</v>
      </c>
      <c r="BM11">
        <v>4401.2527965067702</v>
      </c>
      <c r="BN11">
        <v>4352.2367105824997</v>
      </c>
      <c r="BO11">
        <v>4303.76650938478</v>
      </c>
      <c r="BP11">
        <v>4255.8361134780898</v>
      </c>
      <c r="BQ11">
        <v>4208.4395111326303</v>
      </c>
      <c r="BR11">
        <v>4161.57075757034</v>
      </c>
      <c r="BS11">
        <v>4115.2239742192696</v>
      </c>
      <c r="BT11">
        <v>4069.3933479761999</v>
      </c>
      <c r="BU11">
        <v>4024.07313047759</v>
      </c>
      <c r="BV11">
        <v>3979.25763737853</v>
      </c>
      <c r="BW11">
        <v>3934.9412476398202</v>
      </c>
      <c r="BX11">
        <v>3891.11840282292</v>
      </c>
      <c r="BY11">
        <v>3847.7836063927598</v>
      </c>
      <c r="BZ11">
        <v>3804.9314230283699</v>
      </c>
      <c r="CA11">
        <v>3762.5564779411002</v>
      </c>
      <c r="CB11">
        <v>3720.65345620055</v>
      </c>
      <c r="CC11">
        <v>3679.2171020678602</v>
      </c>
      <c r="CD11" s="8" t="b">
        <f>IF(ISNUMBER(VLOOKUP(A11,profiles_2018!A:A,1,FALSE)),TRUE,FALSE)</f>
        <v>0</v>
      </c>
      <c r="CE11" t="str">
        <f>INDEX('C5 - Emissions methodology 2021'!$A$2:$I$5911,MATCH($A11,'C5 - Emissions methodology 2021'!$A$2:$A$5911,0),MATCH(CE$1,'C5 - Emissions methodology 2021'!$A$1:$I$1,0))</f>
        <v>Services</v>
      </c>
    </row>
    <row r="12" spans="1:83" x14ac:dyDescent="0.25">
      <c r="A12">
        <v>138</v>
      </c>
      <c r="B12" t="s">
        <v>699</v>
      </c>
      <c r="C12" t="s">
        <v>211</v>
      </c>
      <c r="D12">
        <v>2019</v>
      </c>
      <c r="E12" t="s">
        <v>105</v>
      </c>
      <c r="F12" t="s">
        <v>54</v>
      </c>
      <c r="G12">
        <v>2018</v>
      </c>
      <c r="H12">
        <v>259399</v>
      </c>
      <c r="I12">
        <v>100</v>
      </c>
      <c r="J12">
        <v>2030</v>
      </c>
      <c r="K12">
        <v>51</v>
      </c>
      <c r="L12">
        <v>127105.51</v>
      </c>
      <c r="M12">
        <v>2020</v>
      </c>
      <c r="N12">
        <v>176544</v>
      </c>
      <c r="O12">
        <v>66.351108356237006</v>
      </c>
      <c r="P12" t="s">
        <v>691</v>
      </c>
      <c r="Q12">
        <v>3.50027354923902</v>
      </c>
      <c r="R12">
        <v>1</v>
      </c>
      <c r="S12" t="s">
        <v>25</v>
      </c>
      <c r="T12">
        <v>-1.11368485725649E-2</v>
      </c>
      <c r="AW12">
        <v>259399</v>
      </c>
      <c r="AX12">
        <v>217971.5</v>
      </c>
      <c r="AY12">
        <v>176544</v>
      </c>
      <c r="AZ12">
        <v>171600.15100000001</v>
      </c>
      <c r="BA12">
        <v>166656.302</v>
      </c>
      <c r="BB12">
        <v>161712.45300000001</v>
      </c>
      <c r="BC12">
        <v>156768.60399999999</v>
      </c>
      <c r="BD12">
        <v>151824.755</v>
      </c>
      <c r="BE12">
        <v>146880.90599999999</v>
      </c>
      <c r="BF12">
        <v>141937.057</v>
      </c>
      <c r="BG12">
        <v>136993.20799999899</v>
      </c>
      <c r="BH12">
        <v>132049.359</v>
      </c>
      <c r="BI12">
        <v>127105.51</v>
      </c>
      <c r="BJ12">
        <v>125689.955182391</v>
      </c>
      <c r="BK12">
        <v>124290.165184432</v>
      </c>
      <c r="BL12">
        <v>122905.96443571401</v>
      </c>
      <c r="BM12">
        <v>121537.179321128</v>
      </c>
      <c r="BN12">
        <v>120183.63815909201</v>
      </c>
      <c r="BO12">
        <v>118845.17118001499</v>
      </c>
      <c r="BP12">
        <v>117521.610505002</v>
      </c>
      <c r="BQ12">
        <v>116212.790124804</v>
      </c>
      <c r="BR12">
        <v>114918.545878989</v>
      </c>
      <c r="BS12">
        <v>113638.715435355</v>
      </c>
      <c r="BT12">
        <v>112373.13826957101</v>
      </c>
      <c r="BU12">
        <v>111121.65564503901</v>
      </c>
      <c r="BV12">
        <v>109884.110592987</v>
      </c>
      <c r="BW12">
        <v>108660.347892782</v>
      </c>
      <c r="BX12">
        <v>107450.214052458</v>
      </c>
      <c r="BY12">
        <v>106253.557289466</v>
      </c>
      <c r="BZ12">
        <v>105070.227511637</v>
      </c>
      <c r="CA12">
        <v>103900.07629835499</v>
      </c>
      <c r="CB12">
        <v>102742.95688194199</v>
      </c>
      <c r="CC12">
        <v>101598.72412925</v>
      </c>
      <c r="CD12" s="8" t="b">
        <f>IF(ISNUMBER(VLOOKUP(A12,profiles_2018!A:A,1,FALSE)),TRUE,FALSE)</f>
        <v>0</v>
      </c>
      <c r="CE12" t="str">
        <f>INDEX('C5 - Emissions methodology 2021'!$A$2:$I$5911,MATCH($A12,'C5 - Emissions methodology 2021'!$A$2:$A$5911,0),MATCH(CE$1,'C5 - Emissions methodology 2021'!$A$1:$I$1,0))</f>
        <v>Services</v>
      </c>
    </row>
    <row r="13" spans="1:83" x14ac:dyDescent="0.25">
      <c r="A13">
        <v>21318</v>
      </c>
      <c r="B13" t="s">
        <v>700</v>
      </c>
      <c r="C13" t="s">
        <v>111</v>
      </c>
      <c r="D13">
        <v>2016</v>
      </c>
      <c r="E13" t="s">
        <v>117</v>
      </c>
      <c r="F13" t="s">
        <v>54</v>
      </c>
      <c r="G13">
        <v>2016</v>
      </c>
      <c r="H13">
        <v>208632</v>
      </c>
      <c r="I13">
        <v>100</v>
      </c>
      <c r="J13">
        <v>2025</v>
      </c>
      <c r="K13">
        <v>11</v>
      </c>
      <c r="L13">
        <v>185682.48</v>
      </c>
      <c r="M13">
        <v>2020</v>
      </c>
      <c r="N13">
        <v>176928</v>
      </c>
      <c r="O13">
        <v>291.10460925389901</v>
      </c>
      <c r="P13" t="s">
        <v>24</v>
      </c>
      <c r="Q13">
        <v>3.0979306416487802</v>
      </c>
      <c r="R13">
        <v>1</v>
      </c>
      <c r="S13" t="s">
        <v>25</v>
      </c>
      <c r="T13">
        <v>-1.11368485725649E-2</v>
      </c>
      <c r="AU13">
        <v>208632</v>
      </c>
      <c r="AV13">
        <v>200706</v>
      </c>
      <c r="AW13">
        <v>192780</v>
      </c>
      <c r="AX13">
        <v>184854</v>
      </c>
      <c r="AY13">
        <v>176928</v>
      </c>
      <c r="AZ13">
        <v>178678.89600000001</v>
      </c>
      <c r="BA13">
        <v>180429.79199999999</v>
      </c>
      <c r="BB13">
        <v>182180.68799999999</v>
      </c>
      <c r="BC13">
        <v>183931.584</v>
      </c>
      <c r="BD13">
        <v>185682.48</v>
      </c>
      <c r="BE13">
        <v>183614.56233766099</v>
      </c>
      <c r="BF13">
        <v>181569.674761189</v>
      </c>
      <c r="BG13">
        <v>179547.56078800399</v>
      </c>
      <c r="BH13">
        <v>177547.96679193401</v>
      </c>
      <c r="BI13">
        <v>175570.641971406</v>
      </c>
      <c r="BJ13">
        <v>173615.33831798201</v>
      </c>
      <c r="BK13">
        <v>171681.81058526001</v>
      </c>
      <c r="BL13">
        <v>169769.81625810801</v>
      </c>
      <c r="BM13">
        <v>167879.11552225001</v>
      </c>
      <c r="BN13">
        <v>166009.47123418201</v>
      </c>
      <c r="BO13">
        <v>164160.64889143599</v>
      </c>
      <c r="BP13">
        <v>162332.416603158</v>
      </c>
      <c r="BQ13">
        <v>160524.54506102999</v>
      </c>
      <c r="BR13">
        <v>158736.80751050499</v>
      </c>
      <c r="BS13">
        <v>156968.97972236801</v>
      </c>
      <c r="BT13">
        <v>155220.83996461</v>
      </c>
      <c r="BU13">
        <v>153492.16897461799</v>
      </c>
      <c r="BV13">
        <v>151782.749931673</v>
      </c>
      <c r="BW13">
        <v>150092.36842975701</v>
      </c>
      <c r="BX13">
        <v>148420.81245065699</v>
      </c>
      <c r="BY13">
        <v>146767.87233737699</v>
      </c>
      <c r="BZ13">
        <v>145133.340767838</v>
      </c>
      <c r="CA13">
        <v>143517.012728876</v>
      </c>
      <c r="CB13">
        <v>141918.68549052801</v>
      </c>
      <c r="CC13">
        <v>140338.158580602</v>
      </c>
      <c r="CD13" s="8" t="b">
        <f>IF(ISNUMBER(VLOOKUP(A13,profiles_2018!A:A,1,FALSE)),TRUE,FALSE)</f>
        <v>0</v>
      </c>
      <c r="CE13" t="str">
        <f>INDEX('C5 - Emissions methodology 2021'!$A$2:$I$5911,MATCH($A13,'C5 - Emissions methodology 2021'!$A$2:$A$5911,0),MATCH(CE$1,'C5 - Emissions methodology 2021'!$A$1:$I$1,0))</f>
        <v>Services</v>
      </c>
    </row>
    <row r="14" spans="1:83" x14ac:dyDescent="0.25">
      <c r="A14">
        <v>154</v>
      </c>
      <c r="B14" t="s">
        <v>593</v>
      </c>
      <c r="C14" t="s">
        <v>36</v>
      </c>
      <c r="D14">
        <v>2017</v>
      </c>
      <c r="E14" t="s">
        <v>690</v>
      </c>
      <c r="F14" t="s">
        <v>23</v>
      </c>
      <c r="G14">
        <v>2017</v>
      </c>
      <c r="H14">
        <v>213109</v>
      </c>
      <c r="I14">
        <v>100</v>
      </c>
      <c r="J14">
        <v>2030</v>
      </c>
      <c r="K14">
        <v>60</v>
      </c>
      <c r="L14">
        <v>85243.6</v>
      </c>
      <c r="M14">
        <v>2020</v>
      </c>
      <c r="N14">
        <v>133146</v>
      </c>
      <c r="O14">
        <v>62.536855161756002</v>
      </c>
      <c r="P14" t="s">
        <v>24</v>
      </c>
      <c r="Q14">
        <v>3.25026521333902</v>
      </c>
      <c r="R14">
        <v>1</v>
      </c>
      <c r="S14" t="s">
        <v>25</v>
      </c>
      <c r="T14">
        <v>-1.11368485725649E-2</v>
      </c>
      <c r="AV14">
        <v>213109</v>
      </c>
      <c r="AW14">
        <v>186454.66666666599</v>
      </c>
      <c r="AX14">
        <v>159800.33333333299</v>
      </c>
      <c r="AY14">
        <v>133146</v>
      </c>
      <c r="AZ14">
        <v>128355.76</v>
      </c>
      <c r="BA14">
        <v>123565.52</v>
      </c>
      <c r="BB14">
        <v>118775.28</v>
      </c>
      <c r="BC14">
        <v>113985.04</v>
      </c>
      <c r="BD14">
        <v>109194.8</v>
      </c>
      <c r="BE14">
        <v>104404.56</v>
      </c>
      <c r="BF14">
        <v>99614.32</v>
      </c>
      <c r="BG14">
        <v>94824.08</v>
      </c>
      <c r="BH14">
        <v>90033.84</v>
      </c>
      <c r="BI14">
        <v>85243.6</v>
      </c>
      <c r="BJ14">
        <v>84294.254935019693</v>
      </c>
      <c r="BK14">
        <v>83355.482582271201</v>
      </c>
      <c r="BL14">
        <v>82427.165195059395</v>
      </c>
      <c r="BM14">
        <v>81509.186338016196</v>
      </c>
      <c r="BN14">
        <v>80601.430872496698</v>
      </c>
      <c r="BO14">
        <v>79703.784942137703</v>
      </c>
      <c r="BP14">
        <v>78816.135958576793</v>
      </c>
      <c r="BQ14">
        <v>77938.372587331396</v>
      </c>
      <c r="BR14">
        <v>77070.384733834202</v>
      </c>
      <c r="BS14">
        <v>76212.063529624196</v>
      </c>
      <c r="BT14">
        <v>75363.301318692</v>
      </c>
      <c r="BU14">
        <v>74523.991643977206</v>
      </c>
      <c r="BV14">
        <v>73694.029234015106</v>
      </c>
      <c r="BW14">
        <v>72873.309989733694</v>
      </c>
      <c r="BX14">
        <v>72061.730971396493</v>
      </c>
      <c r="BY14">
        <v>71259.190385691094</v>
      </c>
      <c r="BZ14">
        <v>70465.587572962104</v>
      </c>
      <c r="CA14">
        <v>69680.822994585207</v>
      </c>
      <c r="CB14">
        <v>68904.7982204828</v>
      </c>
      <c r="CC14">
        <v>68137.415916778104</v>
      </c>
      <c r="CD14" s="8" t="b">
        <f>IF(ISNUMBER(VLOOKUP(A14,profiles_2018!A:A,1,FALSE)),TRUE,FALSE)</f>
        <v>1</v>
      </c>
      <c r="CE14" t="str">
        <f>INDEX('C5 - Emissions methodology 2021'!$A$2:$I$5911,MATCH($A14,'C5 - Emissions methodology 2021'!$A$2:$A$5911,0),MATCH(CE$1,'C5 - Emissions methodology 2021'!$A$1:$I$1,0))</f>
        <v>Infrastructure</v>
      </c>
    </row>
    <row r="15" spans="1:83" x14ac:dyDescent="0.25">
      <c r="A15">
        <v>156</v>
      </c>
      <c r="B15" t="s">
        <v>701</v>
      </c>
      <c r="C15" t="s">
        <v>39</v>
      </c>
      <c r="D15">
        <v>2020</v>
      </c>
      <c r="E15" t="s">
        <v>28</v>
      </c>
      <c r="F15" t="s">
        <v>23</v>
      </c>
      <c r="G15">
        <v>2019</v>
      </c>
      <c r="H15">
        <v>1946092</v>
      </c>
      <c r="I15">
        <v>100</v>
      </c>
      <c r="J15">
        <v>2030</v>
      </c>
      <c r="K15">
        <v>46</v>
      </c>
      <c r="L15">
        <v>1050889.68</v>
      </c>
      <c r="M15">
        <v>2020</v>
      </c>
      <c r="N15">
        <v>1271172</v>
      </c>
      <c r="O15">
        <v>75.393012833121404</v>
      </c>
      <c r="P15" t="s">
        <v>24</v>
      </c>
      <c r="Q15">
        <v>3.1104385116390199</v>
      </c>
      <c r="R15">
        <v>1</v>
      </c>
      <c r="S15" t="s">
        <v>25</v>
      </c>
      <c r="T15">
        <v>-1.11368485725649E-2</v>
      </c>
      <c r="AX15">
        <v>1946092</v>
      </c>
      <c r="AY15">
        <v>1271172</v>
      </c>
      <c r="AZ15">
        <v>1249143.7679999999</v>
      </c>
      <c r="BA15">
        <v>1227115.5360000001</v>
      </c>
      <c r="BB15">
        <v>1205087.304</v>
      </c>
      <c r="BC15">
        <v>1183059.0719999999</v>
      </c>
      <c r="BD15">
        <v>1161030.8400000001</v>
      </c>
      <c r="BE15">
        <v>1139002.608</v>
      </c>
      <c r="BF15">
        <v>1116974.3759999999</v>
      </c>
      <c r="BG15">
        <v>1094946.1440000001</v>
      </c>
      <c r="BH15">
        <v>1072917.912</v>
      </c>
      <c r="BI15">
        <v>1050889.68</v>
      </c>
      <c r="BJ15">
        <v>1039186.0807673601</v>
      </c>
      <c r="BK15">
        <v>1027612.82274714</v>
      </c>
      <c r="BL15">
        <v>1016168.45434898</v>
      </c>
      <c r="BM15">
        <v>1004851.54014868</v>
      </c>
      <c r="BN15">
        <v>993660.66070813802</v>
      </c>
      <c r="BO15">
        <v>982594.41239731596</v>
      </c>
      <c r="BP15">
        <v>971651.40721819899</v>
      </c>
      <c r="BQ15">
        <v>960830.27263069001</v>
      </c>
      <c r="BR15">
        <v>950129.65138046595</v>
      </c>
      <c r="BS15">
        <v>939548.20132873801</v>
      </c>
      <c r="BT15">
        <v>929084.59528391401</v>
      </c>
      <c r="BU15">
        <v>918737.52083513397</v>
      </c>
      <c r="BV15">
        <v>908505.68018766004</v>
      </c>
      <c r="BW15">
        <v>898387.79000009503</v>
      </c>
      <c r="BX15">
        <v>888382.58122342196</v>
      </c>
      <c r="BY15">
        <v>878488.79894183297</v>
      </c>
      <c r="BZ15">
        <v>868705.20221532299</v>
      </c>
      <c r="CA15">
        <v>859030.56392405205</v>
      </c>
      <c r="CB15">
        <v>849463.67061442498</v>
      </c>
      <c r="CC15">
        <v>840003.32234689698</v>
      </c>
      <c r="CD15" s="8" t="b">
        <f>IF(ISNUMBER(VLOOKUP(A15,profiles_2018!A:A,1,FALSE)),TRUE,FALSE)</f>
        <v>0</v>
      </c>
      <c r="CE15" t="str">
        <f>INDEX('C5 - Emissions methodology 2021'!$A$2:$I$5911,MATCH($A15,'C5 - Emissions methodology 2021'!$A$2:$A$5911,0),MATCH(CE$1,'C5 - Emissions methodology 2021'!$A$1:$I$1,0))</f>
        <v>Hospitality</v>
      </c>
    </row>
    <row r="16" spans="1:83" x14ac:dyDescent="0.25">
      <c r="A16">
        <v>169</v>
      </c>
      <c r="B16" t="s">
        <v>35</v>
      </c>
      <c r="C16" t="s">
        <v>36</v>
      </c>
      <c r="D16">
        <v>2019</v>
      </c>
      <c r="E16" t="s">
        <v>28</v>
      </c>
      <c r="F16" t="s">
        <v>23</v>
      </c>
      <c r="G16">
        <v>2019</v>
      </c>
      <c r="H16">
        <v>2897135</v>
      </c>
      <c r="I16">
        <v>100</v>
      </c>
      <c r="J16">
        <v>2050</v>
      </c>
      <c r="K16">
        <v>100</v>
      </c>
      <c r="L16">
        <v>0</v>
      </c>
      <c r="M16">
        <v>2020</v>
      </c>
      <c r="N16">
        <v>2736760</v>
      </c>
      <c r="O16">
        <v>5.5356412455753699</v>
      </c>
      <c r="P16" t="s">
        <v>24</v>
      </c>
      <c r="Q16">
        <v>3.6602897135000001</v>
      </c>
      <c r="R16">
        <v>1</v>
      </c>
      <c r="S16" t="s">
        <v>25</v>
      </c>
      <c r="T16">
        <v>-1.11368485725649E-2</v>
      </c>
      <c r="AX16">
        <v>2897135</v>
      </c>
      <c r="AY16">
        <v>2736760</v>
      </c>
      <c r="AZ16">
        <v>2645534.66666666</v>
      </c>
      <c r="BA16">
        <v>2554309.3333333302</v>
      </c>
      <c r="BB16">
        <v>2463084</v>
      </c>
      <c r="BC16">
        <v>2371858.66666666</v>
      </c>
      <c r="BD16">
        <v>2280633.3333333302</v>
      </c>
      <c r="BE16">
        <v>2189408</v>
      </c>
      <c r="BF16">
        <v>2098182.66666666</v>
      </c>
      <c r="BG16">
        <v>2006957.33333333</v>
      </c>
      <c r="BH16">
        <v>1915732</v>
      </c>
      <c r="BI16">
        <v>1824506.66666666</v>
      </c>
      <c r="BJ16">
        <v>1733281.33333333</v>
      </c>
      <c r="BK16">
        <v>1642056</v>
      </c>
      <c r="BL16">
        <v>1550830.66666666</v>
      </c>
      <c r="BM16">
        <v>1459605.33333333</v>
      </c>
      <c r="BN16">
        <v>1368380</v>
      </c>
      <c r="BO16">
        <v>1277154.66666666</v>
      </c>
      <c r="BP16">
        <v>1185929.33333333</v>
      </c>
      <c r="BQ16">
        <v>1094704</v>
      </c>
      <c r="BR16">
        <v>1003478.66666666</v>
      </c>
      <c r="BS16">
        <v>912253.33333333302</v>
      </c>
      <c r="BT16">
        <v>821028</v>
      </c>
      <c r="BU16">
        <v>729802.66666666605</v>
      </c>
      <c r="BV16">
        <v>638577.33333333302</v>
      </c>
      <c r="BW16">
        <v>547352</v>
      </c>
      <c r="BX16">
        <v>456126.66666666599</v>
      </c>
      <c r="BY16">
        <v>364901.33333333302</v>
      </c>
      <c r="BZ16">
        <v>273676</v>
      </c>
      <c r="CA16">
        <v>182450.66666666599</v>
      </c>
      <c r="CB16">
        <v>91225.333333333401</v>
      </c>
      <c r="CC16">
        <v>0</v>
      </c>
      <c r="CD16" s="8" t="b">
        <f>IF(ISNUMBER(VLOOKUP(A16,profiles_2018!A:A,1,FALSE)),TRUE,FALSE)</f>
        <v>1</v>
      </c>
      <c r="CE16" t="str">
        <f>INDEX('C5 - Emissions methodology 2021'!$A$2:$I$5911,MATCH($A16,'C5 - Emissions methodology 2021'!$A$2:$A$5911,0),MATCH(CE$1,'C5 - Emissions methodology 2021'!$A$1:$I$1,0))</f>
        <v>Materials</v>
      </c>
    </row>
    <row r="17" spans="1:83" x14ac:dyDescent="0.25">
      <c r="A17">
        <v>58301</v>
      </c>
      <c r="B17" t="s">
        <v>702</v>
      </c>
      <c r="C17" t="s">
        <v>27</v>
      </c>
      <c r="D17">
        <v>2019</v>
      </c>
      <c r="E17" t="s">
        <v>690</v>
      </c>
      <c r="F17" t="s">
        <v>23</v>
      </c>
      <c r="G17">
        <v>2019</v>
      </c>
      <c r="H17">
        <v>95185</v>
      </c>
      <c r="I17">
        <v>100</v>
      </c>
      <c r="J17">
        <v>2022</v>
      </c>
      <c r="K17">
        <v>25</v>
      </c>
      <c r="L17">
        <v>71388.75</v>
      </c>
      <c r="M17">
        <v>2020</v>
      </c>
      <c r="N17">
        <v>89773</v>
      </c>
      <c r="O17">
        <v>22.743079266691201</v>
      </c>
      <c r="P17" t="s">
        <v>24</v>
      </c>
      <c r="Q17">
        <v>2.89635098191463</v>
      </c>
      <c r="R17">
        <v>1</v>
      </c>
      <c r="S17" t="s">
        <v>25</v>
      </c>
      <c r="T17">
        <v>-1.11368485725649E-2</v>
      </c>
      <c r="AX17">
        <v>95185</v>
      </c>
      <c r="AY17">
        <v>89773</v>
      </c>
      <c r="AZ17">
        <v>80580.875</v>
      </c>
      <c r="BA17">
        <v>71388.75</v>
      </c>
      <c r="BB17">
        <v>70593.704301465303</v>
      </c>
      <c r="BC17">
        <v>69807.512906483404</v>
      </c>
      <c r="BD17">
        <v>69030.077206016504</v>
      </c>
      <c r="BE17">
        <v>68261.299689220701</v>
      </c>
      <c r="BF17">
        <v>67501.083931215398</v>
      </c>
      <c r="BG17">
        <v>66749.334580989394</v>
      </c>
      <c r="BH17">
        <v>66005.957349441494</v>
      </c>
      <c r="BI17">
        <v>65270.858997553602</v>
      </c>
      <c r="BJ17">
        <v>64543.947324696601</v>
      </c>
      <c r="BK17">
        <v>63825.1311570658</v>
      </c>
      <c r="BL17">
        <v>63114.320336245502</v>
      </c>
      <c r="BM17">
        <v>62411.425707900402</v>
      </c>
      <c r="BN17">
        <v>61716.359110593599</v>
      </c>
      <c r="BO17">
        <v>61029.033364728901</v>
      </c>
      <c r="BP17">
        <v>60349.362261615897</v>
      </c>
      <c r="BQ17">
        <v>59677.260552657397</v>
      </c>
      <c r="BR17">
        <v>59012.643938656904</v>
      </c>
      <c r="BS17">
        <v>58355.429059245398</v>
      </c>
      <c r="BT17">
        <v>57705.533482425599</v>
      </c>
      <c r="BU17">
        <v>57062.875694232702</v>
      </c>
      <c r="BV17">
        <v>56427.375088510897</v>
      </c>
      <c r="BW17">
        <v>55798.951956802899</v>
      </c>
      <c r="BX17">
        <v>55177.527478352102</v>
      </c>
      <c r="BY17">
        <v>54563.023710217203</v>
      </c>
      <c r="BZ17">
        <v>53955.363577495198</v>
      </c>
      <c r="CA17">
        <v>53354.470863654999</v>
      </c>
      <c r="CB17">
        <v>52760.270200977102</v>
      </c>
      <c r="CC17">
        <v>52172.687061101198</v>
      </c>
      <c r="CD17" s="8" t="b">
        <f>IF(ISNUMBER(VLOOKUP(A17,profiles_2018!A:A,1,FALSE)),TRUE,FALSE)</f>
        <v>0</v>
      </c>
      <c r="CE17" t="str">
        <f>INDEX('C5 - Emissions methodology 2021'!$A$2:$I$5911,MATCH($A17,'C5 - Emissions methodology 2021'!$A$2:$A$5911,0),MATCH(CE$1,'C5 - Emissions methodology 2021'!$A$1:$I$1,0))</f>
        <v>Manufacturing</v>
      </c>
    </row>
    <row r="18" spans="1:83" x14ac:dyDescent="0.25">
      <c r="A18">
        <v>333</v>
      </c>
      <c r="B18" t="s">
        <v>703</v>
      </c>
      <c r="C18" t="s">
        <v>27</v>
      </c>
      <c r="D18">
        <v>2019</v>
      </c>
      <c r="E18" t="s">
        <v>690</v>
      </c>
      <c r="F18" t="s">
        <v>23</v>
      </c>
      <c r="G18">
        <v>2018</v>
      </c>
      <c r="H18">
        <v>59990</v>
      </c>
      <c r="I18">
        <v>100</v>
      </c>
      <c r="J18">
        <v>2025</v>
      </c>
      <c r="K18">
        <v>35</v>
      </c>
      <c r="L18">
        <v>38993.5</v>
      </c>
      <c r="M18">
        <v>2020</v>
      </c>
      <c r="N18">
        <v>44382</v>
      </c>
      <c r="O18">
        <v>74.3361988902912</v>
      </c>
      <c r="P18" t="s">
        <v>24</v>
      </c>
      <c r="Q18">
        <v>2.9978108770487801</v>
      </c>
      <c r="R18">
        <v>1</v>
      </c>
      <c r="S18" t="s">
        <v>25</v>
      </c>
      <c r="T18">
        <v>-1.11368485725649E-2</v>
      </c>
      <c r="AW18">
        <v>59990</v>
      </c>
      <c r="AX18">
        <v>52186</v>
      </c>
      <c r="AY18">
        <v>44382</v>
      </c>
      <c r="AZ18">
        <v>43304.3</v>
      </c>
      <c r="BA18">
        <v>42226.6</v>
      </c>
      <c r="BB18">
        <v>41148.9</v>
      </c>
      <c r="BC18">
        <v>40071.199999999997</v>
      </c>
      <c r="BD18">
        <v>38993.5</v>
      </c>
      <c r="BE18">
        <v>38559.235295185601</v>
      </c>
      <c r="BF18">
        <v>38129.806930629296</v>
      </c>
      <c r="BG18">
        <v>37705.161044741697</v>
      </c>
      <c r="BH18">
        <v>37285.244375782197</v>
      </c>
      <c r="BI18">
        <v>36870.004255178101</v>
      </c>
      <c r="BJ18">
        <v>36459.388600918297</v>
      </c>
      <c r="BK18">
        <v>36053.345911021599</v>
      </c>
      <c r="BL18">
        <v>35651.825257076198</v>
      </c>
      <c r="BM18">
        <v>35254.776277852601</v>
      </c>
      <c r="BN18">
        <v>34862.149172986501</v>
      </c>
      <c r="BO18">
        <v>34473.894696732801</v>
      </c>
      <c r="BP18">
        <v>34089.964151788801</v>
      </c>
      <c r="BQ18">
        <v>33710.309383186097</v>
      </c>
      <c r="BR18">
        <v>33334.882772251302</v>
      </c>
      <c r="BS18">
        <v>32963.637230632499</v>
      </c>
      <c r="BT18">
        <v>32596.526194393999</v>
      </c>
      <c r="BU18">
        <v>32233.5036181754</v>
      </c>
      <c r="BV18">
        <v>31874.523969416499</v>
      </c>
      <c r="BW18">
        <v>31519.542222646502</v>
      </c>
      <c r="BX18">
        <v>31168.513853836401</v>
      </c>
      <c r="BY18">
        <v>30821.394834814299</v>
      </c>
      <c r="BZ18">
        <v>30478.141627743698</v>
      </c>
      <c r="CA18">
        <v>30138.711179662401</v>
      </c>
      <c r="CB18">
        <v>29803.060917082199</v>
      </c>
      <c r="CC18">
        <v>29471.1487406497</v>
      </c>
      <c r="CD18" s="8" t="b">
        <f>IF(ISNUMBER(VLOOKUP(A18,profiles_2018!A:A,1,FALSE)),TRUE,FALSE)</f>
        <v>0</v>
      </c>
      <c r="CE18" t="str">
        <f>INDEX('C5 - Emissions methodology 2021'!$A$2:$I$5911,MATCH($A18,'C5 - Emissions methodology 2021'!$A$2:$A$5911,0),MATCH(CE$1,'C5 - Emissions methodology 2021'!$A$1:$I$1,0))</f>
        <v>Services</v>
      </c>
    </row>
    <row r="19" spans="1:83" x14ac:dyDescent="0.25">
      <c r="A19">
        <v>862506</v>
      </c>
      <c r="B19" t="s">
        <v>704</v>
      </c>
      <c r="C19" t="s">
        <v>27</v>
      </c>
      <c r="D19">
        <v>2020</v>
      </c>
      <c r="E19" t="s">
        <v>44</v>
      </c>
      <c r="F19" t="s">
        <v>33</v>
      </c>
      <c r="G19">
        <v>2014</v>
      </c>
      <c r="H19">
        <v>99174</v>
      </c>
      <c r="I19">
        <v>100</v>
      </c>
      <c r="J19">
        <v>2030</v>
      </c>
      <c r="K19">
        <v>2.5</v>
      </c>
      <c r="L19">
        <v>96694.65</v>
      </c>
      <c r="M19">
        <v>2020</v>
      </c>
      <c r="N19">
        <v>98244.243749999994</v>
      </c>
      <c r="O19">
        <v>2329.1608207767799</v>
      </c>
      <c r="P19" t="s">
        <v>691</v>
      </c>
      <c r="Q19">
        <v>2.3452511297390202</v>
      </c>
      <c r="R19">
        <v>1</v>
      </c>
      <c r="S19" t="s">
        <v>25</v>
      </c>
      <c r="T19">
        <v>-1.11368485725649E-2</v>
      </c>
      <c r="AS19">
        <v>99174</v>
      </c>
      <c r="AT19">
        <v>99019.040624999994</v>
      </c>
      <c r="AU19">
        <v>98864.081250000003</v>
      </c>
      <c r="AV19">
        <v>98709.121874999997</v>
      </c>
      <c r="AW19">
        <v>98554.162500000006</v>
      </c>
      <c r="AX19">
        <v>98399.203125</v>
      </c>
      <c r="AY19">
        <v>98244.243749999994</v>
      </c>
      <c r="AZ19">
        <v>98089.284375000003</v>
      </c>
      <c r="BA19">
        <v>97934.324999999997</v>
      </c>
      <c r="BB19">
        <v>97779.365625000006</v>
      </c>
      <c r="BC19">
        <v>97624.40625</v>
      </c>
      <c r="BD19">
        <v>97469.446874999994</v>
      </c>
      <c r="BE19">
        <v>97314.487500000003</v>
      </c>
      <c r="BF19">
        <v>97159.528124999997</v>
      </c>
      <c r="BG19">
        <v>97004.568750000006</v>
      </c>
      <c r="BH19">
        <v>96849.609375</v>
      </c>
      <c r="BI19">
        <v>96694.65</v>
      </c>
      <c r="BJ19">
        <v>95617.776325172803</v>
      </c>
      <c r="BK19">
        <v>94552.895629393999</v>
      </c>
      <c r="BL19">
        <v>93499.874348671903</v>
      </c>
      <c r="BM19">
        <v>92458.580406496898</v>
      </c>
      <c r="BN19">
        <v>91428.883197275398</v>
      </c>
      <c r="BO19">
        <v>90410.653569948598</v>
      </c>
      <c r="BP19">
        <v>89403.763811793498</v>
      </c>
      <c r="BQ19">
        <v>88408.087632404102</v>
      </c>
      <c r="BR19">
        <v>87423.500147851999</v>
      </c>
      <c r="BS19">
        <v>86449.877865021801</v>
      </c>
      <c r="BT19">
        <v>85487.0986661223</v>
      </c>
      <c r="BU19">
        <v>84535.041793369805</v>
      </c>
      <c r="BV19">
        <v>83593.587833841593</v>
      </c>
      <c r="BW19">
        <v>82662.6187044986</v>
      </c>
      <c r="BX19">
        <v>81742.017637375</v>
      </c>
      <c r="BY19">
        <v>80831.669164931605</v>
      </c>
      <c r="BZ19">
        <v>79931.459105574104</v>
      </c>
      <c r="CA19">
        <v>79041.274549331196</v>
      </c>
      <c r="CB19">
        <v>78161.003843692699</v>
      </c>
      <c r="CC19">
        <v>77290.536579605905</v>
      </c>
      <c r="CD19" s="8" t="b">
        <f>IF(ISNUMBER(VLOOKUP(A19,profiles_2018!A:A,1,FALSE)),TRUE,FALSE)</f>
        <v>0</v>
      </c>
      <c r="CE19" t="str">
        <f>INDEX('C5 - Emissions methodology 2021'!$A$2:$I$5911,MATCH($A19,'C5 - Emissions methodology 2021'!$A$2:$A$5911,0),MATCH(CE$1,'C5 - Emissions methodology 2021'!$A$1:$I$1,0))</f>
        <v>Manufacturing</v>
      </c>
    </row>
    <row r="20" spans="1:83" x14ac:dyDescent="0.25">
      <c r="A20">
        <v>246</v>
      </c>
      <c r="B20" t="s">
        <v>705</v>
      </c>
      <c r="C20" t="s">
        <v>59</v>
      </c>
      <c r="D20">
        <v>2020</v>
      </c>
      <c r="E20" t="s">
        <v>690</v>
      </c>
      <c r="F20" t="s">
        <v>23</v>
      </c>
      <c r="G20">
        <v>2018</v>
      </c>
      <c r="H20">
        <v>37379.910000000003</v>
      </c>
      <c r="I20">
        <v>100</v>
      </c>
      <c r="J20">
        <v>2030</v>
      </c>
      <c r="K20">
        <v>60</v>
      </c>
      <c r="L20">
        <v>14951.964</v>
      </c>
      <c r="M20">
        <v>2020</v>
      </c>
      <c r="N20">
        <v>28730.1</v>
      </c>
      <c r="O20">
        <v>38.567107304431701</v>
      </c>
      <c r="P20" t="s">
        <v>706</v>
      </c>
      <c r="Q20">
        <v>3.25024764043002</v>
      </c>
      <c r="R20">
        <v>1</v>
      </c>
      <c r="S20" t="s">
        <v>25</v>
      </c>
      <c r="T20">
        <v>-1.11368485725649E-2</v>
      </c>
      <c r="AW20">
        <v>37379.910000000003</v>
      </c>
      <c r="AX20">
        <v>33055.004999999997</v>
      </c>
      <c r="AY20">
        <v>28730.1</v>
      </c>
      <c r="AZ20">
        <v>27352.286400000001</v>
      </c>
      <c r="BA20">
        <v>25974.4728</v>
      </c>
      <c r="BB20">
        <v>24596.659199999998</v>
      </c>
      <c r="BC20">
        <v>23218.845600000001</v>
      </c>
      <c r="BD20">
        <v>21841.031999999999</v>
      </c>
      <c r="BE20">
        <v>20463.218400000002</v>
      </c>
      <c r="BF20">
        <v>19085.4048</v>
      </c>
      <c r="BG20">
        <v>17707.591199999999</v>
      </c>
      <c r="BH20">
        <v>16329.777599999999</v>
      </c>
      <c r="BI20">
        <v>14951.964</v>
      </c>
      <c r="BJ20">
        <v>14785.4462410695</v>
      </c>
      <c r="BK20">
        <v>14620.7829652049</v>
      </c>
      <c r="BL20">
        <v>14457.9535193091</v>
      </c>
      <c r="BM20">
        <v>14296.937480295401</v>
      </c>
      <c r="BN20">
        <v>14137.7146525259</v>
      </c>
      <c r="BO20">
        <v>13980.2650652786</v>
      </c>
      <c r="BP20">
        <v>13824.568970242201</v>
      </c>
      <c r="BQ20">
        <v>13670.606839039699</v>
      </c>
      <c r="BR20">
        <v>13518.3593607782</v>
      </c>
      <c r="BS20">
        <v>13367.807439627701</v>
      </c>
      <c r="BT20">
        <v>13218.9321924254</v>
      </c>
      <c r="BU20">
        <v>13071.7149463073</v>
      </c>
      <c r="BV20">
        <v>12926.1372363666</v>
      </c>
      <c r="BW20">
        <v>12782.180803337</v>
      </c>
      <c r="BX20">
        <v>12639.827591303099</v>
      </c>
      <c r="BY20">
        <v>12499.059745435399</v>
      </c>
      <c r="BZ20">
        <v>12359.859609751</v>
      </c>
      <c r="CA20">
        <v>12222.209724899099</v>
      </c>
      <c r="CB20">
        <v>12086.0928259707</v>
      </c>
      <c r="CC20">
        <v>11951.4918403339</v>
      </c>
      <c r="CD20" s="8" t="b">
        <f>IF(ISNUMBER(VLOOKUP(A20,profiles_2018!A:A,1,FALSE)),TRUE,FALSE)</f>
        <v>0</v>
      </c>
      <c r="CE20" t="str">
        <f>INDEX('C5 - Emissions methodology 2021'!$A$2:$I$5911,MATCH($A20,'C5 - Emissions methodology 2021'!$A$2:$A$5911,0),MATCH(CE$1,'C5 - Emissions methodology 2021'!$A$1:$I$1,0))</f>
        <v>Manufacturing</v>
      </c>
    </row>
    <row r="21" spans="1:83" x14ac:dyDescent="0.25">
      <c r="A21">
        <v>261</v>
      </c>
      <c r="B21" t="s">
        <v>707</v>
      </c>
      <c r="C21" t="s">
        <v>59</v>
      </c>
      <c r="D21">
        <v>2018</v>
      </c>
      <c r="E21" t="s">
        <v>690</v>
      </c>
      <c r="F21" t="s">
        <v>23</v>
      </c>
      <c r="G21">
        <v>2010</v>
      </c>
      <c r="H21">
        <v>206892</v>
      </c>
      <c r="I21">
        <v>100</v>
      </c>
      <c r="J21">
        <v>2050</v>
      </c>
      <c r="K21">
        <v>100</v>
      </c>
      <c r="L21">
        <v>0</v>
      </c>
      <c r="M21">
        <v>2020</v>
      </c>
      <c r="N21">
        <v>257032.42800000001</v>
      </c>
      <c r="O21">
        <v>52.028191844806301</v>
      </c>
      <c r="P21" t="s">
        <v>691</v>
      </c>
      <c r="Q21">
        <v>3.6600535798920002</v>
      </c>
      <c r="R21">
        <v>1</v>
      </c>
      <c r="S21" t="s">
        <v>25</v>
      </c>
      <c r="T21">
        <v>-1.11368485725649E-2</v>
      </c>
      <c r="AO21">
        <v>206892</v>
      </c>
      <c r="AP21">
        <v>211906.0428</v>
      </c>
      <c r="AQ21">
        <v>216920.08559999999</v>
      </c>
      <c r="AR21">
        <v>221934.12839999999</v>
      </c>
      <c r="AS21">
        <v>226948.17120000001</v>
      </c>
      <c r="AT21">
        <v>231962.21400000001</v>
      </c>
      <c r="AU21">
        <v>236976.2568</v>
      </c>
      <c r="AV21">
        <v>241990.2996</v>
      </c>
      <c r="AW21">
        <v>247004.34239999999</v>
      </c>
      <c r="AX21">
        <v>252018.38519999999</v>
      </c>
      <c r="AY21">
        <v>257032.42800000001</v>
      </c>
      <c r="AZ21">
        <v>248464.68040000001</v>
      </c>
      <c r="BA21">
        <v>239896.93280000001</v>
      </c>
      <c r="BB21">
        <v>231329.18520000001</v>
      </c>
      <c r="BC21">
        <v>222761.4376</v>
      </c>
      <c r="BD21">
        <v>214193.69</v>
      </c>
      <c r="BE21">
        <v>205625.9424</v>
      </c>
      <c r="BF21">
        <v>197058.1948</v>
      </c>
      <c r="BG21">
        <v>188490.4472</v>
      </c>
      <c r="BH21">
        <v>179922.69959999999</v>
      </c>
      <c r="BI21">
        <v>171354.95199999999</v>
      </c>
      <c r="BJ21">
        <v>162787.20439999999</v>
      </c>
      <c r="BK21">
        <v>154219.45680000001</v>
      </c>
      <c r="BL21">
        <v>145651.70919999899</v>
      </c>
      <c r="BM21">
        <v>137083.96160000001</v>
      </c>
      <c r="BN21">
        <v>128516.21400000001</v>
      </c>
      <c r="BO21">
        <v>119948.4664</v>
      </c>
      <c r="BP21">
        <v>111380.7188</v>
      </c>
      <c r="BQ21">
        <v>102812.9712</v>
      </c>
      <c r="BR21">
        <v>94245.223599999998</v>
      </c>
      <c r="BS21">
        <v>85677.475999999995</v>
      </c>
      <c r="BT21">
        <v>77109.728400000007</v>
      </c>
      <c r="BU21">
        <v>68541.980800000005</v>
      </c>
      <c r="BV21">
        <v>59974.233199999901</v>
      </c>
      <c r="BW21">
        <v>51406.485599999898</v>
      </c>
      <c r="BX21">
        <v>42838.737999999903</v>
      </c>
      <c r="BY21">
        <v>34270.990399999901</v>
      </c>
      <c r="BZ21">
        <v>25703.2428</v>
      </c>
      <c r="CA21">
        <v>17135.495200000001</v>
      </c>
      <c r="CB21">
        <v>8567.7476000000006</v>
      </c>
      <c r="CC21">
        <v>0</v>
      </c>
      <c r="CD21" s="8" t="b">
        <f>IF(ISNUMBER(VLOOKUP(A21,profiles_2018!A:A,1,FALSE)),TRUE,FALSE)</f>
        <v>0</v>
      </c>
      <c r="CE21" t="str">
        <f>INDEX('C5 - Emissions methodology 2021'!$A$2:$I$5911,MATCH($A21,'C5 - Emissions methodology 2021'!$A$2:$A$5911,0),MATCH(CE$1,'C5 - Emissions methodology 2021'!$A$1:$I$1,0))</f>
        <v>Infrastructure</v>
      </c>
    </row>
    <row r="22" spans="1:83" x14ac:dyDescent="0.25">
      <c r="A22">
        <v>70943</v>
      </c>
      <c r="B22" t="s">
        <v>708</v>
      </c>
      <c r="C22" t="s">
        <v>21</v>
      </c>
      <c r="D22">
        <v>2020</v>
      </c>
      <c r="E22" t="s">
        <v>690</v>
      </c>
      <c r="F22" t="s">
        <v>23</v>
      </c>
      <c r="G22">
        <v>2018</v>
      </c>
      <c r="H22">
        <v>547</v>
      </c>
      <c r="I22">
        <v>100</v>
      </c>
      <c r="J22">
        <v>2022</v>
      </c>
      <c r="K22">
        <v>3.79</v>
      </c>
      <c r="L22">
        <v>526.26869999999997</v>
      </c>
      <c r="M22">
        <v>2020</v>
      </c>
      <c r="N22">
        <v>536.63435000000004</v>
      </c>
      <c r="O22">
        <v>0</v>
      </c>
      <c r="P22" t="s">
        <v>24</v>
      </c>
      <c r="Q22">
        <v>2.68424151811463</v>
      </c>
      <c r="R22">
        <v>1</v>
      </c>
      <c r="S22" t="s">
        <v>25</v>
      </c>
      <c r="T22">
        <v>-1.11368485725649E-2</v>
      </c>
      <c r="AW22">
        <v>547</v>
      </c>
      <c r="AX22">
        <v>541.81717500000002</v>
      </c>
      <c r="AY22">
        <v>536.63435000000004</v>
      </c>
      <c r="AZ22">
        <v>531.45152499999995</v>
      </c>
      <c r="BA22">
        <v>526.26869999999997</v>
      </c>
      <c r="BB22">
        <v>520.40772517961898</v>
      </c>
      <c r="BC22">
        <v>514.61202314829995</v>
      </c>
      <c r="BD22">
        <v>508.88086697287599</v>
      </c>
      <c r="BE22">
        <v>503.21353781592398</v>
      </c>
      <c r="BF22">
        <v>497.609324845603</v>
      </c>
      <c r="BG22">
        <v>492.06752514650202</v>
      </c>
      <c r="BH22">
        <v>486.58744363146798</v>
      </c>
      <c r="BI22">
        <v>481.16839295443299</v>
      </c>
      <c r="BJ22">
        <v>475.80969342419502</v>
      </c>
      <c r="BK22">
        <v>470.51067291917099</v>
      </c>
      <c r="BL22">
        <v>465.27066680309503</v>
      </c>
      <c r="BM22">
        <v>460.089017841653</v>
      </c>
      <c r="BN22">
        <v>454.96507612005001</v>
      </c>
      <c r="BO22">
        <v>449.89819896149601</v>
      </c>
      <c r="BP22">
        <v>444.88775084659198</v>
      </c>
      <c r="BQ22">
        <v>439.93310333362399</v>
      </c>
      <c r="BR22">
        <v>435.03363497973902</v>
      </c>
      <c r="BS22">
        <v>430.18873126299701</v>
      </c>
      <c r="BT22">
        <v>425.39778450529701</v>
      </c>
      <c r="BU22">
        <v>420.66019379615699</v>
      </c>
      <c r="BV22">
        <v>415.975364917344</v>
      </c>
      <c r="BW22">
        <v>411.34271026834199</v>
      </c>
      <c r="BX22">
        <v>406.76164879265502</v>
      </c>
      <c r="BY22">
        <v>402.23160590492398</v>
      </c>
      <c r="BZ22">
        <v>397.752013418861</v>
      </c>
      <c r="CA22">
        <v>393.32230947598299</v>
      </c>
      <c r="CB22">
        <v>388.94193847513702</v>
      </c>
      <c r="CC22">
        <v>384.61035100281998</v>
      </c>
      <c r="CD22" s="8" t="b">
        <f>IF(ISNUMBER(VLOOKUP(A22,profiles_2018!A:A,1,FALSE)),TRUE,FALSE)</f>
        <v>0</v>
      </c>
      <c r="CE22" t="str">
        <f>INDEX('C5 - Emissions methodology 2021'!$A$2:$I$5911,MATCH($A22,'C5 - Emissions methodology 2021'!$A$2:$A$5911,0),MATCH(CE$1,'C5 - Emissions methodology 2021'!$A$1:$I$1,0))</f>
        <v>Manufacturing</v>
      </c>
    </row>
    <row r="23" spans="1:83" x14ac:dyDescent="0.25">
      <c r="A23">
        <v>64076</v>
      </c>
      <c r="B23" t="s">
        <v>42</v>
      </c>
      <c r="C23" t="s">
        <v>43</v>
      </c>
      <c r="D23">
        <v>2020</v>
      </c>
      <c r="E23" t="s">
        <v>105</v>
      </c>
      <c r="F23" t="s">
        <v>54</v>
      </c>
      <c r="G23">
        <v>2020</v>
      </c>
      <c r="H23">
        <v>845.97</v>
      </c>
      <c r="I23">
        <v>100</v>
      </c>
      <c r="J23">
        <v>2025</v>
      </c>
      <c r="K23">
        <v>100</v>
      </c>
      <c r="L23">
        <v>0</v>
      </c>
      <c r="M23">
        <v>2020</v>
      </c>
      <c r="N23">
        <v>845.97</v>
      </c>
      <c r="O23">
        <v>100</v>
      </c>
      <c r="P23" t="s">
        <v>691</v>
      </c>
      <c r="Q23">
        <v>3.9878049626457801</v>
      </c>
      <c r="R23">
        <v>1</v>
      </c>
      <c r="S23" t="s">
        <v>25</v>
      </c>
      <c r="T23">
        <v>-1.11368485725649E-2</v>
      </c>
      <c r="AY23">
        <v>845.97</v>
      </c>
      <c r="AZ23">
        <v>676.77599999999995</v>
      </c>
      <c r="BA23">
        <v>507.58199999999999</v>
      </c>
      <c r="BB23">
        <v>338.38799999999998</v>
      </c>
      <c r="BC23">
        <v>169.19399999999899</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s="8" t="b">
        <f>IF(ISNUMBER(VLOOKUP(A23,profiles_2018!A:A,1,FALSE)),TRUE,FALSE)</f>
        <v>1</v>
      </c>
      <c r="CE23" t="str">
        <f>INDEX('C5 - Emissions methodology 2021'!$A$2:$I$5911,MATCH($A23,'C5 - Emissions methodology 2021'!$A$2:$A$5911,0),MATCH(CE$1,'C5 - Emissions methodology 2021'!$A$1:$I$1,0))</f>
        <v>Power generation</v>
      </c>
    </row>
    <row r="24" spans="1:83" x14ac:dyDescent="0.25">
      <c r="A24">
        <v>365</v>
      </c>
      <c r="B24" t="s">
        <v>46</v>
      </c>
      <c r="C24" t="s">
        <v>27</v>
      </c>
      <c r="D24">
        <v>2017</v>
      </c>
      <c r="E24" t="s">
        <v>28</v>
      </c>
      <c r="F24" t="s">
        <v>23</v>
      </c>
      <c r="G24">
        <v>2017</v>
      </c>
      <c r="H24">
        <v>1178.74</v>
      </c>
      <c r="I24">
        <v>100</v>
      </c>
      <c r="J24">
        <v>2023</v>
      </c>
      <c r="K24">
        <v>5</v>
      </c>
      <c r="L24">
        <v>1119.8030000000001</v>
      </c>
      <c r="M24">
        <v>2020</v>
      </c>
      <c r="N24">
        <v>859</v>
      </c>
      <c r="O24">
        <v>542.51149532551699</v>
      </c>
      <c r="P24" t="s">
        <v>691</v>
      </c>
      <c r="Q24">
        <v>2.6968293861666801</v>
      </c>
      <c r="R24">
        <v>1</v>
      </c>
      <c r="S24" t="s">
        <v>25</v>
      </c>
      <c r="T24">
        <v>-1.11368485725649E-2</v>
      </c>
      <c r="AV24">
        <v>1178.74</v>
      </c>
      <c r="AW24">
        <v>1072.1600000000001</v>
      </c>
      <c r="AX24">
        <v>965.58</v>
      </c>
      <c r="AY24">
        <v>859</v>
      </c>
      <c r="AZ24">
        <v>945.93433333333303</v>
      </c>
      <c r="BA24">
        <v>1032.8686666666599</v>
      </c>
      <c r="BB24">
        <v>1119.8030000000001</v>
      </c>
      <c r="BC24">
        <v>1107.3319235578899</v>
      </c>
      <c r="BD24">
        <v>1094.9997356056599</v>
      </c>
      <c r="BE24">
        <v>1082.8048893632199</v>
      </c>
      <c r="BF24">
        <v>1070.74585527675</v>
      </c>
      <c r="BG24">
        <v>1058.8211208268301</v>
      </c>
      <c r="BH24">
        <v>1047.0291903387499</v>
      </c>
      <c r="BI24">
        <v>1035.36858479489</v>
      </c>
      <c r="BJ24">
        <v>1023.83784164924</v>
      </c>
      <c r="BK24">
        <v>1012.43551464393</v>
      </c>
      <c r="BL24">
        <v>1001.16017362785</v>
      </c>
      <c r="BM24">
        <v>990.01040437728204</v>
      </c>
      <c r="BN24">
        <v>978.98480841846799</v>
      </c>
      <c r="BO24">
        <v>968.08200285226997</v>
      </c>
      <c r="BP24">
        <v>957.30062018067895</v>
      </c>
      <c r="BQ24">
        <v>946.63930813530499</v>
      </c>
      <c r="BR24">
        <v>936.09672950776405</v>
      </c>
      <c r="BS24">
        <v>925.67156198196301</v>
      </c>
      <c r="BT24">
        <v>915.36249796823995</v>
      </c>
      <c r="BU24">
        <v>905.16824443936298</v>
      </c>
      <c r="BV24">
        <v>895.08752276834696</v>
      </c>
      <c r="BW24">
        <v>885.119068568084</v>
      </c>
      <c r="BX24">
        <v>875.26163153275195</v>
      </c>
      <c r="BY24">
        <v>865.51397528099506</v>
      </c>
      <c r="BZ24">
        <v>855.87487720085198</v>
      </c>
      <c r="CA24">
        <v>846.34312829640396</v>
      </c>
      <c r="CB24">
        <v>836.91753303613598</v>
      </c>
      <c r="CC24">
        <v>827.59690920298794</v>
      </c>
      <c r="CD24" s="8" t="b">
        <f>IF(ISNUMBER(VLOOKUP(A24,profiles_2018!A:A,1,FALSE)),TRUE,FALSE)</f>
        <v>1</v>
      </c>
      <c r="CE24" t="str">
        <f>INDEX('C5 - Emissions methodology 2021'!$A$2:$I$5911,MATCH($A24,'C5 - Emissions methodology 2021'!$A$2:$A$5911,0),MATCH(CE$1,'C5 - Emissions methodology 2021'!$A$1:$I$1,0))</f>
        <v>Services</v>
      </c>
    </row>
    <row r="25" spans="1:83" x14ac:dyDescent="0.25">
      <c r="A25">
        <v>362</v>
      </c>
      <c r="B25" t="s">
        <v>709</v>
      </c>
      <c r="C25" t="s">
        <v>27</v>
      </c>
      <c r="D25">
        <v>2020</v>
      </c>
      <c r="E25" t="s">
        <v>690</v>
      </c>
      <c r="F25" t="s">
        <v>23</v>
      </c>
      <c r="G25">
        <v>2007</v>
      </c>
      <c r="H25">
        <v>7617</v>
      </c>
      <c r="I25">
        <v>83</v>
      </c>
      <c r="J25">
        <v>2030</v>
      </c>
      <c r="K25">
        <v>75</v>
      </c>
      <c r="L25">
        <v>1904.25</v>
      </c>
      <c r="M25">
        <v>2020</v>
      </c>
      <c r="N25">
        <v>10416.24</v>
      </c>
      <c r="O25">
        <v>92.574719950684397</v>
      </c>
      <c r="P25" t="s">
        <v>24</v>
      </c>
      <c r="Q25">
        <v>3.2302473631390201</v>
      </c>
      <c r="R25">
        <v>1</v>
      </c>
      <c r="S25" t="s">
        <v>25</v>
      </c>
      <c r="T25">
        <v>-1.11368485725649E-2</v>
      </c>
      <c r="AL25">
        <v>7617</v>
      </c>
      <c r="AM25">
        <v>7832.3261538461502</v>
      </c>
      <c r="AN25">
        <v>8047.6523076923004</v>
      </c>
      <c r="AO25">
        <v>8262.9784615384597</v>
      </c>
      <c r="AP25">
        <v>8478.3046153846099</v>
      </c>
      <c r="AQ25">
        <v>8693.6307692307691</v>
      </c>
      <c r="AR25">
        <v>8908.9569230769193</v>
      </c>
      <c r="AS25">
        <v>9124.2830769230695</v>
      </c>
      <c r="AT25">
        <v>9339.6092307692306</v>
      </c>
      <c r="AU25">
        <v>9554.9353846153808</v>
      </c>
      <c r="AV25">
        <v>9770.2615384615292</v>
      </c>
      <c r="AW25">
        <v>9985.5876923076903</v>
      </c>
      <c r="AX25">
        <v>10200.9138461538</v>
      </c>
      <c r="AY25">
        <v>10416.24</v>
      </c>
      <c r="AZ25">
        <v>9565.0409999999993</v>
      </c>
      <c r="BA25">
        <v>8713.8420000000006</v>
      </c>
      <c r="BB25">
        <v>7862.643</v>
      </c>
      <c r="BC25">
        <v>7011.4440000000004</v>
      </c>
      <c r="BD25">
        <v>6160.2449999999999</v>
      </c>
      <c r="BE25">
        <v>5309.0460000000003</v>
      </c>
      <c r="BF25">
        <v>4457.8469999999998</v>
      </c>
      <c r="BG25">
        <v>3606.6479999999901</v>
      </c>
      <c r="BH25">
        <v>2755.4490000000001</v>
      </c>
      <c r="BI25">
        <v>1904.25</v>
      </c>
      <c r="BJ25">
        <v>1883.04265610569</v>
      </c>
      <c r="BK25">
        <v>1862.0714951889599</v>
      </c>
      <c r="BL25">
        <v>1841.3338869157501</v>
      </c>
      <c r="BM25">
        <v>1820.8272302456401</v>
      </c>
      <c r="BN25">
        <v>1800.54895310559</v>
      </c>
      <c r="BO25">
        <v>1780.4965120673601</v>
      </c>
      <c r="BP25">
        <v>1760.66739202849</v>
      </c>
      <c r="BQ25">
        <v>1741.05910589681</v>
      </c>
      <c r="BR25">
        <v>1721.6691942785501</v>
      </c>
      <c r="BS25">
        <v>1702.4952251698201</v>
      </c>
      <c r="BT25">
        <v>1683.53479365159</v>
      </c>
      <c r="BU25">
        <v>1664.78552158805</v>
      </c>
      <c r="BV25">
        <v>1646.2450573283299</v>
      </c>
      <c r="BW25">
        <v>1627.91107541153</v>
      </c>
      <c r="BX25">
        <v>1609.78127627507</v>
      </c>
      <c r="BY25">
        <v>1591.85338596624</v>
      </c>
      <c r="BZ25">
        <v>1574.12515585701</v>
      </c>
      <c r="CA25">
        <v>1556.5943623619701</v>
      </c>
      <c r="CB25">
        <v>1539.2588066594301</v>
      </c>
      <c r="CC25">
        <v>1522.1163144156801</v>
      </c>
      <c r="CD25" s="8" t="b">
        <f>IF(ISNUMBER(VLOOKUP(A25,profiles_2018!A:A,1,FALSE)),TRUE,FALSE)</f>
        <v>0</v>
      </c>
      <c r="CE25" t="str">
        <f>INDEX('C5 - Emissions methodology 2021'!$A$2:$I$5911,MATCH($A25,'C5 - Emissions methodology 2021'!$A$2:$A$5911,0),MATCH(CE$1,'C5 - Emissions methodology 2021'!$A$1:$I$1,0))</f>
        <v>Services</v>
      </c>
    </row>
    <row r="26" spans="1:83" x14ac:dyDescent="0.25">
      <c r="A26">
        <v>351</v>
      </c>
      <c r="B26" t="s">
        <v>47</v>
      </c>
      <c r="C26" t="s">
        <v>48</v>
      </c>
      <c r="D26">
        <v>2016</v>
      </c>
      <c r="E26" t="s">
        <v>28</v>
      </c>
      <c r="F26" t="s">
        <v>23</v>
      </c>
      <c r="G26">
        <v>2016</v>
      </c>
      <c r="H26">
        <v>42121649</v>
      </c>
      <c r="I26">
        <v>96.2</v>
      </c>
      <c r="J26">
        <v>2050</v>
      </c>
      <c r="K26">
        <v>100</v>
      </c>
      <c r="L26">
        <v>0</v>
      </c>
      <c r="M26">
        <v>2020</v>
      </c>
      <c r="N26">
        <v>40976025</v>
      </c>
      <c r="O26">
        <v>2.7197985529958699</v>
      </c>
      <c r="P26" t="s">
        <v>24</v>
      </c>
      <c r="Q26">
        <v>3.6262121649000001</v>
      </c>
      <c r="R26">
        <v>1</v>
      </c>
      <c r="S26" t="s">
        <v>25</v>
      </c>
      <c r="T26">
        <v>-1.11368485725649E-2</v>
      </c>
      <c r="AU26">
        <v>42121649</v>
      </c>
      <c r="AV26">
        <v>41835243</v>
      </c>
      <c r="AW26">
        <v>41548837</v>
      </c>
      <c r="AX26">
        <v>41262431</v>
      </c>
      <c r="AY26">
        <v>40976025</v>
      </c>
      <c r="AZ26">
        <v>39610157.5</v>
      </c>
      <c r="BA26">
        <v>38244290</v>
      </c>
      <c r="BB26">
        <v>36878422.5</v>
      </c>
      <c r="BC26">
        <v>35512555</v>
      </c>
      <c r="BD26">
        <v>34146687.5</v>
      </c>
      <c r="BE26">
        <v>32780820</v>
      </c>
      <c r="BF26">
        <v>31414952.5</v>
      </c>
      <c r="BG26">
        <v>30049085</v>
      </c>
      <c r="BH26">
        <v>28683217.5</v>
      </c>
      <c r="BI26">
        <v>27317350</v>
      </c>
      <c r="BJ26">
        <v>25951482.5</v>
      </c>
      <c r="BK26">
        <v>24585615</v>
      </c>
      <c r="BL26">
        <v>23219747.5</v>
      </c>
      <c r="BM26">
        <v>21853880</v>
      </c>
      <c r="BN26">
        <v>20488012.5</v>
      </c>
      <c r="BO26">
        <v>19122145</v>
      </c>
      <c r="BP26">
        <v>17756277.5</v>
      </c>
      <c r="BQ26">
        <v>16390410</v>
      </c>
      <c r="BR26">
        <v>15024542.5</v>
      </c>
      <c r="BS26">
        <v>13658675</v>
      </c>
      <c r="BT26">
        <v>12292807.5</v>
      </c>
      <c r="BU26">
        <v>10926940</v>
      </c>
      <c r="BV26">
        <v>9561072.4999999907</v>
      </c>
      <c r="BW26">
        <v>8195205</v>
      </c>
      <c r="BX26">
        <v>6829337.5</v>
      </c>
      <c r="BY26">
        <v>5463470</v>
      </c>
      <c r="BZ26">
        <v>4097602.5</v>
      </c>
      <c r="CA26">
        <v>2731735</v>
      </c>
      <c r="CB26">
        <v>1365867.5</v>
      </c>
      <c r="CC26">
        <v>0</v>
      </c>
      <c r="CD26" s="8" t="b">
        <f>IF(ISNUMBER(VLOOKUP(A26,profiles_2018!A:A,1,FALSE)),TRUE,FALSE)</f>
        <v>1</v>
      </c>
      <c r="CE26" t="str">
        <f>INDEX('C5 - Emissions methodology 2021'!$A$2:$I$5911,MATCH($A26,'C5 - Emissions methodology 2021'!$A$2:$A$5911,0),MATCH(CE$1,'C5 - Emissions methodology 2021'!$A$1:$I$1,0))</f>
        <v>Power generation</v>
      </c>
    </row>
    <row r="27" spans="1:83" x14ac:dyDescent="0.25">
      <c r="A27">
        <v>21338</v>
      </c>
      <c r="B27" t="s">
        <v>710</v>
      </c>
      <c r="C27" t="s">
        <v>41</v>
      </c>
      <c r="D27">
        <v>2020</v>
      </c>
      <c r="E27" t="s">
        <v>690</v>
      </c>
      <c r="F27" t="s">
        <v>23</v>
      </c>
      <c r="G27">
        <v>2018</v>
      </c>
      <c r="H27">
        <v>3657548</v>
      </c>
      <c r="I27">
        <v>100</v>
      </c>
      <c r="J27">
        <v>2030</v>
      </c>
      <c r="K27">
        <v>12</v>
      </c>
      <c r="L27">
        <v>3218642.24</v>
      </c>
      <c r="M27">
        <v>2020</v>
      </c>
      <c r="N27">
        <v>3035466</v>
      </c>
      <c r="O27">
        <v>141.73475417593099</v>
      </c>
      <c r="P27" t="s">
        <v>24</v>
      </c>
      <c r="Q27">
        <v>2.77060965723902</v>
      </c>
      <c r="R27">
        <v>1</v>
      </c>
      <c r="S27" t="s">
        <v>25</v>
      </c>
      <c r="T27">
        <v>-1.11368485725649E-2</v>
      </c>
      <c r="AW27">
        <v>3657548</v>
      </c>
      <c r="AX27">
        <v>3346507</v>
      </c>
      <c r="AY27">
        <v>3035466</v>
      </c>
      <c r="AZ27">
        <v>3053783.6239999998</v>
      </c>
      <c r="BA27">
        <v>3072101.2480000001</v>
      </c>
      <c r="BB27">
        <v>3090418.872</v>
      </c>
      <c r="BC27">
        <v>3108736.4959999998</v>
      </c>
      <c r="BD27">
        <v>3127054.12</v>
      </c>
      <c r="BE27">
        <v>3145371.7439999999</v>
      </c>
      <c r="BF27">
        <v>3163689.3679999998</v>
      </c>
      <c r="BG27">
        <v>3182006.9920000001</v>
      </c>
      <c r="BH27">
        <v>3200324.6159999999</v>
      </c>
      <c r="BI27">
        <v>3218642.24</v>
      </c>
      <c r="BJ27">
        <v>3182796.7087638499</v>
      </c>
      <c r="BK27">
        <v>3147350.3837810899</v>
      </c>
      <c r="BL27">
        <v>3112298.81915212</v>
      </c>
      <c r="BM27">
        <v>3077637.6184906499</v>
      </c>
      <c r="BN27">
        <v>3043362.43437229</v>
      </c>
      <c r="BO27">
        <v>3009468.96778925</v>
      </c>
      <c r="BP27">
        <v>2975952.9676111499</v>
      </c>
      <c r="BQ27">
        <v>2942810.2300517899</v>
      </c>
      <c r="BR27">
        <v>2910036.59814191</v>
      </c>
      <c r="BS27">
        <v>2877627.9612077801</v>
      </c>
      <c r="BT27">
        <v>2845580.2543556299</v>
      </c>
      <c r="BU27">
        <v>2813889.4579617898</v>
      </c>
      <c r="BV27">
        <v>2782551.5971685299</v>
      </c>
      <c r="BW27">
        <v>2751562.74138552</v>
      </c>
      <c r="BX27">
        <v>2720919.0037968</v>
      </c>
      <c r="BY27">
        <v>2690616.5408732998</v>
      </c>
      <c r="BZ27">
        <v>2660651.5518907499</v>
      </c>
      <c r="CA27">
        <v>2631020.2784529901</v>
      </c>
      <c r="CB27">
        <v>2601719.0040205098</v>
      </c>
      <c r="CC27">
        <v>2572744.0534443702</v>
      </c>
      <c r="CD27" s="8" t="b">
        <f>IF(ISNUMBER(VLOOKUP(A27,profiles_2018!A:A,1,FALSE)),TRUE,FALSE)</f>
        <v>0</v>
      </c>
      <c r="CE27" t="str">
        <f>INDEX('C5 - Emissions methodology 2021'!$A$2:$I$5911,MATCH($A27,'C5 - Emissions methodology 2021'!$A$2:$A$5911,0),MATCH(CE$1,'C5 - Emissions methodology 2021'!$A$1:$I$1,0))</f>
        <v>Retail</v>
      </c>
    </row>
    <row r="28" spans="1:83" x14ac:dyDescent="0.25">
      <c r="A28">
        <v>403</v>
      </c>
      <c r="B28" t="s">
        <v>711</v>
      </c>
      <c r="C28" t="s">
        <v>31</v>
      </c>
      <c r="D28">
        <v>2015</v>
      </c>
      <c r="E28" t="s">
        <v>690</v>
      </c>
      <c r="F28" t="s">
        <v>23</v>
      </c>
      <c r="G28">
        <v>2015</v>
      </c>
      <c r="H28">
        <v>1116.4000000000001</v>
      </c>
      <c r="I28">
        <v>100</v>
      </c>
      <c r="J28">
        <v>2025</v>
      </c>
      <c r="K28">
        <v>80</v>
      </c>
      <c r="L28">
        <v>223.28</v>
      </c>
      <c r="M28">
        <v>2020</v>
      </c>
      <c r="N28">
        <v>322.83999999999997</v>
      </c>
      <c r="O28">
        <v>113.007691269734</v>
      </c>
      <c r="P28" t="s">
        <v>691</v>
      </c>
      <c r="Q28">
        <v>3.44780561914878</v>
      </c>
      <c r="R28">
        <v>1</v>
      </c>
      <c r="S28" t="s">
        <v>25</v>
      </c>
      <c r="T28">
        <v>-1.11368485725649E-2</v>
      </c>
      <c r="AT28">
        <v>1116.4000000000001</v>
      </c>
      <c r="AU28">
        <v>957.68799999999999</v>
      </c>
      <c r="AV28">
        <v>798.976</v>
      </c>
      <c r="AW28">
        <v>640.26400000000001</v>
      </c>
      <c r="AX28">
        <v>481.551999999999</v>
      </c>
      <c r="AY28">
        <v>322.83999999999997</v>
      </c>
      <c r="AZ28">
        <v>302.928</v>
      </c>
      <c r="BA28">
        <v>283.01600000000002</v>
      </c>
      <c r="BB28">
        <v>263.10399999999998</v>
      </c>
      <c r="BC28">
        <v>243.19199999999901</v>
      </c>
      <c r="BD28">
        <v>223.28</v>
      </c>
      <c r="BE28">
        <v>220.79336445071701</v>
      </c>
      <c r="BF28">
        <v>218.33442218500201</v>
      </c>
      <c r="BG28">
        <v>215.90286478695</v>
      </c>
      <c r="BH28">
        <v>213.498387275434</v>
      </c>
      <c r="BI28">
        <v>211.120688065861</v>
      </c>
      <c r="BJ28">
        <v>208.769468932336</v>
      </c>
      <c r="BK28">
        <v>206.44443497026199</v>
      </c>
      <c r="BL28">
        <v>204.145294559349</v>
      </c>
      <c r="BM28">
        <v>201.87175932704</v>
      </c>
      <c r="BN28">
        <v>199.62354411233699</v>
      </c>
      <c r="BO28">
        <v>197.40036693004001</v>
      </c>
      <c r="BP28">
        <v>195.20194893537101</v>
      </c>
      <c r="BQ28">
        <v>193.02801438900801</v>
      </c>
      <c r="BR28">
        <v>190.878290622495</v>
      </c>
      <c r="BS28">
        <v>188.752508004042</v>
      </c>
      <c r="BT28">
        <v>186.65039990470899</v>
      </c>
      <c r="BU28">
        <v>184.571702664962</v>
      </c>
      <c r="BV28">
        <v>182.51615556160201</v>
      </c>
      <c r="BW28">
        <v>180.48350077506501</v>
      </c>
      <c r="BX28">
        <v>178.47348335708699</v>
      </c>
      <c r="BY28">
        <v>176.48585119872101</v>
      </c>
      <c r="BZ28">
        <v>174.52035499872099</v>
      </c>
      <c r="CA28">
        <v>172.57674823227001</v>
      </c>
      <c r="CB28">
        <v>170.654787120061</v>
      </c>
      <c r="CC28">
        <v>168.754230597722</v>
      </c>
      <c r="CD28" s="8" t="b">
        <f>IF(ISNUMBER(VLOOKUP(A28,profiles_2018!A:A,1,FALSE)),TRUE,FALSE)</f>
        <v>0</v>
      </c>
      <c r="CE28" t="str">
        <f>INDEX('C5 - Emissions methodology 2021'!$A$2:$I$5911,MATCH($A28,'C5 - Emissions methodology 2021'!$A$2:$A$5911,0),MATCH(CE$1,'C5 - Emissions methodology 2021'!$A$1:$I$1,0))</f>
        <v>Manufacturing</v>
      </c>
    </row>
    <row r="29" spans="1:83" x14ac:dyDescent="0.25">
      <c r="A29">
        <v>394</v>
      </c>
      <c r="B29" t="s">
        <v>58</v>
      </c>
      <c r="C29" t="s">
        <v>59</v>
      </c>
      <c r="D29">
        <v>2020</v>
      </c>
      <c r="E29" t="s">
        <v>690</v>
      </c>
      <c r="F29" t="s">
        <v>23</v>
      </c>
      <c r="G29">
        <v>2018</v>
      </c>
      <c r="H29">
        <v>2212692</v>
      </c>
      <c r="I29">
        <v>100</v>
      </c>
      <c r="J29">
        <v>2030</v>
      </c>
      <c r="K29">
        <v>50</v>
      </c>
      <c r="L29">
        <v>1106346</v>
      </c>
      <c r="M29">
        <v>2020</v>
      </c>
      <c r="N29">
        <v>1910600</v>
      </c>
      <c r="O29">
        <v>27.3053818606476</v>
      </c>
      <c r="P29" t="s">
        <v>24</v>
      </c>
      <c r="Q29">
        <v>3.15046517163902</v>
      </c>
      <c r="R29">
        <v>1</v>
      </c>
      <c r="S29" t="s">
        <v>25</v>
      </c>
      <c r="T29">
        <v>-1.11368485725649E-2</v>
      </c>
      <c r="AW29">
        <v>2212692</v>
      </c>
      <c r="AX29">
        <v>2061646</v>
      </c>
      <c r="AY29">
        <v>1910600</v>
      </c>
      <c r="AZ29">
        <v>1830174.6</v>
      </c>
      <c r="BA29">
        <v>1749749.2</v>
      </c>
      <c r="BB29">
        <v>1669323.8</v>
      </c>
      <c r="BC29">
        <v>1588898.4</v>
      </c>
      <c r="BD29">
        <v>1508473</v>
      </c>
      <c r="BE29">
        <v>1428047.6</v>
      </c>
      <c r="BF29">
        <v>1347622.2</v>
      </c>
      <c r="BG29">
        <v>1267196.79999999</v>
      </c>
      <c r="BH29">
        <v>1186771.3999999999</v>
      </c>
      <c r="BI29">
        <v>1106346</v>
      </c>
      <c r="BJ29">
        <v>1094024.7921291301</v>
      </c>
      <c r="BK29">
        <v>1081840.8036845601</v>
      </c>
      <c r="BL29">
        <v>1069792.5064743001</v>
      </c>
      <c r="BM29">
        <v>1057878.3893256299</v>
      </c>
      <c r="BN29">
        <v>1046096.95789552</v>
      </c>
      <c r="BO29">
        <v>1034446.73448322</v>
      </c>
      <c r="BP29">
        <v>1022926.2578449</v>
      </c>
      <c r="BQ29">
        <v>1011534.08301038</v>
      </c>
      <c r="BR29">
        <v>1000268.7811019</v>
      </c>
      <c r="BS29">
        <v>989128.93915491097</v>
      </c>
      <c r="BT29">
        <v>978113.15994080098</v>
      </c>
      <c r="BU29">
        <v>967220.06179170695</v>
      </c>
      <c r="BV29">
        <v>956448.27842718596</v>
      </c>
      <c r="BW29">
        <v>945796.45878285205</v>
      </c>
      <c r="BX29">
        <v>935263.26684091997</v>
      </c>
      <c r="BY29">
        <v>924847.38146263</v>
      </c>
      <c r="BZ29">
        <v>914547.49622254702</v>
      </c>
      <c r="CA29">
        <v>904362.31924469804</v>
      </c>
      <c r="CB29">
        <v>894290.57304053695</v>
      </c>
      <c r="CC29">
        <v>884330.99434871203</v>
      </c>
      <c r="CD29" s="8" t="b">
        <f>IF(ISNUMBER(VLOOKUP(A29,profiles_2018!A:A,1,FALSE)),TRUE,FALSE)</f>
        <v>1</v>
      </c>
      <c r="CE29" t="str">
        <f>INDEX('C5 - Emissions methodology 2021'!$A$2:$I$5911,MATCH($A29,'C5 - Emissions methodology 2021'!$A$2:$A$5911,0),MATCH(CE$1,'C5 - Emissions methodology 2021'!$A$1:$I$1,0))</f>
        <v>Food, beverage &amp; agriculture</v>
      </c>
    </row>
    <row r="30" spans="1:83" x14ac:dyDescent="0.25">
      <c r="A30">
        <v>54202</v>
      </c>
      <c r="B30" t="s">
        <v>712</v>
      </c>
      <c r="C30" t="s">
        <v>148</v>
      </c>
      <c r="D30">
        <v>2020</v>
      </c>
      <c r="E30" t="s">
        <v>28</v>
      </c>
      <c r="F30" t="s">
        <v>23</v>
      </c>
      <c r="G30">
        <v>2020</v>
      </c>
      <c r="H30">
        <v>2</v>
      </c>
      <c r="I30">
        <v>100</v>
      </c>
      <c r="J30">
        <v>2030</v>
      </c>
      <c r="K30">
        <v>100</v>
      </c>
      <c r="L30">
        <v>0</v>
      </c>
      <c r="M30">
        <v>2020</v>
      </c>
      <c r="N30">
        <v>2</v>
      </c>
      <c r="O30">
        <v>0</v>
      </c>
      <c r="P30" t="s">
        <v>24</v>
      </c>
      <c r="Q30">
        <v>3.6502439026390201</v>
      </c>
      <c r="R30">
        <v>1</v>
      </c>
      <c r="S30" t="s">
        <v>25</v>
      </c>
      <c r="T30">
        <v>-1.11368485725649E-2</v>
      </c>
      <c r="AY30">
        <v>2</v>
      </c>
      <c r="AZ30">
        <v>1.8</v>
      </c>
      <c r="BA30">
        <v>1.6</v>
      </c>
      <c r="BB30">
        <v>1.4</v>
      </c>
      <c r="BC30">
        <v>1.2</v>
      </c>
      <c r="BD30">
        <v>1</v>
      </c>
      <c r="BE30">
        <v>0.8</v>
      </c>
      <c r="BF30">
        <v>0.6</v>
      </c>
      <c r="BG30">
        <v>0.39999999999999902</v>
      </c>
      <c r="BH30">
        <v>0.19999999999999901</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s="8" t="b">
        <f>IF(ISNUMBER(VLOOKUP(A30,profiles_2018!A:A,1,FALSE)),TRUE,FALSE)</f>
        <v>0</v>
      </c>
      <c r="CE30" t="str">
        <f>INDEX('C5 - Emissions methodology 2021'!$A$2:$I$5911,MATCH($A30,'C5 - Emissions methodology 2021'!$A$2:$A$5911,0),MATCH(CE$1,'C5 - Emissions methodology 2021'!$A$1:$I$1,0))</f>
        <v>Services</v>
      </c>
    </row>
    <row r="31" spans="1:83" x14ac:dyDescent="0.25">
      <c r="A31">
        <v>449</v>
      </c>
      <c r="B31" t="s">
        <v>713</v>
      </c>
      <c r="C31" t="s">
        <v>208</v>
      </c>
      <c r="D31">
        <v>2020</v>
      </c>
      <c r="E31" t="s">
        <v>690</v>
      </c>
      <c r="F31" t="s">
        <v>23</v>
      </c>
      <c r="G31">
        <v>2020</v>
      </c>
      <c r="H31">
        <v>58068</v>
      </c>
      <c r="I31">
        <v>100</v>
      </c>
      <c r="J31">
        <v>2025</v>
      </c>
      <c r="K31">
        <v>15.3</v>
      </c>
      <c r="L31">
        <v>49183.595999999998</v>
      </c>
      <c r="M31">
        <v>2020</v>
      </c>
      <c r="N31">
        <v>58068</v>
      </c>
      <c r="O31">
        <v>0</v>
      </c>
      <c r="P31" t="s">
        <v>45</v>
      </c>
      <c r="Q31">
        <v>2.8008106848487802</v>
      </c>
      <c r="R31">
        <v>1</v>
      </c>
      <c r="S31" t="s">
        <v>25</v>
      </c>
      <c r="T31">
        <v>-1.11368485725649E-2</v>
      </c>
      <c r="AY31">
        <v>58068</v>
      </c>
      <c r="AZ31">
        <v>56291.119200000001</v>
      </c>
      <c r="BA31">
        <v>54514.238400000002</v>
      </c>
      <c r="BB31">
        <v>52737.357600000003</v>
      </c>
      <c r="BC31">
        <v>50960.476799999997</v>
      </c>
      <c r="BD31">
        <v>49183.595999999998</v>
      </c>
      <c r="BE31">
        <v>48635.845739093696</v>
      </c>
      <c r="BF31">
        <v>48094.195689898799</v>
      </c>
      <c r="BG31">
        <v>47558.577915281101</v>
      </c>
      <c r="BH31">
        <v>47028.9252347121</v>
      </c>
      <c r="BI31">
        <v>46505.171215842602</v>
      </c>
      <c r="BJ31">
        <v>45987.250166170597</v>
      </c>
      <c r="BK31">
        <v>45475.097124801301</v>
      </c>
      <c r="BL31">
        <v>44968.647854299699</v>
      </c>
      <c r="BM31">
        <v>44467.838832633402</v>
      </c>
      <c r="BN31">
        <v>43972.607245205101</v>
      </c>
      <c r="BO31">
        <v>43482.890976974399</v>
      </c>
      <c r="BP31">
        <v>42998.628604666497</v>
      </c>
      <c r="BQ31">
        <v>42519.759389068298</v>
      </c>
      <c r="BR31">
        <v>42046.223267410402</v>
      </c>
      <c r="BS31">
        <v>41577.960845832997</v>
      </c>
      <c r="BT31">
        <v>41114.913391936898</v>
      </c>
      <c r="BU31">
        <v>40657.022827416797</v>
      </c>
      <c r="BV31">
        <v>40204.231720776501</v>
      </c>
      <c r="BW31">
        <v>39756.483280125904</v>
      </c>
      <c r="BX31">
        <v>39313.7213460575</v>
      </c>
      <c r="BY31">
        <v>38875.890384602397</v>
      </c>
      <c r="BZ31">
        <v>38442.9354802655</v>
      </c>
      <c r="CA31">
        <v>38014.802329136903</v>
      </c>
      <c r="CB31">
        <v>37591.437232081298</v>
      </c>
      <c r="CC31">
        <v>37172.7870880025</v>
      </c>
      <c r="CD31" s="8" t="b">
        <f>IF(ISNUMBER(VLOOKUP(A31,profiles_2018!A:A,1,FALSE)),TRUE,FALSE)</f>
        <v>0</v>
      </c>
      <c r="CE31" t="str">
        <f>INDEX('C5 - Emissions methodology 2021'!$A$2:$I$5911,MATCH($A31,'C5 - Emissions methodology 2021'!$A$2:$A$5911,0),MATCH(CE$1,'C5 - Emissions methodology 2021'!$A$1:$I$1,0))</f>
        <v>Services</v>
      </c>
    </row>
    <row r="32" spans="1:83" x14ac:dyDescent="0.25">
      <c r="A32">
        <v>21306</v>
      </c>
      <c r="B32" t="s">
        <v>714</v>
      </c>
      <c r="C32" t="s">
        <v>148</v>
      </c>
      <c r="D32">
        <v>2020</v>
      </c>
      <c r="E32" t="s">
        <v>28</v>
      </c>
      <c r="F32" t="s">
        <v>23</v>
      </c>
      <c r="G32">
        <v>2019</v>
      </c>
      <c r="H32">
        <v>26990</v>
      </c>
      <c r="I32">
        <v>100</v>
      </c>
      <c r="J32">
        <v>2030</v>
      </c>
      <c r="K32">
        <v>50</v>
      </c>
      <c r="L32">
        <v>13495</v>
      </c>
      <c r="M32">
        <v>2020</v>
      </c>
      <c r="N32">
        <v>25225</v>
      </c>
      <c r="O32">
        <v>13.0789181178214</v>
      </c>
      <c r="P32" t="s">
        <v>45</v>
      </c>
      <c r="Q32">
        <v>3.15024660143902</v>
      </c>
      <c r="R32">
        <v>1</v>
      </c>
      <c r="S32" t="s">
        <v>25</v>
      </c>
      <c r="T32">
        <v>-1.11368485725649E-2</v>
      </c>
      <c r="AX32">
        <v>26990</v>
      </c>
      <c r="AY32">
        <v>25225</v>
      </c>
      <c r="AZ32">
        <v>24052</v>
      </c>
      <c r="BA32">
        <v>22879</v>
      </c>
      <c r="BB32">
        <v>21706</v>
      </c>
      <c r="BC32">
        <v>20533</v>
      </c>
      <c r="BD32">
        <v>19360</v>
      </c>
      <c r="BE32">
        <v>18187</v>
      </c>
      <c r="BF32">
        <v>17014</v>
      </c>
      <c r="BG32">
        <v>15841</v>
      </c>
      <c r="BH32">
        <v>14668</v>
      </c>
      <c r="BI32">
        <v>13495</v>
      </c>
      <c r="BJ32">
        <v>13344.7082285132</v>
      </c>
      <c r="BK32">
        <v>13196.0902337272</v>
      </c>
      <c r="BL32">
        <v>13049.1273750443</v>
      </c>
      <c r="BM32">
        <v>12903.8012194643</v>
      </c>
      <c r="BN32">
        <v>12760.093539272601</v>
      </c>
      <c r="BO32">
        <v>12617.986309754</v>
      </c>
      <c r="BP32">
        <v>12477.461706931501</v>
      </c>
      <c r="BQ32">
        <v>12338.502105331499</v>
      </c>
      <c r="BR32">
        <v>12201.090075772099</v>
      </c>
      <c r="BS32">
        <v>12065.208383178</v>
      </c>
      <c r="BT32">
        <v>11930.8399844181</v>
      </c>
      <c r="BU32">
        <v>11797.968026168201</v>
      </c>
      <c r="BV32">
        <v>11666.575842796799</v>
      </c>
      <c r="BW32">
        <v>11536.6469542752</v>
      </c>
      <c r="BX32">
        <v>11408.165064110301</v>
      </c>
      <c r="BY32">
        <v>11281.1140573005</v>
      </c>
      <c r="BZ32">
        <v>11155.4779983145</v>
      </c>
      <c r="CA32">
        <v>11031.241129092699</v>
      </c>
      <c r="CB32">
        <v>10908.3878670705</v>
      </c>
      <c r="CC32">
        <v>10786.9028032241</v>
      </c>
      <c r="CD32" s="8" t="b">
        <f>IF(ISNUMBER(VLOOKUP(A32,profiles_2018!A:A,1,FALSE)),TRUE,FALSE)</f>
        <v>0</v>
      </c>
      <c r="CE32" t="str">
        <f>INDEX('C5 - Emissions methodology 2021'!$A$2:$I$5911,MATCH($A32,'C5 - Emissions methodology 2021'!$A$2:$A$5911,0),MATCH(CE$1,'C5 - Emissions methodology 2021'!$A$1:$I$1,0))</f>
        <v>Services</v>
      </c>
    </row>
    <row r="33" spans="1:83" x14ac:dyDescent="0.25">
      <c r="A33">
        <v>63523</v>
      </c>
      <c r="B33" t="s">
        <v>715</v>
      </c>
      <c r="C33" t="s">
        <v>56</v>
      </c>
      <c r="D33">
        <v>2019</v>
      </c>
      <c r="E33" t="s">
        <v>690</v>
      </c>
      <c r="F33" t="s">
        <v>23</v>
      </c>
      <c r="G33">
        <v>2016</v>
      </c>
      <c r="H33">
        <v>17654</v>
      </c>
      <c r="I33">
        <v>100</v>
      </c>
      <c r="J33">
        <v>2030</v>
      </c>
      <c r="K33">
        <v>40</v>
      </c>
      <c r="L33">
        <v>10592.4</v>
      </c>
      <c r="M33">
        <v>2020</v>
      </c>
      <c r="N33">
        <v>4968</v>
      </c>
      <c r="O33">
        <v>179.647671915713</v>
      </c>
      <c r="P33" t="s">
        <v>691</v>
      </c>
      <c r="Q33">
        <v>3.05024566783902</v>
      </c>
      <c r="R33">
        <v>1</v>
      </c>
      <c r="S33" t="s">
        <v>25</v>
      </c>
      <c r="T33">
        <v>-1.11368485725649E-2</v>
      </c>
      <c r="AU33">
        <v>17654</v>
      </c>
      <c r="AV33">
        <v>14482.5</v>
      </c>
      <c r="AW33">
        <v>11311</v>
      </c>
      <c r="AX33">
        <v>8139.5</v>
      </c>
      <c r="AY33">
        <v>4968</v>
      </c>
      <c r="AZ33">
        <v>5530.44</v>
      </c>
      <c r="BA33">
        <v>6092.88</v>
      </c>
      <c r="BB33">
        <v>6655.32</v>
      </c>
      <c r="BC33">
        <v>7217.76</v>
      </c>
      <c r="BD33">
        <v>7780.2</v>
      </c>
      <c r="BE33">
        <v>8342.64</v>
      </c>
      <c r="BF33">
        <v>8905.08</v>
      </c>
      <c r="BG33">
        <v>9467.52</v>
      </c>
      <c r="BH33">
        <v>10029.959999999999</v>
      </c>
      <c r="BI33">
        <v>10592.4</v>
      </c>
      <c r="BJ33">
        <v>10474.4340451799</v>
      </c>
      <c r="BK33">
        <v>10357.7818593354</v>
      </c>
      <c r="BL33">
        <v>10242.428811220299</v>
      </c>
      <c r="BM33">
        <v>10128.3604325345</v>
      </c>
      <c r="BN33">
        <v>10015.562416109</v>
      </c>
      <c r="BO33">
        <v>9904.0206141117797</v>
      </c>
      <c r="BP33">
        <v>9793.7210362728601</v>
      </c>
      <c r="BQ33">
        <v>9684.6498481299404</v>
      </c>
      <c r="BR33">
        <v>9576.7933692930092</v>
      </c>
      <c r="BS33">
        <v>9470.1380717284392</v>
      </c>
      <c r="BT33">
        <v>9364.6705780623197</v>
      </c>
      <c r="BU33">
        <v>9260.3776599024895</v>
      </c>
      <c r="BV33">
        <v>9157.2462361793896</v>
      </c>
      <c r="BW33">
        <v>9055.2633715053707</v>
      </c>
      <c r="BX33">
        <v>8954.4162745522208</v>
      </c>
      <c r="BY33">
        <v>8854.6922964468195</v>
      </c>
      <c r="BZ33">
        <v>8756.0789291846395</v>
      </c>
      <c r="CA33">
        <v>8658.5638040608792</v>
      </c>
      <c r="CB33">
        <v>8562.13469011917</v>
      </c>
      <c r="CC33">
        <v>8466.7794926173992</v>
      </c>
      <c r="CD33" s="8" t="b">
        <f>IF(ISNUMBER(VLOOKUP(A33,profiles_2018!A:A,1,FALSE)),TRUE,FALSE)</f>
        <v>0</v>
      </c>
      <c r="CE33" t="str">
        <f>INDEX('C5 - Emissions methodology 2021'!$A$2:$I$5911,MATCH($A33,'C5 - Emissions methodology 2021'!$A$2:$A$5911,0),MATCH(CE$1,'C5 - Emissions methodology 2021'!$A$1:$I$1,0))</f>
        <v>Services</v>
      </c>
    </row>
    <row r="34" spans="1:83" x14ac:dyDescent="0.25">
      <c r="A34">
        <v>524</v>
      </c>
      <c r="B34" t="s">
        <v>716</v>
      </c>
      <c r="C34" t="s">
        <v>56</v>
      </c>
      <c r="D34">
        <v>2019</v>
      </c>
      <c r="E34" t="s">
        <v>28</v>
      </c>
      <c r="F34" t="s">
        <v>23</v>
      </c>
      <c r="G34">
        <v>2017</v>
      </c>
      <c r="H34">
        <v>3220317</v>
      </c>
      <c r="I34">
        <v>100</v>
      </c>
      <c r="J34">
        <v>2023</v>
      </c>
      <c r="K34">
        <v>31.05</v>
      </c>
      <c r="L34">
        <v>2220408.5715000001</v>
      </c>
      <c r="M34">
        <v>2020</v>
      </c>
      <c r="N34">
        <v>2183775</v>
      </c>
      <c r="O34">
        <v>103.663692639831</v>
      </c>
      <c r="P34" t="s">
        <v>691</v>
      </c>
      <c r="Q34">
        <v>2.9576512999926798</v>
      </c>
      <c r="R34">
        <v>1</v>
      </c>
      <c r="S34" t="s">
        <v>25</v>
      </c>
      <c r="T34">
        <v>-1.11368485725649E-2</v>
      </c>
      <c r="AV34">
        <v>3220317</v>
      </c>
      <c r="AW34">
        <v>2874803</v>
      </c>
      <c r="AX34">
        <v>2529289</v>
      </c>
      <c r="AY34">
        <v>2183775</v>
      </c>
      <c r="AZ34">
        <v>2195986.1905</v>
      </c>
      <c r="BA34">
        <v>2208197.3810000001</v>
      </c>
      <c r="BB34">
        <v>2220408.5715000001</v>
      </c>
      <c r="BC34">
        <v>2195680.2174699702</v>
      </c>
      <c r="BD34">
        <v>2171227.2593742399</v>
      </c>
      <c r="BE34">
        <v>2147046.6301699602</v>
      </c>
      <c r="BF34">
        <v>2123135.2969715199</v>
      </c>
      <c r="BG34">
        <v>2099490.2606700798</v>
      </c>
      <c r="BH34">
        <v>2076108.55555742</v>
      </c>
      <c r="BI34">
        <v>2052987.2489539699</v>
      </c>
      <c r="BJ34">
        <v>2030123.44084097</v>
      </c>
      <c r="BK34">
        <v>2007514.26349671</v>
      </c>
      <c r="BL34">
        <v>1985156.88113688</v>
      </c>
      <c r="BM34">
        <v>1963048.48955887</v>
      </c>
      <c r="BN34">
        <v>1941186.31579005</v>
      </c>
      <c r="BO34">
        <v>1919567.6177399601</v>
      </c>
      <c r="BP34">
        <v>1898189.68385639</v>
      </c>
      <c r="BQ34">
        <v>1877049.83278528</v>
      </c>
      <c r="BR34">
        <v>1856145.41303439</v>
      </c>
      <c r="BS34">
        <v>1835473.8026407701</v>
      </c>
      <c r="BT34">
        <v>1815032.40884185</v>
      </c>
      <c r="BU34">
        <v>1794818.6677502799</v>
      </c>
      <c r="BV34">
        <v>1774830.0440323299</v>
      </c>
      <c r="BW34">
        <v>1755064.0305899</v>
      </c>
      <c r="BX34">
        <v>1735518.1482460699</v>
      </c>
      <c r="BY34">
        <v>1716189.94543411</v>
      </c>
      <c r="BZ34">
        <v>1697076.9978900601</v>
      </c>
      <c r="CA34">
        <v>1678176.9083485701</v>
      </c>
      <c r="CB34">
        <v>1659487.30624232</v>
      </c>
      <c r="CC34">
        <v>1641005.8474045999</v>
      </c>
      <c r="CD34" s="8" t="b">
        <f>IF(ISNUMBER(VLOOKUP(A34,profiles_2018!A:A,1,FALSE)),TRUE,FALSE)</f>
        <v>0</v>
      </c>
      <c r="CE34" t="str">
        <f>INDEX('C5 - Emissions methodology 2021'!$A$2:$I$5911,MATCH($A34,'C5 - Emissions methodology 2021'!$A$2:$A$5911,0),MATCH(CE$1,'C5 - Emissions methodology 2021'!$A$1:$I$1,0))</f>
        <v>Infrastructure</v>
      </c>
    </row>
    <row r="35" spans="1:83" x14ac:dyDescent="0.25">
      <c r="A35">
        <v>569</v>
      </c>
      <c r="B35" t="s">
        <v>64</v>
      </c>
      <c r="C35" t="s">
        <v>65</v>
      </c>
      <c r="D35">
        <v>2017</v>
      </c>
      <c r="E35" t="s">
        <v>690</v>
      </c>
      <c r="F35" t="s">
        <v>23</v>
      </c>
      <c r="G35">
        <v>2016</v>
      </c>
      <c r="H35">
        <v>1393.4</v>
      </c>
      <c r="I35">
        <v>98</v>
      </c>
      <c r="J35">
        <v>2025</v>
      </c>
      <c r="K35">
        <v>21</v>
      </c>
      <c r="L35">
        <v>1100.7860000000001</v>
      </c>
      <c r="M35">
        <v>2020</v>
      </c>
      <c r="N35">
        <v>721.88</v>
      </c>
      <c r="O35">
        <v>230.01279719808699</v>
      </c>
      <c r="P35" t="s">
        <v>691</v>
      </c>
      <c r="Q35">
        <v>2.8378050194487798</v>
      </c>
      <c r="R35">
        <v>1</v>
      </c>
      <c r="S35" t="s">
        <v>25</v>
      </c>
      <c r="T35">
        <v>-1.11368485725649E-2</v>
      </c>
      <c r="AU35">
        <v>1393.4</v>
      </c>
      <c r="AV35">
        <v>1225.52</v>
      </c>
      <c r="AW35">
        <v>1057.6400000000001</v>
      </c>
      <c r="AX35">
        <v>889.76</v>
      </c>
      <c r="AY35">
        <v>721.88</v>
      </c>
      <c r="AZ35">
        <v>797.66120000000001</v>
      </c>
      <c r="BA35">
        <v>873.44240000000002</v>
      </c>
      <c r="BB35">
        <v>949.22360000000003</v>
      </c>
      <c r="BC35">
        <v>1025.0047999999999</v>
      </c>
      <c r="BD35">
        <v>1100.7860000000001</v>
      </c>
      <c r="BE35">
        <v>1088.5267130072</v>
      </c>
      <c r="BF35">
        <v>1076.4039558372399</v>
      </c>
      <c r="BG35">
        <v>1064.41620797817</v>
      </c>
      <c r="BH35">
        <v>1052.5619658517401</v>
      </c>
      <c r="BI35">
        <v>1040.8397426248</v>
      </c>
      <c r="BJ35">
        <v>1029.24806802288</v>
      </c>
      <c r="BK35">
        <v>1017.78548814571</v>
      </c>
      <c r="BL35">
        <v>1006.45056528488</v>
      </c>
      <c r="BM35">
        <v>995.24187774353004</v>
      </c>
      <c r="BN35">
        <v>984.15801965802598</v>
      </c>
      <c r="BO35">
        <v>973.19760082161895</v>
      </c>
      <c r="BP35">
        <v>962.35924651008497</v>
      </c>
      <c r="BQ35">
        <v>951.64159730929396</v>
      </c>
      <c r="BR35">
        <v>941.04330894470695</v>
      </c>
      <c r="BS35">
        <v>930.56305211276401</v>
      </c>
      <c r="BT35">
        <v>920.19951231416098</v>
      </c>
      <c r="BU35">
        <v>909.95138968897004</v>
      </c>
      <c r="BV35">
        <v>899.81739885360901</v>
      </c>
      <c r="BW35">
        <v>889.79626873961695</v>
      </c>
      <c r="BX35">
        <v>879.88674243422997</v>
      </c>
      <c r="BY35">
        <v>870.08757702273294</v>
      </c>
      <c r="BZ35">
        <v>860.39754343256095</v>
      </c>
      <c r="CA35">
        <v>850.81542627914496</v>
      </c>
      <c r="CB35">
        <v>841.34002371347196</v>
      </c>
      <c r="CC35">
        <v>831.97014727133705</v>
      </c>
      <c r="CD35" s="8" t="b">
        <f>IF(ISNUMBER(VLOOKUP(A35,profiles_2018!A:A,1,FALSE)),TRUE,FALSE)</f>
        <v>1</v>
      </c>
      <c r="CE35" t="str">
        <f>INDEX('C5 - Emissions methodology 2021'!$A$2:$I$5911,MATCH($A35,'C5 - Emissions methodology 2021'!$A$2:$A$5911,0),MATCH(CE$1,'C5 - Emissions methodology 2021'!$A$1:$I$1,0))</f>
        <v>Services</v>
      </c>
    </row>
    <row r="36" spans="1:83" x14ac:dyDescent="0.25">
      <c r="A36">
        <v>850298</v>
      </c>
      <c r="B36" t="s">
        <v>717</v>
      </c>
      <c r="C36" t="s">
        <v>92</v>
      </c>
      <c r="D36">
        <v>2020</v>
      </c>
      <c r="E36" t="s">
        <v>60</v>
      </c>
      <c r="F36" t="s">
        <v>54</v>
      </c>
      <c r="G36">
        <v>2020</v>
      </c>
      <c r="H36">
        <v>2916404</v>
      </c>
      <c r="I36">
        <v>100</v>
      </c>
      <c r="J36">
        <v>2024</v>
      </c>
      <c r="K36">
        <v>10.39</v>
      </c>
      <c r="L36">
        <v>2613389.6244000001</v>
      </c>
      <c r="M36">
        <v>2020</v>
      </c>
      <c r="N36">
        <v>2916404</v>
      </c>
      <c r="O36">
        <v>0</v>
      </c>
      <c r="P36" t="s">
        <v>24</v>
      </c>
      <c r="Q36">
        <v>3.0915087135707302</v>
      </c>
      <c r="R36">
        <v>1</v>
      </c>
      <c r="S36" t="s">
        <v>25</v>
      </c>
      <c r="T36">
        <v>-1.11368485725649E-2</v>
      </c>
      <c r="AY36">
        <v>2916404</v>
      </c>
      <c r="AZ36">
        <v>2840650.4060999998</v>
      </c>
      <c r="BA36">
        <v>2764896.8122</v>
      </c>
      <c r="BB36">
        <v>2689143.2182999998</v>
      </c>
      <c r="BC36">
        <v>2613389.6244000001</v>
      </c>
      <c r="BD36">
        <v>2584284.6998919402</v>
      </c>
      <c r="BE36">
        <v>2555503.9125208501</v>
      </c>
      <c r="BF36">
        <v>2527043.6524205101</v>
      </c>
      <c r="BG36">
        <v>2498900.3499272401</v>
      </c>
      <c r="BH36">
        <v>2471070.4751321701</v>
      </c>
      <c r="BI36">
        <v>2443550.5374384802</v>
      </c>
      <c r="BJ36">
        <v>2416337.08512362</v>
      </c>
      <c r="BK36">
        <v>2389426.70490633</v>
      </c>
      <c r="BL36">
        <v>2362816.0215185401</v>
      </c>
      <c r="BM36">
        <v>2336501.69728206</v>
      </c>
      <c r="BN36">
        <v>2310480.4316898901</v>
      </c>
      <c r="BO36">
        <v>2284748.9609922799</v>
      </c>
      <c r="BP36">
        <v>2259304.05778739</v>
      </c>
      <c r="BQ36">
        <v>2234142.5306164301</v>
      </c>
      <c r="BR36">
        <v>2209261.2235634299</v>
      </c>
      <c r="BS36">
        <v>2184657.0158593599</v>
      </c>
      <c r="BT36">
        <v>2160326.8214907399</v>
      </c>
      <c r="BU36">
        <v>2136267.5888125501</v>
      </c>
      <c r="BV36">
        <v>2112476.3001654702</v>
      </c>
      <c r="BW36">
        <v>2088949.97149739</v>
      </c>
      <c r="BX36">
        <v>2065685.6519891601</v>
      </c>
      <c r="BY36">
        <v>2042680.4236844401</v>
      </c>
      <c r="BZ36">
        <v>2019931.40112372</v>
      </c>
      <c r="CA36">
        <v>1997435.7309824401</v>
      </c>
      <c r="CB36">
        <v>1975190.5917130599</v>
      </c>
      <c r="CC36">
        <v>1953193.19319119</v>
      </c>
      <c r="CD36" s="8" t="b">
        <f>IF(ISNUMBER(VLOOKUP(A36,profiles_2018!A:A,1,FALSE)),TRUE,FALSE)</f>
        <v>0</v>
      </c>
      <c r="CE36" t="str">
        <f>INDEX('C5 - Emissions methodology 2021'!$A$2:$I$5911,MATCH($A36,'C5 - Emissions methodology 2021'!$A$2:$A$5911,0),MATCH(CE$1,'C5 - Emissions methodology 2021'!$A$1:$I$1,0))</f>
        <v>Services</v>
      </c>
    </row>
    <row r="37" spans="1:83" x14ac:dyDescent="0.25">
      <c r="A37">
        <v>631</v>
      </c>
      <c r="B37" t="s">
        <v>718</v>
      </c>
      <c r="C37" t="s">
        <v>415</v>
      </c>
      <c r="D37">
        <v>2018</v>
      </c>
      <c r="E37" t="s">
        <v>88</v>
      </c>
      <c r="F37" t="s">
        <v>54</v>
      </c>
      <c r="G37">
        <v>2018</v>
      </c>
      <c r="H37">
        <v>4874675</v>
      </c>
      <c r="I37">
        <v>100</v>
      </c>
      <c r="J37">
        <v>2022</v>
      </c>
      <c r="K37">
        <v>10</v>
      </c>
      <c r="L37">
        <v>4387207.5</v>
      </c>
      <c r="M37">
        <v>2020</v>
      </c>
      <c r="N37">
        <v>4695498</v>
      </c>
      <c r="O37">
        <v>36.756706857380202</v>
      </c>
      <c r="P37" t="s">
        <v>24</v>
      </c>
      <c r="Q37">
        <v>3.08682893091463</v>
      </c>
      <c r="R37">
        <v>1</v>
      </c>
      <c r="S37" t="s">
        <v>25</v>
      </c>
      <c r="T37">
        <v>-1.11368485725649E-2</v>
      </c>
      <c r="AW37">
        <v>4874675</v>
      </c>
      <c r="AX37">
        <v>4785086.5</v>
      </c>
      <c r="AY37">
        <v>4695498</v>
      </c>
      <c r="AZ37">
        <v>4541352.75</v>
      </c>
      <c r="BA37">
        <v>4387207.5</v>
      </c>
      <c r="BB37">
        <v>4338347.83441607</v>
      </c>
      <c r="BC37">
        <v>4290032.3115290701</v>
      </c>
      <c r="BD37">
        <v>4242254.87130416</v>
      </c>
      <c r="BE37">
        <v>4195009.5211962201</v>
      </c>
      <c r="BF37">
        <v>4148290.3353981902</v>
      </c>
      <c r="BG37">
        <v>4102091.45409782</v>
      </c>
      <c r="BH37">
        <v>4056407.0827427199</v>
      </c>
      <c r="BI37">
        <v>4011231.4913135399</v>
      </c>
      <c r="BJ37">
        <v>3966559.0136052798</v>
      </c>
      <c r="BK37">
        <v>3922384.0465166098</v>
      </c>
      <c r="BL37">
        <v>3878701.0493471101</v>
      </c>
      <c r="BM37">
        <v>3835504.5431022798</v>
      </c>
      <c r="BN37">
        <v>3792789.10980637</v>
      </c>
      <c r="BO37">
        <v>3750549.39182278</v>
      </c>
      <c r="BP37">
        <v>3708780.0911821299</v>
      </c>
      <c r="BQ37">
        <v>3667475.9689176902</v>
      </c>
      <c r="BR37">
        <v>3626631.84440833</v>
      </c>
      <c r="BS37">
        <v>3586242.5947287101</v>
      </c>
      <c r="BT37">
        <v>3546303.1540067401</v>
      </c>
      <c r="BU37">
        <v>3506808.51278815</v>
      </c>
      <c r="BV37">
        <v>3467753.7174082501</v>
      </c>
      <c r="BW37">
        <v>3429133.8693705299</v>
      </c>
      <c r="BX37">
        <v>3390944.1247322899</v>
      </c>
      <c r="BY37">
        <v>3353179.6934971199</v>
      </c>
      <c r="BZ37">
        <v>3315835.8390140398</v>
      </c>
      <c r="CA37">
        <v>3278907.8773834598</v>
      </c>
      <c r="CB37">
        <v>3242391.1768696499</v>
      </c>
      <c r="CC37">
        <v>3206281.1573198298</v>
      </c>
      <c r="CD37" s="8" t="b">
        <f>IF(ISNUMBER(VLOOKUP(A37,profiles_2018!A:A,1,FALSE)),TRUE,FALSE)</f>
        <v>0</v>
      </c>
      <c r="CE37" t="str">
        <f>INDEX('C5 - Emissions methodology 2021'!$A$2:$I$5911,MATCH($A37,'C5 - Emissions methodology 2021'!$A$2:$A$5911,0),MATCH(CE$1,'C5 - Emissions methodology 2021'!$A$1:$I$1,0))</f>
        <v>Manufacturing</v>
      </c>
    </row>
    <row r="38" spans="1:83" x14ac:dyDescent="0.25">
      <c r="A38">
        <v>21365</v>
      </c>
      <c r="B38" t="s">
        <v>719</v>
      </c>
      <c r="C38" t="s">
        <v>59</v>
      </c>
      <c r="D38">
        <v>2019</v>
      </c>
      <c r="E38" t="s">
        <v>690</v>
      </c>
      <c r="F38" t="s">
        <v>23</v>
      </c>
      <c r="G38">
        <v>2014</v>
      </c>
      <c r="H38">
        <v>241554.97</v>
      </c>
      <c r="I38">
        <v>100</v>
      </c>
      <c r="J38">
        <v>2051</v>
      </c>
      <c r="K38">
        <v>80</v>
      </c>
      <c r="L38">
        <v>48310.993999999897</v>
      </c>
      <c r="M38">
        <v>2020</v>
      </c>
      <c r="N38">
        <v>246875.76</v>
      </c>
      <c r="O38">
        <v>-2.7534053635907401</v>
      </c>
      <c r="P38" t="s">
        <v>24</v>
      </c>
      <c r="Q38">
        <v>3.46051196037505</v>
      </c>
      <c r="R38">
        <v>1</v>
      </c>
      <c r="S38" t="s">
        <v>25</v>
      </c>
      <c r="T38">
        <v>-1.11368485725649E-2</v>
      </c>
      <c r="AS38">
        <v>241554.97</v>
      </c>
      <c r="AT38">
        <v>242441.76833333299</v>
      </c>
      <c r="AU38">
        <v>243328.56666666601</v>
      </c>
      <c r="AV38">
        <v>244215.36499999999</v>
      </c>
      <c r="AW38">
        <v>245102.16333333301</v>
      </c>
      <c r="AX38">
        <v>245988.961666666</v>
      </c>
      <c r="AY38">
        <v>246875.76</v>
      </c>
      <c r="AZ38">
        <v>240470.444967741</v>
      </c>
      <c r="BA38">
        <v>234065.12993548301</v>
      </c>
      <c r="BB38">
        <v>227659.81490322499</v>
      </c>
      <c r="BC38">
        <v>221254.499870967</v>
      </c>
      <c r="BD38">
        <v>214849.18483870901</v>
      </c>
      <c r="BE38">
        <v>208443.869806451</v>
      </c>
      <c r="BF38">
        <v>202038.55477419301</v>
      </c>
      <c r="BG38">
        <v>195633.23974193499</v>
      </c>
      <c r="BH38">
        <v>189227.924709677</v>
      </c>
      <c r="BI38">
        <v>182822.60967741901</v>
      </c>
      <c r="BJ38">
        <v>176417.29464516099</v>
      </c>
      <c r="BK38">
        <v>170011.979612903</v>
      </c>
      <c r="BL38">
        <v>163606.66458064501</v>
      </c>
      <c r="BM38">
        <v>157201.34954838699</v>
      </c>
      <c r="BN38">
        <v>150796.034516129</v>
      </c>
      <c r="BO38">
        <v>144390.71948386999</v>
      </c>
      <c r="BP38">
        <v>137985.404451612</v>
      </c>
      <c r="BQ38">
        <v>131580.08941935399</v>
      </c>
      <c r="BR38">
        <v>125174.774387096</v>
      </c>
      <c r="BS38">
        <v>118769.45935483801</v>
      </c>
      <c r="BT38">
        <v>112364.14432258</v>
      </c>
      <c r="BU38">
        <v>105958.829290322</v>
      </c>
      <c r="BV38">
        <v>99553.514258064504</v>
      </c>
      <c r="BW38">
        <v>93148.199225806398</v>
      </c>
      <c r="BX38">
        <v>86742.884193548394</v>
      </c>
      <c r="BY38">
        <v>80337.569161290303</v>
      </c>
      <c r="BZ38">
        <v>73932.254129032197</v>
      </c>
      <c r="CA38">
        <v>67526.939096774193</v>
      </c>
      <c r="CB38">
        <v>61121.624064516101</v>
      </c>
      <c r="CC38">
        <v>54716.309032258003</v>
      </c>
      <c r="CD38" s="8" t="b">
        <f>IF(ISNUMBER(VLOOKUP(A38,profiles_2018!A:A,1,FALSE)),TRUE,FALSE)</f>
        <v>0</v>
      </c>
      <c r="CE38" t="str">
        <f>INDEX('C5 - Emissions methodology 2021'!$A$2:$I$5911,MATCH($A38,'C5 - Emissions methodology 2021'!$A$2:$A$5911,0),MATCH(CE$1,'C5 - Emissions methodology 2021'!$A$1:$I$1,0))</f>
        <v>Manufacturing</v>
      </c>
    </row>
    <row r="39" spans="1:83" x14ac:dyDescent="0.25">
      <c r="A39">
        <v>622</v>
      </c>
      <c r="B39" t="s">
        <v>720</v>
      </c>
      <c r="C39" t="s">
        <v>39</v>
      </c>
      <c r="D39">
        <v>2020</v>
      </c>
      <c r="E39" t="s">
        <v>690</v>
      </c>
      <c r="F39" t="s">
        <v>23</v>
      </c>
      <c r="G39">
        <v>2019</v>
      </c>
      <c r="H39">
        <v>109577.78</v>
      </c>
      <c r="I39">
        <v>78</v>
      </c>
      <c r="J39">
        <v>2025</v>
      </c>
      <c r="K39">
        <v>25</v>
      </c>
      <c r="L39">
        <v>82183.334999999905</v>
      </c>
      <c r="M39">
        <v>2020</v>
      </c>
      <c r="N39">
        <v>89367.126000000004</v>
      </c>
      <c r="O39">
        <v>79.701526213154096</v>
      </c>
      <c r="P39" t="s">
        <v>45</v>
      </c>
      <c r="Q39">
        <v>2.67781728784878</v>
      </c>
      <c r="R39">
        <v>1</v>
      </c>
      <c r="S39" t="s">
        <v>25</v>
      </c>
      <c r="T39">
        <v>-1.11368485725649E-2</v>
      </c>
      <c r="AX39">
        <v>109577.78</v>
      </c>
      <c r="AY39">
        <v>89367.126000000004</v>
      </c>
      <c r="AZ39">
        <v>87930.367800000007</v>
      </c>
      <c r="BA39">
        <v>86493.609599999996</v>
      </c>
      <c r="BB39">
        <v>85056.8514</v>
      </c>
      <c r="BC39">
        <v>83620.093199999901</v>
      </c>
      <c r="BD39">
        <v>82183.334999999905</v>
      </c>
      <c r="BE39">
        <v>81268.071642916606</v>
      </c>
      <c r="BF39">
        <v>80363.001435245096</v>
      </c>
      <c r="BG39">
        <v>79468.010857423898</v>
      </c>
      <c r="BH39">
        <v>78582.987654141805</v>
      </c>
      <c r="BI39">
        <v>77707.820820257897</v>
      </c>
      <c r="BJ39">
        <v>76842.400586878706</v>
      </c>
      <c r="BK39">
        <v>75986.6184075903</v>
      </c>
      <c r="BL39">
        <v>75140.366944843699</v>
      </c>
      <c r="BM39">
        <v>74303.540056491998</v>
      </c>
      <c r="BN39">
        <v>73476.032782477298</v>
      </c>
      <c r="BO39">
        <v>72657.741331666097</v>
      </c>
      <c r="BP39">
        <v>71848.563068830699</v>
      </c>
      <c r="BQ39">
        <v>71048.396501776704</v>
      </c>
      <c r="BR39">
        <v>70257.141268612904</v>
      </c>
      <c r="BS39">
        <v>69474.698125163093</v>
      </c>
      <c r="BT39">
        <v>68700.968932518503</v>
      </c>
      <c r="BU39">
        <v>67935.856644728497</v>
      </c>
      <c r="BV39">
        <v>67179.265296628699</v>
      </c>
      <c r="BW39">
        <v>66431.099991804003</v>
      </c>
      <c r="BX39">
        <v>65691.266890686296</v>
      </c>
      <c r="BY39">
        <v>64959.673198784803</v>
      </c>
      <c r="BZ39">
        <v>64236.227155046603</v>
      </c>
      <c r="CA39">
        <v>63520.838020347997</v>
      </c>
      <c r="CB39">
        <v>62813.416066113001</v>
      </c>
      <c r="CC39">
        <v>62113.872563059202</v>
      </c>
      <c r="CD39" s="8" t="b">
        <f>IF(ISNUMBER(VLOOKUP(A39,profiles_2018!A:A,1,FALSE)),TRUE,FALSE)</f>
        <v>0</v>
      </c>
      <c r="CE39" t="str">
        <f>INDEX('C5 - Emissions methodology 2021'!$A$2:$I$5911,MATCH($A39,'C5 - Emissions methodology 2021'!$A$2:$A$5911,0),MATCH(CE$1,'C5 - Emissions methodology 2021'!$A$1:$I$1,0))</f>
        <v>Manufacturing</v>
      </c>
    </row>
    <row r="40" spans="1:83" x14ac:dyDescent="0.25">
      <c r="A40">
        <v>625</v>
      </c>
      <c r="B40" t="s">
        <v>66</v>
      </c>
      <c r="C40" t="s">
        <v>31</v>
      </c>
      <c r="D40">
        <v>2020</v>
      </c>
      <c r="E40" t="s">
        <v>690</v>
      </c>
      <c r="F40" t="s">
        <v>23</v>
      </c>
      <c r="G40">
        <v>2018</v>
      </c>
      <c r="H40">
        <v>17.3</v>
      </c>
      <c r="I40">
        <v>100</v>
      </c>
      <c r="J40">
        <v>2030</v>
      </c>
      <c r="K40">
        <v>30</v>
      </c>
      <c r="L40">
        <v>12.11</v>
      </c>
      <c r="M40">
        <v>2020</v>
      </c>
      <c r="N40">
        <v>13.8</v>
      </c>
      <c r="O40">
        <v>67.437379576107901</v>
      </c>
      <c r="P40" t="s">
        <v>24</v>
      </c>
      <c r="Q40">
        <v>2.95024390416902</v>
      </c>
      <c r="R40">
        <v>1</v>
      </c>
      <c r="S40" t="s">
        <v>25</v>
      </c>
      <c r="T40">
        <v>-1.11368485725649E-2</v>
      </c>
      <c r="AW40">
        <v>17.3</v>
      </c>
      <c r="AX40">
        <v>15.55</v>
      </c>
      <c r="AY40">
        <v>13.8</v>
      </c>
      <c r="AZ40">
        <v>13.631</v>
      </c>
      <c r="BA40">
        <v>13.462</v>
      </c>
      <c r="BB40">
        <v>13.292999999999999</v>
      </c>
      <c r="BC40">
        <v>13.124000000000001</v>
      </c>
      <c r="BD40">
        <v>12.955</v>
      </c>
      <c r="BE40">
        <v>12.786</v>
      </c>
      <c r="BF40">
        <v>12.617000000000001</v>
      </c>
      <c r="BG40">
        <v>12.448</v>
      </c>
      <c r="BH40">
        <v>12.279</v>
      </c>
      <c r="BI40">
        <v>12.11</v>
      </c>
      <c r="BJ40">
        <v>11.975132763786201</v>
      </c>
      <c r="BK40">
        <v>11.841767523559501</v>
      </c>
      <c r="BL40">
        <v>11.709887551818101</v>
      </c>
      <c r="BM40">
        <v>11.579476307351801</v>
      </c>
      <c r="BN40">
        <v>11.450517433167199</v>
      </c>
      <c r="BO40">
        <v>11.3229947544365</v>
      </c>
      <c r="BP40">
        <v>11.1968922764684</v>
      </c>
      <c r="BQ40">
        <v>11.072194182702001</v>
      </c>
      <c r="BR40">
        <v>10.9488848327233</v>
      </c>
      <c r="BS40">
        <v>10.8269487603028</v>
      </c>
      <c r="BT40">
        <v>10.7063706714563</v>
      </c>
      <c r="BU40">
        <v>10.5871354425266</v>
      </c>
      <c r="BV40">
        <v>10.469228118285899</v>
      </c>
      <c r="BW40">
        <v>10.3526339100609</v>
      </c>
      <c r="BX40">
        <v>10.237338193877401</v>
      </c>
      <c r="BY40">
        <v>10.123326508626</v>
      </c>
      <c r="BZ40">
        <v>10.010584554248799</v>
      </c>
      <c r="CA40">
        <v>9.8990981899453594</v>
      </c>
      <c r="CB40">
        <v>9.7888534323989909</v>
      </c>
      <c r="CC40">
        <v>9.6798364540233308</v>
      </c>
      <c r="CD40" s="8" t="b">
        <f>IF(ISNUMBER(VLOOKUP(A40,profiles_2018!A:A,1,FALSE)),TRUE,FALSE)</f>
        <v>1</v>
      </c>
      <c r="CE40" t="str">
        <f>INDEX('C5 - Emissions methodology 2021'!$A$2:$I$5911,MATCH($A40,'C5 - Emissions methodology 2021'!$A$2:$A$5911,0),MATCH(CE$1,'C5 - Emissions methodology 2021'!$A$1:$I$1,0))</f>
        <v>Services</v>
      </c>
    </row>
    <row r="41" spans="1:83" x14ac:dyDescent="0.25">
      <c r="A41">
        <v>47212</v>
      </c>
      <c r="B41" t="s">
        <v>721</v>
      </c>
      <c r="C41" t="s">
        <v>65</v>
      </c>
      <c r="D41">
        <v>2021</v>
      </c>
      <c r="E41" t="s">
        <v>690</v>
      </c>
      <c r="F41" t="s">
        <v>23</v>
      </c>
      <c r="G41">
        <v>2019</v>
      </c>
      <c r="H41">
        <v>6307</v>
      </c>
      <c r="I41">
        <v>100</v>
      </c>
      <c r="J41">
        <v>2030</v>
      </c>
      <c r="K41">
        <v>50</v>
      </c>
      <c r="L41">
        <v>3153.5</v>
      </c>
      <c r="M41">
        <v>2020</v>
      </c>
      <c r="N41">
        <v>6009</v>
      </c>
      <c r="O41">
        <v>26.110207569534399</v>
      </c>
      <c r="P41" t="s">
        <v>691</v>
      </c>
      <c r="Q41">
        <v>3.15024753013902</v>
      </c>
      <c r="R41">
        <v>1</v>
      </c>
      <c r="S41" t="s">
        <v>25</v>
      </c>
      <c r="T41">
        <v>-1.11368485725649E-2</v>
      </c>
      <c r="AX41">
        <v>6307</v>
      </c>
      <c r="AY41">
        <v>6009</v>
      </c>
      <c r="AZ41">
        <v>5723.45</v>
      </c>
      <c r="BA41">
        <v>5437.9</v>
      </c>
      <c r="BB41">
        <v>5152.3500000000004</v>
      </c>
      <c r="BC41">
        <v>4866.8</v>
      </c>
      <c r="BD41">
        <v>4581.25</v>
      </c>
      <c r="BE41">
        <v>4295.7</v>
      </c>
      <c r="BF41">
        <v>4010.15</v>
      </c>
      <c r="BG41">
        <v>3724.6</v>
      </c>
      <c r="BH41">
        <v>3439.05</v>
      </c>
      <c r="BI41">
        <v>3153.5</v>
      </c>
      <c r="BJ41">
        <v>3118.3799480264101</v>
      </c>
      <c r="BK41">
        <v>3083.65102275352</v>
      </c>
      <c r="BL41">
        <v>3049.3088682624798</v>
      </c>
      <c r="BM41">
        <v>3015.3491771456602</v>
      </c>
      <c r="BN41">
        <v>2981.7676899663802</v>
      </c>
      <c r="BO41">
        <v>2948.5601947246601</v>
      </c>
      <c r="BP41">
        <v>2915.7225263289201</v>
      </c>
      <c r="BQ41">
        <v>2883.2505660735701</v>
      </c>
      <c r="BR41">
        <v>2851.1402411224499</v>
      </c>
      <c r="BS41">
        <v>2819.3875239979202</v>
      </c>
      <c r="BT41">
        <v>2787.9884320757801</v>
      </c>
      <c r="BU41">
        <v>2756.9390270856902</v>
      </c>
      <c r="BV41">
        <v>2726.2354146172402</v>
      </c>
      <c r="BW41">
        <v>2695.87374363149</v>
      </c>
      <c r="BX41">
        <v>2665.8502059779098</v>
      </c>
      <c r="BY41">
        <v>2636.1610359167898</v>
      </c>
      <c r="BZ41">
        <v>2606.80250964689</v>
      </c>
      <c r="CA41">
        <v>2577.7709448383698</v>
      </c>
      <c r="CB41">
        <v>2549.0627001709499</v>
      </c>
      <c r="CC41">
        <v>2520.6741748771701</v>
      </c>
      <c r="CD41" s="8" t="b">
        <f>IF(ISNUMBER(VLOOKUP(A41,profiles_2018!A:A,1,FALSE)),TRUE,FALSE)</f>
        <v>0</v>
      </c>
      <c r="CE41" t="str">
        <f>INDEX('C5 - Emissions methodology 2021'!$A$2:$I$5911,MATCH($A41,'C5 - Emissions methodology 2021'!$A$2:$A$5911,0),MATCH(CE$1,'C5 - Emissions methodology 2021'!$A$1:$I$1,0))</f>
        <v>Materials</v>
      </c>
    </row>
    <row r="42" spans="1:83" x14ac:dyDescent="0.25">
      <c r="A42">
        <v>628</v>
      </c>
      <c r="B42" t="s">
        <v>67</v>
      </c>
      <c r="C42" t="s">
        <v>27</v>
      </c>
      <c r="D42">
        <v>2020</v>
      </c>
      <c r="E42" t="s">
        <v>690</v>
      </c>
      <c r="F42" t="s">
        <v>23</v>
      </c>
      <c r="G42">
        <v>2017</v>
      </c>
      <c r="H42">
        <v>337007</v>
      </c>
      <c r="I42">
        <v>100</v>
      </c>
      <c r="J42">
        <v>2030</v>
      </c>
      <c r="K42">
        <v>55</v>
      </c>
      <c r="L42">
        <v>151653.15</v>
      </c>
      <c r="M42">
        <v>2020</v>
      </c>
      <c r="N42">
        <v>280968</v>
      </c>
      <c r="O42">
        <v>30.233523609032101</v>
      </c>
      <c r="P42" t="s">
        <v>45</v>
      </c>
      <c r="Q42">
        <v>3.2002776031390199</v>
      </c>
      <c r="R42">
        <v>1</v>
      </c>
      <c r="S42" t="s">
        <v>25</v>
      </c>
      <c r="T42">
        <v>-1.11368485725649E-2</v>
      </c>
      <c r="AV42">
        <v>337007</v>
      </c>
      <c r="AW42">
        <v>318327.33333333302</v>
      </c>
      <c r="AX42">
        <v>299647.66666666599</v>
      </c>
      <c r="AY42">
        <v>280968</v>
      </c>
      <c r="AZ42">
        <v>268036.51500000001</v>
      </c>
      <c r="BA42">
        <v>255105.03</v>
      </c>
      <c r="BB42">
        <v>242173.54500000001</v>
      </c>
      <c r="BC42">
        <v>229242.06</v>
      </c>
      <c r="BD42">
        <v>216310.57500000001</v>
      </c>
      <c r="BE42">
        <v>203379.09</v>
      </c>
      <c r="BF42">
        <v>190447.60500000001</v>
      </c>
      <c r="BG42">
        <v>177516.12</v>
      </c>
      <c r="BH42">
        <v>164584.63500000001</v>
      </c>
      <c r="BI42">
        <v>151653.15</v>
      </c>
      <c r="BJ42">
        <v>149964.21183289701</v>
      </c>
      <c r="BK42">
        <v>148294.08311440999</v>
      </c>
      <c r="BL42">
        <v>146642.55436655699</v>
      </c>
      <c r="BM42">
        <v>145009.41844428299</v>
      </c>
      <c r="BN42">
        <v>143394.470509473</v>
      </c>
      <c r="BO42">
        <v>141797.50800526599</v>
      </c>
      <c r="BP42">
        <v>140218.33063064399</v>
      </c>
      <c r="BQ42">
        <v>138656.74031531301</v>
      </c>
      <c r="BR42">
        <v>137112.54119485599</v>
      </c>
      <c r="BS42">
        <v>135585.539586169</v>
      </c>
      <c r="BT42">
        <v>134075.54396316901</v>
      </c>
      <c r="BU42">
        <v>132582.364932767</v>
      </c>
      <c r="BV42">
        <v>131105.815211118</v>
      </c>
      <c r="BW42">
        <v>129645.709600129</v>
      </c>
      <c r="BX42">
        <v>128201.86496423</v>
      </c>
      <c r="BY42">
        <v>126774.10020740201</v>
      </c>
      <c r="BZ42">
        <v>125362.236250469</v>
      </c>
      <c r="CA42">
        <v>123966.09600863</v>
      </c>
      <c r="CB42">
        <v>122585.50436925</v>
      </c>
      <c r="CC42">
        <v>121220.28816989801</v>
      </c>
      <c r="CD42" s="8" t="b">
        <f>IF(ISNUMBER(VLOOKUP(A42,profiles_2018!A:A,1,FALSE)),TRUE,FALSE)</f>
        <v>1</v>
      </c>
      <c r="CE42" t="str">
        <f>INDEX('C5 - Emissions methodology 2021'!$A$2:$I$5911,MATCH($A42,'C5 - Emissions methodology 2021'!$A$2:$A$5911,0),MATCH(CE$1,'C5 - Emissions methodology 2021'!$A$1:$I$1,0))</f>
        <v>Food, beverage &amp; agriculture</v>
      </c>
    </row>
    <row r="43" spans="1:83" x14ac:dyDescent="0.25">
      <c r="A43">
        <v>849236</v>
      </c>
      <c r="B43" t="s">
        <v>722</v>
      </c>
      <c r="C43" t="s">
        <v>43</v>
      </c>
      <c r="D43">
        <v>2020</v>
      </c>
      <c r="E43" t="s">
        <v>28</v>
      </c>
      <c r="F43" t="s">
        <v>23</v>
      </c>
      <c r="G43">
        <v>2020</v>
      </c>
      <c r="H43">
        <v>205365.21</v>
      </c>
      <c r="I43">
        <v>100</v>
      </c>
      <c r="J43">
        <v>2030</v>
      </c>
      <c r="K43">
        <v>50</v>
      </c>
      <c r="L43">
        <v>102682.605</v>
      </c>
      <c r="M43">
        <v>2020</v>
      </c>
      <c r="N43">
        <v>205365.21</v>
      </c>
      <c r="O43">
        <v>0</v>
      </c>
      <c r="P43" t="s">
        <v>45</v>
      </c>
      <c r="Q43">
        <v>3.1502644389600198</v>
      </c>
      <c r="R43">
        <v>1</v>
      </c>
      <c r="S43" t="s">
        <v>25</v>
      </c>
      <c r="T43">
        <v>-1.11368485725649E-2</v>
      </c>
      <c r="AY43">
        <v>205365.21</v>
      </c>
      <c r="AZ43">
        <v>195096.94949999999</v>
      </c>
      <c r="BA43">
        <v>184828.68900000001</v>
      </c>
      <c r="BB43">
        <v>174560.42849999899</v>
      </c>
      <c r="BC43">
        <v>164292.16800000001</v>
      </c>
      <c r="BD43">
        <v>154023.9075</v>
      </c>
      <c r="BE43">
        <v>143755.647</v>
      </c>
      <c r="BF43">
        <v>133487.38649999999</v>
      </c>
      <c r="BG43">
        <v>123219.126</v>
      </c>
      <c r="BH43">
        <v>112950.8655</v>
      </c>
      <c r="BI43">
        <v>102682.605</v>
      </c>
      <c r="BJ43">
        <v>101539.044377078</v>
      </c>
      <c r="BK43">
        <v>100408.219415648</v>
      </c>
      <c r="BL43">
        <v>99289.988280575097</v>
      </c>
      <c r="BM43">
        <v>98184.210716322603</v>
      </c>
      <c r="BN43">
        <v>97090.748029358103</v>
      </c>
      <c r="BO43">
        <v>96009.463070758007</v>
      </c>
      <c r="BP43">
        <v>94940.220219005801</v>
      </c>
      <c r="BQ43">
        <v>93882.885362980698</v>
      </c>
      <c r="BR43">
        <v>92837.325885137703</v>
      </c>
      <c r="BS43">
        <v>91803.410644873104</v>
      </c>
      <c r="BT43">
        <v>90781.009962076103</v>
      </c>
      <c r="BU43">
        <v>89769.995600864</v>
      </c>
      <c r="BV43">
        <v>88770.240753497303</v>
      </c>
      <c r="BW43">
        <v>87781.620024475502</v>
      </c>
      <c r="BX43">
        <v>86804.009414808505</v>
      </c>
      <c r="BY43">
        <v>85837.286306464302</v>
      </c>
      <c r="BZ43">
        <v>84881.329446989301</v>
      </c>
      <c r="CA43">
        <v>83936.018934300198</v>
      </c>
      <c r="CB43">
        <v>83001.236201644904</v>
      </c>
      <c r="CC43">
        <v>82076.864002731498</v>
      </c>
      <c r="CD43" s="8" t="b">
        <f>IF(ISNUMBER(VLOOKUP(A43,profiles_2018!A:A,1,FALSE)),TRUE,FALSE)</f>
        <v>0</v>
      </c>
      <c r="CE43" t="str">
        <f>INDEX('C5 - Emissions methodology 2021'!$A$2:$I$5911,MATCH($A43,'C5 - Emissions methodology 2021'!$A$2:$A$5911,0),MATCH(CE$1,'C5 - Emissions methodology 2021'!$A$1:$I$1,0))</f>
        <v>Services</v>
      </c>
    </row>
    <row r="44" spans="1:83" x14ac:dyDescent="0.25">
      <c r="A44">
        <v>31872</v>
      </c>
      <c r="B44" t="s">
        <v>723</v>
      </c>
      <c r="C44" t="s">
        <v>165</v>
      </c>
      <c r="D44">
        <v>2019</v>
      </c>
      <c r="E44" t="s">
        <v>28</v>
      </c>
      <c r="F44" t="s">
        <v>23</v>
      </c>
      <c r="G44">
        <v>2019</v>
      </c>
      <c r="H44">
        <v>19206</v>
      </c>
      <c r="I44">
        <v>100</v>
      </c>
      <c r="J44">
        <v>2025</v>
      </c>
      <c r="K44">
        <v>50</v>
      </c>
      <c r="L44">
        <v>9603</v>
      </c>
      <c r="M44">
        <v>2020</v>
      </c>
      <c r="N44">
        <v>19206</v>
      </c>
      <c r="O44">
        <v>-12.397014100082901</v>
      </c>
      <c r="P44" t="s">
        <v>24</v>
      </c>
      <c r="Q44">
        <v>3.1478066865487802</v>
      </c>
      <c r="R44">
        <v>1</v>
      </c>
      <c r="S44" t="s">
        <v>25</v>
      </c>
      <c r="T44">
        <v>-1.11368485725649E-2</v>
      </c>
      <c r="AX44">
        <v>19206</v>
      </c>
      <c r="AY44">
        <v>19206</v>
      </c>
      <c r="AZ44">
        <v>17285.400000000001</v>
      </c>
      <c r="BA44">
        <v>15364.8</v>
      </c>
      <c r="BB44">
        <v>13444.2</v>
      </c>
      <c r="BC44">
        <v>11523.6</v>
      </c>
      <c r="BD44">
        <v>9603</v>
      </c>
      <c r="BE44">
        <v>9496.0528431576604</v>
      </c>
      <c r="BF44">
        <v>9390.2967406063308</v>
      </c>
      <c r="BG44">
        <v>9285.7184277547494</v>
      </c>
      <c r="BH44">
        <v>9182.3047877373701</v>
      </c>
      <c r="BI44">
        <v>9080.0428497691992</v>
      </c>
      <c r="BJ44">
        <v>8978.9197875189202</v>
      </c>
      <c r="BK44">
        <v>8878.9229175001092</v>
      </c>
      <c r="BL44">
        <v>8780.0396974804407</v>
      </c>
      <c r="BM44">
        <v>8682.2577249084898</v>
      </c>
      <c r="BN44">
        <v>8585.5647353582008</v>
      </c>
      <c r="BO44">
        <v>8489.9486009905595</v>
      </c>
      <c r="BP44">
        <v>8395.3973290324702</v>
      </c>
      <c r="BQ44">
        <v>8301.8990602725207</v>
      </c>
      <c r="BR44">
        <v>8209.4420675735491</v>
      </c>
      <c r="BS44">
        <v>8118.01475440174</v>
      </c>
      <c r="BT44">
        <v>8027.6056533721203</v>
      </c>
      <c r="BU44">
        <v>7938.20342481025</v>
      </c>
      <c r="BV44">
        <v>7849.7968553299197</v>
      </c>
      <c r="BW44">
        <v>7762.3748564267098</v>
      </c>
      <c r="BX44">
        <v>7675.9264630872003</v>
      </c>
      <c r="BY44">
        <v>7590.4408324136602</v>
      </c>
      <c r="BZ44">
        <v>7505.9072422640502</v>
      </c>
      <c r="CA44">
        <v>7422.3150899072398</v>
      </c>
      <c r="CB44">
        <v>7339.65389069308</v>
      </c>
      <c r="CC44">
        <v>7257.9132767373903</v>
      </c>
      <c r="CD44" s="8" t="b">
        <f>IF(ISNUMBER(VLOOKUP(A44,profiles_2018!A:A,1,FALSE)),TRUE,FALSE)</f>
        <v>0</v>
      </c>
      <c r="CE44" t="str">
        <f>INDEX('C5 - Emissions methodology 2021'!$A$2:$I$5911,MATCH($A44,'C5 - Emissions methodology 2021'!$A$2:$A$5911,0),MATCH(CE$1,'C5 - Emissions methodology 2021'!$A$1:$I$1,0))</f>
        <v>Biotech, health care &amp; pharma</v>
      </c>
    </row>
    <row r="45" spans="1:83" x14ac:dyDescent="0.25">
      <c r="A45">
        <v>21368</v>
      </c>
      <c r="B45" t="s">
        <v>724</v>
      </c>
      <c r="C45" t="s">
        <v>725</v>
      </c>
      <c r="D45">
        <v>2020</v>
      </c>
      <c r="E45" t="s">
        <v>28</v>
      </c>
      <c r="F45" t="s">
        <v>23</v>
      </c>
      <c r="G45">
        <v>2019</v>
      </c>
      <c r="H45">
        <v>56924</v>
      </c>
      <c r="I45">
        <v>100</v>
      </c>
      <c r="J45">
        <v>2024</v>
      </c>
      <c r="K45">
        <v>21</v>
      </c>
      <c r="L45">
        <v>44969.96</v>
      </c>
      <c r="M45">
        <v>2020</v>
      </c>
      <c r="N45">
        <v>48848.02</v>
      </c>
      <c r="O45">
        <v>67.558582705093798</v>
      </c>
      <c r="P45" t="s">
        <v>24</v>
      </c>
      <c r="Q45">
        <v>2.8573227655707298</v>
      </c>
      <c r="R45">
        <v>1</v>
      </c>
      <c r="S45" t="s">
        <v>25</v>
      </c>
      <c r="T45">
        <v>-1.11368485725649E-2</v>
      </c>
      <c r="AX45">
        <v>56924</v>
      </c>
      <c r="AY45">
        <v>48848.02</v>
      </c>
      <c r="AZ45">
        <v>47878.504999999997</v>
      </c>
      <c r="BA45">
        <v>46908.99</v>
      </c>
      <c r="BB45">
        <v>45939.474999999999</v>
      </c>
      <c r="BC45">
        <v>44969.96</v>
      </c>
      <c r="BD45">
        <v>44469.136365165701</v>
      </c>
      <c r="BE45">
        <v>43973.890327314097</v>
      </c>
      <c r="BF45">
        <v>43484.159769592203</v>
      </c>
      <c r="BG45">
        <v>42999.883266933</v>
      </c>
      <c r="BH45">
        <v>42521.000078351201</v>
      </c>
      <c r="BI45">
        <v>42047.450139324603</v>
      </c>
      <c r="BJ45">
        <v>41579.174054260497</v>
      </c>
      <c r="BK45">
        <v>41116.113089045903</v>
      </c>
      <c r="BL45">
        <v>40658.209163680702</v>
      </c>
      <c r="BM45">
        <v>40205.4048449931</v>
      </c>
      <c r="BN45">
        <v>39757.643339435803</v>
      </c>
      <c r="BO45">
        <v>39314.868485962397</v>
      </c>
      <c r="BP45">
        <v>38877.024748983997</v>
      </c>
      <c r="BQ45">
        <v>38444.057211402702</v>
      </c>
      <c r="BR45">
        <v>38015.911567724201</v>
      </c>
      <c r="BS45">
        <v>37592.534117246498</v>
      </c>
      <c r="BT45">
        <v>37173.871757323701</v>
      </c>
      <c r="BU45">
        <v>36759.871976706498</v>
      </c>
      <c r="BV45">
        <v>36350.482848954998</v>
      </c>
      <c r="BW45">
        <v>35945.6530259266</v>
      </c>
      <c r="BX45">
        <v>35545.331731334903</v>
      </c>
      <c r="BY45">
        <v>35149.4687543814</v>
      </c>
      <c r="BZ45">
        <v>34758.014443457803</v>
      </c>
      <c r="CA45">
        <v>34370.919699917999</v>
      </c>
      <c r="CB45">
        <v>33988.135971920201</v>
      </c>
      <c r="CC45">
        <v>33609.615248337199</v>
      </c>
      <c r="CD45" s="8" t="b">
        <f>IF(ISNUMBER(VLOOKUP(A45,profiles_2018!A:A,1,FALSE)),TRUE,FALSE)</f>
        <v>0</v>
      </c>
      <c r="CE45" t="str">
        <f>INDEX('C5 - Emissions methodology 2021'!$A$2:$I$5911,MATCH($A45,'C5 - Emissions methodology 2021'!$A$2:$A$5911,0),MATCH(CE$1,'C5 - Emissions methodology 2021'!$A$1:$I$1,0))</f>
        <v>Services</v>
      </c>
    </row>
    <row r="46" spans="1:83" x14ac:dyDescent="0.25">
      <c r="A46">
        <v>641</v>
      </c>
      <c r="B46" t="s">
        <v>726</v>
      </c>
      <c r="C46" t="s">
        <v>65</v>
      </c>
      <c r="D46">
        <v>2019</v>
      </c>
      <c r="E46" t="s">
        <v>117</v>
      </c>
      <c r="F46" t="s">
        <v>54</v>
      </c>
      <c r="G46">
        <v>2019</v>
      </c>
      <c r="H46">
        <v>13009</v>
      </c>
      <c r="I46">
        <v>90</v>
      </c>
      <c r="J46">
        <v>2030</v>
      </c>
      <c r="K46">
        <v>30</v>
      </c>
      <c r="L46">
        <v>9106.2999999999993</v>
      </c>
      <c r="M46">
        <v>2020</v>
      </c>
      <c r="N46">
        <v>28429.5</v>
      </c>
      <c r="O46">
        <v>0</v>
      </c>
      <c r="P46" t="s">
        <v>24</v>
      </c>
      <c r="Q46">
        <v>3.1902439024390201</v>
      </c>
      <c r="R46">
        <v>1</v>
      </c>
      <c r="S46" t="s">
        <v>25</v>
      </c>
      <c r="T46">
        <v>-1.11368485725649E-2</v>
      </c>
      <c r="AX46">
        <v>13009</v>
      </c>
      <c r="AY46">
        <v>28429.5</v>
      </c>
      <c r="AZ46">
        <v>26497.18</v>
      </c>
      <c r="BA46">
        <v>24564.86</v>
      </c>
      <c r="BB46">
        <v>22632.54</v>
      </c>
      <c r="BC46">
        <v>20700.22</v>
      </c>
      <c r="BD46">
        <v>18767.900000000001</v>
      </c>
      <c r="BE46">
        <v>16835.580000000002</v>
      </c>
      <c r="BF46">
        <v>14903.26</v>
      </c>
      <c r="BG46">
        <v>12970.94</v>
      </c>
      <c r="BH46">
        <v>11038.62</v>
      </c>
      <c r="BI46">
        <v>9106.2999999999993</v>
      </c>
      <c r="BJ46">
        <v>9004.8845158436507</v>
      </c>
      <c r="BK46">
        <v>8904.5984805772605</v>
      </c>
      <c r="BL46">
        <v>8805.4293156995791</v>
      </c>
      <c r="BM46">
        <v>8707.3645827942091</v>
      </c>
      <c r="BN46">
        <v>8610.3919819695202</v>
      </c>
      <c r="BO46">
        <v>8514.4993503158894</v>
      </c>
      <c r="BP46">
        <v>8419.6746603802203</v>
      </c>
      <c r="BQ46">
        <v>8325.9060186573097</v>
      </c>
      <c r="BR46">
        <v>8233.1816640981106</v>
      </c>
      <c r="BS46">
        <v>8141.48996663463</v>
      </c>
      <c r="BT46">
        <v>8050.8194257211699</v>
      </c>
      <c r="BU46">
        <v>7961.1586688918496</v>
      </c>
      <c r="BV46">
        <v>7872.4964503342399</v>
      </c>
      <c r="BW46">
        <v>7784.8216494788103</v>
      </c>
      <c r="BX46">
        <v>7698.1232696041398</v>
      </c>
      <c r="BY46">
        <v>7612.3904364576201</v>
      </c>
      <c r="BZ46">
        <v>7527.6123968915499</v>
      </c>
      <c r="CA46">
        <v>7443.7785175144099</v>
      </c>
      <c r="CB46">
        <v>7360.8782833571404</v>
      </c>
      <c r="CC46">
        <v>7278.9012965543097</v>
      </c>
      <c r="CD46" s="8" t="b">
        <f>IF(ISNUMBER(VLOOKUP(A46,profiles_2018!A:A,1,FALSE)),TRUE,FALSE)</f>
        <v>0</v>
      </c>
      <c r="CE46" t="str">
        <f>INDEX('C5 - Emissions methodology 2021'!$A$2:$I$5911,MATCH($A46,'C5 - Emissions methodology 2021'!$A$2:$A$5911,0),MATCH(CE$1,'C5 - Emissions methodology 2021'!$A$1:$I$1,0))</f>
        <v>Manufacturing</v>
      </c>
    </row>
    <row r="47" spans="1:83" x14ac:dyDescent="0.25">
      <c r="A47">
        <v>660</v>
      </c>
      <c r="B47" t="s">
        <v>727</v>
      </c>
      <c r="C47" t="s">
        <v>27</v>
      </c>
      <c r="D47">
        <v>2020</v>
      </c>
      <c r="E47" t="s">
        <v>49</v>
      </c>
      <c r="F47" t="s">
        <v>50</v>
      </c>
      <c r="G47">
        <v>2019</v>
      </c>
      <c r="H47">
        <v>38912664</v>
      </c>
      <c r="I47">
        <v>95</v>
      </c>
      <c r="J47">
        <v>2025</v>
      </c>
      <c r="K47">
        <v>1.25</v>
      </c>
      <c r="L47">
        <v>38426255.700000003</v>
      </c>
      <c r="M47">
        <v>2020</v>
      </c>
      <c r="N47">
        <v>19834198</v>
      </c>
      <c r="O47">
        <v>4143.4094845425798</v>
      </c>
      <c r="P47" t="s">
        <v>45</v>
      </c>
      <c r="Q47">
        <v>2.2842135093487799</v>
      </c>
      <c r="R47">
        <v>1</v>
      </c>
      <c r="S47" t="s">
        <v>25</v>
      </c>
      <c r="T47">
        <v>-1.11368485725649E-2</v>
      </c>
      <c r="AX47">
        <v>38912664</v>
      </c>
      <c r="AY47">
        <v>19834198</v>
      </c>
      <c r="AZ47">
        <v>23552609.539999999</v>
      </c>
      <c r="BA47">
        <v>27271021.079999998</v>
      </c>
      <c r="BB47">
        <v>30989432.620000001</v>
      </c>
      <c r="BC47">
        <v>34707844.159999996</v>
      </c>
      <c r="BD47">
        <v>38426255.700000003</v>
      </c>
      <c r="BE47">
        <v>37998308.309058398</v>
      </c>
      <c r="BF47">
        <v>37575126.903406799</v>
      </c>
      <c r="BG47">
        <v>37156658.404988602</v>
      </c>
      <c r="BH47">
        <v>36742850.326869696</v>
      </c>
      <c r="BI47">
        <v>36333650.766654998</v>
      </c>
      <c r="BJ47">
        <v>35929008.399978302</v>
      </c>
      <c r="BK47">
        <v>35528872.474065296</v>
      </c>
      <c r="BL47">
        <v>35133192.8013677</v>
      </c>
      <c r="BM47">
        <v>34741919.7532681</v>
      </c>
      <c r="BN47">
        <v>34355004.253855802</v>
      </c>
      <c r="BO47">
        <v>33972397.773770697</v>
      </c>
      <c r="BP47">
        <v>33594052.324117303</v>
      </c>
      <c r="BQ47">
        <v>33219920.450444799</v>
      </c>
      <c r="BR47">
        <v>32849955.226795498</v>
      </c>
      <c r="BS47">
        <v>32484110.2498192</v>
      </c>
      <c r="BT47">
        <v>32122339.6329524</v>
      </c>
      <c r="BU47">
        <v>31764598.000663798</v>
      </c>
      <c r="BV47">
        <v>31410840.482762001</v>
      </c>
      <c r="BW47">
        <v>31061022.708768498</v>
      </c>
      <c r="BX47">
        <v>30715100.802351899</v>
      </c>
      <c r="BY47">
        <v>30373031.375824999</v>
      </c>
      <c r="BZ47">
        <v>30034771.524702702</v>
      </c>
      <c r="CA47">
        <v>29700278.822320499</v>
      </c>
      <c r="CB47">
        <v>29369511.3145134</v>
      </c>
      <c r="CC47">
        <v>29042427.514353398</v>
      </c>
      <c r="CD47" s="8" t="b">
        <f>IF(ISNUMBER(VLOOKUP(A47,profiles_2018!A:A,1,FALSE)),TRUE,FALSE)</f>
        <v>0</v>
      </c>
      <c r="CE47" t="str">
        <f>INDEX('C5 - Emissions methodology 2021'!$A$2:$I$5911,MATCH($A47,'C5 - Emissions methodology 2021'!$A$2:$A$5911,0),MATCH(CE$1,'C5 - Emissions methodology 2021'!$A$1:$I$1,0))</f>
        <v>Transportation services</v>
      </c>
    </row>
    <row r="48" spans="1:83" x14ac:dyDescent="0.25">
      <c r="A48">
        <v>689</v>
      </c>
      <c r="B48" t="s">
        <v>69</v>
      </c>
      <c r="C48" t="s">
        <v>27</v>
      </c>
      <c r="D48">
        <v>2020</v>
      </c>
      <c r="E48" t="s">
        <v>49</v>
      </c>
      <c r="F48" t="s">
        <v>50</v>
      </c>
      <c r="G48">
        <v>2000</v>
      </c>
      <c r="H48">
        <v>167000000</v>
      </c>
      <c r="I48">
        <v>99</v>
      </c>
      <c r="J48">
        <v>2030</v>
      </c>
      <c r="K48">
        <v>80</v>
      </c>
      <c r="L48">
        <v>33399999.999999899</v>
      </c>
      <c r="M48">
        <v>2020</v>
      </c>
      <c r="N48">
        <v>49271372</v>
      </c>
      <c r="O48">
        <v>92.065868263473007</v>
      </c>
      <c r="P48" t="s">
        <v>24</v>
      </c>
      <c r="Q48">
        <v>3.1269439024390202</v>
      </c>
      <c r="R48">
        <v>1</v>
      </c>
      <c r="S48" t="s">
        <v>25</v>
      </c>
      <c r="T48">
        <v>-1.11368485725649E-2</v>
      </c>
      <c r="AE48">
        <v>167000000</v>
      </c>
      <c r="AF48">
        <v>161113568.59999999</v>
      </c>
      <c r="AG48">
        <v>155227137.19999999</v>
      </c>
      <c r="AH48">
        <v>149340705.80000001</v>
      </c>
      <c r="AI48">
        <v>143454274.40000001</v>
      </c>
      <c r="AJ48">
        <v>137567843</v>
      </c>
      <c r="AK48">
        <v>131681411.59999999</v>
      </c>
      <c r="AL48">
        <v>125794980.2</v>
      </c>
      <c r="AM48">
        <v>119908548.8</v>
      </c>
      <c r="AN48">
        <v>114022117.40000001</v>
      </c>
      <c r="AO48">
        <v>108135686</v>
      </c>
      <c r="AP48">
        <v>102249254.59999999</v>
      </c>
      <c r="AQ48">
        <v>96362823.200000003</v>
      </c>
      <c r="AR48">
        <v>90476391.799999997</v>
      </c>
      <c r="AS48">
        <v>84589960.400000006</v>
      </c>
      <c r="AT48">
        <v>78703529</v>
      </c>
      <c r="AU48">
        <v>72817097.599999994</v>
      </c>
      <c r="AV48">
        <v>66930666.200000003</v>
      </c>
      <c r="AW48">
        <v>61044234.799999997</v>
      </c>
      <c r="AX48">
        <v>55157803.399999999</v>
      </c>
      <c r="AY48">
        <v>49271372</v>
      </c>
      <c r="AZ48">
        <v>47684234.799999997</v>
      </c>
      <c r="BA48">
        <v>46097097.600000001</v>
      </c>
      <c r="BB48">
        <v>44509960.399999999</v>
      </c>
      <c r="BC48">
        <v>42922823.200000003</v>
      </c>
      <c r="BD48">
        <v>41335686</v>
      </c>
      <c r="BE48">
        <v>39748548.799999997</v>
      </c>
      <c r="BF48">
        <v>38161411.600000001</v>
      </c>
      <c r="BG48">
        <v>36574274.399999902</v>
      </c>
      <c r="BH48">
        <v>34987137.200000003</v>
      </c>
      <c r="BI48">
        <v>33399999.999999899</v>
      </c>
      <c r="BJ48">
        <v>33028029.2576763</v>
      </c>
      <c r="BK48">
        <v>32660201.097183298</v>
      </c>
      <c r="BL48">
        <v>32296469.383214399</v>
      </c>
      <c r="BM48">
        <v>31936788.494265102</v>
      </c>
      <c r="BN48">
        <v>31581113.316910401</v>
      </c>
      <c r="BO48">
        <v>31229399.240146998</v>
      </c>
      <c r="BP48">
        <v>30881602.149797302</v>
      </c>
      <c r="BQ48">
        <v>30537678.422976799</v>
      </c>
      <c r="BR48">
        <v>30197584.922622401</v>
      </c>
      <c r="BS48">
        <v>29861278.992082</v>
      </c>
      <c r="BT48">
        <v>29528718.449764099</v>
      </c>
      <c r="BU48">
        <v>29199861.583847199</v>
      </c>
      <c r="BV48">
        <v>28874667.147048</v>
      </c>
      <c r="BW48">
        <v>28553094.3514481</v>
      </c>
      <c r="BX48">
        <v>28235102.863377899</v>
      </c>
      <c r="BY48">
        <v>27920652.798357598</v>
      </c>
      <c r="BZ48">
        <v>27609704.716095202</v>
      </c>
      <c r="CA48">
        <v>27302219.615538798</v>
      </c>
      <c r="CB48">
        <v>26998158.929985601</v>
      </c>
      <c r="CC48">
        <v>26697484.522244301</v>
      </c>
      <c r="CD48" s="8" t="b">
        <f>IF(ISNUMBER(VLOOKUP(A48,profiles_2018!A:A,1,FALSE)),TRUE,FALSE)</f>
        <v>1</v>
      </c>
      <c r="CE48" t="str">
        <f>INDEX('C5 - Emissions methodology 2021'!$A$2:$I$5911,MATCH($A48,'C5 - Emissions methodology 2021'!$A$2:$A$5911,0),MATCH(CE$1,'C5 - Emissions methodology 2021'!$A$1:$I$1,0))</f>
        <v>Infrastructure</v>
      </c>
    </row>
    <row r="49" spans="1:83" x14ac:dyDescent="0.25">
      <c r="A49">
        <v>32490</v>
      </c>
      <c r="B49" t="s">
        <v>70</v>
      </c>
      <c r="C49" t="s">
        <v>27</v>
      </c>
      <c r="D49">
        <v>2007</v>
      </c>
      <c r="E49" t="s">
        <v>28</v>
      </c>
      <c r="F49" t="s">
        <v>23</v>
      </c>
      <c r="G49">
        <v>2007</v>
      </c>
      <c r="H49">
        <v>853676</v>
      </c>
      <c r="I49">
        <v>100</v>
      </c>
      <c r="J49">
        <v>2025</v>
      </c>
      <c r="K49">
        <v>40</v>
      </c>
      <c r="L49">
        <v>512205.6</v>
      </c>
      <c r="M49">
        <v>2020</v>
      </c>
      <c r="N49">
        <v>545111</v>
      </c>
      <c r="O49">
        <v>90.363615704318704</v>
      </c>
      <c r="P49" t="s">
        <v>24</v>
      </c>
      <c r="Q49">
        <v>3.0478902456487802</v>
      </c>
      <c r="R49">
        <v>1</v>
      </c>
      <c r="S49" t="s">
        <v>25</v>
      </c>
      <c r="T49">
        <v>-1.11368485725649E-2</v>
      </c>
      <c r="AL49">
        <v>853676</v>
      </c>
      <c r="AM49">
        <v>829940.23076923005</v>
      </c>
      <c r="AN49">
        <v>806204.46153846104</v>
      </c>
      <c r="AO49">
        <v>782468.69230769202</v>
      </c>
      <c r="AP49">
        <v>758732.92307692301</v>
      </c>
      <c r="AQ49">
        <v>734997.15384615306</v>
      </c>
      <c r="AR49">
        <v>711261.38461538404</v>
      </c>
      <c r="AS49">
        <v>687525.61538461503</v>
      </c>
      <c r="AT49">
        <v>663789.84615384601</v>
      </c>
      <c r="AU49">
        <v>640054.07692307699</v>
      </c>
      <c r="AV49">
        <v>616318.30769230705</v>
      </c>
      <c r="AW49">
        <v>592582.53846153803</v>
      </c>
      <c r="AX49">
        <v>568846.76923076902</v>
      </c>
      <c r="AY49">
        <v>545111</v>
      </c>
      <c r="AZ49">
        <v>538529.92000000004</v>
      </c>
      <c r="BA49">
        <v>531948.84</v>
      </c>
      <c r="BB49">
        <v>525367.76</v>
      </c>
      <c r="BC49">
        <v>518786.68</v>
      </c>
      <c r="BD49">
        <v>512205.6</v>
      </c>
      <c r="BE49">
        <v>506501.24379477999</v>
      </c>
      <c r="BF49">
        <v>500860.416140822</v>
      </c>
      <c r="BG49">
        <v>495282.40953026898</v>
      </c>
      <c r="BH49">
        <v>489766.52433467598</v>
      </c>
      <c r="BI49">
        <v>484312.06871724903</v>
      </c>
      <c r="BJ49">
        <v>478918.35854607902</v>
      </c>
      <c r="BK49">
        <v>473584.71730833</v>
      </c>
      <c r="BL49">
        <v>468310.47602538601</v>
      </c>
      <c r="BM49">
        <v>463094.97316894599</v>
      </c>
      <c r="BN49">
        <v>457937.55457804701</v>
      </c>
      <c r="BO49">
        <v>452837.57337702101</v>
      </c>
      <c r="BP49">
        <v>447794.38989435299</v>
      </c>
      <c r="BQ49">
        <v>442807.37158245599</v>
      </c>
      <c r="BR49">
        <v>437875.892938326</v>
      </c>
      <c r="BS49">
        <v>432999.33542509598</v>
      </c>
      <c r="BT49">
        <v>428177.08739444503</v>
      </c>
      <c r="BU49">
        <v>423408.54400989099</v>
      </c>
      <c r="BV49">
        <v>418693.10717092297</v>
      </c>
      <c r="BW49">
        <v>414030.18543798401</v>
      </c>
      <c r="BX49">
        <v>409419.19395828998</v>
      </c>
      <c r="BY49">
        <v>404859.55439247499</v>
      </c>
      <c r="BZ49">
        <v>400350.69484205003</v>
      </c>
      <c r="CA49">
        <v>395892.04977767298</v>
      </c>
      <c r="CB49">
        <v>391483.059968216</v>
      </c>
      <c r="CC49">
        <v>387123.17241062602</v>
      </c>
      <c r="CD49" s="8" t="b">
        <f>IF(ISNUMBER(VLOOKUP(A49,profiles_2018!A:A,1,FALSE)),TRUE,FALSE)</f>
        <v>1</v>
      </c>
      <c r="CE49" t="str">
        <f>INDEX('C5 - Emissions methodology 2021'!$A$2:$I$5911,MATCH($A49,'C5 - Emissions methodology 2021'!$A$2:$A$5911,0),MATCH(CE$1,'C5 - Emissions methodology 2021'!$A$1:$I$1,0))</f>
        <v>Infrastructure</v>
      </c>
    </row>
    <row r="50" spans="1:83" x14ac:dyDescent="0.25">
      <c r="A50">
        <v>716</v>
      </c>
      <c r="B50" t="s">
        <v>599</v>
      </c>
      <c r="C50" t="s">
        <v>27</v>
      </c>
      <c r="D50">
        <v>2020</v>
      </c>
      <c r="E50" t="s">
        <v>690</v>
      </c>
      <c r="F50" t="s">
        <v>23</v>
      </c>
      <c r="G50">
        <v>2019</v>
      </c>
      <c r="H50">
        <v>296314</v>
      </c>
      <c r="I50">
        <v>100</v>
      </c>
      <c r="J50">
        <v>2027</v>
      </c>
      <c r="K50">
        <v>100</v>
      </c>
      <c r="L50">
        <v>0</v>
      </c>
      <c r="M50">
        <v>2020</v>
      </c>
      <c r="N50">
        <v>274993</v>
      </c>
      <c r="O50">
        <v>7.1954075743974304</v>
      </c>
      <c r="P50" t="s">
        <v>24</v>
      </c>
      <c r="Q50">
        <v>3.6488101192048799</v>
      </c>
      <c r="R50">
        <v>1</v>
      </c>
      <c r="S50" t="s">
        <v>25</v>
      </c>
      <c r="T50">
        <v>-1.11368485725649E-2</v>
      </c>
      <c r="AX50">
        <v>296314</v>
      </c>
      <c r="AY50">
        <v>274993</v>
      </c>
      <c r="AZ50">
        <v>235708.28571428501</v>
      </c>
      <c r="BA50">
        <v>196423.57142857101</v>
      </c>
      <c r="BB50">
        <v>157138.85714285701</v>
      </c>
      <c r="BC50">
        <v>117854.142857142</v>
      </c>
      <c r="BD50">
        <v>78569.428571428507</v>
      </c>
      <c r="BE50">
        <v>39284.714285714203</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s="8" t="b">
        <f>IF(ISNUMBER(VLOOKUP(A50,profiles_2018!A:A,1,FALSE)),TRUE,FALSE)</f>
        <v>1</v>
      </c>
      <c r="CE50" t="str">
        <f>INDEX('C5 - Emissions methodology 2021'!$A$2:$I$5911,MATCH($A50,'C5 - Emissions methodology 2021'!$A$2:$A$5911,0),MATCH(CE$1,'C5 - Emissions methodology 2021'!$A$1:$I$1,0))</f>
        <v>Biotech, health care &amp; pharma</v>
      </c>
    </row>
    <row r="51" spans="1:83" x14ac:dyDescent="0.25">
      <c r="A51">
        <v>722</v>
      </c>
      <c r="B51" t="s">
        <v>728</v>
      </c>
      <c r="C51" t="s">
        <v>172</v>
      </c>
      <c r="D51">
        <v>2020</v>
      </c>
      <c r="E51" t="s">
        <v>28</v>
      </c>
      <c r="F51" t="s">
        <v>23</v>
      </c>
      <c r="G51">
        <v>2020</v>
      </c>
      <c r="H51">
        <v>52326</v>
      </c>
      <c r="I51">
        <v>100</v>
      </c>
      <c r="J51">
        <v>2030</v>
      </c>
      <c r="K51">
        <v>100</v>
      </c>
      <c r="L51">
        <v>0</v>
      </c>
      <c r="M51">
        <v>2020</v>
      </c>
      <c r="N51">
        <v>52326</v>
      </c>
      <c r="O51">
        <v>0</v>
      </c>
      <c r="P51" t="s">
        <v>45</v>
      </c>
      <c r="Q51">
        <v>3.65024913503902</v>
      </c>
      <c r="R51">
        <v>1</v>
      </c>
      <c r="S51" t="s">
        <v>25</v>
      </c>
      <c r="T51">
        <v>-1.11368485725649E-2</v>
      </c>
      <c r="AY51">
        <v>52326</v>
      </c>
      <c r="AZ51">
        <v>47093.4</v>
      </c>
      <c r="BA51">
        <v>41860.800000000003</v>
      </c>
      <c r="BB51">
        <v>36628.199999999997</v>
      </c>
      <c r="BC51">
        <v>31395.599999999999</v>
      </c>
      <c r="BD51">
        <v>26163</v>
      </c>
      <c r="BE51">
        <v>20930.400000000001</v>
      </c>
      <c r="BF51">
        <v>15697.8</v>
      </c>
      <c r="BG51">
        <v>10465.199999999901</v>
      </c>
      <c r="BH51">
        <v>5232.5999999999904</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s="8" t="b">
        <f>IF(ISNUMBER(VLOOKUP(A51,profiles_2018!A:A,1,FALSE)),TRUE,FALSE)</f>
        <v>0</v>
      </c>
      <c r="CE51" t="str">
        <f>INDEX('C5 - Emissions methodology 2021'!$A$2:$I$5911,MATCH($A51,'C5 - Emissions methodology 2021'!$A$2:$A$5911,0),MATCH(CE$1,'C5 - Emissions methodology 2021'!$A$1:$I$1,0))</f>
        <v>Materials</v>
      </c>
    </row>
    <row r="52" spans="1:83" x14ac:dyDescent="0.25">
      <c r="A52">
        <v>724</v>
      </c>
      <c r="B52" t="s">
        <v>71</v>
      </c>
      <c r="C52" t="s">
        <v>48</v>
      </c>
      <c r="D52">
        <v>2019</v>
      </c>
      <c r="E52" t="s">
        <v>28</v>
      </c>
      <c r="F52" t="s">
        <v>23</v>
      </c>
      <c r="G52">
        <v>2019</v>
      </c>
      <c r="H52">
        <v>7760</v>
      </c>
      <c r="I52">
        <v>100</v>
      </c>
      <c r="J52">
        <v>2030</v>
      </c>
      <c r="K52">
        <v>42</v>
      </c>
      <c r="L52">
        <v>4500.8</v>
      </c>
      <c r="M52">
        <v>2020</v>
      </c>
      <c r="N52">
        <v>6762</v>
      </c>
      <c r="O52">
        <v>52.552552552552598</v>
      </c>
      <c r="P52" t="s">
        <v>24</v>
      </c>
      <c r="Q52">
        <v>3.07024472383902</v>
      </c>
      <c r="R52">
        <v>1</v>
      </c>
      <c r="S52" t="s">
        <v>25</v>
      </c>
      <c r="T52">
        <v>-1.11368485725649E-2</v>
      </c>
      <c r="AX52">
        <v>7760</v>
      </c>
      <c r="AY52">
        <v>6762</v>
      </c>
      <c r="AZ52">
        <v>6535.88</v>
      </c>
      <c r="BA52">
        <v>6309.76</v>
      </c>
      <c r="BB52">
        <v>6083.64</v>
      </c>
      <c r="BC52">
        <v>5857.52</v>
      </c>
      <c r="BD52">
        <v>5631.4</v>
      </c>
      <c r="BE52">
        <v>5405.28</v>
      </c>
      <c r="BF52">
        <v>5179.16</v>
      </c>
      <c r="BG52">
        <v>4953.04</v>
      </c>
      <c r="BH52">
        <v>4726.92</v>
      </c>
      <c r="BI52">
        <v>4500.8</v>
      </c>
      <c r="BJ52">
        <v>4450.6752719446004</v>
      </c>
      <c r="BK52">
        <v>4401.1087753952897</v>
      </c>
      <c r="BL52">
        <v>4352.0942934123304</v>
      </c>
      <c r="BM52">
        <v>4303.6256782930705</v>
      </c>
      <c r="BN52">
        <v>4255.6968508009204</v>
      </c>
      <c r="BO52">
        <v>4208.3017994028096</v>
      </c>
      <c r="BP52">
        <v>4161.4345795152003</v>
      </c>
      <c r="BQ52">
        <v>4115.0893127585095</v>
      </c>
      <c r="BR52">
        <v>4069.2601862197398</v>
      </c>
      <c r="BS52">
        <v>4023.94145172344</v>
      </c>
      <c r="BT52">
        <v>3979.1274251107302</v>
      </c>
      <c r="BU52">
        <v>3934.81248552633</v>
      </c>
      <c r="BV52">
        <v>3890.99107471359</v>
      </c>
      <c r="BW52">
        <v>3847.6576963173002</v>
      </c>
      <c r="BX52">
        <v>3804.80691519435</v>
      </c>
      <c r="BY52">
        <v>3762.43335673198</v>
      </c>
      <c r="BZ52">
        <v>3720.5317061736901</v>
      </c>
      <c r="CA52">
        <v>3679.0967079526099</v>
      </c>
      <c r="CB52">
        <v>3638.1231650323198</v>
      </c>
      <c r="CC52">
        <v>3597.6059382550102</v>
      </c>
      <c r="CD52" s="8" t="b">
        <f>IF(ISNUMBER(VLOOKUP(A52,profiles_2018!A:A,1,FALSE)),TRUE,FALSE)</f>
        <v>1</v>
      </c>
      <c r="CE52" t="str">
        <f>INDEX('C5 - Emissions methodology 2021'!$A$2:$I$5911,MATCH($A52,'C5 - Emissions methodology 2021'!$A$2:$A$5911,0),MATCH(CE$1,'C5 - Emissions methodology 2021'!$A$1:$I$1,0))</f>
        <v>Services</v>
      </c>
    </row>
    <row r="53" spans="1:83" x14ac:dyDescent="0.25">
      <c r="A53">
        <v>44672</v>
      </c>
      <c r="B53" t="s">
        <v>729</v>
      </c>
      <c r="C53" t="s">
        <v>27</v>
      </c>
      <c r="D53">
        <v>2019</v>
      </c>
      <c r="E53" t="s">
        <v>28</v>
      </c>
      <c r="F53" t="s">
        <v>23</v>
      </c>
      <c r="G53">
        <v>2010</v>
      </c>
      <c r="H53">
        <v>934038</v>
      </c>
      <c r="I53">
        <v>100</v>
      </c>
      <c r="J53">
        <v>2030</v>
      </c>
      <c r="K53">
        <v>40</v>
      </c>
      <c r="L53">
        <v>560422.799999999</v>
      </c>
      <c r="M53">
        <v>2020</v>
      </c>
      <c r="N53">
        <v>803008</v>
      </c>
      <c r="O53">
        <v>35.070842942150101</v>
      </c>
      <c r="P53" t="s">
        <v>24</v>
      </c>
      <c r="Q53">
        <v>3.0503373062390202</v>
      </c>
      <c r="R53">
        <v>1</v>
      </c>
      <c r="S53" t="s">
        <v>25</v>
      </c>
      <c r="T53">
        <v>-1.11368485725649E-2</v>
      </c>
      <c r="AO53">
        <v>934038</v>
      </c>
      <c r="AP53">
        <v>920935</v>
      </c>
      <c r="AQ53">
        <v>907832</v>
      </c>
      <c r="AR53">
        <v>894729</v>
      </c>
      <c r="AS53">
        <v>881626</v>
      </c>
      <c r="AT53">
        <v>868523</v>
      </c>
      <c r="AU53">
        <v>855420</v>
      </c>
      <c r="AV53">
        <v>842317</v>
      </c>
      <c r="AW53">
        <v>829214</v>
      </c>
      <c r="AX53">
        <v>816111</v>
      </c>
      <c r="AY53">
        <v>803008</v>
      </c>
      <c r="AZ53">
        <v>778749.48</v>
      </c>
      <c r="BA53">
        <v>754490.96</v>
      </c>
      <c r="BB53">
        <v>730232.44</v>
      </c>
      <c r="BC53">
        <v>705973.91999999899</v>
      </c>
      <c r="BD53">
        <v>681715.39999999898</v>
      </c>
      <c r="BE53">
        <v>657456.88</v>
      </c>
      <c r="BF53">
        <v>633198.36</v>
      </c>
      <c r="BG53">
        <v>608939.84</v>
      </c>
      <c r="BH53">
        <v>584681.31999999995</v>
      </c>
      <c r="BI53">
        <v>560422.799999999</v>
      </c>
      <c r="BJ53">
        <v>554181.45613978698</v>
      </c>
      <c r="BK53">
        <v>548009.62118103402</v>
      </c>
      <c r="BL53">
        <v>541906.52101363195</v>
      </c>
      <c r="BM53">
        <v>535871.39014861803</v>
      </c>
      <c r="BN53">
        <v>529903.47162216296</v>
      </c>
      <c r="BO53">
        <v>524002.01690063102</v>
      </c>
      <c r="BP53">
        <v>518166.28578669002</v>
      </c>
      <c r="BQ53">
        <v>512395.54632647499</v>
      </c>
      <c r="BR53">
        <v>506689.07471777999</v>
      </c>
      <c r="BS53">
        <v>501046.15521927498</v>
      </c>
      <c r="BT53">
        <v>495466.08006073203</v>
      </c>
      <c r="BU53">
        <v>489948.14935425401</v>
      </c>
      <c r="BV53">
        <v>484491.67100648698</v>
      </c>
      <c r="BW53">
        <v>479095.96063181898</v>
      </c>
      <c r="BX53">
        <v>473760.341466535</v>
      </c>
      <c r="BY53">
        <v>468484.14428393502</v>
      </c>
      <c r="BZ53">
        <v>463266.707310397</v>
      </c>
      <c r="CA53">
        <v>458107.37614237098</v>
      </c>
      <c r="CB53">
        <v>453005.50366429798</v>
      </c>
      <c r="CC53">
        <v>447960.44996745</v>
      </c>
      <c r="CD53" s="8" t="b">
        <f>IF(ISNUMBER(VLOOKUP(A53,profiles_2018!A:A,1,FALSE)),TRUE,FALSE)</f>
        <v>0</v>
      </c>
      <c r="CE53" t="str">
        <f>INDEX('C5 - Emissions methodology 2021'!$A$2:$I$5911,MATCH($A53,'C5 - Emissions methodology 2021'!$A$2:$A$5911,0),MATCH(CE$1,'C5 - Emissions methodology 2021'!$A$1:$I$1,0))</f>
        <v>Transportation services</v>
      </c>
    </row>
    <row r="54" spans="1:83" x14ac:dyDescent="0.25">
      <c r="A54">
        <v>746</v>
      </c>
      <c r="B54" t="s">
        <v>730</v>
      </c>
      <c r="C54" t="s">
        <v>27</v>
      </c>
      <c r="D54">
        <v>2021</v>
      </c>
      <c r="E54" t="s">
        <v>690</v>
      </c>
      <c r="F54" t="s">
        <v>23</v>
      </c>
      <c r="G54">
        <v>2019</v>
      </c>
      <c r="H54">
        <v>160393</v>
      </c>
      <c r="I54">
        <v>100</v>
      </c>
      <c r="J54">
        <v>2030</v>
      </c>
      <c r="K54">
        <v>50</v>
      </c>
      <c r="L54">
        <v>80196.5</v>
      </c>
      <c r="M54">
        <v>2020</v>
      </c>
      <c r="N54">
        <v>158535</v>
      </c>
      <c r="O54">
        <v>2.31680933706583</v>
      </c>
      <c r="P54" t="s">
        <v>24</v>
      </c>
      <c r="Q54">
        <v>3.1502599417390198</v>
      </c>
      <c r="R54">
        <v>1</v>
      </c>
      <c r="S54" t="s">
        <v>25</v>
      </c>
      <c r="T54">
        <v>-1.11368485725649E-2</v>
      </c>
      <c r="AX54">
        <v>160393</v>
      </c>
      <c r="AY54">
        <v>158535</v>
      </c>
      <c r="AZ54">
        <v>150701.15</v>
      </c>
      <c r="BA54">
        <v>142867.29999999999</v>
      </c>
      <c r="BB54">
        <v>135033.45000000001</v>
      </c>
      <c r="BC54">
        <v>127199.6</v>
      </c>
      <c r="BD54">
        <v>119365.75</v>
      </c>
      <c r="BE54">
        <v>111531.9</v>
      </c>
      <c r="BF54">
        <v>103698.05</v>
      </c>
      <c r="BG54">
        <v>95864.2</v>
      </c>
      <c r="BH54">
        <v>88030.349999999904</v>
      </c>
      <c r="BI54">
        <v>80196.5</v>
      </c>
      <c r="BJ54">
        <v>79303.363723450297</v>
      </c>
      <c r="BK54">
        <v>78420.1741703671</v>
      </c>
      <c r="BL54">
        <v>77546.820565597605</v>
      </c>
      <c r="BM54">
        <v>76683.193367674699</v>
      </c>
      <c r="BN54">
        <v>75829.184255078202</v>
      </c>
      <c r="BO54">
        <v>74984.686112648196</v>
      </c>
      <c r="BP54">
        <v>74149.593018150394</v>
      </c>
      <c r="BQ54">
        <v>73323.800228989901</v>
      </c>
      <c r="BR54">
        <v>72507.204169074597</v>
      </c>
      <c r="BS54">
        <v>71699.702415823602</v>
      </c>
      <c r="BT54">
        <v>70901.1936873206</v>
      </c>
      <c r="BU54">
        <v>70111.577829610804</v>
      </c>
      <c r="BV54">
        <v>69330.755804138797</v>
      </c>
      <c r="BW54">
        <v>68558.629675326694</v>
      </c>
      <c r="BX54">
        <v>67795.102598290003</v>
      </c>
      <c r="BY54">
        <v>67040.078806691294</v>
      </c>
      <c r="BZ54">
        <v>66293.463600728399</v>
      </c>
      <c r="CA54">
        <v>65555.163335256206</v>
      </c>
      <c r="CB54">
        <v>64825.085408041698</v>
      </c>
      <c r="CC54">
        <v>64103.138248148804</v>
      </c>
      <c r="CD54" s="8" t="b">
        <f>IF(ISNUMBER(VLOOKUP(A54,profiles_2018!A:A,1,FALSE)),TRUE,FALSE)</f>
        <v>0</v>
      </c>
      <c r="CE54" t="str">
        <f>INDEX('C5 - Emissions methodology 2021'!$A$2:$I$5911,MATCH($A54,'C5 - Emissions methodology 2021'!$A$2:$A$5911,0),MATCH(CE$1,'C5 - Emissions methodology 2021'!$A$1:$I$1,0))</f>
        <v>Manufacturing</v>
      </c>
    </row>
    <row r="55" spans="1:83" x14ac:dyDescent="0.25">
      <c r="A55">
        <v>22350</v>
      </c>
      <c r="B55" t="s">
        <v>731</v>
      </c>
      <c r="C55" t="s">
        <v>116</v>
      </c>
      <c r="D55">
        <v>2018</v>
      </c>
      <c r="E55" t="s">
        <v>690</v>
      </c>
      <c r="F55" t="s">
        <v>23</v>
      </c>
      <c r="G55">
        <v>2017</v>
      </c>
      <c r="H55">
        <v>5992017</v>
      </c>
      <c r="I55">
        <v>100</v>
      </c>
      <c r="J55">
        <v>2025</v>
      </c>
      <c r="K55">
        <v>35</v>
      </c>
      <c r="L55">
        <v>3894811.05</v>
      </c>
      <c r="M55">
        <v>2020</v>
      </c>
      <c r="N55">
        <v>4715720</v>
      </c>
      <c r="O55">
        <v>67.547508744525999</v>
      </c>
      <c r="P55" t="s">
        <v>24</v>
      </c>
      <c r="Q55">
        <v>2.9984224553857799</v>
      </c>
      <c r="R55">
        <v>1</v>
      </c>
      <c r="S55" t="s">
        <v>25</v>
      </c>
      <c r="T55">
        <v>-1.11368485725649E-2</v>
      </c>
      <c r="AV55">
        <v>5992017</v>
      </c>
      <c r="AW55">
        <v>5566584.6666666605</v>
      </c>
      <c r="AX55">
        <v>5141152.3333333302</v>
      </c>
      <c r="AY55">
        <v>4715720</v>
      </c>
      <c r="AZ55">
        <v>4551538.21</v>
      </c>
      <c r="BA55">
        <v>4387356.42</v>
      </c>
      <c r="BB55">
        <v>4223174.63</v>
      </c>
      <c r="BC55">
        <v>4058992.84</v>
      </c>
      <c r="BD55">
        <v>3894811.05</v>
      </c>
      <c r="BE55">
        <v>3851435.1291173901</v>
      </c>
      <c r="BF55">
        <v>3808542.2792973602</v>
      </c>
      <c r="BG55">
        <v>3766127.12065061</v>
      </c>
      <c r="BH55">
        <v>3724184.3332028901</v>
      </c>
      <c r="BI55">
        <v>3682708.6562276902</v>
      </c>
      <c r="BJ55">
        <v>3641694.8875864102</v>
      </c>
      <c r="BK55">
        <v>3601137.8830758799</v>
      </c>
      <c r="BL55">
        <v>3561032.55578314</v>
      </c>
      <c r="BM55">
        <v>3521373.8754473999</v>
      </c>
      <c r="BN55">
        <v>3482156.8678291598</v>
      </c>
      <c r="BO55">
        <v>3443376.6140862298</v>
      </c>
      <c r="BP55">
        <v>3405028.2501568398</v>
      </c>
      <c r="BQ55">
        <v>3367106.9661495402</v>
      </c>
      <c r="BR55">
        <v>3329608.0057398998</v>
      </c>
      <c r="BS55">
        <v>3292526.6655739802</v>
      </c>
      <c r="BT55">
        <v>3255858.29467835</v>
      </c>
      <c r="BU55">
        <v>3219598.29387679</v>
      </c>
      <c r="BV55">
        <v>3183742.11521339</v>
      </c>
      <c r="BW55">
        <v>3148285.2613821598</v>
      </c>
      <c r="BX55">
        <v>3113223.2851629099</v>
      </c>
      <c r="BY55">
        <v>3078551.7888634698</v>
      </c>
      <c r="BZ55">
        <v>3044266.4237680999</v>
      </c>
      <c r="CA55">
        <v>3010362.8895920501</v>
      </c>
      <c r="CB55">
        <v>2976836.9339421899</v>
      </c>
      <c r="CC55">
        <v>2943684.3517836598</v>
      </c>
      <c r="CD55" s="8" t="b">
        <f>IF(ISNUMBER(VLOOKUP(A55,profiles_2018!A:A,1,FALSE)),TRUE,FALSE)</f>
        <v>0</v>
      </c>
      <c r="CE55" t="str">
        <f>INDEX('C5 - Emissions methodology 2021'!$A$2:$I$5911,MATCH($A55,'C5 - Emissions methodology 2021'!$A$2:$A$5911,0),MATCH(CE$1,'C5 - Emissions methodology 2021'!$A$1:$I$1,0))</f>
        <v>Food, beverage &amp; agriculture</v>
      </c>
    </row>
    <row r="56" spans="1:83" x14ac:dyDescent="0.25">
      <c r="A56">
        <v>20595</v>
      </c>
      <c r="B56" t="s">
        <v>732</v>
      </c>
      <c r="C56" t="s">
        <v>27</v>
      </c>
      <c r="D56">
        <v>2020</v>
      </c>
      <c r="E56" t="s">
        <v>690</v>
      </c>
      <c r="F56" t="s">
        <v>23</v>
      </c>
      <c r="G56">
        <v>2019</v>
      </c>
      <c r="H56">
        <v>113167</v>
      </c>
      <c r="I56">
        <v>100</v>
      </c>
      <c r="J56">
        <v>2030</v>
      </c>
      <c r="K56">
        <v>46</v>
      </c>
      <c r="L56">
        <v>61110.18</v>
      </c>
      <c r="M56">
        <v>2020</v>
      </c>
      <c r="N56">
        <v>97500</v>
      </c>
      <c r="O56">
        <v>30.0959605292832</v>
      </c>
      <c r="P56" t="s">
        <v>45</v>
      </c>
      <c r="Q56">
        <v>3.1102552191390198</v>
      </c>
      <c r="R56">
        <v>1</v>
      </c>
      <c r="S56" t="s">
        <v>25</v>
      </c>
      <c r="T56">
        <v>-1.11368485725649E-2</v>
      </c>
      <c r="AX56">
        <v>113167</v>
      </c>
      <c r="AY56">
        <v>97500</v>
      </c>
      <c r="AZ56">
        <v>93861.017999999996</v>
      </c>
      <c r="BA56">
        <v>90222.035999999993</v>
      </c>
      <c r="BB56">
        <v>86583.054000000004</v>
      </c>
      <c r="BC56">
        <v>82944.072</v>
      </c>
      <c r="BD56">
        <v>79305.09</v>
      </c>
      <c r="BE56">
        <v>75666.107999999993</v>
      </c>
      <c r="BF56">
        <v>72027.126000000004</v>
      </c>
      <c r="BG56">
        <v>68388.144</v>
      </c>
      <c r="BH56">
        <v>64749.161999999997</v>
      </c>
      <c r="BI56">
        <v>61110.18</v>
      </c>
      <c r="BJ56">
        <v>60429.605179097802</v>
      </c>
      <c r="BK56">
        <v>59756.609816918302</v>
      </c>
      <c r="BL56">
        <v>59091.109502177402</v>
      </c>
      <c r="BM56">
        <v>58433.020763666798</v>
      </c>
      <c r="BN56">
        <v>57782.261059784301</v>
      </c>
      <c r="BO56">
        <v>57138.748768181104</v>
      </c>
      <c r="BP56">
        <v>56502.403175523999</v>
      </c>
      <c r="BQ56">
        <v>55873.1444673722</v>
      </c>
      <c r="BR56">
        <v>55250.893718166</v>
      </c>
      <c r="BS56">
        <v>54635.572881327898</v>
      </c>
      <c r="BT56">
        <v>54027.1047794732</v>
      </c>
      <c r="BU56">
        <v>53425.413094730196</v>
      </c>
      <c r="BV56">
        <v>52830.422359167402</v>
      </c>
      <c r="BW56">
        <v>52242.057945328699</v>
      </c>
      <c r="BX56">
        <v>51660.246056872398</v>
      </c>
      <c r="BY56">
        <v>51084.913719315598</v>
      </c>
      <c r="BZ56">
        <v>50515.988770880998</v>
      </c>
      <c r="CA56">
        <v>49953.399853446303</v>
      </c>
      <c r="CB56">
        <v>49397.076403593703</v>
      </c>
      <c r="CC56">
        <v>48846.948643759497</v>
      </c>
      <c r="CD56" s="8" t="b">
        <f>IF(ISNUMBER(VLOOKUP(A56,profiles_2018!A:A,1,FALSE)),TRUE,FALSE)</f>
        <v>0</v>
      </c>
      <c r="CE56" t="str">
        <f>INDEX('C5 - Emissions methodology 2021'!$A$2:$I$5911,MATCH($A56,'C5 - Emissions methodology 2021'!$A$2:$A$5911,0),MATCH(CE$1,'C5 - Emissions methodology 2021'!$A$1:$I$1,0))</f>
        <v>Services</v>
      </c>
    </row>
    <row r="57" spans="1:83" x14ac:dyDescent="0.25">
      <c r="A57">
        <v>820</v>
      </c>
      <c r="B57" t="s">
        <v>72</v>
      </c>
      <c r="C57" t="s">
        <v>21</v>
      </c>
      <c r="D57">
        <v>2018</v>
      </c>
      <c r="E57" t="s">
        <v>28</v>
      </c>
      <c r="F57" t="s">
        <v>23</v>
      </c>
      <c r="G57">
        <v>2017</v>
      </c>
      <c r="H57">
        <v>2624450</v>
      </c>
      <c r="I57">
        <v>100</v>
      </c>
      <c r="J57">
        <v>2022</v>
      </c>
      <c r="K57">
        <v>3</v>
      </c>
      <c r="L57">
        <v>2545716.5</v>
      </c>
      <c r="M57">
        <v>2020</v>
      </c>
      <c r="N57">
        <v>2345210</v>
      </c>
      <c r="O57">
        <v>3333.2194341602999</v>
      </c>
      <c r="P57" t="s">
        <v>691</v>
      </c>
      <c r="Q57">
        <v>2.6766341199146302</v>
      </c>
      <c r="R57">
        <v>1</v>
      </c>
      <c r="S57" t="s">
        <v>25</v>
      </c>
      <c r="T57">
        <v>-1.11368485725649E-2</v>
      </c>
      <c r="AV57">
        <v>2624450</v>
      </c>
      <c r="AW57">
        <v>2531370</v>
      </c>
      <c r="AX57">
        <v>2438290</v>
      </c>
      <c r="AY57">
        <v>2345210</v>
      </c>
      <c r="AZ57">
        <v>2445463.25</v>
      </c>
      <c r="BA57">
        <v>2545716.5</v>
      </c>
      <c r="BB57">
        <v>2517365.2408308201</v>
      </c>
      <c r="BC57">
        <v>2489329.7253418402</v>
      </c>
      <c r="BD57">
        <v>2461606.4371435302</v>
      </c>
      <c r="BE57">
        <v>2434191.8990078098</v>
      </c>
      <c r="BF57">
        <v>2407082.6724319998</v>
      </c>
      <c r="BG57">
        <v>2380275.3572074701</v>
      </c>
      <c r="BH57">
        <v>2353766.5909932498</v>
      </c>
      <c r="BI57">
        <v>2327553.0488941902</v>
      </c>
      <c r="BJ57">
        <v>2301631.4430440501</v>
      </c>
      <c r="BK57">
        <v>2275998.52219301</v>
      </c>
      <c r="BL57">
        <v>2250651.0712999701</v>
      </c>
      <c r="BM57">
        <v>2225585.9111292199</v>
      </c>
      <c r="BN57">
        <v>2200799.89785174</v>
      </c>
      <c r="BO57">
        <v>2176289.9226508499</v>
      </c>
      <c r="BP57">
        <v>2152052.9113322799</v>
      </c>
      <c r="BQ57">
        <v>2128085.8239386301</v>
      </c>
      <c r="BR57">
        <v>2104385.6543680001</v>
      </c>
      <c r="BS57">
        <v>2080949.4299970299</v>
      </c>
      <c r="BT57">
        <v>2057774.2113079899</v>
      </c>
      <c r="BU57">
        <v>2034857.0915201199</v>
      </c>
      <c r="BV57">
        <v>2012195.1962250499</v>
      </c>
      <c r="BW57">
        <v>1989785.68302625</v>
      </c>
      <c r="BX57">
        <v>1967625.7411825301</v>
      </c>
      <c r="BY57">
        <v>1945712.5912555</v>
      </c>
      <c r="BZ57">
        <v>1924043.4847609501</v>
      </c>
      <c r="CA57">
        <v>1902615.7038241399</v>
      </c>
      <c r="CB57">
        <v>1881426.56083887</v>
      </c>
      <c r="CC57">
        <v>1860473.3981304001</v>
      </c>
      <c r="CD57" s="8" t="b">
        <f>IF(ISNUMBER(VLOOKUP(A57,profiles_2018!A:A,1,FALSE)),TRUE,FALSE)</f>
        <v>1</v>
      </c>
      <c r="CE57" t="str">
        <f>INDEX('C5 - Emissions methodology 2021'!$A$2:$I$5911,MATCH($A57,'C5 - Emissions methodology 2021'!$A$2:$A$5911,0),MATCH(CE$1,'C5 - Emissions methodology 2021'!$A$1:$I$1,0))</f>
        <v>Materials</v>
      </c>
    </row>
    <row r="58" spans="1:83" x14ac:dyDescent="0.25">
      <c r="A58">
        <v>830</v>
      </c>
      <c r="B58" t="s">
        <v>74</v>
      </c>
      <c r="C58" t="s">
        <v>59</v>
      </c>
      <c r="D58">
        <v>2009</v>
      </c>
      <c r="E58" t="s">
        <v>32</v>
      </c>
      <c r="F58" t="s">
        <v>33</v>
      </c>
      <c r="G58">
        <v>2013</v>
      </c>
      <c r="H58">
        <v>85103</v>
      </c>
      <c r="I58">
        <v>100</v>
      </c>
      <c r="J58">
        <v>2023</v>
      </c>
      <c r="K58">
        <v>30</v>
      </c>
      <c r="L58">
        <v>59572.1</v>
      </c>
      <c r="M58">
        <v>2020</v>
      </c>
      <c r="N58">
        <v>61907</v>
      </c>
      <c r="O58">
        <v>90.854611470806006</v>
      </c>
      <c r="P58" t="s">
        <v>24</v>
      </c>
      <c r="Q58">
        <v>2.61683777859268</v>
      </c>
      <c r="R58">
        <v>1</v>
      </c>
      <c r="S58" t="s">
        <v>25</v>
      </c>
      <c r="T58">
        <v>-1.11368485725649E-2</v>
      </c>
      <c r="AR58">
        <v>85103</v>
      </c>
      <c r="AS58">
        <v>81789.285714285696</v>
      </c>
      <c r="AT58">
        <v>78475.571428571406</v>
      </c>
      <c r="AU58">
        <v>75161.857142857101</v>
      </c>
      <c r="AV58">
        <v>71848.142857142797</v>
      </c>
      <c r="AW58">
        <v>68534.428571428507</v>
      </c>
      <c r="AX58">
        <v>65220.714285714203</v>
      </c>
      <c r="AY58">
        <v>61907</v>
      </c>
      <c r="AZ58">
        <v>61128.7</v>
      </c>
      <c r="BA58">
        <v>60350.400000000001</v>
      </c>
      <c r="BB58">
        <v>59572.1</v>
      </c>
      <c r="BC58">
        <v>58908.654543150296</v>
      </c>
      <c r="BD58">
        <v>58252.5977778897</v>
      </c>
      <c r="BE58">
        <v>57603.847417478799</v>
      </c>
      <c r="BF58">
        <v>56962.322091593203</v>
      </c>
      <c r="BG58">
        <v>56327.941336117401</v>
      </c>
      <c r="BH58">
        <v>55700.625583052803</v>
      </c>
      <c r="BI58">
        <v>55080.2961505372</v>
      </c>
      <c r="BJ58">
        <v>54466.875232976599</v>
      </c>
      <c r="BK58">
        <v>53860.285891286199</v>
      </c>
      <c r="BL58">
        <v>53260.4520432399</v>
      </c>
      <c r="BM58">
        <v>52667.298453927899</v>
      </c>
      <c r="BN58">
        <v>52080.750726320497</v>
      </c>
      <c r="BO58">
        <v>51500.735291935896</v>
      </c>
      <c r="BP58">
        <v>50927.179401613903</v>
      </c>
      <c r="BQ58">
        <v>50360.011116390298</v>
      </c>
      <c r="BR58">
        <v>49799.159298474297</v>
      </c>
      <c r="BS58">
        <v>49244.553602326203</v>
      </c>
      <c r="BT58">
        <v>48696.124465833498</v>
      </c>
      <c r="BU58">
        <v>48153.803101586796</v>
      </c>
      <c r="BV58">
        <v>47617.521488251303</v>
      </c>
      <c r="BW58">
        <v>47087.212362035803</v>
      </c>
      <c r="BX58">
        <v>46562.809208255603</v>
      </c>
      <c r="BY58">
        <v>46044.24625299</v>
      </c>
      <c r="BZ58">
        <v>45531.458454832602</v>
      </c>
      <c r="CA58">
        <v>45024.381496733098</v>
      </c>
      <c r="CB58">
        <v>44522.951777930597</v>
      </c>
      <c r="CC58">
        <v>44027.106405976097</v>
      </c>
      <c r="CD58" s="8" t="b">
        <f>IF(ISNUMBER(VLOOKUP(A58,profiles_2018!A:A,1,FALSE)),TRUE,FALSE)</f>
        <v>1</v>
      </c>
      <c r="CE58" t="str">
        <f>INDEX('C5 - Emissions methodology 2021'!$A$2:$I$5911,MATCH($A58,'C5 - Emissions methodology 2021'!$A$2:$A$5911,0),MATCH(CE$1,'C5 - Emissions methodology 2021'!$A$1:$I$1,0))</f>
        <v>Retail</v>
      </c>
    </row>
    <row r="59" spans="1:83" x14ac:dyDescent="0.25">
      <c r="A59">
        <v>834759</v>
      </c>
      <c r="B59" t="s">
        <v>733</v>
      </c>
      <c r="C59" t="s">
        <v>65</v>
      </c>
      <c r="D59">
        <v>2019</v>
      </c>
      <c r="E59" t="s">
        <v>32</v>
      </c>
      <c r="F59" t="s">
        <v>33</v>
      </c>
      <c r="G59">
        <v>2019</v>
      </c>
      <c r="H59">
        <v>22765</v>
      </c>
      <c r="I59">
        <v>100</v>
      </c>
      <c r="J59">
        <v>2025</v>
      </c>
      <c r="K59">
        <v>75</v>
      </c>
      <c r="L59">
        <v>5691.25</v>
      </c>
      <c r="M59">
        <v>2020</v>
      </c>
      <c r="N59">
        <v>14429</v>
      </c>
      <c r="O59">
        <v>48.823486345999001</v>
      </c>
      <c r="P59" t="s">
        <v>24</v>
      </c>
      <c r="Q59">
        <v>3.0678071545487802</v>
      </c>
      <c r="R59">
        <v>1</v>
      </c>
      <c r="S59" t="s">
        <v>25</v>
      </c>
      <c r="T59">
        <v>-1.11368485725649E-2</v>
      </c>
      <c r="AX59">
        <v>22765</v>
      </c>
      <c r="AY59">
        <v>14429</v>
      </c>
      <c r="AZ59">
        <v>12681.45</v>
      </c>
      <c r="BA59">
        <v>10933.9</v>
      </c>
      <c r="BB59">
        <v>9186.35</v>
      </c>
      <c r="BC59">
        <v>7438.7999999999902</v>
      </c>
      <c r="BD59">
        <v>5691.25</v>
      </c>
      <c r="BE59">
        <v>5627.86741056139</v>
      </c>
      <c r="BF59">
        <v>5565.19070342349</v>
      </c>
      <c r="BG59">
        <v>5503.2120172820196</v>
      </c>
      <c r="BH59">
        <v>5441.9235783828299</v>
      </c>
      <c r="BI59">
        <v>5381.3176995469103</v>
      </c>
      <c r="BJ59">
        <v>5321.3867792061901</v>
      </c>
      <c r="BK59">
        <v>5262.12330045012</v>
      </c>
      <c r="BL59">
        <v>5203.5198300828397</v>
      </c>
      <c r="BM59">
        <v>5145.5690176908702</v>
      </c>
      <c r="BN59">
        <v>5088.2635947211702</v>
      </c>
      <c r="BO59">
        <v>5031.5963735694604</v>
      </c>
      <c r="BP59">
        <v>4975.5602466787504</v>
      </c>
      <c r="BQ59">
        <v>4920.1481856478204</v>
      </c>
      <c r="BR59">
        <v>4865.3532403496802</v>
      </c>
      <c r="BS59">
        <v>4811.1685380598601</v>
      </c>
      <c r="BT59">
        <v>4757.5872825943998</v>
      </c>
      <c r="BU59">
        <v>4704.6027534573896</v>
      </c>
      <c r="BV59">
        <v>4652.2083049980602</v>
      </c>
      <c r="BW59">
        <v>4600.3973655772697</v>
      </c>
      <c r="BX59">
        <v>4549.1634367432098</v>
      </c>
      <c r="BY59">
        <v>4498.5000924163496</v>
      </c>
      <c r="BZ59">
        <v>4448.4009780834404</v>
      </c>
      <c r="CA59">
        <v>4398.8598100004801</v>
      </c>
      <c r="CB59">
        <v>4349.8703744045597</v>
      </c>
      <c r="CC59">
        <v>4301.4265267345299</v>
      </c>
      <c r="CD59" s="8" t="b">
        <f>IF(ISNUMBER(VLOOKUP(A59,profiles_2018!A:A,1,FALSE)),TRUE,FALSE)</f>
        <v>0</v>
      </c>
      <c r="CE59" t="str">
        <f>INDEX('C5 - Emissions methodology 2021'!$A$2:$I$5911,MATCH($A59,'C5 - Emissions methodology 2021'!$A$2:$A$5911,0),MATCH(CE$1,'C5 - Emissions methodology 2021'!$A$1:$I$1,0))</f>
        <v>Food, beverage &amp; agriculture</v>
      </c>
    </row>
    <row r="60" spans="1:83" x14ac:dyDescent="0.25">
      <c r="A60">
        <v>868</v>
      </c>
      <c r="B60" t="s">
        <v>734</v>
      </c>
      <c r="C60" t="s">
        <v>27</v>
      </c>
      <c r="D60">
        <v>2020</v>
      </c>
      <c r="E60" t="s">
        <v>690</v>
      </c>
      <c r="F60" t="s">
        <v>23</v>
      </c>
      <c r="G60">
        <v>2019</v>
      </c>
      <c r="H60">
        <v>144200</v>
      </c>
      <c r="I60">
        <v>100</v>
      </c>
      <c r="J60">
        <v>2030</v>
      </c>
      <c r="K60">
        <v>50</v>
      </c>
      <c r="L60">
        <v>72100</v>
      </c>
      <c r="M60">
        <v>2020</v>
      </c>
      <c r="N60">
        <v>151300</v>
      </c>
      <c r="O60">
        <v>-9.8474341192787804</v>
      </c>
      <c r="P60" t="s">
        <v>45</v>
      </c>
      <c r="Q60">
        <v>3.1502583224390199</v>
      </c>
      <c r="R60">
        <v>1</v>
      </c>
      <c r="S60" t="s">
        <v>25</v>
      </c>
      <c r="T60">
        <v>-1.11368485725649E-2</v>
      </c>
      <c r="AX60">
        <v>144200</v>
      </c>
      <c r="AY60">
        <v>151300</v>
      </c>
      <c r="AZ60">
        <v>143380</v>
      </c>
      <c r="BA60">
        <v>135460</v>
      </c>
      <c r="BB60">
        <v>127540</v>
      </c>
      <c r="BC60">
        <v>119620</v>
      </c>
      <c r="BD60">
        <v>111700</v>
      </c>
      <c r="BE60">
        <v>103780</v>
      </c>
      <c r="BF60">
        <v>95860</v>
      </c>
      <c r="BG60">
        <v>87940</v>
      </c>
      <c r="BH60">
        <v>80020</v>
      </c>
      <c r="BI60">
        <v>72100</v>
      </c>
      <c r="BJ60">
        <v>71297.033217917997</v>
      </c>
      <c r="BK60">
        <v>70503.0089552969</v>
      </c>
      <c r="BL60">
        <v>69717.827620651602</v>
      </c>
      <c r="BM60">
        <v>68941.3907316322</v>
      </c>
      <c r="BN60">
        <v>68173.600902671998</v>
      </c>
      <c r="BO60">
        <v>67414.361832772498</v>
      </c>
      <c r="BP60">
        <v>66663.578293424798</v>
      </c>
      <c r="BQ60">
        <v>65921.156116665603</v>
      </c>
      <c r="BR60">
        <v>65187.002183265897</v>
      </c>
      <c r="BS60">
        <v>64461.024411051403</v>
      </c>
      <c r="BT60">
        <v>63743.1317433531</v>
      </c>
      <c r="BU60">
        <v>63033.234137586303</v>
      </c>
      <c r="BV60">
        <v>62331.242553957003</v>
      </c>
      <c r="BW60">
        <v>61637.068944293802</v>
      </c>
      <c r="BX60">
        <v>60950.6262410044</v>
      </c>
      <c r="BY60">
        <v>60271.8283461553</v>
      </c>
      <c r="BZ60">
        <v>59600.590120672598</v>
      </c>
      <c r="CA60">
        <v>58936.827373663102</v>
      </c>
      <c r="CB60">
        <v>58280.456851855299</v>
      </c>
      <c r="CC60">
        <v>57631.396229156198</v>
      </c>
      <c r="CD60" s="8" t="b">
        <f>IF(ISNUMBER(VLOOKUP(A60,profiles_2018!A:A,1,FALSE)),TRUE,FALSE)</f>
        <v>0</v>
      </c>
      <c r="CE60" t="str">
        <f>INDEX('C5 - Emissions methodology 2021'!$A$2:$I$5911,MATCH($A60,'C5 - Emissions methodology 2021'!$A$2:$A$5911,0),MATCH(CE$1,'C5 - Emissions methodology 2021'!$A$1:$I$1,0))</f>
        <v>Manufacturing</v>
      </c>
    </row>
    <row r="61" spans="1:83" x14ac:dyDescent="0.25">
      <c r="A61">
        <v>35459</v>
      </c>
      <c r="B61" t="s">
        <v>735</v>
      </c>
      <c r="C61" t="s">
        <v>27</v>
      </c>
      <c r="D61">
        <v>2018</v>
      </c>
      <c r="E61" t="s">
        <v>690</v>
      </c>
      <c r="F61" t="s">
        <v>23</v>
      </c>
      <c r="G61">
        <v>2018</v>
      </c>
      <c r="H61">
        <v>26287.66</v>
      </c>
      <c r="I61">
        <v>100</v>
      </c>
      <c r="J61">
        <v>2031</v>
      </c>
      <c r="K61">
        <v>40</v>
      </c>
      <c r="L61">
        <v>15772.596</v>
      </c>
      <c r="M61">
        <v>2020</v>
      </c>
      <c r="N61">
        <v>19712</v>
      </c>
      <c r="O61">
        <v>62.535615570195297</v>
      </c>
      <c r="P61" t="s">
        <v>24</v>
      </c>
      <c r="Q61">
        <v>3.0507343360830701</v>
      </c>
      <c r="R61">
        <v>1</v>
      </c>
      <c r="S61" t="s">
        <v>25</v>
      </c>
      <c r="T61">
        <v>-1.11368485725649E-2</v>
      </c>
      <c r="AW61">
        <v>26287.66</v>
      </c>
      <c r="AX61">
        <v>22999.83</v>
      </c>
      <c r="AY61">
        <v>19712</v>
      </c>
      <c r="AZ61">
        <v>19353.872363636299</v>
      </c>
      <c r="BA61">
        <v>18995.7447272727</v>
      </c>
      <c r="BB61">
        <v>18637.617090909</v>
      </c>
      <c r="BC61">
        <v>18279.489454545401</v>
      </c>
      <c r="BD61">
        <v>17921.361818181798</v>
      </c>
      <c r="BE61">
        <v>17563.234181818101</v>
      </c>
      <c r="BF61">
        <v>17205.106545454499</v>
      </c>
      <c r="BG61">
        <v>16846.9789090909</v>
      </c>
      <c r="BH61">
        <v>16488.851272727199</v>
      </c>
      <c r="BI61">
        <v>16130.7236363636</v>
      </c>
      <c r="BJ61">
        <v>15772.596</v>
      </c>
      <c r="BK61">
        <v>15596.9389867517</v>
      </c>
      <c r="BL61">
        <v>15423.2382390607</v>
      </c>
      <c r="BM61">
        <v>15251.4719702937</v>
      </c>
      <c r="BN61">
        <v>15081.6186364518</v>
      </c>
      <c r="BO61">
        <v>14913.656933468499</v>
      </c>
      <c r="BP61">
        <v>14747.5657945373</v>
      </c>
      <c r="BQ61">
        <v>14583.3243874696</v>
      </c>
      <c r="BR61">
        <v>14420.9121120817</v>
      </c>
      <c r="BS61">
        <v>14260.3085976112</v>
      </c>
      <c r="BT61">
        <v>14101.4937001616</v>
      </c>
      <c r="BU61">
        <v>13944.4475001759</v>
      </c>
      <c r="BV61">
        <v>13789.150299938299</v>
      </c>
      <c r="BW61">
        <v>13635.5826211036</v>
      </c>
      <c r="BX61">
        <v>13483.7252022537</v>
      </c>
      <c r="BY61">
        <v>13333.558996482099</v>
      </c>
      <c r="BZ61">
        <v>13185.0651690049</v>
      </c>
      <c r="CA61">
        <v>13038.225094798299</v>
      </c>
      <c r="CB61">
        <v>12893.020356262499</v>
      </c>
      <c r="CC61">
        <v>12749.4327409118</v>
      </c>
      <c r="CD61" s="8" t="b">
        <f>IF(ISNUMBER(VLOOKUP(A61,profiles_2018!A:A,1,FALSE)),TRUE,FALSE)</f>
        <v>0</v>
      </c>
      <c r="CE61" t="str">
        <f>INDEX('C5 - Emissions methodology 2021'!$A$2:$I$5911,MATCH($A61,'C5 - Emissions methodology 2021'!$A$2:$A$5911,0),MATCH(CE$1,'C5 - Emissions methodology 2021'!$A$1:$I$1,0))</f>
        <v>Manufacturing</v>
      </c>
    </row>
    <row r="62" spans="1:83" x14ac:dyDescent="0.25">
      <c r="A62">
        <v>846</v>
      </c>
      <c r="B62" t="s">
        <v>603</v>
      </c>
      <c r="C62" t="s">
        <v>27</v>
      </c>
      <c r="D62">
        <v>2019</v>
      </c>
      <c r="E62" t="s">
        <v>690</v>
      </c>
      <c r="F62" t="s">
        <v>23</v>
      </c>
      <c r="G62">
        <v>2019</v>
      </c>
      <c r="H62">
        <v>37695</v>
      </c>
      <c r="I62">
        <v>100</v>
      </c>
      <c r="J62">
        <v>2030</v>
      </c>
      <c r="K62">
        <v>28</v>
      </c>
      <c r="L62">
        <v>27140.400000000001</v>
      </c>
      <c r="M62">
        <v>2020</v>
      </c>
      <c r="N62">
        <v>37695</v>
      </c>
      <c r="O62">
        <v>199.23793437991699</v>
      </c>
      <c r="P62" t="s">
        <v>691</v>
      </c>
      <c r="Q62">
        <v>2.9302524281390201</v>
      </c>
      <c r="R62">
        <v>1</v>
      </c>
      <c r="S62" t="s">
        <v>25</v>
      </c>
      <c r="T62">
        <v>-1.11368485725649E-2</v>
      </c>
      <c r="AX62">
        <v>37695</v>
      </c>
      <c r="AY62">
        <v>37695</v>
      </c>
      <c r="AZ62">
        <v>36639.54</v>
      </c>
      <c r="BA62">
        <v>35584.080000000002</v>
      </c>
      <c r="BB62">
        <v>34528.620000000003</v>
      </c>
      <c r="BC62">
        <v>33473.160000000003</v>
      </c>
      <c r="BD62">
        <v>32417.7</v>
      </c>
      <c r="BE62">
        <v>31362.240000000002</v>
      </c>
      <c r="BF62">
        <v>30306.78</v>
      </c>
      <c r="BG62">
        <v>29251.32</v>
      </c>
      <c r="BH62">
        <v>28195.86</v>
      </c>
      <c r="BI62">
        <v>27140.400000000001</v>
      </c>
      <c r="BJ62">
        <v>26838.141475001099</v>
      </c>
      <c r="BK62">
        <v>26539.2491574249</v>
      </c>
      <c r="BL62">
        <v>26243.6855583291</v>
      </c>
      <c r="BM62">
        <v>25951.413606279999</v>
      </c>
      <c r="BN62">
        <v>25662.396642702901</v>
      </c>
      <c r="BO62">
        <v>25376.598417284</v>
      </c>
      <c r="BP62">
        <v>25093.9830834239</v>
      </c>
      <c r="BQ62">
        <v>24814.515193741299</v>
      </c>
      <c r="BR62">
        <v>24538.159695627</v>
      </c>
      <c r="BS62">
        <v>24264.8819268474</v>
      </c>
      <c r="BT62">
        <v>23994.647611196899</v>
      </c>
      <c r="BU62">
        <v>23727.422854199001</v>
      </c>
      <c r="BV62">
        <v>23463.174138854502</v>
      </c>
      <c r="BW62">
        <v>23201.8683214384</v>
      </c>
      <c r="BX62">
        <v>22943.4726273419</v>
      </c>
      <c r="BY62">
        <v>22687.9546469624</v>
      </c>
      <c r="BZ62">
        <v>22435.282331638002</v>
      </c>
      <c r="CA62">
        <v>22185.423989627801</v>
      </c>
      <c r="CB62">
        <v>21938.348282137202</v>
      </c>
      <c r="CC62">
        <v>21694.0242193868</v>
      </c>
      <c r="CD62" s="8" t="b">
        <f>IF(ISNUMBER(VLOOKUP(A62,profiles_2018!A:A,1,FALSE)),TRUE,FALSE)</f>
        <v>1</v>
      </c>
      <c r="CE62" t="str">
        <f>INDEX('C5 - Emissions methodology 2021'!$A$2:$I$5911,MATCH($A62,'C5 - Emissions methodology 2021'!$A$2:$A$5911,0),MATCH(CE$1,'C5 - Emissions methodology 2021'!$A$1:$I$1,0))</f>
        <v>Manufacturing</v>
      </c>
    </row>
    <row r="63" spans="1:83" x14ac:dyDescent="0.25">
      <c r="A63">
        <v>846777</v>
      </c>
      <c r="B63" t="s">
        <v>736</v>
      </c>
      <c r="C63" t="s">
        <v>136</v>
      </c>
      <c r="D63">
        <v>2019</v>
      </c>
      <c r="E63" t="s">
        <v>28</v>
      </c>
      <c r="F63" t="s">
        <v>23</v>
      </c>
      <c r="G63">
        <v>2019</v>
      </c>
      <c r="H63">
        <v>192.33</v>
      </c>
      <c r="I63">
        <v>100</v>
      </c>
      <c r="J63">
        <v>2030</v>
      </c>
      <c r="K63">
        <v>30</v>
      </c>
      <c r="L63">
        <v>134.631</v>
      </c>
      <c r="M63">
        <v>2020</v>
      </c>
      <c r="N63">
        <v>188.78</v>
      </c>
      <c r="O63">
        <v>6.15261962945634</v>
      </c>
      <c r="P63" t="s">
        <v>24</v>
      </c>
      <c r="Q63">
        <v>2.95024392167202</v>
      </c>
      <c r="R63">
        <v>1</v>
      </c>
      <c r="S63" t="s">
        <v>25</v>
      </c>
      <c r="T63">
        <v>-1.11368485725649E-2</v>
      </c>
      <c r="AX63">
        <v>192.33</v>
      </c>
      <c r="AY63">
        <v>188.78</v>
      </c>
      <c r="AZ63">
        <v>183.36510000000001</v>
      </c>
      <c r="BA63">
        <v>177.9502</v>
      </c>
      <c r="BB63">
        <v>172.53530000000001</v>
      </c>
      <c r="BC63">
        <v>167.12039999999999</v>
      </c>
      <c r="BD63">
        <v>161.7055</v>
      </c>
      <c r="BE63">
        <v>156.29060000000001</v>
      </c>
      <c r="BF63">
        <v>150.87569999999999</v>
      </c>
      <c r="BG63">
        <v>145.46080000000001</v>
      </c>
      <c r="BH63">
        <v>140.04589999999999</v>
      </c>
      <c r="BI63">
        <v>134.631</v>
      </c>
      <c r="BJ63">
        <v>133.13163493982699</v>
      </c>
      <c r="BK63">
        <v>131.64896808128401</v>
      </c>
      <c r="BL63">
        <v>130.18281345902801</v>
      </c>
      <c r="BM63">
        <v>128.73298717878399</v>
      </c>
      <c r="BN63">
        <v>127.29930739428001</v>
      </c>
      <c r="BO63">
        <v>125.88159428443799</v>
      </c>
      <c r="BP63">
        <v>124.47967003081899</v>
      </c>
      <c r="BQ63">
        <v>123.093358795323</v>
      </c>
      <c r="BR63">
        <v>121.72248669813099</v>
      </c>
      <c r="BS63">
        <v>120.366881795898</v>
      </c>
      <c r="BT63">
        <v>119.02637406018501</v>
      </c>
      <c r="BU63">
        <v>117.700795356135</v>
      </c>
      <c r="BV63">
        <v>116.389979421384</v>
      </c>
      <c r="BW63">
        <v>115.093761845204</v>
      </c>
      <c r="BX63">
        <v>113.811980047887</v>
      </c>
      <c r="BY63">
        <v>112.54447326035</v>
      </c>
      <c r="BZ63">
        <v>111.29108250397</v>
      </c>
      <c r="CA63">
        <v>110.051650570647</v>
      </c>
      <c r="CB63">
        <v>108.82602200308</v>
      </c>
      <c r="CC63">
        <v>107.614043075278</v>
      </c>
      <c r="CD63" s="8" t="b">
        <f>IF(ISNUMBER(VLOOKUP(A63,profiles_2018!A:A,1,FALSE)),TRUE,FALSE)</f>
        <v>0</v>
      </c>
      <c r="CE63" t="str">
        <f>INDEX('C5 - Emissions methodology 2021'!$A$2:$I$5911,MATCH($A63,'C5 - Emissions methodology 2021'!$A$2:$A$5911,0),MATCH(CE$1,'C5 - Emissions methodology 2021'!$A$1:$I$1,0))</f>
        <v>Materials</v>
      </c>
    </row>
    <row r="64" spans="1:83" x14ac:dyDescent="0.25">
      <c r="A64">
        <v>889</v>
      </c>
      <c r="B64" t="s">
        <v>737</v>
      </c>
      <c r="C64" t="s">
        <v>27</v>
      </c>
      <c r="D64">
        <v>2021</v>
      </c>
      <c r="E64" t="s">
        <v>60</v>
      </c>
      <c r="F64" t="s">
        <v>54</v>
      </c>
      <c r="G64">
        <v>2019</v>
      </c>
      <c r="H64">
        <v>441141</v>
      </c>
      <c r="I64">
        <v>100</v>
      </c>
      <c r="J64">
        <v>2025</v>
      </c>
      <c r="K64">
        <v>15</v>
      </c>
      <c r="L64">
        <v>374969.85</v>
      </c>
      <c r="M64">
        <v>2020</v>
      </c>
      <c r="N64">
        <v>387365</v>
      </c>
      <c r="O64">
        <v>170.28252797412199</v>
      </c>
      <c r="P64" t="s">
        <v>45</v>
      </c>
      <c r="Q64">
        <v>3.1384358987487802</v>
      </c>
      <c r="R64">
        <v>1</v>
      </c>
      <c r="S64" t="s">
        <v>25</v>
      </c>
      <c r="T64">
        <v>-1.11368485725649E-2</v>
      </c>
      <c r="AX64">
        <v>441141</v>
      </c>
      <c r="AY64">
        <v>387365</v>
      </c>
      <c r="AZ64">
        <v>384885.97</v>
      </c>
      <c r="BA64">
        <v>382406.94</v>
      </c>
      <c r="BB64">
        <v>379927.91</v>
      </c>
      <c r="BC64">
        <v>377448.88</v>
      </c>
      <c r="BD64">
        <v>374969.85</v>
      </c>
      <c r="BE64">
        <v>370793.867561272</v>
      </c>
      <c r="BF64">
        <v>366664.39240660699</v>
      </c>
      <c r="BG64">
        <v>362580.90659142297</v>
      </c>
      <c r="BH64">
        <v>358542.89793941099</v>
      </c>
      <c r="BI64">
        <v>354549.85997829097</v>
      </c>
      <c r="BJ64">
        <v>350601.29187628801</v>
      </c>
      <c r="BK64">
        <v>346696.69837931701</v>
      </c>
      <c r="BL64">
        <v>342835.58974885801</v>
      </c>
      <c r="BM64">
        <v>339017.48170053901</v>
      </c>
      <c r="BN64">
        <v>335241.89534338802</v>
      </c>
      <c r="BO64">
        <v>331508.35711976897</v>
      </c>
      <c r="BP64">
        <v>327816.39874598599</v>
      </c>
      <c r="BQ64">
        <v>324165.55715354899</v>
      </c>
      <c r="BR64">
        <v>320555.37443108798</v>
      </c>
      <c r="BS64">
        <v>316985.39776692702</v>
      </c>
      <c r="BT64">
        <v>313455.17939228303</v>
      </c>
      <c r="BU64">
        <v>309964.276525105</v>
      </c>
      <c r="BV64">
        <v>306512.25131453999</v>
      </c>
      <c r="BW64">
        <v>303098.670786014</v>
      </c>
      <c r="BX64">
        <v>299723.106786925</v>
      </c>
      <c r="BY64">
        <v>296385.13593294</v>
      </c>
      <c r="BZ64">
        <v>293084.339554896</v>
      </c>
      <c r="CA64">
        <v>289820.30364628299</v>
      </c>
      <c r="CB64">
        <v>286592.618811319</v>
      </c>
      <c r="CC64">
        <v>283400.88021360303</v>
      </c>
      <c r="CD64" s="8" t="b">
        <f>IF(ISNUMBER(VLOOKUP(A64,profiles_2018!A:A,1,FALSE)),TRUE,FALSE)</f>
        <v>0</v>
      </c>
      <c r="CE64" t="str">
        <f>INDEX('C5 - Emissions methodology 2021'!$A$2:$I$5911,MATCH($A64,'C5 - Emissions methodology 2021'!$A$2:$A$5911,0),MATCH(CE$1,'C5 - Emissions methodology 2021'!$A$1:$I$1,0))</f>
        <v>Hospitality</v>
      </c>
    </row>
    <row r="65" spans="1:83" x14ac:dyDescent="0.25">
      <c r="A65">
        <v>895</v>
      </c>
      <c r="B65" t="s">
        <v>77</v>
      </c>
      <c r="C65" t="s">
        <v>78</v>
      </c>
      <c r="D65">
        <v>2021</v>
      </c>
      <c r="E65" t="s">
        <v>28</v>
      </c>
      <c r="F65" t="s">
        <v>23</v>
      </c>
      <c r="G65">
        <v>2020</v>
      </c>
      <c r="H65">
        <v>24650</v>
      </c>
      <c r="I65">
        <v>100</v>
      </c>
      <c r="J65">
        <v>2022</v>
      </c>
      <c r="K65">
        <v>10</v>
      </c>
      <c r="L65">
        <v>22185</v>
      </c>
      <c r="M65">
        <v>2020</v>
      </c>
      <c r="N65">
        <v>24650.207999999999</v>
      </c>
      <c r="O65">
        <v>9.3711967545639006</v>
      </c>
      <c r="P65" t="s">
        <v>45</v>
      </c>
      <c r="Q65">
        <v>2.74634392841463</v>
      </c>
      <c r="R65">
        <v>1</v>
      </c>
      <c r="S65" t="s">
        <v>25</v>
      </c>
      <c r="T65">
        <v>-1.11368485725649E-2</v>
      </c>
      <c r="AY65">
        <v>24650.207999999999</v>
      </c>
      <c r="AZ65">
        <v>23417.603999999999</v>
      </c>
      <c r="BA65">
        <v>22185</v>
      </c>
      <c r="BB65">
        <v>21937.929014417601</v>
      </c>
      <c r="BC65">
        <v>21693.609620988402</v>
      </c>
      <c r="BD65">
        <v>21452.011175647101</v>
      </c>
      <c r="BE65">
        <v>21213.103375606901</v>
      </c>
      <c r="BF65">
        <v>20976.8562555586</v>
      </c>
      <c r="BG65">
        <v>20743.240183911999</v>
      </c>
      <c r="BH65">
        <v>20512.225859079401</v>
      </c>
      <c r="BI65">
        <v>20283.7843058006</v>
      </c>
      <c r="BJ65">
        <v>20057.886871508301</v>
      </c>
      <c r="BK65">
        <v>19834.505222734701</v>
      </c>
      <c r="BL65">
        <v>19613.6113415574</v>
      </c>
      <c r="BM65">
        <v>19395.177522085301</v>
      </c>
      <c r="BN65">
        <v>19179.1763669838</v>
      </c>
      <c r="BO65">
        <v>18965.5807840382</v>
      </c>
      <c r="BP65">
        <v>18754.3639827556</v>
      </c>
      <c r="BQ65">
        <v>18545.4994710049</v>
      </c>
      <c r="BR65">
        <v>18338.961051693699</v>
      </c>
      <c r="BS65">
        <v>18134.7228194829</v>
      </c>
      <c r="BT65">
        <v>17932.759157536799</v>
      </c>
      <c r="BU65">
        <v>17733.044734311101</v>
      </c>
      <c r="BV65">
        <v>17535.554500374499</v>
      </c>
      <c r="BW65">
        <v>17340.263685267899</v>
      </c>
      <c r="BX65">
        <v>17147.1477943967</v>
      </c>
      <c r="BY65">
        <v>16956.1826059591</v>
      </c>
      <c r="BZ65">
        <v>16767.344167907799</v>
      </c>
      <c r="CA65">
        <v>16580.6087949457</v>
      </c>
      <c r="CB65">
        <v>16395.953065555499</v>
      </c>
      <c r="CC65">
        <v>16213.3538190615</v>
      </c>
      <c r="CD65" s="8" t="b">
        <f>IF(ISNUMBER(VLOOKUP(A65,profiles_2018!A:A,1,FALSE)),TRUE,FALSE)</f>
        <v>1</v>
      </c>
      <c r="CE65" t="str">
        <f>INDEX('C5 - Emissions methodology 2021'!$A$2:$I$5911,MATCH($A65,'C5 - Emissions methodology 2021'!$A$2:$A$5911,0),MATCH(CE$1,'C5 - Emissions methodology 2021'!$A$1:$I$1,0))</f>
        <v>Manufacturing</v>
      </c>
    </row>
    <row r="66" spans="1:83" x14ac:dyDescent="0.25">
      <c r="A66">
        <v>57351</v>
      </c>
      <c r="B66" t="s">
        <v>738</v>
      </c>
      <c r="C66" t="s">
        <v>43</v>
      </c>
      <c r="D66">
        <v>2019</v>
      </c>
      <c r="E66" t="s">
        <v>28</v>
      </c>
      <c r="F66" t="s">
        <v>23</v>
      </c>
      <c r="G66">
        <v>2019</v>
      </c>
      <c r="H66">
        <v>108975.8</v>
      </c>
      <c r="I66">
        <v>100</v>
      </c>
      <c r="J66">
        <v>2030</v>
      </c>
      <c r="K66">
        <v>36</v>
      </c>
      <c r="L66">
        <v>69744.512000000002</v>
      </c>
      <c r="M66">
        <v>2020</v>
      </c>
      <c r="N66">
        <v>72277.94</v>
      </c>
      <c r="O66">
        <v>93.542327746160197</v>
      </c>
      <c r="P66" t="s">
        <v>24</v>
      </c>
      <c r="Q66">
        <v>3.0102548000190201</v>
      </c>
      <c r="R66">
        <v>1</v>
      </c>
      <c r="S66" t="s">
        <v>25</v>
      </c>
      <c r="T66">
        <v>-1.11368485725649E-2</v>
      </c>
      <c r="AX66">
        <v>108975.8</v>
      </c>
      <c r="AY66">
        <v>72277.94</v>
      </c>
      <c r="AZ66">
        <v>72024.597200000004</v>
      </c>
      <c r="BA66">
        <v>71771.254400000005</v>
      </c>
      <c r="BB66">
        <v>71517.911600000007</v>
      </c>
      <c r="BC66">
        <v>71264.568799999994</v>
      </c>
      <c r="BD66">
        <v>71011.225999999995</v>
      </c>
      <c r="BE66">
        <v>70757.883199999997</v>
      </c>
      <c r="BF66">
        <v>70504.540399999998</v>
      </c>
      <c r="BG66">
        <v>70251.1976</v>
      </c>
      <c r="BH66">
        <v>69997.854800000001</v>
      </c>
      <c r="BI66">
        <v>69744.512000000002</v>
      </c>
      <c r="BJ66">
        <v>68967.777931088494</v>
      </c>
      <c r="BK66">
        <v>68199.694231883695</v>
      </c>
      <c r="BL66">
        <v>67440.164564527993</v>
      </c>
      <c r="BM66">
        <v>66689.093664063999</v>
      </c>
      <c r="BN66">
        <v>65946.387326485696</v>
      </c>
      <c r="BO66">
        <v>65211.952396922898</v>
      </c>
      <c r="BP66">
        <v>64485.696757957099</v>
      </c>
      <c r="BQ66">
        <v>63767.529318067398</v>
      </c>
      <c r="BR66">
        <v>63057.360000205503</v>
      </c>
      <c r="BS66">
        <v>62355.099730497503</v>
      </c>
      <c r="BT66">
        <v>61660.6604270717</v>
      </c>
      <c r="BU66">
        <v>60973.954989011101</v>
      </c>
      <c r="BV66">
        <v>60294.897285428102</v>
      </c>
      <c r="BW66">
        <v>59623.402144661901</v>
      </c>
      <c r="BX66">
        <v>58959.385343595699</v>
      </c>
      <c r="BY66">
        <v>58302.763597092497</v>
      </c>
      <c r="BZ66">
        <v>57653.4545475497</v>
      </c>
      <c r="CA66">
        <v>57011.376754568402</v>
      </c>
      <c r="CB66">
        <v>56376.449684739302</v>
      </c>
      <c r="CC66">
        <v>55748.593701541497</v>
      </c>
      <c r="CD66" s="8" t="b">
        <f>IF(ISNUMBER(VLOOKUP(A66,profiles_2018!A:A,1,FALSE)),TRUE,FALSE)</f>
        <v>0</v>
      </c>
      <c r="CE66" t="str">
        <f>INDEX('C5 - Emissions methodology 2021'!$A$2:$I$5911,MATCH($A66,'C5 - Emissions methodology 2021'!$A$2:$A$5911,0),MATCH(CE$1,'C5 - Emissions methodology 2021'!$A$1:$I$1,0))</f>
        <v>Hospitality</v>
      </c>
    </row>
    <row r="67" spans="1:83" x14ac:dyDescent="0.25">
      <c r="A67">
        <v>943</v>
      </c>
      <c r="B67" t="s">
        <v>739</v>
      </c>
      <c r="C67" t="s">
        <v>39</v>
      </c>
      <c r="D67">
        <v>2019</v>
      </c>
      <c r="E67" t="s">
        <v>690</v>
      </c>
      <c r="F67" t="s">
        <v>23</v>
      </c>
      <c r="G67">
        <v>2015</v>
      </c>
      <c r="H67">
        <v>4300000</v>
      </c>
      <c r="I67">
        <v>100</v>
      </c>
      <c r="J67">
        <v>2030</v>
      </c>
      <c r="K67">
        <v>37.5</v>
      </c>
      <c r="L67">
        <v>2687500</v>
      </c>
      <c r="M67">
        <v>2020</v>
      </c>
      <c r="N67">
        <v>3371000</v>
      </c>
      <c r="O67">
        <v>61.694915254237301</v>
      </c>
      <c r="P67" t="s">
        <v>24</v>
      </c>
      <c r="Q67">
        <v>3.0257159024390199</v>
      </c>
      <c r="R67">
        <v>1</v>
      </c>
      <c r="S67" t="s">
        <v>25</v>
      </c>
      <c r="T67">
        <v>-1.11368485725649E-2</v>
      </c>
      <c r="AT67">
        <v>4300000</v>
      </c>
      <c r="AU67">
        <v>4114200</v>
      </c>
      <c r="AV67">
        <v>3928400</v>
      </c>
      <c r="AW67">
        <v>3742600</v>
      </c>
      <c r="AX67">
        <v>3556800</v>
      </c>
      <c r="AY67">
        <v>3371000</v>
      </c>
      <c r="AZ67">
        <v>3302650</v>
      </c>
      <c r="BA67">
        <v>3234300</v>
      </c>
      <c r="BB67">
        <v>3165950</v>
      </c>
      <c r="BC67">
        <v>3097600</v>
      </c>
      <c r="BD67">
        <v>3029250</v>
      </c>
      <c r="BE67">
        <v>2960900</v>
      </c>
      <c r="BF67">
        <v>2892550</v>
      </c>
      <c r="BG67">
        <v>2824200</v>
      </c>
      <c r="BH67">
        <v>2755850</v>
      </c>
      <c r="BI67">
        <v>2687500</v>
      </c>
      <c r="BJ67">
        <v>2657569.7194612301</v>
      </c>
      <c r="BK67">
        <v>2627972.76792455</v>
      </c>
      <c r="BL67">
        <v>2598705.4331553499</v>
      </c>
      <c r="BM67">
        <v>2569764.0442615999</v>
      </c>
      <c r="BN67">
        <v>2541144.9712334401</v>
      </c>
      <c r="BO67">
        <v>2512844.6244878802</v>
      </c>
      <c r="BP67">
        <v>2484859.4544185698</v>
      </c>
      <c r="BQ67">
        <v>2457185.9509506002</v>
      </c>
      <c r="BR67">
        <v>2429820.64310023</v>
      </c>
      <c r="BS67">
        <v>2402760.0985395298</v>
      </c>
      <c r="BT67">
        <v>2376000.9231659002</v>
      </c>
      <c r="BU67">
        <v>2349539.7606763202</v>
      </c>
      <c r="BV67">
        <v>2323373.2921464499</v>
      </c>
      <c r="BW67">
        <v>2297498.2356142802</v>
      </c>
      <c r="BX67">
        <v>2271911.3456684998</v>
      </c>
      <c r="BY67">
        <v>2246609.4130414999</v>
      </c>
      <c r="BZ67">
        <v>2221589.2642067601</v>
      </c>
      <c r="CA67">
        <v>2196847.7609808501</v>
      </c>
      <c r="CB67">
        <v>2172381.8001298299</v>
      </c>
      <c r="CC67">
        <v>2148188.3129799902</v>
      </c>
      <c r="CD67" s="8" t="b">
        <f>IF(ISNUMBER(VLOOKUP(A67,profiles_2018!A:A,1,FALSE)),TRUE,FALSE)</f>
        <v>0</v>
      </c>
      <c r="CE67" t="str">
        <f>INDEX('C5 - Emissions methodology 2021'!$A$2:$I$5911,MATCH($A67,'C5 - Emissions methodology 2021'!$A$2:$A$5911,0),MATCH(CE$1,'C5 - Emissions methodology 2021'!$A$1:$I$1,0))</f>
        <v>Materials</v>
      </c>
    </row>
    <row r="68" spans="1:83" x14ac:dyDescent="0.25">
      <c r="A68">
        <v>950</v>
      </c>
      <c r="B68" t="s">
        <v>740</v>
      </c>
      <c r="C68" t="s">
        <v>21</v>
      </c>
      <c r="D68">
        <v>2020</v>
      </c>
      <c r="E68" t="s">
        <v>690</v>
      </c>
      <c r="F68" t="s">
        <v>23</v>
      </c>
      <c r="G68">
        <v>2019</v>
      </c>
      <c r="H68">
        <v>13842.34</v>
      </c>
      <c r="I68">
        <v>100</v>
      </c>
      <c r="J68">
        <v>2030</v>
      </c>
      <c r="K68">
        <v>42</v>
      </c>
      <c r="L68">
        <v>8028.5572000000002</v>
      </c>
      <c r="M68">
        <v>2020</v>
      </c>
      <c r="N68">
        <v>2828.64</v>
      </c>
      <c r="O68">
        <v>204.900962530192</v>
      </c>
      <c r="P68" t="s">
        <v>45</v>
      </c>
      <c r="Q68">
        <v>3.0702453475390201</v>
      </c>
      <c r="R68">
        <v>1</v>
      </c>
      <c r="S68" t="s">
        <v>25</v>
      </c>
      <c r="T68">
        <v>-1.11368485725649E-2</v>
      </c>
      <c r="AX68">
        <v>13842.34</v>
      </c>
      <c r="AY68">
        <v>2828.64</v>
      </c>
      <c r="AZ68">
        <v>3348.6317199999999</v>
      </c>
      <c r="BA68">
        <v>3868.6234399999998</v>
      </c>
      <c r="BB68">
        <v>4388.6151600000003</v>
      </c>
      <c r="BC68">
        <v>4908.6068800000003</v>
      </c>
      <c r="BD68">
        <v>5428.5986000000003</v>
      </c>
      <c r="BE68">
        <v>5948.5903200000002</v>
      </c>
      <c r="BF68">
        <v>6468.5820400000002</v>
      </c>
      <c r="BG68">
        <v>6988.5737600000002</v>
      </c>
      <c r="BH68">
        <v>7508.5654800000002</v>
      </c>
      <c r="BI68">
        <v>8028.5572000000002</v>
      </c>
      <c r="BJ68">
        <v>7939.1443742074198</v>
      </c>
      <c r="BK68">
        <v>7850.7273255161399</v>
      </c>
      <c r="BL68">
        <v>7763.2949641073701</v>
      </c>
      <c r="BM68">
        <v>7676.8363236679497</v>
      </c>
      <c r="BN68">
        <v>7591.3405600148999</v>
      </c>
      <c r="BO68">
        <v>7506.7969497352397</v>
      </c>
      <c r="BP68">
        <v>7423.1948888410498</v>
      </c>
      <c r="BQ68">
        <v>7340.5238914393904</v>
      </c>
      <c r="BR68">
        <v>7258.7735884171298</v>
      </c>
      <c r="BS68">
        <v>7177.9337261403998</v>
      </c>
      <c r="BT68">
        <v>7097.9941651684603</v>
      </c>
      <c r="BU68">
        <v>7018.9448789820299</v>
      </c>
      <c r="BV68">
        <v>6940.7759527256303</v>
      </c>
      <c r="BW68">
        <v>6863.4775819640199</v>
      </c>
      <c r="BX68">
        <v>6787.0400714525003</v>
      </c>
      <c r="BY68">
        <v>6711.4538339208002</v>
      </c>
      <c r="BZ68">
        <v>6636.7093888706604</v>
      </c>
      <c r="CA68">
        <v>6562.7973613866898</v>
      </c>
      <c r="CB68">
        <v>6489.7084809605003</v>
      </c>
      <c r="CC68">
        <v>6417.43358032795</v>
      </c>
      <c r="CD68" s="8" t="b">
        <f>IF(ISNUMBER(VLOOKUP(A68,profiles_2018!A:A,1,FALSE)),TRUE,FALSE)</f>
        <v>0</v>
      </c>
      <c r="CE68" t="str">
        <f>INDEX('C5 - Emissions methodology 2021'!$A$2:$I$5911,MATCH($A68,'C5 - Emissions methodology 2021'!$A$2:$A$5911,0),MATCH(CE$1,'C5 - Emissions methodology 2021'!$A$1:$I$1,0))</f>
        <v>Services</v>
      </c>
    </row>
    <row r="69" spans="1:83" x14ac:dyDescent="0.25">
      <c r="A69">
        <v>47679</v>
      </c>
      <c r="B69" t="s">
        <v>741</v>
      </c>
      <c r="C69" t="s">
        <v>432</v>
      </c>
      <c r="D69">
        <v>2018</v>
      </c>
      <c r="E69" t="s">
        <v>88</v>
      </c>
      <c r="F69" t="s">
        <v>54</v>
      </c>
      <c r="G69">
        <v>2019</v>
      </c>
      <c r="H69">
        <v>8507.2099999999991</v>
      </c>
      <c r="I69">
        <v>76.099999999999994</v>
      </c>
      <c r="J69">
        <v>2025</v>
      </c>
      <c r="K69">
        <v>30</v>
      </c>
      <c r="L69">
        <v>5955.0469999999896</v>
      </c>
      <c r="M69">
        <v>2020</v>
      </c>
      <c r="N69">
        <v>8263</v>
      </c>
      <c r="O69">
        <v>9.5687461968533807</v>
      </c>
      <c r="P69" t="s">
        <v>691</v>
      </c>
      <c r="Q69">
        <v>3.0488057287697798</v>
      </c>
      <c r="R69">
        <v>1</v>
      </c>
      <c r="S69" t="s">
        <v>25</v>
      </c>
      <c r="T69">
        <v>-1.11368485725649E-2</v>
      </c>
      <c r="AX69">
        <v>8507.2099999999991</v>
      </c>
      <c r="AY69">
        <v>8263</v>
      </c>
      <c r="AZ69">
        <v>7801.4093999999996</v>
      </c>
      <c r="BA69">
        <v>7339.81879999999</v>
      </c>
      <c r="BB69">
        <v>6878.2281999999996</v>
      </c>
      <c r="BC69">
        <v>6416.63759999999</v>
      </c>
      <c r="BD69">
        <v>5955.0469999999896</v>
      </c>
      <c r="BE69">
        <v>5888.7265433184903</v>
      </c>
      <c r="BF69">
        <v>5823.1446875203101</v>
      </c>
      <c r="BG69">
        <v>5758.2932069192602</v>
      </c>
      <c r="BH69">
        <v>5694.16396743737</v>
      </c>
      <c r="BI69">
        <v>5630.7489255846604</v>
      </c>
      <c r="BJ69">
        <v>5568.0401274502901</v>
      </c>
      <c r="BK69">
        <v>5506.0297077049099</v>
      </c>
      <c r="BL69">
        <v>5444.7098886141603</v>
      </c>
      <c r="BM69">
        <v>5384.0729790631203</v>
      </c>
      <c r="BN69">
        <v>5324.1113735916497</v>
      </c>
      <c r="BO69">
        <v>5264.8175514404902</v>
      </c>
      <c r="BP69">
        <v>5206.18407560792</v>
      </c>
      <c r="BQ69">
        <v>5148.2035919169703</v>
      </c>
      <c r="BR69">
        <v>5090.8688280930601</v>
      </c>
      <c r="BS69">
        <v>5034.1725928517899</v>
      </c>
      <c r="BT69">
        <v>4978.10777499705</v>
      </c>
      <c r="BU69">
        <v>4922.6673425290001</v>
      </c>
      <c r="BV69">
        <v>4867.8443417621402</v>
      </c>
      <c r="BW69">
        <v>4813.6318964531201</v>
      </c>
      <c r="BX69">
        <v>4760.02320693825</v>
      </c>
      <c r="BY69">
        <v>4707.0115492806899</v>
      </c>
      <c r="BZ69">
        <v>4654.5902744270297</v>
      </c>
      <c r="CA69">
        <v>4602.7528073734002</v>
      </c>
      <c r="CB69">
        <v>4551.4926463407401</v>
      </c>
      <c r="CC69">
        <v>4500.8033619592998</v>
      </c>
      <c r="CD69" s="8" t="b">
        <f>IF(ISNUMBER(VLOOKUP(A69,profiles_2018!A:A,1,FALSE)),TRUE,FALSE)</f>
        <v>0</v>
      </c>
      <c r="CE69" t="str">
        <f>INDEX('C5 - Emissions methodology 2021'!$A$2:$I$5911,MATCH($A69,'C5 - Emissions methodology 2021'!$A$2:$A$5911,0),MATCH(CE$1,'C5 - Emissions methodology 2021'!$A$1:$I$1,0))</f>
        <v>Materials</v>
      </c>
    </row>
    <row r="70" spans="1:83" x14ac:dyDescent="0.25">
      <c r="A70">
        <v>54167</v>
      </c>
      <c r="B70" t="s">
        <v>604</v>
      </c>
      <c r="C70" t="s">
        <v>252</v>
      </c>
      <c r="D70">
        <v>2019</v>
      </c>
      <c r="E70" t="s">
        <v>28</v>
      </c>
      <c r="F70" t="s">
        <v>23</v>
      </c>
      <c r="G70">
        <v>2019</v>
      </c>
      <c r="H70">
        <v>624064.5</v>
      </c>
      <c r="I70">
        <v>100</v>
      </c>
      <c r="J70">
        <v>2023</v>
      </c>
      <c r="K70">
        <v>20</v>
      </c>
      <c r="L70">
        <v>499251.6</v>
      </c>
      <c r="M70">
        <v>2020</v>
      </c>
      <c r="N70">
        <v>462302.21</v>
      </c>
      <c r="O70">
        <v>169.17260150867301</v>
      </c>
      <c r="P70" t="s">
        <v>691</v>
      </c>
      <c r="Q70">
        <v>2.8468989625096799</v>
      </c>
      <c r="R70">
        <v>1</v>
      </c>
      <c r="S70" t="s">
        <v>25</v>
      </c>
      <c r="T70">
        <v>-1.11368485725649E-2</v>
      </c>
      <c r="AX70">
        <v>624064.5</v>
      </c>
      <c r="AY70">
        <v>462302.21</v>
      </c>
      <c r="AZ70">
        <v>474618.67333333299</v>
      </c>
      <c r="BA70">
        <v>486935.13666666602</v>
      </c>
      <c r="BB70">
        <v>499251.6</v>
      </c>
      <c r="BC70">
        <v>493691.51053118898</v>
      </c>
      <c r="BD70">
        <v>488193.342936842</v>
      </c>
      <c r="BE70">
        <v>482756.40760242002</v>
      </c>
      <c r="BF70">
        <v>477380.02259351697</v>
      </c>
      <c r="BG70">
        <v>472063.51357032498</v>
      </c>
      <c r="BH70">
        <v>466806.21370305901</v>
      </c>
      <c r="BI70">
        <v>461607.46358831599</v>
      </c>
      <c r="BJ70">
        <v>456466.61116636702</v>
      </c>
      <c r="BK70">
        <v>451383.01163937501</v>
      </c>
      <c r="BL70">
        <v>446356.02739051898</v>
      </c>
      <c r="BM70">
        <v>441385.02790401998</v>
      </c>
      <c r="BN70">
        <v>436469.38968605502</v>
      </c>
      <c r="BO70">
        <v>431608.496186562</v>
      </c>
      <c r="BP70">
        <v>426801.73772189999</v>
      </c>
      <c r="BQ70">
        <v>422048.51139838301</v>
      </c>
      <c r="BR70">
        <v>417348.22103666299</v>
      </c>
      <c r="BS70">
        <v>412700.277096948</v>
      </c>
      <c r="BT70">
        <v>408104.096605064</v>
      </c>
      <c r="BU70">
        <v>403559.10307933</v>
      </c>
      <c r="BV70">
        <v>399064.72645825503</v>
      </c>
      <c r="BW70">
        <v>394620.40302903799</v>
      </c>
      <c r="BX70">
        <v>390225.57535685902</v>
      </c>
      <c r="BY70">
        <v>385879.69221496698</v>
      </c>
      <c r="BZ70">
        <v>381582.20851554099</v>
      </c>
      <c r="CA70">
        <v>377332.58524131897</v>
      </c>
      <c r="CB70">
        <v>373130.28937799198</v>
      </c>
      <c r="CC70">
        <v>368974.79384735198</v>
      </c>
      <c r="CD70" s="8" t="b">
        <f>IF(ISNUMBER(VLOOKUP(A70,profiles_2018!A:A,1,FALSE)),TRUE,FALSE)</f>
        <v>1</v>
      </c>
      <c r="CE70" t="str">
        <f>INDEX('C5 - Emissions methodology 2021'!$A$2:$I$5911,MATCH($A70,'C5 - Emissions methodology 2021'!$A$2:$A$5911,0),MATCH(CE$1,'C5 - Emissions methodology 2021'!$A$1:$I$1,0))</f>
        <v>Apparel</v>
      </c>
    </row>
    <row r="71" spans="1:83" x14ac:dyDescent="0.25">
      <c r="A71">
        <v>994</v>
      </c>
      <c r="B71" t="s">
        <v>81</v>
      </c>
      <c r="C71" t="s">
        <v>59</v>
      </c>
      <c r="D71">
        <v>2021</v>
      </c>
      <c r="E71" t="s">
        <v>690</v>
      </c>
      <c r="F71" t="s">
        <v>23</v>
      </c>
      <c r="G71">
        <v>2013</v>
      </c>
      <c r="H71">
        <v>5110000</v>
      </c>
      <c r="I71">
        <v>100</v>
      </c>
      <c r="J71">
        <v>2030</v>
      </c>
      <c r="K71">
        <v>30</v>
      </c>
      <c r="L71">
        <v>3577000</v>
      </c>
      <c r="M71">
        <v>2020</v>
      </c>
      <c r="N71">
        <v>3890726</v>
      </c>
      <c r="O71">
        <v>79.535159817351598</v>
      </c>
      <c r="P71" t="s">
        <v>45</v>
      </c>
      <c r="Q71">
        <v>2.9507549024390198</v>
      </c>
      <c r="R71">
        <v>1</v>
      </c>
      <c r="S71" t="s">
        <v>25</v>
      </c>
      <c r="T71">
        <v>-1.11368485725649E-2</v>
      </c>
      <c r="AR71">
        <v>5110000</v>
      </c>
      <c r="AS71">
        <v>4935818</v>
      </c>
      <c r="AT71">
        <v>4761636</v>
      </c>
      <c r="AU71">
        <v>4587454</v>
      </c>
      <c r="AV71">
        <v>4413272</v>
      </c>
      <c r="AW71">
        <v>4239090</v>
      </c>
      <c r="AX71">
        <v>4064908</v>
      </c>
      <c r="AY71">
        <v>3890726</v>
      </c>
      <c r="AZ71">
        <v>3859353.4</v>
      </c>
      <c r="BA71">
        <v>3827980.8</v>
      </c>
      <c r="BB71">
        <v>3796608.2</v>
      </c>
      <c r="BC71">
        <v>3765235.6</v>
      </c>
      <c r="BD71">
        <v>3733863</v>
      </c>
      <c r="BE71">
        <v>3702490.4</v>
      </c>
      <c r="BF71">
        <v>3671117.8</v>
      </c>
      <c r="BG71">
        <v>3639745.2</v>
      </c>
      <c r="BH71">
        <v>3608372.6</v>
      </c>
      <c r="BI71">
        <v>3577000</v>
      </c>
      <c r="BJ71">
        <v>3537163.4926559301</v>
      </c>
      <c r="BK71">
        <v>3497770.6384618198</v>
      </c>
      <c r="BL71">
        <v>3458816.4965197002</v>
      </c>
      <c r="BM71">
        <v>3420296.1809576699</v>
      </c>
      <c r="BN71">
        <v>3382204.86031703</v>
      </c>
      <c r="BO71">
        <v>3344537.7569462801</v>
      </c>
      <c r="BP71">
        <v>3307290.1464019502</v>
      </c>
      <c r="BQ71">
        <v>3270457.3568559298</v>
      </c>
      <c r="BR71">
        <v>3234034.7685095998</v>
      </c>
      <c r="BS71">
        <v>3198017.8130142898</v>
      </c>
      <c r="BT71">
        <v>3162401.9728983901</v>
      </c>
      <c r="BU71">
        <v>3127182.7810006398</v>
      </c>
      <c r="BV71">
        <v>3092355.8199099</v>
      </c>
      <c r="BW71">
        <v>3057916.7214110801</v>
      </c>
      <c r="BX71">
        <v>3023861.16593721</v>
      </c>
      <c r="BY71">
        <v>2990184.8820277001</v>
      </c>
      <c r="BZ71">
        <v>2956883.64579259</v>
      </c>
      <c r="CA71">
        <v>2923953.2803826998</v>
      </c>
      <c r="CB71">
        <v>2891389.6554658301</v>
      </c>
      <c r="CC71">
        <v>2859188.6867086198</v>
      </c>
      <c r="CD71" s="8" t="b">
        <f>IF(ISNUMBER(VLOOKUP(A71,profiles_2018!A:A,1,FALSE)),TRUE,FALSE)</f>
        <v>1</v>
      </c>
      <c r="CE71" t="str">
        <f>INDEX('C5 - Emissions methodology 2021'!$A$2:$I$5911,MATCH($A71,'C5 - Emissions methodology 2021'!$A$2:$A$5911,0),MATCH(CE$1,'C5 - Emissions methodology 2021'!$A$1:$I$1,0))</f>
        <v>Materials</v>
      </c>
    </row>
    <row r="72" spans="1:83" x14ac:dyDescent="0.25">
      <c r="A72">
        <v>56044</v>
      </c>
      <c r="B72" t="s">
        <v>742</v>
      </c>
      <c r="C72" t="s">
        <v>59</v>
      </c>
      <c r="D72">
        <v>2020</v>
      </c>
      <c r="E72" t="s">
        <v>690</v>
      </c>
      <c r="F72" t="s">
        <v>23</v>
      </c>
      <c r="G72">
        <v>2014</v>
      </c>
      <c r="H72">
        <v>16258</v>
      </c>
      <c r="I72">
        <v>100</v>
      </c>
      <c r="J72">
        <v>2021</v>
      </c>
      <c r="K72">
        <v>8</v>
      </c>
      <c r="L72">
        <v>14957.36</v>
      </c>
      <c r="M72">
        <v>2020</v>
      </c>
      <c r="N72">
        <v>16887</v>
      </c>
      <c r="O72">
        <v>-48.360806987329298</v>
      </c>
      <c r="P72" t="s">
        <v>45</v>
      </c>
      <c r="Q72">
        <v>2.72585528433659</v>
      </c>
      <c r="R72">
        <v>1</v>
      </c>
      <c r="S72" t="s">
        <v>25</v>
      </c>
      <c r="T72">
        <v>-1.11368485725649E-2</v>
      </c>
      <c r="AS72">
        <v>16258</v>
      </c>
      <c r="AT72">
        <v>16362.833333333299</v>
      </c>
      <c r="AU72">
        <v>16467.666666666599</v>
      </c>
      <c r="AV72">
        <v>16572.5</v>
      </c>
      <c r="AW72">
        <v>16677.333333333299</v>
      </c>
      <c r="AX72">
        <v>16782.166666666599</v>
      </c>
      <c r="AY72">
        <v>16887</v>
      </c>
      <c r="AZ72">
        <v>14957.36</v>
      </c>
      <c r="BA72">
        <v>14790.782146634599</v>
      </c>
      <c r="BB72">
        <v>14626.059445597701</v>
      </c>
      <c r="BC72">
        <v>14463.1712363388</v>
      </c>
      <c r="BD72">
        <v>14302.0970884006</v>
      </c>
      <c r="BE72">
        <v>14142.816798857</v>
      </c>
      <c r="BF72">
        <v>13985.3103897786</v>
      </c>
      <c r="BG72">
        <v>13829.558105727299</v>
      </c>
      <c r="BH72">
        <v>13675.5404112783</v>
      </c>
      <c r="BI72">
        <v>13523.237988569899</v>
      </c>
      <c r="BJ72">
        <v>13372.631734880501</v>
      </c>
      <c r="BK72">
        <v>13223.7027602324</v>
      </c>
      <c r="BL72">
        <v>13076.432385023099</v>
      </c>
      <c r="BM72">
        <v>12930.8021376817</v>
      </c>
      <c r="BN72">
        <v>12786.7937523526</v>
      </c>
      <c r="BO72">
        <v>12644.389166604</v>
      </c>
      <c r="BP72">
        <v>12503.5705191629</v>
      </c>
      <c r="BQ72">
        <v>12364.3201476746</v>
      </c>
      <c r="BR72">
        <v>12226.620586487301</v>
      </c>
      <c r="BS72">
        <v>12090.454564461301</v>
      </c>
      <c r="BT72">
        <v>11955.8050028035</v>
      </c>
      <c r="BU72">
        <v>11822.6550129241</v>
      </c>
      <c r="BV72">
        <v>11690.9878943195</v>
      </c>
      <c r="BW72">
        <v>11560.7871324768</v>
      </c>
      <c r="BX72">
        <v>11432.0363968027</v>
      </c>
      <c r="BY72">
        <v>11304.7195385755</v>
      </c>
      <c r="BZ72">
        <v>11178.820588919099</v>
      </c>
      <c r="CA72">
        <v>11054.323756800401</v>
      </c>
      <c r="CB72">
        <v>10931.2134270488</v>
      </c>
      <c r="CC72">
        <v>10809.474158397399</v>
      </c>
      <c r="CD72" s="8" t="b">
        <f>IF(ISNUMBER(VLOOKUP(A72,profiles_2018!A:A,1,FALSE)),TRUE,FALSE)</f>
        <v>0</v>
      </c>
      <c r="CE72" t="str">
        <f>INDEX('C5 - Emissions methodology 2021'!$A$2:$I$5911,MATCH($A72,'C5 - Emissions methodology 2021'!$A$2:$A$5911,0),MATCH(CE$1,'C5 - Emissions methodology 2021'!$A$1:$I$1,0))</f>
        <v>Manufacturing</v>
      </c>
    </row>
    <row r="73" spans="1:83" x14ac:dyDescent="0.25">
      <c r="A73">
        <v>336</v>
      </c>
      <c r="B73" t="s">
        <v>743</v>
      </c>
      <c r="C73" t="s">
        <v>78</v>
      </c>
      <c r="D73">
        <v>2017</v>
      </c>
      <c r="E73" t="s">
        <v>690</v>
      </c>
      <c r="F73" t="s">
        <v>23</v>
      </c>
      <c r="G73">
        <v>2016</v>
      </c>
      <c r="H73">
        <v>1957126</v>
      </c>
      <c r="I73">
        <v>100</v>
      </c>
      <c r="J73">
        <v>2030</v>
      </c>
      <c r="K73">
        <v>35</v>
      </c>
      <c r="L73">
        <v>1272131.8999999999</v>
      </c>
      <c r="M73">
        <v>2020</v>
      </c>
      <c r="N73">
        <v>1752602</v>
      </c>
      <c r="O73">
        <v>29.857775417335699</v>
      </c>
      <c r="P73" t="s">
        <v>24</v>
      </c>
      <c r="Q73">
        <v>3.0004396150390198</v>
      </c>
      <c r="R73">
        <v>1</v>
      </c>
      <c r="S73" t="s">
        <v>25</v>
      </c>
      <c r="T73">
        <v>-1.11368485725649E-2</v>
      </c>
      <c r="AU73">
        <v>1957126</v>
      </c>
      <c r="AV73">
        <v>1905995</v>
      </c>
      <c r="AW73">
        <v>1854864</v>
      </c>
      <c r="AX73">
        <v>1803733</v>
      </c>
      <c r="AY73">
        <v>1752602</v>
      </c>
      <c r="AZ73">
        <v>1704554.99</v>
      </c>
      <c r="BA73">
        <v>1656507.98</v>
      </c>
      <c r="BB73">
        <v>1608460.97</v>
      </c>
      <c r="BC73">
        <v>1560413.96</v>
      </c>
      <c r="BD73">
        <v>1512366.95</v>
      </c>
      <c r="BE73">
        <v>1464319.94</v>
      </c>
      <c r="BF73">
        <v>1416272.93</v>
      </c>
      <c r="BG73">
        <v>1368225.92</v>
      </c>
      <c r="BH73">
        <v>1320178.9099999999</v>
      </c>
      <c r="BI73">
        <v>1272131.8999999999</v>
      </c>
      <c r="BJ73">
        <v>1257964.3596653701</v>
      </c>
      <c r="BK73">
        <v>1243954.6010820901</v>
      </c>
      <c r="BL73">
        <v>1230100.8670586899</v>
      </c>
      <c r="BM73">
        <v>1216401.41997328</v>
      </c>
      <c r="BN73">
        <v>1202854.54155558</v>
      </c>
      <c r="BO73">
        <v>1189458.53267146</v>
      </c>
      <c r="BP73">
        <v>1176211.7131097501</v>
      </c>
      <c r="BQ73">
        <v>1163112.4213715701</v>
      </c>
      <c r="BR73">
        <v>1150159.0144618801</v>
      </c>
      <c r="BS73">
        <v>1137349.86768345</v>
      </c>
      <c r="BT73">
        <v>1124683.3744330299</v>
      </c>
      <c r="BU73">
        <v>1112157.9459998901</v>
      </c>
      <c r="BV73">
        <v>1099772.0113665201</v>
      </c>
      <c r="BW73">
        <v>1087524.0170115801</v>
      </c>
      <c r="BX73">
        <v>1075412.4267151</v>
      </c>
      <c r="BY73">
        <v>1063435.72136572</v>
      </c>
      <c r="BZ73">
        <v>1051592.3987702101</v>
      </c>
      <c r="CA73">
        <v>1039880.97346505</v>
      </c>
      <c r="CB73">
        <v>1028299.97653007</v>
      </c>
      <c r="CC73">
        <v>1016847.95540429</v>
      </c>
      <c r="CD73" s="8" t="b">
        <f>IF(ISNUMBER(VLOOKUP(A73,profiles_2018!A:A,1,FALSE)),TRUE,FALSE)</f>
        <v>0</v>
      </c>
      <c r="CE73" t="str">
        <f>INDEX('C5 - Emissions methodology 2021'!$A$2:$I$5911,MATCH($A73,'C5 - Emissions methodology 2021'!$A$2:$A$5911,0),MATCH(CE$1,'C5 - Emissions methodology 2021'!$A$1:$I$1,0))</f>
        <v>Services</v>
      </c>
    </row>
    <row r="74" spans="1:83" x14ac:dyDescent="0.25">
      <c r="A74">
        <v>1048</v>
      </c>
      <c r="B74" t="s">
        <v>85</v>
      </c>
      <c r="C74" t="s">
        <v>41</v>
      </c>
      <c r="D74">
        <v>2018</v>
      </c>
      <c r="E74" t="s">
        <v>690</v>
      </c>
      <c r="F74" t="s">
        <v>23</v>
      </c>
      <c r="G74">
        <v>2019</v>
      </c>
      <c r="H74">
        <v>158300</v>
      </c>
      <c r="I74">
        <v>100</v>
      </c>
      <c r="J74">
        <v>2025</v>
      </c>
      <c r="K74">
        <v>100</v>
      </c>
      <c r="L74">
        <v>0</v>
      </c>
      <c r="M74">
        <v>2020</v>
      </c>
      <c r="N74">
        <v>155200</v>
      </c>
      <c r="O74">
        <v>90.271636133922897</v>
      </c>
      <c r="P74" t="s">
        <v>691</v>
      </c>
      <c r="Q74">
        <v>3.6478207080487799</v>
      </c>
      <c r="R74">
        <v>1</v>
      </c>
      <c r="S74" t="s">
        <v>25</v>
      </c>
      <c r="T74">
        <v>-1.11368485725649E-2</v>
      </c>
      <c r="AX74">
        <v>158300</v>
      </c>
      <c r="AY74">
        <v>155200</v>
      </c>
      <c r="AZ74">
        <v>124160</v>
      </c>
      <c r="BA74">
        <v>93120</v>
      </c>
      <c r="BB74">
        <v>62080</v>
      </c>
      <c r="BC74">
        <v>31040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s="8" t="b">
        <f>IF(ISNUMBER(VLOOKUP(A74,profiles_2018!A:A,1,FALSE)),TRUE,FALSE)</f>
        <v>1</v>
      </c>
      <c r="CE74" t="str">
        <f>INDEX('C5 - Emissions methodology 2021'!$A$2:$I$5911,MATCH($A74,'C5 - Emissions methodology 2021'!$A$2:$A$5911,0),MATCH(CE$1,'C5 - Emissions methodology 2021'!$A$1:$I$1,0))</f>
        <v>Manufacturing</v>
      </c>
    </row>
    <row r="75" spans="1:83" x14ac:dyDescent="0.25">
      <c r="A75">
        <v>855736</v>
      </c>
      <c r="B75" t="s">
        <v>744</v>
      </c>
      <c r="C75" t="s">
        <v>36</v>
      </c>
      <c r="D75">
        <v>0</v>
      </c>
      <c r="E75" t="s">
        <v>49</v>
      </c>
      <c r="F75" t="s">
        <v>50</v>
      </c>
      <c r="G75">
        <v>2019</v>
      </c>
      <c r="H75">
        <v>52606</v>
      </c>
      <c r="I75">
        <v>86.7</v>
      </c>
      <c r="J75">
        <v>2025</v>
      </c>
      <c r="K75">
        <v>14.5</v>
      </c>
      <c r="L75">
        <v>44978.13</v>
      </c>
      <c r="M75">
        <v>2020</v>
      </c>
      <c r="N75">
        <v>51334.688333333303</v>
      </c>
      <c r="O75">
        <v>689.65517241379303</v>
      </c>
      <c r="P75" t="s">
        <v>706</v>
      </c>
      <c r="Q75">
        <v>2.3298101386487802</v>
      </c>
      <c r="R75">
        <v>1</v>
      </c>
      <c r="S75" t="s">
        <v>25</v>
      </c>
      <c r="T75">
        <v>-1.11368485725649E-2</v>
      </c>
      <c r="AX75">
        <v>52606</v>
      </c>
      <c r="AY75">
        <v>51334.688333333303</v>
      </c>
      <c r="AZ75">
        <v>50063.376666666598</v>
      </c>
      <c r="BA75">
        <v>48792.065000000002</v>
      </c>
      <c r="BB75">
        <v>47520.753333333298</v>
      </c>
      <c r="BC75">
        <v>46249.4416666666</v>
      </c>
      <c r="BD75">
        <v>44978.13</v>
      </c>
      <c r="BE75">
        <v>44477.2153771128</v>
      </c>
      <c r="BF75">
        <v>43981.879364528599</v>
      </c>
      <c r="BG75">
        <v>43492.059834109001</v>
      </c>
      <c r="BH75">
        <v>43007.695349627596</v>
      </c>
      <c r="BI75">
        <v>42528.725159063797</v>
      </c>
      <c r="BJ75">
        <v>42055.089186983001</v>
      </c>
      <c r="BK75">
        <v>41586.728027001896</v>
      </c>
      <c r="BL75">
        <v>41123.5829343367</v>
      </c>
      <c r="BM75">
        <v>40665.5958184357</v>
      </c>
      <c r="BN75">
        <v>40212.709235692702</v>
      </c>
      <c r="BO75">
        <v>39764.866382242202</v>
      </c>
      <c r="BP75">
        <v>39322.0110868349</v>
      </c>
      <c r="BQ75">
        <v>38884.087803792099</v>
      </c>
      <c r="BR75">
        <v>38451.041606038903</v>
      </c>
      <c r="BS75">
        <v>38022.8181782151</v>
      </c>
      <c r="BT75">
        <v>37599.363809862101</v>
      </c>
      <c r="BU75">
        <v>37180.625388686902</v>
      </c>
      <c r="BV75">
        <v>36766.550393899801</v>
      </c>
      <c r="BW75">
        <v>36357.086889627397</v>
      </c>
      <c r="BX75">
        <v>35952.183518398</v>
      </c>
      <c r="BY75">
        <v>35551.789494700599</v>
      </c>
      <c r="BZ75">
        <v>35155.854598614402</v>
      </c>
      <c r="CA75">
        <v>34764.3291695105</v>
      </c>
      <c r="CB75">
        <v>34377.164099822898</v>
      </c>
      <c r="CC75">
        <v>33994.310828888898</v>
      </c>
      <c r="CD75" s="8" t="b">
        <f>IF(ISNUMBER(VLOOKUP(A75,profiles_2018!A:A,1,FALSE)),TRUE,FALSE)</f>
        <v>0</v>
      </c>
      <c r="CE75" t="str">
        <f>INDEX('C5 - Emissions methodology 2021'!$A$2:$I$5911,MATCH($A75,'C5 - Emissions methodology 2021'!$A$2:$A$5911,0),MATCH(CE$1,'C5 - Emissions methodology 2021'!$A$1:$I$1,0))</f>
        <v>Manufacturing</v>
      </c>
    </row>
    <row r="76" spans="1:83" x14ac:dyDescent="0.25">
      <c r="A76">
        <v>68135</v>
      </c>
      <c r="B76" t="s">
        <v>87</v>
      </c>
      <c r="C76" t="s">
        <v>41</v>
      </c>
      <c r="D76">
        <v>2018</v>
      </c>
      <c r="E76" t="s">
        <v>105</v>
      </c>
      <c r="F76" t="s">
        <v>54</v>
      </c>
      <c r="G76">
        <v>2018</v>
      </c>
      <c r="H76">
        <v>2465</v>
      </c>
      <c r="I76">
        <v>100</v>
      </c>
      <c r="J76">
        <v>2025</v>
      </c>
      <c r="K76">
        <v>50</v>
      </c>
      <c r="L76">
        <v>1232.5</v>
      </c>
      <c r="M76">
        <v>2020</v>
      </c>
      <c r="N76">
        <v>1158</v>
      </c>
      <c r="O76">
        <v>132.173048234709</v>
      </c>
      <c r="P76" t="s">
        <v>691</v>
      </c>
      <c r="Q76">
        <v>3.48780568244878</v>
      </c>
      <c r="R76">
        <v>1</v>
      </c>
      <c r="S76" t="s">
        <v>25</v>
      </c>
      <c r="T76">
        <v>-1.11368485725649E-2</v>
      </c>
      <c r="AW76">
        <v>2465</v>
      </c>
      <c r="AX76">
        <v>1811.5</v>
      </c>
      <c r="AY76">
        <v>1158</v>
      </c>
      <c r="AZ76">
        <v>1172.9000000000001</v>
      </c>
      <c r="BA76">
        <v>1187.8</v>
      </c>
      <c r="BB76">
        <v>1202.7</v>
      </c>
      <c r="BC76">
        <v>1217.5999999999999</v>
      </c>
      <c r="BD76">
        <v>1232.5</v>
      </c>
      <c r="BE76">
        <v>1218.7738341343099</v>
      </c>
      <c r="BF76">
        <v>1205.2005344993499</v>
      </c>
      <c r="BG76">
        <v>1191.7783986470599</v>
      </c>
      <c r="BH76">
        <v>1178.50574308927</v>
      </c>
      <c r="BI76">
        <v>1165.38090308659</v>
      </c>
      <c r="BJ76">
        <v>1152.4022324395501</v>
      </c>
      <c r="BK76">
        <v>1139.5681032821899</v>
      </c>
      <c r="BL76">
        <v>1126.87690587781</v>
      </c>
      <c r="BM76">
        <v>1114.3270484171301</v>
      </c>
      <c r="BN76">
        <v>1101.9169568185901</v>
      </c>
      <c r="BO76">
        <v>1089.6450745309601</v>
      </c>
      <c r="BP76">
        <v>1077.50986233807</v>
      </c>
      <c r="BQ76">
        <v>1065.50979816577</v>
      </c>
      <c r="BR76">
        <v>1053.6433768910099</v>
      </c>
      <c r="BS76">
        <v>1041.9091101530901</v>
      </c>
      <c r="BT76">
        <v>1030.3055261669399</v>
      </c>
      <c r="BU76">
        <v>1018.8311695385401</v>
      </c>
      <c r="BV76">
        <v>1007.48460108238</v>
      </c>
      <c r="BW76">
        <v>996.264397640938</v>
      </c>
      <c r="BX76">
        <v>985.16915190617306</v>
      </c>
      <c r="BY76">
        <v>974.19747224303205</v>
      </c>
      <c r="BZ76">
        <v>963.34798251488598</v>
      </c>
      <c r="CA76">
        <v>952.61932191093194</v>
      </c>
      <c r="CB76">
        <v>942.01014477550996</v>
      </c>
      <c r="CC76">
        <v>931.51912043932498</v>
      </c>
      <c r="CD76" s="8" t="b">
        <f>IF(ISNUMBER(VLOOKUP(A76,profiles_2018!A:A,1,FALSE)),TRUE,FALSE)</f>
        <v>1</v>
      </c>
      <c r="CE76" t="str">
        <f>INDEX('C5 - Emissions methodology 2021'!$A$2:$I$5911,MATCH($A76,'C5 - Emissions methodology 2021'!$A$2:$A$5911,0),MATCH(CE$1,'C5 - Emissions methodology 2021'!$A$1:$I$1,0))</f>
        <v>Services</v>
      </c>
    </row>
    <row r="77" spans="1:83" x14ac:dyDescent="0.25">
      <c r="A77">
        <v>1051</v>
      </c>
      <c r="B77" t="s">
        <v>90</v>
      </c>
      <c r="C77" t="s">
        <v>59</v>
      </c>
      <c r="D77">
        <v>2018</v>
      </c>
      <c r="E77" t="s">
        <v>690</v>
      </c>
      <c r="F77" t="s">
        <v>23</v>
      </c>
      <c r="G77">
        <v>2015</v>
      </c>
      <c r="H77">
        <v>202190</v>
      </c>
      <c r="I77">
        <v>100</v>
      </c>
      <c r="J77">
        <v>2030</v>
      </c>
      <c r="K77">
        <v>30</v>
      </c>
      <c r="L77">
        <v>141533</v>
      </c>
      <c r="M77">
        <v>2020</v>
      </c>
      <c r="N77">
        <v>122596</v>
      </c>
      <c r="O77">
        <v>131.21980974990501</v>
      </c>
      <c r="P77" t="s">
        <v>691</v>
      </c>
      <c r="Q77">
        <v>2.9502641214390199</v>
      </c>
      <c r="R77">
        <v>1</v>
      </c>
      <c r="S77" t="s">
        <v>25</v>
      </c>
      <c r="T77">
        <v>-1.11368485725649E-2</v>
      </c>
      <c r="AT77">
        <v>202190</v>
      </c>
      <c r="AU77">
        <v>186271.2</v>
      </c>
      <c r="AV77">
        <v>170352.4</v>
      </c>
      <c r="AW77">
        <v>154433.60000000001</v>
      </c>
      <c r="AX77">
        <v>138514.79999999999</v>
      </c>
      <c r="AY77">
        <v>122596</v>
      </c>
      <c r="AZ77">
        <v>124489.7</v>
      </c>
      <c r="BA77">
        <v>126383.4</v>
      </c>
      <c r="BB77">
        <v>128277.1</v>
      </c>
      <c r="BC77">
        <v>130170.8</v>
      </c>
      <c r="BD77">
        <v>132064.5</v>
      </c>
      <c r="BE77">
        <v>133958.20000000001</v>
      </c>
      <c r="BF77">
        <v>135851.9</v>
      </c>
      <c r="BG77">
        <v>137745.60000000001</v>
      </c>
      <c r="BH77">
        <v>139639.29999999999</v>
      </c>
      <c r="BI77">
        <v>141533</v>
      </c>
      <c r="BJ77">
        <v>139956.76841097901</v>
      </c>
      <c r="BK77">
        <v>138398.09107448001</v>
      </c>
      <c r="BL77">
        <v>136856.77249145199</v>
      </c>
      <c r="BM77">
        <v>135332.619340084</v>
      </c>
      <c r="BN77">
        <v>133825.44045156499</v>
      </c>
      <c r="BO77">
        <v>132335.046786099</v>
      </c>
      <c r="BP77">
        <v>130861.251409199</v>
      </c>
      <c r="BQ77">
        <v>129403.86946823901</v>
      </c>
      <c r="BR77">
        <v>127962.718169267</v>
      </c>
      <c r="BS77">
        <v>126537.616754082</v>
      </c>
      <c r="BT77">
        <v>125128.386477558</v>
      </c>
      <c r="BU77">
        <v>123734.85058522801</v>
      </c>
      <c r="BV77">
        <v>122356.834291112</v>
      </c>
      <c r="BW77">
        <v>120994.164755793</v>
      </c>
      <c r="BX77">
        <v>119646.671064744</v>
      </c>
      <c r="BY77">
        <v>118314.18420688499</v>
      </c>
      <c r="BZ77">
        <v>116996.537053386</v>
      </c>
      <c r="CA77">
        <v>115693.564336708</v>
      </c>
      <c r="CB77">
        <v>114405.10262987</v>
      </c>
      <c r="CC77">
        <v>113130.99032595201</v>
      </c>
      <c r="CD77" s="8" t="b">
        <f>IF(ISNUMBER(VLOOKUP(A77,profiles_2018!A:A,1,FALSE)),TRUE,FALSE)</f>
        <v>1</v>
      </c>
      <c r="CE77" t="str">
        <f>INDEX('C5 - Emissions methodology 2021'!$A$2:$I$5911,MATCH($A77,'C5 - Emissions methodology 2021'!$A$2:$A$5911,0),MATCH(CE$1,'C5 - Emissions methodology 2021'!$A$1:$I$1,0))</f>
        <v>Biotech, health care &amp; pharma</v>
      </c>
    </row>
    <row r="78" spans="1:83" x14ac:dyDescent="0.25">
      <c r="A78">
        <v>31290</v>
      </c>
      <c r="B78" t="s">
        <v>91</v>
      </c>
      <c r="C78" t="s">
        <v>92</v>
      </c>
      <c r="D78">
        <v>2020</v>
      </c>
      <c r="E78" t="s">
        <v>690</v>
      </c>
      <c r="F78" t="s">
        <v>23</v>
      </c>
      <c r="G78">
        <v>2020</v>
      </c>
      <c r="H78">
        <v>113835</v>
      </c>
      <c r="I78">
        <v>100</v>
      </c>
      <c r="J78">
        <v>2030</v>
      </c>
      <c r="K78">
        <v>25</v>
      </c>
      <c r="L78">
        <v>85376.25</v>
      </c>
      <c r="M78">
        <v>2020</v>
      </c>
      <c r="N78">
        <v>113835</v>
      </c>
      <c r="O78">
        <v>0</v>
      </c>
      <c r="P78" t="s">
        <v>45</v>
      </c>
      <c r="Q78">
        <v>2.90025528593902</v>
      </c>
      <c r="R78">
        <v>1</v>
      </c>
      <c r="S78" t="s">
        <v>25</v>
      </c>
      <c r="T78">
        <v>-1.11368485725649E-2</v>
      </c>
      <c r="AY78">
        <v>113835</v>
      </c>
      <c r="AZ78">
        <v>110989.125</v>
      </c>
      <c r="BA78">
        <v>108143.25</v>
      </c>
      <c r="BB78">
        <v>105297.375</v>
      </c>
      <c r="BC78">
        <v>102451.5</v>
      </c>
      <c r="BD78">
        <v>99605.625</v>
      </c>
      <c r="BE78">
        <v>96759.75</v>
      </c>
      <c r="BF78">
        <v>93913.875</v>
      </c>
      <c r="BG78">
        <v>91068</v>
      </c>
      <c r="BH78">
        <v>88222.125</v>
      </c>
      <c r="BI78">
        <v>85376.25</v>
      </c>
      <c r="BJ78">
        <v>84425.427632056497</v>
      </c>
      <c r="BK78">
        <v>83485.194428844305</v>
      </c>
      <c r="BL78">
        <v>82555.4324604391</v>
      </c>
      <c r="BM78">
        <v>81636.025110284594</v>
      </c>
      <c r="BN78">
        <v>80726.857060565206</v>
      </c>
      <c r="BO78">
        <v>79827.814277742596</v>
      </c>
      <c r="BP78">
        <v>78938.783998252606</v>
      </c>
      <c r="BQ78">
        <v>78059.654714361604</v>
      </c>
      <c r="BR78">
        <v>77190.316160181101</v>
      </c>
      <c r="BS78">
        <v>76330.659297836697</v>
      </c>
      <c r="BT78">
        <v>75480.576303792695</v>
      </c>
      <c r="BU78">
        <v>74639.960555327401</v>
      </c>
      <c r="BV78">
        <v>73808.706617160497</v>
      </c>
      <c r="BW78">
        <v>72986.710228228301</v>
      </c>
      <c r="BX78">
        <v>72173.8682886069</v>
      </c>
      <c r="BY78">
        <v>71370.078846580407</v>
      </c>
      <c r="BZ78">
        <v>70575.241085853995</v>
      </c>
      <c r="CA78">
        <v>69789.255312908601</v>
      </c>
      <c r="CB78">
        <v>69012.022944496697</v>
      </c>
      <c r="CC78">
        <v>68243.4464952774</v>
      </c>
      <c r="CD78" s="8" t="b">
        <f>IF(ISNUMBER(VLOOKUP(A78,profiles_2018!A:A,1,FALSE)),TRUE,FALSE)</f>
        <v>1</v>
      </c>
      <c r="CE78" t="str">
        <f>INDEX('C5 - Emissions methodology 2021'!$A$2:$I$5911,MATCH($A78,'C5 - Emissions methodology 2021'!$A$2:$A$5911,0),MATCH(CE$1,'C5 - Emissions methodology 2021'!$A$1:$I$1,0))</f>
        <v>Infrastructure</v>
      </c>
    </row>
    <row r="79" spans="1:83" x14ac:dyDescent="0.25">
      <c r="A79">
        <v>1104</v>
      </c>
      <c r="B79" t="s">
        <v>745</v>
      </c>
      <c r="C79" t="s">
        <v>21</v>
      </c>
      <c r="D79">
        <v>2020</v>
      </c>
      <c r="E79" t="s">
        <v>690</v>
      </c>
      <c r="F79" t="s">
        <v>23</v>
      </c>
      <c r="G79">
        <v>2015</v>
      </c>
      <c r="H79">
        <v>627021</v>
      </c>
      <c r="I79">
        <v>100</v>
      </c>
      <c r="J79">
        <v>2025</v>
      </c>
      <c r="K79">
        <v>100</v>
      </c>
      <c r="L79">
        <v>0</v>
      </c>
      <c r="M79">
        <v>2020</v>
      </c>
      <c r="N79">
        <v>248006</v>
      </c>
      <c r="O79">
        <v>60.446938778765002</v>
      </c>
      <c r="P79" t="s">
        <v>45</v>
      </c>
      <c r="Q79">
        <v>3.6478675801487799</v>
      </c>
      <c r="R79">
        <v>1</v>
      </c>
      <c r="S79" t="s">
        <v>25</v>
      </c>
      <c r="T79">
        <v>-1.11368485725649E-2</v>
      </c>
      <c r="AT79">
        <v>627021</v>
      </c>
      <c r="AU79">
        <v>551218</v>
      </c>
      <c r="AV79">
        <v>475415</v>
      </c>
      <c r="AW79">
        <v>399612</v>
      </c>
      <c r="AX79">
        <v>323809</v>
      </c>
      <c r="AY79">
        <v>248006</v>
      </c>
      <c r="AZ79">
        <v>198404.8</v>
      </c>
      <c r="BA79">
        <v>148803.59999999899</v>
      </c>
      <c r="BB79">
        <v>99202.4</v>
      </c>
      <c r="BC79">
        <v>49601.199999999903</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s="8" t="b">
        <f>IF(ISNUMBER(VLOOKUP(A79,profiles_2018!A:A,1,FALSE)),TRUE,FALSE)</f>
        <v>0</v>
      </c>
      <c r="CE79" t="str">
        <f>INDEX('C5 - Emissions methodology 2021'!$A$2:$I$5911,MATCH($A79,'C5 - Emissions methodology 2021'!$A$2:$A$5911,0),MATCH(CE$1,'C5 - Emissions methodology 2021'!$A$1:$I$1,0))</f>
        <v>Biotech, health care &amp; pharma</v>
      </c>
    </row>
    <row r="80" spans="1:83" x14ac:dyDescent="0.25">
      <c r="A80">
        <v>1113</v>
      </c>
      <c r="B80" t="s">
        <v>746</v>
      </c>
      <c r="C80" t="s">
        <v>27</v>
      </c>
      <c r="D80">
        <v>2020</v>
      </c>
      <c r="E80" t="s">
        <v>690</v>
      </c>
      <c r="F80" t="s">
        <v>23</v>
      </c>
      <c r="G80">
        <v>2019</v>
      </c>
      <c r="H80">
        <v>6523060</v>
      </c>
      <c r="I80">
        <v>100</v>
      </c>
      <c r="J80">
        <v>2035</v>
      </c>
      <c r="K80">
        <v>100</v>
      </c>
      <c r="L80">
        <v>0</v>
      </c>
      <c r="M80">
        <v>2020</v>
      </c>
      <c r="N80">
        <v>5788258</v>
      </c>
      <c r="O80">
        <v>11.264682526299</v>
      </c>
      <c r="P80" t="s">
        <v>45</v>
      </c>
      <c r="Q80">
        <v>3.6533352328292699</v>
      </c>
      <c r="R80">
        <v>1</v>
      </c>
      <c r="S80" t="s">
        <v>25</v>
      </c>
      <c r="T80">
        <v>-1.11368485725649E-2</v>
      </c>
      <c r="AX80">
        <v>6523060</v>
      </c>
      <c r="AY80">
        <v>5788258</v>
      </c>
      <c r="AZ80">
        <v>5402374.13333333</v>
      </c>
      <c r="BA80">
        <v>5016490.2666666601</v>
      </c>
      <c r="BB80">
        <v>4630606.4000000004</v>
      </c>
      <c r="BC80">
        <v>4244722.5333333304</v>
      </c>
      <c r="BD80">
        <v>3858838.66666666</v>
      </c>
      <c r="BE80">
        <v>3472954.8</v>
      </c>
      <c r="BF80">
        <v>3087070.9333333299</v>
      </c>
      <c r="BG80">
        <v>2701187.0666666599</v>
      </c>
      <c r="BH80">
        <v>2315303.2000000002</v>
      </c>
      <c r="BI80">
        <v>1929419.33333333</v>
      </c>
      <c r="BJ80">
        <v>1543535.46666666</v>
      </c>
      <c r="BK80">
        <v>1157651.5999999901</v>
      </c>
      <c r="BL80">
        <v>771767.73333333305</v>
      </c>
      <c r="BM80">
        <v>385883.866666666</v>
      </c>
      <c r="BN80">
        <v>0</v>
      </c>
      <c r="BO80">
        <v>0</v>
      </c>
      <c r="BP80">
        <v>0</v>
      </c>
      <c r="BQ80">
        <v>0</v>
      </c>
      <c r="BR80">
        <v>0</v>
      </c>
      <c r="BS80">
        <v>0</v>
      </c>
      <c r="BT80">
        <v>0</v>
      </c>
      <c r="BU80">
        <v>0</v>
      </c>
      <c r="BV80">
        <v>0</v>
      </c>
      <c r="BW80">
        <v>0</v>
      </c>
      <c r="BX80">
        <v>0</v>
      </c>
      <c r="BY80">
        <v>0</v>
      </c>
      <c r="BZ80">
        <v>0</v>
      </c>
      <c r="CA80">
        <v>0</v>
      </c>
      <c r="CB80">
        <v>0</v>
      </c>
      <c r="CC80">
        <v>0</v>
      </c>
      <c r="CD80" s="8" t="b">
        <f>IF(ISNUMBER(VLOOKUP(A80,profiles_2018!A:A,1,FALSE)),TRUE,FALSE)</f>
        <v>0</v>
      </c>
      <c r="CE80" t="str">
        <f>INDEX('C5 - Emissions methodology 2021'!$A$2:$I$5911,MATCH($A80,'C5 - Emissions methodology 2021'!$A$2:$A$5911,0),MATCH(CE$1,'C5 - Emissions methodology 2021'!$A$1:$I$1,0))</f>
        <v>Services</v>
      </c>
    </row>
    <row r="81" spans="1:83" x14ac:dyDescent="0.25">
      <c r="A81">
        <v>856799</v>
      </c>
      <c r="B81" t="s">
        <v>747</v>
      </c>
      <c r="C81" t="s">
        <v>92</v>
      </c>
      <c r="D81">
        <v>2019</v>
      </c>
      <c r="E81" t="s">
        <v>32</v>
      </c>
      <c r="F81" t="s">
        <v>33</v>
      </c>
      <c r="G81">
        <v>2020</v>
      </c>
      <c r="H81">
        <v>89.6</v>
      </c>
      <c r="I81">
        <v>100</v>
      </c>
      <c r="J81">
        <v>2021</v>
      </c>
      <c r="K81">
        <v>100</v>
      </c>
      <c r="L81">
        <v>0</v>
      </c>
      <c r="M81">
        <v>2020</v>
      </c>
      <c r="N81">
        <v>89.6</v>
      </c>
      <c r="O81">
        <v>0</v>
      </c>
      <c r="P81" t="s">
        <v>45</v>
      </c>
      <c r="Q81">
        <v>3.3158536674965902</v>
      </c>
      <c r="R81">
        <v>1</v>
      </c>
      <c r="S81" t="s">
        <v>25</v>
      </c>
      <c r="T81">
        <v>-1.11368485725649E-2</v>
      </c>
      <c r="AY81">
        <v>89.6</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s="8" t="b">
        <f>IF(ISNUMBER(VLOOKUP(A81,profiles_2018!A:A,1,FALSE)),TRUE,FALSE)</f>
        <v>0</v>
      </c>
      <c r="CE81" t="str">
        <f>INDEX('C5 - Emissions methodology 2021'!$A$2:$I$5911,MATCH($A81,'C5 - Emissions methodology 2021'!$A$2:$A$5911,0),MATCH(CE$1,'C5 - Emissions methodology 2021'!$A$1:$I$1,0))</f>
        <v>Apparel</v>
      </c>
    </row>
    <row r="82" spans="1:83" x14ac:dyDescent="0.25">
      <c r="A82">
        <v>47294</v>
      </c>
      <c r="B82" t="s">
        <v>748</v>
      </c>
      <c r="C82" t="s">
        <v>172</v>
      </c>
      <c r="D82">
        <v>2020</v>
      </c>
      <c r="E82" t="s">
        <v>690</v>
      </c>
      <c r="F82" t="s">
        <v>23</v>
      </c>
      <c r="G82">
        <v>2020</v>
      </c>
      <c r="H82">
        <v>34530</v>
      </c>
      <c r="I82">
        <v>100</v>
      </c>
      <c r="J82">
        <v>2021</v>
      </c>
      <c r="K82">
        <v>15.23</v>
      </c>
      <c r="L82">
        <v>29271.080999999998</v>
      </c>
      <c r="M82">
        <v>2020</v>
      </c>
      <c r="N82">
        <v>34530</v>
      </c>
      <c r="O82">
        <v>0</v>
      </c>
      <c r="P82" t="s">
        <v>24</v>
      </c>
      <c r="Q82">
        <v>2.79815711153659</v>
      </c>
      <c r="R82">
        <v>1</v>
      </c>
      <c r="S82" t="s">
        <v>25</v>
      </c>
      <c r="T82">
        <v>-1.11368485725649E-2</v>
      </c>
      <c r="AY82">
        <v>34530</v>
      </c>
      <c r="AZ82">
        <v>29271.080999999998</v>
      </c>
      <c r="BA82">
        <v>28945.093403347699</v>
      </c>
      <c r="BB82">
        <v>28622.736281195801</v>
      </c>
      <c r="BC82">
        <v>28303.969201499702</v>
      </c>
      <c r="BD82">
        <v>27988.752182500099</v>
      </c>
      <c r="BE82">
        <v>27677.045687708502</v>
      </c>
      <c r="BF82">
        <v>27368.810620948501</v>
      </c>
      <c r="BG82">
        <v>27064.008321451802</v>
      </c>
      <c r="BH82">
        <v>26762.600559009199</v>
      </c>
      <c r="BI82">
        <v>26464.5495291755</v>
      </c>
      <c r="BJ82">
        <v>26169.817848527899</v>
      </c>
      <c r="BK82">
        <v>25878.3685499772</v>
      </c>
      <c r="BL82">
        <v>25590.1650781311</v>
      </c>
      <c r="BM82">
        <v>25305.171284708998</v>
      </c>
      <c r="BN82">
        <v>25023.3514240084</v>
      </c>
      <c r="BO82">
        <v>24744.670148421101</v>
      </c>
      <c r="BP82">
        <v>24469.092504000098</v>
      </c>
      <c r="BQ82">
        <v>24196.583926075</v>
      </c>
      <c r="BR82">
        <v>23927.110234916901</v>
      </c>
      <c r="BS82">
        <v>23660.637631451598</v>
      </c>
      <c r="BT82">
        <v>23397.132693019801</v>
      </c>
      <c r="BU82">
        <v>23136.562369185402</v>
      </c>
      <c r="BV82">
        <v>22878.893977590102</v>
      </c>
      <c r="BW82">
        <v>22624.095199853899</v>
      </c>
      <c r="BX82">
        <v>22372.134077521801</v>
      </c>
      <c r="BY82">
        <v>22122.979008055299</v>
      </c>
      <c r="BZ82">
        <v>21876.598740868601</v>
      </c>
      <c r="CA82">
        <v>21632.962373408802</v>
      </c>
      <c r="CB82">
        <v>21392.039347280101</v>
      </c>
      <c r="CC82">
        <v>21153.799444411099</v>
      </c>
      <c r="CD82" s="8" t="b">
        <f>IF(ISNUMBER(VLOOKUP(A82,profiles_2018!A:A,1,FALSE)),TRUE,FALSE)</f>
        <v>0</v>
      </c>
      <c r="CE82" t="str">
        <f>INDEX('C5 - Emissions methodology 2021'!$A$2:$I$5911,MATCH($A82,'C5 - Emissions methodology 2021'!$A$2:$A$5911,0),MATCH(CE$1,'C5 - Emissions methodology 2021'!$A$1:$I$1,0))</f>
        <v>Manufacturing</v>
      </c>
    </row>
    <row r="83" spans="1:83" x14ac:dyDescent="0.25">
      <c r="A83">
        <v>1177</v>
      </c>
      <c r="B83" t="s">
        <v>94</v>
      </c>
      <c r="C83" t="s">
        <v>31</v>
      </c>
      <c r="D83">
        <v>2013</v>
      </c>
      <c r="E83" t="s">
        <v>690</v>
      </c>
      <c r="F83" t="s">
        <v>23</v>
      </c>
      <c r="G83">
        <v>2013</v>
      </c>
      <c r="H83">
        <v>1695782</v>
      </c>
      <c r="I83">
        <v>100</v>
      </c>
      <c r="J83">
        <v>2022</v>
      </c>
      <c r="K83">
        <v>8.6</v>
      </c>
      <c r="L83">
        <v>1549944.7479999999</v>
      </c>
      <c r="M83">
        <v>2020</v>
      </c>
      <c r="N83">
        <v>1563295</v>
      </c>
      <c r="O83">
        <v>195.44247246021999</v>
      </c>
      <c r="P83" t="s">
        <v>24</v>
      </c>
      <c r="Q83">
        <v>2.73253146341463</v>
      </c>
      <c r="R83">
        <v>1</v>
      </c>
      <c r="S83" t="s">
        <v>25</v>
      </c>
      <c r="T83">
        <v>-1.11368485725649E-2</v>
      </c>
      <c r="AR83">
        <v>1695782</v>
      </c>
      <c r="AS83">
        <v>1676855.2857142801</v>
      </c>
      <c r="AT83">
        <v>1657928.57142857</v>
      </c>
      <c r="AU83">
        <v>1639001.8571428501</v>
      </c>
      <c r="AV83">
        <v>1620075.1428571399</v>
      </c>
      <c r="AW83">
        <v>1601148.42857142</v>
      </c>
      <c r="AX83">
        <v>1582221.7142857099</v>
      </c>
      <c r="AY83">
        <v>1563295</v>
      </c>
      <c r="AZ83">
        <v>1556619.8740000001</v>
      </c>
      <c r="BA83">
        <v>1549944.7479999999</v>
      </c>
      <c r="BB83">
        <v>1532683.2480456801</v>
      </c>
      <c r="BC83">
        <v>1515613.98680249</v>
      </c>
      <c r="BD83">
        <v>1498734.8233370001</v>
      </c>
      <c r="BE83">
        <v>1482043.64055907</v>
      </c>
      <c r="BF83">
        <v>1465538.3449562299</v>
      </c>
      <c r="BG83">
        <v>1449216.8663311701</v>
      </c>
      <c r="BH83">
        <v>1433077.1575420301</v>
      </c>
      <c r="BI83">
        <v>1417117.19424568</v>
      </c>
      <c r="BJ83">
        <v>1401334.9746437899</v>
      </c>
      <c r="BK83">
        <v>1385728.5192317399</v>
      </c>
      <c r="BL83">
        <v>1370295.8705503701</v>
      </c>
      <c r="BM83">
        <v>1355035.0929404399</v>
      </c>
      <c r="BN83">
        <v>1339944.2722998499</v>
      </c>
      <c r="BO83">
        <v>1325021.51584357</v>
      </c>
      <c r="BP83">
        <v>1310264.95186623</v>
      </c>
      <c r="BQ83">
        <v>1295672.7295073599</v>
      </c>
      <c r="BR83">
        <v>1281243.01851924</v>
      </c>
      <c r="BS83">
        <v>1266974.00903733</v>
      </c>
      <c r="BT83">
        <v>1252863.9113533101</v>
      </c>
      <c r="BU83">
        <v>1238910.9556905299</v>
      </c>
      <c r="BV83">
        <v>1225113.39198212</v>
      </c>
      <c r="BW83">
        <v>1211469.4896513899</v>
      </c>
      <c r="BX83">
        <v>1197977.5373948601</v>
      </c>
      <c r="BY83">
        <v>1184635.84296756</v>
      </c>
      <c r="BZ83">
        <v>1171442.7329708</v>
      </c>
      <c r="CA83">
        <v>1158396.55264227</v>
      </c>
      <c r="CB83">
        <v>1145495.66564851</v>
      </c>
      <c r="CC83">
        <v>1132738.45387965</v>
      </c>
      <c r="CD83" s="8" t="b">
        <f>IF(ISNUMBER(VLOOKUP(A83,profiles_2018!A:A,1,FALSE)),TRUE,FALSE)</f>
        <v>1</v>
      </c>
      <c r="CE83" t="str">
        <f>INDEX('C5 - Emissions methodology 2021'!$A$2:$I$5911,MATCH($A83,'C5 - Emissions methodology 2021'!$A$2:$A$5911,0),MATCH(CE$1,'C5 - Emissions methodology 2021'!$A$1:$I$1,0))</f>
        <v>Materials</v>
      </c>
    </row>
    <row r="84" spans="1:83" x14ac:dyDescent="0.25">
      <c r="A84">
        <v>63724</v>
      </c>
      <c r="B84" t="s">
        <v>97</v>
      </c>
      <c r="C84" t="s">
        <v>27</v>
      </c>
      <c r="D84">
        <v>2016</v>
      </c>
      <c r="E84" t="s">
        <v>49</v>
      </c>
      <c r="F84" t="s">
        <v>50</v>
      </c>
      <c r="G84">
        <v>2015</v>
      </c>
      <c r="H84">
        <v>1388725</v>
      </c>
      <c r="I84">
        <v>100</v>
      </c>
      <c r="J84">
        <v>2035</v>
      </c>
      <c r="K84">
        <v>100</v>
      </c>
      <c r="L84">
        <v>0</v>
      </c>
      <c r="M84">
        <v>2020</v>
      </c>
      <c r="N84">
        <v>1466766</v>
      </c>
      <c r="O84">
        <v>-5.61961511458352</v>
      </c>
      <c r="P84" t="s">
        <v>45</v>
      </c>
      <c r="Q84">
        <v>3.3228217993292701</v>
      </c>
      <c r="R84">
        <v>1</v>
      </c>
      <c r="S84" t="s">
        <v>25</v>
      </c>
      <c r="T84">
        <v>-1.11368485725649E-2</v>
      </c>
      <c r="AT84">
        <v>1388725</v>
      </c>
      <c r="AU84">
        <v>1404333.2</v>
      </c>
      <c r="AV84">
        <v>1419941.4</v>
      </c>
      <c r="AW84">
        <v>1435549.6</v>
      </c>
      <c r="AX84">
        <v>1451157.8</v>
      </c>
      <c r="AY84">
        <v>1466766</v>
      </c>
      <c r="AZ84">
        <v>1368981.6</v>
      </c>
      <c r="BA84">
        <v>1271197.2</v>
      </c>
      <c r="BB84">
        <v>1173412.8</v>
      </c>
      <c r="BC84">
        <v>1075628.3999999999</v>
      </c>
      <c r="BD84">
        <v>977844</v>
      </c>
      <c r="BE84">
        <v>880059.6</v>
      </c>
      <c r="BF84">
        <v>782275.2</v>
      </c>
      <c r="BG84">
        <v>684490.8</v>
      </c>
      <c r="BH84">
        <v>586706.4</v>
      </c>
      <c r="BI84">
        <v>488922</v>
      </c>
      <c r="BJ84">
        <v>391137.6</v>
      </c>
      <c r="BK84">
        <v>293353.19999999902</v>
      </c>
      <c r="BL84">
        <v>195568.8</v>
      </c>
      <c r="BM84">
        <v>97784.399999999907</v>
      </c>
      <c r="BN84">
        <v>0</v>
      </c>
      <c r="BO84">
        <v>0</v>
      </c>
      <c r="BP84">
        <v>0</v>
      </c>
      <c r="BQ84">
        <v>0</v>
      </c>
      <c r="BR84">
        <v>0</v>
      </c>
      <c r="BS84">
        <v>0</v>
      </c>
      <c r="BT84">
        <v>0</v>
      </c>
      <c r="BU84">
        <v>0</v>
      </c>
      <c r="BV84">
        <v>0</v>
      </c>
      <c r="BW84">
        <v>0</v>
      </c>
      <c r="BX84">
        <v>0</v>
      </c>
      <c r="BY84">
        <v>0</v>
      </c>
      <c r="BZ84">
        <v>0</v>
      </c>
      <c r="CA84">
        <v>0</v>
      </c>
      <c r="CB84">
        <v>0</v>
      </c>
      <c r="CC84">
        <v>0</v>
      </c>
      <c r="CD84" s="8" t="b">
        <f>IF(ISNUMBER(VLOOKUP(A84,profiles_2018!A:A,1,FALSE)),TRUE,FALSE)</f>
        <v>1</v>
      </c>
      <c r="CE84" t="str">
        <f>INDEX('C5 - Emissions methodology 2021'!$A$2:$I$5911,MATCH($A84,'C5 - Emissions methodology 2021'!$A$2:$A$5911,0),MATCH(CE$1,'C5 - Emissions methodology 2021'!$A$1:$I$1,0))</f>
        <v>Infrastructure</v>
      </c>
    </row>
    <row r="85" spans="1:83" x14ac:dyDescent="0.25">
      <c r="A85">
        <v>23276</v>
      </c>
      <c r="B85" t="s">
        <v>749</v>
      </c>
      <c r="C85" t="s">
        <v>27</v>
      </c>
      <c r="D85">
        <v>2020</v>
      </c>
      <c r="E85" t="s">
        <v>690</v>
      </c>
      <c r="F85" t="s">
        <v>23</v>
      </c>
      <c r="G85">
        <v>2018</v>
      </c>
      <c r="H85">
        <v>6872414</v>
      </c>
      <c r="I85">
        <v>100</v>
      </c>
      <c r="J85">
        <v>2030</v>
      </c>
      <c r="K85">
        <v>30</v>
      </c>
      <c r="L85">
        <v>4810689.8</v>
      </c>
      <c r="M85">
        <v>2020</v>
      </c>
      <c r="N85">
        <v>4958119</v>
      </c>
      <c r="O85">
        <v>92.849227845315099</v>
      </c>
      <c r="P85" t="s">
        <v>24</v>
      </c>
      <c r="Q85">
        <v>2.95093114383902</v>
      </c>
      <c r="R85">
        <v>1</v>
      </c>
      <c r="S85" t="s">
        <v>25</v>
      </c>
      <c r="T85">
        <v>-1.11368485725649E-2</v>
      </c>
      <c r="AW85">
        <v>6872414</v>
      </c>
      <c r="AX85">
        <v>5915266.5</v>
      </c>
      <c r="AY85">
        <v>4958119</v>
      </c>
      <c r="AZ85">
        <v>4943376.08</v>
      </c>
      <c r="BA85">
        <v>4928633.16</v>
      </c>
      <c r="BB85">
        <v>4913890.24</v>
      </c>
      <c r="BC85">
        <v>4899147.32</v>
      </c>
      <c r="BD85">
        <v>4884404.4000000004</v>
      </c>
      <c r="BE85">
        <v>4869661.4800000004</v>
      </c>
      <c r="BF85">
        <v>4854918.5599999996</v>
      </c>
      <c r="BG85">
        <v>4840175.6399999997</v>
      </c>
      <c r="BH85">
        <v>4825432.72</v>
      </c>
      <c r="BI85">
        <v>4810689.8</v>
      </c>
      <c r="BJ85">
        <v>4757113.8761678096</v>
      </c>
      <c r="BK85">
        <v>4704134.6192864804</v>
      </c>
      <c r="BL85">
        <v>4651745.38436653</v>
      </c>
      <c r="BM85">
        <v>4599939.6004227102</v>
      </c>
      <c r="BN85">
        <v>4548710.7696498604</v>
      </c>
      <c r="BO85">
        <v>4498052.4666078696</v>
      </c>
      <c r="BP85">
        <v>4447958.3374158097</v>
      </c>
      <c r="BQ85">
        <v>4398422.09895493</v>
      </c>
      <c r="BR85">
        <v>4349437.5380806504</v>
      </c>
      <c r="BS85">
        <v>4300998.5108432099</v>
      </c>
      <c r="BT85">
        <v>4253098.9417171301</v>
      </c>
      <c r="BU85">
        <v>4205732.8228390897</v>
      </c>
      <c r="BV85">
        <v>4158894.2132544601</v>
      </c>
      <c r="BW85">
        <v>4112577.2381721302</v>
      </c>
      <c r="BX85">
        <v>4066776.0882276301</v>
      </c>
      <c r="BY85">
        <v>4021485.0187545102</v>
      </c>
      <c r="BZ85">
        <v>3976698.3490638002</v>
      </c>
      <c r="CA85">
        <v>3932410.4617315098</v>
      </c>
      <c r="CB85">
        <v>3888615.8018940398</v>
      </c>
      <c r="CC85">
        <v>3845308.87655146</v>
      </c>
      <c r="CD85" s="8" t="b">
        <f>IF(ISNUMBER(VLOOKUP(A85,profiles_2018!A:A,1,FALSE)),TRUE,FALSE)</f>
        <v>0</v>
      </c>
      <c r="CE85" t="str">
        <f>INDEX('C5 - Emissions methodology 2021'!$A$2:$I$5911,MATCH($A85,'C5 - Emissions methodology 2021'!$A$2:$A$5911,0),MATCH(CE$1,'C5 - Emissions methodology 2021'!$A$1:$I$1,0))</f>
        <v>Retail</v>
      </c>
    </row>
    <row r="86" spans="1:83" x14ac:dyDescent="0.25">
      <c r="A86">
        <v>1287</v>
      </c>
      <c r="B86" t="s">
        <v>750</v>
      </c>
      <c r="C86" t="s">
        <v>39</v>
      </c>
      <c r="D86">
        <v>2019</v>
      </c>
      <c r="E86" t="s">
        <v>690</v>
      </c>
      <c r="F86" t="s">
        <v>23</v>
      </c>
      <c r="G86">
        <v>2019</v>
      </c>
      <c r="H86">
        <v>100654</v>
      </c>
      <c r="I86">
        <v>100</v>
      </c>
      <c r="J86">
        <v>2025</v>
      </c>
      <c r="K86">
        <v>31</v>
      </c>
      <c r="L86">
        <v>69451.259999999995</v>
      </c>
      <c r="M86">
        <v>2020</v>
      </c>
      <c r="N86">
        <v>67186</v>
      </c>
      <c r="O86">
        <v>107.25981115761</v>
      </c>
      <c r="P86" t="s">
        <v>691</v>
      </c>
      <c r="Q86">
        <v>2.9578149434487799</v>
      </c>
      <c r="R86">
        <v>1</v>
      </c>
      <c r="S86" t="s">
        <v>25</v>
      </c>
      <c r="T86">
        <v>-1.11368485725649E-2</v>
      </c>
      <c r="AX86">
        <v>100654</v>
      </c>
      <c r="AY86">
        <v>67186</v>
      </c>
      <c r="AZ86">
        <v>67639.051999999996</v>
      </c>
      <c r="BA86">
        <v>68092.103999999905</v>
      </c>
      <c r="BB86">
        <v>68545.156000000003</v>
      </c>
      <c r="BC86">
        <v>68998.207999999999</v>
      </c>
      <c r="BD86">
        <v>69451.259999999995</v>
      </c>
      <c r="BE86">
        <v>68677.791834206102</v>
      </c>
      <c r="BF86">
        <v>67912.937666250393</v>
      </c>
      <c r="BG86">
        <v>67156.6015633434</v>
      </c>
      <c r="BH86">
        <v>66408.688661084307</v>
      </c>
      <c r="BI86">
        <v>65669.105151563199</v>
      </c>
      <c r="BJ86">
        <v>64937.758271594401</v>
      </c>
      <c r="BK86">
        <v>64214.556291081797</v>
      </c>
      <c r="BL86">
        <v>63499.408501513601</v>
      </c>
      <c r="BM86">
        <v>62792.2252045848</v>
      </c>
      <c r="BN86">
        <v>62092.917700946899</v>
      </c>
      <c r="BO86">
        <v>61401.398279082801</v>
      </c>
      <c r="BP86">
        <v>60717.580204304897</v>
      </c>
      <c r="BQ86">
        <v>60041.377707877</v>
      </c>
      <c r="BR86">
        <v>59372.705976256198</v>
      </c>
      <c r="BS86">
        <v>58711.481140455202</v>
      </c>
      <c r="BT86">
        <v>58057.620265522899</v>
      </c>
      <c r="BU86">
        <v>57411.041340142299</v>
      </c>
      <c r="BV86">
        <v>56771.663266343901</v>
      </c>
      <c r="BW86">
        <v>56139.405849333998</v>
      </c>
      <c r="BX86">
        <v>55514.189787436197</v>
      </c>
      <c r="BY86">
        <v>54895.936662144901</v>
      </c>
      <c r="BZ86">
        <v>54284.568928289402</v>
      </c>
      <c r="CA86">
        <v>53680.009904308099</v>
      </c>
      <c r="CB86">
        <v>53082.183762629997</v>
      </c>
      <c r="CC86">
        <v>52491.015520164598</v>
      </c>
      <c r="CD86" s="8" t="b">
        <f>IF(ISNUMBER(VLOOKUP(A86,profiles_2018!A:A,1,FALSE)),TRUE,FALSE)</f>
        <v>0</v>
      </c>
      <c r="CE86" t="str">
        <f>INDEX('C5 - Emissions methodology 2021'!$A$2:$I$5911,MATCH($A86,'C5 - Emissions methodology 2021'!$A$2:$A$5911,0),MATCH(CE$1,'C5 - Emissions methodology 2021'!$A$1:$I$1,0))</f>
        <v>Services</v>
      </c>
    </row>
    <row r="87" spans="1:83" x14ac:dyDescent="0.25">
      <c r="A87">
        <v>23018</v>
      </c>
      <c r="B87" t="s">
        <v>751</v>
      </c>
      <c r="C87" t="s">
        <v>697</v>
      </c>
      <c r="D87">
        <v>2017</v>
      </c>
      <c r="E87" t="s">
        <v>690</v>
      </c>
      <c r="F87" t="s">
        <v>23</v>
      </c>
      <c r="G87">
        <v>2016</v>
      </c>
      <c r="H87">
        <v>213826</v>
      </c>
      <c r="I87">
        <v>81</v>
      </c>
      <c r="J87">
        <v>2022</v>
      </c>
      <c r="K87">
        <v>100</v>
      </c>
      <c r="L87">
        <v>0</v>
      </c>
      <c r="M87">
        <v>2020</v>
      </c>
      <c r="N87">
        <v>23292</v>
      </c>
      <c r="O87">
        <v>89.107030950398894</v>
      </c>
      <c r="P87" t="s">
        <v>24</v>
      </c>
      <c r="Q87">
        <v>3.4563628460146298</v>
      </c>
      <c r="R87">
        <v>1</v>
      </c>
      <c r="S87" t="s">
        <v>25</v>
      </c>
      <c r="T87">
        <v>-1.11368485725649E-2</v>
      </c>
      <c r="AU87">
        <v>213826</v>
      </c>
      <c r="AV87">
        <v>166192.5</v>
      </c>
      <c r="AW87">
        <v>118559</v>
      </c>
      <c r="AX87">
        <v>70925.5</v>
      </c>
      <c r="AY87">
        <v>23292</v>
      </c>
      <c r="AZ87">
        <v>11646</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s="8" t="b">
        <f>IF(ISNUMBER(VLOOKUP(A87,profiles_2018!A:A,1,FALSE)),TRUE,FALSE)</f>
        <v>0</v>
      </c>
      <c r="CE87" t="str">
        <f>INDEX('C5 - Emissions methodology 2021'!$A$2:$I$5911,MATCH($A87,'C5 - Emissions methodology 2021'!$A$2:$A$5911,0),MATCH(CE$1,'C5 - Emissions methodology 2021'!$A$1:$I$1,0))</f>
        <v>Infrastructure</v>
      </c>
    </row>
    <row r="88" spans="1:83" x14ac:dyDescent="0.25">
      <c r="A88">
        <v>31256</v>
      </c>
      <c r="B88" t="s">
        <v>752</v>
      </c>
      <c r="C88" t="s">
        <v>165</v>
      </c>
      <c r="D88">
        <v>2020</v>
      </c>
      <c r="E88" t="s">
        <v>28</v>
      </c>
      <c r="F88" t="s">
        <v>23</v>
      </c>
      <c r="G88">
        <v>2018</v>
      </c>
      <c r="H88">
        <v>80138</v>
      </c>
      <c r="I88">
        <v>100</v>
      </c>
      <c r="J88">
        <v>2030</v>
      </c>
      <c r="K88">
        <v>50</v>
      </c>
      <c r="L88">
        <v>40069</v>
      </c>
      <c r="M88">
        <v>2020</v>
      </c>
      <c r="N88">
        <v>96301</v>
      </c>
      <c r="O88">
        <v>-40.337917093014603</v>
      </c>
      <c r="P88" t="s">
        <v>24</v>
      </c>
      <c r="Q88">
        <v>3.1502519162390201</v>
      </c>
      <c r="R88">
        <v>1</v>
      </c>
      <c r="S88" t="s">
        <v>25</v>
      </c>
      <c r="T88">
        <v>-1.11368485725649E-2</v>
      </c>
      <c r="AW88">
        <v>80138</v>
      </c>
      <c r="AX88">
        <v>88219.5</v>
      </c>
      <c r="AY88">
        <v>96301</v>
      </c>
      <c r="AZ88">
        <v>90677.8</v>
      </c>
      <c r="BA88">
        <v>85054.6</v>
      </c>
      <c r="BB88">
        <v>79431.399999999994</v>
      </c>
      <c r="BC88">
        <v>73808.2</v>
      </c>
      <c r="BD88">
        <v>68185</v>
      </c>
      <c r="BE88">
        <v>62561.8</v>
      </c>
      <c r="BF88">
        <v>56938.6</v>
      </c>
      <c r="BG88">
        <v>51315.4</v>
      </c>
      <c r="BH88">
        <v>45692.2</v>
      </c>
      <c r="BI88">
        <v>40069</v>
      </c>
      <c r="BJ88">
        <v>39622.757614545801</v>
      </c>
      <c r="BK88">
        <v>39181.484962965202</v>
      </c>
      <c r="BL88">
        <v>38745.126698084401</v>
      </c>
      <c r="BM88">
        <v>38313.628089122998</v>
      </c>
      <c r="BN88">
        <v>37886.935014828901</v>
      </c>
      <c r="BO88">
        <v>37464.993956690101</v>
      </c>
      <c r="BP88">
        <v>37047.751992222402</v>
      </c>
      <c r="BQ88">
        <v>36635.1567883311</v>
      </c>
      <c r="BR88">
        <v>36227.156594747299</v>
      </c>
      <c r="BS88">
        <v>35823.700237536999</v>
      </c>
      <c r="BT88">
        <v>35424.737112682596</v>
      </c>
      <c r="BU88">
        <v>35030.2171797357</v>
      </c>
      <c r="BV88">
        <v>34640.090955540902</v>
      </c>
      <c r="BW88">
        <v>34254.309508029197</v>
      </c>
      <c r="BX88">
        <v>33872.824450080501</v>
      </c>
      <c r="BY88">
        <v>33495.587933454903</v>
      </c>
      <c r="BZ88">
        <v>33122.552642790899</v>
      </c>
      <c r="CA88">
        <v>32753.6717896714</v>
      </c>
      <c r="CB88">
        <v>32388.899106754299</v>
      </c>
      <c r="CC88">
        <v>32028.188841970299</v>
      </c>
      <c r="CD88" s="8" t="b">
        <f>IF(ISNUMBER(VLOOKUP(A88,profiles_2018!A:A,1,FALSE)),TRUE,FALSE)</f>
        <v>0</v>
      </c>
      <c r="CE88" t="str">
        <f>INDEX('C5 - Emissions methodology 2021'!$A$2:$I$5911,MATCH($A88,'C5 - Emissions methodology 2021'!$A$2:$A$5911,0),MATCH(CE$1,'C5 - Emissions methodology 2021'!$A$1:$I$1,0))</f>
        <v>Food, beverage &amp; agriculture</v>
      </c>
    </row>
    <row r="89" spans="1:83" x14ac:dyDescent="0.25">
      <c r="A89">
        <v>1328</v>
      </c>
      <c r="B89" t="s">
        <v>102</v>
      </c>
      <c r="C89" t="s">
        <v>27</v>
      </c>
      <c r="D89">
        <v>2019</v>
      </c>
      <c r="E89" t="s">
        <v>690</v>
      </c>
      <c r="F89" t="s">
        <v>23</v>
      </c>
      <c r="G89">
        <v>2017</v>
      </c>
      <c r="H89">
        <v>1305266</v>
      </c>
      <c r="I89">
        <v>100</v>
      </c>
      <c r="J89">
        <v>2030</v>
      </c>
      <c r="K89">
        <v>55</v>
      </c>
      <c r="L89">
        <v>587369.69999999995</v>
      </c>
      <c r="M89">
        <v>2020</v>
      </c>
      <c r="N89">
        <v>1112399</v>
      </c>
      <c r="O89">
        <v>17.960834097374001</v>
      </c>
      <c r="P89" t="s">
        <v>24</v>
      </c>
      <c r="Q89">
        <v>3.2003606858390201</v>
      </c>
      <c r="R89">
        <v>1</v>
      </c>
      <c r="S89" t="s">
        <v>25</v>
      </c>
      <c r="T89">
        <v>-1.11368485725649E-2</v>
      </c>
      <c r="AV89">
        <v>1305266</v>
      </c>
      <c r="AW89">
        <v>1240977</v>
      </c>
      <c r="AX89">
        <v>1176688</v>
      </c>
      <c r="AY89">
        <v>1112399</v>
      </c>
      <c r="AZ89">
        <v>1059896.07</v>
      </c>
      <c r="BA89">
        <v>1007393.14</v>
      </c>
      <c r="BB89">
        <v>954890.21</v>
      </c>
      <c r="BC89">
        <v>902387.28</v>
      </c>
      <c r="BD89">
        <v>849884.35</v>
      </c>
      <c r="BE89">
        <v>797381.41999999899</v>
      </c>
      <c r="BF89">
        <v>744878.49</v>
      </c>
      <c r="BG89">
        <v>692375.55999999901</v>
      </c>
      <c r="BH89">
        <v>639872.62999999896</v>
      </c>
      <c r="BI89">
        <v>587369.69999999995</v>
      </c>
      <c r="BJ89">
        <v>580828.25259498705</v>
      </c>
      <c r="BK89">
        <v>574359.65629916894</v>
      </c>
      <c r="BL89">
        <v>567963.09978077398</v>
      </c>
      <c r="BM89">
        <v>561637.78074371105</v>
      </c>
      <c r="BN89">
        <v>555382.90582693706</v>
      </c>
      <c r="BO89">
        <v>549197.69050495198</v>
      </c>
      <c r="BP89">
        <v>543081.35898939602</v>
      </c>
      <c r="BQ89">
        <v>537033.14413174801</v>
      </c>
      <c r="BR89">
        <v>531052.28732710402</v>
      </c>
      <c r="BS89">
        <v>525138.03841902805</v>
      </c>
      <c r="BT89">
        <v>519289.65560546197</v>
      </c>
      <c r="BU89">
        <v>513506.40534568398</v>
      </c>
      <c r="BV89">
        <v>507787.56226830703</v>
      </c>
      <c r="BW89">
        <v>502132.40908029297</v>
      </c>
      <c r="BX89">
        <v>496540.236476989</v>
      </c>
      <c r="BY89">
        <v>491010.34305315901</v>
      </c>
      <c r="BZ89">
        <v>485542.03521501302</v>
      </c>
      <c r="CA89">
        <v>480134.62709320802</v>
      </c>
      <c r="CB89">
        <v>474787.44045682601</v>
      </c>
      <c r="CC89">
        <v>469499.80462830298</v>
      </c>
      <c r="CD89" s="8" t="b">
        <f>IF(ISNUMBER(VLOOKUP(A89,profiles_2018!A:A,1,FALSE)),TRUE,FALSE)</f>
        <v>1</v>
      </c>
      <c r="CE89" t="str">
        <f>INDEX('C5 - Emissions methodology 2021'!$A$2:$I$5911,MATCH($A89,'C5 - Emissions methodology 2021'!$A$2:$A$5911,0),MATCH(CE$1,'C5 - Emissions methodology 2021'!$A$1:$I$1,0))</f>
        <v>Manufacturing</v>
      </c>
    </row>
    <row r="90" spans="1:83" x14ac:dyDescent="0.25">
      <c r="A90">
        <v>68423</v>
      </c>
      <c r="B90" t="s">
        <v>753</v>
      </c>
      <c r="C90" t="s">
        <v>92</v>
      </c>
      <c r="D90">
        <v>2020</v>
      </c>
      <c r="E90" t="s">
        <v>28</v>
      </c>
      <c r="F90" t="s">
        <v>23</v>
      </c>
      <c r="G90">
        <v>2017</v>
      </c>
      <c r="H90">
        <v>20506</v>
      </c>
      <c r="I90">
        <v>100</v>
      </c>
      <c r="J90">
        <v>2023</v>
      </c>
      <c r="K90">
        <v>27</v>
      </c>
      <c r="L90">
        <v>14969.38</v>
      </c>
      <c r="M90">
        <v>2020</v>
      </c>
      <c r="N90">
        <v>16467</v>
      </c>
      <c r="O90">
        <v>72.950644978344201</v>
      </c>
      <c r="P90" t="s">
        <v>45</v>
      </c>
      <c r="Q90">
        <v>2.91683131889268</v>
      </c>
      <c r="R90">
        <v>1</v>
      </c>
      <c r="S90" t="s">
        <v>25</v>
      </c>
      <c r="T90">
        <v>-1.11368485725649E-2</v>
      </c>
      <c r="AV90">
        <v>20506</v>
      </c>
      <c r="AW90">
        <v>19159.666666666599</v>
      </c>
      <c r="AX90">
        <v>17813.333333333299</v>
      </c>
      <c r="AY90">
        <v>16467</v>
      </c>
      <c r="AZ90">
        <v>15967.7933333333</v>
      </c>
      <c r="BA90">
        <v>15468.586666666601</v>
      </c>
      <c r="BB90">
        <v>14969.38</v>
      </c>
      <c r="BC90">
        <v>14802.668281714799</v>
      </c>
      <c r="BD90">
        <v>14637.8132065914</v>
      </c>
      <c r="BE90">
        <v>14474.7940974761</v>
      </c>
      <c r="BF90">
        <v>14313.5905074935</v>
      </c>
      <c r="BG90">
        <v>14154.182217481801</v>
      </c>
      <c r="BH90">
        <v>13996.549233457201</v>
      </c>
      <c r="BI90">
        <v>13840.6717841057</v>
      </c>
      <c r="BJ90">
        <v>13686.530318303599</v>
      </c>
      <c r="BK90">
        <v>13534.105502664799</v>
      </c>
      <c r="BL90">
        <v>13383.378219116499</v>
      </c>
      <c r="BM90">
        <v>13234.3295625009</v>
      </c>
      <c r="BN90">
        <v>13086.9408382039</v>
      </c>
      <c r="BO90">
        <v>12941.193559810699</v>
      </c>
      <c r="BP90">
        <v>12797.0694467868</v>
      </c>
      <c r="BQ90">
        <v>12654.550422185301</v>
      </c>
      <c r="BR90">
        <v>12513.618610379601</v>
      </c>
      <c r="BS90">
        <v>12374.256334821001</v>
      </c>
      <c r="BT90">
        <v>12236.446115822</v>
      </c>
      <c r="BU90">
        <v>12100.1706683637</v>
      </c>
      <c r="BV90">
        <v>11965.4128999279</v>
      </c>
      <c r="BW90">
        <v>11832.155908353199</v>
      </c>
      <c r="BX90">
        <v>11700.382979714899</v>
      </c>
      <c r="BY90">
        <v>11570.077586228799</v>
      </c>
      <c r="BZ90">
        <v>11441.2233841782</v>
      </c>
      <c r="CA90">
        <v>11313.8042118637</v>
      </c>
      <c r="CB90">
        <v>11187.8040875765</v>
      </c>
      <c r="CC90">
        <v>11063.207207593599</v>
      </c>
      <c r="CD90" s="8" t="b">
        <f>IF(ISNUMBER(VLOOKUP(A90,profiles_2018!A:A,1,FALSE)),TRUE,FALSE)</f>
        <v>0</v>
      </c>
      <c r="CE90" t="str">
        <f>INDEX('C5 - Emissions methodology 2021'!$A$2:$I$5911,MATCH($A90,'C5 - Emissions methodology 2021'!$A$2:$A$5911,0),MATCH(CE$1,'C5 - Emissions methodology 2021'!$A$1:$I$1,0))</f>
        <v>Services</v>
      </c>
    </row>
    <row r="91" spans="1:83" x14ac:dyDescent="0.25">
      <c r="A91">
        <v>1408</v>
      </c>
      <c r="B91" t="s">
        <v>754</v>
      </c>
      <c r="C91" t="s">
        <v>755</v>
      </c>
      <c r="D91">
        <v>2020</v>
      </c>
      <c r="E91" t="s">
        <v>44</v>
      </c>
      <c r="F91" t="s">
        <v>33</v>
      </c>
      <c r="G91">
        <v>2017</v>
      </c>
      <c r="H91">
        <v>30970.94</v>
      </c>
      <c r="I91">
        <v>100</v>
      </c>
      <c r="J91">
        <v>2021</v>
      </c>
      <c r="K91">
        <v>48.98</v>
      </c>
      <c r="L91">
        <v>15801.373588</v>
      </c>
      <c r="M91">
        <v>2020</v>
      </c>
      <c r="N91">
        <v>15801.37</v>
      </c>
      <c r="O91">
        <v>100.000023652621</v>
      </c>
      <c r="P91" t="s">
        <v>691</v>
      </c>
      <c r="Q91">
        <v>2.80565675563059</v>
      </c>
      <c r="R91">
        <v>1</v>
      </c>
      <c r="S91" t="s">
        <v>25</v>
      </c>
      <c r="T91">
        <v>-1.11368485725649E-2</v>
      </c>
      <c r="AV91">
        <v>30970.94</v>
      </c>
      <c r="AW91">
        <v>25914.416666666599</v>
      </c>
      <c r="AX91">
        <v>20857.893333333301</v>
      </c>
      <c r="AY91">
        <v>15801.37</v>
      </c>
      <c r="AZ91">
        <v>15801.373588</v>
      </c>
      <c r="BA91">
        <v>15625.3960831119</v>
      </c>
      <c r="BB91">
        <v>15451.3784130479</v>
      </c>
      <c r="BC91">
        <v>15279.2987514244</v>
      </c>
      <c r="BD91">
        <v>15109.1355149348</v>
      </c>
      <c r="BE91">
        <v>14940.8673606426</v>
      </c>
      <c r="BF91">
        <v>14774.473183304301</v>
      </c>
      <c r="BG91">
        <v>14609.932112722499</v>
      </c>
      <c r="BH91">
        <v>14447.2235111276</v>
      </c>
      <c r="BI91">
        <v>14286.3269705902</v>
      </c>
      <c r="BJ91">
        <v>14127.2223104606</v>
      </c>
      <c r="BK91">
        <v>13969.889574838</v>
      </c>
      <c r="BL91">
        <v>13814.309030067599</v>
      </c>
      <c r="BM91">
        <v>13660.461162265099</v>
      </c>
      <c r="BN91">
        <v>13508.326674869601</v>
      </c>
      <c r="BO91">
        <v>13357.8864862228</v>
      </c>
      <c r="BP91">
        <v>13209.1217271762</v>
      </c>
      <c r="BQ91">
        <v>13062.013738724099</v>
      </c>
      <c r="BR91">
        <v>12916.544069663199</v>
      </c>
      <c r="BS91">
        <v>12772.6944742785</v>
      </c>
      <c r="BT91">
        <v>12630.446910054799</v>
      </c>
      <c r="BU91">
        <v>12489.783535413701</v>
      </c>
      <c r="BV91">
        <v>12350.686707475699</v>
      </c>
      <c r="BW91">
        <v>12213.138979847299</v>
      </c>
      <c r="BX91">
        <v>12077.1231004331</v>
      </c>
      <c r="BY91">
        <v>11942.622009271299</v>
      </c>
      <c r="BZ91">
        <v>11809.6188363947</v>
      </c>
      <c r="CA91">
        <v>11678.096899714001</v>
      </c>
      <c r="CB91">
        <v>11548.0397029262</v>
      </c>
      <c r="CC91">
        <v>11419.430933444701</v>
      </c>
      <c r="CD91" s="8" t="b">
        <f>IF(ISNUMBER(VLOOKUP(A91,profiles_2018!A:A,1,FALSE)),TRUE,FALSE)</f>
        <v>0</v>
      </c>
      <c r="CE91" t="str">
        <f>INDEX('C5 - Emissions methodology 2021'!$A$2:$I$5911,MATCH($A91,'C5 - Emissions methodology 2021'!$A$2:$A$5911,0),MATCH(CE$1,'C5 - Emissions methodology 2021'!$A$1:$I$1,0))</f>
        <v>Services</v>
      </c>
    </row>
    <row r="92" spans="1:83" x14ac:dyDescent="0.25">
      <c r="A92">
        <v>1405</v>
      </c>
      <c r="B92" t="s">
        <v>756</v>
      </c>
      <c r="C92" t="s">
        <v>43</v>
      </c>
      <c r="D92">
        <v>2019</v>
      </c>
      <c r="E92" t="s">
        <v>28</v>
      </c>
      <c r="F92" t="s">
        <v>23</v>
      </c>
      <c r="G92">
        <v>2018</v>
      </c>
      <c r="H92">
        <v>66069.399999999994</v>
      </c>
      <c r="I92">
        <v>100</v>
      </c>
      <c r="J92">
        <v>2030</v>
      </c>
      <c r="K92">
        <v>30</v>
      </c>
      <c r="L92">
        <v>46248.58</v>
      </c>
      <c r="M92">
        <v>2020</v>
      </c>
      <c r="N92">
        <v>60500.800000000003</v>
      </c>
      <c r="O92">
        <v>28.0947004210724</v>
      </c>
      <c r="P92" t="s">
        <v>24</v>
      </c>
      <c r="Q92">
        <v>2.9502505093790199</v>
      </c>
      <c r="R92">
        <v>1</v>
      </c>
      <c r="S92" t="s">
        <v>25</v>
      </c>
      <c r="T92">
        <v>-1.11368485725649E-2</v>
      </c>
      <c r="AW92">
        <v>66069.399999999994</v>
      </c>
      <c r="AX92">
        <v>63285.1</v>
      </c>
      <c r="AY92">
        <v>60500.800000000003</v>
      </c>
      <c r="AZ92">
        <v>59075.578000000001</v>
      </c>
      <c r="BA92">
        <v>57650.356</v>
      </c>
      <c r="BB92">
        <v>56225.133999999998</v>
      </c>
      <c r="BC92">
        <v>54799.911999999997</v>
      </c>
      <c r="BD92">
        <v>53374.69</v>
      </c>
      <c r="BE92">
        <v>51949.468000000001</v>
      </c>
      <c r="BF92">
        <v>50524.245999999999</v>
      </c>
      <c r="BG92">
        <v>49099.023999999998</v>
      </c>
      <c r="BH92">
        <v>47673.802000000003</v>
      </c>
      <c r="BI92">
        <v>46248.58</v>
      </c>
      <c r="BJ92">
        <v>45733.516567843799</v>
      </c>
      <c r="BK92">
        <v>45224.1893191368</v>
      </c>
      <c r="BL92">
        <v>44720.5343708726</v>
      </c>
      <c r="BM92">
        <v>44222.488551499999</v>
      </c>
      <c r="BN92">
        <v>43729.989393000003</v>
      </c>
      <c r="BO92">
        <v>43242.975123050302</v>
      </c>
      <c r="BP92">
        <v>42761.384657277697</v>
      </c>
      <c r="BQ92">
        <v>42285.157591596297</v>
      </c>
      <c r="BR92">
        <v>41814.234194631703</v>
      </c>
      <c r="BS92">
        <v>41348.555400228302</v>
      </c>
      <c r="BT92">
        <v>40888.062800041698</v>
      </c>
      <c r="BU92">
        <v>40432.698636212102</v>
      </c>
      <c r="BV92">
        <v>39982.405794120401</v>
      </c>
      <c r="BW92">
        <v>39537.1277952245</v>
      </c>
      <c r="BX92">
        <v>39096.808789974901</v>
      </c>
      <c r="BY92">
        <v>38661.393550810397</v>
      </c>
      <c r="BZ92">
        <v>38230.827465230701</v>
      </c>
      <c r="CA92">
        <v>37805.056528946603</v>
      </c>
      <c r="CB92">
        <v>37384.027339106397</v>
      </c>
      <c r="CC92">
        <v>36967.687087598199</v>
      </c>
      <c r="CD92" s="8" t="b">
        <f>IF(ISNUMBER(VLOOKUP(A92,profiles_2018!A:A,1,FALSE)),TRUE,FALSE)</f>
        <v>0</v>
      </c>
      <c r="CE92" t="str">
        <f>INDEX('C5 - Emissions methodology 2021'!$A$2:$I$5911,MATCH($A92,'C5 - Emissions methodology 2021'!$A$2:$A$5911,0),MATCH(CE$1,'C5 - Emissions methodology 2021'!$A$1:$I$1,0))</f>
        <v>Services</v>
      </c>
    </row>
    <row r="93" spans="1:83" x14ac:dyDescent="0.25">
      <c r="A93">
        <v>849258</v>
      </c>
      <c r="B93" t="s">
        <v>757</v>
      </c>
      <c r="C93" t="s">
        <v>758</v>
      </c>
      <c r="D93">
        <v>2019</v>
      </c>
      <c r="E93" t="s">
        <v>44</v>
      </c>
      <c r="F93" t="s">
        <v>33</v>
      </c>
      <c r="G93">
        <v>2019</v>
      </c>
      <c r="H93">
        <v>8045.68</v>
      </c>
      <c r="I93">
        <v>100</v>
      </c>
      <c r="J93">
        <v>2021</v>
      </c>
      <c r="K93">
        <v>5</v>
      </c>
      <c r="L93">
        <v>7643.3959999999997</v>
      </c>
      <c r="M93">
        <v>2020</v>
      </c>
      <c r="N93">
        <v>4902.49</v>
      </c>
      <c r="O93">
        <v>781.33607103439397</v>
      </c>
      <c r="P93" t="s">
        <v>24</v>
      </c>
      <c r="Q93">
        <v>2.3658544631045899</v>
      </c>
      <c r="R93">
        <v>1</v>
      </c>
      <c r="S93" t="s">
        <v>25</v>
      </c>
      <c r="T93">
        <v>-1.11368485725649E-2</v>
      </c>
      <c r="AX93">
        <v>8045.68</v>
      </c>
      <c r="AY93">
        <v>4902.49</v>
      </c>
      <c r="AZ93">
        <v>7643.3959999999997</v>
      </c>
      <c r="BA93">
        <v>7558.2726561678501</v>
      </c>
      <c r="BB93">
        <v>7474.0973181259496</v>
      </c>
      <c r="BC93">
        <v>7390.8594280773696</v>
      </c>
      <c r="BD93">
        <v>7308.5485458057501</v>
      </c>
      <c r="BE93">
        <v>7227.1543473658803</v>
      </c>
      <c r="BF93">
        <v>7146.6666237887102</v>
      </c>
      <c r="BG93">
        <v>7067.0752798009698</v>
      </c>
      <c r="BH93">
        <v>6988.3703325589104</v>
      </c>
      <c r="BI93">
        <v>6910.5419103962004</v>
      </c>
      <c r="BJ93">
        <v>6833.5802515857504</v>
      </c>
      <c r="BK93">
        <v>6757.4757031153704</v>
      </c>
      <c r="BL93">
        <v>6682.2187194769804</v>
      </c>
      <c r="BM93">
        <v>6607.7998614694097</v>
      </c>
      <c r="BN93">
        <v>6534.2097950144098</v>
      </c>
      <c r="BO93">
        <v>6461.4392899859604</v>
      </c>
      <c r="BP93">
        <v>6389.4792190525704</v>
      </c>
      <c r="BQ93">
        <v>6318.3205565324297</v>
      </c>
      <c r="BR93">
        <v>6247.9543772614097</v>
      </c>
      <c r="BS93">
        <v>6178.3718554735497</v>
      </c>
      <c r="BT93">
        <v>6109.5642636941402</v>
      </c>
      <c r="BU93">
        <v>6041.5229716450303</v>
      </c>
      <c r="BV93">
        <v>5974.2394451621503</v>
      </c>
      <c r="BW93">
        <v>5907.7052451251302</v>
      </c>
      <c r="BX93">
        <v>5841.9120263988298</v>
      </c>
      <c r="BY93">
        <v>5776.8515367865803</v>
      </c>
      <c r="BZ93">
        <v>5712.5156159951903</v>
      </c>
      <c r="CA93">
        <v>5648.8961946114396</v>
      </c>
      <c r="CB93">
        <v>5585.9852930899197</v>
      </c>
      <c r="CC93">
        <v>5523.7750207522004</v>
      </c>
      <c r="CD93" s="8" t="b">
        <f>IF(ISNUMBER(VLOOKUP(A93,profiles_2018!A:A,1,FALSE)),TRUE,FALSE)</f>
        <v>0</v>
      </c>
      <c r="CE93" t="str">
        <f>INDEX('C5 - Emissions methodology 2021'!$A$2:$I$5911,MATCH($A93,'C5 - Emissions methodology 2021'!$A$2:$A$5911,0),MATCH(CE$1,'C5 - Emissions methodology 2021'!$A$1:$I$1,0))</f>
        <v>Services</v>
      </c>
    </row>
    <row r="94" spans="1:83" x14ac:dyDescent="0.25">
      <c r="A94">
        <v>1417</v>
      </c>
      <c r="B94" t="s">
        <v>112</v>
      </c>
      <c r="C94" t="s">
        <v>56</v>
      </c>
      <c r="D94">
        <v>2021</v>
      </c>
      <c r="E94" t="s">
        <v>28</v>
      </c>
      <c r="F94" t="s">
        <v>23</v>
      </c>
      <c r="G94">
        <v>2019</v>
      </c>
      <c r="H94">
        <v>136129</v>
      </c>
      <c r="I94">
        <v>100</v>
      </c>
      <c r="J94">
        <v>2030</v>
      </c>
      <c r="K94">
        <v>30</v>
      </c>
      <c r="L94">
        <v>95290.3</v>
      </c>
      <c r="M94">
        <v>2020</v>
      </c>
      <c r="N94">
        <v>94282</v>
      </c>
      <c r="O94">
        <v>102.46898162772101</v>
      </c>
      <c r="P94" t="s">
        <v>24</v>
      </c>
      <c r="Q94">
        <v>2.95025751533902</v>
      </c>
      <c r="R94">
        <v>1</v>
      </c>
      <c r="S94" t="s">
        <v>25</v>
      </c>
      <c r="T94">
        <v>-1.11368485725649E-2</v>
      </c>
      <c r="AX94">
        <v>136129</v>
      </c>
      <c r="AY94">
        <v>94282</v>
      </c>
      <c r="AZ94">
        <v>94382.83</v>
      </c>
      <c r="BA94">
        <v>94483.66</v>
      </c>
      <c r="BB94">
        <v>94584.49</v>
      </c>
      <c r="BC94">
        <v>94685.32</v>
      </c>
      <c r="BD94">
        <v>94786.15</v>
      </c>
      <c r="BE94">
        <v>94886.98</v>
      </c>
      <c r="BF94">
        <v>94987.81</v>
      </c>
      <c r="BG94">
        <v>95088.639999999898</v>
      </c>
      <c r="BH94">
        <v>95189.47</v>
      </c>
      <c r="BI94">
        <v>95290.3</v>
      </c>
      <c r="BJ94">
        <v>94229.066358465701</v>
      </c>
      <c r="BK94">
        <v>93179.651515297301</v>
      </c>
      <c r="BL94">
        <v>92141.923846327001</v>
      </c>
      <c r="BM94">
        <v>91115.7531932657</v>
      </c>
      <c r="BN94">
        <v>90101.010847377096</v>
      </c>
      <c r="BO94">
        <v>89097.569533334798</v>
      </c>
      <c r="BP94">
        <v>88105.303393258495</v>
      </c>
      <c r="BQ94">
        <v>87124.087970927896</v>
      </c>
      <c r="BR94">
        <v>86153.8001961728</v>
      </c>
      <c r="BS94">
        <v>85194.318369436995</v>
      </c>
      <c r="BT94">
        <v>84245.5221465137</v>
      </c>
      <c r="BU94">
        <v>83307.292523451295</v>
      </c>
      <c r="BV94">
        <v>82379.511821627297</v>
      </c>
      <c r="BW94">
        <v>81462.063672988006</v>
      </c>
      <c r="BX94">
        <v>80554.8330054533</v>
      </c>
      <c r="BY94">
        <v>79657.706028483299</v>
      </c>
      <c r="BZ94">
        <v>78770.570218806199</v>
      </c>
      <c r="CA94">
        <v>77893.314306304703</v>
      </c>
      <c r="CB94">
        <v>77025.828260060196</v>
      </c>
      <c r="CC94">
        <v>76168.003274551505</v>
      </c>
      <c r="CD94" s="8" t="b">
        <f>IF(ISNUMBER(VLOOKUP(A94,profiles_2018!A:A,1,FALSE)),TRUE,FALSE)</f>
        <v>1</v>
      </c>
      <c r="CE94" t="str">
        <f>INDEX('C5 - Emissions methodology 2021'!$A$2:$I$5911,MATCH($A94,'C5 - Emissions methodology 2021'!$A$2:$A$5911,0),MATCH(CE$1,'C5 - Emissions methodology 2021'!$A$1:$I$1,0))</f>
        <v>Services</v>
      </c>
    </row>
    <row r="95" spans="1:83" x14ac:dyDescent="0.25">
      <c r="A95">
        <v>1470</v>
      </c>
      <c r="B95" t="s">
        <v>113</v>
      </c>
      <c r="C95" t="s">
        <v>56</v>
      </c>
      <c r="D95">
        <v>2020</v>
      </c>
      <c r="E95" t="s">
        <v>28</v>
      </c>
      <c r="F95" t="s">
        <v>23</v>
      </c>
      <c r="G95">
        <v>2016</v>
      </c>
      <c r="H95">
        <v>138753</v>
      </c>
      <c r="I95">
        <v>100</v>
      </c>
      <c r="J95">
        <v>2025</v>
      </c>
      <c r="K95">
        <v>25</v>
      </c>
      <c r="L95">
        <v>104064.75</v>
      </c>
      <c r="M95">
        <v>2020</v>
      </c>
      <c r="N95">
        <v>111065</v>
      </c>
      <c r="O95">
        <v>79.819535433468104</v>
      </c>
      <c r="P95" t="s">
        <v>24</v>
      </c>
      <c r="Q95">
        <v>2.8978187533487798</v>
      </c>
      <c r="R95">
        <v>1</v>
      </c>
      <c r="S95" t="s">
        <v>25</v>
      </c>
      <c r="T95">
        <v>-1.11368485725649E-2</v>
      </c>
      <c r="AU95">
        <v>138753</v>
      </c>
      <c r="AV95">
        <v>131831</v>
      </c>
      <c r="AW95">
        <v>124909</v>
      </c>
      <c r="AX95">
        <v>117987</v>
      </c>
      <c r="AY95">
        <v>111065</v>
      </c>
      <c r="AZ95">
        <v>109664.95</v>
      </c>
      <c r="BA95">
        <v>108264.9</v>
      </c>
      <c r="BB95">
        <v>106864.85</v>
      </c>
      <c r="BC95">
        <v>105464.8</v>
      </c>
      <c r="BD95">
        <v>104064.75</v>
      </c>
      <c r="BE95">
        <v>102905.796637508</v>
      </c>
      <c r="BF95">
        <v>101759.750363117</v>
      </c>
      <c r="BG95">
        <v>100626.467432541</v>
      </c>
      <c r="BH95">
        <v>99505.805702352707</v>
      </c>
      <c r="BI95">
        <v>98397.624612154497</v>
      </c>
      <c r="BJ95">
        <v>97301.785166948801</v>
      </c>
      <c r="BK95">
        <v>96218.149919704301</v>
      </c>
      <c r="BL95">
        <v>95146.582954116195</v>
      </c>
      <c r="BM95">
        <v>94086.949867559204</v>
      </c>
      <c r="BN95">
        <v>93039.117754229694</v>
      </c>
      <c r="BO95">
        <v>92002.955188475797</v>
      </c>
      <c r="BP95">
        <v>90978.332208313295</v>
      </c>
      <c r="BQ95">
        <v>89965.120299124799</v>
      </c>
      <c r="BR95">
        <v>88963.192377540894</v>
      </c>
      <c r="BS95">
        <v>87972.422775500207</v>
      </c>
      <c r="BT95">
        <v>86992.687224487803</v>
      </c>
      <c r="BU95">
        <v>86023.862839948197</v>
      </c>
      <c r="BV95">
        <v>85065.828105872599</v>
      </c>
      <c r="BW95">
        <v>84118.462859557694</v>
      </c>
      <c r="BX95">
        <v>83181.648276533801</v>
      </c>
      <c r="BY95">
        <v>82255.266855661699</v>
      </c>
      <c r="BZ95">
        <v>81339.202404394295</v>
      </c>
      <c r="CA95">
        <v>80433.340024203397</v>
      </c>
      <c r="CB95">
        <v>79537.566096168201</v>
      </c>
      <c r="CC95">
        <v>78651.768266724801</v>
      </c>
      <c r="CD95" s="8" t="b">
        <f>IF(ISNUMBER(VLOOKUP(A95,profiles_2018!A:A,1,FALSE)),TRUE,FALSE)</f>
        <v>1</v>
      </c>
      <c r="CE95" t="str">
        <f>INDEX('C5 - Emissions methodology 2021'!$A$2:$I$5911,MATCH($A95,'C5 - Emissions methodology 2021'!$A$2:$A$5911,0),MATCH(CE$1,'C5 - Emissions methodology 2021'!$A$1:$I$1,0))</f>
        <v>Services</v>
      </c>
    </row>
    <row r="96" spans="1:83" x14ac:dyDescent="0.25">
      <c r="A96">
        <v>1458</v>
      </c>
      <c r="B96" t="s">
        <v>759</v>
      </c>
      <c r="C96" t="s">
        <v>76</v>
      </c>
      <c r="D96">
        <v>2011</v>
      </c>
      <c r="E96" t="s">
        <v>117</v>
      </c>
      <c r="F96" t="s">
        <v>54</v>
      </c>
      <c r="G96">
        <v>2010</v>
      </c>
      <c r="H96">
        <v>12369</v>
      </c>
      <c r="I96">
        <v>100</v>
      </c>
      <c r="J96">
        <v>2025</v>
      </c>
      <c r="K96">
        <v>11.3</v>
      </c>
      <c r="L96">
        <v>10971.303</v>
      </c>
      <c r="M96">
        <v>2020</v>
      </c>
      <c r="N96">
        <v>5549</v>
      </c>
      <c r="O96">
        <v>487.94552753565301</v>
      </c>
      <c r="P96" t="s">
        <v>691</v>
      </c>
      <c r="Q96">
        <v>3.1008061149487798</v>
      </c>
      <c r="R96">
        <v>1</v>
      </c>
      <c r="S96" t="s">
        <v>25</v>
      </c>
      <c r="T96">
        <v>-1.11368485725649E-2</v>
      </c>
      <c r="AO96">
        <v>12369</v>
      </c>
      <c r="AP96">
        <v>11687</v>
      </c>
      <c r="AQ96">
        <v>11005</v>
      </c>
      <c r="AR96">
        <v>10323</v>
      </c>
      <c r="AS96">
        <v>9641</v>
      </c>
      <c r="AT96">
        <v>8959</v>
      </c>
      <c r="AU96">
        <v>8277</v>
      </c>
      <c r="AV96">
        <v>7595</v>
      </c>
      <c r="AW96">
        <v>6913</v>
      </c>
      <c r="AX96">
        <v>6231</v>
      </c>
      <c r="AY96">
        <v>5549</v>
      </c>
      <c r="AZ96">
        <v>6633.4606000000003</v>
      </c>
      <c r="BA96">
        <v>7717.9211999999998</v>
      </c>
      <c r="BB96">
        <v>8802.3817999999992</v>
      </c>
      <c r="BC96">
        <v>9886.8423999999995</v>
      </c>
      <c r="BD96">
        <v>10971.303</v>
      </c>
      <c r="BE96">
        <v>10849.117259845199</v>
      </c>
      <c r="BF96">
        <v>10728.2922837763</v>
      </c>
      <c r="BG96">
        <v>10608.8129171697</v>
      </c>
      <c r="BH96">
        <v>10490.6641741765</v>
      </c>
      <c r="BI96">
        <v>10373.831235843099</v>
      </c>
      <c r="BJ96">
        <v>10258.299448252101</v>
      </c>
      <c r="BK96">
        <v>10144.0543206849</v>
      </c>
      <c r="BL96">
        <v>10031.081523803599</v>
      </c>
      <c r="BM96">
        <v>9919.3668878539702</v>
      </c>
      <c r="BN96">
        <v>9808.8964008882303</v>
      </c>
      <c r="BO96">
        <v>9699.6562070075597</v>
      </c>
      <c r="BP96">
        <v>9591.6326046241793</v>
      </c>
      <c r="BQ96">
        <v>9484.8120447427991</v>
      </c>
      <c r="BR96">
        <v>9379.1811292612601</v>
      </c>
      <c r="BS96">
        <v>9274.7266092900209</v>
      </c>
      <c r="BT96">
        <v>9171.4353834904196</v>
      </c>
      <c r="BU96">
        <v>9069.2944964314192</v>
      </c>
      <c r="BV96">
        <v>8968.2911369646699</v>
      </c>
      <c r="BW96">
        <v>8868.4126366176206</v>
      </c>
      <c r="BX96">
        <v>8769.6464680045901</v>
      </c>
      <c r="BY96">
        <v>8671.9802432554898</v>
      </c>
      <c r="BZ96">
        <v>8575.4017124620805</v>
      </c>
      <c r="CA96">
        <v>8479.8987621414708</v>
      </c>
      <c r="CB96">
        <v>8385.4594137168206</v>
      </c>
      <c r="CC96">
        <v>8292.0718220148701</v>
      </c>
      <c r="CD96" s="8" t="b">
        <f>IF(ISNUMBER(VLOOKUP(A96,profiles_2018!A:A,1,FALSE)),TRUE,FALSE)</f>
        <v>0</v>
      </c>
      <c r="CE96" t="str">
        <f>INDEX('C5 - Emissions methodology 2021'!$A$2:$I$5911,MATCH($A96,'C5 - Emissions methodology 2021'!$A$2:$A$5911,0),MATCH(CE$1,'C5 - Emissions methodology 2021'!$A$1:$I$1,0))</f>
        <v>Services</v>
      </c>
    </row>
    <row r="97" spans="1:83" x14ac:dyDescent="0.25">
      <c r="A97">
        <v>1502</v>
      </c>
      <c r="B97" t="s">
        <v>114</v>
      </c>
      <c r="C97" t="s">
        <v>21</v>
      </c>
      <c r="D97">
        <v>2018</v>
      </c>
      <c r="E97" t="s">
        <v>690</v>
      </c>
      <c r="F97" t="s">
        <v>23</v>
      </c>
      <c r="G97">
        <v>2018</v>
      </c>
      <c r="H97">
        <v>286599</v>
      </c>
      <c r="I97">
        <v>100</v>
      </c>
      <c r="J97">
        <v>2021</v>
      </c>
      <c r="K97">
        <v>80</v>
      </c>
      <c r="L97">
        <v>57319.799999999901</v>
      </c>
      <c r="M97">
        <v>2020</v>
      </c>
      <c r="N97">
        <v>83072</v>
      </c>
      <c r="O97">
        <v>88.768627943572696</v>
      </c>
      <c r="P97" t="s">
        <v>24</v>
      </c>
      <c r="Q97">
        <v>3.4458823184365901</v>
      </c>
      <c r="R97">
        <v>1</v>
      </c>
      <c r="S97" t="s">
        <v>25</v>
      </c>
      <c r="T97">
        <v>-1.11368485725649E-2</v>
      </c>
      <c r="AW97">
        <v>286599</v>
      </c>
      <c r="AX97">
        <v>184835.5</v>
      </c>
      <c r="AY97">
        <v>83072</v>
      </c>
      <c r="AZ97">
        <v>57319.799999999901</v>
      </c>
      <c r="BA97">
        <v>56681.438067190204</v>
      </c>
      <c r="BB97">
        <v>56050.185474560698</v>
      </c>
      <c r="BC97">
        <v>55425.963046466401</v>
      </c>
      <c r="BD97">
        <v>54808.692489029301</v>
      </c>
      <c r="BE97">
        <v>54198.296380318701</v>
      </c>
      <c r="BF97">
        <v>53594.698160640102</v>
      </c>
      <c r="BG97">
        <v>52997.822122932703</v>
      </c>
      <c r="BH97">
        <v>52407.593403273902</v>
      </c>
      <c r="BI97">
        <v>51823.937971489097</v>
      </c>
      <c r="BJ97">
        <v>51246.782621866601</v>
      </c>
      <c r="BK97">
        <v>50676.054963975701</v>
      </c>
      <c r="BL97">
        <v>50111.683413586899</v>
      </c>
      <c r="BM97">
        <v>49553.597183693499</v>
      </c>
      <c r="BN97">
        <v>49001.726275632798</v>
      </c>
      <c r="BO97">
        <v>48456.001470306801</v>
      </c>
      <c r="BP97">
        <v>47916.354319500097</v>
      </c>
      <c r="BQ97">
        <v>47382.717137294399</v>
      </c>
      <c r="BR97">
        <v>46855.022991579703</v>
      </c>
      <c r="BS97">
        <v>46333.205695658398</v>
      </c>
      <c r="BT97">
        <v>45817.199799944399</v>
      </c>
      <c r="BU97">
        <v>45306.9405837534</v>
      </c>
      <c r="BV97">
        <v>44802.364047185998</v>
      </c>
      <c r="BW97">
        <v>44303.406903099502</v>
      </c>
      <c r="BX97">
        <v>43810.006569170997</v>
      </c>
      <c r="BY97">
        <v>43322.101160047103</v>
      </c>
      <c r="BZ97">
        <v>42839.629479582298</v>
      </c>
      <c r="CA97">
        <v>42362.531013163403</v>
      </c>
      <c r="CB97">
        <v>41890.745920119203</v>
      </c>
      <c r="CC97">
        <v>41424.215026215003</v>
      </c>
      <c r="CD97" s="8" t="b">
        <f>IF(ISNUMBER(VLOOKUP(A97,profiles_2018!A:A,1,FALSE)),TRUE,FALSE)</f>
        <v>1</v>
      </c>
      <c r="CE97" t="str">
        <f>INDEX('C5 - Emissions methodology 2021'!$A$2:$I$5911,MATCH($A97,'C5 - Emissions methodology 2021'!$A$2:$A$5911,0),MATCH(CE$1,'C5 - Emissions methodology 2021'!$A$1:$I$1,0))</f>
        <v>Services</v>
      </c>
    </row>
    <row r="98" spans="1:83" x14ac:dyDescent="0.25">
      <c r="A98">
        <v>38359</v>
      </c>
      <c r="B98" t="s">
        <v>760</v>
      </c>
      <c r="C98" t="s">
        <v>92</v>
      </c>
      <c r="D98">
        <v>2019</v>
      </c>
      <c r="E98" t="s">
        <v>690</v>
      </c>
      <c r="F98" t="s">
        <v>23</v>
      </c>
      <c r="G98">
        <v>2017</v>
      </c>
      <c r="H98">
        <v>363406.67</v>
      </c>
      <c r="I98">
        <v>100</v>
      </c>
      <c r="J98">
        <v>2030</v>
      </c>
      <c r="K98">
        <v>25</v>
      </c>
      <c r="L98">
        <v>272555.0025</v>
      </c>
      <c r="M98">
        <v>2020</v>
      </c>
      <c r="N98">
        <v>386518.38</v>
      </c>
      <c r="O98">
        <v>-25.438949703372302</v>
      </c>
      <c r="P98" t="s">
        <v>24</v>
      </c>
      <c r="Q98">
        <v>2.9002802431060202</v>
      </c>
      <c r="R98">
        <v>1</v>
      </c>
      <c r="S98" t="s">
        <v>25</v>
      </c>
      <c r="T98">
        <v>-1.11368485725649E-2</v>
      </c>
      <c r="AV98">
        <v>363406.67</v>
      </c>
      <c r="AW98">
        <v>371110.57333333301</v>
      </c>
      <c r="AX98">
        <v>378814.47666666599</v>
      </c>
      <c r="AY98">
        <v>386518.38</v>
      </c>
      <c r="AZ98">
        <v>375122.04225</v>
      </c>
      <c r="BA98">
        <v>363725.70449999999</v>
      </c>
      <c r="BB98">
        <v>352329.36674999999</v>
      </c>
      <c r="BC98">
        <v>340933.02899999998</v>
      </c>
      <c r="BD98">
        <v>329536.69124999997</v>
      </c>
      <c r="BE98">
        <v>318140.35350000003</v>
      </c>
      <c r="BF98">
        <v>306744.01575000002</v>
      </c>
      <c r="BG98">
        <v>295347.67800000001</v>
      </c>
      <c r="BH98">
        <v>283951.34025000001</v>
      </c>
      <c r="BI98">
        <v>272555.0025</v>
      </c>
      <c r="BJ98">
        <v>269519.59870946198</v>
      </c>
      <c r="BK98">
        <v>266517.99975129601</v>
      </c>
      <c r="BL98">
        <v>263549.829146203</v>
      </c>
      <c r="BM98">
        <v>260614.71460767699</v>
      </c>
      <c r="BN98">
        <v>257712.28799530899</v>
      </c>
      <c r="BO98">
        <v>254842.18526861601</v>
      </c>
      <c r="BP98">
        <v>252004.04644137801</v>
      </c>
      <c r="BQ98">
        <v>249197.515536486</v>
      </c>
      <c r="BR98">
        <v>246422.24054129701</v>
      </c>
      <c r="BS98">
        <v>243677.87336347601</v>
      </c>
      <c r="BT98">
        <v>240964.069787343</v>
      </c>
      <c r="BU98">
        <v>238280.48943069199</v>
      </c>
      <c r="BV98">
        <v>235626.795702106</v>
      </c>
      <c r="BW98">
        <v>233002.65575873299</v>
      </c>
      <c r="BX98">
        <v>230407.740464542</v>
      </c>
      <c r="BY98">
        <v>227841.72434904199</v>
      </c>
      <c r="BZ98">
        <v>225304.28556645499</v>
      </c>
      <c r="CA98">
        <v>222795.10585535099</v>
      </c>
      <c r="CB98">
        <v>220313.870498731</v>
      </c>
      <c r="CC98">
        <v>217860.26828455101</v>
      </c>
      <c r="CD98" s="8" t="b">
        <f>IF(ISNUMBER(VLOOKUP(A98,profiles_2018!A:A,1,FALSE)),TRUE,FALSE)</f>
        <v>0</v>
      </c>
      <c r="CE98" t="str">
        <f>INDEX('C5 - Emissions methodology 2021'!$A$2:$I$5911,MATCH($A98,'C5 - Emissions methodology 2021'!$A$2:$A$5911,0),MATCH(CE$1,'C5 - Emissions methodology 2021'!$A$1:$I$1,0))</f>
        <v>Food, beverage &amp; agriculture</v>
      </c>
    </row>
    <row r="99" spans="1:83" x14ac:dyDescent="0.25">
      <c r="A99">
        <v>1536</v>
      </c>
      <c r="B99" t="s">
        <v>761</v>
      </c>
      <c r="C99" t="s">
        <v>56</v>
      </c>
      <c r="D99">
        <v>2020</v>
      </c>
      <c r="E99" t="s">
        <v>690</v>
      </c>
      <c r="F99" t="s">
        <v>23</v>
      </c>
      <c r="G99">
        <v>2018</v>
      </c>
      <c r="H99">
        <v>7541000</v>
      </c>
      <c r="I99">
        <v>100</v>
      </c>
      <c r="J99">
        <v>2030</v>
      </c>
      <c r="K99">
        <v>30</v>
      </c>
      <c r="L99">
        <v>5278700</v>
      </c>
      <c r="M99">
        <v>2020</v>
      </c>
      <c r="N99">
        <v>7351461</v>
      </c>
      <c r="O99">
        <v>8.3781549750254207</v>
      </c>
      <c r="P99" t="s">
        <v>45</v>
      </c>
      <c r="Q99">
        <v>2.9509980024390199</v>
      </c>
      <c r="R99">
        <v>1</v>
      </c>
      <c r="S99" t="s">
        <v>25</v>
      </c>
      <c r="T99">
        <v>-1.11368485725649E-2</v>
      </c>
      <c r="AW99">
        <v>7541000</v>
      </c>
      <c r="AX99">
        <v>7446230.5</v>
      </c>
      <c r="AY99">
        <v>7351461</v>
      </c>
      <c r="AZ99">
        <v>7144184.9000000004</v>
      </c>
      <c r="BA99">
        <v>6936908.7999999998</v>
      </c>
      <c r="BB99">
        <v>6729632.7000000002</v>
      </c>
      <c r="BC99">
        <v>6522356.5999999996</v>
      </c>
      <c r="BD99">
        <v>6315080.5</v>
      </c>
      <c r="BE99">
        <v>6107804.4000000004</v>
      </c>
      <c r="BF99">
        <v>5900528.2999999998</v>
      </c>
      <c r="BG99">
        <v>5693252.2000000002</v>
      </c>
      <c r="BH99">
        <v>5485976.0999999996</v>
      </c>
      <c r="BI99">
        <v>5278700</v>
      </c>
      <c r="BJ99">
        <v>5219911.91744</v>
      </c>
      <c r="BK99">
        <v>5161778.5488533396</v>
      </c>
      <c r="BL99">
        <v>5104292.6027896497</v>
      </c>
      <c r="BM99">
        <v>5047446.8690023199</v>
      </c>
      <c r="BN99">
        <v>4991234.2175441701</v>
      </c>
      <c r="BO99">
        <v>4935647.5978731802</v>
      </c>
      <c r="BP99">
        <v>4880680.0379681196</v>
      </c>
      <c r="BQ99">
        <v>4826324.6434541298</v>
      </c>
      <c r="BR99">
        <v>4772574.5967379399</v>
      </c>
      <c r="BS99">
        <v>4719423.1561527997</v>
      </c>
      <c r="BT99">
        <v>4666863.65511287</v>
      </c>
      <c r="BU99">
        <v>4614889.5012770696</v>
      </c>
      <c r="BV99">
        <v>4563494.1757222302</v>
      </c>
      <c r="BW99">
        <v>4512671.2321254304</v>
      </c>
      <c r="BX99">
        <v>4462414.2959554801</v>
      </c>
      <c r="BY99">
        <v>4412717.0636733696</v>
      </c>
      <c r="BZ99">
        <v>4363573.3019416695</v>
      </c>
      <c r="CA99">
        <v>4314976.8468426596</v>
      </c>
      <c r="CB99">
        <v>4266921.6031052396</v>
      </c>
      <c r="CC99">
        <v>4219401.5433404604</v>
      </c>
      <c r="CD99" s="8" t="b">
        <f>IF(ISNUMBER(VLOOKUP(A99,profiles_2018!A:A,1,FALSE)),TRUE,FALSE)</f>
        <v>0</v>
      </c>
      <c r="CE99" t="str">
        <f>INDEX('C5 - Emissions methodology 2021'!$A$2:$I$5911,MATCH($A99,'C5 - Emissions methodology 2021'!$A$2:$A$5911,0),MATCH(CE$1,'C5 - Emissions methodology 2021'!$A$1:$I$1,0))</f>
        <v>Materials</v>
      </c>
    </row>
    <row r="100" spans="1:83" x14ac:dyDescent="0.25">
      <c r="A100">
        <v>23318</v>
      </c>
      <c r="B100" t="s">
        <v>118</v>
      </c>
      <c r="C100" t="s">
        <v>76</v>
      </c>
      <c r="D100">
        <v>2019</v>
      </c>
      <c r="E100" t="s">
        <v>117</v>
      </c>
      <c r="F100" t="s">
        <v>54</v>
      </c>
      <c r="G100">
        <v>2018</v>
      </c>
      <c r="H100">
        <v>306241</v>
      </c>
      <c r="I100">
        <v>100</v>
      </c>
      <c r="J100">
        <v>2025</v>
      </c>
      <c r="K100">
        <v>35</v>
      </c>
      <c r="L100">
        <v>199056.65</v>
      </c>
      <c r="M100">
        <v>2020</v>
      </c>
      <c r="N100">
        <v>274989</v>
      </c>
      <c r="O100">
        <v>40.816326530612201</v>
      </c>
      <c r="P100" t="s">
        <v>24</v>
      </c>
      <c r="Q100">
        <v>3.3387148780487799</v>
      </c>
      <c r="R100">
        <v>1</v>
      </c>
      <c r="S100" t="s">
        <v>25</v>
      </c>
      <c r="T100">
        <v>-1.11368485725649E-2</v>
      </c>
      <c r="AW100">
        <v>306241</v>
      </c>
      <c r="AX100">
        <v>290615</v>
      </c>
      <c r="AY100">
        <v>274989</v>
      </c>
      <c r="AZ100">
        <v>259802.53</v>
      </c>
      <c r="BA100">
        <v>244616.06</v>
      </c>
      <c r="BB100">
        <v>229429.59</v>
      </c>
      <c r="BC100">
        <v>214243.12</v>
      </c>
      <c r="BD100">
        <v>199056.65</v>
      </c>
      <c r="BE100">
        <v>196839.786231587</v>
      </c>
      <c r="BF100">
        <v>194647.61133926999</v>
      </c>
      <c r="BG100">
        <v>192479.850366773</v>
      </c>
      <c r="BH100">
        <v>190336.231419969</v>
      </c>
      <c r="BI100">
        <v>188216.485632772</v>
      </c>
      <c r="BJ100">
        <v>186120.34713341901</v>
      </c>
      <c r="BK100">
        <v>184047.553011121</v>
      </c>
      <c r="BL100">
        <v>181997.84328308501</v>
      </c>
      <c r="BM100">
        <v>179970.96086190801</v>
      </c>
      <c r="BN100">
        <v>177966.65152332999</v>
      </c>
      <c r="BO100">
        <v>175984.66387434801</v>
      </c>
      <c r="BP100">
        <v>174024.74932168599</v>
      </c>
      <c r="BQ100">
        <v>172086.66204061199</v>
      </c>
      <c r="BR100">
        <v>170170.15894410701</v>
      </c>
      <c r="BS100">
        <v>168274.99965237701</v>
      </c>
      <c r="BT100">
        <v>166400.9464627</v>
      </c>
      <c r="BU100">
        <v>164547.76431961401</v>
      </c>
      <c r="BV100">
        <v>162715.220785432</v>
      </c>
      <c r="BW100">
        <v>160903.08601109299</v>
      </c>
      <c r="BX100">
        <v>159111.132707329</v>
      </c>
      <c r="BY100">
        <v>157339.136116159</v>
      </c>
      <c r="BZ100">
        <v>155586.87398269499</v>
      </c>
      <c r="CA100">
        <v>153854.126527271</v>
      </c>
      <c r="CB100">
        <v>152140.67641787199</v>
      </c>
      <c r="CC100">
        <v>150446.30874287899</v>
      </c>
      <c r="CD100" s="8" t="b">
        <f>IF(ISNUMBER(VLOOKUP(A100,profiles_2018!A:A,1,FALSE)),TRUE,FALSE)</f>
        <v>1</v>
      </c>
      <c r="CE100" t="str">
        <f>INDEX('C5 - Emissions methodology 2021'!$A$2:$I$5911,MATCH($A100,'C5 - Emissions methodology 2021'!$A$2:$A$5911,0),MATCH(CE$1,'C5 - Emissions methodology 2021'!$A$1:$I$1,0))</f>
        <v>Food, beverage &amp; agriculture</v>
      </c>
    </row>
    <row r="101" spans="1:83" x14ac:dyDescent="0.25">
      <c r="A101">
        <v>837117</v>
      </c>
      <c r="B101" t="s">
        <v>762</v>
      </c>
      <c r="C101" t="s">
        <v>763</v>
      </c>
      <c r="D101">
        <v>2020</v>
      </c>
      <c r="E101" t="s">
        <v>49</v>
      </c>
      <c r="F101" t="s">
        <v>50</v>
      </c>
      <c r="G101">
        <v>2019</v>
      </c>
      <c r="H101">
        <v>2000</v>
      </c>
      <c r="I101">
        <v>100</v>
      </c>
      <c r="J101">
        <v>2021</v>
      </c>
      <c r="K101">
        <v>10</v>
      </c>
      <c r="L101">
        <v>1800</v>
      </c>
      <c r="M101">
        <v>2020</v>
      </c>
      <c r="N101">
        <v>1950</v>
      </c>
      <c r="O101">
        <v>875</v>
      </c>
      <c r="P101" t="s">
        <v>706</v>
      </c>
      <c r="Q101">
        <v>2.4158538585365901</v>
      </c>
      <c r="R101">
        <v>1</v>
      </c>
      <c r="S101" t="s">
        <v>25</v>
      </c>
      <c r="T101">
        <v>-1.11368485725649E-2</v>
      </c>
      <c r="AX101">
        <v>2000</v>
      </c>
      <c r="AY101">
        <v>1950</v>
      </c>
      <c r="AZ101">
        <v>1800</v>
      </c>
      <c r="BA101">
        <v>1779.9536725693799</v>
      </c>
      <c r="BB101">
        <v>1760.13059805179</v>
      </c>
      <c r="BC101">
        <v>1740.5282901133501</v>
      </c>
      <c r="BD101">
        <v>1721.14429011009</v>
      </c>
      <c r="BE101">
        <v>1701.9761667795999</v>
      </c>
      <c r="BF101">
        <v>1683.02151593606</v>
      </c>
      <c r="BG101">
        <v>1664.27796016871</v>
      </c>
      <c r="BH101">
        <v>1645.74314854366</v>
      </c>
      <c r="BI101">
        <v>1627.41475630899</v>
      </c>
      <c r="BJ101">
        <v>1609.29048460322</v>
      </c>
      <c r="BK101">
        <v>1591.36806016692</v>
      </c>
      <c r="BL101">
        <v>1573.6452350576301</v>
      </c>
      <c r="BM101">
        <v>1556.1197863678501</v>
      </c>
      <c r="BN101">
        <v>1538.7895159463001</v>
      </c>
      <c r="BO101">
        <v>1521.65225012216</v>
      </c>
      <c r="BP101">
        <v>1504.7058394324499</v>
      </c>
      <c r="BQ101">
        <v>1487.94815835243</v>
      </c>
      <c r="BR101">
        <v>1471.37710502903</v>
      </c>
      <c r="BS101">
        <v>1454.9906010171901</v>
      </c>
      <c r="BT101">
        <v>1438.7865910191499</v>
      </c>
      <c r="BU101">
        <v>1422.7630426267399</v>
      </c>
      <c r="BV101">
        <v>1406.9179460663599</v>
      </c>
      <c r="BW101">
        <v>1391.24931394699</v>
      </c>
      <c r="BX101">
        <v>1375.7551810108801</v>
      </c>
      <c r="BY101">
        <v>1360.4336038870399</v>
      </c>
      <c r="BZ101">
        <v>1345.28266084752</v>
      </c>
      <c r="CA101">
        <v>1330.3004515663699</v>
      </c>
      <c r="CB101">
        <v>1315.48509688126</v>
      </c>
      <c r="CC101">
        <v>1300.83473855783</v>
      </c>
      <c r="CD101" s="8" t="b">
        <f>IF(ISNUMBER(VLOOKUP(A101,profiles_2018!A:A,1,FALSE)),TRUE,FALSE)</f>
        <v>0</v>
      </c>
      <c r="CE101" t="str">
        <f>INDEX('C5 - Emissions methodology 2021'!$A$2:$I$5911,MATCH($A101,'C5 - Emissions methodology 2021'!$A$2:$A$5911,0),MATCH(CE$1,'C5 - Emissions methodology 2021'!$A$1:$I$1,0))</f>
        <v>Manufacturing</v>
      </c>
    </row>
    <row r="102" spans="1:83" x14ac:dyDescent="0.25">
      <c r="A102">
        <v>1516</v>
      </c>
      <c r="B102" t="s">
        <v>764</v>
      </c>
      <c r="C102" t="s">
        <v>31</v>
      </c>
      <c r="D102">
        <v>2018</v>
      </c>
      <c r="E102" t="s">
        <v>690</v>
      </c>
      <c r="F102" t="s">
        <v>23</v>
      </c>
      <c r="G102">
        <v>2018</v>
      </c>
      <c r="H102">
        <v>22537990</v>
      </c>
      <c r="I102">
        <v>97</v>
      </c>
      <c r="J102">
        <v>2030</v>
      </c>
      <c r="K102">
        <v>0</v>
      </c>
      <c r="L102">
        <v>22537990</v>
      </c>
      <c r="M102">
        <v>2020</v>
      </c>
      <c r="N102">
        <v>21575630</v>
      </c>
      <c r="O102">
        <v>0</v>
      </c>
      <c r="P102" t="s">
        <v>24</v>
      </c>
      <c r="Q102">
        <v>2.6224326024390199</v>
      </c>
      <c r="R102">
        <v>1</v>
      </c>
      <c r="S102" t="s">
        <v>25</v>
      </c>
      <c r="T102">
        <v>-1.11368485725649E-2</v>
      </c>
      <c r="AW102">
        <v>22537990</v>
      </c>
      <c r="AX102">
        <v>22056810</v>
      </c>
      <c r="AY102">
        <v>21575630</v>
      </c>
      <c r="AZ102">
        <v>21671866</v>
      </c>
      <c r="BA102">
        <v>21768102</v>
      </c>
      <c r="BB102">
        <v>21864338</v>
      </c>
      <c r="BC102">
        <v>21960574</v>
      </c>
      <c r="BD102">
        <v>22056810</v>
      </c>
      <c r="BE102">
        <v>22153046</v>
      </c>
      <c r="BF102">
        <v>22249282</v>
      </c>
      <c r="BG102">
        <v>22345518</v>
      </c>
      <c r="BH102">
        <v>22441754</v>
      </c>
      <c r="BI102">
        <v>22537990</v>
      </c>
      <c r="BJ102">
        <v>22286987.818240002</v>
      </c>
      <c r="BK102">
        <v>22038781.0097696</v>
      </c>
      <c r="BL102">
        <v>21793338.4429399</v>
      </c>
      <c r="BM102">
        <v>21550629.332810201</v>
      </c>
      <c r="BN102">
        <v>21310623.237287201</v>
      </c>
      <c r="BO102">
        <v>21073290.053306598</v>
      </c>
      <c r="BP102">
        <v>20838600.013057198</v>
      </c>
      <c r="BQ102">
        <v>20606523.680247501</v>
      </c>
      <c r="BR102">
        <v>20377031.946413599</v>
      </c>
      <c r="BS102">
        <v>20150096.027268101</v>
      </c>
      <c r="BT102">
        <v>19925687.459089801</v>
      </c>
      <c r="BU102">
        <v>19703778.0951536</v>
      </c>
      <c r="BV102">
        <v>19484340.102200501</v>
      </c>
      <c r="BW102">
        <v>19267345.9569459</v>
      </c>
      <c r="BX102">
        <v>19052768.442628201</v>
      </c>
      <c r="BY102">
        <v>18840580.6455945</v>
      </c>
      <c r="BZ102">
        <v>18630755.9519253</v>
      </c>
      <c r="CA102">
        <v>18423268.044096299</v>
      </c>
      <c r="CB102">
        <v>18218090.897677399</v>
      </c>
      <c r="CC102">
        <v>18015198.7780688</v>
      </c>
      <c r="CD102" s="8" t="b">
        <f>IF(ISNUMBER(VLOOKUP(A102,profiles_2018!A:A,1,FALSE)),TRUE,FALSE)</f>
        <v>0</v>
      </c>
      <c r="CE102" t="str">
        <f>INDEX('C5 - Emissions methodology 2021'!$A$2:$I$5911,MATCH($A102,'C5 - Emissions methodology 2021'!$A$2:$A$5911,0),MATCH(CE$1,'C5 - Emissions methodology 2021'!$A$1:$I$1,0))</f>
        <v>Materials</v>
      </c>
    </row>
    <row r="103" spans="1:83" x14ac:dyDescent="0.25">
      <c r="A103">
        <v>1592</v>
      </c>
      <c r="B103" t="s">
        <v>765</v>
      </c>
      <c r="C103" t="s">
        <v>31</v>
      </c>
      <c r="D103">
        <v>2018</v>
      </c>
      <c r="E103" t="s">
        <v>690</v>
      </c>
      <c r="F103" t="s">
        <v>23</v>
      </c>
      <c r="G103">
        <v>2017</v>
      </c>
      <c r="H103">
        <v>152405</v>
      </c>
      <c r="I103">
        <v>100</v>
      </c>
      <c r="J103">
        <v>2025</v>
      </c>
      <c r="K103">
        <v>22</v>
      </c>
      <c r="L103">
        <v>118875.9</v>
      </c>
      <c r="M103">
        <v>2020</v>
      </c>
      <c r="N103">
        <v>140698</v>
      </c>
      <c r="O103">
        <v>34.9131852898158</v>
      </c>
      <c r="P103" t="s">
        <v>24</v>
      </c>
      <c r="Q103">
        <v>2.8678201184487802</v>
      </c>
      <c r="R103">
        <v>1</v>
      </c>
      <c r="S103" t="s">
        <v>25</v>
      </c>
      <c r="T103">
        <v>-1.11368485725649E-2</v>
      </c>
      <c r="AV103">
        <v>152405</v>
      </c>
      <c r="AW103">
        <v>148502.66666666599</v>
      </c>
      <c r="AX103">
        <v>144600.33333333299</v>
      </c>
      <c r="AY103">
        <v>140698</v>
      </c>
      <c r="AZ103">
        <v>136333.57999999999</v>
      </c>
      <c r="BA103">
        <v>131969.16</v>
      </c>
      <c r="BB103">
        <v>127604.74</v>
      </c>
      <c r="BC103">
        <v>123240.32000000001</v>
      </c>
      <c r="BD103">
        <v>118875.9</v>
      </c>
      <c r="BE103">
        <v>117551.997102772</v>
      </c>
      <c r="BF103">
        <v>116242.83831163601</v>
      </c>
      <c r="BG103">
        <v>114948.259423714</v>
      </c>
      <c r="BH103">
        <v>113668.098064832</v>
      </c>
      <c r="BI103">
        <v>112402.193669153</v>
      </c>
      <c r="BJ103">
        <v>111150.387459035</v>
      </c>
      <c r="BK103">
        <v>109912.52242512201</v>
      </c>
      <c r="BL103">
        <v>108688.443306645</v>
      </c>
      <c r="BM103">
        <v>107477.99657195099</v>
      </c>
      <c r="BN103">
        <v>106281.030399247</v>
      </c>
      <c r="BO103">
        <v>105097.394657554</v>
      </c>
      <c r="BP103">
        <v>103926.940887882</v>
      </c>
      <c r="BQ103">
        <v>102769.52228460299</v>
      </c>
      <c r="BR103">
        <v>101624.993677045</v>
      </c>
      <c r="BS103">
        <v>100493.21151127599</v>
      </c>
      <c r="BT103">
        <v>99374.033832104396</v>
      </c>
      <c r="BU103">
        <v>98267.320265271293</v>
      </c>
      <c r="BV103">
        <v>97172.931999845299</v>
      </c>
      <c r="BW103">
        <v>96090.731770810802</v>
      </c>
      <c r="BX103">
        <v>95020.583841852407</v>
      </c>
      <c r="BY103">
        <v>93962.353988329007</v>
      </c>
      <c r="BZ103">
        <v>92915.909480439193</v>
      </c>
      <c r="CA103">
        <v>91881.119066573403</v>
      </c>
      <c r="CB103">
        <v>90857.852956851202</v>
      </c>
      <c r="CC103">
        <v>89845.982806842396</v>
      </c>
      <c r="CD103" s="8" t="b">
        <f>IF(ISNUMBER(VLOOKUP(A103,profiles_2018!A:A,1,FALSE)),TRUE,FALSE)</f>
        <v>0</v>
      </c>
      <c r="CE103" t="str">
        <f>INDEX('C5 - Emissions methodology 2021'!$A$2:$I$5911,MATCH($A103,'C5 - Emissions methodology 2021'!$A$2:$A$5911,0),MATCH(CE$1,'C5 - Emissions methodology 2021'!$A$1:$I$1,0))</f>
        <v>Retail</v>
      </c>
    </row>
    <row r="104" spans="1:83" x14ac:dyDescent="0.25">
      <c r="A104">
        <v>33628</v>
      </c>
      <c r="B104" t="s">
        <v>121</v>
      </c>
      <c r="C104" t="s">
        <v>27</v>
      </c>
      <c r="D104">
        <v>2010</v>
      </c>
      <c r="E104" t="s">
        <v>690</v>
      </c>
      <c r="F104" t="s">
        <v>23</v>
      </c>
      <c r="G104">
        <v>2010</v>
      </c>
      <c r="H104">
        <v>1966.23</v>
      </c>
      <c r="I104">
        <v>100</v>
      </c>
      <c r="J104">
        <v>2030</v>
      </c>
      <c r="K104">
        <v>100</v>
      </c>
      <c r="L104">
        <v>0</v>
      </c>
      <c r="M104">
        <v>2020</v>
      </c>
      <c r="N104">
        <v>4103.8</v>
      </c>
      <c r="O104">
        <v>-108.71413822391099</v>
      </c>
      <c r="P104" t="s">
        <v>24</v>
      </c>
      <c r="Q104">
        <v>3.6502440990620202</v>
      </c>
      <c r="R104">
        <v>1</v>
      </c>
      <c r="S104" t="s">
        <v>25</v>
      </c>
      <c r="T104">
        <v>-1.11368485725649E-2</v>
      </c>
      <c r="AO104">
        <v>1966.23</v>
      </c>
      <c r="AP104">
        <v>2179.9870000000001</v>
      </c>
      <c r="AQ104">
        <v>2393.7440000000001</v>
      </c>
      <c r="AR104">
        <v>2607.5010000000002</v>
      </c>
      <c r="AS104">
        <v>2821.2579999999998</v>
      </c>
      <c r="AT104">
        <v>3035.0149999999999</v>
      </c>
      <c r="AU104">
        <v>3248.7719999999999</v>
      </c>
      <c r="AV104">
        <v>3462.529</v>
      </c>
      <c r="AW104">
        <v>3676.2860000000001</v>
      </c>
      <c r="AX104">
        <v>3890.0430000000001</v>
      </c>
      <c r="AY104">
        <v>4103.8</v>
      </c>
      <c r="AZ104">
        <v>3693.42</v>
      </c>
      <c r="BA104">
        <v>3283.04</v>
      </c>
      <c r="BB104">
        <v>2872.66</v>
      </c>
      <c r="BC104">
        <v>2462.2800000000002</v>
      </c>
      <c r="BD104">
        <v>2051.9</v>
      </c>
      <c r="BE104">
        <v>1641.52</v>
      </c>
      <c r="BF104">
        <v>1231.1400000000001</v>
      </c>
      <c r="BG104">
        <v>820.75999999999897</v>
      </c>
      <c r="BH104">
        <v>410.38</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s="8" t="b">
        <f>IF(ISNUMBER(VLOOKUP(A104,profiles_2018!A:A,1,FALSE)),TRUE,FALSE)</f>
        <v>1</v>
      </c>
      <c r="CE104" t="str">
        <f>INDEX('C5 - Emissions methodology 2021'!$A$2:$I$5911,MATCH($A104,'C5 - Emissions methodology 2021'!$A$2:$A$5911,0),MATCH(CE$1,'C5 - Emissions methodology 2021'!$A$1:$I$1,0))</f>
        <v>Infrastructure</v>
      </c>
    </row>
    <row r="105" spans="1:83" x14ac:dyDescent="0.25">
      <c r="A105">
        <v>1641</v>
      </c>
      <c r="B105" t="s">
        <v>766</v>
      </c>
      <c r="C105" t="s">
        <v>31</v>
      </c>
      <c r="D105">
        <v>2019</v>
      </c>
      <c r="E105" t="s">
        <v>690</v>
      </c>
      <c r="F105" t="s">
        <v>23</v>
      </c>
      <c r="G105">
        <v>2018</v>
      </c>
      <c r="H105">
        <v>58517.64</v>
      </c>
      <c r="I105">
        <v>96</v>
      </c>
      <c r="J105">
        <v>2025</v>
      </c>
      <c r="K105">
        <v>30</v>
      </c>
      <c r="L105">
        <v>40962.347999999998</v>
      </c>
      <c r="M105">
        <v>2020</v>
      </c>
      <c r="N105">
        <v>40107.879999999997</v>
      </c>
      <c r="O105">
        <v>107.036792840921</v>
      </c>
      <c r="P105" t="s">
        <v>691</v>
      </c>
      <c r="Q105">
        <v>2.90781079314878</v>
      </c>
      <c r="R105">
        <v>1</v>
      </c>
      <c r="S105" t="s">
        <v>25</v>
      </c>
      <c r="T105">
        <v>-1.11368485725649E-2</v>
      </c>
      <c r="AW105">
        <v>58517.64</v>
      </c>
      <c r="AX105">
        <v>49312.76</v>
      </c>
      <c r="AY105">
        <v>40107.879999999997</v>
      </c>
      <c r="AZ105">
        <v>40278.7736</v>
      </c>
      <c r="BA105">
        <v>40449.667200000004</v>
      </c>
      <c r="BB105">
        <v>40620.560799999999</v>
      </c>
      <c r="BC105">
        <v>40791.454400000002</v>
      </c>
      <c r="BD105">
        <v>40962.347999999998</v>
      </c>
      <c r="BE105">
        <v>40506.156533147201</v>
      </c>
      <c r="BF105">
        <v>40055.045601580998</v>
      </c>
      <c r="BG105">
        <v>39608.958624149003</v>
      </c>
      <c r="BH105">
        <v>39167.839649834801</v>
      </c>
      <c r="BI105">
        <v>38731.6333507401</v>
      </c>
      <c r="BJ105">
        <v>38300.2850151448</v>
      </c>
      <c r="BK105">
        <v>37873.7405406451</v>
      </c>
      <c r="BL105">
        <v>37451.9464273673</v>
      </c>
      <c r="BM105">
        <v>37034.849771257897</v>
      </c>
      <c r="BN105">
        <v>36622.398257447698</v>
      </c>
      <c r="BO105">
        <v>36214.540153690403</v>
      </c>
      <c r="BP105">
        <v>35811.224303873598</v>
      </c>
      <c r="BQ105">
        <v>35412.400121603197</v>
      </c>
      <c r="BR105">
        <v>35018.017583857902</v>
      </c>
      <c r="BS105">
        <v>34628.027224714999</v>
      </c>
      <c r="BT105">
        <v>34242.380129146703</v>
      </c>
      <c r="BU105">
        <v>33861.027926884199</v>
      </c>
      <c r="BV105">
        <v>33483.922786351097</v>
      </c>
      <c r="BW105">
        <v>33111.017408664098</v>
      </c>
      <c r="BX105">
        <v>32742.265021700201</v>
      </c>
      <c r="BY105">
        <v>32377.6193742307</v>
      </c>
      <c r="BZ105">
        <v>32017.034730119802</v>
      </c>
      <c r="CA105">
        <v>31660.465862587898</v>
      </c>
      <c r="CB105">
        <v>31307.8680485394</v>
      </c>
      <c r="CC105">
        <v>30959.197062953001</v>
      </c>
      <c r="CD105" s="8" t="b">
        <f>IF(ISNUMBER(VLOOKUP(A105,profiles_2018!A:A,1,FALSE)),TRUE,FALSE)</f>
        <v>0</v>
      </c>
      <c r="CE105" t="str">
        <f>INDEX('C5 - Emissions methodology 2021'!$A$2:$I$5911,MATCH($A105,'C5 - Emissions methodology 2021'!$A$2:$A$5911,0),MATCH(CE$1,'C5 - Emissions methodology 2021'!$A$1:$I$1,0))</f>
        <v>Materials</v>
      </c>
    </row>
    <row r="106" spans="1:83" x14ac:dyDescent="0.25">
      <c r="A106">
        <v>41029</v>
      </c>
      <c r="B106" t="s">
        <v>767</v>
      </c>
      <c r="C106" t="s">
        <v>84</v>
      </c>
      <c r="D106">
        <v>2020</v>
      </c>
      <c r="E106" t="s">
        <v>44</v>
      </c>
      <c r="F106" t="s">
        <v>33</v>
      </c>
      <c r="G106">
        <v>2020</v>
      </c>
      <c r="H106">
        <v>2600</v>
      </c>
      <c r="I106">
        <v>100</v>
      </c>
      <c r="J106">
        <v>2021</v>
      </c>
      <c r="K106">
        <v>3</v>
      </c>
      <c r="L106">
        <v>2522</v>
      </c>
      <c r="M106">
        <v>2020</v>
      </c>
      <c r="N106">
        <v>2500</v>
      </c>
      <c r="O106">
        <v>128.20512820512801</v>
      </c>
      <c r="P106" t="s">
        <v>691</v>
      </c>
      <c r="Q106">
        <v>2.3458539185365899</v>
      </c>
      <c r="R106">
        <v>1</v>
      </c>
      <c r="S106" t="s">
        <v>25</v>
      </c>
      <c r="T106">
        <v>-1.11368485725649E-2</v>
      </c>
      <c r="AY106">
        <v>2500</v>
      </c>
      <c r="AZ106">
        <v>2522</v>
      </c>
      <c r="BA106">
        <v>2493.91286789999</v>
      </c>
      <c r="BB106">
        <v>2466.1385379370099</v>
      </c>
      <c r="BC106">
        <v>2438.67352648104</v>
      </c>
      <c r="BD106">
        <v>2411.5143886986998</v>
      </c>
      <c r="BE106">
        <v>2384.6577181212001</v>
      </c>
      <c r="BF106">
        <v>2358.1001462170898</v>
      </c>
      <c r="BG106">
        <v>2331.8383419697202</v>
      </c>
      <c r="BH106">
        <v>2305.8690114595101</v>
      </c>
      <c r="BI106">
        <v>2280.1888974507101</v>
      </c>
      <c r="BJ106">
        <v>2254.79477898296</v>
      </c>
      <c r="BK106">
        <v>2229.6834709672198</v>
      </c>
      <c r="BL106">
        <v>2204.8518237863</v>
      </c>
      <c r="BM106">
        <v>2180.29672289985</v>
      </c>
      <c r="BN106">
        <v>2156.0150884536602</v>
      </c>
      <c r="BO106">
        <v>2132.0038748933798</v>
      </c>
      <c r="BP106">
        <v>2108.2600705825698</v>
      </c>
      <c r="BQ106">
        <v>2084.7806974249102</v>
      </c>
      <c r="BR106">
        <v>2061.56281049068</v>
      </c>
      <c r="BS106">
        <v>2038.60349764742</v>
      </c>
      <c r="BT106">
        <v>2015.8998791946201</v>
      </c>
      <c r="BU106">
        <v>1993.4491075025701</v>
      </c>
      <c r="BV106">
        <v>1971.2483666552</v>
      </c>
      <c r="BW106">
        <v>1949.29487209685</v>
      </c>
      <c r="BX106">
        <v>1927.5858702830301</v>
      </c>
      <c r="BY106">
        <v>1906.11863833507</v>
      </c>
      <c r="BZ106">
        <v>1884.8904836985901</v>
      </c>
      <c r="CA106">
        <v>1863.89874380577</v>
      </c>
      <c r="CB106">
        <v>1843.1407857414099</v>
      </c>
      <c r="CC106">
        <v>1822.6140059126899</v>
      </c>
      <c r="CD106" s="8" t="b">
        <f>IF(ISNUMBER(VLOOKUP(A106,profiles_2018!A:A,1,FALSE)),TRUE,FALSE)</f>
        <v>0</v>
      </c>
      <c r="CE106" t="str">
        <f>INDEX('C5 - Emissions methodology 2021'!$A$2:$I$5911,MATCH($A106,'C5 - Emissions methodology 2021'!$A$2:$A$5911,0),MATCH(CE$1,'C5 - Emissions methodology 2021'!$A$1:$I$1,0))</f>
        <v>Manufacturing</v>
      </c>
    </row>
    <row r="107" spans="1:83" x14ac:dyDescent="0.25">
      <c r="A107">
        <v>35800</v>
      </c>
      <c r="B107" t="s">
        <v>610</v>
      </c>
      <c r="C107" t="s">
        <v>27</v>
      </c>
      <c r="D107">
        <v>2018</v>
      </c>
      <c r="E107" t="s">
        <v>28</v>
      </c>
      <c r="F107" t="s">
        <v>23</v>
      </c>
      <c r="G107">
        <v>2017</v>
      </c>
      <c r="H107">
        <v>5238.84</v>
      </c>
      <c r="I107">
        <v>100</v>
      </c>
      <c r="J107">
        <v>2025</v>
      </c>
      <c r="K107">
        <v>20</v>
      </c>
      <c r="L107">
        <v>4191.0720000000001</v>
      </c>
      <c r="M107">
        <v>2020</v>
      </c>
      <c r="N107">
        <v>4528.33</v>
      </c>
      <c r="O107">
        <v>67.811767490513205</v>
      </c>
      <c r="P107" t="s">
        <v>24</v>
      </c>
      <c r="Q107">
        <v>2.8478054019327801</v>
      </c>
      <c r="R107">
        <v>1</v>
      </c>
      <c r="S107" t="s">
        <v>25</v>
      </c>
      <c r="T107">
        <v>-1.11368485725649E-2</v>
      </c>
      <c r="AV107">
        <v>5238.84</v>
      </c>
      <c r="AW107">
        <v>5002.0033333333304</v>
      </c>
      <c r="AX107">
        <v>4765.1666666666597</v>
      </c>
      <c r="AY107">
        <v>4528.33</v>
      </c>
      <c r="AZ107">
        <v>4460.8783999999996</v>
      </c>
      <c r="BA107">
        <v>4393.4268000000002</v>
      </c>
      <c r="BB107">
        <v>4325.9751999999999</v>
      </c>
      <c r="BC107">
        <v>4258.5236000000004</v>
      </c>
      <c r="BD107">
        <v>4191.0720000000001</v>
      </c>
      <c r="BE107">
        <v>4144.3966657792798</v>
      </c>
      <c r="BF107">
        <v>4098.2411476878497</v>
      </c>
      <c r="BG107">
        <v>4052.5996566121999</v>
      </c>
      <c r="BH107">
        <v>4007.4664679112798</v>
      </c>
      <c r="BI107">
        <v>3962.8359206985201</v>
      </c>
      <c r="BJ107">
        <v>3918.7024171317798</v>
      </c>
      <c r="BK107">
        <v>3875.06042171124</v>
      </c>
      <c r="BL107">
        <v>3831.9044605851</v>
      </c>
      <c r="BM107">
        <v>3789.2291208630299</v>
      </c>
      <c r="BN107">
        <v>3747.02904993722</v>
      </c>
      <c r="BO107">
        <v>3705.29895481107</v>
      </c>
      <c r="BP107">
        <v>3664.0336014352602</v>
      </c>
      <c r="BQ107">
        <v>3623.2278140512799</v>
      </c>
      <c r="BR107">
        <v>3582.87647454229</v>
      </c>
      <c r="BS107">
        <v>3542.97452179111</v>
      </c>
      <c r="BT107">
        <v>3503.5169510454598</v>
      </c>
      <c r="BU107">
        <v>3464.4988132902499</v>
      </c>
      <c r="BV107">
        <v>3425.9152146268102</v>
      </c>
      <c r="BW107">
        <v>3387.7613156590601</v>
      </c>
      <c r="BX107">
        <v>3350.03233088658</v>
      </c>
      <c r="BY107">
        <v>3312.7235281042999</v>
      </c>
      <c r="BZ107">
        <v>3275.83022780903</v>
      </c>
      <c r="CA107">
        <v>3239.3478026124899</v>
      </c>
      <c r="CB107">
        <v>3203.2716766609201</v>
      </c>
      <c r="CC107">
        <v>3167.5973250611601</v>
      </c>
      <c r="CD107" s="8" t="b">
        <f>IF(ISNUMBER(VLOOKUP(A107,profiles_2018!A:A,1,FALSE)),TRUE,FALSE)</f>
        <v>1</v>
      </c>
      <c r="CE107" t="str">
        <f>INDEX('C5 - Emissions methodology 2021'!$A$2:$I$5911,MATCH($A107,'C5 - Emissions methodology 2021'!$A$2:$A$5911,0),MATCH(CE$1,'C5 - Emissions methodology 2021'!$A$1:$I$1,0))</f>
        <v>Manufacturing</v>
      </c>
    </row>
    <row r="108" spans="1:83" x14ac:dyDescent="0.25">
      <c r="A108">
        <v>856117</v>
      </c>
      <c r="B108" t="s">
        <v>768</v>
      </c>
      <c r="C108" t="s">
        <v>84</v>
      </c>
      <c r="D108">
        <v>2020</v>
      </c>
      <c r="E108" t="s">
        <v>28</v>
      </c>
      <c r="F108" t="s">
        <v>23</v>
      </c>
      <c r="G108">
        <v>2019</v>
      </c>
      <c r="H108">
        <v>128.91</v>
      </c>
      <c r="I108">
        <v>100</v>
      </c>
      <c r="J108">
        <v>2030</v>
      </c>
      <c r="K108">
        <v>1.95</v>
      </c>
      <c r="L108">
        <v>126.396255</v>
      </c>
      <c r="M108">
        <v>2020</v>
      </c>
      <c r="N108">
        <v>126.8</v>
      </c>
      <c r="O108">
        <v>83.938506093497907</v>
      </c>
      <c r="P108" t="s">
        <v>24</v>
      </c>
      <c r="Q108">
        <v>2.6697439153300202</v>
      </c>
      <c r="R108">
        <v>1</v>
      </c>
      <c r="S108" t="s">
        <v>25</v>
      </c>
      <c r="T108">
        <v>-1.11368485725649E-2</v>
      </c>
      <c r="AX108">
        <v>128.91</v>
      </c>
      <c r="AY108">
        <v>126.8</v>
      </c>
      <c r="AZ108">
        <v>126.7596255</v>
      </c>
      <c r="BA108">
        <v>126.719251</v>
      </c>
      <c r="BB108">
        <v>126.6788765</v>
      </c>
      <c r="BC108">
        <v>126.638502</v>
      </c>
      <c r="BD108">
        <v>126.5981275</v>
      </c>
      <c r="BE108">
        <v>126.55775300000001</v>
      </c>
      <c r="BF108">
        <v>126.51737850000001</v>
      </c>
      <c r="BG108">
        <v>126.47700399999999</v>
      </c>
      <c r="BH108">
        <v>126.4366295</v>
      </c>
      <c r="BI108">
        <v>126.396255</v>
      </c>
      <c r="BJ108">
        <v>124.98859904792501</v>
      </c>
      <c r="BK108">
        <v>123.596619947031</v>
      </c>
      <c r="BL108">
        <v>122.22014310660001</v>
      </c>
      <c r="BM108">
        <v>120.858995880305</v>
      </c>
      <c r="BN108">
        <v>119.513007544554</v>
      </c>
      <c r="BO108">
        <v>118.182009277078</v>
      </c>
      <c r="BP108">
        <v>116.86583413575801</v>
      </c>
      <c r="BQ108">
        <v>115.564317037682</v>
      </c>
      <c r="BR108">
        <v>114.277294738441</v>
      </c>
      <c r="BS108">
        <v>113.004605811657</v>
      </c>
      <c r="BT108">
        <v>111.74609062873</v>
      </c>
      <c r="BU108">
        <v>110.501591338822</v>
      </c>
      <c r="BV108">
        <v>109.270951849054</v>
      </c>
      <c r="BW108">
        <v>108.05401780493099</v>
      </c>
      <c r="BX108">
        <v>106.85063657098</v>
      </c>
      <c r="BY108">
        <v>105.660657211607</v>
      </c>
      <c r="BZ108">
        <v>104.483930472163</v>
      </c>
      <c r="CA108">
        <v>103.320308760229</v>
      </c>
      <c r="CB108">
        <v>102.16964612709501</v>
      </c>
      <c r="CC108">
        <v>101.031798249465</v>
      </c>
      <c r="CD108" s="8" t="b">
        <f>IF(ISNUMBER(VLOOKUP(A108,profiles_2018!A:A,1,FALSE)),TRUE,FALSE)</f>
        <v>0</v>
      </c>
      <c r="CE108" t="str">
        <f>INDEX('C5 - Emissions methodology 2021'!$A$2:$I$5911,MATCH($A108,'C5 - Emissions methodology 2021'!$A$2:$A$5911,0),MATCH(CE$1,'C5 - Emissions methodology 2021'!$A$1:$I$1,0))</f>
        <v>Manufacturing</v>
      </c>
    </row>
    <row r="109" spans="1:83" x14ac:dyDescent="0.25">
      <c r="A109">
        <v>846787</v>
      </c>
      <c r="B109" t="s">
        <v>769</v>
      </c>
      <c r="C109" t="s">
        <v>92</v>
      </c>
      <c r="D109">
        <v>2021</v>
      </c>
      <c r="E109" t="s">
        <v>44</v>
      </c>
      <c r="F109" t="s">
        <v>33</v>
      </c>
      <c r="G109">
        <v>2020</v>
      </c>
      <c r="H109">
        <v>2.1</v>
      </c>
      <c r="I109">
        <v>100</v>
      </c>
      <c r="J109">
        <v>2021</v>
      </c>
      <c r="K109">
        <v>100</v>
      </c>
      <c r="L109">
        <v>0</v>
      </c>
      <c r="M109">
        <v>2020</v>
      </c>
      <c r="N109">
        <v>2.1</v>
      </c>
      <c r="O109">
        <v>100</v>
      </c>
      <c r="P109" t="s">
        <v>691</v>
      </c>
      <c r="Q109">
        <v>3.3158536587465899</v>
      </c>
      <c r="R109">
        <v>1</v>
      </c>
      <c r="S109" t="s">
        <v>25</v>
      </c>
      <c r="T109">
        <v>-1.11368485725649E-2</v>
      </c>
      <c r="AY109">
        <v>2.1</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s="8" t="b">
        <f>IF(ISNUMBER(VLOOKUP(A109,profiles_2018!A:A,1,FALSE)),TRUE,FALSE)</f>
        <v>0</v>
      </c>
      <c r="CE109" t="str">
        <f>INDEX('C5 - Emissions methodology 2021'!$A$2:$I$5911,MATCH($A109,'C5 - Emissions methodology 2021'!$A$2:$A$5911,0),MATCH(CE$1,'C5 - Emissions methodology 2021'!$A$1:$I$1,0))</f>
        <v>Services</v>
      </c>
    </row>
    <row r="110" spans="1:83" x14ac:dyDescent="0.25">
      <c r="A110">
        <v>836817</v>
      </c>
      <c r="B110" t="s">
        <v>770</v>
      </c>
      <c r="C110" t="s">
        <v>415</v>
      </c>
      <c r="D110">
        <v>2017</v>
      </c>
      <c r="E110" t="s">
        <v>690</v>
      </c>
      <c r="F110" t="s">
        <v>23</v>
      </c>
      <c r="G110">
        <v>2019</v>
      </c>
      <c r="H110">
        <v>32461</v>
      </c>
      <c r="I110">
        <v>100</v>
      </c>
      <c r="J110">
        <v>2025</v>
      </c>
      <c r="K110">
        <v>10</v>
      </c>
      <c r="L110">
        <v>29214.9</v>
      </c>
      <c r="M110">
        <v>2020</v>
      </c>
      <c r="N110">
        <v>32461</v>
      </c>
      <c r="O110">
        <v>72.542857142857102</v>
      </c>
      <c r="P110" t="s">
        <v>45</v>
      </c>
      <c r="Q110">
        <v>2.7478083780487799</v>
      </c>
      <c r="R110">
        <v>1</v>
      </c>
      <c r="S110" t="s">
        <v>25</v>
      </c>
      <c r="T110">
        <v>-1.11368485725649E-2</v>
      </c>
      <c r="AX110">
        <v>32461</v>
      </c>
      <c r="AY110">
        <v>32461</v>
      </c>
      <c r="AZ110">
        <v>31811.78</v>
      </c>
      <c r="BA110">
        <v>31162.560000000001</v>
      </c>
      <c r="BB110">
        <v>30513.34</v>
      </c>
      <c r="BC110">
        <v>29864.12</v>
      </c>
      <c r="BD110">
        <v>29214.9</v>
      </c>
      <c r="BE110">
        <v>28889.5380826373</v>
      </c>
      <c r="BF110">
        <v>28567.799671679601</v>
      </c>
      <c r="BG110">
        <v>28249.6444126848</v>
      </c>
      <c r="BH110">
        <v>27935.032400631899</v>
      </c>
      <c r="BI110">
        <v>27623.924174916399</v>
      </c>
      <c r="BJ110">
        <v>27316.280714400302</v>
      </c>
      <c r="BK110">
        <v>27012.0634325184</v>
      </c>
      <c r="BL110">
        <v>26711.2341724379</v>
      </c>
      <c r="BM110">
        <v>26413.7552022731</v>
      </c>
      <c r="BN110">
        <v>26119.589210352598</v>
      </c>
      <c r="BO110">
        <v>25828.699300539301</v>
      </c>
      <c r="BP110">
        <v>25541.048987602899</v>
      </c>
      <c r="BQ110">
        <v>25256.602192643499</v>
      </c>
      <c r="BR110">
        <v>24975.3232385665</v>
      </c>
      <c r="BS110">
        <v>24697.176845607701</v>
      </c>
      <c r="BT110">
        <v>24422.128126908301</v>
      </c>
      <c r="BU110">
        <v>24150.142584139201</v>
      </c>
      <c r="BV110">
        <v>23881.186103173801</v>
      </c>
      <c r="BW110">
        <v>23615.224949809501</v>
      </c>
      <c r="BX110">
        <v>23352.225765536401</v>
      </c>
      <c r="BY110">
        <v>23092.155563353299</v>
      </c>
      <c r="BZ110">
        <v>22834.981723630099</v>
      </c>
      <c r="CA110">
        <v>22580.671990016701</v>
      </c>
      <c r="CB110">
        <v>22329.194465397199</v>
      </c>
      <c r="CC110">
        <v>22080.517607888702</v>
      </c>
      <c r="CD110" s="8" t="b">
        <f>IF(ISNUMBER(VLOOKUP(A110,profiles_2018!A:A,1,FALSE)),TRUE,FALSE)</f>
        <v>0</v>
      </c>
      <c r="CE110" t="str">
        <f>INDEX('C5 - Emissions methodology 2021'!$A$2:$I$5911,MATCH($A110,'C5 - Emissions methodology 2021'!$A$2:$A$5911,0),MATCH(CE$1,'C5 - Emissions methodology 2021'!$A$1:$I$1,0))</f>
        <v>Food, beverage &amp; agriculture</v>
      </c>
    </row>
    <row r="111" spans="1:83" x14ac:dyDescent="0.25">
      <c r="A111">
        <v>22082</v>
      </c>
      <c r="B111" t="s">
        <v>771</v>
      </c>
      <c r="C111" t="s">
        <v>21</v>
      </c>
      <c r="D111">
        <v>2020</v>
      </c>
      <c r="E111" t="s">
        <v>690</v>
      </c>
      <c r="F111" t="s">
        <v>23</v>
      </c>
      <c r="G111">
        <v>2019</v>
      </c>
      <c r="H111">
        <v>3808.49</v>
      </c>
      <c r="I111">
        <v>100</v>
      </c>
      <c r="J111">
        <v>2030</v>
      </c>
      <c r="K111">
        <v>50</v>
      </c>
      <c r="L111">
        <v>1904.2449999999999</v>
      </c>
      <c r="M111">
        <v>2020</v>
      </c>
      <c r="N111">
        <v>2547.1799999999998</v>
      </c>
      <c r="O111">
        <v>66.236749998030703</v>
      </c>
      <c r="P111" t="s">
        <v>24</v>
      </c>
      <c r="Q111">
        <v>3.15024428328802</v>
      </c>
      <c r="R111">
        <v>1</v>
      </c>
      <c r="S111" t="s">
        <v>25</v>
      </c>
      <c r="T111">
        <v>-1.11368485725649E-2</v>
      </c>
      <c r="AX111">
        <v>3808.49</v>
      </c>
      <c r="AY111">
        <v>2547.1799999999998</v>
      </c>
      <c r="AZ111">
        <v>2482.8865000000001</v>
      </c>
      <c r="BA111">
        <v>2418.5929999999998</v>
      </c>
      <c r="BB111">
        <v>2354.2995000000001</v>
      </c>
      <c r="BC111">
        <v>2290.0059999999999</v>
      </c>
      <c r="BD111">
        <v>2225.7125000000001</v>
      </c>
      <c r="BE111">
        <v>2161.4189999999999</v>
      </c>
      <c r="BF111">
        <v>2097.1255000000001</v>
      </c>
      <c r="BG111">
        <v>2032.8320000000001</v>
      </c>
      <c r="BH111">
        <v>1968.5385000000001</v>
      </c>
      <c r="BI111">
        <v>1904.2449999999999</v>
      </c>
      <c r="BJ111">
        <v>1883.03771178993</v>
      </c>
      <c r="BK111">
        <v>1862.0666059373</v>
      </c>
      <c r="BL111">
        <v>1841.3290521149399</v>
      </c>
      <c r="BM111">
        <v>1820.82244928928</v>
      </c>
      <c r="BN111">
        <v>1800.54422539401</v>
      </c>
      <c r="BO111">
        <v>1780.49183700759</v>
      </c>
      <c r="BP111">
        <v>1760.66276903415</v>
      </c>
      <c r="BQ111">
        <v>1741.0545343880699</v>
      </c>
      <c r="BR111">
        <v>1721.6646736820101</v>
      </c>
      <c r="BS111">
        <v>1702.49075491848</v>
      </c>
      <c r="BT111">
        <v>1683.53037318476</v>
      </c>
      <c r="BU111">
        <v>1664.7811503512901</v>
      </c>
      <c r="BV111">
        <v>1646.2407347733599</v>
      </c>
      <c r="BW111">
        <v>1627.90680099621</v>
      </c>
      <c r="BX111">
        <v>1609.77704946326</v>
      </c>
      <c r="BY111">
        <v>1591.8492062278001</v>
      </c>
      <c r="BZ111">
        <v>1574.1210226676801</v>
      </c>
      <c r="CA111">
        <v>1556.5902752033401</v>
      </c>
      <c r="CB111">
        <v>1539.2547650188701</v>
      </c>
      <c r="CC111">
        <v>1522.1123177862601</v>
      </c>
      <c r="CD111" s="8" t="b">
        <f>IF(ISNUMBER(VLOOKUP(A111,profiles_2018!A:A,1,FALSE)),TRUE,FALSE)</f>
        <v>0</v>
      </c>
      <c r="CE111" t="str">
        <f>INDEX('C5 - Emissions methodology 2021'!$A$2:$I$5911,MATCH($A111,'C5 - Emissions methodology 2021'!$A$2:$A$5911,0),MATCH(CE$1,'C5 - Emissions methodology 2021'!$A$1:$I$1,0))</f>
        <v>Infrastructure</v>
      </c>
    </row>
    <row r="112" spans="1:83" x14ac:dyDescent="0.25">
      <c r="A112">
        <v>1708</v>
      </c>
      <c r="B112" t="s">
        <v>772</v>
      </c>
      <c r="C112" t="s">
        <v>27</v>
      </c>
      <c r="D112">
        <v>2020</v>
      </c>
      <c r="E112" t="s">
        <v>690</v>
      </c>
      <c r="F112" t="s">
        <v>23</v>
      </c>
      <c r="G112">
        <v>2019</v>
      </c>
      <c r="H112">
        <v>2333988</v>
      </c>
      <c r="I112">
        <v>100</v>
      </c>
      <c r="J112">
        <v>2025</v>
      </c>
      <c r="K112">
        <v>25</v>
      </c>
      <c r="L112">
        <v>1750491</v>
      </c>
      <c r="M112">
        <v>2020</v>
      </c>
      <c r="N112">
        <v>2259125</v>
      </c>
      <c r="O112">
        <v>29.846879944881501</v>
      </c>
      <c r="P112" t="s">
        <v>45</v>
      </c>
      <c r="Q112">
        <v>2.8980490067487801</v>
      </c>
      <c r="R112">
        <v>1</v>
      </c>
      <c r="S112" t="s">
        <v>25</v>
      </c>
      <c r="T112">
        <v>-1.11368485725649E-2</v>
      </c>
      <c r="AX112">
        <v>2333988</v>
      </c>
      <c r="AY112">
        <v>2259125</v>
      </c>
      <c r="AZ112">
        <v>2157398.2000000002</v>
      </c>
      <c r="BA112">
        <v>2055671.4</v>
      </c>
      <c r="BB112">
        <v>1953944.6</v>
      </c>
      <c r="BC112">
        <v>1852217.8</v>
      </c>
      <c r="BD112">
        <v>1750491</v>
      </c>
      <c r="BE112">
        <v>1730996.0468053599</v>
      </c>
      <c r="BF112">
        <v>1711718.2059523801</v>
      </c>
      <c r="BG112">
        <v>1692655.0594937799</v>
      </c>
      <c r="BH112">
        <v>1673804.2164106199</v>
      </c>
      <c r="BI112">
        <v>1655163.3123123299</v>
      </c>
      <c r="BJ112">
        <v>1636730.00914024</v>
      </c>
      <c r="BK112">
        <v>1618501.9948742699</v>
      </c>
      <c r="BL112">
        <v>1600476.98324297</v>
      </c>
      <c r="BM112">
        <v>1582652.7134367099</v>
      </c>
      <c r="BN112">
        <v>1565026.94982421</v>
      </c>
      <c r="BO112">
        <v>1547597.4816720299</v>
      </c>
      <c r="BP112">
        <v>1530362.12286737</v>
      </c>
      <c r="BQ112">
        <v>1513318.7116438099</v>
      </c>
      <c r="BR112">
        <v>1496465.1103101999</v>
      </c>
      <c r="BS112">
        <v>1479799.2049825501</v>
      </c>
      <c r="BT112">
        <v>1463318.90531886</v>
      </c>
      <c r="BU112">
        <v>1447022.1442569499</v>
      </c>
      <c r="BV112">
        <v>1430906.87775521</v>
      </c>
      <c r="BW112">
        <v>1414971.0845362099</v>
      </c>
      <c r="BX112">
        <v>1399212.7658331699</v>
      </c>
      <c r="BY112">
        <v>1383629.9451392901</v>
      </c>
      <c r="BZ112">
        <v>1368220.6679598</v>
      </c>
      <c r="CA112">
        <v>1352983.0015668799</v>
      </c>
      <c r="CB112">
        <v>1337915.0347571799</v>
      </c>
      <c r="CC112">
        <v>1323014.87761213</v>
      </c>
      <c r="CD112" s="8" t="b">
        <f>IF(ISNUMBER(VLOOKUP(A112,profiles_2018!A:A,1,FALSE)),TRUE,FALSE)</f>
        <v>0</v>
      </c>
      <c r="CE112" t="str">
        <f>INDEX('C5 - Emissions methodology 2021'!$A$2:$I$5911,MATCH($A112,'C5 - Emissions methodology 2021'!$A$2:$A$5911,0),MATCH(CE$1,'C5 - Emissions methodology 2021'!$A$1:$I$1,0))</f>
        <v>Manufacturing</v>
      </c>
    </row>
    <row r="113" spans="1:83" x14ac:dyDescent="0.25">
      <c r="A113">
        <v>44164</v>
      </c>
      <c r="B113" t="s">
        <v>773</v>
      </c>
      <c r="C113" t="s">
        <v>31</v>
      </c>
      <c r="D113">
        <v>2019</v>
      </c>
      <c r="E113" t="s">
        <v>60</v>
      </c>
      <c r="F113" t="s">
        <v>54</v>
      </c>
      <c r="G113">
        <v>2018</v>
      </c>
      <c r="H113">
        <v>463800</v>
      </c>
      <c r="I113">
        <v>100</v>
      </c>
      <c r="J113">
        <v>2030</v>
      </c>
      <c r="K113">
        <v>50</v>
      </c>
      <c r="L113">
        <v>231900</v>
      </c>
      <c r="M113">
        <v>2020</v>
      </c>
      <c r="N113">
        <v>385300</v>
      </c>
      <c r="O113">
        <v>35.537525354969603</v>
      </c>
      <c r="P113" t="s">
        <v>45</v>
      </c>
      <c r="Q113">
        <v>3.4904904024390202</v>
      </c>
      <c r="R113">
        <v>1</v>
      </c>
      <c r="S113" t="s">
        <v>25</v>
      </c>
      <c r="T113">
        <v>-1.11368485725649E-2</v>
      </c>
      <c r="AW113">
        <v>463800</v>
      </c>
      <c r="AX113">
        <v>424550</v>
      </c>
      <c r="AY113">
        <v>385300</v>
      </c>
      <c r="AZ113">
        <v>369960</v>
      </c>
      <c r="BA113">
        <v>354620</v>
      </c>
      <c r="BB113">
        <v>339280</v>
      </c>
      <c r="BC113">
        <v>323940</v>
      </c>
      <c r="BD113">
        <v>308600</v>
      </c>
      <c r="BE113">
        <v>293260</v>
      </c>
      <c r="BF113">
        <v>277920</v>
      </c>
      <c r="BG113">
        <v>262580</v>
      </c>
      <c r="BH113">
        <v>247240</v>
      </c>
      <c r="BI113">
        <v>231900</v>
      </c>
      <c r="BJ113">
        <v>229317.36481602199</v>
      </c>
      <c r="BK113">
        <v>226763.49204900599</v>
      </c>
      <c r="BL113">
        <v>224238.06137626999</v>
      </c>
      <c r="BM113">
        <v>221740.75604251699</v>
      </c>
      <c r="BN113">
        <v>219271.262820106</v>
      </c>
      <c r="BO113">
        <v>216829.27196976301</v>
      </c>
      <c r="BP113">
        <v>214414.47720173601</v>
      </c>
      <c r="BQ113">
        <v>212026.575637375</v>
      </c>
      <c r="BR113">
        <v>209665.26777114201</v>
      </c>
      <c r="BS113">
        <v>207330.25743304801</v>
      </c>
      <c r="BT113">
        <v>205021.251751506</v>
      </c>
      <c r="BU113">
        <v>202737.961116591</v>
      </c>
      <c r="BV113">
        <v>200480.099143725</v>
      </c>
      <c r="BW113">
        <v>198247.38263774899</v>
      </c>
      <c r="BX113">
        <v>196039.53155740499</v>
      </c>
      <c r="BY113">
        <v>193856.26898021399</v>
      </c>
      <c r="BZ113">
        <v>191697.32106773899</v>
      </c>
      <c r="CA113">
        <v>189562.417031241</v>
      </c>
      <c r="CB113">
        <v>187451.28909771401</v>
      </c>
      <c r="CC113">
        <v>185363.672476301</v>
      </c>
      <c r="CD113" s="8" t="b">
        <f>IF(ISNUMBER(VLOOKUP(A113,profiles_2018!A:A,1,FALSE)),TRUE,FALSE)</f>
        <v>0</v>
      </c>
      <c r="CE113" t="str">
        <f>INDEX('C5 - Emissions methodology 2021'!$A$2:$I$5911,MATCH($A113,'C5 - Emissions methodology 2021'!$A$2:$A$5911,0),MATCH(CE$1,'C5 - Emissions methodology 2021'!$A$1:$I$1,0))</f>
        <v>Services</v>
      </c>
    </row>
    <row r="114" spans="1:83" x14ac:dyDescent="0.25">
      <c r="A114">
        <v>856597</v>
      </c>
      <c r="B114" t="s">
        <v>774</v>
      </c>
      <c r="C114" t="s">
        <v>84</v>
      </c>
      <c r="D114">
        <v>2019</v>
      </c>
      <c r="E114" t="s">
        <v>28</v>
      </c>
      <c r="F114" t="s">
        <v>23</v>
      </c>
      <c r="G114">
        <v>2010</v>
      </c>
      <c r="H114">
        <v>0</v>
      </c>
      <c r="I114">
        <v>80</v>
      </c>
      <c r="J114">
        <v>2023</v>
      </c>
      <c r="K114">
        <v>100</v>
      </c>
      <c r="L114">
        <v>0</v>
      </c>
      <c r="M114">
        <v>2020</v>
      </c>
      <c r="N114">
        <v>1764</v>
      </c>
      <c r="O114">
        <v>14.691872581125301</v>
      </c>
      <c r="P114" t="s">
        <v>24</v>
      </c>
      <c r="Q114">
        <v>3.4468299400926798</v>
      </c>
      <c r="R114">
        <v>1</v>
      </c>
      <c r="S114" t="s">
        <v>25</v>
      </c>
      <c r="T114">
        <v>-1.11368485725649E-2</v>
      </c>
      <c r="AO114">
        <v>0</v>
      </c>
      <c r="AP114">
        <v>176.4</v>
      </c>
      <c r="AQ114">
        <v>352.8</v>
      </c>
      <c r="AR114">
        <v>529.19999999999902</v>
      </c>
      <c r="AS114">
        <v>705.6</v>
      </c>
      <c r="AT114">
        <v>882</v>
      </c>
      <c r="AU114">
        <v>1058.4000000000001</v>
      </c>
      <c r="AV114">
        <v>1234.8</v>
      </c>
      <c r="AW114">
        <v>1411.2</v>
      </c>
      <c r="AX114">
        <v>1587.6</v>
      </c>
      <c r="AY114">
        <v>1764</v>
      </c>
      <c r="AZ114">
        <v>1176</v>
      </c>
      <c r="BA114">
        <v>588</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s="8" t="b">
        <f>IF(ISNUMBER(VLOOKUP(A114,profiles_2018!A:A,1,FALSE)),TRUE,FALSE)</f>
        <v>0</v>
      </c>
      <c r="CE114" t="str">
        <f>INDEX('C5 - Emissions methodology 2021'!$A$2:$I$5911,MATCH($A114,'C5 - Emissions methodology 2021'!$A$2:$A$5911,0),MATCH(CE$1,'C5 - Emissions methodology 2021'!$A$1:$I$1,0))</f>
        <v>Manufacturing</v>
      </c>
    </row>
    <row r="115" spans="1:83" x14ac:dyDescent="0.25">
      <c r="A115">
        <v>70630</v>
      </c>
      <c r="B115" t="s">
        <v>775</v>
      </c>
      <c r="C115" t="s">
        <v>84</v>
      </c>
      <c r="D115">
        <v>2018</v>
      </c>
      <c r="E115" t="s">
        <v>28</v>
      </c>
      <c r="F115" t="s">
        <v>23</v>
      </c>
      <c r="G115">
        <v>2017</v>
      </c>
      <c r="H115">
        <v>3085.7359999999899</v>
      </c>
      <c r="I115">
        <v>100</v>
      </c>
      <c r="J115">
        <v>2030</v>
      </c>
      <c r="K115">
        <v>10</v>
      </c>
      <c r="L115">
        <v>2777.1623999999902</v>
      </c>
      <c r="M115">
        <v>2020</v>
      </c>
      <c r="N115">
        <v>2686.35</v>
      </c>
      <c r="O115">
        <v>129.50421257291001</v>
      </c>
      <c r="P115" t="s">
        <v>24</v>
      </c>
      <c r="Q115">
        <v>2.7502442110390199</v>
      </c>
      <c r="R115">
        <v>1</v>
      </c>
      <c r="S115" t="s">
        <v>25</v>
      </c>
      <c r="T115">
        <v>-1.11368485725649E-2</v>
      </c>
      <c r="AV115">
        <v>3085.7359999999899</v>
      </c>
      <c r="AW115">
        <v>2952.6073333333202</v>
      </c>
      <c r="AX115">
        <v>2819.47866666666</v>
      </c>
      <c r="AY115">
        <v>2686.35</v>
      </c>
      <c r="AZ115">
        <v>2695.4312399999899</v>
      </c>
      <c r="BA115">
        <v>2704.5124799999899</v>
      </c>
      <c r="BB115">
        <v>2713.5937199999898</v>
      </c>
      <c r="BC115">
        <v>2722.6749599999898</v>
      </c>
      <c r="BD115">
        <v>2731.7561999999898</v>
      </c>
      <c r="BE115">
        <v>2740.8374399999898</v>
      </c>
      <c r="BF115">
        <v>2749.9186799999902</v>
      </c>
      <c r="BG115">
        <v>2758.9999199999902</v>
      </c>
      <c r="BH115">
        <v>2768.0811599999902</v>
      </c>
      <c r="BI115">
        <v>2777.1623999999902</v>
      </c>
      <c r="BJ115">
        <v>2746.2335628897699</v>
      </c>
      <c r="BK115">
        <v>2715.64917555497</v>
      </c>
      <c r="BL115">
        <v>2685.4054019106002</v>
      </c>
      <c r="BM115">
        <v>2655.4984485935702</v>
      </c>
      <c r="BN115">
        <v>2625.9245644869102</v>
      </c>
      <c r="BO115">
        <v>2596.6800402492399</v>
      </c>
      <c r="BP115">
        <v>2567.7612078495799</v>
      </c>
      <c r="BQ115">
        <v>2539.1644401072499</v>
      </c>
      <c r="BR115">
        <v>2510.88615023694</v>
      </c>
      <c r="BS115">
        <v>2482.9227913988002</v>
      </c>
      <c r="BT115">
        <v>2455.27085625362</v>
      </c>
      <c r="BU115">
        <v>2427.9268765228899</v>
      </c>
      <c r="BV115">
        <v>2400.8874225537902</v>
      </c>
      <c r="BW115">
        <v>2374.14910288904</v>
      </c>
      <c r="BX115">
        <v>2347.7085638414701</v>
      </c>
      <c r="BY115">
        <v>2321.5624890734498</v>
      </c>
      <c r="BZ115">
        <v>2295.7075991809002</v>
      </c>
      <c r="CA115">
        <v>2270.1406512819299</v>
      </c>
      <c r="CB115">
        <v>2244.8584386101802</v>
      </c>
      <c r="CC115">
        <v>2219.85779011253</v>
      </c>
      <c r="CD115" s="8" t="b">
        <f>IF(ISNUMBER(VLOOKUP(A115,profiles_2018!A:A,1,FALSE)),TRUE,FALSE)</f>
        <v>0</v>
      </c>
      <c r="CE115" t="str">
        <f>INDEX('C5 - Emissions methodology 2021'!$A$2:$I$5911,MATCH($A115,'C5 - Emissions methodology 2021'!$A$2:$A$5911,0),MATCH(CE$1,'C5 - Emissions methodology 2021'!$A$1:$I$1,0))</f>
        <v>Materials</v>
      </c>
    </row>
    <row r="116" spans="1:83" x14ac:dyDescent="0.25">
      <c r="A116">
        <v>22379</v>
      </c>
      <c r="B116" t="s">
        <v>123</v>
      </c>
      <c r="C116" t="s">
        <v>52</v>
      </c>
      <c r="D116">
        <v>2017</v>
      </c>
      <c r="E116" t="s">
        <v>690</v>
      </c>
      <c r="F116" t="s">
        <v>23</v>
      </c>
      <c r="G116">
        <v>2016</v>
      </c>
      <c r="H116">
        <v>157548</v>
      </c>
      <c r="I116">
        <v>100</v>
      </c>
      <c r="J116">
        <v>2030</v>
      </c>
      <c r="K116">
        <v>59</v>
      </c>
      <c r="L116">
        <v>64594.68</v>
      </c>
      <c r="M116">
        <v>2020</v>
      </c>
      <c r="N116">
        <v>141262</v>
      </c>
      <c r="O116">
        <v>17.515799022639701</v>
      </c>
      <c r="P116" t="s">
        <v>24</v>
      </c>
      <c r="Q116">
        <v>3.2402596567390201</v>
      </c>
      <c r="R116">
        <v>1</v>
      </c>
      <c r="S116" t="s">
        <v>25</v>
      </c>
      <c r="T116">
        <v>-1.11368485725649E-2</v>
      </c>
      <c r="AU116">
        <v>157548</v>
      </c>
      <c r="AV116">
        <v>153476.5</v>
      </c>
      <c r="AW116">
        <v>149405</v>
      </c>
      <c r="AX116">
        <v>145333.5</v>
      </c>
      <c r="AY116">
        <v>141262</v>
      </c>
      <c r="AZ116">
        <v>133595.26800000001</v>
      </c>
      <c r="BA116">
        <v>125928.53599999999</v>
      </c>
      <c r="BB116">
        <v>118261.804</v>
      </c>
      <c r="BC116">
        <v>110595.072</v>
      </c>
      <c r="BD116">
        <v>102928.34</v>
      </c>
      <c r="BE116">
        <v>95261.607999999993</v>
      </c>
      <c r="BF116">
        <v>87594.876000000004</v>
      </c>
      <c r="BG116">
        <v>79928.144</v>
      </c>
      <c r="BH116">
        <v>72261.411999999997</v>
      </c>
      <c r="BI116">
        <v>64594.68</v>
      </c>
      <c r="BJ116">
        <v>63875.298830246698</v>
      </c>
      <c r="BK116">
        <v>63163.929299646901</v>
      </c>
      <c r="BL116">
        <v>62460.482183788503</v>
      </c>
      <c r="BM116">
        <v>61764.869251938297</v>
      </c>
      <c r="BN116">
        <v>61077.0032559752</v>
      </c>
      <c r="BO116">
        <v>60396.797919447301</v>
      </c>
      <c r="BP116">
        <v>59724.167926750597</v>
      </c>
      <c r="BQ116">
        <v>59059.028912428003</v>
      </c>
      <c r="BR116">
        <v>58401.297450587503</v>
      </c>
      <c r="BS116">
        <v>57750.891044438999</v>
      </c>
      <c r="BT116">
        <v>57107.728115946396</v>
      </c>
      <c r="BU116">
        <v>56471.727995595902</v>
      </c>
      <c r="BV116">
        <v>55842.810912277899</v>
      </c>
      <c r="BW116">
        <v>55220.897983281502</v>
      </c>
      <c r="BX116">
        <v>54605.911204400603</v>
      </c>
      <c r="BY116">
        <v>53997.773440150297</v>
      </c>
      <c r="BZ116">
        <v>53396.408414091602</v>
      </c>
      <c r="CA116">
        <v>52801.740699265101</v>
      </c>
      <c r="CB116">
        <v>52213.695708729501</v>
      </c>
      <c r="CC116">
        <v>51632.199686207401</v>
      </c>
      <c r="CD116" s="8" t="b">
        <f>IF(ISNUMBER(VLOOKUP(A116,profiles_2018!A:A,1,FALSE)),TRUE,FALSE)</f>
        <v>1</v>
      </c>
      <c r="CE116" t="str">
        <f>INDEX('C5 - Emissions methodology 2021'!$A$2:$I$5911,MATCH($A116,'C5 - Emissions methodology 2021'!$A$2:$A$5911,0),MATCH(CE$1,'C5 - Emissions methodology 2021'!$A$1:$I$1,0))</f>
        <v>Manufacturing</v>
      </c>
    </row>
    <row r="117" spans="1:83" x14ac:dyDescent="0.25">
      <c r="A117">
        <v>1857</v>
      </c>
      <c r="B117" t="s">
        <v>611</v>
      </c>
      <c r="C117" t="s">
        <v>27</v>
      </c>
      <c r="D117">
        <v>2020</v>
      </c>
      <c r="E117" t="s">
        <v>28</v>
      </c>
      <c r="F117" t="s">
        <v>23</v>
      </c>
      <c r="G117">
        <v>2019</v>
      </c>
      <c r="H117">
        <v>99733</v>
      </c>
      <c r="I117">
        <v>100</v>
      </c>
      <c r="J117">
        <v>2032</v>
      </c>
      <c r="K117">
        <v>55</v>
      </c>
      <c r="L117">
        <v>44879.85</v>
      </c>
      <c r="M117">
        <v>2020</v>
      </c>
      <c r="N117">
        <v>94506</v>
      </c>
      <c r="O117">
        <v>19.4144170752358</v>
      </c>
      <c r="P117" t="s">
        <v>24</v>
      </c>
      <c r="Q117">
        <v>3.2012259759951198</v>
      </c>
      <c r="R117">
        <v>1</v>
      </c>
      <c r="S117" t="s">
        <v>25</v>
      </c>
      <c r="T117">
        <v>-1.11368485725649E-2</v>
      </c>
      <c r="AX117">
        <v>99733</v>
      </c>
      <c r="AY117">
        <v>94506</v>
      </c>
      <c r="AZ117">
        <v>90370.487500000003</v>
      </c>
      <c r="BA117">
        <v>86234.975000000006</v>
      </c>
      <c r="BB117">
        <v>82099.462499999994</v>
      </c>
      <c r="BC117">
        <v>77963.95</v>
      </c>
      <c r="BD117">
        <v>73828.4375</v>
      </c>
      <c r="BE117">
        <v>69692.925000000003</v>
      </c>
      <c r="BF117">
        <v>65557.412500000006</v>
      </c>
      <c r="BG117">
        <v>61421.9</v>
      </c>
      <c r="BH117">
        <v>57286.387499999997</v>
      </c>
      <c r="BI117">
        <v>53150.875</v>
      </c>
      <c r="BJ117">
        <v>49015.362500000003</v>
      </c>
      <c r="BK117">
        <v>44879.85</v>
      </c>
      <c r="BL117">
        <v>44380.029906590498</v>
      </c>
      <c r="BM117">
        <v>43885.776233874902</v>
      </c>
      <c r="BN117">
        <v>43397.026989468803</v>
      </c>
      <c r="BO117">
        <v>42913.720871387603</v>
      </c>
      <c r="BP117">
        <v>42435.797260357598</v>
      </c>
      <c r="BQ117">
        <v>41963.196212212897</v>
      </c>
      <c r="BR117">
        <v>41495.858450376698</v>
      </c>
      <c r="BS117">
        <v>41033.725358426302</v>
      </c>
      <c r="BT117">
        <v>40576.738972741201</v>
      </c>
      <c r="BU117">
        <v>40124.841975233299</v>
      </c>
      <c r="BV117">
        <v>39677.977686157101</v>
      </c>
      <c r="BW117">
        <v>39236.0900570007</v>
      </c>
      <c r="BX117">
        <v>38799.123663456397</v>
      </c>
      <c r="BY117">
        <v>38367.023698468198</v>
      </c>
      <c r="BZ117">
        <v>37939.735965358399</v>
      </c>
      <c r="CA117">
        <v>37517.206871029099</v>
      </c>
      <c r="CB117">
        <v>37099.383419240898</v>
      </c>
      <c r="CC117">
        <v>36686.213203965199</v>
      </c>
      <c r="CD117" s="8" t="b">
        <f>IF(ISNUMBER(VLOOKUP(A117,profiles_2018!A:A,1,FALSE)),TRUE,FALSE)</f>
        <v>1</v>
      </c>
      <c r="CE117" t="str">
        <f>INDEX('C5 - Emissions methodology 2021'!$A$2:$I$5911,MATCH($A117,'C5 - Emissions methodology 2021'!$A$2:$A$5911,0),MATCH(CE$1,'C5 - Emissions methodology 2021'!$A$1:$I$1,0))</f>
        <v>Biotech, health care &amp; pharma</v>
      </c>
    </row>
    <row r="118" spans="1:83" x14ac:dyDescent="0.25">
      <c r="A118">
        <v>38093</v>
      </c>
      <c r="B118" t="s">
        <v>776</v>
      </c>
      <c r="C118" t="s">
        <v>39</v>
      </c>
      <c r="D118">
        <v>2011</v>
      </c>
      <c r="E118" t="s">
        <v>49</v>
      </c>
      <c r="F118" t="s">
        <v>50</v>
      </c>
      <c r="G118">
        <v>2014</v>
      </c>
      <c r="H118">
        <v>1448</v>
      </c>
      <c r="I118">
        <v>94</v>
      </c>
      <c r="J118">
        <v>2022</v>
      </c>
      <c r="K118">
        <v>36</v>
      </c>
      <c r="L118">
        <v>926.72</v>
      </c>
      <c r="M118">
        <v>2020</v>
      </c>
      <c r="N118">
        <v>701</v>
      </c>
      <c r="O118">
        <v>143.30110497237601</v>
      </c>
      <c r="P118" t="s">
        <v>691</v>
      </c>
      <c r="Q118">
        <v>2.61634160821463</v>
      </c>
      <c r="R118">
        <v>1</v>
      </c>
      <c r="S118" t="s">
        <v>25</v>
      </c>
      <c r="T118">
        <v>-1.11368485725649E-2</v>
      </c>
      <c r="AS118">
        <v>1448</v>
      </c>
      <c r="AT118">
        <v>1323.5</v>
      </c>
      <c r="AU118">
        <v>1199</v>
      </c>
      <c r="AV118">
        <v>1074.5</v>
      </c>
      <c r="AW118">
        <v>950</v>
      </c>
      <c r="AX118">
        <v>825.5</v>
      </c>
      <c r="AY118">
        <v>701</v>
      </c>
      <c r="AZ118">
        <v>813.86</v>
      </c>
      <c r="BA118">
        <v>926.72</v>
      </c>
      <c r="BB118">
        <v>916.39925969083197</v>
      </c>
      <c r="BC118">
        <v>906.19345990364502</v>
      </c>
      <c r="BD118">
        <v>896.10132056324903</v>
      </c>
      <c r="BE118">
        <v>886.121575850461</v>
      </c>
      <c r="BF118">
        <v>876.25297404333196</v>
      </c>
      <c r="BG118">
        <v>866.49427736015195</v>
      </c>
      <c r="BH118">
        <v>856.844261804197</v>
      </c>
      <c r="BI118">
        <v>847.301717010213</v>
      </c>
      <c r="BJ118">
        <v>837.86544609259602</v>
      </c>
      <c r="BK118">
        <v>828.53426549527796</v>
      </c>
      <c r="BL118">
        <v>819.30700484327599</v>
      </c>
      <c r="BM118">
        <v>810.18250679589505</v>
      </c>
      <c r="BN118">
        <v>801.159626901568</v>
      </c>
      <c r="BO118">
        <v>792.23723345431199</v>
      </c>
      <c r="BP118">
        <v>783.41420735178394</v>
      </c>
      <c r="BQ118">
        <v>774.68944195491099</v>
      </c>
      <c r="BR118">
        <v>766.06184294909394</v>
      </c>
      <c r="BS118">
        <v>757.53032820695</v>
      </c>
      <c r="BT118">
        <v>749.09382765258397</v>
      </c>
      <c r="BU118">
        <v>740.75128312737399</v>
      </c>
      <c r="BV118">
        <v>732.50164825725199</v>
      </c>
      <c r="BW118">
        <v>724.34388832145601</v>
      </c>
      <c r="BX118">
        <v>716.27698012275698</v>
      </c>
      <c r="BY118">
        <v>708.29991185911604</v>
      </c>
      <c r="BZ118">
        <v>700.41168299677997</v>
      </c>
      <c r="CA118">
        <v>692.61130414478998</v>
      </c>
      <c r="CB118">
        <v>684.89779693088201</v>
      </c>
      <c r="CC118">
        <v>677.27019387877999</v>
      </c>
      <c r="CD118" s="8" t="b">
        <f>IF(ISNUMBER(VLOOKUP(A118,profiles_2018!A:A,1,FALSE)),TRUE,FALSE)</f>
        <v>0</v>
      </c>
      <c r="CE118" t="str">
        <f>INDEX('C5 - Emissions methodology 2021'!$A$2:$I$5911,MATCH($A118,'C5 - Emissions methodology 2021'!$A$2:$A$5911,0),MATCH(CE$1,'C5 - Emissions methodology 2021'!$A$1:$I$1,0))</f>
        <v>Services</v>
      </c>
    </row>
    <row r="119" spans="1:83" x14ac:dyDescent="0.25">
      <c r="A119">
        <v>22520</v>
      </c>
      <c r="B119" t="s">
        <v>777</v>
      </c>
      <c r="C119" t="s">
        <v>39</v>
      </c>
      <c r="D119">
        <v>2018</v>
      </c>
      <c r="E119" t="s">
        <v>28</v>
      </c>
      <c r="F119" t="s">
        <v>23</v>
      </c>
      <c r="G119">
        <v>2017</v>
      </c>
      <c r="H119">
        <v>114928</v>
      </c>
      <c r="I119">
        <v>100</v>
      </c>
      <c r="J119">
        <v>2027</v>
      </c>
      <c r="K119">
        <v>43</v>
      </c>
      <c r="L119">
        <v>65508.959999999999</v>
      </c>
      <c r="M119">
        <v>2020</v>
      </c>
      <c r="N119">
        <v>110996</v>
      </c>
      <c r="O119">
        <v>7.95644755543612</v>
      </c>
      <c r="P119" t="s">
        <v>24</v>
      </c>
      <c r="Q119">
        <v>3.0787919806048798</v>
      </c>
      <c r="R119">
        <v>1</v>
      </c>
      <c r="S119" t="s">
        <v>25</v>
      </c>
      <c r="T119">
        <v>-1.11368485725649E-2</v>
      </c>
      <c r="AV119">
        <v>114928</v>
      </c>
      <c r="AW119">
        <v>113617.33333333299</v>
      </c>
      <c r="AX119">
        <v>112306.666666666</v>
      </c>
      <c r="AY119">
        <v>110996</v>
      </c>
      <c r="AZ119">
        <v>104497.851428571</v>
      </c>
      <c r="BA119">
        <v>97999.702857142795</v>
      </c>
      <c r="BB119">
        <v>91501.554285714199</v>
      </c>
      <c r="BC119">
        <v>85003.405714285705</v>
      </c>
      <c r="BD119">
        <v>78505.257142857095</v>
      </c>
      <c r="BE119">
        <v>72007.1085714285</v>
      </c>
      <c r="BF119">
        <v>65508.959999999999</v>
      </c>
      <c r="BG119">
        <v>64779.396632333803</v>
      </c>
      <c r="BH119">
        <v>64057.958301417297</v>
      </c>
      <c r="BI119">
        <v>63344.554519946803</v>
      </c>
      <c r="BJ119">
        <v>62639.095808361497</v>
      </c>
      <c r="BK119">
        <v>61941.493683621396</v>
      </c>
      <c r="BL119">
        <v>61251.660648108402</v>
      </c>
      <c r="BM119">
        <v>60569.510178652301</v>
      </c>
      <c r="BN119">
        <v>59894.9567156782</v>
      </c>
      <c r="BO119">
        <v>59227.9156524754</v>
      </c>
      <c r="BP119">
        <v>58568.303324585097</v>
      </c>
      <c r="BQ119">
        <v>57916.036999307202</v>
      </c>
      <c r="BR119">
        <v>57271.034865322799</v>
      </c>
      <c r="BS119">
        <v>56633.216022433597</v>
      </c>
      <c r="BT119">
        <v>56002.500471414402</v>
      </c>
      <c r="BU119">
        <v>55378.8091039793</v>
      </c>
      <c r="BV119">
        <v>54762.063692859301</v>
      </c>
      <c r="BW119">
        <v>54152.186881990798</v>
      </c>
      <c r="BX119">
        <v>53549.102176812798</v>
      </c>
      <c r="BY119">
        <v>52952.733934672797</v>
      </c>
      <c r="BZ119">
        <v>52363.007355339098</v>
      </c>
      <c r="CA119">
        <v>51779.848471618498</v>
      </c>
      <c r="CB119">
        <v>51203.1841400798</v>
      </c>
      <c r="CC119">
        <v>50632.942031878498</v>
      </c>
      <c r="CD119" s="8" t="b">
        <f>IF(ISNUMBER(VLOOKUP(A119,profiles_2018!A:A,1,FALSE)),TRUE,FALSE)</f>
        <v>0</v>
      </c>
      <c r="CE119" t="str">
        <f>INDEX('C5 - Emissions methodology 2021'!$A$2:$I$5911,MATCH($A119,'C5 - Emissions methodology 2021'!$A$2:$A$5911,0),MATCH(CE$1,'C5 - Emissions methodology 2021'!$A$1:$I$1,0))</f>
        <v>Services</v>
      </c>
    </row>
    <row r="120" spans="1:83" x14ac:dyDescent="0.25">
      <c r="A120">
        <v>64657</v>
      </c>
      <c r="B120" t="s">
        <v>778</v>
      </c>
      <c r="C120" t="s">
        <v>52</v>
      </c>
      <c r="D120">
        <v>2019</v>
      </c>
      <c r="E120" t="s">
        <v>690</v>
      </c>
      <c r="F120" t="s">
        <v>23</v>
      </c>
      <c r="G120">
        <v>2018</v>
      </c>
      <c r="H120">
        <v>13271</v>
      </c>
      <c r="I120">
        <v>100</v>
      </c>
      <c r="J120">
        <v>2030</v>
      </c>
      <c r="K120">
        <v>50</v>
      </c>
      <c r="L120">
        <v>6635.5</v>
      </c>
      <c r="M120">
        <v>2020</v>
      </c>
      <c r="N120">
        <v>10039</v>
      </c>
      <c r="O120">
        <v>48.711379050489803</v>
      </c>
      <c r="P120" t="s">
        <v>24</v>
      </c>
      <c r="Q120">
        <v>3.1502452294390202</v>
      </c>
      <c r="R120">
        <v>1</v>
      </c>
      <c r="S120" t="s">
        <v>25</v>
      </c>
      <c r="T120">
        <v>-1.11368485725649E-2</v>
      </c>
      <c r="AW120">
        <v>13271</v>
      </c>
      <c r="AX120">
        <v>11655</v>
      </c>
      <c r="AY120">
        <v>10039</v>
      </c>
      <c r="AZ120">
        <v>9698.65</v>
      </c>
      <c r="BA120">
        <v>9358.2999999999993</v>
      </c>
      <c r="BB120">
        <v>9017.9500000000007</v>
      </c>
      <c r="BC120">
        <v>8677.6</v>
      </c>
      <c r="BD120">
        <v>8337.25</v>
      </c>
      <c r="BE120">
        <v>7996.9</v>
      </c>
      <c r="BF120">
        <v>7656.55</v>
      </c>
      <c r="BG120">
        <v>7316.2</v>
      </c>
      <c r="BH120">
        <v>6975.85</v>
      </c>
      <c r="BI120">
        <v>6635.5</v>
      </c>
      <c r="BJ120">
        <v>6561.6014412967397</v>
      </c>
      <c r="BK120">
        <v>6488.5258796515</v>
      </c>
      <c r="BL120">
        <v>6416.2641494706504</v>
      </c>
      <c r="BM120">
        <v>6344.8071872364198</v>
      </c>
      <c r="BN120">
        <v>6274.1460303700396</v>
      </c>
      <c r="BO120">
        <v>6204.27181610765</v>
      </c>
      <c r="BP120">
        <v>6135.1757803886303</v>
      </c>
      <c r="BQ120">
        <v>6066.8492567563699</v>
      </c>
      <c r="BR120">
        <v>5999.2836752713001</v>
      </c>
      <c r="BS120">
        <v>5932.47056143594</v>
      </c>
      <c r="BT120">
        <v>5866.4015351320304</v>
      </c>
      <c r="BU120">
        <v>5801.0683095694003</v>
      </c>
      <c r="BV120">
        <v>5736.4626902466198</v>
      </c>
      <c r="BW120">
        <v>5672.5765739231801</v>
      </c>
      <c r="BX120">
        <v>5609.4019476031199</v>
      </c>
      <c r="BY120">
        <v>5546.9308875300103</v>
      </c>
      <c r="BZ120">
        <v>5485.1555581930998</v>
      </c>
      <c r="CA120">
        <v>5424.06821134454</v>
      </c>
      <c r="CB120">
        <v>5363.6611850275403</v>
      </c>
      <c r="CC120">
        <v>5303.9269026153397</v>
      </c>
      <c r="CD120" s="8" t="b">
        <f>IF(ISNUMBER(VLOOKUP(A120,profiles_2018!A:A,1,FALSE)),TRUE,FALSE)</f>
        <v>0</v>
      </c>
      <c r="CE120" t="str">
        <f>INDEX('C5 - Emissions methodology 2021'!$A$2:$I$5911,MATCH($A120,'C5 - Emissions methodology 2021'!$A$2:$A$5911,0),MATCH(CE$1,'C5 - Emissions methodology 2021'!$A$1:$I$1,0))</f>
        <v>Infrastructure</v>
      </c>
    </row>
    <row r="121" spans="1:83" x14ac:dyDescent="0.25">
      <c r="A121">
        <v>2095</v>
      </c>
      <c r="B121" t="s">
        <v>779</v>
      </c>
      <c r="C121" t="s">
        <v>27</v>
      </c>
      <c r="D121">
        <v>2016</v>
      </c>
      <c r="E121" t="s">
        <v>690</v>
      </c>
      <c r="F121" t="s">
        <v>23</v>
      </c>
      <c r="G121">
        <v>2016</v>
      </c>
      <c r="H121">
        <v>108694</v>
      </c>
      <c r="I121">
        <v>100</v>
      </c>
      <c r="J121">
        <v>2030</v>
      </c>
      <c r="K121">
        <v>100</v>
      </c>
      <c r="L121">
        <v>0</v>
      </c>
      <c r="M121">
        <v>2020</v>
      </c>
      <c r="N121">
        <v>53956</v>
      </c>
      <c r="O121">
        <v>50.567648628259199</v>
      </c>
      <c r="P121" t="s">
        <v>24</v>
      </c>
      <c r="Q121">
        <v>3.6502547718390201</v>
      </c>
      <c r="R121">
        <v>1</v>
      </c>
      <c r="S121" t="s">
        <v>25</v>
      </c>
      <c r="T121">
        <v>-1.11368485725649E-2</v>
      </c>
      <c r="AU121">
        <v>108694</v>
      </c>
      <c r="AV121">
        <v>95009.5</v>
      </c>
      <c r="AW121">
        <v>81325</v>
      </c>
      <c r="AX121">
        <v>67640.5</v>
      </c>
      <c r="AY121">
        <v>53956</v>
      </c>
      <c r="AZ121">
        <v>48560.4</v>
      </c>
      <c r="BA121">
        <v>43164.800000000003</v>
      </c>
      <c r="BB121">
        <v>37769.199999999997</v>
      </c>
      <c r="BC121">
        <v>32373.599999999999</v>
      </c>
      <c r="BD121">
        <v>26978</v>
      </c>
      <c r="BE121">
        <v>21582.400000000001</v>
      </c>
      <c r="BF121">
        <v>16186.8</v>
      </c>
      <c r="BG121">
        <v>10791.199999999901</v>
      </c>
      <c r="BH121">
        <v>5395.5999999999904</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s="8" t="b">
        <f>IF(ISNUMBER(VLOOKUP(A121,profiles_2018!A:A,1,FALSE)),TRUE,FALSE)</f>
        <v>0</v>
      </c>
      <c r="CE121" t="str">
        <f>INDEX('C5 - Emissions methodology 2021'!$A$2:$I$5911,MATCH($A121,'C5 - Emissions methodology 2021'!$A$2:$A$5911,0),MATCH(CE$1,'C5 - Emissions methodology 2021'!$A$1:$I$1,0))</f>
        <v>Biotech, health care &amp; pharma</v>
      </c>
    </row>
    <row r="122" spans="1:83" x14ac:dyDescent="0.25">
      <c r="A122">
        <v>2083</v>
      </c>
      <c r="B122" t="s">
        <v>780</v>
      </c>
      <c r="C122" t="s">
        <v>21</v>
      </c>
      <c r="D122">
        <v>2020</v>
      </c>
      <c r="E122" t="s">
        <v>690</v>
      </c>
      <c r="F122" t="s">
        <v>23</v>
      </c>
      <c r="G122">
        <v>2019</v>
      </c>
      <c r="H122">
        <v>54400000</v>
      </c>
      <c r="I122">
        <v>100</v>
      </c>
      <c r="J122">
        <v>2025</v>
      </c>
      <c r="K122">
        <v>20</v>
      </c>
      <c r="L122">
        <v>43520000</v>
      </c>
      <c r="M122">
        <v>2020</v>
      </c>
      <c r="N122">
        <v>45500000</v>
      </c>
      <c r="O122">
        <v>81.801470588235304</v>
      </c>
      <c r="P122" t="s">
        <v>45</v>
      </c>
      <c r="Q122">
        <v>2.85324487804878</v>
      </c>
      <c r="R122">
        <v>1</v>
      </c>
      <c r="S122" t="s">
        <v>25</v>
      </c>
      <c r="T122">
        <v>-1.11368485725649E-2</v>
      </c>
      <c r="AX122">
        <v>54400000</v>
      </c>
      <c r="AY122">
        <v>45500000</v>
      </c>
      <c r="AZ122">
        <v>45104000</v>
      </c>
      <c r="BA122">
        <v>44708000</v>
      </c>
      <c r="BB122">
        <v>44312000</v>
      </c>
      <c r="BC122">
        <v>43916000</v>
      </c>
      <c r="BD122">
        <v>43520000</v>
      </c>
      <c r="BE122">
        <v>43035324.3501219</v>
      </c>
      <c r="BF122">
        <v>42556046.459563397</v>
      </c>
      <c r="BG122">
        <v>42082106.214296199</v>
      </c>
      <c r="BH122">
        <v>41613444.169772997</v>
      </c>
      <c r="BI122">
        <v>41150001.543471403</v>
      </c>
      <c r="BJ122">
        <v>40691720.207520902</v>
      </c>
      <c r="BK122">
        <v>40238542.6814126</v>
      </c>
      <c r="BL122">
        <v>39790412.124789</v>
      </c>
      <c r="BM122">
        <v>39347272.330315202</v>
      </c>
      <c r="BN122">
        <v>38909067.716628999</v>
      </c>
      <c r="BO122">
        <v>38475743.321369298</v>
      </c>
      <c r="BP122">
        <v>38047244.794282302</v>
      </c>
      <c r="BQ122">
        <v>37623518.390405104</v>
      </c>
      <c r="BR122">
        <v>37204510.963324003</v>
      </c>
      <c r="BS122">
        <v>36790169.958509199</v>
      </c>
      <c r="BT122">
        <v>36380443.4067223</v>
      </c>
      <c r="BU122">
        <v>35975279.917498901</v>
      </c>
      <c r="BV122">
        <v>35574628.672702096</v>
      </c>
      <c r="BW122">
        <v>35178439.420148902</v>
      </c>
      <c r="BX122">
        <v>34786662.467307597</v>
      </c>
      <c r="BY122">
        <v>34399248.675064303</v>
      </c>
      <c r="BZ122">
        <v>34016149.451560102</v>
      </c>
      <c r="CA122">
        <v>33637316.746096298</v>
      </c>
      <c r="CB122">
        <v>33262703.043107599</v>
      </c>
      <c r="CC122">
        <v>32892261.356202301</v>
      </c>
      <c r="CD122" s="8" t="b">
        <f>IF(ISNUMBER(VLOOKUP(A122,profiles_2018!A:A,1,FALSE)),TRUE,FALSE)</f>
        <v>0</v>
      </c>
      <c r="CE122" t="str">
        <f>INDEX('C5 - Emissions methodology 2021'!$A$2:$I$5911,MATCH($A122,'C5 - Emissions methodology 2021'!$A$2:$A$5911,0),MATCH(CE$1,'C5 - Emissions methodology 2021'!$A$1:$I$1,0))</f>
        <v>Fossil Fuels</v>
      </c>
    </row>
    <row r="123" spans="1:83" x14ac:dyDescent="0.25">
      <c r="A123">
        <v>31947</v>
      </c>
      <c r="B123" t="s">
        <v>781</v>
      </c>
      <c r="C123" t="s">
        <v>31</v>
      </c>
      <c r="D123">
        <v>2020</v>
      </c>
      <c r="E123" t="s">
        <v>690</v>
      </c>
      <c r="F123" t="s">
        <v>23</v>
      </c>
      <c r="G123">
        <v>2020</v>
      </c>
      <c r="H123">
        <v>247363</v>
      </c>
      <c r="I123">
        <v>100</v>
      </c>
      <c r="J123">
        <v>2021</v>
      </c>
      <c r="K123">
        <v>4</v>
      </c>
      <c r="L123">
        <v>237468.48</v>
      </c>
      <c r="M123">
        <v>2020</v>
      </c>
      <c r="N123">
        <v>247363</v>
      </c>
      <c r="O123">
        <v>0</v>
      </c>
      <c r="P123" t="s">
        <v>45</v>
      </c>
      <c r="Q123">
        <v>2.6858783948365899</v>
      </c>
      <c r="R123">
        <v>1</v>
      </c>
      <c r="S123" t="s">
        <v>25</v>
      </c>
      <c r="T123">
        <v>-1.11368485725649E-2</v>
      </c>
      <c r="AY123">
        <v>247363</v>
      </c>
      <c r="AZ123">
        <v>237468.48</v>
      </c>
      <c r="BA123">
        <v>234823.82949748199</v>
      </c>
      <c r="BB123">
        <v>232208.632067139</v>
      </c>
      <c r="BC123">
        <v>229622.55969456499</v>
      </c>
      <c r="BD123">
        <v>227065.288018402</v>
      </c>
      <c r="BE123">
        <v>224536.49628965501</v>
      </c>
      <c r="BF123">
        <v>222035.867331463</v>
      </c>
      <c r="BG123">
        <v>219563.08749931399</v>
      </c>
      <c r="BH123">
        <v>217117.84664170901</v>
      </c>
      <c r="BI123">
        <v>214699.83806125901</v>
      </c>
      <c r="BJ123">
        <v>212308.75847621699</v>
      </c>
      <c r="BK123">
        <v>209944.30798243801</v>
      </c>
      <c r="BL123">
        <v>207606.19001576601</v>
      </c>
      <c r="BM123">
        <v>205294.11131483299</v>
      </c>
      <c r="BN123">
        <v>203007.78188428</v>
      </c>
      <c r="BO123">
        <v>200746.91495838299</v>
      </c>
      <c r="BP123">
        <v>198511.22696508199</v>
      </c>
      <c r="BQ123">
        <v>196300.437490418</v>
      </c>
      <c r="BR123">
        <v>194114.26924335901</v>
      </c>
      <c r="BS123">
        <v>191952.448021021</v>
      </c>
      <c r="BT123">
        <v>189814.702674278</v>
      </c>
      <c r="BU123">
        <v>187700.76507374801</v>
      </c>
      <c r="BV123">
        <v>185610.37007616699</v>
      </c>
      <c r="BW123">
        <v>183543.25549113101</v>
      </c>
      <c r="BX123">
        <v>181499.162048211</v>
      </c>
      <c r="BY123">
        <v>179477.83336443201</v>
      </c>
      <c r="BZ123">
        <v>177479.01591212099</v>
      </c>
      <c r="CA123">
        <v>175502.45898709999</v>
      </c>
      <c r="CB123">
        <v>173547.914677247</v>
      </c>
      <c r="CC123">
        <v>171615.137831403</v>
      </c>
      <c r="CD123" s="8" t="b">
        <f>IF(ISNUMBER(VLOOKUP(A123,profiles_2018!A:A,1,FALSE)),TRUE,FALSE)</f>
        <v>0</v>
      </c>
      <c r="CE123" t="str">
        <f>INDEX('C5 - Emissions methodology 2021'!$A$2:$I$5911,MATCH($A123,'C5 - Emissions methodology 2021'!$A$2:$A$5911,0),MATCH(CE$1,'C5 - Emissions methodology 2021'!$A$1:$I$1,0))</f>
        <v>Retail</v>
      </c>
    </row>
    <row r="124" spans="1:83" x14ac:dyDescent="0.25">
      <c r="A124">
        <v>21473</v>
      </c>
      <c r="B124" t="s">
        <v>782</v>
      </c>
      <c r="C124" t="s">
        <v>43</v>
      </c>
      <c r="D124">
        <v>2021</v>
      </c>
      <c r="E124" t="s">
        <v>28</v>
      </c>
      <c r="F124" t="s">
        <v>23</v>
      </c>
      <c r="G124">
        <v>2019</v>
      </c>
      <c r="H124">
        <v>527404.1</v>
      </c>
      <c r="I124">
        <v>100</v>
      </c>
      <c r="J124">
        <v>2030</v>
      </c>
      <c r="K124">
        <v>35</v>
      </c>
      <c r="L124">
        <v>342812.66499999998</v>
      </c>
      <c r="M124">
        <v>2020</v>
      </c>
      <c r="N124">
        <v>475975.44</v>
      </c>
      <c r="O124">
        <v>27.8608051343227</v>
      </c>
      <c r="P124" t="s">
        <v>45</v>
      </c>
      <c r="Q124">
        <v>3.0002966428490199</v>
      </c>
      <c r="R124">
        <v>1</v>
      </c>
      <c r="S124" t="s">
        <v>25</v>
      </c>
      <c r="T124">
        <v>-1.11368485725649E-2</v>
      </c>
      <c r="AX124">
        <v>527404.1</v>
      </c>
      <c r="AY124">
        <v>475975.44</v>
      </c>
      <c r="AZ124">
        <v>462659.16249999998</v>
      </c>
      <c r="BA124">
        <v>449342.88500000001</v>
      </c>
      <c r="BB124">
        <v>436026.60749999998</v>
      </c>
      <c r="BC124">
        <v>422710.33</v>
      </c>
      <c r="BD124">
        <v>409394.05249999999</v>
      </c>
      <c r="BE124">
        <v>396077.77500000002</v>
      </c>
      <c r="BF124">
        <v>382761.4975</v>
      </c>
      <c r="BG124">
        <v>369445.22</v>
      </c>
      <c r="BH124">
        <v>356128.9425</v>
      </c>
      <c r="BI124">
        <v>342812.66499999998</v>
      </c>
      <c r="BJ124">
        <v>338994.81226113701</v>
      </c>
      <c r="BK124">
        <v>335219.47837010003</v>
      </c>
      <c r="BL124">
        <v>331486.18980091799</v>
      </c>
      <c r="BM124">
        <v>327794.478301208</v>
      </c>
      <c r="BN124">
        <v>324143.880833445</v>
      </c>
      <c r="BO124">
        <v>320533.93951687898</v>
      </c>
      <c r="BP124">
        <v>316964.20157011203</v>
      </c>
      <c r="BQ124">
        <v>313434.21925430198</v>
      </c>
      <c r="BR124">
        <v>309943.54981700698</v>
      </c>
      <c r="BS124">
        <v>306491.755436651</v>
      </c>
      <c r="BT124">
        <v>303078.40316761401</v>
      </c>
      <c r="BU124">
        <v>299703.06488592102</v>
      </c>
      <c r="BV124">
        <v>296365.317235553</v>
      </c>
      <c r="BW124">
        <v>293064.74157534097</v>
      </c>
      <c r="BX124">
        <v>289800.923926458</v>
      </c>
      <c r="BY124">
        <v>286573.45492049999</v>
      </c>
      <c r="BZ124">
        <v>283381.92974813399</v>
      </c>
      <c r="CA124">
        <v>280225.94810832699</v>
      </c>
      <c r="CB124">
        <v>277105.11415814102</v>
      </c>
      <c r="CC124">
        <v>274019.03646307898</v>
      </c>
      <c r="CD124" s="8" t="b">
        <f>IF(ISNUMBER(VLOOKUP(A124,profiles_2018!A:A,1,FALSE)),TRUE,FALSE)</f>
        <v>0</v>
      </c>
      <c r="CE124" t="str">
        <f>INDEX('C5 - Emissions methodology 2021'!$A$2:$I$5911,MATCH($A124,'C5 - Emissions methodology 2021'!$A$2:$A$5911,0),MATCH(CE$1,'C5 - Emissions methodology 2021'!$A$1:$I$1,0))</f>
        <v>Food, beverage &amp; agriculture</v>
      </c>
    </row>
    <row r="125" spans="1:83" x14ac:dyDescent="0.25">
      <c r="A125">
        <v>2297</v>
      </c>
      <c r="B125" t="s">
        <v>783</v>
      </c>
      <c r="C125" t="s">
        <v>21</v>
      </c>
      <c r="D125">
        <v>2020</v>
      </c>
      <c r="E125" t="s">
        <v>28</v>
      </c>
      <c r="F125" t="s">
        <v>23</v>
      </c>
      <c r="G125">
        <v>2020</v>
      </c>
      <c r="H125">
        <v>22318</v>
      </c>
      <c r="I125">
        <v>100</v>
      </c>
      <c r="J125">
        <v>2030</v>
      </c>
      <c r="K125">
        <v>51</v>
      </c>
      <c r="L125">
        <v>10935.82</v>
      </c>
      <c r="M125">
        <v>2020</v>
      </c>
      <c r="N125">
        <v>19098</v>
      </c>
      <c r="O125">
        <v>28.2898355148135</v>
      </c>
      <c r="P125" t="s">
        <v>45</v>
      </c>
      <c r="Q125">
        <v>3.1602461342390198</v>
      </c>
      <c r="R125">
        <v>1</v>
      </c>
      <c r="S125" t="s">
        <v>25</v>
      </c>
      <c r="T125">
        <v>-1.11368485725649E-2</v>
      </c>
      <c r="AY125">
        <v>19098</v>
      </c>
      <c r="AZ125">
        <v>18281.781999999999</v>
      </c>
      <c r="BA125">
        <v>17465.563999999998</v>
      </c>
      <c r="BB125">
        <v>16649.346000000001</v>
      </c>
      <c r="BC125">
        <v>15833.128000000001</v>
      </c>
      <c r="BD125">
        <v>15016.91</v>
      </c>
      <c r="BE125">
        <v>14200.691999999999</v>
      </c>
      <c r="BF125">
        <v>13384.474</v>
      </c>
      <c r="BG125">
        <v>12568.255999999999</v>
      </c>
      <c r="BH125">
        <v>11752.038</v>
      </c>
      <c r="BI125">
        <v>10935.82</v>
      </c>
      <c r="BJ125">
        <v>10814.0294286431</v>
      </c>
      <c r="BK125">
        <v>10693.595220437101</v>
      </c>
      <c r="BL125">
        <v>10574.502269770799</v>
      </c>
      <c r="BM125">
        <v>10456.7356392621</v>
      </c>
      <c r="BN125">
        <v>10340.2805578843</v>
      </c>
      <c r="BO125">
        <v>10225.122419113301</v>
      </c>
      <c r="BP125">
        <v>10111.2467790957</v>
      </c>
      <c r="BQ125">
        <v>9998.6393548370907</v>
      </c>
      <c r="BR125">
        <v>9887.2860224105807</v>
      </c>
      <c r="BS125">
        <v>9777.1728151853604</v>
      </c>
      <c r="BT125">
        <v>9668.2859220748396</v>
      </c>
      <c r="BU125">
        <v>9560.6116858044297</v>
      </c>
      <c r="BV125">
        <v>9454.1366011985301</v>
      </c>
      <c r="BW125">
        <v>9348.8473134866399</v>
      </c>
      <c r="BX125">
        <v>9244.7306166283106</v>
      </c>
      <c r="BY125">
        <v>9141.7734516567707</v>
      </c>
      <c r="BZ125">
        <v>9039.9629050409694</v>
      </c>
      <c r="CA125">
        <v>8939.2862070659303</v>
      </c>
      <c r="CB125">
        <v>8839.7307302310091</v>
      </c>
      <c r="CC125">
        <v>8741.2839876661801</v>
      </c>
      <c r="CD125" s="8" t="b">
        <f>IF(ISNUMBER(VLOOKUP(A125,profiles_2018!A:A,1,FALSE)),TRUE,FALSE)</f>
        <v>0</v>
      </c>
      <c r="CE125" t="str">
        <f>INDEX('C5 - Emissions methodology 2021'!$A$2:$I$5911,MATCH($A125,'C5 - Emissions methodology 2021'!$A$2:$A$5911,0),MATCH(CE$1,'C5 - Emissions methodology 2021'!$A$1:$I$1,0))</f>
        <v>Services</v>
      </c>
    </row>
    <row r="126" spans="1:83" x14ac:dyDescent="0.25">
      <c r="A126">
        <v>2280</v>
      </c>
      <c r="B126" t="s">
        <v>784</v>
      </c>
      <c r="C126" t="s">
        <v>21</v>
      </c>
      <c r="D126">
        <v>2019</v>
      </c>
      <c r="E126" t="s">
        <v>690</v>
      </c>
      <c r="F126" t="s">
        <v>23</v>
      </c>
      <c r="G126">
        <v>2017</v>
      </c>
      <c r="H126">
        <v>53010</v>
      </c>
      <c r="I126">
        <v>100</v>
      </c>
      <c r="J126">
        <v>2025</v>
      </c>
      <c r="K126">
        <v>50</v>
      </c>
      <c r="L126">
        <v>26505</v>
      </c>
      <c r="M126">
        <v>2020</v>
      </c>
      <c r="N126">
        <v>40952</v>
      </c>
      <c r="O126">
        <v>50.659291528729298</v>
      </c>
      <c r="P126" t="s">
        <v>24</v>
      </c>
      <c r="Q126">
        <v>3.1478103624207798</v>
      </c>
      <c r="R126">
        <v>1</v>
      </c>
      <c r="S126" t="s">
        <v>25</v>
      </c>
      <c r="T126">
        <v>-1.11368485725649E-2</v>
      </c>
      <c r="AV126">
        <v>53010</v>
      </c>
      <c r="AW126">
        <v>48990.666666666599</v>
      </c>
      <c r="AX126">
        <v>44971.333333333299</v>
      </c>
      <c r="AY126">
        <v>40952</v>
      </c>
      <c r="AZ126">
        <v>38062.6</v>
      </c>
      <c r="BA126">
        <v>35173.199999999997</v>
      </c>
      <c r="BB126">
        <v>32283.8</v>
      </c>
      <c r="BC126">
        <v>29394.400000000001</v>
      </c>
      <c r="BD126">
        <v>26505</v>
      </c>
      <c r="BE126">
        <v>26209.817828584099</v>
      </c>
      <c r="BF126">
        <v>25917.923056312698</v>
      </c>
      <c r="BG126">
        <v>25629.2790719191</v>
      </c>
      <c r="BH126">
        <v>25343.849671871201</v>
      </c>
      <c r="BI126">
        <v>25061.599055829702</v>
      </c>
      <c r="BJ126">
        <v>24782.491822158601</v>
      </c>
      <c r="BK126">
        <v>24506.492963484401</v>
      </c>
      <c r="BL126">
        <v>24233.567862305401</v>
      </c>
      <c r="BM126">
        <v>23963.682286649899</v>
      </c>
      <c r="BN126">
        <v>23696.802385782499</v>
      </c>
      <c r="BO126">
        <v>23432.894685957999</v>
      </c>
      <c r="BP126">
        <v>23171.926086223601</v>
      </c>
      <c r="BQ126">
        <v>22913.863854266699</v>
      </c>
      <c r="BR126">
        <v>22658.6756223093</v>
      </c>
      <c r="BS126">
        <v>22406.3293830488</v>
      </c>
      <c r="BT126">
        <v>22156.7934856428</v>
      </c>
      <c r="BU126">
        <v>21910.0366317396</v>
      </c>
      <c r="BV126">
        <v>21666.0278715526</v>
      </c>
      <c r="BW126">
        <v>21424.7365999781</v>
      </c>
      <c r="BX126">
        <v>21186.132552757099</v>
      </c>
      <c r="BY126">
        <v>20950.185802678701</v>
      </c>
      <c r="BZ126">
        <v>20716.866755827199</v>
      </c>
      <c r="CA126">
        <v>20486.146147869498</v>
      </c>
      <c r="CB126">
        <v>20257.9950403853</v>
      </c>
      <c r="CC126">
        <v>20032.3848172367</v>
      </c>
      <c r="CD126" s="8" t="b">
        <f>IF(ISNUMBER(VLOOKUP(A126,profiles_2018!A:A,1,FALSE)),TRUE,FALSE)</f>
        <v>0</v>
      </c>
      <c r="CE126" t="str">
        <f>INDEX('C5 - Emissions methodology 2021'!$A$2:$I$5911,MATCH($A126,'C5 - Emissions methodology 2021'!$A$2:$A$5911,0),MATCH(CE$1,'C5 - Emissions methodology 2021'!$A$1:$I$1,0))</f>
        <v>Food, beverage &amp; agriculture</v>
      </c>
    </row>
    <row r="127" spans="1:83" x14ac:dyDescent="0.25">
      <c r="A127">
        <v>2326</v>
      </c>
      <c r="B127" t="s">
        <v>130</v>
      </c>
      <c r="C127" t="s">
        <v>27</v>
      </c>
      <c r="D127">
        <v>2020</v>
      </c>
      <c r="E127" t="s">
        <v>28</v>
      </c>
      <c r="F127" t="s">
        <v>23</v>
      </c>
      <c r="G127">
        <v>2019</v>
      </c>
      <c r="H127">
        <v>51649</v>
      </c>
      <c r="I127">
        <v>100</v>
      </c>
      <c r="J127">
        <v>2025</v>
      </c>
      <c r="K127">
        <v>15</v>
      </c>
      <c r="L127">
        <v>43901.65</v>
      </c>
      <c r="M127">
        <v>2020</v>
      </c>
      <c r="N127">
        <v>44506</v>
      </c>
      <c r="O127">
        <v>92.199268136846797</v>
      </c>
      <c r="P127" t="s">
        <v>24</v>
      </c>
      <c r="Q127">
        <v>2.7978100429487802</v>
      </c>
      <c r="R127">
        <v>1</v>
      </c>
      <c r="S127" t="s">
        <v>25</v>
      </c>
      <c r="T127">
        <v>-1.11368485725649E-2</v>
      </c>
      <c r="AX127">
        <v>51649</v>
      </c>
      <c r="AY127">
        <v>44506</v>
      </c>
      <c r="AZ127">
        <v>44385.13</v>
      </c>
      <c r="BA127">
        <v>44264.26</v>
      </c>
      <c r="BB127">
        <v>44143.39</v>
      </c>
      <c r="BC127">
        <v>44022.52</v>
      </c>
      <c r="BD127">
        <v>43901.65</v>
      </c>
      <c r="BE127">
        <v>43412.723971864201</v>
      </c>
      <c r="BF127">
        <v>42929.243038867004</v>
      </c>
      <c r="BG127">
        <v>42451.146559808301</v>
      </c>
      <c r="BH127">
        <v>41978.374568840001</v>
      </c>
      <c r="BI127">
        <v>41510.867767944401</v>
      </c>
      <c r="BJ127">
        <v>41048.567519497003</v>
      </c>
      <c r="BK127">
        <v>40591.4158389117</v>
      </c>
      <c r="BL127">
        <v>40139.355387367701</v>
      </c>
      <c r="BM127">
        <v>39692.329464618197</v>
      </c>
      <c r="BN127">
        <v>39250.282001878397</v>
      </c>
      <c r="BO127">
        <v>38813.157554792997</v>
      </c>
      <c r="BP127">
        <v>38380.901296482203</v>
      </c>
      <c r="BQ127">
        <v>37953.459010664701</v>
      </c>
      <c r="BR127">
        <v>37530.777084857902</v>
      </c>
      <c r="BS127">
        <v>37112.802503653103</v>
      </c>
      <c r="BT127">
        <v>36699.482842066398</v>
      </c>
      <c r="BU127">
        <v>36290.766258962904</v>
      </c>
      <c r="BV127">
        <v>35886.601490554502</v>
      </c>
      <c r="BW127">
        <v>35486.937843970198</v>
      </c>
      <c r="BX127">
        <v>35091.725190897901</v>
      </c>
      <c r="BY127">
        <v>34700.913961296799</v>
      </c>
      <c r="BZ127">
        <v>34314.455137180201</v>
      </c>
      <c r="CA127">
        <v>33932.300246467399</v>
      </c>
      <c r="CB127">
        <v>33554.401356903603</v>
      </c>
      <c r="CC127">
        <v>33180.711070048703</v>
      </c>
      <c r="CD127" s="8" t="b">
        <f>IF(ISNUMBER(VLOOKUP(A127,profiles_2018!A:A,1,FALSE)),TRUE,FALSE)</f>
        <v>1</v>
      </c>
      <c r="CE127" t="str">
        <f>INDEX('C5 - Emissions methodology 2021'!$A$2:$I$5911,MATCH($A127,'C5 - Emissions methodology 2021'!$A$2:$A$5911,0),MATCH(CE$1,'C5 - Emissions methodology 2021'!$A$1:$I$1,0))</f>
        <v>Services</v>
      </c>
    </row>
    <row r="128" spans="1:83" x14ac:dyDescent="0.25">
      <c r="A128">
        <v>2335</v>
      </c>
      <c r="B128" t="s">
        <v>131</v>
      </c>
      <c r="C128" t="s">
        <v>59</v>
      </c>
      <c r="D128">
        <v>2018</v>
      </c>
      <c r="E128" t="s">
        <v>690</v>
      </c>
      <c r="F128" t="s">
        <v>23</v>
      </c>
      <c r="G128">
        <v>2015</v>
      </c>
      <c r="H128">
        <v>199098.2</v>
      </c>
      <c r="I128">
        <v>100</v>
      </c>
      <c r="J128">
        <v>2030</v>
      </c>
      <c r="K128">
        <v>30</v>
      </c>
      <c r="L128">
        <v>139368.74</v>
      </c>
      <c r="M128">
        <v>2020</v>
      </c>
      <c r="N128">
        <v>117040.59</v>
      </c>
      <c r="O128">
        <v>137.382139399887</v>
      </c>
      <c r="P128" t="s">
        <v>691</v>
      </c>
      <c r="Q128">
        <v>2.9502638122590201</v>
      </c>
      <c r="R128">
        <v>1</v>
      </c>
      <c r="S128" t="s">
        <v>25</v>
      </c>
      <c r="T128">
        <v>-1.11368485725649E-2</v>
      </c>
      <c r="AT128">
        <v>199098.2</v>
      </c>
      <c r="AU128">
        <v>182686.67800000001</v>
      </c>
      <c r="AV128">
        <v>166275.15599999999</v>
      </c>
      <c r="AW128">
        <v>149863.63399999999</v>
      </c>
      <c r="AX128">
        <v>133452.11199999999</v>
      </c>
      <c r="AY128">
        <v>117040.59</v>
      </c>
      <c r="AZ128">
        <v>119273.405</v>
      </c>
      <c r="BA128">
        <v>121506.22</v>
      </c>
      <c r="BB128">
        <v>123739.035</v>
      </c>
      <c r="BC128">
        <v>125971.85</v>
      </c>
      <c r="BD128">
        <v>128204.66499999999</v>
      </c>
      <c r="BE128">
        <v>130437.48</v>
      </c>
      <c r="BF128">
        <v>132670.29499999899</v>
      </c>
      <c r="BG128">
        <v>134903.10999999999</v>
      </c>
      <c r="BH128">
        <v>137135.92499999999</v>
      </c>
      <c r="BI128">
        <v>139368.74</v>
      </c>
      <c r="BJ128">
        <v>137816.61144687</v>
      </c>
      <c r="BK128">
        <v>136281.76871440301</v>
      </c>
      <c r="BL128">
        <v>134764.01929302901</v>
      </c>
      <c r="BM128">
        <v>133263.172817132</v>
      </c>
      <c r="BN128">
        <v>131779.04104116801</v>
      </c>
      <c r="BO128">
        <v>130311.437816055</v>
      </c>
      <c r="BP128">
        <v>128860.17906582401</v>
      </c>
      <c r="BQ128">
        <v>127425.08276453499</v>
      </c>
      <c r="BR128">
        <v>126005.96891343901</v>
      </c>
      <c r="BS128">
        <v>124602.659518411</v>
      </c>
      <c r="BT128">
        <v>123214.978567616</v>
      </c>
      <c r="BU128">
        <v>121842.75200943599</v>
      </c>
      <c r="BV128">
        <v>120485.80773064301</v>
      </c>
      <c r="BW128">
        <v>119143.975534803</v>
      </c>
      <c r="BX128">
        <v>117817.087120939</v>
      </c>
      <c r="BY128">
        <v>116504.976062412</v>
      </c>
      <c r="BZ128">
        <v>115207.47778605499</v>
      </c>
      <c r="CA128">
        <v>113924.42955152399</v>
      </c>
      <c r="CB128">
        <v>112655.67043089301</v>
      </c>
      <c r="CC128">
        <v>111401.041288464</v>
      </c>
      <c r="CD128" s="8" t="b">
        <f>IF(ISNUMBER(VLOOKUP(A128,profiles_2018!A:A,1,FALSE)),TRUE,FALSE)</f>
        <v>1</v>
      </c>
      <c r="CE128" t="str">
        <f>INDEX('C5 - Emissions methodology 2021'!$A$2:$I$5911,MATCH($A128,'C5 - Emissions methodology 2021'!$A$2:$A$5911,0),MATCH(CE$1,'C5 - Emissions methodology 2021'!$A$1:$I$1,0))</f>
        <v>Manufacturing</v>
      </c>
    </row>
    <row r="129" spans="1:83" x14ac:dyDescent="0.25">
      <c r="A129">
        <v>2354</v>
      </c>
      <c r="B129" t="s">
        <v>132</v>
      </c>
      <c r="C129" t="s">
        <v>27</v>
      </c>
      <c r="D129">
        <v>2015</v>
      </c>
      <c r="E129" t="s">
        <v>88</v>
      </c>
      <c r="F129" t="s">
        <v>54</v>
      </c>
      <c r="G129">
        <v>2012</v>
      </c>
      <c r="H129">
        <v>162165</v>
      </c>
      <c r="I129">
        <v>100</v>
      </c>
      <c r="J129">
        <v>2023</v>
      </c>
      <c r="K129">
        <v>15</v>
      </c>
      <c r="L129">
        <v>137840.25</v>
      </c>
      <c r="M129">
        <v>2020</v>
      </c>
      <c r="N129">
        <v>159741</v>
      </c>
      <c r="O129">
        <v>9.9651589430518293</v>
      </c>
      <c r="P129" t="s">
        <v>24</v>
      </c>
      <c r="Q129">
        <v>3.1368454847926799</v>
      </c>
      <c r="R129">
        <v>1</v>
      </c>
      <c r="S129" t="s">
        <v>25</v>
      </c>
      <c r="T129">
        <v>-1.11368485725649E-2</v>
      </c>
      <c r="AQ129">
        <v>162165</v>
      </c>
      <c r="AR129">
        <v>161862</v>
      </c>
      <c r="AS129">
        <v>161559</v>
      </c>
      <c r="AT129">
        <v>161256</v>
      </c>
      <c r="AU129">
        <v>160953</v>
      </c>
      <c r="AV129">
        <v>160650</v>
      </c>
      <c r="AW129">
        <v>160347</v>
      </c>
      <c r="AX129">
        <v>160044</v>
      </c>
      <c r="AY129">
        <v>159741</v>
      </c>
      <c r="AZ129">
        <v>152440.75</v>
      </c>
      <c r="BA129">
        <v>145140.5</v>
      </c>
      <c r="BB129">
        <v>137840.25</v>
      </c>
      <c r="BC129">
        <v>136305.144008545</v>
      </c>
      <c r="BD129">
        <v>134787.13426006</v>
      </c>
      <c r="BE129">
        <v>133286.03035627599</v>
      </c>
      <c r="BF129">
        <v>131801.64401936001</v>
      </c>
      <c r="BG129">
        <v>130333.789068301</v>
      </c>
      <c r="BH129">
        <v>128882.281395559</v>
      </c>
      <c r="BI129">
        <v>127446.93894397</v>
      </c>
      <c r="BJ129">
        <v>126027.581683914</v>
      </c>
      <c r="BK129">
        <v>124624.03159073299</v>
      </c>
      <c r="BL129">
        <v>123236.11262240499</v>
      </c>
      <c r="BM129">
        <v>121863.650697458</v>
      </c>
      <c r="BN129">
        <v>120506.47367314</v>
      </c>
      <c r="BO129">
        <v>119164.411323829</v>
      </c>
      <c r="BP129">
        <v>117837.29531967601</v>
      </c>
      <c r="BQ129">
        <v>116524.9592055</v>
      </c>
      <c r="BR129">
        <v>115227.238379904</v>
      </c>
      <c r="BS129">
        <v>113943.97007463301</v>
      </c>
      <c r="BT129">
        <v>112674.99333415501</v>
      </c>
      <c r="BU129">
        <v>111420.14899547699</v>
      </c>
      <c r="BV129">
        <v>110179.279668182</v>
      </c>
      <c r="BW129">
        <v>108952.229714683</v>
      </c>
      <c r="BX129">
        <v>107738.845230707</v>
      </c>
      <c r="BY129">
        <v>106538.97402599</v>
      </c>
      <c r="BZ129">
        <v>105352.46560518599</v>
      </c>
      <c r="CA129">
        <v>104179.171148995</v>
      </c>
      <c r="CB129">
        <v>103018.943495493</v>
      </c>
      <c r="CC129">
        <v>101871.637121678</v>
      </c>
      <c r="CD129" s="8" t="b">
        <f>IF(ISNUMBER(VLOOKUP(A129,profiles_2018!A:A,1,FALSE)),TRUE,FALSE)</f>
        <v>1</v>
      </c>
      <c r="CE129" t="str">
        <f>INDEX('C5 - Emissions methodology 2021'!$A$2:$I$5911,MATCH($A129,'C5 - Emissions methodology 2021'!$A$2:$A$5911,0),MATCH(CE$1,'C5 - Emissions methodology 2021'!$A$1:$I$1,0))</f>
        <v>Food, beverage &amp; agriculture</v>
      </c>
    </row>
    <row r="130" spans="1:83" x14ac:dyDescent="0.25">
      <c r="A130">
        <v>46941</v>
      </c>
      <c r="B130" t="s">
        <v>785</v>
      </c>
      <c r="C130" t="s">
        <v>31</v>
      </c>
      <c r="D130">
        <v>2019</v>
      </c>
      <c r="E130" t="s">
        <v>28</v>
      </c>
      <c r="F130" t="s">
        <v>23</v>
      </c>
      <c r="G130">
        <v>2019</v>
      </c>
      <c r="H130">
        <v>10543</v>
      </c>
      <c r="I130">
        <v>100</v>
      </c>
      <c r="J130">
        <v>2025</v>
      </c>
      <c r="K130">
        <v>30</v>
      </c>
      <c r="L130">
        <v>7380.0999999999904</v>
      </c>
      <c r="M130">
        <v>2020</v>
      </c>
      <c r="N130">
        <v>8593</v>
      </c>
      <c r="O130">
        <v>64.917213370821599</v>
      </c>
      <c r="P130" t="s">
        <v>691</v>
      </c>
      <c r="Q130">
        <v>2.9478059450487799</v>
      </c>
      <c r="R130">
        <v>1</v>
      </c>
      <c r="S130" t="s">
        <v>25</v>
      </c>
      <c r="T130">
        <v>-1.11368485725649E-2</v>
      </c>
      <c r="AX130">
        <v>10543</v>
      </c>
      <c r="AY130">
        <v>8593</v>
      </c>
      <c r="AZ130">
        <v>8350.42</v>
      </c>
      <c r="BA130">
        <v>8107.84</v>
      </c>
      <c r="BB130">
        <v>7865.2599999999902</v>
      </c>
      <c r="BC130">
        <v>7622.6799999999903</v>
      </c>
      <c r="BD130">
        <v>7380.0999999999904</v>
      </c>
      <c r="BE130">
        <v>7297.9089438496103</v>
      </c>
      <c r="BF130">
        <v>7216.6332370455902</v>
      </c>
      <c r="BG130">
        <v>7136.2626854808695</v>
      </c>
      <c r="BH130">
        <v>7056.7872085786303</v>
      </c>
      <c r="BI130">
        <v>6978.1968380278704</v>
      </c>
      <c r="BJ130">
        <v>6900.4817165332097</v>
      </c>
      <c r="BK130">
        <v>6823.6320965784198</v>
      </c>
      <c r="BL130">
        <v>6747.6383392039297</v>
      </c>
      <c r="BM130">
        <v>6672.4909127977899</v>
      </c>
      <c r="BN130">
        <v>6598.1803919001404</v>
      </c>
      <c r="BO130">
        <v>6524.6974560210801</v>
      </c>
      <c r="BP130">
        <v>6452.03288847158</v>
      </c>
      <c r="BQ130">
        <v>6380.17757520746</v>
      </c>
      <c r="BR130">
        <v>6309.1225036862998</v>
      </c>
      <c r="BS130">
        <v>6238.8587617369803</v>
      </c>
      <c r="BT130">
        <v>6169.3775364418998</v>
      </c>
      <c r="BU130">
        <v>6100.6701130315596</v>
      </c>
      <c r="BV130">
        <v>6032.7278737915603</v>
      </c>
      <c r="BW130">
        <v>5965.54229698165</v>
      </c>
      <c r="BX130">
        <v>5899.1049557669303</v>
      </c>
      <c r="BY130">
        <v>5833.4075171608902</v>
      </c>
      <c r="BZ130">
        <v>5768.4417409801999</v>
      </c>
      <c r="CA130">
        <v>5704.1994788112497</v>
      </c>
      <c r="CB130">
        <v>5640.6726729880202</v>
      </c>
      <c r="CC130">
        <v>5577.8533555815502</v>
      </c>
      <c r="CD130" s="8" t="b">
        <f>IF(ISNUMBER(VLOOKUP(A130,profiles_2018!A:A,1,FALSE)),TRUE,FALSE)</f>
        <v>0</v>
      </c>
      <c r="CE130" t="str">
        <f>INDEX('C5 - Emissions methodology 2021'!$A$2:$I$5911,MATCH($A130,'C5 - Emissions methodology 2021'!$A$2:$A$5911,0),MATCH(CE$1,'C5 - Emissions methodology 2021'!$A$1:$I$1,0))</f>
        <v>Manufacturing</v>
      </c>
    </row>
    <row r="131" spans="1:83" x14ac:dyDescent="0.25">
      <c r="A131">
        <v>2414</v>
      </c>
      <c r="B131" t="s">
        <v>133</v>
      </c>
      <c r="C131" t="s">
        <v>21</v>
      </c>
      <c r="D131">
        <v>2017</v>
      </c>
      <c r="E131" t="s">
        <v>690</v>
      </c>
      <c r="F131" t="s">
        <v>23</v>
      </c>
      <c r="G131">
        <v>2016</v>
      </c>
      <c r="H131">
        <v>24570</v>
      </c>
      <c r="I131">
        <v>100</v>
      </c>
      <c r="J131">
        <v>2022</v>
      </c>
      <c r="K131">
        <v>95</v>
      </c>
      <c r="L131">
        <v>1228.5</v>
      </c>
      <c r="M131">
        <v>2020</v>
      </c>
      <c r="N131">
        <v>4034</v>
      </c>
      <c r="O131">
        <v>87.980635349056399</v>
      </c>
      <c r="P131" t="s">
        <v>24</v>
      </c>
      <c r="Q131">
        <v>3.5963439204146299</v>
      </c>
      <c r="R131">
        <v>1</v>
      </c>
      <c r="S131" t="s">
        <v>25</v>
      </c>
      <c r="T131">
        <v>-1.11368485725649E-2</v>
      </c>
      <c r="AU131">
        <v>24570</v>
      </c>
      <c r="AV131">
        <v>19436</v>
      </c>
      <c r="AW131">
        <v>14302</v>
      </c>
      <c r="AX131">
        <v>9168</v>
      </c>
      <c r="AY131">
        <v>4034</v>
      </c>
      <c r="AZ131">
        <v>2631.25</v>
      </c>
      <c r="BA131">
        <v>1228.5</v>
      </c>
      <c r="BB131">
        <v>1214.8183815286</v>
      </c>
      <c r="BC131">
        <v>1201.2891331703499</v>
      </c>
      <c r="BD131">
        <v>1187.9105580023599</v>
      </c>
      <c r="BE131">
        <v>1174.6809780001399</v>
      </c>
      <c r="BF131">
        <v>1161.59873382708</v>
      </c>
      <c r="BG131">
        <v>1148.6621846263599</v>
      </c>
      <c r="BH131">
        <v>1135.8697078151499</v>
      </c>
      <c r="BI131">
        <v>1123.2196988810499</v>
      </c>
      <c r="BJ131">
        <v>1110.7105711808899</v>
      </c>
      <c r="BK131">
        <v>1098.3407557416999</v>
      </c>
      <c r="BL131">
        <v>1086.1087010639301</v>
      </c>
      <c r="BM131">
        <v>1074.0128729268299</v>
      </c>
      <c r="BN131">
        <v>1062.0517541960601</v>
      </c>
      <c r="BO131">
        <v>1050.2238446333499</v>
      </c>
      <c r="BP131">
        <v>1038.5276607083699</v>
      </c>
      <c r="BQ131">
        <v>1026.9617354126401</v>
      </c>
      <c r="BR131">
        <v>1015.52461807553</v>
      </c>
      <c r="BS131">
        <v>1004.21487418232</v>
      </c>
      <c r="BT131">
        <v>993.03108519423404</v>
      </c>
      <c r="BU131">
        <v>981.97184837057603</v>
      </c>
      <c r="BV131">
        <v>971.03577659275095</v>
      </c>
      <c r="BW131">
        <v>960.22149819029505</v>
      </c>
      <c r="BX131">
        <v>949.52765676882802</v>
      </c>
      <c r="BY131">
        <v>938.952911039931</v>
      </c>
      <c r="BZ131">
        <v>928.49593465291105</v>
      </c>
      <c r="CA131">
        <v>918.15541602843905</v>
      </c>
      <c r="CB131">
        <v>907.93005819405005</v>
      </c>
      <c r="CC131">
        <v>897.81857862146296</v>
      </c>
      <c r="CD131" s="8" t="b">
        <f>IF(ISNUMBER(VLOOKUP(A131,profiles_2018!A:A,1,FALSE)),TRUE,FALSE)</f>
        <v>1</v>
      </c>
      <c r="CE131" t="str">
        <f>INDEX('C5 - Emissions methodology 2021'!$A$2:$I$5911,MATCH($A131,'C5 - Emissions methodology 2021'!$A$2:$A$5911,0),MATCH(CE$1,'C5 - Emissions methodology 2021'!$A$1:$I$1,0))</f>
        <v>Apparel</v>
      </c>
    </row>
    <row r="132" spans="1:83" x14ac:dyDescent="0.25">
      <c r="A132">
        <v>849275</v>
      </c>
      <c r="B132" t="s">
        <v>786</v>
      </c>
      <c r="C132" t="s">
        <v>43</v>
      </c>
      <c r="D132">
        <v>2018</v>
      </c>
      <c r="E132" t="s">
        <v>60</v>
      </c>
      <c r="F132" t="s">
        <v>54</v>
      </c>
      <c r="G132">
        <v>2019</v>
      </c>
      <c r="H132">
        <v>10881.39</v>
      </c>
      <c r="I132">
        <v>100</v>
      </c>
      <c r="J132">
        <v>2030</v>
      </c>
      <c r="K132">
        <v>30</v>
      </c>
      <c r="L132">
        <v>7616.97299999999</v>
      </c>
      <c r="M132">
        <v>2020</v>
      </c>
      <c r="N132">
        <v>9356.07</v>
      </c>
      <c r="O132">
        <v>70.139746451272899</v>
      </c>
      <c r="P132" t="s">
        <v>24</v>
      </c>
      <c r="Q132">
        <v>3.2902582640440201</v>
      </c>
      <c r="R132">
        <v>1</v>
      </c>
      <c r="S132" t="s">
        <v>25</v>
      </c>
      <c r="T132">
        <v>-1.11368485725649E-2</v>
      </c>
      <c r="AX132">
        <v>10881.39</v>
      </c>
      <c r="AY132">
        <v>9356.07</v>
      </c>
      <c r="AZ132">
        <v>9182.1602999999996</v>
      </c>
      <c r="BA132">
        <v>9008.2505999999994</v>
      </c>
      <c r="BB132">
        <v>8834.3408999999992</v>
      </c>
      <c r="BC132">
        <v>8660.43119999999</v>
      </c>
      <c r="BD132">
        <v>8486.5214999999898</v>
      </c>
      <c r="BE132">
        <v>8312.6117999999897</v>
      </c>
      <c r="BF132">
        <v>8138.7020999999904</v>
      </c>
      <c r="BG132">
        <v>7964.7923999999903</v>
      </c>
      <c r="BH132">
        <v>7790.8826999999901</v>
      </c>
      <c r="BI132">
        <v>7616.97299999999</v>
      </c>
      <c r="BJ132">
        <v>7532.1439251176798</v>
      </c>
      <c r="BK132">
        <v>7448.2595787968803</v>
      </c>
      <c r="BL132">
        <v>7365.3094397386603</v>
      </c>
      <c r="BM132">
        <v>7283.2831038182103</v>
      </c>
      <c r="BN132">
        <v>7202.1702827798599</v>
      </c>
      <c r="BO132">
        <v>7121.9608029467199</v>
      </c>
      <c r="BP132">
        <v>7042.64460394456</v>
      </c>
      <c r="BQ132">
        <v>6964.2117374400405</v>
      </c>
      <c r="BR132">
        <v>6886.65236589289</v>
      </c>
      <c r="BS132">
        <v>6809.9567613220397</v>
      </c>
      <c r="BT132">
        <v>6734.1153040854797</v>
      </c>
      <c r="BU132">
        <v>6659.1184816736904</v>
      </c>
      <c r="BV132">
        <v>6584.9568875165196</v>
      </c>
      <c r="BW132">
        <v>6511.62121980338</v>
      </c>
      <c r="BX132">
        <v>6439.1022803165297</v>
      </c>
      <c r="BY132">
        <v>6367.39097327739</v>
      </c>
      <c r="BZ132">
        <v>6296.4783042056797</v>
      </c>
      <c r="CA132">
        <v>6226.3553787912997</v>
      </c>
      <c r="CB132">
        <v>6157.0134017787304</v>
      </c>
      <c r="CC132">
        <v>6088.4436758638703</v>
      </c>
      <c r="CD132" s="8" t="b">
        <f>IF(ISNUMBER(VLOOKUP(A132,profiles_2018!A:A,1,FALSE)),TRUE,FALSE)</f>
        <v>0</v>
      </c>
      <c r="CE132" t="str">
        <f>INDEX('C5 - Emissions methodology 2021'!$A$2:$I$5911,MATCH($A132,'C5 - Emissions methodology 2021'!$A$2:$A$5911,0),MATCH(CE$1,'C5 - Emissions methodology 2021'!$A$1:$I$1,0))</f>
        <v>Retail</v>
      </c>
    </row>
    <row r="133" spans="1:83" x14ac:dyDescent="0.25">
      <c r="A133">
        <v>40219</v>
      </c>
      <c r="B133" t="s">
        <v>787</v>
      </c>
      <c r="C133" t="s">
        <v>27</v>
      </c>
      <c r="D133">
        <v>2020</v>
      </c>
      <c r="E133" t="s">
        <v>690</v>
      </c>
      <c r="F133" t="s">
        <v>23</v>
      </c>
      <c r="G133">
        <v>2019</v>
      </c>
      <c r="H133">
        <v>32677</v>
      </c>
      <c r="I133">
        <v>100</v>
      </c>
      <c r="J133">
        <v>2025</v>
      </c>
      <c r="K133">
        <v>15</v>
      </c>
      <c r="L133">
        <v>27775.45</v>
      </c>
      <c r="M133">
        <v>2020</v>
      </c>
      <c r="N133">
        <v>29244</v>
      </c>
      <c r="O133">
        <v>70.0390692740052</v>
      </c>
      <c r="P133" t="s">
        <v>45</v>
      </c>
      <c r="Q133">
        <v>2.79780814574878</v>
      </c>
      <c r="R133">
        <v>1</v>
      </c>
      <c r="S133" t="s">
        <v>25</v>
      </c>
      <c r="T133">
        <v>-1.11368485725649E-2</v>
      </c>
      <c r="AX133">
        <v>32677</v>
      </c>
      <c r="AY133">
        <v>29244</v>
      </c>
      <c r="AZ133">
        <v>28950.29</v>
      </c>
      <c r="BA133">
        <v>28656.58</v>
      </c>
      <c r="BB133">
        <v>28362.87</v>
      </c>
      <c r="BC133">
        <v>28069.16</v>
      </c>
      <c r="BD133">
        <v>27775.45</v>
      </c>
      <c r="BE133">
        <v>27466.119019315101</v>
      </c>
      <c r="BF133">
        <v>27160.2330109209</v>
      </c>
      <c r="BG133">
        <v>26857.753608682699</v>
      </c>
      <c r="BH133">
        <v>26558.6428737436</v>
      </c>
      <c r="BI133">
        <v>26262.863289765901</v>
      </c>
      <c r="BJ133">
        <v>25970.377758225801</v>
      </c>
      <c r="BK133">
        <v>25681.149593760099</v>
      </c>
      <c r="BL133">
        <v>25395.142519565001</v>
      </c>
      <c r="BM133">
        <v>25112.320662845901</v>
      </c>
      <c r="BN133">
        <v>24832.648550318099</v>
      </c>
      <c r="BO133">
        <v>24556.091103757499</v>
      </c>
      <c r="BP133">
        <v>24282.613635600799</v>
      </c>
      <c r="BQ133">
        <v>24012.181844595001</v>
      </c>
      <c r="BR133">
        <v>23744.7618114949</v>
      </c>
      <c r="BS133">
        <v>23480.3199948086</v>
      </c>
      <c r="BT133">
        <v>23218.823226591099</v>
      </c>
      <c r="BU133">
        <v>22960.238708283399</v>
      </c>
      <c r="BV133">
        <v>22704.5340065993</v>
      </c>
      <c r="BW133">
        <v>22451.677049457201</v>
      </c>
      <c r="BX133">
        <v>22201.636121957199</v>
      </c>
      <c r="BY133">
        <v>21954.379862403799</v>
      </c>
      <c r="BZ133">
        <v>21709.877258371602</v>
      </c>
      <c r="CA133">
        <v>21468.097642816199</v>
      </c>
      <c r="CB133">
        <v>21229.0106902271</v>
      </c>
      <c r="CC133">
        <v>20992.586412824701</v>
      </c>
      <c r="CD133" s="8" t="b">
        <f>IF(ISNUMBER(VLOOKUP(A133,profiles_2018!A:A,1,FALSE)),TRUE,FALSE)</f>
        <v>0</v>
      </c>
      <c r="CE133" t="str">
        <f>INDEX('C5 - Emissions methodology 2021'!$A$2:$I$5911,MATCH($A133,'C5 - Emissions methodology 2021'!$A$2:$A$5911,0),MATCH(CE$1,'C5 - Emissions methodology 2021'!$A$1:$I$1,0))</f>
        <v>Services</v>
      </c>
    </row>
    <row r="134" spans="1:83" x14ac:dyDescent="0.25">
      <c r="A134">
        <v>2588</v>
      </c>
      <c r="B134" t="s">
        <v>135</v>
      </c>
      <c r="C134" t="s">
        <v>136</v>
      </c>
      <c r="D134">
        <v>2015</v>
      </c>
      <c r="E134" t="s">
        <v>690</v>
      </c>
      <c r="F134" t="s">
        <v>23</v>
      </c>
      <c r="G134">
        <v>2015</v>
      </c>
      <c r="H134">
        <v>42093.04</v>
      </c>
      <c r="I134">
        <v>96</v>
      </c>
      <c r="J134">
        <v>2021</v>
      </c>
      <c r="K134">
        <v>43</v>
      </c>
      <c r="L134">
        <v>23993.032800000001</v>
      </c>
      <c r="M134">
        <v>2020</v>
      </c>
      <c r="N134">
        <v>19542.560000000001</v>
      </c>
      <c r="O134">
        <v>171.03296908564499</v>
      </c>
      <c r="P134" t="s">
        <v>691</v>
      </c>
      <c r="Q134">
        <v>3.0358578417365898</v>
      </c>
      <c r="R134">
        <v>1</v>
      </c>
      <c r="S134" t="s">
        <v>25</v>
      </c>
      <c r="T134">
        <v>-1.11368485725649E-2</v>
      </c>
      <c r="AT134">
        <v>42093.04</v>
      </c>
      <c r="AU134">
        <v>37582.944000000003</v>
      </c>
      <c r="AV134">
        <v>33072.847999999998</v>
      </c>
      <c r="AW134">
        <v>28562.752</v>
      </c>
      <c r="AX134">
        <v>24052.655999999999</v>
      </c>
      <c r="AY134">
        <v>19542.560000000001</v>
      </c>
      <c r="AZ134">
        <v>23993.032800000001</v>
      </c>
      <c r="BA134">
        <v>23725.826026909799</v>
      </c>
      <c r="BB134">
        <v>23461.595095189099</v>
      </c>
      <c r="BC134">
        <v>23200.306863343099</v>
      </c>
      <c r="BD134">
        <v>22941.928558969001</v>
      </c>
      <c r="BE134">
        <v>22686.427774645199</v>
      </c>
      <c r="BF134">
        <v>22433.772463866499</v>
      </c>
      <c r="BG134">
        <v>22183.930937025099</v>
      </c>
      <c r="BH134">
        <v>21936.871857435199</v>
      </c>
      <c r="BI134">
        <v>21692.5642374032</v>
      </c>
      <c r="BJ134">
        <v>21450.977434340599</v>
      </c>
      <c r="BK134">
        <v>21212.081146920798</v>
      </c>
      <c r="BL134">
        <v>20975.845411278598</v>
      </c>
      <c r="BM134">
        <v>20742.240597251599</v>
      </c>
      <c r="BN134">
        <v>20511.237404664302</v>
      </c>
      <c r="BO134">
        <v>20282.806859652701</v>
      </c>
      <c r="BP134">
        <v>20056.920311030099</v>
      </c>
      <c r="BQ134">
        <v>19833.549426694201</v>
      </c>
      <c r="BR134">
        <v>19612.666190072599</v>
      </c>
      <c r="BS134">
        <v>19394.242896609499</v>
      </c>
      <c r="BT134">
        <v>19178.252150290398</v>
      </c>
      <c r="BU134">
        <v>18964.666860206202</v>
      </c>
      <c r="BV134">
        <v>18753.460237154901</v>
      </c>
      <c r="BW134">
        <v>18544.605790282101</v>
      </c>
      <c r="BX134">
        <v>18338.0773237578</v>
      </c>
      <c r="BY134">
        <v>18133.848933491099</v>
      </c>
      <c r="BZ134">
        <v>17931.895003881102</v>
      </c>
      <c r="CA134">
        <v>17732.190204603699</v>
      </c>
      <c r="CB134">
        <v>17534.709487435099</v>
      </c>
      <c r="CC134">
        <v>17339.428083109698</v>
      </c>
      <c r="CD134" s="8" t="b">
        <f>IF(ISNUMBER(VLOOKUP(A134,profiles_2018!A:A,1,FALSE)),TRUE,FALSE)</f>
        <v>1</v>
      </c>
      <c r="CE134" t="str">
        <f>INDEX('C5 - Emissions methodology 2021'!$A$2:$I$5911,MATCH($A134,'C5 - Emissions methodology 2021'!$A$2:$A$5911,0),MATCH(CE$1,'C5 - Emissions methodology 2021'!$A$1:$I$1,0))</f>
        <v>Services</v>
      </c>
    </row>
    <row r="135" spans="1:83" x14ac:dyDescent="0.25">
      <c r="A135">
        <v>59242</v>
      </c>
      <c r="B135" t="s">
        <v>138</v>
      </c>
      <c r="C135" t="s">
        <v>27</v>
      </c>
      <c r="D135">
        <v>2017</v>
      </c>
      <c r="E135" t="s">
        <v>28</v>
      </c>
      <c r="F135" t="s">
        <v>23</v>
      </c>
      <c r="G135">
        <v>2013</v>
      </c>
      <c r="H135">
        <v>3583789</v>
      </c>
      <c r="I135">
        <v>100</v>
      </c>
      <c r="J135">
        <v>2030</v>
      </c>
      <c r="K135">
        <v>30</v>
      </c>
      <c r="L135">
        <v>2508652.2999999998</v>
      </c>
      <c r="M135">
        <v>2020</v>
      </c>
      <c r="N135">
        <v>3547524.5</v>
      </c>
      <c r="O135">
        <v>3.3730129387267702</v>
      </c>
      <c r="P135" t="s">
        <v>24</v>
      </c>
      <c r="Q135">
        <v>2.95060228133902</v>
      </c>
      <c r="R135">
        <v>1</v>
      </c>
      <c r="S135" t="s">
        <v>25</v>
      </c>
      <c r="T135">
        <v>-1.11368485725649E-2</v>
      </c>
      <c r="AR135">
        <v>3583789</v>
      </c>
      <c r="AS135">
        <v>3578608.3571428498</v>
      </c>
      <c r="AT135">
        <v>3573427.7142857099</v>
      </c>
      <c r="AU135">
        <v>3568247.07142857</v>
      </c>
      <c r="AV135">
        <v>3563066.4285714198</v>
      </c>
      <c r="AW135">
        <v>3557885.7857142799</v>
      </c>
      <c r="AX135">
        <v>3552705.1428571399</v>
      </c>
      <c r="AY135">
        <v>3547524.5</v>
      </c>
      <c r="AZ135">
        <v>3443637.28</v>
      </c>
      <c r="BA135">
        <v>3339750.06</v>
      </c>
      <c r="BB135">
        <v>3235862.84</v>
      </c>
      <c r="BC135">
        <v>3131975.62</v>
      </c>
      <c r="BD135">
        <v>3028088.4</v>
      </c>
      <c r="BE135">
        <v>2924201.18</v>
      </c>
      <c r="BF135">
        <v>2820313.96</v>
      </c>
      <c r="BG135">
        <v>2716426.74</v>
      </c>
      <c r="BH135">
        <v>2612539.52</v>
      </c>
      <c r="BI135">
        <v>2508652.2999999998</v>
      </c>
      <c r="BJ135">
        <v>2480713.81921368</v>
      </c>
      <c r="BK135">
        <v>2453086.4850572301</v>
      </c>
      <c r="BL135">
        <v>2425766.8323377399</v>
      </c>
      <c r="BM135">
        <v>2398751.4344536401</v>
      </c>
      <c r="BN135">
        <v>2372036.90296491</v>
      </c>
      <c r="BO135">
        <v>2345619.8871680498</v>
      </c>
      <c r="BP135">
        <v>2319497.07367587</v>
      </c>
      <c r="BQ135">
        <v>2293665.1860018298</v>
      </c>
      <c r="BR135">
        <v>2268120.9841491599</v>
      </c>
      <c r="BS135">
        <v>2242861.2642044402</v>
      </c>
      <c r="BT135">
        <v>2217882.8579357201</v>
      </c>
      <c r="BU135">
        <v>2193182.6323952</v>
      </c>
      <c r="BV135">
        <v>2168757.4895262402</v>
      </c>
      <c r="BW135">
        <v>2144604.3657747698</v>
      </c>
      <c r="BX135">
        <v>2120720.23170507</v>
      </c>
      <c r="BY135">
        <v>2097102.0916198001</v>
      </c>
      <c r="BZ135">
        <v>2073746.98318422</v>
      </c>
      <c r="CA135">
        <v>2050651.97705468</v>
      </c>
      <c r="CB135">
        <v>2027814.1765111999</v>
      </c>
      <c r="CC135">
        <v>2005230.7170940901</v>
      </c>
      <c r="CD135" s="8" t="b">
        <f>IF(ISNUMBER(VLOOKUP(A135,profiles_2018!A:A,1,FALSE)),TRUE,FALSE)</f>
        <v>1</v>
      </c>
      <c r="CE135" t="str">
        <f>INDEX('C5 - Emissions methodology 2021'!$A$2:$I$5911,MATCH($A135,'C5 - Emissions methodology 2021'!$A$2:$A$5911,0),MATCH(CE$1,'C5 - Emissions methodology 2021'!$A$1:$I$1,0))</f>
        <v>Fossil Fuels</v>
      </c>
    </row>
    <row r="136" spans="1:83" x14ac:dyDescent="0.25">
      <c r="A136">
        <v>2611</v>
      </c>
      <c r="B136" t="s">
        <v>139</v>
      </c>
      <c r="C136" t="s">
        <v>27</v>
      </c>
      <c r="D136">
        <v>2017</v>
      </c>
      <c r="E136" t="s">
        <v>28</v>
      </c>
      <c r="F136" t="s">
        <v>23</v>
      </c>
      <c r="G136">
        <v>2017</v>
      </c>
      <c r="H136">
        <v>687420</v>
      </c>
      <c r="I136">
        <v>100</v>
      </c>
      <c r="J136">
        <v>2025</v>
      </c>
      <c r="K136">
        <v>25</v>
      </c>
      <c r="L136">
        <v>515565</v>
      </c>
      <c r="M136">
        <v>2020</v>
      </c>
      <c r="N136">
        <v>721389</v>
      </c>
      <c r="O136">
        <v>-20.237991329900201</v>
      </c>
      <c r="P136" t="s">
        <v>24</v>
      </c>
      <c r="Q136">
        <v>2.89787362004878</v>
      </c>
      <c r="R136">
        <v>1</v>
      </c>
      <c r="S136" t="s">
        <v>25</v>
      </c>
      <c r="T136">
        <v>-1.11368485725649E-2</v>
      </c>
      <c r="AV136">
        <v>687420</v>
      </c>
      <c r="AW136">
        <v>698743</v>
      </c>
      <c r="AX136">
        <v>710066</v>
      </c>
      <c r="AY136">
        <v>721389</v>
      </c>
      <c r="AZ136">
        <v>680224.2</v>
      </c>
      <c r="BA136">
        <v>639059.4</v>
      </c>
      <c r="BB136">
        <v>597894.6</v>
      </c>
      <c r="BC136">
        <v>556729.80000000005</v>
      </c>
      <c r="BD136">
        <v>515565</v>
      </c>
      <c r="BE136">
        <v>509823.23066568503</v>
      </c>
      <c r="BF136">
        <v>504145.40654698602</v>
      </c>
      <c r="BG136">
        <v>498530.81549571798</v>
      </c>
      <c r="BH136">
        <v>492978.75329478399</v>
      </c>
      <c r="BI136">
        <v>487488.52356984903</v>
      </c>
      <c r="BJ136">
        <v>482059.43770198798</v>
      </c>
      <c r="BK136">
        <v>476690.81474132498</v>
      </c>
      <c r="BL136">
        <v>471381.98132161802</v>
      </c>
      <c r="BM136">
        <v>466132.27157580398</v>
      </c>
      <c r="BN136">
        <v>460941.02705247799</v>
      </c>
      <c r="BO136">
        <v>455807.596633312</v>
      </c>
      <c r="BP136">
        <v>450731.33645138203</v>
      </c>
      <c r="BQ136">
        <v>445711.60981041403</v>
      </c>
      <c r="BR136">
        <v>440747.78710492101</v>
      </c>
      <c r="BS136">
        <v>435839.24574123998</v>
      </c>
      <c r="BT136">
        <v>430985.37005943898</v>
      </c>
      <c r="BU136">
        <v>426185.55125609599</v>
      </c>
      <c r="BV136">
        <v>421439.18730794202</v>
      </c>
      <c r="BW136">
        <v>416745.682896349</v>
      </c>
      <c r="BX136">
        <v>412104.44933266198</v>
      </c>
      <c r="BY136">
        <v>407514.90448436397</v>
      </c>
      <c r="BZ136">
        <v>402976.47270205797</v>
      </c>
      <c r="CA136">
        <v>398488.58474726899</v>
      </c>
      <c r="CB136">
        <v>394050.677721043</v>
      </c>
      <c r="CC136">
        <v>389662.19499334699</v>
      </c>
      <c r="CD136" s="8" t="b">
        <f>IF(ISNUMBER(VLOOKUP(A136,profiles_2018!A:A,1,FALSE)),TRUE,FALSE)</f>
        <v>1</v>
      </c>
      <c r="CE136" t="str">
        <f>INDEX('C5 - Emissions methodology 2021'!$A$2:$I$5911,MATCH($A136,'C5 - Emissions methodology 2021'!$A$2:$A$5911,0),MATCH(CE$1,'C5 - Emissions methodology 2021'!$A$1:$I$1,0))</f>
        <v>Food, beverage &amp; agriculture</v>
      </c>
    </row>
    <row r="137" spans="1:83" x14ac:dyDescent="0.25">
      <c r="A137">
        <v>2660</v>
      </c>
      <c r="B137" t="s">
        <v>788</v>
      </c>
      <c r="C137" t="s">
        <v>56</v>
      </c>
      <c r="D137">
        <v>2021</v>
      </c>
      <c r="E137" t="s">
        <v>28</v>
      </c>
      <c r="F137" t="s">
        <v>23</v>
      </c>
      <c r="G137">
        <v>2019</v>
      </c>
      <c r="H137">
        <v>142385</v>
      </c>
      <c r="I137">
        <v>100</v>
      </c>
      <c r="J137">
        <v>2030</v>
      </c>
      <c r="K137">
        <v>30</v>
      </c>
      <c r="L137">
        <v>99669.5</v>
      </c>
      <c r="M137">
        <v>2020</v>
      </c>
      <c r="N137">
        <v>138251</v>
      </c>
      <c r="O137">
        <v>9.6779857428802192</v>
      </c>
      <c r="P137" t="s">
        <v>45</v>
      </c>
      <c r="Q137">
        <v>2.9502581409390198</v>
      </c>
      <c r="R137">
        <v>1</v>
      </c>
      <c r="S137" t="s">
        <v>25</v>
      </c>
      <c r="T137">
        <v>-1.11368485725649E-2</v>
      </c>
      <c r="AX137">
        <v>142385</v>
      </c>
      <c r="AY137">
        <v>138251</v>
      </c>
      <c r="AZ137">
        <v>134392.85</v>
      </c>
      <c r="BA137">
        <v>130534.7</v>
      </c>
      <c r="BB137">
        <v>126676.55</v>
      </c>
      <c r="BC137">
        <v>122818.4</v>
      </c>
      <c r="BD137">
        <v>118960.25</v>
      </c>
      <c r="BE137">
        <v>115102.1</v>
      </c>
      <c r="BF137">
        <v>111243.95</v>
      </c>
      <c r="BG137">
        <v>107385.8</v>
      </c>
      <c r="BH137">
        <v>103527.65</v>
      </c>
      <c r="BI137">
        <v>99669.5</v>
      </c>
      <c r="BJ137">
        <v>98559.495871196705</v>
      </c>
      <c r="BK137">
        <v>97461.853690290794</v>
      </c>
      <c r="BL137">
        <v>96376.435784140602</v>
      </c>
      <c r="BM137">
        <v>95303.106012849094</v>
      </c>
      <c r="BN137">
        <v>94241.729752688901</v>
      </c>
      <c r="BO137">
        <v>93192.1738792166</v>
      </c>
      <c r="BP137">
        <v>92154.306750575604</v>
      </c>
      <c r="BQ137">
        <v>91127.998190984697</v>
      </c>
      <c r="BR137">
        <v>90113.119474410807</v>
      </c>
      <c r="BS137">
        <v>89109.543308422799</v>
      </c>
      <c r="BT137">
        <v>88117.143818226497</v>
      </c>
      <c r="BU137">
        <v>87135.796530876003</v>
      </c>
      <c r="BV137">
        <v>86165.378359661801</v>
      </c>
      <c r="BW137">
        <v>85205.767588672505</v>
      </c>
      <c r="BX137">
        <v>84256.843857528307</v>
      </c>
      <c r="BY137">
        <v>83318.488146284697</v>
      </c>
      <c r="BZ137">
        <v>82390.582760504505</v>
      </c>
      <c r="CA137">
        <v>81473.011316495395</v>
      </c>
      <c r="CB137">
        <v>80565.658726712703</v>
      </c>
      <c r="CC137">
        <v>79668.411185324396</v>
      </c>
      <c r="CD137" s="8" t="b">
        <f>IF(ISNUMBER(VLOOKUP(A137,profiles_2018!A:A,1,FALSE)),TRUE,FALSE)</f>
        <v>0</v>
      </c>
      <c r="CE137" t="str">
        <f>INDEX('C5 - Emissions methodology 2021'!$A$2:$I$5911,MATCH($A137,'C5 - Emissions methodology 2021'!$A$2:$A$5911,0),MATCH(CE$1,'C5 - Emissions methodology 2021'!$A$1:$I$1,0))</f>
        <v>Transportation services</v>
      </c>
    </row>
    <row r="138" spans="1:83" x14ac:dyDescent="0.25">
      <c r="A138">
        <v>2670</v>
      </c>
      <c r="B138" t="s">
        <v>140</v>
      </c>
      <c r="C138" t="s">
        <v>56</v>
      </c>
      <c r="D138">
        <v>2017</v>
      </c>
      <c r="E138" t="s">
        <v>105</v>
      </c>
      <c r="F138" t="s">
        <v>54</v>
      </c>
      <c r="G138">
        <v>2011</v>
      </c>
      <c r="H138">
        <v>266248</v>
      </c>
      <c r="I138">
        <v>94</v>
      </c>
      <c r="J138">
        <v>2022</v>
      </c>
      <c r="K138">
        <v>22</v>
      </c>
      <c r="L138">
        <v>207673.44</v>
      </c>
      <c r="M138">
        <v>2020</v>
      </c>
      <c r="N138">
        <v>217636</v>
      </c>
      <c r="O138">
        <v>82.991660543416799</v>
      </c>
      <c r="P138" t="s">
        <v>24</v>
      </c>
      <c r="Q138">
        <v>3.1463680882146301</v>
      </c>
      <c r="R138">
        <v>1</v>
      </c>
      <c r="S138" t="s">
        <v>25</v>
      </c>
      <c r="T138">
        <v>-1.11368485725649E-2</v>
      </c>
      <c r="AP138">
        <v>266248</v>
      </c>
      <c r="AQ138">
        <v>260846.66666666599</v>
      </c>
      <c r="AR138">
        <v>255445.33333333299</v>
      </c>
      <c r="AS138">
        <v>250044</v>
      </c>
      <c r="AT138">
        <v>244642.66666666599</v>
      </c>
      <c r="AU138">
        <v>239241.33333333299</v>
      </c>
      <c r="AV138">
        <v>233840</v>
      </c>
      <c r="AW138">
        <v>228438.66666666599</v>
      </c>
      <c r="AX138">
        <v>223037.33333333299</v>
      </c>
      <c r="AY138">
        <v>217636</v>
      </c>
      <c r="AZ138">
        <v>212654.72</v>
      </c>
      <c r="BA138">
        <v>207673.44</v>
      </c>
      <c r="BB138">
        <v>205360.612346176</v>
      </c>
      <c r="BC138">
        <v>203073.54230370701</v>
      </c>
      <c r="BD138">
        <v>200811.943013977</v>
      </c>
      <c r="BE138">
        <v>198575.53081306699</v>
      </c>
      <c r="BF138">
        <v>196364.025196186</v>
      </c>
      <c r="BG138">
        <v>194177.148782476</v>
      </c>
      <c r="BH138">
        <v>192014.62728023299</v>
      </c>
      <c r="BI138">
        <v>189876.18945249601</v>
      </c>
      <c r="BJ138">
        <v>187761.567083028</v>
      </c>
      <c r="BK138">
        <v>185670.494942677</v>
      </c>
      <c r="BL138">
        <v>183602.710756107</v>
      </c>
      <c r="BM138">
        <v>181557.95516890401</v>
      </c>
      <c r="BN138">
        <v>179535.97171504301</v>
      </c>
      <c r="BO138">
        <v>177536.50678472401</v>
      </c>
      <c r="BP138">
        <v>175559.30959256101</v>
      </c>
      <c r="BQ138">
        <v>173604.132146124</v>
      </c>
      <c r="BR138">
        <v>171670.72921484101</v>
      </c>
      <c r="BS138">
        <v>169758.85829923401</v>
      </c>
      <c r="BT138">
        <v>167868.279600504</v>
      </c>
      <c r="BU138">
        <v>165998.755990456</v>
      </c>
      <c r="BV138">
        <v>164150.05298175599</v>
      </c>
      <c r="BW138">
        <v>162321.93869852001</v>
      </c>
      <c r="BX138">
        <v>160514.183847229</v>
      </c>
      <c r="BY138">
        <v>158726.561687974</v>
      </c>
      <c r="BZ138">
        <v>156958.84800601099</v>
      </c>
      <c r="CA138">
        <v>155210.821083644</v>
      </c>
      <c r="CB138">
        <v>153482.26167241199</v>
      </c>
      <c r="CC138">
        <v>151772.95296559099</v>
      </c>
      <c r="CD138" s="8" t="b">
        <f>IF(ISNUMBER(VLOOKUP(A138,profiles_2018!A:A,1,FALSE)),TRUE,FALSE)</f>
        <v>1</v>
      </c>
      <c r="CE138" t="str">
        <f>INDEX('C5 - Emissions methodology 2021'!$A$2:$I$5911,MATCH($A138,'C5 - Emissions methodology 2021'!$A$2:$A$5911,0),MATCH(CE$1,'C5 - Emissions methodology 2021'!$A$1:$I$1,0))</f>
        <v>Retail</v>
      </c>
    </row>
    <row r="139" spans="1:83" x14ac:dyDescent="0.25">
      <c r="A139">
        <v>52920</v>
      </c>
      <c r="B139" t="s">
        <v>141</v>
      </c>
      <c r="C139" t="s">
        <v>21</v>
      </c>
      <c r="D139">
        <v>2020</v>
      </c>
      <c r="E139" t="s">
        <v>362</v>
      </c>
      <c r="F139" t="s">
        <v>54</v>
      </c>
      <c r="G139">
        <v>2017</v>
      </c>
      <c r="H139">
        <v>159966</v>
      </c>
      <c r="I139">
        <v>100</v>
      </c>
      <c r="J139">
        <v>2030</v>
      </c>
      <c r="K139">
        <v>65</v>
      </c>
      <c r="L139">
        <v>55988.1</v>
      </c>
      <c r="M139">
        <v>2020</v>
      </c>
      <c r="N139">
        <v>135971.1</v>
      </c>
      <c r="O139">
        <v>0</v>
      </c>
      <c r="P139" t="s">
        <v>45</v>
      </c>
      <c r="Q139">
        <v>3.64025989903902</v>
      </c>
      <c r="R139">
        <v>1</v>
      </c>
      <c r="S139" t="s">
        <v>25</v>
      </c>
      <c r="T139">
        <v>-1.11368485725649E-2</v>
      </c>
      <c r="AV139">
        <v>159966</v>
      </c>
      <c r="AW139">
        <v>151967.70000000001</v>
      </c>
      <c r="AX139">
        <v>143969.4</v>
      </c>
      <c r="AY139">
        <v>135971.1</v>
      </c>
      <c r="AZ139">
        <v>127972.8</v>
      </c>
      <c r="BA139">
        <v>119974.5</v>
      </c>
      <c r="BB139">
        <v>111976.2</v>
      </c>
      <c r="BC139">
        <v>103977.9</v>
      </c>
      <c r="BD139">
        <v>95979.6</v>
      </c>
      <c r="BE139">
        <v>87981.3</v>
      </c>
      <c r="BF139">
        <v>79983</v>
      </c>
      <c r="BG139">
        <v>71984.7</v>
      </c>
      <c r="BH139">
        <v>63986.400000000001</v>
      </c>
      <c r="BI139">
        <v>55988.1</v>
      </c>
      <c r="BJ139">
        <v>55364.5690084343</v>
      </c>
      <c r="BK139">
        <v>54747.982187102098</v>
      </c>
      <c r="BL139">
        <v>54138.262199830802</v>
      </c>
      <c r="BM139">
        <v>53535.332571729501</v>
      </c>
      <c r="BN139">
        <v>52939.117679596297</v>
      </c>
      <c r="BO139">
        <v>52349.542742433398</v>
      </c>
      <c r="BP139">
        <v>51766.533812067901</v>
      </c>
      <c r="BQ139">
        <v>51190.017763876298</v>
      </c>
      <c r="BR139">
        <v>50619.922287613103</v>
      </c>
      <c r="BS139">
        <v>50056.175878340997</v>
      </c>
      <c r="BT139">
        <v>49498.707827462204</v>
      </c>
      <c r="BU139">
        <v>48947.448213850097</v>
      </c>
      <c r="BV139">
        <v>48402.327895078997</v>
      </c>
      <c r="BW139">
        <v>47863.278498751897</v>
      </c>
      <c r="BX139">
        <v>47330.232413924801</v>
      </c>
      <c r="BY139">
        <v>46803.122782626597</v>
      </c>
      <c r="BZ139">
        <v>46281.883491473302</v>
      </c>
      <c r="CA139">
        <v>45766.449163375699</v>
      </c>
      <c r="CB139">
        <v>45256.755149339202</v>
      </c>
      <c r="CC139">
        <v>44752.737520355397</v>
      </c>
      <c r="CD139" s="8" t="b">
        <f>IF(ISNUMBER(VLOOKUP(A139,profiles_2018!A:A,1,FALSE)),TRUE,FALSE)</f>
        <v>1</v>
      </c>
      <c r="CE139" t="str">
        <f>INDEX('C5 - Emissions methodology 2021'!$A$2:$I$5911,MATCH($A139,'C5 - Emissions methodology 2021'!$A$2:$A$5911,0),MATCH(CE$1,'C5 - Emissions methodology 2021'!$A$1:$I$1,0))</f>
        <v>Services</v>
      </c>
    </row>
    <row r="140" spans="1:83" x14ac:dyDescent="0.25">
      <c r="A140">
        <v>2697</v>
      </c>
      <c r="B140" t="s">
        <v>142</v>
      </c>
      <c r="C140" t="s">
        <v>39</v>
      </c>
      <c r="D140">
        <v>2020</v>
      </c>
      <c r="E140" t="s">
        <v>690</v>
      </c>
      <c r="F140" t="s">
        <v>23</v>
      </c>
      <c r="G140">
        <v>2015</v>
      </c>
      <c r="H140">
        <v>196935.02799999999</v>
      </c>
      <c r="I140">
        <v>100</v>
      </c>
      <c r="J140">
        <v>2030</v>
      </c>
      <c r="K140">
        <v>80</v>
      </c>
      <c r="L140">
        <v>39387.005599999997</v>
      </c>
      <c r="M140">
        <v>2020</v>
      </c>
      <c r="N140">
        <v>83530.138999999996</v>
      </c>
      <c r="O140">
        <v>71.981237464137905</v>
      </c>
      <c r="P140" t="s">
        <v>45</v>
      </c>
      <c r="Q140">
        <v>3.45026359593902</v>
      </c>
      <c r="R140">
        <v>1</v>
      </c>
      <c r="S140" t="s">
        <v>25</v>
      </c>
      <c r="T140">
        <v>-1.11368485725649E-2</v>
      </c>
      <c r="AT140">
        <v>196935.02799999999</v>
      </c>
      <c r="AU140">
        <v>174254.0502</v>
      </c>
      <c r="AV140">
        <v>151573.0724</v>
      </c>
      <c r="AW140">
        <v>128892.0946</v>
      </c>
      <c r="AX140">
        <v>106211.1168</v>
      </c>
      <c r="AY140">
        <v>83530.138999999996</v>
      </c>
      <c r="AZ140">
        <v>79115.825660000002</v>
      </c>
      <c r="BA140">
        <v>74701.512319999994</v>
      </c>
      <c r="BB140">
        <v>70287.198980000001</v>
      </c>
      <c r="BC140">
        <v>65872.885639999993</v>
      </c>
      <c r="BD140">
        <v>61458.5723</v>
      </c>
      <c r="BE140">
        <v>57044.258959999999</v>
      </c>
      <c r="BF140">
        <v>52629.945619999999</v>
      </c>
      <c r="BG140">
        <v>48215.632279999998</v>
      </c>
      <c r="BH140">
        <v>43801.318939999997</v>
      </c>
      <c r="BI140">
        <v>39387.005599999997</v>
      </c>
      <c r="BJ140">
        <v>38948.358482905998</v>
      </c>
      <c r="BK140">
        <v>38514.596512331897</v>
      </c>
      <c r="BL140">
        <v>38085.665283140603</v>
      </c>
      <c r="BM140">
        <v>37661.510996096898</v>
      </c>
      <c r="BN140">
        <v>37242.080451119298</v>
      </c>
      <c r="BO140">
        <v>36827.321040608003</v>
      </c>
      <c r="BP140">
        <v>36417.180742845499</v>
      </c>
      <c r="BQ140">
        <v>36011.6081154727</v>
      </c>
      <c r="BR140">
        <v>35610.552289036103</v>
      </c>
      <c r="BS140">
        <v>35213.9629606077</v>
      </c>
      <c r="BT140">
        <v>34821.790387475499</v>
      </c>
      <c r="BU140">
        <v>34433.985380904604</v>
      </c>
      <c r="BV140">
        <v>34050.499299967501</v>
      </c>
      <c r="BW140">
        <v>33671.284045443601</v>
      </c>
      <c r="BX140">
        <v>33296.292053785597</v>
      </c>
      <c r="BY140">
        <v>32925.4762911547</v>
      </c>
      <c r="BZ140">
        <v>32558.790247520599</v>
      </c>
      <c r="CA140">
        <v>32196.187930828</v>
      </c>
      <c r="CB140">
        <v>31837.6238612286</v>
      </c>
      <c r="CC140">
        <v>31483.0530653758</v>
      </c>
      <c r="CD140" s="8" t="b">
        <f>IF(ISNUMBER(VLOOKUP(A140,profiles_2018!A:A,1,FALSE)),TRUE,FALSE)</f>
        <v>1</v>
      </c>
      <c r="CE140" t="str">
        <f>INDEX('C5 - Emissions methodology 2021'!$A$2:$I$5911,MATCH($A140,'C5 - Emissions methodology 2021'!$A$2:$A$5911,0),MATCH(CE$1,'C5 - Emissions methodology 2021'!$A$1:$I$1,0))</f>
        <v>Services</v>
      </c>
    </row>
    <row r="141" spans="1:83" x14ac:dyDescent="0.25">
      <c r="A141">
        <v>2788</v>
      </c>
      <c r="B141" t="s">
        <v>789</v>
      </c>
      <c r="C141" t="s">
        <v>21</v>
      </c>
      <c r="D141">
        <v>2020</v>
      </c>
      <c r="E141" t="s">
        <v>60</v>
      </c>
      <c r="F141" t="s">
        <v>54</v>
      </c>
      <c r="G141">
        <v>2019</v>
      </c>
      <c r="H141">
        <v>46612</v>
      </c>
      <c r="I141">
        <v>100</v>
      </c>
      <c r="J141">
        <v>2030</v>
      </c>
      <c r="K141">
        <v>46</v>
      </c>
      <c r="L141">
        <v>25170.48</v>
      </c>
      <c r="M141">
        <v>2020</v>
      </c>
      <c r="N141">
        <v>42505</v>
      </c>
      <c r="O141">
        <v>75.953691759898604</v>
      </c>
      <c r="P141" t="s">
        <v>24</v>
      </c>
      <c r="Q141">
        <v>3.45025163793902</v>
      </c>
      <c r="R141">
        <v>1</v>
      </c>
      <c r="S141" t="s">
        <v>25</v>
      </c>
      <c r="T141">
        <v>-1.11368485725649E-2</v>
      </c>
      <c r="AX141">
        <v>46612</v>
      </c>
      <c r="AY141">
        <v>42505</v>
      </c>
      <c r="AZ141">
        <v>40771.548000000003</v>
      </c>
      <c r="BA141">
        <v>39038.095999999998</v>
      </c>
      <c r="BB141">
        <v>37304.644</v>
      </c>
      <c r="BC141">
        <v>35571.192000000003</v>
      </c>
      <c r="BD141">
        <v>33837.74</v>
      </c>
      <c r="BE141">
        <v>32104.288</v>
      </c>
      <c r="BF141">
        <v>30370.835999999999</v>
      </c>
      <c r="BG141">
        <v>28637.383999999998</v>
      </c>
      <c r="BH141">
        <v>26903.932000000001</v>
      </c>
      <c r="BI141">
        <v>25170.48</v>
      </c>
      <c r="BJ141">
        <v>24890.160175741199</v>
      </c>
      <c r="BK141">
        <v>24612.962230917099</v>
      </c>
      <c r="BL141">
        <v>24338.8513976291</v>
      </c>
      <c r="BM141">
        <v>24067.793295183499</v>
      </c>
      <c r="BN141">
        <v>23799.7539257793</v>
      </c>
      <c r="BO141">
        <v>23534.699670243601</v>
      </c>
      <c r="BP141">
        <v>23272.597283815299</v>
      </c>
      <c r="BQ141">
        <v>23013.413891975099</v>
      </c>
      <c r="BR141">
        <v>22757.116986322399</v>
      </c>
      <c r="BS141">
        <v>22503.674420497598</v>
      </c>
      <c r="BT141">
        <v>22253.054406150201</v>
      </c>
      <c r="BU141">
        <v>22005.225508951899</v>
      </c>
      <c r="BV141">
        <v>21760.1566446535</v>
      </c>
      <c r="BW141">
        <v>21517.8170751867</v>
      </c>
      <c r="BX141">
        <v>21278.1764048082</v>
      </c>
      <c r="BY141">
        <v>21041.204576287601</v>
      </c>
      <c r="BZ141">
        <v>20806.871867137099</v>
      </c>
      <c r="CA141">
        <v>20575.148885883998</v>
      </c>
      <c r="CB141">
        <v>20346.006568384</v>
      </c>
      <c r="CC141">
        <v>20119.416174175502</v>
      </c>
      <c r="CD141" s="8" t="b">
        <f>IF(ISNUMBER(VLOOKUP(A141,profiles_2018!A:A,1,FALSE)),TRUE,FALSE)</f>
        <v>0</v>
      </c>
      <c r="CE141" t="str">
        <f>INDEX('C5 - Emissions methodology 2021'!$A$2:$I$5911,MATCH($A141,'C5 - Emissions methodology 2021'!$A$2:$A$5911,0),MATCH(CE$1,'C5 - Emissions methodology 2021'!$A$1:$I$1,0))</f>
        <v>Services</v>
      </c>
    </row>
    <row r="142" spans="1:83" x14ac:dyDescent="0.25">
      <c r="A142">
        <v>2695</v>
      </c>
      <c r="B142" t="s">
        <v>790</v>
      </c>
      <c r="C142" t="s">
        <v>27</v>
      </c>
      <c r="D142">
        <v>2020</v>
      </c>
      <c r="E142" t="s">
        <v>690</v>
      </c>
      <c r="F142" t="s">
        <v>23</v>
      </c>
      <c r="G142">
        <v>2019</v>
      </c>
      <c r="H142">
        <v>9630.57</v>
      </c>
      <c r="I142">
        <v>100</v>
      </c>
      <c r="J142">
        <v>2030</v>
      </c>
      <c r="K142">
        <v>50</v>
      </c>
      <c r="L142">
        <v>4815.2849999999999</v>
      </c>
      <c r="M142">
        <v>2020</v>
      </c>
      <c r="N142">
        <v>7197.86</v>
      </c>
      <c r="O142">
        <v>50.524348458104001</v>
      </c>
      <c r="P142" t="s">
        <v>24</v>
      </c>
      <c r="Q142">
        <v>3.1502448655390198</v>
      </c>
      <c r="R142">
        <v>1</v>
      </c>
      <c r="S142" t="s">
        <v>25</v>
      </c>
      <c r="T142">
        <v>-1.11368485725649E-2</v>
      </c>
      <c r="AX142">
        <v>9630.57</v>
      </c>
      <c r="AY142">
        <v>7197.86</v>
      </c>
      <c r="AZ142">
        <v>6959.6025</v>
      </c>
      <c r="BA142">
        <v>6721.3449999999903</v>
      </c>
      <c r="BB142">
        <v>6483.0874999999996</v>
      </c>
      <c r="BC142">
        <v>6244.83</v>
      </c>
      <c r="BD142">
        <v>6006.5725000000002</v>
      </c>
      <c r="BE142">
        <v>5768.3149999999996</v>
      </c>
      <c r="BF142">
        <v>5530.0574999999999</v>
      </c>
      <c r="BG142">
        <v>5291.7999999999902</v>
      </c>
      <c r="BH142">
        <v>5053.5424999999996</v>
      </c>
      <c r="BI142">
        <v>4815.2849999999999</v>
      </c>
      <c r="BJ142">
        <v>4761.6579001212503</v>
      </c>
      <c r="BK142">
        <v>4708.6280371332396</v>
      </c>
      <c r="BL142">
        <v>4656.1887596991601</v>
      </c>
      <c r="BM142">
        <v>4604.3334905571101</v>
      </c>
      <c r="BN142">
        <v>4553.0557256951897</v>
      </c>
      <c r="BO142">
        <v>4502.3490335356701</v>
      </c>
      <c r="BP142">
        <v>4452.2070541283501</v>
      </c>
      <c r="BQ142">
        <v>4402.6234983528102</v>
      </c>
      <c r="BR142">
        <v>4353.5921471296397</v>
      </c>
      <c r="BS142">
        <v>4305.1068506403499</v>
      </c>
      <c r="BT142">
        <v>4257.1615275560598</v>
      </c>
      <c r="BU142">
        <v>4209.7501642747202</v>
      </c>
      <c r="BV142">
        <v>4162.8668141668604</v>
      </c>
      <c r="BW142">
        <v>4116.5055968297302</v>
      </c>
      <c r="BX142">
        <v>4070.6606973497201</v>
      </c>
      <c r="BY142">
        <v>4025.3263655730402</v>
      </c>
      <c r="BZ142">
        <v>3980.4969153845</v>
      </c>
      <c r="CA142">
        <v>3936.1667239942999</v>
      </c>
      <c r="CB142">
        <v>3892.3302312328101</v>
      </c>
      <c r="CC142">
        <v>3848.98193885315</v>
      </c>
      <c r="CD142" s="8" t="b">
        <f>IF(ISNUMBER(VLOOKUP(A142,profiles_2018!A:A,1,FALSE)),TRUE,FALSE)</f>
        <v>0</v>
      </c>
      <c r="CE142" t="str">
        <f>INDEX('C5 - Emissions methodology 2021'!$A$2:$I$5911,MATCH($A142,'C5 - Emissions methodology 2021'!$A$2:$A$5911,0),MATCH(CE$1,'C5 - Emissions methodology 2021'!$A$1:$I$1,0))</f>
        <v>Services</v>
      </c>
    </row>
    <row r="143" spans="1:83" x14ac:dyDescent="0.25">
      <c r="A143">
        <v>845230</v>
      </c>
      <c r="B143" t="s">
        <v>791</v>
      </c>
      <c r="C143" t="s">
        <v>21</v>
      </c>
      <c r="D143">
        <v>2018</v>
      </c>
      <c r="E143" t="s">
        <v>690</v>
      </c>
      <c r="F143" t="s">
        <v>23</v>
      </c>
      <c r="G143">
        <v>2017</v>
      </c>
      <c r="H143">
        <v>0</v>
      </c>
      <c r="I143">
        <v>100</v>
      </c>
      <c r="J143">
        <v>2030</v>
      </c>
      <c r="K143">
        <v>0</v>
      </c>
      <c r="L143">
        <v>0</v>
      </c>
      <c r="M143">
        <v>2020</v>
      </c>
      <c r="N143">
        <v>0</v>
      </c>
      <c r="O143">
        <v>0</v>
      </c>
      <c r="P143" t="s">
        <v>24</v>
      </c>
      <c r="Q143">
        <v>2.6502439024390201</v>
      </c>
      <c r="R143">
        <v>1</v>
      </c>
      <c r="S143" t="s">
        <v>25</v>
      </c>
      <c r="T143">
        <v>-1.11368485725649E-2</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s="8" t="b">
        <f>IF(ISNUMBER(VLOOKUP(A143,profiles_2018!A:A,1,FALSE)),TRUE,FALSE)</f>
        <v>0</v>
      </c>
      <c r="CE143" t="str">
        <f>INDEX('C5 - Emissions methodology 2021'!$A$2:$I$5911,MATCH($A143,'C5 - Emissions methodology 2021'!$A$2:$A$5911,0),MATCH(CE$1,'C5 - Emissions methodology 2021'!$A$1:$I$1,0))</f>
        <v>Services</v>
      </c>
    </row>
    <row r="144" spans="1:83" x14ac:dyDescent="0.25">
      <c r="A144">
        <v>2802</v>
      </c>
      <c r="B144" t="s">
        <v>792</v>
      </c>
      <c r="C144" t="s">
        <v>27</v>
      </c>
      <c r="D144">
        <v>2018</v>
      </c>
      <c r="E144" t="s">
        <v>690</v>
      </c>
      <c r="F144" t="s">
        <v>23</v>
      </c>
      <c r="G144">
        <v>2017</v>
      </c>
      <c r="H144">
        <v>12274430</v>
      </c>
      <c r="I144">
        <v>100</v>
      </c>
      <c r="J144">
        <v>2025</v>
      </c>
      <c r="K144">
        <v>10</v>
      </c>
      <c r="L144">
        <v>11046987</v>
      </c>
      <c r="M144">
        <v>2020</v>
      </c>
      <c r="N144">
        <v>11786558</v>
      </c>
      <c r="O144">
        <v>39.747018802502403</v>
      </c>
      <c r="P144" t="s">
        <v>24</v>
      </c>
      <c r="Q144">
        <v>2.7490323210487801</v>
      </c>
      <c r="R144">
        <v>1</v>
      </c>
      <c r="S144" t="s">
        <v>25</v>
      </c>
      <c r="T144">
        <v>-1.11368485725649E-2</v>
      </c>
      <c r="AV144">
        <v>12274430</v>
      </c>
      <c r="AW144">
        <v>12111806</v>
      </c>
      <c r="AX144">
        <v>11949182</v>
      </c>
      <c r="AY144">
        <v>11786558</v>
      </c>
      <c r="AZ144">
        <v>11638643.800000001</v>
      </c>
      <c r="BA144">
        <v>11490729.6</v>
      </c>
      <c r="BB144">
        <v>11342815.4</v>
      </c>
      <c r="BC144">
        <v>11194901.199999999</v>
      </c>
      <c r="BD144">
        <v>11046987</v>
      </c>
      <c r="BE144">
        <v>10923958.3785979</v>
      </c>
      <c r="BF144">
        <v>10802299.908322399</v>
      </c>
      <c r="BG144">
        <v>10681996.330008</v>
      </c>
      <c r="BH144">
        <v>10563032.554428</v>
      </c>
      <c r="BI144">
        <v>10445393.6604023</v>
      </c>
      <c r="BJ144">
        <v>10329064.892925501</v>
      </c>
      <c r="BK144">
        <v>10214031.661316801</v>
      </c>
      <c r="BL144">
        <v>10100279.537389301</v>
      </c>
      <c r="BM144">
        <v>9987794.2536409106</v>
      </c>
      <c r="BN144">
        <v>9876561.7014641799</v>
      </c>
      <c r="BO144">
        <v>9766567.9293773808</v>
      </c>
      <c r="BP144">
        <v>9657799.1412742306</v>
      </c>
      <c r="BQ144">
        <v>9550241.6946936194</v>
      </c>
      <c r="BR144">
        <v>9443882.0991084203</v>
      </c>
      <c r="BS144">
        <v>9338707.0142334905</v>
      </c>
      <c r="BT144">
        <v>9234703.2483524196</v>
      </c>
      <c r="BU144">
        <v>9131857.7566629499</v>
      </c>
      <c r="BV144">
        <v>9030157.6396407895</v>
      </c>
      <c r="BW144">
        <v>8929590.1414217204</v>
      </c>
      <c r="BX144">
        <v>8830142.6482016407</v>
      </c>
      <c r="BY144">
        <v>8731802.6866544709</v>
      </c>
      <c r="BZ144">
        <v>8634557.9223676808</v>
      </c>
      <c r="CA144">
        <v>8538396.1582952291</v>
      </c>
      <c r="CB144">
        <v>8443305.3332277294</v>
      </c>
      <c r="CC144">
        <v>8349273.5202796403</v>
      </c>
      <c r="CD144" s="8" t="b">
        <f>IF(ISNUMBER(VLOOKUP(A144,profiles_2018!A:A,1,FALSE)),TRUE,FALSE)</f>
        <v>0</v>
      </c>
      <c r="CE144" t="str">
        <f>INDEX('C5 - Emissions methodology 2021'!$A$2:$I$5911,MATCH($A144,'C5 - Emissions methodology 2021'!$A$2:$A$5911,0),MATCH(CE$1,'C5 - Emissions methodology 2021'!$A$1:$I$1,0))</f>
        <v>Food, beverage &amp; agriculture</v>
      </c>
    </row>
    <row r="145" spans="1:83" x14ac:dyDescent="0.25">
      <c r="A145">
        <v>22372</v>
      </c>
      <c r="B145" t="s">
        <v>793</v>
      </c>
      <c r="C145" t="s">
        <v>65</v>
      </c>
      <c r="D145">
        <v>2019</v>
      </c>
      <c r="E145" t="s">
        <v>690</v>
      </c>
      <c r="F145" t="s">
        <v>23</v>
      </c>
      <c r="G145">
        <v>2019</v>
      </c>
      <c r="H145">
        <v>50200</v>
      </c>
      <c r="I145">
        <v>100</v>
      </c>
      <c r="J145">
        <v>2030</v>
      </c>
      <c r="K145">
        <v>100</v>
      </c>
      <c r="L145">
        <v>0</v>
      </c>
      <c r="M145">
        <v>2020</v>
      </c>
      <c r="N145">
        <v>43700</v>
      </c>
      <c r="O145">
        <v>12.948207171314699</v>
      </c>
      <c r="P145" t="s">
        <v>24</v>
      </c>
      <c r="Q145">
        <v>3.6502489224390202</v>
      </c>
      <c r="R145">
        <v>1</v>
      </c>
      <c r="S145" t="s">
        <v>25</v>
      </c>
      <c r="T145">
        <v>-1.11368485725649E-2</v>
      </c>
      <c r="AX145">
        <v>50200</v>
      </c>
      <c r="AY145">
        <v>43700</v>
      </c>
      <c r="AZ145">
        <v>39330</v>
      </c>
      <c r="BA145">
        <v>34960</v>
      </c>
      <c r="BB145">
        <v>30590</v>
      </c>
      <c r="BC145">
        <v>26220</v>
      </c>
      <c r="BD145">
        <v>21850</v>
      </c>
      <c r="BE145">
        <v>17480</v>
      </c>
      <c r="BF145">
        <v>13110</v>
      </c>
      <c r="BG145">
        <v>8740</v>
      </c>
      <c r="BH145">
        <v>4370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s="8" t="b">
        <f>IF(ISNUMBER(VLOOKUP(A145,profiles_2018!A:A,1,FALSE)),TRUE,FALSE)</f>
        <v>0</v>
      </c>
      <c r="CE145" t="str">
        <f>INDEX('C5 - Emissions methodology 2021'!$A$2:$I$5911,MATCH($A145,'C5 - Emissions methodology 2021'!$A$2:$A$5911,0),MATCH(CE$1,'C5 - Emissions methodology 2021'!$A$1:$I$1,0))</f>
        <v>Manufacturing</v>
      </c>
    </row>
    <row r="146" spans="1:83" x14ac:dyDescent="0.25">
      <c r="A146">
        <v>2851</v>
      </c>
      <c r="B146" t="s">
        <v>794</v>
      </c>
      <c r="C146" t="s">
        <v>31</v>
      </c>
      <c r="D146">
        <v>2019</v>
      </c>
      <c r="E146" t="s">
        <v>28</v>
      </c>
      <c r="F146" t="s">
        <v>23</v>
      </c>
      <c r="G146">
        <v>2019</v>
      </c>
      <c r="H146">
        <v>234812</v>
      </c>
      <c r="I146">
        <v>100</v>
      </c>
      <c r="J146">
        <v>2025</v>
      </c>
      <c r="K146">
        <v>70</v>
      </c>
      <c r="L146">
        <v>70443.600000000006</v>
      </c>
      <c r="M146">
        <v>2020</v>
      </c>
      <c r="N146">
        <v>236043</v>
      </c>
      <c r="O146">
        <v>-0.74892740940472802</v>
      </c>
      <c r="P146" t="s">
        <v>24</v>
      </c>
      <c r="Q146">
        <v>3.3478283592487799</v>
      </c>
      <c r="R146">
        <v>1</v>
      </c>
      <c r="S146" t="s">
        <v>25</v>
      </c>
      <c r="T146">
        <v>-1.11368485725649E-2</v>
      </c>
      <c r="AX146">
        <v>234812</v>
      </c>
      <c r="AY146">
        <v>236043</v>
      </c>
      <c r="AZ146">
        <v>202923.12</v>
      </c>
      <c r="BA146">
        <v>169803.24</v>
      </c>
      <c r="BB146">
        <v>136683.35999999999</v>
      </c>
      <c r="BC146">
        <v>103563.48</v>
      </c>
      <c r="BD146">
        <v>70443.600000000006</v>
      </c>
      <c r="BE146">
        <v>69659.080293893596</v>
      </c>
      <c r="BF146">
        <v>68883.297664956393</v>
      </c>
      <c r="BG146">
        <v>68116.154809682906</v>
      </c>
      <c r="BH146">
        <v>67357.555508221994</v>
      </c>
      <c r="BI146">
        <v>66607.404612308805</v>
      </c>
      <c r="BJ146">
        <v>65865.608033330005</v>
      </c>
      <c r="BK146">
        <v>65132.072730522901</v>
      </c>
      <c r="BL146">
        <v>64406.706699305803</v>
      </c>
      <c r="BM146">
        <v>63689.418959738003</v>
      </c>
      <c r="BN146">
        <v>62980.119545108697</v>
      </c>
      <c r="BO146">
        <v>62278.719490652802</v>
      </c>
      <c r="BP146">
        <v>61585.130822392202</v>
      </c>
      <c r="BQ146">
        <v>60899.2665461016</v>
      </c>
      <c r="BR146">
        <v>60221.040636397403</v>
      </c>
      <c r="BS146">
        <v>59550.368025947602</v>
      </c>
      <c r="BT146">
        <v>58887.164594802103</v>
      </c>
      <c r="BU146">
        <v>58231.347159842</v>
      </c>
      <c r="BV146">
        <v>57582.833464346397</v>
      </c>
      <c r="BW146">
        <v>56941.542167674801</v>
      </c>
      <c r="BX146">
        <v>56307.392835065097</v>
      </c>
      <c r="BY146">
        <v>55680.305927545</v>
      </c>
      <c r="BZ146">
        <v>55060.202791955897</v>
      </c>
      <c r="CA146">
        <v>54447.0056510871</v>
      </c>
      <c r="CB146">
        <v>53840.637593921398</v>
      </c>
      <c r="CC146">
        <v>53241.0225659875</v>
      </c>
      <c r="CD146" s="8" t="b">
        <f>IF(ISNUMBER(VLOOKUP(A146,profiles_2018!A:A,1,FALSE)),TRUE,FALSE)</f>
        <v>0</v>
      </c>
      <c r="CE146" t="str">
        <f>INDEX('C5 - Emissions methodology 2021'!$A$2:$I$5911,MATCH($A146,'C5 - Emissions methodology 2021'!$A$2:$A$5911,0),MATCH(CE$1,'C5 - Emissions methodology 2021'!$A$1:$I$1,0))</f>
        <v>Biotech, health care &amp; pharma</v>
      </c>
    </row>
    <row r="147" spans="1:83" x14ac:dyDescent="0.25">
      <c r="A147">
        <v>2797</v>
      </c>
      <c r="B147" t="s">
        <v>616</v>
      </c>
      <c r="C147" t="s">
        <v>165</v>
      </c>
      <c r="D147">
        <v>2015</v>
      </c>
      <c r="E147" t="s">
        <v>690</v>
      </c>
      <c r="F147" t="s">
        <v>23</v>
      </c>
      <c r="G147">
        <v>2015</v>
      </c>
      <c r="H147">
        <v>846000</v>
      </c>
      <c r="I147">
        <v>92</v>
      </c>
      <c r="J147">
        <v>2030</v>
      </c>
      <c r="K147">
        <v>100</v>
      </c>
      <c r="L147">
        <v>0</v>
      </c>
      <c r="M147">
        <v>2020</v>
      </c>
      <c r="N147">
        <v>563000</v>
      </c>
      <c r="O147">
        <v>33.451536643026003</v>
      </c>
      <c r="P147" t="s">
        <v>24</v>
      </c>
      <c r="Q147">
        <v>3.5703285024390201</v>
      </c>
      <c r="R147">
        <v>1</v>
      </c>
      <c r="S147" t="s">
        <v>25</v>
      </c>
      <c r="T147">
        <v>-1.11368485725649E-2</v>
      </c>
      <c r="AT147">
        <v>846000</v>
      </c>
      <c r="AU147">
        <v>789400</v>
      </c>
      <c r="AV147">
        <v>732800</v>
      </c>
      <c r="AW147">
        <v>676200</v>
      </c>
      <c r="AX147">
        <v>619600</v>
      </c>
      <c r="AY147">
        <v>563000</v>
      </c>
      <c r="AZ147">
        <v>506700</v>
      </c>
      <c r="BA147">
        <v>450400</v>
      </c>
      <c r="BB147">
        <v>394100</v>
      </c>
      <c r="BC147">
        <v>337800</v>
      </c>
      <c r="BD147">
        <v>281500</v>
      </c>
      <c r="BE147">
        <v>225200</v>
      </c>
      <c r="BF147">
        <v>168900</v>
      </c>
      <c r="BG147">
        <v>112600</v>
      </c>
      <c r="BH147">
        <v>56300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s="8" t="b">
        <f>IF(ISNUMBER(VLOOKUP(A147,profiles_2018!A:A,1,FALSE)),TRUE,FALSE)</f>
        <v>1</v>
      </c>
      <c r="CE147" t="str">
        <f>INDEX('C5 - Emissions methodology 2021'!$A$2:$I$5911,MATCH($A147,'C5 - Emissions methodology 2021'!$A$2:$A$5911,0),MATCH(CE$1,'C5 - Emissions methodology 2021'!$A$1:$I$1,0))</f>
        <v>Food, beverage &amp; agriculture</v>
      </c>
    </row>
    <row r="148" spans="1:83" x14ac:dyDescent="0.25">
      <c r="A148">
        <v>832187</v>
      </c>
      <c r="B148" t="s">
        <v>795</v>
      </c>
      <c r="C148" t="s">
        <v>39</v>
      </c>
      <c r="D148">
        <v>2020</v>
      </c>
      <c r="E148" t="s">
        <v>28</v>
      </c>
      <c r="F148" t="s">
        <v>23</v>
      </c>
      <c r="G148">
        <v>2019</v>
      </c>
      <c r="H148">
        <v>15056</v>
      </c>
      <c r="I148">
        <v>100</v>
      </c>
      <c r="J148">
        <v>2030</v>
      </c>
      <c r="K148">
        <v>46.2</v>
      </c>
      <c r="L148">
        <v>8100.1279999999997</v>
      </c>
      <c r="M148">
        <v>2020</v>
      </c>
      <c r="N148">
        <v>11911</v>
      </c>
      <c r="O148">
        <v>61.4504821981715</v>
      </c>
      <c r="P148" t="s">
        <v>24</v>
      </c>
      <c r="Q148">
        <v>3.1122460771390199</v>
      </c>
      <c r="R148">
        <v>1</v>
      </c>
      <c r="S148" t="s">
        <v>25</v>
      </c>
      <c r="T148">
        <v>-1.11368485725649E-2</v>
      </c>
      <c r="AX148">
        <v>15056</v>
      </c>
      <c r="AY148">
        <v>11911</v>
      </c>
      <c r="AZ148">
        <v>11529.9128</v>
      </c>
      <c r="BA148">
        <v>11148.8256</v>
      </c>
      <c r="BB148">
        <v>10767.7384</v>
      </c>
      <c r="BC148">
        <v>10386.6512</v>
      </c>
      <c r="BD148">
        <v>10005.564</v>
      </c>
      <c r="BE148">
        <v>9624.4768000000004</v>
      </c>
      <c r="BF148">
        <v>9243.3896000000004</v>
      </c>
      <c r="BG148">
        <v>8862.3024000000005</v>
      </c>
      <c r="BH148">
        <v>8481.2152000000006</v>
      </c>
      <c r="BI148">
        <v>8100.1279999999997</v>
      </c>
      <c r="BJ148">
        <v>8009.9181010456005</v>
      </c>
      <c r="BK148">
        <v>7920.71285607561</v>
      </c>
      <c r="BL148">
        <v>7832.5010764107301</v>
      </c>
      <c r="BM148">
        <v>7745.2716979782899</v>
      </c>
      <c r="BN148">
        <v>7659.0137799245304</v>
      </c>
      <c r="BO148">
        <v>7573.71650324233</v>
      </c>
      <c r="BP148">
        <v>7489.3691694141799</v>
      </c>
      <c r="BQ148">
        <v>7405.9611990703797</v>
      </c>
      <c r="BR148">
        <v>7323.4821306620397</v>
      </c>
      <c r="BS148">
        <v>7241.9216191489704</v>
      </c>
      <c r="BT148">
        <v>7161.2694347021297</v>
      </c>
      <c r="BU148">
        <v>7081.5154614205103</v>
      </c>
      <c r="BV148">
        <v>7002.6496960623899</v>
      </c>
      <c r="BW148">
        <v>6924.66224679063</v>
      </c>
      <c r="BX148">
        <v>6847.54333193196</v>
      </c>
      <c r="BY148">
        <v>6771.2832787501602</v>
      </c>
      <c r="BZ148">
        <v>6695.8725222327803</v>
      </c>
      <c r="CA148">
        <v>6621.3016038914702</v>
      </c>
      <c r="CB148">
        <v>6547.5611705756501</v>
      </c>
      <c r="CC148">
        <v>6474.64197329935</v>
      </c>
      <c r="CD148" s="8" t="b">
        <f>IF(ISNUMBER(VLOOKUP(A148,profiles_2018!A:A,1,FALSE)),TRUE,FALSE)</f>
        <v>0</v>
      </c>
      <c r="CE148" t="str">
        <f>INDEX('C5 - Emissions methodology 2021'!$A$2:$I$5911,MATCH($A148,'C5 - Emissions methodology 2021'!$A$2:$A$5911,0),MATCH(CE$1,'C5 - Emissions methodology 2021'!$A$1:$I$1,0))</f>
        <v>Services</v>
      </c>
    </row>
    <row r="149" spans="1:83" x14ac:dyDescent="0.25">
      <c r="A149">
        <v>38154</v>
      </c>
      <c r="B149" t="s">
        <v>796</v>
      </c>
      <c r="C149" t="s">
        <v>213</v>
      </c>
      <c r="D149">
        <v>2020</v>
      </c>
      <c r="E149" t="s">
        <v>28</v>
      </c>
      <c r="F149" t="s">
        <v>23</v>
      </c>
      <c r="G149">
        <v>2019</v>
      </c>
      <c r="H149">
        <v>261</v>
      </c>
      <c r="I149">
        <v>100</v>
      </c>
      <c r="J149">
        <v>2026</v>
      </c>
      <c r="K149">
        <v>5</v>
      </c>
      <c r="L149">
        <v>247.95</v>
      </c>
      <c r="M149">
        <v>2020</v>
      </c>
      <c r="N149">
        <v>100</v>
      </c>
      <c r="O149">
        <v>1233.71647509579</v>
      </c>
      <c r="P149" t="s">
        <v>45</v>
      </c>
      <c r="Q149">
        <v>2.69829270902683</v>
      </c>
      <c r="R149">
        <v>1</v>
      </c>
      <c r="S149" t="s">
        <v>25</v>
      </c>
      <c r="T149">
        <v>-1.11368485725649E-2</v>
      </c>
      <c r="AX149">
        <v>261</v>
      </c>
      <c r="AY149">
        <v>100</v>
      </c>
      <c r="AZ149">
        <v>124.658333333333</v>
      </c>
      <c r="BA149">
        <v>149.31666666666601</v>
      </c>
      <c r="BB149">
        <v>173.97499999999999</v>
      </c>
      <c r="BC149">
        <v>198.63333333333301</v>
      </c>
      <c r="BD149">
        <v>223.291666666666</v>
      </c>
      <c r="BE149">
        <v>247.95</v>
      </c>
      <c r="BF149">
        <v>245.18861839643199</v>
      </c>
      <c r="BG149">
        <v>242.457989881635</v>
      </c>
      <c r="BH149">
        <v>239.75777196311401</v>
      </c>
      <c r="BI149">
        <v>237.08762596266601</v>
      </c>
      <c r="BJ149">
        <v>234.44721697388999</v>
      </c>
      <c r="BK149">
        <v>231.836213820193</v>
      </c>
      <c r="BL149">
        <v>229.25428901324099</v>
      </c>
      <c r="BM149">
        <v>226.70111871188899</v>
      </c>
      <c r="BN149">
        <v>224.17638268156401</v>
      </c>
      <c r="BO149">
        <v>221.67976425409401</v>
      </c>
      <c r="BP149">
        <v>219.210950287994</v>
      </c>
      <c r="BQ149">
        <v>216.76963112918901</v>
      </c>
      <c r="BR149">
        <v>214.35550057217199</v>
      </c>
      <c r="BS149">
        <v>211.968255821604</v>
      </c>
      <c r="BT149">
        <v>209.60759745432799</v>
      </c>
      <c r="BU149">
        <v>207.27322938181999</v>
      </c>
      <c r="BV149">
        <v>204.96485881304801</v>
      </c>
      <c r="BW149">
        <v>202.68219621775</v>
      </c>
      <c r="BX149">
        <v>200.42495529011799</v>
      </c>
      <c r="BY149">
        <v>198.19285291288901</v>
      </c>
      <c r="BZ149">
        <v>195.98560912183299</v>
      </c>
      <c r="CA149">
        <v>193.80294707064101</v>
      </c>
      <c r="CB149">
        <v>191.64459299619901</v>
      </c>
      <c r="CC149">
        <v>189.51027618424899</v>
      </c>
      <c r="CD149" s="8" t="b">
        <f>IF(ISNUMBER(VLOOKUP(A149,profiles_2018!A:A,1,FALSE)),TRUE,FALSE)</f>
        <v>0</v>
      </c>
      <c r="CE149" t="str">
        <f>INDEX('C5 - Emissions methodology 2021'!$A$2:$I$5911,MATCH($A149,'C5 - Emissions methodology 2021'!$A$2:$A$5911,0),MATCH(CE$1,'C5 - Emissions methodology 2021'!$A$1:$I$1,0))</f>
        <v>Manufacturing</v>
      </c>
    </row>
    <row r="150" spans="1:83" x14ac:dyDescent="0.25">
      <c r="A150">
        <v>2840</v>
      </c>
      <c r="B150" t="s">
        <v>797</v>
      </c>
      <c r="C150" t="s">
        <v>27</v>
      </c>
      <c r="D150">
        <v>2020</v>
      </c>
      <c r="E150" t="s">
        <v>28</v>
      </c>
      <c r="F150" t="s">
        <v>23</v>
      </c>
      <c r="G150">
        <v>2010</v>
      </c>
      <c r="H150">
        <v>875540</v>
      </c>
      <c r="I150">
        <v>100</v>
      </c>
      <c r="J150">
        <v>2030</v>
      </c>
      <c r="K150">
        <v>40</v>
      </c>
      <c r="L150">
        <v>525324</v>
      </c>
      <c r="M150">
        <v>2020</v>
      </c>
      <c r="N150">
        <v>568998</v>
      </c>
      <c r="O150">
        <v>87.529510393026499</v>
      </c>
      <c r="P150" t="s">
        <v>24</v>
      </c>
      <c r="Q150">
        <v>3.0503314563390198</v>
      </c>
      <c r="R150">
        <v>1</v>
      </c>
      <c r="S150" t="s">
        <v>25</v>
      </c>
      <c r="T150">
        <v>-1.11368485725649E-2</v>
      </c>
      <c r="AO150">
        <v>875540</v>
      </c>
      <c r="AP150">
        <v>844885.8</v>
      </c>
      <c r="AQ150">
        <v>814231.6</v>
      </c>
      <c r="AR150">
        <v>783577.4</v>
      </c>
      <c r="AS150">
        <v>752923.2</v>
      </c>
      <c r="AT150">
        <v>722269</v>
      </c>
      <c r="AU150">
        <v>691614.8</v>
      </c>
      <c r="AV150">
        <v>660960.6</v>
      </c>
      <c r="AW150">
        <v>630306.4</v>
      </c>
      <c r="AX150">
        <v>599652.19999999995</v>
      </c>
      <c r="AY150">
        <v>568998</v>
      </c>
      <c r="AZ150">
        <v>564630.6</v>
      </c>
      <c r="BA150">
        <v>560263.19999999995</v>
      </c>
      <c r="BB150">
        <v>555895.80000000005</v>
      </c>
      <c r="BC150">
        <v>551528.4</v>
      </c>
      <c r="BD150">
        <v>547161</v>
      </c>
      <c r="BE150">
        <v>542793.6</v>
      </c>
      <c r="BF150">
        <v>538426.19999999995</v>
      </c>
      <c r="BG150">
        <v>534058.80000000005</v>
      </c>
      <c r="BH150">
        <v>529691.4</v>
      </c>
      <c r="BI150">
        <v>525324</v>
      </c>
      <c r="BJ150">
        <v>519473.54616046499</v>
      </c>
      <c r="BK150">
        <v>513688.24793942302</v>
      </c>
      <c r="BL150">
        <v>507967.379708616</v>
      </c>
      <c r="BM150">
        <v>502310.22392099799</v>
      </c>
      <c r="BN150">
        <v>496716.07102073898</v>
      </c>
      <c r="BO150">
        <v>491184.21935422102</v>
      </c>
      <c r="BP150">
        <v>485713.97508204001</v>
      </c>
      <c r="BQ150">
        <v>480304.652091973</v>
      </c>
      <c r="BR150">
        <v>474955.57191292598</v>
      </c>
      <c r="BS150">
        <v>469666.06362983602</v>
      </c>
      <c r="BT150">
        <v>464435.46379951702</v>
      </c>
      <c r="BU150">
        <v>459263.11636745301</v>
      </c>
      <c r="BV150">
        <v>454148.37258550501</v>
      </c>
      <c r="BW150">
        <v>449090.59093054303</v>
      </c>
      <c r="BX150">
        <v>444089.13702398603</v>
      </c>
      <c r="BY150">
        <v>439143.38355222897</v>
      </c>
      <c r="BZ150">
        <v>434252.71018796402</v>
      </c>
      <c r="CA150">
        <v>429416.503512375</v>
      </c>
      <c r="CB150">
        <v>424634.15693819697</v>
      </c>
      <c r="CC150">
        <v>419905.07063363702</v>
      </c>
      <c r="CD150" s="8" t="b">
        <f>IF(ISNUMBER(VLOOKUP(A150,profiles_2018!A:A,1,FALSE)),TRUE,FALSE)</f>
        <v>0</v>
      </c>
      <c r="CE150" t="str">
        <f>INDEX('C5 - Emissions methodology 2021'!$A$2:$I$5911,MATCH($A150,'C5 - Emissions methodology 2021'!$A$2:$A$5911,0),MATCH(CE$1,'C5 - Emissions methodology 2021'!$A$1:$I$1,0))</f>
        <v>Infrastructure</v>
      </c>
    </row>
    <row r="151" spans="1:83" x14ac:dyDescent="0.25">
      <c r="A151">
        <v>2913</v>
      </c>
      <c r="B151" t="s">
        <v>798</v>
      </c>
      <c r="C151" t="s">
        <v>52</v>
      </c>
      <c r="D151">
        <v>2017</v>
      </c>
      <c r="E151" t="s">
        <v>690</v>
      </c>
      <c r="F151" t="s">
        <v>23</v>
      </c>
      <c r="G151">
        <v>2017</v>
      </c>
      <c r="H151">
        <v>7255</v>
      </c>
      <c r="I151">
        <v>100</v>
      </c>
      <c r="J151">
        <v>2030</v>
      </c>
      <c r="K151">
        <v>100</v>
      </c>
      <c r="L151">
        <v>0</v>
      </c>
      <c r="M151">
        <v>2020</v>
      </c>
      <c r="N151">
        <v>4275</v>
      </c>
      <c r="O151">
        <v>41.075120606478301</v>
      </c>
      <c r="P151" t="s">
        <v>24</v>
      </c>
      <c r="Q151">
        <v>3.6502446279390202</v>
      </c>
      <c r="R151">
        <v>1</v>
      </c>
      <c r="S151" t="s">
        <v>25</v>
      </c>
      <c r="T151">
        <v>-1.11368485725649E-2</v>
      </c>
      <c r="AV151">
        <v>7255</v>
      </c>
      <c r="AW151">
        <v>6261.6666666666597</v>
      </c>
      <c r="AX151">
        <v>5268.3333333333303</v>
      </c>
      <c r="AY151">
        <v>4275</v>
      </c>
      <c r="AZ151">
        <v>3847.5</v>
      </c>
      <c r="BA151">
        <v>3420</v>
      </c>
      <c r="BB151">
        <v>2992.5</v>
      </c>
      <c r="BC151">
        <v>2565</v>
      </c>
      <c r="BD151">
        <v>2137.5</v>
      </c>
      <c r="BE151">
        <v>1710</v>
      </c>
      <c r="BF151">
        <v>1282.5</v>
      </c>
      <c r="BG151">
        <v>855</v>
      </c>
      <c r="BH151">
        <v>427.5</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s="8" t="b">
        <f>IF(ISNUMBER(VLOOKUP(A151,profiles_2018!A:A,1,FALSE)),TRUE,FALSE)</f>
        <v>0</v>
      </c>
      <c r="CE151" t="str">
        <f>INDEX('C5 - Emissions methodology 2021'!$A$2:$I$5911,MATCH($A151,'C5 - Emissions methodology 2021'!$A$2:$A$5911,0),MATCH(CE$1,'C5 - Emissions methodology 2021'!$A$1:$I$1,0))</f>
        <v>Infrastructure</v>
      </c>
    </row>
    <row r="152" spans="1:83" x14ac:dyDescent="0.25">
      <c r="A152">
        <v>2914</v>
      </c>
      <c r="B152" t="s">
        <v>799</v>
      </c>
      <c r="C152" t="s">
        <v>27</v>
      </c>
      <c r="D152">
        <v>2019</v>
      </c>
      <c r="E152" t="s">
        <v>28</v>
      </c>
      <c r="F152" t="s">
        <v>23</v>
      </c>
      <c r="G152">
        <v>2018</v>
      </c>
      <c r="H152">
        <v>205642</v>
      </c>
      <c r="I152">
        <v>100</v>
      </c>
      <c r="J152">
        <v>2023</v>
      </c>
      <c r="K152">
        <v>15</v>
      </c>
      <c r="L152">
        <v>174795.69999999899</v>
      </c>
      <c r="M152">
        <v>2020</v>
      </c>
      <c r="N152">
        <v>206512</v>
      </c>
      <c r="O152">
        <v>-2.8204355141459398</v>
      </c>
      <c r="P152" t="s">
        <v>691</v>
      </c>
      <c r="Q152">
        <v>2.79684983249268</v>
      </c>
      <c r="R152">
        <v>1</v>
      </c>
      <c r="S152" t="s">
        <v>25</v>
      </c>
      <c r="T152">
        <v>-1.11368485725649E-2</v>
      </c>
      <c r="AW152">
        <v>205642</v>
      </c>
      <c r="AX152">
        <v>206077</v>
      </c>
      <c r="AY152">
        <v>206512</v>
      </c>
      <c r="AZ152">
        <v>195939.9</v>
      </c>
      <c r="BA152">
        <v>185367.8</v>
      </c>
      <c r="BB152">
        <v>174795.69999999899</v>
      </c>
      <c r="BC152">
        <v>172849.02675796399</v>
      </c>
      <c r="BD152">
        <v>170924.03332104499</v>
      </c>
      <c r="BE152">
        <v>169020.47824453699</v>
      </c>
      <c r="BF152">
        <v>167138.122772665</v>
      </c>
      <c r="BG152">
        <v>165276.73080864301</v>
      </c>
      <c r="BH152">
        <v>163436.06888505901</v>
      </c>
      <c r="BI152">
        <v>161615.90613459001</v>
      </c>
      <c r="BJ152">
        <v>159816.01426105201</v>
      </c>
      <c r="BK152">
        <v>158036.16751075501</v>
      </c>
      <c r="BL152">
        <v>156276.14264420001</v>
      </c>
      <c r="BM152">
        <v>154535.71890806701</v>
      </c>
      <c r="BN152">
        <v>152814.678007535</v>
      </c>
      <c r="BO152">
        <v>151112.80407889999</v>
      </c>
      <c r="BP152">
        <v>149429.88366249701</v>
      </c>
      <c r="BQ152">
        <v>147765.705675932</v>
      </c>
      <c r="BR152">
        <v>146120.06138760099</v>
      </c>
      <c r="BS152">
        <v>144492.74439051299</v>
      </c>
      <c r="BT152">
        <v>142883.55057640199</v>
      </c>
      <c r="BU152">
        <v>141292.27811012199</v>
      </c>
      <c r="BV152">
        <v>139718.727404337</v>
      </c>
      <c r="BW152">
        <v>138162.701094483</v>
      </c>
      <c r="BX152">
        <v>136624.00401401799</v>
      </c>
      <c r="BY152">
        <v>135102.44316993601</v>
      </c>
      <c r="BZ152">
        <v>133597.82771856899</v>
      </c>
      <c r="CA152">
        <v>132109.96894164299</v>
      </c>
      <c r="CB152">
        <v>130638.680222614</v>
      </c>
      <c r="CC152">
        <v>129183.777023255</v>
      </c>
      <c r="CD152" s="8" t="b">
        <f>IF(ISNUMBER(VLOOKUP(A152,profiles_2018!A:A,1,FALSE)),TRUE,FALSE)</f>
        <v>0</v>
      </c>
      <c r="CE152" t="str">
        <f>INDEX('C5 - Emissions methodology 2021'!$A$2:$I$5911,MATCH($A152,'C5 - Emissions methodology 2021'!$A$2:$A$5911,0),MATCH(CE$1,'C5 - Emissions methodology 2021'!$A$1:$I$1,0))</f>
        <v>Services</v>
      </c>
    </row>
    <row r="153" spans="1:83" x14ac:dyDescent="0.25">
      <c r="A153">
        <v>2885</v>
      </c>
      <c r="B153" t="s">
        <v>800</v>
      </c>
      <c r="C153" t="s">
        <v>27</v>
      </c>
      <c r="D153">
        <v>2020</v>
      </c>
      <c r="E153" t="s">
        <v>690</v>
      </c>
      <c r="F153" t="s">
        <v>23</v>
      </c>
      <c r="G153">
        <v>2019</v>
      </c>
      <c r="H153">
        <v>87198</v>
      </c>
      <c r="I153">
        <v>100</v>
      </c>
      <c r="J153">
        <v>2035</v>
      </c>
      <c r="K153">
        <v>68</v>
      </c>
      <c r="L153">
        <v>27903.360000000001</v>
      </c>
      <c r="M153">
        <v>2020</v>
      </c>
      <c r="N153">
        <v>83063.38</v>
      </c>
      <c r="O153">
        <v>6.9730080155643002</v>
      </c>
      <c r="P153" t="s">
        <v>45</v>
      </c>
      <c r="Q153">
        <v>3.3326916466292702</v>
      </c>
      <c r="R153">
        <v>1</v>
      </c>
      <c r="S153" t="s">
        <v>25</v>
      </c>
      <c r="T153">
        <v>-1.11368485725649E-2</v>
      </c>
      <c r="AX153">
        <v>87198</v>
      </c>
      <c r="AY153">
        <v>83063.38</v>
      </c>
      <c r="AZ153">
        <v>79386.045333333299</v>
      </c>
      <c r="BA153">
        <v>75708.710666666593</v>
      </c>
      <c r="BB153">
        <v>72031.376000000004</v>
      </c>
      <c r="BC153">
        <v>68354.041333333298</v>
      </c>
      <c r="BD153">
        <v>64676.7066666666</v>
      </c>
      <c r="BE153">
        <v>60999.372000000003</v>
      </c>
      <c r="BF153">
        <v>57322.037333333297</v>
      </c>
      <c r="BG153">
        <v>53644.702666666599</v>
      </c>
      <c r="BH153">
        <v>49967.368000000002</v>
      </c>
      <c r="BI153">
        <v>46290.033333333296</v>
      </c>
      <c r="BJ153">
        <v>42612.698666666598</v>
      </c>
      <c r="BK153">
        <v>38935.364000000001</v>
      </c>
      <c r="BL153">
        <v>35258.029333333303</v>
      </c>
      <c r="BM153">
        <v>31580.694666666601</v>
      </c>
      <c r="BN153">
        <v>27903.360000000001</v>
      </c>
      <c r="BO153">
        <v>27592.604505014198</v>
      </c>
      <c r="BP153">
        <v>27285.309846919201</v>
      </c>
      <c r="BQ153">
        <v>26981.437482898498</v>
      </c>
      <c r="BR153">
        <v>26680.9492993813</v>
      </c>
      <c r="BS153">
        <v>26383.807607261799</v>
      </c>
      <c r="BT153">
        <v>26089.975137172099</v>
      </c>
      <c r="BU153">
        <v>25799.4150348074</v>
      </c>
      <c r="BV153">
        <v>25512.090856303999</v>
      </c>
      <c r="BW153">
        <v>25227.9665636678</v>
      </c>
      <c r="BX153">
        <v>24947.006520254501</v>
      </c>
      <c r="BY153">
        <v>24669.1754862997</v>
      </c>
      <c r="BZ153">
        <v>24394.4386144987</v>
      </c>
      <c r="CA153">
        <v>24122.761445636301</v>
      </c>
      <c r="CB153">
        <v>23854.109904264202</v>
      </c>
      <c r="CC153">
        <v>23588.450294426999</v>
      </c>
      <c r="CD153" s="8" t="b">
        <f>IF(ISNUMBER(VLOOKUP(A153,profiles_2018!A:A,1,FALSE)),TRUE,FALSE)</f>
        <v>0</v>
      </c>
      <c r="CE153" t="str">
        <f>INDEX('C5 - Emissions methodology 2021'!$A$2:$I$5911,MATCH($A153,'C5 - Emissions methodology 2021'!$A$2:$A$5911,0),MATCH(CE$1,'C5 - Emissions methodology 2021'!$A$1:$I$1,0))</f>
        <v>Services</v>
      </c>
    </row>
    <row r="154" spans="1:83" x14ac:dyDescent="0.25">
      <c r="A154">
        <v>2946</v>
      </c>
      <c r="B154" t="s">
        <v>801</v>
      </c>
      <c r="C154" t="s">
        <v>763</v>
      </c>
      <c r="D154">
        <v>2020</v>
      </c>
      <c r="E154" t="s">
        <v>28</v>
      </c>
      <c r="F154" t="s">
        <v>23</v>
      </c>
      <c r="G154">
        <v>2019</v>
      </c>
      <c r="H154">
        <v>65030.9</v>
      </c>
      <c r="I154">
        <v>100</v>
      </c>
      <c r="J154">
        <v>2022</v>
      </c>
      <c r="K154">
        <v>7</v>
      </c>
      <c r="L154">
        <v>60478.737000000001</v>
      </c>
      <c r="M154">
        <v>2020</v>
      </c>
      <c r="N154">
        <v>52611.6</v>
      </c>
      <c r="O154">
        <v>272.821952992457</v>
      </c>
      <c r="P154" t="s">
        <v>24</v>
      </c>
      <c r="Q154">
        <v>2.71634796650463</v>
      </c>
      <c r="R154">
        <v>1</v>
      </c>
      <c r="S154" t="s">
        <v>25</v>
      </c>
      <c r="T154">
        <v>-1.11368485725649E-2</v>
      </c>
      <c r="AX154">
        <v>65030.9</v>
      </c>
      <c r="AY154">
        <v>52611.6</v>
      </c>
      <c r="AZ154">
        <v>56545.1685</v>
      </c>
      <c r="BA154">
        <v>60478.737000000001</v>
      </c>
      <c r="BB154">
        <v>59805.194464171</v>
      </c>
      <c r="BC154">
        <v>59139.153069570697</v>
      </c>
      <c r="BD154">
        <v>58480.529277125097</v>
      </c>
      <c r="BE154">
        <v>57829.240478122403</v>
      </c>
      <c r="BF154">
        <v>57185.204983851101</v>
      </c>
      <c r="BG154">
        <v>56548.3420153548</v>
      </c>
      <c r="BH154">
        <v>55918.571693300197</v>
      </c>
      <c r="BI154">
        <v>55295.815027957797</v>
      </c>
      <c r="BJ154">
        <v>54679.993909294899</v>
      </c>
      <c r="BK154">
        <v>54071.031097178296</v>
      </c>
      <c r="BL154">
        <v>53468.8502116866</v>
      </c>
      <c r="BM154">
        <v>52873.375723529898</v>
      </c>
      <c r="BN154">
        <v>52284.532944576596</v>
      </c>
      <c r="BO154">
        <v>51702.248018485603</v>
      </c>
      <c r="BP154">
        <v>51126.447911442498</v>
      </c>
      <c r="BQ154">
        <v>50557.060402999603</v>
      </c>
      <c r="BR154">
        <v>49994.014077017397</v>
      </c>
      <c r="BS154">
        <v>49437.238312706999</v>
      </c>
      <c r="BT154">
        <v>48886.663275772502</v>
      </c>
      <c r="BU154">
        <v>48342.219909652304</v>
      </c>
      <c r="BV154">
        <v>47803.839926856897</v>
      </c>
      <c r="BW154">
        <v>47271.455800404299</v>
      </c>
      <c r="BX154">
        <v>46745.000755350498</v>
      </c>
      <c r="BY154">
        <v>46224.408760413797</v>
      </c>
      <c r="BZ154">
        <v>45709.614519692703</v>
      </c>
      <c r="CA154">
        <v>45200.553464476499</v>
      </c>
      <c r="CB154">
        <v>44697.161745146499</v>
      </c>
      <c r="CC154">
        <v>44199.376223167397</v>
      </c>
      <c r="CD154" s="8" t="b">
        <f>IF(ISNUMBER(VLOOKUP(A154,profiles_2018!A:A,1,FALSE)),TRUE,FALSE)</f>
        <v>0</v>
      </c>
      <c r="CE154" t="str">
        <f>INDEX('C5 - Emissions methodology 2021'!$A$2:$I$5911,MATCH($A154,'C5 - Emissions methodology 2021'!$A$2:$A$5911,0),MATCH(CE$1,'C5 - Emissions methodology 2021'!$A$1:$I$1,0))</f>
        <v>Retail</v>
      </c>
    </row>
    <row r="155" spans="1:83" x14ac:dyDescent="0.25">
      <c r="A155">
        <v>58619</v>
      </c>
      <c r="B155" t="s">
        <v>802</v>
      </c>
      <c r="C155" t="s">
        <v>36</v>
      </c>
      <c r="D155">
        <v>2020</v>
      </c>
      <c r="E155" t="s">
        <v>690</v>
      </c>
      <c r="F155" t="s">
        <v>23</v>
      </c>
      <c r="G155">
        <v>2020</v>
      </c>
      <c r="H155">
        <v>188873.66</v>
      </c>
      <c r="I155">
        <v>100</v>
      </c>
      <c r="J155">
        <v>2030</v>
      </c>
      <c r="K155">
        <v>70</v>
      </c>
      <c r="L155">
        <v>56662.097999999998</v>
      </c>
      <c r="M155">
        <v>2020</v>
      </c>
      <c r="N155">
        <v>188873.66</v>
      </c>
      <c r="O155">
        <v>0</v>
      </c>
      <c r="P155" t="s">
        <v>45</v>
      </c>
      <c r="Q155">
        <v>3.3502627898050199</v>
      </c>
      <c r="R155">
        <v>1</v>
      </c>
      <c r="S155" t="s">
        <v>25</v>
      </c>
      <c r="T155">
        <v>-1.11368485725649E-2</v>
      </c>
      <c r="AY155">
        <v>188873.66</v>
      </c>
      <c r="AZ155">
        <v>175652.50380000001</v>
      </c>
      <c r="BA155">
        <v>162431.34760000001</v>
      </c>
      <c r="BB155">
        <v>149210.19140000001</v>
      </c>
      <c r="BC155">
        <v>135989.03520000001</v>
      </c>
      <c r="BD155">
        <v>122767.879</v>
      </c>
      <c r="BE155">
        <v>109546.7228</v>
      </c>
      <c r="BF155">
        <v>96325.566600000006</v>
      </c>
      <c r="BG155">
        <v>83104.410399999993</v>
      </c>
      <c r="BH155">
        <v>69883.254199999996</v>
      </c>
      <c r="BI155">
        <v>56662.097999999998</v>
      </c>
      <c r="BJ155">
        <v>56031.060794770099</v>
      </c>
      <c r="BK155">
        <v>55407.051355338597</v>
      </c>
      <c r="BL155">
        <v>54789.991414541902</v>
      </c>
      <c r="BM155">
        <v>54179.803576865997</v>
      </c>
      <c r="BN155">
        <v>53576.411308739102</v>
      </c>
      <c r="BO155">
        <v>52979.738928932202</v>
      </c>
      <c r="BP155">
        <v>52389.711599066701</v>
      </c>
      <c r="BQ155">
        <v>51806.255314227499</v>
      </c>
      <c r="BR155">
        <v>51229.2968936814</v>
      </c>
      <c r="BS155">
        <v>50658.763971697503</v>
      </c>
      <c r="BT155">
        <v>50094.584988471397</v>
      </c>
      <c r="BU155">
        <v>49536.689181149297</v>
      </c>
      <c r="BV155">
        <v>48985.006574952597</v>
      </c>
      <c r="BW155">
        <v>48439.467974401203</v>
      </c>
      <c r="BX155">
        <v>47900.0049546347</v>
      </c>
      <c r="BY155">
        <v>47366.549852829899</v>
      </c>
      <c r="BZ155">
        <v>46839.035759714003</v>
      </c>
      <c r="CA155">
        <v>46317.396511173203</v>
      </c>
      <c r="CB155">
        <v>45801.566679952797</v>
      </c>
      <c r="CC155">
        <v>45291.481567451898</v>
      </c>
      <c r="CD155" s="8" t="b">
        <f>IF(ISNUMBER(VLOOKUP(A155,profiles_2018!A:A,1,FALSE)),TRUE,FALSE)</f>
        <v>0</v>
      </c>
      <c r="CE155" t="str">
        <f>INDEX('C5 - Emissions methodology 2021'!$A$2:$I$5911,MATCH($A155,'C5 - Emissions methodology 2021'!$A$2:$A$5911,0),MATCH(CE$1,'C5 - Emissions methodology 2021'!$A$1:$I$1,0))</f>
        <v>Infrastructure</v>
      </c>
    </row>
    <row r="156" spans="1:83" x14ac:dyDescent="0.25">
      <c r="A156">
        <v>60941</v>
      </c>
      <c r="B156" t="s">
        <v>803</v>
      </c>
      <c r="C156" t="s">
        <v>43</v>
      </c>
      <c r="D156">
        <v>2019</v>
      </c>
      <c r="E156" t="s">
        <v>362</v>
      </c>
      <c r="F156" t="s">
        <v>54</v>
      </c>
      <c r="G156">
        <v>2020</v>
      </c>
      <c r="H156">
        <v>1336545</v>
      </c>
      <c r="I156">
        <v>100</v>
      </c>
      <c r="J156">
        <v>2021</v>
      </c>
      <c r="K156">
        <v>5</v>
      </c>
      <c r="L156">
        <v>1269717.75</v>
      </c>
      <c r="M156">
        <v>2020</v>
      </c>
      <c r="N156">
        <v>270060</v>
      </c>
      <c r="O156">
        <v>1595.88341582214</v>
      </c>
      <c r="P156" t="s">
        <v>691</v>
      </c>
      <c r="Q156">
        <v>3.03598731303659</v>
      </c>
      <c r="R156">
        <v>1</v>
      </c>
      <c r="S156" t="s">
        <v>25</v>
      </c>
      <c r="T156">
        <v>-1.11368485725649E-2</v>
      </c>
      <c r="AY156">
        <v>270060</v>
      </c>
      <c r="AZ156">
        <v>1269717.75</v>
      </c>
      <c r="BA156">
        <v>1255577.09568835</v>
      </c>
      <c r="BB156">
        <v>1241593.9237024901</v>
      </c>
      <c r="BC156">
        <v>1227766.48018559</v>
      </c>
      <c r="BD156">
        <v>1214093.0308133001</v>
      </c>
      <c r="BE156">
        <v>1200571.86057612</v>
      </c>
      <c r="BF156">
        <v>1187201.2735643999</v>
      </c>
      <c r="BG156">
        <v>1173979.5927555601</v>
      </c>
      <c r="BH156">
        <v>1160905.15980376</v>
      </c>
      <c r="BI156">
        <v>1147976.33483192</v>
      </c>
      <c r="BJ156">
        <v>1135191.4962259999</v>
      </c>
      <c r="BK156">
        <v>1122549.0404316699</v>
      </c>
      <c r="BL156">
        <v>1110047.3817531101</v>
      </c>
      <c r="BM156">
        <v>1097684.95215415</v>
      </c>
      <c r="BN156">
        <v>1085460.2010616299</v>
      </c>
      <c r="BO156">
        <v>1073371.5951708599</v>
      </c>
      <c r="BP156">
        <v>1061417.61825335</v>
      </c>
      <c r="BQ156">
        <v>1049596.7709666099</v>
      </c>
      <c r="BR156">
        <v>1037907.5706661</v>
      </c>
      <c r="BS156">
        <v>1026348.55121927</v>
      </c>
      <c r="BT156">
        <v>1014918.26282167</v>
      </c>
      <c r="BU156">
        <v>1003615.27181509</v>
      </c>
      <c r="BV156">
        <v>992438.16050778097</v>
      </c>
      <c r="BW156">
        <v>981385.52699657099</v>
      </c>
      <c r="BX156">
        <v>970455.98499110295</v>
      </c>
      <c r="BY156">
        <v>959648.16363991797</v>
      </c>
      <c r="BZ156">
        <v>948960.70735852001</v>
      </c>
      <c r="CA156">
        <v>938392.27565935405</v>
      </c>
      <c r="CB156">
        <v>927941.54298367095</v>
      </c>
      <c r="CC156">
        <v>917607.19853527006</v>
      </c>
      <c r="CD156" s="8" t="b">
        <f>IF(ISNUMBER(VLOOKUP(A156,profiles_2018!A:A,1,FALSE)),TRUE,FALSE)</f>
        <v>0</v>
      </c>
      <c r="CE156" t="str">
        <f>INDEX('C5 - Emissions methodology 2021'!$A$2:$I$5911,MATCH($A156,'C5 - Emissions methodology 2021'!$A$2:$A$5911,0),MATCH(CE$1,'C5 - Emissions methodology 2021'!$A$1:$I$1,0))</f>
        <v>Services</v>
      </c>
    </row>
    <row r="157" spans="1:83" x14ac:dyDescent="0.25">
      <c r="A157">
        <v>832020</v>
      </c>
      <c r="B157" t="s">
        <v>804</v>
      </c>
      <c r="C157" t="s">
        <v>39</v>
      </c>
      <c r="D157">
        <v>2019</v>
      </c>
      <c r="E157" t="s">
        <v>690</v>
      </c>
      <c r="F157" t="s">
        <v>23</v>
      </c>
      <c r="G157">
        <v>2018</v>
      </c>
      <c r="H157">
        <v>41800</v>
      </c>
      <c r="I157">
        <v>100</v>
      </c>
      <c r="J157">
        <v>2030</v>
      </c>
      <c r="K157">
        <v>50</v>
      </c>
      <c r="L157">
        <v>20900</v>
      </c>
      <c r="M157">
        <v>2020</v>
      </c>
      <c r="N157">
        <v>36579</v>
      </c>
      <c r="O157">
        <v>24.980861244019099</v>
      </c>
      <c r="P157" t="s">
        <v>24</v>
      </c>
      <c r="Q157">
        <v>3.15024808243902</v>
      </c>
      <c r="R157">
        <v>1</v>
      </c>
      <c r="S157" t="s">
        <v>25</v>
      </c>
      <c r="T157">
        <v>-1.11368485725649E-2</v>
      </c>
      <c r="AW157">
        <v>41800</v>
      </c>
      <c r="AX157">
        <v>39189.5</v>
      </c>
      <c r="AY157">
        <v>36579</v>
      </c>
      <c r="AZ157">
        <v>35011.1</v>
      </c>
      <c r="BA157">
        <v>33443.199999999997</v>
      </c>
      <c r="BB157">
        <v>31875.3</v>
      </c>
      <c r="BC157">
        <v>30307.4</v>
      </c>
      <c r="BD157">
        <v>28739.5</v>
      </c>
      <c r="BE157">
        <v>27171.599999999999</v>
      </c>
      <c r="BF157">
        <v>25603.7</v>
      </c>
      <c r="BG157">
        <v>24035.8</v>
      </c>
      <c r="BH157">
        <v>22467.9</v>
      </c>
      <c r="BI157">
        <v>20900</v>
      </c>
      <c r="BJ157">
        <v>20667.2398648333</v>
      </c>
      <c r="BK157">
        <v>20437.071944045802</v>
      </c>
      <c r="BL157">
        <v>20209.4673685384</v>
      </c>
      <c r="BM157">
        <v>19984.397590722801</v>
      </c>
      <c r="BN157">
        <v>19761.834380941</v>
      </c>
      <c r="BO157">
        <v>19541.7498239243</v>
      </c>
      <c r="BP157">
        <v>19324.1163152923</v>
      </c>
      <c r="BQ157">
        <v>19108.906558090301</v>
      </c>
      <c r="BR157">
        <v>18896.093559365501</v>
      </c>
      <c r="BS157">
        <v>18685.650626781899</v>
      </c>
      <c r="BT157">
        <v>18477.551365271502</v>
      </c>
      <c r="BU157">
        <v>18271.769673724699</v>
      </c>
      <c r="BV157">
        <v>18068.2797417156</v>
      </c>
      <c r="BW157">
        <v>17867.056046265399</v>
      </c>
      <c r="BX157">
        <v>17668.073348640599</v>
      </c>
      <c r="BY157">
        <v>17471.306691187801</v>
      </c>
      <c r="BZ157">
        <v>17276.731394203201</v>
      </c>
      <c r="CA157">
        <v>17084.323052837099</v>
      </c>
      <c r="CB157">
        <v>16894.057534032901</v>
      </c>
      <c r="CC157">
        <v>16705.910973500198</v>
      </c>
      <c r="CD157" s="8" t="b">
        <f>IF(ISNUMBER(VLOOKUP(A157,profiles_2018!A:A,1,FALSE)),TRUE,FALSE)</f>
        <v>0</v>
      </c>
      <c r="CE157" t="str">
        <f>INDEX('C5 - Emissions methodology 2021'!$A$2:$I$5911,MATCH($A157,'C5 - Emissions methodology 2021'!$A$2:$A$5911,0),MATCH(CE$1,'C5 - Emissions methodology 2021'!$A$1:$I$1,0))</f>
        <v>Apparel</v>
      </c>
    </row>
    <row r="158" spans="1:83" x14ac:dyDescent="0.25">
      <c r="A158">
        <v>850294</v>
      </c>
      <c r="B158" t="s">
        <v>805</v>
      </c>
      <c r="C158" t="s">
        <v>172</v>
      </c>
      <c r="D158">
        <v>2020</v>
      </c>
      <c r="E158" t="s">
        <v>28</v>
      </c>
      <c r="F158" t="s">
        <v>23</v>
      </c>
      <c r="G158">
        <v>2020</v>
      </c>
      <c r="H158">
        <v>158208</v>
      </c>
      <c r="I158">
        <v>99.7</v>
      </c>
      <c r="J158">
        <v>2030</v>
      </c>
      <c r="K158">
        <v>42</v>
      </c>
      <c r="L158">
        <v>91760.639999999999</v>
      </c>
      <c r="M158">
        <v>2020</v>
      </c>
      <c r="N158">
        <v>160618</v>
      </c>
      <c r="O158">
        <v>-3.6269311527199899</v>
      </c>
      <c r="P158" t="s">
        <v>45</v>
      </c>
      <c r="Q158">
        <v>3.0672597232390202</v>
      </c>
      <c r="R158">
        <v>1</v>
      </c>
      <c r="S158" t="s">
        <v>25</v>
      </c>
      <c r="T158">
        <v>-1.11368485725649E-2</v>
      </c>
      <c r="AY158">
        <v>160618</v>
      </c>
      <c r="AZ158">
        <v>153732.264</v>
      </c>
      <c r="BA158">
        <v>146846.52799999999</v>
      </c>
      <c r="BB158">
        <v>139960.79199999999</v>
      </c>
      <c r="BC158">
        <v>133075.05600000001</v>
      </c>
      <c r="BD158">
        <v>126189.32</v>
      </c>
      <c r="BE158">
        <v>119303.584</v>
      </c>
      <c r="BF158">
        <v>112417.848</v>
      </c>
      <c r="BG158">
        <v>105532.11199999999</v>
      </c>
      <c r="BH158">
        <v>98646.376000000004</v>
      </c>
      <c r="BI158">
        <v>91760.639999999999</v>
      </c>
      <c r="BJ158">
        <v>90738.715647398305</v>
      </c>
      <c r="BK158">
        <v>89728.172311564194</v>
      </c>
      <c r="BL158">
        <v>88728.883243837307</v>
      </c>
      <c r="BM158">
        <v>87740.723107137906</v>
      </c>
      <c r="BN158">
        <v>86763.567960246393</v>
      </c>
      <c r="BO158">
        <v>85797.295242257693</v>
      </c>
      <c r="BP158">
        <v>84841.783757209007</v>
      </c>
      <c r="BQ158">
        <v>83896.913658878693</v>
      </c>
      <c r="BR158">
        <v>82962.566435754197</v>
      </c>
      <c r="BS158">
        <v>82038.624896167807</v>
      </c>
      <c r="BT158">
        <v>81124.973153597806</v>
      </c>
      <c r="BU158">
        <v>80221.496612132702</v>
      </c>
      <c r="BV158">
        <v>79328.081952098903</v>
      </c>
      <c r="BW158">
        <v>78444.617115846297</v>
      </c>
      <c r="BX158">
        <v>77570.9912936943</v>
      </c>
      <c r="BY158">
        <v>76707.094910032698</v>
      </c>
      <c r="BZ158">
        <v>75852.819609578306</v>
      </c>
      <c r="CA158">
        <v>75008.058243784297</v>
      </c>
      <c r="CB158">
        <v>74172.704857401201</v>
      </c>
      <c r="CC158">
        <v>73346.654675186801</v>
      </c>
      <c r="CD158" s="8" t="b">
        <f>IF(ISNUMBER(VLOOKUP(A158,profiles_2018!A:A,1,FALSE)),TRUE,FALSE)</f>
        <v>0</v>
      </c>
      <c r="CE158" t="str">
        <f>INDEX('C5 - Emissions methodology 2021'!$A$2:$I$5911,MATCH($A158,'C5 - Emissions methodology 2021'!$A$2:$A$5911,0),MATCH(CE$1,'C5 - Emissions methodology 2021'!$A$1:$I$1,0))</f>
        <v>Apparel</v>
      </c>
    </row>
    <row r="159" spans="1:83" x14ac:dyDescent="0.25">
      <c r="A159">
        <v>846847</v>
      </c>
      <c r="B159" t="s">
        <v>806</v>
      </c>
      <c r="C159" t="s">
        <v>84</v>
      </c>
      <c r="D159">
        <v>1900</v>
      </c>
      <c r="E159" t="s">
        <v>88</v>
      </c>
      <c r="F159" t="s">
        <v>54</v>
      </c>
      <c r="G159">
        <v>2005</v>
      </c>
      <c r="H159">
        <v>4480</v>
      </c>
      <c r="I159">
        <v>80</v>
      </c>
      <c r="J159">
        <v>2025</v>
      </c>
      <c r="K159">
        <v>20</v>
      </c>
      <c r="L159">
        <v>3584</v>
      </c>
      <c r="M159">
        <v>2020</v>
      </c>
      <c r="N159">
        <v>4056</v>
      </c>
      <c r="O159">
        <v>47.321428571428598</v>
      </c>
      <c r="P159" t="s">
        <v>24</v>
      </c>
      <c r="Q159">
        <v>2.9878053260487798</v>
      </c>
      <c r="R159">
        <v>1</v>
      </c>
      <c r="S159" t="s">
        <v>25</v>
      </c>
      <c r="T159">
        <v>-1.11368485725649E-2</v>
      </c>
      <c r="AJ159">
        <v>4480</v>
      </c>
      <c r="AK159">
        <v>4451.7333333333299</v>
      </c>
      <c r="AL159">
        <v>4423.4666666666599</v>
      </c>
      <c r="AM159">
        <v>4395.2</v>
      </c>
      <c r="AN159">
        <v>4366.9333333333298</v>
      </c>
      <c r="AO159">
        <v>4338.6666666666597</v>
      </c>
      <c r="AP159">
        <v>4310.3999999999996</v>
      </c>
      <c r="AQ159">
        <v>4282.1333333333296</v>
      </c>
      <c r="AR159">
        <v>4253.8666666666604</v>
      </c>
      <c r="AS159">
        <v>4225.6000000000004</v>
      </c>
      <c r="AT159">
        <v>4197.3333333333303</v>
      </c>
      <c r="AU159">
        <v>4169.0666666666602</v>
      </c>
      <c r="AV159">
        <v>4140.8</v>
      </c>
      <c r="AW159">
        <v>4112.5333333333301</v>
      </c>
      <c r="AX159">
        <v>4084.2666666666601</v>
      </c>
      <c r="AY159">
        <v>4056</v>
      </c>
      <c r="AZ159">
        <v>3961.6</v>
      </c>
      <c r="BA159">
        <v>3867.2</v>
      </c>
      <c r="BB159">
        <v>3772.8</v>
      </c>
      <c r="BC159">
        <v>3678.4</v>
      </c>
      <c r="BD159">
        <v>3584</v>
      </c>
      <c r="BE159">
        <v>3544.0855347159199</v>
      </c>
      <c r="BF159">
        <v>3504.61559078757</v>
      </c>
      <c r="BG159">
        <v>3465.5852176479202</v>
      </c>
      <c r="BH159">
        <v>3426.98951986366</v>
      </c>
      <c r="BI159">
        <v>3388.8236565211701</v>
      </c>
      <c r="BJ159">
        <v>3351.08284061937</v>
      </c>
      <c r="BK159">
        <v>3313.7623384692702</v>
      </c>
      <c r="BL159">
        <v>3276.85746910027</v>
      </c>
      <c r="BM159">
        <v>3240.36360367302</v>
      </c>
      <c r="BN159">
        <v>3204.2761648988599</v>
      </c>
      <c r="BO159">
        <v>3168.5906264657001</v>
      </c>
      <c r="BP159">
        <v>3133.3025124703099</v>
      </c>
      <c r="BQ159">
        <v>3098.40739685689</v>
      </c>
      <c r="BR159">
        <v>3063.9009028619798</v>
      </c>
      <c r="BS159">
        <v>3029.7787024654599</v>
      </c>
      <c r="BT159">
        <v>2996.0365158477198</v>
      </c>
      <c r="BU159">
        <v>2962.67011085285</v>
      </c>
      <c r="BV159">
        <v>2929.6753024578202</v>
      </c>
      <c r="BW159">
        <v>2897.0479522475598</v>
      </c>
      <c r="BX159">
        <v>2864.7839678959199</v>
      </c>
      <c r="BY159">
        <v>2832.8793026523499</v>
      </c>
      <c r="BZ159">
        <v>2801.3299548343598</v>
      </c>
      <c r="CA159">
        <v>2770.1319673255798</v>
      </c>
      <c r="CB159">
        <v>2739.2814270794502</v>
      </c>
      <c r="CC159">
        <v>2708.77446462843</v>
      </c>
      <c r="CD159" s="8" t="b">
        <f>IF(ISNUMBER(VLOOKUP(A159,profiles_2018!A:A,1,FALSE)),TRUE,FALSE)</f>
        <v>0</v>
      </c>
      <c r="CE159" t="str">
        <f>INDEX('C5 - Emissions methodology 2021'!$A$2:$I$5911,MATCH($A159,'C5 - Emissions methodology 2021'!$A$2:$A$5911,0),MATCH(CE$1,'C5 - Emissions methodology 2021'!$A$1:$I$1,0))</f>
        <v>Apparel</v>
      </c>
    </row>
    <row r="160" spans="1:83" x14ac:dyDescent="0.25">
      <c r="A160">
        <v>40228</v>
      </c>
      <c r="B160" t="s">
        <v>149</v>
      </c>
      <c r="C160" t="s">
        <v>27</v>
      </c>
      <c r="D160">
        <v>2019</v>
      </c>
      <c r="E160" t="s">
        <v>690</v>
      </c>
      <c r="F160" t="s">
        <v>23</v>
      </c>
      <c r="G160">
        <v>2018</v>
      </c>
      <c r="H160">
        <v>176620</v>
      </c>
      <c r="I160">
        <v>100</v>
      </c>
      <c r="J160">
        <v>2030</v>
      </c>
      <c r="K160">
        <v>50</v>
      </c>
      <c r="L160">
        <v>88310</v>
      </c>
      <c r="M160">
        <v>2020</v>
      </c>
      <c r="N160">
        <v>130364</v>
      </c>
      <c r="O160">
        <v>52.379119012569397</v>
      </c>
      <c r="P160" t="s">
        <v>24</v>
      </c>
      <c r="Q160">
        <v>3.1502615644390199</v>
      </c>
      <c r="R160">
        <v>1</v>
      </c>
      <c r="S160" t="s">
        <v>25</v>
      </c>
      <c r="T160">
        <v>-1.11368485725649E-2</v>
      </c>
      <c r="AW160">
        <v>176620</v>
      </c>
      <c r="AX160">
        <v>153492</v>
      </c>
      <c r="AY160">
        <v>130364</v>
      </c>
      <c r="AZ160">
        <v>126158.6</v>
      </c>
      <c r="BA160">
        <v>121953.2</v>
      </c>
      <c r="BB160">
        <v>117747.8</v>
      </c>
      <c r="BC160">
        <v>113542.39999999999</v>
      </c>
      <c r="BD160">
        <v>109337</v>
      </c>
      <c r="BE160">
        <v>105131.6</v>
      </c>
      <c r="BF160">
        <v>100926.2</v>
      </c>
      <c r="BG160">
        <v>96720.8</v>
      </c>
      <c r="BH160">
        <v>92515.4</v>
      </c>
      <c r="BI160">
        <v>88310</v>
      </c>
      <c r="BJ160">
        <v>87326.504902556699</v>
      </c>
      <c r="BK160">
        <v>86353.962841085595</v>
      </c>
      <c r="BL160">
        <v>85392.251833283604</v>
      </c>
      <c r="BM160">
        <v>84441.251255345996</v>
      </c>
      <c r="BN160">
        <v>83500.841826837306</v>
      </c>
      <c r="BO160">
        <v>82570.905595730103</v>
      </c>
      <c r="BP160">
        <v>81651.325923610901</v>
      </c>
      <c r="BQ160">
        <v>80741.987471050496</v>
      </c>
      <c r="BR160">
        <v>79842.776183137394</v>
      </c>
      <c r="BS160">
        <v>78953.579275172597</v>
      </c>
      <c r="BT160">
        <v>78074.285218523</v>
      </c>
      <c r="BU160">
        <v>77204.783726633104</v>
      </c>
      <c r="BV160">
        <v>76344.965741192005</v>
      </c>
      <c r="BW160">
        <v>75494.723418454698</v>
      </c>
      <c r="BX160">
        <v>74653.950115715605</v>
      </c>
      <c r="BY160">
        <v>73822.540377933095</v>
      </c>
      <c r="BZ160">
        <v>73000.389924502</v>
      </c>
      <c r="CA160">
        <v>72187.395636174595</v>
      </c>
      <c r="CB160">
        <v>71383.4555421267</v>
      </c>
      <c r="CC160">
        <v>70588.468807167694</v>
      </c>
      <c r="CD160" s="8" t="b">
        <f>IF(ISNUMBER(VLOOKUP(A160,profiles_2018!A:A,1,FALSE)),TRUE,FALSE)</f>
        <v>1</v>
      </c>
      <c r="CE160" t="str">
        <f>INDEX('C5 - Emissions methodology 2021'!$A$2:$I$5911,MATCH($A160,'C5 - Emissions methodology 2021'!$A$2:$A$5911,0),MATCH(CE$1,'C5 - Emissions methodology 2021'!$A$1:$I$1,0))</f>
        <v>Services</v>
      </c>
    </row>
    <row r="161" spans="1:83" x14ac:dyDescent="0.25">
      <c r="A161">
        <v>832709</v>
      </c>
      <c r="B161" t="s">
        <v>807</v>
      </c>
      <c r="C161" t="s">
        <v>441</v>
      </c>
      <c r="D161">
        <v>2020</v>
      </c>
      <c r="E161" t="s">
        <v>28</v>
      </c>
      <c r="F161" t="s">
        <v>23</v>
      </c>
      <c r="G161">
        <v>2020</v>
      </c>
      <c r="H161">
        <v>5681340.0800000001</v>
      </c>
      <c r="I161">
        <v>100</v>
      </c>
      <c r="J161">
        <v>2030</v>
      </c>
      <c r="K161">
        <v>100</v>
      </c>
      <c r="L161">
        <v>0</v>
      </c>
      <c r="M161">
        <v>2020</v>
      </c>
      <c r="N161">
        <v>5681340.0800000001</v>
      </c>
      <c r="O161">
        <v>100</v>
      </c>
      <c r="P161" t="s">
        <v>24</v>
      </c>
      <c r="Q161">
        <v>3.6508120364470198</v>
      </c>
      <c r="R161">
        <v>1</v>
      </c>
      <c r="S161" t="s">
        <v>25</v>
      </c>
      <c r="T161">
        <v>-1.11368485725649E-2</v>
      </c>
      <c r="AY161">
        <v>5681340.0800000001</v>
      </c>
      <c r="AZ161">
        <v>5113206.0719999997</v>
      </c>
      <c r="BA161">
        <v>4545072.0640000002</v>
      </c>
      <c r="BB161">
        <v>3976938.0559999999</v>
      </c>
      <c r="BC161">
        <v>3408804.048</v>
      </c>
      <c r="BD161">
        <v>2840670.04</v>
      </c>
      <c r="BE161">
        <v>2272536.0320000001</v>
      </c>
      <c r="BF161">
        <v>1704402.024</v>
      </c>
      <c r="BG161">
        <v>1136268.01599999</v>
      </c>
      <c r="BH161">
        <v>568134.00799999898</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s="8" t="b">
        <f>IF(ISNUMBER(VLOOKUP(A161,profiles_2018!A:A,1,FALSE)),TRUE,FALSE)</f>
        <v>0</v>
      </c>
      <c r="CE161" t="str">
        <f>INDEX('C5 - Emissions methodology 2021'!$A$2:$I$5911,MATCH($A161,'C5 - Emissions methodology 2021'!$A$2:$A$5911,0),MATCH(CE$1,'C5 - Emissions methodology 2021'!$A$1:$I$1,0))</f>
        <v>Food, beverage &amp; agriculture</v>
      </c>
    </row>
    <row r="162" spans="1:83" x14ac:dyDescent="0.25">
      <c r="A162">
        <v>41540</v>
      </c>
      <c r="B162" t="s">
        <v>808</v>
      </c>
      <c r="C162" t="s">
        <v>78</v>
      </c>
      <c r="D162">
        <v>2011</v>
      </c>
      <c r="E162" t="s">
        <v>28</v>
      </c>
      <c r="F162" t="s">
        <v>23</v>
      </c>
      <c r="G162">
        <v>2010</v>
      </c>
      <c r="H162">
        <v>9325</v>
      </c>
      <c r="I162">
        <v>100</v>
      </c>
      <c r="J162">
        <v>2021</v>
      </c>
      <c r="K162">
        <v>20</v>
      </c>
      <c r="L162">
        <v>7460</v>
      </c>
      <c r="M162">
        <v>2020</v>
      </c>
      <c r="N162">
        <v>5531</v>
      </c>
      <c r="O162">
        <v>-2465.7908847184999</v>
      </c>
      <c r="P162" t="s">
        <v>691</v>
      </c>
      <c r="Q162">
        <v>2.84585459103659</v>
      </c>
      <c r="R162">
        <v>1</v>
      </c>
      <c r="S162" t="s">
        <v>25</v>
      </c>
      <c r="T162">
        <v>-1.11368485725649E-2</v>
      </c>
      <c r="AO162">
        <v>9325</v>
      </c>
      <c r="AP162">
        <v>8945.6</v>
      </c>
      <c r="AQ162">
        <v>8566.2000000000007</v>
      </c>
      <c r="AR162">
        <v>8186.8</v>
      </c>
      <c r="AS162">
        <v>7807.4</v>
      </c>
      <c r="AT162">
        <v>7428</v>
      </c>
      <c r="AU162">
        <v>7048.6</v>
      </c>
      <c r="AV162">
        <v>6669.2</v>
      </c>
      <c r="AW162">
        <v>6289.7999999999902</v>
      </c>
      <c r="AX162">
        <v>5910.4</v>
      </c>
      <c r="AY162">
        <v>5531</v>
      </c>
      <c r="AZ162">
        <v>7460</v>
      </c>
      <c r="BA162">
        <v>7376.9191096486602</v>
      </c>
      <c r="BB162">
        <v>7294.7634785924402</v>
      </c>
      <c r="BC162">
        <v>7213.5228023586797</v>
      </c>
      <c r="BD162">
        <v>7133.1868912340697</v>
      </c>
      <c r="BE162">
        <v>7053.7456689865903</v>
      </c>
      <c r="BF162">
        <v>6975.1891716016999</v>
      </c>
      <c r="BG162">
        <v>6897.5075460325797</v>
      </c>
      <c r="BH162">
        <v>6820.6910489642896</v>
      </c>
      <c r="BI162">
        <v>6744.7300455917302</v>
      </c>
      <c r="BJ162">
        <v>6669.6150084111396</v>
      </c>
      <c r="BK162">
        <v>6595.3365160251597</v>
      </c>
      <c r="BL162">
        <v>6521.88525196108</v>
      </c>
      <c r="BM162">
        <v>6449.2520035023499</v>
      </c>
      <c r="BN162">
        <v>6377.4276605330297</v>
      </c>
      <c r="BO162">
        <v>6306.4032143951899</v>
      </c>
      <c r="BP162">
        <v>6236.1697567589299</v>
      </c>
      <c r="BQ162">
        <v>6166.7184785051004</v>
      </c>
      <c r="BR162">
        <v>6098.0406686203496</v>
      </c>
      <c r="BS162">
        <v>6030.1277131045799</v>
      </c>
      <c r="BT162">
        <v>5962.97109389051</v>
      </c>
      <c r="BU162">
        <v>5896.5623877752696</v>
      </c>
      <c r="BV162">
        <v>5830.8932653639304</v>
      </c>
      <c r="BW162">
        <v>5765.9554900247904</v>
      </c>
      <c r="BX162">
        <v>5701.7409168562299</v>
      </c>
      <c r="BY162">
        <v>5638.2414916652097</v>
      </c>
      <c r="BZ162">
        <v>5575.4492499569797</v>
      </c>
      <c r="CA162">
        <v>5513.3563159361902</v>
      </c>
      <c r="CB162">
        <v>5451.9549015190096</v>
      </c>
      <c r="CC162">
        <v>5391.2373053563397</v>
      </c>
      <c r="CD162" s="8" t="b">
        <f>IF(ISNUMBER(VLOOKUP(A162,profiles_2018!A:A,1,FALSE)),TRUE,FALSE)</f>
        <v>0</v>
      </c>
      <c r="CE162" t="str">
        <f>INDEX('C5 - Emissions methodology 2021'!$A$2:$I$5911,MATCH($A162,'C5 - Emissions methodology 2021'!$A$2:$A$5911,0),MATCH(CE$1,'C5 - Emissions methodology 2021'!$A$1:$I$1,0))</f>
        <v>Manufacturing</v>
      </c>
    </row>
    <row r="163" spans="1:83" x14ac:dyDescent="0.25">
      <c r="A163">
        <v>59899</v>
      </c>
      <c r="B163" t="s">
        <v>809</v>
      </c>
      <c r="C163" t="s">
        <v>27</v>
      </c>
      <c r="D163">
        <v>2020</v>
      </c>
      <c r="E163" t="s">
        <v>690</v>
      </c>
      <c r="F163" t="s">
        <v>23</v>
      </c>
      <c r="G163">
        <v>2018</v>
      </c>
      <c r="H163">
        <v>9460000</v>
      </c>
      <c r="I163">
        <v>100</v>
      </c>
      <c r="J163">
        <v>2030</v>
      </c>
      <c r="K163">
        <v>60</v>
      </c>
      <c r="L163">
        <v>3784000</v>
      </c>
      <c r="M163">
        <v>2020</v>
      </c>
      <c r="N163">
        <v>6708000</v>
      </c>
      <c r="O163">
        <v>48.484848484848499</v>
      </c>
      <c r="P163" t="s">
        <v>45</v>
      </c>
      <c r="Q163">
        <v>3.2511899024390201</v>
      </c>
      <c r="R163">
        <v>1</v>
      </c>
      <c r="S163" t="s">
        <v>25</v>
      </c>
      <c r="T163">
        <v>-1.11368485725649E-2</v>
      </c>
      <c r="AW163">
        <v>9460000</v>
      </c>
      <c r="AX163">
        <v>8084000</v>
      </c>
      <c r="AY163">
        <v>6708000</v>
      </c>
      <c r="AZ163">
        <v>6415600</v>
      </c>
      <c r="BA163">
        <v>6123200</v>
      </c>
      <c r="BB163">
        <v>5830800</v>
      </c>
      <c r="BC163">
        <v>5538400</v>
      </c>
      <c r="BD163">
        <v>5246000</v>
      </c>
      <c r="BE163">
        <v>4953600</v>
      </c>
      <c r="BF163">
        <v>4661200</v>
      </c>
      <c r="BG163">
        <v>4368800</v>
      </c>
      <c r="BH163">
        <v>4076400</v>
      </c>
      <c r="BI163">
        <v>3784000</v>
      </c>
      <c r="BJ163">
        <v>3741858.1650014101</v>
      </c>
      <c r="BK163">
        <v>3700185.65723777</v>
      </c>
      <c r="BL163">
        <v>3658977.24988274</v>
      </c>
      <c r="BM163">
        <v>3618227.7743203398</v>
      </c>
      <c r="BN163">
        <v>3577932.1194966799</v>
      </c>
      <c r="BO163">
        <v>3538085.2312789299</v>
      </c>
      <c r="BP163">
        <v>3498682.1118213502</v>
      </c>
      <c r="BQ163">
        <v>3459717.81893845</v>
      </c>
      <c r="BR163">
        <v>3421187.46548513</v>
      </c>
      <c r="BS163">
        <v>3383086.21874366</v>
      </c>
      <c r="BT163">
        <v>3345409.2998175798</v>
      </c>
      <c r="BU163">
        <v>3308151.9830322699</v>
      </c>
      <c r="BV163">
        <v>3271309.59534221</v>
      </c>
      <c r="BW163">
        <v>3234877.5157448999</v>
      </c>
      <c r="BX163">
        <v>3198851.1747012502</v>
      </c>
      <c r="BY163">
        <v>3163226.05356244</v>
      </c>
      <c r="BZ163">
        <v>3127997.6840031198</v>
      </c>
      <c r="CA163">
        <v>3093161.6474610399</v>
      </c>
      <c r="CB163">
        <v>3058713.5745827998</v>
      </c>
      <c r="CC163">
        <v>3024649.1446758299</v>
      </c>
      <c r="CD163" s="8" t="b">
        <f>IF(ISNUMBER(VLOOKUP(A163,profiles_2018!A:A,1,FALSE)),TRUE,FALSE)</f>
        <v>0</v>
      </c>
      <c r="CE163" t="str">
        <f>INDEX('C5 - Emissions methodology 2021'!$A$2:$I$5911,MATCH($A163,'C5 - Emissions methodology 2021'!$A$2:$A$5911,0),MATCH(CE$1,'C5 - Emissions methodology 2021'!$A$1:$I$1,0))</f>
        <v>Materials</v>
      </c>
    </row>
    <row r="164" spans="1:83" x14ac:dyDescent="0.25">
      <c r="A164">
        <v>3204</v>
      </c>
      <c r="B164" t="s">
        <v>151</v>
      </c>
      <c r="C164" t="s">
        <v>84</v>
      </c>
      <c r="D164">
        <v>2020</v>
      </c>
      <c r="E164" t="s">
        <v>28</v>
      </c>
      <c r="F164" t="s">
        <v>23</v>
      </c>
      <c r="G164">
        <v>2020</v>
      </c>
      <c r="H164">
        <v>46521</v>
      </c>
      <c r="I164">
        <v>100</v>
      </c>
      <c r="J164">
        <v>2030</v>
      </c>
      <c r="K164">
        <v>25</v>
      </c>
      <c r="L164">
        <v>34890.75</v>
      </c>
      <c r="M164">
        <v>2020</v>
      </c>
      <c r="N164">
        <v>46521</v>
      </c>
      <c r="O164">
        <v>0</v>
      </c>
      <c r="P164" t="s">
        <v>45</v>
      </c>
      <c r="Q164">
        <v>2.90024855453902</v>
      </c>
      <c r="R164">
        <v>1</v>
      </c>
      <c r="S164" t="s">
        <v>25</v>
      </c>
      <c r="T164">
        <v>-1.11368485725649E-2</v>
      </c>
      <c r="AY164">
        <v>46521</v>
      </c>
      <c r="AZ164">
        <v>45357.974999999999</v>
      </c>
      <c r="BA164">
        <v>44194.95</v>
      </c>
      <c r="BB164">
        <v>43031.925000000003</v>
      </c>
      <c r="BC164">
        <v>41868.9</v>
      </c>
      <c r="BD164">
        <v>40705.875</v>
      </c>
      <c r="BE164">
        <v>39542.85</v>
      </c>
      <c r="BF164">
        <v>38379.824999999997</v>
      </c>
      <c r="BG164">
        <v>37216.800000000003</v>
      </c>
      <c r="BH164">
        <v>36053.775000000001</v>
      </c>
      <c r="BI164">
        <v>34890.75</v>
      </c>
      <c r="BJ164">
        <v>34502.177000666699</v>
      </c>
      <c r="BK164">
        <v>34117.931479986502</v>
      </c>
      <c r="BL164">
        <v>33737.965243484701</v>
      </c>
      <c r="BM164">
        <v>33362.230633421597</v>
      </c>
      <c r="BN164">
        <v>32990.680522814197</v>
      </c>
      <c r="BO164">
        <v>32623.268309525702</v>
      </c>
      <c r="BP164">
        <v>32259.9479104204</v>
      </c>
      <c r="BQ164">
        <v>31900.673755583201</v>
      </c>
      <c r="BR164">
        <v>31545.400782604502</v>
      </c>
      <c r="BS164">
        <v>31194.084430927702</v>
      </c>
      <c r="BT164">
        <v>30846.680636260699</v>
      </c>
      <c r="BU164">
        <v>30503.145825048399</v>
      </c>
      <c r="BV164">
        <v>30163.436909007902</v>
      </c>
      <c r="BW164">
        <v>29827.5112797242</v>
      </c>
      <c r="BX164">
        <v>29495.326803305401</v>
      </c>
      <c r="BY164">
        <v>29166.841815098702</v>
      </c>
      <c r="BZ164">
        <v>28842.015114464</v>
      </c>
      <c r="CA164">
        <v>28520.805959606601</v>
      </c>
      <c r="CB164">
        <v>28203.1740624669</v>
      </c>
      <c r="CC164">
        <v>27889.079583667601</v>
      </c>
      <c r="CD164" s="8" t="b">
        <f>IF(ISNUMBER(VLOOKUP(A164,profiles_2018!A:A,1,FALSE)),TRUE,FALSE)</f>
        <v>1</v>
      </c>
      <c r="CE164" t="str">
        <f>INDEX('C5 - Emissions methodology 2021'!$A$2:$I$5911,MATCH($A164,'C5 - Emissions methodology 2021'!$A$2:$A$5911,0),MATCH(CE$1,'C5 - Emissions methodology 2021'!$A$1:$I$1,0))</f>
        <v>Manufacturing</v>
      </c>
    </row>
    <row r="165" spans="1:83" x14ac:dyDescent="0.25">
      <c r="A165">
        <v>855815</v>
      </c>
      <c r="B165" t="s">
        <v>810</v>
      </c>
      <c r="C165" t="s">
        <v>21</v>
      </c>
      <c r="D165">
        <v>2020</v>
      </c>
      <c r="E165" t="s">
        <v>690</v>
      </c>
      <c r="F165" t="s">
        <v>23</v>
      </c>
      <c r="G165">
        <v>2019</v>
      </c>
      <c r="H165">
        <v>64508</v>
      </c>
      <c r="I165">
        <v>100</v>
      </c>
      <c r="J165">
        <v>2030</v>
      </c>
      <c r="K165">
        <v>50</v>
      </c>
      <c r="L165">
        <v>32254</v>
      </c>
      <c r="M165">
        <v>2020</v>
      </c>
      <c r="N165">
        <v>45876</v>
      </c>
      <c r="O165">
        <v>57.766478576300599</v>
      </c>
      <c r="P165" t="s">
        <v>45</v>
      </c>
      <c r="Q165">
        <v>3.15025035323902</v>
      </c>
      <c r="R165">
        <v>1</v>
      </c>
      <c r="S165" t="s">
        <v>25</v>
      </c>
      <c r="T165">
        <v>-1.11368485725649E-2</v>
      </c>
      <c r="AX165">
        <v>64508</v>
      </c>
      <c r="AY165">
        <v>45876</v>
      </c>
      <c r="AZ165">
        <v>44513.8</v>
      </c>
      <c r="BA165">
        <v>43151.6</v>
      </c>
      <c r="BB165">
        <v>41789.4</v>
      </c>
      <c r="BC165">
        <v>40427.199999999997</v>
      </c>
      <c r="BD165">
        <v>39065</v>
      </c>
      <c r="BE165">
        <v>37702.800000000003</v>
      </c>
      <c r="BF165">
        <v>36340.6</v>
      </c>
      <c r="BG165">
        <v>34978.400000000001</v>
      </c>
      <c r="BH165">
        <v>33616.199999999997</v>
      </c>
      <c r="BI165">
        <v>32254</v>
      </c>
      <c r="BJ165">
        <v>31894.792086140402</v>
      </c>
      <c r="BK165">
        <v>31539.584616423701</v>
      </c>
      <c r="BL165">
        <v>31188.333038509001</v>
      </c>
      <c r="BM165">
        <v>30840.9932962284</v>
      </c>
      <c r="BN165">
        <v>30497.521824060801</v>
      </c>
      <c r="BO165">
        <v>30157.875541667701</v>
      </c>
      <c r="BP165">
        <v>29822.011848489899</v>
      </c>
      <c r="BQ165">
        <v>29489.888618403998</v>
      </c>
      <c r="BR165">
        <v>29161.464194439101</v>
      </c>
      <c r="BS165">
        <v>28836.697383551302</v>
      </c>
      <c r="BT165">
        <v>28515.547451457802</v>
      </c>
      <c r="BU165">
        <v>28197.974117527199</v>
      </c>
      <c r="BV165">
        <v>27883.937549727099</v>
      </c>
      <c r="BW165">
        <v>27573.398359629002</v>
      </c>
      <c r="BX165">
        <v>27266.317597466801</v>
      </c>
      <c r="BY165">
        <v>26962.656747252298</v>
      </c>
      <c r="BZ165">
        <v>26662.3777219441</v>
      </c>
      <c r="CA165">
        <v>26365.4428586703</v>
      </c>
      <c r="CB165">
        <v>26071.814914004699</v>
      </c>
      <c r="CC165">
        <v>25781.457059295499</v>
      </c>
      <c r="CD165" s="8" t="b">
        <f>IF(ISNUMBER(VLOOKUP(A165,profiles_2018!A:A,1,FALSE)),TRUE,FALSE)</f>
        <v>0</v>
      </c>
      <c r="CE165" t="str">
        <f>INDEX('C5 - Emissions methodology 2021'!$A$2:$I$5911,MATCH($A165,'C5 - Emissions methodology 2021'!$A$2:$A$5911,0),MATCH(CE$1,'C5 - Emissions methodology 2021'!$A$1:$I$1,0))</f>
        <v>Biotech, health care &amp; pharma</v>
      </c>
    </row>
    <row r="166" spans="1:83" x14ac:dyDescent="0.25">
      <c r="A166">
        <v>62295</v>
      </c>
      <c r="B166" t="s">
        <v>811</v>
      </c>
      <c r="C166" t="s">
        <v>78</v>
      </c>
      <c r="D166">
        <v>2021</v>
      </c>
      <c r="E166" t="s">
        <v>49</v>
      </c>
      <c r="F166" t="s">
        <v>50</v>
      </c>
      <c r="G166">
        <v>2019</v>
      </c>
      <c r="H166">
        <v>2215.6799999999998</v>
      </c>
      <c r="I166">
        <v>100</v>
      </c>
      <c r="J166">
        <v>2030</v>
      </c>
      <c r="K166">
        <v>5</v>
      </c>
      <c r="L166">
        <v>2104.8960000000002</v>
      </c>
      <c r="M166">
        <v>2020</v>
      </c>
      <c r="N166">
        <v>1921.7</v>
      </c>
      <c r="O166">
        <v>265.363229347198</v>
      </c>
      <c r="P166" t="s">
        <v>45</v>
      </c>
      <c r="Q166">
        <v>2.3702441240070198</v>
      </c>
      <c r="R166">
        <v>1</v>
      </c>
      <c r="S166" t="s">
        <v>25</v>
      </c>
      <c r="T166">
        <v>-1.11368485725649E-2</v>
      </c>
      <c r="AX166">
        <v>2215.6799999999998</v>
      </c>
      <c r="AY166">
        <v>1921.7</v>
      </c>
      <c r="AZ166">
        <v>1940.0196000000001</v>
      </c>
      <c r="BA166">
        <v>1958.3391999999999</v>
      </c>
      <c r="BB166">
        <v>1976.6587999999999</v>
      </c>
      <c r="BC166">
        <v>1994.9784</v>
      </c>
      <c r="BD166">
        <v>2013.298</v>
      </c>
      <c r="BE166">
        <v>2031.6176</v>
      </c>
      <c r="BF166">
        <v>2049.9371999999998</v>
      </c>
      <c r="BG166">
        <v>2068.2568000000001</v>
      </c>
      <c r="BH166">
        <v>2086.5763999999999</v>
      </c>
      <c r="BI166">
        <v>2104.8960000000002</v>
      </c>
      <c r="BJ166">
        <v>2081.4540919870001</v>
      </c>
      <c r="BK166">
        <v>2058.2732529537898</v>
      </c>
      <c r="BL166">
        <v>2035.35057541469</v>
      </c>
      <c r="BM166">
        <v>2012.68318426421</v>
      </c>
      <c r="BN166">
        <v>1990.26823641651</v>
      </c>
      <c r="BO166">
        <v>1968.10292044875</v>
      </c>
      <c r="BP166">
        <v>1946.1844562484901</v>
      </c>
      <c r="BQ166">
        <v>1924.51009466497</v>
      </c>
      <c r="BR166">
        <v>1903.07711716432</v>
      </c>
      <c r="BS166">
        <v>1881.88283548855</v>
      </c>
      <c r="BT166">
        <v>1860.9245913184</v>
      </c>
      <c r="BU166">
        <v>1840.1997559399299</v>
      </c>
      <c r="BV166">
        <v>1819.70572991475</v>
      </c>
      <c r="BW166">
        <v>1799.43994275406</v>
      </c>
      <c r="BX166">
        <v>1779.3998525961899</v>
      </c>
      <c r="BY166">
        <v>1759.5829458877799</v>
      </c>
      <c r="BZ166">
        <v>1739.9867370685599</v>
      </c>
      <c r="CA166">
        <v>1720.6087682595501</v>
      </c>
      <c r="CB166">
        <v>1701.44660895482</v>
      </c>
      <c r="CC166">
        <v>1682.49785571658</v>
      </c>
      <c r="CD166" s="8" t="b">
        <f>IF(ISNUMBER(VLOOKUP(A166,profiles_2018!A:A,1,FALSE)),TRUE,FALSE)</f>
        <v>0</v>
      </c>
      <c r="CE166" t="str">
        <f>INDEX('C5 - Emissions methodology 2021'!$A$2:$I$5911,MATCH($A166,'C5 - Emissions methodology 2021'!$A$2:$A$5911,0),MATCH(CE$1,'C5 - Emissions methodology 2021'!$A$1:$I$1,0))</f>
        <v>Materials</v>
      </c>
    </row>
    <row r="167" spans="1:83" x14ac:dyDescent="0.25">
      <c r="A167">
        <v>62293</v>
      </c>
      <c r="B167" t="s">
        <v>812</v>
      </c>
      <c r="C167" t="s">
        <v>78</v>
      </c>
      <c r="D167">
        <v>2020</v>
      </c>
      <c r="E167" t="s">
        <v>49</v>
      </c>
      <c r="F167" t="s">
        <v>50</v>
      </c>
      <c r="G167">
        <v>2018</v>
      </c>
      <c r="H167">
        <v>192.2</v>
      </c>
      <c r="I167">
        <v>100</v>
      </c>
      <c r="J167">
        <v>2030</v>
      </c>
      <c r="K167">
        <v>21</v>
      </c>
      <c r="L167">
        <v>151.83799999999999</v>
      </c>
      <c r="M167">
        <v>2020</v>
      </c>
      <c r="N167">
        <v>189.86</v>
      </c>
      <c r="O167">
        <v>5.79753233239179</v>
      </c>
      <c r="P167" t="s">
        <v>24</v>
      </c>
      <c r="Q167">
        <v>2.5302439216590198</v>
      </c>
      <c r="R167">
        <v>1</v>
      </c>
      <c r="S167" t="s">
        <v>25</v>
      </c>
      <c r="T167">
        <v>-1.11368485725649E-2</v>
      </c>
      <c r="AW167">
        <v>192.2</v>
      </c>
      <c r="AX167">
        <v>191.03</v>
      </c>
      <c r="AY167">
        <v>189.86</v>
      </c>
      <c r="AZ167">
        <v>186.05779999999999</v>
      </c>
      <c r="BA167">
        <v>182.25559999999999</v>
      </c>
      <c r="BB167">
        <v>178.45339999999999</v>
      </c>
      <c r="BC167">
        <v>174.65119999999999</v>
      </c>
      <c r="BD167">
        <v>170.84899999999999</v>
      </c>
      <c r="BE167">
        <v>167.04679999999999</v>
      </c>
      <c r="BF167">
        <v>163.24459999999999</v>
      </c>
      <c r="BG167">
        <v>159.44239999999999</v>
      </c>
      <c r="BH167">
        <v>155.64019999999999</v>
      </c>
      <c r="BI167">
        <v>151.83799999999999</v>
      </c>
      <c r="BJ167">
        <v>150.14700318643801</v>
      </c>
      <c r="BK167">
        <v>148.47483874832699</v>
      </c>
      <c r="BL167">
        <v>146.82129695235099</v>
      </c>
      <c r="BM167">
        <v>145.18617040096501</v>
      </c>
      <c r="BN167">
        <v>143.569254006378</v>
      </c>
      <c r="BO167">
        <v>141.970344964833</v>
      </c>
      <c r="BP167">
        <v>140.38924273116501</v>
      </c>
      <c r="BQ167">
        <v>138.82574899365099</v>
      </c>
      <c r="BR167">
        <v>137.279667649136</v>
      </c>
      <c r="BS167">
        <v>135.750804778435</v>
      </c>
      <c r="BT167">
        <v>134.238968622014</v>
      </c>
      <c r="BU167">
        <v>132.74396955593301</v>
      </c>
      <c r="BV167">
        <v>131.26562006806799</v>
      </c>
      <c r="BW167">
        <v>129.80373473458599</v>
      </c>
      <c r="BX167">
        <v>128.358130196693</v>
      </c>
      <c r="BY167">
        <v>126.928625137635</v>
      </c>
      <c r="BZ167">
        <v>125.51504025995401</v>
      </c>
      <c r="CA167">
        <v>124.117198262999</v>
      </c>
      <c r="CB167">
        <v>122.734923820693</v>
      </c>
      <c r="CC167">
        <v>121.368043559537</v>
      </c>
      <c r="CD167" s="8" t="b">
        <f>IF(ISNUMBER(VLOOKUP(A167,profiles_2018!A:A,1,FALSE)),TRUE,FALSE)</f>
        <v>0</v>
      </c>
      <c r="CE167" t="str">
        <f>INDEX('C5 - Emissions methodology 2021'!$A$2:$I$5911,MATCH($A167,'C5 - Emissions methodology 2021'!$A$2:$A$5911,0),MATCH(CE$1,'C5 - Emissions methodology 2021'!$A$1:$I$1,0))</f>
        <v>Manufacturing</v>
      </c>
    </row>
    <row r="168" spans="1:83" x14ac:dyDescent="0.25">
      <c r="A168">
        <v>37178</v>
      </c>
      <c r="B168" t="s">
        <v>154</v>
      </c>
      <c r="C168" t="s">
        <v>155</v>
      </c>
      <c r="D168">
        <v>2019</v>
      </c>
      <c r="E168" t="s">
        <v>28</v>
      </c>
      <c r="F168" t="s">
        <v>23</v>
      </c>
      <c r="G168">
        <v>2012</v>
      </c>
      <c r="H168">
        <v>16329</v>
      </c>
      <c r="I168">
        <v>100</v>
      </c>
      <c r="J168">
        <v>2030</v>
      </c>
      <c r="K168">
        <v>80</v>
      </c>
      <c r="L168">
        <v>3265.7999999999902</v>
      </c>
      <c r="M168">
        <v>2020</v>
      </c>
      <c r="N168">
        <v>13239</v>
      </c>
      <c r="O168">
        <v>23.654234796987001</v>
      </c>
      <c r="P168" t="s">
        <v>24</v>
      </c>
      <c r="Q168">
        <v>3.45024553533902</v>
      </c>
      <c r="R168">
        <v>1</v>
      </c>
      <c r="S168" t="s">
        <v>25</v>
      </c>
      <c r="T168">
        <v>-1.11368485725649E-2</v>
      </c>
      <c r="AQ168">
        <v>16329</v>
      </c>
      <c r="AR168">
        <v>15942.75</v>
      </c>
      <c r="AS168">
        <v>15556.5</v>
      </c>
      <c r="AT168">
        <v>15170.25</v>
      </c>
      <c r="AU168">
        <v>14784</v>
      </c>
      <c r="AV168">
        <v>14397.75</v>
      </c>
      <c r="AW168">
        <v>14011.5</v>
      </c>
      <c r="AX168">
        <v>13625.25</v>
      </c>
      <c r="AY168">
        <v>13239</v>
      </c>
      <c r="AZ168">
        <v>12241.68</v>
      </c>
      <c r="BA168">
        <v>11244.36</v>
      </c>
      <c r="BB168">
        <v>10247.040000000001</v>
      </c>
      <c r="BC168">
        <v>9249.7199999999993</v>
      </c>
      <c r="BD168">
        <v>8252.4</v>
      </c>
      <c r="BE168">
        <v>7255.08</v>
      </c>
      <c r="BF168">
        <v>6257.76</v>
      </c>
      <c r="BG168">
        <v>5260.4399999999896</v>
      </c>
      <c r="BH168">
        <v>4263.1199999999899</v>
      </c>
      <c r="BI168">
        <v>3265.7999999999902</v>
      </c>
      <c r="BJ168">
        <v>3229.42927993171</v>
      </c>
      <c r="BK168">
        <v>3193.46361506531</v>
      </c>
      <c r="BL168">
        <v>3157.89849436233</v>
      </c>
      <c r="BM168">
        <v>3122.7294570230802</v>
      </c>
      <c r="BN168">
        <v>3087.9520919271299</v>
      </c>
      <c r="BO168">
        <v>3053.5620370800002</v>
      </c>
      <c r="BP168">
        <v>3019.5549790661098</v>
      </c>
      <c r="BQ168">
        <v>2985.9266525077201</v>
      </c>
      <c r="BR168">
        <v>2952.6728395299501</v>
      </c>
      <c r="BS168">
        <v>2919.7893692317798</v>
      </c>
      <c r="BT168">
        <v>2887.27211716286</v>
      </c>
      <c r="BU168">
        <v>2855.1170048062299</v>
      </c>
      <c r="BV168">
        <v>2823.3199990667499</v>
      </c>
      <c r="BW168">
        <v>2791.87711176525</v>
      </c>
      <c r="BX168">
        <v>2760.7843991383102</v>
      </c>
      <c r="BY168">
        <v>2730.0379613435998</v>
      </c>
      <c r="BZ168">
        <v>2699.6339419707701</v>
      </c>
      <c r="CA168">
        <v>2669.5685275576802</v>
      </c>
      <c r="CB168">
        <v>2639.8379471121898</v>
      </c>
      <c r="CC168">
        <v>2610.43847163909</v>
      </c>
      <c r="CD168" s="8" t="b">
        <f>IF(ISNUMBER(VLOOKUP(A168,profiles_2018!A:A,1,FALSE)),TRUE,FALSE)</f>
        <v>1</v>
      </c>
      <c r="CE168" t="str">
        <f>INDEX('C5 - Emissions methodology 2021'!$A$2:$I$5911,MATCH($A168,'C5 - Emissions methodology 2021'!$A$2:$A$5911,0),MATCH(CE$1,'C5 - Emissions methodology 2021'!$A$1:$I$1,0))</f>
        <v>Services</v>
      </c>
    </row>
    <row r="169" spans="1:83" x14ac:dyDescent="0.25">
      <c r="A169">
        <v>34376</v>
      </c>
      <c r="B169" t="s">
        <v>813</v>
      </c>
      <c r="C169" t="s">
        <v>84</v>
      </c>
      <c r="D169">
        <v>2021</v>
      </c>
      <c r="E169" t="s">
        <v>44</v>
      </c>
      <c r="F169" t="s">
        <v>33</v>
      </c>
      <c r="G169">
        <v>2020</v>
      </c>
      <c r="H169">
        <v>23442</v>
      </c>
      <c r="I169">
        <v>82</v>
      </c>
      <c r="J169">
        <v>2021</v>
      </c>
      <c r="K169">
        <v>1</v>
      </c>
      <c r="L169">
        <v>23207.58</v>
      </c>
      <c r="M169">
        <v>2020</v>
      </c>
      <c r="N169">
        <v>23442</v>
      </c>
      <c r="O169">
        <v>0</v>
      </c>
      <c r="P169" t="s">
        <v>24</v>
      </c>
      <c r="Q169">
        <v>2.1458560027365801</v>
      </c>
      <c r="R169">
        <v>1</v>
      </c>
      <c r="S169" t="s">
        <v>25</v>
      </c>
      <c r="T169">
        <v>-1.11368485725649E-2</v>
      </c>
      <c r="AY169">
        <v>23442</v>
      </c>
      <c r="AZ169">
        <v>23207.58</v>
      </c>
      <c r="BA169">
        <v>22949.1206958043</v>
      </c>
      <c r="BB169">
        <v>22693.539813741601</v>
      </c>
      <c r="BC169">
        <v>22440.8052972605</v>
      </c>
      <c r="BD169">
        <v>22190.885446818502</v>
      </c>
      <c r="BE169">
        <v>21943.748915906101</v>
      </c>
      <c r="BF169">
        <v>21699.364707115299</v>
      </c>
      <c r="BG169">
        <v>21457.7021682513</v>
      </c>
      <c r="BH169">
        <v>21218.7309884883</v>
      </c>
      <c r="BI169">
        <v>20982.421194567502</v>
      </c>
      <c r="BJ169">
        <v>20748.7431470378</v>
      </c>
      <c r="BK169">
        <v>20517.6675365382</v>
      </c>
      <c r="BL169">
        <v>20289.1653801215</v>
      </c>
      <c r="BM169">
        <v>20063.208017619399</v>
      </c>
      <c r="BN169">
        <v>19839.767108047301</v>
      </c>
      <c r="BO169">
        <v>19618.81462605</v>
      </c>
      <c r="BP169">
        <v>19400.322858386498</v>
      </c>
      <c r="BQ169">
        <v>19184.264400453801</v>
      </c>
      <c r="BR169">
        <v>18970.612152849899</v>
      </c>
      <c r="BS169">
        <v>18759.3393179747</v>
      </c>
      <c r="BT169">
        <v>18550.419396669098</v>
      </c>
      <c r="BU169">
        <v>18343.826184890801</v>
      </c>
      <c r="BV169">
        <v>18139.533770428199</v>
      </c>
      <c r="BW169">
        <v>17937.516529650002</v>
      </c>
      <c r="BX169">
        <v>17737.7491242914</v>
      </c>
      <c r="BY169">
        <v>17540.206498275998</v>
      </c>
      <c r="BZ169">
        <v>17344.863874573199</v>
      </c>
      <c r="CA169">
        <v>17151.6967520904</v>
      </c>
      <c r="CB169">
        <v>16960.680902599801</v>
      </c>
      <c r="CC169">
        <v>16771.792367699902</v>
      </c>
      <c r="CD169" s="8" t="b">
        <f>IF(ISNUMBER(VLOOKUP(A169,profiles_2018!A:A,1,FALSE)),TRUE,FALSE)</f>
        <v>0</v>
      </c>
      <c r="CE169" t="str">
        <f>INDEX('C5 - Emissions methodology 2021'!$A$2:$I$5911,MATCH($A169,'C5 - Emissions methodology 2021'!$A$2:$A$5911,0),MATCH(CE$1,'C5 - Emissions methodology 2021'!$A$1:$I$1,0))</f>
        <v>Manufacturing</v>
      </c>
    </row>
    <row r="170" spans="1:83" x14ac:dyDescent="0.25">
      <c r="A170">
        <v>3310</v>
      </c>
      <c r="B170" t="s">
        <v>814</v>
      </c>
      <c r="C170" t="s">
        <v>43</v>
      </c>
      <c r="D170">
        <v>2016</v>
      </c>
      <c r="E170" t="s">
        <v>28</v>
      </c>
      <c r="F170" t="s">
        <v>23</v>
      </c>
      <c r="G170">
        <v>2015</v>
      </c>
      <c r="H170">
        <v>694636.02</v>
      </c>
      <c r="I170">
        <v>100</v>
      </c>
      <c r="J170">
        <v>2025</v>
      </c>
      <c r="K170">
        <v>30</v>
      </c>
      <c r="L170">
        <v>486245.21399999998</v>
      </c>
      <c r="M170">
        <v>2020</v>
      </c>
      <c r="N170">
        <v>694636.02</v>
      </c>
      <c r="O170">
        <v>-43.039521978147</v>
      </c>
      <c r="P170" t="s">
        <v>24</v>
      </c>
      <c r="Q170">
        <v>2.9478663982487801</v>
      </c>
      <c r="R170">
        <v>1</v>
      </c>
      <c r="S170" t="s">
        <v>25</v>
      </c>
      <c r="T170">
        <v>-1.11368485725649E-2</v>
      </c>
      <c r="AT170">
        <v>694636.02</v>
      </c>
      <c r="AU170">
        <v>694636.02</v>
      </c>
      <c r="AV170">
        <v>694636.02</v>
      </c>
      <c r="AW170">
        <v>694636.02</v>
      </c>
      <c r="AX170">
        <v>694636.02</v>
      </c>
      <c r="AY170">
        <v>694636.02</v>
      </c>
      <c r="AZ170">
        <v>652957.85880000005</v>
      </c>
      <c r="BA170">
        <v>611279.69759999996</v>
      </c>
      <c r="BB170">
        <v>569601.53639999998</v>
      </c>
      <c r="BC170">
        <v>527923.37520000001</v>
      </c>
      <c r="BD170">
        <v>486245.21399999998</v>
      </c>
      <c r="BE170">
        <v>480829.97468254698</v>
      </c>
      <c r="BF170">
        <v>475475.04406535701</v>
      </c>
      <c r="BG170">
        <v>470179.75049956801</v>
      </c>
      <c r="BH170">
        <v>464943.42981636798</v>
      </c>
      <c r="BI170">
        <v>459765.42524369399</v>
      </c>
      <c r="BJ170">
        <v>454645.08732385398</v>
      </c>
      <c r="BK170">
        <v>449581.77383206802</v>
      </c>
      <c r="BL170">
        <v>444574.84969591501</v>
      </c>
      <c r="BM170">
        <v>439623.686915681</v>
      </c>
      <c r="BN170">
        <v>434727.66448558797</v>
      </c>
      <c r="BO170">
        <v>429886.16831590701</v>
      </c>
      <c r="BP170">
        <v>425098.59115593298</v>
      </c>
      <c r="BQ170">
        <v>420364.33251781802</v>
      </c>
      <c r="BR170">
        <v>415682.79860126</v>
      </c>
      <c r="BS170">
        <v>411053.40221901803</v>
      </c>
      <c r="BT170">
        <v>406475.56272326701</v>
      </c>
      <c r="BU170">
        <v>401948.70593276998</v>
      </c>
      <c r="BV170">
        <v>397472.264060858</v>
      </c>
      <c r="BW170">
        <v>393045.67564421799</v>
      </c>
      <c r="BX170">
        <v>388668.38547246699</v>
      </c>
      <c r="BY170">
        <v>384339.84451851703</v>
      </c>
      <c r="BZ170">
        <v>380059.50986971101</v>
      </c>
      <c r="CA170">
        <v>375826.84465972899</v>
      </c>
      <c r="CB170">
        <v>371641.318001248</v>
      </c>
      <c r="CC170">
        <v>367502.40491936001</v>
      </c>
      <c r="CD170" s="8" t="b">
        <f>IF(ISNUMBER(VLOOKUP(A170,profiles_2018!A:A,1,FALSE)),TRUE,FALSE)</f>
        <v>0</v>
      </c>
      <c r="CE170" t="str">
        <f>INDEX('C5 - Emissions methodology 2021'!$A$2:$I$5911,MATCH($A170,'C5 - Emissions methodology 2021'!$A$2:$A$5911,0),MATCH(CE$1,'C5 - Emissions methodology 2021'!$A$1:$I$1,0))</f>
        <v>Retail</v>
      </c>
    </row>
    <row r="171" spans="1:83" x14ac:dyDescent="0.25">
      <c r="A171">
        <v>3329</v>
      </c>
      <c r="B171" t="s">
        <v>815</v>
      </c>
      <c r="C171" t="s">
        <v>27</v>
      </c>
      <c r="D171">
        <v>2017</v>
      </c>
      <c r="E171" t="s">
        <v>690</v>
      </c>
      <c r="F171" t="s">
        <v>23</v>
      </c>
      <c r="G171">
        <v>2007</v>
      </c>
      <c r="H171">
        <v>450733</v>
      </c>
      <c r="I171">
        <v>100</v>
      </c>
      <c r="J171">
        <v>2022</v>
      </c>
      <c r="K171">
        <v>60</v>
      </c>
      <c r="L171">
        <v>180293.2</v>
      </c>
      <c r="M171">
        <v>2020</v>
      </c>
      <c r="N171">
        <v>202859</v>
      </c>
      <c r="O171">
        <v>91.655887927738505</v>
      </c>
      <c r="P171" t="s">
        <v>24</v>
      </c>
      <c r="Q171">
        <v>3.2463865367146298</v>
      </c>
      <c r="R171">
        <v>1</v>
      </c>
      <c r="S171" t="s">
        <v>25</v>
      </c>
      <c r="T171">
        <v>-1.11368485725649E-2</v>
      </c>
      <c r="AL171">
        <v>450733</v>
      </c>
      <c r="AM171">
        <v>431665.76923076902</v>
      </c>
      <c r="AN171">
        <v>412598.53846153797</v>
      </c>
      <c r="AO171">
        <v>393531.30769230699</v>
      </c>
      <c r="AP171">
        <v>374464.07692307601</v>
      </c>
      <c r="AQ171">
        <v>355396.84615384601</v>
      </c>
      <c r="AR171">
        <v>336329.61538461503</v>
      </c>
      <c r="AS171">
        <v>317262.38461538398</v>
      </c>
      <c r="AT171">
        <v>298195.153846153</v>
      </c>
      <c r="AU171">
        <v>279127.92307692301</v>
      </c>
      <c r="AV171">
        <v>260060.69230769199</v>
      </c>
      <c r="AW171">
        <v>240993.46153846101</v>
      </c>
      <c r="AX171">
        <v>221926.23076922999</v>
      </c>
      <c r="AY171">
        <v>202859</v>
      </c>
      <c r="AZ171">
        <v>191576.1</v>
      </c>
      <c r="BA171">
        <v>180293.2</v>
      </c>
      <c r="BB171">
        <v>178285.30193293601</v>
      </c>
      <c r="BC171">
        <v>176299.765522595</v>
      </c>
      <c r="BD171">
        <v>174336.341730591</v>
      </c>
      <c r="BE171">
        <v>172394.78429204301</v>
      </c>
      <c r="BF171">
        <v>170474.84968468201</v>
      </c>
      <c r="BG171">
        <v>168576.29709831299</v>
      </c>
      <c r="BH171">
        <v>166698.888404606</v>
      </c>
      <c r="BI171">
        <v>164842.388127229</v>
      </c>
      <c r="BJ171">
        <v>163006.563412316</v>
      </c>
      <c r="BK171">
        <v>161191.183999259</v>
      </c>
      <c r="BL171">
        <v>159396.02219182599</v>
      </c>
      <c r="BM171">
        <v>157620.852829607</v>
      </c>
      <c r="BN171">
        <v>155865.453259765</v>
      </c>
      <c r="BO171">
        <v>154129.603309117</v>
      </c>
      <c r="BP171">
        <v>152413.08525651399</v>
      </c>
      <c r="BQ171">
        <v>150715.683805534</v>
      </c>
      <c r="BR171">
        <v>149037.186057482</v>
      </c>
      <c r="BS171">
        <v>147377.38148467799</v>
      </c>
      <c r="BT171">
        <v>145736.06190406199</v>
      </c>
      <c r="BU171">
        <v>144113.02145107501</v>
      </c>
      <c r="BV171">
        <v>142508.05655383901</v>
      </c>
      <c r="BW171">
        <v>140920.965907629</v>
      </c>
      <c r="BX171">
        <v>139351.55044961601</v>
      </c>
      <c r="BY171">
        <v>137799.61333390599</v>
      </c>
      <c r="BZ171">
        <v>136264.95990684899</v>
      </c>
      <c r="CA171">
        <v>134747.39768261899</v>
      </c>
      <c r="CB171">
        <v>133246.73631908101</v>
      </c>
      <c r="CC171">
        <v>131762.78759390701</v>
      </c>
      <c r="CD171" s="8" t="b">
        <f>IF(ISNUMBER(VLOOKUP(A171,profiles_2018!A:A,1,FALSE)),TRUE,FALSE)</f>
        <v>0</v>
      </c>
      <c r="CE171" t="str">
        <f>INDEX('C5 - Emissions methodology 2021'!$A$2:$I$5911,MATCH($A171,'C5 - Emissions methodology 2021'!$A$2:$A$5911,0),MATCH(CE$1,'C5 - Emissions methodology 2021'!$A$1:$I$1,0))</f>
        <v>Manufacturing</v>
      </c>
    </row>
    <row r="172" spans="1:83" x14ac:dyDescent="0.25">
      <c r="A172">
        <v>3402</v>
      </c>
      <c r="B172" t="s">
        <v>816</v>
      </c>
      <c r="C172" t="s">
        <v>59</v>
      </c>
      <c r="D172">
        <v>2019</v>
      </c>
      <c r="E172" t="s">
        <v>28</v>
      </c>
      <c r="F172" t="s">
        <v>23</v>
      </c>
      <c r="G172">
        <v>2018</v>
      </c>
      <c r="H172">
        <v>136271.59399999899</v>
      </c>
      <c r="I172">
        <v>100</v>
      </c>
      <c r="J172">
        <v>2030</v>
      </c>
      <c r="K172">
        <v>30</v>
      </c>
      <c r="L172">
        <v>95390.115799999199</v>
      </c>
      <c r="M172">
        <v>2020</v>
      </c>
      <c r="N172">
        <v>136271.59399999899</v>
      </c>
      <c r="O172">
        <v>66.040567020318804</v>
      </c>
      <c r="P172" t="s">
        <v>24</v>
      </c>
      <c r="Q172">
        <v>2.95026089653902</v>
      </c>
      <c r="R172">
        <v>1</v>
      </c>
      <c r="S172" t="s">
        <v>25</v>
      </c>
      <c r="T172">
        <v>-1.11368485725649E-2</v>
      </c>
      <c r="AW172">
        <v>136271.59399999899</v>
      </c>
      <c r="AX172">
        <v>136271.59399999899</v>
      </c>
      <c r="AY172">
        <v>136271.59399999899</v>
      </c>
      <c r="AZ172">
        <v>132183.44617999901</v>
      </c>
      <c r="BA172">
        <v>128095.298359999</v>
      </c>
      <c r="BB172">
        <v>124007.150539999</v>
      </c>
      <c r="BC172">
        <v>119919.002719999</v>
      </c>
      <c r="BD172">
        <v>115830.854899999</v>
      </c>
      <c r="BE172">
        <v>111742.707079999</v>
      </c>
      <c r="BF172">
        <v>107654.55925999901</v>
      </c>
      <c r="BG172">
        <v>103566.41143999901</v>
      </c>
      <c r="BH172">
        <v>99478.263619999299</v>
      </c>
      <c r="BI172">
        <v>95390.115799999199</v>
      </c>
      <c r="BJ172">
        <v>94327.770525015207</v>
      </c>
      <c r="BK172">
        <v>93277.256428490495</v>
      </c>
      <c r="BL172">
        <v>92238.441748382102</v>
      </c>
      <c r="BM172">
        <v>91211.196190061004</v>
      </c>
      <c r="BN172">
        <v>90195.390909969807</v>
      </c>
      <c r="BO172">
        <v>89190.898499462099</v>
      </c>
      <c r="BP172">
        <v>88197.592968822602</v>
      </c>
      <c r="BQ172">
        <v>87215.349731464099</v>
      </c>
      <c r="BR172">
        <v>86244.045588301495</v>
      </c>
      <c r="BS172">
        <v>85283.5587122992</v>
      </c>
      <c r="BT172">
        <v>84333.768633190906</v>
      </c>
      <c r="BU172">
        <v>83394.556222369298</v>
      </c>
      <c r="BV172">
        <v>82465.803677944597</v>
      </c>
      <c r="BW172">
        <v>81547.394509968406</v>
      </c>
      <c r="BX172">
        <v>80639.213525823696</v>
      </c>
      <c r="BY172">
        <v>79741.146815775894</v>
      </c>
      <c r="BZ172">
        <v>78853.081738685898</v>
      </c>
      <c r="CA172">
        <v>77974.906907882105</v>
      </c>
      <c r="CB172">
        <v>77106.512177189099</v>
      </c>
      <c r="CC172">
        <v>76247.788627113201</v>
      </c>
      <c r="CD172" s="8" t="b">
        <f>IF(ISNUMBER(VLOOKUP(A172,profiles_2018!A:A,1,FALSE)),TRUE,FALSE)</f>
        <v>0</v>
      </c>
      <c r="CE172" t="str">
        <f>INDEX('C5 - Emissions methodology 2021'!$A$2:$I$5911,MATCH($A172,'C5 - Emissions methodology 2021'!$A$2:$A$5911,0),MATCH(CE$1,'C5 - Emissions methodology 2021'!$A$1:$I$1,0))</f>
        <v>Manufacturing</v>
      </c>
    </row>
    <row r="173" spans="1:83" x14ac:dyDescent="0.25">
      <c r="A173">
        <v>58300</v>
      </c>
      <c r="B173" t="s">
        <v>817</v>
      </c>
      <c r="C173" t="s">
        <v>27</v>
      </c>
      <c r="D173">
        <v>2019</v>
      </c>
      <c r="E173" t="s">
        <v>690</v>
      </c>
      <c r="F173" t="s">
        <v>23</v>
      </c>
      <c r="G173">
        <v>2016</v>
      </c>
      <c r="H173">
        <v>57112.604129899999</v>
      </c>
      <c r="I173">
        <v>92.27</v>
      </c>
      <c r="J173">
        <v>2025</v>
      </c>
      <c r="K173">
        <v>25</v>
      </c>
      <c r="L173">
        <v>42834.453097425001</v>
      </c>
      <c r="M173">
        <v>2020</v>
      </c>
      <c r="N173">
        <v>40142.310700000002</v>
      </c>
      <c r="O173">
        <v>156.842929328873</v>
      </c>
      <c r="P173" t="s">
        <v>24</v>
      </c>
      <c r="Q173">
        <v>2.8205104984487801</v>
      </c>
      <c r="R173">
        <v>1</v>
      </c>
      <c r="S173" t="s">
        <v>25</v>
      </c>
      <c r="T173">
        <v>-1.11368485725649E-2</v>
      </c>
      <c r="AU173">
        <v>57112.604129899999</v>
      </c>
      <c r="AV173">
        <v>52870.030772425001</v>
      </c>
      <c r="AW173">
        <v>48627.457414949997</v>
      </c>
      <c r="AX173">
        <v>44384.884057474999</v>
      </c>
      <c r="AY173">
        <v>40142.310700000002</v>
      </c>
      <c r="AZ173">
        <v>40680.739179484997</v>
      </c>
      <c r="BA173">
        <v>41219.16765897</v>
      </c>
      <c r="BB173">
        <v>41757.596138455003</v>
      </c>
      <c r="BC173">
        <v>42296.024617939998</v>
      </c>
      <c r="BD173">
        <v>42834.453097425001</v>
      </c>
      <c r="BE173">
        <v>42357.412279590302</v>
      </c>
      <c r="BF173">
        <v>41885.684193106797</v>
      </c>
      <c r="BG173">
        <v>41419.209670889897</v>
      </c>
      <c r="BH173">
        <v>40957.930204789896</v>
      </c>
      <c r="BI173">
        <v>40501.787938253503</v>
      </c>
      <c r="BJ173">
        <v>40050.725659067</v>
      </c>
      <c r="BK173">
        <v>39604.686792180597</v>
      </c>
      <c r="BL173">
        <v>39163.615392612199</v>
      </c>
      <c r="BM173">
        <v>38727.4561384306</v>
      </c>
      <c r="BN173">
        <v>38296.154323816198</v>
      </c>
      <c r="BO173">
        <v>37869.655852200303</v>
      </c>
      <c r="BP173">
        <v>37447.907229479199</v>
      </c>
      <c r="BQ173">
        <v>37030.855557305003</v>
      </c>
      <c r="BR173">
        <v>36618.448526450797</v>
      </c>
      <c r="BS173">
        <v>36210.634410249397</v>
      </c>
      <c r="BT173">
        <v>35807.362058106002</v>
      </c>
      <c r="BU173">
        <v>35408.580889081801</v>
      </c>
      <c r="BV173">
        <v>35014.240885550702</v>
      </c>
      <c r="BW173">
        <v>34624.292586925003</v>
      </c>
      <c r="BX173">
        <v>34238.6870834523</v>
      </c>
      <c r="BY173">
        <v>33857.376010080399</v>
      </c>
      <c r="BZ173">
        <v>33480.311540391798</v>
      </c>
      <c r="CA173">
        <v>33107.446380604102</v>
      </c>
      <c r="CB173">
        <v>32738.733763639</v>
      </c>
      <c r="CC173">
        <v>32374.1274432559</v>
      </c>
      <c r="CD173" s="8" t="b">
        <f>IF(ISNUMBER(VLOOKUP(A173,profiles_2018!A:A,1,FALSE)),TRUE,FALSE)</f>
        <v>0</v>
      </c>
      <c r="CE173" t="str">
        <f>INDEX('C5 - Emissions methodology 2021'!$A$2:$I$5911,MATCH($A173,'C5 - Emissions methodology 2021'!$A$2:$A$5911,0),MATCH(CE$1,'C5 - Emissions methodology 2021'!$A$1:$I$1,0))</f>
        <v>Services</v>
      </c>
    </row>
    <row r="174" spans="1:83" x14ac:dyDescent="0.25">
      <c r="A174">
        <v>3410</v>
      </c>
      <c r="B174" t="s">
        <v>818</v>
      </c>
      <c r="C174" t="s">
        <v>27</v>
      </c>
      <c r="D174">
        <v>2020</v>
      </c>
      <c r="E174" t="s">
        <v>60</v>
      </c>
      <c r="F174" t="s">
        <v>54</v>
      </c>
      <c r="G174">
        <v>2019</v>
      </c>
      <c r="H174">
        <v>17373</v>
      </c>
      <c r="I174">
        <v>100</v>
      </c>
      <c r="J174">
        <v>2030</v>
      </c>
      <c r="K174">
        <v>30</v>
      </c>
      <c r="L174">
        <v>12161.1</v>
      </c>
      <c r="M174">
        <v>2020</v>
      </c>
      <c r="N174">
        <v>15954</v>
      </c>
      <c r="O174">
        <v>20.6518820443263</v>
      </c>
      <c r="P174" t="s">
        <v>45</v>
      </c>
      <c r="Q174">
        <v>3.2902729506390198</v>
      </c>
      <c r="R174">
        <v>1</v>
      </c>
      <c r="S174" t="s">
        <v>25</v>
      </c>
      <c r="T174">
        <v>-1.11368485725649E-2</v>
      </c>
      <c r="AX174">
        <v>17373</v>
      </c>
      <c r="AY174">
        <v>15954</v>
      </c>
      <c r="AZ174">
        <v>15574.71</v>
      </c>
      <c r="BA174">
        <v>15195.42</v>
      </c>
      <c r="BB174">
        <v>14816.13</v>
      </c>
      <c r="BC174">
        <v>14436.84</v>
      </c>
      <c r="BD174">
        <v>14057.55</v>
      </c>
      <c r="BE174">
        <v>13678.2599999999</v>
      </c>
      <c r="BF174">
        <v>13298.97</v>
      </c>
      <c r="BG174">
        <v>12919.6799999999</v>
      </c>
      <c r="BH174">
        <v>12540.39</v>
      </c>
      <c r="BI174">
        <v>12161.1</v>
      </c>
      <c r="BJ174">
        <v>12025.6636708241</v>
      </c>
      <c r="BK174">
        <v>11891.7356755376</v>
      </c>
      <c r="BL174">
        <v>11759.2992160541</v>
      </c>
      <c r="BM174">
        <v>11628.3376813655</v>
      </c>
      <c r="BN174">
        <v>11498.8346454574</v>
      </c>
      <c r="BO174">
        <v>11370.773865249999</v>
      </c>
      <c r="BP174">
        <v>11244.1392785599</v>
      </c>
      <c r="BQ174">
        <v>11118.9150020857</v>
      </c>
      <c r="BR174">
        <v>10995.085329416301</v>
      </c>
      <c r="BS174">
        <v>10872.634729060101</v>
      </c>
      <c r="BT174">
        <v>10751.547842497799</v>
      </c>
      <c r="BU174">
        <v>10631.809482255199</v>
      </c>
      <c r="BV174">
        <v>10513.4046299989</v>
      </c>
      <c r="BW174">
        <v>10396.318434652499</v>
      </c>
      <c r="BX174">
        <v>10280.536210533601</v>
      </c>
      <c r="BY174">
        <v>10166.0434355122</v>
      </c>
      <c r="BZ174">
        <v>10052.8257491887</v>
      </c>
      <c r="CA174">
        <v>9940.8689510936892</v>
      </c>
      <c r="CB174">
        <v>9830.1589989056392</v>
      </c>
      <c r="CC174">
        <v>9720.6820066906002</v>
      </c>
      <c r="CD174" s="8" t="b">
        <f>IF(ISNUMBER(VLOOKUP(A174,profiles_2018!A:A,1,FALSE)),TRUE,FALSE)</f>
        <v>0</v>
      </c>
      <c r="CE174" t="str">
        <f>INDEX('C5 - Emissions methodology 2021'!$A$2:$I$5911,MATCH($A174,'C5 - Emissions methodology 2021'!$A$2:$A$5911,0),MATCH(CE$1,'C5 - Emissions methodology 2021'!$A$1:$I$1,0))</f>
        <v>Services</v>
      </c>
    </row>
    <row r="175" spans="1:83" x14ac:dyDescent="0.25">
      <c r="A175">
        <v>3448</v>
      </c>
      <c r="B175" t="s">
        <v>819</v>
      </c>
      <c r="C175" t="s">
        <v>76</v>
      </c>
      <c r="D175">
        <v>2020</v>
      </c>
      <c r="E175" t="s">
        <v>690</v>
      </c>
      <c r="F175" t="s">
        <v>23</v>
      </c>
      <c r="G175">
        <v>2019</v>
      </c>
      <c r="H175">
        <v>1307246</v>
      </c>
      <c r="I175">
        <v>100</v>
      </c>
      <c r="J175">
        <v>2030</v>
      </c>
      <c r="K175">
        <v>0.4</v>
      </c>
      <c r="L175">
        <v>1302017.0160000001</v>
      </c>
      <c r="M175">
        <v>2020</v>
      </c>
      <c r="N175">
        <v>795648.16999999899</v>
      </c>
      <c r="O175">
        <v>24996.435989661499</v>
      </c>
      <c r="P175" t="s">
        <v>45</v>
      </c>
      <c r="Q175">
        <v>2.6543140481390202</v>
      </c>
      <c r="R175">
        <v>1</v>
      </c>
      <c r="S175" t="s">
        <v>25</v>
      </c>
      <c r="T175">
        <v>-1.11368485725649E-2</v>
      </c>
      <c r="AX175">
        <v>1307246</v>
      </c>
      <c r="AY175">
        <v>795648.16999999899</v>
      </c>
      <c r="AZ175">
        <v>846285.05459999898</v>
      </c>
      <c r="BA175">
        <v>896921.93919999897</v>
      </c>
      <c r="BB175">
        <v>947558.82380000001</v>
      </c>
      <c r="BC175">
        <v>998195.7084</v>
      </c>
      <c r="BD175">
        <v>1048832.5930000001</v>
      </c>
      <c r="BE175">
        <v>1099469.4776000001</v>
      </c>
      <c r="BF175">
        <v>1150106.3622000001</v>
      </c>
      <c r="BG175">
        <v>1200743.2468000001</v>
      </c>
      <c r="BH175">
        <v>1251380.1314000001</v>
      </c>
      <c r="BI175">
        <v>1302017.0160000001</v>
      </c>
      <c r="BJ175">
        <v>1287516.6496538999</v>
      </c>
      <c r="BK175">
        <v>1273177.7716920499</v>
      </c>
      <c r="BL175">
        <v>1258998.5836427601</v>
      </c>
      <c r="BM175">
        <v>1244977.3070636599</v>
      </c>
      <c r="BN175">
        <v>1231112.1833186101</v>
      </c>
      <c r="BO175">
        <v>1217401.4733571501</v>
      </c>
      <c r="BP175">
        <v>1203843.4574963499</v>
      </c>
      <c r="BQ175">
        <v>1190436.4352051399</v>
      </c>
      <c r="BR175">
        <v>1177178.724891</v>
      </c>
      <c r="BS175">
        <v>1164068.6636890401</v>
      </c>
      <c r="BT175">
        <v>1151104.60725347</v>
      </c>
      <c r="BU175">
        <v>1138284.9295513099</v>
      </c>
      <c r="BV175">
        <v>1125608.0226584601</v>
      </c>
      <c r="BW175">
        <v>1113072.29655805</v>
      </c>
      <c r="BX175">
        <v>1100676.17894096</v>
      </c>
      <c r="BY175">
        <v>1088418.1150086699</v>
      </c>
      <c r="BZ175">
        <v>1076296.56727818</v>
      </c>
      <c r="CA175">
        <v>1064310.0153892301</v>
      </c>
      <c r="CB175">
        <v>1052456.95591358</v>
      </c>
      <c r="CC175">
        <v>1040735.90216643</v>
      </c>
      <c r="CD175" s="8" t="b">
        <f>IF(ISNUMBER(VLOOKUP(A175,profiles_2018!A:A,1,FALSE)),TRUE,FALSE)</f>
        <v>0</v>
      </c>
      <c r="CE175" t="str">
        <f>INDEX('C5 - Emissions methodology 2021'!$A$2:$I$5911,MATCH($A175,'C5 - Emissions methodology 2021'!$A$2:$A$5911,0),MATCH(CE$1,'C5 - Emissions methodology 2021'!$A$1:$I$1,0))</f>
        <v>Materials</v>
      </c>
    </row>
    <row r="176" spans="1:83" x14ac:dyDescent="0.25">
      <c r="A176">
        <v>22408</v>
      </c>
      <c r="B176" t="s">
        <v>820</v>
      </c>
      <c r="C176" t="s">
        <v>27</v>
      </c>
      <c r="D176">
        <v>2020</v>
      </c>
      <c r="E176" t="s">
        <v>28</v>
      </c>
      <c r="F176" t="s">
        <v>23</v>
      </c>
      <c r="G176">
        <v>2017</v>
      </c>
      <c r="H176">
        <v>44065068</v>
      </c>
      <c r="I176">
        <v>100</v>
      </c>
      <c r="J176">
        <v>2030</v>
      </c>
      <c r="K176">
        <v>25</v>
      </c>
      <c r="L176">
        <v>33048801</v>
      </c>
      <c r="M176">
        <v>2020</v>
      </c>
      <c r="N176">
        <v>32248474</v>
      </c>
      <c r="O176">
        <v>107.264956450311</v>
      </c>
      <c r="P176" t="s">
        <v>24</v>
      </c>
      <c r="Q176">
        <v>2.9046504092390202</v>
      </c>
      <c r="R176">
        <v>1</v>
      </c>
      <c r="S176" t="s">
        <v>25</v>
      </c>
      <c r="T176">
        <v>-1.11368485725649E-2</v>
      </c>
      <c r="AV176">
        <v>44065068</v>
      </c>
      <c r="AW176">
        <v>40126203.333333299</v>
      </c>
      <c r="AX176">
        <v>36187338.666666597</v>
      </c>
      <c r="AY176">
        <v>32248474</v>
      </c>
      <c r="AZ176">
        <v>32328506.699999999</v>
      </c>
      <c r="BA176">
        <v>32408539.399999999</v>
      </c>
      <c r="BB176">
        <v>32488572.100000001</v>
      </c>
      <c r="BC176">
        <v>32568604.800000001</v>
      </c>
      <c r="BD176">
        <v>32648637.5</v>
      </c>
      <c r="BE176">
        <v>32728670.199999999</v>
      </c>
      <c r="BF176">
        <v>32808702.899999999</v>
      </c>
      <c r="BG176">
        <v>32888735.600000001</v>
      </c>
      <c r="BH176">
        <v>32968768.300000001</v>
      </c>
      <c r="BI176">
        <v>33048801</v>
      </c>
      <c r="BJ176">
        <v>32680741.5077581</v>
      </c>
      <c r="BK176">
        <v>32316781.038347099</v>
      </c>
      <c r="BL176">
        <v>31956873.941570301</v>
      </c>
      <c r="BM176">
        <v>31600975.075630501</v>
      </c>
      <c r="BN176">
        <v>31249039.801467799</v>
      </c>
      <c r="BO176">
        <v>30901023.9771608</v>
      </c>
      <c r="BP176">
        <v>30556883.9523899</v>
      </c>
      <c r="BQ176">
        <v>30216576.5629627</v>
      </c>
      <c r="BR176">
        <v>29880059.125399701</v>
      </c>
      <c r="BS176">
        <v>29547289.431580801</v>
      </c>
      <c r="BT176">
        <v>29218225.743451599</v>
      </c>
      <c r="BU176">
        <v>28892826.787787698</v>
      </c>
      <c r="BV176">
        <v>28571051.7510188</v>
      </c>
      <c r="BW176">
        <v>28252860.274108801</v>
      </c>
      <c r="BX176">
        <v>27938212.447494201</v>
      </c>
      <c r="BY176">
        <v>27627068.8060783</v>
      </c>
      <c r="BZ176">
        <v>27319390.324281201</v>
      </c>
      <c r="CA176">
        <v>27015138.4111448</v>
      </c>
      <c r="CB176">
        <v>26714274.905492999</v>
      </c>
      <c r="CC176">
        <v>26416762.0711447</v>
      </c>
      <c r="CD176" s="8" t="b">
        <f>IF(ISNUMBER(VLOOKUP(A176,profiles_2018!A:A,1,FALSE)),TRUE,FALSE)</f>
        <v>0</v>
      </c>
      <c r="CE176" t="str">
        <f>INDEX('C5 - Emissions methodology 2021'!$A$2:$I$5911,MATCH($A176,'C5 - Emissions methodology 2021'!$A$2:$A$5911,0),MATCH(CE$1,'C5 - Emissions methodology 2021'!$A$1:$I$1,0))</f>
        <v>Materials</v>
      </c>
    </row>
    <row r="177" spans="1:83" x14ac:dyDescent="0.25">
      <c r="A177">
        <v>28800</v>
      </c>
      <c r="B177" t="s">
        <v>160</v>
      </c>
      <c r="C177" t="s">
        <v>27</v>
      </c>
      <c r="D177">
        <v>2021</v>
      </c>
      <c r="E177" t="s">
        <v>32</v>
      </c>
      <c r="F177" t="s">
        <v>33</v>
      </c>
      <c r="G177">
        <v>2020</v>
      </c>
      <c r="H177">
        <v>47601</v>
      </c>
      <c r="I177">
        <v>100</v>
      </c>
      <c r="J177">
        <v>2026</v>
      </c>
      <c r="K177">
        <v>0</v>
      </c>
      <c r="L177">
        <v>47601</v>
      </c>
      <c r="M177">
        <v>2020</v>
      </c>
      <c r="N177">
        <v>47601</v>
      </c>
      <c r="O177">
        <v>0</v>
      </c>
      <c r="P177" t="s">
        <v>24</v>
      </c>
      <c r="Q177">
        <v>2.3182974430268302</v>
      </c>
      <c r="R177">
        <v>1</v>
      </c>
      <c r="S177" t="s">
        <v>25</v>
      </c>
      <c r="T177">
        <v>-1.11368485725649E-2</v>
      </c>
      <c r="AY177">
        <v>47601</v>
      </c>
      <c r="AZ177">
        <v>47601</v>
      </c>
      <c r="BA177">
        <v>47601</v>
      </c>
      <c r="BB177">
        <v>47601</v>
      </c>
      <c r="BC177">
        <v>47601</v>
      </c>
      <c r="BD177">
        <v>47601</v>
      </c>
      <c r="BE177">
        <v>47601</v>
      </c>
      <c r="BF177">
        <v>47070.874871097301</v>
      </c>
      <c r="BG177">
        <v>46546.653665479702</v>
      </c>
      <c r="BH177">
        <v>46028.270632047701</v>
      </c>
      <c r="BI177">
        <v>45515.660751961499</v>
      </c>
      <c r="BJ177">
        <v>45008.759730486701</v>
      </c>
      <c r="BK177">
        <v>44507.503988929297</v>
      </c>
      <c r="BL177">
        <v>44011.830656661703</v>
      </c>
      <c r="BM177">
        <v>43521.677563237099</v>
      </c>
      <c r="BN177">
        <v>43036.983230591402</v>
      </c>
      <c r="BO177">
        <v>42557.686865332202</v>
      </c>
      <c r="BP177">
        <v>42083.728351114398</v>
      </c>
      <c r="BQ177">
        <v>41615.048241099103</v>
      </c>
      <c r="BR177">
        <v>41151.587750498002</v>
      </c>
      <c r="BS177">
        <v>40693.288749200103</v>
      </c>
      <c r="BT177">
        <v>40240.0937544806</v>
      </c>
      <c r="BU177">
        <v>39791.9459237911</v>
      </c>
      <c r="BV177">
        <v>39348.789047630198</v>
      </c>
      <c r="BW177">
        <v>38910.5675424929</v>
      </c>
      <c r="BX177">
        <v>38477.226443899599</v>
      </c>
      <c r="BY177">
        <v>38048.711399501597</v>
      </c>
      <c r="BZ177">
        <v>37624.968662264102</v>
      </c>
      <c r="CA177">
        <v>37205.945083724997</v>
      </c>
      <c r="CB177">
        <v>36791.588107328404</v>
      </c>
      <c r="CC177">
        <v>36381.845761832898</v>
      </c>
      <c r="CD177" s="8" t="b">
        <f>IF(ISNUMBER(VLOOKUP(A177,profiles_2018!A:A,1,FALSE)),TRUE,FALSE)</f>
        <v>1</v>
      </c>
      <c r="CE177" t="str">
        <f>INDEX('C5 - Emissions methodology 2021'!$A$2:$I$5911,MATCH($A177,'C5 - Emissions methodology 2021'!$A$2:$A$5911,0),MATCH(CE$1,'C5 - Emissions methodology 2021'!$A$1:$I$1,0))</f>
        <v>Materials</v>
      </c>
    </row>
    <row r="178" spans="1:83" x14ac:dyDescent="0.25">
      <c r="A178">
        <v>847587</v>
      </c>
      <c r="B178" t="s">
        <v>821</v>
      </c>
      <c r="C178" t="s">
        <v>84</v>
      </c>
      <c r="D178">
        <v>2020</v>
      </c>
      <c r="E178" t="s">
        <v>690</v>
      </c>
      <c r="F178" t="s">
        <v>23</v>
      </c>
      <c r="G178">
        <v>2015</v>
      </c>
      <c r="H178">
        <v>0</v>
      </c>
      <c r="I178">
        <v>100</v>
      </c>
      <c r="J178">
        <v>2030</v>
      </c>
      <c r="K178">
        <v>75</v>
      </c>
      <c r="L178">
        <v>0</v>
      </c>
      <c r="M178">
        <v>2020</v>
      </c>
      <c r="N178">
        <v>0</v>
      </c>
      <c r="O178">
        <v>46.1805555555556</v>
      </c>
      <c r="P178" t="s">
        <v>45</v>
      </c>
      <c r="Q178">
        <v>3.4040839024390199</v>
      </c>
      <c r="R178">
        <v>1</v>
      </c>
      <c r="S178" t="s">
        <v>25</v>
      </c>
      <c r="T178">
        <v>-1.11368485725649E-2</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s="8" t="b">
        <f>IF(ISNUMBER(VLOOKUP(A178,profiles_2018!A:A,1,FALSE)),TRUE,FALSE)</f>
        <v>0</v>
      </c>
      <c r="CE178" t="str">
        <f>INDEX('C5 - Emissions methodology 2021'!$A$2:$I$5911,MATCH($A178,'C5 - Emissions methodology 2021'!$A$2:$A$5911,0),MATCH(CE$1,'C5 - Emissions methodology 2021'!$A$1:$I$1,0))</f>
        <v>Manufacturing</v>
      </c>
    </row>
    <row r="179" spans="1:83" x14ac:dyDescent="0.25">
      <c r="A179">
        <v>3537</v>
      </c>
      <c r="B179" t="s">
        <v>822</v>
      </c>
      <c r="C179" t="s">
        <v>21</v>
      </c>
      <c r="D179">
        <v>2020</v>
      </c>
      <c r="E179" t="s">
        <v>60</v>
      </c>
      <c r="F179" t="s">
        <v>54</v>
      </c>
      <c r="G179">
        <v>2019</v>
      </c>
      <c r="H179">
        <v>1895</v>
      </c>
      <c r="I179">
        <v>100</v>
      </c>
      <c r="J179">
        <v>2025</v>
      </c>
      <c r="K179">
        <v>30</v>
      </c>
      <c r="L179">
        <v>1326.5</v>
      </c>
      <c r="M179">
        <v>2020</v>
      </c>
      <c r="N179">
        <v>740.04</v>
      </c>
      <c r="O179">
        <v>87.292982120458404</v>
      </c>
      <c r="P179" t="s">
        <v>24</v>
      </c>
      <c r="Q179">
        <v>3.28780801384878</v>
      </c>
      <c r="R179">
        <v>1</v>
      </c>
      <c r="S179" t="s">
        <v>25</v>
      </c>
      <c r="T179">
        <v>-1.11368485725649E-2</v>
      </c>
      <c r="AX179">
        <v>1895</v>
      </c>
      <c r="AY179">
        <v>740.04</v>
      </c>
      <c r="AZ179">
        <v>857.33199999999999</v>
      </c>
      <c r="BA179">
        <v>974.62400000000002</v>
      </c>
      <c r="BB179">
        <v>1091.9159999999999</v>
      </c>
      <c r="BC179">
        <v>1209.2080000000001</v>
      </c>
      <c r="BD179">
        <v>1326.5</v>
      </c>
      <c r="BE179">
        <v>1311.7269703684899</v>
      </c>
      <c r="BF179">
        <v>1297.11846573094</v>
      </c>
      <c r="BG179">
        <v>1282.67265379742</v>
      </c>
      <c r="BH179">
        <v>1268.3877226839099</v>
      </c>
      <c r="BI179">
        <v>1254.2618806850801</v>
      </c>
      <c r="BJ179">
        <v>1240.2933560495501</v>
      </c>
      <c r="BK179">
        <v>1226.48039675767</v>
      </c>
      <c r="BL179">
        <v>1212.82127030176</v>
      </c>
      <c r="BM179">
        <v>1199.3142634688199</v>
      </c>
      <c r="BN179">
        <v>1185.9576821256501</v>
      </c>
      <c r="BO179">
        <v>1172.7498510063499</v>
      </c>
      <c r="BP179">
        <v>1159.6891135021899</v>
      </c>
      <c r="BQ179">
        <v>1146.7738314538601</v>
      </c>
      <c r="BR179">
        <v>1134.0023849459801</v>
      </c>
      <c r="BS179">
        <v>1121.3731721039101</v>
      </c>
      <c r="BT179">
        <v>1108.8846088928501</v>
      </c>
      <c r="BU179">
        <v>1096.5351289191699</v>
      </c>
      <c r="BV179">
        <v>1084.3231832339</v>
      </c>
      <c r="BW179">
        <v>1072.2472401385</v>
      </c>
      <c r="BX179">
        <v>1060.30578499272</v>
      </c>
      <c r="BY179">
        <v>1048.49732002465</v>
      </c>
      <c r="BZ179">
        <v>1036.8203641427899</v>
      </c>
      <c r="CA179">
        <v>1025.2734527503801</v>
      </c>
      <c r="CB179">
        <v>1013.85513756163</v>
      </c>
      <c r="CC179">
        <v>1002.56398642009</v>
      </c>
      <c r="CD179" s="8" t="b">
        <f>IF(ISNUMBER(VLOOKUP(A179,profiles_2018!A:A,1,FALSE)),TRUE,FALSE)</f>
        <v>0</v>
      </c>
      <c r="CE179" t="str">
        <f>INDEX('C5 - Emissions methodology 2021'!$A$2:$I$5911,MATCH($A179,'C5 - Emissions methodology 2021'!$A$2:$A$5911,0),MATCH(CE$1,'C5 - Emissions methodology 2021'!$A$1:$I$1,0))</f>
        <v>Services</v>
      </c>
    </row>
    <row r="180" spans="1:83" x14ac:dyDescent="0.25">
      <c r="A180">
        <v>3565</v>
      </c>
      <c r="B180" t="s">
        <v>823</v>
      </c>
      <c r="C180" t="s">
        <v>21</v>
      </c>
      <c r="D180">
        <v>2020</v>
      </c>
      <c r="E180" t="s">
        <v>60</v>
      </c>
      <c r="F180" t="s">
        <v>54</v>
      </c>
      <c r="G180">
        <v>2019</v>
      </c>
      <c r="H180">
        <v>235764</v>
      </c>
      <c r="I180">
        <v>100</v>
      </c>
      <c r="J180">
        <v>2030</v>
      </c>
      <c r="K180">
        <v>30</v>
      </c>
      <c r="L180">
        <v>165034.79999999999</v>
      </c>
      <c r="M180">
        <v>2020</v>
      </c>
      <c r="N180">
        <v>201734</v>
      </c>
      <c r="O180">
        <v>39.670481563089403</v>
      </c>
      <c r="P180" t="s">
        <v>24</v>
      </c>
      <c r="Q180">
        <v>3.29062367683902</v>
      </c>
      <c r="R180">
        <v>1</v>
      </c>
      <c r="S180" t="s">
        <v>25</v>
      </c>
      <c r="T180">
        <v>-1.11368485725649E-2</v>
      </c>
      <c r="AX180">
        <v>235764</v>
      </c>
      <c r="AY180">
        <v>201734</v>
      </c>
      <c r="AZ180">
        <v>198064.08</v>
      </c>
      <c r="BA180">
        <v>194394.16</v>
      </c>
      <c r="BB180">
        <v>190724.24</v>
      </c>
      <c r="BC180">
        <v>187054.32</v>
      </c>
      <c r="BD180">
        <v>183384.4</v>
      </c>
      <c r="BE180">
        <v>179714.47999999899</v>
      </c>
      <c r="BF180">
        <v>176044.56</v>
      </c>
      <c r="BG180">
        <v>172374.639999999</v>
      </c>
      <c r="BH180">
        <v>168704.71999999901</v>
      </c>
      <c r="BI180">
        <v>165034.79999999999</v>
      </c>
      <c r="BJ180">
        <v>163196.832423196</v>
      </c>
      <c r="BK180">
        <v>161379.33401297699</v>
      </c>
      <c r="BL180">
        <v>159582.07680733301</v>
      </c>
      <c r="BM180">
        <v>157804.83538303399</v>
      </c>
      <c r="BN180">
        <v>156047.38682735499</v>
      </c>
      <c r="BO180">
        <v>154309.510710114</v>
      </c>
      <c r="BP180">
        <v>152590.98905602901</v>
      </c>
      <c r="BQ180">
        <v>150891.60631737401</v>
      </c>
      <c r="BR180">
        <v>149211.14934694601</v>
      </c>
      <c r="BS180">
        <v>147549.40737133101</v>
      </c>
      <c r="BT180">
        <v>145906.171964465</v>
      </c>
      <c r="BU180">
        <v>144281.23702149399</v>
      </c>
      <c r="BV180">
        <v>142674.398732923</v>
      </c>
      <c r="BW180">
        <v>141085.45555905299</v>
      </c>
      <c r="BX180">
        <v>139514.2082047</v>
      </c>
      <c r="BY180">
        <v>137960.45959420301</v>
      </c>
      <c r="BZ180">
        <v>136424.014846701</v>
      </c>
      <c r="CA180">
        <v>134904.681251692</v>
      </c>
      <c r="CB180">
        <v>133402.268244862</v>
      </c>
      <c r="CC180">
        <v>131916.587384182</v>
      </c>
      <c r="CD180" s="8" t="b">
        <f>IF(ISNUMBER(VLOOKUP(A180,profiles_2018!A:A,1,FALSE)),TRUE,FALSE)</f>
        <v>0</v>
      </c>
      <c r="CE180" t="str">
        <f>INDEX('C5 - Emissions methodology 2021'!$A$2:$I$5911,MATCH($A180,'C5 - Emissions methodology 2021'!$A$2:$A$5911,0),MATCH(CE$1,'C5 - Emissions methodology 2021'!$A$1:$I$1,0))</f>
        <v>Food, beverage &amp; agriculture</v>
      </c>
    </row>
    <row r="181" spans="1:83" x14ac:dyDescent="0.25">
      <c r="A181">
        <v>22710</v>
      </c>
      <c r="B181" t="s">
        <v>824</v>
      </c>
      <c r="C181" t="s">
        <v>76</v>
      </c>
      <c r="D181">
        <v>2020</v>
      </c>
      <c r="E181" t="s">
        <v>690</v>
      </c>
      <c r="F181" t="s">
        <v>23</v>
      </c>
      <c r="G181">
        <v>2017</v>
      </c>
      <c r="H181">
        <v>562608.29</v>
      </c>
      <c r="I181">
        <v>100</v>
      </c>
      <c r="J181">
        <v>2030</v>
      </c>
      <c r="K181">
        <v>55</v>
      </c>
      <c r="L181">
        <v>253173.73050000001</v>
      </c>
      <c r="M181">
        <v>2020</v>
      </c>
      <c r="N181">
        <v>431920.57</v>
      </c>
      <c r="O181">
        <v>42.2343645813744</v>
      </c>
      <c r="P181" t="s">
        <v>45</v>
      </c>
      <c r="Q181">
        <v>3.2003001632680199</v>
      </c>
      <c r="R181">
        <v>1</v>
      </c>
      <c r="S181" t="s">
        <v>25</v>
      </c>
      <c r="T181">
        <v>-1.11368485725649E-2</v>
      </c>
      <c r="AV181">
        <v>562608.29</v>
      </c>
      <c r="AW181">
        <v>519045.71666666598</v>
      </c>
      <c r="AX181">
        <v>475483.14333333302</v>
      </c>
      <c r="AY181">
        <v>431920.57</v>
      </c>
      <c r="AZ181">
        <v>414045.88604999997</v>
      </c>
      <c r="BA181">
        <v>396171.20209999999</v>
      </c>
      <c r="BB181">
        <v>378296.51815000002</v>
      </c>
      <c r="BC181">
        <v>360421.83419999998</v>
      </c>
      <c r="BD181">
        <v>342547.15025000001</v>
      </c>
      <c r="BE181">
        <v>324672.46629999997</v>
      </c>
      <c r="BF181">
        <v>306797.78234999999</v>
      </c>
      <c r="BG181">
        <v>288923.09840000002</v>
      </c>
      <c r="BH181">
        <v>271048.41444999998</v>
      </c>
      <c r="BI181">
        <v>253173.73050000001</v>
      </c>
      <c r="BJ181">
        <v>250354.17300087001</v>
      </c>
      <c r="BK181">
        <v>247566.01648664899</v>
      </c>
      <c r="BL181">
        <v>244808.91124932401</v>
      </c>
      <c r="BM181">
        <v>242082.511475526</v>
      </c>
      <c r="BN181">
        <v>239386.475203157</v>
      </c>
      <c r="BO181">
        <v>236720.46427849901</v>
      </c>
      <c r="BP181">
        <v>234084.14431380201</v>
      </c>
      <c r="BQ181">
        <v>231477.18464534101</v>
      </c>
      <c r="BR181">
        <v>228899.25829194201</v>
      </c>
      <c r="BS181">
        <v>226350.04191397299</v>
      </c>
      <c r="BT181">
        <v>223829.21577278301</v>
      </c>
      <c r="BU181">
        <v>221336.46369060499</v>
      </c>
      <c r="BV181">
        <v>218871.47301089601</v>
      </c>
      <c r="BW181">
        <v>216433.93455912001</v>
      </c>
      <c r="BX181">
        <v>214023.54260397001</v>
      </c>
      <c r="BY181">
        <v>211639.994819026</v>
      </c>
      <c r="BZ181">
        <v>209282.992244828</v>
      </c>
      <c r="CA181">
        <v>206952.23925138399</v>
      </c>
      <c r="CB181">
        <v>204647.44350108801</v>
      </c>
      <c r="CC181">
        <v>202368.31591205401</v>
      </c>
      <c r="CD181" s="8" t="b">
        <f>IF(ISNUMBER(VLOOKUP(A181,profiles_2018!A:A,1,FALSE)),TRUE,FALSE)</f>
        <v>0</v>
      </c>
      <c r="CE181" t="str">
        <f>INDEX('C5 - Emissions methodology 2021'!$A$2:$I$5911,MATCH($A181,'C5 - Emissions methodology 2021'!$A$2:$A$5911,0),MATCH(CE$1,'C5 - Emissions methodology 2021'!$A$1:$I$1,0))</f>
        <v>Food, beverage &amp; agriculture</v>
      </c>
    </row>
    <row r="182" spans="1:83" x14ac:dyDescent="0.25">
      <c r="A182">
        <v>31355</v>
      </c>
      <c r="B182" t="s">
        <v>825</v>
      </c>
      <c r="C182" t="s">
        <v>116</v>
      </c>
      <c r="D182">
        <v>2020</v>
      </c>
      <c r="E182" t="s">
        <v>690</v>
      </c>
      <c r="F182" t="s">
        <v>23</v>
      </c>
      <c r="G182">
        <v>2018</v>
      </c>
      <c r="H182">
        <v>9258</v>
      </c>
      <c r="I182">
        <v>100</v>
      </c>
      <c r="J182">
        <v>2030</v>
      </c>
      <c r="K182">
        <v>50</v>
      </c>
      <c r="L182">
        <v>4629</v>
      </c>
      <c r="M182">
        <v>2020</v>
      </c>
      <c r="N182">
        <v>6952</v>
      </c>
      <c r="O182">
        <v>49.816375027003701</v>
      </c>
      <c r="P182" t="s">
        <v>45</v>
      </c>
      <c r="Q182">
        <v>3.1502448282390199</v>
      </c>
      <c r="R182">
        <v>1</v>
      </c>
      <c r="S182" t="s">
        <v>25</v>
      </c>
      <c r="T182">
        <v>-1.11368485725649E-2</v>
      </c>
      <c r="AW182">
        <v>9258</v>
      </c>
      <c r="AX182">
        <v>8105</v>
      </c>
      <c r="AY182">
        <v>6952</v>
      </c>
      <c r="AZ182">
        <v>6719.7</v>
      </c>
      <c r="BA182">
        <v>6487.4</v>
      </c>
      <c r="BB182">
        <v>6255.1</v>
      </c>
      <c r="BC182">
        <v>6022.8</v>
      </c>
      <c r="BD182">
        <v>5790.5</v>
      </c>
      <c r="BE182">
        <v>5558.2</v>
      </c>
      <c r="BF182">
        <v>5325.9</v>
      </c>
      <c r="BG182">
        <v>5093.6000000000004</v>
      </c>
      <c r="BH182">
        <v>4861.2999999999902</v>
      </c>
      <c r="BI182">
        <v>4629</v>
      </c>
      <c r="BJ182">
        <v>4577.44752795759</v>
      </c>
      <c r="BK182">
        <v>4526.4691879898701</v>
      </c>
      <c r="BL182">
        <v>4476.0585860748397</v>
      </c>
      <c r="BM182">
        <v>4426.2093993997996</v>
      </c>
      <c r="BN182">
        <v>4376.91537556822</v>
      </c>
      <c r="BO182">
        <v>4328.1703318155896</v>
      </c>
      <c r="BP182">
        <v>4279.9681542338903</v>
      </c>
      <c r="BQ182">
        <v>4232.3027970047797</v>
      </c>
      <c r="BR182">
        <v>4185.1682816413004</v>
      </c>
      <c r="BS182">
        <v>4138.5586962379602</v>
      </c>
      <c r="BT182">
        <v>4092.4681947292802</v>
      </c>
      <c r="BU182">
        <v>4046.89099615655</v>
      </c>
      <c r="BV182">
        <v>4001.8213839426699</v>
      </c>
      <c r="BW182">
        <v>3957.2537051752502</v>
      </c>
      <c r="BX182">
        <v>3913.1823698974899</v>
      </c>
      <c r="BY182">
        <v>3869.6018504071099</v>
      </c>
      <c r="BZ182">
        <v>3826.5066805630099</v>
      </c>
      <c r="CA182">
        <v>3783.8914550996701</v>
      </c>
      <c r="CB182">
        <v>3741.7508289492098</v>
      </c>
      <c r="CC182">
        <v>3700.0795165709301</v>
      </c>
      <c r="CD182" s="8" t="b">
        <f>IF(ISNUMBER(VLOOKUP(A182,profiles_2018!A:A,1,FALSE)),TRUE,FALSE)</f>
        <v>0</v>
      </c>
      <c r="CE182" t="str">
        <f>INDEX('C5 - Emissions methodology 2021'!$A$2:$I$5911,MATCH($A182,'C5 - Emissions methodology 2021'!$A$2:$A$5911,0),MATCH(CE$1,'C5 - Emissions methodology 2021'!$A$1:$I$1,0))</f>
        <v>Services</v>
      </c>
    </row>
    <row r="183" spans="1:83" x14ac:dyDescent="0.25">
      <c r="A183">
        <v>3583</v>
      </c>
      <c r="B183" t="s">
        <v>826</v>
      </c>
      <c r="C183" t="s">
        <v>56</v>
      </c>
      <c r="D183">
        <v>2020</v>
      </c>
      <c r="E183" t="s">
        <v>690</v>
      </c>
      <c r="F183" t="s">
        <v>23</v>
      </c>
      <c r="G183">
        <v>2019</v>
      </c>
      <c r="H183">
        <v>27699</v>
      </c>
      <c r="I183">
        <v>100</v>
      </c>
      <c r="J183">
        <v>2030</v>
      </c>
      <c r="K183">
        <v>65</v>
      </c>
      <c r="L183">
        <v>9694.65</v>
      </c>
      <c r="M183">
        <v>2020</v>
      </c>
      <c r="N183">
        <v>23000</v>
      </c>
      <c r="O183">
        <v>26.099248237231599</v>
      </c>
      <c r="P183" t="s">
        <v>45</v>
      </c>
      <c r="Q183">
        <v>3.30024667233902</v>
      </c>
      <c r="R183">
        <v>1</v>
      </c>
      <c r="S183" t="s">
        <v>25</v>
      </c>
      <c r="T183">
        <v>-1.11368485725649E-2</v>
      </c>
      <c r="AX183">
        <v>27699</v>
      </c>
      <c r="AY183">
        <v>23000</v>
      </c>
      <c r="AZ183">
        <v>21669.465</v>
      </c>
      <c r="BA183">
        <v>20338.93</v>
      </c>
      <c r="BB183">
        <v>19008.395</v>
      </c>
      <c r="BC183">
        <v>17677.86</v>
      </c>
      <c r="BD183">
        <v>16347.325000000001</v>
      </c>
      <c r="BE183">
        <v>15016.79</v>
      </c>
      <c r="BF183">
        <v>13686.254999999999</v>
      </c>
      <c r="BG183">
        <v>12355.72</v>
      </c>
      <c r="BH183">
        <v>11025.184999999999</v>
      </c>
      <c r="BI183">
        <v>9694.65</v>
      </c>
      <c r="BJ183">
        <v>9586.6821509859801</v>
      </c>
      <c r="BK183">
        <v>9479.9167235571404</v>
      </c>
      <c r="BL183">
        <v>9374.3403265263605</v>
      </c>
      <c r="BM183">
        <v>9269.9397178421405</v>
      </c>
      <c r="BN183">
        <v>9166.7018029277297</v>
      </c>
      <c r="BO183">
        <v>9064.6136330386707</v>
      </c>
      <c r="BP183">
        <v>8963.6624036387093</v>
      </c>
      <c r="BQ183">
        <v>8863.83545279379</v>
      </c>
      <c r="BR183">
        <v>8765.1202595838895</v>
      </c>
      <c r="BS183">
        <v>8667.5044425325905</v>
      </c>
      <c r="BT183">
        <v>8570.97575805407</v>
      </c>
      <c r="BU183">
        <v>8475.5220989174995</v>
      </c>
      <c r="BV183">
        <v>8381.1314927284202</v>
      </c>
      <c r="BW183">
        <v>8287.7921004271502</v>
      </c>
      <c r="BX183">
        <v>8195.4922148037895</v>
      </c>
      <c r="BY183">
        <v>8104.2202590298903</v>
      </c>
      <c r="BZ183">
        <v>8013.9647852063599</v>
      </c>
      <c r="CA183">
        <v>7924.7144729276497</v>
      </c>
      <c r="CB183">
        <v>7836.4581278618398</v>
      </c>
      <c r="CC183">
        <v>7749.1846803465996</v>
      </c>
      <c r="CD183" s="8" t="b">
        <f>IF(ISNUMBER(VLOOKUP(A183,profiles_2018!A:A,1,FALSE)),TRUE,FALSE)</f>
        <v>0</v>
      </c>
      <c r="CE183" t="str">
        <f>INDEX('C5 - Emissions methodology 2021'!$A$2:$I$5911,MATCH($A183,'C5 - Emissions methodology 2021'!$A$2:$A$5911,0),MATCH(CE$1,'C5 - Emissions methodology 2021'!$A$1:$I$1,0))</f>
        <v>Services</v>
      </c>
    </row>
    <row r="184" spans="1:83" x14ac:dyDescent="0.25">
      <c r="A184">
        <v>58284</v>
      </c>
      <c r="B184" t="s">
        <v>163</v>
      </c>
      <c r="C184" t="s">
        <v>107</v>
      </c>
      <c r="D184">
        <v>2017</v>
      </c>
      <c r="E184" t="s">
        <v>28</v>
      </c>
      <c r="F184" t="s">
        <v>23</v>
      </c>
      <c r="G184">
        <v>2015</v>
      </c>
      <c r="H184">
        <v>66839.469599999997</v>
      </c>
      <c r="I184">
        <v>98</v>
      </c>
      <c r="J184">
        <v>2030</v>
      </c>
      <c r="K184">
        <v>13</v>
      </c>
      <c r="L184">
        <v>58150.338552000001</v>
      </c>
      <c r="M184">
        <v>2020</v>
      </c>
      <c r="N184">
        <v>52626.5</v>
      </c>
      <c r="O184">
        <v>163.33682990623399</v>
      </c>
      <c r="P184" t="s">
        <v>24</v>
      </c>
      <c r="Q184">
        <v>2.7602506196390202</v>
      </c>
      <c r="R184">
        <v>1</v>
      </c>
      <c r="S184" t="s">
        <v>25</v>
      </c>
      <c r="T184">
        <v>-1.11368485725649E-2</v>
      </c>
      <c r="AT184">
        <v>66839.469599999997</v>
      </c>
      <c r="AU184">
        <v>63996.875679999997</v>
      </c>
      <c r="AV184">
        <v>61154.281759999998</v>
      </c>
      <c r="AW184">
        <v>58311.687839999999</v>
      </c>
      <c r="AX184">
        <v>55469.093919999999</v>
      </c>
      <c r="AY184">
        <v>52626.5</v>
      </c>
      <c r="AZ184">
        <v>53178.883855200002</v>
      </c>
      <c r="BA184">
        <v>53731.267710400003</v>
      </c>
      <c r="BB184">
        <v>54283.651565599997</v>
      </c>
      <c r="BC184">
        <v>54836.035420799999</v>
      </c>
      <c r="BD184">
        <v>55388.419276000001</v>
      </c>
      <c r="BE184">
        <v>55940.803131200002</v>
      </c>
      <c r="BF184">
        <v>56493.186986399996</v>
      </c>
      <c r="BG184">
        <v>57045.570841599998</v>
      </c>
      <c r="BH184">
        <v>57597.954696799898</v>
      </c>
      <c r="BI184">
        <v>58150.338552000001</v>
      </c>
      <c r="BJ184">
        <v>57502.727037102901</v>
      </c>
      <c r="BK184">
        <v>56862.327873581198</v>
      </c>
      <c r="BL184">
        <v>56229.060738569598</v>
      </c>
      <c r="BM184">
        <v>55602.846203746602</v>
      </c>
      <c r="BN184">
        <v>54983.605725371803</v>
      </c>
      <c r="BO184">
        <v>54371.261634434799</v>
      </c>
      <c r="BP184">
        <v>53765.737126912703</v>
      </c>
      <c r="BQ184">
        <v>53166.956254138</v>
      </c>
      <c r="BR184">
        <v>52574.843913271499</v>
      </c>
      <c r="BS184">
        <v>51989.325837883101</v>
      </c>
      <c r="BT184">
        <v>51410.328588636898</v>
      </c>
      <c r="BU184">
        <v>50837.7795440794</v>
      </c>
      <c r="BV184">
        <v>50271.606891531599</v>
      </c>
      <c r="BW184">
        <v>49711.739618081097</v>
      </c>
      <c r="BX184">
        <v>49158.107501675702</v>
      </c>
      <c r="BY184">
        <v>48610.641102315698</v>
      </c>
      <c r="BZ184">
        <v>48069.271753343899</v>
      </c>
      <c r="CA184">
        <v>47533.931552833397</v>
      </c>
      <c r="CB184">
        <v>47004.553355070901</v>
      </c>
      <c r="CC184">
        <v>46481.070762134397</v>
      </c>
      <c r="CD184" s="8" t="b">
        <f>IF(ISNUMBER(VLOOKUP(A184,profiles_2018!A:A,1,FALSE)),TRUE,FALSE)</f>
        <v>1</v>
      </c>
      <c r="CE184" t="str">
        <f>INDEX('C5 - Emissions methodology 2021'!$A$2:$I$5911,MATCH($A184,'C5 - Emissions methodology 2021'!$A$2:$A$5911,0),MATCH(CE$1,'C5 - Emissions methodology 2021'!$A$1:$I$1,0))</f>
        <v>Food, beverage &amp; agriculture</v>
      </c>
    </row>
    <row r="185" spans="1:83" x14ac:dyDescent="0.25">
      <c r="A185">
        <v>841859</v>
      </c>
      <c r="B185" t="s">
        <v>827</v>
      </c>
      <c r="C185" t="s">
        <v>59</v>
      </c>
      <c r="D185">
        <v>2019</v>
      </c>
      <c r="E185" t="s">
        <v>690</v>
      </c>
      <c r="F185" t="s">
        <v>23</v>
      </c>
      <c r="G185">
        <v>2018</v>
      </c>
      <c r="H185">
        <v>4995.2</v>
      </c>
      <c r="I185">
        <v>100</v>
      </c>
      <c r="J185">
        <v>2030</v>
      </c>
      <c r="K185">
        <v>50.4</v>
      </c>
      <c r="L185">
        <v>2477.6192000000001</v>
      </c>
      <c r="M185">
        <v>2020</v>
      </c>
      <c r="N185">
        <v>4375.3</v>
      </c>
      <c r="O185">
        <v>24.626816346867599</v>
      </c>
      <c r="P185" t="s">
        <v>45</v>
      </c>
      <c r="Q185">
        <v>3.1542444019590201</v>
      </c>
      <c r="R185">
        <v>1</v>
      </c>
      <c r="S185" t="s">
        <v>25</v>
      </c>
      <c r="T185">
        <v>-1.11368485725649E-2</v>
      </c>
      <c r="AW185">
        <v>4995.2</v>
      </c>
      <c r="AX185">
        <v>4685.25</v>
      </c>
      <c r="AY185">
        <v>4375.3</v>
      </c>
      <c r="AZ185">
        <v>4185.5319200000004</v>
      </c>
      <c r="BA185">
        <v>3995.7638400000001</v>
      </c>
      <c r="BB185">
        <v>3805.9957599999998</v>
      </c>
      <c r="BC185">
        <v>3616.22768</v>
      </c>
      <c r="BD185">
        <v>3426.4596000000001</v>
      </c>
      <c r="BE185">
        <v>3236.6915199999999</v>
      </c>
      <c r="BF185">
        <v>3046.92344</v>
      </c>
      <c r="BG185">
        <v>2857.1553600000002</v>
      </c>
      <c r="BH185">
        <v>2667.3872799999999</v>
      </c>
      <c r="BI185">
        <v>2477.6192000000001</v>
      </c>
      <c r="BJ185">
        <v>2450.02633014912</v>
      </c>
      <c r="BK185">
        <v>2422.7407579114501</v>
      </c>
      <c r="BL185">
        <v>2395.7590609600102</v>
      </c>
      <c r="BM185">
        <v>2369.0778550817499</v>
      </c>
      <c r="BN185">
        <v>2342.6937937530802</v>
      </c>
      <c r="BO185">
        <v>2316.6035677201698</v>
      </c>
      <c r="BP185">
        <v>2290.8039045838</v>
      </c>
      <c r="BQ185">
        <v>2265.2915683890101</v>
      </c>
      <c r="BR185">
        <v>2240.0633592191598</v>
      </c>
      <c r="BS185">
        <v>2215.1161127945802</v>
      </c>
      <c r="BT185">
        <v>2190.44670007574</v>
      </c>
      <c r="BU185">
        <v>2166.0520268707201</v>
      </c>
      <c r="BV185">
        <v>2141.9290334471698</v>
      </c>
      <c r="BW185">
        <v>2118.0746941484799</v>
      </c>
      <c r="BX185">
        <v>2094.4860170143702</v>
      </c>
      <c r="BY185">
        <v>2071.1600434055299</v>
      </c>
      <c r="BZ185">
        <v>2048.09384763257</v>
      </c>
      <c r="CA185">
        <v>2025.2845365890901</v>
      </c>
      <c r="CB185">
        <v>2002.7292493887401</v>
      </c>
      <c r="CC185">
        <v>1980.42515700645</v>
      </c>
      <c r="CD185" s="8" t="b">
        <f>IF(ISNUMBER(VLOOKUP(A185,profiles_2018!A:A,1,FALSE)),TRUE,FALSE)</f>
        <v>0</v>
      </c>
      <c r="CE185" t="str">
        <f>INDEX('C5 - Emissions methodology 2021'!$A$2:$I$5911,MATCH($A185,'C5 - Emissions methodology 2021'!$A$2:$A$5911,0),MATCH(CE$1,'C5 - Emissions methodology 2021'!$A$1:$I$1,0))</f>
        <v>Manufacturing</v>
      </c>
    </row>
    <row r="186" spans="1:83" x14ac:dyDescent="0.25">
      <c r="A186">
        <v>3635</v>
      </c>
      <c r="B186" t="s">
        <v>828</v>
      </c>
      <c r="C186" t="s">
        <v>27</v>
      </c>
      <c r="D186">
        <v>2021</v>
      </c>
      <c r="E186" t="s">
        <v>690</v>
      </c>
      <c r="F186" t="s">
        <v>23</v>
      </c>
      <c r="G186">
        <v>2019</v>
      </c>
      <c r="H186">
        <v>2511475</v>
      </c>
      <c r="I186">
        <v>100</v>
      </c>
      <c r="J186">
        <v>2035</v>
      </c>
      <c r="K186">
        <v>100</v>
      </c>
      <c r="L186">
        <v>0</v>
      </c>
      <c r="M186">
        <v>2020</v>
      </c>
      <c r="N186">
        <v>2222593</v>
      </c>
      <c r="O186">
        <v>11.502483600274701</v>
      </c>
      <c r="P186" t="s">
        <v>24</v>
      </c>
      <c r="Q186">
        <v>3.65293407432927</v>
      </c>
      <c r="R186">
        <v>1</v>
      </c>
      <c r="S186" t="s">
        <v>25</v>
      </c>
      <c r="T186">
        <v>-1.11368485725649E-2</v>
      </c>
      <c r="AX186">
        <v>2511475</v>
      </c>
      <c r="AY186">
        <v>2222593</v>
      </c>
      <c r="AZ186">
        <v>2074420.13333333</v>
      </c>
      <c r="BA186">
        <v>1926247.2666666601</v>
      </c>
      <c r="BB186">
        <v>1778074.4</v>
      </c>
      <c r="BC186">
        <v>1629901.5333333299</v>
      </c>
      <c r="BD186">
        <v>1481728.66666666</v>
      </c>
      <c r="BE186">
        <v>1333555.79999999</v>
      </c>
      <c r="BF186">
        <v>1185382.9333333301</v>
      </c>
      <c r="BG186">
        <v>1037210.06666666</v>
      </c>
      <c r="BH186">
        <v>889037.2</v>
      </c>
      <c r="BI186">
        <v>740864.33333333302</v>
      </c>
      <c r="BJ186">
        <v>592691.46666666598</v>
      </c>
      <c r="BK186">
        <v>444518.59999999899</v>
      </c>
      <c r="BL186">
        <v>296345.73333333299</v>
      </c>
      <c r="BM186">
        <v>148172.866666666</v>
      </c>
      <c r="BN186">
        <v>0</v>
      </c>
      <c r="BO186">
        <v>0</v>
      </c>
      <c r="BP186">
        <v>0</v>
      </c>
      <c r="BQ186">
        <v>0</v>
      </c>
      <c r="BR186">
        <v>0</v>
      </c>
      <c r="BS186">
        <v>0</v>
      </c>
      <c r="BT186">
        <v>0</v>
      </c>
      <c r="BU186">
        <v>0</v>
      </c>
      <c r="BV186">
        <v>0</v>
      </c>
      <c r="BW186">
        <v>0</v>
      </c>
      <c r="BX186">
        <v>0</v>
      </c>
      <c r="BY186">
        <v>0</v>
      </c>
      <c r="BZ186">
        <v>0</v>
      </c>
      <c r="CA186">
        <v>0</v>
      </c>
      <c r="CB186">
        <v>0</v>
      </c>
      <c r="CC186">
        <v>0</v>
      </c>
      <c r="CD186" s="8" t="b">
        <f>IF(ISNUMBER(VLOOKUP(A186,profiles_2018!A:A,1,FALSE)),TRUE,FALSE)</f>
        <v>0</v>
      </c>
      <c r="CE186" t="str">
        <f>INDEX('C5 - Emissions methodology 2021'!$A$2:$I$5911,MATCH($A186,'C5 - Emissions methodology 2021'!$A$2:$A$5911,0),MATCH(CE$1,'C5 - Emissions methodology 2021'!$A$1:$I$1,0))</f>
        <v>Services</v>
      </c>
    </row>
    <row r="187" spans="1:83" x14ac:dyDescent="0.25">
      <c r="A187">
        <v>21707</v>
      </c>
      <c r="B187" t="s">
        <v>829</v>
      </c>
      <c r="C187" t="s">
        <v>830</v>
      </c>
      <c r="D187">
        <v>2020</v>
      </c>
      <c r="E187" t="s">
        <v>28</v>
      </c>
      <c r="F187" t="s">
        <v>23</v>
      </c>
      <c r="G187">
        <v>2018</v>
      </c>
      <c r="H187">
        <v>27814.209999999901</v>
      </c>
      <c r="I187">
        <v>100</v>
      </c>
      <c r="J187">
        <v>2025</v>
      </c>
      <c r="K187">
        <v>17.5</v>
      </c>
      <c r="L187">
        <v>22946.723249999901</v>
      </c>
      <c r="M187">
        <v>2020</v>
      </c>
      <c r="N187">
        <v>23560</v>
      </c>
      <c r="O187">
        <v>123.096661219784</v>
      </c>
      <c r="P187" t="s">
        <v>691</v>
      </c>
      <c r="Q187">
        <v>2.82280817394878</v>
      </c>
      <c r="R187">
        <v>1</v>
      </c>
      <c r="S187" t="s">
        <v>25</v>
      </c>
      <c r="T187">
        <v>-1.11368485725649E-2</v>
      </c>
      <c r="AW187">
        <v>27814.209999999901</v>
      </c>
      <c r="AX187">
        <v>25687.104999999901</v>
      </c>
      <c r="AY187">
        <v>23560</v>
      </c>
      <c r="AZ187">
        <v>23437.344649999901</v>
      </c>
      <c r="BA187">
        <v>23314.6892999999</v>
      </c>
      <c r="BB187">
        <v>23192.033949999899</v>
      </c>
      <c r="BC187">
        <v>23069.378599999902</v>
      </c>
      <c r="BD187">
        <v>22946.723249999901</v>
      </c>
      <c r="BE187">
        <v>22691.169067928098</v>
      </c>
      <c r="BF187">
        <v>22438.460954084101</v>
      </c>
      <c r="BG187">
        <v>22188.567212237002</v>
      </c>
      <c r="BH187">
        <v>21941.456499152198</v>
      </c>
      <c r="BI187">
        <v>21697.097820659601</v>
      </c>
      <c r="BJ187">
        <v>21455.460527766802</v>
      </c>
      <c r="BK187">
        <v>21216.514312814401</v>
      </c>
      <c r="BL187">
        <v>20980.229205674899</v>
      </c>
      <c r="BM187">
        <v>20746.575569993602</v>
      </c>
      <c r="BN187">
        <v>20515.524099471299</v>
      </c>
      <c r="BO187">
        <v>20287.045814188699</v>
      </c>
      <c r="BP187">
        <v>20061.1120569714</v>
      </c>
      <c r="BQ187">
        <v>19837.6944897957</v>
      </c>
      <c r="BR187">
        <v>19616.765090233999</v>
      </c>
      <c r="BS187">
        <v>19398.296147940498</v>
      </c>
      <c r="BT187">
        <v>19182.260261175099</v>
      </c>
      <c r="BU187">
        <v>18968.630333366898</v>
      </c>
      <c r="BV187">
        <v>18757.379569715202</v>
      </c>
      <c r="BW187">
        <v>18548.481473829201</v>
      </c>
      <c r="BX187">
        <v>18341.909844404101</v>
      </c>
      <c r="BY187">
        <v>18137.638771935301</v>
      </c>
      <c r="BZ187">
        <v>17935.642635468401</v>
      </c>
      <c r="CA187">
        <v>17735.8960993855</v>
      </c>
      <c r="CB187">
        <v>17538.374110227898</v>
      </c>
      <c r="CC187">
        <v>17343.0518935533</v>
      </c>
      <c r="CD187" s="8" t="b">
        <f>IF(ISNUMBER(VLOOKUP(A187,profiles_2018!A:A,1,FALSE)),TRUE,FALSE)</f>
        <v>0</v>
      </c>
      <c r="CE187" t="str">
        <f>INDEX('C5 - Emissions methodology 2021'!$A$2:$I$5911,MATCH($A187,'C5 - Emissions methodology 2021'!$A$2:$A$5911,0),MATCH(CE$1,'C5 - Emissions methodology 2021'!$A$1:$I$1,0))</f>
        <v>Services</v>
      </c>
    </row>
    <row r="188" spans="1:83" x14ac:dyDescent="0.25">
      <c r="A188">
        <v>3596</v>
      </c>
      <c r="B188" t="s">
        <v>831</v>
      </c>
      <c r="C188" t="s">
        <v>21</v>
      </c>
      <c r="D188">
        <v>2020</v>
      </c>
      <c r="E188" t="s">
        <v>690</v>
      </c>
      <c r="F188" t="s">
        <v>23</v>
      </c>
      <c r="G188">
        <v>2007</v>
      </c>
      <c r="H188">
        <v>930</v>
      </c>
      <c r="I188">
        <v>100</v>
      </c>
      <c r="J188">
        <v>2030</v>
      </c>
      <c r="K188">
        <v>100</v>
      </c>
      <c r="L188">
        <v>0</v>
      </c>
      <c r="M188">
        <v>2020</v>
      </c>
      <c r="N188">
        <v>499</v>
      </c>
      <c r="O188">
        <v>-2.1012416427889198</v>
      </c>
      <c r="P188" t="s">
        <v>24</v>
      </c>
      <c r="Q188">
        <v>3.6502440071390199</v>
      </c>
      <c r="R188">
        <v>1</v>
      </c>
      <c r="S188" t="s">
        <v>25</v>
      </c>
      <c r="T188">
        <v>-1.11368485725649E-2</v>
      </c>
      <c r="AL188">
        <v>930</v>
      </c>
      <c r="AM188">
        <v>896.84615384615302</v>
      </c>
      <c r="AN188">
        <v>863.69230769230705</v>
      </c>
      <c r="AO188">
        <v>830.53846153846098</v>
      </c>
      <c r="AP188">
        <v>797.38461538461502</v>
      </c>
      <c r="AQ188">
        <v>764.23076923076906</v>
      </c>
      <c r="AR188">
        <v>731.07692307692298</v>
      </c>
      <c r="AS188">
        <v>697.923076923076</v>
      </c>
      <c r="AT188">
        <v>664.76923076923003</v>
      </c>
      <c r="AU188">
        <v>631.61538461538396</v>
      </c>
      <c r="AV188">
        <v>598.461538461538</v>
      </c>
      <c r="AW188">
        <v>565.30769230769204</v>
      </c>
      <c r="AX188">
        <v>532.15384615384596</v>
      </c>
      <c r="AY188">
        <v>499</v>
      </c>
      <c r="AZ188">
        <v>449.1</v>
      </c>
      <c r="BA188">
        <v>399.2</v>
      </c>
      <c r="BB188">
        <v>349.3</v>
      </c>
      <c r="BC188">
        <v>299.39999999999998</v>
      </c>
      <c r="BD188">
        <v>249.5</v>
      </c>
      <c r="BE188">
        <v>199.6</v>
      </c>
      <c r="BF188">
        <v>149.69999999999999</v>
      </c>
      <c r="BG188">
        <v>99.799999999999898</v>
      </c>
      <c r="BH188">
        <v>49.899999999999899</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s="8" t="b">
        <f>IF(ISNUMBER(VLOOKUP(A188,profiles_2018!A:A,1,FALSE)),TRUE,FALSE)</f>
        <v>0</v>
      </c>
      <c r="CE188" t="str">
        <f>INDEX('C5 - Emissions methodology 2021'!$A$2:$I$5911,MATCH($A188,'C5 - Emissions methodology 2021'!$A$2:$A$5911,0),MATCH(CE$1,'C5 - Emissions methodology 2021'!$A$1:$I$1,0))</f>
        <v>Retail</v>
      </c>
    </row>
    <row r="189" spans="1:83" x14ac:dyDescent="0.25">
      <c r="A189">
        <v>3672</v>
      </c>
      <c r="B189" t="s">
        <v>832</v>
      </c>
      <c r="C189" t="s">
        <v>76</v>
      </c>
      <c r="D189">
        <v>2020</v>
      </c>
      <c r="E189" t="s">
        <v>690</v>
      </c>
      <c r="F189" t="s">
        <v>23</v>
      </c>
      <c r="G189">
        <v>2019</v>
      </c>
      <c r="H189">
        <v>60206</v>
      </c>
      <c r="I189">
        <v>100</v>
      </c>
      <c r="J189">
        <v>2030</v>
      </c>
      <c r="K189">
        <v>46</v>
      </c>
      <c r="L189">
        <v>32511.24</v>
      </c>
      <c r="M189">
        <v>2020</v>
      </c>
      <c r="N189">
        <v>17004</v>
      </c>
      <c r="O189">
        <v>155.99340813930101</v>
      </c>
      <c r="P189" t="s">
        <v>45</v>
      </c>
      <c r="Q189">
        <v>3.1102499230390199</v>
      </c>
      <c r="R189">
        <v>1</v>
      </c>
      <c r="S189" t="s">
        <v>25</v>
      </c>
      <c r="T189">
        <v>-1.11368485725649E-2</v>
      </c>
      <c r="AX189">
        <v>60206</v>
      </c>
      <c r="AY189">
        <v>17004</v>
      </c>
      <c r="AZ189">
        <v>18554.723999999998</v>
      </c>
      <c r="BA189">
        <v>20105.448</v>
      </c>
      <c r="BB189">
        <v>21656.171999999999</v>
      </c>
      <c r="BC189">
        <v>23206.896000000001</v>
      </c>
      <c r="BD189">
        <v>24757.62</v>
      </c>
      <c r="BE189">
        <v>26308.344000000001</v>
      </c>
      <c r="BF189">
        <v>27859.067999999999</v>
      </c>
      <c r="BG189">
        <v>29409.792000000001</v>
      </c>
      <c r="BH189">
        <v>30960.516</v>
      </c>
      <c r="BI189">
        <v>32511.24</v>
      </c>
      <c r="BJ189">
        <v>32149.1672432136</v>
      </c>
      <c r="BK189">
        <v>31791.126835891901</v>
      </c>
      <c r="BL189">
        <v>31437.073870369401</v>
      </c>
      <c r="BM189">
        <v>31086.963939110501</v>
      </c>
      <c r="BN189">
        <v>30740.753129139899</v>
      </c>
      <c r="BO189">
        <v>30398.398016534</v>
      </c>
      <c r="BP189">
        <v>30059.8556609753</v>
      </c>
      <c r="BQ189">
        <v>29725.083600365899</v>
      </c>
      <c r="BR189">
        <v>29394.0398455018</v>
      </c>
      <c r="BS189">
        <v>29066.682874806502</v>
      </c>
      <c r="BT189">
        <v>28742.971629123</v>
      </c>
      <c r="BU189">
        <v>28422.8655065639</v>
      </c>
      <c r="BV189">
        <v>28106.324357418998</v>
      </c>
      <c r="BW189">
        <v>27793.308479119001</v>
      </c>
      <c r="BX189">
        <v>27483.778611256399</v>
      </c>
      <c r="BY189">
        <v>27177.695930661001</v>
      </c>
      <c r="BZ189">
        <v>26875.022046530001</v>
      </c>
      <c r="CA189">
        <v>26575.718995613501</v>
      </c>
      <c r="CB189">
        <v>26279.749237452299</v>
      </c>
      <c r="CC189">
        <v>25987.075649669801</v>
      </c>
      <c r="CD189" s="8" t="b">
        <f>IF(ISNUMBER(VLOOKUP(A189,profiles_2018!A:A,1,FALSE)),TRUE,FALSE)</f>
        <v>0</v>
      </c>
      <c r="CE189" t="str">
        <f>INDEX('C5 - Emissions methodology 2021'!$A$2:$I$5911,MATCH($A189,'C5 - Emissions methodology 2021'!$A$2:$A$5911,0),MATCH(CE$1,'C5 - Emissions methodology 2021'!$A$1:$I$1,0))</f>
        <v>Manufacturing</v>
      </c>
    </row>
    <row r="190" spans="1:83" x14ac:dyDescent="0.25">
      <c r="A190">
        <v>3652</v>
      </c>
      <c r="B190" t="s">
        <v>833</v>
      </c>
      <c r="C190" t="s">
        <v>78</v>
      </c>
      <c r="D190">
        <v>2021</v>
      </c>
      <c r="E190" t="s">
        <v>28</v>
      </c>
      <c r="F190" t="s">
        <v>23</v>
      </c>
      <c r="G190">
        <v>2014</v>
      </c>
      <c r="H190">
        <v>222981</v>
      </c>
      <c r="I190">
        <v>100</v>
      </c>
      <c r="J190">
        <v>2025</v>
      </c>
      <c r="K190">
        <v>10</v>
      </c>
      <c r="L190">
        <v>200682.9</v>
      </c>
      <c r="M190">
        <v>2020</v>
      </c>
      <c r="N190">
        <v>214617.989</v>
      </c>
      <c r="O190">
        <v>37.504403407020597</v>
      </c>
      <c r="P190" t="s">
        <v>45</v>
      </c>
      <c r="Q190">
        <v>2.74782717612378</v>
      </c>
      <c r="R190">
        <v>1</v>
      </c>
      <c r="S190" t="s">
        <v>25</v>
      </c>
      <c r="T190">
        <v>-1.11368485725649E-2</v>
      </c>
      <c r="AS190">
        <v>222981</v>
      </c>
      <c r="AT190">
        <v>221587.16483333299</v>
      </c>
      <c r="AU190">
        <v>220193.32966666599</v>
      </c>
      <c r="AV190">
        <v>218799.4945</v>
      </c>
      <c r="AW190">
        <v>217405.65933333299</v>
      </c>
      <c r="AX190">
        <v>216011.82416666599</v>
      </c>
      <c r="AY190">
        <v>214617.989</v>
      </c>
      <c r="AZ190">
        <v>211830.9712</v>
      </c>
      <c r="BA190">
        <v>209043.9534</v>
      </c>
      <c r="BB190">
        <v>206256.9356</v>
      </c>
      <c r="BC190">
        <v>203469.9178</v>
      </c>
      <c r="BD190">
        <v>200682.9</v>
      </c>
      <c r="BE190">
        <v>198447.924931596</v>
      </c>
      <c r="BF190">
        <v>196237.840442093</v>
      </c>
      <c r="BG190">
        <v>194052.36932888301</v>
      </c>
      <c r="BH190">
        <v>191891.23747651899</v>
      </c>
      <c r="BI190">
        <v>189754.17382234099</v>
      </c>
      <c r="BJ190">
        <v>187640.91032247001</v>
      </c>
      <c r="BK190">
        <v>185551.18191819001</v>
      </c>
      <c r="BL190">
        <v>183484.726502707</v>
      </c>
      <c r="BM190">
        <v>181441.28488826801</v>
      </c>
      <c r="BN190">
        <v>179420.60077365499</v>
      </c>
      <c r="BO190">
        <v>177422.420712041</v>
      </c>
      <c r="BP190">
        <v>175446.49407919301</v>
      </c>
      <c r="BQ190">
        <v>173492.573042045</v>
      </c>
      <c r="BR190">
        <v>171560.41252761101</v>
      </c>
      <c r="BS190">
        <v>169649.77019224499</v>
      </c>
      <c r="BT190">
        <v>167760.40639124301</v>
      </c>
      <c r="BU190">
        <v>165892.084148792</v>
      </c>
      <c r="BV190">
        <v>164044.56912823999</v>
      </c>
      <c r="BW190">
        <v>162217.62960270699</v>
      </c>
      <c r="BX190">
        <v>160411.03642602099</v>
      </c>
      <c r="BY190">
        <v>158624.56300397601</v>
      </c>
      <c r="BZ190">
        <v>156857.98526591199</v>
      </c>
      <c r="CA190">
        <v>155111.081636608</v>
      </c>
      <c r="CB190">
        <v>153383.63300849401</v>
      </c>
      <c r="CC190">
        <v>151675.422714168</v>
      </c>
      <c r="CD190" s="8" t="b">
        <f>IF(ISNUMBER(VLOOKUP(A190,profiles_2018!A:A,1,FALSE)),TRUE,FALSE)</f>
        <v>0</v>
      </c>
      <c r="CE190" t="str">
        <f>INDEX('C5 - Emissions methodology 2021'!$A$2:$I$5911,MATCH($A190,'C5 - Emissions methodology 2021'!$A$2:$A$5911,0),MATCH(CE$1,'C5 - Emissions methodology 2021'!$A$1:$I$1,0))</f>
        <v>Manufacturing</v>
      </c>
    </row>
    <row r="191" spans="1:83" x14ac:dyDescent="0.25">
      <c r="A191">
        <v>841910</v>
      </c>
      <c r="B191" t="s">
        <v>834</v>
      </c>
      <c r="C191" t="s">
        <v>43</v>
      </c>
      <c r="D191">
        <v>2018</v>
      </c>
      <c r="E191" t="s">
        <v>690</v>
      </c>
      <c r="F191" t="s">
        <v>23</v>
      </c>
      <c r="G191">
        <v>2017</v>
      </c>
      <c r="H191">
        <v>1134974.1559716</v>
      </c>
      <c r="I191">
        <v>97.86</v>
      </c>
      <c r="J191">
        <v>2025</v>
      </c>
      <c r="K191">
        <v>16</v>
      </c>
      <c r="L191">
        <v>953378.29101614398</v>
      </c>
      <c r="M191">
        <v>2020</v>
      </c>
      <c r="N191">
        <v>1134974.1559716</v>
      </c>
      <c r="O191">
        <v>110.433460076046</v>
      </c>
      <c r="P191" t="s">
        <v>691</v>
      </c>
      <c r="Q191">
        <v>2.7865363780487802</v>
      </c>
      <c r="R191">
        <v>1</v>
      </c>
      <c r="S191" t="s">
        <v>25</v>
      </c>
      <c r="T191">
        <v>-1.11368485725649E-2</v>
      </c>
      <c r="AV191">
        <v>1134974.1559716</v>
      </c>
      <c r="AW191">
        <v>1134974.1559716</v>
      </c>
      <c r="AX191">
        <v>1134974.1559716</v>
      </c>
      <c r="AY191">
        <v>1134974.1559716</v>
      </c>
      <c r="AZ191">
        <v>1098654.9829805</v>
      </c>
      <c r="BA191">
        <v>1062335.80998941</v>
      </c>
      <c r="BB191">
        <v>1026016.63699832</v>
      </c>
      <c r="BC191">
        <v>989697.46400723502</v>
      </c>
      <c r="BD191">
        <v>953378.29101614398</v>
      </c>
      <c r="BE191">
        <v>942760.66135672596</v>
      </c>
      <c r="BF191">
        <v>932261.27863102499</v>
      </c>
      <c r="BG191">
        <v>921878.825940846</v>
      </c>
      <c r="BH191">
        <v>911612.001054088</v>
      </c>
      <c r="BI191">
        <v>901459.51624141599</v>
      </c>
      <c r="BJ191">
        <v>891420.09811473801</v>
      </c>
      <c r="BK191">
        <v>881492.48746749305</v>
      </c>
      <c r="BL191">
        <v>871675.43911671406</v>
      </c>
      <c r="BM191">
        <v>861967.72174684703</v>
      </c>
      <c r="BN191">
        <v>852368.11775531399</v>
      </c>
      <c r="BO191">
        <v>842875.42309979</v>
      </c>
      <c r="BP191">
        <v>833488.44714719104</v>
      </c>
      <c r="BQ191">
        <v>824206.01252433099</v>
      </c>
      <c r="BR191">
        <v>815026.95497025002</v>
      </c>
      <c r="BS191">
        <v>805950.12319018797</v>
      </c>
      <c r="BT191">
        <v>796974.37871117797</v>
      </c>
      <c r="BU191">
        <v>788098.59573925799</v>
      </c>
      <c r="BV191">
        <v>779321.66101825901</v>
      </c>
      <c r="BW191">
        <v>770642.47369017894</v>
      </c>
      <c r="BX191">
        <v>762059.94515710406</v>
      </c>
      <c r="BY191">
        <v>753572.99894467206</v>
      </c>
      <c r="BZ191">
        <v>745180.570567052</v>
      </c>
      <c r="CA191">
        <v>736881.60739342903</v>
      </c>
      <c r="CB191">
        <v>728675.06851598003</v>
      </c>
      <c r="CC191">
        <v>720559.92461931496</v>
      </c>
      <c r="CD191" s="8" t="b">
        <f>IF(ISNUMBER(VLOOKUP(A191,profiles_2018!A:A,1,FALSE)),TRUE,FALSE)</f>
        <v>0</v>
      </c>
      <c r="CE191" t="str">
        <f>INDEX('C5 - Emissions methodology 2021'!$A$2:$I$5911,MATCH($A191,'C5 - Emissions methodology 2021'!$A$2:$A$5911,0),MATCH(CE$1,'C5 - Emissions methodology 2021'!$A$1:$I$1,0))</f>
        <v>Materials</v>
      </c>
    </row>
    <row r="192" spans="1:83" x14ac:dyDescent="0.25">
      <c r="A192">
        <v>3285</v>
      </c>
      <c r="B192" t="s">
        <v>168</v>
      </c>
      <c r="C192" t="s">
        <v>43</v>
      </c>
      <c r="D192">
        <v>2018</v>
      </c>
      <c r="E192" t="s">
        <v>28</v>
      </c>
      <c r="F192" t="s">
        <v>23</v>
      </c>
      <c r="G192">
        <v>2017</v>
      </c>
      <c r="H192">
        <v>713262</v>
      </c>
      <c r="I192">
        <v>100</v>
      </c>
      <c r="J192">
        <v>2022</v>
      </c>
      <c r="K192">
        <v>53</v>
      </c>
      <c r="L192">
        <v>335233.14</v>
      </c>
      <c r="M192">
        <v>2020</v>
      </c>
      <c r="N192">
        <v>459502.8</v>
      </c>
      <c r="O192">
        <v>67.126938403591694</v>
      </c>
      <c r="P192" t="s">
        <v>24</v>
      </c>
      <c r="Q192">
        <v>3.1764127896146301</v>
      </c>
      <c r="R192">
        <v>1</v>
      </c>
      <c r="S192" t="s">
        <v>25</v>
      </c>
      <c r="T192">
        <v>-1.11368485725649E-2</v>
      </c>
      <c r="AV192">
        <v>713262</v>
      </c>
      <c r="AW192">
        <v>628675.6</v>
      </c>
      <c r="AX192">
        <v>544089.19999999995</v>
      </c>
      <c r="AY192">
        <v>459502.8</v>
      </c>
      <c r="AZ192">
        <v>397367.97</v>
      </c>
      <c r="BA192">
        <v>335233.14</v>
      </c>
      <c r="BB192">
        <v>331499.699283314</v>
      </c>
      <c r="BC192">
        <v>327807.83733054501</v>
      </c>
      <c r="BD192">
        <v>324157.09108529502</v>
      </c>
      <c r="BE192">
        <v>320547.00264815497</v>
      </c>
      <c r="BF192">
        <v>316977.11921927298</v>
      </c>
      <c r="BG192">
        <v>313446.99304156</v>
      </c>
      <c r="BH192">
        <v>309956.18134453002</v>
      </c>
      <c r="BI192">
        <v>306504.24628876499</v>
      </c>
      <c r="BJ192">
        <v>303090.75491099898</v>
      </c>
      <c r="BK192">
        <v>299715.27906981099</v>
      </c>
      <c r="BL192">
        <v>296377.39539192698</v>
      </c>
      <c r="BM192">
        <v>293076.68521911599</v>
      </c>
      <c r="BN192">
        <v>289812.734555681</v>
      </c>
      <c r="BO192">
        <v>286585.13401653297</v>
      </c>
      <c r="BP192">
        <v>283393.47877584299</v>
      </c>
      <c r="BQ192">
        <v>280237.36851626402</v>
      </c>
      <c r="BR192">
        <v>277116.40737872402</v>
      </c>
      <c r="BS192">
        <v>274030.20391277398</v>
      </c>
      <c r="BT192">
        <v>270978.37102748902</v>
      </c>
      <c r="BU192">
        <v>267960.525942915</v>
      </c>
      <c r="BV192">
        <v>264976.29014206398</v>
      </c>
      <c r="BW192">
        <v>262025.28932343199</v>
      </c>
      <c r="BX192">
        <v>259107.153354054</v>
      </c>
      <c r="BY192">
        <v>256221.516223082</v>
      </c>
      <c r="BZ192">
        <v>253368.015995872</v>
      </c>
      <c r="CA192">
        <v>250546.29476859499</v>
      </c>
      <c r="CB192">
        <v>247755.99862334001</v>
      </c>
      <c r="CC192">
        <v>244996.777583727</v>
      </c>
      <c r="CD192" s="8" t="b">
        <f>IF(ISNUMBER(VLOOKUP(A192,profiles_2018!A:A,1,FALSE)),TRUE,FALSE)</f>
        <v>1</v>
      </c>
      <c r="CE192" t="str">
        <f>INDEX('C5 - Emissions methodology 2021'!$A$2:$I$5911,MATCH($A192,'C5 - Emissions methodology 2021'!$A$2:$A$5911,0),MATCH(CE$1,'C5 - Emissions methodology 2021'!$A$1:$I$1,0))</f>
        <v>Infrastructure</v>
      </c>
    </row>
    <row r="193" spans="1:83" x14ac:dyDescent="0.25">
      <c r="A193">
        <v>22110</v>
      </c>
      <c r="B193" t="s">
        <v>835</v>
      </c>
      <c r="C193" t="s">
        <v>21</v>
      </c>
      <c r="D193">
        <v>2019</v>
      </c>
      <c r="E193" t="s">
        <v>28</v>
      </c>
      <c r="F193" t="s">
        <v>23</v>
      </c>
      <c r="G193">
        <v>2018</v>
      </c>
      <c r="H193">
        <v>19808</v>
      </c>
      <c r="I193">
        <v>100</v>
      </c>
      <c r="J193">
        <v>2024</v>
      </c>
      <c r="K193">
        <v>30</v>
      </c>
      <c r="L193">
        <v>13865.6</v>
      </c>
      <c r="M193">
        <v>2020</v>
      </c>
      <c r="N193">
        <v>13856</v>
      </c>
      <c r="O193">
        <v>100.16155088853</v>
      </c>
      <c r="P193" t="s">
        <v>691</v>
      </c>
      <c r="Q193">
        <v>2.9473190539707299</v>
      </c>
      <c r="R193">
        <v>1</v>
      </c>
      <c r="S193" t="s">
        <v>25</v>
      </c>
      <c r="T193">
        <v>-1.11368485725649E-2</v>
      </c>
      <c r="AW193">
        <v>19808</v>
      </c>
      <c r="AX193">
        <v>16832</v>
      </c>
      <c r="AY193">
        <v>13856</v>
      </c>
      <c r="AZ193">
        <v>13858.4</v>
      </c>
      <c r="BA193">
        <v>13860.8</v>
      </c>
      <c r="BB193">
        <v>13863.2</v>
      </c>
      <c r="BC193">
        <v>13865.6</v>
      </c>
      <c r="BD193">
        <v>13711.180912432201</v>
      </c>
      <c r="BE193">
        <v>13558.4815668594</v>
      </c>
      <c r="BF193">
        <v>13407.4828107754</v>
      </c>
      <c r="BG193">
        <v>13258.1657049725</v>
      </c>
      <c r="BH193">
        <v>13110.5115211662</v>
      </c>
      <c r="BI193">
        <v>12964.501739646101</v>
      </c>
      <c r="BJ193">
        <v>12820.118046953001</v>
      </c>
      <c r="BK193">
        <v>12677.342333581601</v>
      </c>
      <c r="BL193">
        <v>12536.156691710001</v>
      </c>
      <c r="BM193">
        <v>12396.5434129524</v>
      </c>
      <c r="BN193">
        <v>12258.484986139199</v>
      </c>
      <c r="BO193">
        <v>12121.9640951195</v>
      </c>
      <c r="BP193">
        <v>11986.963616590099</v>
      </c>
      <c r="BQ193">
        <v>11853.466617947201</v>
      </c>
      <c r="BR193">
        <v>11721.4563551632</v>
      </c>
      <c r="BS193">
        <v>11590.916270685801</v>
      </c>
      <c r="BT193">
        <v>11461.829991361899</v>
      </c>
      <c r="BU193">
        <v>11334.181326383599</v>
      </c>
      <c r="BV193">
        <v>11207.9542652577</v>
      </c>
      <c r="BW193">
        <v>11083.1329757973</v>
      </c>
      <c r="BX193">
        <v>10959.7018021363</v>
      </c>
      <c r="BY193">
        <v>10837.6452627654</v>
      </c>
      <c r="BZ193">
        <v>10716.948048590801</v>
      </c>
      <c r="CA193">
        <v>10597.5950210136</v>
      </c>
      <c r="CB193">
        <v>10479.571210031199</v>
      </c>
      <c r="CC193">
        <v>10362.861812359701</v>
      </c>
      <c r="CD193" s="8" t="b">
        <f>IF(ISNUMBER(VLOOKUP(A193,profiles_2018!A:A,1,FALSE)),TRUE,FALSE)</f>
        <v>0</v>
      </c>
      <c r="CE193" t="str">
        <f>INDEX('C5 - Emissions methodology 2021'!$A$2:$I$5911,MATCH($A193,'C5 - Emissions methodology 2021'!$A$2:$A$5911,0),MATCH(CE$1,'C5 - Emissions methodology 2021'!$A$1:$I$1,0))</f>
        <v>Services</v>
      </c>
    </row>
    <row r="194" spans="1:83" x14ac:dyDescent="0.25">
      <c r="A194">
        <v>3732</v>
      </c>
      <c r="B194" t="s">
        <v>836</v>
      </c>
      <c r="C194" t="s">
        <v>27</v>
      </c>
      <c r="D194">
        <v>2020</v>
      </c>
      <c r="E194" t="s">
        <v>690</v>
      </c>
      <c r="F194" t="s">
        <v>23</v>
      </c>
      <c r="G194">
        <v>2020</v>
      </c>
      <c r="H194">
        <v>864513</v>
      </c>
      <c r="I194">
        <v>100</v>
      </c>
      <c r="J194">
        <v>2030</v>
      </c>
      <c r="K194">
        <v>25</v>
      </c>
      <c r="L194">
        <v>648384.75</v>
      </c>
      <c r="M194">
        <v>2020</v>
      </c>
      <c r="N194">
        <v>864513</v>
      </c>
      <c r="O194">
        <v>0</v>
      </c>
      <c r="P194" t="s">
        <v>45</v>
      </c>
      <c r="Q194">
        <v>2.9003303537390202</v>
      </c>
      <c r="R194">
        <v>1</v>
      </c>
      <c r="S194" t="s">
        <v>25</v>
      </c>
      <c r="T194">
        <v>-1.11368485725649E-2</v>
      </c>
      <c r="AY194">
        <v>864513</v>
      </c>
      <c r="AZ194">
        <v>842900.17500000005</v>
      </c>
      <c r="BA194">
        <v>821287.35</v>
      </c>
      <c r="BB194">
        <v>799674.52500000002</v>
      </c>
      <c r="BC194">
        <v>778061.7</v>
      </c>
      <c r="BD194">
        <v>756448.875</v>
      </c>
      <c r="BE194">
        <v>734836.05</v>
      </c>
      <c r="BF194">
        <v>713223.22499999998</v>
      </c>
      <c r="BG194">
        <v>691610.4</v>
      </c>
      <c r="BH194">
        <v>669997.57499999995</v>
      </c>
      <c r="BI194">
        <v>648384.75</v>
      </c>
      <c r="BJ194">
        <v>641163.78722248902</v>
      </c>
      <c r="BK194">
        <v>634023.24321397999</v>
      </c>
      <c r="BL194">
        <v>626962.22236281901</v>
      </c>
      <c r="BM194">
        <v>619979.83903164603</v>
      </c>
      <c r="BN194">
        <v>613075.21744630695</v>
      </c>
      <c r="BO194">
        <v>606247.49158601498</v>
      </c>
      <c r="BP194">
        <v>599495.80507472495</v>
      </c>
      <c r="BQ194">
        <v>592819.31107371999</v>
      </c>
      <c r="BR194">
        <v>586217.17217539903</v>
      </c>
      <c r="BS194">
        <v>579688.56029824505</v>
      </c>
      <c r="BT194">
        <v>573232.65658295504</v>
      </c>
      <c r="BU194">
        <v>566848.65128974104</v>
      </c>
      <c r="BV194">
        <v>560535.74369676504</v>
      </c>
      <c r="BW194">
        <v>554293.14199970395</v>
      </c>
      <c r="BX194">
        <v>548120.06321244198</v>
      </c>
      <c r="BY194">
        <v>542015.73306886002</v>
      </c>
      <c r="BZ194">
        <v>535979.38592572499</v>
      </c>
      <c r="CA194">
        <v>530010.26466665301</v>
      </c>
      <c r="CB194">
        <v>524107.62060715602</v>
      </c>
      <c r="CC194">
        <v>518270.71340072702</v>
      </c>
      <c r="CD194" s="8" t="b">
        <f>IF(ISNUMBER(VLOOKUP(A194,profiles_2018!A:A,1,FALSE)),TRUE,FALSE)</f>
        <v>0</v>
      </c>
      <c r="CE194" t="str">
        <f>INDEX('C5 - Emissions methodology 2021'!$A$2:$I$5911,MATCH($A194,'C5 - Emissions methodology 2021'!$A$2:$A$5911,0),MATCH(CE$1,'C5 - Emissions methodology 2021'!$A$1:$I$1,0))</f>
        <v>Food, beverage &amp; agriculture</v>
      </c>
    </row>
    <row r="195" spans="1:83" x14ac:dyDescent="0.25">
      <c r="A195">
        <v>3814</v>
      </c>
      <c r="B195" t="s">
        <v>837</v>
      </c>
      <c r="C195" t="s">
        <v>155</v>
      </c>
      <c r="D195">
        <v>2021</v>
      </c>
      <c r="E195" t="s">
        <v>28</v>
      </c>
      <c r="F195" t="s">
        <v>23</v>
      </c>
      <c r="G195">
        <v>2018</v>
      </c>
      <c r="H195">
        <v>1177169</v>
      </c>
      <c r="I195">
        <v>100</v>
      </c>
      <c r="J195">
        <v>2026</v>
      </c>
      <c r="K195">
        <v>45</v>
      </c>
      <c r="L195">
        <v>647442.94999999995</v>
      </c>
      <c r="M195">
        <v>2020</v>
      </c>
      <c r="N195">
        <v>1044590</v>
      </c>
      <c r="O195">
        <v>25.0278422214652</v>
      </c>
      <c r="P195" t="s">
        <v>24</v>
      </c>
      <c r="Q195">
        <v>3.0984103998268302</v>
      </c>
      <c r="R195">
        <v>1</v>
      </c>
      <c r="S195" t="s">
        <v>25</v>
      </c>
      <c r="T195">
        <v>-1.11368485725649E-2</v>
      </c>
      <c r="AW195">
        <v>1177169</v>
      </c>
      <c r="AX195">
        <v>1110879.5</v>
      </c>
      <c r="AY195">
        <v>1044590</v>
      </c>
      <c r="AZ195">
        <v>978398.82499999995</v>
      </c>
      <c r="BA195">
        <v>912207.65</v>
      </c>
      <c r="BB195">
        <v>846016.47499999998</v>
      </c>
      <c r="BC195">
        <v>779825.3</v>
      </c>
      <c r="BD195">
        <v>713634.125</v>
      </c>
      <c r="BE195">
        <v>647442.94999999995</v>
      </c>
      <c r="BF195">
        <v>640232.47590647498</v>
      </c>
      <c r="BG195">
        <v>633102.30377106601</v>
      </c>
      <c r="BH195">
        <v>626051.53928302601</v>
      </c>
      <c r="BI195">
        <v>619079.29809140996</v>
      </c>
      <c r="BJ195">
        <v>612184.705694156</v>
      </c>
      <c r="BK195">
        <v>605366.89732840005</v>
      </c>
      <c r="BL195">
        <v>598625.01786201005</v>
      </c>
      <c r="BM195">
        <v>591958.22168633202</v>
      </c>
      <c r="BN195">
        <v>585365.67261012597</v>
      </c>
      <c r="BO195">
        <v>578846.54375468998</v>
      </c>
      <c r="BP195">
        <v>572400.01745014102</v>
      </c>
      <c r="BQ195">
        <v>566025.28513286496</v>
      </c>
      <c r="BR195">
        <v>559721.54724409804</v>
      </c>
      <c r="BS195">
        <v>553488.01312963804</v>
      </c>
      <c r="BT195">
        <v>547323.90094068402</v>
      </c>
      <c r="BU195">
        <v>541228.43753576197</v>
      </c>
      <c r="BV195">
        <v>535200.85838375997</v>
      </c>
      <c r="BW195">
        <v>529240.40746803302</v>
      </c>
      <c r="BX195">
        <v>523346.33719157899</v>
      </c>
      <c r="BY195">
        <v>517517.90828327002</v>
      </c>
      <c r="BZ195">
        <v>511754.38970512903</v>
      </c>
      <c r="CA195">
        <v>506055.058560637</v>
      </c>
      <c r="CB195">
        <v>500419.20000406698</v>
      </c>
      <c r="CC195">
        <v>494846.10715081799</v>
      </c>
      <c r="CD195" s="8" t="b">
        <f>IF(ISNUMBER(VLOOKUP(A195,profiles_2018!A:A,1,FALSE)),TRUE,FALSE)</f>
        <v>0</v>
      </c>
      <c r="CE195" t="str">
        <f>INDEX('C5 - Emissions methodology 2021'!$A$2:$I$5911,MATCH($A195,'C5 - Emissions methodology 2021'!$A$2:$A$5911,0),MATCH(CE$1,'C5 - Emissions methodology 2021'!$A$1:$I$1,0))</f>
        <v>Power generation</v>
      </c>
    </row>
    <row r="196" spans="1:83" x14ac:dyDescent="0.25">
      <c r="A196">
        <v>36028</v>
      </c>
      <c r="B196" t="s">
        <v>838</v>
      </c>
      <c r="C196" t="s">
        <v>21</v>
      </c>
      <c r="D196">
        <v>2018</v>
      </c>
      <c r="E196" t="s">
        <v>690</v>
      </c>
      <c r="F196" t="s">
        <v>23</v>
      </c>
      <c r="G196">
        <v>2018</v>
      </c>
      <c r="H196">
        <v>31475.200000000001</v>
      </c>
      <c r="I196">
        <v>92</v>
      </c>
      <c r="J196">
        <v>2023</v>
      </c>
      <c r="K196">
        <v>10</v>
      </c>
      <c r="L196">
        <v>28327.68</v>
      </c>
      <c r="M196">
        <v>2020</v>
      </c>
      <c r="N196">
        <v>27553</v>
      </c>
      <c r="O196">
        <v>126.135173347848</v>
      </c>
      <c r="P196" t="s">
        <v>691</v>
      </c>
      <c r="Q196">
        <v>2.6668326469616801</v>
      </c>
      <c r="R196">
        <v>1</v>
      </c>
      <c r="S196" t="s">
        <v>25</v>
      </c>
      <c r="T196">
        <v>-1.11368485725649E-2</v>
      </c>
      <c r="AW196">
        <v>31475.200000000001</v>
      </c>
      <c r="AX196">
        <v>29514.1</v>
      </c>
      <c r="AY196">
        <v>27553</v>
      </c>
      <c r="AZ196">
        <v>27811.2266666666</v>
      </c>
      <c r="BA196">
        <v>28069.453333333298</v>
      </c>
      <c r="BB196">
        <v>28327.68</v>
      </c>
      <c r="BC196">
        <v>28012.198917427901</v>
      </c>
      <c r="BD196">
        <v>27700.2312998999</v>
      </c>
      <c r="BE196">
        <v>27391.7380184879</v>
      </c>
      <c r="BF196">
        <v>27086.6803800366</v>
      </c>
      <c r="BG196">
        <v>26785.0201223107</v>
      </c>
      <c r="BH196">
        <v>26486.719409195401</v>
      </c>
      <c r="BI196">
        <v>26191.740825951201</v>
      </c>
      <c r="BJ196">
        <v>25900.047374520698</v>
      </c>
      <c r="BK196">
        <v>25611.602468888399</v>
      </c>
      <c r="BL196">
        <v>25326.369930491699</v>
      </c>
      <c r="BM196">
        <v>25044.313983683001</v>
      </c>
      <c r="BN196">
        <v>24765.399251243001</v>
      </c>
      <c r="BO196">
        <v>24489.590749942799</v>
      </c>
      <c r="BP196">
        <v>24216.853886156601</v>
      </c>
      <c r="BQ196">
        <v>23947.1544515225</v>
      </c>
      <c r="BR196">
        <v>23680.458618652101</v>
      </c>
      <c r="BS196">
        <v>23416.7329368873</v>
      </c>
      <c r="BT196">
        <v>23155.944328105001</v>
      </c>
      <c r="BU196">
        <v>22898.060082568099</v>
      </c>
      <c r="BV196">
        <v>22643.0478548231</v>
      </c>
      <c r="BW196">
        <v>22390.875659642599</v>
      </c>
      <c r="BX196">
        <v>22141.511868014</v>
      </c>
      <c r="BY196">
        <v>21894.925203172301</v>
      </c>
      <c r="BZ196">
        <v>21651.084736676901</v>
      </c>
      <c r="CA196">
        <v>21409.9598845328</v>
      </c>
      <c r="CB196">
        <v>21171.520403353999</v>
      </c>
      <c r="CC196">
        <v>20935.736386570901</v>
      </c>
      <c r="CD196" s="8" t="b">
        <f>IF(ISNUMBER(VLOOKUP(A196,profiles_2018!A:A,1,FALSE)),TRUE,FALSE)</f>
        <v>0</v>
      </c>
      <c r="CE196" t="str">
        <f>INDEX('C5 - Emissions methodology 2021'!$A$2:$I$5911,MATCH($A196,'C5 - Emissions methodology 2021'!$A$2:$A$5911,0),MATCH(CE$1,'C5 - Emissions methodology 2021'!$A$1:$I$1,0))</f>
        <v>Biotech, health care &amp; pharma</v>
      </c>
    </row>
    <row r="197" spans="1:83" x14ac:dyDescent="0.25">
      <c r="A197">
        <v>841570</v>
      </c>
      <c r="B197" t="s">
        <v>839</v>
      </c>
      <c r="C197" t="s">
        <v>165</v>
      </c>
      <c r="D197">
        <v>2020</v>
      </c>
      <c r="E197" t="s">
        <v>28</v>
      </c>
      <c r="F197" t="s">
        <v>23</v>
      </c>
      <c r="G197">
        <v>2018</v>
      </c>
      <c r="H197">
        <v>107290</v>
      </c>
      <c r="I197">
        <v>100</v>
      </c>
      <c r="J197">
        <v>2030</v>
      </c>
      <c r="K197">
        <v>91</v>
      </c>
      <c r="L197">
        <v>9656.0999999999894</v>
      </c>
      <c r="M197">
        <v>2020</v>
      </c>
      <c r="N197">
        <v>73467</v>
      </c>
      <c r="O197">
        <v>34.642680462421403</v>
      </c>
      <c r="P197" t="s">
        <v>45</v>
      </c>
      <c r="Q197">
        <v>3.5602546314390202</v>
      </c>
      <c r="R197">
        <v>1</v>
      </c>
      <c r="S197" t="s">
        <v>25</v>
      </c>
      <c r="T197">
        <v>-1.11368485725649E-2</v>
      </c>
      <c r="AW197">
        <v>107290</v>
      </c>
      <c r="AX197">
        <v>90378.5</v>
      </c>
      <c r="AY197">
        <v>73467</v>
      </c>
      <c r="AZ197">
        <v>67085.91</v>
      </c>
      <c r="BA197">
        <v>60704.82</v>
      </c>
      <c r="BB197">
        <v>54323.73</v>
      </c>
      <c r="BC197">
        <v>47942.64</v>
      </c>
      <c r="BD197">
        <v>41561.550000000003</v>
      </c>
      <c r="BE197">
        <v>35180.46</v>
      </c>
      <c r="BF197">
        <v>28799.37</v>
      </c>
      <c r="BG197">
        <v>22418.28</v>
      </c>
      <c r="BH197">
        <v>16037.1899999999</v>
      </c>
      <c r="BI197">
        <v>9656.0999999999894</v>
      </c>
      <c r="BJ197">
        <v>9548.5614764984493</v>
      </c>
      <c r="BK197">
        <v>9442.2205932488596</v>
      </c>
      <c r="BL197">
        <v>9337.0640123130906</v>
      </c>
      <c r="BM197">
        <v>9233.0785442956203</v>
      </c>
      <c r="BN197">
        <v>9130.2511466891992</v>
      </c>
      <c r="BO197">
        <v>9028.5689222390301</v>
      </c>
      <c r="BP197">
        <v>8928.0191173250896</v>
      </c>
      <c r="BQ197">
        <v>8828.5891203624797</v>
      </c>
      <c r="BR197">
        <v>8730.2664602196091</v>
      </c>
      <c r="BS197">
        <v>8633.0388046539993</v>
      </c>
      <c r="BT197">
        <v>8536.8939587654895</v>
      </c>
      <c r="BU197">
        <v>8441.8198634666696</v>
      </c>
      <c r="BV197">
        <v>8347.8045939703698</v>
      </c>
      <c r="BW197">
        <v>8254.8363582939601</v>
      </c>
      <c r="BX197">
        <v>8162.9034957803397</v>
      </c>
      <c r="BY197">
        <v>8071.9944756353698</v>
      </c>
      <c r="BZ197">
        <v>7982.0978954816401</v>
      </c>
      <c r="CA197">
        <v>7893.2024799282699</v>
      </c>
      <c r="CB197">
        <v>7805.2970791567204</v>
      </c>
      <c r="CC197">
        <v>7718.3706675222702</v>
      </c>
      <c r="CD197" s="8" t="b">
        <f>IF(ISNUMBER(VLOOKUP(A197,profiles_2018!A:A,1,FALSE)),TRUE,FALSE)</f>
        <v>0</v>
      </c>
      <c r="CE197">
        <f>INDEX('C5 - Emissions methodology 2021'!$A$2:$I$5911,MATCH($A197,'C5 - Emissions methodology 2021'!$A$2:$A$5911,0),MATCH(CE$1,'C5 - Emissions methodology 2021'!$A$1:$I$1,0))</f>
        <v>0</v>
      </c>
    </row>
    <row r="198" spans="1:83" x14ac:dyDescent="0.25">
      <c r="A198">
        <v>837728</v>
      </c>
      <c r="B198" t="s">
        <v>840</v>
      </c>
      <c r="C198" t="s">
        <v>78</v>
      </c>
      <c r="D198">
        <v>2020</v>
      </c>
      <c r="E198" t="s">
        <v>44</v>
      </c>
      <c r="F198" t="s">
        <v>33</v>
      </c>
      <c r="G198">
        <v>2019</v>
      </c>
      <c r="H198">
        <v>52.8</v>
      </c>
      <c r="I198">
        <v>100</v>
      </c>
      <c r="J198">
        <v>2030</v>
      </c>
      <c r="K198">
        <v>1</v>
      </c>
      <c r="L198">
        <v>52.271999999999998</v>
      </c>
      <c r="M198">
        <v>2020</v>
      </c>
      <c r="N198">
        <v>53.36</v>
      </c>
      <c r="O198">
        <v>-106.06060606060601</v>
      </c>
      <c r="P198" t="s">
        <v>24</v>
      </c>
      <c r="Q198">
        <v>2.3302439077190198</v>
      </c>
      <c r="R198">
        <v>1</v>
      </c>
      <c r="S198" t="s">
        <v>25</v>
      </c>
      <c r="T198">
        <v>-1.11368485725649E-2</v>
      </c>
      <c r="AX198">
        <v>52.8</v>
      </c>
      <c r="AY198">
        <v>53.36</v>
      </c>
      <c r="AZ198">
        <v>53.251199999999997</v>
      </c>
      <c r="BA198">
        <v>53.142400000000002</v>
      </c>
      <c r="BB198">
        <v>53.0336</v>
      </c>
      <c r="BC198">
        <v>52.924799999999998</v>
      </c>
      <c r="BD198">
        <v>52.816000000000003</v>
      </c>
      <c r="BE198">
        <v>52.7072</v>
      </c>
      <c r="BF198">
        <v>52.598399999999998</v>
      </c>
      <c r="BG198">
        <v>52.489600000000003</v>
      </c>
      <c r="BH198">
        <v>52.380800000000001</v>
      </c>
      <c r="BI198">
        <v>52.271999999999998</v>
      </c>
      <c r="BJ198">
        <v>51.689854651414798</v>
      </c>
      <c r="BK198">
        <v>51.114192567424098</v>
      </c>
      <c r="BL198">
        <v>50.544941544891799</v>
      </c>
      <c r="BM198">
        <v>49.982030184797203</v>
      </c>
      <c r="BN198">
        <v>49.425387883279797</v>
      </c>
      <c r="BO198">
        <v>48.874944822783398</v>
      </c>
      <c r="BP198">
        <v>48.330631963299602</v>
      </c>
      <c r="BQ198">
        <v>47.792381033707898</v>
      </c>
      <c r="BR198">
        <v>47.2601245232132</v>
      </c>
      <c r="BS198">
        <v>46.733795672877598</v>
      </c>
      <c r="BT198">
        <v>46.213328467247599</v>
      </c>
      <c r="BU198">
        <v>45.698657626073697</v>
      </c>
      <c r="BV198">
        <v>45.189718596122603</v>
      </c>
      <c r="BW198">
        <v>44.686447543080803</v>
      </c>
      <c r="BX198">
        <v>44.188781343547603</v>
      </c>
      <c r="BY198">
        <v>43.696657577118302</v>
      </c>
      <c r="BZ198">
        <v>43.210014518554701</v>
      </c>
      <c r="CA198">
        <v>42.728791130043298</v>
      </c>
      <c r="CB198">
        <v>42.252927053539203</v>
      </c>
      <c r="CC198">
        <v>41.782362603196297</v>
      </c>
      <c r="CD198" s="8" t="b">
        <f>IF(ISNUMBER(VLOOKUP(A198,profiles_2018!A:A,1,FALSE)),TRUE,FALSE)</f>
        <v>0</v>
      </c>
      <c r="CE198" t="str">
        <f>INDEX('C5 - Emissions methodology 2021'!$A$2:$I$5911,MATCH($A198,'C5 - Emissions methodology 2021'!$A$2:$A$5911,0),MATCH(CE$1,'C5 - Emissions methodology 2021'!$A$1:$I$1,0))</f>
        <v>Manufacturing</v>
      </c>
    </row>
    <row r="199" spans="1:83" x14ac:dyDescent="0.25">
      <c r="A199">
        <v>3889</v>
      </c>
      <c r="B199" t="s">
        <v>841</v>
      </c>
      <c r="C199" t="s">
        <v>59</v>
      </c>
      <c r="D199">
        <v>2017</v>
      </c>
      <c r="E199" t="s">
        <v>53</v>
      </c>
      <c r="F199" t="s">
        <v>54</v>
      </c>
      <c r="G199">
        <v>2013</v>
      </c>
      <c r="H199">
        <v>7460000</v>
      </c>
      <c r="I199">
        <v>100</v>
      </c>
      <c r="J199">
        <v>2023</v>
      </c>
      <c r="K199">
        <v>16</v>
      </c>
      <c r="L199">
        <v>6266400</v>
      </c>
      <c r="M199">
        <v>2020</v>
      </c>
      <c r="N199">
        <v>6538000</v>
      </c>
      <c r="O199">
        <v>77.245308310992002</v>
      </c>
      <c r="P199" t="s">
        <v>24</v>
      </c>
      <c r="Q199">
        <v>3.1475752682926799</v>
      </c>
      <c r="R199">
        <v>1</v>
      </c>
      <c r="S199" t="s">
        <v>25</v>
      </c>
      <c r="T199">
        <v>-1.11368485725649E-2</v>
      </c>
      <c r="AR199">
        <v>7460000</v>
      </c>
      <c r="AS199">
        <v>7328285.7142857099</v>
      </c>
      <c r="AT199">
        <v>7196571.4285714198</v>
      </c>
      <c r="AU199">
        <v>7064857.1428571399</v>
      </c>
      <c r="AV199">
        <v>6933142.8571428498</v>
      </c>
      <c r="AW199">
        <v>6801428.57142857</v>
      </c>
      <c r="AX199">
        <v>6669714.2857142799</v>
      </c>
      <c r="AY199">
        <v>6538000</v>
      </c>
      <c r="AZ199">
        <v>6447466.6666666605</v>
      </c>
      <c r="BA199">
        <v>6356933.3333333302</v>
      </c>
      <c r="BB199">
        <v>6266400</v>
      </c>
      <c r="BC199">
        <v>6196612.0521048699</v>
      </c>
      <c r="BD199">
        <v>6127601.3220176501</v>
      </c>
      <c r="BE199">
        <v>6059359.1539812898</v>
      </c>
      <c r="BF199">
        <v>5991876.9886366203</v>
      </c>
      <c r="BG199">
        <v>5925146.3619487397</v>
      </c>
      <c r="BH199">
        <v>5859158.9041454298</v>
      </c>
      <c r="BI199">
        <v>5793906.3386673601</v>
      </c>
      <c r="BJ199">
        <v>5729380.4811300002</v>
      </c>
      <c r="BK199">
        <v>5665573.2382970499</v>
      </c>
      <c r="BL199">
        <v>5602476.6070653601</v>
      </c>
      <c r="BM199">
        <v>5540082.6734611299</v>
      </c>
      <c r="BN199">
        <v>5478383.6116473097</v>
      </c>
      <c r="BO199">
        <v>5417371.6829419704</v>
      </c>
      <c r="BP199">
        <v>5357039.2348477403</v>
      </c>
      <c r="BQ199">
        <v>5297378.7000919497</v>
      </c>
      <c r="BR199">
        <v>5238382.5956774997</v>
      </c>
      <c r="BS199">
        <v>5180043.5219442798</v>
      </c>
      <c r="BT199">
        <v>5122354.1616410902</v>
      </c>
      <c r="BU199">
        <v>5065307.27900784</v>
      </c>
      <c r="BV199">
        <v>5008895.71886802</v>
      </c>
      <c r="BW199">
        <v>4953112.4057312198</v>
      </c>
      <c r="BX199">
        <v>4897950.3429057002</v>
      </c>
      <c r="BY199">
        <v>4843402.6116208201</v>
      </c>
      <c r="BZ199">
        <v>4789462.3701592302</v>
      </c>
      <c r="CA199">
        <v>4736122.8529987698</v>
      </c>
      <c r="CB199">
        <v>4683377.3699638601</v>
      </c>
      <c r="CC199">
        <v>4631219.3053863896</v>
      </c>
      <c r="CD199" s="8" t="b">
        <f>IF(ISNUMBER(VLOOKUP(A199,profiles_2018!A:A,1,FALSE)),TRUE,FALSE)</f>
        <v>0</v>
      </c>
      <c r="CE199" t="str">
        <f>INDEX('C5 - Emissions methodology 2021'!$A$2:$I$5911,MATCH($A199,'C5 - Emissions methodology 2021'!$A$2:$A$5911,0),MATCH(CE$1,'C5 - Emissions methodology 2021'!$A$1:$I$1,0))</f>
        <v>Fossil Fuels</v>
      </c>
    </row>
    <row r="200" spans="1:83" x14ac:dyDescent="0.25">
      <c r="A200">
        <v>3946</v>
      </c>
      <c r="B200" t="s">
        <v>842</v>
      </c>
      <c r="C200" t="s">
        <v>92</v>
      </c>
      <c r="D200">
        <v>2018</v>
      </c>
      <c r="E200" t="s">
        <v>690</v>
      </c>
      <c r="F200" t="s">
        <v>23</v>
      </c>
      <c r="G200">
        <v>2018</v>
      </c>
      <c r="H200">
        <v>7802.72</v>
      </c>
      <c r="I200">
        <v>100</v>
      </c>
      <c r="J200">
        <v>2024</v>
      </c>
      <c r="K200">
        <v>70</v>
      </c>
      <c r="L200">
        <v>2340.8159999999998</v>
      </c>
      <c r="M200">
        <v>2020</v>
      </c>
      <c r="N200">
        <v>3463.44</v>
      </c>
      <c r="O200">
        <v>79.4462883272939</v>
      </c>
      <c r="P200" t="s">
        <v>706</v>
      </c>
      <c r="Q200">
        <v>3.3473178534427301</v>
      </c>
      <c r="R200">
        <v>1</v>
      </c>
      <c r="S200" t="s">
        <v>25</v>
      </c>
      <c r="T200">
        <v>-1.11368485725649E-2</v>
      </c>
      <c r="AW200">
        <v>7802.72</v>
      </c>
      <c r="AX200">
        <v>5633.08</v>
      </c>
      <c r="AY200">
        <v>3463.44</v>
      </c>
      <c r="AZ200">
        <v>3182.7840000000001</v>
      </c>
      <c r="BA200">
        <v>2902.1280000000002</v>
      </c>
      <c r="BB200">
        <v>2621.4720000000002</v>
      </c>
      <c r="BC200">
        <v>2340.8159999999998</v>
      </c>
      <c r="BD200">
        <v>2314.74668667176</v>
      </c>
      <c r="BE200">
        <v>2288.9677033384501</v>
      </c>
      <c r="BF200">
        <v>2263.4758166388801</v>
      </c>
      <c r="BG200">
        <v>2238.26782922131</v>
      </c>
      <c r="BH200">
        <v>2213.3405793424299</v>
      </c>
      <c r="BI200">
        <v>2188.6909404707799</v>
      </c>
      <c r="BJ200">
        <v>2164.3158208946102</v>
      </c>
      <c r="BK200">
        <v>2140.2121633340998</v>
      </c>
      <c r="BL200">
        <v>2116.3769445578801</v>
      </c>
      <c r="BM200">
        <v>2092.8071750038798</v>
      </c>
      <c r="BN200">
        <v>2069.49989840428</v>
      </c>
      <c r="BO200">
        <v>2046.4521914148099</v>
      </c>
      <c r="BP200">
        <v>2023.6611632480301</v>
      </c>
      <c r="BQ200">
        <v>2001.12395531076</v>
      </c>
      <c r="BR200">
        <v>1978.8377408455301</v>
      </c>
      <c r="BS200">
        <v>1956.79972457606</v>
      </c>
      <c r="BT200">
        <v>1935.0071423566201</v>
      </c>
      <c r="BU200">
        <v>1913.45726082536</v>
      </c>
      <c r="BV200">
        <v>1892.14737706147</v>
      </c>
      <c r="BW200">
        <v>1871.07481824616</v>
      </c>
      <c r="BX200">
        <v>1850.23694132742</v>
      </c>
      <c r="BY200">
        <v>1829.63113268849</v>
      </c>
      <c r="BZ200">
        <v>1809.25480782008</v>
      </c>
      <c r="CA200">
        <v>1789.1054109962099</v>
      </c>
      <c r="CB200">
        <v>1769.1804149535899</v>
      </c>
      <c r="CC200">
        <v>1749.4773205746999</v>
      </c>
      <c r="CD200" s="8" t="b">
        <f>IF(ISNUMBER(VLOOKUP(A200,profiles_2018!A:A,1,FALSE)),TRUE,FALSE)</f>
        <v>0</v>
      </c>
      <c r="CE200" t="str">
        <f>INDEX('C5 - Emissions methodology 2021'!$A$2:$I$5911,MATCH($A200,'C5 - Emissions methodology 2021'!$A$2:$A$5911,0),MATCH(CE$1,'C5 - Emissions methodology 2021'!$A$1:$I$1,0))</f>
        <v>Manufacturing</v>
      </c>
    </row>
    <row r="201" spans="1:83" x14ac:dyDescent="0.25">
      <c r="A201">
        <v>4089</v>
      </c>
      <c r="B201" t="s">
        <v>843</v>
      </c>
      <c r="C201" t="s">
        <v>27</v>
      </c>
      <c r="D201">
        <v>2020</v>
      </c>
      <c r="E201" t="s">
        <v>690</v>
      </c>
      <c r="F201" t="s">
        <v>23</v>
      </c>
      <c r="G201">
        <v>2019</v>
      </c>
      <c r="H201">
        <v>1532817</v>
      </c>
      <c r="I201">
        <v>100</v>
      </c>
      <c r="J201">
        <v>2030</v>
      </c>
      <c r="K201">
        <v>50</v>
      </c>
      <c r="L201">
        <v>766408.5</v>
      </c>
      <c r="M201">
        <v>2020</v>
      </c>
      <c r="N201">
        <v>1343476</v>
      </c>
      <c r="O201">
        <v>27.229102674813898</v>
      </c>
      <c r="P201" t="s">
        <v>24</v>
      </c>
      <c r="Q201">
        <v>3.15039942353902</v>
      </c>
      <c r="R201">
        <v>1</v>
      </c>
      <c r="S201" t="s">
        <v>25</v>
      </c>
      <c r="T201">
        <v>-1.11368485725649E-2</v>
      </c>
      <c r="AX201">
        <v>1532817</v>
      </c>
      <c r="AY201">
        <v>1343476</v>
      </c>
      <c r="AZ201">
        <v>1285769.25</v>
      </c>
      <c r="BA201">
        <v>1228062.5</v>
      </c>
      <c r="BB201">
        <v>1170355.75</v>
      </c>
      <c r="BC201">
        <v>1112649</v>
      </c>
      <c r="BD201">
        <v>1054942.25</v>
      </c>
      <c r="BE201">
        <v>997235.5</v>
      </c>
      <c r="BF201">
        <v>939528.75</v>
      </c>
      <c r="BG201">
        <v>881822</v>
      </c>
      <c r="BH201">
        <v>824115.25</v>
      </c>
      <c r="BI201">
        <v>766408.5</v>
      </c>
      <c r="BJ201">
        <v>757873.12459077302</v>
      </c>
      <c r="BK201">
        <v>749432.80636498902</v>
      </c>
      <c r="BL201">
        <v>741086.48668519</v>
      </c>
      <c r="BM201">
        <v>732833.118703802</v>
      </c>
      <c r="BN201">
        <v>724671.66723183799</v>
      </c>
      <c r="BO201">
        <v>716601.108609049</v>
      </c>
      <c r="BP201">
        <v>708620.43057553796</v>
      </c>
      <c r="BQ201">
        <v>700728.63214479201</v>
      </c>
      <c r="BR201">
        <v>692924.72347813495</v>
      </c>
      <c r="BS201">
        <v>685207.72576057306</v>
      </c>
      <c r="BT201">
        <v>677576.67107802595</v>
      </c>
      <c r="BU201">
        <v>670030.602295927</v>
      </c>
      <c r="BV201">
        <v>662568.57293917297</v>
      </c>
      <c r="BW201">
        <v>655189.64707340905</v>
      </c>
      <c r="BX201">
        <v>647892.89918764005</v>
      </c>
      <c r="BY201">
        <v>640677.41407814703</v>
      </c>
      <c r="BZ201">
        <v>633542.286733696</v>
      </c>
      <c r="CA201">
        <v>626486.62222202704</v>
      </c>
      <c r="CB201">
        <v>619509.53557760199</v>
      </c>
      <c r="CC201">
        <v>612610.15169061499</v>
      </c>
      <c r="CD201" s="8" t="b">
        <f>IF(ISNUMBER(VLOOKUP(A201,profiles_2018!A:A,1,FALSE)),TRUE,FALSE)</f>
        <v>0</v>
      </c>
      <c r="CE201" t="str">
        <f>INDEX('C5 - Emissions methodology 2021'!$A$2:$I$5911,MATCH($A201,'C5 - Emissions methodology 2021'!$A$2:$A$5911,0),MATCH(CE$1,'C5 - Emissions methodology 2021'!$A$1:$I$1,0))</f>
        <v>Manufacturing</v>
      </c>
    </row>
    <row r="202" spans="1:83" x14ac:dyDescent="0.25">
      <c r="A202">
        <v>4122</v>
      </c>
      <c r="B202" t="s">
        <v>844</v>
      </c>
      <c r="C202" t="s">
        <v>78</v>
      </c>
      <c r="D202">
        <v>2020</v>
      </c>
      <c r="E202" t="s">
        <v>28</v>
      </c>
      <c r="F202" t="s">
        <v>23</v>
      </c>
      <c r="G202">
        <v>2018</v>
      </c>
      <c r="H202">
        <v>15177</v>
      </c>
      <c r="I202">
        <v>100</v>
      </c>
      <c r="J202">
        <v>2025</v>
      </c>
      <c r="K202">
        <v>15.4</v>
      </c>
      <c r="L202">
        <v>12839.742</v>
      </c>
      <c r="M202">
        <v>2020</v>
      </c>
      <c r="N202">
        <v>9942</v>
      </c>
      <c r="O202">
        <v>223.980407811204</v>
      </c>
      <c r="P202" t="s">
        <v>24</v>
      </c>
      <c r="Q202">
        <v>2.80180639574878</v>
      </c>
      <c r="R202">
        <v>1</v>
      </c>
      <c r="S202" t="s">
        <v>25</v>
      </c>
      <c r="T202">
        <v>-1.11368485725649E-2</v>
      </c>
      <c r="AW202">
        <v>15177</v>
      </c>
      <c r="AX202">
        <v>12559.5</v>
      </c>
      <c r="AY202">
        <v>9942</v>
      </c>
      <c r="AZ202">
        <v>10521.5484</v>
      </c>
      <c r="BA202">
        <v>11101.096799999999</v>
      </c>
      <c r="BB202">
        <v>11680.645200000001</v>
      </c>
      <c r="BC202">
        <v>12260.193600000001</v>
      </c>
      <c r="BD202">
        <v>12839.742</v>
      </c>
      <c r="BE202">
        <v>12696.7477376351</v>
      </c>
      <c r="BF202">
        <v>12555.345980717</v>
      </c>
      <c r="BG202">
        <v>12415.5189937536</v>
      </c>
      <c r="BH202">
        <v>12277.249238770401</v>
      </c>
      <c r="BI202">
        <v>12140.519373110599</v>
      </c>
      <c r="BJ202">
        <v>12005.312247260001</v>
      </c>
      <c r="BK202">
        <v>11871.6109026959</v>
      </c>
      <c r="BL202">
        <v>11739.3985697601</v>
      </c>
      <c r="BM202">
        <v>11608.6586655557</v>
      </c>
      <c r="BN202">
        <v>11479.3747918668</v>
      </c>
      <c r="BO202">
        <v>11351.530733102099</v>
      </c>
      <c r="BP202">
        <v>11225.110454260701</v>
      </c>
      <c r="BQ202">
        <v>11100.0980989213</v>
      </c>
      <c r="BR202">
        <v>10976.477987253</v>
      </c>
      <c r="BS202">
        <v>10854.234614048901</v>
      </c>
      <c r="BT202">
        <v>10733.352646781101</v>
      </c>
      <c r="BU202">
        <v>10613.816923678</v>
      </c>
      <c r="BV202">
        <v>10495.612451822</v>
      </c>
      <c r="BW202">
        <v>10378.724405269801</v>
      </c>
      <c r="BX202">
        <v>10263.1381231919</v>
      </c>
      <c r="BY202">
        <v>10148.839108034599</v>
      </c>
      <c r="BZ202">
        <v>10035.813023701099</v>
      </c>
      <c r="CA202">
        <v>9924.0456937536001</v>
      </c>
      <c r="CB202">
        <v>9813.5230996350492</v>
      </c>
      <c r="CC202">
        <v>9704.2313789110503</v>
      </c>
      <c r="CD202" s="8" t="b">
        <f>IF(ISNUMBER(VLOOKUP(A202,profiles_2018!A:A,1,FALSE)),TRUE,FALSE)</f>
        <v>0</v>
      </c>
      <c r="CE202" t="str">
        <f>INDEX('C5 - Emissions methodology 2021'!$A$2:$I$5911,MATCH($A202,'C5 - Emissions methodology 2021'!$A$2:$A$5911,0),MATCH(CE$1,'C5 - Emissions methodology 2021'!$A$1:$I$1,0))</f>
        <v>Infrastructure</v>
      </c>
    </row>
    <row r="203" spans="1:83" x14ac:dyDescent="0.25">
      <c r="A203">
        <v>862893</v>
      </c>
      <c r="B203" t="s">
        <v>845</v>
      </c>
      <c r="C203" t="s">
        <v>31</v>
      </c>
      <c r="D203">
        <v>2020</v>
      </c>
      <c r="E203" t="s">
        <v>690</v>
      </c>
      <c r="F203" t="s">
        <v>23</v>
      </c>
      <c r="G203">
        <v>2019</v>
      </c>
      <c r="H203">
        <v>6380</v>
      </c>
      <c r="I203">
        <v>100</v>
      </c>
      <c r="J203">
        <v>2030</v>
      </c>
      <c r="K203">
        <v>100</v>
      </c>
      <c r="L203">
        <v>0</v>
      </c>
      <c r="M203">
        <v>2020</v>
      </c>
      <c r="N203">
        <v>4888</v>
      </c>
      <c r="O203">
        <v>30.574348639700599</v>
      </c>
      <c r="P203" t="s">
        <v>691</v>
      </c>
      <c r="Q203">
        <v>3.6502445971390198</v>
      </c>
      <c r="R203">
        <v>1</v>
      </c>
      <c r="S203" t="s">
        <v>25</v>
      </c>
      <c r="T203">
        <v>-1.11368485725649E-2</v>
      </c>
      <c r="AX203">
        <v>6380</v>
      </c>
      <c r="AY203">
        <v>4888</v>
      </c>
      <c r="AZ203">
        <v>4399.2</v>
      </c>
      <c r="BA203">
        <v>3910.4</v>
      </c>
      <c r="BB203">
        <v>3421.6</v>
      </c>
      <c r="BC203">
        <v>2932.8</v>
      </c>
      <c r="BD203">
        <v>2444</v>
      </c>
      <c r="BE203">
        <v>1955.2</v>
      </c>
      <c r="BF203">
        <v>1466.4</v>
      </c>
      <c r="BG203">
        <v>977.6</v>
      </c>
      <c r="BH203">
        <v>488.8</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s="8" t="b">
        <f>IF(ISNUMBER(VLOOKUP(A203,profiles_2018!A:A,1,FALSE)),TRUE,FALSE)</f>
        <v>0</v>
      </c>
      <c r="CE203" t="str">
        <f>INDEX('C5 - Emissions methodology 2021'!$A$2:$I$5911,MATCH($A203,'C5 - Emissions methodology 2021'!$A$2:$A$5911,0),MATCH(CE$1,'C5 - Emissions methodology 2021'!$A$1:$I$1,0))</f>
        <v>Services</v>
      </c>
    </row>
    <row r="204" spans="1:83" x14ac:dyDescent="0.25">
      <c r="A204">
        <v>857183</v>
      </c>
      <c r="B204" t="s">
        <v>846</v>
      </c>
      <c r="C204" t="s">
        <v>52</v>
      </c>
      <c r="D204">
        <v>2017</v>
      </c>
      <c r="E204" t="s">
        <v>28</v>
      </c>
      <c r="F204" t="s">
        <v>23</v>
      </c>
      <c r="G204">
        <v>2018</v>
      </c>
      <c r="H204">
        <v>30</v>
      </c>
      <c r="I204">
        <v>100</v>
      </c>
      <c r="J204">
        <v>2021</v>
      </c>
      <c r="K204">
        <v>30</v>
      </c>
      <c r="L204">
        <v>21</v>
      </c>
      <c r="M204">
        <v>2020</v>
      </c>
      <c r="N204">
        <v>27</v>
      </c>
      <c r="O204">
        <v>33.3333333333333</v>
      </c>
      <c r="P204" t="s">
        <v>24</v>
      </c>
      <c r="Q204">
        <v>2.94585366153659</v>
      </c>
      <c r="R204">
        <v>1</v>
      </c>
      <c r="S204" t="s">
        <v>25</v>
      </c>
      <c r="T204">
        <v>-1.11368485725649E-2</v>
      </c>
      <c r="AW204">
        <v>30</v>
      </c>
      <c r="AX204">
        <v>28.5</v>
      </c>
      <c r="AY204">
        <v>27</v>
      </c>
      <c r="AZ204">
        <v>21</v>
      </c>
      <c r="BA204">
        <v>20.766126179976101</v>
      </c>
      <c r="BB204">
        <v>20.534856977270898</v>
      </c>
      <c r="BC204">
        <v>20.3061633846558</v>
      </c>
      <c r="BD204">
        <v>20.0800167179511</v>
      </c>
      <c r="BE204">
        <v>19.856388612428699</v>
      </c>
      <c r="BF204">
        <v>19.635251019254099</v>
      </c>
      <c r="BG204">
        <v>19.4165762019684</v>
      </c>
      <c r="BH204">
        <v>19.200336733009401</v>
      </c>
      <c r="BI204">
        <v>18.9865054902716</v>
      </c>
      <c r="BJ204">
        <v>18.7750556537042</v>
      </c>
      <c r="BK204">
        <v>18.5659607019475</v>
      </c>
      <c r="BL204">
        <v>18.359194409005699</v>
      </c>
      <c r="BM204">
        <v>18.154730840958301</v>
      </c>
      <c r="BN204">
        <v>17.952544352706902</v>
      </c>
      <c r="BO204">
        <v>17.752609584758499</v>
      </c>
      <c r="BP204">
        <v>17.554901460045201</v>
      </c>
      <c r="BQ204">
        <v>17.359395180778399</v>
      </c>
      <c r="BR204">
        <v>17.1660662253387</v>
      </c>
      <c r="BS204">
        <v>16.9748903452005</v>
      </c>
      <c r="BT204">
        <v>16.785843561890101</v>
      </c>
      <c r="BU204">
        <v>16.5989021639786</v>
      </c>
      <c r="BV204">
        <v>16.414042704107501</v>
      </c>
      <c r="BW204">
        <v>16.231241996048301</v>
      </c>
      <c r="BX204">
        <v>16.050477111793601</v>
      </c>
      <c r="BY204">
        <v>15.8717253786822</v>
      </c>
      <c r="BZ204">
        <v>15.6949643765545</v>
      </c>
      <c r="CA204">
        <v>15.520171934941001</v>
      </c>
      <c r="CB204">
        <v>15.347326130281401</v>
      </c>
      <c r="CC204">
        <v>15.176405283174599</v>
      </c>
      <c r="CD204" s="8" t="b">
        <f>IF(ISNUMBER(VLOOKUP(A204,profiles_2018!A:A,1,FALSE)),TRUE,FALSE)</f>
        <v>0</v>
      </c>
      <c r="CE204" t="str">
        <f>INDEX('C5 - Emissions methodology 2021'!$A$2:$I$5911,MATCH($A204,'C5 - Emissions methodology 2021'!$A$2:$A$5911,0),MATCH(CE$1,'C5 - Emissions methodology 2021'!$A$1:$I$1,0))</f>
        <v>Manufacturing</v>
      </c>
    </row>
    <row r="205" spans="1:83" x14ac:dyDescent="0.25">
      <c r="A205">
        <v>4136</v>
      </c>
      <c r="B205" t="s">
        <v>847</v>
      </c>
      <c r="C205" t="s">
        <v>27</v>
      </c>
      <c r="D205">
        <v>2019</v>
      </c>
      <c r="E205" t="s">
        <v>690</v>
      </c>
      <c r="F205" t="s">
        <v>23</v>
      </c>
      <c r="G205">
        <v>2018</v>
      </c>
      <c r="H205">
        <v>796255</v>
      </c>
      <c r="I205">
        <v>100</v>
      </c>
      <c r="J205">
        <v>2030</v>
      </c>
      <c r="K205">
        <v>50</v>
      </c>
      <c r="L205">
        <v>398127.5</v>
      </c>
      <c r="M205">
        <v>2020</v>
      </c>
      <c r="N205">
        <v>594529</v>
      </c>
      <c r="O205">
        <v>64.701732507094604</v>
      </c>
      <c r="P205" t="s">
        <v>24</v>
      </c>
      <c r="Q205">
        <v>3.1503317866390201</v>
      </c>
      <c r="R205">
        <v>1</v>
      </c>
      <c r="S205" t="s">
        <v>25</v>
      </c>
      <c r="T205">
        <v>-1.11368485725649E-2</v>
      </c>
      <c r="AW205">
        <v>796255</v>
      </c>
      <c r="AX205">
        <v>695392</v>
      </c>
      <c r="AY205">
        <v>594529</v>
      </c>
      <c r="AZ205">
        <v>574888.85</v>
      </c>
      <c r="BA205">
        <v>555248.69999999995</v>
      </c>
      <c r="BB205">
        <v>535608.55000000005</v>
      </c>
      <c r="BC205">
        <v>515968.4</v>
      </c>
      <c r="BD205">
        <v>496328.25</v>
      </c>
      <c r="BE205">
        <v>476688.1</v>
      </c>
      <c r="BF205">
        <v>457047.95</v>
      </c>
      <c r="BG205">
        <v>437407.8</v>
      </c>
      <c r="BH205">
        <v>417767.65</v>
      </c>
      <c r="BI205">
        <v>398127.5</v>
      </c>
      <c r="BJ205">
        <v>393693.61431992601</v>
      </c>
      <c r="BK205">
        <v>389309.10815325897</v>
      </c>
      <c r="BL205">
        <v>384973.43156783603</v>
      </c>
      <c r="BM205">
        <v>380686.04075600399</v>
      </c>
      <c r="BN205">
        <v>376446.39796641498</v>
      </c>
      <c r="BO205">
        <v>372253.97143657599</v>
      </c>
      <c r="BP205">
        <v>368108.23532615101</v>
      </c>
      <c r="BQ205">
        <v>364008.66965100903</v>
      </c>
      <c r="BR205">
        <v>359954.76021800499</v>
      </c>
      <c r="BS205">
        <v>355945.99856048299</v>
      </c>
      <c r="BT205">
        <v>351981.88187450502</v>
      </c>
      <c r="BU205">
        <v>348061.91295578203</v>
      </c>
      <c r="BV205">
        <v>344185.60013731598</v>
      </c>
      <c r="BW205">
        <v>340352.45722773002</v>
      </c>
      <c r="BX205">
        <v>336562.00345028401</v>
      </c>
      <c r="BY205">
        <v>332813.76338257903</v>
      </c>
      <c r="BZ205">
        <v>329107.26689692202</v>
      </c>
      <c r="CA205">
        <v>325442.04910136003</v>
      </c>
      <c r="CB205">
        <v>321817.650281373</v>
      </c>
      <c r="CC205">
        <v>318233.615842211</v>
      </c>
      <c r="CD205" s="8" t="b">
        <f>IF(ISNUMBER(VLOOKUP(A205,profiles_2018!A:A,1,FALSE)),TRUE,FALSE)</f>
        <v>0</v>
      </c>
      <c r="CE205" t="str">
        <f>INDEX('C5 - Emissions methodology 2021'!$A$2:$I$5911,MATCH($A205,'C5 - Emissions methodology 2021'!$A$2:$A$5911,0),MATCH(CE$1,'C5 - Emissions methodology 2021'!$A$1:$I$1,0))</f>
        <v>Manufacturing</v>
      </c>
    </row>
    <row r="206" spans="1:83" x14ac:dyDescent="0.25">
      <c r="A206">
        <v>51484</v>
      </c>
      <c r="B206" t="s">
        <v>848</v>
      </c>
      <c r="C206" t="s">
        <v>84</v>
      </c>
      <c r="D206">
        <v>2020</v>
      </c>
      <c r="E206" t="s">
        <v>49</v>
      </c>
      <c r="F206" t="s">
        <v>50</v>
      </c>
      <c r="G206">
        <v>2018</v>
      </c>
      <c r="H206">
        <v>96406</v>
      </c>
      <c r="I206">
        <v>80</v>
      </c>
      <c r="J206">
        <v>2025</v>
      </c>
      <c r="K206">
        <v>20</v>
      </c>
      <c r="L206">
        <v>77124.800000000003</v>
      </c>
      <c r="M206">
        <v>2020</v>
      </c>
      <c r="N206">
        <v>90708</v>
      </c>
      <c r="O206">
        <v>29.5521025662303</v>
      </c>
      <c r="P206" t="s">
        <v>691</v>
      </c>
      <c r="Q206">
        <v>2.3178145186487802</v>
      </c>
      <c r="R206">
        <v>1</v>
      </c>
      <c r="S206" t="s">
        <v>25</v>
      </c>
      <c r="T206">
        <v>-1.11368485725649E-2</v>
      </c>
      <c r="AW206">
        <v>96406</v>
      </c>
      <c r="AX206">
        <v>93557</v>
      </c>
      <c r="AY206">
        <v>90708</v>
      </c>
      <c r="AZ206">
        <v>87991.360000000001</v>
      </c>
      <c r="BA206">
        <v>85274.72</v>
      </c>
      <c r="BB206">
        <v>82558.080000000002</v>
      </c>
      <c r="BC206">
        <v>79841.440000000002</v>
      </c>
      <c r="BD206">
        <v>77124.800000000003</v>
      </c>
      <c r="BE206">
        <v>76265.872781210594</v>
      </c>
      <c r="BF206">
        <v>75416.511304791798</v>
      </c>
      <c r="BG206">
        <v>74576.609038519193</v>
      </c>
      <c r="BH206">
        <v>73746.060636601804</v>
      </c>
      <c r="BI206">
        <v>72924.761926468796</v>
      </c>
      <c r="BJ206">
        <v>72112.609895703397</v>
      </c>
      <c r="BK206">
        <v>71309.502679122495</v>
      </c>
      <c r="BL206">
        <v>70515.339546000207</v>
      </c>
      <c r="BM206">
        <v>69730.020887433406</v>
      </c>
      <c r="BN206">
        <v>68953.448203848195</v>
      </c>
      <c r="BO206">
        <v>68185.524092645806</v>
      </c>
      <c r="BP206">
        <v>67426.152235985006</v>
      </c>
      <c r="BQ206">
        <v>66675.237388702095</v>
      </c>
      <c r="BR206">
        <v>65932.685366364298</v>
      </c>
      <c r="BS206">
        <v>65198.403033456503</v>
      </c>
      <c r="BT206">
        <v>64472.298291699903</v>
      </c>
      <c r="BU206">
        <v>63754.280068499997</v>
      </c>
      <c r="BV206">
        <v>63044.258305524199</v>
      </c>
      <c r="BW206">
        <v>62342.143947405901</v>
      </c>
      <c r="BX206">
        <v>61647.848930574597</v>
      </c>
      <c r="BY206">
        <v>60961.286172210399</v>
      </c>
      <c r="BZ206">
        <v>60282.369559321698</v>
      </c>
      <c r="CA206">
        <v>59611.013937944197</v>
      </c>
      <c r="CB206">
        <v>58947.135102460197</v>
      </c>
      <c r="CC206">
        <v>58290.649785037604</v>
      </c>
      <c r="CD206" s="8" t="b">
        <f>IF(ISNUMBER(VLOOKUP(A206,profiles_2018!A:A,1,FALSE)),TRUE,FALSE)</f>
        <v>0</v>
      </c>
      <c r="CE206" t="str">
        <f>INDEX('C5 - Emissions methodology 2021'!$A$2:$I$5911,MATCH($A206,'C5 - Emissions methodology 2021'!$A$2:$A$5911,0),MATCH(CE$1,'C5 - Emissions methodology 2021'!$A$1:$I$1,0))</f>
        <v>Manufacturing</v>
      </c>
    </row>
    <row r="207" spans="1:83" x14ac:dyDescent="0.25">
      <c r="A207">
        <v>56376</v>
      </c>
      <c r="B207" t="s">
        <v>849</v>
      </c>
      <c r="C207" t="s">
        <v>21</v>
      </c>
      <c r="D207">
        <v>2021</v>
      </c>
      <c r="E207" t="s">
        <v>690</v>
      </c>
      <c r="F207" t="s">
        <v>23</v>
      </c>
      <c r="G207">
        <v>2020</v>
      </c>
      <c r="H207">
        <v>36863</v>
      </c>
      <c r="I207">
        <v>100</v>
      </c>
      <c r="J207">
        <v>2030</v>
      </c>
      <c r="K207">
        <v>50</v>
      </c>
      <c r="L207">
        <v>18431.5</v>
      </c>
      <c r="M207">
        <v>2020</v>
      </c>
      <c r="N207">
        <v>35321</v>
      </c>
      <c r="O207">
        <v>8.3661123619889892</v>
      </c>
      <c r="P207" t="s">
        <v>45</v>
      </c>
      <c r="Q207">
        <v>3.15024758873902</v>
      </c>
      <c r="R207">
        <v>1</v>
      </c>
      <c r="S207" t="s">
        <v>25</v>
      </c>
      <c r="T207">
        <v>-1.11368485725649E-2</v>
      </c>
      <c r="AY207">
        <v>35321</v>
      </c>
      <c r="AZ207">
        <v>33632.050000000003</v>
      </c>
      <c r="BA207">
        <v>31943.1</v>
      </c>
      <c r="BB207">
        <v>30254.15</v>
      </c>
      <c r="BC207">
        <v>28565.200000000001</v>
      </c>
      <c r="BD207">
        <v>26876.25</v>
      </c>
      <c r="BE207">
        <v>25187.3</v>
      </c>
      <c r="BF207">
        <v>23498.35</v>
      </c>
      <c r="BG207">
        <v>21809.4</v>
      </c>
      <c r="BH207">
        <v>20120.45</v>
      </c>
      <c r="BI207">
        <v>18431.5</v>
      </c>
      <c r="BJ207">
        <v>18226.2311755347</v>
      </c>
      <c r="BK207">
        <v>18023.2483988842</v>
      </c>
      <c r="BL207">
        <v>17822.526210680098</v>
      </c>
      <c r="BM207">
        <v>17624.039435091199</v>
      </c>
      <c r="BN207">
        <v>17427.7631766657</v>
      </c>
      <c r="BO207">
        <v>17233.6728172086</v>
      </c>
      <c r="BP207">
        <v>17041.7440126943</v>
      </c>
      <c r="BQ207">
        <v>16851.9526902125</v>
      </c>
      <c r="BR207">
        <v>16664.2750449495</v>
      </c>
      <c r="BS207">
        <v>16478.687537202401</v>
      </c>
      <c r="BT207">
        <v>16295.1668894259</v>
      </c>
      <c r="BU207">
        <v>16113.690083313701</v>
      </c>
      <c r="BV207">
        <v>15934.2343569106</v>
      </c>
      <c r="BW207">
        <v>15756.777201757899</v>
      </c>
      <c r="BX207">
        <v>15581.296360070301</v>
      </c>
      <c r="BY207">
        <v>15407.769821944001</v>
      </c>
      <c r="BZ207">
        <v>15236.175822596</v>
      </c>
      <c r="CA207">
        <v>15066.4928396348</v>
      </c>
      <c r="CB207">
        <v>14898.6995903602</v>
      </c>
      <c r="CC207">
        <v>14732.7750290942</v>
      </c>
      <c r="CD207" s="8" t="b">
        <f>IF(ISNUMBER(VLOOKUP(A207,profiles_2018!A:A,1,FALSE)),TRUE,FALSE)</f>
        <v>0</v>
      </c>
      <c r="CE207" t="str">
        <f>INDEX('C5 - Emissions methodology 2021'!$A$2:$I$5911,MATCH($A207,'C5 - Emissions methodology 2021'!$A$2:$A$5911,0),MATCH(CE$1,'C5 - Emissions methodology 2021'!$A$1:$I$1,0))</f>
        <v>Retail</v>
      </c>
    </row>
    <row r="208" spans="1:83" x14ac:dyDescent="0.25">
      <c r="A208">
        <v>842944</v>
      </c>
      <c r="B208" t="s">
        <v>850</v>
      </c>
      <c r="C208" t="s">
        <v>252</v>
      </c>
      <c r="D208">
        <v>2021</v>
      </c>
      <c r="E208" t="s">
        <v>28</v>
      </c>
      <c r="F208" t="s">
        <v>23</v>
      </c>
      <c r="G208">
        <v>2020</v>
      </c>
      <c r="H208">
        <v>1213.56</v>
      </c>
      <c r="I208">
        <v>100</v>
      </c>
      <c r="J208">
        <v>2025</v>
      </c>
      <c r="K208">
        <v>0</v>
      </c>
      <c r="L208">
        <v>1213.56</v>
      </c>
      <c r="M208">
        <v>2020</v>
      </c>
      <c r="N208">
        <v>1213.56</v>
      </c>
      <c r="O208">
        <v>0</v>
      </c>
      <c r="P208" t="s">
        <v>45</v>
      </c>
      <c r="Q208">
        <v>2.6478049994047801</v>
      </c>
      <c r="R208">
        <v>1</v>
      </c>
      <c r="S208" t="s">
        <v>25</v>
      </c>
      <c r="T208">
        <v>-1.11368485725649E-2</v>
      </c>
      <c r="AY208">
        <v>1213.56</v>
      </c>
      <c r="AZ208">
        <v>1213.56</v>
      </c>
      <c r="BA208">
        <v>1213.56</v>
      </c>
      <c r="BB208">
        <v>1213.56</v>
      </c>
      <c r="BC208">
        <v>1213.56</v>
      </c>
      <c r="BD208">
        <v>1213.56</v>
      </c>
      <c r="BE208">
        <v>1200.0447660462701</v>
      </c>
      <c r="BF208">
        <v>1186.6800492065199</v>
      </c>
      <c r="BG208">
        <v>1173.46417319442</v>
      </c>
      <c r="BH208">
        <v>1160.39548039222</v>
      </c>
      <c r="BI208">
        <v>1147.4723316428101</v>
      </c>
      <c r="BJ208">
        <v>1134.69310604409</v>
      </c>
      <c r="BK208">
        <v>1122.0562007457499</v>
      </c>
      <c r="BL208">
        <v>1109.56003074813</v>
      </c>
      <c r="BM208">
        <v>1097.20302870352</v>
      </c>
      <c r="BN208">
        <v>1084.98364471949</v>
      </c>
      <c r="BO208">
        <v>1072.90034616454</v>
      </c>
      <c r="BP208">
        <v>1060.9516174758501</v>
      </c>
      <c r="BQ208">
        <v>1049.13595996921</v>
      </c>
      <c r="BR208">
        <v>1037.4518916510001</v>
      </c>
      <c r="BS208">
        <v>1025.89794703236</v>
      </c>
      <c r="BT208">
        <v>1014.47267694535</v>
      </c>
      <c r="BU208">
        <v>1003.17464836121</v>
      </c>
      <c r="BV208">
        <v>992.00244421057801</v>
      </c>
      <c r="BW208">
        <v>980.95466320578998</v>
      </c>
      <c r="BX208">
        <v>970.02991966511604</v>
      </c>
      <c r="BY208">
        <v>959.22684333894802</v>
      </c>
      <c r="BZ208">
        <v>948.54407923794304</v>
      </c>
      <c r="CA208">
        <v>937.98028746306704</v>
      </c>
      <c r="CB208">
        <v>927.53414303754005</v>
      </c>
      <c r="CC208">
        <v>917.20433574064702</v>
      </c>
      <c r="CD208" s="8" t="b">
        <f>IF(ISNUMBER(VLOOKUP(A208,profiles_2018!A:A,1,FALSE)),TRUE,FALSE)</f>
        <v>0</v>
      </c>
      <c r="CE208" t="str">
        <f>INDEX('C5 - Emissions methodology 2021'!$A$2:$I$5911,MATCH($A208,'C5 - Emissions methodology 2021'!$A$2:$A$5911,0),MATCH(CE$1,'C5 - Emissions methodology 2021'!$A$1:$I$1,0))</f>
        <v>Manufacturing</v>
      </c>
    </row>
    <row r="209" spans="1:83" x14ac:dyDescent="0.25">
      <c r="A209">
        <v>828562</v>
      </c>
      <c r="B209" t="s">
        <v>851</v>
      </c>
      <c r="C209" t="s">
        <v>59</v>
      </c>
      <c r="D209">
        <v>2018</v>
      </c>
      <c r="E209">
        <v>0</v>
      </c>
      <c r="F209">
        <v>0</v>
      </c>
      <c r="G209">
        <v>2010</v>
      </c>
      <c r="H209">
        <v>24701</v>
      </c>
      <c r="I209">
        <v>100</v>
      </c>
      <c r="J209">
        <v>2040</v>
      </c>
      <c r="K209">
        <v>34.700000000000003</v>
      </c>
      <c r="L209">
        <v>16129.753000000001</v>
      </c>
      <c r="M209">
        <v>2020</v>
      </c>
      <c r="N209">
        <v>15948</v>
      </c>
      <c r="O209">
        <v>102.120496585853</v>
      </c>
      <c r="P209" t="s">
        <v>691</v>
      </c>
      <c r="Q209">
        <v>2.34212442131951</v>
      </c>
      <c r="R209">
        <v>1</v>
      </c>
      <c r="S209" t="s">
        <v>25</v>
      </c>
      <c r="T209">
        <v>-1.11368485725649E-2</v>
      </c>
      <c r="AO209">
        <v>24701</v>
      </c>
      <c r="AP209">
        <v>23825.7</v>
      </c>
      <c r="AQ209">
        <v>22950.400000000001</v>
      </c>
      <c r="AR209">
        <v>22075.1</v>
      </c>
      <c r="AS209">
        <v>21199.8</v>
      </c>
      <c r="AT209">
        <v>20324.5</v>
      </c>
      <c r="AU209">
        <v>19449.2</v>
      </c>
      <c r="AV209">
        <v>18573.900000000001</v>
      </c>
      <c r="AW209">
        <v>17698.599999999999</v>
      </c>
      <c r="AX209">
        <v>16823.3</v>
      </c>
      <c r="AY209">
        <v>15948</v>
      </c>
      <c r="AZ209">
        <v>15957.087649999999</v>
      </c>
      <c r="BA209">
        <v>15966.175300000001</v>
      </c>
      <c r="BB209">
        <v>15975.26295</v>
      </c>
      <c r="BC209">
        <v>15984.3506</v>
      </c>
      <c r="BD209">
        <v>15993.438249999999</v>
      </c>
      <c r="BE209">
        <v>16002.525900000001</v>
      </c>
      <c r="BF209">
        <v>16011.61355</v>
      </c>
      <c r="BG209">
        <v>16020.7012</v>
      </c>
      <c r="BH209">
        <v>16029.788850000001</v>
      </c>
      <c r="BI209">
        <v>16038.8765</v>
      </c>
      <c r="BJ209">
        <v>16047.96415</v>
      </c>
      <c r="BK209">
        <v>16057.051799999999</v>
      </c>
      <c r="BL209">
        <v>16066.139450000001</v>
      </c>
      <c r="BM209">
        <v>16075.2271</v>
      </c>
      <c r="BN209">
        <v>16084.31475</v>
      </c>
      <c r="BO209">
        <v>16093.402400000001</v>
      </c>
      <c r="BP209">
        <v>16102.49005</v>
      </c>
      <c r="BQ209">
        <v>16111.5777</v>
      </c>
      <c r="BR209">
        <v>16120.665349999999</v>
      </c>
      <c r="BS209">
        <v>16129.753000000001</v>
      </c>
      <c r="BT209">
        <v>15950.1183833261</v>
      </c>
      <c r="BU209">
        <v>15772.484330176499</v>
      </c>
      <c r="BV209">
        <v>15596.8285605782</v>
      </c>
      <c r="BW209">
        <v>15423.1290426867</v>
      </c>
      <c r="BX209">
        <v>15251.363990023199</v>
      </c>
      <c r="BY209">
        <v>15081.5118587413</v>
      </c>
      <c r="BZ209">
        <v>14913.551344925099</v>
      </c>
      <c r="CA209">
        <v>14747.461381917499</v>
      </c>
      <c r="CB209">
        <v>14583.221137677299</v>
      </c>
      <c r="CC209">
        <v>14420.810012166799</v>
      </c>
      <c r="CD209" s="8" t="b">
        <f>IF(ISNUMBER(VLOOKUP(A209,profiles_2018!A:A,1,FALSE)),TRUE,FALSE)</f>
        <v>0</v>
      </c>
      <c r="CE209" t="str">
        <f>INDEX('C5 - Emissions methodology 2021'!$A$2:$I$5911,MATCH($A209,'C5 - Emissions methodology 2021'!$A$2:$A$5911,0),MATCH(CE$1,'C5 - Emissions methodology 2021'!$A$1:$I$1,0))</f>
        <v>Materials</v>
      </c>
    </row>
    <row r="210" spans="1:83" x14ac:dyDescent="0.25">
      <c r="A210">
        <v>4255</v>
      </c>
      <c r="B210" t="s">
        <v>852</v>
      </c>
      <c r="C210" t="s">
        <v>59</v>
      </c>
      <c r="D210">
        <v>2017</v>
      </c>
      <c r="E210" t="s">
        <v>690</v>
      </c>
      <c r="F210" t="s">
        <v>23</v>
      </c>
      <c r="G210">
        <v>2017</v>
      </c>
      <c r="H210">
        <v>82770</v>
      </c>
      <c r="I210">
        <v>100</v>
      </c>
      <c r="J210">
        <v>2030</v>
      </c>
      <c r="K210">
        <v>55</v>
      </c>
      <c r="L210">
        <v>37246.499999999898</v>
      </c>
      <c r="M210">
        <v>2020</v>
      </c>
      <c r="N210">
        <v>71627</v>
      </c>
      <c r="O210">
        <v>24.477467681527099</v>
      </c>
      <c r="P210" t="s">
        <v>24</v>
      </c>
      <c r="Q210">
        <v>3.20025217943902</v>
      </c>
      <c r="R210">
        <v>1</v>
      </c>
      <c r="S210" t="s">
        <v>25</v>
      </c>
      <c r="T210">
        <v>-1.11368485725649E-2</v>
      </c>
      <c r="AV210">
        <v>82770</v>
      </c>
      <c r="AW210">
        <v>79055.666666666599</v>
      </c>
      <c r="AX210">
        <v>75341.333333333299</v>
      </c>
      <c r="AY210">
        <v>71627</v>
      </c>
      <c r="AZ210">
        <v>68188.95</v>
      </c>
      <c r="BA210">
        <v>64750.9</v>
      </c>
      <c r="BB210">
        <v>61312.85</v>
      </c>
      <c r="BC210">
        <v>57874.8</v>
      </c>
      <c r="BD210">
        <v>54436.75</v>
      </c>
      <c r="BE210">
        <v>50998.7</v>
      </c>
      <c r="BF210">
        <v>47560.65</v>
      </c>
      <c r="BG210">
        <v>44122.599999999897</v>
      </c>
      <c r="BH210">
        <v>40684.549999999901</v>
      </c>
      <c r="BI210">
        <v>37246.499999999898</v>
      </c>
      <c r="BJ210">
        <v>36831.6913696419</v>
      </c>
      <c r="BK210">
        <v>36421.502400186801</v>
      </c>
      <c r="BL210">
        <v>36015.8816431706</v>
      </c>
      <c r="BM210">
        <v>35614.778223103203</v>
      </c>
      <c r="BN210">
        <v>35218.141831086999</v>
      </c>
      <c r="BO210">
        <v>34825.922718506998</v>
      </c>
      <c r="BP210">
        <v>34438.071690791199</v>
      </c>
      <c r="BQ210">
        <v>34054.540101239698</v>
      </c>
      <c r="BR210">
        <v>33675.279844923898</v>
      </c>
      <c r="BS210">
        <v>33300.2433526522</v>
      </c>
      <c r="BT210">
        <v>32929.3835850041</v>
      </c>
      <c r="BU210">
        <v>32562.654026429998</v>
      </c>
      <c r="BV210">
        <v>32200.0086794169</v>
      </c>
      <c r="BW210">
        <v>31841.402058718901</v>
      </c>
      <c r="BX210">
        <v>31486.7891856528</v>
      </c>
      <c r="BY210">
        <v>31136.125582455901</v>
      </c>
      <c r="BZ210">
        <v>30789.367266707701</v>
      </c>
      <c r="CA210">
        <v>30446.470745813302</v>
      </c>
      <c r="CB210">
        <v>30107.3930115482</v>
      </c>
      <c r="CC210">
        <v>29772.091534663901</v>
      </c>
      <c r="CD210" s="8" t="b">
        <f>IF(ISNUMBER(VLOOKUP(A210,profiles_2018!A:A,1,FALSE)),TRUE,FALSE)</f>
        <v>0</v>
      </c>
      <c r="CE210" t="str">
        <f>INDEX('C5 - Emissions methodology 2021'!$A$2:$I$5911,MATCH($A210,'C5 - Emissions methodology 2021'!$A$2:$A$5911,0),MATCH(CE$1,'C5 - Emissions methodology 2021'!$A$1:$I$1,0))</f>
        <v>Infrastructure</v>
      </c>
    </row>
    <row r="211" spans="1:83" x14ac:dyDescent="0.25">
      <c r="A211">
        <v>22369</v>
      </c>
      <c r="B211" t="s">
        <v>853</v>
      </c>
      <c r="C211" t="s">
        <v>165</v>
      </c>
      <c r="D211">
        <v>2019</v>
      </c>
      <c r="E211" t="s">
        <v>49</v>
      </c>
      <c r="F211" t="s">
        <v>50</v>
      </c>
      <c r="G211">
        <v>2008</v>
      </c>
      <c r="H211">
        <v>3300000</v>
      </c>
      <c r="I211">
        <v>99</v>
      </c>
      <c r="J211">
        <v>2050</v>
      </c>
      <c r="K211">
        <v>100</v>
      </c>
      <c r="L211">
        <v>0</v>
      </c>
      <c r="M211">
        <v>2020</v>
      </c>
      <c r="N211">
        <v>4294000</v>
      </c>
      <c r="O211">
        <v>-30.1212121212121</v>
      </c>
      <c r="P211" t="s">
        <v>24</v>
      </c>
      <c r="Q211">
        <v>3.3203299999999998</v>
      </c>
      <c r="R211">
        <v>1</v>
      </c>
      <c r="S211" t="s">
        <v>25</v>
      </c>
      <c r="T211">
        <v>-1.11368485725649E-2</v>
      </c>
      <c r="AM211">
        <v>3300000</v>
      </c>
      <c r="AN211">
        <v>3382833.3333333302</v>
      </c>
      <c r="AO211">
        <v>3465666.66666666</v>
      </c>
      <c r="AP211">
        <v>3548500</v>
      </c>
      <c r="AQ211">
        <v>3631333.3333333302</v>
      </c>
      <c r="AR211">
        <v>3714166.66666666</v>
      </c>
      <c r="AS211">
        <v>3797000</v>
      </c>
      <c r="AT211">
        <v>3879833.3333333302</v>
      </c>
      <c r="AU211">
        <v>3962666.66666666</v>
      </c>
      <c r="AV211">
        <v>4045500</v>
      </c>
      <c r="AW211">
        <v>4128333.3333333302</v>
      </c>
      <c r="AX211">
        <v>4211166.6666666605</v>
      </c>
      <c r="AY211">
        <v>4294000</v>
      </c>
      <c r="AZ211">
        <v>4150866.66666666</v>
      </c>
      <c r="BA211">
        <v>4007733.3333333302</v>
      </c>
      <c r="BB211">
        <v>3864600</v>
      </c>
      <c r="BC211">
        <v>3721466.66666666</v>
      </c>
      <c r="BD211">
        <v>3578333.3333333302</v>
      </c>
      <c r="BE211">
        <v>3435200</v>
      </c>
      <c r="BF211">
        <v>3292066.66666666</v>
      </c>
      <c r="BG211">
        <v>3148933.3333333302</v>
      </c>
      <c r="BH211">
        <v>3005800</v>
      </c>
      <c r="BI211">
        <v>2862666.66666666</v>
      </c>
      <c r="BJ211">
        <v>2719533.3333333302</v>
      </c>
      <c r="BK211">
        <v>2576400</v>
      </c>
      <c r="BL211">
        <v>2433266.66666666</v>
      </c>
      <c r="BM211">
        <v>2290133.3333333302</v>
      </c>
      <c r="BN211">
        <v>2147000</v>
      </c>
      <c r="BO211">
        <v>2003866.66666666</v>
      </c>
      <c r="BP211">
        <v>1860733.33333333</v>
      </c>
      <c r="BQ211">
        <v>1717600</v>
      </c>
      <c r="BR211">
        <v>1574466.66666666</v>
      </c>
      <c r="BS211">
        <v>1431333.33333333</v>
      </c>
      <c r="BT211">
        <v>1288200</v>
      </c>
      <c r="BU211">
        <v>1145066.66666666</v>
      </c>
      <c r="BV211">
        <v>1001933.33333333</v>
      </c>
      <c r="BW211">
        <v>858800</v>
      </c>
      <c r="BX211">
        <v>715666.66666666605</v>
      </c>
      <c r="BY211">
        <v>572533.33333333302</v>
      </c>
      <c r="BZ211">
        <v>429400</v>
      </c>
      <c r="CA211">
        <v>286266.66666666599</v>
      </c>
      <c r="CB211">
        <v>143133.33333333299</v>
      </c>
      <c r="CC211">
        <v>0</v>
      </c>
      <c r="CD211" s="8" t="b">
        <f>IF(ISNUMBER(VLOOKUP(A211,profiles_2018!A:A,1,FALSE)),TRUE,FALSE)</f>
        <v>0</v>
      </c>
      <c r="CE211" t="str">
        <f>INDEX('C5 - Emissions methodology 2021'!$A$2:$I$5911,MATCH($A211,'C5 - Emissions methodology 2021'!$A$2:$A$5911,0),MATCH(CE$1,'C5 - Emissions methodology 2021'!$A$1:$I$1,0))</f>
        <v>Transportation services</v>
      </c>
    </row>
    <row r="212" spans="1:83" x14ac:dyDescent="0.25">
      <c r="A212">
        <v>4287</v>
      </c>
      <c r="B212" t="s">
        <v>854</v>
      </c>
      <c r="C212" t="s">
        <v>27</v>
      </c>
      <c r="D212">
        <v>2020</v>
      </c>
      <c r="E212" t="s">
        <v>28</v>
      </c>
      <c r="F212" t="s">
        <v>23</v>
      </c>
      <c r="G212">
        <v>2019</v>
      </c>
      <c r="H212">
        <v>613900</v>
      </c>
      <c r="I212">
        <v>100</v>
      </c>
      <c r="J212">
        <v>2030</v>
      </c>
      <c r="K212">
        <v>50</v>
      </c>
      <c r="L212">
        <v>306950</v>
      </c>
      <c r="M212">
        <v>2020</v>
      </c>
      <c r="N212">
        <v>521570</v>
      </c>
      <c r="O212">
        <v>30.079817559863201</v>
      </c>
      <c r="P212" t="s">
        <v>24</v>
      </c>
      <c r="Q212">
        <v>3.15030529243902</v>
      </c>
      <c r="R212">
        <v>1</v>
      </c>
      <c r="S212" t="s">
        <v>25</v>
      </c>
      <c r="T212">
        <v>-1.11368485725649E-2</v>
      </c>
      <c r="AX212">
        <v>613900</v>
      </c>
      <c r="AY212">
        <v>521570</v>
      </c>
      <c r="AZ212">
        <v>500108</v>
      </c>
      <c r="BA212">
        <v>478646</v>
      </c>
      <c r="BB212">
        <v>457184</v>
      </c>
      <c r="BC212">
        <v>435722</v>
      </c>
      <c r="BD212">
        <v>414260</v>
      </c>
      <c r="BE212">
        <v>392798</v>
      </c>
      <c r="BF212">
        <v>371336</v>
      </c>
      <c r="BG212">
        <v>349874</v>
      </c>
      <c r="BH212">
        <v>328412</v>
      </c>
      <c r="BI212">
        <v>306950</v>
      </c>
      <c r="BJ212">
        <v>303531.544330651</v>
      </c>
      <c r="BK212">
        <v>300151.15948444302</v>
      </c>
      <c r="BL212">
        <v>296808.421472385</v>
      </c>
      <c r="BM212">
        <v>293502.91102738603</v>
      </c>
      <c r="BN212">
        <v>290234.213551667</v>
      </c>
      <c r="BO212">
        <v>287001.91906476399</v>
      </c>
      <c r="BP212">
        <v>283805.62215210398</v>
      </c>
      <c r="BQ212">
        <v>280644.92191415402</v>
      </c>
      <c r="BR212">
        <v>277519.42191613698</v>
      </c>
      <c r="BS212">
        <v>274428.73013831099</v>
      </c>
      <c r="BT212">
        <v>271372.45892679901</v>
      </c>
      <c r="BU212">
        <v>268350.22494496702</v>
      </c>
      <c r="BV212">
        <v>265361.64912534098</v>
      </c>
      <c r="BW212">
        <v>262406.356622066</v>
      </c>
      <c r="BX212">
        <v>259483.976763888</v>
      </c>
      <c r="BY212">
        <v>256594.14300766101</v>
      </c>
      <c r="BZ212">
        <v>253736.49289237801</v>
      </c>
      <c r="CA212">
        <v>250910.66799370199</v>
      </c>
      <c r="CB212">
        <v>248116.31387901501</v>
      </c>
      <c r="CC212">
        <v>245353.080062961</v>
      </c>
      <c r="CD212" s="8" t="b">
        <f>IF(ISNUMBER(VLOOKUP(A212,profiles_2018!A:A,1,FALSE)),TRUE,FALSE)</f>
        <v>0</v>
      </c>
      <c r="CE212" t="str">
        <f>INDEX('C5 - Emissions methodology 2021'!$A$2:$I$5911,MATCH($A212,'C5 - Emissions methodology 2021'!$A$2:$A$5911,0),MATCH(CE$1,'C5 - Emissions methodology 2021'!$A$1:$I$1,0))</f>
        <v>Manufacturing</v>
      </c>
    </row>
    <row r="213" spans="1:83" x14ac:dyDescent="0.25">
      <c r="A213">
        <v>4291</v>
      </c>
      <c r="B213" t="s">
        <v>855</v>
      </c>
      <c r="C213" t="s">
        <v>165</v>
      </c>
      <c r="D213">
        <v>2019</v>
      </c>
      <c r="E213" t="s">
        <v>32</v>
      </c>
      <c r="F213" t="s">
        <v>33</v>
      </c>
      <c r="G213">
        <v>2019</v>
      </c>
      <c r="H213">
        <v>232677</v>
      </c>
      <c r="I213">
        <v>100</v>
      </c>
      <c r="J213">
        <v>2030</v>
      </c>
      <c r="K213">
        <v>100</v>
      </c>
      <c r="L213">
        <v>0</v>
      </c>
      <c r="M213">
        <v>2020</v>
      </c>
      <c r="N213">
        <v>225836</v>
      </c>
      <c r="O213">
        <v>2.9401273009364899</v>
      </c>
      <c r="P213" t="s">
        <v>45</v>
      </c>
      <c r="Q213">
        <v>3.3202671701390201</v>
      </c>
      <c r="R213">
        <v>1</v>
      </c>
      <c r="S213" t="s">
        <v>25</v>
      </c>
      <c r="T213">
        <v>-1.11368485725649E-2</v>
      </c>
      <c r="AX213">
        <v>232677</v>
      </c>
      <c r="AY213">
        <v>225836</v>
      </c>
      <c r="AZ213">
        <v>203252.4</v>
      </c>
      <c r="BA213">
        <v>180668.79999999999</v>
      </c>
      <c r="BB213">
        <v>158085.20000000001</v>
      </c>
      <c r="BC213">
        <v>135501.59999999899</v>
      </c>
      <c r="BD213">
        <v>112918</v>
      </c>
      <c r="BE213">
        <v>90334.399999999994</v>
      </c>
      <c r="BF213">
        <v>67750.8</v>
      </c>
      <c r="BG213">
        <v>45167.199999999903</v>
      </c>
      <c r="BH213">
        <v>22583.599999999999</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s="8" t="b">
        <f>IF(ISNUMBER(VLOOKUP(A213,profiles_2018!A:A,1,FALSE)),TRUE,FALSE)</f>
        <v>0</v>
      </c>
      <c r="CE213" t="str">
        <f>INDEX('C5 - Emissions methodology 2021'!$A$2:$I$5911,MATCH($A213,'C5 - Emissions methodology 2021'!$A$2:$A$5911,0),MATCH(CE$1,'C5 - Emissions methodology 2021'!$A$1:$I$1,0))</f>
        <v>Manufacturing</v>
      </c>
    </row>
    <row r="214" spans="1:83" x14ac:dyDescent="0.25">
      <c r="A214">
        <v>4311</v>
      </c>
      <c r="B214" t="s">
        <v>183</v>
      </c>
      <c r="C214" t="s">
        <v>39</v>
      </c>
      <c r="D214">
        <v>2017</v>
      </c>
      <c r="E214" t="s">
        <v>690</v>
      </c>
      <c r="F214" t="s">
        <v>23</v>
      </c>
      <c r="G214">
        <v>2015</v>
      </c>
      <c r="H214">
        <v>1630851.25</v>
      </c>
      <c r="I214">
        <v>95</v>
      </c>
      <c r="J214">
        <v>2030</v>
      </c>
      <c r="K214">
        <v>30</v>
      </c>
      <c r="L214">
        <v>1141595.875</v>
      </c>
      <c r="M214">
        <v>2020</v>
      </c>
      <c r="N214">
        <v>1123603.5</v>
      </c>
      <c r="O214">
        <v>105.809320727521</v>
      </c>
      <c r="P214" t="s">
        <v>24</v>
      </c>
      <c r="Q214">
        <v>2.90041202593902</v>
      </c>
      <c r="R214">
        <v>1</v>
      </c>
      <c r="S214" t="s">
        <v>25</v>
      </c>
      <c r="T214">
        <v>-1.11368485725649E-2</v>
      </c>
      <c r="AT214">
        <v>1630851.25</v>
      </c>
      <c r="AU214">
        <v>1529401.7</v>
      </c>
      <c r="AV214">
        <v>1427952.15</v>
      </c>
      <c r="AW214">
        <v>1326502.6000000001</v>
      </c>
      <c r="AX214">
        <v>1225053.05</v>
      </c>
      <c r="AY214">
        <v>1123603.5</v>
      </c>
      <c r="AZ214">
        <v>1125402.7375</v>
      </c>
      <c r="BA214">
        <v>1127201.9750000001</v>
      </c>
      <c r="BB214">
        <v>1129001.2124999999</v>
      </c>
      <c r="BC214">
        <v>1130800.45</v>
      </c>
      <c r="BD214">
        <v>1132599.6875</v>
      </c>
      <c r="BE214">
        <v>1134398.925</v>
      </c>
      <c r="BF214">
        <v>1136198.1625000001</v>
      </c>
      <c r="BG214">
        <v>1137997.3999999999</v>
      </c>
      <c r="BH214">
        <v>1139796.6375</v>
      </c>
      <c r="BI214">
        <v>1141595.875</v>
      </c>
      <c r="BJ214">
        <v>1128882.0946090601</v>
      </c>
      <c r="BK214">
        <v>1116309.9056651101</v>
      </c>
      <c r="BL214">
        <v>1103877.7312856701</v>
      </c>
      <c r="BM214">
        <v>1091584.01214971</v>
      </c>
      <c r="BN214">
        <v>1079427.2063021699</v>
      </c>
      <c r="BO214">
        <v>1067405.7889604699</v>
      </c>
      <c r="BP214">
        <v>1055518.2523233399</v>
      </c>
      <c r="BQ214">
        <v>1043763.10538164</v>
      </c>
      <c r="BR214">
        <v>1032138.87373137</v>
      </c>
      <c r="BS214">
        <v>1020644.0993887699</v>
      </c>
      <c r="BT214">
        <v>1009277.34060739</v>
      </c>
      <c r="BU214">
        <v>998037.17169733404</v>
      </c>
      <c r="BV214">
        <v>986922.18284634897</v>
      </c>
      <c r="BW214">
        <v>975930.97994308395</v>
      </c>
      <c r="BX214">
        <v>965062.18440218305</v>
      </c>
      <c r="BY214">
        <v>954314.43299138802</v>
      </c>
      <c r="BZ214">
        <v>943686.37766054901</v>
      </c>
      <c r="CA214">
        <v>933176.68537255202</v>
      </c>
      <c r="CB214">
        <v>922784.037936109</v>
      </c>
      <c r="CC214">
        <v>912507.13184043497</v>
      </c>
      <c r="CD214" s="8" t="b">
        <f>IF(ISNUMBER(VLOOKUP(A214,profiles_2018!A:A,1,FALSE)),TRUE,FALSE)</f>
        <v>1</v>
      </c>
      <c r="CE214" t="str">
        <f>INDEX('C5 - Emissions methodology 2021'!$A$2:$I$5911,MATCH($A214,'C5 - Emissions methodology 2021'!$A$2:$A$5911,0),MATCH(CE$1,'C5 - Emissions methodology 2021'!$A$1:$I$1,0))</f>
        <v>Food, beverage &amp; agriculture</v>
      </c>
    </row>
    <row r="215" spans="1:83" x14ac:dyDescent="0.25">
      <c r="A215">
        <v>4312</v>
      </c>
      <c r="B215" t="s">
        <v>184</v>
      </c>
      <c r="C215" t="s">
        <v>165</v>
      </c>
      <c r="D215">
        <v>2019</v>
      </c>
      <c r="E215" t="s">
        <v>88</v>
      </c>
      <c r="F215" t="s">
        <v>54</v>
      </c>
      <c r="G215">
        <v>2010</v>
      </c>
      <c r="H215">
        <v>42547</v>
      </c>
      <c r="I215">
        <v>100</v>
      </c>
      <c r="J215">
        <v>2023</v>
      </c>
      <c r="K215">
        <v>75</v>
      </c>
      <c r="L215">
        <v>10636.75</v>
      </c>
      <c r="M215">
        <v>2020</v>
      </c>
      <c r="N215">
        <v>11142</v>
      </c>
      <c r="O215">
        <v>114.48853773867199</v>
      </c>
      <c r="P215" t="s">
        <v>24</v>
      </c>
      <c r="Q215">
        <v>3.7368348372926801</v>
      </c>
      <c r="R215">
        <v>1</v>
      </c>
      <c r="S215" t="s">
        <v>25</v>
      </c>
      <c r="T215">
        <v>-1.11368485725649E-2</v>
      </c>
      <c r="AO215">
        <v>42547</v>
      </c>
      <c r="AP215">
        <v>39406.5</v>
      </c>
      <c r="AQ215">
        <v>36266</v>
      </c>
      <c r="AR215">
        <v>33125.5</v>
      </c>
      <c r="AS215">
        <v>29985</v>
      </c>
      <c r="AT215">
        <v>26844.5</v>
      </c>
      <c r="AU215">
        <v>23704</v>
      </c>
      <c r="AV215">
        <v>20563.5</v>
      </c>
      <c r="AW215">
        <v>17423</v>
      </c>
      <c r="AX215">
        <v>14282.5</v>
      </c>
      <c r="AY215">
        <v>11142</v>
      </c>
      <c r="AZ215">
        <v>10973.583333333299</v>
      </c>
      <c r="BA215">
        <v>10805.166666666601</v>
      </c>
      <c r="BB215">
        <v>10636.75</v>
      </c>
      <c r="BC215">
        <v>10518.290125945699</v>
      </c>
      <c r="BD215">
        <v>10401.1495215708</v>
      </c>
      <c r="BE215">
        <v>10285.3134943684</v>
      </c>
      <c r="BF215">
        <v>10170.7675154603</v>
      </c>
      <c r="BG215">
        <v>10057.4972177738</v>
      </c>
      <c r="BH215">
        <v>9945.4883942405395</v>
      </c>
      <c r="BI215">
        <v>9834.72699601368</v>
      </c>
      <c r="BJ215">
        <v>9725.19913070656</v>
      </c>
      <c r="BK215">
        <v>9616.8910606498393</v>
      </c>
      <c r="BL215">
        <v>9509.7892011685308</v>
      </c>
      <c r="BM215">
        <v>9403.8801188780999</v>
      </c>
      <c r="BN215">
        <v>9299.1505299996006</v>
      </c>
      <c r="BO215">
        <v>9195.5872986935101</v>
      </c>
      <c r="BP215">
        <v>9093.1774354121608</v>
      </c>
      <c r="BQ215">
        <v>8991.9080952705099</v>
      </c>
      <c r="BR215">
        <v>8891.7665764350604</v>
      </c>
      <c r="BS215">
        <v>8792.7403185307103</v>
      </c>
      <c r="BT215">
        <v>8694.8169010653492</v>
      </c>
      <c r="BU215">
        <v>8597.9840418720105</v>
      </c>
      <c r="BV215">
        <v>8502.2295955683494</v>
      </c>
      <c r="BW215">
        <v>8407.5415520333208</v>
      </c>
      <c r="BX215">
        <v>8313.90803490078</v>
      </c>
      <c r="BY215">
        <v>8221.3173000698607</v>
      </c>
      <c r="BZ215">
        <v>8129.7577342319701</v>
      </c>
      <c r="CA215">
        <v>8039.2178534141904</v>
      </c>
      <c r="CB215">
        <v>7949.6863015388599</v>
      </c>
      <c r="CC215">
        <v>7861.1518489992304</v>
      </c>
      <c r="CD215" s="8" t="b">
        <f>IF(ISNUMBER(VLOOKUP(A215,profiles_2018!A:A,1,FALSE)),TRUE,FALSE)</f>
        <v>1</v>
      </c>
      <c r="CE215" t="str">
        <f>INDEX('C5 - Emissions methodology 2021'!$A$2:$I$5911,MATCH($A215,'C5 - Emissions methodology 2021'!$A$2:$A$5911,0),MATCH(CE$1,'C5 - Emissions methodology 2021'!$A$1:$I$1,0))</f>
        <v>Services</v>
      </c>
    </row>
    <row r="216" spans="1:83" x14ac:dyDescent="0.25">
      <c r="A216">
        <v>4332</v>
      </c>
      <c r="B216" t="s">
        <v>856</v>
      </c>
      <c r="C216" t="s">
        <v>78</v>
      </c>
      <c r="D216">
        <v>2014</v>
      </c>
      <c r="E216" t="s">
        <v>28</v>
      </c>
      <c r="F216" t="s">
        <v>23</v>
      </c>
      <c r="G216">
        <v>2014</v>
      </c>
      <c r="H216">
        <v>102616.12699999999</v>
      </c>
      <c r="I216">
        <v>100</v>
      </c>
      <c r="J216">
        <v>2024</v>
      </c>
      <c r="K216">
        <v>20</v>
      </c>
      <c r="L216">
        <v>82092.901599999997</v>
      </c>
      <c r="M216">
        <v>2020</v>
      </c>
      <c r="N216">
        <v>92589.17</v>
      </c>
      <c r="O216">
        <v>48.856602646835597</v>
      </c>
      <c r="P216" t="s">
        <v>691</v>
      </c>
      <c r="Q216">
        <v>2.8473273347827299</v>
      </c>
      <c r="R216">
        <v>1</v>
      </c>
      <c r="S216" t="s">
        <v>25</v>
      </c>
      <c r="T216">
        <v>-1.11368485725649E-2</v>
      </c>
      <c r="AS216">
        <v>102616.12699999999</v>
      </c>
      <c r="AT216">
        <v>100944.9675</v>
      </c>
      <c r="AU216">
        <v>99273.808000000005</v>
      </c>
      <c r="AV216">
        <v>97602.648499999996</v>
      </c>
      <c r="AW216">
        <v>95931.489000000001</v>
      </c>
      <c r="AX216">
        <v>94260.329500000007</v>
      </c>
      <c r="AY216">
        <v>92589.17</v>
      </c>
      <c r="AZ216">
        <v>89965.102899999998</v>
      </c>
      <c r="BA216">
        <v>87341.035799999998</v>
      </c>
      <c r="BB216">
        <v>84716.968699999998</v>
      </c>
      <c r="BC216">
        <v>82092.901599999997</v>
      </c>
      <c r="BD216">
        <v>81178.645385998301</v>
      </c>
      <c r="BE216">
        <v>80274.571105008494</v>
      </c>
      <c r="BF216">
        <v>79380.565362384397</v>
      </c>
      <c r="BG216">
        <v>78496.516026338897</v>
      </c>
      <c r="BH216">
        <v>77622.312213879704</v>
      </c>
      <c r="BI216">
        <v>76757.844276901305</v>
      </c>
      <c r="BJ216">
        <v>75903.003788432994</v>
      </c>
      <c r="BK216">
        <v>75057.683529038404</v>
      </c>
      <c r="BL216">
        <v>74221.777473367998</v>
      </c>
      <c r="BM216">
        <v>73395.180776860405</v>
      </c>
      <c r="BN216">
        <v>72577.789762592496</v>
      </c>
      <c r="BO216">
        <v>71769.501908275095</v>
      </c>
      <c r="BP216">
        <v>70970.215833394206</v>
      </c>
      <c r="BQ216">
        <v>70179.831286495493</v>
      </c>
      <c r="BR216">
        <v>69398.249132609606</v>
      </c>
      <c r="BS216">
        <v>68625.371340818601</v>
      </c>
      <c r="BT216">
        <v>67861.100971959895</v>
      </c>
      <c r="BU216">
        <v>67105.342166467599</v>
      </c>
      <c r="BV216">
        <v>66358.000132349494</v>
      </c>
      <c r="BW216">
        <v>65618.981133297304</v>
      </c>
      <c r="BX216">
        <v>64888.192476929697</v>
      </c>
      <c r="BY216">
        <v>64165.542503166696</v>
      </c>
      <c r="BZ216">
        <v>63450.940572732499</v>
      </c>
      <c r="CA216">
        <v>62744.297055787101</v>
      </c>
      <c r="CB216">
        <v>62045.523320684799</v>
      </c>
      <c r="CC216">
        <v>61354.531722856802</v>
      </c>
      <c r="CD216" s="8" t="b">
        <f>IF(ISNUMBER(VLOOKUP(A216,profiles_2018!A:A,1,FALSE)),TRUE,FALSE)</f>
        <v>0</v>
      </c>
      <c r="CE216" t="str">
        <f>INDEX('C5 - Emissions methodology 2021'!$A$2:$I$5911,MATCH($A216,'C5 - Emissions methodology 2021'!$A$2:$A$5911,0),MATCH(CE$1,'C5 - Emissions methodology 2021'!$A$1:$I$1,0))</f>
        <v>Manufacturing</v>
      </c>
    </row>
    <row r="217" spans="1:83" x14ac:dyDescent="0.25">
      <c r="A217">
        <v>4330</v>
      </c>
      <c r="B217" t="s">
        <v>857</v>
      </c>
      <c r="C217" t="s">
        <v>39</v>
      </c>
      <c r="D217">
        <v>2020</v>
      </c>
      <c r="E217" t="s">
        <v>690</v>
      </c>
      <c r="F217" t="s">
        <v>23</v>
      </c>
      <c r="G217">
        <v>2019</v>
      </c>
      <c r="H217">
        <v>22979</v>
      </c>
      <c r="I217">
        <v>100</v>
      </c>
      <c r="J217">
        <v>2027</v>
      </c>
      <c r="K217">
        <v>33.6</v>
      </c>
      <c r="L217">
        <v>15258.056</v>
      </c>
      <c r="M217">
        <v>2020</v>
      </c>
      <c r="N217">
        <v>19960</v>
      </c>
      <c r="O217">
        <v>39.112685979526702</v>
      </c>
      <c r="P217" t="s">
        <v>45</v>
      </c>
      <c r="Q217">
        <v>2.9847827858048799</v>
      </c>
      <c r="R217">
        <v>1</v>
      </c>
      <c r="S217" t="s">
        <v>25</v>
      </c>
      <c r="T217">
        <v>-1.11368485725649E-2</v>
      </c>
      <c r="AX217">
        <v>22979</v>
      </c>
      <c r="AY217">
        <v>19960</v>
      </c>
      <c r="AZ217">
        <v>19288.293714285701</v>
      </c>
      <c r="BA217">
        <v>18616.587428571402</v>
      </c>
      <c r="BB217">
        <v>17944.881142857099</v>
      </c>
      <c r="BC217">
        <v>17273.1748571428</v>
      </c>
      <c r="BD217">
        <v>16601.468571428501</v>
      </c>
      <c r="BE217">
        <v>15929.7622857142</v>
      </c>
      <c r="BF217">
        <v>15258.056</v>
      </c>
      <c r="BG217">
        <v>15088.1293408162</v>
      </c>
      <c r="BH217">
        <v>14920.0951291043</v>
      </c>
      <c r="BI217">
        <v>14753.9322889632</v>
      </c>
      <c r="BJ217">
        <v>14589.6199792111</v>
      </c>
      <c r="BK217">
        <v>14427.137590771399</v>
      </c>
      <c r="BL217">
        <v>14266.4647440874</v>
      </c>
      <c r="BM217">
        <v>14107.581286566699</v>
      </c>
      <c r="BN217">
        <v>13950.467290053</v>
      </c>
      <c r="BO217">
        <v>13795.103048327201</v>
      </c>
      <c r="BP217">
        <v>13641.469074635001</v>
      </c>
      <c r="BQ217">
        <v>13489.5460992435</v>
      </c>
      <c r="BR217">
        <v>13339.315067023599</v>
      </c>
      <c r="BS217">
        <v>13190.757135060399</v>
      </c>
      <c r="BT217">
        <v>13043.8536702898</v>
      </c>
      <c r="BU217">
        <v>12898.586247161</v>
      </c>
      <c r="BV217">
        <v>12754.936645326199</v>
      </c>
      <c r="BW217">
        <v>12612.886847354601</v>
      </c>
      <c r="BX217">
        <v>12472.4190364727</v>
      </c>
      <c r="BY217">
        <v>12333.5155943299</v>
      </c>
      <c r="BZ217">
        <v>12196.159098788499</v>
      </c>
      <c r="CA217">
        <v>12060.3323217384</v>
      </c>
      <c r="CB217">
        <v>11926.0182269364</v>
      </c>
      <c r="CC217">
        <v>11793.199967869299</v>
      </c>
      <c r="CD217" s="8" t="b">
        <f>IF(ISNUMBER(VLOOKUP(A217,profiles_2018!A:A,1,FALSE)),TRUE,FALSE)</f>
        <v>0</v>
      </c>
      <c r="CE217" t="str">
        <f>INDEX('C5 - Emissions methodology 2021'!$A$2:$I$5911,MATCH($A217,'C5 - Emissions methodology 2021'!$A$2:$A$5911,0),MATCH(CE$1,'C5 - Emissions methodology 2021'!$A$1:$I$1,0))</f>
        <v>Services</v>
      </c>
    </row>
    <row r="218" spans="1:83" x14ac:dyDescent="0.25">
      <c r="A218">
        <v>28853</v>
      </c>
      <c r="B218" t="s">
        <v>185</v>
      </c>
      <c r="C218" t="s">
        <v>27</v>
      </c>
      <c r="D218">
        <v>2017</v>
      </c>
      <c r="E218" t="s">
        <v>28</v>
      </c>
      <c r="F218" t="s">
        <v>23</v>
      </c>
      <c r="G218">
        <v>2017</v>
      </c>
      <c r="H218">
        <v>93.8</v>
      </c>
      <c r="I218">
        <v>100</v>
      </c>
      <c r="J218">
        <v>2022</v>
      </c>
      <c r="K218">
        <v>35</v>
      </c>
      <c r="L218">
        <v>60.97</v>
      </c>
      <c r="M218">
        <v>2020</v>
      </c>
      <c r="N218">
        <v>114.8</v>
      </c>
      <c r="O218">
        <v>-63.965884861407197</v>
      </c>
      <c r="P218" t="s">
        <v>24</v>
      </c>
      <c r="Q218">
        <v>2.9963414727946298</v>
      </c>
      <c r="R218">
        <v>1</v>
      </c>
      <c r="S218" t="s">
        <v>25</v>
      </c>
      <c r="T218">
        <v>-1.11368485725649E-2</v>
      </c>
      <c r="AV218">
        <v>93.8</v>
      </c>
      <c r="AW218">
        <v>100.8</v>
      </c>
      <c r="AX218">
        <v>107.8</v>
      </c>
      <c r="AY218">
        <v>114.8</v>
      </c>
      <c r="AZ218">
        <v>87.884999999999906</v>
      </c>
      <c r="BA218">
        <v>60.97</v>
      </c>
      <c r="BB218">
        <v>60.290986342530701</v>
      </c>
      <c r="BC218">
        <v>59.619534757343303</v>
      </c>
      <c r="BD218">
        <v>58.955561026783997</v>
      </c>
      <c r="BE218">
        <v>58.298981871118102</v>
      </c>
      <c r="BF218">
        <v>57.649714938084799</v>
      </c>
      <c r="BG218">
        <v>57.007678792567802</v>
      </c>
      <c r="BH218">
        <v>56.372792906381498</v>
      </c>
      <c r="BI218">
        <v>55.744977648170597</v>
      </c>
      <c r="BJ218">
        <v>55.124154273421901</v>
      </c>
      <c r="BK218">
        <v>54.5102449145881</v>
      </c>
      <c r="BL218">
        <v>53.903172571320901</v>
      </c>
      <c r="BM218">
        <v>53.302861100813303</v>
      </c>
      <c r="BN218">
        <v>52.709235208249098</v>
      </c>
      <c r="BO218">
        <v>52.122220437359097</v>
      </c>
      <c r="BP218">
        <v>51.541743161082401</v>
      </c>
      <c r="BQ218">
        <v>50.967730572331298</v>
      </c>
      <c r="BR218">
        <v>50.400110674860002</v>
      </c>
      <c r="BS218">
        <v>49.838812274233597</v>
      </c>
      <c r="BT218">
        <v>49.2837649688989</v>
      </c>
      <c r="BU218">
        <v>48.734899141354397</v>
      </c>
      <c r="BV218">
        <v>48.192145949417899</v>
      </c>
      <c r="BW218">
        <v>47.655437317592302</v>
      </c>
      <c r="BX218">
        <v>47.1247059285269</v>
      </c>
      <c r="BY218">
        <v>46.5998852145743</v>
      </c>
      <c r="BZ218">
        <v>46.080909349440702</v>
      </c>
      <c r="CA218">
        <v>45.567713239929802</v>
      </c>
      <c r="CB218">
        <v>45.060232517778701</v>
      </c>
      <c r="CC218">
        <v>44.5584035315836</v>
      </c>
      <c r="CD218" s="8" t="b">
        <f>IF(ISNUMBER(VLOOKUP(A218,profiles_2018!A:A,1,FALSE)),TRUE,FALSE)</f>
        <v>1</v>
      </c>
      <c r="CE218" t="str">
        <f>INDEX('C5 - Emissions methodology 2021'!$A$2:$I$5911,MATCH($A218,'C5 - Emissions methodology 2021'!$A$2:$A$5911,0),MATCH(CE$1,'C5 - Emissions methodology 2021'!$A$1:$I$1,0))</f>
        <v>Infrastructure</v>
      </c>
    </row>
    <row r="219" spans="1:83" x14ac:dyDescent="0.25">
      <c r="A219">
        <v>35313</v>
      </c>
      <c r="B219" t="s">
        <v>186</v>
      </c>
      <c r="C219" t="s">
        <v>27</v>
      </c>
      <c r="D219">
        <v>2020</v>
      </c>
      <c r="E219" t="s">
        <v>28</v>
      </c>
      <c r="F219" t="s">
        <v>23</v>
      </c>
      <c r="G219">
        <v>2014</v>
      </c>
      <c r="H219">
        <v>1211</v>
      </c>
      <c r="I219">
        <v>100</v>
      </c>
      <c r="J219">
        <v>2025</v>
      </c>
      <c r="K219">
        <v>10</v>
      </c>
      <c r="L219">
        <v>1089.9000000000001</v>
      </c>
      <c r="M219">
        <v>2020</v>
      </c>
      <c r="N219">
        <v>695</v>
      </c>
      <c r="O219">
        <v>426.09413707679602</v>
      </c>
      <c r="P219" t="s">
        <v>691</v>
      </c>
      <c r="Q219">
        <v>2.7478049991487801</v>
      </c>
      <c r="R219">
        <v>1</v>
      </c>
      <c r="S219" t="s">
        <v>25</v>
      </c>
      <c r="T219">
        <v>-1.11368485725649E-2</v>
      </c>
      <c r="AS219">
        <v>1211</v>
      </c>
      <c r="AT219">
        <v>1125</v>
      </c>
      <c r="AU219">
        <v>1039</v>
      </c>
      <c r="AV219">
        <v>953</v>
      </c>
      <c r="AW219">
        <v>867</v>
      </c>
      <c r="AX219">
        <v>781</v>
      </c>
      <c r="AY219">
        <v>695</v>
      </c>
      <c r="AZ219">
        <v>773.98</v>
      </c>
      <c r="BA219">
        <v>852.96</v>
      </c>
      <c r="BB219">
        <v>931.94</v>
      </c>
      <c r="BC219">
        <v>1010.92</v>
      </c>
      <c r="BD219">
        <v>1089.9000000000001</v>
      </c>
      <c r="BE219">
        <v>1077.7619487407601</v>
      </c>
      <c r="BF219">
        <v>1065.75907712036</v>
      </c>
      <c r="BG219">
        <v>1053.8898796636299</v>
      </c>
      <c r="BH219">
        <v>1042.1528676616599</v>
      </c>
      <c r="BI219">
        <v>1030.54656898505</v>
      </c>
      <c r="BJ219">
        <v>1019.0695278992901</v>
      </c>
      <c r="BK219">
        <v>1007.72030488216</v>
      </c>
      <c r="BL219">
        <v>996.49747644318802</v>
      </c>
      <c r="BM219">
        <v>985.399634945098</v>
      </c>
      <c r="BN219">
        <v>974.42538842725298</v>
      </c>
      <c r="BO219">
        <v>963.57336043107603</v>
      </c>
      <c r="BP219">
        <v>952.84218982739799</v>
      </c>
      <c r="BQ219">
        <v>942.23053064573901</v>
      </c>
      <c r="BR219">
        <v>931.73705190549003</v>
      </c>
      <c r="BS219">
        <v>921.36043744896995</v>
      </c>
      <c r="BT219">
        <v>911.09938577634898</v>
      </c>
      <c r="BU219">
        <v>900.95260988240102</v>
      </c>
      <c r="BV219">
        <v>890.91883709508295</v>
      </c>
      <c r="BW219">
        <v>880.99680891591004</v>
      </c>
      <c r="BX219">
        <v>871.18528086209994</v>
      </c>
      <c r="BY219">
        <v>861.48302231049195</v>
      </c>
      <c r="BZ219">
        <v>851.88881634318398</v>
      </c>
      <c r="CA219">
        <v>842.40145959490906</v>
      </c>
      <c r="CB219">
        <v>833.01976210209205</v>
      </c>
      <c r="CC219">
        <v>823.74254715360701</v>
      </c>
      <c r="CD219" s="8" t="b">
        <f>IF(ISNUMBER(VLOOKUP(A219,profiles_2018!A:A,1,FALSE)),TRUE,FALSE)</f>
        <v>1</v>
      </c>
      <c r="CE219" t="str">
        <f>INDEX('C5 - Emissions methodology 2021'!$A$2:$I$5911,MATCH($A219,'C5 - Emissions methodology 2021'!$A$2:$A$5911,0),MATCH(CE$1,'C5 - Emissions methodology 2021'!$A$1:$I$1,0))</f>
        <v>Manufacturing</v>
      </c>
    </row>
    <row r="220" spans="1:83" x14ac:dyDescent="0.25">
      <c r="A220">
        <v>4839</v>
      </c>
      <c r="B220" t="s">
        <v>858</v>
      </c>
      <c r="C220" t="s">
        <v>172</v>
      </c>
      <c r="D220">
        <v>2015</v>
      </c>
      <c r="E220" t="s">
        <v>88</v>
      </c>
      <c r="F220" t="s">
        <v>54</v>
      </c>
      <c r="G220">
        <v>2020</v>
      </c>
      <c r="H220">
        <v>25488</v>
      </c>
      <c r="I220">
        <v>100</v>
      </c>
      <c r="J220">
        <v>2030</v>
      </c>
      <c r="K220">
        <v>25</v>
      </c>
      <c r="L220">
        <v>19116</v>
      </c>
      <c r="M220">
        <v>2020</v>
      </c>
      <c r="N220">
        <v>25488</v>
      </c>
      <c r="O220">
        <v>0</v>
      </c>
      <c r="P220" t="s">
        <v>24</v>
      </c>
      <c r="Q220">
        <v>3.2402464512390199</v>
      </c>
      <c r="R220">
        <v>1</v>
      </c>
      <c r="S220" t="s">
        <v>25</v>
      </c>
      <c r="T220">
        <v>-1.11368485725649E-2</v>
      </c>
      <c r="AY220">
        <v>25488</v>
      </c>
      <c r="AZ220">
        <v>24850.799999999999</v>
      </c>
      <c r="BA220">
        <v>24213.599999999999</v>
      </c>
      <c r="BB220">
        <v>23576.400000000001</v>
      </c>
      <c r="BC220">
        <v>22939.200000000001</v>
      </c>
      <c r="BD220">
        <v>22302</v>
      </c>
      <c r="BE220">
        <v>21664.799999999999</v>
      </c>
      <c r="BF220">
        <v>21027.599999999999</v>
      </c>
      <c r="BG220">
        <v>20390.400000000001</v>
      </c>
      <c r="BH220">
        <v>19753.2</v>
      </c>
      <c r="BI220">
        <v>19116</v>
      </c>
      <c r="BJ220">
        <v>18903.1080026868</v>
      </c>
      <c r="BK220">
        <v>18692.586951310001</v>
      </c>
      <c r="BL220">
        <v>18484.410441003802</v>
      </c>
      <c r="BM220">
        <v>18278.552360969199</v>
      </c>
      <c r="BN220">
        <v>18074.986891199402</v>
      </c>
      <c r="BO220">
        <v>17873.688499241001</v>
      </c>
      <c r="BP220">
        <v>17674.631936991798</v>
      </c>
      <c r="BQ220">
        <v>17477.7922375337</v>
      </c>
      <c r="BR220">
        <v>17283.1447120015</v>
      </c>
      <c r="BS220">
        <v>17090.664946486198</v>
      </c>
      <c r="BT220">
        <v>16900.3287989727</v>
      </c>
      <c r="BU220">
        <v>16712.112396312001</v>
      </c>
      <c r="BV220">
        <v>16525.992131226601</v>
      </c>
      <c r="BW220">
        <v>16341.9446593497</v>
      </c>
      <c r="BX220">
        <v>16159.946896297301</v>
      </c>
      <c r="BY220">
        <v>15979.976014772599</v>
      </c>
      <c r="BZ220">
        <v>15802.009441702799</v>
      </c>
      <c r="CA220">
        <v>15626.024855408299</v>
      </c>
      <c r="CB220">
        <v>15452.0001828025</v>
      </c>
      <c r="CC220">
        <v>15279.913596623401</v>
      </c>
      <c r="CD220" s="8" t="b">
        <f>IF(ISNUMBER(VLOOKUP(A220,profiles_2018!A:A,1,FALSE)),TRUE,FALSE)</f>
        <v>0</v>
      </c>
      <c r="CE220" t="str">
        <f>INDEX('C5 - Emissions methodology 2021'!$A$2:$I$5911,MATCH($A220,'C5 - Emissions methodology 2021'!$A$2:$A$5911,0),MATCH(CE$1,'C5 - Emissions methodology 2021'!$A$1:$I$1,0))</f>
        <v>Services</v>
      </c>
    </row>
    <row r="221" spans="1:83" x14ac:dyDescent="0.25">
      <c r="A221">
        <v>4315</v>
      </c>
      <c r="B221" t="s">
        <v>859</v>
      </c>
      <c r="C221" t="s">
        <v>485</v>
      </c>
      <c r="D221">
        <v>2017</v>
      </c>
      <c r="E221" t="s">
        <v>44</v>
      </c>
      <c r="F221" t="s">
        <v>33</v>
      </c>
      <c r="G221">
        <v>2017</v>
      </c>
      <c r="H221">
        <v>57077</v>
      </c>
      <c r="I221">
        <v>100</v>
      </c>
      <c r="J221">
        <v>2030</v>
      </c>
      <c r="K221">
        <v>100</v>
      </c>
      <c r="L221">
        <v>0</v>
      </c>
      <c r="M221">
        <v>2020</v>
      </c>
      <c r="N221">
        <v>40742</v>
      </c>
      <c r="O221">
        <v>46.728822759347402</v>
      </c>
      <c r="P221" t="s">
        <v>24</v>
      </c>
      <c r="Q221">
        <v>3.3202470343390198</v>
      </c>
      <c r="R221">
        <v>1</v>
      </c>
      <c r="S221" t="s">
        <v>25</v>
      </c>
      <c r="T221">
        <v>-1.11368485725649E-2</v>
      </c>
      <c r="AV221">
        <v>57077</v>
      </c>
      <c r="AW221">
        <v>51632</v>
      </c>
      <c r="AX221">
        <v>46187</v>
      </c>
      <c r="AY221">
        <v>40742</v>
      </c>
      <c r="AZ221">
        <v>36667.800000000003</v>
      </c>
      <c r="BA221">
        <v>32593.599999999999</v>
      </c>
      <c r="BB221">
        <v>28519.4</v>
      </c>
      <c r="BC221">
        <v>24445.200000000001</v>
      </c>
      <c r="BD221">
        <v>20371</v>
      </c>
      <c r="BE221">
        <v>16296.8</v>
      </c>
      <c r="BF221">
        <v>12222.6</v>
      </c>
      <c r="BG221">
        <v>8148.3999999999896</v>
      </c>
      <c r="BH221">
        <v>4074.1999999999898</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s="8" t="b">
        <f>IF(ISNUMBER(VLOOKUP(A221,profiles_2018!A:A,1,FALSE)),TRUE,FALSE)</f>
        <v>0</v>
      </c>
      <c r="CE221" t="str">
        <f>INDEX('C5 - Emissions methodology 2021'!$A$2:$I$5911,MATCH($A221,'C5 - Emissions methodology 2021'!$A$2:$A$5911,0),MATCH(CE$1,'C5 - Emissions methodology 2021'!$A$1:$I$1,0))</f>
        <v>Services</v>
      </c>
    </row>
    <row r="222" spans="1:83" x14ac:dyDescent="0.25">
      <c r="A222">
        <v>4370</v>
      </c>
      <c r="B222" t="s">
        <v>860</v>
      </c>
      <c r="C222" t="s">
        <v>111</v>
      </c>
      <c r="D222">
        <v>2020</v>
      </c>
      <c r="E222" t="s">
        <v>690</v>
      </c>
      <c r="F222" t="s">
        <v>23</v>
      </c>
      <c r="G222">
        <v>2019</v>
      </c>
      <c r="H222">
        <v>102072</v>
      </c>
      <c r="I222">
        <v>100</v>
      </c>
      <c r="J222">
        <v>2025</v>
      </c>
      <c r="K222">
        <v>20</v>
      </c>
      <c r="L222">
        <v>81657.600000000006</v>
      </c>
      <c r="M222">
        <v>2020</v>
      </c>
      <c r="N222">
        <v>90637</v>
      </c>
      <c r="O222">
        <v>56.0143820048593</v>
      </c>
      <c r="P222" t="s">
        <v>45</v>
      </c>
      <c r="Q222">
        <v>2.8478150852487798</v>
      </c>
      <c r="R222">
        <v>1</v>
      </c>
      <c r="S222" t="s">
        <v>25</v>
      </c>
      <c r="T222">
        <v>-1.11368485725649E-2</v>
      </c>
      <c r="AX222">
        <v>102072</v>
      </c>
      <c r="AY222">
        <v>90637</v>
      </c>
      <c r="AZ222">
        <v>88841.12</v>
      </c>
      <c r="BA222">
        <v>87045.24</v>
      </c>
      <c r="BB222">
        <v>85249.36</v>
      </c>
      <c r="BC222">
        <v>83453.48</v>
      </c>
      <c r="BD222">
        <v>81657.600000000006</v>
      </c>
      <c r="BE222">
        <v>80748.191674000904</v>
      </c>
      <c r="BF222">
        <v>79848.911290819102</v>
      </c>
      <c r="BG222">
        <v>78959.646057089107</v>
      </c>
      <c r="BH222">
        <v>78080.2844356079</v>
      </c>
      <c r="BI222">
        <v>77210.716131345805</v>
      </c>
      <c r="BJ222">
        <v>76350.832077611703</v>
      </c>
      <c r="BK222">
        <v>75500.524422374001</v>
      </c>
      <c r="BL222">
        <v>74659.686514732806</v>
      </c>
      <c r="BM222">
        <v>73828.212891542993</v>
      </c>
      <c r="BN222">
        <v>73005.999264186801</v>
      </c>
      <c r="BO222">
        <v>72192.9425054928</v>
      </c>
      <c r="BP222">
        <v>71388.940636801199</v>
      </c>
      <c r="BQ222">
        <v>70593.8928151734</v>
      </c>
      <c r="BR222">
        <v>69807.699320742904</v>
      </c>
      <c r="BS222">
        <v>69030.261544208595</v>
      </c>
      <c r="BT222">
        <v>68261.481974466195</v>
      </c>
      <c r="BU222">
        <v>67501.264186377695</v>
      </c>
      <c r="BV222">
        <v>66749.512828677398</v>
      </c>
      <c r="BW222">
        <v>66006.133612011894</v>
      </c>
      <c r="BX222">
        <v>65271.033297114402</v>
      </c>
      <c r="BY222">
        <v>64544.119683109602</v>
      </c>
      <c r="BZ222">
        <v>63825.301595949299</v>
      </c>
      <c r="CA222">
        <v>63114.488876976997</v>
      </c>
      <c r="CB222">
        <v>62411.592371619197</v>
      </c>
      <c r="CC222">
        <v>61716.5239182039</v>
      </c>
      <c r="CD222" s="8" t="b">
        <f>IF(ISNUMBER(VLOOKUP(A222,profiles_2018!A:A,1,FALSE)),TRUE,FALSE)</f>
        <v>0</v>
      </c>
      <c r="CE222" t="str">
        <f>INDEX('C5 - Emissions methodology 2021'!$A$2:$I$5911,MATCH($A222,'C5 - Emissions methodology 2021'!$A$2:$A$5911,0),MATCH(CE$1,'C5 - Emissions methodology 2021'!$A$1:$I$1,0))</f>
        <v>Fossil Fuels</v>
      </c>
    </row>
    <row r="223" spans="1:83" x14ac:dyDescent="0.25">
      <c r="A223">
        <v>839190</v>
      </c>
      <c r="B223" t="s">
        <v>861</v>
      </c>
      <c r="C223" t="s">
        <v>84</v>
      </c>
      <c r="D223">
        <v>2020</v>
      </c>
      <c r="E223" t="s">
        <v>44</v>
      </c>
      <c r="F223" t="s">
        <v>33</v>
      </c>
      <c r="G223">
        <v>2020</v>
      </c>
      <c r="H223">
        <v>239.18</v>
      </c>
      <c r="I223">
        <v>100</v>
      </c>
      <c r="J223">
        <v>2023</v>
      </c>
      <c r="K223">
        <v>10</v>
      </c>
      <c r="L223">
        <v>215.262</v>
      </c>
      <c r="M223">
        <v>2020</v>
      </c>
      <c r="N223">
        <v>239.18</v>
      </c>
      <c r="O223">
        <v>0</v>
      </c>
      <c r="P223" t="s">
        <v>24</v>
      </c>
      <c r="Q223">
        <v>2.41682929221068</v>
      </c>
      <c r="R223">
        <v>1</v>
      </c>
      <c r="S223" t="s">
        <v>25</v>
      </c>
      <c r="T223">
        <v>-1.11368485725649E-2</v>
      </c>
      <c r="AY223">
        <v>239.18</v>
      </c>
      <c r="AZ223">
        <v>231.207333333333</v>
      </c>
      <c r="BA223">
        <v>223.23466666666599</v>
      </c>
      <c r="BB223">
        <v>215.262</v>
      </c>
      <c r="BC223">
        <v>212.864659702572</v>
      </c>
      <c r="BD223">
        <v>210.49401822101399</v>
      </c>
      <c r="BE223">
        <v>208.14977821465601</v>
      </c>
      <c r="BF223">
        <v>205.831645654266</v>
      </c>
      <c r="BG223">
        <v>203.53932978517301</v>
      </c>
      <c r="BH223">
        <v>201.27254309079399</v>
      </c>
      <c r="BI223">
        <v>199.03100125657701</v>
      </c>
      <c r="BJ223">
        <v>196.81442313433601</v>
      </c>
      <c r="BK223">
        <v>194.62253070699199</v>
      </c>
      <c r="BL223">
        <v>192.45504905369901</v>
      </c>
      <c r="BM223">
        <v>190.31170631536301</v>
      </c>
      <c r="BN223">
        <v>188.192233660542</v>
      </c>
      <c r="BO223">
        <v>186.09636525173201</v>
      </c>
      <c r="BP223">
        <v>184.023838212019</v>
      </c>
      <c r="BQ223">
        <v>181.97439259210901</v>
      </c>
      <c r="BR223">
        <v>179.94777133772601</v>
      </c>
      <c r="BS223">
        <v>177.943720257367</v>
      </c>
      <c r="BT223">
        <v>175.96198799042199</v>
      </c>
      <c r="BU223">
        <v>174.00232597564599</v>
      </c>
      <c r="BV223">
        <v>172.06448841998099</v>
      </c>
      <c r="BW223">
        <v>170.148232267731</v>
      </c>
      <c r="BX223">
        <v>168.253317170076</v>
      </c>
      <c r="BY223">
        <v>166.379505454921</v>
      </c>
      <c r="BZ223">
        <v>164.52656209709201</v>
      </c>
      <c r="CA223">
        <v>162.694254688852</v>
      </c>
      <c r="CB223">
        <v>160.882353410755</v>
      </c>
      <c r="CC223">
        <v>159.09063100282199</v>
      </c>
      <c r="CD223" s="8" t="b">
        <f>IF(ISNUMBER(VLOOKUP(A223,profiles_2018!A:A,1,FALSE)),TRUE,FALSE)</f>
        <v>0</v>
      </c>
      <c r="CE223" t="str">
        <f>INDEX('C5 - Emissions methodology 2021'!$A$2:$I$5911,MATCH($A223,'C5 - Emissions methodology 2021'!$A$2:$A$5911,0),MATCH(CE$1,'C5 - Emissions methodology 2021'!$A$1:$I$1,0))</f>
        <v>Apparel</v>
      </c>
    </row>
    <row r="224" spans="1:83" x14ac:dyDescent="0.25">
      <c r="A224">
        <v>4365</v>
      </c>
      <c r="B224" t="s">
        <v>862</v>
      </c>
      <c r="C224" t="s">
        <v>27</v>
      </c>
      <c r="D224">
        <v>2018</v>
      </c>
      <c r="E224" t="s">
        <v>690</v>
      </c>
      <c r="F224" t="s">
        <v>23</v>
      </c>
      <c r="G224">
        <v>2017</v>
      </c>
      <c r="H224">
        <v>941400</v>
      </c>
      <c r="I224">
        <v>100</v>
      </c>
      <c r="J224">
        <v>2022</v>
      </c>
      <c r="K224">
        <v>15</v>
      </c>
      <c r="L224">
        <v>800190</v>
      </c>
      <c r="M224">
        <v>2020</v>
      </c>
      <c r="N224">
        <v>781000</v>
      </c>
      <c r="O224">
        <v>113.589689115502</v>
      </c>
      <c r="P224" t="s">
        <v>24</v>
      </c>
      <c r="Q224">
        <v>2.79643560341463</v>
      </c>
      <c r="R224">
        <v>1</v>
      </c>
      <c r="S224" t="s">
        <v>25</v>
      </c>
      <c r="T224">
        <v>-1.11368485725649E-2</v>
      </c>
      <c r="AV224">
        <v>941400</v>
      </c>
      <c r="AW224">
        <v>887933.33333333302</v>
      </c>
      <c r="AX224">
        <v>834466.66666666605</v>
      </c>
      <c r="AY224">
        <v>781000</v>
      </c>
      <c r="AZ224">
        <v>790595</v>
      </c>
      <c r="BA224">
        <v>800190</v>
      </c>
      <c r="BB224">
        <v>791278.40514071903</v>
      </c>
      <c r="BC224">
        <v>782466.05736392597</v>
      </c>
      <c r="BD224">
        <v>773751.85136989201</v>
      </c>
      <c r="BE224">
        <v>765134.69416844402</v>
      </c>
      <c r="BF224">
        <v>756613.50494187395</v>
      </c>
      <c r="BG224">
        <v>748187.21490937902</v>
      </c>
      <c r="BH224">
        <v>739854.76719300402</v>
      </c>
      <c r="BI224">
        <v>731615.116685085</v>
      </c>
      <c r="BJ224">
        <v>723467.22991716396</v>
      </c>
      <c r="BK224">
        <v>715410.08493036299</v>
      </c>
      <c r="BL224">
        <v>707442.67114720796</v>
      </c>
      <c r="BM224">
        <v>699563.98924487096</v>
      </c>
      <c r="BN224">
        <v>691773.05102983105</v>
      </c>
      <c r="BO224">
        <v>684068.87931393099</v>
      </c>
      <c r="BP224">
        <v>676450.50779180694</v>
      </c>
      <c r="BQ224">
        <v>668916.98091969499</v>
      </c>
      <c r="BR224">
        <v>661467.35379557498</v>
      </c>
      <c r="BS224">
        <v>654100.69204065902</v>
      </c>
      <c r="BT224">
        <v>646816.07168219204</v>
      </c>
      <c r="BU224">
        <v>639612.57903756597</v>
      </c>
      <c r="BV224">
        <v>632489.31059971696</v>
      </c>
      <c r="BW224">
        <v>625445.372923802</v>
      </c>
      <c r="BX224">
        <v>618479.88251513802</v>
      </c>
      <c r="BY224">
        <v>611591.96571838995</v>
      </c>
      <c r="BZ224">
        <v>604780.75860798697</v>
      </c>
      <c r="CA224">
        <v>598045.40687976801</v>
      </c>
      <c r="CB224">
        <v>591385.06574383005</v>
      </c>
      <c r="CC224">
        <v>584798.899818565</v>
      </c>
      <c r="CD224" s="8" t="b">
        <f>IF(ISNUMBER(VLOOKUP(A224,profiles_2018!A:A,1,FALSE)),TRUE,FALSE)</f>
        <v>0</v>
      </c>
      <c r="CE224" t="str">
        <f>INDEX('C5 - Emissions methodology 2021'!$A$2:$I$5911,MATCH($A224,'C5 - Emissions methodology 2021'!$A$2:$A$5911,0),MATCH(CE$1,'C5 - Emissions methodology 2021'!$A$1:$I$1,0))</f>
        <v>Manufacturing</v>
      </c>
    </row>
    <row r="225" spans="1:83" x14ac:dyDescent="0.25">
      <c r="A225">
        <v>64620</v>
      </c>
      <c r="B225" t="s">
        <v>187</v>
      </c>
      <c r="C225" t="s">
        <v>27</v>
      </c>
      <c r="D225">
        <v>2019</v>
      </c>
      <c r="E225" t="s">
        <v>690</v>
      </c>
      <c r="F225" t="s">
        <v>23</v>
      </c>
      <c r="G225">
        <v>2019</v>
      </c>
      <c r="H225">
        <v>298454</v>
      </c>
      <c r="I225">
        <v>100</v>
      </c>
      <c r="J225">
        <v>2030</v>
      </c>
      <c r="K225">
        <v>50</v>
      </c>
      <c r="L225">
        <v>149227</v>
      </c>
      <c r="M225">
        <v>2020</v>
      </c>
      <c r="N225">
        <v>219731</v>
      </c>
      <c r="O225">
        <v>52.753858216006499</v>
      </c>
      <c r="P225" t="s">
        <v>24</v>
      </c>
      <c r="Q225">
        <v>3.1502737478390199</v>
      </c>
      <c r="R225">
        <v>1</v>
      </c>
      <c r="S225" t="s">
        <v>25</v>
      </c>
      <c r="T225">
        <v>-1.11368485725649E-2</v>
      </c>
      <c r="AX225">
        <v>298454</v>
      </c>
      <c r="AY225">
        <v>219731</v>
      </c>
      <c r="AZ225">
        <v>212680.6</v>
      </c>
      <c r="BA225">
        <v>205630.2</v>
      </c>
      <c r="BB225">
        <v>198579.8</v>
      </c>
      <c r="BC225">
        <v>191529.4</v>
      </c>
      <c r="BD225">
        <v>184479</v>
      </c>
      <c r="BE225">
        <v>177428.6</v>
      </c>
      <c r="BF225">
        <v>170378.2</v>
      </c>
      <c r="BG225">
        <v>163327.79999999999</v>
      </c>
      <c r="BH225">
        <v>156277.4</v>
      </c>
      <c r="BI225">
        <v>149227</v>
      </c>
      <c r="BJ225">
        <v>147565.08149806099</v>
      </c>
      <c r="BK225">
        <v>145921.671530819</v>
      </c>
      <c r="BL225">
        <v>144296.563971525</v>
      </c>
      <c r="BM225">
        <v>142689.554989033</v>
      </c>
      <c r="BN225">
        <v>141100.443022233</v>
      </c>
      <c r="BO225">
        <v>139529.028754773</v>
      </c>
      <c r="BP225">
        <v>137975.11509005399</v>
      </c>
      <c r="BQ225">
        <v>136438.50712651401</v>
      </c>
      <c r="BR225">
        <v>134919.012133179</v>
      </c>
      <c r="BS225">
        <v>133416.43952549101</v>
      </c>
      <c r="BT225">
        <v>131930.60084140499</v>
      </c>
      <c r="BU225">
        <v>130461.309717747</v>
      </c>
      <c r="BV225">
        <v>129008.381866842</v>
      </c>
      <c r="BW225">
        <v>127571.635053399</v>
      </c>
      <c r="BX225">
        <v>126150.88907165499</v>
      </c>
      <c r="BY225">
        <v>124745.96572276999</v>
      </c>
      <c r="BZ225">
        <v>123356.688792477</v>
      </c>
      <c r="CA225">
        <v>121982.88402898199</v>
      </c>
      <c r="CB225">
        <v>120624.379121106</v>
      </c>
      <c r="CC225">
        <v>119281.003676675</v>
      </c>
      <c r="CD225" s="8" t="b">
        <f>IF(ISNUMBER(VLOOKUP(A225,profiles_2018!A:A,1,FALSE)),TRUE,FALSE)</f>
        <v>1</v>
      </c>
      <c r="CE225" t="str">
        <f>INDEX('C5 - Emissions methodology 2021'!$A$2:$I$5911,MATCH($A225,'C5 - Emissions methodology 2021'!$A$2:$A$5911,0),MATCH(CE$1,'C5 - Emissions methodology 2021'!$A$1:$I$1,0))</f>
        <v>Manufacturing</v>
      </c>
    </row>
    <row r="226" spans="1:83" x14ac:dyDescent="0.25">
      <c r="A226">
        <v>4528</v>
      </c>
      <c r="B226" t="s">
        <v>863</v>
      </c>
      <c r="C226" t="s">
        <v>27</v>
      </c>
      <c r="D226">
        <v>2020</v>
      </c>
      <c r="E226" t="s">
        <v>690</v>
      </c>
      <c r="F226" t="s">
        <v>23</v>
      </c>
      <c r="G226">
        <v>2019</v>
      </c>
      <c r="H226">
        <v>263671</v>
      </c>
      <c r="I226">
        <v>100</v>
      </c>
      <c r="J226">
        <v>2030</v>
      </c>
      <c r="K226">
        <v>70</v>
      </c>
      <c r="L226">
        <v>79101.3</v>
      </c>
      <c r="M226">
        <v>2020</v>
      </c>
      <c r="N226">
        <v>103130</v>
      </c>
      <c r="O226">
        <v>86.981232564174903</v>
      </c>
      <c r="P226" t="s">
        <v>45</v>
      </c>
      <c r="Q226">
        <v>3.3502702695390201</v>
      </c>
      <c r="R226">
        <v>1</v>
      </c>
      <c r="S226" t="s">
        <v>25</v>
      </c>
      <c r="T226">
        <v>-1.11368485725649E-2</v>
      </c>
      <c r="AX226">
        <v>263671</v>
      </c>
      <c r="AY226">
        <v>103130</v>
      </c>
      <c r="AZ226">
        <v>100727.13</v>
      </c>
      <c r="BA226">
        <v>98324.26</v>
      </c>
      <c r="BB226">
        <v>95921.39</v>
      </c>
      <c r="BC226">
        <v>93518.52</v>
      </c>
      <c r="BD226">
        <v>91115.65</v>
      </c>
      <c r="BE226">
        <v>88712.78</v>
      </c>
      <c r="BF226">
        <v>86309.91</v>
      </c>
      <c r="BG226">
        <v>83907.04</v>
      </c>
      <c r="BH226">
        <v>81504.17</v>
      </c>
      <c r="BI226">
        <v>79101.3</v>
      </c>
      <c r="BJ226">
        <v>78220.360800006994</v>
      </c>
      <c r="BK226">
        <v>77349.232486485897</v>
      </c>
      <c r="BL226">
        <v>76487.805797079796</v>
      </c>
      <c r="BM226">
        <v>75635.972686269903</v>
      </c>
      <c r="BN226">
        <v>74793.626311824293</v>
      </c>
      <c r="BO226">
        <v>73960.661021396503</v>
      </c>
      <c r="BP226">
        <v>73136.972339274405</v>
      </c>
      <c r="BQ226">
        <v>72322.456953276007</v>
      </c>
      <c r="BR226">
        <v>71517.012701791595</v>
      </c>
      <c r="BS226">
        <v>70720.538560969493</v>
      </c>
      <c r="BT226">
        <v>69932.934632045697</v>
      </c>
      <c r="BU226">
        <v>69154.102128813596</v>
      </c>
      <c r="BV226">
        <v>68383.943365233295</v>
      </c>
      <c r="BW226">
        <v>67622.361743179805</v>
      </c>
      <c r="BX226">
        <v>66869.261740326794</v>
      </c>
      <c r="BY226">
        <v>66124.548898165594</v>
      </c>
      <c r="BZ226">
        <v>65388.129810157603</v>
      </c>
      <c r="CA226">
        <v>64659.912110018602</v>
      </c>
      <c r="CB226">
        <v>63939.804460134001</v>
      </c>
      <c r="CC226">
        <v>63227.716540102097</v>
      </c>
      <c r="CD226" s="8" t="b">
        <f>IF(ISNUMBER(VLOOKUP(A226,profiles_2018!A:A,1,FALSE)),TRUE,FALSE)</f>
        <v>0</v>
      </c>
      <c r="CE226" t="str">
        <f>INDEX('C5 - Emissions methodology 2021'!$A$2:$I$5911,MATCH($A226,'C5 - Emissions methodology 2021'!$A$2:$A$5911,0),MATCH(CE$1,'C5 - Emissions methodology 2021'!$A$1:$I$1,0))</f>
        <v>Services</v>
      </c>
    </row>
    <row r="227" spans="1:83" x14ac:dyDescent="0.25">
      <c r="A227">
        <v>4416</v>
      </c>
      <c r="B227" t="s">
        <v>864</v>
      </c>
      <c r="C227" t="s">
        <v>78</v>
      </c>
      <c r="D227">
        <v>2015</v>
      </c>
      <c r="E227" t="s">
        <v>690</v>
      </c>
      <c r="F227" t="s">
        <v>23</v>
      </c>
      <c r="G227">
        <v>2014</v>
      </c>
      <c r="H227">
        <v>344932.02</v>
      </c>
      <c r="I227">
        <v>99</v>
      </c>
      <c r="J227">
        <v>2025</v>
      </c>
      <c r="K227">
        <v>20</v>
      </c>
      <c r="L227">
        <v>275945.61599999998</v>
      </c>
      <c r="M227">
        <v>2020</v>
      </c>
      <c r="N227">
        <v>176174.72</v>
      </c>
      <c r="O227">
        <v>246.167919374804</v>
      </c>
      <c r="P227" t="s">
        <v>24</v>
      </c>
      <c r="Q227">
        <v>2.8378396959487802</v>
      </c>
      <c r="R227">
        <v>1</v>
      </c>
      <c r="S227" t="s">
        <v>25</v>
      </c>
      <c r="T227">
        <v>-1.11368485725649E-2</v>
      </c>
      <c r="AS227">
        <v>344932.02</v>
      </c>
      <c r="AT227">
        <v>316805.80333333299</v>
      </c>
      <c r="AU227">
        <v>288679.58666666597</v>
      </c>
      <c r="AV227">
        <v>260553.37</v>
      </c>
      <c r="AW227">
        <v>232427.153333333</v>
      </c>
      <c r="AX227">
        <v>204300.93666666601</v>
      </c>
      <c r="AY227">
        <v>176174.72</v>
      </c>
      <c r="AZ227">
        <v>196128.89920000001</v>
      </c>
      <c r="BA227">
        <v>216083.0784</v>
      </c>
      <c r="BB227">
        <v>236037.25760000001</v>
      </c>
      <c r="BC227">
        <v>255991.4368</v>
      </c>
      <c r="BD227">
        <v>275945.61599999998</v>
      </c>
      <c r="BE227">
        <v>272872.45146034402</v>
      </c>
      <c r="BF227">
        <v>269833.51228880603</v>
      </c>
      <c r="BG227">
        <v>266828.417322642</v>
      </c>
      <c r="BH227">
        <v>263856.78964406298</v>
      </c>
      <c r="BI227">
        <v>260918.25653295399</v>
      </c>
      <c r="BJ227">
        <v>258012.44942012901</v>
      </c>
      <c r="BK227">
        <v>255139.0038411</v>
      </c>
      <c r="BL227">
        <v>252297.55939036701</v>
      </c>
      <c r="BM227">
        <v>249487.75967620799</v>
      </c>
      <c r="BN227">
        <v>246709.25227598599</v>
      </c>
      <c r="BO227">
        <v>243961.688691938</v>
      </c>
      <c r="BP227">
        <v>241244.72430746799</v>
      </c>
      <c r="BQ227">
        <v>238558.018343926</v>
      </c>
      <c r="BR227">
        <v>235901.23381785801</v>
      </c>
      <c r="BS227">
        <v>233274.03749874799</v>
      </c>
      <c r="BT227">
        <v>230676.09986721299</v>
      </c>
      <c r="BU227">
        <v>228107.09507368199</v>
      </c>
      <c r="BV227">
        <v>225566.70089751901</v>
      </c>
      <c r="BW227">
        <v>223054.59870661001</v>
      </c>
      <c r="BX227">
        <v>220570.4734174</v>
      </c>
      <c r="BY227">
        <v>218114.01345537201</v>
      </c>
      <c r="BZ227">
        <v>215684.910715965</v>
      </c>
      <c r="CA227">
        <v>213282.860525934</v>
      </c>
      <c r="CB227">
        <v>210907.561605133</v>
      </c>
      <c r="CC227">
        <v>208558.716028728</v>
      </c>
      <c r="CD227" s="8" t="b">
        <f>IF(ISNUMBER(VLOOKUP(A227,profiles_2018!A:A,1,FALSE)),TRUE,FALSE)</f>
        <v>0</v>
      </c>
      <c r="CE227" t="str">
        <f>INDEX('C5 - Emissions methodology 2021'!$A$2:$I$5911,MATCH($A227,'C5 - Emissions methodology 2021'!$A$2:$A$5911,0),MATCH(CE$1,'C5 - Emissions methodology 2021'!$A$1:$I$1,0))</f>
        <v>Manufacturing</v>
      </c>
    </row>
    <row r="228" spans="1:83" x14ac:dyDescent="0.25">
      <c r="A228">
        <v>257</v>
      </c>
      <c r="B228" t="s">
        <v>865</v>
      </c>
      <c r="C228" t="s">
        <v>21</v>
      </c>
      <c r="D228">
        <v>2020</v>
      </c>
      <c r="E228" t="s">
        <v>690</v>
      </c>
      <c r="F228" t="s">
        <v>23</v>
      </c>
      <c r="G228">
        <v>2019</v>
      </c>
      <c r="H228">
        <v>9416</v>
      </c>
      <c r="I228">
        <v>100</v>
      </c>
      <c r="J228">
        <v>2030</v>
      </c>
      <c r="K228">
        <v>46.2</v>
      </c>
      <c r="L228">
        <v>5065.808</v>
      </c>
      <c r="M228">
        <v>2020</v>
      </c>
      <c r="N228">
        <v>5728</v>
      </c>
      <c r="O228">
        <v>84.777867275743205</v>
      </c>
      <c r="P228" t="s">
        <v>45</v>
      </c>
      <c r="Q228">
        <v>3.11224484403902</v>
      </c>
      <c r="R228">
        <v>1</v>
      </c>
      <c r="S228" t="s">
        <v>25</v>
      </c>
      <c r="T228">
        <v>-1.11368485725649E-2</v>
      </c>
      <c r="AX228">
        <v>9416</v>
      </c>
      <c r="AY228">
        <v>5728</v>
      </c>
      <c r="AZ228">
        <v>5661.7808000000005</v>
      </c>
      <c r="BA228">
        <v>5595.5616</v>
      </c>
      <c r="BB228">
        <v>5529.3424000000005</v>
      </c>
      <c r="BC228">
        <v>5463.1232</v>
      </c>
      <c r="BD228">
        <v>5396.9040000000005</v>
      </c>
      <c r="BE228">
        <v>5330.6848</v>
      </c>
      <c r="BF228">
        <v>5264.4656000000004</v>
      </c>
      <c r="BG228">
        <v>5198.2464</v>
      </c>
      <c r="BH228">
        <v>5132.0272000000004</v>
      </c>
      <c r="BI228">
        <v>5065.808</v>
      </c>
      <c r="BJ228">
        <v>5009.39086340631</v>
      </c>
      <c r="BK228">
        <v>4953.6020359197601</v>
      </c>
      <c r="BL228">
        <v>4898.4345201569704</v>
      </c>
      <c r="BM228">
        <v>4843.8813966633597</v>
      </c>
      <c r="BN228">
        <v>4789.9358230452599</v>
      </c>
      <c r="BO228">
        <v>4736.5910331117002</v>
      </c>
      <c r="BP228">
        <v>4683.8403360257598</v>
      </c>
      <c r="BQ228">
        <v>4631.6771154653698</v>
      </c>
      <c r="BR228">
        <v>4580.0948287934198</v>
      </c>
      <c r="BS228">
        <v>4529.0870062371596</v>
      </c>
      <c r="BT228">
        <v>4478.6472500767204</v>
      </c>
      <c r="BU228">
        <v>4428.7692338426896</v>
      </c>
      <c r="BV228">
        <v>4379.44670152255</v>
      </c>
      <c r="BW228">
        <v>4330.6734667760702</v>
      </c>
      <c r="BX228">
        <v>4282.4434121593604</v>
      </c>
      <c r="BY228">
        <v>4234.7504883575602</v>
      </c>
      <c r="BZ228">
        <v>4187.5887134261302</v>
      </c>
      <c r="CA228">
        <v>4140.9521720405201</v>
      </c>
      <c r="CB228">
        <v>4094.8350147542701</v>
      </c>
      <c r="CC228">
        <v>4049.2314572653199</v>
      </c>
      <c r="CD228" s="8" t="b">
        <f>IF(ISNUMBER(VLOOKUP(A228,profiles_2018!A:A,1,FALSE)),TRUE,FALSE)</f>
        <v>0</v>
      </c>
      <c r="CE228" t="str">
        <f>INDEX('C5 - Emissions methodology 2021'!$A$2:$I$5911,MATCH($A228,'C5 - Emissions methodology 2021'!$A$2:$A$5911,0),MATCH(CE$1,'C5 - Emissions methodology 2021'!$A$1:$I$1,0))</f>
        <v>Services</v>
      </c>
    </row>
    <row r="229" spans="1:83" x14ac:dyDescent="0.25">
      <c r="A229">
        <v>4652</v>
      </c>
      <c r="B229" t="s">
        <v>866</v>
      </c>
      <c r="C229" t="s">
        <v>31</v>
      </c>
      <c r="D229">
        <v>2020</v>
      </c>
      <c r="E229" t="s">
        <v>690</v>
      </c>
      <c r="F229" t="s">
        <v>23</v>
      </c>
      <c r="G229">
        <v>2019</v>
      </c>
      <c r="H229">
        <v>8048</v>
      </c>
      <c r="I229">
        <v>100</v>
      </c>
      <c r="J229">
        <v>2025</v>
      </c>
      <c r="K229">
        <v>100</v>
      </c>
      <c r="L229">
        <v>0</v>
      </c>
      <c r="M229">
        <v>2020</v>
      </c>
      <c r="N229">
        <v>6736</v>
      </c>
      <c r="O229">
        <v>16.3021868787276</v>
      </c>
      <c r="P229" t="s">
        <v>45</v>
      </c>
      <c r="Q229">
        <v>3.6478056828487802</v>
      </c>
      <c r="R229">
        <v>1</v>
      </c>
      <c r="S229" t="s">
        <v>25</v>
      </c>
      <c r="T229">
        <v>-1.11368485725649E-2</v>
      </c>
      <c r="AX229">
        <v>8048</v>
      </c>
      <c r="AY229">
        <v>6736</v>
      </c>
      <c r="AZ229">
        <v>5388.8</v>
      </c>
      <c r="BA229">
        <v>4041.6</v>
      </c>
      <c r="BB229">
        <v>2694.4</v>
      </c>
      <c r="BC229">
        <v>1347.19999999999</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s="8" t="b">
        <f>IF(ISNUMBER(VLOOKUP(A229,profiles_2018!A:A,1,FALSE)),TRUE,FALSE)</f>
        <v>0</v>
      </c>
      <c r="CE229" t="str">
        <f>INDEX('C5 - Emissions methodology 2021'!$A$2:$I$5911,MATCH($A229,'C5 - Emissions methodology 2021'!$A$2:$A$5911,0),MATCH(CE$1,'C5 - Emissions methodology 2021'!$A$1:$I$1,0))</f>
        <v>Services</v>
      </c>
    </row>
    <row r="230" spans="1:83" x14ac:dyDescent="0.25">
      <c r="A230">
        <v>4667</v>
      </c>
      <c r="B230" t="s">
        <v>867</v>
      </c>
      <c r="C230" t="s">
        <v>31</v>
      </c>
      <c r="D230">
        <v>2018</v>
      </c>
      <c r="E230" t="s">
        <v>690</v>
      </c>
      <c r="F230" t="s">
        <v>23</v>
      </c>
      <c r="G230">
        <v>2017</v>
      </c>
      <c r="H230">
        <v>4030155</v>
      </c>
      <c r="I230">
        <v>100</v>
      </c>
      <c r="J230">
        <v>2030</v>
      </c>
      <c r="K230">
        <v>90</v>
      </c>
      <c r="L230">
        <v>403015.49999999901</v>
      </c>
      <c r="M230">
        <v>2020</v>
      </c>
      <c r="N230">
        <v>2511868</v>
      </c>
      <c r="O230">
        <v>41.859073796307001</v>
      </c>
      <c r="P230" t="s">
        <v>24</v>
      </c>
      <c r="Q230">
        <v>3.5506469179390199</v>
      </c>
      <c r="R230">
        <v>1</v>
      </c>
      <c r="S230" t="s">
        <v>25</v>
      </c>
      <c r="T230">
        <v>-1.11368485725649E-2</v>
      </c>
      <c r="AV230">
        <v>4030155</v>
      </c>
      <c r="AW230">
        <v>3524059.3333333302</v>
      </c>
      <c r="AX230">
        <v>3017963.66666666</v>
      </c>
      <c r="AY230">
        <v>2511868</v>
      </c>
      <c r="AZ230">
        <v>2300982.75</v>
      </c>
      <c r="BA230">
        <v>2090097.5</v>
      </c>
      <c r="BB230">
        <v>1879212.25</v>
      </c>
      <c r="BC230">
        <v>1668327</v>
      </c>
      <c r="BD230">
        <v>1457441.75</v>
      </c>
      <c r="BE230">
        <v>1246556.5</v>
      </c>
      <c r="BF230">
        <v>1035671.25</v>
      </c>
      <c r="BG230">
        <v>824786</v>
      </c>
      <c r="BH230">
        <v>613900.75</v>
      </c>
      <c r="BI230">
        <v>403015.49999999901</v>
      </c>
      <c r="BJ230">
        <v>398527.17740410299</v>
      </c>
      <c r="BK230">
        <v>394088.84057730198</v>
      </c>
      <c r="BL230">
        <v>389699.932835655</v>
      </c>
      <c r="BM230">
        <v>385359.90369492501</v>
      </c>
      <c r="BN230">
        <v>381068.208801537</v>
      </c>
      <c r="BO230">
        <v>376824.30986429501</v>
      </c>
      <c r="BP230">
        <v>372627.67458687501</v>
      </c>
      <c r="BQ230">
        <v>368477.77660105401</v>
      </c>
      <c r="BR230">
        <v>364374.09540069301</v>
      </c>
      <c r="BS230">
        <v>360316.11627644999</v>
      </c>
      <c r="BT230">
        <v>356303.33025122498</v>
      </c>
      <c r="BU230">
        <v>352335.23401631601</v>
      </c>
      <c r="BV230">
        <v>348411.32986829698</v>
      </c>
      <c r="BW230">
        <v>344531.12564658799</v>
      </c>
      <c r="BX230">
        <v>340694.13467172702</v>
      </c>
      <c r="BY230">
        <v>336899.87568432698</v>
      </c>
      <c r="BZ230">
        <v>333147.87278471398</v>
      </c>
      <c r="CA230">
        <v>329437.65537323902</v>
      </c>
      <c r="CB230">
        <v>325768.75809124601</v>
      </c>
      <c r="CC230">
        <v>322140.72076271102</v>
      </c>
      <c r="CD230" s="8" t="b">
        <f>IF(ISNUMBER(VLOOKUP(A230,profiles_2018!A:A,1,FALSE)),TRUE,FALSE)</f>
        <v>0</v>
      </c>
      <c r="CE230" t="str">
        <f>INDEX('C5 - Emissions methodology 2021'!$A$2:$I$5911,MATCH($A230,'C5 - Emissions methodology 2021'!$A$2:$A$5911,0),MATCH(CE$1,'C5 - Emissions methodology 2021'!$A$1:$I$1,0))</f>
        <v>Services</v>
      </c>
    </row>
    <row r="231" spans="1:83" x14ac:dyDescent="0.25">
      <c r="A231">
        <v>829781</v>
      </c>
      <c r="B231" t="s">
        <v>868</v>
      </c>
      <c r="C231" t="s">
        <v>252</v>
      </c>
      <c r="D231">
        <v>2020</v>
      </c>
      <c r="E231" t="s">
        <v>44</v>
      </c>
      <c r="F231" t="s">
        <v>33</v>
      </c>
      <c r="G231">
        <v>2020</v>
      </c>
      <c r="H231">
        <v>3042</v>
      </c>
      <c r="I231">
        <v>100</v>
      </c>
      <c r="J231">
        <v>2030</v>
      </c>
      <c r="K231">
        <v>5</v>
      </c>
      <c r="L231">
        <v>2889.9</v>
      </c>
      <c r="M231">
        <v>2020</v>
      </c>
      <c r="N231">
        <v>3042</v>
      </c>
      <c r="O231">
        <v>665.351742274819</v>
      </c>
      <c r="P231" t="s">
        <v>706</v>
      </c>
      <c r="Q231">
        <v>2.3702442066390201</v>
      </c>
      <c r="R231">
        <v>1</v>
      </c>
      <c r="S231" t="s">
        <v>25</v>
      </c>
      <c r="T231">
        <v>-1.11368485725649E-2</v>
      </c>
      <c r="AY231">
        <v>3042</v>
      </c>
      <c r="AZ231">
        <v>3026.79</v>
      </c>
      <c r="BA231">
        <v>3011.58</v>
      </c>
      <c r="BB231">
        <v>2996.37</v>
      </c>
      <c r="BC231">
        <v>2981.16</v>
      </c>
      <c r="BD231">
        <v>2965.95</v>
      </c>
      <c r="BE231">
        <v>2950.74</v>
      </c>
      <c r="BF231">
        <v>2935.53</v>
      </c>
      <c r="BG231">
        <v>2920.32</v>
      </c>
      <c r="BH231">
        <v>2905.11</v>
      </c>
      <c r="BI231">
        <v>2889.9</v>
      </c>
      <c r="BJ231">
        <v>2857.7156213101398</v>
      </c>
      <c r="BK231">
        <v>2825.88967517216</v>
      </c>
      <c r="BL231">
        <v>2794.41816977699</v>
      </c>
      <c r="BM231">
        <v>2763.2971577717599</v>
      </c>
      <c r="BN231">
        <v>2732.52273576466</v>
      </c>
      <c r="BO231">
        <v>2702.0910438353499</v>
      </c>
      <c r="BP231">
        <v>2671.99826505088</v>
      </c>
      <c r="BQ231">
        <v>2642.24062498685</v>
      </c>
      <c r="BR231">
        <v>2612.81439125409</v>
      </c>
      <c r="BS231">
        <v>2583.71587303047</v>
      </c>
      <c r="BT231">
        <v>2554.9414205980001</v>
      </c>
      <c r="BU231">
        <v>2526.4874248850301</v>
      </c>
      <c r="BV231">
        <v>2498.35031701359</v>
      </c>
      <c r="BW231">
        <v>2470.5265678517899</v>
      </c>
      <c r="BX231">
        <v>2443.0126875711298</v>
      </c>
      <c r="BY231">
        <v>2415.80522520879</v>
      </c>
      <c r="BZ231">
        <v>2388.9007682348301</v>
      </c>
      <c r="CA231">
        <v>2362.2959421241198</v>
      </c>
      <c r="CB231">
        <v>2335.9874099331</v>
      </c>
      <c r="CC231">
        <v>2309.9718718812501</v>
      </c>
      <c r="CD231" s="8" t="b">
        <f>IF(ISNUMBER(VLOOKUP(A231,profiles_2018!A:A,1,FALSE)),TRUE,FALSE)</f>
        <v>0</v>
      </c>
      <c r="CE231" t="str">
        <f>INDEX('C5 - Emissions methodology 2021'!$A$2:$I$5911,MATCH($A231,'C5 - Emissions methodology 2021'!$A$2:$A$5911,0),MATCH(CE$1,'C5 - Emissions methodology 2021'!$A$1:$I$1,0))</f>
        <v>Apparel</v>
      </c>
    </row>
    <row r="232" spans="1:83" x14ac:dyDescent="0.25">
      <c r="A232">
        <v>4678</v>
      </c>
      <c r="B232" t="s">
        <v>869</v>
      </c>
      <c r="C232" t="s">
        <v>27</v>
      </c>
      <c r="D232">
        <v>2021</v>
      </c>
      <c r="E232" t="s">
        <v>28</v>
      </c>
      <c r="F232" t="s">
        <v>23</v>
      </c>
      <c r="G232">
        <v>2019</v>
      </c>
      <c r="H232">
        <v>4700000</v>
      </c>
      <c r="I232">
        <v>100</v>
      </c>
      <c r="J232">
        <v>2050</v>
      </c>
      <c r="K232">
        <v>100</v>
      </c>
      <c r="L232">
        <v>0</v>
      </c>
      <c r="M232">
        <v>2020</v>
      </c>
      <c r="N232">
        <v>4200000</v>
      </c>
      <c r="O232">
        <v>10.6382978723404</v>
      </c>
      <c r="P232" t="s">
        <v>45</v>
      </c>
      <c r="Q232">
        <v>3.6604700000000001</v>
      </c>
      <c r="R232">
        <v>1</v>
      </c>
      <c r="S232" t="s">
        <v>25</v>
      </c>
      <c r="T232">
        <v>-1.11368485725649E-2</v>
      </c>
      <c r="AX232">
        <v>4700000</v>
      </c>
      <c r="AY232">
        <v>4200000</v>
      </c>
      <c r="AZ232">
        <v>4060000</v>
      </c>
      <c r="BA232">
        <v>3920000</v>
      </c>
      <c r="BB232">
        <v>3780000</v>
      </c>
      <c r="BC232">
        <v>3640000</v>
      </c>
      <c r="BD232">
        <v>3500000</v>
      </c>
      <c r="BE232">
        <v>3360000</v>
      </c>
      <c r="BF232">
        <v>3220000</v>
      </c>
      <c r="BG232">
        <v>3080000</v>
      </c>
      <c r="BH232">
        <v>2940000</v>
      </c>
      <c r="BI232">
        <v>2800000</v>
      </c>
      <c r="BJ232">
        <v>2660000</v>
      </c>
      <c r="BK232">
        <v>2520000</v>
      </c>
      <c r="BL232">
        <v>2380000</v>
      </c>
      <c r="BM232">
        <v>2240000</v>
      </c>
      <c r="BN232">
        <v>2100000</v>
      </c>
      <c r="BO232">
        <v>1960000</v>
      </c>
      <c r="BP232">
        <v>1820000</v>
      </c>
      <c r="BQ232">
        <v>1680000</v>
      </c>
      <c r="BR232">
        <v>1540000</v>
      </c>
      <c r="BS232">
        <v>1400000</v>
      </c>
      <c r="BT232">
        <v>1260000</v>
      </c>
      <c r="BU232">
        <v>1120000</v>
      </c>
      <c r="BV232">
        <v>980000</v>
      </c>
      <c r="BW232">
        <v>840000</v>
      </c>
      <c r="BX232">
        <v>700000</v>
      </c>
      <c r="BY232">
        <v>560000</v>
      </c>
      <c r="BZ232">
        <v>420000</v>
      </c>
      <c r="CA232">
        <v>280000</v>
      </c>
      <c r="CB232">
        <v>140000</v>
      </c>
      <c r="CC232">
        <v>0</v>
      </c>
      <c r="CD232" s="8" t="b">
        <f>IF(ISNUMBER(VLOOKUP(A232,profiles_2018!A:A,1,FALSE)),TRUE,FALSE)</f>
        <v>0</v>
      </c>
      <c r="CE232" t="str">
        <f>INDEX('C5 - Emissions methodology 2021'!$A$2:$I$5911,MATCH($A232,'C5 - Emissions methodology 2021'!$A$2:$A$5911,0),MATCH(CE$1,'C5 - Emissions methodology 2021'!$A$1:$I$1,0))</f>
        <v>Fossil Fuels</v>
      </c>
    </row>
    <row r="233" spans="1:83" x14ac:dyDescent="0.25">
      <c r="A233">
        <v>5066</v>
      </c>
      <c r="B233" t="s">
        <v>188</v>
      </c>
      <c r="C233" t="s">
        <v>43</v>
      </c>
      <c r="D233">
        <v>2017</v>
      </c>
      <c r="E233" t="s">
        <v>49</v>
      </c>
      <c r="F233" t="s">
        <v>50</v>
      </c>
      <c r="G233">
        <v>2012</v>
      </c>
      <c r="H233">
        <v>265184.96999999997</v>
      </c>
      <c r="I233">
        <v>100</v>
      </c>
      <c r="J233">
        <v>2025</v>
      </c>
      <c r="K233">
        <v>25</v>
      </c>
      <c r="L233">
        <v>198888.72750000001</v>
      </c>
      <c r="M233">
        <v>2020</v>
      </c>
      <c r="N233">
        <v>270958.25</v>
      </c>
      <c r="O233">
        <v>-8.7083065077180297</v>
      </c>
      <c r="P233" t="s">
        <v>24</v>
      </c>
      <c r="Q233">
        <v>2.5678313965457802</v>
      </c>
      <c r="R233">
        <v>1</v>
      </c>
      <c r="S233" t="s">
        <v>25</v>
      </c>
      <c r="T233">
        <v>-1.11368485725649E-2</v>
      </c>
      <c r="AQ233">
        <v>265184.96999999997</v>
      </c>
      <c r="AR233">
        <v>265906.63</v>
      </c>
      <c r="AS233">
        <v>266628.28999999998</v>
      </c>
      <c r="AT233">
        <v>267349.94999999902</v>
      </c>
      <c r="AU233">
        <v>268071.61</v>
      </c>
      <c r="AV233">
        <v>268793.27</v>
      </c>
      <c r="AW233">
        <v>269514.93</v>
      </c>
      <c r="AX233">
        <v>270236.59000000003</v>
      </c>
      <c r="AY233">
        <v>270958.25</v>
      </c>
      <c r="AZ233">
        <v>256544.3455</v>
      </c>
      <c r="BA233">
        <v>242130.44099999999</v>
      </c>
      <c r="BB233">
        <v>227716.53649999999</v>
      </c>
      <c r="BC233">
        <v>213302.63200000001</v>
      </c>
      <c r="BD233">
        <v>198888.72750000001</v>
      </c>
      <c r="BE233">
        <v>196673.733859042</v>
      </c>
      <c r="BF233">
        <v>194483.40826685299</v>
      </c>
      <c r="BG233">
        <v>192317.47599910799</v>
      </c>
      <c r="BH233">
        <v>190175.665391049</v>
      </c>
      <c r="BI233">
        <v>188057.70780340201</v>
      </c>
      <c r="BJ233">
        <v>185963.337588692</v>
      </c>
      <c r="BK233">
        <v>183892.29205791801</v>
      </c>
      <c r="BL233">
        <v>181844.311447607</v>
      </c>
      <c r="BM233">
        <v>179819.13888723199</v>
      </c>
      <c r="BN233">
        <v>177816.520366996</v>
      </c>
      <c r="BO233">
        <v>175836.204705968</v>
      </c>
      <c r="BP233">
        <v>173877.943520584</v>
      </c>
      <c r="BQ233">
        <v>171941.491193486</v>
      </c>
      <c r="BR233">
        <v>170026.604842723</v>
      </c>
      <c r="BS233">
        <v>168133.04429128201</v>
      </c>
      <c r="BT233">
        <v>166260.57203696601</v>
      </c>
      <c r="BU233">
        <v>164408.95322260199</v>
      </c>
      <c r="BV233">
        <v>162577.95560658799</v>
      </c>
      <c r="BW233">
        <v>160767.34953375999</v>
      </c>
      <c r="BX233">
        <v>158976.90790659</v>
      </c>
      <c r="BY233">
        <v>157206.40615669999</v>
      </c>
      <c r="BZ233">
        <v>155455.62221669601</v>
      </c>
      <c r="CA233">
        <v>153724.336492314</v>
      </c>
      <c r="CB233">
        <v>152012.33183488101</v>
      </c>
      <c r="CC233">
        <v>150319.39351407401</v>
      </c>
      <c r="CD233" s="8" t="b">
        <f>IF(ISNUMBER(VLOOKUP(A233,profiles_2018!A:A,1,FALSE)),TRUE,FALSE)</f>
        <v>1</v>
      </c>
      <c r="CE233" t="str">
        <f>INDEX('C5 - Emissions methodology 2021'!$A$2:$I$5911,MATCH($A233,'C5 - Emissions methodology 2021'!$A$2:$A$5911,0),MATCH(CE$1,'C5 - Emissions methodology 2021'!$A$1:$I$1,0))</f>
        <v>Manufacturing</v>
      </c>
    </row>
    <row r="234" spans="1:83" x14ac:dyDescent="0.25">
      <c r="A234">
        <v>4630</v>
      </c>
      <c r="B234" t="s">
        <v>870</v>
      </c>
      <c r="C234" t="s">
        <v>165</v>
      </c>
      <c r="D234">
        <v>2019</v>
      </c>
      <c r="E234" t="s">
        <v>690</v>
      </c>
      <c r="F234" t="s">
        <v>23</v>
      </c>
      <c r="G234">
        <v>2019</v>
      </c>
      <c r="H234">
        <v>2260000</v>
      </c>
      <c r="I234">
        <v>100</v>
      </c>
      <c r="J234">
        <v>2050</v>
      </c>
      <c r="K234">
        <v>100</v>
      </c>
      <c r="L234">
        <v>0</v>
      </c>
      <c r="M234">
        <v>2020</v>
      </c>
      <c r="N234">
        <v>2020000</v>
      </c>
      <c r="O234">
        <v>10.6194690265487</v>
      </c>
      <c r="P234" t="s">
        <v>24</v>
      </c>
      <c r="Q234">
        <v>3.6602260000000002</v>
      </c>
      <c r="R234">
        <v>1</v>
      </c>
      <c r="S234" t="s">
        <v>25</v>
      </c>
      <c r="T234">
        <v>-1.11368485725649E-2</v>
      </c>
      <c r="AX234">
        <v>2260000</v>
      </c>
      <c r="AY234">
        <v>2020000</v>
      </c>
      <c r="AZ234">
        <v>1952666.66666666</v>
      </c>
      <c r="BA234">
        <v>1885333.33333333</v>
      </c>
      <c r="BB234">
        <v>1818000</v>
      </c>
      <c r="BC234">
        <v>1750666.66666666</v>
      </c>
      <c r="BD234">
        <v>1683333.33333333</v>
      </c>
      <c r="BE234">
        <v>1616000</v>
      </c>
      <c r="BF234">
        <v>1548666.66666666</v>
      </c>
      <c r="BG234">
        <v>1481333.33333333</v>
      </c>
      <c r="BH234">
        <v>1414000</v>
      </c>
      <c r="BI234">
        <v>1346666.66666666</v>
      </c>
      <c r="BJ234">
        <v>1279333.33333333</v>
      </c>
      <c r="BK234">
        <v>1212000</v>
      </c>
      <c r="BL234">
        <v>1144666.66666666</v>
      </c>
      <c r="BM234">
        <v>1077333.33333333</v>
      </c>
      <c r="BN234">
        <v>1010000</v>
      </c>
      <c r="BO234">
        <v>942666.66666666605</v>
      </c>
      <c r="BP234">
        <v>875333.33333333302</v>
      </c>
      <c r="BQ234">
        <v>808000</v>
      </c>
      <c r="BR234">
        <v>740666.66666666605</v>
      </c>
      <c r="BS234">
        <v>673333.33333333302</v>
      </c>
      <c r="BT234">
        <v>606000</v>
      </c>
      <c r="BU234">
        <v>538666.66666666605</v>
      </c>
      <c r="BV234">
        <v>471333.33333333302</v>
      </c>
      <c r="BW234">
        <v>404000</v>
      </c>
      <c r="BX234">
        <v>336666.66666666599</v>
      </c>
      <c r="BY234">
        <v>269333.33333333302</v>
      </c>
      <c r="BZ234">
        <v>202000</v>
      </c>
      <c r="CA234">
        <v>134666.66666666599</v>
      </c>
      <c r="CB234">
        <v>67333.333333333198</v>
      </c>
      <c r="CC234">
        <v>0</v>
      </c>
      <c r="CD234" s="8" t="b">
        <f>IF(ISNUMBER(VLOOKUP(A234,profiles_2018!A:A,1,FALSE)),TRUE,FALSE)</f>
        <v>0</v>
      </c>
      <c r="CE234" t="str">
        <f>INDEX('C5 - Emissions methodology 2021'!$A$2:$I$5911,MATCH($A234,'C5 - Emissions methodology 2021'!$A$2:$A$5911,0),MATCH(CE$1,'C5 - Emissions methodology 2021'!$A$1:$I$1,0))</f>
        <v>Transportation services</v>
      </c>
    </row>
    <row r="235" spans="1:83" x14ac:dyDescent="0.25">
      <c r="A235">
        <v>36933</v>
      </c>
      <c r="B235" t="s">
        <v>871</v>
      </c>
      <c r="C235" t="s">
        <v>172</v>
      </c>
      <c r="D235">
        <v>2020</v>
      </c>
      <c r="E235" t="s">
        <v>28</v>
      </c>
      <c r="F235" t="s">
        <v>23</v>
      </c>
      <c r="G235">
        <v>2020</v>
      </c>
      <c r="H235">
        <v>21766</v>
      </c>
      <c r="I235">
        <v>100</v>
      </c>
      <c r="J235">
        <v>2035</v>
      </c>
      <c r="K235">
        <v>30</v>
      </c>
      <c r="L235">
        <v>15236.2</v>
      </c>
      <c r="M235">
        <v>2020</v>
      </c>
      <c r="N235">
        <v>21766</v>
      </c>
      <c r="O235">
        <v>0</v>
      </c>
      <c r="P235" t="s">
        <v>45</v>
      </c>
      <c r="Q235">
        <v>2.9526851034292698</v>
      </c>
      <c r="R235">
        <v>1</v>
      </c>
      <c r="S235" t="s">
        <v>25</v>
      </c>
      <c r="T235">
        <v>-1.11368485725649E-2</v>
      </c>
      <c r="AY235">
        <v>21766</v>
      </c>
      <c r="AZ235">
        <v>21330.68</v>
      </c>
      <c r="BA235">
        <v>20895.36</v>
      </c>
      <c r="BB235">
        <v>20460.04</v>
      </c>
      <c r="BC235">
        <v>20024.72</v>
      </c>
      <c r="BD235">
        <v>19589.400000000001</v>
      </c>
      <c r="BE235">
        <v>19154.080000000002</v>
      </c>
      <c r="BF235">
        <v>18718.759999999998</v>
      </c>
      <c r="BG235">
        <v>18283.439999999999</v>
      </c>
      <c r="BH235">
        <v>17848.12</v>
      </c>
      <c r="BI235">
        <v>17412.8</v>
      </c>
      <c r="BJ235">
        <v>16977.48</v>
      </c>
      <c r="BK235">
        <v>16542.16</v>
      </c>
      <c r="BL235">
        <v>16106.84</v>
      </c>
      <c r="BM235">
        <v>15671.52</v>
      </c>
      <c r="BN235">
        <v>15236.2</v>
      </c>
      <c r="BO235">
        <v>15066.5167477786</v>
      </c>
      <c r="BP235">
        <v>14898.723232242601</v>
      </c>
      <c r="BQ235">
        <v>14732.798407680601</v>
      </c>
      <c r="BR235">
        <v>14568.721462764101</v>
      </c>
      <c r="BS235">
        <v>14406.471817937399</v>
      </c>
      <c r="BT235">
        <v>14246.0291228361</v>
      </c>
      <c r="BU235">
        <v>14087.373253734801</v>
      </c>
      <c r="BV235">
        <v>13930.484311022699</v>
      </c>
      <c r="BW235">
        <v>13775.3426167084</v>
      </c>
      <c r="BX235">
        <v>13621.928711950901</v>
      </c>
      <c r="BY235">
        <v>13470.2233546196</v>
      </c>
      <c r="BZ235">
        <v>13320.2075168806</v>
      </c>
      <c r="CA235">
        <v>13171.862382809901</v>
      </c>
      <c r="CB235">
        <v>13025.169346033899</v>
      </c>
      <c r="CC235">
        <v>12880.1100073951</v>
      </c>
      <c r="CD235" s="8" t="b">
        <f>IF(ISNUMBER(VLOOKUP(A235,profiles_2018!A:A,1,FALSE)),TRUE,FALSE)</f>
        <v>0</v>
      </c>
      <c r="CE235" t="str">
        <f>INDEX('C5 - Emissions methodology 2021'!$A$2:$I$5911,MATCH($A235,'C5 - Emissions methodology 2021'!$A$2:$A$5911,0),MATCH(CE$1,'C5 - Emissions methodology 2021'!$A$1:$I$1,0))</f>
        <v>Services</v>
      </c>
    </row>
    <row r="236" spans="1:83" x14ac:dyDescent="0.25">
      <c r="A236">
        <v>51273</v>
      </c>
      <c r="B236" t="s">
        <v>872</v>
      </c>
      <c r="C236" t="s">
        <v>39</v>
      </c>
      <c r="D236">
        <v>2020</v>
      </c>
      <c r="E236" t="s">
        <v>690</v>
      </c>
      <c r="F236" t="s">
        <v>23</v>
      </c>
      <c r="G236">
        <v>2019</v>
      </c>
      <c r="H236">
        <v>4947</v>
      </c>
      <c r="I236">
        <v>100</v>
      </c>
      <c r="J236">
        <v>2030</v>
      </c>
      <c r="K236">
        <v>46</v>
      </c>
      <c r="L236">
        <v>2671.38</v>
      </c>
      <c r="M236">
        <v>2020</v>
      </c>
      <c r="N236">
        <v>3515</v>
      </c>
      <c r="O236">
        <v>62.927905362055199</v>
      </c>
      <c r="P236" t="s">
        <v>24</v>
      </c>
      <c r="Q236">
        <v>3.1102443971390201</v>
      </c>
      <c r="R236">
        <v>1</v>
      </c>
      <c r="S236" t="s">
        <v>25</v>
      </c>
      <c r="T236">
        <v>-1.11368485725649E-2</v>
      </c>
      <c r="AX236">
        <v>4947</v>
      </c>
      <c r="AY236">
        <v>3515</v>
      </c>
      <c r="AZ236">
        <v>3430.6379999999999</v>
      </c>
      <c r="BA236">
        <v>3346.2759999999998</v>
      </c>
      <c r="BB236">
        <v>3261.9140000000002</v>
      </c>
      <c r="BC236">
        <v>3177.5520000000001</v>
      </c>
      <c r="BD236">
        <v>3093.19</v>
      </c>
      <c r="BE236">
        <v>3008.828</v>
      </c>
      <c r="BF236">
        <v>2924.4659999999999</v>
      </c>
      <c r="BG236">
        <v>2840.1039999999998</v>
      </c>
      <c r="BH236">
        <v>2755.7420000000002</v>
      </c>
      <c r="BI236">
        <v>2671.38</v>
      </c>
      <c r="BJ236">
        <v>2641.6292454602199</v>
      </c>
      <c r="BK236">
        <v>2612.2098205686698</v>
      </c>
      <c r="BL236">
        <v>2583.1180353572299</v>
      </c>
      <c r="BM236">
        <v>2554.3502409523899</v>
      </c>
      <c r="BN236">
        <v>2525.9028291176101</v>
      </c>
      <c r="BO236">
        <v>2497.77223180071</v>
      </c>
      <c r="BP236">
        <v>2469.9549206863899</v>
      </c>
      <c r="BQ236">
        <v>2442.4474067536498</v>
      </c>
      <c r="BR236">
        <v>2415.2462398381799</v>
      </c>
      <c r="BS236">
        <v>2388.3480081996399</v>
      </c>
      <c r="BT236">
        <v>2361.7493380937399</v>
      </c>
      <c r="BU236">
        <v>2335.4468933490298</v>
      </c>
      <c r="BV236">
        <v>2309.4373749485399</v>
      </c>
      <c r="BW236">
        <v>2283.71752061591</v>
      </c>
      <c r="BX236">
        <v>2258.2841044062998</v>
      </c>
      <c r="BY236">
        <v>2233.1339363017</v>
      </c>
      <c r="BZ236">
        <v>2208.2638618108499</v>
      </c>
      <c r="CA236">
        <v>2183.67076157359</v>
      </c>
      <c r="CB236">
        <v>2159.3515509696099</v>
      </c>
      <c r="CC236">
        <v>2135.3031797315298</v>
      </c>
      <c r="CD236" s="8" t="b">
        <f>IF(ISNUMBER(VLOOKUP(A236,profiles_2018!A:A,1,FALSE)),TRUE,FALSE)</f>
        <v>0</v>
      </c>
      <c r="CE236" t="str">
        <f>INDEX('C5 - Emissions methodology 2021'!$A$2:$I$5911,MATCH($A236,'C5 - Emissions methodology 2021'!$A$2:$A$5911,0),MATCH(CE$1,'C5 - Emissions methodology 2021'!$A$1:$I$1,0))</f>
        <v>Manufacturing</v>
      </c>
    </row>
    <row r="237" spans="1:83" x14ac:dyDescent="0.25">
      <c r="A237">
        <v>4730</v>
      </c>
      <c r="B237" t="s">
        <v>873</v>
      </c>
      <c r="C237" t="s">
        <v>21</v>
      </c>
      <c r="D237">
        <v>2018</v>
      </c>
      <c r="E237" t="s">
        <v>28</v>
      </c>
      <c r="F237" t="s">
        <v>23</v>
      </c>
      <c r="G237">
        <v>2018</v>
      </c>
      <c r="H237">
        <v>6896</v>
      </c>
      <c r="I237">
        <v>100</v>
      </c>
      <c r="J237">
        <v>2022</v>
      </c>
      <c r="K237">
        <v>5</v>
      </c>
      <c r="L237">
        <v>6551.2</v>
      </c>
      <c r="M237">
        <v>2020</v>
      </c>
      <c r="N237">
        <v>5873</v>
      </c>
      <c r="O237">
        <v>296.69373549884</v>
      </c>
      <c r="P237" t="s">
        <v>24</v>
      </c>
      <c r="Q237">
        <v>2.6963421530146299</v>
      </c>
      <c r="R237">
        <v>1</v>
      </c>
      <c r="S237" t="s">
        <v>25</v>
      </c>
      <c r="T237">
        <v>-1.11368485725649E-2</v>
      </c>
      <c r="AW237">
        <v>6896</v>
      </c>
      <c r="AX237">
        <v>6384.5</v>
      </c>
      <c r="AY237">
        <v>5873</v>
      </c>
      <c r="AZ237">
        <v>6212.1</v>
      </c>
      <c r="BA237">
        <v>6551.2</v>
      </c>
      <c r="BB237">
        <v>6478.2402776314102</v>
      </c>
      <c r="BC237">
        <v>6406.0930966427404</v>
      </c>
      <c r="BD237">
        <v>6334.7494078836698</v>
      </c>
      <c r="BE237">
        <v>6264.2002629829303</v>
      </c>
      <c r="BF237">
        <v>6194.4368132258696</v>
      </c>
      <c r="BG237">
        <v>6125.4503084446496</v>
      </c>
      <c r="BH237">
        <v>6057.23209592073</v>
      </c>
      <c r="BI237">
        <v>5989.7736192995799</v>
      </c>
      <c r="BJ237">
        <v>5923.0664175174998</v>
      </c>
      <c r="BK237">
        <v>5857.1021237403602</v>
      </c>
      <c r="BL237">
        <v>5791.8724643142104</v>
      </c>
      <c r="BM237">
        <v>5727.3692577275397</v>
      </c>
      <c r="BN237">
        <v>5663.5844135850602</v>
      </c>
      <c r="BO237">
        <v>5600.5099315930302</v>
      </c>
      <c r="BP237">
        <v>5538.1379005557301</v>
      </c>
      <c r="BQ237">
        <v>5476.4604973832602</v>
      </c>
      <c r="BR237">
        <v>5415.4699861102699</v>
      </c>
      <c r="BS237">
        <v>5355.15871692569</v>
      </c>
      <c r="BT237">
        <v>5295.5191252132299</v>
      </c>
      <c r="BU237">
        <v>5236.5437306026097</v>
      </c>
      <c r="BV237">
        <v>5178.2251360312803</v>
      </c>
      <c r="BW237">
        <v>5120.55602681665</v>
      </c>
      <c r="BX237">
        <v>5063.5291697386601</v>
      </c>
      <c r="BY237">
        <v>5007.1374121325098</v>
      </c>
      <c r="BZ237">
        <v>4951.3736809915699</v>
      </c>
      <c r="CA237">
        <v>4896.2309820801802</v>
      </c>
      <c r="CB237">
        <v>4841.7023990564503</v>
      </c>
      <c r="CC237">
        <v>4787.7810926047396</v>
      </c>
      <c r="CD237" s="8" t="b">
        <f>IF(ISNUMBER(VLOOKUP(A237,profiles_2018!A:A,1,FALSE)),TRUE,FALSE)</f>
        <v>0</v>
      </c>
      <c r="CE237" t="str">
        <f>INDEX('C5 - Emissions methodology 2021'!$A$2:$I$5911,MATCH($A237,'C5 - Emissions methodology 2021'!$A$2:$A$5911,0),MATCH(CE$1,'C5 - Emissions methodology 2021'!$A$1:$I$1,0))</f>
        <v>Services</v>
      </c>
    </row>
    <row r="238" spans="1:83" x14ac:dyDescent="0.25">
      <c r="A238">
        <v>57343</v>
      </c>
      <c r="B238" t="s">
        <v>874</v>
      </c>
      <c r="C238" t="s">
        <v>59</v>
      </c>
      <c r="D238">
        <v>2020</v>
      </c>
      <c r="E238" t="s">
        <v>28</v>
      </c>
      <c r="F238" t="s">
        <v>23</v>
      </c>
      <c r="G238">
        <v>2019</v>
      </c>
      <c r="H238">
        <v>53406</v>
      </c>
      <c r="I238">
        <v>100</v>
      </c>
      <c r="J238">
        <v>2024</v>
      </c>
      <c r="K238">
        <v>4.9000000000000004</v>
      </c>
      <c r="L238">
        <v>50789.106</v>
      </c>
      <c r="M238">
        <v>2020</v>
      </c>
      <c r="N238">
        <v>48610</v>
      </c>
      <c r="O238">
        <v>183.270701832019</v>
      </c>
      <c r="P238" t="s">
        <v>45</v>
      </c>
      <c r="Q238">
        <v>2.69632241377073</v>
      </c>
      <c r="R238">
        <v>1</v>
      </c>
      <c r="S238" t="s">
        <v>25</v>
      </c>
      <c r="T238">
        <v>-1.11368485725649E-2</v>
      </c>
      <c r="AX238">
        <v>53406</v>
      </c>
      <c r="AY238">
        <v>48610</v>
      </c>
      <c r="AZ238">
        <v>49154.7765</v>
      </c>
      <c r="BA238">
        <v>49699.553</v>
      </c>
      <c r="BB238">
        <v>50244.3295</v>
      </c>
      <c r="BC238">
        <v>50789.106</v>
      </c>
      <c r="BD238">
        <v>50223.475417342001</v>
      </c>
      <c r="BE238">
        <v>49664.144176831098</v>
      </c>
      <c r="BF238">
        <v>49111.042123647698</v>
      </c>
      <c r="BG238">
        <v>48564.099884275798</v>
      </c>
      <c r="BH238">
        <v>48023.2488578017</v>
      </c>
      <c r="BI238">
        <v>47488.421207309802</v>
      </c>
      <c r="BJ238">
        <v>46959.549851373798</v>
      </c>
      <c r="BK238">
        <v>46436.568455643202</v>
      </c>
      <c r="BL238">
        <v>45919.411424523198</v>
      </c>
      <c r="BM238">
        <v>45408.013892946998</v>
      </c>
      <c r="BN238">
        <v>44902.3117182403</v>
      </c>
      <c r="BO238">
        <v>44402.241472076101</v>
      </c>
      <c r="BP238">
        <v>43907.740432519196</v>
      </c>
      <c r="BQ238">
        <v>43418.746576158701</v>
      </c>
      <c r="BR238">
        <v>42935.198570329398</v>
      </c>
      <c r="BS238">
        <v>42457.035765418703</v>
      </c>
      <c r="BT238">
        <v>41984.1981872592</v>
      </c>
      <c r="BU238">
        <v>41516.626529607202</v>
      </c>
      <c r="BV238">
        <v>41054.2621467032</v>
      </c>
      <c r="BW238">
        <v>40597.047045917003</v>
      </c>
      <c r="BX238">
        <v>40144.923880473303</v>
      </c>
      <c r="BY238">
        <v>39697.835942259298</v>
      </c>
      <c r="BZ238">
        <v>39255.727154711902</v>
      </c>
      <c r="CA238">
        <v>38818.542065783899</v>
      </c>
      <c r="CB238">
        <v>38386.2258409895</v>
      </c>
      <c r="CC238">
        <v>37958.724256526199</v>
      </c>
      <c r="CD238" s="8" t="b">
        <f>IF(ISNUMBER(VLOOKUP(A238,profiles_2018!A:A,1,FALSE)),TRUE,FALSE)</f>
        <v>0</v>
      </c>
      <c r="CE238" t="str">
        <f>INDEX('C5 - Emissions methodology 2021'!$A$2:$I$5911,MATCH($A238,'C5 - Emissions methodology 2021'!$A$2:$A$5911,0),MATCH(CE$1,'C5 - Emissions methodology 2021'!$A$1:$I$1,0))</f>
        <v>Materials</v>
      </c>
    </row>
    <row r="239" spans="1:83" x14ac:dyDescent="0.25">
      <c r="A239">
        <v>44992</v>
      </c>
      <c r="B239" t="s">
        <v>875</v>
      </c>
      <c r="C239" t="s">
        <v>76</v>
      </c>
      <c r="D239">
        <v>2020</v>
      </c>
      <c r="E239" t="s">
        <v>690</v>
      </c>
      <c r="F239" t="s">
        <v>23</v>
      </c>
      <c r="G239">
        <v>2020</v>
      </c>
      <c r="H239">
        <v>57962</v>
      </c>
      <c r="I239">
        <v>100</v>
      </c>
      <c r="J239">
        <v>2025</v>
      </c>
      <c r="K239">
        <v>35</v>
      </c>
      <c r="L239">
        <v>37675.300000000003</v>
      </c>
      <c r="M239">
        <v>2020</v>
      </c>
      <c r="N239">
        <v>57962</v>
      </c>
      <c r="O239">
        <v>0</v>
      </c>
      <c r="P239" t="s">
        <v>45</v>
      </c>
      <c r="Q239">
        <v>2.9978106742487798</v>
      </c>
      <c r="R239">
        <v>1</v>
      </c>
      <c r="S239" t="s">
        <v>25</v>
      </c>
      <c r="T239">
        <v>-1.11368485725649E-2</v>
      </c>
      <c r="AY239">
        <v>57962</v>
      </c>
      <c r="AZ239">
        <v>53904.66</v>
      </c>
      <c r="BA239">
        <v>49847.32</v>
      </c>
      <c r="BB239">
        <v>45789.98</v>
      </c>
      <c r="BC239">
        <v>41732.639999999999</v>
      </c>
      <c r="BD239">
        <v>37675.300000000003</v>
      </c>
      <c r="BE239">
        <v>37255.715888974002</v>
      </c>
      <c r="BF239">
        <v>36840.804622656004</v>
      </c>
      <c r="BG239">
        <v>36430.514160282</v>
      </c>
      <c r="BH239">
        <v>36024.793040658296</v>
      </c>
      <c r="BI239">
        <v>35623.590375706503</v>
      </c>
      <c r="BJ239">
        <v>35226.855844081198</v>
      </c>
      <c r="BK239">
        <v>34834.5396848581</v>
      </c>
      <c r="BL239">
        <v>34446.592691292797</v>
      </c>
      <c r="BM239">
        <v>34062.966204648998</v>
      </c>
      <c r="BN239">
        <v>33683.612108095498</v>
      </c>
      <c r="BO239">
        <v>33308.482820670601</v>
      </c>
      <c r="BP239">
        <v>32937.531291314903</v>
      </c>
      <c r="BQ239">
        <v>32570.710992969402</v>
      </c>
      <c r="BR239">
        <v>32207.975916739899</v>
      </c>
      <c r="BS239">
        <v>31849.280566126399</v>
      </c>
      <c r="BT239">
        <v>31494.5799513163</v>
      </c>
      <c r="BU239">
        <v>31143.829583541901</v>
      </c>
      <c r="BV239">
        <v>30796.985469500301</v>
      </c>
      <c r="BW239">
        <v>30454.004105835</v>
      </c>
      <c r="BX239">
        <v>30114.842473680001</v>
      </c>
      <c r="BY239">
        <v>29779.458033264</v>
      </c>
      <c r="BZ239">
        <v>29447.808718574499</v>
      </c>
      <c r="CA239">
        <v>29119.852932081802</v>
      </c>
      <c r="CB239">
        <v>28795.5495395219</v>
      </c>
      <c r="CC239">
        <v>28474.857864736401</v>
      </c>
      <c r="CD239" s="8" t="b">
        <f>IF(ISNUMBER(VLOOKUP(A239,profiles_2018!A:A,1,FALSE)),TRUE,FALSE)</f>
        <v>0</v>
      </c>
      <c r="CE239" t="str">
        <f>INDEX('C5 - Emissions methodology 2021'!$A$2:$I$5911,MATCH($A239,'C5 - Emissions methodology 2021'!$A$2:$A$5911,0),MATCH(CE$1,'C5 - Emissions methodology 2021'!$A$1:$I$1,0))</f>
        <v>Services</v>
      </c>
    </row>
    <row r="240" spans="1:83" x14ac:dyDescent="0.25">
      <c r="A240">
        <v>41490</v>
      </c>
      <c r="B240" t="s">
        <v>876</v>
      </c>
      <c r="C240" t="s">
        <v>21</v>
      </c>
      <c r="D240">
        <v>2021</v>
      </c>
      <c r="E240" t="s">
        <v>60</v>
      </c>
      <c r="F240" t="s">
        <v>54</v>
      </c>
      <c r="G240">
        <v>2020</v>
      </c>
      <c r="H240">
        <v>4984.1000000000004</v>
      </c>
      <c r="I240">
        <v>100</v>
      </c>
      <c r="J240">
        <v>2030</v>
      </c>
      <c r="K240">
        <v>50</v>
      </c>
      <c r="L240">
        <v>2492.0500000000002</v>
      </c>
      <c r="M240">
        <v>2020</v>
      </c>
      <c r="N240">
        <v>4240.3</v>
      </c>
      <c r="O240">
        <v>57.914015814883001</v>
      </c>
      <c r="P240" t="s">
        <v>45</v>
      </c>
      <c r="Q240">
        <v>3.4902564817290198</v>
      </c>
      <c r="R240">
        <v>1</v>
      </c>
      <c r="S240" t="s">
        <v>25</v>
      </c>
      <c r="T240">
        <v>-1.11368485725649E-2</v>
      </c>
      <c r="AY240">
        <v>4240.3</v>
      </c>
      <c r="AZ240">
        <v>4065.4749999999999</v>
      </c>
      <c r="BA240">
        <v>3890.65</v>
      </c>
      <c r="BB240">
        <v>3715.8249999999998</v>
      </c>
      <c r="BC240">
        <v>3541</v>
      </c>
      <c r="BD240">
        <v>3366.1750000000002</v>
      </c>
      <c r="BE240">
        <v>3191.35</v>
      </c>
      <c r="BF240">
        <v>3016.5250000000001</v>
      </c>
      <c r="BG240">
        <v>2841.7</v>
      </c>
      <c r="BH240">
        <v>2666.875</v>
      </c>
      <c r="BI240">
        <v>2492.0500000000002</v>
      </c>
      <c r="BJ240">
        <v>2464.29641651474</v>
      </c>
      <c r="BK240">
        <v>2436.8519204861</v>
      </c>
      <c r="BL240">
        <v>2409.7130696538802</v>
      </c>
      <c r="BM240">
        <v>2382.8764600938098</v>
      </c>
      <c r="BN240">
        <v>2356.3387257906202</v>
      </c>
      <c r="BO240">
        <v>2330.0965382158201</v>
      </c>
      <c r="BP240">
        <v>2304.1466059102499</v>
      </c>
      <c r="BQ240">
        <v>2278.4856740712398</v>
      </c>
      <c r="BR240">
        <v>2253.1105241443502</v>
      </c>
      <c r="BS240">
        <v>2228.0179734197</v>
      </c>
      <c r="BT240">
        <v>2203.20487463277</v>
      </c>
      <c r="BU240">
        <v>2178.6681155696501</v>
      </c>
      <c r="BV240">
        <v>2154.40461867667</v>
      </c>
      <c r="BW240">
        <v>2130.41134067444</v>
      </c>
      <c r="BX240">
        <v>2106.6852721760702</v>
      </c>
      <c r="BY240">
        <v>2083.2234373097899</v>
      </c>
      <c r="BZ240">
        <v>2060.0228933456601</v>
      </c>
      <c r="CA240">
        <v>2037.0807303264501</v>
      </c>
      <c r="CB240">
        <v>2014.39407070271</v>
      </c>
      <c r="CC240">
        <v>1991.96006897182</v>
      </c>
      <c r="CD240" s="8" t="b">
        <f>IF(ISNUMBER(VLOOKUP(A240,profiles_2018!A:A,1,FALSE)),TRUE,FALSE)</f>
        <v>0</v>
      </c>
      <c r="CE240" t="str">
        <f>INDEX('C5 - Emissions methodology 2021'!$A$2:$I$5911,MATCH($A240,'C5 - Emissions methodology 2021'!$A$2:$A$5911,0),MATCH(CE$1,'C5 - Emissions methodology 2021'!$A$1:$I$1,0))</f>
        <v>Services</v>
      </c>
    </row>
    <row r="241" spans="1:83" x14ac:dyDescent="0.25">
      <c r="A241">
        <v>4810</v>
      </c>
      <c r="B241" t="s">
        <v>877</v>
      </c>
      <c r="C241" t="s">
        <v>148</v>
      </c>
      <c r="D241">
        <v>2019</v>
      </c>
      <c r="E241" t="s">
        <v>49</v>
      </c>
      <c r="F241" t="s">
        <v>50</v>
      </c>
      <c r="G241">
        <v>2019</v>
      </c>
      <c r="H241">
        <v>598222</v>
      </c>
      <c r="I241">
        <v>95</v>
      </c>
      <c r="J241">
        <v>2024</v>
      </c>
      <c r="K241">
        <v>66.67</v>
      </c>
      <c r="L241">
        <v>199387.39259999999</v>
      </c>
      <c r="M241">
        <v>2020</v>
      </c>
      <c r="N241">
        <v>404632</v>
      </c>
      <c r="O241">
        <v>48.538917237401201</v>
      </c>
      <c r="P241" t="s">
        <v>24</v>
      </c>
      <c r="Q241">
        <v>2.9340768953707301</v>
      </c>
      <c r="R241">
        <v>1</v>
      </c>
      <c r="S241" t="s">
        <v>25</v>
      </c>
      <c r="T241">
        <v>-1.11368485725649E-2</v>
      </c>
      <c r="AX241">
        <v>598222</v>
      </c>
      <c r="AY241">
        <v>404632</v>
      </c>
      <c r="AZ241">
        <v>353320.84814999998</v>
      </c>
      <c r="BA241">
        <v>302009.69629999902</v>
      </c>
      <c r="BB241">
        <v>250698.54444999999</v>
      </c>
      <c r="BC241">
        <v>199387.39259999999</v>
      </c>
      <c r="BD241">
        <v>197166.84540133501</v>
      </c>
      <c r="BE241">
        <v>194971.02810056999</v>
      </c>
      <c r="BF241">
        <v>192799.66528457601</v>
      </c>
      <c r="BG241">
        <v>190652.484607461</v>
      </c>
      <c r="BH241">
        <v>188529.216756404</v>
      </c>
      <c r="BI241">
        <v>186429.595417884</v>
      </c>
      <c r="BJ241">
        <v>184353.35724427001</v>
      </c>
      <c r="BK241">
        <v>182300.241820797</v>
      </c>
      <c r="BL241">
        <v>180269.991632897</v>
      </c>
      <c r="BM241">
        <v>178262.352033904</v>
      </c>
      <c r="BN241">
        <v>176277.071213113</v>
      </c>
      <c r="BO241">
        <v>174313.900164197</v>
      </c>
      <c r="BP241">
        <v>172372.59265397501</v>
      </c>
      <c r="BQ241">
        <v>170452.905191528</v>
      </c>
      <c r="BR241">
        <v>168554.59699765599</v>
      </c>
      <c r="BS241">
        <v>166677.42997468301</v>
      </c>
      <c r="BT241">
        <v>164821.16867659101</v>
      </c>
      <c r="BU241">
        <v>162985.58027948599</v>
      </c>
      <c r="BV241">
        <v>161170.434552402</v>
      </c>
      <c r="BW241">
        <v>159375.503828418</v>
      </c>
      <c r="BX241">
        <v>157600.562976104</v>
      </c>
      <c r="BY241">
        <v>155845.38937128801</v>
      </c>
      <c r="BZ241">
        <v>154109.762869128</v>
      </c>
      <c r="CA241">
        <v>152393.46577650099</v>
      </c>
      <c r="CB241">
        <v>150696.28282469901</v>
      </c>
      <c r="CC241">
        <v>149018.00114243201</v>
      </c>
      <c r="CD241" s="8" t="b">
        <f>IF(ISNUMBER(VLOOKUP(A241,profiles_2018!A:A,1,FALSE)),TRUE,FALSE)</f>
        <v>0</v>
      </c>
      <c r="CE241" t="str">
        <f>INDEX('C5 - Emissions methodology 2021'!$A$2:$I$5911,MATCH($A241,'C5 - Emissions methodology 2021'!$A$2:$A$5911,0),MATCH(CE$1,'C5 - Emissions methodology 2021'!$A$1:$I$1,0))</f>
        <v>Fossil Fuels</v>
      </c>
    </row>
    <row r="242" spans="1:83" x14ac:dyDescent="0.25">
      <c r="A242">
        <v>4832</v>
      </c>
      <c r="B242" t="s">
        <v>878</v>
      </c>
      <c r="C242" t="s">
        <v>27</v>
      </c>
      <c r="D242">
        <v>2019</v>
      </c>
      <c r="E242" t="s">
        <v>49</v>
      </c>
      <c r="F242" t="s">
        <v>50</v>
      </c>
      <c r="G242">
        <v>2005</v>
      </c>
      <c r="H242">
        <v>57441116</v>
      </c>
      <c r="I242">
        <v>100</v>
      </c>
      <c r="J242">
        <v>2030</v>
      </c>
      <c r="K242">
        <v>55</v>
      </c>
      <c r="L242">
        <v>25848502.199999999</v>
      </c>
      <c r="M242">
        <v>2020</v>
      </c>
      <c r="N242">
        <v>33237107</v>
      </c>
      <c r="O242">
        <v>77.643534515020093</v>
      </c>
      <c r="P242" t="s">
        <v>24</v>
      </c>
      <c r="Q242">
        <v>2.8759880140390202</v>
      </c>
      <c r="R242">
        <v>1</v>
      </c>
      <c r="S242" t="s">
        <v>25</v>
      </c>
      <c r="T242">
        <v>-1.11368485725649E-2</v>
      </c>
      <c r="AJ242">
        <v>57441116</v>
      </c>
      <c r="AK242">
        <v>55827515.399999999</v>
      </c>
      <c r="AL242">
        <v>54213914.799999997</v>
      </c>
      <c r="AM242">
        <v>52600314.200000003</v>
      </c>
      <c r="AN242">
        <v>50986713.600000001</v>
      </c>
      <c r="AO242">
        <v>49373113</v>
      </c>
      <c r="AP242">
        <v>47759512.399999999</v>
      </c>
      <c r="AQ242">
        <v>46145911.799999997</v>
      </c>
      <c r="AR242">
        <v>44532311.200000003</v>
      </c>
      <c r="AS242">
        <v>42918710.600000001</v>
      </c>
      <c r="AT242">
        <v>41305110</v>
      </c>
      <c r="AU242">
        <v>39691509.399999999</v>
      </c>
      <c r="AV242">
        <v>38077908.799999997</v>
      </c>
      <c r="AW242">
        <v>36464308.200000003</v>
      </c>
      <c r="AX242">
        <v>34850707.600000001</v>
      </c>
      <c r="AY242">
        <v>33237107</v>
      </c>
      <c r="AZ242">
        <v>32498246.52</v>
      </c>
      <c r="BA242">
        <v>31759386.039999999</v>
      </c>
      <c r="BB242">
        <v>31020525.559999999</v>
      </c>
      <c r="BC242">
        <v>30281665.079999998</v>
      </c>
      <c r="BD242">
        <v>29542804.600000001</v>
      </c>
      <c r="BE242">
        <v>28803944.120000001</v>
      </c>
      <c r="BF242">
        <v>28065083.640000001</v>
      </c>
      <c r="BG242">
        <v>27326223.16</v>
      </c>
      <c r="BH242">
        <v>26587362.68</v>
      </c>
      <c r="BI242">
        <v>25848502.199999999</v>
      </c>
      <c r="BJ242">
        <v>25560631.3451709</v>
      </c>
      <c r="BK242">
        <v>25275966.4644606</v>
      </c>
      <c r="BL242">
        <v>24994471.853420701</v>
      </c>
      <c r="BM242">
        <v>24716112.205237899</v>
      </c>
      <c r="BN242">
        <v>24440852.606305599</v>
      </c>
      <c r="BO242">
        <v>24168658.531844798</v>
      </c>
      <c r="BP242">
        <v>23899495.8415737</v>
      </c>
      <c r="BQ242">
        <v>23633330.775425401</v>
      </c>
      <c r="BR242">
        <v>23370129.949314199</v>
      </c>
      <c r="BS242">
        <v>23109860.350947499</v>
      </c>
      <c r="BT242">
        <v>22852489.335685901</v>
      </c>
      <c r="BU242">
        <v>22597984.622448198</v>
      </c>
      <c r="BV242">
        <v>22346314.289662801</v>
      </c>
      <c r="BW242">
        <v>22097446.771263901</v>
      </c>
      <c r="BX242">
        <v>21851350.852731999</v>
      </c>
      <c r="BY242">
        <v>21607995.6671791</v>
      </c>
      <c r="BZ242">
        <v>21367350.691477101</v>
      </c>
      <c r="CA242">
        <v>21129385.742429301</v>
      </c>
      <c r="CB242">
        <v>20894070.9729845</v>
      </c>
      <c r="CC242">
        <v>20661376.868494</v>
      </c>
      <c r="CD242" s="8" t="b">
        <f>IF(ISNUMBER(VLOOKUP(A242,profiles_2018!A:A,1,FALSE)),TRUE,FALSE)</f>
        <v>0</v>
      </c>
      <c r="CE242" t="str">
        <f>INDEX('C5 - Emissions methodology 2021'!$A$2:$I$5911,MATCH($A242,'C5 - Emissions methodology 2021'!$A$2:$A$5911,0),MATCH(CE$1,'C5 - Emissions methodology 2021'!$A$1:$I$1,0))</f>
        <v>Power generation</v>
      </c>
    </row>
    <row r="243" spans="1:83" x14ac:dyDescent="0.25">
      <c r="A243">
        <v>838287</v>
      </c>
      <c r="B243" t="s">
        <v>879</v>
      </c>
      <c r="C243" t="s">
        <v>172</v>
      </c>
      <c r="D243">
        <v>2020</v>
      </c>
      <c r="E243" t="s">
        <v>44</v>
      </c>
      <c r="F243" t="s">
        <v>33</v>
      </c>
      <c r="G243">
        <v>2020</v>
      </c>
      <c r="H243">
        <v>859</v>
      </c>
      <c r="I243">
        <v>100</v>
      </c>
      <c r="J243">
        <v>2023</v>
      </c>
      <c r="K243">
        <v>3</v>
      </c>
      <c r="L243">
        <v>833.23</v>
      </c>
      <c r="M243">
        <v>2020</v>
      </c>
      <c r="N243">
        <v>859</v>
      </c>
      <c r="O243">
        <v>0</v>
      </c>
      <c r="P243" t="s">
        <v>24</v>
      </c>
      <c r="Q243">
        <v>2.3468293541926801</v>
      </c>
      <c r="R243">
        <v>1</v>
      </c>
      <c r="S243" t="s">
        <v>25</v>
      </c>
      <c r="T243">
        <v>-1.11368485725649E-2</v>
      </c>
      <c r="AY243">
        <v>859</v>
      </c>
      <c r="AZ243">
        <v>850.41</v>
      </c>
      <c r="BA243">
        <v>841.82</v>
      </c>
      <c r="BB243">
        <v>833.23</v>
      </c>
      <c r="BC243">
        <v>823.95044366388095</v>
      </c>
      <c r="BD243">
        <v>814.77423234149899</v>
      </c>
      <c r="BE243">
        <v>805.70021509508399</v>
      </c>
      <c r="BF243">
        <v>796.72725380468705</v>
      </c>
      <c r="BG243">
        <v>787.85422302542895</v>
      </c>
      <c r="BH243">
        <v>779.08000984633895</v>
      </c>
      <c r="BI243">
        <v>770.40351375076796</v>
      </c>
      <c r="BJ243">
        <v>761.823646478353</v>
      </c>
      <c r="BK243">
        <v>753.33933188852495</v>
      </c>
      <c r="BL243">
        <v>744.94950582552497</v>
      </c>
      <c r="BM243">
        <v>736.65311598493895</v>
      </c>
      <c r="BN243">
        <v>728.44912178170705</v>
      </c>
      <c r="BO243">
        <v>720.33649421960604</v>
      </c>
      <c r="BP243">
        <v>712.31421576218997</v>
      </c>
      <c r="BQ243">
        <v>704.38128020516103</v>
      </c>
      <c r="BR243">
        <v>696.536692550167</v>
      </c>
      <c r="BS243">
        <v>688.77946887999997</v>
      </c>
      <c r="BT243">
        <v>681.10863623519197</v>
      </c>
      <c r="BU243">
        <v>673.523232491974</v>
      </c>
      <c r="BV243">
        <v>666.022306241607</v>
      </c>
      <c r="BW243">
        <v>658.60491667104395</v>
      </c>
      <c r="BX243">
        <v>651.27013344493196</v>
      </c>
      <c r="BY243">
        <v>644.01703658892097</v>
      </c>
      <c r="BZ243">
        <v>636.84471637427805</v>
      </c>
      <c r="CA243">
        <v>629.75227320377996</v>
      </c>
      <c r="CB243">
        <v>622.73881749888096</v>
      </c>
      <c r="CC243">
        <v>615.803469588138</v>
      </c>
      <c r="CD243" s="8" t="b">
        <f>IF(ISNUMBER(VLOOKUP(A243,profiles_2018!A:A,1,FALSE)),TRUE,FALSE)</f>
        <v>0</v>
      </c>
      <c r="CE243" t="str">
        <f>INDEX('C5 - Emissions methodology 2021'!$A$2:$I$5911,MATCH($A243,'C5 - Emissions methodology 2021'!$A$2:$A$5911,0),MATCH(CE$1,'C5 - Emissions methodology 2021'!$A$1:$I$1,0))</f>
        <v>Manufacturing</v>
      </c>
    </row>
    <row r="244" spans="1:83" x14ac:dyDescent="0.25">
      <c r="A244">
        <v>28746</v>
      </c>
      <c r="B244" t="s">
        <v>880</v>
      </c>
      <c r="C244" t="s">
        <v>172</v>
      </c>
      <c r="D244">
        <v>2019</v>
      </c>
      <c r="E244" t="s">
        <v>28</v>
      </c>
      <c r="F244" t="s">
        <v>23</v>
      </c>
      <c r="G244">
        <v>2019</v>
      </c>
      <c r="H244">
        <v>20747</v>
      </c>
      <c r="I244">
        <v>100</v>
      </c>
      <c r="J244">
        <v>2030</v>
      </c>
      <c r="K244">
        <v>10</v>
      </c>
      <c r="L244">
        <v>18672.3</v>
      </c>
      <c r="M244">
        <v>2020</v>
      </c>
      <c r="N244">
        <v>21070</v>
      </c>
      <c r="O244">
        <v>-15.568515930014</v>
      </c>
      <c r="P244" t="s">
        <v>706</v>
      </c>
      <c r="Q244">
        <v>2.75024597713902</v>
      </c>
      <c r="R244">
        <v>1</v>
      </c>
      <c r="S244" t="s">
        <v>25</v>
      </c>
      <c r="T244">
        <v>-1.11368485725649E-2</v>
      </c>
      <c r="AX244">
        <v>20747</v>
      </c>
      <c r="AY244">
        <v>21070</v>
      </c>
      <c r="AZ244">
        <v>20830.23</v>
      </c>
      <c r="BA244">
        <v>20590.46</v>
      </c>
      <c r="BB244">
        <v>20350.689999999999</v>
      </c>
      <c r="BC244">
        <v>20110.919999999998</v>
      </c>
      <c r="BD244">
        <v>19871.150000000001</v>
      </c>
      <c r="BE244">
        <v>19631.38</v>
      </c>
      <c r="BF244">
        <v>19391.61</v>
      </c>
      <c r="BG244">
        <v>19151.84</v>
      </c>
      <c r="BH244">
        <v>18912.07</v>
      </c>
      <c r="BI244">
        <v>18672.3</v>
      </c>
      <c r="BJ244">
        <v>18464.349422398402</v>
      </c>
      <c r="BK244">
        <v>18258.714758890299</v>
      </c>
      <c r="BL244">
        <v>18055.370217490901</v>
      </c>
      <c r="BM244">
        <v>17854.290293457099</v>
      </c>
      <c r="BN244">
        <v>17655.449766088201</v>
      </c>
      <c r="BO244">
        <v>17458.823695562802</v>
      </c>
      <c r="BP244">
        <v>17264.387419810198</v>
      </c>
      <c r="BQ244">
        <v>17072.116551417599</v>
      </c>
      <c r="BR244">
        <v>16881.9869745713</v>
      </c>
      <c r="BS244">
        <v>16693.974842031501</v>
      </c>
      <c r="BT244">
        <v>16508.056572141599</v>
      </c>
      <c r="BU244">
        <v>16324.2088458703</v>
      </c>
      <c r="BV244">
        <v>16142.408603886901</v>
      </c>
      <c r="BW244">
        <v>15962.633043669</v>
      </c>
      <c r="BX244">
        <v>15784.859616642199</v>
      </c>
      <c r="BY244">
        <v>15609.0660253525</v>
      </c>
      <c r="BZ244">
        <v>15435.230220669</v>
      </c>
      <c r="CA244">
        <v>15263.3303990187</v>
      </c>
      <c r="CB244">
        <v>15093.344999651799</v>
      </c>
      <c r="CC244">
        <v>14925.252701937199</v>
      </c>
      <c r="CD244" s="8" t="b">
        <f>IF(ISNUMBER(VLOOKUP(A244,profiles_2018!A:A,1,FALSE)),TRUE,FALSE)</f>
        <v>0</v>
      </c>
      <c r="CE244" t="str">
        <f>INDEX('C5 - Emissions methodology 2021'!$A$2:$I$5911,MATCH($A244,'C5 - Emissions methodology 2021'!$A$2:$A$5911,0),MATCH(CE$1,'C5 - Emissions methodology 2021'!$A$1:$I$1,0))</f>
        <v>Manufacturing</v>
      </c>
    </row>
    <row r="245" spans="1:83" x14ac:dyDescent="0.25">
      <c r="A245">
        <v>851456</v>
      </c>
      <c r="B245" t="s">
        <v>881</v>
      </c>
      <c r="C245" t="s">
        <v>84</v>
      </c>
      <c r="D245">
        <v>2021</v>
      </c>
      <c r="E245" t="s">
        <v>32</v>
      </c>
      <c r="F245" t="s">
        <v>33</v>
      </c>
      <c r="G245">
        <v>2020</v>
      </c>
      <c r="H245">
        <v>1000</v>
      </c>
      <c r="I245">
        <v>80</v>
      </c>
      <c r="J245">
        <v>2021</v>
      </c>
      <c r="K245">
        <v>2</v>
      </c>
      <c r="L245">
        <v>980</v>
      </c>
      <c r="M245">
        <v>2020</v>
      </c>
      <c r="N245">
        <v>980</v>
      </c>
      <c r="O245">
        <v>100</v>
      </c>
      <c r="P245" t="s">
        <v>24</v>
      </c>
      <c r="Q245">
        <v>2.13585375853659</v>
      </c>
      <c r="R245">
        <v>1</v>
      </c>
      <c r="S245" t="s">
        <v>25</v>
      </c>
      <c r="T245">
        <v>-1.11368485725649E-2</v>
      </c>
      <c r="AY245">
        <v>980</v>
      </c>
      <c r="AZ245">
        <v>980</v>
      </c>
      <c r="BA245">
        <v>969.08588839888603</v>
      </c>
      <c r="BB245">
        <v>958.293325605978</v>
      </c>
      <c r="BC245">
        <v>947.62095795060497</v>
      </c>
      <c r="BD245">
        <v>937.06744683772001</v>
      </c>
      <c r="BE245">
        <v>926.631468580008</v>
      </c>
      <c r="BF245">
        <v>916.31171423185901</v>
      </c>
      <c r="BG245">
        <v>906.10688942519198</v>
      </c>
      <c r="BH245">
        <v>896.01571420710502</v>
      </c>
      <c r="BI245">
        <v>886.036922879342</v>
      </c>
      <c r="BJ245">
        <v>876.16926383953398</v>
      </c>
      <c r="BK245">
        <v>866.41149942421703</v>
      </c>
      <c r="BL245">
        <v>856.76240575359998</v>
      </c>
      <c r="BM245">
        <v>847.22077257805597</v>
      </c>
      <c r="BN245">
        <v>837.78540312632299</v>
      </c>
      <c r="BO245">
        <v>828.45511395539995</v>
      </c>
      <c r="BP245">
        <v>819.22873480211103</v>
      </c>
      <c r="BQ245">
        <v>810.10510843632596</v>
      </c>
      <c r="BR245">
        <v>801.08309051581</v>
      </c>
      <c r="BS245">
        <v>792.16154944269294</v>
      </c>
      <c r="BT245">
        <v>783.33936622154101</v>
      </c>
      <c r="BU245">
        <v>774.61543431900304</v>
      </c>
      <c r="BV245">
        <v>765.98865952502001</v>
      </c>
      <c r="BW245">
        <v>757.45795981558797</v>
      </c>
      <c r="BX245">
        <v>749.02226521703801</v>
      </c>
      <c r="BY245">
        <v>740.68051767183601</v>
      </c>
      <c r="BZ245">
        <v>732.43167090587599</v>
      </c>
      <c r="CA245">
        <v>724.27469029724705</v>
      </c>
      <c r="CB245">
        <v>716.20855274646499</v>
      </c>
      <c r="CC245">
        <v>708.23224654815101</v>
      </c>
      <c r="CD245" s="8" t="b">
        <f>IF(ISNUMBER(VLOOKUP(A245,profiles_2018!A:A,1,FALSE)),TRUE,FALSE)</f>
        <v>0</v>
      </c>
      <c r="CE245" t="str">
        <f>INDEX('C5 - Emissions methodology 2021'!$A$2:$I$5911,MATCH($A245,'C5 - Emissions methodology 2021'!$A$2:$A$5911,0),MATCH(CE$1,'C5 - Emissions methodology 2021'!$A$1:$I$1,0))</f>
        <v>Manufacturing</v>
      </c>
    </row>
    <row r="246" spans="1:83" x14ac:dyDescent="0.25">
      <c r="A246">
        <v>840069</v>
      </c>
      <c r="B246" t="s">
        <v>882</v>
      </c>
      <c r="C246" t="s">
        <v>763</v>
      </c>
      <c r="D246">
        <v>2021</v>
      </c>
      <c r="E246" t="s">
        <v>28</v>
      </c>
      <c r="F246" t="s">
        <v>23</v>
      </c>
      <c r="G246">
        <v>2020</v>
      </c>
      <c r="H246">
        <v>5728.34</v>
      </c>
      <c r="I246">
        <v>100</v>
      </c>
      <c r="J246">
        <v>2050</v>
      </c>
      <c r="K246">
        <v>100</v>
      </c>
      <c r="L246">
        <v>0</v>
      </c>
      <c r="M246">
        <v>2020</v>
      </c>
      <c r="N246">
        <v>5798.99</v>
      </c>
      <c r="O246">
        <v>5.7226467241099002</v>
      </c>
      <c r="P246" t="s">
        <v>691</v>
      </c>
      <c r="Q246">
        <v>3.6600006151</v>
      </c>
      <c r="R246">
        <v>1</v>
      </c>
      <c r="S246" t="s">
        <v>25</v>
      </c>
      <c r="T246">
        <v>-1.11368485725649E-2</v>
      </c>
      <c r="AY246">
        <v>5798.99</v>
      </c>
      <c r="AZ246">
        <v>5605.6903333333303</v>
      </c>
      <c r="BA246">
        <v>5412.3906666666599</v>
      </c>
      <c r="BB246">
        <v>5219.0909999999903</v>
      </c>
      <c r="BC246">
        <v>5025.7913333333299</v>
      </c>
      <c r="BD246">
        <v>4832.4916666666604</v>
      </c>
      <c r="BE246">
        <v>4639.192</v>
      </c>
      <c r="BF246">
        <v>4445.8923333333296</v>
      </c>
      <c r="BG246">
        <v>4252.5926666666601</v>
      </c>
      <c r="BH246">
        <v>4059.2930000000001</v>
      </c>
      <c r="BI246">
        <v>3865.9933333333302</v>
      </c>
      <c r="BJ246">
        <v>3672.6936666666602</v>
      </c>
      <c r="BK246">
        <v>3479.3939999999998</v>
      </c>
      <c r="BL246">
        <v>3286.0943333333298</v>
      </c>
      <c r="BM246">
        <v>3092.7946666666599</v>
      </c>
      <c r="BN246">
        <v>2899.4949999999999</v>
      </c>
      <c r="BO246">
        <v>2706.1953333333299</v>
      </c>
      <c r="BP246">
        <v>2512.89566666666</v>
      </c>
      <c r="BQ246">
        <v>2319.596</v>
      </c>
      <c r="BR246">
        <v>2126.29633333333</v>
      </c>
      <c r="BS246">
        <v>1932.9966666666601</v>
      </c>
      <c r="BT246">
        <v>1739.6969999999999</v>
      </c>
      <c r="BU246">
        <v>1546.3973333333299</v>
      </c>
      <c r="BV246">
        <v>1353.09766666666</v>
      </c>
      <c r="BW246">
        <v>1159.79799999999</v>
      </c>
      <c r="BX246">
        <v>966.49833333333299</v>
      </c>
      <c r="BY246">
        <v>773.19866666666599</v>
      </c>
      <c r="BZ246">
        <v>579.89899999999898</v>
      </c>
      <c r="CA246">
        <v>386.59933333333299</v>
      </c>
      <c r="CB246">
        <v>193.29966666666601</v>
      </c>
      <c r="CC246">
        <v>0</v>
      </c>
      <c r="CD246" s="8" t="b">
        <f>IF(ISNUMBER(VLOOKUP(A246,profiles_2018!A:A,1,FALSE)),TRUE,FALSE)</f>
        <v>0</v>
      </c>
      <c r="CE246" t="str">
        <f>INDEX('C5 - Emissions methodology 2021'!$A$2:$I$5911,MATCH($A246,'C5 - Emissions methodology 2021'!$A$2:$A$5911,0),MATCH(CE$1,'C5 - Emissions methodology 2021'!$A$1:$I$1,0))</f>
        <v>Manufacturing</v>
      </c>
    </row>
    <row r="247" spans="1:83" x14ac:dyDescent="0.25">
      <c r="A247">
        <v>4822</v>
      </c>
      <c r="B247" t="s">
        <v>883</v>
      </c>
      <c r="C247" t="s">
        <v>27</v>
      </c>
      <c r="D247">
        <v>2020</v>
      </c>
      <c r="E247" t="s">
        <v>690</v>
      </c>
      <c r="F247" t="s">
        <v>23</v>
      </c>
      <c r="G247">
        <v>2019</v>
      </c>
      <c r="H247">
        <v>156959</v>
      </c>
      <c r="I247">
        <v>100</v>
      </c>
      <c r="J247">
        <v>2030</v>
      </c>
      <c r="K247">
        <v>30</v>
      </c>
      <c r="L247">
        <v>109871.3</v>
      </c>
      <c r="M247">
        <v>2020</v>
      </c>
      <c r="N247">
        <v>132582</v>
      </c>
      <c r="O247">
        <v>51.769358027680298</v>
      </c>
      <c r="P247" t="s">
        <v>45</v>
      </c>
      <c r="Q247">
        <v>2.9502595983390201</v>
      </c>
      <c r="R247">
        <v>1</v>
      </c>
      <c r="S247" t="s">
        <v>25</v>
      </c>
      <c r="T247">
        <v>-1.11368485725649E-2</v>
      </c>
      <c r="AX247">
        <v>156959</v>
      </c>
      <c r="AY247">
        <v>132582</v>
      </c>
      <c r="AZ247">
        <v>130310.93</v>
      </c>
      <c r="BA247">
        <v>128039.86</v>
      </c>
      <c r="BB247">
        <v>125768.79</v>
      </c>
      <c r="BC247">
        <v>123497.72</v>
      </c>
      <c r="BD247">
        <v>121226.65</v>
      </c>
      <c r="BE247">
        <v>118955.58</v>
      </c>
      <c r="BF247">
        <v>116684.51</v>
      </c>
      <c r="BG247">
        <v>114413.44</v>
      </c>
      <c r="BH247">
        <v>112142.37</v>
      </c>
      <c r="BI247">
        <v>109871.3</v>
      </c>
      <c r="BJ247">
        <v>108647.67996942899</v>
      </c>
      <c r="BK247">
        <v>107437.687209849</v>
      </c>
      <c r="BL247">
        <v>106241.169956406</v>
      </c>
      <c r="BM247">
        <v>105057.97813442899</v>
      </c>
      <c r="BN247">
        <v>103887.963340606</v>
      </c>
      <c r="BO247">
        <v>102730.97882437</v>
      </c>
      <c r="BP247">
        <v>101586.879469491</v>
      </c>
      <c r="BQ247">
        <v>100455.52177588</v>
      </c>
      <c r="BR247">
        <v>99336.763841584805</v>
      </c>
      <c r="BS247">
        <v>98230.465344992394</v>
      </c>
      <c r="BT247">
        <v>97136.487527232603</v>
      </c>
      <c r="BU247">
        <v>96054.693174771004</v>
      </c>
      <c r="BV247">
        <v>94984.946602199401</v>
      </c>
      <c r="BW247">
        <v>93927.113635217494</v>
      </c>
      <c r="BX247">
        <v>92881.061593803999</v>
      </c>
      <c r="BY247">
        <v>91846.659275574799</v>
      </c>
      <c r="BZ247">
        <v>90823.776939326694</v>
      </c>
      <c r="CA247">
        <v>89812.286288764997</v>
      </c>
      <c r="CB247">
        <v>88812.0604564112</v>
      </c>
      <c r="CC247">
        <v>87822.973987690697</v>
      </c>
      <c r="CD247" s="8" t="b">
        <f>IF(ISNUMBER(VLOOKUP(A247,profiles_2018!A:A,1,FALSE)),TRUE,FALSE)</f>
        <v>0</v>
      </c>
      <c r="CE247" t="str">
        <f>INDEX('C5 - Emissions methodology 2021'!$A$2:$I$5911,MATCH($A247,'C5 - Emissions methodology 2021'!$A$2:$A$5911,0),MATCH(CE$1,'C5 - Emissions methodology 2021'!$A$1:$I$1,0))</f>
        <v>Manufacturing</v>
      </c>
    </row>
    <row r="248" spans="1:83" x14ac:dyDescent="0.25">
      <c r="A248">
        <v>4911</v>
      </c>
      <c r="B248" t="s">
        <v>884</v>
      </c>
      <c r="C248" t="s">
        <v>252</v>
      </c>
      <c r="D248">
        <v>2020</v>
      </c>
      <c r="E248" t="s">
        <v>28</v>
      </c>
      <c r="F248" t="s">
        <v>23</v>
      </c>
      <c r="G248">
        <v>2017</v>
      </c>
      <c r="H248">
        <v>544395</v>
      </c>
      <c r="I248">
        <v>100</v>
      </c>
      <c r="J248">
        <v>2030</v>
      </c>
      <c r="K248">
        <v>55</v>
      </c>
      <c r="L248">
        <v>244977.75</v>
      </c>
      <c r="M248">
        <v>2020</v>
      </c>
      <c r="N248">
        <v>527431.19999999995</v>
      </c>
      <c r="O248">
        <v>5.6656054385644303</v>
      </c>
      <c r="P248" t="s">
        <v>24</v>
      </c>
      <c r="Q248">
        <v>3.2002983419390199</v>
      </c>
      <c r="R248">
        <v>1</v>
      </c>
      <c r="S248" t="s">
        <v>25</v>
      </c>
      <c r="T248">
        <v>-1.11368485725649E-2</v>
      </c>
      <c r="AV248">
        <v>544395</v>
      </c>
      <c r="AW248">
        <v>538740.4</v>
      </c>
      <c r="AX248">
        <v>533085.799999999</v>
      </c>
      <c r="AY248">
        <v>527431.19999999995</v>
      </c>
      <c r="AZ248">
        <v>499185.85499999998</v>
      </c>
      <c r="BA248">
        <v>470940.51</v>
      </c>
      <c r="BB248">
        <v>442695.16499999998</v>
      </c>
      <c r="BC248">
        <v>414449.82</v>
      </c>
      <c r="BD248">
        <v>386204.47499999998</v>
      </c>
      <c r="BE248">
        <v>357959.13</v>
      </c>
      <c r="BF248">
        <v>329713.78499999997</v>
      </c>
      <c r="BG248">
        <v>301468.43999999901</v>
      </c>
      <c r="BH248">
        <v>273223.09499999997</v>
      </c>
      <c r="BI248">
        <v>244977.75</v>
      </c>
      <c r="BJ248">
        <v>242249.46989460199</v>
      </c>
      <c r="BK248">
        <v>239551.57423160199</v>
      </c>
      <c r="BL248">
        <v>236883.72462406501</v>
      </c>
      <c r="BM248">
        <v>234245.58645362101</v>
      </c>
      <c r="BN248">
        <v>231636.82882849601</v>
      </c>
      <c r="BO248">
        <v>229057.12454200399</v>
      </c>
      <c r="BP248">
        <v>226506.15003151199</v>
      </c>
      <c r="BQ248">
        <v>223983.585337856</v>
      </c>
      <c r="BR248">
        <v>221489.114065209</v>
      </c>
      <c r="BS248">
        <v>219022.42334139301</v>
      </c>
      <c r="BT248">
        <v>216583.20377864299</v>
      </c>
      <c r="BU248">
        <v>214171.1494348</v>
      </c>
      <c r="BV248">
        <v>211785.957774932</v>
      </c>
      <c r="BW248">
        <v>209427.32963339699</v>
      </c>
      <c r="BX248">
        <v>207094.969176313</v>
      </c>
      <c r="BY248">
        <v>204788.583864457</v>
      </c>
      <c r="BZ248">
        <v>202507.88441656801</v>
      </c>
      <c r="CA248">
        <v>200252.58477307099</v>
      </c>
      <c r="CB248">
        <v>198022.402060188</v>
      </c>
      <c r="CC248">
        <v>195817.056554468</v>
      </c>
      <c r="CD248" s="8" t="b">
        <f>IF(ISNUMBER(VLOOKUP(A248,profiles_2018!A:A,1,FALSE)),TRUE,FALSE)</f>
        <v>0</v>
      </c>
      <c r="CE248" t="str">
        <f>INDEX('C5 - Emissions methodology 2021'!$A$2:$I$5911,MATCH($A248,'C5 - Emissions methodology 2021'!$A$2:$A$5911,0),MATCH(CE$1,'C5 - Emissions methodology 2021'!$A$1:$I$1,0))</f>
        <v>Biotech, health care &amp; pharma</v>
      </c>
    </row>
    <row r="249" spans="1:83" x14ac:dyDescent="0.25">
      <c r="A249">
        <v>4906</v>
      </c>
      <c r="B249" t="s">
        <v>885</v>
      </c>
      <c r="C249" t="s">
        <v>21</v>
      </c>
      <c r="D249">
        <v>2019</v>
      </c>
      <c r="E249" t="s">
        <v>28</v>
      </c>
      <c r="F249" t="s">
        <v>23</v>
      </c>
      <c r="G249">
        <v>2018</v>
      </c>
      <c r="H249">
        <v>4484437</v>
      </c>
      <c r="I249">
        <v>100</v>
      </c>
      <c r="J249">
        <v>2030</v>
      </c>
      <c r="K249">
        <v>100</v>
      </c>
      <c r="L249">
        <v>0</v>
      </c>
      <c r="M249">
        <v>2020</v>
      </c>
      <c r="N249">
        <v>3079980</v>
      </c>
      <c r="O249">
        <v>31.318468739777099</v>
      </c>
      <c r="P249" t="s">
        <v>24</v>
      </c>
      <c r="Q249">
        <v>3.6506923461390199</v>
      </c>
      <c r="R249">
        <v>1</v>
      </c>
      <c r="S249" t="s">
        <v>25</v>
      </c>
      <c r="T249">
        <v>-1.11368485725649E-2</v>
      </c>
      <c r="AW249">
        <v>4484437</v>
      </c>
      <c r="AX249">
        <v>3782208.5</v>
      </c>
      <c r="AY249">
        <v>3079980</v>
      </c>
      <c r="AZ249">
        <v>2771982</v>
      </c>
      <c r="BA249">
        <v>2463984</v>
      </c>
      <c r="BB249">
        <v>2155986</v>
      </c>
      <c r="BC249">
        <v>1847988</v>
      </c>
      <c r="BD249">
        <v>1539990</v>
      </c>
      <c r="BE249">
        <v>1231992</v>
      </c>
      <c r="BF249">
        <v>923994</v>
      </c>
      <c r="BG249">
        <v>615996</v>
      </c>
      <c r="BH249">
        <v>307998</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s="8" t="b">
        <f>IF(ISNUMBER(VLOOKUP(A249,profiles_2018!A:A,1,FALSE)),TRUE,FALSE)</f>
        <v>0</v>
      </c>
      <c r="CE249" t="str">
        <f>INDEX('C5 - Emissions methodology 2021'!$A$2:$I$5911,MATCH($A249,'C5 - Emissions methodology 2021'!$A$2:$A$5911,0),MATCH(CE$1,'C5 - Emissions methodology 2021'!$A$1:$I$1,0))</f>
        <v>Power generation</v>
      </c>
    </row>
    <row r="250" spans="1:83" x14ac:dyDescent="0.25">
      <c r="A250">
        <v>70026</v>
      </c>
      <c r="B250" t="s">
        <v>886</v>
      </c>
      <c r="C250" t="s">
        <v>39</v>
      </c>
      <c r="D250">
        <v>2020</v>
      </c>
      <c r="E250" t="s">
        <v>690</v>
      </c>
      <c r="F250" t="s">
        <v>23</v>
      </c>
      <c r="G250">
        <v>2017</v>
      </c>
      <c r="H250">
        <v>20563.349999999999</v>
      </c>
      <c r="I250">
        <v>100</v>
      </c>
      <c r="J250">
        <v>2025</v>
      </c>
      <c r="K250">
        <v>25</v>
      </c>
      <c r="L250">
        <v>15422.512500000001</v>
      </c>
      <c r="M250">
        <v>2020</v>
      </c>
      <c r="N250">
        <v>27753</v>
      </c>
      <c r="O250">
        <v>-139.85367170232499</v>
      </c>
      <c r="P250" t="s">
        <v>24</v>
      </c>
      <c r="Q250">
        <v>2.8978069343837798</v>
      </c>
      <c r="R250">
        <v>1</v>
      </c>
      <c r="S250" t="s">
        <v>25</v>
      </c>
      <c r="T250">
        <v>-1.11368485725649E-2</v>
      </c>
      <c r="AV250">
        <v>20563.349999999999</v>
      </c>
      <c r="AW250">
        <v>22959.9</v>
      </c>
      <c r="AX250">
        <v>25356.45</v>
      </c>
      <c r="AY250">
        <v>27753</v>
      </c>
      <c r="AZ250">
        <v>25286.9025</v>
      </c>
      <c r="BA250">
        <v>22820.805</v>
      </c>
      <c r="BB250">
        <v>20354.7075</v>
      </c>
      <c r="BC250">
        <v>17888.61</v>
      </c>
      <c r="BD250">
        <v>15422.512500000001</v>
      </c>
      <c r="BE250">
        <v>15250.754313678999</v>
      </c>
      <c r="BF250">
        <v>15080.908972270099</v>
      </c>
      <c r="BG250">
        <v>14912.9551727093</v>
      </c>
      <c r="BH250">
        <v>14746.8718491814</v>
      </c>
      <c r="BI250">
        <v>14582.6381704781</v>
      </c>
      <c r="BJ250">
        <v>14420.2335373849</v>
      </c>
      <c r="BK250">
        <v>14259.6375800981</v>
      </c>
      <c r="BL250">
        <v>14100.8301556688</v>
      </c>
      <c r="BM250">
        <v>13943.791345477701</v>
      </c>
      <c r="BN250">
        <v>13788.5014527357</v>
      </c>
      <c r="BO250">
        <v>13634.941000014</v>
      </c>
      <c r="BP250">
        <v>13483.090726801</v>
      </c>
      <c r="BQ250">
        <v>13332.931587086399</v>
      </c>
      <c r="BR250">
        <v>13184.4447469727</v>
      </c>
      <c r="BS250">
        <v>13037.6115823123</v>
      </c>
      <c r="BT250">
        <v>12892.4136763722</v>
      </c>
      <c r="BU250">
        <v>12748.8328175235</v>
      </c>
      <c r="BV250">
        <v>12606.850996957801</v>
      </c>
      <c r="BW250">
        <v>12466.450406427801</v>
      </c>
      <c r="BX250">
        <v>12327.613436014</v>
      </c>
      <c r="BY250">
        <v>12190.322671915999</v>
      </c>
      <c r="BZ250">
        <v>12054.560894268199</v>
      </c>
      <c r="CA250">
        <v>11920.31107498</v>
      </c>
      <c r="CB250">
        <v>11787.556375600099</v>
      </c>
      <c r="CC250">
        <v>11656.2801452044</v>
      </c>
      <c r="CD250" s="8" t="b">
        <f>IF(ISNUMBER(VLOOKUP(A250,profiles_2018!A:A,1,FALSE)),TRUE,FALSE)</f>
        <v>0</v>
      </c>
      <c r="CE250" t="str">
        <f>INDEX('C5 - Emissions methodology 2021'!$A$2:$I$5911,MATCH($A250,'C5 - Emissions methodology 2021'!$A$2:$A$5911,0),MATCH(CE$1,'C5 - Emissions methodology 2021'!$A$1:$I$1,0))</f>
        <v>Materials</v>
      </c>
    </row>
    <row r="251" spans="1:83" x14ac:dyDescent="0.25">
      <c r="A251">
        <v>5025</v>
      </c>
      <c r="B251" t="s">
        <v>887</v>
      </c>
      <c r="C251" t="s">
        <v>165</v>
      </c>
      <c r="D251">
        <v>2020</v>
      </c>
      <c r="E251" t="s">
        <v>28</v>
      </c>
      <c r="F251" t="s">
        <v>23</v>
      </c>
      <c r="G251">
        <v>2019</v>
      </c>
      <c r="H251">
        <v>189897</v>
      </c>
      <c r="I251">
        <v>100</v>
      </c>
      <c r="J251">
        <v>2030</v>
      </c>
      <c r="K251">
        <v>40</v>
      </c>
      <c r="L251">
        <v>113938.2</v>
      </c>
      <c r="M251">
        <v>2020</v>
      </c>
      <c r="N251">
        <v>178591</v>
      </c>
      <c r="O251">
        <v>14.8843846927545</v>
      </c>
      <c r="P251" t="s">
        <v>24</v>
      </c>
      <c r="Q251">
        <v>3.05026289213902</v>
      </c>
      <c r="R251">
        <v>1</v>
      </c>
      <c r="S251" t="s">
        <v>25</v>
      </c>
      <c r="T251">
        <v>-1.11368485725649E-2</v>
      </c>
      <c r="AX251">
        <v>189897</v>
      </c>
      <c r="AY251">
        <v>178591</v>
      </c>
      <c r="AZ251">
        <v>172125.72</v>
      </c>
      <c r="BA251">
        <v>165660.44</v>
      </c>
      <c r="BB251">
        <v>159195.16</v>
      </c>
      <c r="BC251">
        <v>152729.88</v>
      </c>
      <c r="BD251">
        <v>146264.6</v>
      </c>
      <c r="BE251">
        <v>139799.32</v>
      </c>
      <c r="BF251">
        <v>133334.04</v>
      </c>
      <c r="BG251">
        <v>126868.76</v>
      </c>
      <c r="BH251">
        <v>120403.48</v>
      </c>
      <c r="BI251">
        <v>113938.2</v>
      </c>
      <c r="BJ251">
        <v>112669.287519969</v>
      </c>
      <c r="BK251">
        <v>111414.50672608</v>
      </c>
      <c r="BL251">
        <v>110173.700235885</v>
      </c>
      <c r="BM251">
        <v>108946.712419679</v>
      </c>
      <c r="BN251">
        <v>107733.389380982</v>
      </c>
      <c r="BO251">
        <v>106533.57893723701</v>
      </c>
      <c r="BP251">
        <v>105347.130600719</v>
      </c>
      <c r="BQ251">
        <v>104173.895559665</v>
      </c>
      <c r="BR251">
        <v>103013.72665960299</v>
      </c>
      <c r="BS251">
        <v>101866.478384899</v>
      </c>
      <c r="BT251">
        <v>100732.006840506</v>
      </c>
      <c r="BU251">
        <v>99610.169733913193</v>
      </c>
      <c r="BV251">
        <v>98500.826357299098</v>
      </c>
      <c r="BW251">
        <v>97403.837569885305</v>
      </c>
      <c r="BX251">
        <v>96319.065780482793</v>
      </c>
      <c r="BY251">
        <v>95246.374930234597</v>
      </c>
      <c r="BZ251">
        <v>94185.630475550905</v>
      </c>
      <c r="CA251">
        <v>93136.699371233102</v>
      </c>
      <c r="CB251">
        <v>92099.450053787194</v>
      </c>
      <c r="CC251">
        <v>91073.752424921695</v>
      </c>
      <c r="CD251" s="8" t="b">
        <f>IF(ISNUMBER(VLOOKUP(A251,profiles_2018!A:A,1,FALSE)),TRUE,FALSE)</f>
        <v>0</v>
      </c>
      <c r="CE251" t="str">
        <f>INDEX('C5 - Emissions methodology 2021'!$A$2:$I$5911,MATCH($A251,'C5 - Emissions methodology 2021'!$A$2:$A$5911,0),MATCH(CE$1,'C5 - Emissions methodology 2021'!$A$1:$I$1,0))</f>
        <v>Transportation services</v>
      </c>
    </row>
    <row r="252" spans="1:83" x14ac:dyDescent="0.25">
      <c r="A252">
        <v>841157</v>
      </c>
      <c r="B252" t="s">
        <v>888</v>
      </c>
      <c r="C252" t="s">
        <v>111</v>
      </c>
      <c r="D252">
        <v>2019</v>
      </c>
      <c r="E252" t="s">
        <v>105</v>
      </c>
      <c r="F252" t="s">
        <v>54</v>
      </c>
      <c r="G252">
        <v>2018</v>
      </c>
      <c r="H252">
        <v>17286</v>
      </c>
      <c r="I252">
        <v>100</v>
      </c>
      <c r="J252">
        <v>2022</v>
      </c>
      <c r="K252">
        <v>31.5</v>
      </c>
      <c r="L252">
        <v>11840.91</v>
      </c>
      <c r="M252">
        <v>2020</v>
      </c>
      <c r="N252">
        <v>12180</v>
      </c>
      <c r="O252">
        <v>135.44419823620001</v>
      </c>
      <c r="P252" t="s">
        <v>24</v>
      </c>
      <c r="Q252">
        <v>3.3013478846146298</v>
      </c>
      <c r="R252">
        <v>1</v>
      </c>
      <c r="S252" t="s">
        <v>25</v>
      </c>
      <c r="T252">
        <v>-1.11368485725649E-2</v>
      </c>
      <c r="AW252">
        <v>17286</v>
      </c>
      <c r="AX252">
        <v>14733</v>
      </c>
      <c r="AY252">
        <v>12180</v>
      </c>
      <c r="AZ252">
        <v>12010.455</v>
      </c>
      <c r="BA252">
        <v>11840.91</v>
      </c>
      <c r="BB252">
        <v>11709.0395783686</v>
      </c>
      <c r="BC252">
        <v>11578.637777654099</v>
      </c>
      <c r="BD252">
        <v>11449.6882420478</v>
      </c>
      <c r="BE252">
        <v>11322.174797893</v>
      </c>
      <c r="BF252">
        <v>11196.081451656801</v>
      </c>
      <c r="BG252">
        <v>11071.392387923601</v>
      </c>
      <c r="BH252">
        <v>10948.091967411799</v>
      </c>
      <c r="BI252">
        <v>10826.164725012301</v>
      </c>
      <c r="BJ252">
        <v>10705.5953678482</v>
      </c>
      <c r="BK252">
        <v>10586.368773357301</v>
      </c>
      <c r="BL252">
        <v>10468.469987395099</v>
      </c>
      <c r="BM252">
        <v>10351.884222359</v>
      </c>
      <c r="BN252">
        <v>10236.596855333901</v>
      </c>
      <c r="BO252">
        <v>10122.593426257599</v>
      </c>
      <c r="BP252">
        <v>10009.8596361077</v>
      </c>
      <c r="BQ252">
        <v>9898.3813451078295</v>
      </c>
      <c r="BR252">
        <v>9788.1445709538602</v>
      </c>
      <c r="BS252">
        <v>9679.1354870607793</v>
      </c>
      <c r="BT252">
        <v>9571.3404208280408</v>
      </c>
      <c r="BU252">
        <v>9464.7458519248103</v>
      </c>
      <c r="BV252">
        <v>9359.3384105941095</v>
      </c>
      <c r="BW252">
        <v>9255.1048759759306</v>
      </c>
      <c r="BX252">
        <v>9152.0321744489793</v>
      </c>
      <c r="BY252">
        <v>9050.1073779909002</v>
      </c>
      <c r="BZ252">
        <v>8949.3177025567602</v>
      </c>
      <c r="CA252">
        <v>8849.6505064756093</v>
      </c>
      <c r="CB252">
        <v>8751.0932888648695</v>
      </c>
      <c r="CC252">
        <v>8653.6336880624003</v>
      </c>
      <c r="CD252" s="8" t="b">
        <f>IF(ISNUMBER(VLOOKUP(A252,profiles_2018!A:A,1,FALSE)),TRUE,FALSE)</f>
        <v>0</v>
      </c>
      <c r="CE252" t="str">
        <f>INDEX('C5 - Emissions methodology 2021'!$A$2:$I$5911,MATCH($A252,'C5 - Emissions methodology 2021'!$A$2:$A$5911,0),MATCH(CE$1,'C5 - Emissions methodology 2021'!$A$1:$I$1,0))</f>
        <v>Services</v>
      </c>
    </row>
    <row r="253" spans="1:83" x14ac:dyDescent="0.25">
      <c r="A253">
        <v>851335</v>
      </c>
      <c r="B253" t="s">
        <v>889</v>
      </c>
      <c r="C253" t="s">
        <v>27</v>
      </c>
      <c r="D253">
        <v>2019</v>
      </c>
      <c r="E253" t="s">
        <v>28</v>
      </c>
      <c r="F253" t="s">
        <v>23</v>
      </c>
      <c r="G253">
        <v>2019</v>
      </c>
      <c r="H253">
        <v>55657</v>
      </c>
      <c r="I253">
        <v>100</v>
      </c>
      <c r="J253">
        <v>2030</v>
      </c>
      <c r="K253">
        <v>30</v>
      </c>
      <c r="L253">
        <v>38959.9</v>
      </c>
      <c r="M253">
        <v>2020</v>
      </c>
      <c r="N253">
        <v>32722</v>
      </c>
      <c r="O253">
        <v>137.35918213342401</v>
      </c>
      <c r="P253" t="s">
        <v>24</v>
      </c>
      <c r="Q253">
        <v>2.9502494681390199</v>
      </c>
      <c r="R253">
        <v>1</v>
      </c>
      <c r="S253" t="s">
        <v>25</v>
      </c>
      <c r="T253">
        <v>-1.11368485725649E-2</v>
      </c>
      <c r="AX253">
        <v>55657</v>
      </c>
      <c r="AY253">
        <v>32722</v>
      </c>
      <c r="AZ253">
        <v>33345.79</v>
      </c>
      <c r="BA253">
        <v>33969.58</v>
      </c>
      <c r="BB253">
        <v>34593.369999999901</v>
      </c>
      <c r="BC253">
        <v>35217.160000000003</v>
      </c>
      <c r="BD253">
        <v>35840.949999999997</v>
      </c>
      <c r="BE253">
        <v>36464.74</v>
      </c>
      <c r="BF253">
        <v>37088.53</v>
      </c>
      <c r="BG253">
        <v>37712.319999999898</v>
      </c>
      <c r="BH253">
        <v>38336.109999999899</v>
      </c>
      <c r="BI253">
        <v>38959.9</v>
      </c>
      <c r="BJ253">
        <v>38526.009493297701</v>
      </c>
      <c r="BK253">
        <v>38096.9511594656</v>
      </c>
      <c r="BL253">
        <v>37672.671183326202</v>
      </c>
      <c r="BM253">
        <v>37253.116349033502</v>
      </c>
      <c r="BN253">
        <v>36838.234033398199</v>
      </c>
      <c r="BO253">
        <v>36427.972199287498</v>
      </c>
      <c r="BP253">
        <v>36022.279389098403</v>
      </c>
      <c r="BQ253">
        <v>35621.104718303402</v>
      </c>
      <c r="BR253">
        <v>35224.397869068198</v>
      </c>
      <c r="BS253">
        <v>34832.109083940602</v>
      </c>
      <c r="BT253">
        <v>34444.189159609698</v>
      </c>
      <c r="BU253">
        <v>34060.5894407343</v>
      </c>
      <c r="BV253">
        <v>33681.261813840603</v>
      </c>
      <c r="BW253">
        <v>33306.158701286899</v>
      </c>
      <c r="BX253">
        <v>32935.2330552969</v>
      </c>
      <c r="BY253">
        <v>32568.438352057899</v>
      </c>
      <c r="BZ253">
        <v>32205.7285858861</v>
      </c>
      <c r="CA253">
        <v>31847.058263456001</v>
      </c>
      <c r="CB253">
        <v>31492.3823980942</v>
      </c>
      <c r="CC253">
        <v>31141.6565041373</v>
      </c>
      <c r="CD253" s="8" t="b">
        <f>IF(ISNUMBER(VLOOKUP(A253,profiles_2018!A:A,1,FALSE)),TRUE,FALSE)</f>
        <v>0</v>
      </c>
      <c r="CE253" t="str">
        <f>INDEX('C5 - Emissions methodology 2021'!$A$2:$I$5911,MATCH($A253,'C5 - Emissions methodology 2021'!$A$2:$A$5911,0),MATCH(CE$1,'C5 - Emissions methodology 2021'!$A$1:$I$1,0))</f>
        <v>Materials</v>
      </c>
    </row>
    <row r="254" spans="1:83" x14ac:dyDescent="0.25">
      <c r="A254">
        <v>73925</v>
      </c>
      <c r="B254" t="s">
        <v>890</v>
      </c>
      <c r="C254" t="s">
        <v>27</v>
      </c>
      <c r="D254">
        <v>2019</v>
      </c>
      <c r="E254" t="s">
        <v>88</v>
      </c>
      <c r="F254" t="s">
        <v>54</v>
      </c>
      <c r="G254">
        <v>2019</v>
      </c>
      <c r="H254">
        <v>876401.87399999902</v>
      </c>
      <c r="I254">
        <v>100</v>
      </c>
      <c r="J254">
        <v>2022</v>
      </c>
      <c r="K254">
        <v>20</v>
      </c>
      <c r="L254">
        <v>701121.49919999903</v>
      </c>
      <c r="M254">
        <v>2020</v>
      </c>
      <c r="N254">
        <v>710172.23400000005</v>
      </c>
      <c r="O254">
        <v>103.000509802764</v>
      </c>
      <c r="P254" t="s">
        <v>691</v>
      </c>
      <c r="Q254">
        <v>3.1864397367146302</v>
      </c>
      <c r="R254">
        <v>1</v>
      </c>
      <c r="S254" t="s">
        <v>25</v>
      </c>
      <c r="T254">
        <v>-1.11368485725649E-2</v>
      </c>
      <c r="AX254">
        <v>876401.87399999902</v>
      </c>
      <c r="AY254">
        <v>710172.23400000005</v>
      </c>
      <c r="AZ254">
        <v>705646.86659999902</v>
      </c>
      <c r="BA254">
        <v>701121.49919999903</v>
      </c>
      <c r="BB254">
        <v>693313.21523243899</v>
      </c>
      <c r="BC254">
        <v>685591.89094103698</v>
      </c>
      <c r="BD254">
        <v>677956.55786904797</v>
      </c>
      <c r="BE254">
        <v>670406.25834528299</v>
      </c>
      <c r="BF254">
        <v>662940.04536399199</v>
      </c>
      <c r="BG254">
        <v>655556.98246608395</v>
      </c>
      <c r="BH254">
        <v>648256.14362167194</v>
      </c>
      <c r="BI254">
        <v>641036.61311392195</v>
      </c>
      <c r="BJ254">
        <v>633897.48542420205</v>
      </c>
      <c r="BK254">
        <v>626837.86511850299</v>
      </c>
      <c r="BL254">
        <v>619856.86673512904</v>
      </c>
      <c r="BM254">
        <v>612953.61467363499</v>
      </c>
      <c r="BN254">
        <v>606127.243085008</v>
      </c>
      <c r="BO254">
        <v>599376.89576306497</v>
      </c>
      <c r="BP254">
        <v>592701.726037057</v>
      </c>
      <c r="BQ254">
        <v>586100.89666548499</v>
      </c>
      <c r="BR254">
        <v>579573.57973107696</v>
      </c>
      <c r="BS254">
        <v>573118.95653695206</v>
      </c>
      <c r="BT254">
        <v>566736.21750393405</v>
      </c>
      <c r="BU254">
        <v>560424.56206900405</v>
      </c>
      <c r="BV254">
        <v>554183.19858489605</v>
      </c>
      <c r="BW254">
        <v>548011.34422079602</v>
      </c>
      <c r="BX254">
        <v>541908.22486416099</v>
      </c>
      <c r="BY254">
        <v>535873.07502362202</v>
      </c>
      <c r="BZ254">
        <v>529905.13773296901</v>
      </c>
      <c r="CA254">
        <v>524003.66445621301</v>
      </c>
      <c r="CB254">
        <v>518167.91499369498</v>
      </c>
      <c r="CC254">
        <v>512397.15738924802</v>
      </c>
      <c r="CD254" s="8" t="b">
        <f>IF(ISNUMBER(VLOOKUP(A254,profiles_2018!A:A,1,FALSE)),TRUE,FALSE)</f>
        <v>0</v>
      </c>
      <c r="CE254" t="str">
        <f>INDEX('C5 - Emissions methodology 2021'!$A$2:$I$5911,MATCH($A254,'C5 - Emissions methodology 2021'!$A$2:$A$5911,0),MATCH(CE$1,'C5 - Emissions methodology 2021'!$A$1:$I$1,0))</f>
        <v>Services</v>
      </c>
    </row>
    <row r="255" spans="1:83" x14ac:dyDescent="0.25">
      <c r="A255">
        <v>827369</v>
      </c>
      <c r="B255" t="s">
        <v>891</v>
      </c>
      <c r="C255" t="s">
        <v>21</v>
      </c>
      <c r="D255">
        <v>2020</v>
      </c>
      <c r="E255" t="s">
        <v>88</v>
      </c>
      <c r="F255" t="s">
        <v>54</v>
      </c>
      <c r="G255">
        <v>2014</v>
      </c>
      <c r="H255">
        <v>6419.26</v>
      </c>
      <c r="I255">
        <v>100</v>
      </c>
      <c r="J255">
        <v>2023</v>
      </c>
      <c r="K255">
        <v>20</v>
      </c>
      <c r="L255">
        <v>5135.4080000000004</v>
      </c>
      <c r="M255">
        <v>2020</v>
      </c>
      <c r="N255">
        <v>5480.78</v>
      </c>
      <c r="O255">
        <v>73.098768393864802</v>
      </c>
      <c r="P255" t="s">
        <v>24</v>
      </c>
      <c r="Q255">
        <v>3.1868299102186799</v>
      </c>
      <c r="R255">
        <v>1</v>
      </c>
      <c r="S255" t="s">
        <v>25</v>
      </c>
      <c r="T255">
        <v>-1.11368485725649E-2</v>
      </c>
      <c r="AS255">
        <v>6419.26</v>
      </c>
      <c r="AT255">
        <v>6262.84666666666</v>
      </c>
      <c r="AU255">
        <v>6106.4333333333298</v>
      </c>
      <c r="AV255">
        <v>5950.02</v>
      </c>
      <c r="AW255">
        <v>5793.6066666666602</v>
      </c>
      <c r="AX255">
        <v>5637.19333333333</v>
      </c>
      <c r="AY255">
        <v>5480.78</v>
      </c>
      <c r="AZ255">
        <v>5365.6559999999999</v>
      </c>
      <c r="BA255">
        <v>5250.5320000000002</v>
      </c>
      <c r="BB255">
        <v>5135.4080000000004</v>
      </c>
      <c r="BC255">
        <v>5078.21573874566</v>
      </c>
      <c r="BD255">
        <v>5021.6604190444305</v>
      </c>
      <c r="BE255">
        <v>4965.7349473746899</v>
      </c>
      <c r="BF255">
        <v>4910.4323092142804</v>
      </c>
      <c r="BG255">
        <v>4855.7455681607398</v>
      </c>
      <c r="BH255">
        <v>4801.6678650612303</v>
      </c>
      <c r="BI255">
        <v>4748.1924171522896</v>
      </c>
      <c r="BJ255">
        <v>4695.3125172090604</v>
      </c>
      <c r="BK255">
        <v>4643.0215327040396</v>
      </c>
      <c r="BL255">
        <v>4591.3129049751496</v>
      </c>
      <c r="BM255">
        <v>4540.1801484031803</v>
      </c>
      <c r="BN255">
        <v>4489.6168495982502</v>
      </c>
      <c r="BO255">
        <v>4439.6166665954397</v>
      </c>
      <c r="BP255">
        <v>4390.1733280593298</v>
      </c>
      <c r="BQ255">
        <v>4341.2806324974199</v>
      </c>
      <c r="BR255">
        <v>4292.9324474822897</v>
      </c>
      <c r="BS255">
        <v>4245.1227088824198</v>
      </c>
      <c r="BT255">
        <v>4197.8454201016402</v>
      </c>
      <c r="BU255">
        <v>4151.09465132694</v>
      </c>
      <c r="BV255">
        <v>4104.86453878472</v>
      </c>
      <c r="BW255">
        <v>4059.1492840053902</v>
      </c>
      <c r="BX255">
        <v>4013.9431530959801</v>
      </c>
      <c r="BY255">
        <v>3969.2404760210702</v>
      </c>
      <c r="BZ255">
        <v>3925.0356458915298</v>
      </c>
      <c r="CA255">
        <v>3881.3231182613099</v>
      </c>
      <c r="CB255">
        <v>3838.0974104320399</v>
      </c>
      <c r="CC255">
        <v>3795.35310076531</v>
      </c>
      <c r="CD255" s="8" t="b">
        <f>IF(ISNUMBER(VLOOKUP(A255,profiles_2018!A:A,1,FALSE)),TRUE,FALSE)</f>
        <v>0</v>
      </c>
      <c r="CE255" t="str">
        <f>INDEX('C5 - Emissions methodology 2021'!$A$2:$I$5911,MATCH($A255,'C5 - Emissions methodology 2021'!$A$2:$A$5911,0),MATCH(CE$1,'C5 - Emissions methodology 2021'!$A$1:$I$1,0))</f>
        <v>Infrastructure</v>
      </c>
    </row>
    <row r="256" spans="1:83" x14ac:dyDescent="0.25">
      <c r="A256">
        <v>5087</v>
      </c>
      <c r="B256" t="s">
        <v>892</v>
      </c>
      <c r="C256" t="s">
        <v>78</v>
      </c>
      <c r="D256">
        <v>2020</v>
      </c>
      <c r="E256" t="s">
        <v>49</v>
      </c>
      <c r="F256" t="s">
        <v>50</v>
      </c>
      <c r="G256">
        <v>2020</v>
      </c>
      <c r="H256">
        <v>1218.8900000000001</v>
      </c>
      <c r="I256">
        <v>100</v>
      </c>
      <c r="J256">
        <v>2030</v>
      </c>
      <c r="K256">
        <v>50</v>
      </c>
      <c r="L256">
        <v>609.44500000000005</v>
      </c>
      <c r="M256">
        <v>2020</v>
      </c>
      <c r="N256">
        <v>1218.8900000000001</v>
      </c>
      <c r="O256">
        <v>0</v>
      </c>
      <c r="P256" t="s">
        <v>691</v>
      </c>
      <c r="Q256">
        <v>2.82024618291002</v>
      </c>
      <c r="R256">
        <v>1</v>
      </c>
      <c r="S256" t="s">
        <v>25</v>
      </c>
      <c r="T256">
        <v>-1.11368485725649E-2</v>
      </c>
      <c r="AY256">
        <v>1218.8900000000001</v>
      </c>
      <c r="AZ256">
        <v>1157.9455</v>
      </c>
      <c r="BA256">
        <v>1097.001</v>
      </c>
      <c r="BB256">
        <v>1036.0564999999999</v>
      </c>
      <c r="BC256">
        <v>975.11199999999997</v>
      </c>
      <c r="BD256">
        <v>914.16750000000002</v>
      </c>
      <c r="BE256">
        <v>853.22299999999996</v>
      </c>
      <c r="BF256">
        <v>792.27850000000001</v>
      </c>
      <c r="BG256">
        <v>731.33399999999995</v>
      </c>
      <c r="BH256">
        <v>670.3895</v>
      </c>
      <c r="BI256">
        <v>609.44500000000005</v>
      </c>
      <c r="BJ256">
        <v>602.65770332169302</v>
      </c>
      <c r="BK256">
        <v>595.94599573870903</v>
      </c>
      <c r="BL256">
        <v>589.30903542674105</v>
      </c>
      <c r="BM256">
        <v>582.74598993674897</v>
      </c>
      <c r="BN256">
        <v>576.25603609055395</v>
      </c>
      <c r="BO256">
        <v>569.83835987758698</v>
      </c>
      <c r="BP256">
        <v>563.49215635279199</v>
      </c>
      <c r="BQ256">
        <v>557.21662953566204</v>
      </c>
      <c r="BR256">
        <v>551.01099231040905</v>
      </c>
      <c r="BS256">
        <v>544.87446632722902</v>
      </c>
      <c r="BT256">
        <v>538.80628190468497</v>
      </c>
      <c r="BU256">
        <v>532.80567793316595</v>
      </c>
      <c r="BV256">
        <v>526.87190177942205</v>
      </c>
      <c r="BW256">
        <v>521.00420919216504</v>
      </c>
      <c r="BX256">
        <v>515.20186420872301</v>
      </c>
      <c r="BY256">
        <v>509.46413906272699</v>
      </c>
      <c r="BZ256">
        <v>503.79031409283402</v>
      </c>
      <c r="CA256">
        <v>498.17967765245697</v>
      </c>
      <c r="CB256">
        <v>492.63152602051201</v>
      </c>
      <c r="CC256">
        <v>487.14516331315002</v>
      </c>
      <c r="CD256" s="8" t="b">
        <f>IF(ISNUMBER(VLOOKUP(A256,profiles_2018!A:A,1,FALSE)),TRUE,FALSE)</f>
        <v>0</v>
      </c>
      <c r="CE256" t="str">
        <f>INDEX('C5 - Emissions methodology 2021'!$A$2:$I$5911,MATCH($A256,'C5 - Emissions methodology 2021'!$A$2:$A$5911,0),MATCH(CE$1,'C5 - Emissions methodology 2021'!$A$1:$I$1,0))</f>
        <v>Manufacturing</v>
      </c>
    </row>
    <row r="257" spans="1:83" x14ac:dyDescent="0.25">
      <c r="A257">
        <v>5089</v>
      </c>
      <c r="B257" t="s">
        <v>893</v>
      </c>
      <c r="C257" t="s">
        <v>31</v>
      </c>
      <c r="D257">
        <v>2021</v>
      </c>
      <c r="E257" t="s">
        <v>88</v>
      </c>
      <c r="F257" t="s">
        <v>54</v>
      </c>
      <c r="G257">
        <v>2009</v>
      </c>
      <c r="H257">
        <v>0</v>
      </c>
      <c r="I257">
        <v>100</v>
      </c>
      <c r="J257">
        <v>2030</v>
      </c>
      <c r="K257">
        <v>65</v>
      </c>
      <c r="L257">
        <v>0</v>
      </c>
      <c r="M257">
        <v>2020</v>
      </c>
      <c r="N257">
        <v>2543</v>
      </c>
      <c r="O257">
        <v>97.221728682301404</v>
      </c>
      <c r="P257" t="s">
        <v>24</v>
      </c>
      <c r="Q257">
        <v>3.6402594018390202</v>
      </c>
      <c r="R257">
        <v>1</v>
      </c>
      <c r="S257" t="s">
        <v>25</v>
      </c>
      <c r="T257">
        <v>-1.11368485725649E-2</v>
      </c>
      <c r="AN257">
        <v>0</v>
      </c>
      <c r="AO257">
        <v>231.18181818181799</v>
      </c>
      <c r="AP257">
        <v>462.36363636363598</v>
      </c>
      <c r="AQ257">
        <v>693.54545454545405</v>
      </c>
      <c r="AR257">
        <v>924.72727272727195</v>
      </c>
      <c r="AS257">
        <v>1155.9090909090901</v>
      </c>
      <c r="AT257">
        <v>1387.0909090908999</v>
      </c>
      <c r="AU257">
        <v>1618.27272727272</v>
      </c>
      <c r="AV257">
        <v>1849.45454545454</v>
      </c>
      <c r="AW257">
        <v>2080.6363636363599</v>
      </c>
      <c r="AX257">
        <v>2311.8181818181802</v>
      </c>
      <c r="AY257">
        <v>2543</v>
      </c>
      <c r="AZ257">
        <v>2288.6999999999998</v>
      </c>
      <c r="BA257">
        <v>2034.4</v>
      </c>
      <c r="BB257">
        <v>1780.1</v>
      </c>
      <c r="BC257">
        <v>1525.8</v>
      </c>
      <c r="BD257">
        <v>1271.5</v>
      </c>
      <c r="BE257">
        <v>1017.2</v>
      </c>
      <c r="BF257">
        <v>762.9</v>
      </c>
      <c r="BG257">
        <v>508.599999999999</v>
      </c>
      <c r="BH257">
        <v>254.29999999999899</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s="8" t="b">
        <f>IF(ISNUMBER(VLOOKUP(A257,profiles_2018!A:A,1,FALSE)),TRUE,FALSE)</f>
        <v>0</v>
      </c>
      <c r="CE257" t="str">
        <f>INDEX('C5 - Emissions methodology 2021'!$A$2:$I$5911,MATCH($A257,'C5 - Emissions methodology 2021'!$A$2:$A$5911,0),MATCH(CE$1,'C5 - Emissions methodology 2021'!$A$1:$I$1,0))</f>
        <v>Services</v>
      </c>
    </row>
    <row r="258" spans="1:83" x14ac:dyDescent="0.25">
      <c r="A258">
        <v>22616</v>
      </c>
      <c r="B258" t="s">
        <v>894</v>
      </c>
      <c r="C258" t="s">
        <v>78</v>
      </c>
      <c r="D258">
        <v>2021</v>
      </c>
      <c r="E258" t="s">
        <v>690</v>
      </c>
      <c r="F258" t="s">
        <v>23</v>
      </c>
      <c r="G258">
        <v>2020</v>
      </c>
      <c r="H258">
        <v>25106</v>
      </c>
      <c r="I258">
        <v>100</v>
      </c>
      <c r="J258">
        <v>2030</v>
      </c>
      <c r="K258">
        <v>42</v>
      </c>
      <c r="L258">
        <v>14561.48</v>
      </c>
      <c r="M258">
        <v>2020</v>
      </c>
      <c r="N258">
        <v>24698</v>
      </c>
      <c r="O258">
        <v>3.8693084180218702</v>
      </c>
      <c r="P258" t="s">
        <v>45</v>
      </c>
      <c r="Q258">
        <v>3.0702464130390199</v>
      </c>
      <c r="R258">
        <v>1</v>
      </c>
      <c r="S258" t="s">
        <v>25</v>
      </c>
      <c r="T258">
        <v>-1.11368485725649E-2</v>
      </c>
      <c r="AY258">
        <v>24698</v>
      </c>
      <c r="AZ258">
        <v>23684.348000000002</v>
      </c>
      <c r="BA258">
        <v>22670.696</v>
      </c>
      <c r="BB258">
        <v>21657.044000000002</v>
      </c>
      <c r="BC258">
        <v>20643.392</v>
      </c>
      <c r="BD258">
        <v>19629.740000000002</v>
      </c>
      <c r="BE258">
        <v>18616.088</v>
      </c>
      <c r="BF258">
        <v>17602.436000000002</v>
      </c>
      <c r="BG258">
        <v>16588.784</v>
      </c>
      <c r="BH258">
        <v>15575.132</v>
      </c>
      <c r="BI258">
        <v>14561.48</v>
      </c>
      <c r="BJ258">
        <v>14399.311002247499</v>
      </c>
      <c r="BK258">
        <v>14238.9480560662</v>
      </c>
      <c r="BL258">
        <v>14080.371047733201</v>
      </c>
      <c r="BM258">
        <v>13923.5600875291</v>
      </c>
      <c r="BN258">
        <v>13768.4955072432</v>
      </c>
      <c r="BO258">
        <v>13615.157857706999</v>
      </c>
      <c r="BP258">
        <v>13463.5279063542</v>
      </c>
      <c r="BQ258">
        <v>13313.5866348086</v>
      </c>
      <c r="BR258">
        <v>13165.315236499</v>
      </c>
      <c r="BS258">
        <v>13018.695114300101</v>
      </c>
      <c r="BT258">
        <v>12873.707878199701</v>
      </c>
      <c r="BU258">
        <v>12730.335342992799</v>
      </c>
      <c r="BV258">
        <v>12588.559525999901</v>
      </c>
      <c r="BW258">
        <v>12448.362644812099</v>
      </c>
      <c r="BX258">
        <v>12309.727115060399</v>
      </c>
      <c r="BY258">
        <v>12172.635548210401</v>
      </c>
      <c r="BZ258">
        <v>12037.070749381</v>
      </c>
      <c r="CA258">
        <v>11903.015715187899</v>
      </c>
      <c r="CB258">
        <v>11770.453631611001</v>
      </c>
      <c r="CC258">
        <v>11639.367871885301</v>
      </c>
      <c r="CD258" s="8" t="b">
        <f>IF(ISNUMBER(VLOOKUP(A258,profiles_2018!A:A,1,FALSE)),TRUE,FALSE)</f>
        <v>0</v>
      </c>
      <c r="CE258" t="str">
        <f>INDEX('C5 - Emissions methodology 2021'!$A$2:$I$5911,MATCH($A258,'C5 - Emissions methodology 2021'!$A$2:$A$5911,0),MATCH(CE$1,'C5 - Emissions methodology 2021'!$A$1:$I$1,0))</f>
        <v>Services</v>
      </c>
    </row>
    <row r="259" spans="1:83" x14ac:dyDescent="0.25">
      <c r="A259">
        <v>5169</v>
      </c>
      <c r="B259" t="s">
        <v>895</v>
      </c>
      <c r="C259" t="s">
        <v>27</v>
      </c>
      <c r="D259">
        <v>2020</v>
      </c>
      <c r="E259" t="s">
        <v>28</v>
      </c>
      <c r="F259" t="s">
        <v>23</v>
      </c>
      <c r="G259">
        <v>2017</v>
      </c>
      <c r="H259">
        <v>7710490</v>
      </c>
      <c r="I259">
        <v>100</v>
      </c>
      <c r="J259">
        <v>2030</v>
      </c>
      <c r="K259">
        <v>32</v>
      </c>
      <c r="L259">
        <v>5243133.1999999899</v>
      </c>
      <c r="M259">
        <v>2020</v>
      </c>
      <c r="N259">
        <v>6372993</v>
      </c>
      <c r="O259">
        <v>54.2076849201542</v>
      </c>
      <c r="P259" t="s">
        <v>45</v>
      </c>
      <c r="Q259">
        <v>2.9710149514390198</v>
      </c>
      <c r="R259">
        <v>1</v>
      </c>
      <c r="S259" t="s">
        <v>25</v>
      </c>
      <c r="T259">
        <v>-1.11368485725649E-2</v>
      </c>
      <c r="AV259">
        <v>7710490</v>
      </c>
      <c r="AW259">
        <v>7264657.6666666605</v>
      </c>
      <c r="AX259">
        <v>6818825.3333333302</v>
      </c>
      <c r="AY259">
        <v>6372993</v>
      </c>
      <c r="AZ259">
        <v>6260007.0199999996</v>
      </c>
      <c r="BA259">
        <v>6147021.04</v>
      </c>
      <c r="BB259">
        <v>6034035.0599999996</v>
      </c>
      <c r="BC259">
        <v>5921049.0800000001</v>
      </c>
      <c r="BD259">
        <v>5808063.0999999996</v>
      </c>
      <c r="BE259">
        <v>5695077.1199999899</v>
      </c>
      <c r="BF259">
        <v>5582091.1399999997</v>
      </c>
      <c r="BG259">
        <v>5469105.1599999899</v>
      </c>
      <c r="BH259">
        <v>5356119.18</v>
      </c>
      <c r="BI259">
        <v>5243133.1999999899</v>
      </c>
      <c r="BJ259">
        <v>5184741.2195058102</v>
      </c>
      <c r="BK259">
        <v>5126999.5416562296</v>
      </c>
      <c r="BL259">
        <v>5069900.9241292002</v>
      </c>
      <c r="BM259">
        <v>5013438.20525927</v>
      </c>
      <c r="BN259">
        <v>4957604.3031393802</v>
      </c>
      <c r="BO259">
        <v>4902392.2147326199</v>
      </c>
      <c r="BP259">
        <v>4847795.0149938203</v>
      </c>
      <c r="BQ259">
        <v>4793805.8560009999</v>
      </c>
      <c r="BR259">
        <v>4740417.9660964403</v>
      </c>
      <c r="BS259">
        <v>4687624.6490373602</v>
      </c>
      <c r="BT259">
        <v>4635419.2831560103</v>
      </c>
      <c r="BU259">
        <v>4583795.3205291498</v>
      </c>
      <c r="BV259">
        <v>4532746.2861567903</v>
      </c>
      <c r="BW259">
        <v>4482265.7771500098</v>
      </c>
      <c r="BX259">
        <v>4432347.4619279001</v>
      </c>
      <c r="BY259">
        <v>4382985.0794234099</v>
      </c>
      <c r="BZ259">
        <v>4334172.4382980596</v>
      </c>
      <c r="CA259">
        <v>4285903.41616535</v>
      </c>
      <c r="CB259">
        <v>4238171.9588228799</v>
      </c>
      <c r="CC259">
        <v>4190972.0794929801</v>
      </c>
      <c r="CD259" s="8" t="b">
        <f>IF(ISNUMBER(VLOOKUP(A259,profiles_2018!A:A,1,FALSE)),TRUE,FALSE)</f>
        <v>0</v>
      </c>
      <c r="CE259" t="str">
        <f>INDEX('C5 - Emissions methodology 2021'!$A$2:$I$5911,MATCH($A259,'C5 - Emissions methodology 2021'!$A$2:$A$5911,0),MATCH(CE$1,'C5 - Emissions methodology 2021'!$A$1:$I$1,0))</f>
        <v>Materials</v>
      </c>
    </row>
    <row r="260" spans="1:83" x14ac:dyDescent="0.25">
      <c r="A260">
        <v>5194</v>
      </c>
      <c r="B260" t="s">
        <v>896</v>
      </c>
      <c r="C260" t="s">
        <v>27</v>
      </c>
      <c r="D260">
        <v>2019</v>
      </c>
      <c r="E260" t="s">
        <v>690</v>
      </c>
      <c r="F260" t="s">
        <v>23</v>
      </c>
      <c r="G260">
        <v>2018</v>
      </c>
      <c r="H260">
        <v>1099044.17</v>
      </c>
      <c r="I260">
        <v>100</v>
      </c>
      <c r="J260">
        <v>2030</v>
      </c>
      <c r="K260">
        <v>50</v>
      </c>
      <c r="L260">
        <v>549522.08499999996</v>
      </c>
      <c r="M260">
        <v>2020</v>
      </c>
      <c r="N260">
        <v>900557.37</v>
      </c>
      <c r="O260">
        <v>36.119936963397301</v>
      </c>
      <c r="P260" t="s">
        <v>24</v>
      </c>
      <c r="Q260">
        <v>3.15035380683902</v>
      </c>
      <c r="R260">
        <v>1</v>
      </c>
      <c r="S260" t="s">
        <v>25</v>
      </c>
      <c r="T260">
        <v>-1.11368485725649E-2</v>
      </c>
      <c r="AW260">
        <v>1099044.17</v>
      </c>
      <c r="AX260">
        <v>999800.77</v>
      </c>
      <c r="AY260">
        <v>900557.37</v>
      </c>
      <c r="AZ260">
        <v>865453.84149999998</v>
      </c>
      <c r="BA260">
        <v>830350.31299999997</v>
      </c>
      <c r="BB260">
        <v>795246.78449999995</v>
      </c>
      <c r="BC260">
        <v>760143.25600000005</v>
      </c>
      <c r="BD260">
        <v>725039.72750000004</v>
      </c>
      <c r="BE260">
        <v>689936.19900000002</v>
      </c>
      <c r="BF260">
        <v>654832.67050000001</v>
      </c>
      <c r="BG260">
        <v>619729.14199999999</v>
      </c>
      <c r="BH260">
        <v>584625.61349999998</v>
      </c>
      <c r="BI260">
        <v>549522.08499999996</v>
      </c>
      <c r="BJ260">
        <v>543402.14075207396</v>
      </c>
      <c r="BK260">
        <v>537350.35339651105</v>
      </c>
      <c r="BL260">
        <v>531365.96388031996</v>
      </c>
      <c r="BM260">
        <v>525448.221603969</v>
      </c>
      <c r="BN260">
        <v>519596.38432724198</v>
      </c>
      <c r="BO260">
        <v>513809.718076138</v>
      </c>
      <c r="BP260">
        <v>508087.497050812</v>
      </c>
      <c r="BQ260">
        <v>502429.00353454298</v>
      </c>
      <c r="BR260">
        <v>496833.52780371398</v>
      </c>
      <c r="BS260">
        <v>491300.368038791</v>
      </c>
      <c r="BT260">
        <v>485828.83023629797</v>
      </c>
      <c r="BU260">
        <v>480418.22812177002</v>
      </c>
      <c r="BV260">
        <v>475067.883063677</v>
      </c>
      <c r="BW260">
        <v>469777.12398830801</v>
      </c>
      <c r="BX260">
        <v>464545.28729559499</v>
      </c>
      <c r="BY260">
        <v>459371.71677588602</v>
      </c>
      <c r="BZ260">
        <v>454255.76352763397</v>
      </c>
      <c r="CA260">
        <v>449196.78587601101</v>
      </c>
      <c r="CB260">
        <v>444194.149292427</v>
      </c>
      <c r="CC260">
        <v>439247.22631493799</v>
      </c>
      <c r="CD260" s="8" t="b">
        <f>IF(ISNUMBER(VLOOKUP(A260,profiles_2018!A:A,1,FALSE)),TRUE,FALSE)</f>
        <v>0</v>
      </c>
      <c r="CE260" t="str">
        <f>INDEX('C5 - Emissions methodology 2021'!$A$2:$I$5911,MATCH($A260,'C5 - Emissions methodology 2021'!$A$2:$A$5911,0),MATCH(CE$1,'C5 - Emissions methodology 2021'!$A$1:$I$1,0))</f>
        <v>Manufacturing</v>
      </c>
    </row>
    <row r="261" spans="1:83" x14ac:dyDescent="0.25">
      <c r="A261">
        <v>856096</v>
      </c>
      <c r="B261" t="s">
        <v>897</v>
      </c>
      <c r="C261" t="s">
        <v>84</v>
      </c>
      <c r="D261">
        <v>2020</v>
      </c>
      <c r="E261" t="s">
        <v>49</v>
      </c>
      <c r="F261" t="s">
        <v>50</v>
      </c>
      <c r="G261">
        <v>2019</v>
      </c>
      <c r="H261">
        <v>8.02</v>
      </c>
      <c r="I261">
        <v>100</v>
      </c>
      <c r="J261">
        <v>2023</v>
      </c>
      <c r="K261">
        <v>17.8</v>
      </c>
      <c r="L261">
        <v>6.5924399999999901</v>
      </c>
      <c r="M261">
        <v>2020</v>
      </c>
      <c r="N261">
        <v>6.9</v>
      </c>
      <c r="O261">
        <v>78.455546526941006</v>
      </c>
      <c r="P261" t="s">
        <v>24</v>
      </c>
      <c r="Q261">
        <v>2.4948292690946801</v>
      </c>
      <c r="R261">
        <v>1</v>
      </c>
      <c r="S261" t="s">
        <v>25</v>
      </c>
      <c r="T261">
        <v>-1.11368485725649E-2</v>
      </c>
      <c r="AX261">
        <v>8.02</v>
      </c>
      <c r="AY261">
        <v>6.9</v>
      </c>
      <c r="AZ261">
        <v>6.7974800000000002</v>
      </c>
      <c r="BA261">
        <v>6.6949599999999903</v>
      </c>
      <c r="BB261">
        <v>6.5924399999999901</v>
      </c>
      <c r="BC261">
        <v>6.5190209939962704</v>
      </c>
      <c r="BD261">
        <v>6.4464196443447701</v>
      </c>
      <c r="BE261">
        <v>6.3746268449304901</v>
      </c>
      <c r="BF261">
        <v>6.3036335910518897</v>
      </c>
      <c r="BG261">
        <v>6.2334309782914099</v>
      </c>
      <c r="BH261">
        <v>6.16401020139865</v>
      </c>
      <c r="BI261">
        <v>6.0953625531859297</v>
      </c>
      <c r="BJ261">
        <v>6.0274794234362101</v>
      </c>
      <c r="BK261">
        <v>5.9603522978231496</v>
      </c>
      <c r="BL261">
        <v>5.8939727568431604</v>
      </c>
      <c r="BM261">
        <v>5.8283324747593701</v>
      </c>
      <c r="BN261">
        <v>5.7634232185574099</v>
      </c>
      <c r="BO261">
        <v>5.6992368469127301</v>
      </c>
      <c r="BP261">
        <v>5.6357653091694804</v>
      </c>
      <c r="BQ261">
        <v>5.57300064433075</v>
      </c>
      <c r="BR261">
        <v>5.5109349800600302</v>
      </c>
      <c r="BS261">
        <v>5.4495605316938498</v>
      </c>
      <c r="BT261">
        <v>5.3888696012653501</v>
      </c>
      <c r="BU261">
        <v>5.3288545765387596</v>
      </c>
      <c r="BV261">
        <v>5.2695079300546297</v>
      </c>
      <c r="BW261">
        <v>5.2108222181856796</v>
      </c>
      <c r="BX261">
        <v>5.1527900802031903</v>
      </c>
      <c r="BY261">
        <v>5.0954042373537503</v>
      </c>
      <c r="BZ261">
        <v>5.0386574919463403</v>
      </c>
      <c r="CA261">
        <v>4.9825427264495099</v>
      </c>
      <c r="CB261">
        <v>4.9270529025987102</v>
      </c>
      <c r="CC261">
        <v>4.8721810605134497</v>
      </c>
      <c r="CD261" s="8" t="b">
        <f>IF(ISNUMBER(VLOOKUP(A261,profiles_2018!A:A,1,FALSE)),TRUE,FALSE)</f>
        <v>0</v>
      </c>
      <c r="CE261" t="str">
        <f>INDEX('C5 - Emissions methodology 2021'!$A$2:$I$5911,MATCH($A261,'C5 - Emissions methodology 2021'!$A$2:$A$5911,0),MATCH(CE$1,'C5 - Emissions methodology 2021'!$A$1:$I$1,0))</f>
        <v>Services</v>
      </c>
    </row>
    <row r="262" spans="1:83" x14ac:dyDescent="0.25">
      <c r="A262">
        <v>5154</v>
      </c>
      <c r="B262" t="s">
        <v>898</v>
      </c>
      <c r="C262" t="s">
        <v>27</v>
      </c>
      <c r="D262">
        <v>2019</v>
      </c>
      <c r="E262" t="s">
        <v>690</v>
      </c>
      <c r="F262" t="s">
        <v>23</v>
      </c>
      <c r="G262">
        <v>2018</v>
      </c>
      <c r="H262">
        <v>489389</v>
      </c>
      <c r="I262">
        <v>100</v>
      </c>
      <c r="J262">
        <v>2030</v>
      </c>
      <c r="K262">
        <v>50</v>
      </c>
      <c r="L262">
        <v>244694.5</v>
      </c>
      <c r="M262">
        <v>2020</v>
      </c>
      <c r="N262">
        <v>340004</v>
      </c>
      <c r="O262">
        <v>61.049594494359297</v>
      </c>
      <c r="P262" t="s">
        <v>24</v>
      </c>
      <c r="Q262">
        <v>3.1502928413390201</v>
      </c>
      <c r="R262">
        <v>1</v>
      </c>
      <c r="S262" t="s">
        <v>25</v>
      </c>
      <c r="T262">
        <v>-1.11368485725649E-2</v>
      </c>
      <c r="AW262">
        <v>489389</v>
      </c>
      <c r="AX262">
        <v>414696.5</v>
      </c>
      <c r="AY262">
        <v>340004</v>
      </c>
      <c r="AZ262">
        <v>330473.05</v>
      </c>
      <c r="BA262">
        <v>320942.09999999998</v>
      </c>
      <c r="BB262">
        <v>311411.15000000002</v>
      </c>
      <c r="BC262">
        <v>301880.2</v>
      </c>
      <c r="BD262">
        <v>292349.25</v>
      </c>
      <c r="BE262">
        <v>282818.3</v>
      </c>
      <c r="BF262">
        <v>273287.34999999998</v>
      </c>
      <c r="BG262">
        <v>263756.40000000002</v>
      </c>
      <c r="BH262">
        <v>254225.45</v>
      </c>
      <c r="BI262">
        <v>244694.5</v>
      </c>
      <c r="BJ262">
        <v>241969.37440696001</v>
      </c>
      <c r="BK262">
        <v>239274.598124991</v>
      </c>
      <c r="BL262">
        <v>236609.83315841199</v>
      </c>
      <c r="BM262">
        <v>233974.745275747</v>
      </c>
      <c r="BN262">
        <v>231369.00396780699</v>
      </c>
      <c r="BO262">
        <v>228792.282406232</v>
      </c>
      <c r="BP262">
        <v>226244.257402502</v>
      </c>
      <c r="BQ262">
        <v>223724.60936739799</v>
      </c>
      <c r="BR262">
        <v>221233.02227091699</v>
      </c>
      <c r="BS262">
        <v>218769.18360263499</v>
      </c>
      <c r="BT262">
        <v>216332.78433250901</v>
      </c>
      <c r="BU262">
        <v>213923.51887211599</v>
      </c>
      <c r="BV262">
        <v>211541.08503632699</v>
      </c>
      <c r="BW262">
        <v>209185.184005402</v>
      </c>
      <c r="BX262">
        <v>206855.52028750899</v>
      </c>
      <c r="BY262">
        <v>204551.801681668</v>
      </c>
      <c r="BZ262">
        <v>202273.73924109401</v>
      </c>
      <c r="CA262">
        <v>200021.04723696</v>
      </c>
      <c r="CB262">
        <v>197793.443122556</v>
      </c>
      <c r="CC262">
        <v>195590.64749785399</v>
      </c>
      <c r="CD262" s="8" t="b">
        <f>IF(ISNUMBER(VLOOKUP(A262,profiles_2018!A:A,1,FALSE)),TRUE,FALSE)</f>
        <v>0</v>
      </c>
      <c r="CE262" t="str">
        <f>INDEX('C5 - Emissions methodology 2021'!$A$2:$I$5911,MATCH($A262,'C5 - Emissions methodology 2021'!$A$2:$A$5911,0),MATCH(CE$1,'C5 - Emissions methodology 2021'!$A$1:$I$1,0))</f>
        <v>Services</v>
      </c>
    </row>
    <row r="263" spans="1:83" x14ac:dyDescent="0.25">
      <c r="A263">
        <v>22341</v>
      </c>
      <c r="B263" t="s">
        <v>899</v>
      </c>
      <c r="C263" t="s">
        <v>107</v>
      </c>
      <c r="D263">
        <v>2021</v>
      </c>
      <c r="E263" t="s">
        <v>28</v>
      </c>
      <c r="F263" t="s">
        <v>23</v>
      </c>
      <c r="G263">
        <v>2019</v>
      </c>
      <c r="H263">
        <v>11547191</v>
      </c>
      <c r="I263">
        <v>100</v>
      </c>
      <c r="J263">
        <v>2030</v>
      </c>
      <c r="K263">
        <v>25</v>
      </c>
      <c r="L263">
        <v>8660393.25</v>
      </c>
      <c r="M263">
        <v>2020</v>
      </c>
      <c r="N263">
        <v>10972970</v>
      </c>
      <c r="O263">
        <v>19.891279186427202</v>
      </c>
      <c r="P263" t="s">
        <v>24</v>
      </c>
      <c r="Q263">
        <v>2.9013986215390202</v>
      </c>
      <c r="R263">
        <v>1</v>
      </c>
      <c r="S263" t="s">
        <v>25</v>
      </c>
      <c r="T263">
        <v>-1.11368485725649E-2</v>
      </c>
      <c r="AX263">
        <v>11547191</v>
      </c>
      <c r="AY263">
        <v>10972970</v>
      </c>
      <c r="AZ263">
        <v>10741712.324999999</v>
      </c>
      <c r="BA263">
        <v>10510454.65</v>
      </c>
      <c r="BB263">
        <v>10279196.975</v>
      </c>
      <c r="BC263">
        <v>10047939.300000001</v>
      </c>
      <c r="BD263">
        <v>9816681.625</v>
      </c>
      <c r="BE263">
        <v>9585423.9499999993</v>
      </c>
      <c r="BF263">
        <v>9354166.2750000004</v>
      </c>
      <c r="BG263">
        <v>9122908.5999999996</v>
      </c>
      <c r="BH263">
        <v>8891650.9250000007</v>
      </c>
      <c r="BI263">
        <v>8660393.25</v>
      </c>
      <c r="BJ263">
        <v>8563943.7617958803</v>
      </c>
      <c r="BK263">
        <v>8468568.4169367999</v>
      </c>
      <c r="BL263">
        <v>8374255.2528509703</v>
      </c>
      <c r="BM263">
        <v>8280992.44019196</v>
      </c>
      <c r="BN263">
        <v>8188768.2813549899</v>
      </c>
      <c r="BO263">
        <v>8097571.2090097098</v>
      </c>
      <c r="BP263">
        <v>8007389.7846494103</v>
      </c>
      <c r="BQ263">
        <v>7918212.69715627</v>
      </c>
      <c r="BR263">
        <v>7830028.7613826804</v>
      </c>
      <c r="BS263">
        <v>7742826.91674833</v>
      </c>
      <c r="BT263">
        <v>7656596.22585293</v>
      </c>
      <c r="BU263">
        <v>7571325.8731043302</v>
      </c>
      <c r="BV263">
        <v>7487005.1633620197</v>
      </c>
      <c r="BW263">
        <v>7403623.5205956502</v>
      </c>
      <c r="BX263">
        <v>7321170.4865584997</v>
      </c>
      <c r="BY263">
        <v>7239635.7194757601</v>
      </c>
      <c r="BZ263">
        <v>7159008.9927474298</v>
      </c>
      <c r="CA263">
        <v>7079280.1936655696</v>
      </c>
      <c r="CB263">
        <v>7000439.3221459603</v>
      </c>
      <c r="CC263">
        <v>6922476.4894737899</v>
      </c>
      <c r="CD263" s="8" t="b">
        <f>IF(ISNUMBER(VLOOKUP(A263,profiles_2018!A:A,1,FALSE)),TRUE,FALSE)</f>
        <v>0</v>
      </c>
      <c r="CE263" t="str">
        <f>INDEX('C5 - Emissions methodology 2021'!$A$2:$I$5911,MATCH($A263,'C5 - Emissions methodology 2021'!$A$2:$A$5911,0),MATCH(CE$1,'C5 - Emissions methodology 2021'!$A$1:$I$1,0))</f>
        <v>Fossil Fuels</v>
      </c>
    </row>
    <row r="264" spans="1:83" x14ac:dyDescent="0.25">
      <c r="A264">
        <v>847995</v>
      </c>
      <c r="B264" t="s">
        <v>900</v>
      </c>
      <c r="C264" t="s">
        <v>27</v>
      </c>
      <c r="D264">
        <v>2019</v>
      </c>
      <c r="E264" t="s">
        <v>690</v>
      </c>
      <c r="F264" t="s">
        <v>23</v>
      </c>
      <c r="G264">
        <v>2018</v>
      </c>
      <c r="H264">
        <v>7745</v>
      </c>
      <c r="I264">
        <v>100</v>
      </c>
      <c r="J264">
        <v>2025</v>
      </c>
      <c r="K264">
        <v>40</v>
      </c>
      <c r="L264">
        <v>4647</v>
      </c>
      <c r="M264">
        <v>2020</v>
      </c>
      <c r="N264">
        <v>2360</v>
      </c>
      <c r="O264">
        <v>173.82182052937401</v>
      </c>
      <c r="P264" t="s">
        <v>691</v>
      </c>
      <c r="Q264">
        <v>3.0478056525487802</v>
      </c>
      <c r="R264">
        <v>1</v>
      </c>
      <c r="S264" t="s">
        <v>25</v>
      </c>
      <c r="T264">
        <v>-1.11368485725649E-2</v>
      </c>
      <c r="AW264">
        <v>7745</v>
      </c>
      <c r="AX264">
        <v>5052.5</v>
      </c>
      <c r="AY264">
        <v>2360</v>
      </c>
      <c r="AZ264">
        <v>2817.4</v>
      </c>
      <c r="BA264">
        <v>3274.8</v>
      </c>
      <c r="BB264">
        <v>3732.2</v>
      </c>
      <c r="BC264">
        <v>4189.6000000000004</v>
      </c>
      <c r="BD264">
        <v>4647</v>
      </c>
      <c r="BE264">
        <v>4595.2470646832899</v>
      </c>
      <c r="BF264">
        <v>4544.0704939703801</v>
      </c>
      <c r="BG264">
        <v>4493.4638689759804</v>
      </c>
      <c r="BH264">
        <v>4443.4208423009004</v>
      </c>
      <c r="BI264">
        <v>4393.9351372360097</v>
      </c>
      <c r="BJ264">
        <v>4345.0005469749403</v>
      </c>
      <c r="BK264">
        <v>4296.61093383557</v>
      </c>
      <c r="BL264">
        <v>4248.7602284902196</v>
      </c>
      <c r="BM264">
        <v>4201.4424292043896</v>
      </c>
      <c r="BN264">
        <v>4154.6516010839896</v>
      </c>
      <c r="BO264">
        <v>4108.3818753309497</v>
      </c>
      <c r="BP264">
        <v>4062.6274485071199</v>
      </c>
      <c r="BQ264">
        <v>4017.3825818063501</v>
      </c>
      <c r="BR264">
        <v>3972.6416003347099</v>
      </c>
      <c r="BS264">
        <v>3928.3988923987099</v>
      </c>
      <c r="BT264">
        <v>3884.64890880144</v>
      </c>
      <c r="BU264">
        <v>3841.3861621465398</v>
      </c>
      <c r="BV264">
        <v>3798.6052261499599</v>
      </c>
      <c r="BW264">
        <v>3756.30073495938</v>
      </c>
      <c r="BX264">
        <v>3714.4673824811198</v>
      </c>
      <c r="BY264">
        <v>3673.0999217147</v>
      </c>
      <c r="BZ264">
        <v>3632.19316409466</v>
      </c>
      <c r="CA264">
        <v>3591.7419788398302</v>
      </c>
      <c r="CB264">
        <v>3551.74129230977</v>
      </c>
      <c r="CC264">
        <v>3512.18608736839</v>
      </c>
      <c r="CD264" s="8" t="b">
        <f>IF(ISNUMBER(VLOOKUP(A264,profiles_2018!A:A,1,FALSE)),TRUE,FALSE)</f>
        <v>0</v>
      </c>
      <c r="CE264" t="str">
        <f>INDEX('C5 - Emissions methodology 2021'!$A$2:$I$5911,MATCH($A264,'C5 - Emissions methodology 2021'!$A$2:$A$5911,0),MATCH(CE$1,'C5 - Emissions methodology 2021'!$A$1:$I$1,0))</f>
        <v>Manufacturing</v>
      </c>
    </row>
    <row r="265" spans="1:83" x14ac:dyDescent="0.25">
      <c r="A265">
        <v>5207</v>
      </c>
      <c r="B265" t="s">
        <v>901</v>
      </c>
      <c r="C265" t="s">
        <v>116</v>
      </c>
      <c r="D265">
        <v>2020</v>
      </c>
      <c r="E265" t="s">
        <v>28</v>
      </c>
      <c r="F265" t="s">
        <v>23</v>
      </c>
      <c r="G265">
        <v>2019</v>
      </c>
      <c r="H265">
        <v>9277.66</v>
      </c>
      <c r="I265">
        <v>100</v>
      </c>
      <c r="J265">
        <v>2025</v>
      </c>
      <c r="K265">
        <v>25</v>
      </c>
      <c r="L265">
        <v>6958.2449999999999</v>
      </c>
      <c r="M265">
        <v>2020</v>
      </c>
      <c r="N265">
        <v>4997.18</v>
      </c>
      <c r="O265">
        <v>184.54998350877301</v>
      </c>
      <c r="P265" t="s">
        <v>45</v>
      </c>
      <c r="Q265">
        <v>2.8978058058147802</v>
      </c>
      <c r="R265">
        <v>1</v>
      </c>
      <c r="S265" t="s">
        <v>25</v>
      </c>
      <c r="T265">
        <v>-1.11368485725649E-2</v>
      </c>
      <c r="AX265">
        <v>9277.66</v>
      </c>
      <c r="AY265">
        <v>4997.18</v>
      </c>
      <c r="AZ265">
        <v>5389.393</v>
      </c>
      <c r="BA265">
        <v>5781.6059999999998</v>
      </c>
      <c r="BB265">
        <v>6173.8190000000004</v>
      </c>
      <c r="BC265">
        <v>6566.0320000000002</v>
      </c>
      <c r="BD265">
        <v>6958.2449999999999</v>
      </c>
      <c r="BE265">
        <v>6880.7520791041898</v>
      </c>
      <c r="BF265">
        <v>6804.1221851338396</v>
      </c>
      <c r="BG265">
        <v>6728.3457066887804</v>
      </c>
      <c r="BH265">
        <v>6653.4131394095202</v>
      </c>
      <c r="BI265">
        <v>6579.3150847852003</v>
      </c>
      <c r="BJ265">
        <v>6506.0422489747598</v>
      </c>
      <c r="BK265">
        <v>6433.5854416412103</v>
      </c>
      <c r="BL265">
        <v>6361.9355747990003</v>
      </c>
      <c r="BM265">
        <v>6291.0836616740498</v>
      </c>
      <c r="BN265">
        <v>6221.0208155766504</v>
      </c>
      <c r="BO265">
        <v>6151.7382487867899</v>
      </c>
      <c r="BP265">
        <v>6083.2272714520004</v>
      </c>
      <c r="BQ265">
        <v>6015.4792904973401</v>
      </c>
      <c r="BR265">
        <v>5948.4858085476699</v>
      </c>
      <c r="BS265">
        <v>5882.2384228618303</v>
      </c>
      <c r="BT265">
        <v>5816.7288242786899</v>
      </c>
      <c r="BU265">
        <v>5751.9487961750301</v>
      </c>
      <c r="BV265">
        <v>5687.89021343488</v>
      </c>
      <c r="BW265">
        <v>5624.5450414304796</v>
      </c>
      <c r="BX265">
        <v>5561.9053350145005</v>
      </c>
      <c r="BY265">
        <v>5499.9632375234996</v>
      </c>
      <c r="BZ265">
        <v>5438.7109797925305</v>
      </c>
      <c r="CA265">
        <v>5378.1408791806298</v>
      </c>
      <c r="CB265">
        <v>5318.2453386072802</v>
      </c>
      <c r="CC265">
        <v>5259.0168455994599</v>
      </c>
      <c r="CD265" s="8" t="b">
        <f>IF(ISNUMBER(VLOOKUP(A265,profiles_2018!A:A,1,FALSE)),TRUE,FALSE)</f>
        <v>0</v>
      </c>
      <c r="CE265" t="str">
        <f>INDEX('C5 - Emissions methodology 2021'!$A$2:$I$5911,MATCH($A265,'C5 - Emissions methodology 2021'!$A$2:$A$5911,0),MATCH(CE$1,'C5 - Emissions methodology 2021'!$A$1:$I$1,0))</f>
        <v>Transportation services</v>
      </c>
    </row>
    <row r="266" spans="1:83" x14ac:dyDescent="0.25">
      <c r="A266">
        <v>29052</v>
      </c>
      <c r="B266" t="s">
        <v>902</v>
      </c>
      <c r="C266" t="s">
        <v>31</v>
      </c>
      <c r="D266">
        <v>2018</v>
      </c>
      <c r="E266" t="s">
        <v>49</v>
      </c>
      <c r="F266" t="s">
        <v>50</v>
      </c>
      <c r="G266">
        <v>2018</v>
      </c>
      <c r="H266">
        <v>3153.8</v>
      </c>
      <c r="I266">
        <v>100</v>
      </c>
      <c r="J266">
        <v>2023</v>
      </c>
      <c r="K266">
        <v>30</v>
      </c>
      <c r="L266">
        <v>2207.66</v>
      </c>
      <c r="M266">
        <v>2020</v>
      </c>
      <c r="N266">
        <v>2402.6999999999998</v>
      </c>
      <c r="O266">
        <v>93.943016537158798</v>
      </c>
      <c r="P266" t="s">
        <v>24</v>
      </c>
      <c r="Q266">
        <v>2.6168296028926799</v>
      </c>
      <c r="R266">
        <v>1</v>
      </c>
      <c r="S266" t="s">
        <v>25</v>
      </c>
      <c r="T266">
        <v>-1.11368485725649E-2</v>
      </c>
      <c r="AW266">
        <v>3153.8</v>
      </c>
      <c r="AX266">
        <v>2778.25</v>
      </c>
      <c r="AY266">
        <v>2402.6999999999998</v>
      </c>
      <c r="AZ266">
        <v>2337.6866666666601</v>
      </c>
      <c r="BA266">
        <v>2272.67333333333</v>
      </c>
      <c r="BB266">
        <v>2207.66</v>
      </c>
      <c r="BC266">
        <v>2183.07362488029</v>
      </c>
      <c r="BD266">
        <v>2158.7610644972301</v>
      </c>
      <c r="BE266">
        <v>2134.7192694175801</v>
      </c>
      <c r="BF266">
        <v>2110.9452241691401</v>
      </c>
      <c r="BG266">
        <v>2087.4359468625898</v>
      </c>
      <c r="BH266">
        <v>2064.18848881745</v>
      </c>
      <c r="BI266">
        <v>2041.1999341922599</v>
      </c>
      <c r="BJ266">
        <v>2018.4673996188301</v>
      </c>
      <c r="BK266">
        <v>1995.9880338406199</v>
      </c>
      <c r="BL266">
        <v>1973.75901735508</v>
      </c>
      <c r="BM266">
        <v>1951.7775620600601</v>
      </c>
      <c r="BN266">
        <v>1930.04091090407</v>
      </c>
      <c r="BO266">
        <v>1908.54633754048</v>
      </c>
      <c r="BP266">
        <v>1887.29114598557</v>
      </c>
      <c r="BQ266">
        <v>1866.27267028038</v>
      </c>
      <c r="BR266">
        <v>1845.4882741563499</v>
      </c>
      <c r="BS266">
        <v>1824.9353507046301</v>
      </c>
      <c r="BT266">
        <v>1804.61132204911</v>
      </c>
      <c r="BU266">
        <v>1784.51363902311</v>
      </c>
      <c r="BV266">
        <v>1764.6397808496399</v>
      </c>
      <c r="BW266">
        <v>1744.9872548251899</v>
      </c>
      <c r="BX266">
        <v>1725.55359600715</v>
      </c>
      <c r="BY266">
        <v>1706.33636690457</v>
      </c>
      <c r="BZ266">
        <v>1687.33315717249</v>
      </c>
      <c r="CA266">
        <v>1668.5415833095899</v>
      </c>
      <c r="CB266">
        <v>1649.95928835925</v>
      </c>
      <c r="CC266">
        <v>1631.5839416138899</v>
      </c>
      <c r="CD266" s="8" t="b">
        <f>IF(ISNUMBER(VLOOKUP(A266,profiles_2018!A:A,1,FALSE)),TRUE,FALSE)</f>
        <v>0</v>
      </c>
      <c r="CE266" t="str">
        <f>INDEX('C5 - Emissions methodology 2021'!$A$2:$I$5911,MATCH($A266,'C5 - Emissions methodology 2021'!$A$2:$A$5911,0),MATCH(CE$1,'C5 - Emissions methodology 2021'!$A$1:$I$1,0))</f>
        <v>Services</v>
      </c>
    </row>
    <row r="267" spans="1:83" x14ac:dyDescent="0.25">
      <c r="A267">
        <v>58174</v>
      </c>
      <c r="B267" t="s">
        <v>903</v>
      </c>
      <c r="C267" t="s">
        <v>27</v>
      </c>
      <c r="D267">
        <v>2019</v>
      </c>
      <c r="E267" t="s">
        <v>28</v>
      </c>
      <c r="F267" t="s">
        <v>23</v>
      </c>
      <c r="G267">
        <v>2019</v>
      </c>
      <c r="H267">
        <v>91209</v>
      </c>
      <c r="I267">
        <v>100</v>
      </c>
      <c r="J267">
        <v>2030</v>
      </c>
      <c r="K267">
        <v>10</v>
      </c>
      <c r="L267">
        <v>82088.100000000006</v>
      </c>
      <c r="M267">
        <v>2020</v>
      </c>
      <c r="N267">
        <v>79522</v>
      </c>
      <c r="O267">
        <v>128.13428499380501</v>
      </c>
      <c r="P267" t="s">
        <v>24</v>
      </c>
      <c r="Q267">
        <v>2.7502530233390199</v>
      </c>
      <c r="R267">
        <v>1</v>
      </c>
      <c r="S267" t="s">
        <v>25</v>
      </c>
      <c r="T267">
        <v>-1.11368485725649E-2</v>
      </c>
      <c r="AX267">
        <v>91209</v>
      </c>
      <c r="AY267">
        <v>79522</v>
      </c>
      <c r="AZ267">
        <v>79778.61</v>
      </c>
      <c r="BA267">
        <v>80035.22</v>
      </c>
      <c r="BB267">
        <v>80291.83</v>
      </c>
      <c r="BC267">
        <v>80548.44</v>
      </c>
      <c r="BD267">
        <v>80805.05</v>
      </c>
      <c r="BE267">
        <v>81061.66</v>
      </c>
      <c r="BF267">
        <v>81318.27</v>
      </c>
      <c r="BG267">
        <v>81574.880000000005</v>
      </c>
      <c r="BH267">
        <v>81831.490000000005</v>
      </c>
      <c r="BI267">
        <v>82088.100000000006</v>
      </c>
      <c r="BJ267">
        <v>81173.897260690399</v>
      </c>
      <c r="BK267">
        <v>80269.875858853193</v>
      </c>
      <c r="BL267">
        <v>79375.922406474507</v>
      </c>
      <c r="BM267">
        <v>78491.924778325905</v>
      </c>
      <c r="BN267">
        <v>77617.772097900597</v>
      </c>
      <c r="BO267">
        <v>76753.354723506403</v>
      </c>
      <c r="BP267">
        <v>75898.564234514401</v>
      </c>
      <c r="BQ267">
        <v>75053.293417759502</v>
      </c>
      <c r="BR267">
        <v>74217.436254093598</v>
      </c>
      <c r="BS267">
        <v>73390.887905087802</v>
      </c>
      <c r="BT267">
        <v>72573.544699882696</v>
      </c>
      <c r="BU267">
        <v>71765.304122185902</v>
      </c>
      <c r="BV267">
        <v>70966.064797412997</v>
      </c>
      <c r="BW267">
        <v>70175.726479973397</v>
      </c>
      <c r="BX267">
        <v>69394.190040696194</v>
      </c>
      <c r="BY267">
        <v>68621.357454397206</v>
      </c>
      <c r="BZ267">
        <v>67857.131787583698</v>
      </c>
      <c r="CA267">
        <v>67101.417186296807</v>
      </c>
      <c r="CB267">
        <v>66354.118864088494</v>
      </c>
      <c r="CC267">
        <v>65615.143090133206</v>
      </c>
      <c r="CD267" s="8" t="b">
        <f>IF(ISNUMBER(VLOOKUP(A267,profiles_2018!A:A,1,FALSE)),TRUE,FALSE)</f>
        <v>0</v>
      </c>
      <c r="CE267" t="str">
        <f>INDEX('C5 - Emissions methodology 2021'!$A$2:$I$5911,MATCH($A267,'C5 - Emissions methodology 2021'!$A$2:$A$5911,0),MATCH(CE$1,'C5 - Emissions methodology 2021'!$A$1:$I$1,0))</f>
        <v>Manufacturing</v>
      </c>
    </row>
    <row r="268" spans="1:83" x14ac:dyDescent="0.25">
      <c r="A268">
        <v>5300</v>
      </c>
      <c r="B268" t="s">
        <v>204</v>
      </c>
      <c r="C268" t="s">
        <v>136</v>
      </c>
      <c r="D268">
        <v>2020</v>
      </c>
      <c r="E268" t="s">
        <v>28</v>
      </c>
      <c r="F268" t="s">
        <v>23</v>
      </c>
      <c r="G268">
        <v>2015</v>
      </c>
      <c r="H268">
        <v>22532018</v>
      </c>
      <c r="I268">
        <v>100</v>
      </c>
      <c r="J268">
        <v>2030</v>
      </c>
      <c r="K268">
        <v>90</v>
      </c>
      <c r="L268">
        <v>2253201.7999999998</v>
      </c>
      <c r="M268">
        <v>2020</v>
      </c>
      <c r="N268">
        <v>9905012.5999999996</v>
      </c>
      <c r="O268">
        <v>62.2669749331818</v>
      </c>
      <c r="P268" t="s">
        <v>706</v>
      </c>
      <c r="Q268">
        <v>3.5524971042390199</v>
      </c>
      <c r="R268">
        <v>1</v>
      </c>
      <c r="S268" t="s">
        <v>25</v>
      </c>
      <c r="T268">
        <v>-1.11368485725649E-2</v>
      </c>
      <c r="AT268">
        <v>22532018</v>
      </c>
      <c r="AU268">
        <v>20006616.920000002</v>
      </c>
      <c r="AV268">
        <v>17481215.84</v>
      </c>
      <c r="AW268">
        <v>14955814.76</v>
      </c>
      <c r="AX268">
        <v>12430413.68</v>
      </c>
      <c r="AY268">
        <v>9905012.5999999996</v>
      </c>
      <c r="AZ268">
        <v>9139831.5199999996</v>
      </c>
      <c r="BA268">
        <v>8374650.4399999902</v>
      </c>
      <c r="BB268">
        <v>7609469.3599999901</v>
      </c>
      <c r="BC268">
        <v>6844288.27999999</v>
      </c>
      <c r="BD268">
        <v>6079107.1999999899</v>
      </c>
      <c r="BE268">
        <v>5313926.1199999899</v>
      </c>
      <c r="BF268">
        <v>4548745.0399999898</v>
      </c>
      <c r="BG268">
        <v>3783563.9599999902</v>
      </c>
      <c r="BH268">
        <v>3018382.8799999901</v>
      </c>
      <c r="BI268">
        <v>2253201.7999999998</v>
      </c>
      <c r="BJ268">
        <v>2228108.2327499599</v>
      </c>
      <c r="BK268">
        <v>2203294.1287585399</v>
      </c>
      <c r="BL268">
        <v>2178756.3756857398</v>
      </c>
      <c r="BM268">
        <v>2154491.89585322</v>
      </c>
      <c r="BN268">
        <v>2130497.6458582799</v>
      </c>
      <c r="BO268">
        <v>2106770.6161921499</v>
      </c>
      <c r="BP268">
        <v>2083307.83086249</v>
      </c>
      <c r="BQ268">
        <v>2060106.3470201299</v>
      </c>
      <c r="BR268">
        <v>2037163.25458999</v>
      </c>
      <c r="BS268">
        <v>2014475.67590603</v>
      </c>
      <c r="BT268">
        <v>1992040.7653503499</v>
      </c>
      <c r="BU268">
        <v>1969855.7089962601</v>
      </c>
      <c r="BV268">
        <v>1947917.72425537</v>
      </c>
      <c r="BW268">
        <v>1926224.0595285201</v>
      </c>
      <c r="BX268">
        <v>1904771.99386072</v>
      </c>
      <c r="BY268">
        <v>1883558.8365998301</v>
      </c>
      <c r="BZ268">
        <v>1862581.9270591</v>
      </c>
      <c r="CA268">
        <v>1841838.6341834499</v>
      </c>
      <c r="CB268">
        <v>1821326.35621945</v>
      </c>
      <c r="CC268">
        <v>1801042.52038901</v>
      </c>
      <c r="CD268" s="8" t="b">
        <f>IF(ISNUMBER(VLOOKUP(A268,profiles_2018!A:A,1,FALSE)),TRUE,FALSE)</f>
        <v>1</v>
      </c>
      <c r="CE268" t="str">
        <f>INDEX('C5 - Emissions methodology 2021'!$A$2:$I$5911,MATCH($A268,'C5 - Emissions methodology 2021'!$A$2:$A$5911,0),MATCH(CE$1,'C5 - Emissions methodology 2021'!$A$1:$I$1,0))</f>
        <v>Power generation</v>
      </c>
    </row>
    <row r="269" spans="1:83" x14ac:dyDescent="0.25">
      <c r="A269">
        <v>5344</v>
      </c>
      <c r="B269" t="s">
        <v>209</v>
      </c>
      <c r="C269" t="s">
        <v>52</v>
      </c>
      <c r="D269">
        <v>2017</v>
      </c>
      <c r="E269" t="s">
        <v>690</v>
      </c>
      <c r="F269" t="s">
        <v>23</v>
      </c>
      <c r="G269">
        <v>2015</v>
      </c>
      <c r="H269">
        <v>462151</v>
      </c>
      <c r="I269">
        <v>100</v>
      </c>
      <c r="J269">
        <v>2025</v>
      </c>
      <c r="K269">
        <v>80</v>
      </c>
      <c r="L269">
        <v>92430.199999999895</v>
      </c>
      <c r="M269">
        <v>2020</v>
      </c>
      <c r="N269">
        <v>109566</v>
      </c>
      <c r="O269">
        <v>95.365269435164194</v>
      </c>
      <c r="P269" t="s">
        <v>24</v>
      </c>
      <c r="Q269">
        <v>3.4478510932487798</v>
      </c>
      <c r="R269">
        <v>1</v>
      </c>
      <c r="S269" t="s">
        <v>25</v>
      </c>
      <c r="T269">
        <v>-1.11368485725649E-2</v>
      </c>
      <c r="AT269">
        <v>462151</v>
      </c>
      <c r="AU269">
        <v>391634</v>
      </c>
      <c r="AV269">
        <v>321117</v>
      </c>
      <c r="AW269">
        <v>250600</v>
      </c>
      <c r="AX269">
        <v>180083</v>
      </c>
      <c r="AY269">
        <v>109566</v>
      </c>
      <c r="AZ269">
        <v>106138.84</v>
      </c>
      <c r="BA269">
        <v>102711.67999999999</v>
      </c>
      <c r="BB269">
        <v>99284.52</v>
      </c>
      <c r="BC269">
        <v>95857.36</v>
      </c>
      <c r="BD269">
        <v>92430.199999999895</v>
      </c>
      <c r="BE269">
        <v>91400.818859068095</v>
      </c>
      <c r="BF269">
        <v>90382.901780026194</v>
      </c>
      <c r="BG269">
        <v>89376.321089353005</v>
      </c>
      <c r="BH269">
        <v>88380.950535408003</v>
      </c>
      <c r="BI269">
        <v>87396.665272595797</v>
      </c>
      <c r="BJ269">
        <v>86423.341845707706</v>
      </c>
      <c r="BK269">
        <v>85460.858174437104</v>
      </c>
      <c r="BL269">
        <v>84509.093538066896</v>
      </c>
      <c r="BM269">
        <v>83567.928560328699</v>
      </c>
      <c r="BN269">
        <v>82637.245194429401</v>
      </c>
      <c r="BO269">
        <v>81716.926708245199</v>
      </c>
      <c r="BP269">
        <v>80806.857669680001</v>
      </c>
      <c r="BQ269">
        <v>79906.923932188001</v>
      </c>
      <c r="BR269">
        <v>79017.012620455804</v>
      </c>
      <c r="BS269">
        <v>78137.0121162453</v>
      </c>
      <c r="BT269">
        <v>77266.812044393999</v>
      </c>
      <c r="BU269">
        <v>76406.303258970802</v>
      </c>
      <c r="BV269">
        <v>75555.377829586098</v>
      </c>
      <c r="BW269">
        <v>74713.929027855105</v>
      </c>
      <c r="BX269">
        <v>73881.851314010506</v>
      </c>
      <c r="BY269">
        <v>73059.040323665598</v>
      </c>
      <c r="BZ269">
        <v>72245.392854724007</v>
      </c>
      <c r="CA269">
        <v>71440.806854435505</v>
      </c>
      <c r="CB269">
        <v>70645.181406595802</v>
      </c>
      <c r="CC269">
        <v>69858.416718889202</v>
      </c>
      <c r="CD269" s="8" t="b">
        <f>IF(ISNUMBER(VLOOKUP(A269,profiles_2018!A:A,1,FALSE)),TRUE,FALSE)</f>
        <v>1</v>
      </c>
      <c r="CE269" t="str">
        <f>INDEX('C5 - Emissions methodology 2021'!$A$2:$I$5911,MATCH($A269,'C5 - Emissions methodology 2021'!$A$2:$A$5911,0),MATCH(CE$1,'C5 - Emissions methodology 2021'!$A$1:$I$1,0))</f>
        <v>Manufacturing</v>
      </c>
    </row>
    <row r="270" spans="1:83" x14ac:dyDescent="0.25">
      <c r="A270">
        <v>849335</v>
      </c>
      <c r="B270" t="s">
        <v>904</v>
      </c>
      <c r="C270" t="s">
        <v>52</v>
      </c>
      <c r="D270">
        <v>2020</v>
      </c>
      <c r="E270" t="s">
        <v>690</v>
      </c>
      <c r="F270" t="s">
        <v>23</v>
      </c>
      <c r="G270">
        <v>2015</v>
      </c>
      <c r="H270">
        <v>4748.7</v>
      </c>
      <c r="I270">
        <v>95</v>
      </c>
      <c r="J270">
        <v>2025</v>
      </c>
      <c r="K270">
        <v>50</v>
      </c>
      <c r="L270">
        <v>2374.35</v>
      </c>
      <c r="M270">
        <v>2020</v>
      </c>
      <c r="N270">
        <v>3041.1</v>
      </c>
      <c r="O270">
        <v>72.823649337410799</v>
      </c>
      <c r="P270" t="s">
        <v>45</v>
      </c>
      <c r="Q270">
        <v>3.0978053685487801</v>
      </c>
      <c r="R270">
        <v>1</v>
      </c>
      <c r="S270" t="s">
        <v>25</v>
      </c>
      <c r="T270">
        <v>-1.11368485725649E-2</v>
      </c>
      <c r="AT270">
        <v>4748.7</v>
      </c>
      <c r="AU270">
        <v>4407.18</v>
      </c>
      <c r="AV270">
        <v>4065.66</v>
      </c>
      <c r="AW270">
        <v>3724.14</v>
      </c>
      <c r="AX270">
        <v>3382.62</v>
      </c>
      <c r="AY270">
        <v>3041.1</v>
      </c>
      <c r="AZ270">
        <v>2907.75</v>
      </c>
      <c r="BA270">
        <v>2774.4</v>
      </c>
      <c r="BB270">
        <v>2641.05</v>
      </c>
      <c r="BC270">
        <v>2507.6999999999998</v>
      </c>
      <c r="BD270">
        <v>2374.35</v>
      </c>
      <c r="BE270">
        <v>2347.9072235917301</v>
      </c>
      <c r="BF270">
        <v>2321.7589363801499</v>
      </c>
      <c r="BG270">
        <v>2295.9018586836901</v>
      </c>
      <c r="BH270">
        <v>2270.3327473460599</v>
      </c>
      <c r="BI270">
        <v>2245.0483953295302</v>
      </c>
      <c r="BJ270">
        <v>2220.0456313126601</v>
      </c>
      <c r="BK270">
        <v>2195.32131929255</v>
      </c>
      <c r="BL270">
        <v>2170.8723581914701</v>
      </c>
      <c r="BM270">
        <v>2146.6956814679202</v>
      </c>
      <c r="BN270">
        <v>2122.7882567320298</v>
      </c>
      <c r="BO270">
        <v>2099.1470853651899</v>
      </c>
      <c r="BP270">
        <v>2075.7692021439402</v>
      </c>
      <c r="BQ270">
        <v>2052.6516748680701</v>
      </c>
      <c r="BR270">
        <v>2029.79160399284</v>
      </c>
      <c r="BS270">
        <v>2007.1861222653099</v>
      </c>
      <c r="BT270">
        <v>1984.8323943646801</v>
      </c>
      <c r="BU270">
        <v>1962.7276165467199</v>
      </c>
      <c r="BV270">
        <v>1940.86901629205</v>
      </c>
      <c r="BW270">
        <v>1919.25385195842</v>
      </c>
      <c r="BX270">
        <v>1897.8794124368501</v>
      </c>
      <c r="BY270">
        <v>1876.74301681155</v>
      </c>
      <c r="BZ270">
        <v>1855.8420140236999</v>
      </c>
      <c r="CA270">
        <v>1835.17378253892</v>
      </c>
      <c r="CB270">
        <v>1814.7357300184401</v>
      </c>
      <c r="CC270">
        <v>1794.525292994</v>
      </c>
      <c r="CD270" s="8" t="b">
        <f>IF(ISNUMBER(VLOOKUP(A270,profiles_2018!A:A,1,FALSE)),TRUE,FALSE)</f>
        <v>0</v>
      </c>
      <c r="CE270" t="str">
        <f>INDEX('C5 - Emissions methodology 2021'!$A$2:$I$5911,MATCH($A270,'C5 - Emissions methodology 2021'!$A$2:$A$5911,0),MATCH(CE$1,'C5 - Emissions methodology 2021'!$A$1:$I$1,0))</f>
        <v>Manufacturing</v>
      </c>
    </row>
    <row r="271" spans="1:83" x14ac:dyDescent="0.25">
      <c r="A271">
        <v>841412</v>
      </c>
      <c r="B271" t="s">
        <v>905</v>
      </c>
      <c r="C271" t="s">
        <v>27</v>
      </c>
      <c r="D271">
        <v>2020</v>
      </c>
      <c r="E271" t="s">
        <v>690</v>
      </c>
      <c r="F271" t="s">
        <v>23</v>
      </c>
      <c r="G271">
        <v>2019</v>
      </c>
      <c r="H271">
        <v>471607</v>
      </c>
      <c r="I271">
        <v>100</v>
      </c>
      <c r="J271">
        <v>2030</v>
      </c>
      <c r="K271">
        <v>46.2</v>
      </c>
      <c r="L271">
        <v>253724.56599999999</v>
      </c>
      <c r="M271">
        <v>2020</v>
      </c>
      <c r="N271">
        <v>387438</v>
      </c>
      <c r="O271">
        <v>38.6304661898536</v>
      </c>
      <c r="P271" t="s">
        <v>706</v>
      </c>
      <c r="Q271">
        <v>3.1122910631390202</v>
      </c>
      <c r="R271">
        <v>1</v>
      </c>
      <c r="S271" t="s">
        <v>25</v>
      </c>
      <c r="T271">
        <v>-1.11368485725649E-2</v>
      </c>
      <c r="AX271">
        <v>471607</v>
      </c>
      <c r="AY271">
        <v>387438</v>
      </c>
      <c r="AZ271">
        <v>374066.65659999999</v>
      </c>
      <c r="BA271">
        <v>360695.31319999998</v>
      </c>
      <c r="BB271">
        <v>347323.96980000002</v>
      </c>
      <c r="BC271">
        <v>333952.62640000001</v>
      </c>
      <c r="BD271">
        <v>320581.283</v>
      </c>
      <c r="BE271">
        <v>307209.93959999998</v>
      </c>
      <c r="BF271">
        <v>293838.59620000003</v>
      </c>
      <c r="BG271">
        <v>280467.25280000002</v>
      </c>
      <c r="BH271">
        <v>267095.9094</v>
      </c>
      <c r="BI271">
        <v>253724.56599999999</v>
      </c>
      <c r="BJ271">
        <v>250898.87392931801</v>
      </c>
      <c r="BK271">
        <v>248104.65116333999</v>
      </c>
      <c r="BL271">
        <v>245341.547233185</v>
      </c>
      <c r="BM271">
        <v>242609.21557309001</v>
      </c>
      <c r="BN271">
        <v>239907.31347694399</v>
      </c>
      <c r="BO271">
        <v>237235.50205529999</v>
      </c>
      <c r="BP271">
        <v>234593.44619287399</v>
      </c>
      <c r="BQ271">
        <v>231980.814506508</v>
      </c>
      <c r="BR271">
        <v>229397.279303608</v>
      </c>
      <c r="BS271">
        <v>226842.516541046</v>
      </c>
      <c r="BT271">
        <v>224316.20578450899</v>
      </c>
      <c r="BU271">
        <v>221818.030168314</v>
      </c>
      <c r="BV271">
        <v>219347.676355665</v>
      </c>
      <c r="BW271">
        <v>216904.83449934801</v>
      </c>
      <c r="BX271">
        <v>214489.19820287201</v>
      </c>
      <c r="BY271">
        <v>212100.46448203499</v>
      </c>
      <c r="BZ271">
        <v>209738.33372692799</v>
      </c>
      <c r="CA271">
        <v>207402.509664349</v>
      </c>
      <c r="CB271">
        <v>205092.69932064699</v>
      </c>
      <c r="CC271">
        <v>202808.61298497501</v>
      </c>
      <c r="CD271" s="8" t="b">
        <f>IF(ISNUMBER(VLOOKUP(A271,profiles_2018!A:A,1,FALSE)),TRUE,FALSE)</f>
        <v>0</v>
      </c>
      <c r="CE271" t="str">
        <f>INDEX('C5 - Emissions methodology 2021'!$A$2:$I$5911,MATCH($A271,'C5 - Emissions methodology 2021'!$A$2:$A$5911,0),MATCH(CE$1,'C5 - Emissions methodology 2021'!$A$1:$I$1,0))</f>
        <v>Apparel</v>
      </c>
    </row>
    <row r="272" spans="1:83" x14ac:dyDescent="0.25">
      <c r="A272">
        <v>21893</v>
      </c>
      <c r="B272" t="s">
        <v>906</v>
      </c>
      <c r="C272" t="s">
        <v>830</v>
      </c>
      <c r="D272">
        <v>2020</v>
      </c>
      <c r="E272" t="s">
        <v>28</v>
      </c>
      <c r="F272" t="s">
        <v>23</v>
      </c>
      <c r="G272">
        <v>2020</v>
      </c>
      <c r="H272">
        <v>54638</v>
      </c>
      <c r="I272">
        <v>100</v>
      </c>
      <c r="J272">
        <v>2025</v>
      </c>
      <c r="K272">
        <v>12.5</v>
      </c>
      <c r="L272">
        <v>47808.25</v>
      </c>
      <c r="M272">
        <v>2020</v>
      </c>
      <c r="N272">
        <v>54638</v>
      </c>
      <c r="O272">
        <v>0</v>
      </c>
      <c r="P272" t="s">
        <v>45</v>
      </c>
      <c r="Q272">
        <v>2.7728103418487802</v>
      </c>
      <c r="R272">
        <v>1</v>
      </c>
      <c r="S272" t="s">
        <v>25</v>
      </c>
      <c r="T272">
        <v>-1.11368485725649E-2</v>
      </c>
      <c r="AY272">
        <v>54638</v>
      </c>
      <c r="AZ272">
        <v>53272.05</v>
      </c>
      <c r="BA272">
        <v>51906.1</v>
      </c>
      <c r="BB272">
        <v>50540.15</v>
      </c>
      <c r="BC272">
        <v>49174.2</v>
      </c>
      <c r="BD272">
        <v>47808.25</v>
      </c>
      <c r="BE272">
        <v>47275.816759230598</v>
      </c>
      <c r="BF272">
        <v>46749.313146838802</v>
      </c>
      <c r="BG272">
        <v>46228.673125451001</v>
      </c>
      <c r="BH272">
        <v>45713.831393142202</v>
      </c>
      <c r="BI272">
        <v>45204.723375244997</v>
      </c>
      <c r="BJ272">
        <v>44701.285216250297</v>
      </c>
      <c r="BK272">
        <v>44203.453771797802</v>
      </c>
      <c r="BL272">
        <v>43711.166600757002</v>
      </c>
      <c r="BM272">
        <v>43224.361957394198</v>
      </c>
      <c r="BN272">
        <v>42742.978783628903</v>
      </c>
      <c r="BO272">
        <v>42266.956701375297</v>
      </c>
      <c r="BP272">
        <v>41796.236004968901</v>
      </c>
      <c r="BQ272">
        <v>41330.757653678404</v>
      </c>
      <c r="BR272">
        <v>40870.4632643</v>
      </c>
      <c r="BS272">
        <v>40415.295103834898</v>
      </c>
      <c r="BT272">
        <v>39965.196082248003</v>
      </c>
      <c r="BU272">
        <v>39520.109745307098</v>
      </c>
      <c r="BV272">
        <v>39079.980267502498</v>
      </c>
      <c r="BW272">
        <v>38644.752445044498</v>
      </c>
      <c r="BX272">
        <v>38214.371688939798</v>
      </c>
      <c r="BY272">
        <v>37788.784018144303</v>
      </c>
      <c r="BZ272">
        <v>37367.936052792902</v>
      </c>
      <c r="CA272">
        <v>36951.775007503697</v>
      </c>
      <c r="CB272">
        <v>36540.2486847576</v>
      </c>
      <c r="CC272">
        <v>36133.305468351602</v>
      </c>
      <c r="CD272" s="8" t="b">
        <f>IF(ISNUMBER(VLOOKUP(A272,profiles_2018!A:A,1,FALSE)),TRUE,FALSE)</f>
        <v>0</v>
      </c>
      <c r="CE272" t="str">
        <f>INDEX('C5 - Emissions methodology 2021'!$A$2:$I$5911,MATCH($A272,'C5 - Emissions methodology 2021'!$A$2:$A$5911,0),MATCH(CE$1,'C5 - Emissions methodology 2021'!$A$1:$I$1,0))</f>
        <v>Manufacturing</v>
      </c>
    </row>
    <row r="273" spans="1:83" x14ac:dyDescent="0.25">
      <c r="A273">
        <v>21889</v>
      </c>
      <c r="B273" t="s">
        <v>907</v>
      </c>
      <c r="C273" t="s">
        <v>908</v>
      </c>
      <c r="D273">
        <v>2019</v>
      </c>
      <c r="E273" t="s">
        <v>690</v>
      </c>
      <c r="F273" t="s">
        <v>23</v>
      </c>
      <c r="G273">
        <v>2018</v>
      </c>
      <c r="H273">
        <v>2396435</v>
      </c>
      <c r="I273">
        <v>100</v>
      </c>
      <c r="J273">
        <v>2030</v>
      </c>
      <c r="K273">
        <v>50</v>
      </c>
      <c r="L273">
        <v>1198217.5</v>
      </c>
      <c r="M273">
        <v>2020</v>
      </c>
      <c r="N273">
        <v>2142061</v>
      </c>
      <c r="O273">
        <v>21.229451247373699</v>
      </c>
      <c r="P273" t="s">
        <v>24</v>
      </c>
      <c r="Q273">
        <v>3.1504835459390201</v>
      </c>
      <c r="R273">
        <v>1</v>
      </c>
      <c r="S273" t="s">
        <v>25</v>
      </c>
      <c r="T273">
        <v>-1.11368485725649E-2</v>
      </c>
      <c r="AW273">
        <v>2396435</v>
      </c>
      <c r="AX273">
        <v>2269248</v>
      </c>
      <c r="AY273">
        <v>2142061</v>
      </c>
      <c r="AZ273">
        <v>2047676.65</v>
      </c>
      <c r="BA273">
        <v>1953292.3</v>
      </c>
      <c r="BB273">
        <v>1858907.95</v>
      </c>
      <c r="BC273">
        <v>1764523.6</v>
      </c>
      <c r="BD273">
        <v>1670139.25</v>
      </c>
      <c r="BE273">
        <v>1575754.9</v>
      </c>
      <c r="BF273">
        <v>1481370.55</v>
      </c>
      <c r="BG273">
        <v>1386986.2</v>
      </c>
      <c r="BH273">
        <v>1292601.8500000001</v>
      </c>
      <c r="BI273">
        <v>1198217.5</v>
      </c>
      <c r="BJ273">
        <v>1184873.1331455</v>
      </c>
      <c r="BK273">
        <v>1171677.38048396</v>
      </c>
      <c r="BL273">
        <v>1158628.5869216099</v>
      </c>
      <c r="BM273">
        <v>1145725.11579722</v>
      </c>
      <c r="BN273">
        <v>1132965.3486768</v>
      </c>
      <c r="BO273">
        <v>1120347.6851506201</v>
      </c>
      <c r="BP273">
        <v>1107870.5426324699</v>
      </c>
      <c r="BQ273">
        <v>1095532.3561611699</v>
      </c>
      <c r="BR273">
        <v>1083331.57820426</v>
      </c>
      <c r="BS273">
        <v>1071266.67846392</v>
      </c>
      <c r="BT273">
        <v>1059336.1436850301</v>
      </c>
      <c r="BU273">
        <v>1047538.47746537</v>
      </c>
      <c r="BV273">
        <v>1035872.2000679</v>
      </c>
      <c r="BW273">
        <v>1024335.8482352101</v>
      </c>
      <c r="BX273">
        <v>1012927.97500597</v>
      </c>
      <c r="BY273">
        <v>1001647.14953341</v>
      </c>
      <c r="BZ273">
        <v>990491.95690592297</v>
      </c>
      <c r="CA273">
        <v>979460.99796951795</v>
      </c>
      <c r="CB273">
        <v>968552.88915239798</v>
      </c>
      <c r="CC273">
        <v>957766.26229138696</v>
      </c>
      <c r="CD273" s="8" t="b">
        <f>IF(ISNUMBER(VLOOKUP(A273,profiles_2018!A:A,1,FALSE)),TRUE,FALSE)</f>
        <v>0</v>
      </c>
      <c r="CE273" t="str">
        <f>INDEX('C5 - Emissions methodology 2021'!$A$2:$I$5911,MATCH($A273,'C5 - Emissions methodology 2021'!$A$2:$A$5911,0),MATCH(CE$1,'C5 - Emissions methodology 2021'!$A$1:$I$1,0))</f>
        <v>Materials</v>
      </c>
    </row>
    <row r="274" spans="1:83" x14ac:dyDescent="0.25">
      <c r="A274">
        <v>5584</v>
      </c>
      <c r="B274" t="s">
        <v>909</v>
      </c>
      <c r="C274" t="s">
        <v>36</v>
      </c>
      <c r="D274">
        <v>2020</v>
      </c>
      <c r="E274" t="s">
        <v>49</v>
      </c>
      <c r="F274" t="s">
        <v>50</v>
      </c>
      <c r="G274">
        <v>2017</v>
      </c>
      <c r="H274">
        <v>17474762</v>
      </c>
      <c r="I274">
        <v>100</v>
      </c>
      <c r="J274">
        <v>2050</v>
      </c>
      <c r="K274">
        <v>100</v>
      </c>
      <c r="L274">
        <v>0</v>
      </c>
      <c r="M274">
        <v>2020</v>
      </c>
      <c r="N274">
        <v>10298310</v>
      </c>
      <c r="O274">
        <v>70.408642393231403</v>
      </c>
      <c r="P274" t="s">
        <v>24</v>
      </c>
      <c r="Q274">
        <v>3.3334801749</v>
      </c>
      <c r="R274">
        <v>1</v>
      </c>
      <c r="S274" t="s">
        <v>25</v>
      </c>
      <c r="T274">
        <v>-1.11368485725649E-2</v>
      </c>
      <c r="AV274">
        <v>17474762</v>
      </c>
      <c r="AW274">
        <v>15082611.3333333</v>
      </c>
      <c r="AX274">
        <v>12690460.666666601</v>
      </c>
      <c r="AY274">
        <v>10298310</v>
      </c>
      <c r="AZ274">
        <v>9955033</v>
      </c>
      <c r="BA274">
        <v>9611756</v>
      </c>
      <c r="BB274">
        <v>9268479</v>
      </c>
      <c r="BC274">
        <v>8925202</v>
      </c>
      <c r="BD274">
        <v>8581925</v>
      </c>
      <c r="BE274">
        <v>8238648</v>
      </c>
      <c r="BF274">
        <v>7895371</v>
      </c>
      <c r="BG274">
        <v>7552094</v>
      </c>
      <c r="BH274">
        <v>7208817</v>
      </c>
      <c r="BI274">
        <v>6865540</v>
      </c>
      <c r="BJ274">
        <v>6522263</v>
      </c>
      <c r="BK274">
        <v>6178986</v>
      </c>
      <c r="BL274">
        <v>5835709</v>
      </c>
      <c r="BM274">
        <v>5492432</v>
      </c>
      <c r="BN274">
        <v>5149155</v>
      </c>
      <c r="BO274">
        <v>4805878</v>
      </c>
      <c r="BP274">
        <v>4462601</v>
      </c>
      <c r="BQ274">
        <v>4119324</v>
      </c>
      <c r="BR274">
        <v>3776047</v>
      </c>
      <c r="BS274">
        <v>3432770</v>
      </c>
      <c r="BT274">
        <v>3089493</v>
      </c>
      <c r="BU274">
        <v>2746216</v>
      </c>
      <c r="BV274">
        <v>2402938.9999999902</v>
      </c>
      <c r="BW274">
        <v>2059662</v>
      </c>
      <c r="BX274">
        <v>1716385</v>
      </c>
      <c r="BY274">
        <v>1373108</v>
      </c>
      <c r="BZ274">
        <v>1029831</v>
      </c>
      <c r="CA274">
        <v>686554</v>
      </c>
      <c r="CB274">
        <v>343277</v>
      </c>
      <c r="CC274">
        <v>0</v>
      </c>
      <c r="CD274" s="8" t="b">
        <f>IF(ISNUMBER(VLOOKUP(A274,profiles_2018!A:A,1,FALSE)),TRUE,FALSE)</f>
        <v>0</v>
      </c>
      <c r="CE274" t="str">
        <f>INDEX('C5 - Emissions methodology 2021'!$A$2:$I$5911,MATCH($A274,'C5 - Emissions methodology 2021'!$A$2:$A$5911,0),MATCH(CE$1,'C5 - Emissions methodology 2021'!$A$1:$I$1,0))</f>
        <v>Power generation</v>
      </c>
    </row>
    <row r="275" spans="1:83" x14ac:dyDescent="0.25">
      <c r="A275">
        <v>58313</v>
      </c>
      <c r="B275" t="s">
        <v>215</v>
      </c>
      <c r="C275" t="s">
        <v>41</v>
      </c>
      <c r="D275">
        <v>2017</v>
      </c>
      <c r="E275" t="s">
        <v>105</v>
      </c>
      <c r="F275" t="s">
        <v>54</v>
      </c>
      <c r="G275">
        <v>2015</v>
      </c>
      <c r="H275">
        <v>1497628</v>
      </c>
      <c r="I275">
        <v>100</v>
      </c>
      <c r="J275">
        <v>2025</v>
      </c>
      <c r="K275">
        <v>36</v>
      </c>
      <c r="L275">
        <v>958481.92000000004</v>
      </c>
      <c r="M275">
        <v>2020</v>
      </c>
      <c r="N275">
        <v>1741530</v>
      </c>
      <c r="O275">
        <v>95.175452554551995</v>
      </c>
      <c r="P275" t="s">
        <v>24</v>
      </c>
      <c r="Q275">
        <v>3.3499405573487802</v>
      </c>
      <c r="R275">
        <v>1</v>
      </c>
      <c r="S275" t="s">
        <v>25</v>
      </c>
      <c r="T275">
        <v>-1.11368485725649E-2</v>
      </c>
      <c r="AT275">
        <v>1497628</v>
      </c>
      <c r="AU275">
        <v>1546408.4</v>
      </c>
      <c r="AV275">
        <v>1595188.8</v>
      </c>
      <c r="AW275">
        <v>1643969.2</v>
      </c>
      <c r="AX275">
        <v>1692749.6</v>
      </c>
      <c r="AY275">
        <v>1741530</v>
      </c>
      <c r="AZ275">
        <v>1584920.3840000001</v>
      </c>
      <c r="BA275">
        <v>1428310.7679999999</v>
      </c>
      <c r="BB275">
        <v>1271701.152</v>
      </c>
      <c r="BC275">
        <v>1115091.5359999901</v>
      </c>
      <c r="BD275">
        <v>958481.92000000004</v>
      </c>
      <c r="BE275">
        <v>947807.45199741796</v>
      </c>
      <c r="BF275">
        <v>937251.86392857495</v>
      </c>
      <c r="BG275">
        <v>926813.831845648</v>
      </c>
      <c r="BH275">
        <v>916492.04654542403</v>
      </c>
      <c r="BI275">
        <v>906285.21340508806</v>
      </c>
      <c r="BJ275">
        <v>896192.05221984</v>
      </c>
      <c r="BK275">
        <v>886211.29704233201</v>
      </c>
      <c r="BL275">
        <v>876341.69602387503</v>
      </c>
      <c r="BM275">
        <v>866582.01125743205</v>
      </c>
      <c r="BN275">
        <v>856931.01862234995</v>
      </c>
      <c r="BO275">
        <v>847387.50763081899</v>
      </c>
      <c r="BP275">
        <v>837950.28127605096</v>
      </c>
      <c r="BQ275">
        <v>828618.15588214097</v>
      </c>
      <c r="BR275">
        <v>819389.96095560398</v>
      </c>
      <c r="BS275">
        <v>810264.53903856198</v>
      </c>
      <c r="BT275">
        <v>801240.74556356994</v>
      </c>
      <c r="BU275">
        <v>792317.44871005905</v>
      </c>
      <c r="BV275">
        <v>783493.52926237497</v>
      </c>
      <c r="BW275">
        <v>774767.88046939496</v>
      </c>
      <c r="BX275">
        <v>766139.40790572006</v>
      </c>
      <c r="BY275">
        <v>757607.02933439997</v>
      </c>
      <c r="BZ275">
        <v>749169.67457119201</v>
      </c>
      <c r="CA275">
        <v>740826.28535033495</v>
      </c>
      <c r="CB275">
        <v>732575.815191812</v>
      </c>
      <c r="CC275">
        <v>724417.22927009803</v>
      </c>
      <c r="CD275" s="8" t="b">
        <f>IF(ISNUMBER(VLOOKUP(A275,profiles_2018!A:A,1,FALSE)),TRUE,FALSE)</f>
        <v>1</v>
      </c>
      <c r="CE275" t="str">
        <f>INDEX('C5 - Emissions methodology 2021'!$A$2:$I$5911,MATCH($A275,'C5 - Emissions methodology 2021'!$A$2:$A$5911,0),MATCH(CE$1,'C5 - Emissions methodology 2021'!$A$1:$I$1,0))</f>
        <v>Power generation</v>
      </c>
    </row>
    <row r="276" spans="1:83" x14ac:dyDescent="0.25">
      <c r="A276">
        <v>5574</v>
      </c>
      <c r="B276" t="s">
        <v>910</v>
      </c>
      <c r="C276" t="s">
        <v>92</v>
      </c>
      <c r="D276">
        <v>2015</v>
      </c>
      <c r="E276" t="s">
        <v>49</v>
      </c>
      <c r="F276" t="s">
        <v>50</v>
      </c>
      <c r="G276">
        <v>2017</v>
      </c>
      <c r="H276">
        <v>105200000</v>
      </c>
      <c r="I276">
        <v>100</v>
      </c>
      <c r="J276">
        <v>2050</v>
      </c>
      <c r="K276">
        <v>100</v>
      </c>
      <c r="L276">
        <v>0</v>
      </c>
      <c r="M276">
        <v>2020</v>
      </c>
      <c r="N276">
        <v>45260000</v>
      </c>
      <c r="O276">
        <v>56.977186311787101</v>
      </c>
      <c r="P276" t="s">
        <v>24</v>
      </c>
      <c r="Q276">
        <v>3.3405200000000002</v>
      </c>
      <c r="R276">
        <v>1</v>
      </c>
      <c r="S276" t="s">
        <v>25</v>
      </c>
      <c r="T276">
        <v>-1.11368485725649E-2</v>
      </c>
      <c r="AV276">
        <v>105200000</v>
      </c>
      <c r="AW276">
        <v>85220000</v>
      </c>
      <c r="AX276">
        <v>65240000</v>
      </c>
      <c r="AY276">
        <v>45260000</v>
      </c>
      <c r="AZ276">
        <v>43751333.333333299</v>
      </c>
      <c r="BA276">
        <v>42242666.666666597</v>
      </c>
      <c r="BB276">
        <v>40734000</v>
      </c>
      <c r="BC276">
        <v>39225333.333333299</v>
      </c>
      <c r="BD276">
        <v>37716666.666666597</v>
      </c>
      <c r="BE276">
        <v>36208000</v>
      </c>
      <c r="BF276">
        <v>34699333.333333299</v>
      </c>
      <c r="BG276">
        <v>33190666.666666601</v>
      </c>
      <c r="BH276">
        <v>31682000</v>
      </c>
      <c r="BI276">
        <v>30173333.333333299</v>
      </c>
      <c r="BJ276">
        <v>28664666.666666601</v>
      </c>
      <c r="BK276">
        <v>27156000</v>
      </c>
      <c r="BL276">
        <v>25647333.333333299</v>
      </c>
      <c r="BM276">
        <v>24138666.666666601</v>
      </c>
      <c r="BN276">
        <v>22630000</v>
      </c>
      <c r="BO276">
        <v>21121333.333333299</v>
      </c>
      <c r="BP276">
        <v>19612666.666666601</v>
      </c>
      <c r="BQ276">
        <v>18104000</v>
      </c>
      <c r="BR276">
        <v>16595333.3333333</v>
      </c>
      <c r="BS276">
        <v>15086666.666666601</v>
      </c>
      <c r="BT276">
        <v>13578000</v>
      </c>
      <c r="BU276">
        <v>12069333.3333333</v>
      </c>
      <c r="BV276">
        <v>10560666.666666601</v>
      </c>
      <c r="BW276">
        <v>9052000</v>
      </c>
      <c r="BX276">
        <v>7543333.33333332</v>
      </c>
      <c r="BY276">
        <v>6034666.6666666605</v>
      </c>
      <c r="BZ276">
        <v>4526000</v>
      </c>
      <c r="CA276">
        <v>3017333.3333333302</v>
      </c>
      <c r="CB276">
        <v>1508666.66666666</v>
      </c>
      <c r="CC276">
        <v>0</v>
      </c>
      <c r="CD276" s="8" t="b">
        <f>IF(ISNUMBER(VLOOKUP(A276,profiles_2018!A:A,1,FALSE)),TRUE,FALSE)</f>
        <v>0</v>
      </c>
      <c r="CE276" t="str">
        <f>INDEX('C5 - Emissions methodology 2021'!$A$2:$I$5911,MATCH($A276,'C5 - Emissions methodology 2021'!$A$2:$A$5911,0),MATCH(CE$1,'C5 - Emissions methodology 2021'!$A$1:$I$1,0))</f>
        <v>Infrastructure</v>
      </c>
    </row>
    <row r="277" spans="1:83" x14ac:dyDescent="0.25">
      <c r="A277">
        <v>832283</v>
      </c>
      <c r="B277" t="s">
        <v>911</v>
      </c>
      <c r="C277" t="s">
        <v>21</v>
      </c>
      <c r="D277">
        <v>2019</v>
      </c>
      <c r="E277" t="s">
        <v>690</v>
      </c>
      <c r="F277" t="s">
        <v>23</v>
      </c>
      <c r="G277">
        <v>2019</v>
      </c>
      <c r="H277">
        <v>85943</v>
      </c>
      <c r="I277">
        <v>100</v>
      </c>
      <c r="J277">
        <v>2030</v>
      </c>
      <c r="K277">
        <v>70</v>
      </c>
      <c r="L277">
        <v>25782.9</v>
      </c>
      <c r="M277">
        <v>2020</v>
      </c>
      <c r="N277">
        <v>53852</v>
      </c>
      <c r="O277">
        <v>74.017496646448393</v>
      </c>
      <c r="P277" t="s">
        <v>24</v>
      </c>
      <c r="Q277">
        <v>3.3502524967390199</v>
      </c>
      <c r="R277">
        <v>1</v>
      </c>
      <c r="S277" t="s">
        <v>25</v>
      </c>
      <c r="T277">
        <v>-1.11368485725649E-2</v>
      </c>
      <c r="AX277">
        <v>85943</v>
      </c>
      <c r="AY277">
        <v>53852</v>
      </c>
      <c r="AZ277">
        <v>51045.09</v>
      </c>
      <c r="BA277">
        <v>48238.18</v>
      </c>
      <c r="BB277">
        <v>45431.27</v>
      </c>
      <c r="BC277">
        <v>42624.36</v>
      </c>
      <c r="BD277">
        <v>39817.449999999997</v>
      </c>
      <c r="BE277">
        <v>37010.54</v>
      </c>
      <c r="BF277">
        <v>34203.629999999997</v>
      </c>
      <c r="BG277">
        <v>31396.720000000001</v>
      </c>
      <c r="BH277">
        <v>28589.81</v>
      </c>
      <c r="BI277">
        <v>25782.9</v>
      </c>
      <c r="BJ277">
        <v>25495.759746938402</v>
      </c>
      <c r="BK277">
        <v>25211.817331394199</v>
      </c>
      <c r="BL277">
        <v>24931.0371395353</v>
      </c>
      <c r="BM277">
        <v>24653.383954155299</v>
      </c>
      <c r="BN277">
        <v>24378.822950256599</v>
      </c>
      <c r="BO277">
        <v>24107.319690682201</v>
      </c>
      <c r="BP277">
        <v>23838.8401217967</v>
      </c>
      <c r="BQ277">
        <v>23573.350569214599</v>
      </c>
      <c r="BR277">
        <v>23310.8177335773</v>
      </c>
      <c r="BS277">
        <v>23051.208686375801</v>
      </c>
      <c r="BT277">
        <v>22794.490865821001</v>
      </c>
      <c r="BU277">
        <v>22540.632072759701</v>
      </c>
      <c r="BV277">
        <v>22289.600466635398</v>
      </c>
      <c r="BW277">
        <v>22041.364561495498</v>
      </c>
      <c r="BX277">
        <v>21795.893222041501</v>
      </c>
      <c r="BY277">
        <v>21553.155659723801</v>
      </c>
      <c r="BZ277">
        <v>21313.121428880499</v>
      </c>
      <c r="CA277">
        <v>21075.7604229184</v>
      </c>
      <c r="CB277">
        <v>20841.042870536701</v>
      </c>
      <c r="CC277">
        <v>20608.939331993199</v>
      </c>
      <c r="CD277" s="8" t="b">
        <f>IF(ISNUMBER(VLOOKUP(A277,profiles_2018!A:A,1,FALSE)),TRUE,FALSE)</f>
        <v>0</v>
      </c>
      <c r="CE277" t="str">
        <f>INDEX('C5 - Emissions methodology 2021'!$A$2:$I$5911,MATCH($A277,'C5 - Emissions methodology 2021'!$A$2:$A$5911,0),MATCH(CE$1,'C5 - Emissions methodology 2021'!$A$1:$I$1,0))</f>
        <v>Fossil Fuels</v>
      </c>
    </row>
    <row r="278" spans="1:83" x14ac:dyDescent="0.25">
      <c r="A278">
        <v>862451</v>
      </c>
      <c r="B278" t="s">
        <v>912</v>
      </c>
      <c r="C278" t="s">
        <v>208</v>
      </c>
      <c r="D278">
        <v>2020</v>
      </c>
      <c r="E278" t="s">
        <v>49</v>
      </c>
      <c r="F278" t="s">
        <v>50</v>
      </c>
      <c r="G278">
        <v>2020</v>
      </c>
      <c r="H278">
        <v>6975851.4299999997</v>
      </c>
      <c r="I278">
        <v>100</v>
      </c>
      <c r="J278">
        <v>2040</v>
      </c>
      <c r="K278">
        <v>40</v>
      </c>
      <c r="L278">
        <v>4185510.858</v>
      </c>
      <c r="M278">
        <v>2020</v>
      </c>
      <c r="N278">
        <v>6975851.4299999997</v>
      </c>
      <c r="O278">
        <v>0</v>
      </c>
      <c r="P278" t="s">
        <v>45</v>
      </c>
      <c r="Q278">
        <v>2.72581953636251</v>
      </c>
      <c r="R278">
        <v>1</v>
      </c>
      <c r="S278" t="s">
        <v>25</v>
      </c>
      <c r="T278">
        <v>-1.11368485725649E-2</v>
      </c>
      <c r="AY278">
        <v>6975851.4299999997</v>
      </c>
      <c r="AZ278">
        <v>6836334.4013999999</v>
      </c>
      <c r="BA278">
        <v>6696817.3728</v>
      </c>
      <c r="BB278">
        <v>6557300.3442000002</v>
      </c>
      <c r="BC278">
        <v>6417783.3155999901</v>
      </c>
      <c r="BD278">
        <v>6278266.2869999995</v>
      </c>
      <c r="BE278">
        <v>6138749.2583999997</v>
      </c>
      <c r="BF278">
        <v>5999232.2297999999</v>
      </c>
      <c r="BG278">
        <v>5859715.2011999898</v>
      </c>
      <c r="BH278">
        <v>5720198.1725999899</v>
      </c>
      <c r="BI278">
        <v>5580681.1439999901</v>
      </c>
      <c r="BJ278">
        <v>5441164.1153999995</v>
      </c>
      <c r="BK278">
        <v>5301647.0867999997</v>
      </c>
      <c r="BL278">
        <v>5162130.0581999999</v>
      </c>
      <c r="BM278">
        <v>5022613.0296</v>
      </c>
      <c r="BN278">
        <v>4883096.0010000002</v>
      </c>
      <c r="BO278">
        <v>4743578.9723999901</v>
      </c>
      <c r="BP278">
        <v>4604061.9437999995</v>
      </c>
      <c r="BQ278">
        <v>4464544.9151999997</v>
      </c>
      <c r="BR278">
        <v>4325027.8865999999</v>
      </c>
      <c r="BS278">
        <v>4185510.858</v>
      </c>
      <c r="BT278">
        <v>4138897.45737562</v>
      </c>
      <c r="BU278">
        <v>4092803.1831354601</v>
      </c>
      <c r="BV278">
        <v>4047222.2538475599</v>
      </c>
      <c r="BW278">
        <v>4002148.9524669498</v>
      </c>
      <c r="BX278">
        <v>3957577.6256184801</v>
      </c>
      <c r="BY278">
        <v>3913502.6828877898</v>
      </c>
      <c r="BZ278">
        <v>3869918.59612014</v>
      </c>
      <c r="CA278">
        <v>3826819.8987270002</v>
      </c>
      <c r="CB278">
        <v>3784201.1850004001</v>
      </c>
      <c r="CC278">
        <v>3742057.1094349301</v>
      </c>
      <c r="CD278" s="8" t="b">
        <f>IF(ISNUMBER(VLOOKUP(A278,profiles_2018!A:A,1,FALSE)),TRUE,FALSE)</f>
        <v>0</v>
      </c>
      <c r="CE278" t="str">
        <f>INDEX('C5 - Emissions methodology 2021'!$A$2:$I$5911,MATCH($A278,'C5 - Emissions methodology 2021'!$A$2:$A$5911,0),MATCH(CE$1,'C5 - Emissions methodology 2021'!$A$1:$I$1,0))</f>
        <v>Power generation</v>
      </c>
    </row>
    <row r="279" spans="1:83" x14ac:dyDescent="0.25">
      <c r="A279">
        <v>7121</v>
      </c>
      <c r="B279" t="s">
        <v>217</v>
      </c>
      <c r="C279" t="s">
        <v>39</v>
      </c>
      <c r="D279">
        <v>2020</v>
      </c>
      <c r="E279" t="s">
        <v>60</v>
      </c>
      <c r="F279" t="s">
        <v>54</v>
      </c>
      <c r="G279">
        <v>2017</v>
      </c>
      <c r="H279">
        <v>84100000</v>
      </c>
      <c r="I279">
        <v>100</v>
      </c>
      <c r="J279">
        <v>2045</v>
      </c>
      <c r="K279">
        <v>99</v>
      </c>
      <c r="L279">
        <v>841000</v>
      </c>
      <c r="M279">
        <v>2020</v>
      </c>
      <c r="N279">
        <v>40919641</v>
      </c>
      <c r="O279">
        <v>26.637684865533</v>
      </c>
      <c r="P279" t="s">
        <v>45</v>
      </c>
      <c r="Q279">
        <v>4.0112609756097601</v>
      </c>
      <c r="R279">
        <v>1</v>
      </c>
      <c r="S279" t="s">
        <v>25</v>
      </c>
      <c r="T279">
        <v>-1.11368485725649E-2</v>
      </c>
      <c r="AV279">
        <v>84100000</v>
      </c>
      <c r="AW279">
        <v>69706547</v>
      </c>
      <c r="AX279">
        <v>55313094</v>
      </c>
      <c r="AY279">
        <v>40919641</v>
      </c>
      <c r="AZ279">
        <v>39316495.359999999</v>
      </c>
      <c r="BA279">
        <v>37713349.719999999</v>
      </c>
      <c r="BB279">
        <v>36110204.079999998</v>
      </c>
      <c r="BC279">
        <v>34507058.439999998</v>
      </c>
      <c r="BD279">
        <v>32903912.800000001</v>
      </c>
      <c r="BE279">
        <v>31300767.16</v>
      </c>
      <c r="BF279">
        <v>29697621.52</v>
      </c>
      <c r="BG279">
        <v>28094475.879999999</v>
      </c>
      <c r="BH279">
        <v>26491330.239999998</v>
      </c>
      <c r="BI279">
        <v>24888184.600000001</v>
      </c>
      <c r="BJ279">
        <v>23285038.960000001</v>
      </c>
      <c r="BK279">
        <v>21681893.32</v>
      </c>
      <c r="BL279">
        <v>20078747.68</v>
      </c>
      <c r="BM279">
        <v>18475602.039999999</v>
      </c>
      <c r="BN279">
        <v>16872456.399999999</v>
      </c>
      <c r="BO279">
        <v>15269310.759999899</v>
      </c>
      <c r="BP279">
        <v>13666165.1199999</v>
      </c>
      <c r="BQ279">
        <v>12063019.48</v>
      </c>
      <c r="BR279">
        <v>10459873.84</v>
      </c>
      <c r="BS279">
        <v>8856728.1999999993</v>
      </c>
      <c r="BT279">
        <v>7253582.5599999996</v>
      </c>
      <c r="BU279">
        <v>5650436.9199999999</v>
      </c>
      <c r="BV279">
        <v>4047291.28</v>
      </c>
      <c r="BW279">
        <v>2444145.64</v>
      </c>
      <c r="BX279">
        <v>841000</v>
      </c>
      <c r="BY279">
        <v>831633.91035047302</v>
      </c>
      <c r="BZ279">
        <v>822372.12942309002</v>
      </c>
      <c r="CA279">
        <v>813213.49554740696</v>
      </c>
      <c r="CB279">
        <v>804156.85999032995</v>
      </c>
      <c r="CC279">
        <v>795201.08681202796</v>
      </c>
      <c r="CD279" s="8" t="b">
        <f>IF(ISNUMBER(VLOOKUP(A279,profiles_2018!A:A,1,FALSE)),TRUE,FALSE)</f>
        <v>1</v>
      </c>
      <c r="CE279" t="str">
        <f>INDEX('C5 - Emissions methodology 2021'!$A$2:$I$5911,MATCH($A279,'C5 - Emissions methodology 2021'!$A$2:$A$5911,0),MATCH(CE$1,'C5 - Emissions methodology 2021'!$A$1:$I$1,0))</f>
        <v>Services</v>
      </c>
    </row>
    <row r="280" spans="1:83" x14ac:dyDescent="0.25">
      <c r="A280">
        <v>832153</v>
      </c>
      <c r="B280" t="s">
        <v>913</v>
      </c>
      <c r="C280" t="s">
        <v>52</v>
      </c>
      <c r="D280">
        <v>2020</v>
      </c>
      <c r="E280" t="s">
        <v>690</v>
      </c>
      <c r="F280" t="s">
        <v>23</v>
      </c>
      <c r="G280">
        <v>2019</v>
      </c>
      <c r="H280">
        <v>44926</v>
      </c>
      <c r="I280">
        <v>97.5</v>
      </c>
      <c r="J280">
        <v>2030</v>
      </c>
      <c r="K280">
        <v>50</v>
      </c>
      <c r="L280">
        <v>22463</v>
      </c>
      <c r="M280">
        <v>2020</v>
      </c>
      <c r="N280">
        <v>36192</v>
      </c>
      <c r="O280">
        <v>38.881716600632103</v>
      </c>
      <c r="P280" t="s">
        <v>45</v>
      </c>
      <c r="Q280">
        <v>3.1252483950390202</v>
      </c>
      <c r="R280">
        <v>1</v>
      </c>
      <c r="S280" t="s">
        <v>25</v>
      </c>
      <c r="T280">
        <v>-1.11368485725649E-2</v>
      </c>
      <c r="AX280">
        <v>44926</v>
      </c>
      <c r="AY280">
        <v>36192</v>
      </c>
      <c r="AZ280">
        <v>34819.1</v>
      </c>
      <c r="BA280">
        <v>33446.199999999997</v>
      </c>
      <c r="BB280">
        <v>32073.3</v>
      </c>
      <c r="BC280">
        <v>30700.400000000001</v>
      </c>
      <c r="BD280">
        <v>29327.5</v>
      </c>
      <c r="BE280">
        <v>27954.6</v>
      </c>
      <c r="BF280">
        <v>26581.7</v>
      </c>
      <c r="BG280">
        <v>25208.799999999999</v>
      </c>
      <c r="BH280">
        <v>23835.9</v>
      </c>
      <c r="BI280">
        <v>22463</v>
      </c>
      <c r="BJ280">
        <v>22212.832970514399</v>
      </c>
      <c r="BK280">
        <v>21965.452013354101</v>
      </c>
      <c r="BL280">
        <v>21720.826100453502</v>
      </c>
      <c r="BM280">
        <v>21478.924549301701</v>
      </c>
      <c r="BN280">
        <v>21239.717019094602</v>
      </c>
      <c r="BO280">
        <v>21003.173506928801</v>
      </c>
      <c r="BP280">
        <v>20769.264344038798</v>
      </c>
      <c r="BQ280">
        <v>20537.960192075701</v>
      </c>
      <c r="BR280">
        <v>20309.232039427199</v>
      </c>
      <c r="BS280">
        <v>20083.051197579</v>
      </c>
      <c r="BT280">
        <v>19859.3892975165</v>
      </c>
      <c r="BU280">
        <v>19638.218286166401</v>
      </c>
      <c r="BV280">
        <v>19419.5104228784</v>
      </c>
      <c r="BW280">
        <v>19203.238275945499</v>
      </c>
      <c r="BX280">
        <v>18989.374719163399</v>
      </c>
      <c r="BY280">
        <v>18777.892928428399</v>
      </c>
      <c r="BZ280">
        <v>18568.766378372598</v>
      </c>
      <c r="CA280">
        <v>18361.968839037301</v>
      </c>
      <c r="CB280">
        <v>18157.474372582801</v>
      </c>
      <c r="CC280">
        <v>17955.2573300351</v>
      </c>
      <c r="CD280" s="8" t="b">
        <f>IF(ISNUMBER(VLOOKUP(A280,profiles_2018!A:A,1,FALSE)),TRUE,FALSE)</f>
        <v>0</v>
      </c>
      <c r="CE280" t="str">
        <f>INDEX('C5 - Emissions methodology 2021'!$A$2:$I$5911,MATCH($A280,'C5 - Emissions methodology 2021'!$A$2:$A$5911,0),MATCH(CE$1,'C5 - Emissions methodology 2021'!$A$1:$I$1,0))</f>
        <v>Manufacturing</v>
      </c>
    </row>
    <row r="281" spans="1:83" x14ac:dyDescent="0.25">
      <c r="A281">
        <v>833334</v>
      </c>
      <c r="B281" t="s">
        <v>914</v>
      </c>
      <c r="C281" t="s">
        <v>27</v>
      </c>
      <c r="D281">
        <v>2020</v>
      </c>
      <c r="E281" t="s">
        <v>28</v>
      </c>
      <c r="F281" t="s">
        <v>23</v>
      </c>
      <c r="G281">
        <v>2019</v>
      </c>
      <c r="H281">
        <v>1780910</v>
      </c>
      <c r="I281">
        <v>100</v>
      </c>
      <c r="J281">
        <v>2040</v>
      </c>
      <c r="K281">
        <v>50</v>
      </c>
      <c r="L281">
        <v>890455</v>
      </c>
      <c r="M281">
        <v>2020</v>
      </c>
      <c r="N281">
        <v>1886260</v>
      </c>
      <c r="O281">
        <v>-11.8310302036599</v>
      </c>
      <c r="P281" t="s">
        <v>45</v>
      </c>
      <c r="Q281">
        <v>3.1553000422195101</v>
      </c>
      <c r="R281">
        <v>1</v>
      </c>
      <c r="S281" t="s">
        <v>25</v>
      </c>
      <c r="T281">
        <v>-1.11368485725649E-2</v>
      </c>
      <c r="AX281">
        <v>1780910</v>
      </c>
      <c r="AY281">
        <v>1886260</v>
      </c>
      <c r="AZ281">
        <v>1836469.75</v>
      </c>
      <c r="BA281">
        <v>1786679.5</v>
      </c>
      <c r="BB281">
        <v>1736889.25</v>
      </c>
      <c r="BC281">
        <v>1687099</v>
      </c>
      <c r="BD281">
        <v>1637308.75</v>
      </c>
      <c r="BE281">
        <v>1587518.5</v>
      </c>
      <c r="BF281">
        <v>1537728.25</v>
      </c>
      <c r="BG281">
        <v>1487938</v>
      </c>
      <c r="BH281">
        <v>1438147.75</v>
      </c>
      <c r="BI281">
        <v>1388357.5</v>
      </c>
      <c r="BJ281">
        <v>1338567.25</v>
      </c>
      <c r="BK281">
        <v>1288777</v>
      </c>
      <c r="BL281">
        <v>1238986.75</v>
      </c>
      <c r="BM281">
        <v>1189196.5</v>
      </c>
      <c r="BN281">
        <v>1139406.25</v>
      </c>
      <c r="BO281">
        <v>1089616</v>
      </c>
      <c r="BP281">
        <v>1039825.75</v>
      </c>
      <c r="BQ281">
        <v>990035.5</v>
      </c>
      <c r="BR281">
        <v>940245.25</v>
      </c>
      <c r="BS281">
        <v>890455</v>
      </c>
      <c r="BT281">
        <v>880538.13750431605</v>
      </c>
      <c r="BU281">
        <v>870731.71760456206</v>
      </c>
      <c r="BV281">
        <v>861034.510318271</v>
      </c>
      <c r="BW281">
        <v>851445.29936110403</v>
      </c>
      <c r="BX281">
        <v>841962.88199429703</v>
      </c>
      <c r="BY281">
        <v>832586.06887380604</v>
      </c>
      <c r="BZ281">
        <v>823313.68390113197</v>
      </c>
      <c r="CA281">
        <v>814144.56407580397</v>
      </c>
      <c r="CB281">
        <v>805077.55934951501</v>
      </c>
      <c r="CC281">
        <v>796111.53248186898</v>
      </c>
      <c r="CD281" s="8" t="b">
        <f>IF(ISNUMBER(VLOOKUP(A281,profiles_2018!A:A,1,FALSE)),TRUE,FALSE)</f>
        <v>0</v>
      </c>
      <c r="CE281" t="str">
        <f>INDEX('C5 - Emissions methodology 2021'!$A$2:$I$5911,MATCH($A281,'C5 - Emissions methodology 2021'!$A$2:$A$5911,0),MATCH(CE$1,'C5 - Emissions methodology 2021'!$A$1:$I$1,0))</f>
        <v>Fossil Fuels</v>
      </c>
    </row>
    <row r="282" spans="1:83" x14ac:dyDescent="0.25">
      <c r="A282">
        <v>5802</v>
      </c>
      <c r="B282" t="s">
        <v>915</v>
      </c>
      <c r="C282" t="s">
        <v>39</v>
      </c>
      <c r="D282">
        <v>2020</v>
      </c>
      <c r="E282" t="s">
        <v>690</v>
      </c>
      <c r="F282" t="s">
        <v>23</v>
      </c>
      <c r="G282">
        <v>2019</v>
      </c>
      <c r="H282">
        <v>3886331</v>
      </c>
      <c r="I282">
        <v>100</v>
      </c>
      <c r="J282">
        <v>2035</v>
      </c>
      <c r="K282">
        <v>40</v>
      </c>
      <c r="L282">
        <v>2331798.6</v>
      </c>
      <c r="M282">
        <v>2020</v>
      </c>
      <c r="N282">
        <v>3682055</v>
      </c>
      <c r="O282">
        <v>23.9298109633961</v>
      </c>
      <c r="P282" t="s">
        <v>45</v>
      </c>
      <c r="Q282">
        <v>3.05309010722927</v>
      </c>
      <c r="R282">
        <v>1</v>
      </c>
      <c r="S282" t="s">
        <v>25</v>
      </c>
      <c r="T282">
        <v>-1.11368485725649E-2</v>
      </c>
      <c r="AX282">
        <v>3886331</v>
      </c>
      <c r="AY282">
        <v>3682055</v>
      </c>
      <c r="AZ282">
        <v>3592037.9066666602</v>
      </c>
      <c r="BA282">
        <v>3502020.8133333302</v>
      </c>
      <c r="BB282">
        <v>3412003.72</v>
      </c>
      <c r="BC282">
        <v>3321986.62666666</v>
      </c>
      <c r="BD282">
        <v>3231969.5333333299</v>
      </c>
      <c r="BE282">
        <v>3141952.44</v>
      </c>
      <c r="BF282">
        <v>3051935.3466666602</v>
      </c>
      <c r="BG282">
        <v>2961918.2533333302</v>
      </c>
      <c r="BH282">
        <v>2871901.16</v>
      </c>
      <c r="BI282">
        <v>2781884.0666666599</v>
      </c>
      <c r="BJ282">
        <v>2691866.9733333299</v>
      </c>
      <c r="BK282">
        <v>2601849.88</v>
      </c>
      <c r="BL282">
        <v>2511832.7866666601</v>
      </c>
      <c r="BM282">
        <v>2421815.6933333301</v>
      </c>
      <c r="BN282">
        <v>2331798.6</v>
      </c>
      <c r="BO282">
        <v>2305829.7120900801</v>
      </c>
      <c r="BP282">
        <v>2280150.0357524101</v>
      </c>
      <c r="BQ282">
        <v>2254756.3500815099</v>
      </c>
      <c r="BR282">
        <v>2229645.4700426199</v>
      </c>
      <c r="BS282">
        <v>2204814.24607225</v>
      </c>
      <c r="BT282">
        <v>2180259.5636831098</v>
      </c>
      <c r="BU282">
        <v>2155978.3430734798</v>
      </c>
      <c r="BV282">
        <v>2131967.5387409399</v>
      </c>
      <c r="BW282">
        <v>2108224.1391003602</v>
      </c>
      <c r="BX282">
        <v>2084745.16610617</v>
      </c>
      <c r="BY282">
        <v>2061527.6748788599</v>
      </c>
      <c r="BZ282">
        <v>2038568.75333559</v>
      </c>
      <c r="CA282">
        <v>2015865.5218249201</v>
      </c>
      <c r="CB282">
        <v>1993415.1327657099</v>
      </c>
      <c r="CC282">
        <v>1971214.7702898299</v>
      </c>
      <c r="CD282" s="8" t="b">
        <f>IF(ISNUMBER(VLOOKUP(A282,profiles_2018!A:A,1,FALSE)),TRUE,FALSE)</f>
        <v>0</v>
      </c>
      <c r="CE282" t="str">
        <f>INDEX('C5 - Emissions methodology 2021'!$A$2:$I$5911,MATCH($A282,'C5 - Emissions methodology 2021'!$A$2:$A$5911,0),MATCH(CE$1,'C5 - Emissions methodology 2021'!$A$1:$I$1,0))</f>
        <v>Materials</v>
      </c>
    </row>
    <row r="283" spans="1:83" x14ac:dyDescent="0.25">
      <c r="A283">
        <v>5811</v>
      </c>
      <c r="B283" t="s">
        <v>219</v>
      </c>
      <c r="C283" t="s">
        <v>52</v>
      </c>
      <c r="D283">
        <v>2017</v>
      </c>
      <c r="E283" t="s">
        <v>60</v>
      </c>
      <c r="F283" t="s">
        <v>54</v>
      </c>
      <c r="G283">
        <v>2016</v>
      </c>
      <c r="H283">
        <v>260000</v>
      </c>
      <c r="I283">
        <v>100</v>
      </c>
      <c r="J283">
        <v>2022</v>
      </c>
      <c r="K283">
        <v>35</v>
      </c>
      <c r="L283">
        <v>169000</v>
      </c>
      <c r="M283">
        <v>2020</v>
      </c>
      <c r="N283">
        <v>114000</v>
      </c>
      <c r="O283">
        <v>161.734693877551</v>
      </c>
      <c r="P283" t="s">
        <v>24</v>
      </c>
      <c r="Q283">
        <v>3.3363974634146301</v>
      </c>
      <c r="R283">
        <v>1</v>
      </c>
      <c r="S283" t="s">
        <v>25</v>
      </c>
      <c r="T283">
        <v>-1.11368485725649E-2</v>
      </c>
      <c r="AU283">
        <v>260000</v>
      </c>
      <c r="AV283">
        <v>223500</v>
      </c>
      <c r="AW283">
        <v>187000</v>
      </c>
      <c r="AX283">
        <v>150500</v>
      </c>
      <c r="AY283">
        <v>114000</v>
      </c>
      <c r="AZ283">
        <v>141500</v>
      </c>
      <c r="BA283">
        <v>169000</v>
      </c>
      <c r="BB283">
        <v>167117.872591236</v>
      </c>
      <c r="BC283">
        <v>165256.706150418</v>
      </c>
      <c r="BD283">
        <v>163416.26723842</v>
      </c>
      <c r="BE283">
        <v>161596.32501589201</v>
      </c>
      <c r="BF283">
        <v>159796.651214307</v>
      </c>
      <c r="BG283">
        <v>158017.02010733</v>
      </c>
      <c r="BH283">
        <v>156257.20848250701</v>
      </c>
      <c r="BI283">
        <v>154516.99561326599</v>
      </c>
      <c r="BJ283">
        <v>152796.16323123299</v>
      </c>
      <c r="BK283">
        <v>151094.49549885801</v>
      </c>
      <c r="BL283">
        <v>149411.77898233899</v>
      </c>
      <c r="BM283">
        <v>147747.80262485499</v>
      </c>
      <c r="BN283">
        <v>146102.35772009299</v>
      </c>
      <c r="BO283">
        <v>144475.23788607001</v>
      </c>
      <c r="BP283">
        <v>142866.23903924701</v>
      </c>
      <c r="BQ283">
        <v>141275.15936893501</v>
      </c>
      <c r="BR283">
        <v>139701.79931197799</v>
      </c>
      <c r="BS283">
        <v>138145.961527726</v>
      </c>
      <c r="BT283">
        <v>136607.45087328</v>
      </c>
      <c r="BU283">
        <v>135086.07437901999</v>
      </c>
      <c r="BV283">
        <v>133581.64122439901</v>
      </c>
      <c r="BW283">
        <v>132093.962714008</v>
      </c>
      <c r="BX283">
        <v>130622.852253912</v>
      </c>
      <c r="BY283">
        <v>129168.125328244</v>
      </c>
      <c r="BZ283">
        <v>127729.599476061</v>
      </c>
      <c r="CA283">
        <v>126307.09426846199</v>
      </c>
      <c r="CB283">
        <v>124900.431285953</v>
      </c>
      <c r="CC283">
        <v>123509.43409607399</v>
      </c>
      <c r="CD283" s="8" t="b">
        <f>IF(ISNUMBER(VLOOKUP(A283,profiles_2018!A:A,1,FALSE)),TRUE,FALSE)</f>
        <v>1</v>
      </c>
      <c r="CE283" t="str">
        <f>INDEX('C5 - Emissions methodology 2021'!$A$2:$I$5911,MATCH($A283,'C5 - Emissions methodology 2021'!$A$2:$A$5911,0),MATCH(CE$1,'C5 - Emissions methodology 2021'!$A$1:$I$1,0))</f>
        <v>Manufacturing</v>
      </c>
    </row>
    <row r="284" spans="1:83" x14ac:dyDescent="0.25">
      <c r="A284">
        <v>829129</v>
      </c>
      <c r="B284" t="s">
        <v>916</v>
      </c>
      <c r="C284" t="s">
        <v>165</v>
      </c>
      <c r="D284">
        <v>2018</v>
      </c>
      <c r="E284" t="s">
        <v>28</v>
      </c>
      <c r="F284" t="s">
        <v>23</v>
      </c>
      <c r="G284">
        <v>2018</v>
      </c>
      <c r="H284">
        <v>32183</v>
      </c>
      <c r="I284">
        <v>100</v>
      </c>
      <c r="J284">
        <v>2022</v>
      </c>
      <c r="K284">
        <v>12</v>
      </c>
      <c r="L284">
        <v>28321.040000000001</v>
      </c>
      <c r="M284">
        <v>2020</v>
      </c>
      <c r="N284">
        <v>27449</v>
      </c>
      <c r="O284">
        <v>122.60232827906199</v>
      </c>
      <c r="P284" t="s">
        <v>691</v>
      </c>
      <c r="Q284">
        <v>2.7663446818146298</v>
      </c>
      <c r="R284">
        <v>1</v>
      </c>
      <c r="S284" t="s">
        <v>25</v>
      </c>
      <c r="T284">
        <v>-1.11368485725649E-2</v>
      </c>
      <c r="AW284">
        <v>32183</v>
      </c>
      <c r="AX284">
        <v>29816</v>
      </c>
      <c r="AY284">
        <v>27449</v>
      </c>
      <c r="AZ284">
        <v>27885.02</v>
      </c>
      <c r="BA284">
        <v>28321.040000000001</v>
      </c>
      <c r="BB284">
        <v>28005.632866102402</v>
      </c>
      <c r="BC284">
        <v>27693.738373693799</v>
      </c>
      <c r="BD284">
        <v>27385.3174030177</v>
      </c>
      <c r="BE284">
        <v>27080.331269988699</v>
      </c>
      <c r="BF284">
        <v>26778.741721339899</v>
      </c>
      <c r="BG284">
        <v>26480.510929825501</v>
      </c>
      <c r="BH284">
        <v>26185.601489475899</v>
      </c>
      <c r="BI284">
        <v>25893.9764109061</v>
      </c>
      <c r="BJ284">
        <v>25605.5991166762</v>
      </c>
      <c r="BK284">
        <v>25320.433436703999</v>
      </c>
      <c r="BL284">
        <v>25038.443603727701</v>
      </c>
      <c r="BM284">
        <v>24759.5942488203</v>
      </c>
      <c r="BN284">
        <v>24483.850396953101</v>
      </c>
      <c r="BO284">
        <v>24211.177462608899</v>
      </c>
      <c r="BP284">
        <v>23941.541245444299</v>
      </c>
      <c r="BQ284">
        <v>23674.907926</v>
      </c>
      <c r="BR284">
        <v>23411.244061458699</v>
      </c>
      <c r="BS284">
        <v>23150.5165814508</v>
      </c>
      <c r="BT284">
        <v>22892.692783906601</v>
      </c>
      <c r="BU284">
        <v>22637.740330953999</v>
      </c>
      <c r="BV284">
        <v>22385.627244863099</v>
      </c>
      <c r="BW284">
        <v>22136.321904035201</v>
      </c>
      <c r="BX284">
        <v>21889.793039036402</v>
      </c>
      <c r="BY284">
        <v>21646.009728675799</v>
      </c>
      <c r="BZ284">
        <v>21404.941396127299</v>
      </c>
      <c r="CA284">
        <v>21166.557805093998</v>
      </c>
      <c r="CB284">
        <v>20930.829056016199</v>
      </c>
      <c r="CC284">
        <v>20697.725582321102</v>
      </c>
      <c r="CD284" s="8" t="b">
        <f>IF(ISNUMBER(VLOOKUP(A284,profiles_2018!A:A,1,FALSE)),TRUE,FALSE)</f>
        <v>0</v>
      </c>
      <c r="CE284" t="str">
        <f>INDEX('C5 - Emissions methodology 2021'!$A$2:$I$5911,MATCH($A284,'C5 - Emissions methodology 2021'!$A$2:$A$5911,0),MATCH(CE$1,'C5 - Emissions methodology 2021'!$A$1:$I$1,0))</f>
        <v>Food, beverage &amp; agriculture</v>
      </c>
    </row>
    <row r="285" spans="1:83" x14ac:dyDescent="0.25">
      <c r="A285">
        <v>6338</v>
      </c>
      <c r="B285" t="s">
        <v>917</v>
      </c>
      <c r="C285" t="s">
        <v>21</v>
      </c>
      <c r="D285">
        <v>2020</v>
      </c>
      <c r="E285" t="s">
        <v>690</v>
      </c>
      <c r="F285" t="s">
        <v>23</v>
      </c>
      <c r="G285">
        <v>2019</v>
      </c>
      <c r="H285">
        <v>65522</v>
      </c>
      <c r="I285">
        <v>100</v>
      </c>
      <c r="J285">
        <v>2040</v>
      </c>
      <c r="K285">
        <v>100</v>
      </c>
      <c r="L285">
        <v>0</v>
      </c>
      <c r="M285">
        <v>2020</v>
      </c>
      <c r="N285">
        <v>58141</v>
      </c>
      <c r="O285">
        <v>13.050086355785799</v>
      </c>
      <c r="P285" t="s">
        <v>45</v>
      </c>
      <c r="Q285">
        <v>3.6551291887195099</v>
      </c>
      <c r="R285">
        <v>1</v>
      </c>
      <c r="S285" t="s">
        <v>25</v>
      </c>
      <c r="T285">
        <v>-1.11368485725649E-2</v>
      </c>
      <c r="AX285">
        <v>65522</v>
      </c>
      <c r="AY285">
        <v>58141</v>
      </c>
      <c r="AZ285">
        <v>55233.95</v>
      </c>
      <c r="BA285">
        <v>52326.9</v>
      </c>
      <c r="BB285">
        <v>49419.85</v>
      </c>
      <c r="BC285">
        <v>46512.800000000003</v>
      </c>
      <c r="BD285">
        <v>43605.75</v>
      </c>
      <c r="BE285">
        <v>40698.699999999997</v>
      </c>
      <c r="BF285">
        <v>37791.65</v>
      </c>
      <c r="BG285">
        <v>34884.6</v>
      </c>
      <c r="BH285">
        <v>31977.55</v>
      </c>
      <c r="BI285">
        <v>29070.5</v>
      </c>
      <c r="BJ285">
        <v>26163.45</v>
      </c>
      <c r="BK285">
        <v>23256.400000000001</v>
      </c>
      <c r="BL285">
        <v>20349.349999999999</v>
      </c>
      <c r="BM285">
        <v>17442.3</v>
      </c>
      <c r="BN285">
        <v>14535.25</v>
      </c>
      <c r="BO285">
        <v>11628.199999999901</v>
      </c>
      <c r="BP285">
        <v>8721.15</v>
      </c>
      <c r="BQ285">
        <v>5814.0999999999904</v>
      </c>
      <c r="BR285">
        <v>2907.05</v>
      </c>
      <c r="BS285">
        <v>0</v>
      </c>
      <c r="BT285">
        <v>0</v>
      </c>
      <c r="BU285">
        <v>0</v>
      </c>
      <c r="BV285">
        <v>0</v>
      </c>
      <c r="BW285">
        <v>0</v>
      </c>
      <c r="BX285">
        <v>0</v>
      </c>
      <c r="BY285">
        <v>0</v>
      </c>
      <c r="BZ285">
        <v>0</v>
      </c>
      <c r="CA285">
        <v>0</v>
      </c>
      <c r="CB285">
        <v>0</v>
      </c>
      <c r="CC285">
        <v>0</v>
      </c>
      <c r="CD285" s="8" t="b">
        <f>IF(ISNUMBER(VLOOKUP(A285,profiles_2018!A:A,1,FALSE)),TRUE,FALSE)</f>
        <v>0</v>
      </c>
      <c r="CE285" t="str">
        <f>INDEX('C5 - Emissions methodology 2021'!$A$2:$I$5911,MATCH($A285,'C5 - Emissions methodology 2021'!$A$2:$A$5911,0),MATCH(CE$1,'C5 - Emissions methodology 2021'!$A$1:$I$1,0))</f>
        <v>Manufacturing</v>
      </c>
    </row>
    <row r="286" spans="1:83" x14ac:dyDescent="0.25">
      <c r="A286">
        <v>73944</v>
      </c>
      <c r="B286" t="s">
        <v>918</v>
      </c>
      <c r="C286" t="s">
        <v>52</v>
      </c>
      <c r="D286">
        <v>2018</v>
      </c>
      <c r="E286" t="s">
        <v>28</v>
      </c>
      <c r="F286" t="s">
        <v>23</v>
      </c>
      <c r="G286">
        <v>2016</v>
      </c>
      <c r="H286">
        <v>2991566</v>
      </c>
      <c r="I286">
        <v>100</v>
      </c>
      <c r="J286">
        <v>2030</v>
      </c>
      <c r="K286">
        <v>25</v>
      </c>
      <c r="L286">
        <v>2243674.5</v>
      </c>
      <c r="M286">
        <v>2020</v>
      </c>
      <c r="N286">
        <v>2652023</v>
      </c>
      <c r="O286">
        <v>45.400034630691799</v>
      </c>
      <c r="P286" t="s">
        <v>24</v>
      </c>
      <c r="Q286">
        <v>2.9005430590390202</v>
      </c>
      <c r="R286">
        <v>1</v>
      </c>
      <c r="S286" t="s">
        <v>25</v>
      </c>
      <c r="T286">
        <v>-1.11368485725649E-2</v>
      </c>
      <c r="AU286">
        <v>2991566</v>
      </c>
      <c r="AV286">
        <v>2906680.25</v>
      </c>
      <c r="AW286">
        <v>2821794.5</v>
      </c>
      <c r="AX286">
        <v>2736908.75</v>
      </c>
      <c r="AY286">
        <v>2652023</v>
      </c>
      <c r="AZ286">
        <v>2611188.15</v>
      </c>
      <c r="BA286">
        <v>2570353.2999999998</v>
      </c>
      <c r="BB286">
        <v>2529518.4500000002</v>
      </c>
      <c r="BC286">
        <v>2488683.6</v>
      </c>
      <c r="BD286">
        <v>2447848.75</v>
      </c>
      <c r="BE286">
        <v>2407013.9</v>
      </c>
      <c r="BF286">
        <v>2366179.0499999998</v>
      </c>
      <c r="BG286">
        <v>2325344.2000000002</v>
      </c>
      <c r="BH286">
        <v>2284509.35</v>
      </c>
      <c r="BI286">
        <v>2243674.5</v>
      </c>
      <c r="BJ286">
        <v>2218687.0368473702</v>
      </c>
      <c r="BK286">
        <v>2193977.8552880902</v>
      </c>
      <c r="BL286">
        <v>2169543.85614218</v>
      </c>
      <c r="BM286">
        <v>2145381.9747447898</v>
      </c>
      <c r="BN286">
        <v>2121489.1805617502</v>
      </c>
      <c r="BO286">
        <v>2097862.4768094998</v>
      </c>
      <c r="BP286">
        <v>2074498.9000792</v>
      </c>
      <c r="BQ286">
        <v>2051395.5199650701</v>
      </c>
      <c r="BR286">
        <v>2028549.43869678</v>
      </c>
      <c r="BS286">
        <v>2005957.79077605</v>
      </c>
      <c r="BT286">
        <v>1983617.7426172199</v>
      </c>
      <c r="BU286">
        <v>1961526.49219184</v>
      </c>
      <c r="BV286">
        <v>1939681.26867722</v>
      </c>
      <c r="BW286">
        <v>1918079.33210893</v>
      </c>
      <c r="BX286">
        <v>1896717.9730370599</v>
      </c>
      <c r="BY286">
        <v>1875594.51218649</v>
      </c>
      <c r="BZ286">
        <v>1854706.30012073</v>
      </c>
      <c r="CA286">
        <v>1834050.7169097001</v>
      </c>
      <c r="CB286">
        <v>1813625.17180108</v>
      </c>
      <c r="CC286">
        <v>1793427.10289534</v>
      </c>
      <c r="CD286" s="8" t="b">
        <f>IF(ISNUMBER(VLOOKUP(A286,profiles_2018!A:A,1,FALSE)),TRUE,FALSE)</f>
        <v>0</v>
      </c>
      <c r="CE286" t="str">
        <f>INDEX('C5 - Emissions methodology 2021'!$A$2:$I$5911,MATCH($A286,'C5 - Emissions methodology 2021'!$A$2:$A$5911,0),MATCH(CE$1,'C5 - Emissions methodology 2021'!$A$1:$I$1,0))</f>
        <v>Materials</v>
      </c>
    </row>
    <row r="287" spans="1:83" x14ac:dyDescent="0.25">
      <c r="A287">
        <v>5885</v>
      </c>
      <c r="B287" t="s">
        <v>222</v>
      </c>
      <c r="C287" t="s">
        <v>27</v>
      </c>
      <c r="D287">
        <v>2020</v>
      </c>
      <c r="E287" t="s">
        <v>690</v>
      </c>
      <c r="F287" t="s">
        <v>23</v>
      </c>
      <c r="G287">
        <v>2018</v>
      </c>
      <c r="H287">
        <v>57444</v>
      </c>
      <c r="I287">
        <v>100</v>
      </c>
      <c r="J287">
        <v>2030</v>
      </c>
      <c r="K287">
        <v>50</v>
      </c>
      <c r="L287">
        <v>28722</v>
      </c>
      <c r="M287">
        <v>2020</v>
      </c>
      <c r="N287">
        <v>27226</v>
      </c>
      <c r="O287">
        <v>105.208550936564</v>
      </c>
      <c r="P287" t="s">
        <v>24</v>
      </c>
      <c r="Q287">
        <v>3.1502496468390202</v>
      </c>
      <c r="R287">
        <v>1</v>
      </c>
      <c r="S287" t="s">
        <v>25</v>
      </c>
      <c r="T287">
        <v>-1.11368485725649E-2</v>
      </c>
      <c r="AW287">
        <v>57444</v>
      </c>
      <c r="AX287">
        <v>42335</v>
      </c>
      <c r="AY287">
        <v>27226</v>
      </c>
      <c r="AZ287">
        <v>27375.599999999999</v>
      </c>
      <c r="BA287">
        <v>27525.200000000001</v>
      </c>
      <c r="BB287">
        <v>27674.799999999999</v>
      </c>
      <c r="BC287">
        <v>27824.400000000001</v>
      </c>
      <c r="BD287">
        <v>27974</v>
      </c>
      <c r="BE287">
        <v>28123.599999999999</v>
      </c>
      <c r="BF287">
        <v>28273.200000000001</v>
      </c>
      <c r="BG287">
        <v>28422.799999999999</v>
      </c>
      <c r="BH287">
        <v>28572.400000000001</v>
      </c>
      <c r="BI287">
        <v>28722</v>
      </c>
      <c r="BJ287">
        <v>28402.127435298698</v>
      </c>
      <c r="BK287">
        <v>28085.817242913101</v>
      </c>
      <c r="BL287">
        <v>27773.029749242101</v>
      </c>
      <c r="BM287">
        <v>27463.725722523399</v>
      </c>
      <c r="BN287">
        <v>27157.866367913201</v>
      </c>
      <c r="BO287">
        <v>26855.413322619799</v>
      </c>
      <c r="BP287">
        <v>26556.328651092201</v>
      </c>
      <c r="BQ287">
        <v>26260.574840261699</v>
      </c>
      <c r="BR287">
        <v>25968.114794837202</v>
      </c>
      <c r="BS287">
        <v>25678.911832652098</v>
      </c>
      <c r="BT287">
        <v>25392.9296800636</v>
      </c>
      <c r="BU287">
        <v>25110.132467402898</v>
      </c>
      <c r="BV287">
        <v>24830.484724476399</v>
      </c>
      <c r="BW287">
        <v>24553.9513761165</v>
      </c>
      <c r="BX287">
        <v>24280.4977377826</v>
      </c>
      <c r="BY287">
        <v>24010.089511210401</v>
      </c>
      <c r="BZ287">
        <v>23742.692780110301</v>
      </c>
      <c r="CA287">
        <v>23478.274005913299</v>
      </c>
      <c r="CB287">
        <v>23216.800023564301</v>
      </c>
      <c r="CC287">
        <v>22958.238037362298</v>
      </c>
      <c r="CD287" s="8" t="b">
        <f>IF(ISNUMBER(VLOOKUP(A287,profiles_2018!A:A,1,FALSE)),TRUE,FALSE)</f>
        <v>1</v>
      </c>
      <c r="CE287" t="str">
        <f>INDEX('C5 - Emissions methodology 2021'!$A$2:$I$5911,MATCH($A287,'C5 - Emissions methodology 2021'!$A$2:$A$5911,0),MATCH(CE$1,'C5 - Emissions methodology 2021'!$A$1:$I$1,0))</f>
        <v>Materials</v>
      </c>
    </row>
    <row r="288" spans="1:83" x14ac:dyDescent="0.25">
      <c r="A288">
        <v>57761</v>
      </c>
      <c r="B288" t="s">
        <v>919</v>
      </c>
      <c r="C288" t="s">
        <v>27</v>
      </c>
      <c r="D288">
        <v>2021</v>
      </c>
      <c r="E288" t="s">
        <v>690</v>
      </c>
      <c r="F288" t="s">
        <v>23</v>
      </c>
      <c r="G288">
        <v>2019</v>
      </c>
      <c r="H288">
        <v>1023</v>
      </c>
      <c r="I288">
        <v>100</v>
      </c>
      <c r="J288">
        <v>2030</v>
      </c>
      <c r="K288">
        <v>50</v>
      </c>
      <c r="L288">
        <v>511.5</v>
      </c>
      <c r="M288">
        <v>2020</v>
      </c>
      <c r="N288">
        <v>298</v>
      </c>
      <c r="O288">
        <v>141.73998044965799</v>
      </c>
      <c r="P288" t="s">
        <v>45</v>
      </c>
      <c r="Q288">
        <v>3.1502440047390201</v>
      </c>
      <c r="R288">
        <v>1</v>
      </c>
      <c r="S288" t="s">
        <v>25</v>
      </c>
      <c r="T288">
        <v>-1.11368485725649E-2</v>
      </c>
      <c r="AX288">
        <v>1023</v>
      </c>
      <c r="AY288">
        <v>298</v>
      </c>
      <c r="AZ288">
        <v>319.35000000000002</v>
      </c>
      <c r="BA288">
        <v>340.7</v>
      </c>
      <c r="BB288">
        <v>362.05</v>
      </c>
      <c r="BC288">
        <v>383.4</v>
      </c>
      <c r="BD288">
        <v>404.75</v>
      </c>
      <c r="BE288">
        <v>426.1</v>
      </c>
      <c r="BF288">
        <v>447.45</v>
      </c>
      <c r="BG288">
        <v>468.8</v>
      </c>
      <c r="BH288">
        <v>490.15</v>
      </c>
      <c r="BI288">
        <v>511.5</v>
      </c>
      <c r="BJ288">
        <v>505.80350195513302</v>
      </c>
      <c r="BK288">
        <v>500.17044494638498</v>
      </c>
      <c r="BL288">
        <v>494.60012244054502</v>
      </c>
      <c r="BM288">
        <v>489.091835772953</v>
      </c>
      <c r="BN288">
        <v>483.64489405987098</v>
      </c>
      <c r="BO288">
        <v>478.258614111832</v>
      </c>
      <c r="BP288">
        <v>472.93232034794403</v>
      </c>
      <c r="BQ288">
        <v>467.66534471115699</v>
      </c>
      <c r="BR288">
        <v>462.457026584473</v>
      </c>
      <c r="BS288">
        <v>457.30671270808301</v>
      </c>
      <c r="BT288">
        <v>452.21375709743501</v>
      </c>
      <c r="BU288">
        <v>447.17752096221102</v>
      </c>
      <c r="BV288">
        <v>442.19737262619998</v>
      </c>
      <c r="BW288">
        <v>437.272687448076</v>
      </c>
      <c r="BX288">
        <v>432.40284774304803</v>
      </c>
      <c r="BY288">
        <v>427.58724270538801</v>
      </c>
      <c r="BZ288">
        <v>422.82526833181703</v>
      </c>
      <c r="CA288">
        <v>418.11632734575198</v>
      </c>
      <c r="CB288">
        <v>413.45982912238497</v>
      </c>
      <c r="CC288">
        <v>408.85518961461003</v>
      </c>
      <c r="CD288" s="8" t="b">
        <f>IF(ISNUMBER(VLOOKUP(A288,profiles_2018!A:A,1,FALSE)),TRUE,FALSE)</f>
        <v>0</v>
      </c>
      <c r="CE288" t="str">
        <f>INDEX('C5 - Emissions methodology 2021'!$A$2:$I$5911,MATCH($A288,'C5 - Emissions methodology 2021'!$A$2:$A$5911,0),MATCH(CE$1,'C5 - Emissions methodology 2021'!$A$1:$I$1,0))</f>
        <v>Services</v>
      </c>
    </row>
    <row r="289" spans="1:83" x14ac:dyDescent="0.25">
      <c r="A289">
        <v>5921</v>
      </c>
      <c r="B289" t="s">
        <v>920</v>
      </c>
      <c r="C289" t="s">
        <v>39</v>
      </c>
      <c r="D289">
        <v>2020</v>
      </c>
      <c r="E289" t="s">
        <v>28</v>
      </c>
      <c r="F289" t="s">
        <v>23</v>
      </c>
      <c r="G289">
        <v>2017</v>
      </c>
      <c r="H289">
        <v>182.2</v>
      </c>
      <c r="I289">
        <v>100</v>
      </c>
      <c r="J289">
        <v>2030</v>
      </c>
      <c r="K289">
        <v>44.2</v>
      </c>
      <c r="L289">
        <v>101.66759999999999</v>
      </c>
      <c r="M289">
        <v>2020</v>
      </c>
      <c r="N289">
        <v>135.62</v>
      </c>
      <c r="O289">
        <v>57.840074305496898</v>
      </c>
      <c r="P289" t="s">
        <v>24</v>
      </c>
      <c r="Q289">
        <v>3.09224392065902</v>
      </c>
      <c r="R289">
        <v>1</v>
      </c>
      <c r="S289" t="s">
        <v>25</v>
      </c>
      <c r="T289">
        <v>-1.11368485725649E-2</v>
      </c>
      <c r="AV289">
        <v>182.2</v>
      </c>
      <c r="AW289">
        <v>166.67333333333301</v>
      </c>
      <c r="AX289">
        <v>151.14666666666599</v>
      </c>
      <c r="AY289">
        <v>135.62</v>
      </c>
      <c r="AZ289">
        <v>132.22476</v>
      </c>
      <c r="BA289">
        <v>128.82952</v>
      </c>
      <c r="BB289">
        <v>125.43428</v>
      </c>
      <c r="BC289">
        <v>122.03904</v>
      </c>
      <c r="BD289">
        <v>118.6438</v>
      </c>
      <c r="BE289">
        <v>115.24856</v>
      </c>
      <c r="BF289">
        <v>111.85332</v>
      </c>
      <c r="BG289">
        <v>108.45808</v>
      </c>
      <c r="BH289">
        <v>105.06283999999999</v>
      </c>
      <c r="BI289">
        <v>101.66759999999999</v>
      </c>
      <c r="BJ289">
        <v>100.535343334063</v>
      </c>
      <c r="BK289">
        <v>99.415696439161593</v>
      </c>
      <c r="BL289">
        <v>98.308518882182597</v>
      </c>
      <c r="BM289">
        <v>97.2136717939986</v>
      </c>
      <c r="BN289">
        <v>96.131017852045801</v>
      </c>
      <c r="BO289">
        <v>95.060421263101006</v>
      </c>
      <c r="BP289">
        <v>94.001747746249606</v>
      </c>
      <c r="BQ289">
        <v>92.954864516043202</v>
      </c>
      <c r="BR289">
        <v>91.919640265844706</v>
      </c>
      <c r="BS289">
        <v>90.895945151359399</v>
      </c>
      <c r="BT289">
        <v>89.883650774348496</v>
      </c>
      <c r="BU289">
        <v>88.882630166525303</v>
      </c>
      <c r="BV289">
        <v>87.892757773629398</v>
      </c>
      <c r="BW289">
        <v>86.913909439679401</v>
      </c>
      <c r="BX289">
        <v>85.945962391400002</v>
      </c>
      <c r="BY289">
        <v>84.988795222823697</v>
      </c>
      <c r="BZ289">
        <v>84.042287880062304</v>
      </c>
      <c r="CA289">
        <v>83.106321646250194</v>
      </c>
      <c r="CB289">
        <v>82.180779126652993</v>
      </c>
      <c r="CC289">
        <v>81.265544233944098</v>
      </c>
      <c r="CD289" s="8" t="b">
        <f>IF(ISNUMBER(VLOOKUP(A289,profiles_2018!A:A,1,FALSE)),TRUE,FALSE)</f>
        <v>0</v>
      </c>
      <c r="CE289" t="str">
        <f>INDEX('C5 - Emissions methodology 2021'!$A$2:$I$5911,MATCH($A289,'C5 - Emissions methodology 2021'!$A$2:$A$5911,0),MATCH(CE$1,'C5 - Emissions methodology 2021'!$A$1:$I$1,0))</f>
        <v>Services</v>
      </c>
    </row>
    <row r="290" spans="1:83" x14ac:dyDescent="0.25">
      <c r="A290">
        <v>58704</v>
      </c>
      <c r="B290" t="s">
        <v>921</v>
      </c>
      <c r="C290" t="s">
        <v>39</v>
      </c>
      <c r="D290">
        <v>2020</v>
      </c>
      <c r="E290" t="s">
        <v>28</v>
      </c>
      <c r="F290" t="s">
        <v>23</v>
      </c>
      <c r="G290">
        <v>2019</v>
      </c>
      <c r="H290">
        <v>29954</v>
      </c>
      <c r="I290">
        <v>100</v>
      </c>
      <c r="J290">
        <v>2030</v>
      </c>
      <c r="K290">
        <v>46</v>
      </c>
      <c r="L290">
        <v>16175.16</v>
      </c>
      <c r="M290">
        <v>2020</v>
      </c>
      <c r="N290">
        <v>21519</v>
      </c>
      <c r="O290">
        <v>61.217054556116501</v>
      </c>
      <c r="P290" t="s">
        <v>45</v>
      </c>
      <c r="Q290">
        <v>3.1102468978390201</v>
      </c>
      <c r="R290">
        <v>1</v>
      </c>
      <c r="S290" t="s">
        <v>25</v>
      </c>
      <c r="T290">
        <v>-1.11368485725649E-2</v>
      </c>
      <c r="AX290">
        <v>29954</v>
      </c>
      <c r="AY290">
        <v>21519</v>
      </c>
      <c r="AZ290">
        <v>20984.616000000002</v>
      </c>
      <c r="BA290">
        <v>20450.232</v>
      </c>
      <c r="BB290">
        <v>19915.848000000002</v>
      </c>
      <c r="BC290">
        <v>19381.464</v>
      </c>
      <c r="BD290">
        <v>18847.080000000002</v>
      </c>
      <c r="BE290">
        <v>18312.696</v>
      </c>
      <c r="BF290">
        <v>17778.312000000002</v>
      </c>
      <c r="BG290">
        <v>17243.928</v>
      </c>
      <c r="BH290">
        <v>16709.544000000002</v>
      </c>
      <c r="BI290">
        <v>16175.16</v>
      </c>
      <c r="BJ290">
        <v>15995.0196924429</v>
      </c>
      <c r="BK290">
        <v>15816.885580213</v>
      </c>
      <c r="BL290">
        <v>15640.735320616601</v>
      </c>
      <c r="BM290">
        <v>15466.5468197873</v>
      </c>
      <c r="BN290">
        <v>15294.298229914901</v>
      </c>
      <c r="BO290">
        <v>15123.967946504699</v>
      </c>
      <c r="BP290">
        <v>14955.534605668099</v>
      </c>
      <c r="BQ290">
        <v>14788.977081442999</v>
      </c>
      <c r="BR290">
        <v>14624.274483143899</v>
      </c>
      <c r="BS290">
        <v>14461.4061527415</v>
      </c>
      <c r="BT290">
        <v>14300.351662272</v>
      </c>
      <c r="BU290">
        <v>14141.0908112749</v>
      </c>
      <c r="BV290">
        <v>13983.6036242588</v>
      </c>
      <c r="BW290">
        <v>13827.8703481967</v>
      </c>
      <c r="BX290">
        <v>13673.8714500477</v>
      </c>
      <c r="BY290">
        <v>13521.5876143078</v>
      </c>
      <c r="BZ290">
        <v>13370.9997405866</v>
      </c>
      <c r="CA290">
        <v>13222.0889412119</v>
      </c>
      <c r="CB290">
        <v>13074.8365388606</v>
      </c>
      <c r="CC290">
        <v>12929.2240642163</v>
      </c>
      <c r="CD290" s="8" t="b">
        <f>IF(ISNUMBER(VLOOKUP(A290,profiles_2018!A:A,1,FALSE)),TRUE,FALSE)</f>
        <v>0</v>
      </c>
      <c r="CE290" t="str">
        <f>INDEX('C5 - Emissions methodology 2021'!$A$2:$I$5911,MATCH($A290,'C5 - Emissions methodology 2021'!$A$2:$A$5911,0),MATCH(CE$1,'C5 - Emissions methodology 2021'!$A$1:$I$1,0))</f>
        <v>Retail</v>
      </c>
    </row>
    <row r="291" spans="1:83" x14ac:dyDescent="0.25">
      <c r="A291">
        <v>22603</v>
      </c>
      <c r="B291" t="s">
        <v>922</v>
      </c>
      <c r="C291" t="s">
        <v>78</v>
      </c>
      <c r="D291">
        <v>2020</v>
      </c>
      <c r="E291" t="s">
        <v>28</v>
      </c>
      <c r="F291" t="s">
        <v>23</v>
      </c>
      <c r="G291">
        <v>2016</v>
      </c>
      <c r="H291">
        <v>77742.569999999905</v>
      </c>
      <c r="I291">
        <v>100</v>
      </c>
      <c r="J291">
        <v>2025</v>
      </c>
      <c r="K291">
        <v>1</v>
      </c>
      <c r="L291">
        <v>76965.144299999898</v>
      </c>
      <c r="M291">
        <v>2020</v>
      </c>
      <c r="N291">
        <v>70350.81</v>
      </c>
      <c r="O291">
        <v>950.799542644398</v>
      </c>
      <c r="P291" t="s">
        <v>691</v>
      </c>
      <c r="Q291">
        <v>2.6578126523057799</v>
      </c>
      <c r="R291">
        <v>1</v>
      </c>
      <c r="S291" t="s">
        <v>25</v>
      </c>
      <c r="T291">
        <v>-1.11368485725649E-2</v>
      </c>
      <c r="AU291">
        <v>77742.569999999905</v>
      </c>
      <c r="AV291">
        <v>75894.629999999903</v>
      </c>
      <c r="AW291">
        <v>74046.6899999999</v>
      </c>
      <c r="AX291">
        <v>72198.749999999898</v>
      </c>
      <c r="AY291">
        <v>70350.81</v>
      </c>
      <c r="AZ291">
        <v>71673.676859999905</v>
      </c>
      <c r="BA291">
        <v>72996.5437199999</v>
      </c>
      <c r="BB291">
        <v>74319.410579999894</v>
      </c>
      <c r="BC291">
        <v>75642.277439999903</v>
      </c>
      <c r="BD291">
        <v>76965.144299999898</v>
      </c>
      <c r="BE291">
        <v>76107.995142565196</v>
      </c>
      <c r="BF291">
        <v>75260.391925500895</v>
      </c>
      <c r="BG291">
        <v>74422.228337114706</v>
      </c>
      <c r="BH291">
        <v>73593.3992496914</v>
      </c>
      <c r="BI291">
        <v>72773.800706307302</v>
      </c>
      <c r="BJ291">
        <v>71963.329907791107</v>
      </c>
      <c r="BK291">
        <v>71161.885199830504</v>
      </c>
      <c r="BL291">
        <v>70369.366060221801</v>
      </c>
      <c r="BM291">
        <v>69585.673086261697</v>
      </c>
      <c r="BN291">
        <v>68810.707982280001</v>
      </c>
      <c r="BO291">
        <v>68044.373547310403</v>
      </c>
      <c r="BP291">
        <v>67286.573662898896</v>
      </c>
      <c r="BQ291">
        <v>66537.213281048505</v>
      </c>
      <c r="BR291">
        <v>65796.198412297003</v>
      </c>
      <c r="BS291">
        <v>65063.436113928801</v>
      </c>
      <c r="BT291">
        <v>64338.8344783172</v>
      </c>
      <c r="BU291">
        <v>63622.302621396899</v>
      </c>
      <c r="BV291">
        <v>62913.750671264497</v>
      </c>
      <c r="BW291">
        <v>62213.089756906498</v>
      </c>
      <c r="BX291">
        <v>61520.231997052499</v>
      </c>
      <c r="BY291">
        <v>60835.0904891522</v>
      </c>
      <c r="BZ291">
        <v>60157.579298476303</v>
      </c>
      <c r="CA291">
        <v>59487.613447337098</v>
      </c>
      <c r="CB291">
        <v>58825.108904430803</v>
      </c>
      <c r="CC291">
        <v>58169.982574297501</v>
      </c>
      <c r="CD291" s="8" t="b">
        <f>IF(ISNUMBER(VLOOKUP(A291,profiles_2018!A:A,1,FALSE)),TRUE,FALSE)</f>
        <v>0</v>
      </c>
      <c r="CE291" t="str">
        <f>INDEX('C5 - Emissions methodology 2021'!$A$2:$I$5911,MATCH($A291,'C5 - Emissions methodology 2021'!$A$2:$A$5911,0),MATCH(CE$1,'C5 - Emissions methodology 2021'!$A$1:$I$1,0))</f>
        <v>Manufacturing</v>
      </c>
    </row>
    <row r="292" spans="1:83" x14ac:dyDescent="0.25">
      <c r="A292">
        <v>13483</v>
      </c>
      <c r="B292" t="s">
        <v>923</v>
      </c>
      <c r="C292" t="s">
        <v>27</v>
      </c>
      <c r="D292">
        <v>2019</v>
      </c>
      <c r="E292" t="s">
        <v>28</v>
      </c>
      <c r="F292" t="s">
        <v>23</v>
      </c>
      <c r="G292">
        <v>2018</v>
      </c>
      <c r="H292">
        <v>828053</v>
      </c>
      <c r="I292">
        <v>100</v>
      </c>
      <c r="J292">
        <v>2030</v>
      </c>
      <c r="K292">
        <v>100</v>
      </c>
      <c r="L292">
        <v>0</v>
      </c>
      <c r="M292">
        <v>2020</v>
      </c>
      <c r="N292">
        <v>685331</v>
      </c>
      <c r="O292">
        <v>17.241250224910502</v>
      </c>
      <c r="P292" t="s">
        <v>24</v>
      </c>
      <c r="Q292">
        <v>3.65032671313902</v>
      </c>
      <c r="R292">
        <v>1</v>
      </c>
      <c r="S292" t="s">
        <v>25</v>
      </c>
      <c r="T292">
        <v>-1.11368485725649E-2</v>
      </c>
      <c r="AW292">
        <v>828053</v>
      </c>
      <c r="AX292">
        <v>756692</v>
      </c>
      <c r="AY292">
        <v>685331</v>
      </c>
      <c r="AZ292">
        <v>616797.9</v>
      </c>
      <c r="BA292">
        <v>548264.80000000005</v>
      </c>
      <c r="BB292">
        <v>479731.7</v>
      </c>
      <c r="BC292">
        <v>411198.6</v>
      </c>
      <c r="BD292">
        <v>342665.5</v>
      </c>
      <c r="BE292">
        <v>274132.40000000002</v>
      </c>
      <c r="BF292">
        <v>205599.3</v>
      </c>
      <c r="BG292">
        <v>137066.19999999899</v>
      </c>
      <c r="BH292">
        <v>68533.099999999904</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s="8" t="b">
        <f>IF(ISNUMBER(VLOOKUP(A292,profiles_2018!A:A,1,FALSE)),TRUE,FALSE)</f>
        <v>0</v>
      </c>
      <c r="CE292" t="str">
        <f>INDEX('C5 - Emissions methodology 2021'!$A$2:$I$5911,MATCH($A292,'C5 - Emissions methodology 2021'!$A$2:$A$5911,0),MATCH(CE$1,'C5 - Emissions methodology 2021'!$A$1:$I$1,0))</f>
        <v>Infrastructure</v>
      </c>
    </row>
    <row r="293" spans="1:83" x14ac:dyDescent="0.25">
      <c r="A293">
        <v>51495</v>
      </c>
      <c r="B293" t="s">
        <v>924</v>
      </c>
      <c r="C293" t="s">
        <v>84</v>
      </c>
      <c r="D293">
        <v>2018</v>
      </c>
      <c r="E293" t="s">
        <v>105</v>
      </c>
      <c r="F293" t="s">
        <v>54</v>
      </c>
      <c r="G293">
        <v>2018</v>
      </c>
      <c r="H293">
        <v>41620</v>
      </c>
      <c r="I293">
        <v>80</v>
      </c>
      <c r="J293">
        <v>2030</v>
      </c>
      <c r="K293">
        <v>48</v>
      </c>
      <c r="L293">
        <v>21642.400000000001</v>
      </c>
      <c r="M293">
        <v>2020</v>
      </c>
      <c r="N293">
        <v>38700</v>
      </c>
      <c r="O293">
        <v>22.359315837576698</v>
      </c>
      <c r="P293" t="s">
        <v>691</v>
      </c>
      <c r="Q293">
        <v>3.27026943243902</v>
      </c>
      <c r="R293">
        <v>1</v>
      </c>
      <c r="S293" t="s">
        <v>25</v>
      </c>
      <c r="T293">
        <v>-1.11368485725649E-2</v>
      </c>
      <c r="AW293">
        <v>41620</v>
      </c>
      <c r="AX293">
        <v>40160</v>
      </c>
      <c r="AY293">
        <v>38700</v>
      </c>
      <c r="AZ293">
        <v>36994.239999999998</v>
      </c>
      <c r="BA293">
        <v>35288.480000000003</v>
      </c>
      <c r="BB293">
        <v>33582.720000000001</v>
      </c>
      <c r="BC293">
        <v>31876.959999999999</v>
      </c>
      <c r="BD293">
        <v>30171.200000000001</v>
      </c>
      <c r="BE293">
        <v>28465.439999999999</v>
      </c>
      <c r="BF293">
        <v>26759.68</v>
      </c>
      <c r="BG293">
        <v>25053.919999999998</v>
      </c>
      <c r="BH293">
        <v>23348.16</v>
      </c>
      <c r="BI293">
        <v>21642.400000000001</v>
      </c>
      <c r="BJ293">
        <v>21401.371868453101</v>
      </c>
      <c r="BK293">
        <v>21163.028030709</v>
      </c>
      <c r="BL293">
        <v>20927.338592193999</v>
      </c>
      <c r="BM293">
        <v>20694.273991266</v>
      </c>
      <c r="BN293">
        <v>20463.8049955061</v>
      </c>
      <c r="BO293">
        <v>20235.9026980526</v>
      </c>
      <c r="BP293">
        <v>20010.5385139752</v>
      </c>
      <c r="BQ293">
        <v>19787.6841766896</v>
      </c>
      <c r="BR293">
        <v>19567.311734412098</v>
      </c>
      <c r="BS293">
        <v>19349.393546653799</v>
      </c>
      <c r="BT293">
        <v>19133.9022807537</v>
      </c>
      <c r="BU293">
        <v>18920.810908450701</v>
      </c>
      <c r="BV293">
        <v>18710.092702493199</v>
      </c>
      <c r="BW293">
        <v>18501.7212332868</v>
      </c>
      <c r="BX293">
        <v>18295.670365579899</v>
      </c>
      <c r="BY293">
        <v>18091.9142551849</v>
      </c>
      <c r="BZ293">
        <v>17890.427345737098</v>
      </c>
      <c r="CA293">
        <v>17691.184365489102</v>
      </c>
      <c r="CB293">
        <v>17494.160324141299</v>
      </c>
      <c r="CC293">
        <v>17299.330509707201</v>
      </c>
      <c r="CD293" s="8" t="b">
        <f>IF(ISNUMBER(VLOOKUP(A293,profiles_2018!A:A,1,FALSE)),TRUE,FALSE)</f>
        <v>0</v>
      </c>
      <c r="CE293" t="str">
        <f>INDEX('C5 - Emissions methodology 2021'!$A$2:$I$5911,MATCH($A293,'C5 - Emissions methodology 2021'!$A$2:$A$5911,0),MATCH(CE$1,'C5 - Emissions methodology 2021'!$A$1:$I$1,0))</f>
        <v>Manufacturing</v>
      </c>
    </row>
    <row r="294" spans="1:83" x14ac:dyDescent="0.25">
      <c r="A294">
        <v>851314</v>
      </c>
      <c r="B294" t="s">
        <v>925</v>
      </c>
      <c r="C294" t="s">
        <v>36</v>
      </c>
      <c r="D294">
        <v>2020</v>
      </c>
      <c r="E294" t="s">
        <v>28</v>
      </c>
      <c r="F294" t="s">
        <v>23</v>
      </c>
      <c r="G294">
        <v>2019</v>
      </c>
      <c r="H294">
        <v>702.83</v>
      </c>
      <c r="I294">
        <v>100</v>
      </c>
      <c r="J294">
        <v>2021</v>
      </c>
      <c r="K294">
        <v>1</v>
      </c>
      <c r="L294">
        <v>695.80169999999998</v>
      </c>
      <c r="M294">
        <v>2020</v>
      </c>
      <c r="N294">
        <v>702.83</v>
      </c>
      <c r="O294">
        <v>0</v>
      </c>
      <c r="P294" t="s">
        <v>24</v>
      </c>
      <c r="Q294">
        <v>2.65585372881959</v>
      </c>
      <c r="R294">
        <v>1</v>
      </c>
      <c r="S294" t="s">
        <v>25</v>
      </c>
      <c r="T294">
        <v>-1.11368485725649E-2</v>
      </c>
      <c r="AX294">
        <v>702.83</v>
      </c>
      <c r="AY294">
        <v>702.83</v>
      </c>
      <c r="AZ294">
        <v>695.80169999999998</v>
      </c>
      <c r="BA294">
        <v>688.05266183056597</v>
      </c>
      <c r="BB294">
        <v>680.38992352580897</v>
      </c>
      <c r="BC294">
        <v>672.812523977203</v>
      </c>
      <c r="BD294">
        <v>665.31951277994403</v>
      </c>
      <c r="BE294">
        <v>657.90995011374105</v>
      </c>
      <c r="BF294">
        <v>650.58290662494096</v>
      </c>
      <c r="BG294">
        <v>643.33746330995905</v>
      </c>
      <c r="BH294">
        <v>636.17271140001799</v>
      </c>
      <c r="BI294">
        <v>629.08775224715805</v>
      </c>
      <c r="BJ294">
        <v>622.08169721152694</v>
      </c>
      <c r="BK294">
        <v>615.15366754991703</v>
      </c>
      <c r="BL294">
        <v>608.30279430555595</v>
      </c>
      <c r="BM294">
        <v>601.52821819910696</v>
      </c>
      <c r="BN294">
        <v>594.82908952089895</v>
      </c>
      <c r="BO294">
        <v>588.20456802434796</v>
      </c>
      <c r="BP294">
        <v>581.65382282056999</v>
      </c>
      <c r="BQ294">
        <v>575.17603227416396</v>
      </c>
      <c r="BR294">
        <v>568.77038390015798</v>
      </c>
      <c r="BS294">
        <v>562.43607426210201</v>
      </c>
      <c r="BT294">
        <v>556.17230887129699</v>
      </c>
      <c r="BU294">
        <v>549.97830208714402</v>
      </c>
      <c r="BV294">
        <v>543.85327701860297</v>
      </c>
      <c r="BW294">
        <v>537.796465426753</v>
      </c>
      <c r="BX294">
        <v>531.80710762843501</v>
      </c>
      <c r="BY294">
        <v>525.88445240096303</v>
      </c>
      <c r="BZ294">
        <v>520.027756887907</v>
      </c>
      <c r="CA294">
        <v>514.23628650591604</v>
      </c>
      <c r="CB294">
        <v>508.50931485258201</v>
      </c>
      <c r="CC294">
        <v>502.84612361532999</v>
      </c>
      <c r="CD294" s="8" t="b">
        <f>IF(ISNUMBER(VLOOKUP(A294,profiles_2018!A:A,1,FALSE)),TRUE,FALSE)</f>
        <v>0</v>
      </c>
      <c r="CE294" t="str">
        <f>INDEX('C5 - Emissions methodology 2021'!$A$2:$I$5911,MATCH($A294,'C5 - Emissions methodology 2021'!$A$2:$A$5911,0),MATCH(CE$1,'C5 - Emissions methodology 2021'!$A$1:$I$1,0))</f>
        <v>Services</v>
      </c>
    </row>
    <row r="295" spans="1:83" x14ac:dyDescent="0.25">
      <c r="A295">
        <v>37400</v>
      </c>
      <c r="B295" t="s">
        <v>926</v>
      </c>
      <c r="C295" t="s">
        <v>31</v>
      </c>
      <c r="D295">
        <v>2020</v>
      </c>
      <c r="E295" t="s">
        <v>690</v>
      </c>
      <c r="F295" t="s">
        <v>23</v>
      </c>
      <c r="G295">
        <v>2008</v>
      </c>
      <c r="H295">
        <v>9519000</v>
      </c>
      <c r="I295">
        <v>100</v>
      </c>
      <c r="J295">
        <v>2025</v>
      </c>
      <c r="K295">
        <v>50</v>
      </c>
      <c r="L295">
        <v>4759500</v>
      </c>
      <c r="M295">
        <v>2020</v>
      </c>
      <c r="N295">
        <v>5357000</v>
      </c>
      <c r="O295">
        <v>87.446160310956998</v>
      </c>
      <c r="P295" t="s">
        <v>24</v>
      </c>
      <c r="Q295">
        <v>3.1487567780487802</v>
      </c>
      <c r="R295">
        <v>1</v>
      </c>
      <c r="S295" t="s">
        <v>25</v>
      </c>
      <c r="T295">
        <v>-1.11368485725649E-2</v>
      </c>
      <c r="AM295">
        <v>9519000</v>
      </c>
      <c r="AN295">
        <v>9172166.6666666605</v>
      </c>
      <c r="AO295">
        <v>8825333.3333333302</v>
      </c>
      <c r="AP295">
        <v>8478500</v>
      </c>
      <c r="AQ295">
        <v>8131666.6666666605</v>
      </c>
      <c r="AR295">
        <v>7784833.3333333302</v>
      </c>
      <c r="AS295">
        <v>7438000</v>
      </c>
      <c r="AT295">
        <v>7091166.6666666605</v>
      </c>
      <c r="AU295">
        <v>6744333.3333333302</v>
      </c>
      <c r="AV295">
        <v>6397500</v>
      </c>
      <c r="AW295">
        <v>6050666.6666666605</v>
      </c>
      <c r="AX295">
        <v>5703833.3333333302</v>
      </c>
      <c r="AY295">
        <v>5357000</v>
      </c>
      <c r="AZ295">
        <v>5237500</v>
      </c>
      <c r="BA295">
        <v>5118000</v>
      </c>
      <c r="BB295">
        <v>4998500</v>
      </c>
      <c r="BC295">
        <v>4879000</v>
      </c>
      <c r="BD295">
        <v>4759500</v>
      </c>
      <c r="BE295">
        <v>4706494.1692188699</v>
      </c>
      <c r="BF295">
        <v>4654078.6563486196</v>
      </c>
      <c r="BG295">
        <v>4602246.8871080596</v>
      </c>
      <c r="BH295">
        <v>4550992.3604327803</v>
      </c>
      <c r="BI295">
        <v>4500308.6476597404</v>
      </c>
      <c r="BJ295">
        <v>4450189.3917209497</v>
      </c>
      <c r="BK295">
        <v>4400628.3063461203</v>
      </c>
      <c r="BL295">
        <v>4351619.1752741998</v>
      </c>
      <c r="BM295">
        <v>4303155.8514737003</v>
      </c>
      <c r="BN295">
        <v>4255232.25637169</v>
      </c>
      <c r="BO295">
        <v>4207842.3790913904</v>
      </c>
      <c r="BP295">
        <v>4160980.2756982199</v>
      </c>
      <c r="BQ295">
        <v>4114640.0684543401</v>
      </c>
      <c r="BR295">
        <v>4068815.9450813602</v>
      </c>
      <c r="BS295">
        <v>4023502.15803135</v>
      </c>
      <c r="BT295">
        <v>3978693.02376597</v>
      </c>
      <c r="BU295">
        <v>3934382.9220435601</v>
      </c>
      <c r="BV295">
        <v>3890566.29521428</v>
      </c>
      <c r="BW295">
        <v>3847237.6475229501</v>
      </c>
      <c r="BX295">
        <v>3804391.54441982</v>
      </c>
      <c r="BY295">
        <v>3762022.6118788701</v>
      </c>
      <c r="BZ295">
        <v>3720125.5357238101</v>
      </c>
      <c r="CA295">
        <v>3678695.0609615198</v>
      </c>
      <c r="CB295">
        <v>3637725.9911229499</v>
      </c>
      <c r="CC295">
        <v>3597213.1876113298</v>
      </c>
      <c r="CD295" s="8" t="b">
        <f>IF(ISNUMBER(VLOOKUP(A295,profiles_2018!A:A,1,FALSE)),TRUE,FALSE)</f>
        <v>0</v>
      </c>
      <c r="CE295" t="str">
        <f>INDEX('C5 - Emissions methodology 2021'!$A$2:$I$5911,MATCH($A295,'C5 - Emissions methodology 2021'!$A$2:$A$5911,0),MATCH(CE$1,'C5 - Emissions methodology 2021'!$A$1:$I$1,0))</f>
        <v>Materials</v>
      </c>
    </row>
    <row r="296" spans="1:83" x14ac:dyDescent="0.25">
      <c r="A296">
        <v>837461</v>
      </c>
      <c r="B296" t="s">
        <v>927</v>
      </c>
      <c r="C296" t="s">
        <v>59</v>
      </c>
      <c r="D296">
        <v>2021</v>
      </c>
      <c r="E296" t="s">
        <v>690</v>
      </c>
      <c r="F296" t="s">
        <v>23</v>
      </c>
      <c r="G296">
        <v>2018</v>
      </c>
      <c r="H296">
        <v>45</v>
      </c>
      <c r="I296">
        <v>100</v>
      </c>
      <c r="J296">
        <v>2030</v>
      </c>
      <c r="K296">
        <v>50</v>
      </c>
      <c r="L296">
        <v>22.5</v>
      </c>
      <c r="M296">
        <v>2020</v>
      </c>
      <c r="N296">
        <v>33.6</v>
      </c>
      <c r="O296">
        <v>50.6666666666667</v>
      </c>
      <c r="P296" t="s">
        <v>45</v>
      </c>
      <c r="Q296">
        <v>3.15024390693902</v>
      </c>
      <c r="R296">
        <v>1</v>
      </c>
      <c r="S296" t="s">
        <v>25</v>
      </c>
      <c r="T296">
        <v>-1.11368485725649E-2</v>
      </c>
      <c r="AW296">
        <v>45</v>
      </c>
      <c r="AX296">
        <v>39.299999999999997</v>
      </c>
      <c r="AY296">
        <v>33.6</v>
      </c>
      <c r="AZ296">
        <v>32.49</v>
      </c>
      <c r="BA296">
        <v>31.38</v>
      </c>
      <c r="BB296">
        <v>30.27</v>
      </c>
      <c r="BC296">
        <v>29.16</v>
      </c>
      <c r="BD296">
        <v>28.05</v>
      </c>
      <c r="BE296">
        <v>26.94</v>
      </c>
      <c r="BF296">
        <v>25.83</v>
      </c>
      <c r="BG296">
        <v>24.72</v>
      </c>
      <c r="BH296">
        <v>23.61</v>
      </c>
      <c r="BI296">
        <v>22.5</v>
      </c>
      <c r="BJ296">
        <v>22.249420907117202</v>
      </c>
      <c r="BK296">
        <v>22.001632475647401</v>
      </c>
      <c r="BL296">
        <v>21.756603626416901</v>
      </c>
      <c r="BM296">
        <v>21.514303626376201</v>
      </c>
      <c r="BN296">
        <v>21.274702084745002</v>
      </c>
      <c r="BO296">
        <v>21.0377689492008</v>
      </c>
      <c r="BP296">
        <v>20.803474502109001</v>
      </c>
      <c r="BQ296">
        <v>20.571789356795801</v>
      </c>
      <c r="BR296">
        <v>20.3426844538624</v>
      </c>
      <c r="BS296">
        <v>20.116131057540301</v>
      </c>
      <c r="BT296">
        <v>19.892100752086598</v>
      </c>
      <c r="BU296">
        <v>19.6705654382204</v>
      </c>
      <c r="BV296">
        <v>19.451497329598201</v>
      </c>
      <c r="BW296">
        <v>19.234868949328799</v>
      </c>
      <c r="BX296">
        <v>19.020653126527002</v>
      </c>
      <c r="BY296">
        <v>18.808822992905601</v>
      </c>
      <c r="BZ296">
        <v>18.599351979405402</v>
      </c>
      <c r="CA296">
        <v>18.392213812863002</v>
      </c>
      <c r="CB296">
        <v>18.187382512714901</v>
      </c>
      <c r="CC296">
        <v>17.984832387739399</v>
      </c>
      <c r="CD296" s="8" t="b">
        <f>IF(ISNUMBER(VLOOKUP(A296,profiles_2018!A:A,1,FALSE)),TRUE,FALSE)</f>
        <v>0</v>
      </c>
      <c r="CE296" t="str">
        <f>INDEX('C5 - Emissions methodology 2021'!$A$2:$I$5911,MATCH($A296,'C5 - Emissions methodology 2021'!$A$2:$A$5911,0),MATCH(CE$1,'C5 - Emissions methodology 2021'!$A$1:$I$1,0))</f>
        <v>Services</v>
      </c>
    </row>
    <row r="297" spans="1:83" x14ac:dyDescent="0.25">
      <c r="A297">
        <v>23073</v>
      </c>
      <c r="B297" t="s">
        <v>224</v>
      </c>
      <c r="C297" t="s">
        <v>111</v>
      </c>
      <c r="D297">
        <v>2021</v>
      </c>
      <c r="E297" t="s">
        <v>28</v>
      </c>
      <c r="F297" t="s">
        <v>23</v>
      </c>
      <c r="G297">
        <v>2019</v>
      </c>
      <c r="H297">
        <v>33387.75</v>
      </c>
      <c r="I297">
        <v>100</v>
      </c>
      <c r="J297">
        <v>2030</v>
      </c>
      <c r="K297">
        <v>50.1</v>
      </c>
      <c r="L297">
        <v>16660.487249999998</v>
      </c>
      <c r="M297">
        <v>2020</v>
      </c>
      <c r="N297">
        <v>24400</v>
      </c>
      <c r="O297">
        <v>53.731146179311402</v>
      </c>
      <c r="P297" t="s">
        <v>45</v>
      </c>
      <c r="Q297">
        <v>3.15124724121402</v>
      </c>
      <c r="R297">
        <v>1</v>
      </c>
      <c r="S297" t="s">
        <v>25</v>
      </c>
      <c r="T297">
        <v>-1.11368485725649E-2</v>
      </c>
      <c r="AX297">
        <v>33387.75</v>
      </c>
      <c r="AY297">
        <v>24400</v>
      </c>
      <c r="AZ297">
        <v>23626.048725000001</v>
      </c>
      <c r="BA297">
        <v>22852.097450000001</v>
      </c>
      <c r="BB297">
        <v>22078.146175000002</v>
      </c>
      <c r="BC297">
        <v>21304.194899999999</v>
      </c>
      <c r="BD297">
        <v>20530.243624999999</v>
      </c>
      <c r="BE297">
        <v>19756.29235</v>
      </c>
      <c r="BF297">
        <v>18982.341075</v>
      </c>
      <c r="BG297">
        <v>18208.389800000001</v>
      </c>
      <c r="BH297">
        <v>17434.4385249999</v>
      </c>
      <c r="BI297">
        <v>16660.487249999998</v>
      </c>
      <c r="BJ297">
        <v>16474.941926351599</v>
      </c>
      <c r="BK297">
        <v>16291.462992876</v>
      </c>
      <c r="BL297">
        <v>16110.0274364988</v>
      </c>
      <c r="BM297">
        <v>15930.612500438599</v>
      </c>
      <c r="BN297">
        <v>15753.195681353</v>
      </c>
      <c r="BO297">
        <v>15577.754726515799</v>
      </c>
      <c r="BP297">
        <v>15404.267631025999</v>
      </c>
      <c r="BQ297">
        <v>15232.712635047999</v>
      </c>
      <c r="BR297">
        <v>15063.0682210821</v>
      </c>
      <c r="BS297">
        <v>14895.313111265699</v>
      </c>
      <c r="BT297">
        <v>14729.4262647046</v>
      </c>
      <c r="BU297">
        <v>14565.386874833801</v>
      </c>
      <c r="BV297">
        <v>14403.174366808</v>
      </c>
      <c r="BW297">
        <v>14242.7683949206</v>
      </c>
      <c r="BX297">
        <v>14084.148840052199</v>
      </c>
      <c r="BY297">
        <v>13927.2958071471</v>
      </c>
      <c r="BZ297">
        <v>13772.1896227176</v>
      </c>
      <c r="CA297">
        <v>13618.810832376699</v>
      </c>
      <c r="CB297">
        <v>13467.1401983982</v>
      </c>
      <c r="CC297">
        <v>13317.158697303101</v>
      </c>
      <c r="CD297" s="8" t="b">
        <f>IF(ISNUMBER(VLOOKUP(A297,profiles_2018!A:A,1,FALSE)),TRUE,FALSE)</f>
        <v>1</v>
      </c>
      <c r="CE297" t="str">
        <f>INDEX('C5 - Emissions methodology 2021'!$A$2:$I$5911,MATCH($A297,'C5 - Emissions methodology 2021'!$A$2:$A$5911,0),MATCH(CE$1,'C5 - Emissions methodology 2021'!$A$1:$I$1,0))</f>
        <v>Services</v>
      </c>
    </row>
    <row r="298" spans="1:83" x14ac:dyDescent="0.25">
      <c r="A298">
        <v>47487</v>
      </c>
      <c r="B298" t="s">
        <v>928</v>
      </c>
      <c r="C298" t="s">
        <v>36</v>
      </c>
      <c r="D298">
        <v>2020</v>
      </c>
      <c r="E298" t="s">
        <v>28</v>
      </c>
      <c r="F298" t="s">
        <v>23</v>
      </c>
      <c r="G298">
        <v>2020</v>
      </c>
      <c r="H298">
        <v>148843.42000000001</v>
      </c>
      <c r="I298">
        <v>100</v>
      </c>
      <c r="J298">
        <v>2039</v>
      </c>
      <c r="K298">
        <v>100</v>
      </c>
      <c r="L298">
        <v>0</v>
      </c>
      <c r="M298">
        <v>2020</v>
      </c>
      <c r="N298">
        <v>148843.42000000001</v>
      </c>
      <c r="O298">
        <v>0</v>
      </c>
      <c r="P298" t="s">
        <v>45</v>
      </c>
      <c r="Q298">
        <v>3.6546490306834598</v>
      </c>
      <c r="R298">
        <v>1</v>
      </c>
      <c r="S298" t="s">
        <v>25</v>
      </c>
      <c r="T298">
        <v>-1.11368485725649E-2</v>
      </c>
      <c r="AY298">
        <v>148843.42000000001</v>
      </c>
      <c r="AZ298">
        <v>141009.555789473</v>
      </c>
      <c r="BA298">
        <v>133175.69157894701</v>
      </c>
      <c r="BB298">
        <v>125341.827368421</v>
      </c>
      <c r="BC298">
        <v>117507.963157894</v>
      </c>
      <c r="BD298">
        <v>109674.09894736799</v>
      </c>
      <c r="BE298">
        <v>101840.234736842</v>
      </c>
      <c r="BF298">
        <v>94006.370526315804</v>
      </c>
      <c r="BG298">
        <v>86172.506315789404</v>
      </c>
      <c r="BH298">
        <v>78338.642105263105</v>
      </c>
      <c r="BI298">
        <v>70504.777894736806</v>
      </c>
      <c r="BJ298">
        <v>62670.9136842105</v>
      </c>
      <c r="BK298">
        <v>54837.049473684201</v>
      </c>
      <c r="BL298">
        <v>47003.1852631578</v>
      </c>
      <c r="BM298">
        <v>39169.321052631502</v>
      </c>
      <c r="BN298">
        <v>31335.456842105199</v>
      </c>
      <c r="BO298">
        <v>23501.5926315789</v>
      </c>
      <c r="BP298">
        <v>15667.7284210526</v>
      </c>
      <c r="BQ298">
        <v>7833.8642105263098</v>
      </c>
      <c r="BR298">
        <v>0</v>
      </c>
      <c r="BS298">
        <v>0</v>
      </c>
      <c r="BT298">
        <v>0</v>
      </c>
      <c r="BU298">
        <v>0</v>
      </c>
      <c r="BV298">
        <v>0</v>
      </c>
      <c r="BW298">
        <v>0</v>
      </c>
      <c r="BX298">
        <v>0</v>
      </c>
      <c r="BY298">
        <v>0</v>
      </c>
      <c r="BZ298">
        <v>0</v>
      </c>
      <c r="CA298">
        <v>0</v>
      </c>
      <c r="CB298">
        <v>0</v>
      </c>
      <c r="CC298">
        <v>0</v>
      </c>
      <c r="CD298" s="8" t="b">
        <f>IF(ISNUMBER(VLOOKUP(A298,profiles_2018!A:A,1,FALSE)),TRUE,FALSE)</f>
        <v>0</v>
      </c>
      <c r="CE298" t="str">
        <f>INDEX('C5 - Emissions methodology 2021'!$A$2:$I$5911,MATCH($A298,'C5 - Emissions methodology 2021'!$A$2:$A$5911,0),MATCH(CE$1,'C5 - Emissions methodology 2021'!$A$1:$I$1,0))</f>
        <v>Manufacturing</v>
      </c>
    </row>
    <row r="299" spans="1:83" x14ac:dyDescent="0.25">
      <c r="A299">
        <v>6193</v>
      </c>
      <c r="B299" t="s">
        <v>929</v>
      </c>
      <c r="C299" t="s">
        <v>59</v>
      </c>
      <c r="D299">
        <v>2019</v>
      </c>
      <c r="E299" t="s">
        <v>690</v>
      </c>
      <c r="F299" t="s">
        <v>23</v>
      </c>
      <c r="G299">
        <v>2018</v>
      </c>
      <c r="H299">
        <v>1597519</v>
      </c>
      <c r="I299">
        <v>100</v>
      </c>
      <c r="J299">
        <v>2030</v>
      </c>
      <c r="K299">
        <v>30</v>
      </c>
      <c r="L299">
        <v>1118263.29999999</v>
      </c>
      <c r="M299">
        <v>2020</v>
      </c>
      <c r="N299">
        <v>1384010</v>
      </c>
      <c r="O299">
        <v>44.550122199902901</v>
      </c>
      <c r="P299" t="s">
        <v>24</v>
      </c>
      <c r="Q299">
        <v>2.95040365433902</v>
      </c>
      <c r="R299">
        <v>1</v>
      </c>
      <c r="S299" t="s">
        <v>25</v>
      </c>
      <c r="T299">
        <v>-1.11368485725649E-2</v>
      </c>
      <c r="AW299">
        <v>1597519</v>
      </c>
      <c r="AX299">
        <v>1490764.5</v>
      </c>
      <c r="AY299">
        <v>1384010</v>
      </c>
      <c r="AZ299">
        <v>1357435.33</v>
      </c>
      <c r="BA299">
        <v>1330860.6599999999</v>
      </c>
      <c r="BB299">
        <v>1304285.99</v>
      </c>
      <c r="BC299">
        <v>1277711.3199999901</v>
      </c>
      <c r="BD299">
        <v>1251136.6499999999</v>
      </c>
      <c r="BE299">
        <v>1224561.98</v>
      </c>
      <c r="BF299">
        <v>1197987.30999999</v>
      </c>
      <c r="BG299">
        <v>1171412.6399999999</v>
      </c>
      <c r="BH299">
        <v>1144837.96999999</v>
      </c>
      <c r="BI299">
        <v>1118263.29999999</v>
      </c>
      <c r="BJ299">
        <v>1105809.37096364</v>
      </c>
      <c r="BK299">
        <v>1093494.13944909</v>
      </c>
      <c r="BL299">
        <v>1081316.06080306</v>
      </c>
      <c r="BM299">
        <v>1069273.60757481</v>
      </c>
      <c r="BN299">
        <v>1057365.26932461</v>
      </c>
      <c r="BO299">
        <v>1045589.55243426</v>
      </c>
      <c r="BP299">
        <v>1033944.97991974</v>
      </c>
      <c r="BQ299">
        <v>1022430.09124601</v>
      </c>
      <c r="BR299">
        <v>1011043.4421437701</v>
      </c>
      <c r="BS299">
        <v>999783.60442833405</v>
      </c>
      <c r="BT299">
        <v>988649.165820483</v>
      </c>
      <c r="BU299">
        <v>977638.729769347</v>
      </c>
      <c r="BV299">
        <v>966750.91527723102</v>
      </c>
      <c r="BW299">
        <v>955984.35672639997</v>
      </c>
      <c r="BX299">
        <v>945337.70370779803</v>
      </c>
      <c r="BY299">
        <v>934809.62085166795</v>
      </c>
      <c r="BZ299">
        <v>924398.78766006604</v>
      </c>
      <c r="CA299">
        <v>914103.89834123303</v>
      </c>
      <c r="CB299">
        <v>903923.66164581501</v>
      </c>
      <c r="CC299">
        <v>893856.80070490798</v>
      </c>
      <c r="CD299" s="8" t="b">
        <f>IF(ISNUMBER(VLOOKUP(A299,profiles_2018!A:A,1,FALSE)),TRUE,FALSE)</f>
        <v>0</v>
      </c>
      <c r="CE299" t="str">
        <f>INDEX('C5 - Emissions methodology 2021'!$A$2:$I$5911,MATCH($A299,'C5 - Emissions methodology 2021'!$A$2:$A$5911,0),MATCH(CE$1,'C5 - Emissions methodology 2021'!$A$1:$I$1,0))</f>
        <v>Retail</v>
      </c>
    </row>
    <row r="300" spans="1:83" x14ac:dyDescent="0.25">
      <c r="A300">
        <v>6211</v>
      </c>
      <c r="B300" t="s">
        <v>930</v>
      </c>
      <c r="C300" t="s">
        <v>78</v>
      </c>
      <c r="D300">
        <v>2017</v>
      </c>
      <c r="E300" t="s">
        <v>28</v>
      </c>
      <c r="F300" t="s">
        <v>23</v>
      </c>
      <c r="G300">
        <v>2016</v>
      </c>
      <c r="H300">
        <v>304806.53999999998</v>
      </c>
      <c r="I300">
        <v>100</v>
      </c>
      <c r="J300">
        <v>2030</v>
      </c>
      <c r="K300">
        <v>20.3</v>
      </c>
      <c r="L300">
        <v>242930.81237999999</v>
      </c>
      <c r="M300">
        <v>2020</v>
      </c>
      <c r="N300">
        <v>249598.46</v>
      </c>
      <c r="O300">
        <v>89.224130565464506</v>
      </c>
      <c r="P300" t="s">
        <v>24</v>
      </c>
      <c r="Q300">
        <v>2.8532743830930198</v>
      </c>
      <c r="R300">
        <v>1</v>
      </c>
      <c r="S300" t="s">
        <v>25</v>
      </c>
      <c r="T300">
        <v>-1.11368485725649E-2</v>
      </c>
      <c r="AU300">
        <v>304806.53999999998</v>
      </c>
      <c r="AV300">
        <v>291004.52</v>
      </c>
      <c r="AW300">
        <v>277202.5</v>
      </c>
      <c r="AX300">
        <v>263400.48</v>
      </c>
      <c r="AY300">
        <v>249598.46</v>
      </c>
      <c r="AZ300">
        <v>248931.69523799999</v>
      </c>
      <c r="BA300">
        <v>248264.93047600001</v>
      </c>
      <c r="BB300">
        <v>247598.165714</v>
      </c>
      <c r="BC300">
        <v>246931.400952</v>
      </c>
      <c r="BD300">
        <v>246264.63618999999</v>
      </c>
      <c r="BE300">
        <v>245597.87142800001</v>
      </c>
      <c r="BF300">
        <v>244931.10666600001</v>
      </c>
      <c r="BG300">
        <v>244264.341904</v>
      </c>
      <c r="BH300">
        <v>243597.57714199999</v>
      </c>
      <c r="BI300">
        <v>242930.81237999999</v>
      </c>
      <c r="BJ300">
        <v>240225.328708913</v>
      </c>
      <c r="BK300">
        <v>237549.97559978699</v>
      </c>
      <c r="BL300">
        <v>234904.41749311599</v>
      </c>
      <c r="BM300">
        <v>232288.322566469</v>
      </c>
      <c r="BN300">
        <v>229701.36269287099</v>
      </c>
      <c r="BO300">
        <v>227143.21339964899</v>
      </c>
      <c r="BP300">
        <v>224613.553827731</v>
      </c>
      <c r="BQ300">
        <v>222112.06669140601</v>
      </c>
      <c r="BR300">
        <v>219638.43823852399</v>
      </c>
      <c r="BS300">
        <v>217192.35821114699</v>
      </c>
      <c r="BT300">
        <v>214773.519806631</v>
      </c>
      <c r="BU300">
        <v>212381.619639148</v>
      </c>
      <c r="BV300">
        <v>210016.357701631</v>
      </c>
      <c r="BW300">
        <v>207677.43732814601</v>
      </c>
      <c r="BX300">
        <v>205364.565156684</v>
      </c>
      <c r="BY300">
        <v>203077.45109236299</v>
      </c>
      <c r="BZ300">
        <v>200815.80827104501</v>
      </c>
      <c r="CA300">
        <v>198579.35302335399</v>
      </c>
      <c r="CB300">
        <v>196367.80483909399</v>
      </c>
      <c r="CC300">
        <v>194180.88633207401</v>
      </c>
      <c r="CD300" s="8" t="b">
        <f>IF(ISNUMBER(VLOOKUP(A300,profiles_2018!A:A,1,FALSE)),TRUE,FALSE)</f>
        <v>0</v>
      </c>
      <c r="CE300" t="str">
        <f>INDEX('C5 - Emissions methodology 2021'!$A$2:$I$5911,MATCH($A300,'C5 - Emissions methodology 2021'!$A$2:$A$5911,0),MATCH(CE$1,'C5 - Emissions methodology 2021'!$A$1:$I$1,0))</f>
        <v>Services</v>
      </c>
    </row>
    <row r="301" spans="1:83" x14ac:dyDescent="0.25">
      <c r="A301">
        <v>57973</v>
      </c>
      <c r="B301" t="s">
        <v>931</v>
      </c>
      <c r="C301" t="s">
        <v>27</v>
      </c>
      <c r="D301">
        <v>2018</v>
      </c>
      <c r="E301" t="s">
        <v>690</v>
      </c>
      <c r="F301" t="s">
        <v>23</v>
      </c>
      <c r="G301">
        <v>2018</v>
      </c>
      <c r="H301">
        <v>30831</v>
      </c>
      <c r="I301">
        <v>100</v>
      </c>
      <c r="J301">
        <v>2025</v>
      </c>
      <c r="K301">
        <v>30</v>
      </c>
      <c r="L301">
        <v>21581.7</v>
      </c>
      <c r="M301">
        <v>2020</v>
      </c>
      <c r="N301">
        <v>24478</v>
      </c>
      <c r="O301">
        <v>68.686278961651198</v>
      </c>
      <c r="P301" t="s">
        <v>24</v>
      </c>
      <c r="Q301">
        <v>2.9478079611487802</v>
      </c>
      <c r="R301">
        <v>1</v>
      </c>
      <c r="S301" t="s">
        <v>25</v>
      </c>
      <c r="T301">
        <v>-1.11368485725649E-2</v>
      </c>
      <c r="AW301">
        <v>30831</v>
      </c>
      <c r="AX301">
        <v>27654.5</v>
      </c>
      <c r="AY301">
        <v>24478</v>
      </c>
      <c r="AZ301">
        <v>23898.74</v>
      </c>
      <c r="BA301">
        <v>23319.48</v>
      </c>
      <c r="BB301">
        <v>22740.22</v>
      </c>
      <c r="BC301">
        <v>22160.959999999999</v>
      </c>
      <c r="BD301">
        <v>21581.7</v>
      </c>
      <c r="BE301">
        <v>21341.347875161398</v>
      </c>
      <c r="BF301">
        <v>21103.672515541301</v>
      </c>
      <c r="BG301">
        <v>20868.6441104107</v>
      </c>
      <c r="BH301">
        <v>20636.2331810383</v>
      </c>
      <c r="BI301">
        <v>20406.410576992999</v>
      </c>
      <c r="BJ301">
        <v>20179.147472487399</v>
      </c>
      <c r="BK301">
        <v>19954.415362762898</v>
      </c>
      <c r="BL301">
        <v>19732.186060513701</v>
      </c>
      <c r="BM301">
        <v>19512.4316923521</v>
      </c>
      <c r="BN301">
        <v>19295.124695311901</v>
      </c>
      <c r="BO301">
        <v>19080.237813391399</v>
      </c>
      <c r="BP301">
        <v>18867.744094135101</v>
      </c>
      <c r="BQ301">
        <v>18657.616885252901</v>
      </c>
      <c r="BR301">
        <v>18449.8298312769</v>
      </c>
      <c r="BS301">
        <v>18244.356870256299</v>
      </c>
      <c r="BT301">
        <v>18041.172230488501</v>
      </c>
      <c r="BU301">
        <v>17840.250427285999</v>
      </c>
      <c r="BV301">
        <v>17641.5662597806</v>
      </c>
      <c r="BW301">
        <v>17445.094807762602</v>
      </c>
      <c r="BX301">
        <v>17250.811428554502</v>
      </c>
      <c r="BY301">
        <v>17058.691753920801</v>
      </c>
      <c r="BZ301">
        <v>16868.711687011299</v>
      </c>
      <c r="CA301">
        <v>16680.8473993388</v>
      </c>
      <c r="CB301">
        <v>16495.075327790299</v>
      </c>
      <c r="CC301">
        <v>16311.372171671699</v>
      </c>
      <c r="CD301" s="8" t="b">
        <f>IF(ISNUMBER(VLOOKUP(A301,profiles_2018!A:A,1,FALSE)),TRUE,FALSE)</f>
        <v>0</v>
      </c>
      <c r="CE301" t="str">
        <f>INDEX('C5 - Emissions methodology 2021'!$A$2:$I$5911,MATCH($A301,'C5 - Emissions methodology 2021'!$A$2:$A$5911,0),MATCH(CE$1,'C5 - Emissions methodology 2021'!$A$1:$I$1,0))</f>
        <v>Food, beverage &amp; agriculture</v>
      </c>
    </row>
    <row r="302" spans="1:83" x14ac:dyDescent="0.25">
      <c r="A302">
        <v>6263</v>
      </c>
      <c r="B302" t="s">
        <v>932</v>
      </c>
      <c r="C302" t="s">
        <v>39</v>
      </c>
      <c r="D302">
        <v>2019</v>
      </c>
      <c r="E302" t="s">
        <v>28</v>
      </c>
      <c r="F302" t="s">
        <v>23</v>
      </c>
      <c r="G302">
        <v>2019</v>
      </c>
      <c r="H302">
        <v>912000</v>
      </c>
      <c r="I302">
        <v>100</v>
      </c>
      <c r="J302">
        <v>2025</v>
      </c>
      <c r="K302">
        <v>100</v>
      </c>
      <c r="L302">
        <v>0</v>
      </c>
      <c r="M302">
        <v>2020</v>
      </c>
      <c r="N302">
        <v>779000</v>
      </c>
      <c r="O302">
        <v>14.5833333333333</v>
      </c>
      <c r="P302" t="s">
        <v>24</v>
      </c>
      <c r="Q302">
        <v>3.6478960780487801</v>
      </c>
      <c r="R302">
        <v>1</v>
      </c>
      <c r="S302" t="s">
        <v>25</v>
      </c>
      <c r="T302">
        <v>-1.11368485725649E-2</v>
      </c>
      <c r="AX302">
        <v>912000</v>
      </c>
      <c r="AY302">
        <v>779000</v>
      </c>
      <c r="AZ302">
        <v>623200</v>
      </c>
      <c r="BA302">
        <v>467400</v>
      </c>
      <c r="BB302">
        <v>311600</v>
      </c>
      <c r="BC302">
        <v>155800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s="8" t="b">
        <f>IF(ISNUMBER(VLOOKUP(A302,profiles_2018!A:A,1,FALSE)),TRUE,FALSE)</f>
        <v>0</v>
      </c>
      <c r="CE302" t="str">
        <f>INDEX('C5 - Emissions methodology 2021'!$A$2:$I$5911,MATCH($A302,'C5 - Emissions methodology 2021'!$A$2:$A$5911,0),MATCH(CE$1,'C5 - Emissions methodology 2021'!$A$1:$I$1,0))</f>
        <v>Manufacturing</v>
      </c>
    </row>
    <row r="303" spans="1:83" x14ac:dyDescent="0.25">
      <c r="A303">
        <v>40279</v>
      </c>
      <c r="B303" t="s">
        <v>933</v>
      </c>
      <c r="C303" t="s">
        <v>27</v>
      </c>
      <c r="D303">
        <v>2020</v>
      </c>
      <c r="E303" t="s">
        <v>690</v>
      </c>
      <c r="F303" t="s">
        <v>23</v>
      </c>
      <c r="G303">
        <v>2019</v>
      </c>
      <c r="H303">
        <v>18289.64</v>
      </c>
      <c r="I303">
        <v>100</v>
      </c>
      <c r="J303">
        <v>2025</v>
      </c>
      <c r="K303">
        <v>30</v>
      </c>
      <c r="L303">
        <v>12802.748</v>
      </c>
      <c r="M303">
        <v>2020</v>
      </c>
      <c r="N303">
        <v>16754.37</v>
      </c>
      <c r="O303">
        <v>116.89855184797599</v>
      </c>
      <c r="P303" t="s">
        <v>24</v>
      </c>
      <c r="Q303">
        <v>2.9478074583487799</v>
      </c>
      <c r="R303">
        <v>1</v>
      </c>
      <c r="S303" t="s">
        <v>25</v>
      </c>
      <c r="T303">
        <v>-1.11368485725649E-2</v>
      </c>
      <c r="AX303">
        <v>18289.64</v>
      </c>
      <c r="AY303">
        <v>16754.37</v>
      </c>
      <c r="AZ303">
        <v>15964.045599999999</v>
      </c>
      <c r="BA303">
        <v>15173.7212</v>
      </c>
      <c r="BB303">
        <v>14383.3968</v>
      </c>
      <c r="BC303">
        <v>13593.072399999999</v>
      </c>
      <c r="BD303">
        <v>12802.748</v>
      </c>
      <c r="BE303">
        <v>12660.165734211199</v>
      </c>
      <c r="BF303">
        <v>12519.1713855258</v>
      </c>
      <c r="BG303">
        <v>12379.747269551201</v>
      </c>
      <c r="BH303">
        <v>12241.8758988436</v>
      </c>
      <c r="BI303">
        <v>12105.539980714</v>
      </c>
      <c r="BJ303">
        <v>11970.722415059699</v>
      </c>
      <c r="BK303">
        <v>11837.4062922189</v>
      </c>
      <c r="BL303">
        <v>11705.574890850599</v>
      </c>
      <c r="BM303">
        <v>11575.211675836301</v>
      </c>
      <c r="BN303">
        <v>11446.300296207201</v>
      </c>
      <c r="BO303">
        <v>11318.824583092201</v>
      </c>
      <c r="BP303">
        <v>11192.768547690899</v>
      </c>
      <c r="BQ303">
        <v>11068.1163792675</v>
      </c>
      <c r="BR303">
        <v>10944.852443168</v>
      </c>
      <c r="BS303">
        <v>10822.9612788594</v>
      </c>
      <c r="BT303">
        <v>10702.427597989999</v>
      </c>
      <c r="BU303">
        <v>10583.2362824724</v>
      </c>
      <c r="BV303">
        <v>10465.3723825868</v>
      </c>
      <c r="BW303">
        <v>10348.821115106401</v>
      </c>
      <c r="BX303">
        <v>10233.5678614429</v>
      </c>
      <c r="BY303">
        <v>10119.598165813</v>
      </c>
      <c r="BZ303">
        <v>10006.897733425099</v>
      </c>
      <c r="CA303">
        <v>9895.45242868684</v>
      </c>
      <c r="CB303">
        <v>9785.2482734315399</v>
      </c>
      <c r="CC303">
        <v>9676.2714451653792</v>
      </c>
      <c r="CD303" s="8" t="b">
        <f>IF(ISNUMBER(VLOOKUP(A303,profiles_2018!A:A,1,FALSE)),TRUE,FALSE)</f>
        <v>0</v>
      </c>
      <c r="CE303" t="str">
        <f>INDEX('C5 - Emissions methodology 2021'!$A$2:$I$5911,MATCH($A303,'C5 - Emissions methodology 2021'!$A$2:$A$5911,0),MATCH(CE$1,'C5 - Emissions methodology 2021'!$A$1:$I$1,0))</f>
        <v>Services</v>
      </c>
    </row>
    <row r="304" spans="1:83" x14ac:dyDescent="0.25">
      <c r="A304">
        <v>37393</v>
      </c>
      <c r="B304" t="s">
        <v>934</v>
      </c>
      <c r="C304" t="s">
        <v>76</v>
      </c>
      <c r="D304">
        <v>2019</v>
      </c>
      <c r="E304" t="s">
        <v>690</v>
      </c>
      <c r="F304" t="s">
        <v>23</v>
      </c>
      <c r="G304">
        <v>2019</v>
      </c>
      <c r="H304">
        <v>3196</v>
      </c>
      <c r="I304">
        <v>95</v>
      </c>
      <c r="J304">
        <v>2025</v>
      </c>
      <c r="K304">
        <v>40</v>
      </c>
      <c r="L304">
        <v>1917.6</v>
      </c>
      <c r="M304">
        <v>2020</v>
      </c>
      <c r="N304">
        <v>3051</v>
      </c>
      <c r="O304">
        <v>11.342302878598201</v>
      </c>
      <c r="P304" t="s">
        <v>24</v>
      </c>
      <c r="Q304">
        <v>2.9978051976487801</v>
      </c>
      <c r="R304">
        <v>1</v>
      </c>
      <c r="S304" t="s">
        <v>25</v>
      </c>
      <c r="T304">
        <v>-1.11368485725649E-2</v>
      </c>
      <c r="AX304">
        <v>3196</v>
      </c>
      <c r="AY304">
        <v>3051</v>
      </c>
      <c r="AZ304">
        <v>2824.32</v>
      </c>
      <c r="BA304">
        <v>2597.64</v>
      </c>
      <c r="BB304">
        <v>2370.96</v>
      </c>
      <c r="BC304">
        <v>2144.2800000000002</v>
      </c>
      <c r="BD304">
        <v>1917.6</v>
      </c>
      <c r="BE304">
        <v>1896.2439791772399</v>
      </c>
      <c r="BF304">
        <v>1875.12579712451</v>
      </c>
      <c r="BG304">
        <v>1854.24280506742</v>
      </c>
      <c r="BH304">
        <v>1833.59238373062</v>
      </c>
      <c r="BI304">
        <v>1813.1719430092</v>
      </c>
      <c r="BJ304">
        <v>1792.9789216438901</v>
      </c>
      <c r="BK304">
        <v>1773.01078689974</v>
      </c>
      <c r="BL304">
        <v>1753.2650342485099</v>
      </c>
      <c r="BM304">
        <v>1733.73918705451</v>
      </c>
      <c r="BN304">
        <v>1714.43079626396</v>
      </c>
      <c r="BO304">
        <v>1695.33744009783</v>
      </c>
      <c r="BP304">
        <v>1676.4567237480601</v>
      </c>
      <c r="BQ304">
        <v>1657.7862790772199</v>
      </c>
      <c r="BR304">
        <v>1639.32376432146</v>
      </c>
      <c r="BS304">
        <v>1621.0668637968099</v>
      </c>
      <c r="BT304">
        <v>1603.0132876087</v>
      </c>
      <c r="BU304">
        <v>1585.16077136479</v>
      </c>
      <c r="BV304">
        <v>1567.5070758909301</v>
      </c>
      <c r="BW304">
        <v>1550.0499869503101</v>
      </c>
      <c r="BX304">
        <v>1532.7873149657401</v>
      </c>
      <c r="BY304">
        <v>1515.71689474502</v>
      </c>
      <c r="BZ304">
        <v>1498.83658520936</v>
      </c>
      <c r="CA304">
        <v>1482.1442691248701</v>
      </c>
      <c r="CB304">
        <v>1465.6378528369301</v>
      </c>
      <c r="CC304">
        <v>1449.3152660076601</v>
      </c>
      <c r="CD304" s="8" t="b">
        <f>IF(ISNUMBER(VLOOKUP(A304,profiles_2018!A:A,1,FALSE)),TRUE,FALSE)</f>
        <v>0</v>
      </c>
      <c r="CE304" t="str">
        <f>INDEX('C5 - Emissions methodology 2021'!$A$2:$I$5911,MATCH($A304,'C5 - Emissions methodology 2021'!$A$2:$A$5911,0),MATCH(CE$1,'C5 - Emissions methodology 2021'!$A$1:$I$1,0))</f>
        <v>Manufacturing</v>
      </c>
    </row>
    <row r="305" spans="1:83" x14ac:dyDescent="0.25">
      <c r="A305">
        <v>59325</v>
      </c>
      <c r="B305" t="s">
        <v>935</v>
      </c>
      <c r="C305" t="s">
        <v>92</v>
      </c>
      <c r="D305">
        <v>2019</v>
      </c>
      <c r="E305" t="s">
        <v>32</v>
      </c>
      <c r="F305" t="s">
        <v>33</v>
      </c>
      <c r="G305">
        <v>2019</v>
      </c>
      <c r="H305">
        <v>767</v>
      </c>
      <c r="I305">
        <v>100</v>
      </c>
      <c r="J305">
        <v>2021</v>
      </c>
      <c r="K305">
        <v>100</v>
      </c>
      <c r="L305">
        <v>0</v>
      </c>
      <c r="M305">
        <v>2020</v>
      </c>
      <c r="N305">
        <v>138</v>
      </c>
      <c r="O305">
        <v>83.292978208232398</v>
      </c>
      <c r="P305" t="s">
        <v>24</v>
      </c>
      <c r="Q305">
        <v>3.31585374113659</v>
      </c>
      <c r="R305">
        <v>1</v>
      </c>
      <c r="S305" t="s">
        <v>25</v>
      </c>
      <c r="T305">
        <v>-1.11368485725649E-2</v>
      </c>
      <c r="AX305">
        <v>767</v>
      </c>
      <c r="AY305">
        <v>138</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s="8" t="b">
        <f>IF(ISNUMBER(VLOOKUP(A305,profiles_2018!A:A,1,FALSE)),TRUE,FALSE)</f>
        <v>0</v>
      </c>
      <c r="CE305" t="str">
        <f>INDEX('C5 - Emissions methodology 2021'!$A$2:$I$5911,MATCH($A305,'C5 - Emissions methodology 2021'!$A$2:$A$5911,0),MATCH(CE$1,'C5 - Emissions methodology 2021'!$A$1:$I$1,0))</f>
        <v>Manufacturing</v>
      </c>
    </row>
    <row r="306" spans="1:83" x14ac:dyDescent="0.25">
      <c r="A306">
        <v>6285</v>
      </c>
      <c r="B306" t="s">
        <v>227</v>
      </c>
      <c r="C306" t="s">
        <v>27</v>
      </c>
      <c r="D306">
        <v>2017</v>
      </c>
      <c r="E306" t="s">
        <v>28</v>
      </c>
      <c r="F306" t="s">
        <v>23</v>
      </c>
      <c r="G306">
        <v>2014</v>
      </c>
      <c r="H306">
        <v>106103</v>
      </c>
      <c r="I306">
        <v>100</v>
      </c>
      <c r="J306">
        <v>2022</v>
      </c>
      <c r="K306">
        <v>25</v>
      </c>
      <c r="L306">
        <v>79577.25</v>
      </c>
      <c r="M306">
        <v>2020</v>
      </c>
      <c r="N306">
        <v>62633</v>
      </c>
      <c r="O306">
        <v>163.87849542425801</v>
      </c>
      <c r="P306" t="s">
        <v>691</v>
      </c>
      <c r="Q306">
        <v>2.8963520737146302</v>
      </c>
      <c r="R306">
        <v>1</v>
      </c>
      <c r="S306" t="s">
        <v>25</v>
      </c>
      <c r="T306">
        <v>-1.11368485725649E-2</v>
      </c>
      <c r="AS306">
        <v>106103</v>
      </c>
      <c r="AT306">
        <v>98858</v>
      </c>
      <c r="AU306">
        <v>91613</v>
      </c>
      <c r="AV306">
        <v>84368</v>
      </c>
      <c r="AW306">
        <v>77123</v>
      </c>
      <c r="AX306">
        <v>69878</v>
      </c>
      <c r="AY306">
        <v>62633</v>
      </c>
      <c r="AZ306">
        <v>71105.125</v>
      </c>
      <c r="BA306">
        <v>79577.25</v>
      </c>
      <c r="BB306">
        <v>78691.0102169288</v>
      </c>
      <c r="BC306">
        <v>77814.640352120696</v>
      </c>
      <c r="BD306">
        <v>76948.030485790601</v>
      </c>
      <c r="BE306">
        <v>76091.071922313204</v>
      </c>
      <c r="BF306">
        <v>75243.657176590204</v>
      </c>
      <c r="BG306">
        <v>74405.679960568596</v>
      </c>
      <c r="BH306">
        <v>73577.035169908995</v>
      </c>
      <c r="BI306">
        <v>72757.618870803402</v>
      </c>
      <c r="BJ306">
        <v>71947.328286938893</v>
      </c>
      <c r="BK306">
        <v>71146.061786606602</v>
      </c>
      <c r="BL306">
        <v>70353.718869954901</v>
      </c>
      <c r="BM306">
        <v>69570.200156383406</v>
      </c>
      <c r="BN306">
        <v>68795.407372078698</v>
      </c>
      <c r="BO306">
        <v>68029.243337687905</v>
      </c>
      <c r="BP306">
        <v>67271.611956129898</v>
      </c>
      <c r="BQ306">
        <v>66522.418200542103</v>
      </c>
      <c r="BR306">
        <v>65781.568102361896</v>
      </c>
      <c r="BS306">
        <v>65048.968739540003</v>
      </c>
      <c r="BT306">
        <v>64324.528224886199</v>
      </c>
      <c r="BU306">
        <v>63608.155694544002</v>
      </c>
      <c r="BV306">
        <v>62899.761296593701</v>
      </c>
      <c r="BW306">
        <v>62199.2561797831</v>
      </c>
      <c r="BX306">
        <v>61506.5524823827</v>
      </c>
      <c r="BY306">
        <v>60821.563321165799</v>
      </c>
      <c r="BZ306">
        <v>60144.202780511303</v>
      </c>
      <c r="CA306">
        <v>59474.385901627204</v>
      </c>
      <c r="CB306">
        <v>58812.028671894397</v>
      </c>
      <c r="CC306">
        <v>58157.048014330197</v>
      </c>
      <c r="CD306" s="8" t="b">
        <f>IF(ISNUMBER(VLOOKUP(A306,profiles_2018!A:A,1,FALSE)),TRUE,FALSE)</f>
        <v>1</v>
      </c>
      <c r="CE306" t="str">
        <f>INDEX('C5 - Emissions methodology 2021'!$A$2:$I$5911,MATCH($A306,'C5 - Emissions methodology 2021'!$A$2:$A$5911,0),MATCH(CE$1,'C5 - Emissions methodology 2021'!$A$1:$I$1,0))</f>
        <v>Services</v>
      </c>
    </row>
    <row r="307" spans="1:83" x14ac:dyDescent="0.25">
      <c r="A307">
        <v>53607</v>
      </c>
      <c r="B307" t="s">
        <v>936</v>
      </c>
      <c r="C307" t="s">
        <v>92</v>
      </c>
      <c r="D307">
        <v>2017</v>
      </c>
      <c r="E307" t="s">
        <v>32</v>
      </c>
      <c r="F307" t="s">
        <v>33</v>
      </c>
      <c r="G307">
        <v>2017</v>
      </c>
      <c r="H307">
        <v>108697</v>
      </c>
      <c r="I307">
        <v>100</v>
      </c>
      <c r="J307">
        <v>2022</v>
      </c>
      <c r="K307">
        <v>50</v>
      </c>
      <c r="L307">
        <v>54348.5</v>
      </c>
      <c r="M307">
        <v>2020</v>
      </c>
      <c r="N307">
        <v>19995</v>
      </c>
      <c r="O307">
        <v>163.209656200263</v>
      </c>
      <c r="P307" t="s">
        <v>24</v>
      </c>
      <c r="Q307">
        <v>2.8163523331146298</v>
      </c>
      <c r="R307">
        <v>1</v>
      </c>
      <c r="S307" t="s">
        <v>25</v>
      </c>
      <c r="T307">
        <v>-1.11368485725649E-2</v>
      </c>
      <c r="AV307">
        <v>108697</v>
      </c>
      <c r="AW307">
        <v>79129.666666666599</v>
      </c>
      <c r="AX307">
        <v>49562.333333333299</v>
      </c>
      <c r="AY307">
        <v>19995</v>
      </c>
      <c r="AZ307">
        <v>37171.75</v>
      </c>
      <c r="BA307">
        <v>54348.5</v>
      </c>
      <c r="BB307">
        <v>53743.228985353897</v>
      </c>
      <c r="BC307">
        <v>53144.698782343301</v>
      </c>
      <c r="BD307">
        <v>52552.834319569803</v>
      </c>
      <c r="BE307">
        <v>51967.561361693697</v>
      </c>
      <c r="BF307">
        <v>51388.806500122999</v>
      </c>
      <c r="BG307">
        <v>50816.4971438063</v>
      </c>
      <c r="BH307">
        <v>50250.561510127503</v>
      </c>
      <c r="BI307">
        <v>49690.9286159029</v>
      </c>
      <c r="BJ307">
        <v>49137.528268477501</v>
      </c>
      <c r="BK307">
        <v>48590.291056921298</v>
      </c>
      <c r="BL307">
        <v>48049.148343323497</v>
      </c>
      <c r="BM307">
        <v>47514.032254183199</v>
      </c>
      <c r="BN307">
        <v>46984.8756718964</v>
      </c>
      <c r="BO307">
        <v>46461.612226337696</v>
      </c>
      <c r="BP307">
        <v>45944.176286535701</v>
      </c>
      <c r="BQ307">
        <v>45432.502952441399</v>
      </c>
      <c r="BR307">
        <v>44926.528046787404</v>
      </c>
      <c r="BS307">
        <v>44426.188107039299</v>
      </c>
      <c r="BT307">
        <v>43931.420377434901</v>
      </c>
      <c r="BU307">
        <v>43442.1628011137</v>
      </c>
      <c r="BV307">
        <v>42958.354012333002</v>
      </c>
      <c r="BW307">
        <v>42479.933328771003</v>
      </c>
      <c r="BX307">
        <v>42006.840743915804</v>
      </c>
      <c r="BY307">
        <v>41539.016919538997</v>
      </c>
      <c r="BZ307">
        <v>41076.403178252804</v>
      </c>
      <c r="CA307">
        <v>40618.941496150997</v>
      </c>
      <c r="CB307">
        <v>40166.574495530498</v>
      </c>
      <c r="CC307">
        <v>39719.245437695099</v>
      </c>
      <c r="CD307" s="8" t="b">
        <f>IF(ISNUMBER(VLOOKUP(A307,profiles_2018!A:A,1,FALSE)),TRUE,FALSE)</f>
        <v>0</v>
      </c>
      <c r="CE307" t="str">
        <f>INDEX('C5 - Emissions methodology 2021'!$A$2:$I$5911,MATCH($A307,'C5 - Emissions methodology 2021'!$A$2:$A$5911,0),MATCH(CE$1,'C5 - Emissions methodology 2021'!$A$1:$I$1,0))</f>
        <v>Manufacturing</v>
      </c>
    </row>
    <row r="308" spans="1:83" x14ac:dyDescent="0.25">
      <c r="A308">
        <v>6333</v>
      </c>
      <c r="B308" t="s">
        <v>937</v>
      </c>
      <c r="C308" t="s">
        <v>56</v>
      </c>
      <c r="D308">
        <v>2021</v>
      </c>
      <c r="E308" t="s">
        <v>690</v>
      </c>
      <c r="F308" t="s">
        <v>23</v>
      </c>
      <c r="G308">
        <v>2017</v>
      </c>
      <c r="H308">
        <v>108708</v>
      </c>
      <c r="I308">
        <v>100</v>
      </c>
      <c r="J308">
        <v>2027</v>
      </c>
      <c r="K308">
        <v>20</v>
      </c>
      <c r="L308">
        <v>86966.399999999994</v>
      </c>
      <c r="M308">
        <v>2020</v>
      </c>
      <c r="N308">
        <v>79834</v>
      </c>
      <c r="O308">
        <v>132.80531331640699</v>
      </c>
      <c r="P308" t="s">
        <v>24</v>
      </c>
      <c r="Q308">
        <v>2.8487913586048799</v>
      </c>
      <c r="R308">
        <v>1</v>
      </c>
      <c r="S308" t="s">
        <v>25</v>
      </c>
      <c r="T308">
        <v>-1.11368485725649E-2</v>
      </c>
      <c r="AV308">
        <v>108708</v>
      </c>
      <c r="AW308">
        <v>99083.333333333299</v>
      </c>
      <c r="AX308">
        <v>89458.666666666599</v>
      </c>
      <c r="AY308">
        <v>79834</v>
      </c>
      <c r="AZ308">
        <v>80852.9142857142</v>
      </c>
      <c r="BA308">
        <v>81871.828571428501</v>
      </c>
      <c r="BB308">
        <v>82890.742857142803</v>
      </c>
      <c r="BC308">
        <v>83909.657142857104</v>
      </c>
      <c r="BD308">
        <v>84928.571428571406</v>
      </c>
      <c r="BE308">
        <v>85947.485714285707</v>
      </c>
      <c r="BF308">
        <v>86966.399999999994</v>
      </c>
      <c r="BG308">
        <v>85997.868372298894</v>
      </c>
      <c r="BH308">
        <v>85040.123134673195</v>
      </c>
      <c r="BI308">
        <v>84093.044160730002</v>
      </c>
      <c r="BJ308">
        <v>83156.512661906003</v>
      </c>
      <c r="BK308">
        <v>82230.411172567794</v>
      </c>
      <c r="BL308">
        <v>81314.623535279097</v>
      </c>
      <c r="BM308">
        <v>80409.034886231602</v>
      </c>
      <c r="BN308">
        <v>79513.531640837493</v>
      </c>
      <c r="BO308">
        <v>78628.001479483704</v>
      </c>
      <c r="BP308">
        <v>77752.333333443297</v>
      </c>
      <c r="BQ308">
        <v>76886.417370945099</v>
      </c>
      <c r="BR308">
        <v>76030.144983397899</v>
      </c>
      <c r="BS308">
        <v>75183.408771767601</v>
      </c>
      <c r="BT308">
        <v>74346.102533107201</v>
      </c>
      <c r="BU308">
        <v>73518.121247235598</v>
      </c>
      <c r="BV308">
        <v>72699.361063565593</v>
      </c>
      <c r="BW308">
        <v>71889.719288078501</v>
      </c>
      <c r="BX308">
        <v>71089.094370442996</v>
      </c>
      <c r="BY308">
        <v>70297.385891278594</v>
      </c>
      <c r="BZ308">
        <v>69514.494549560201</v>
      </c>
      <c r="CA308">
        <v>68740.322150163396</v>
      </c>
      <c r="CB308">
        <v>67974.771591547702</v>
      </c>
      <c r="CC308">
        <v>67217.746853577904</v>
      </c>
      <c r="CD308" s="8" t="b">
        <f>IF(ISNUMBER(VLOOKUP(A308,profiles_2018!A:A,1,FALSE)),TRUE,FALSE)</f>
        <v>0</v>
      </c>
      <c r="CE308" t="str">
        <f>INDEX('C5 - Emissions methodology 2021'!$A$2:$I$5911,MATCH($A308,'C5 - Emissions methodology 2021'!$A$2:$A$5911,0),MATCH(CE$1,'C5 - Emissions methodology 2021'!$A$1:$I$1,0))</f>
        <v>Retail</v>
      </c>
    </row>
    <row r="309" spans="1:83" x14ac:dyDescent="0.25">
      <c r="A309">
        <v>32044</v>
      </c>
      <c r="B309" t="s">
        <v>938</v>
      </c>
      <c r="C309" t="s">
        <v>380</v>
      </c>
      <c r="D309">
        <v>2021</v>
      </c>
      <c r="E309" t="s">
        <v>88</v>
      </c>
      <c r="F309" t="s">
        <v>54</v>
      </c>
      <c r="G309">
        <v>2019</v>
      </c>
      <c r="H309">
        <v>132.5</v>
      </c>
      <c r="I309">
        <v>100</v>
      </c>
      <c r="J309">
        <v>2021</v>
      </c>
      <c r="K309">
        <v>10</v>
      </c>
      <c r="L309">
        <v>119.25</v>
      </c>
      <c r="M309">
        <v>2020</v>
      </c>
      <c r="N309">
        <v>72.2</v>
      </c>
      <c r="O309">
        <v>441.19368051492103</v>
      </c>
      <c r="P309" t="s">
        <v>691</v>
      </c>
      <c r="Q309">
        <v>3.08585367562659</v>
      </c>
      <c r="R309">
        <v>1</v>
      </c>
      <c r="S309" t="s">
        <v>25</v>
      </c>
      <c r="T309">
        <v>-1.11368485725649E-2</v>
      </c>
      <c r="AX309">
        <v>132.5</v>
      </c>
      <c r="AY309">
        <v>72.2</v>
      </c>
      <c r="AZ309">
        <v>119.25</v>
      </c>
      <c r="BA309">
        <v>117.921930807721</v>
      </c>
      <c r="BB309">
        <v>116.608652120931</v>
      </c>
      <c r="BC309">
        <v>115.309999220009</v>
      </c>
      <c r="BD309">
        <v>114.025809219794</v>
      </c>
      <c r="BE309">
        <v>112.75592104914899</v>
      </c>
      <c r="BF309">
        <v>111.500175430764</v>
      </c>
      <c r="BG309">
        <v>110.258414861177</v>
      </c>
      <c r="BH309">
        <v>109.030483591017</v>
      </c>
      <c r="BI309">
        <v>107.816227605471</v>
      </c>
      <c r="BJ309">
        <v>106.615494604963</v>
      </c>
      <c r="BK309">
        <v>105.428133986059</v>
      </c>
      <c r="BL309">
        <v>104.253996822568</v>
      </c>
      <c r="BM309">
        <v>103.09293584687001</v>
      </c>
      <c r="BN309">
        <v>101.94480543144201</v>
      </c>
      <c r="BO309">
        <v>100.809461570593</v>
      </c>
      <c r="BP309">
        <v>99.686761862399806</v>
      </c>
      <c r="BQ309">
        <v>98.576565490849006</v>
      </c>
      <c r="BR309">
        <v>97.478733208173793</v>
      </c>
      <c r="BS309">
        <v>96.393127317389002</v>
      </c>
      <c r="BT309">
        <v>95.319611655019202</v>
      </c>
      <c r="BU309">
        <v>94.258051574021593</v>
      </c>
      <c r="BV309">
        <v>93.208313926896693</v>
      </c>
      <c r="BW309">
        <v>92.170267048988805</v>
      </c>
      <c r="BX309">
        <v>91.143780741971298</v>
      </c>
      <c r="BY309">
        <v>90.128726257516902</v>
      </c>
      <c r="BZ309">
        <v>89.124976281148804</v>
      </c>
      <c r="CA309">
        <v>88.132404916272193</v>
      </c>
      <c r="CB309">
        <v>87.150887668383703</v>
      </c>
      <c r="CC309">
        <v>86.180301429456193</v>
      </c>
      <c r="CD309" s="8" t="b">
        <f>IF(ISNUMBER(VLOOKUP(A309,profiles_2018!A:A,1,FALSE)),TRUE,FALSE)</f>
        <v>0</v>
      </c>
      <c r="CE309" t="str">
        <f>INDEX('C5 - Emissions methodology 2021'!$A$2:$I$5911,MATCH($A309,'C5 - Emissions methodology 2021'!$A$2:$A$5911,0),MATCH(CE$1,'C5 - Emissions methodology 2021'!$A$1:$I$1,0))</f>
        <v>Food, beverage &amp; agriculture</v>
      </c>
    </row>
    <row r="310" spans="1:83" x14ac:dyDescent="0.25">
      <c r="A310">
        <v>6436</v>
      </c>
      <c r="B310" t="s">
        <v>231</v>
      </c>
      <c r="C310" t="s">
        <v>211</v>
      </c>
      <c r="D310">
        <v>2019</v>
      </c>
      <c r="E310" t="s">
        <v>28</v>
      </c>
      <c r="F310" t="s">
        <v>23</v>
      </c>
      <c r="G310">
        <v>2015</v>
      </c>
      <c r="H310">
        <v>264130.25</v>
      </c>
      <c r="I310">
        <v>94.7</v>
      </c>
      <c r="J310">
        <v>2050</v>
      </c>
      <c r="K310">
        <v>75</v>
      </c>
      <c r="L310">
        <v>66032.5625</v>
      </c>
      <c r="M310">
        <v>2020</v>
      </c>
      <c r="N310">
        <v>179362.15</v>
      </c>
      <c r="O310">
        <v>42.7910598401104</v>
      </c>
      <c r="P310" t="s">
        <v>24</v>
      </c>
      <c r="Q310">
        <v>3.3570264130249998</v>
      </c>
      <c r="R310">
        <v>1</v>
      </c>
      <c r="S310" t="s">
        <v>25</v>
      </c>
      <c r="T310">
        <v>-1.11368485725649E-2</v>
      </c>
      <c r="AT310">
        <v>264130.25</v>
      </c>
      <c r="AU310">
        <v>247176.63</v>
      </c>
      <c r="AV310">
        <v>230223.01</v>
      </c>
      <c r="AW310">
        <v>213269.39</v>
      </c>
      <c r="AX310">
        <v>196315.77</v>
      </c>
      <c r="AY310">
        <v>179362.15</v>
      </c>
      <c r="AZ310">
        <v>175584.497083333</v>
      </c>
      <c r="BA310">
        <v>171806.84416666601</v>
      </c>
      <c r="BB310">
        <v>168029.19125</v>
      </c>
      <c r="BC310">
        <v>164251.53833333301</v>
      </c>
      <c r="BD310">
        <v>160473.88541666599</v>
      </c>
      <c r="BE310">
        <v>156696.23249999899</v>
      </c>
      <c r="BF310">
        <v>152918.57958333299</v>
      </c>
      <c r="BG310">
        <v>149140.926666666</v>
      </c>
      <c r="BH310">
        <v>145363.27374999999</v>
      </c>
      <c r="BI310">
        <v>141585.620833333</v>
      </c>
      <c r="BJ310">
        <v>137807.96791666601</v>
      </c>
      <c r="BK310">
        <v>134030.315</v>
      </c>
      <c r="BL310">
        <v>130252.66208333299</v>
      </c>
      <c r="BM310">
        <v>126475.009166666</v>
      </c>
      <c r="BN310">
        <v>122697.35625</v>
      </c>
      <c r="BO310">
        <v>118919.703333333</v>
      </c>
      <c r="BP310">
        <v>115142.050416666</v>
      </c>
      <c r="BQ310">
        <v>111364.39750000001</v>
      </c>
      <c r="BR310">
        <v>107586.744583333</v>
      </c>
      <c r="BS310">
        <v>103809.09166666601</v>
      </c>
      <c r="BT310">
        <v>100031.43875</v>
      </c>
      <c r="BU310">
        <v>96253.785833333299</v>
      </c>
      <c r="BV310">
        <v>92476.132916666596</v>
      </c>
      <c r="BW310">
        <v>88698.48</v>
      </c>
      <c r="BX310">
        <v>84920.827083333294</v>
      </c>
      <c r="BY310">
        <v>81143.174166666606</v>
      </c>
      <c r="BZ310">
        <v>77365.521249999903</v>
      </c>
      <c r="CA310">
        <v>73587.868333333303</v>
      </c>
      <c r="CB310">
        <v>69810.215416666601</v>
      </c>
      <c r="CC310">
        <v>66032.5625</v>
      </c>
      <c r="CD310" s="8" t="b">
        <f>IF(ISNUMBER(VLOOKUP(A310,profiles_2018!A:A,1,FALSE)),TRUE,FALSE)</f>
        <v>1</v>
      </c>
      <c r="CE310" t="str">
        <f>INDEX('C5 - Emissions methodology 2021'!$A$2:$I$5911,MATCH($A310,'C5 - Emissions methodology 2021'!$A$2:$A$5911,0),MATCH(CE$1,'C5 - Emissions methodology 2021'!$A$1:$I$1,0))</f>
        <v>Services</v>
      </c>
    </row>
    <row r="311" spans="1:83" x14ac:dyDescent="0.25">
      <c r="A311">
        <v>6516</v>
      </c>
      <c r="B311" t="s">
        <v>232</v>
      </c>
      <c r="C311" t="s">
        <v>65</v>
      </c>
      <c r="D311">
        <v>2020</v>
      </c>
      <c r="E311" t="s">
        <v>690</v>
      </c>
      <c r="F311" t="s">
        <v>23</v>
      </c>
      <c r="G311">
        <v>2017</v>
      </c>
      <c r="H311">
        <v>85289</v>
      </c>
      <c r="I311">
        <v>100</v>
      </c>
      <c r="J311">
        <v>2030</v>
      </c>
      <c r="K311">
        <v>60</v>
      </c>
      <c r="L311">
        <v>34115.599999999999</v>
      </c>
      <c r="M311">
        <v>2020</v>
      </c>
      <c r="N311">
        <v>48380.21</v>
      </c>
      <c r="O311">
        <v>72.124951635029106</v>
      </c>
      <c r="P311" t="s">
        <v>45</v>
      </c>
      <c r="Q311">
        <v>3.2502524313390202</v>
      </c>
      <c r="R311">
        <v>1</v>
      </c>
      <c r="S311" t="s">
        <v>25</v>
      </c>
      <c r="T311">
        <v>-1.11368485725649E-2</v>
      </c>
      <c r="AV311">
        <v>85289</v>
      </c>
      <c r="AW311">
        <v>72986.070000000007</v>
      </c>
      <c r="AX311">
        <v>60683.14</v>
      </c>
      <c r="AY311">
        <v>48380.21</v>
      </c>
      <c r="AZ311">
        <v>46953.749000000003</v>
      </c>
      <c r="BA311">
        <v>45527.288</v>
      </c>
      <c r="BB311">
        <v>44100.826999999997</v>
      </c>
      <c r="BC311">
        <v>42674.366000000002</v>
      </c>
      <c r="BD311">
        <v>41247.904999999999</v>
      </c>
      <c r="BE311">
        <v>39821.444000000003</v>
      </c>
      <c r="BF311">
        <v>38394.983</v>
      </c>
      <c r="BG311">
        <v>36968.521999999997</v>
      </c>
      <c r="BH311">
        <v>35542.061000000002</v>
      </c>
      <c r="BI311">
        <v>34115.599999999999</v>
      </c>
      <c r="BJ311">
        <v>33735.659728837803</v>
      </c>
      <c r="BK311">
        <v>33359.950794942102</v>
      </c>
      <c r="BL311">
        <v>32988.426074550604</v>
      </c>
      <c r="BM311">
        <v>32621.038968711098</v>
      </c>
      <c r="BN311">
        <v>32257.7433974368</v>
      </c>
      <c r="BO311">
        <v>31898.4937939269</v>
      </c>
      <c r="BP311">
        <v>31543.245098851101</v>
      </c>
      <c r="BQ311">
        <v>31191.952754697799</v>
      </c>
      <c r="BR311">
        <v>30844.5727001862</v>
      </c>
      <c r="BS311">
        <v>30501.0613647387</v>
      </c>
      <c r="BT311">
        <v>30161.375663017101</v>
      </c>
      <c r="BU311">
        <v>29825.472989517901</v>
      </c>
      <c r="BV311">
        <v>29493.311213228499</v>
      </c>
      <c r="BW311">
        <v>29164.8486723432</v>
      </c>
      <c r="BX311">
        <v>28840.044169037599</v>
      </c>
      <c r="BY311">
        <v>28518.8569643009</v>
      </c>
      <c r="BZ311">
        <v>28201.246772826798</v>
      </c>
      <c r="CA311">
        <v>27887.1737579603</v>
      </c>
      <c r="CB311">
        <v>27576.598526701098</v>
      </c>
      <c r="CC311">
        <v>27269.482124762799</v>
      </c>
      <c r="CD311" s="8" t="b">
        <f>IF(ISNUMBER(VLOOKUP(A311,profiles_2018!A:A,1,FALSE)),TRUE,FALSE)</f>
        <v>1</v>
      </c>
      <c r="CE311" t="str">
        <f>INDEX('C5 - Emissions methodology 2021'!$A$2:$I$5911,MATCH($A311,'C5 - Emissions methodology 2021'!$A$2:$A$5911,0),MATCH(CE$1,'C5 - Emissions methodology 2021'!$A$1:$I$1,0))</f>
        <v>Manufacturing</v>
      </c>
    </row>
    <row r="312" spans="1:83" x14ac:dyDescent="0.25">
      <c r="A312">
        <v>6546</v>
      </c>
      <c r="B312" t="s">
        <v>939</v>
      </c>
      <c r="C312" t="s">
        <v>155</v>
      </c>
      <c r="D312">
        <v>2018</v>
      </c>
      <c r="E312" t="s">
        <v>28</v>
      </c>
      <c r="F312" t="s">
        <v>23</v>
      </c>
      <c r="G312">
        <v>2018</v>
      </c>
      <c r="H312">
        <v>1221134.1499999999</v>
      </c>
      <c r="I312">
        <v>95</v>
      </c>
      <c r="J312">
        <v>2030</v>
      </c>
      <c r="K312">
        <v>30</v>
      </c>
      <c r="L312">
        <v>854793.90499999898</v>
      </c>
      <c r="M312">
        <v>2020</v>
      </c>
      <c r="N312">
        <v>1132460.8999999999</v>
      </c>
      <c r="O312">
        <v>24.636756622899799</v>
      </c>
      <c r="P312" t="s">
        <v>24</v>
      </c>
      <c r="Q312">
        <v>2.90036774043902</v>
      </c>
      <c r="R312">
        <v>1</v>
      </c>
      <c r="S312" t="s">
        <v>25</v>
      </c>
      <c r="T312">
        <v>-1.11368485725649E-2</v>
      </c>
      <c r="AW312">
        <v>1221134.1499999999</v>
      </c>
      <c r="AX312">
        <v>1176797.5249999999</v>
      </c>
      <c r="AY312">
        <v>1132460.8999999999</v>
      </c>
      <c r="AZ312">
        <v>1104694.20049999</v>
      </c>
      <c r="BA312">
        <v>1076927.5009999999</v>
      </c>
      <c r="BB312">
        <v>1049160.80149999</v>
      </c>
      <c r="BC312">
        <v>1021394.102</v>
      </c>
      <c r="BD312">
        <v>993627.40249999997</v>
      </c>
      <c r="BE312">
        <v>965860.70299999998</v>
      </c>
      <c r="BF312">
        <v>938094.00349999999</v>
      </c>
      <c r="BG312">
        <v>910327.304</v>
      </c>
      <c r="BH312">
        <v>882560.60449999897</v>
      </c>
      <c r="BI312">
        <v>854793.90499999898</v>
      </c>
      <c r="BJ312">
        <v>845274.194719263</v>
      </c>
      <c r="BK312">
        <v>835860.50401037803</v>
      </c>
      <c r="BL312">
        <v>826551.65214942605</v>
      </c>
      <c r="BM312">
        <v>817346.47156203503</v>
      </c>
      <c r="BN312">
        <v>808243.807676928</v>
      </c>
      <c r="BO312">
        <v>799242.51878111705</v>
      </c>
      <c r="BP312">
        <v>790341.47587669594</v>
      </c>
      <c r="BQ312">
        <v>781539.56253924</v>
      </c>
      <c r="BR312">
        <v>772835.67477777204</v>
      </c>
      <c r="BS312">
        <v>764228.72089629597</v>
      </c>
      <c r="BT312">
        <v>755717.621356869</v>
      </c>
      <c r="BU312">
        <v>747301.308644198</v>
      </c>
      <c r="BV312">
        <v>738978.72713174799</v>
      </c>
      <c r="BW312">
        <v>730748.83294933499</v>
      </c>
      <c r="BX312">
        <v>722610.59385219996</v>
      </c>
      <c r="BY312">
        <v>714562.98909153696</v>
      </c>
      <c r="BZ312">
        <v>706605.00928646501</v>
      </c>
      <c r="CA312">
        <v>698735.65629742597</v>
      </c>
      <c r="CB312">
        <v>690953.94310099003</v>
      </c>
      <c r="CC312">
        <v>683258.89366605703</v>
      </c>
      <c r="CD312" s="8" t="b">
        <f>IF(ISNUMBER(VLOOKUP(A312,profiles_2018!A:A,1,FALSE)),TRUE,FALSE)</f>
        <v>0</v>
      </c>
      <c r="CE312" t="str">
        <f>INDEX('C5 - Emissions methodology 2021'!$A$2:$I$5911,MATCH($A312,'C5 - Emissions methodology 2021'!$A$2:$A$5911,0),MATCH(CE$1,'C5 - Emissions methodology 2021'!$A$1:$I$1,0))</f>
        <v>Materials</v>
      </c>
    </row>
    <row r="313" spans="1:83" x14ac:dyDescent="0.25">
      <c r="A313">
        <v>6550</v>
      </c>
      <c r="B313" t="s">
        <v>940</v>
      </c>
      <c r="C313" t="s">
        <v>27</v>
      </c>
      <c r="D313">
        <v>2020</v>
      </c>
      <c r="E313" t="s">
        <v>32</v>
      </c>
      <c r="F313" t="s">
        <v>33</v>
      </c>
      <c r="G313">
        <v>2019</v>
      </c>
      <c r="H313">
        <v>878181</v>
      </c>
      <c r="I313">
        <v>100</v>
      </c>
      <c r="J313">
        <v>2030</v>
      </c>
      <c r="K313">
        <v>50</v>
      </c>
      <c r="L313">
        <v>439090.5</v>
      </c>
      <c r="M313">
        <v>2020</v>
      </c>
      <c r="N313">
        <v>704688</v>
      </c>
      <c r="O313">
        <v>39.511900166366601</v>
      </c>
      <c r="P313" t="s">
        <v>45</v>
      </c>
      <c r="Q313">
        <v>2.8203317205390199</v>
      </c>
      <c r="R313">
        <v>1</v>
      </c>
      <c r="S313" t="s">
        <v>25</v>
      </c>
      <c r="T313">
        <v>-1.11368485725649E-2</v>
      </c>
      <c r="AX313">
        <v>878181</v>
      </c>
      <c r="AY313">
        <v>704688</v>
      </c>
      <c r="AZ313">
        <v>678128.25</v>
      </c>
      <c r="BA313">
        <v>651568.5</v>
      </c>
      <c r="BB313">
        <v>625008.75</v>
      </c>
      <c r="BC313">
        <v>598449</v>
      </c>
      <c r="BD313">
        <v>571889.25</v>
      </c>
      <c r="BE313">
        <v>545329.5</v>
      </c>
      <c r="BF313">
        <v>518769.75</v>
      </c>
      <c r="BG313">
        <v>492210</v>
      </c>
      <c r="BH313">
        <v>465650.25</v>
      </c>
      <c r="BI313">
        <v>439090.5</v>
      </c>
      <c r="BJ313">
        <v>434200.41559184802</v>
      </c>
      <c r="BK313">
        <v>429364.79131325701</v>
      </c>
      <c r="BL313">
        <v>424583.02065000997</v>
      </c>
      <c r="BM313">
        <v>419854.503842548</v>
      </c>
      <c r="BN313">
        <v>415178.64781074499</v>
      </c>
      <c r="BO313">
        <v>410554.86607951397</v>
      </c>
      <c r="BP313">
        <v>405982.57870525698</v>
      </c>
      <c r="BQ313">
        <v>401461.21220311697</v>
      </c>
      <c r="BR313">
        <v>396990.19947505201</v>
      </c>
      <c r="BS313">
        <v>392568.97973870602</v>
      </c>
      <c r="BT313">
        <v>388196.99845706997</v>
      </c>
      <c r="BU313">
        <v>383873.70726892998</v>
      </c>
      <c r="BV313">
        <v>379598.56392008602</v>
      </c>
      <c r="BW313">
        <v>375371.03219534497</v>
      </c>
      <c r="BX313">
        <v>371190.581851258</v>
      </c>
      <c r="BY313">
        <v>367056.68854961899</v>
      </c>
      <c r="BZ313">
        <v>362968.83379169402</v>
      </c>
      <c r="CA313">
        <v>358926.50485319598</v>
      </c>
      <c r="CB313">
        <v>354929.19471996598</v>
      </c>
      <c r="CC313">
        <v>350976.40202438697</v>
      </c>
      <c r="CD313" s="8" t="b">
        <f>IF(ISNUMBER(VLOOKUP(A313,profiles_2018!A:A,1,FALSE)),TRUE,FALSE)</f>
        <v>0</v>
      </c>
      <c r="CE313" t="str">
        <f>INDEX('C5 - Emissions methodology 2021'!$A$2:$I$5911,MATCH($A313,'C5 - Emissions methodology 2021'!$A$2:$A$5911,0),MATCH(CE$1,'C5 - Emissions methodology 2021'!$A$1:$I$1,0))</f>
        <v>Manufacturing</v>
      </c>
    </row>
    <row r="314" spans="1:83" x14ac:dyDescent="0.25">
      <c r="A314">
        <v>843627</v>
      </c>
      <c r="B314" t="s">
        <v>941</v>
      </c>
      <c r="C314" t="s">
        <v>65</v>
      </c>
      <c r="D314">
        <v>2018</v>
      </c>
      <c r="E314" t="s">
        <v>49</v>
      </c>
      <c r="F314" t="s">
        <v>50</v>
      </c>
      <c r="G314">
        <v>2018</v>
      </c>
      <c r="H314">
        <v>128</v>
      </c>
      <c r="I314">
        <v>100</v>
      </c>
      <c r="J314">
        <v>2021</v>
      </c>
      <c r="K314">
        <v>50</v>
      </c>
      <c r="L314">
        <v>64</v>
      </c>
      <c r="M314">
        <v>2020</v>
      </c>
      <c r="N314">
        <v>23</v>
      </c>
      <c r="O314">
        <v>164.34108527131801</v>
      </c>
      <c r="P314" t="s">
        <v>691</v>
      </c>
      <c r="Q314">
        <v>2.81585367143659</v>
      </c>
      <c r="R314">
        <v>1</v>
      </c>
      <c r="S314" t="s">
        <v>25</v>
      </c>
      <c r="T314">
        <v>-1.11368485725649E-2</v>
      </c>
      <c r="AW314">
        <v>128</v>
      </c>
      <c r="AX314">
        <v>75.5</v>
      </c>
      <c r="AY314">
        <v>23</v>
      </c>
      <c r="AZ314">
        <v>64</v>
      </c>
      <c r="BA314">
        <v>63.287241691355803</v>
      </c>
      <c r="BB314">
        <v>62.582421264063797</v>
      </c>
      <c r="BC314">
        <v>61.885450315141497</v>
      </c>
      <c r="BD314">
        <v>61.196241426136801</v>
      </c>
      <c r="BE314">
        <v>60.514708152163799</v>
      </c>
      <c r="BF314">
        <v>59.840765011060199</v>
      </c>
      <c r="BG314">
        <v>59.174327472665503</v>
      </c>
      <c r="BH314">
        <v>58.5153119482191</v>
      </c>
      <c r="BI314">
        <v>57.863635779875402</v>
      </c>
      <c r="BJ314">
        <v>57.219217230336902</v>
      </c>
      <c r="BK314">
        <v>56.581975472601897</v>
      </c>
      <c r="BL314">
        <v>55.951830579827003</v>
      </c>
      <c r="BM314">
        <v>55.328703515301598</v>
      </c>
      <c r="BN314">
        <v>54.712516122535398</v>
      </c>
      <c r="BO314">
        <v>54.103191115454699</v>
      </c>
      <c r="BP314">
        <v>53.5006520687093</v>
      </c>
      <c r="BQ314">
        <v>52.9048234080866</v>
      </c>
      <c r="BR314">
        <v>52.3156304010325</v>
      </c>
      <c r="BS314">
        <v>51.732999147277901</v>
      </c>
      <c r="BT314">
        <v>51.156856569570003</v>
      </c>
      <c r="BU314">
        <v>50.587130404506297</v>
      </c>
      <c r="BV314">
        <v>50.023749193470699</v>
      </c>
      <c r="BW314">
        <v>49.466642273671098</v>
      </c>
      <c r="BX314">
        <v>48.915739769276001</v>
      </c>
      <c r="BY314">
        <v>48.370972582650502</v>
      </c>
      <c r="BZ314">
        <v>47.832272385689897</v>
      </c>
      <c r="CA314">
        <v>47.299571611248801</v>
      </c>
      <c r="CB314">
        <v>46.772803444667097</v>
      </c>
      <c r="CC314">
        <v>46.251901815389502</v>
      </c>
      <c r="CD314" s="8" t="b">
        <f>IF(ISNUMBER(VLOOKUP(A314,profiles_2018!A:A,1,FALSE)),TRUE,FALSE)</f>
        <v>0</v>
      </c>
      <c r="CE314" t="str">
        <f>INDEX('C5 - Emissions methodology 2021'!$A$2:$I$5911,MATCH($A314,'C5 - Emissions methodology 2021'!$A$2:$A$5911,0),MATCH(CE$1,'C5 - Emissions methodology 2021'!$A$1:$I$1,0))</f>
        <v>Manufacturing</v>
      </c>
    </row>
    <row r="315" spans="1:83" x14ac:dyDescent="0.25">
      <c r="A315">
        <v>21128</v>
      </c>
      <c r="B315" t="s">
        <v>942</v>
      </c>
      <c r="C315" t="s">
        <v>208</v>
      </c>
      <c r="D315">
        <v>2021</v>
      </c>
      <c r="E315" t="s">
        <v>28</v>
      </c>
      <c r="F315" t="s">
        <v>23</v>
      </c>
      <c r="G315">
        <v>2017</v>
      </c>
      <c r="H315">
        <v>201239</v>
      </c>
      <c r="I315">
        <v>100</v>
      </c>
      <c r="J315">
        <v>2035</v>
      </c>
      <c r="K315">
        <v>76</v>
      </c>
      <c r="L315">
        <v>48297.36</v>
      </c>
      <c r="M315">
        <v>2020</v>
      </c>
      <c r="N315">
        <v>112484</v>
      </c>
      <c r="O315">
        <v>58.032593347370899</v>
      </c>
      <c r="P315" t="s">
        <v>45</v>
      </c>
      <c r="Q315">
        <v>3.4127030507292702</v>
      </c>
      <c r="R315">
        <v>1</v>
      </c>
      <c r="S315" t="s">
        <v>25</v>
      </c>
      <c r="T315">
        <v>-1.11368485725649E-2</v>
      </c>
      <c r="AV315">
        <v>201239</v>
      </c>
      <c r="AW315">
        <v>171654</v>
      </c>
      <c r="AX315">
        <v>142069</v>
      </c>
      <c r="AY315">
        <v>112484</v>
      </c>
      <c r="AZ315">
        <v>108204.890666666</v>
      </c>
      <c r="BA315">
        <v>103925.781333333</v>
      </c>
      <c r="BB315">
        <v>99646.672000000006</v>
      </c>
      <c r="BC315">
        <v>95367.562666666607</v>
      </c>
      <c r="BD315">
        <v>91088.453333333295</v>
      </c>
      <c r="BE315">
        <v>86809.343999999997</v>
      </c>
      <c r="BF315">
        <v>82530.234666666598</v>
      </c>
      <c r="BG315">
        <v>78251.125333333301</v>
      </c>
      <c r="BH315">
        <v>73972.016000000003</v>
      </c>
      <c r="BI315">
        <v>69692.906666666604</v>
      </c>
      <c r="BJ315">
        <v>65413.797333333299</v>
      </c>
      <c r="BK315">
        <v>61134.688000000002</v>
      </c>
      <c r="BL315">
        <v>56855.578666666603</v>
      </c>
      <c r="BM315">
        <v>52576.469333333298</v>
      </c>
      <c r="BN315">
        <v>48297.36</v>
      </c>
      <c r="BO315">
        <v>47759.479615225297</v>
      </c>
      <c r="BP315">
        <v>47227.589522845999</v>
      </c>
      <c r="BQ315">
        <v>46701.623009882802</v>
      </c>
      <c r="BR315">
        <v>46181.514106328803</v>
      </c>
      <c r="BS315">
        <v>45667.197576874802</v>
      </c>
      <c r="BT315">
        <v>45158.608912727803</v>
      </c>
      <c r="BU315">
        <v>44655.684323519003</v>
      </c>
      <c r="BV315">
        <v>44158.360729303698</v>
      </c>
      <c r="BW315">
        <v>43666.575752648801</v>
      </c>
      <c r="BX315">
        <v>43180.267710809101</v>
      </c>
      <c r="BY315">
        <v>42699.375607991002</v>
      </c>
      <c r="BZ315">
        <v>42223.8391277017</v>
      </c>
      <c r="CA315">
        <v>41753.598625184197</v>
      </c>
      <c r="CB315">
        <v>41288.595119935897</v>
      </c>
      <c r="CC315">
        <v>40828.7702883112</v>
      </c>
      <c r="CD315" s="8" t="b">
        <f>IF(ISNUMBER(VLOOKUP(A315,profiles_2018!A:A,1,FALSE)),TRUE,FALSE)</f>
        <v>0</v>
      </c>
      <c r="CE315" t="str">
        <f>INDEX('C5 - Emissions methodology 2021'!$A$2:$I$5911,MATCH($A315,'C5 - Emissions methodology 2021'!$A$2:$A$5911,0),MATCH(CE$1,'C5 - Emissions methodology 2021'!$A$1:$I$1,0))</f>
        <v>Manufacturing</v>
      </c>
    </row>
    <row r="316" spans="1:83" x14ac:dyDescent="0.25">
      <c r="A316">
        <v>837795</v>
      </c>
      <c r="B316" t="s">
        <v>943</v>
      </c>
      <c r="C316" t="s">
        <v>84</v>
      </c>
      <c r="D316">
        <v>2019</v>
      </c>
      <c r="E316" t="s">
        <v>49</v>
      </c>
      <c r="F316" t="s">
        <v>50</v>
      </c>
      <c r="G316">
        <v>2018</v>
      </c>
      <c r="H316">
        <v>85.49</v>
      </c>
      <c r="I316">
        <v>100</v>
      </c>
      <c r="J316">
        <v>2028</v>
      </c>
      <c r="K316">
        <v>20</v>
      </c>
      <c r="L316">
        <v>68.391999999999996</v>
      </c>
      <c r="M316">
        <v>2020</v>
      </c>
      <c r="N316">
        <v>74.47</v>
      </c>
      <c r="O316">
        <v>64.451982688033695</v>
      </c>
      <c r="P316" t="s">
        <v>24</v>
      </c>
      <c r="Q316">
        <v>2.5192683012319299</v>
      </c>
      <c r="R316">
        <v>1</v>
      </c>
      <c r="S316" t="s">
        <v>25</v>
      </c>
      <c r="T316">
        <v>-1.11368485725649E-2</v>
      </c>
      <c r="AW316">
        <v>85.49</v>
      </c>
      <c r="AX316">
        <v>79.979999999999905</v>
      </c>
      <c r="AY316">
        <v>74.47</v>
      </c>
      <c r="AZ316">
        <v>73.710250000000002</v>
      </c>
      <c r="BA316">
        <v>72.950500000000005</v>
      </c>
      <c r="BB316">
        <v>72.190749999999994</v>
      </c>
      <c r="BC316">
        <v>71.430999999999997</v>
      </c>
      <c r="BD316">
        <v>70.671250000000001</v>
      </c>
      <c r="BE316">
        <v>69.911499999999904</v>
      </c>
      <c r="BF316">
        <v>69.151749999999893</v>
      </c>
      <c r="BG316">
        <v>68.391999999999996</v>
      </c>
      <c r="BH316">
        <v>67.630328652425106</v>
      </c>
      <c r="BI316">
        <v>66.877139923310196</v>
      </c>
      <c r="BJ316">
        <v>66.132339343018103</v>
      </c>
      <c r="BK316">
        <v>65.395833494005402</v>
      </c>
      <c r="BL316">
        <v>64.667529999105994</v>
      </c>
      <c r="BM316">
        <v>63.947337509944198</v>
      </c>
      <c r="BN316">
        <v>63.2351656954772</v>
      </c>
      <c r="BO316">
        <v>62.530925230665602</v>
      </c>
      <c r="BP316">
        <v>61.834527785269302</v>
      </c>
      <c r="BQ316">
        <v>61.145886012768699</v>
      </c>
      <c r="BR316">
        <v>60.464913539409203</v>
      </c>
      <c r="BS316">
        <v>59.791524953367599</v>
      </c>
      <c r="BT316">
        <v>59.125635794039198</v>
      </c>
      <c r="BU316">
        <v>58.467162541444402</v>
      </c>
      <c r="BV316">
        <v>57.8160226057527</v>
      </c>
      <c r="BW316">
        <v>57.172134316924499</v>
      </c>
      <c r="BX316">
        <v>56.535416914466602</v>
      </c>
      <c r="BY316">
        <v>55.905790537303297</v>
      </c>
      <c r="BZ316">
        <v>55.283176213759802</v>
      </c>
      <c r="CA316">
        <v>54.667495851656803</v>
      </c>
      <c r="CB316">
        <v>54.058672228515597</v>
      </c>
      <c r="CC316">
        <v>53.456628981872697</v>
      </c>
      <c r="CD316" s="8" t="b">
        <f>IF(ISNUMBER(VLOOKUP(A316,profiles_2018!A:A,1,FALSE)),TRUE,FALSE)</f>
        <v>0</v>
      </c>
      <c r="CE316" t="str">
        <f>INDEX('C5 - Emissions methodology 2021'!$A$2:$I$5911,MATCH($A316,'C5 - Emissions methodology 2021'!$A$2:$A$5911,0),MATCH(CE$1,'C5 - Emissions methodology 2021'!$A$1:$I$1,0))</f>
        <v>Manufacturing</v>
      </c>
    </row>
    <row r="317" spans="1:83" x14ac:dyDescent="0.25">
      <c r="A317">
        <v>21858</v>
      </c>
      <c r="B317" t="s">
        <v>235</v>
      </c>
      <c r="C317" t="s">
        <v>84</v>
      </c>
      <c r="D317">
        <v>2017</v>
      </c>
      <c r="E317" t="s">
        <v>28</v>
      </c>
      <c r="F317" t="s">
        <v>23</v>
      </c>
      <c r="G317">
        <v>2016</v>
      </c>
      <c r="H317">
        <v>457786</v>
      </c>
      <c r="I317">
        <v>100</v>
      </c>
      <c r="J317">
        <v>2022</v>
      </c>
      <c r="K317">
        <v>9.75</v>
      </c>
      <c r="L317">
        <v>413151.86499999999</v>
      </c>
      <c r="M317">
        <v>2020</v>
      </c>
      <c r="N317">
        <v>382319</v>
      </c>
      <c r="O317">
        <v>169.079114000977</v>
      </c>
      <c r="P317" t="s">
        <v>24</v>
      </c>
      <c r="Q317">
        <v>2.7438872420146301</v>
      </c>
      <c r="R317">
        <v>1</v>
      </c>
      <c r="S317" t="s">
        <v>25</v>
      </c>
      <c r="T317">
        <v>-1.11368485725649E-2</v>
      </c>
      <c r="AU317">
        <v>457786</v>
      </c>
      <c r="AV317">
        <v>438919.25</v>
      </c>
      <c r="AW317">
        <v>420052.5</v>
      </c>
      <c r="AX317">
        <v>401185.75</v>
      </c>
      <c r="AY317">
        <v>382319</v>
      </c>
      <c r="AZ317">
        <v>397735.4325</v>
      </c>
      <c r="BA317">
        <v>413151.86499999999</v>
      </c>
      <c r="BB317">
        <v>408550.65524202201</v>
      </c>
      <c r="BC317">
        <v>404000.68846036901</v>
      </c>
      <c r="BD317">
        <v>399501.39396977401</v>
      </c>
      <c r="BE317">
        <v>395052.20744060399</v>
      </c>
      <c r="BF317">
        <v>390652.57082808099</v>
      </c>
      <c r="BG317">
        <v>386301.93230228499</v>
      </c>
      <c r="BH317">
        <v>381999.746178945</v>
      </c>
      <c r="BI317">
        <v>377745.472850992</v>
      </c>
      <c r="BJ317">
        <v>373538.57872087898</v>
      </c>
      <c r="BK317">
        <v>369378.53613365302</v>
      </c>
      <c r="BL317">
        <v>365264.82331077702</v>
      </c>
      <c r="BM317">
        <v>361196.92428467999</v>
      </c>
      <c r="BN317">
        <v>357174.32883404603</v>
      </c>
      <c r="BO317">
        <v>353196.53241981298</v>
      </c>
      <c r="BP317">
        <v>349263.03612189897</v>
      </c>
      <c r="BQ317">
        <v>345373.346576615</v>
      </c>
      <c r="BR317">
        <v>341526.97591479099</v>
      </c>
      <c r="BS317">
        <v>337723.44170058199</v>
      </c>
      <c r="BT317">
        <v>333962.26687095698</v>
      </c>
      <c r="BU317">
        <v>330242.97967586498</v>
      </c>
      <c r="BV317">
        <v>326565.113619062</v>
      </c>
      <c r="BW317">
        <v>322928.20739960403</v>
      </c>
      <c r="BX317">
        <v>319331.80485398503</v>
      </c>
      <c r="BY317">
        <v>315775.45489892201</v>
      </c>
      <c r="BZ317">
        <v>312258.71147477999</v>
      </c>
      <c r="CA317">
        <v>308781.13348962099</v>
      </c>
      <c r="CB317">
        <v>305342.28476388199</v>
      </c>
      <c r="CC317">
        <v>301941.73397566599</v>
      </c>
      <c r="CD317" s="8" t="b">
        <f>IF(ISNUMBER(VLOOKUP(A317,profiles_2018!A:A,1,FALSE)),TRUE,FALSE)</f>
        <v>1</v>
      </c>
      <c r="CE317" t="str">
        <f>INDEX('C5 - Emissions methodology 2021'!$A$2:$I$5911,MATCH($A317,'C5 - Emissions methodology 2021'!$A$2:$A$5911,0),MATCH(CE$1,'C5 - Emissions methodology 2021'!$A$1:$I$1,0))</f>
        <v>Apparel</v>
      </c>
    </row>
    <row r="318" spans="1:83" x14ac:dyDescent="0.25">
      <c r="A318">
        <v>6634</v>
      </c>
      <c r="B318" t="s">
        <v>944</v>
      </c>
      <c r="C318" t="s">
        <v>48</v>
      </c>
      <c r="D318">
        <v>2021</v>
      </c>
      <c r="E318" t="s">
        <v>28</v>
      </c>
      <c r="F318" t="s">
        <v>23</v>
      </c>
      <c r="G318">
        <v>2020</v>
      </c>
      <c r="H318">
        <v>2071322</v>
      </c>
      <c r="I318">
        <v>100</v>
      </c>
      <c r="J318">
        <v>2030</v>
      </c>
      <c r="K318">
        <v>100</v>
      </c>
      <c r="L318">
        <v>0</v>
      </c>
      <c r="M318">
        <v>2020</v>
      </c>
      <c r="N318">
        <v>2071322</v>
      </c>
      <c r="O318">
        <v>0</v>
      </c>
      <c r="P318" t="s">
        <v>45</v>
      </c>
      <c r="Q318">
        <v>3.65045103463902</v>
      </c>
      <c r="R318">
        <v>1</v>
      </c>
      <c r="S318" t="s">
        <v>25</v>
      </c>
      <c r="T318">
        <v>-1.11368485725649E-2</v>
      </c>
      <c r="AY318">
        <v>2071322</v>
      </c>
      <c r="AZ318">
        <v>1864189.8</v>
      </c>
      <c r="BA318">
        <v>1657057.6</v>
      </c>
      <c r="BB318">
        <v>1449925.4</v>
      </c>
      <c r="BC318">
        <v>1242793.2</v>
      </c>
      <c r="BD318">
        <v>1035661</v>
      </c>
      <c r="BE318">
        <v>828528.8</v>
      </c>
      <c r="BF318">
        <v>621396.6</v>
      </c>
      <c r="BG318">
        <v>414264.39999999898</v>
      </c>
      <c r="BH318">
        <v>207132.19999999899</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s="8" t="b">
        <f>IF(ISNUMBER(VLOOKUP(A318,profiles_2018!A:A,1,FALSE)),TRUE,FALSE)</f>
        <v>0</v>
      </c>
      <c r="CE318" t="str">
        <f>INDEX('C5 - Emissions methodology 2021'!$A$2:$I$5911,MATCH($A318,'C5 - Emissions methodology 2021'!$A$2:$A$5911,0),MATCH(CE$1,'C5 - Emissions methodology 2021'!$A$1:$I$1,0))</f>
        <v>Materials</v>
      </c>
    </row>
    <row r="319" spans="1:83" x14ac:dyDescent="0.25">
      <c r="A319">
        <v>6582</v>
      </c>
      <c r="B319" t="s">
        <v>945</v>
      </c>
      <c r="C319" t="s">
        <v>65</v>
      </c>
      <c r="D319">
        <v>2020</v>
      </c>
      <c r="E319" t="s">
        <v>60</v>
      </c>
      <c r="F319" t="s">
        <v>54</v>
      </c>
      <c r="G319">
        <v>2019</v>
      </c>
      <c r="H319">
        <v>69057900</v>
      </c>
      <c r="I319">
        <v>100</v>
      </c>
      <c r="J319">
        <v>2050</v>
      </c>
      <c r="K319">
        <v>100</v>
      </c>
      <c r="L319">
        <v>0</v>
      </c>
      <c r="M319">
        <v>2020</v>
      </c>
      <c r="N319">
        <v>49855500</v>
      </c>
      <c r="O319">
        <v>25.476682416994201</v>
      </c>
      <c r="P319" t="s">
        <v>45</v>
      </c>
      <c r="Q319">
        <v>4.0104251800000004</v>
      </c>
      <c r="R319">
        <v>1</v>
      </c>
      <c r="S319" t="s">
        <v>25</v>
      </c>
      <c r="T319">
        <v>-1.11368485725649E-2</v>
      </c>
      <c r="AX319">
        <v>69057900</v>
      </c>
      <c r="AY319">
        <v>49855500</v>
      </c>
      <c r="AZ319">
        <v>48193650</v>
      </c>
      <c r="BA319">
        <v>46531800</v>
      </c>
      <c r="BB319">
        <v>44869950</v>
      </c>
      <c r="BC319">
        <v>43208100</v>
      </c>
      <c r="BD319">
        <v>41546250</v>
      </c>
      <c r="BE319">
        <v>39884400</v>
      </c>
      <c r="BF319">
        <v>38222550</v>
      </c>
      <c r="BG319">
        <v>36560700</v>
      </c>
      <c r="BH319">
        <v>34898850</v>
      </c>
      <c r="BI319">
        <v>33237000</v>
      </c>
      <c r="BJ319">
        <v>31575150</v>
      </c>
      <c r="BK319">
        <v>29913300</v>
      </c>
      <c r="BL319">
        <v>28251450</v>
      </c>
      <c r="BM319">
        <v>26589600</v>
      </c>
      <c r="BN319">
        <v>24927750</v>
      </c>
      <c r="BO319">
        <v>23265900</v>
      </c>
      <c r="BP319">
        <v>21604050</v>
      </c>
      <c r="BQ319">
        <v>19942200</v>
      </c>
      <c r="BR319">
        <v>18280350</v>
      </c>
      <c r="BS319">
        <v>16618500</v>
      </c>
      <c r="BT319">
        <v>14956650</v>
      </c>
      <c r="BU319">
        <v>13294800</v>
      </c>
      <c r="BV319">
        <v>11632950</v>
      </c>
      <c r="BW319">
        <v>9971100</v>
      </c>
      <c r="BX319">
        <v>8309250</v>
      </c>
      <c r="BY319">
        <v>6647400</v>
      </c>
      <c r="BZ319">
        <v>4985550</v>
      </c>
      <c r="CA319">
        <v>3323700</v>
      </c>
      <c r="CB319">
        <v>1661850</v>
      </c>
      <c r="CC319">
        <v>0</v>
      </c>
      <c r="CD319" s="8" t="b">
        <f>IF(ISNUMBER(VLOOKUP(A319,profiles_2018!A:A,1,FALSE)),TRUE,FALSE)</f>
        <v>0</v>
      </c>
      <c r="CE319" t="str">
        <f>INDEX('C5 - Emissions methodology 2021'!$A$2:$I$5911,MATCH($A319,'C5 - Emissions methodology 2021'!$A$2:$A$5911,0),MATCH(CE$1,'C5 - Emissions methodology 2021'!$A$1:$I$1,0))</f>
        <v>Power generation</v>
      </c>
    </row>
    <row r="320" spans="1:83" x14ac:dyDescent="0.25">
      <c r="A320">
        <v>40288</v>
      </c>
      <c r="B320" t="s">
        <v>946</v>
      </c>
      <c r="C320" t="s">
        <v>27</v>
      </c>
      <c r="D320">
        <v>2019</v>
      </c>
      <c r="E320" t="s">
        <v>88</v>
      </c>
      <c r="F320" t="s">
        <v>54</v>
      </c>
      <c r="G320">
        <v>2018</v>
      </c>
      <c r="H320">
        <v>40581.550000000003</v>
      </c>
      <c r="I320">
        <v>100</v>
      </c>
      <c r="J320">
        <v>2030</v>
      </c>
      <c r="K320">
        <v>30</v>
      </c>
      <c r="L320">
        <v>28407.084999999999</v>
      </c>
      <c r="M320">
        <v>2020</v>
      </c>
      <c r="N320">
        <v>28675</v>
      </c>
      <c r="O320">
        <v>140.42661912440099</v>
      </c>
      <c r="P320" t="s">
        <v>24</v>
      </c>
      <c r="Q320">
        <v>3.2902796971150199</v>
      </c>
      <c r="R320">
        <v>1</v>
      </c>
      <c r="S320" t="s">
        <v>25</v>
      </c>
      <c r="T320">
        <v>-1.11368485725649E-2</v>
      </c>
      <c r="AW320">
        <v>40581.550000000003</v>
      </c>
      <c r="AX320">
        <v>34628.275000000001</v>
      </c>
      <c r="AY320">
        <v>28675</v>
      </c>
      <c r="AZ320">
        <v>28648.208500000001</v>
      </c>
      <c r="BA320">
        <v>28621.417000000001</v>
      </c>
      <c r="BB320">
        <v>28594.625499999998</v>
      </c>
      <c r="BC320">
        <v>28567.833999999999</v>
      </c>
      <c r="BD320">
        <v>28541.0425</v>
      </c>
      <c r="BE320">
        <v>28514.251</v>
      </c>
      <c r="BF320">
        <v>28487.459500000001</v>
      </c>
      <c r="BG320">
        <v>28460.668000000001</v>
      </c>
      <c r="BH320">
        <v>28433.876499999998</v>
      </c>
      <c r="BI320">
        <v>28407.084999999999</v>
      </c>
      <c r="BJ320">
        <v>28090.719595966999</v>
      </c>
      <c r="BK320">
        <v>27777.877505532299</v>
      </c>
      <c r="BL320">
        <v>27468.519490085899</v>
      </c>
      <c r="BM320">
        <v>27162.606748012298</v>
      </c>
      <c r="BN320">
        <v>26860.100909823599</v>
      </c>
      <c r="BO320">
        <v>26560.964033347002</v>
      </c>
      <c r="BP320">
        <v>26265.1585989663</v>
      </c>
      <c r="BQ320">
        <v>25972.6475049152</v>
      </c>
      <c r="BR320">
        <v>25683.3940626244</v>
      </c>
      <c r="BS320">
        <v>25397.3619921194</v>
      </c>
      <c r="BT320">
        <v>25114.5154174706</v>
      </c>
      <c r="BU320">
        <v>24834.818862292799</v>
      </c>
      <c r="BV320">
        <v>24558.237245296401</v>
      </c>
      <c r="BW320">
        <v>24284.735875886399</v>
      </c>
      <c r="BX320">
        <v>24014.2804498119</v>
      </c>
      <c r="BY320">
        <v>23746.8370448633</v>
      </c>
      <c r="BZ320">
        <v>23482.372116617302</v>
      </c>
      <c r="CA320">
        <v>23220.852494229901</v>
      </c>
      <c r="CB320">
        <v>22962.245376275801</v>
      </c>
      <c r="CC320">
        <v>22706.518326634101</v>
      </c>
      <c r="CD320" s="8" t="b">
        <f>IF(ISNUMBER(VLOOKUP(A320,profiles_2018!A:A,1,FALSE)),TRUE,FALSE)</f>
        <v>0</v>
      </c>
      <c r="CE320" t="str">
        <f>INDEX('C5 - Emissions methodology 2021'!$A$2:$I$5911,MATCH($A320,'C5 - Emissions methodology 2021'!$A$2:$A$5911,0),MATCH(CE$1,'C5 - Emissions methodology 2021'!$A$1:$I$1,0))</f>
        <v>Apparel</v>
      </c>
    </row>
    <row r="321" spans="1:83" x14ac:dyDescent="0.25">
      <c r="A321">
        <v>6669</v>
      </c>
      <c r="B321" t="s">
        <v>236</v>
      </c>
      <c r="C321" t="s">
        <v>59</v>
      </c>
      <c r="D321">
        <v>2010</v>
      </c>
      <c r="E321" t="s">
        <v>690</v>
      </c>
      <c r="F321" t="s">
        <v>23</v>
      </c>
      <c r="G321">
        <v>2003</v>
      </c>
      <c r="H321">
        <v>126816</v>
      </c>
      <c r="I321">
        <v>100</v>
      </c>
      <c r="J321">
        <v>2021</v>
      </c>
      <c r="K321">
        <v>20</v>
      </c>
      <c r="L321">
        <v>101452.8</v>
      </c>
      <c r="M321">
        <v>2020</v>
      </c>
      <c r="N321">
        <v>224908</v>
      </c>
      <c r="O321">
        <v>-386.74930608125197</v>
      </c>
      <c r="P321" t="s">
        <v>691</v>
      </c>
      <c r="Q321">
        <v>2.84586634013659</v>
      </c>
      <c r="R321">
        <v>1</v>
      </c>
      <c r="S321" t="s">
        <v>25</v>
      </c>
      <c r="T321">
        <v>-1.11368485725649E-2</v>
      </c>
      <c r="AH321">
        <v>126816</v>
      </c>
      <c r="AI321">
        <v>132586.11764705801</v>
      </c>
      <c r="AJ321">
        <v>138356.23529411701</v>
      </c>
      <c r="AK321">
        <v>144126.35294117601</v>
      </c>
      <c r="AL321">
        <v>149896.47058823501</v>
      </c>
      <c r="AM321">
        <v>155666.58823529401</v>
      </c>
      <c r="AN321">
        <v>161436.70588235199</v>
      </c>
      <c r="AO321">
        <v>167206.82352941099</v>
      </c>
      <c r="AP321">
        <v>172976.94117646999</v>
      </c>
      <c r="AQ321">
        <v>178747.05882352899</v>
      </c>
      <c r="AR321">
        <v>184517.17647058799</v>
      </c>
      <c r="AS321">
        <v>190287.29411764699</v>
      </c>
      <c r="AT321">
        <v>196057.411764705</v>
      </c>
      <c r="AU321">
        <v>201827.529411764</v>
      </c>
      <c r="AV321">
        <v>207597.647058823</v>
      </c>
      <c r="AW321">
        <v>213367.764705882</v>
      </c>
      <c r="AX321">
        <v>219137.882352941</v>
      </c>
      <c r="AY321">
        <v>224908</v>
      </c>
      <c r="AZ321">
        <v>101452.8</v>
      </c>
      <c r="BA321">
        <v>100322.935529137</v>
      </c>
      <c r="BB321">
        <v>99205.654187794004</v>
      </c>
      <c r="BC321">
        <v>98100.815839562405</v>
      </c>
      <c r="BD321">
        <v>97008.281908712102</v>
      </c>
      <c r="BE321">
        <v>95927.915362810003</v>
      </c>
      <c r="BF321">
        <v>94859.580695532597</v>
      </c>
      <c r="BG321">
        <v>93803.143909669496</v>
      </c>
      <c r="BH321">
        <v>92758.472500317002</v>
      </c>
      <c r="BI321">
        <v>91725.435438258501</v>
      </c>
      <c r="BJ321">
        <v>90703.903153530002</v>
      </c>
      <c r="BK321">
        <v>89693.747519168595</v>
      </c>
      <c r="BL321">
        <v>88694.841835141706</v>
      </c>
      <c r="BM321">
        <v>87707.060812456199</v>
      </c>
      <c r="BN321">
        <v>86730.280557443097</v>
      </c>
      <c r="BO321">
        <v>85764.378556218799</v>
      </c>
      <c r="BP321">
        <v>84809.233659317993</v>
      </c>
      <c r="BQ321">
        <v>83864.726066498901</v>
      </c>
      <c r="BR321">
        <v>82930.737311716701</v>
      </c>
      <c r="BS321">
        <v>82007.150248264894</v>
      </c>
      <c r="BT321">
        <v>81093.849034082406</v>
      </c>
      <c r="BU321">
        <v>80190.719117223402</v>
      </c>
      <c r="BV321">
        <v>79297.647221489795</v>
      </c>
      <c r="BW321">
        <v>78414.521332223405</v>
      </c>
      <c r="BX321">
        <v>77541.230682256297</v>
      </c>
      <c r="BY321">
        <v>76677.665738017604</v>
      </c>
      <c r="BZ321">
        <v>75823.718185795602</v>
      </c>
      <c r="CA321">
        <v>74979.280918151504</v>
      </c>
      <c r="CB321">
        <v>74144.248020486295</v>
      </c>
      <c r="CC321">
        <v>73318.514757755402</v>
      </c>
      <c r="CD321" s="8" t="b">
        <f>IF(ISNUMBER(VLOOKUP(A321,profiles_2018!A:A,1,FALSE)),TRUE,FALSE)</f>
        <v>1</v>
      </c>
      <c r="CE321" t="str">
        <f>INDEX('C5 - Emissions methodology 2021'!$A$2:$I$5911,MATCH($A321,'C5 - Emissions methodology 2021'!$A$2:$A$5911,0),MATCH(CE$1,'C5 - Emissions methodology 2021'!$A$1:$I$1,0))</f>
        <v>Manufacturing</v>
      </c>
    </row>
    <row r="322" spans="1:83" x14ac:dyDescent="0.25">
      <c r="A322">
        <v>58251</v>
      </c>
      <c r="B322" t="s">
        <v>947</v>
      </c>
      <c r="C322" t="s">
        <v>65</v>
      </c>
      <c r="D322">
        <v>2020</v>
      </c>
      <c r="E322" t="s">
        <v>28</v>
      </c>
      <c r="F322" t="s">
        <v>23</v>
      </c>
      <c r="G322">
        <v>2018</v>
      </c>
      <c r="H322">
        <v>177.9</v>
      </c>
      <c r="I322">
        <v>95</v>
      </c>
      <c r="J322">
        <v>2025</v>
      </c>
      <c r="K322">
        <v>10</v>
      </c>
      <c r="L322">
        <v>160.11000000000001</v>
      </c>
      <c r="M322">
        <v>2020</v>
      </c>
      <c r="N322">
        <v>177.9</v>
      </c>
      <c r="O322">
        <v>60.606060606060602</v>
      </c>
      <c r="P322" t="s">
        <v>24</v>
      </c>
      <c r="Q322">
        <v>2.6978048978487799</v>
      </c>
      <c r="R322">
        <v>1</v>
      </c>
      <c r="S322" t="s">
        <v>25</v>
      </c>
      <c r="T322">
        <v>-1.11368485725649E-2</v>
      </c>
      <c r="AW322">
        <v>177.9</v>
      </c>
      <c r="AX322">
        <v>177.9</v>
      </c>
      <c r="AY322">
        <v>177.9</v>
      </c>
      <c r="AZ322">
        <v>174.34200000000001</v>
      </c>
      <c r="BA322">
        <v>170.78399999999999</v>
      </c>
      <c r="BB322">
        <v>167.226</v>
      </c>
      <c r="BC322">
        <v>163.66800000000001</v>
      </c>
      <c r="BD322">
        <v>160.11000000000001</v>
      </c>
      <c r="BE322">
        <v>158.326879175046</v>
      </c>
      <c r="BF322">
        <v>156.56361669670699</v>
      </c>
      <c r="BG322">
        <v>154.81999140558301</v>
      </c>
      <c r="BH322">
        <v>153.09578460529301</v>
      </c>
      <c r="BI322">
        <v>151.39078003504599</v>
      </c>
      <c r="BJ322">
        <v>149.70476384251299</v>
      </c>
      <c r="BK322">
        <v>148.037524557007</v>
      </c>
      <c r="BL322">
        <v>146.38885306295799</v>
      </c>
      <c r="BM322">
        <v>144.75854257368499</v>
      </c>
      <c r="BN322">
        <v>143.146388605456</v>
      </c>
      <c r="BO322">
        <v>141.552188951848</v>
      </c>
      <c r="BP322">
        <v>139.97574365837599</v>
      </c>
      <c r="BQ322">
        <v>138.41685499742101</v>
      </c>
      <c r="BR322">
        <v>136.875327443424</v>
      </c>
      <c r="BS322">
        <v>135.35096764836601</v>
      </c>
      <c r="BT322">
        <v>133.84358441751601</v>
      </c>
      <c r="BU322">
        <v>132.35298868544899</v>
      </c>
      <c r="BV322">
        <v>130.878993492333</v>
      </c>
      <c r="BW322">
        <v>129.42141396047899</v>
      </c>
      <c r="BX322">
        <v>127.980067271154</v>
      </c>
      <c r="BY322">
        <v>126.554772641648</v>
      </c>
      <c r="BZ322">
        <v>125.145351302603</v>
      </c>
      <c r="CA322">
        <v>123.751626475585</v>
      </c>
      <c r="CB322">
        <v>122.373423350918</v>
      </c>
      <c r="CC322">
        <v>121.01056906575199</v>
      </c>
      <c r="CD322" s="8" t="b">
        <f>IF(ISNUMBER(VLOOKUP(A322,profiles_2018!A:A,1,FALSE)),TRUE,FALSE)</f>
        <v>0</v>
      </c>
      <c r="CE322" t="str">
        <f>INDEX('C5 - Emissions methodology 2021'!$A$2:$I$5911,MATCH($A322,'C5 - Emissions methodology 2021'!$A$2:$A$5911,0),MATCH(CE$1,'C5 - Emissions methodology 2021'!$A$1:$I$1,0))</f>
        <v>Manufacturing</v>
      </c>
    </row>
    <row r="323" spans="1:83" x14ac:dyDescent="0.25">
      <c r="A323">
        <v>31823</v>
      </c>
      <c r="B323" t="s">
        <v>948</v>
      </c>
      <c r="C323" t="s">
        <v>107</v>
      </c>
      <c r="D323">
        <v>2018</v>
      </c>
      <c r="E323" t="s">
        <v>49</v>
      </c>
      <c r="F323" t="s">
        <v>50</v>
      </c>
      <c r="G323">
        <v>2018</v>
      </c>
      <c r="H323">
        <v>512632</v>
      </c>
      <c r="I323">
        <v>85</v>
      </c>
      <c r="J323">
        <v>2022</v>
      </c>
      <c r="K323">
        <v>15</v>
      </c>
      <c r="L323">
        <v>435737.2</v>
      </c>
      <c r="M323">
        <v>2020</v>
      </c>
      <c r="N323">
        <v>477245</v>
      </c>
      <c r="O323">
        <v>46.020016958233803</v>
      </c>
      <c r="P323" t="s">
        <v>24</v>
      </c>
      <c r="Q323">
        <v>2.3163927266146298</v>
      </c>
      <c r="R323">
        <v>1</v>
      </c>
      <c r="S323" t="s">
        <v>25</v>
      </c>
      <c r="T323">
        <v>-1.11368485725649E-2</v>
      </c>
      <c r="AW323">
        <v>512632</v>
      </c>
      <c r="AX323">
        <v>494938.5</v>
      </c>
      <c r="AY323">
        <v>477245</v>
      </c>
      <c r="AZ323">
        <v>456491.1</v>
      </c>
      <c r="BA323">
        <v>435737.2</v>
      </c>
      <c r="BB323">
        <v>430884.46078616602</v>
      </c>
      <c r="BC323">
        <v>426085.76579411898</v>
      </c>
      <c r="BD323">
        <v>421340.513141545</v>
      </c>
      <c r="BE323">
        <v>416648.107649201</v>
      </c>
      <c r="BF323">
        <v>412007.96076626598</v>
      </c>
      <c r="BG323">
        <v>407419.490496521</v>
      </c>
      <c r="BH323">
        <v>402882.12132534903</v>
      </c>
      <c r="BI323">
        <v>398395.28414755501</v>
      </c>
      <c r="BJ323">
        <v>393958.41619597998</v>
      </c>
      <c r="BK323">
        <v>389570.96097091801</v>
      </c>
      <c r="BL323">
        <v>385232.36817031598</v>
      </c>
      <c r="BM323">
        <v>380942.09362075297</v>
      </c>
      <c r="BN323">
        <v>376699.59920918202</v>
      </c>
      <c r="BO323">
        <v>372504.352815444</v>
      </c>
      <c r="BP323">
        <v>368355.82824551698</v>
      </c>
      <c r="BQ323">
        <v>364253.50516552501</v>
      </c>
      <c r="BR323">
        <v>360196.86903647002</v>
      </c>
      <c r="BS323">
        <v>356185.411049699</v>
      </c>
      <c r="BT323">
        <v>352218.628063082</v>
      </c>
      <c r="BU323">
        <v>348296.022537907</v>
      </c>
      <c r="BV323">
        <v>344417.102476475</v>
      </c>
      <c r="BW323">
        <v>340581.38136039302</v>
      </c>
      <c r="BX323">
        <v>336788.37808954797</v>
      </c>
      <c r="BY323">
        <v>333037.61692176497</v>
      </c>
      <c r="BZ323">
        <v>329328.62741313898</v>
      </c>
      <c r="CA323">
        <v>325660.94435902801</v>
      </c>
      <c r="CB323">
        <v>322034.107735703</v>
      </c>
      <c r="CC323">
        <v>318447.66264265002</v>
      </c>
      <c r="CD323" s="8" t="b">
        <f>IF(ISNUMBER(VLOOKUP(A323,profiles_2018!A:A,1,FALSE)),TRUE,FALSE)</f>
        <v>0</v>
      </c>
      <c r="CE323" t="str">
        <f>INDEX('C5 - Emissions methodology 2021'!$A$2:$I$5911,MATCH($A323,'C5 - Emissions methodology 2021'!$A$2:$A$5911,0),MATCH(CE$1,'C5 - Emissions methodology 2021'!$A$1:$I$1,0))</f>
        <v>Fossil Fuels</v>
      </c>
    </row>
    <row r="324" spans="1:83" x14ac:dyDescent="0.25">
      <c r="A324">
        <v>29979</v>
      </c>
      <c r="B324" t="s">
        <v>949</v>
      </c>
      <c r="C324" t="s">
        <v>27</v>
      </c>
      <c r="D324">
        <v>2019</v>
      </c>
      <c r="E324" t="s">
        <v>690</v>
      </c>
      <c r="F324" t="s">
        <v>23</v>
      </c>
      <c r="G324">
        <v>2018</v>
      </c>
      <c r="H324">
        <v>162522.12</v>
      </c>
      <c r="I324">
        <v>100</v>
      </c>
      <c r="J324">
        <v>2030</v>
      </c>
      <c r="K324">
        <v>30</v>
      </c>
      <c r="L324">
        <v>113765.484</v>
      </c>
      <c r="M324">
        <v>2020</v>
      </c>
      <c r="N324">
        <v>94971.4</v>
      </c>
      <c r="O324">
        <v>138.54672008134401</v>
      </c>
      <c r="P324" t="s">
        <v>24</v>
      </c>
      <c r="Q324">
        <v>2.9502601546510201</v>
      </c>
      <c r="R324">
        <v>1</v>
      </c>
      <c r="S324" t="s">
        <v>25</v>
      </c>
      <c r="T324">
        <v>-1.11368485725649E-2</v>
      </c>
      <c r="AW324">
        <v>162522.12</v>
      </c>
      <c r="AX324">
        <v>128746.76</v>
      </c>
      <c r="AY324">
        <v>94971.4</v>
      </c>
      <c r="AZ324">
        <v>96850.808399999994</v>
      </c>
      <c r="BA324">
        <v>98730.216799999995</v>
      </c>
      <c r="BB324">
        <v>100609.62519999999</v>
      </c>
      <c r="BC324">
        <v>102489.0336</v>
      </c>
      <c r="BD324">
        <v>104368.442</v>
      </c>
      <c r="BE324">
        <v>106247.8504</v>
      </c>
      <c r="BF324">
        <v>108127.2588</v>
      </c>
      <c r="BG324">
        <v>110006.6672</v>
      </c>
      <c r="BH324">
        <v>111886.0756</v>
      </c>
      <c r="BI324">
        <v>113765.484</v>
      </c>
      <c r="BJ324">
        <v>112498.495031907</v>
      </c>
      <c r="BK324">
        <v>111245.616328095</v>
      </c>
      <c r="BL324">
        <v>110006.690744687</v>
      </c>
      <c r="BM324">
        <v>108781.56288789499</v>
      </c>
      <c r="BN324">
        <v>107570.079094525</v>
      </c>
      <c r="BO324">
        <v>106372.087412711</v>
      </c>
      <c r="BP324">
        <v>105187.437582848</v>
      </c>
      <c r="BQ324">
        <v>104015.98101875201</v>
      </c>
      <c r="BR324">
        <v>102857.570789019</v>
      </c>
      <c r="BS324">
        <v>101712.0615986</v>
      </c>
      <c r="BT324">
        <v>100579.309770573</v>
      </c>
      <c r="BU324">
        <v>99459.173228125306</v>
      </c>
      <c r="BV324">
        <v>98351.511476731102</v>
      </c>
      <c r="BW324">
        <v>97256.185586531894</v>
      </c>
      <c r="BX324">
        <v>96173.058174909398</v>
      </c>
      <c r="BY324">
        <v>95101.993389255003</v>
      </c>
      <c r="BZ324">
        <v>94042.856889929797</v>
      </c>
      <c r="CA324">
        <v>92995.515833415193</v>
      </c>
      <c r="CB324">
        <v>91959.838855650902</v>
      </c>
      <c r="CC324">
        <v>90935.696055558103</v>
      </c>
      <c r="CD324" s="8" t="b">
        <f>IF(ISNUMBER(VLOOKUP(A324,profiles_2018!A:A,1,FALSE)),TRUE,FALSE)</f>
        <v>0</v>
      </c>
      <c r="CE324" t="str">
        <f>INDEX('C5 - Emissions methodology 2021'!$A$2:$I$5911,MATCH($A324,'C5 - Emissions methodology 2021'!$A$2:$A$5911,0),MATCH(CE$1,'C5 - Emissions methodology 2021'!$A$1:$I$1,0))</f>
        <v>Apparel</v>
      </c>
    </row>
    <row r="325" spans="1:83" x14ac:dyDescent="0.25">
      <c r="A325">
        <v>6853</v>
      </c>
      <c r="B325" t="s">
        <v>950</v>
      </c>
      <c r="C325" t="s">
        <v>41</v>
      </c>
      <c r="D325">
        <v>2019</v>
      </c>
      <c r="E325" t="s">
        <v>32</v>
      </c>
      <c r="F325" t="s">
        <v>33</v>
      </c>
      <c r="G325">
        <v>2019</v>
      </c>
      <c r="H325">
        <v>15784</v>
      </c>
      <c r="I325">
        <v>100</v>
      </c>
      <c r="J325">
        <v>2025</v>
      </c>
      <c r="K325">
        <v>30</v>
      </c>
      <c r="L325">
        <v>11048.8</v>
      </c>
      <c r="M325">
        <v>2020</v>
      </c>
      <c r="N325">
        <v>15180</v>
      </c>
      <c r="O325">
        <v>12.7555330292279</v>
      </c>
      <c r="P325" t="s">
        <v>24</v>
      </c>
      <c r="Q325">
        <v>2.61780645644878</v>
      </c>
      <c r="R325">
        <v>1</v>
      </c>
      <c r="S325" t="s">
        <v>25</v>
      </c>
      <c r="T325">
        <v>-1.11368485725649E-2</v>
      </c>
      <c r="AX325">
        <v>15784</v>
      </c>
      <c r="AY325">
        <v>15180</v>
      </c>
      <c r="AZ325">
        <v>14353.76</v>
      </c>
      <c r="BA325">
        <v>13527.52</v>
      </c>
      <c r="BB325">
        <v>12701.28</v>
      </c>
      <c r="BC325">
        <v>11875.04</v>
      </c>
      <c r="BD325">
        <v>11048.8</v>
      </c>
      <c r="BE325">
        <v>10925.7511874914</v>
      </c>
      <c r="BF325">
        <v>10804.072750974799</v>
      </c>
      <c r="BG325">
        <v>10683.7494287802</v>
      </c>
      <c r="BH325">
        <v>10564.7661292046</v>
      </c>
      <c r="BI325">
        <v>10447.1079286191</v>
      </c>
      <c r="BJ325">
        <v>10330.760069596899</v>
      </c>
      <c r="BK325">
        <v>10215.7079590623</v>
      </c>
      <c r="BL325">
        <v>10101.937166460601</v>
      </c>
      <c r="BM325">
        <v>9989.4334219482407</v>
      </c>
      <c r="BN325">
        <v>9878.1826146022795</v>
      </c>
      <c r="BO325">
        <v>9768.1707906513093</v>
      </c>
      <c r="BP325">
        <v>9659.3841517248802</v>
      </c>
      <c r="BQ325">
        <v>9551.8090531228809</v>
      </c>
      <c r="BR325">
        <v>9445.4320021042004</v>
      </c>
      <c r="BS325">
        <v>9340.2396561943096</v>
      </c>
      <c r="BT325">
        <v>9236.2188215118094</v>
      </c>
      <c r="BU325">
        <v>9133.3564511135592</v>
      </c>
      <c r="BV325">
        <v>9031.6396433582395</v>
      </c>
      <c r="BW325">
        <v>8931.0556402881903</v>
      </c>
      <c r="BX325">
        <v>8831.5918260291492</v>
      </c>
      <c r="BY325">
        <v>8733.2357252079601</v>
      </c>
      <c r="BZ325">
        <v>8635.9750013878092</v>
      </c>
      <c r="CA325">
        <v>8539.7974555208893</v>
      </c>
      <c r="CB325">
        <v>8444.69102441838</v>
      </c>
      <c r="CC325">
        <v>8350.6437792373399</v>
      </c>
      <c r="CD325" s="8" t="b">
        <f>IF(ISNUMBER(VLOOKUP(A325,profiles_2018!A:A,1,FALSE)),TRUE,FALSE)</f>
        <v>0</v>
      </c>
      <c r="CE325" t="str">
        <f>INDEX('C5 - Emissions methodology 2021'!$A$2:$I$5911,MATCH($A325,'C5 - Emissions methodology 2021'!$A$2:$A$5911,0),MATCH(CE$1,'C5 - Emissions methodology 2021'!$A$1:$I$1,0))</f>
        <v>Services</v>
      </c>
    </row>
    <row r="326" spans="1:83" x14ac:dyDescent="0.25">
      <c r="A326">
        <v>6863</v>
      </c>
      <c r="B326" t="s">
        <v>239</v>
      </c>
      <c r="C326" t="s">
        <v>59</v>
      </c>
      <c r="D326">
        <v>2018</v>
      </c>
      <c r="E326" t="s">
        <v>28</v>
      </c>
      <c r="F326" t="s">
        <v>23</v>
      </c>
      <c r="G326">
        <v>2016</v>
      </c>
      <c r="H326">
        <v>510951</v>
      </c>
      <c r="I326">
        <v>100</v>
      </c>
      <c r="J326">
        <v>2030</v>
      </c>
      <c r="K326">
        <v>40</v>
      </c>
      <c r="L326">
        <v>306570.59999999998</v>
      </c>
      <c r="M326">
        <v>2020</v>
      </c>
      <c r="N326">
        <v>418926</v>
      </c>
      <c r="O326">
        <v>48.269794950983602</v>
      </c>
      <c r="P326" t="s">
        <v>24</v>
      </c>
      <c r="Q326">
        <v>3.0502949975390199</v>
      </c>
      <c r="R326">
        <v>1</v>
      </c>
      <c r="S326" t="s">
        <v>25</v>
      </c>
      <c r="T326">
        <v>-1.11368485725649E-2</v>
      </c>
      <c r="AU326">
        <v>510951</v>
      </c>
      <c r="AV326">
        <v>487944.75</v>
      </c>
      <c r="AW326">
        <v>464938.5</v>
      </c>
      <c r="AX326">
        <v>441932.25</v>
      </c>
      <c r="AY326">
        <v>418926</v>
      </c>
      <c r="AZ326">
        <v>407690.46</v>
      </c>
      <c r="BA326">
        <v>396454.92</v>
      </c>
      <c r="BB326">
        <v>385219.38</v>
      </c>
      <c r="BC326">
        <v>373983.84</v>
      </c>
      <c r="BD326">
        <v>362748.3</v>
      </c>
      <c r="BE326">
        <v>351512.76</v>
      </c>
      <c r="BF326">
        <v>340277.22</v>
      </c>
      <c r="BG326">
        <v>329041.68</v>
      </c>
      <c r="BH326">
        <v>317806.14</v>
      </c>
      <c r="BI326">
        <v>306570.59999999998</v>
      </c>
      <c r="BJ326">
        <v>303156.36965099903</v>
      </c>
      <c r="BK326">
        <v>299780.16306838702</v>
      </c>
      <c r="BL326">
        <v>296441.55678723601</v>
      </c>
      <c r="BM326">
        <v>293140.13205868099</v>
      </c>
      <c r="BN326">
        <v>289875.47479740198</v>
      </c>
      <c r="BO326">
        <v>286647.17552968301</v>
      </c>
      <c r="BP326">
        <v>283454.82934205502</v>
      </c>
      <c r="BQ326">
        <v>280298.03583051101</v>
      </c>
      <c r="BR326">
        <v>277176.399050279</v>
      </c>
      <c r="BS326">
        <v>274089.527466167</v>
      </c>
      <c r="BT326">
        <v>271037.03390345001</v>
      </c>
      <c r="BU326">
        <v>268018.53549931099</v>
      </c>
      <c r="BV326">
        <v>265033.653654814</v>
      </c>
      <c r="BW326">
        <v>262082.013987427</v>
      </c>
      <c r="BX326">
        <v>259163.24628405599</v>
      </c>
      <c r="BY326">
        <v>256276.984454616</v>
      </c>
      <c r="BZ326">
        <v>253422.86648611099</v>
      </c>
      <c r="CA326">
        <v>250600.53439722999</v>
      </c>
      <c r="CB326">
        <v>247809.63419344401</v>
      </c>
      <c r="CC326">
        <v>245049.815822609</v>
      </c>
      <c r="CD326" s="8" t="b">
        <f>IF(ISNUMBER(VLOOKUP(A326,profiles_2018!A:A,1,FALSE)),TRUE,FALSE)</f>
        <v>1</v>
      </c>
      <c r="CE326" t="str">
        <f>INDEX('C5 - Emissions methodology 2021'!$A$2:$I$5911,MATCH($A326,'C5 - Emissions methodology 2021'!$A$2:$A$5911,0),MATCH(CE$1,'C5 - Emissions methodology 2021'!$A$1:$I$1,0))</f>
        <v>Food, beverage &amp; agriculture</v>
      </c>
    </row>
    <row r="327" spans="1:83" x14ac:dyDescent="0.25">
      <c r="A327">
        <v>70646</v>
      </c>
      <c r="B327" t="s">
        <v>951</v>
      </c>
      <c r="C327" t="s">
        <v>59</v>
      </c>
      <c r="D327">
        <v>2018</v>
      </c>
      <c r="E327" t="s">
        <v>690</v>
      </c>
      <c r="F327" t="s">
        <v>23</v>
      </c>
      <c r="G327">
        <v>2018</v>
      </c>
      <c r="H327">
        <v>342</v>
      </c>
      <c r="I327">
        <v>100</v>
      </c>
      <c r="J327">
        <v>2025</v>
      </c>
      <c r="K327">
        <v>5</v>
      </c>
      <c r="L327">
        <v>324.89999999999998</v>
      </c>
      <c r="M327">
        <v>2020</v>
      </c>
      <c r="N327">
        <v>330</v>
      </c>
      <c r="O327">
        <v>70.175438596491205</v>
      </c>
      <c r="P327" t="s">
        <v>24</v>
      </c>
      <c r="Q327">
        <v>2.6978049122487802</v>
      </c>
      <c r="R327">
        <v>1</v>
      </c>
      <c r="S327" t="s">
        <v>25</v>
      </c>
      <c r="T327">
        <v>-1.11368485725649E-2</v>
      </c>
      <c r="AW327">
        <v>342</v>
      </c>
      <c r="AX327">
        <v>336</v>
      </c>
      <c r="AY327">
        <v>330</v>
      </c>
      <c r="AZ327">
        <v>328.98</v>
      </c>
      <c r="BA327">
        <v>327.96</v>
      </c>
      <c r="BB327">
        <v>326.94</v>
      </c>
      <c r="BC327">
        <v>325.92</v>
      </c>
      <c r="BD327">
        <v>324.89999999999998</v>
      </c>
      <c r="BE327">
        <v>321.281637898773</v>
      </c>
      <c r="BF327">
        <v>317.70357294834901</v>
      </c>
      <c r="BG327">
        <v>314.16535636546001</v>
      </c>
      <c r="BH327">
        <v>310.66654436487198</v>
      </c>
      <c r="BI327">
        <v>307.20669810371902</v>
      </c>
      <c r="BJ327">
        <v>303.78538362645997</v>
      </c>
      <c r="BK327">
        <v>300.40217181045301</v>
      </c>
      <c r="BL327">
        <v>297.05663831213099</v>
      </c>
      <c r="BM327">
        <v>293.74836351377297</v>
      </c>
      <c r="BN327">
        <v>290.47693247088199</v>
      </c>
      <c r="BO327">
        <v>287.24193486013002</v>
      </c>
      <c r="BP327">
        <v>284.04296492790297</v>
      </c>
      <c r="BQ327">
        <v>280.87962143939802</v>
      </c>
      <c r="BR327">
        <v>277.75150762830799</v>
      </c>
      <c r="BS327">
        <v>274.65823114705</v>
      </c>
      <c r="BT327">
        <v>271.59940401755699</v>
      </c>
      <c r="BU327">
        <v>268.57464258261399</v>
      </c>
      <c r="BV327">
        <v>265.58356745774103</v>
      </c>
      <c r="BW327">
        <v>262.62580348360302</v>
      </c>
      <c r="BX327">
        <v>259.70097967895799</v>
      </c>
      <c r="BY327">
        <v>256.80872919412599</v>
      </c>
      <c r="BZ327">
        <v>253.94868926497799</v>
      </c>
      <c r="CA327">
        <v>251.12050116743299</v>
      </c>
      <c r="CB327">
        <v>248.32381017246499</v>
      </c>
      <c r="CC327">
        <v>245.558265501612</v>
      </c>
      <c r="CD327" s="8" t="b">
        <f>IF(ISNUMBER(VLOOKUP(A327,profiles_2018!A:A,1,FALSE)),TRUE,FALSE)</f>
        <v>0</v>
      </c>
      <c r="CE327" t="str">
        <f>INDEX('C5 - Emissions methodology 2021'!$A$2:$I$5911,MATCH($A327,'C5 - Emissions methodology 2021'!$A$2:$A$5911,0),MATCH(CE$1,'C5 - Emissions methodology 2021'!$A$1:$I$1,0))</f>
        <v>Manufacturing</v>
      </c>
    </row>
    <row r="328" spans="1:83" x14ac:dyDescent="0.25">
      <c r="A328">
        <v>6907</v>
      </c>
      <c r="B328" t="s">
        <v>241</v>
      </c>
      <c r="C328" t="s">
        <v>59</v>
      </c>
      <c r="D328">
        <v>2018</v>
      </c>
      <c r="E328" t="s">
        <v>690</v>
      </c>
      <c r="F328" t="s">
        <v>23</v>
      </c>
      <c r="G328">
        <v>2018</v>
      </c>
      <c r="H328">
        <v>901360</v>
      </c>
      <c r="I328">
        <v>100</v>
      </c>
      <c r="J328">
        <v>2031</v>
      </c>
      <c r="K328">
        <v>26</v>
      </c>
      <c r="L328">
        <v>667006.4</v>
      </c>
      <c r="M328">
        <v>2020</v>
      </c>
      <c r="N328">
        <v>647608</v>
      </c>
      <c r="O328">
        <v>108.27740644905801</v>
      </c>
      <c r="P328" t="s">
        <v>24</v>
      </c>
      <c r="Q328">
        <v>2.9108218433170698</v>
      </c>
      <c r="R328">
        <v>1</v>
      </c>
      <c r="S328" t="s">
        <v>25</v>
      </c>
      <c r="T328">
        <v>-1.11368485725649E-2</v>
      </c>
      <c r="AW328">
        <v>901360</v>
      </c>
      <c r="AX328">
        <v>774484</v>
      </c>
      <c r="AY328">
        <v>647608</v>
      </c>
      <c r="AZ328">
        <v>649371.49090909096</v>
      </c>
      <c r="BA328">
        <v>651134.981818181</v>
      </c>
      <c r="BB328">
        <v>652898.47272727196</v>
      </c>
      <c r="BC328">
        <v>654661.96363636304</v>
      </c>
      <c r="BD328">
        <v>656425.45454545401</v>
      </c>
      <c r="BE328">
        <v>658188.94545454497</v>
      </c>
      <c r="BF328">
        <v>659952.43636363605</v>
      </c>
      <c r="BG328">
        <v>661715.92727272701</v>
      </c>
      <c r="BH328">
        <v>663479.41818181798</v>
      </c>
      <c r="BI328">
        <v>665242.90909090894</v>
      </c>
      <c r="BJ328">
        <v>667006.4</v>
      </c>
      <c r="BK328">
        <v>659578.05072626797</v>
      </c>
      <c r="BL328">
        <v>652232.42985354201</v>
      </c>
      <c r="BM328">
        <v>644968.61604814697</v>
      </c>
      <c r="BN328">
        <v>637785.69823716197</v>
      </c>
      <c r="BO328">
        <v>630682.77549414698</v>
      </c>
      <c r="BP328">
        <v>623658.95692614396</v>
      </c>
      <c r="BQ328">
        <v>616713.361561934</v>
      </c>
      <c r="BR328">
        <v>609845.11824154097</v>
      </c>
      <c r="BS328">
        <v>603053.36550696695</v>
      </c>
      <c r="BT328">
        <v>596337.25149414001</v>
      </c>
      <c r="BU328">
        <v>589695.93382607005</v>
      </c>
      <c r="BV328">
        <v>583128.57950719201</v>
      </c>
      <c r="BW328">
        <v>576634.36481888499</v>
      </c>
      <c r="BX328">
        <v>570212.47521615995</v>
      </c>
      <c r="BY328">
        <v>563862.10522549099</v>
      </c>
      <c r="BZ328">
        <v>557582.458343787</v>
      </c>
      <c r="CA328">
        <v>551372.74693849299</v>
      </c>
      <c r="CB328">
        <v>545232.19214880001</v>
      </c>
      <c r="CC328">
        <v>539160.02378795098</v>
      </c>
      <c r="CD328" s="8" t="b">
        <f>IF(ISNUMBER(VLOOKUP(A328,profiles_2018!A:A,1,FALSE)),TRUE,FALSE)</f>
        <v>1</v>
      </c>
      <c r="CE328" t="str">
        <f>INDEX('C5 - Emissions methodology 2021'!$A$2:$I$5911,MATCH($A328,'C5 - Emissions methodology 2021'!$A$2:$A$5911,0),MATCH(CE$1,'C5 - Emissions methodology 2021'!$A$1:$I$1,0))</f>
        <v>Manufacturing</v>
      </c>
    </row>
    <row r="329" spans="1:83" x14ac:dyDescent="0.25">
      <c r="A329">
        <v>34340</v>
      </c>
      <c r="B329" t="s">
        <v>952</v>
      </c>
      <c r="C329" t="s">
        <v>252</v>
      </c>
      <c r="D329">
        <v>2021</v>
      </c>
      <c r="E329" t="s">
        <v>28</v>
      </c>
      <c r="F329" t="s">
        <v>23</v>
      </c>
      <c r="G329">
        <v>2020</v>
      </c>
      <c r="H329">
        <v>53299.51</v>
      </c>
      <c r="I329">
        <v>100</v>
      </c>
      <c r="J329">
        <v>2030</v>
      </c>
      <c r="K329">
        <v>42</v>
      </c>
      <c r="L329">
        <v>30913.715800000002</v>
      </c>
      <c r="M329">
        <v>2020</v>
      </c>
      <c r="N329">
        <v>53299.51</v>
      </c>
      <c r="O329">
        <v>0</v>
      </c>
      <c r="P329" t="s">
        <v>45</v>
      </c>
      <c r="Q329">
        <v>3.0702492323900201</v>
      </c>
      <c r="R329">
        <v>1</v>
      </c>
      <c r="S329" t="s">
        <v>25</v>
      </c>
      <c r="T329">
        <v>-1.11368485725649E-2</v>
      </c>
      <c r="AY329">
        <v>53299.51</v>
      </c>
      <c r="AZ329">
        <v>51060.93058</v>
      </c>
      <c r="BA329">
        <v>48822.351159999998</v>
      </c>
      <c r="BB329">
        <v>46583.771739999996</v>
      </c>
      <c r="BC329">
        <v>44345.192320000002</v>
      </c>
      <c r="BD329">
        <v>42106.6129</v>
      </c>
      <c r="BE329">
        <v>39868.033479999998</v>
      </c>
      <c r="BF329">
        <v>37629.454059999996</v>
      </c>
      <c r="BG329">
        <v>35390.874640000002</v>
      </c>
      <c r="BH329">
        <v>33152.29522</v>
      </c>
      <c r="BI329">
        <v>30913.715800000002</v>
      </c>
      <c r="BJ329">
        <v>30569.434428320099</v>
      </c>
      <c r="BK329">
        <v>30228.9872661429</v>
      </c>
      <c r="BL329">
        <v>29892.3316124579</v>
      </c>
      <c r="BM329">
        <v>29559.425241809</v>
      </c>
      <c r="BN329">
        <v>29230.226398998999</v>
      </c>
      <c r="BO329">
        <v>28904.6937938515</v>
      </c>
      <c r="BP329">
        <v>28582.786596032998</v>
      </c>
      <c r="BQ329">
        <v>28264.4644299311</v>
      </c>
      <c r="BR329">
        <v>27949.687369590301</v>
      </c>
      <c r="BS329">
        <v>27638.4159337046</v>
      </c>
      <c r="BT329">
        <v>27330.6110806654</v>
      </c>
      <c r="BU329">
        <v>27026.2342036644</v>
      </c>
      <c r="BV329">
        <v>26725.2471258515</v>
      </c>
      <c r="BW329">
        <v>26427.612095546501</v>
      </c>
      <c r="BX329">
        <v>26133.2917815039</v>
      </c>
      <c r="BY329">
        <v>25842.2492682306</v>
      </c>
      <c r="BZ329">
        <v>25554.448051355899</v>
      </c>
      <c r="CA329">
        <v>25269.852033052401</v>
      </c>
      <c r="CB329">
        <v>24988.4255175092</v>
      </c>
      <c r="CC329">
        <v>24710.133206453898</v>
      </c>
      <c r="CD329" s="8" t="b">
        <f>IF(ISNUMBER(VLOOKUP(A329,profiles_2018!A:A,1,FALSE)),TRUE,FALSE)</f>
        <v>0</v>
      </c>
      <c r="CE329" t="str">
        <f>INDEX('C5 - Emissions methodology 2021'!$A$2:$I$5911,MATCH($A329,'C5 - Emissions methodology 2021'!$A$2:$A$5911,0),MATCH(CE$1,'C5 - Emissions methodology 2021'!$A$1:$I$1,0))</f>
        <v>Materials</v>
      </c>
    </row>
    <row r="330" spans="1:83" x14ac:dyDescent="0.25">
      <c r="A330">
        <v>7042</v>
      </c>
      <c r="B330" t="s">
        <v>242</v>
      </c>
      <c r="C330" t="s">
        <v>136</v>
      </c>
      <c r="D330">
        <v>2020</v>
      </c>
      <c r="E330" t="s">
        <v>690</v>
      </c>
      <c r="F330" t="s">
        <v>23</v>
      </c>
      <c r="G330">
        <v>2017</v>
      </c>
      <c r="H330">
        <v>4105189</v>
      </c>
      <c r="I330">
        <v>100</v>
      </c>
      <c r="J330">
        <v>2030</v>
      </c>
      <c r="K330">
        <v>40</v>
      </c>
      <c r="L330">
        <v>2463113.4</v>
      </c>
      <c r="M330">
        <v>2020</v>
      </c>
      <c r="N330">
        <v>3490885</v>
      </c>
      <c r="O330">
        <v>37.410214243485498</v>
      </c>
      <c r="P330" t="s">
        <v>45</v>
      </c>
      <c r="Q330">
        <v>3.0506544213390199</v>
      </c>
      <c r="R330">
        <v>1</v>
      </c>
      <c r="S330" t="s">
        <v>25</v>
      </c>
      <c r="T330">
        <v>-1.11368485725649E-2</v>
      </c>
      <c r="AV330">
        <v>4105189</v>
      </c>
      <c r="AW330">
        <v>3900421</v>
      </c>
      <c r="AX330">
        <v>3695653</v>
      </c>
      <c r="AY330">
        <v>3490885</v>
      </c>
      <c r="AZ330">
        <v>3388107.84</v>
      </c>
      <c r="BA330">
        <v>3285330.68</v>
      </c>
      <c r="BB330">
        <v>3182553.52</v>
      </c>
      <c r="BC330">
        <v>3079776.36</v>
      </c>
      <c r="BD330">
        <v>2976999.2</v>
      </c>
      <c r="BE330">
        <v>2874222.04</v>
      </c>
      <c r="BF330">
        <v>2771444.88</v>
      </c>
      <c r="BG330">
        <v>2668667.7200000002</v>
      </c>
      <c r="BH330">
        <v>2565890.56</v>
      </c>
      <c r="BI330">
        <v>2463113.4</v>
      </c>
      <c r="BJ330">
        <v>2435682.0790471402</v>
      </c>
      <c r="BK330">
        <v>2408556.25656188</v>
      </c>
      <c r="BL330">
        <v>2381732.5302540502</v>
      </c>
      <c r="BM330">
        <v>2355207.5357242599</v>
      </c>
      <c r="BN330">
        <v>2328977.94604193</v>
      </c>
      <c r="BO330">
        <v>2303040.4713280201</v>
      </c>
      <c r="BP330">
        <v>2277391.85834235</v>
      </c>
      <c r="BQ330">
        <v>2252028.8900755998</v>
      </c>
      <c r="BR330">
        <v>2226948.3853457901</v>
      </c>
      <c r="BS330">
        <v>2202147.19839927</v>
      </c>
      <c r="BT330">
        <v>2177622.2185161998</v>
      </c>
      <c r="BU330">
        <v>2153370.3696203302</v>
      </c>
      <c r="BV330">
        <v>2129388.60989322</v>
      </c>
      <c r="BW330">
        <v>2105673.9313926999</v>
      </c>
      <c r="BX330">
        <v>2082223.3596755799</v>
      </c>
      <c r="BY330">
        <v>2059033.95342462</v>
      </c>
      <c r="BZ330">
        <v>2036102.8040795601</v>
      </c>
      <c r="CA330">
        <v>2013427.03547235</v>
      </c>
      <c r="CB330">
        <v>1991003.8034663801</v>
      </c>
      <c r="CC330">
        <v>1968830.29559978</v>
      </c>
      <c r="CD330" s="8" t="b">
        <f>IF(ISNUMBER(VLOOKUP(A330,profiles_2018!A:A,1,FALSE)),TRUE,FALSE)</f>
        <v>1</v>
      </c>
      <c r="CE330" t="str">
        <f>INDEX('C5 - Emissions methodology 2021'!$A$2:$I$5911,MATCH($A330,'C5 - Emissions methodology 2021'!$A$2:$A$5911,0),MATCH(CE$1,'C5 - Emissions methodology 2021'!$A$1:$I$1,0))</f>
        <v>Fossil Fuels</v>
      </c>
    </row>
    <row r="331" spans="1:83" x14ac:dyDescent="0.25">
      <c r="A331">
        <v>846797</v>
      </c>
      <c r="B331" t="s">
        <v>953</v>
      </c>
      <c r="C331" t="s">
        <v>52</v>
      </c>
      <c r="D331">
        <v>2019</v>
      </c>
      <c r="E331" t="s">
        <v>105</v>
      </c>
      <c r="F331" t="s">
        <v>54</v>
      </c>
      <c r="G331">
        <v>2017</v>
      </c>
      <c r="H331">
        <v>4110</v>
      </c>
      <c r="I331">
        <v>100</v>
      </c>
      <c r="J331">
        <v>2030</v>
      </c>
      <c r="K331">
        <v>30</v>
      </c>
      <c r="L331">
        <v>2877</v>
      </c>
      <c r="M331">
        <v>2020</v>
      </c>
      <c r="N331">
        <v>4598</v>
      </c>
      <c r="O331">
        <v>-44.973544973545003</v>
      </c>
      <c r="P331" t="s">
        <v>24</v>
      </c>
      <c r="Q331">
        <v>3.29025650243902</v>
      </c>
      <c r="R331">
        <v>1</v>
      </c>
      <c r="S331" t="s">
        <v>25</v>
      </c>
      <c r="T331">
        <v>-1.11368485725649E-2</v>
      </c>
      <c r="AV331">
        <v>4110</v>
      </c>
      <c r="AW331">
        <v>4272.6666666666597</v>
      </c>
      <c r="AX331">
        <v>4435.3333333333303</v>
      </c>
      <c r="AY331">
        <v>4598</v>
      </c>
      <c r="AZ331">
        <v>4425.8999999999996</v>
      </c>
      <c r="BA331">
        <v>4253.8</v>
      </c>
      <c r="BB331">
        <v>4081.7</v>
      </c>
      <c r="BC331">
        <v>3909.6</v>
      </c>
      <c r="BD331">
        <v>3737.5</v>
      </c>
      <c r="BE331">
        <v>3565.4</v>
      </c>
      <c r="BF331">
        <v>3393.3</v>
      </c>
      <c r="BG331">
        <v>3221.2</v>
      </c>
      <c r="BH331">
        <v>3049.1</v>
      </c>
      <c r="BI331">
        <v>2877</v>
      </c>
      <c r="BJ331">
        <v>2844.95928665673</v>
      </c>
      <c r="BK331">
        <v>2813.2754058861201</v>
      </c>
      <c r="BL331">
        <v>2781.9443836978398</v>
      </c>
      <c r="BM331">
        <v>2750.9622903592999</v>
      </c>
      <c r="BN331">
        <v>2720.3252399027301</v>
      </c>
      <c r="BO331">
        <v>2690.0293896378098</v>
      </c>
      <c r="BP331">
        <v>2660.0709396696702</v>
      </c>
      <c r="BQ331">
        <v>2630.4461324222798</v>
      </c>
      <c r="BR331">
        <v>2601.1512521672098</v>
      </c>
      <c r="BS331">
        <v>2572.1826245574798</v>
      </c>
      <c r="BT331">
        <v>2543.5366161667998</v>
      </c>
      <c r="BU331">
        <v>2515.2096340337798</v>
      </c>
      <c r="BV331">
        <v>2487.1981252112901</v>
      </c>
      <c r="BW331">
        <v>2459.4985763208401</v>
      </c>
      <c r="BX331">
        <v>2432.1075131119201</v>
      </c>
      <c r="BY331">
        <v>2405.0215000262001</v>
      </c>
      <c r="BZ331">
        <v>2378.2371397666402</v>
      </c>
      <c r="CA331">
        <v>2351.7510728714101</v>
      </c>
      <c r="CB331">
        <v>2325.5599772924702</v>
      </c>
      <c r="CC331">
        <v>2299.66056797895</v>
      </c>
      <c r="CD331" s="8" t="b">
        <f>IF(ISNUMBER(VLOOKUP(A331,profiles_2018!A:A,1,FALSE)),TRUE,FALSE)</f>
        <v>0</v>
      </c>
      <c r="CE331" t="str">
        <f>INDEX('C5 - Emissions methodology 2021'!$A$2:$I$5911,MATCH($A331,'C5 - Emissions methodology 2021'!$A$2:$A$5911,0),MATCH(CE$1,'C5 - Emissions methodology 2021'!$A$1:$I$1,0))</f>
        <v>Apparel</v>
      </c>
    </row>
    <row r="332" spans="1:83" x14ac:dyDescent="0.25">
      <c r="A332">
        <v>840057</v>
      </c>
      <c r="B332" t="s">
        <v>954</v>
      </c>
      <c r="C332" t="s">
        <v>252</v>
      </c>
      <c r="D332">
        <v>2019</v>
      </c>
      <c r="E332" t="s">
        <v>28</v>
      </c>
      <c r="F332" t="s">
        <v>23</v>
      </c>
      <c r="G332">
        <v>2018</v>
      </c>
      <c r="H332">
        <v>469</v>
      </c>
      <c r="I332">
        <v>100</v>
      </c>
      <c r="J332">
        <v>2025</v>
      </c>
      <c r="K332">
        <v>15</v>
      </c>
      <c r="L332">
        <v>398.65</v>
      </c>
      <c r="M332">
        <v>2020</v>
      </c>
      <c r="N332">
        <v>328</v>
      </c>
      <c r="O332">
        <v>200.426439232409</v>
      </c>
      <c r="P332" t="s">
        <v>24</v>
      </c>
      <c r="Q332">
        <v>2.79780492494878</v>
      </c>
      <c r="R332">
        <v>1</v>
      </c>
      <c r="S332" t="s">
        <v>25</v>
      </c>
      <c r="T332">
        <v>-1.11368485725649E-2</v>
      </c>
      <c r="AW332">
        <v>469</v>
      </c>
      <c r="AX332">
        <v>398.5</v>
      </c>
      <c r="AY332">
        <v>328</v>
      </c>
      <c r="AZ332">
        <v>342.13</v>
      </c>
      <c r="BA332">
        <v>356.26</v>
      </c>
      <c r="BB332">
        <v>370.39</v>
      </c>
      <c r="BC332">
        <v>384.52</v>
      </c>
      <c r="BD332">
        <v>398.65</v>
      </c>
      <c r="BE332">
        <v>394.21029531654699</v>
      </c>
      <c r="BF332">
        <v>389.82003495186001</v>
      </c>
      <c r="BG332">
        <v>385.47866825204898</v>
      </c>
      <c r="BH332">
        <v>381.18565069577198</v>
      </c>
      <c r="BI332">
        <v>376.94044382593898</v>
      </c>
      <c r="BJ332">
        <v>372.74251518217397</v>
      </c>
      <c r="BK332">
        <v>368.591338234033</v>
      </c>
      <c r="BL332">
        <v>364.48639231496202</v>
      </c>
      <c r="BM332">
        <v>360.427162556989</v>
      </c>
      <c r="BN332">
        <v>356.41313982615299</v>
      </c>
      <c r="BO332">
        <v>352.44382065863698</v>
      </c>
      <c r="BP332">
        <v>348.51870719762502</v>
      </c>
      <c r="BQ332">
        <v>344.63730713085903</v>
      </c>
      <c r="BR332">
        <v>340.79913362888601</v>
      </c>
      <c r="BS332">
        <v>337.00370528399998</v>
      </c>
      <c r="BT332">
        <v>333.250546049859</v>
      </c>
      <c r="BU332">
        <v>329.53918518177699</v>
      </c>
      <c r="BV332">
        <v>325.86915717768102</v>
      </c>
      <c r="BW332">
        <v>322.24000171972398</v>
      </c>
      <c r="BX332">
        <v>318.65126361654802</v>
      </c>
      <c r="BY332">
        <v>315.102492746194</v>
      </c>
      <c r="BZ332">
        <v>311.59324399964203</v>
      </c>
      <c r="CA332">
        <v>308.123077224984</v>
      </c>
      <c r="CB332">
        <v>304.69155717221599</v>
      </c>
      <c r="CC332">
        <v>301.29825343865002</v>
      </c>
      <c r="CD332" s="8" t="b">
        <f>IF(ISNUMBER(VLOOKUP(A332,profiles_2018!A:A,1,FALSE)),TRUE,FALSE)</f>
        <v>0</v>
      </c>
      <c r="CE332" t="str">
        <f>INDEX('C5 - Emissions methodology 2021'!$A$2:$I$5911,MATCH($A332,'C5 - Emissions methodology 2021'!$A$2:$A$5911,0),MATCH(CE$1,'C5 - Emissions methodology 2021'!$A$1:$I$1,0))</f>
        <v>Manufacturing</v>
      </c>
    </row>
    <row r="333" spans="1:83" x14ac:dyDescent="0.25">
      <c r="A333">
        <v>847954</v>
      </c>
      <c r="B333" t="s">
        <v>955</v>
      </c>
      <c r="C333" t="s">
        <v>111</v>
      </c>
      <c r="D333">
        <v>2019</v>
      </c>
      <c r="E333" t="s">
        <v>105</v>
      </c>
      <c r="F333" t="s">
        <v>54</v>
      </c>
      <c r="G333">
        <v>2010</v>
      </c>
      <c r="H333">
        <v>220973</v>
      </c>
      <c r="I333">
        <v>100</v>
      </c>
      <c r="J333">
        <v>2030</v>
      </c>
      <c r="K333">
        <v>50</v>
      </c>
      <c r="L333">
        <v>110486.5</v>
      </c>
      <c r="M333">
        <v>2020</v>
      </c>
      <c r="N333">
        <v>170044</v>
      </c>
      <c r="O333">
        <v>45.179823150771199</v>
      </c>
      <c r="P333" t="s">
        <v>24</v>
      </c>
      <c r="Q333">
        <v>3.4902665997390199</v>
      </c>
      <c r="R333">
        <v>1</v>
      </c>
      <c r="S333" t="s">
        <v>25</v>
      </c>
      <c r="T333">
        <v>-1.11368485725649E-2</v>
      </c>
      <c r="AO333">
        <v>220973</v>
      </c>
      <c r="AP333">
        <v>215880.1</v>
      </c>
      <c r="AQ333">
        <v>210787.20000000001</v>
      </c>
      <c r="AR333">
        <v>205694.3</v>
      </c>
      <c r="AS333">
        <v>200601.4</v>
      </c>
      <c r="AT333">
        <v>195508.5</v>
      </c>
      <c r="AU333">
        <v>190415.6</v>
      </c>
      <c r="AV333">
        <v>185322.7</v>
      </c>
      <c r="AW333">
        <v>180229.8</v>
      </c>
      <c r="AX333">
        <v>175136.9</v>
      </c>
      <c r="AY333">
        <v>170044</v>
      </c>
      <c r="AZ333">
        <v>164088.25</v>
      </c>
      <c r="BA333">
        <v>158132.5</v>
      </c>
      <c r="BB333">
        <v>152176.75</v>
      </c>
      <c r="BC333">
        <v>146221</v>
      </c>
      <c r="BD333">
        <v>140265.25</v>
      </c>
      <c r="BE333">
        <v>134309.5</v>
      </c>
      <c r="BF333">
        <v>128353.75</v>
      </c>
      <c r="BG333">
        <v>122398</v>
      </c>
      <c r="BH333">
        <v>116442.25</v>
      </c>
      <c r="BI333">
        <v>110486.5</v>
      </c>
      <c r="BJ333">
        <v>109256.028580187</v>
      </c>
      <c r="BK333">
        <v>108039.26073424899</v>
      </c>
      <c r="BL333">
        <v>106836.04384755999</v>
      </c>
      <c r="BM333">
        <v>105646.227005138</v>
      </c>
      <c r="BN333">
        <v>104469.66097271899</v>
      </c>
      <c r="BO333">
        <v>103306.19817803901</v>
      </c>
      <c r="BP333">
        <v>102155.692692322</v>
      </c>
      <c r="BQ333">
        <v>101018.000211983</v>
      </c>
      <c r="BR333">
        <v>99892.978040518807</v>
      </c>
      <c r="BS333">
        <v>98780.485070619005</v>
      </c>
      <c r="BT333">
        <v>97680.381766463004</v>
      </c>
      <c r="BU333">
        <v>96592.530146219593</v>
      </c>
      <c r="BV333">
        <v>95516.7937647402</v>
      </c>
      <c r="BW333">
        <v>94453.037696445404</v>
      </c>
      <c r="BX333">
        <v>93401.128518401296</v>
      </c>
      <c r="BY333">
        <v>92360.934293585204</v>
      </c>
      <c r="BZ333">
        <v>91332.324554336898</v>
      </c>
      <c r="CA333">
        <v>90315.170285995002</v>
      </c>
      <c r="CB333">
        <v>89309.343910714393</v>
      </c>
      <c r="CC333">
        <v>88314.719271465699</v>
      </c>
      <c r="CD333" s="8" t="b">
        <f>IF(ISNUMBER(VLOOKUP(A333,profiles_2018!A:A,1,FALSE)),TRUE,FALSE)</f>
        <v>0</v>
      </c>
      <c r="CE333" t="str">
        <f>INDEX('C5 - Emissions methodology 2021'!$A$2:$I$5911,MATCH($A333,'C5 - Emissions methodology 2021'!$A$2:$A$5911,0),MATCH(CE$1,'C5 - Emissions methodology 2021'!$A$1:$I$1,0))</f>
        <v>Fossil Fuels</v>
      </c>
    </row>
    <row r="334" spans="1:83" x14ac:dyDescent="0.25">
      <c r="A334">
        <v>848362</v>
      </c>
      <c r="B334" t="s">
        <v>956</v>
      </c>
      <c r="C334" t="s">
        <v>208</v>
      </c>
      <c r="D334">
        <v>2020</v>
      </c>
      <c r="E334" t="s">
        <v>28</v>
      </c>
      <c r="F334" t="s">
        <v>23</v>
      </c>
      <c r="G334">
        <v>2019</v>
      </c>
      <c r="H334">
        <v>6325</v>
      </c>
      <c r="I334">
        <v>100</v>
      </c>
      <c r="J334">
        <v>2030</v>
      </c>
      <c r="K334">
        <v>100</v>
      </c>
      <c r="L334">
        <v>0</v>
      </c>
      <c r="M334">
        <v>2020</v>
      </c>
      <c r="N334">
        <v>9226</v>
      </c>
      <c r="O334">
        <v>-46.887438306002203</v>
      </c>
      <c r="P334" t="s">
        <v>45</v>
      </c>
      <c r="Q334">
        <v>3.6502445305390201</v>
      </c>
      <c r="R334">
        <v>1</v>
      </c>
      <c r="S334" t="s">
        <v>25</v>
      </c>
      <c r="T334">
        <v>-1.11368485725649E-2</v>
      </c>
      <c r="AX334">
        <v>6325</v>
      </c>
      <c r="AY334">
        <v>9226</v>
      </c>
      <c r="AZ334">
        <v>8303.4</v>
      </c>
      <c r="BA334">
        <v>7380.8</v>
      </c>
      <c r="BB334">
        <v>6458.2</v>
      </c>
      <c r="BC334">
        <v>5535.6</v>
      </c>
      <c r="BD334">
        <v>4613</v>
      </c>
      <c r="BE334">
        <v>3690.4</v>
      </c>
      <c r="BF334">
        <v>2767.8</v>
      </c>
      <c r="BG334">
        <v>1845.2</v>
      </c>
      <c r="BH334">
        <v>922.6</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s="8" t="b">
        <f>IF(ISNUMBER(VLOOKUP(A334,profiles_2018!A:A,1,FALSE)),TRUE,FALSE)</f>
        <v>0</v>
      </c>
      <c r="CE334" t="str">
        <f>INDEX('C5 - Emissions methodology 2021'!$A$2:$I$5911,MATCH($A334,'C5 - Emissions methodology 2021'!$A$2:$A$5911,0),MATCH(CE$1,'C5 - Emissions methodology 2021'!$A$1:$I$1,0))</f>
        <v>Infrastructure</v>
      </c>
    </row>
    <row r="335" spans="1:83" x14ac:dyDescent="0.25">
      <c r="A335">
        <v>31589</v>
      </c>
      <c r="B335" t="s">
        <v>957</v>
      </c>
      <c r="C335" t="s">
        <v>830</v>
      </c>
      <c r="D335">
        <v>2020</v>
      </c>
      <c r="E335" t="s">
        <v>28</v>
      </c>
      <c r="F335" t="s">
        <v>23</v>
      </c>
      <c r="G335">
        <v>2020</v>
      </c>
      <c r="H335">
        <v>52307</v>
      </c>
      <c r="I335">
        <v>100</v>
      </c>
      <c r="J335">
        <v>2025</v>
      </c>
      <c r="K335">
        <v>12.5</v>
      </c>
      <c r="L335">
        <v>45768.625</v>
      </c>
      <c r="M335">
        <v>2020</v>
      </c>
      <c r="N335">
        <v>52307</v>
      </c>
      <c r="O335">
        <v>0</v>
      </c>
      <c r="P335" t="s">
        <v>45</v>
      </c>
      <c r="Q335">
        <v>2.77281010874878</v>
      </c>
      <c r="R335">
        <v>1</v>
      </c>
      <c r="S335" t="s">
        <v>25</v>
      </c>
      <c r="T335">
        <v>-1.11368485725649E-2</v>
      </c>
      <c r="AY335">
        <v>52307</v>
      </c>
      <c r="AZ335">
        <v>50999.324999999997</v>
      </c>
      <c r="BA335">
        <v>49691.65</v>
      </c>
      <c r="BB335">
        <v>48383.974999999999</v>
      </c>
      <c r="BC335">
        <v>47076.3</v>
      </c>
      <c r="BD335">
        <v>45768.625</v>
      </c>
      <c r="BE335">
        <v>45258.906754000403</v>
      </c>
      <c r="BF335">
        <v>44754.865162921298</v>
      </c>
      <c r="BG335">
        <v>44256.437006716304</v>
      </c>
      <c r="BH335">
        <v>43763.5597694112</v>
      </c>
      <c r="BI335">
        <v>43276.1716312629</v>
      </c>
      <c r="BJ335">
        <v>42794.211461005201</v>
      </c>
      <c r="BK335">
        <v>42317.618808181702</v>
      </c>
      <c r="BL335">
        <v>41846.333895563403</v>
      </c>
      <c r="BM335">
        <v>41380.297611651498</v>
      </c>
      <c r="BN335">
        <v>40919.451503262899</v>
      </c>
      <c r="BO335">
        <v>40463.737768198604</v>
      </c>
      <c r="BP335">
        <v>40013.0992479942</v>
      </c>
      <c r="BQ335">
        <v>39567.4794207503</v>
      </c>
      <c r="BR335">
        <v>39126.822394043302</v>
      </c>
      <c r="BS335">
        <v>38691.072897915197</v>
      </c>
      <c r="BT335">
        <v>38260.1762779411</v>
      </c>
      <c r="BU335">
        <v>37834.078488373998</v>
      </c>
      <c r="BV335">
        <v>37412.726085366397</v>
      </c>
      <c r="BW335">
        <v>36996.066220266897</v>
      </c>
      <c r="BX335">
        <v>36584.046632991201</v>
      </c>
      <c r="BY335">
        <v>36176.6156454679</v>
      </c>
      <c r="BZ335">
        <v>35773.7221551564</v>
      </c>
      <c r="CA335">
        <v>35375.315628637502</v>
      </c>
      <c r="CB335">
        <v>34981.346095274603</v>
      </c>
      <c r="CC335">
        <v>34591.764140947103</v>
      </c>
      <c r="CD335" s="8" t="b">
        <f>IF(ISNUMBER(VLOOKUP(A335,profiles_2018!A:A,1,FALSE)),TRUE,FALSE)</f>
        <v>0</v>
      </c>
      <c r="CE335" t="str">
        <f>INDEX('C5 - Emissions methodology 2021'!$A$2:$I$5911,MATCH($A335,'C5 - Emissions methodology 2021'!$A$2:$A$5911,0),MATCH(CE$1,'C5 - Emissions methodology 2021'!$A$1:$I$1,0))</f>
        <v>Manufacturing</v>
      </c>
    </row>
    <row r="336" spans="1:83" x14ac:dyDescent="0.25">
      <c r="A336">
        <v>7119</v>
      </c>
      <c r="B336" t="s">
        <v>245</v>
      </c>
      <c r="C336" t="s">
        <v>76</v>
      </c>
      <c r="D336">
        <v>2016</v>
      </c>
      <c r="E336" t="s">
        <v>28</v>
      </c>
      <c r="F336" t="s">
        <v>23</v>
      </c>
      <c r="G336">
        <v>2015</v>
      </c>
      <c r="H336">
        <v>257909</v>
      </c>
      <c r="I336">
        <v>100</v>
      </c>
      <c r="J336">
        <v>2021</v>
      </c>
      <c r="K336">
        <v>6</v>
      </c>
      <c r="L336">
        <v>242434.46</v>
      </c>
      <c r="M336">
        <v>2020</v>
      </c>
      <c r="N336">
        <v>206576</v>
      </c>
      <c r="O336">
        <v>331.87416233374302</v>
      </c>
      <c r="P336" t="s">
        <v>691</v>
      </c>
      <c r="Q336">
        <v>2.7058794494365901</v>
      </c>
      <c r="R336">
        <v>1</v>
      </c>
      <c r="S336" t="s">
        <v>25</v>
      </c>
      <c r="T336">
        <v>-1.11368485725649E-2</v>
      </c>
      <c r="AT336">
        <v>257909</v>
      </c>
      <c r="AU336">
        <v>247642.4</v>
      </c>
      <c r="AV336">
        <v>237375.8</v>
      </c>
      <c r="AW336">
        <v>227109.2</v>
      </c>
      <c r="AX336">
        <v>216842.6</v>
      </c>
      <c r="AY336">
        <v>206576</v>
      </c>
      <c r="AZ336">
        <v>242434.46</v>
      </c>
      <c r="BA336">
        <v>239734.50413020799</v>
      </c>
      <c r="BB336">
        <v>237064.61726009101</v>
      </c>
      <c r="BC336">
        <v>234424.46451575201</v>
      </c>
      <c r="BD336">
        <v>231813.71475273601</v>
      </c>
      <c r="BE336">
        <v>229232.040514491</v>
      </c>
      <c r="BF336">
        <v>226679.117991301</v>
      </c>
      <c r="BG336">
        <v>224154.626979669</v>
      </c>
      <c r="BH336">
        <v>221658.25084215699</v>
      </c>
      <c r="BI336">
        <v>219189.676467668</v>
      </c>
      <c r="BJ336">
        <v>216748.594232178</v>
      </c>
      <c r="BK336">
        <v>214334.69795989801</v>
      </c>
      <c r="BL336">
        <v>211947.684884872</v>
      </c>
      <c r="BM336">
        <v>209587.255613004</v>
      </c>
      <c r="BN336">
        <v>207253.11408450201</v>
      </c>
      <c r="BO336">
        <v>204944.96753674999</v>
      </c>
      <c r="BP336">
        <v>202662.52646758399</v>
      </c>
      <c r="BQ336">
        <v>200405.50459898199</v>
      </c>
      <c r="BR336">
        <v>198173.61884115401</v>
      </c>
      <c r="BS336">
        <v>195966.589257043</v>
      </c>
      <c r="BT336">
        <v>193784.139027205</v>
      </c>
      <c r="BU336">
        <v>191625.994415094</v>
      </c>
      <c r="BV336">
        <v>189491.884732726</v>
      </c>
      <c r="BW336">
        <v>187381.54230672799</v>
      </c>
      <c r="BX336">
        <v>185294.702444764</v>
      </c>
      <c r="BY336">
        <v>183231.10340233901</v>
      </c>
      <c r="BZ336">
        <v>181190.486349963</v>
      </c>
      <c r="CA336">
        <v>179172.59534069401</v>
      </c>
      <c r="CB336">
        <v>177177.17727803101</v>
      </c>
      <c r="CC336">
        <v>175203.98188417099</v>
      </c>
      <c r="CD336" s="8" t="b">
        <f>IF(ISNUMBER(VLOOKUP(A336,profiles_2018!A:A,1,FALSE)),TRUE,FALSE)</f>
        <v>1</v>
      </c>
      <c r="CE336" t="str">
        <f>INDEX('C5 - Emissions methodology 2021'!$A$2:$I$5911,MATCH($A336,'C5 - Emissions methodology 2021'!$A$2:$A$5911,0),MATCH(CE$1,'C5 - Emissions methodology 2021'!$A$1:$I$1,0))</f>
        <v>Manufacturing</v>
      </c>
    </row>
    <row r="337" spans="1:83" x14ac:dyDescent="0.25">
      <c r="A337">
        <v>52262</v>
      </c>
      <c r="B337" t="s">
        <v>246</v>
      </c>
      <c r="C337" t="s">
        <v>39</v>
      </c>
      <c r="D337">
        <v>2020</v>
      </c>
      <c r="E337" t="s">
        <v>690</v>
      </c>
      <c r="F337" t="s">
        <v>23</v>
      </c>
      <c r="G337">
        <v>2019</v>
      </c>
      <c r="H337">
        <v>55570</v>
      </c>
      <c r="I337">
        <v>95</v>
      </c>
      <c r="J337">
        <v>2030</v>
      </c>
      <c r="K337">
        <v>40</v>
      </c>
      <c r="L337">
        <v>33342</v>
      </c>
      <c r="M337">
        <v>2020</v>
      </c>
      <c r="N337">
        <v>57308</v>
      </c>
      <c r="O337">
        <v>47.100214091882201</v>
      </c>
      <c r="P337" t="s">
        <v>45</v>
      </c>
      <c r="Q337">
        <v>3.0002512357390199</v>
      </c>
      <c r="R337">
        <v>1</v>
      </c>
      <c r="S337" t="s">
        <v>25</v>
      </c>
      <c r="T337">
        <v>-1.11368485725649E-2</v>
      </c>
      <c r="AX337">
        <v>55570</v>
      </c>
      <c r="AY337">
        <v>57308</v>
      </c>
      <c r="AZ337">
        <v>54911.4</v>
      </c>
      <c r="BA337">
        <v>52514.8</v>
      </c>
      <c r="BB337">
        <v>50118.2</v>
      </c>
      <c r="BC337">
        <v>47721.599999999999</v>
      </c>
      <c r="BD337">
        <v>45325</v>
      </c>
      <c r="BE337">
        <v>42928.4</v>
      </c>
      <c r="BF337">
        <v>40531.800000000003</v>
      </c>
      <c r="BG337">
        <v>38135.199999999997</v>
      </c>
      <c r="BH337">
        <v>35738.6</v>
      </c>
      <c r="BI337">
        <v>33342</v>
      </c>
      <c r="BJ337">
        <v>32970.675194893498</v>
      </c>
      <c r="BK337">
        <v>32603.485777912701</v>
      </c>
      <c r="BL337">
        <v>32240.385693866399</v>
      </c>
      <c r="BM337">
        <v>31881.329400472699</v>
      </c>
      <c r="BN337">
        <v>31526.2718626475</v>
      </c>
      <c r="BO337">
        <v>31175.168546855701</v>
      </c>
      <c r="BP337">
        <v>30827.975415525201</v>
      </c>
      <c r="BQ337">
        <v>30484.648921523702</v>
      </c>
      <c r="BR337">
        <v>30145.1460026969</v>
      </c>
      <c r="BS337">
        <v>29809.424076466999</v>
      </c>
      <c r="BT337">
        <v>29477.441034492</v>
      </c>
      <c r="BU337">
        <v>29149.155237384199</v>
      </c>
      <c r="BV337">
        <v>28824.525509487299</v>
      </c>
      <c r="BW337">
        <v>28503.511133712102</v>
      </c>
      <c r="BX337">
        <v>28186.071846429499</v>
      </c>
      <c r="BY337">
        <v>27872.1678324204</v>
      </c>
      <c r="BZ337">
        <v>27561.7597198816</v>
      </c>
      <c r="CA337">
        <v>27254.808575487899</v>
      </c>
      <c r="CB337">
        <v>26951.2758995084</v>
      </c>
      <c r="CC337">
        <v>26651.1236209782</v>
      </c>
      <c r="CD337" s="8" t="b">
        <f>IF(ISNUMBER(VLOOKUP(A337,profiles_2018!A:A,1,FALSE)),TRUE,FALSE)</f>
        <v>1</v>
      </c>
      <c r="CE337" t="str">
        <f>INDEX('C5 - Emissions methodology 2021'!$A$2:$I$5911,MATCH($A337,'C5 - Emissions methodology 2021'!$A$2:$A$5911,0),MATCH(CE$1,'C5 - Emissions methodology 2021'!$A$1:$I$1,0))</f>
        <v>Transportation services</v>
      </c>
    </row>
    <row r="338" spans="1:83" x14ac:dyDescent="0.25">
      <c r="A338">
        <v>7147</v>
      </c>
      <c r="B338" t="s">
        <v>958</v>
      </c>
      <c r="C338" t="s">
        <v>27</v>
      </c>
      <c r="D338">
        <v>2021</v>
      </c>
      <c r="E338" t="s">
        <v>690</v>
      </c>
      <c r="F338" t="s">
        <v>23</v>
      </c>
      <c r="G338">
        <v>2019</v>
      </c>
      <c r="H338">
        <v>762200</v>
      </c>
      <c r="I338">
        <v>100</v>
      </c>
      <c r="J338">
        <v>2034</v>
      </c>
      <c r="K338">
        <v>40</v>
      </c>
      <c r="L338">
        <v>457320</v>
      </c>
      <c r="M338">
        <v>2020</v>
      </c>
      <c r="N338">
        <v>762200</v>
      </c>
      <c r="O338">
        <v>0</v>
      </c>
      <c r="P338" t="s">
        <v>45</v>
      </c>
      <c r="Q338">
        <v>3.05227134195122</v>
      </c>
      <c r="R338">
        <v>1</v>
      </c>
      <c r="S338" t="s">
        <v>25</v>
      </c>
      <c r="T338">
        <v>-1.11368485725649E-2</v>
      </c>
      <c r="AX338">
        <v>762200</v>
      </c>
      <c r="AY338">
        <v>762200</v>
      </c>
      <c r="AZ338">
        <v>740422.85714285704</v>
      </c>
      <c r="BA338">
        <v>718645.71428571397</v>
      </c>
      <c r="BB338">
        <v>696868.57142857101</v>
      </c>
      <c r="BC338">
        <v>675091.42857142806</v>
      </c>
      <c r="BD338">
        <v>653314.28571428498</v>
      </c>
      <c r="BE338">
        <v>631537.14285714203</v>
      </c>
      <c r="BF338">
        <v>609760</v>
      </c>
      <c r="BG338">
        <v>587982.85714285704</v>
      </c>
      <c r="BH338">
        <v>566205.71428571397</v>
      </c>
      <c r="BI338">
        <v>544428.57142857101</v>
      </c>
      <c r="BJ338">
        <v>522651.428571428</v>
      </c>
      <c r="BK338">
        <v>500874.28571428498</v>
      </c>
      <c r="BL338">
        <v>479097.14285714203</v>
      </c>
      <c r="BM338">
        <v>457320</v>
      </c>
      <c r="BN338">
        <v>452226.896410794</v>
      </c>
      <c r="BO338">
        <v>447190.51394502597</v>
      </c>
      <c r="BP338">
        <v>442210.22090813302</v>
      </c>
      <c r="BQ338">
        <v>437285.39264063898</v>
      </c>
      <c r="BR338">
        <v>432415.411439805</v>
      </c>
      <c r="BS338">
        <v>427599.66648215702</v>
      </c>
      <c r="BT338">
        <v>422837.553746866</v>
      </c>
      <c r="BU338">
        <v>418128.47593999299</v>
      </c>
      <c r="BV338">
        <v>413471.842419572</v>
      </c>
      <c r="BW338">
        <v>408867.06912152597</v>
      </c>
      <c r="BX338">
        <v>404313.57848641102</v>
      </c>
      <c r="BY338">
        <v>399810.799386976</v>
      </c>
      <c r="BZ338">
        <v>395358.16705652699</v>
      </c>
      <c r="CA338">
        <v>390955.12301809201</v>
      </c>
      <c r="CB338">
        <v>386601.115014371</v>
      </c>
      <c r="CC338">
        <v>382295.59693847102</v>
      </c>
      <c r="CD338" s="8" t="b">
        <f>IF(ISNUMBER(VLOOKUP(A338,profiles_2018!A:A,1,FALSE)),TRUE,FALSE)</f>
        <v>0</v>
      </c>
      <c r="CE338" t="str">
        <f>INDEX('C5 - Emissions methodology 2021'!$A$2:$I$5911,MATCH($A338,'C5 - Emissions methodology 2021'!$A$2:$A$5911,0),MATCH(CE$1,'C5 - Emissions methodology 2021'!$A$1:$I$1,0))</f>
        <v>Manufacturing</v>
      </c>
    </row>
    <row r="339" spans="1:83" x14ac:dyDescent="0.25">
      <c r="A339">
        <v>7166</v>
      </c>
      <c r="B339" t="s">
        <v>248</v>
      </c>
      <c r="C339" t="s">
        <v>27</v>
      </c>
      <c r="D339">
        <v>2020</v>
      </c>
      <c r="E339" t="s">
        <v>690</v>
      </c>
      <c r="F339" t="s">
        <v>23</v>
      </c>
      <c r="G339">
        <v>2019</v>
      </c>
      <c r="H339">
        <v>2302704.5299999998</v>
      </c>
      <c r="I339">
        <v>100</v>
      </c>
      <c r="J339">
        <v>2030</v>
      </c>
      <c r="K339">
        <v>50</v>
      </c>
      <c r="L339">
        <v>1151352.2649999999</v>
      </c>
      <c r="M339">
        <v>2020</v>
      </c>
      <c r="N339">
        <v>2074688.38</v>
      </c>
      <c r="O339">
        <v>19.804203885419899</v>
      </c>
      <c r="P339" t="s">
        <v>45</v>
      </c>
      <c r="Q339">
        <v>3.1504741728920198</v>
      </c>
      <c r="R339">
        <v>1</v>
      </c>
      <c r="S339" t="s">
        <v>25</v>
      </c>
      <c r="T339">
        <v>-1.11368485725649E-2</v>
      </c>
      <c r="AX339">
        <v>2302704.5299999998</v>
      </c>
      <c r="AY339">
        <v>2074688.38</v>
      </c>
      <c r="AZ339">
        <v>1982354.7685</v>
      </c>
      <c r="BA339">
        <v>1890021.1569999999</v>
      </c>
      <c r="BB339">
        <v>1797687.5455</v>
      </c>
      <c r="BC339">
        <v>1705353.9339999999</v>
      </c>
      <c r="BD339">
        <v>1613020.32249999</v>
      </c>
      <c r="BE339">
        <v>1520686.7109999999</v>
      </c>
      <c r="BF339">
        <v>1428353.0995</v>
      </c>
      <c r="BG339">
        <v>1336019.4879999999</v>
      </c>
      <c r="BH339">
        <v>1243685.87649999</v>
      </c>
      <c r="BI339">
        <v>1151352.2649999999</v>
      </c>
      <c r="BJ339">
        <v>1138529.8291710101</v>
      </c>
      <c r="BK339">
        <v>1125850.19486818</v>
      </c>
      <c r="BL339">
        <v>1113311.7717325401</v>
      </c>
      <c r="BM339">
        <v>1100912.9871167101</v>
      </c>
      <c r="BN339">
        <v>1088652.2858876199</v>
      </c>
      <c r="BO339">
        <v>1076528.1302315099</v>
      </c>
      <c r="BP339">
        <v>1064538.9994610101</v>
      </c>
      <c r="BQ339">
        <v>1052683.38982443</v>
      </c>
      <c r="BR339">
        <v>1040959.8143171</v>
      </c>
      <c r="BS339">
        <v>1029366.80249492</v>
      </c>
      <c r="BT339">
        <v>1017902.90028991</v>
      </c>
      <c r="BU339">
        <v>1006566.66982781</v>
      </c>
      <c r="BV339">
        <v>995356.68924774998</v>
      </c>
      <c r="BW339">
        <v>984271.55252390797</v>
      </c>
      <c r="BX339">
        <v>973309.86928916594</v>
      </c>
      <c r="BY339">
        <v>962470.26466071</v>
      </c>
      <c r="BZ339">
        <v>951751.37906758697</v>
      </c>
      <c r="CA339">
        <v>941151.86808018095</v>
      </c>
      <c r="CB339">
        <v>930670.40224158601</v>
      </c>
      <c r="CC339">
        <v>920305.66690085304</v>
      </c>
      <c r="CD339" s="8" t="b">
        <f>IF(ISNUMBER(VLOOKUP(A339,profiles_2018!A:A,1,FALSE)),TRUE,FALSE)</f>
        <v>1</v>
      </c>
      <c r="CE339" t="str">
        <f>INDEX('C5 - Emissions methodology 2021'!$A$2:$I$5911,MATCH($A339,'C5 - Emissions methodology 2021'!$A$2:$A$5911,0),MATCH(CE$1,'C5 - Emissions methodology 2021'!$A$1:$I$1,0))</f>
        <v>Manufacturing</v>
      </c>
    </row>
    <row r="340" spans="1:83" x14ac:dyDescent="0.25">
      <c r="A340">
        <v>7156</v>
      </c>
      <c r="B340" t="s">
        <v>959</v>
      </c>
      <c r="C340" t="s">
        <v>27</v>
      </c>
      <c r="D340">
        <v>2020</v>
      </c>
      <c r="E340" t="s">
        <v>690</v>
      </c>
      <c r="F340" t="s">
        <v>23</v>
      </c>
      <c r="G340">
        <v>2020</v>
      </c>
      <c r="H340">
        <v>746451</v>
      </c>
      <c r="I340">
        <v>100</v>
      </c>
      <c r="J340">
        <v>2030</v>
      </c>
      <c r="K340">
        <v>42</v>
      </c>
      <c r="L340">
        <v>432941.58</v>
      </c>
      <c r="M340">
        <v>2020</v>
      </c>
      <c r="N340">
        <v>746451</v>
      </c>
      <c r="O340">
        <v>0</v>
      </c>
      <c r="P340" t="s">
        <v>45</v>
      </c>
      <c r="Q340">
        <v>3.0703185475390198</v>
      </c>
      <c r="R340">
        <v>1</v>
      </c>
      <c r="S340" t="s">
        <v>25</v>
      </c>
      <c r="T340">
        <v>-1.11368485725649E-2</v>
      </c>
      <c r="AY340">
        <v>746451</v>
      </c>
      <c r="AZ340">
        <v>715100.05799999996</v>
      </c>
      <c r="BA340">
        <v>683749.11600000004</v>
      </c>
      <c r="BB340">
        <v>652398.174</v>
      </c>
      <c r="BC340">
        <v>621047.23199999996</v>
      </c>
      <c r="BD340">
        <v>589696.29</v>
      </c>
      <c r="BE340">
        <v>558345.348</v>
      </c>
      <c r="BF340">
        <v>526994.40599999996</v>
      </c>
      <c r="BG340">
        <v>495643.46399999998</v>
      </c>
      <c r="BH340">
        <v>464292.522</v>
      </c>
      <c r="BI340">
        <v>432941.58</v>
      </c>
      <c r="BJ340">
        <v>428119.97518277302</v>
      </c>
      <c r="BK340">
        <v>423352.06784827198</v>
      </c>
      <c r="BL340">
        <v>418637.25997576298</v>
      </c>
      <c r="BM340">
        <v>413974.96020457998</v>
      </c>
      <c r="BN340">
        <v>409364.58375994797</v>
      </c>
      <c r="BO340">
        <v>404805.55237964197</v>
      </c>
      <c r="BP340">
        <v>400297.29424145701</v>
      </c>
      <c r="BQ340">
        <v>395839.24389148201</v>
      </c>
      <c r="BR340">
        <v>391430.84217318398</v>
      </c>
      <c r="BS340">
        <v>387071.53615727002</v>
      </c>
      <c r="BT340">
        <v>382760.77907233598</v>
      </c>
      <c r="BU340">
        <v>378498.030236291</v>
      </c>
      <c r="BV340">
        <v>374282.75498853502</v>
      </c>
      <c r="BW340">
        <v>370114.42462290497</v>
      </c>
      <c r="BX340">
        <v>365992.51632135798</v>
      </c>
      <c r="BY340">
        <v>361916.513088395</v>
      </c>
      <c r="BZ340">
        <v>357885.90368621901</v>
      </c>
      <c r="CA340">
        <v>353900.18257061002</v>
      </c>
      <c r="CB340">
        <v>349958.84982751799</v>
      </c>
      <c r="CC340">
        <v>346061.41111036</v>
      </c>
      <c r="CD340" s="8" t="b">
        <f>IF(ISNUMBER(VLOOKUP(A340,profiles_2018!A:A,1,FALSE)),TRUE,FALSE)</f>
        <v>0</v>
      </c>
      <c r="CE340" t="str">
        <f>INDEX('C5 - Emissions methodology 2021'!$A$2:$I$5911,MATCH($A340,'C5 - Emissions methodology 2021'!$A$2:$A$5911,0),MATCH(CE$1,'C5 - Emissions methodology 2021'!$A$1:$I$1,0))</f>
        <v>Food, beverage &amp; agriculture</v>
      </c>
    </row>
    <row r="341" spans="1:83" x14ac:dyDescent="0.25">
      <c r="A341">
        <v>7164</v>
      </c>
      <c r="B341" t="s">
        <v>960</v>
      </c>
      <c r="C341" t="s">
        <v>27</v>
      </c>
      <c r="D341">
        <v>2021</v>
      </c>
      <c r="E341" t="s">
        <v>690</v>
      </c>
      <c r="F341" t="s">
        <v>23</v>
      </c>
      <c r="G341">
        <v>2018</v>
      </c>
      <c r="H341">
        <v>5687893</v>
      </c>
      <c r="I341">
        <v>100</v>
      </c>
      <c r="J341">
        <v>2035</v>
      </c>
      <c r="K341">
        <v>71.400000000000006</v>
      </c>
      <c r="L341">
        <v>1626737.39799999</v>
      </c>
      <c r="M341">
        <v>2020</v>
      </c>
      <c r="N341">
        <v>3813946</v>
      </c>
      <c r="O341">
        <v>46.143196263574197</v>
      </c>
      <c r="P341" t="s">
        <v>45</v>
      </c>
      <c r="Q341">
        <v>3.3672517161292701</v>
      </c>
      <c r="R341">
        <v>1</v>
      </c>
      <c r="S341" t="s">
        <v>25</v>
      </c>
      <c r="T341">
        <v>-1.11368485725649E-2</v>
      </c>
      <c r="AW341">
        <v>5687893</v>
      </c>
      <c r="AX341">
        <v>4750919.5</v>
      </c>
      <c r="AY341">
        <v>3813946</v>
      </c>
      <c r="AZ341">
        <v>3668132.0932</v>
      </c>
      <c r="BA341">
        <v>3522318.1864</v>
      </c>
      <c r="BB341">
        <v>3376504.2796</v>
      </c>
      <c r="BC341">
        <v>3230690.3728</v>
      </c>
      <c r="BD341">
        <v>3084876.466</v>
      </c>
      <c r="BE341">
        <v>2939062.5592</v>
      </c>
      <c r="BF341">
        <v>2793248.6524</v>
      </c>
      <c r="BG341">
        <v>2647434.7456</v>
      </c>
      <c r="BH341">
        <v>2501620.8388</v>
      </c>
      <c r="BI341">
        <v>2355806.932</v>
      </c>
      <c r="BJ341">
        <v>2209993.0252</v>
      </c>
      <c r="BK341">
        <v>2064179.1184</v>
      </c>
      <c r="BL341">
        <v>1918365.2116</v>
      </c>
      <c r="BM341">
        <v>1772551.30479999</v>
      </c>
      <c r="BN341">
        <v>1626737.39799999</v>
      </c>
      <c r="BO341">
        <v>1608620.66993114</v>
      </c>
      <c r="BP341">
        <v>1590705.7051194201</v>
      </c>
      <c r="BQ341">
        <v>1572990.2565579901</v>
      </c>
      <c r="BR341">
        <v>1555472.1022645801</v>
      </c>
      <c r="BS341">
        <v>1538149.04500281</v>
      </c>
      <c r="BT341">
        <v>1521018.91200658</v>
      </c>
      <c r="BU341">
        <v>1504079.55470756</v>
      </c>
      <c r="BV341">
        <v>1487328.8484656899</v>
      </c>
      <c r="BW341">
        <v>1470764.6923027199</v>
      </c>
      <c r="BX341">
        <v>1454385.00863867</v>
      </c>
      <c r="BY341">
        <v>1438187.7430312501</v>
      </c>
      <c r="BZ341">
        <v>1422170.8639181899</v>
      </c>
      <c r="CA341">
        <v>1406332.36236242</v>
      </c>
      <c r="CB341">
        <v>1390670.2518000901</v>
      </c>
      <c r="CC341">
        <v>1375182.56779142</v>
      </c>
      <c r="CD341" s="8" t="b">
        <f>IF(ISNUMBER(VLOOKUP(A341,profiles_2018!A:A,1,FALSE)),TRUE,FALSE)</f>
        <v>0</v>
      </c>
      <c r="CE341" t="str">
        <f>INDEX('C5 - Emissions methodology 2021'!$A$2:$I$5911,MATCH($A341,'C5 - Emissions methodology 2021'!$A$2:$A$5911,0),MATCH(CE$1,'C5 - Emissions methodology 2021'!$A$1:$I$1,0))</f>
        <v>Manufacturing</v>
      </c>
    </row>
    <row r="342" spans="1:83" x14ac:dyDescent="0.25">
      <c r="A342">
        <v>7267</v>
      </c>
      <c r="B342" t="s">
        <v>961</v>
      </c>
      <c r="C342" t="s">
        <v>21</v>
      </c>
      <c r="D342">
        <v>2019</v>
      </c>
      <c r="E342" t="s">
        <v>88</v>
      </c>
      <c r="F342" t="s">
        <v>54</v>
      </c>
      <c r="G342">
        <v>2019</v>
      </c>
      <c r="H342">
        <v>121819</v>
      </c>
      <c r="I342">
        <v>100</v>
      </c>
      <c r="J342">
        <v>2050</v>
      </c>
      <c r="K342">
        <v>100</v>
      </c>
      <c r="L342">
        <v>0</v>
      </c>
      <c r="M342">
        <v>2020</v>
      </c>
      <c r="N342">
        <v>121675</v>
      </c>
      <c r="O342">
        <v>0.118208161288469</v>
      </c>
      <c r="P342" t="s">
        <v>24</v>
      </c>
      <c r="Q342">
        <v>4.0000121818999999</v>
      </c>
      <c r="R342">
        <v>1</v>
      </c>
      <c r="S342" t="s">
        <v>25</v>
      </c>
      <c r="T342">
        <v>-1.11368485725649E-2</v>
      </c>
      <c r="AX342">
        <v>121819</v>
      </c>
      <c r="AY342">
        <v>121675</v>
      </c>
      <c r="AZ342">
        <v>117619.166666666</v>
      </c>
      <c r="BA342">
        <v>113563.33333333299</v>
      </c>
      <c r="BB342">
        <v>109507.5</v>
      </c>
      <c r="BC342">
        <v>105451.666666666</v>
      </c>
      <c r="BD342">
        <v>101395.83333333299</v>
      </c>
      <c r="BE342">
        <v>97340</v>
      </c>
      <c r="BF342">
        <v>93284.166666666599</v>
      </c>
      <c r="BG342">
        <v>89228.333333333299</v>
      </c>
      <c r="BH342">
        <v>85172.5</v>
      </c>
      <c r="BI342">
        <v>81116.666666666599</v>
      </c>
      <c r="BJ342">
        <v>77060.833333333299</v>
      </c>
      <c r="BK342">
        <v>73005</v>
      </c>
      <c r="BL342">
        <v>68949.166666666599</v>
      </c>
      <c r="BM342">
        <v>64893.333333333299</v>
      </c>
      <c r="BN342">
        <v>60837.5</v>
      </c>
      <c r="BO342">
        <v>56781.666666666599</v>
      </c>
      <c r="BP342">
        <v>52725.833333333299</v>
      </c>
      <c r="BQ342">
        <v>48670</v>
      </c>
      <c r="BR342">
        <v>44614.166666666599</v>
      </c>
      <c r="BS342">
        <v>40558.333333333299</v>
      </c>
      <c r="BT342">
        <v>36502.5</v>
      </c>
      <c r="BU342">
        <v>32446.666666666599</v>
      </c>
      <c r="BV342">
        <v>28390.833333333299</v>
      </c>
      <c r="BW342">
        <v>24335</v>
      </c>
      <c r="BX342">
        <v>20279.166666666599</v>
      </c>
      <c r="BY342">
        <v>16223.333333333299</v>
      </c>
      <c r="BZ342">
        <v>12167.5</v>
      </c>
      <c r="CA342">
        <v>8111.6666666666697</v>
      </c>
      <c r="CB342">
        <v>4055.8333333333198</v>
      </c>
      <c r="CC342">
        <v>0</v>
      </c>
      <c r="CD342" s="8" t="b">
        <f>IF(ISNUMBER(VLOOKUP(A342,profiles_2018!A:A,1,FALSE)),TRUE,FALSE)</f>
        <v>0</v>
      </c>
      <c r="CE342" t="str">
        <f>INDEX('C5 - Emissions methodology 2021'!$A$2:$I$5911,MATCH($A342,'C5 - Emissions methodology 2021'!$A$2:$A$5911,0),MATCH(CE$1,'C5 - Emissions methodology 2021'!$A$1:$I$1,0))</f>
        <v>Food, beverage &amp; agriculture</v>
      </c>
    </row>
    <row r="343" spans="1:83" x14ac:dyDescent="0.25">
      <c r="A343">
        <v>7292</v>
      </c>
      <c r="B343" t="s">
        <v>962</v>
      </c>
      <c r="C343" t="s">
        <v>56</v>
      </c>
      <c r="D343">
        <v>2016</v>
      </c>
      <c r="E343" t="s">
        <v>28</v>
      </c>
      <c r="F343" t="s">
        <v>23</v>
      </c>
      <c r="G343">
        <v>2015</v>
      </c>
      <c r="H343">
        <v>180037.93</v>
      </c>
      <c r="I343">
        <v>100</v>
      </c>
      <c r="J343">
        <v>2025</v>
      </c>
      <c r="K343">
        <v>20</v>
      </c>
      <c r="L343">
        <v>144030.34400000001</v>
      </c>
      <c r="M343">
        <v>2020</v>
      </c>
      <c r="N343">
        <v>147341</v>
      </c>
      <c r="O343">
        <v>90.806996300780995</v>
      </c>
      <c r="P343" t="s">
        <v>24</v>
      </c>
      <c r="Q343">
        <v>2.8478228818487801</v>
      </c>
      <c r="R343">
        <v>1</v>
      </c>
      <c r="S343" t="s">
        <v>25</v>
      </c>
      <c r="T343">
        <v>-1.11368485725649E-2</v>
      </c>
      <c r="AT343">
        <v>180037.93</v>
      </c>
      <c r="AU343">
        <v>173498.54399999999</v>
      </c>
      <c r="AV343">
        <v>166959.158</v>
      </c>
      <c r="AW343">
        <v>160419.772</v>
      </c>
      <c r="AX343">
        <v>153880.386</v>
      </c>
      <c r="AY343">
        <v>147341</v>
      </c>
      <c r="AZ343">
        <v>146678.8688</v>
      </c>
      <c r="BA343">
        <v>146016.73759999999</v>
      </c>
      <c r="BB343">
        <v>145354.60639999999</v>
      </c>
      <c r="BC343">
        <v>144692.47519999999</v>
      </c>
      <c r="BD343">
        <v>144030.34400000001</v>
      </c>
      <c r="BE343">
        <v>142426.29986901701</v>
      </c>
      <c r="BF343">
        <v>140840.11973462501</v>
      </c>
      <c r="BG343">
        <v>139271.60464819899</v>
      </c>
      <c r="BH343">
        <v>137720.55787677399</v>
      </c>
      <c r="BI343">
        <v>136186.78487837099</v>
      </c>
      <c r="BJ343">
        <v>134670.093277596</v>
      </c>
      <c r="BK343">
        <v>133170.29284151</v>
      </c>
      <c r="BL343">
        <v>131687.19545577001</v>
      </c>
      <c r="BM343">
        <v>130220.61510103301</v>
      </c>
      <c r="BN343">
        <v>128770.36782962699</v>
      </c>
      <c r="BO343">
        <v>127336.271742475</v>
      </c>
      <c r="BP343">
        <v>125918.146966284</v>
      </c>
      <c r="BQ343">
        <v>124515.815630982</v>
      </c>
      <c r="BR343">
        <v>123129.101847411</v>
      </c>
      <c r="BS343">
        <v>121757.83168526</v>
      </c>
      <c r="BT343">
        <v>120401.833151258</v>
      </c>
      <c r="BU343">
        <v>119060.936167593</v>
      </c>
      <c r="BV343">
        <v>117734.972550587</v>
      </c>
      <c r="BW343">
        <v>116423.775989596</v>
      </c>
      <c r="BX343">
        <v>115127.18202615299</v>
      </c>
      <c r="BY343">
        <v>113845.02803334199</v>
      </c>
      <c r="BZ343">
        <v>112577.153195395</v>
      </c>
      <c r="CA343">
        <v>111323.398487528</v>
      </c>
      <c r="CB343">
        <v>110083.606655989</v>
      </c>
      <c r="CC343">
        <v>108857.622198339</v>
      </c>
      <c r="CD343" s="8" t="b">
        <f>IF(ISNUMBER(VLOOKUP(A343,profiles_2018!A:A,1,FALSE)),TRUE,FALSE)</f>
        <v>0</v>
      </c>
      <c r="CE343" t="str">
        <f>INDEX('C5 - Emissions methodology 2021'!$A$2:$I$5911,MATCH($A343,'C5 - Emissions methodology 2021'!$A$2:$A$5911,0),MATCH(CE$1,'C5 - Emissions methodology 2021'!$A$1:$I$1,0))</f>
        <v>Retail</v>
      </c>
    </row>
    <row r="344" spans="1:83" x14ac:dyDescent="0.25">
      <c r="A344">
        <v>7319</v>
      </c>
      <c r="B344" t="s">
        <v>963</v>
      </c>
      <c r="C344" t="s">
        <v>31</v>
      </c>
      <c r="D344">
        <v>2020</v>
      </c>
      <c r="E344" t="s">
        <v>690</v>
      </c>
      <c r="F344" t="s">
        <v>23</v>
      </c>
      <c r="G344">
        <v>2019</v>
      </c>
      <c r="H344">
        <v>570230</v>
      </c>
      <c r="I344">
        <v>100</v>
      </c>
      <c r="J344">
        <v>2030</v>
      </c>
      <c r="K344">
        <v>50</v>
      </c>
      <c r="L344">
        <v>285115</v>
      </c>
      <c r="M344">
        <v>2020</v>
      </c>
      <c r="N344">
        <v>550791</v>
      </c>
      <c r="O344">
        <v>6.8179506514914996</v>
      </c>
      <c r="P344" t="s">
        <v>45</v>
      </c>
      <c r="Q344">
        <v>3.1503009254390202</v>
      </c>
      <c r="R344">
        <v>1</v>
      </c>
      <c r="S344" t="s">
        <v>25</v>
      </c>
      <c r="T344">
        <v>-1.11368485725649E-2</v>
      </c>
      <c r="AX344">
        <v>570230</v>
      </c>
      <c r="AY344">
        <v>550791</v>
      </c>
      <c r="AZ344">
        <v>524223.4</v>
      </c>
      <c r="BA344">
        <v>497655.8</v>
      </c>
      <c r="BB344">
        <v>471088.2</v>
      </c>
      <c r="BC344">
        <v>444520.6</v>
      </c>
      <c r="BD344">
        <v>417953</v>
      </c>
      <c r="BE344">
        <v>391385.4</v>
      </c>
      <c r="BF344">
        <v>364817.8</v>
      </c>
      <c r="BG344">
        <v>338250.19999999902</v>
      </c>
      <c r="BH344">
        <v>311682.59999999998</v>
      </c>
      <c r="BI344">
        <v>285115</v>
      </c>
      <c r="BJ344">
        <v>281939.717419233</v>
      </c>
      <c r="BK344">
        <v>278799.79747974302</v>
      </c>
      <c r="BL344">
        <v>275694.84635314898</v>
      </c>
      <c r="BM344">
        <v>272624.47459707799</v>
      </c>
      <c r="BN344">
        <v>269588.29710631497</v>
      </c>
      <c r="BO344">
        <v>266585.93306450598</v>
      </c>
      <c r="BP344">
        <v>263617.005896391</v>
      </c>
      <c r="BQ344">
        <v>260681.14322057</v>
      </c>
      <c r="BR344">
        <v>257777.97680279901</v>
      </c>
      <c r="BS344">
        <v>254907.14250980399</v>
      </c>
      <c r="BT344">
        <v>252068.28026360701</v>
      </c>
      <c r="BU344">
        <v>249261.033996365</v>
      </c>
      <c r="BV344">
        <v>246485.05160570599</v>
      </c>
      <c r="BW344">
        <v>243739.984910573</v>
      </c>
      <c r="BX344">
        <v>241025.489607544</v>
      </c>
      <c r="BY344">
        <v>238341.22522765701</v>
      </c>
      <c r="BZ344">
        <v>235686.855093697</v>
      </c>
      <c r="CA344">
        <v>233062.046277974</v>
      </c>
      <c r="CB344">
        <v>230466.469560564</v>
      </c>
      <c r="CC344">
        <v>227899.799388015</v>
      </c>
      <c r="CD344" s="8" t="b">
        <f>IF(ISNUMBER(VLOOKUP(A344,profiles_2018!A:A,1,FALSE)),TRUE,FALSE)</f>
        <v>0</v>
      </c>
      <c r="CE344" t="str">
        <f>INDEX('C5 - Emissions methodology 2021'!$A$2:$I$5911,MATCH($A344,'C5 - Emissions methodology 2021'!$A$2:$A$5911,0),MATCH(CE$1,'C5 - Emissions methodology 2021'!$A$1:$I$1,0))</f>
        <v>Manufacturing</v>
      </c>
    </row>
    <row r="345" spans="1:83" x14ac:dyDescent="0.25">
      <c r="A345">
        <v>35495</v>
      </c>
      <c r="B345" t="s">
        <v>964</v>
      </c>
      <c r="C345" t="s">
        <v>36</v>
      </c>
      <c r="D345">
        <v>2019</v>
      </c>
      <c r="E345" t="s">
        <v>28</v>
      </c>
      <c r="F345" t="s">
        <v>23</v>
      </c>
      <c r="G345">
        <v>2018</v>
      </c>
      <c r="H345">
        <v>659658</v>
      </c>
      <c r="I345">
        <v>100</v>
      </c>
      <c r="J345">
        <v>2030</v>
      </c>
      <c r="K345">
        <v>30</v>
      </c>
      <c r="L345">
        <v>461760.6</v>
      </c>
      <c r="M345">
        <v>2020</v>
      </c>
      <c r="N345">
        <v>613288</v>
      </c>
      <c r="O345">
        <v>23.431333610244501</v>
      </c>
      <c r="P345" t="s">
        <v>24</v>
      </c>
      <c r="Q345">
        <v>2.9503098682390201</v>
      </c>
      <c r="R345">
        <v>1</v>
      </c>
      <c r="S345" t="s">
        <v>25</v>
      </c>
      <c r="T345">
        <v>-1.11368485725649E-2</v>
      </c>
      <c r="AW345">
        <v>659658</v>
      </c>
      <c r="AX345">
        <v>636473</v>
      </c>
      <c r="AY345">
        <v>613288</v>
      </c>
      <c r="AZ345">
        <v>598135.26</v>
      </c>
      <c r="BA345">
        <v>582982.52</v>
      </c>
      <c r="BB345">
        <v>567829.78</v>
      </c>
      <c r="BC345">
        <v>552677.04</v>
      </c>
      <c r="BD345">
        <v>537524.30000000005</v>
      </c>
      <c r="BE345">
        <v>522371.56</v>
      </c>
      <c r="BF345">
        <v>507218.82</v>
      </c>
      <c r="BG345">
        <v>492066.08</v>
      </c>
      <c r="BH345">
        <v>476913.34</v>
      </c>
      <c r="BI345">
        <v>461760.6</v>
      </c>
      <c r="BJ345">
        <v>456618.042121023</v>
      </c>
      <c r="BK345">
        <v>451532.75613042002</v>
      </c>
      <c r="BL345">
        <v>446504.10419984203</v>
      </c>
      <c r="BM345">
        <v>441531.45560434001</v>
      </c>
      <c r="BN345">
        <v>436614.18664325</v>
      </c>
      <c r="BO345">
        <v>431751.68056197098</v>
      </c>
      <c r="BP345">
        <v>426943.32747460197</v>
      </c>
      <c r="BQ345">
        <v>422188.52428745001</v>
      </c>
      <c r="BR345">
        <v>417486.674623386</v>
      </c>
      <c r="BS345">
        <v>412837.18874704198</v>
      </c>
      <c r="BT345">
        <v>408239.48349084298</v>
      </c>
      <c r="BU345">
        <v>403692.98218186299</v>
      </c>
      <c r="BV345">
        <v>399197.11456949601</v>
      </c>
      <c r="BW345">
        <v>394751.31675393099</v>
      </c>
      <c r="BX345">
        <v>390355.03111542203</v>
      </c>
      <c r="BY345">
        <v>386007.70624435099</v>
      </c>
      <c r="BZ345">
        <v>381708.79687206401</v>
      </c>
      <c r="CA345">
        <v>377457.76380248403</v>
      </c>
      <c r="CB345">
        <v>373254.07384447701</v>
      </c>
      <c r="CC345">
        <v>369097.19974497799</v>
      </c>
      <c r="CD345" s="8" t="b">
        <f>IF(ISNUMBER(VLOOKUP(A345,profiles_2018!A:A,1,FALSE)),TRUE,FALSE)</f>
        <v>0</v>
      </c>
      <c r="CE345" t="str">
        <f>INDEX('C5 - Emissions methodology 2021'!$A$2:$I$5911,MATCH($A345,'C5 - Emissions methodology 2021'!$A$2:$A$5911,0),MATCH(CE$1,'C5 - Emissions methodology 2021'!$A$1:$I$1,0))</f>
        <v>Manufacturing</v>
      </c>
    </row>
    <row r="346" spans="1:83" x14ac:dyDescent="0.25">
      <c r="A346">
        <v>7808</v>
      </c>
      <c r="B346" t="s">
        <v>249</v>
      </c>
      <c r="C346" t="s">
        <v>39</v>
      </c>
      <c r="D346">
        <v>2021</v>
      </c>
      <c r="E346" t="s">
        <v>690</v>
      </c>
      <c r="F346" t="s">
        <v>23</v>
      </c>
      <c r="G346">
        <v>2019</v>
      </c>
      <c r="H346">
        <v>46685</v>
      </c>
      <c r="I346">
        <v>100</v>
      </c>
      <c r="J346">
        <v>2025</v>
      </c>
      <c r="K346">
        <v>30</v>
      </c>
      <c r="L346">
        <v>32679.5</v>
      </c>
      <c r="M346">
        <v>2020</v>
      </c>
      <c r="N346">
        <v>45587</v>
      </c>
      <c r="O346">
        <v>7.8397772303737803</v>
      </c>
      <c r="P346" t="s">
        <v>24</v>
      </c>
      <c r="Q346">
        <v>2.9478095465487799</v>
      </c>
      <c r="R346">
        <v>1</v>
      </c>
      <c r="S346" t="s">
        <v>25</v>
      </c>
      <c r="T346">
        <v>-1.11368485725649E-2</v>
      </c>
      <c r="AX346">
        <v>46685</v>
      </c>
      <c r="AY346">
        <v>45587</v>
      </c>
      <c r="AZ346">
        <v>43005.5</v>
      </c>
      <c r="BA346">
        <v>40424</v>
      </c>
      <c r="BB346">
        <v>37842.5</v>
      </c>
      <c r="BC346">
        <v>35261</v>
      </c>
      <c r="BD346">
        <v>32679.5</v>
      </c>
      <c r="BE346">
        <v>32315.5533570728</v>
      </c>
      <c r="BF346">
        <v>31955.659932796501</v>
      </c>
      <c r="BG346">
        <v>31599.774587088501</v>
      </c>
      <c r="BH346">
        <v>31247.8526825849</v>
      </c>
      <c r="BI346">
        <v>30899.8500790412</v>
      </c>
      <c r="BJ346">
        <v>30555.7231277959</v>
      </c>
      <c r="BK346">
        <v>30215.4286662964</v>
      </c>
      <c r="BL346">
        <v>29878.924012684802</v>
      </c>
      <c r="BM346">
        <v>29546.166960444301</v>
      </c>
      <c r="BN346">
        <v>29217.115773106099</v>
      </c>
      <c r="BO346">
        <v>28891.729179013899</v>
      </c>
      <c r="BP346">
        <v>28569.966366147699</v>
      </c>
      <c r="BQ346">
        <v>28251.786977004602</v>
      </c>
      <c r="BR346">
        <v>27937.151103537399</v>
      </c>
      <c r="BS346">
        <v>27626.019282148402</v>
      </c>
      <c r="BT346">
        <v>27318.352488740398</v>
      </c>
      <c r="BU346">
        <v>27014.112133821302</v>
      </c>
      <c r="BV346">
        <v>26713.260057664698</v>
      </c>
      <c r="BW346">
        <v>26415.758525522899</v>
      </c>
      <c r="BX346">
        <v>26121.570222894701</v>
      </c>
      <c r="BY346">
        <v>25830.658250844699</v>
      </c>
      <c r="BZ346">
        <v>25542.986121375401</v>
      </c>
      <c r="CA346">
        <v>25258.517752850501</v>
      </c>
      <c r="CB346">
        <v>24977.217465469599</v>
      </c>
      <c r="CC346">
        <v>24699.049976792601</v>
      </c>
      <c r="CD346" s="8" t="b">
        <f>IF(ISNUMBER(VLOOKUP(A346,profiles_2018!A:A,1,FALSE)),TRUE,FALSE)</f>
        <v>1</v>
      </c>
      <c r="CE346" t="str">
        <f>INDEX('C5 - Emissions methodology 2021'!$A$2:$I$5911,MATCH($A346,'C5 - Emissions methodology 2021'!$A$2:$A$5911,0),MATCH(CE$1,'C5 - Emissions methodology 2021'!$A$1:$I$1,0))</f>
        <v>Transportation services</v>
      </c>
    </row>
    <row r="347" spans="1:83" x14ac:dyDescent="0.25">
      <c r="A347">
        <v>917</v>
      </c>
      <c r="B347" t="s">
        <v>965</v>
      </c>
      <c r="C347" t="s">
        <v>31</v>
      </c>
      <c r="D347">
        <v>2019</v>
      </c>
      <c r="E347" t="s">
        <v>690</v>
      </c>
      <c r="F347" t="s">
        <v>23</v>
      </c>
      <c r="G347">
        <v>2019</v>
      </c>
      <c r="H347">
        <v>3891</v>
      </c>
      <c r="I347">
        <v>96.9</v>
      </c>
      <c r="J347">
        <v>2024</v>
      </c>
      <c r="K347">
        <v>20</v>
      </c>
      <c r="L347">
        <v>3112.8</v>
      </c>
      <c r="M347">
        <v>2020</v>
      </c>
      <c r="N347">
        <v>1281</v>
      </c>
      <c r="O347">
        <v>335.38936006168097</v>
      </c>
      <c r="P347" t="s">
        <v>691</v>
      </c>
      <c r="Q347">
        <v>2.8163174622707299</v>
      </c>
      <c r="R347">
        <v>1</v>
      </c>
      <c r="S347" t="s">
        <v>25</v>
      </c>
      <c r="T347">
        <v>-1.11368485725649E-2</v>
      </c>
      <c r="AX347">
        <v>3891</v>
      </c>
      <c r="AY347">
        <v>1281</v>
      </c>
      <c r="AZ347">
        <v>1738.95</v>
      </c>
      <c r="BA347">
        <v>2196.9</v>
      </c>
      <c r="BB347">
        <v>2654.85</v>
      </c>
      <c r="BC347">
        <v>3112.8</v>
      </c>
      <c r="BD347">
        <v>3078.1332177633199</v>
      </c>
      <c r="BE347">
        <v>3043.8525142308999</v>
      </c>
      <c r="BF347">
        <v>3009.9535897026899</v>
      </c>
      <c r="BG347">
        <v>2976.4321923637299</v>
      </c>
      <c r="BH347">
        <v>2943.2841177508599</v>
      </c>
      <c r="BI347">
        <v>2910.5052082254401</v>
      </c>
      <c r="BJ347">
        <v>2878.09135245177</v>
      </c>
      <c r="BK347">
        <v>2846.0384848815002</v>
      </c>
      <c r="BL347">
        <v>2814.3425852436899</v>
      </c>
      <c r="BM347">
        <v>2782.9996780405099</v>
      </c>
      <c r="BN347">
        <v>2752.0058320486701</v>
      </c>
      <c r="BO347">
        <v>2721.3571598263302</v>
      </c>
      <c r="BP347">
        <v>2691.0498172254802</v>
      </c>
      <c r="BQ347">
        <v>2661.08000290981</v>
      </c>
      <c r="BR347">
        <v>2631.4439578779202</v>
      </c>
      <c r="BS347">
        <v>2602.1379649918499</v>
      </c>
      <c r="BT347">
        <v>2573.1583485108099</v>
      </c>
      <c r="BU347">
        <v>2544.5014736302101</v>
      </c>
      <c r="BV347">
        <v>2516.1637460257298</v>
      </c>
      <c r="BW347">
        <v>2488.1416114024601</v>
      </c>
      <c r="BX347">
        <v>2460.4315550491701</v>
      </c>
      <c r="BY347">
        <v>2433.0301013974299</v>
      </c>
      <c r="BZ347">
        <v>2405.9338135856701</v>
      </c>
      <c r="CA347">
        <v>2379.13929302816</v>
      </c>
      <c r="CB347">
        <v>2352.6431789886601</v>
      </c>
      <c r="CC347">
        <v>2326.4421481589902</v>
      </c>
      <c r="CD347" s="8" t="b">
        <f>IF(ISNUMBER(VLOOKUP(A347,profiles_2018!A:A,1,FALSE)),TRUE,FALSE)</f>
        <v>0</v>
      </c>
      <c r="CE347" t="str">
        <f>INDEX('C5 - Emissions methodology 2021'!$A$2:$I$5911,MATCH($A347,'C5 - Emissions methodology 2021'!$A$2:$A$5911,0),MATCH(CE$1,'C5 - Emissions methodology 2021'!$A$1:$I$1,0))</f>
        <v>Manufacturing</v>
      </c>
    </row>
    <row r="348" spans="1:83" x14ac:dyDescent="0.25">
      <c r="A348">
        <v>7345</v>
      </c>
      <c r="B348" t="s">
        <v>966</v>
      </c>
      <c r="C348" t="s">
        <v>27</v>
      </c>
      <c r="D348">
        <v>2020</v>
      </c>
      <c r="E348" t="s">
        <v>690</v>
      </c>
      <c r="F348" t="s">
        <v>23</v>
      </c>
      <c r="G348">
        <v>2019</v>
      </c>
      <c r="H348">
        <v>87293</v>
      </c>
      <c r="I348">
        <v>100</v>
      </c>
      <c r="J348">
        <v>2030</v>
      </c>
      <c r="K348">
        <v>46</v>
      </c>
      <c r="L348">
        <v>47138.22</v>
      </c>
      <c r="M348">
        <v>2020</v>
      </c>
      <c r="N348">
        <v>84450</v>
      </c>
      <c r="O348">
        <v>7.0776131758161798</v>
      </c>
      <c r="P348" t="s">
        <v>45</v>
      </c>
      <c r="Q348">
        <v>3.1102526317390198</v>
      </c>
      <c r="R348">
        <v>1</v>
      </c>
      <c r="S348" t="s">
        <v>25</v>
      </c>
      <c r="T348">
        <v>-1.11368485725649E-2</v>
      </c>
      <c r="AX348">
        <v>87293</v>
      </c>
      <c r="AY348">
        <v>84450</v>
      </c>
      <c r="AZ348">
        <v>80718.822</v>
      </c>
      <c r="BA348">
        <v>76987.644</v>
      </c>
      <c r="BB348">
        <v>73256.466</v>
      </c>
      <c r="BC348">
        <v>69525.288</v>
      </c>
      <c r="BD348">
        <v>65794.11</v>
      </c>
      <c r="BE348">
        <v>62062.932000000001</v>
      </c>
      <c r="BF348">
        <v>58331.754000000001</v>
      </c>
      <c r="BG348">
        <v>54600.576000000001</v>
      </c>
      <c r="BH348">
        <v>50869.398000000001</v>
      </c>
      <c r="BI348">
        <v>47138.22</v>
      </c>
      <c r="BJ348">
        <v>46613.248781879702</v>
      </c>
      <c r="BK348">
        <v>46094.1240887206</v>
      </c>
      <c r="BL348">
        <v>45580.780808659503</v>
      </c>
      <c r="BM348">
        <v>45073.1545549742</v>
      </c>
      <c r="BN348">
        <v>44571.181658007597</v>
      </c>
      <c r="BO348">
        <v>44074.799157182097</v>
      </c>
      <c r="BP348">
        <v>43583.944793102397</v>
      </c>
      <c r="BQ348">
        <v>43098.556999746601</v>
      </c>
      <c r="BR348">
        <v>42618.5748967443</v>
      </c>
      <c r="BS348">
        <v>42143.938281740797</v>
      </c>
      <c r="BT348">
        <v>41674.587622845502</v>
      </c>
      <c r="BU348">
        <v>41210.4640511658</v>
      </c>
      <c r="BV348">
        <v>40751.5093534228</v>
      </c>
      <c r="BW348">
        <v>40297.665964650303</v>
      </c>
      <c r="BX348">
        <v>39848.876960974201</v>
      </c>
      <c r="BY348">
        <v>39405.086052473001</v>
      </c>
      <c r="BZ348">
        <v>38966.237576117703</v>
      </c>
      <c r="CA348">
        <v>38532.276488789903</v>
      </c>
      <c r="CB348">
        <v>38103.148360378102</v>
      </c>
      <c r="CC348">
        <v>37678.799366950603</v>
      </c>
      <c r="CD348" s="8" t="b">
        <f>IF(ISNUMBER(VLOOKUP(A348,profiles_2018!A:A,1,FALSE)),TRUE,FALSE)</f>
        <v>0</v>
      </c>
      <c r="CE348" t="str">
        <f>INDEX('C5 - Emissions methodology 2021'!$A$2:$I$5911,MATCH($A348,'C5 - Emissions methodology 2021'!$A$2:$A$5911,0),MATCH(CE$1,'C5 - Emissions methodology 2021'!$A$1:$I$1,0))</f>
        <v>Biotech, health care &amp; pharma</v>
      </c>
    </row>
    <row r="349" spans="1:83" x14ac:dyDescent="0.25">
      <c r="A349">
        <v>844636</v>
      </c>
      <c r="B349" t="s">
        <v>967</v>
      </c>
      <c r="C349" t="s">
        <v>84</v>
      </c>
      <c r="D349">
        <v>2021</v>
      </c>
      <c r="E349" t="s">
        <v>44</v>
      </c>
      <c r="F349" t="s">
        <v>33</v>
      </c>
      <c r="G349">
        <v>2020</v>
      </c>
      <c r="H349">
        <v>36989</v>
      </c>
      <c r="I349">
        <v>100</v>
      </c>
      <c r="J349">
        <v>2021</v>
      </c>
      <c r="K349">
        <v>5</v>
      </c>
      <c r="L349">
        <v>35139.550000000003</v>
      </c>
      <c r="M349">
        <v>2020</v>
      </c>
      <c r="N349">
        <v>36989</v>
      </c>
      <c r="O349">
        <v>0</v>
      </c>
      <c r="P349" t="s">
        <v>24</v>
      </c>
      <c r="Q349">
        <v>2.3658573574365902</v>
      </c>
      <c r="R349">
        <v>1</v>
      </c>
      <c r="S349" t="s">
        <v>25</v>
      </c>
      <c r="T349">
        <v>-1.11368485725649E-2</v>
      </c>
      <c r="AY349">
        <v>36989</v>
      </c>
      <c r="AZ349">
        <v>35139.550000000003</v>
      </c>
      <c r="BA349">
        <v>34748.206152741899</v>
      </c>
      <c r="BB349">
        <v>34361.2206426505</v>
      </c>
      <c r="BC349">
        <v>33978.544931584802</v>
      </c>
      <c r="BD349">
        <v>33600.131021965703</v>
      </c>
      <c r="BE349">
        <v>33225.931450755699</v>
      </c>
      <c r="BF349">
        <v>32855.899283506202</v>
      </c>
      <c r="BG349">
        <v>32489.988108470399</v>
      </c>
      <c r="BH349">
        <v>32128.152030781901</v>
      </c>
      <c r="BI349">
        <v>31770.3456666987</v>
      </c>
      <c r="BJ349">
        <v>31416.524137910699</v>
      </c>
      <c r="BK349">
        <v>31066.643065910401</v>
      </c>
      <c r="BL349">
        <v>30720.658566427399</v>
      </c>
      <c r="BM349">
        <v>30378.527243923701</v>
      </c>
      <c r="BN349">
        <v>30040.206186150601</v>
      </c>
      <c r="BO349">
        <v>29705.652958766801</v>
      </c>
      <c r="BP349">
        <v>29374.8256000158</v>
      </c>
      <c r="BQ349">
        <v>29047.682615462902</v>
      </c>
      <c r="BR349">
        <v>28724.182972790601</v>
      </c>
      <c r="BS349">
        <v>28404.286096651998</v>
      </c>
      <c r="BT349">
        <v>28087.951863581799</v>
      </c>
      <c r="BU349">
        <v>27775.1405969636</v>
      </c>
      <c r="BV349">
        <v>27465.813062053501</v>
      </c>
      <c r="BW349">
        <v>27159.930461059001</v>
      </c>
      <c r="BX349">
        <v>26857.454428272798</v>
      </c>
      <c r="BY349">
        <v>26558.347025260598</v>
      </c>
      <c r="BZ349">
        <v>26262.5707361026</v>
      </c>
      <c r="CA349">
        <v>25970.0884626884</v>
      </c>
      <c r="CB349">
        <v>25680.8635200633</v>
      </c>
      <c r="CC349">
        <v>25394.8596318276</v>
      </c>
      <c r="CD349" s="8" t="b">
        <f>IF(ISNUMBER(VLOOKUP(A349,profiles_2018!A:A,1,FALSE)),TRUE,FALSE)</f>
        <v>0</v>
      </c>
      <c r="CE349" t="str">
        <f>INDEX('C5 - Emissions methodology 2021'!$A$2:$I$5911,MATCH($A349,'C5 - Emissions methodology 2021'!$A$2:$A$5911,0),MATCH(CE$1,'C5 - Emissions methodology 2021'!$A$1:$I$1,0))</f>
        <v>Manufacturing</v>
      </c>
    </row>
    <row r="350" spans="1:83" x14ac:dyDescent="0.25">
      <c r="A350">
        <v>51146</v>
      </c>
      <c r="B350" t="s">
        <v>968</v>
      </c>
      <c r="C350" t="s">
        <v>969</v>
      </c>
      <c r="D350">
        <v>2020</v>
      </c>
      <c r="E350" t="s">
        <v>49</v>
      </c>
      <c r="F350" t="s">
        <v>50</v>
      </c>
      <c r="G350">
        <v>2019</v>
      </c>
      <c r="H350">
        <v>846911</v>
      </c>
      <c r="I350">
        <v>100</v>
      </c>
      <c r="J350">
        <v>2021</v>
      </c>
      <c r="K350">
        <v>4</v>
      </c>
      <c r="L350">
        <v>813034.55999999901</v>
      </c>
      <c r="M350">
        <v>2020</v>
      </c>
      <c r="N350">
        <v>961875</v>
      </c>
      <c r="O350">
        <v>-339.36269572599701</v>
      </c>
      <c r="P350" t="s">
        <v>24</v>
      </c>
      <c r="Q350">
        <v>2.35593834963659</v>
      </c>
      <c r="R350">
        <v>1</v>
      </c>
      <c r="S350" t="s">
        <v>25</v>
      </c>
      <c r="T350">
        <v>-1.11368485725649E-2</v>
      </c>
      <c r="AX350">
        <v>846911</v>
      </c>
      <c r="AY350">
        <v>961875</v>
      </c>
      <c r="AZ350">
        <v>813034.55999999901</v>
      </c>
      <c r="BA350">
        <v>803979.917221018</v>
      </c>
      <c r="BB350">
        <v>795026.11462754395</v>
      </c>
      <c r="BC350">
        <v>786172.02917770203</v>
      </c>
      <c r="BD350">
        <v>777416.55033676396</v>
      </c>
      <c r="BE350">
        <v>768758.57993785804</v>
      </c>
      <c r="BF350">
        <v>760197.03204423003</v>
      </c>
      <c r="BG350">
        <v>751730.83281304</v>
      </c>
      <c r="BH350">
        <v>743358.92036067299</v>
      </c>
      <c r="BI350">
        <v>735080.24462955096</v>
      </c>
      <c r="BJ350">
        <v>726893.76725642697</v>
      </c>
      <c r="BK350">
        <v>718798.46144215099</v>
      </c>
      <c r="BL350">
        <v>710793.31182287703</v>
      </c>
      <c r="BM350">
        <v>702877.31434271403</v>
      </c>
      <c r="BN350">
        <v>695049.47612778796</v>
      </c>
      <c r="BO350">
        <v>687308.81536171201</v>
      </c>
      <c r="BP350">
        <v>679654.36116244004</v>
      </c>
      <c r="BQ350">
        <v>672085.15346049098</v>
      </c>
      <c r="BR350">
        <v>664600.24287853204</v>
      </c>
      <c r="BS350">
        <v>657198.69061230402</v>
      </c>
      <c r="BT350">
        <v>649879.56831286696</v>
      </c>
      <c r="BU350">
        <v>642641.95797016297</v>
      </c>
      <c r="BV350">
        <v>635484.95179787197</v>
      </c>
      <c r="BW350">
        <v>628407.65211955598</v>
      </c>
      <c r="BX350">
        <v>621409.17125605897</v>
      </c>
      <c r="BY350">
        <v>614488.63141417701</v>
      </c>
      <c r="BZ350">
        <v>607645.16457655502</v>
      </c>
      <c r="CA350">
        <v>600877.91239281499</v>
      </c>
      <c r="CB350">
        <v>594186.02607189701</v>
      </c>
      <c r="CC350">
        <v>587568.66627559997</v>
      </c>
      <c r="CD350" s="8" t="b">
        <f>IF(ISNUMBER(VLOOKUP(A350,profiles_2018!A:A,1,FALSE)),TRUE,FALSE)</f>
        <v>0</v>
      </c>
      <c r="CE350" t="str">
        <f>INDEX('C5 - Emissions methodology 2021'!$A$2:$I$5911,MATCH($A350,'C5 - Emissions methodology 2021'!$A$2:$A$5911,0),MATCH(CE$1,'C5 - Emissions methodology 2021'!$A$1:$I$1,0))</f>
        <v>Transportation services</v>
      </c>
    </row>
    <row r="351" spans="1:83" x14ac:dyDescent="0.25">
      <c r="A351">
        <v>7310</v>
      </c>
      <c r="B351" t="s">
        <v>250</v>
      </c>
      <c r="C351" t="s">
        <v>76</v>
      </c>
      <c r="D351">
        <v>2017</v>
      </c>
      <c r="E351" t="s">
        <v>690</v>
      </c>
      <c r="F351" t="s">
        <v>23</v>
      </c>
      <c r="G351">
        <v>2015</v>
      </c>
      <c r="H351">
        <v>189810</v>
      </c>
      <c r="I351">
        <v>100</v>
      </c>
      <c r="J351">
        <v>2030</v>
      </c>
      <c r="K351">
        <v>70</v>
      </c>
      <c r="L351">
        <v>56943</v>
      </c>
      <c r="M351">
        <v>2020</v>
      </c>
      <c r="N351">
        <v>132672</v>
      </c>
      <c r="O351">
        <v>43.004658794132503</v>
      </c>
      <c r="P351" t="s">
        <v>24</v>
      </c>
      <c r="Q351">
        <v>3.35026288343902</v>
      </c>
      <c r="R351">
        <v>1</v>
      </c>
      <c r="S351" t="s">
        <v>25</v>
      </c>
      <c r="T351">
        <v>-1.11368485725649E-2</v>
      </c>
      <c r="AT351">
        <v>189810</v>
      </c>
      <c r="AU351">
        <v>178382.4</v>
      </c>
      <c r="AV351">
        <v>166954.79999999999</v>
      </c>
      <c r="AW351">
        <v>155527.20000000001</v>
      </c>
      <c r="AX351">
        <v>144099.6</v>
      </c>
      <c r="AY351">
        <v>132672</v>
      </c>
      <c r="AZ351">
        <v>125099.1</v>
      </c>
      <c r="BA351">
        <v>117526.2</v>
      </c>
      <c r="BB351">
        <v>109953.3</v>
      </c>
      <c r="BC351">
        <v>102380.4</v>
      </c>
      <c r="BD351">
        <v>94807.5</v>
      </c>
      <c r="BE351">
        <v>87234.6</v>
      </c>
      <c r="BF351">
        <v>79661.7</v>
      </c>
      <c r="BG351">
        <v>72088.799999999901</v>
      </c>
      <c r="BH351">
        <v>64515.9</v>
      </c>
      <c r="BI351">
        <v>56943</v>
      </c>
      <c r="BJ351">
        <v>56308.834431732401</v>
      </c>
      <c r="BK351">
        <v>55681.731469368598</v>
      </c>
      <c r="BL351">
        <v>55061.612457736002</v>
      </c>
      <c r="BM351">
        <v>54448.399617632902</v>
      </c>
      <c r="BN351">
        <v>53842.016036072797</v>
      </c>
      <c r="BO351">
        <v>53242.385656637503</v>
      </c>
      <c r="BP351">
        <v>52649.433269937399</v>
      </c>
      <c r="BQ351">
        <v>52063.084504178798</v>
      </c>
      <c r="BR351">
        <v>51483.265815835097</v>
      </c>
      <c r="BS351">
        <v>50909.904480423</v>
      </c>
      <c r="BT351">
        <v>50342.928583380803</v>
      </c>
      <c r="BU351">
        <v>49782.267011048199</v>
      </c>
      <c r="BV351">
        <v>49227.849441747203</v>
      </c>
      <c r="BW351">
        <v>48679.606336961398</v>
      </c>
      <c r="BX351">
        <v>48137.468932614604</v>
      </c>
      <c r="BY351">
        <v>47601.369230445503</v>
      </c>
      <c r="BZ351">
        <v>47071.239989479298</v>
      </c>
      <c r="CA351">
        <v>46547.0147175936</v>
      </c>
      <c r="CB351">
        <v>46028.627663178799</v>
      </c>
      <c r="CC351">
        <v>45516.013806891002</v>
      </c>
      <c r="CD351" s="8" t="b">
        <f>IF(ISNUMBER(VLOOKUP(A351,profiles_2018!A:A,1,FALSE)),TRUE,FALSE)</f>
        <v>1</v>
      </c>
      <c r="CE351" t="str">
        <f>INDEX('C5 - Emissions methodology 2021'!$A$2:$I$5911,MATCH($A351,'C5 - Emissions methodology 2021'!$A$2:$A$5911,0),MATCH(CE$1,'C5 - Emissions methodology 2021'!$A$1:$I$1,0))</f>
        <v>Materials</v>
      </c>
    </row>
    <row r="352" spans="1:83" x14ac:dyDescent="0.25">
      <c r="A352">
        <v>36845</v>
      </c>
      <c r="B352" t="s">
        <v>970</v>
      </c>
      <c r="C352" t="s">
        <v>148</v>
      </c>
      <c r="D352">
        <v>2018</v>
      </c>
      <c r="E352" t="s">
        <v>690</v>
      </c>
      <c r="F352" t="s">
        <v>23</v>
      </c>
      <c r="G352">
        <v>2019</v>
      </c>
      <c r="H352">
        <v>5124</v>
      </c>
      <c r="I352">
        <v>100</v>
      </c>
      <c r="J352">
        <v>2030</v>
      </c>
      <c r="K352">
        <v>100</v>
      </c>
      <c r="L352">
        <v>0</v>
      </c>
      <c r="M352">
        <v>2020</v>
      </c>
      <c r="N352">
        <v>1860</v>
      </c>
      <c r="O352">
        <v>63.700234192037499</v>
      </c>
      <c r="P352" t="s">
        <v>691</v>
      </c>
      <c r="Q352">
        <v>3.6502444148390198</v>
      </c>
      <c r="R352">
        <v>1</v>
      </c>
      <c r="S352" t="s">
        <v>25</v>
      </c>
      <c r="T352">
        <v>-1.11368485725649E-2</v>
      </c>
      <c r="AX352">
        <v>5124</v>
      </c>
      <c r="AY352">
        <v>1860</v>
      </c>
      <c r="AZ352">
        <v>1674</v>
      </c>
      <c r="BA352">
        <v>1488</v>
      </c>
      <c r="BB352">
        <v>1302</v>
      </c>
      <c r="BC352">
        <v>1116</v>
      </c>
      <c r="BD352">
        <v>930</v>
      </c>
      <c r="BE352">
        <v>744</v>
      </c>
      <c r="BF352">
        <v>558</v>
      </c>
      <c r="BG352">
        <v>372</v>
      </c>
      <c r="BH352">
        <v>186</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s="8" t="b">
        <f>IF(ISNUMBER(VLOOKUP(A352,profiles_2018!A:A,1,FALSE)),TRUE,FALSE)</f>
        <v>0</v>
      </c>
      <c r="CE352" t="str">
        <f>INDEX('C5 - Emissions methodology 2021'!$A$2:$I$5911,MATCH($A352,'C5 - Emissions methodology 2021'!$A$2:$A$5911,0),MATCH(CE$1,'C5 - Emissions methodology 2021'!$A$1:$I$1,0))</f>
        <v>Services</v>
      </c>
    </row>
    <row r="353" spans="1:83" x14ac:dyDescent="0.25">
      <c r="A353">
        <v>7370</v>
      </c>
      <c r="B353" t="s">
        <v>971</v>
      </c>
      <c r="C353" t="s">
        <v>111</v>
      </c>
      <c r="D353">
        <v>2021</v>
      </c>
      <c r="E353" t="s">
        <v>690</v>
      </c>
      <c r="F353" t="s">
        <v>23</v>
      </c>
      <c r="G353">
        <v>2018</v>
      </c>
      <c r="H353">
        <v>243700</v>
      </c>
      <c r="I353">
        <v>100</v>
      </c>
      <c r="J353">
        <v>2030</v>
      </c>
      <c r="K353">
        <v>31</v>
      </c>
      <c r="L353">
        <v>168153</v>
      </c>
      <c r="M353">
        <v>2020</v>
      </c>
      <c r="N353">
        <v>224359</v>
      </c>
      <c r="O353">
        <v>25.601281321561402</v>
      </c>
      <c r="P353" t="s">
        <v>691</v>
      </c>
      <c r="Q353">
        <v>2.9602682724390199</v>
      </c>
      <c r="R353">
        <v>1</v>
      </c>
      <c r="S353" t="s">
        <v>25</v>
      </c>
      <c r="T353">
        <v>-1.11368485725649E-2</v>
      </c>
      <c r="AW353">
        <v>243700</v>
      </c>
      <c r="AX353">
        <v>234029.5</v>
      </c>
      <c r="AY353">
        <v>224359</v>
      </c>
      <c r="AZ353">
        <v>218738.4</v>
      </c>
      <c r="BA353">
        <v>213117.8</v>
      </c>
      <c r="BB353">
        <v>207497.2</v>
      </c>
      <c r="BC353">
        <v>201876.6</v>
      </c>
      <c r="BD353">
        <v>196256</v>
      </c>
      <c r="BE353">
        <v>190635.4</v>
      </c>
      <c r="BF353">
        <v>185014.8</v>
      </c>
      <c r="BG353">
        <v>179394.2</v>
      </c>
      <c r="BH353">
        <v>173773.6</v>
      </c>
      <c r="BI353">
        <v>168153</v>
      </c>
      <c r="BJ353">
        <v>166280.30550197701</v>
      </c>
      <c r="BK353">
        <v>164428.46691900201</v>
      </c>
      <c r="BL353">
        <v>162597.25198190601</v>
      </c>
      <c r="BM353">
        <v>160786.431008268</v>
      </c>
      <c r="BN353">
        <v>158995.776873606</v>
      </c>
      <c r="BO353">
        <v>157225.06498288701</v>
      </c>
      <c r="BP353">
        <v>155474.07324236099</v>
      </c>
      <c r="BQ353">
        <v>153742.58203170099</v>
      </c>
      <c r="BR353">
        <v>152030.37417645901</v>
      </c>
      <c r="BS353">
        <v>150337.23492082499</v>
      </c>
      <c r="BT353">
        <v>148662.951900694</v>
      </c>
      <c r="BU353">
        <v>147007.31511702499</v>
      </c>
      <c r="BV353">
        <v>145370.11690950801</v>
      </c>
      <c r="BW353">
        <v>143751.15193051001</v>
      </c>
      <c r="BX353">
        <v>142150.217119329</v>
      </c>
      <c r="BY353">
        <v>140567.11167671299</v>
      </c>
      <c r="BZ353">
        <v>139001.63703968699</v>
      </c>
      <c r="CA353">
        <v>137453.59685663701</v>
      </c>
      <c r="CB353">
        <v>135922.79696269101</v>
      </c>
      <c r="CC353">
        <v>134409.04535535799</v>
      </c>
      <c r="CD353" s="8" t="b">
        <f>IF(ISNUMBER(VLOOKUP(A353,profiles_2018!A:A,1,FALSE)),TRUE,FALSE)</f>
        <v>0</v>
      </c>
      <c r="CE353" t="str">
        <f>INDEX('C5 - Emissions methodology 2021'!$A$2:$I$5911,MATCH($A353,'C5 - Emissions methodology 2021'!$A$2:$A$5911,0),MATCH(CE$1,'C5 - Emissions methodology 2021'!$A$1:$I$1,0))</f>
        <v>Food, beverage &amp; agriculture</v>
      </c>
    </row>
    <row r="354" spans="1:83" x14ac:dyDescent="0.25">
      <c r="A354">
        <v>62844</v>
      </c>
      <c r="B354" t="s">
        <v>972</v>
      </c>
      <c r="C354" t="s">
        <v>441</v>
      </c>
      <c r="D354">
        <v>2020</v>
      </c>
      <c r="E354" t="s">
        <v>28</v>
      </c>
      <c r="F354" t="s">
        <v>23</v>
      </c>
      <c r="G354">
        <v>2018</v>
      </c>
      <c r="H354">
        <v>13059739.609999999</v>
      </c>
      <c r="I354">
        <v>100</v>
      </c>
      <c r="J354">
        <v>2050</v>
      </c>
      <c r="K354">
        <v>100</v>
      </c>
      <c r="L354">
        <v>0</v>
      </c>
      <c r="M354">
        <v>2020</v>
      </c>
      <c r="N354">
        <v>12337049.880000001</v>
      </c>
      <c r="O354">
        <v>5.5337223526771302</v>
      </c>
      <c r="P354" t="s">
        <v>45</v>
      </c>
      <c r="Q354">
        <v>3.6613059739609999</v>
      </c>
      <c r="R354">
        <v>1</v>
      </c>
      <c r="S354" t="s">
        <v>25</v>
      </c>
      <c r="T354">
        <v>-1.11368485725649E-2</v>
      </c>
      <c r="AW354">
        <v>13059739.609999999</v>
      </c>
      <c r="AX354">
        <v>12698394.744999999</v>
      </c>
      <c r="AY354">
        <v>12337049.880000001</v>
      </c>
      <c r="AZ354">
        <v>11925814.884</v>
      </c>
      <c r="BA354">
        <v>11514579.888</v>
      </c>
      <c r="BB354">
        <v>11103344.892000001</v>
      </c>
      <c r="BC354">
        <v>10692109.896</v>
      </c>
      <c r="BD354">
        <v>10280874.9</v>
      </c>
      <c r="BE354">
        <v>9869639.9039999992</v>
      </c>
      <c r="BF354">
        <v>9458404.9079999998</v>
      </c>
      <c r="BG354">
        <v>9047169.9120000005</v>
      </c>
      <c r="BH354">
        <v>8635934.9159999993</v>
      </c>
      <c r="BI354">
        <v>8224699.9199999999</v>
      </c>
      <c r="BJ354">
        <v>7813464.9239999996</v>
      </c>
      <c r="BK354">
        <v>7402229.9280000003</v>
      </c>
      <c r="BL354">
        <v>6990994.932</v>
      </c>
      <c r="BM354">
        <v>6579759.9359999998</v>
      </c>
      <c r="BN354">
        <v>6168524.9400000004</v>
      </c>
      <c r="BO354">
        <v>5757289.9440000001</v>
      </c>
      <c r="BP354">
        <v>5346054.9479999999</v>
      </c>
      <c r="BQ354">
        <v>4934819.9519999996</v>
      </c>
      <c r="BR354">
        <v>4523584.9560000002</v>
      </c>
      <c r="BS354">
        <v>4112349.96</v>
      </c>
      <c r="BT354">
        <v>3701114.9640000002</v>
      </c>
      <c r="BU354">
        <v>3289879.9679999999</v>
      </c>
      <c r="BV354">
        <v>2878644.9719999898</v>
      </c>
      <c r="BW354">
        <v>2467409.9759999998</v>
      </c>
      <c r="BX354">
        <v>2056174.98</v>
      </c>
      <c r="BY354">
        <v>1644939.9839999899</v>
      </c>
      <c r="BZ354">
        <v>1233704.9879999999</v>
      </c>
      <c r="CA354">
        <v>822469.99199999997</v>
      </c>
      <c r="CB354">
        <v>411234.995999999</v>
      </c>
      <c r="CC354">
        <v>0</v>
      </c>
      <c r="CD354" s="8" t="b">
        <f>IF(ISNUMBER(VLOOKUP(A354,profiles_2018!A:A,1,FALSE)),TRUE,FALSE)</f>
        <v>0</v>
      </c>
      <c r="CE354" t="str">
        <f>INDEX('C5 - Emissions methodology 2021'!$A$2:$I$5911,MATCH($A354,'C5 - Emissions methodology 2021'!$A$2:$A$5911,0),MATCH(CE$1,'C5 - Emissions methodology 2021'!$A$1:$I$1,0))</f>
        <v>Power generation</v>
      </c>
    </row>
    <row r="355" spans="1:83" x14ac:dyDescent="0.25">
      <c r="A355">
        <v>73955</v>
      </c>
      <c r="B355" t="s">
        <v>973</v>
      </c>
      <c r="C355" t="s">
        <v>78</v>
      </c>
      <c r="D355">
        <v>2019</v>
      </c>
      <c r="E355" t="s">
        <v>44</v>
      </c>
      <c r="F355" t="s">
        <v>33</v>
      </c>
      <c r="G355">
        <v>2020</v>
      </c>
      <c r="H355">
        <v>571812.36</v>
      </c>
      <c r="I355">
        <v>100</v>
      </c>
      <c r="J355">
        <v>2030</v>
      </c>
      <c r="K355">
        <v>10</v>
      </c>
      <c r="L355">
        <v>514631.12400000001</v>
      </c>
      <c r="M355">
        <v>2020</v>
      </c>
      <c r="N355">
        <v>571812.36</v>
      </c>
      <c r="O355">
        <v>0</v>
      </c>
      <c r="P355" t="s">
        <v>706</v>
      </c>
      <c r="Q355">
        <v>2.4203010836750201</v>
      </c>
      <c r="R355">
        <v>1</v>
      </c>
      <c r="S355" t="s">
        <v>25</v>
      </c>
      <c r="T355">
        <v>-1.11368485725649E-2</v>
      </c>
      <c r="AY355">
        <v>571812.36</v>
      </c>
      <c r="AZ355">
        <v>566094.236399999</v>
      </c>
      <c r="BA355">
        <v>560376.1128</v>
      </c>
      <c r="BB355">
        <v>554657.98919999995</v>
      </c>
      <c r="BC355">
        <v>548939.86560000002</v>
      </c>
      <c r="BD355">
        <v>543221.74199999997</v>
      </c>
      <c r="BE355">
        <v>537503.61840000004</v>
      </c>
      <c r="BF355">
        <v>531785.49479999999</v>
      </c>
      <c r="BG355">
        <v>526067.37120000005</v>
      </c>
      <c r="BH355">
        <v>520349.2476</v>
      </c>
      <c r="BI355">
        <v>514631.12400000001</v>
      </c>
      <c r="BJ355">
        <v>508899.75510128302</v>
      </c>
      <c r="BK355">
        <v>503232.215590104</v>
      </c>
      <c r="BL355">
        <v>497627.79460824101</v>
      </c>
      <c r="BM355">
        <v>492085.78921418998</v>
      </c>
      <c r="BN355">
        <v>486605.50429499999</v>
      </c>
      <c r="BO355">
        <v>481186.25247909001</v>
      </c>
      <c r="BP355">
        <v>475827.35405003</v>
      </c>
      <c r="BQ355">
        <v>470528.13686129102</v>
      </c>
      <c r="BR355">
        <v>465287.93625193601</v>
      </c>
      <c r="BS355">
        <v>460106.09496325703</v>
      </c>
      <c r="BT355">
        <v>454981.96305633697</v>
      </c>
      <c r="BU355">
        <v>449914.89783053001</v>
      </c>
      <c r="BV355">
        <v>444904.26374284999</v>
      </c>
      <c r="BW355">
        <v>439949.432328258</v>
      </c>
      <c r="BX355">
        <v>435049.78212083201</v>
      </c>
      <c r="BY355">
        <v>430204.69857582502</v>
      </c>
      <c r="BZ355">
        <v>425413.57399258</v>
      </c>
      <c r="CA355">
        <v>420675.80743831099</v>
      </c>
      <c r="CB355">
        <v>415990.80467272899</v>
      </c>
      <c r="CC355">
        <v>411357.978073509</v>
      </c>
      <c r="CD355" s="8" t="b">
        <f>IF(ISNUMBER(VLOOKUP(A355,profiles_2018!A:A,1,FALSE)),TRUE,FALSE)</f>
        <v>0</v>
      </c>
      <c r="CE355" t="str">
        <f>INDEX('C5 - Emissions methodology 2021'!$A$2:$I$5911,MATCH($A355,'C5 - Emissions methodology 2021'!$A$2:$A$5911,0),MATCH(CE$1,'C5 - Emissions methodology 2021'!$A$1:$I$1,0))</f>
        <v>Manufacturing</v>
      </c>
    </row>
    <row r="356" spans="1:83" x14ac:dyDescent="0.25">
      <c r="A356">
        <v>851489</v>
      </c>
      <c r="B356" t="s">
        <v>974</v>
      </c>
      <c r="C356" t="s">
        <v>84</v>
      </c>
      <c r="D356">
        <v>2021</v>
      </c>
      <c r="E356" t="s">
        <v>44</v>
      </c>
      <c r="F356" t="s">
        <v>33</v>
      </c>
      <c r="G356">
        <v>2020</v>
      </c>
      <c r="H356">
        <v>1546</v>
      </c>
      <c r="I356">
        <v>100</v>
      </c>
      <c r="J356">
        <v>2021</v>
      </c>
      <c r="K356">
        <v>30</v>
      </c>
      <c r="L356">
        <v>1082.19999999999</v>
      </c>
      <c r="M356">
        <v>2020</v>
      </c>
      <c r="N356">
        <v>1082.2</v>
      </c>
      <c r="O356">
        <v>100</v>
      </c>
      <c r="P356" t="s">
        <v>24</v>
      </c>
      <c r="Q356">
        <v>2.61585381313659</v>
      </c>
      <c r="R356">
        <v>1</v>
      </c>
      <c r="S356" t="s">
        <v>25</v>
      </c>
      <c r="T356">
        <v>-1.11368485725649E-2</v>
      </c>
      <c r="AY356">
        <v>1082.2</v>
      </c>
      <c r="AZ356">
        <v>1082.19999999999</v>
      </c>
      <c r="BA356">
        <v>1070.1477024747701</v>
      </c>
      <c r="BB356">
        <v>1058.2296295620299</v>
      </c>
      <c r="BC356">
        <v>1046.44428642259</v>
      </c>
      <c r="BD356">
        <v>1034.7901948650799</v>
      </c>
      <c r="BE356">
        <v>1023.26589316049</v>
      </c>
      <c r="BF356">
        <v>1011.86993585889</v>
      </c>
      <c r="BG356">
        <v>1000.6008936081</v>
      </c>
      <c r="BH356">
        <v>989.45735297441797</v>
      </c>
      <c r="BI356">
        <v>978.43791626533095</v>
      </c>
      <c r="BJ356">
        <v>967.54120135422795</v>
      </c>
      <c r="BK356">
        <v>956.76584150702797</v>
      </c>
      <c r="BL356">
        <v>946.11048521076202</v>
      </c>
      <c r="BM356">
        <v>935.57379600405397</v>
      </c>
      <c r="BN356">
        <v>925.15445230949695</v>
      </c>
      <c r="BO356">
        <v>914.85114726789197</v>
      </c>
      <c r="BP356">
        <v>904.66258857433195</v>
      </c>
      <c r="BQ356">
        <v>894.58749831611499</v>
      </c>
      <c r="BR356">
        <v>884.62461281245896</v>
      </c>
      <c r="BS356">
        <v>874.77268245600203</v>
      </c>
      <c r="BT356">
        <v>865.03047155607396</v>
      </c>
      <c r="BU356">
        <v>855.39675818369903</v>
      </c>
      <c r="BV356">
        <v>845.87033401834401</v>
      </c>
      <c r="BW356">
        <v>836.45000419635699</v>
      </c>
      <c r="BX356">
        <v>827.13458716110097</v>
      </c>
      <c r="BY356">
        <v>817.92291451475705</v>
      </c>
      <c r="BZ356">
        <v>808.81383087177505</v>
      </c>
      <c r="CA356">
        <v>799.80619371396006</v>
      </c>
      <c r="CB356">
        <v>790.89887324716801</v>
      </c>
      <c r="CC356">
        <v>782.09075225960203</v>
      </c>
      <c r="CD356" s="8" t="b">
        <f>IF(ISNUMBER(VLOOKUP(A356,profiles_2018!A:A,1,FALSE)),TRUE,FALSE)</f>
        <v>0</v>
      </c>
      <c r="CE356" t="str">
        <f>INDEX('C5 - Emissions methodology 2021'!$A$2:$I$5911,MATCH($A356,'C5 - Emissions methodology 2021'!$A$2:$A$5911,0),MATCH(CE$1,'C5 - Emissions methodology 2021'!$A$1:$I$1,0))</f>
        <v>Manufacturing</v>
      </c>
    </row>
    <row r="357" spans="1:83" x14ac:dyDescent="0.25">
      <c r="A357">
        <v>7575</v>
      </c>
      <c r="B357" t="s">
        <v>251</v>
      </c>
      <c r="C357" t="s">
        <v>252</v>
      </c>
      <c r="D357">
        <v>2021</v>
      </c>
      <c r="E357" t="s">
        <v>28</v>
      </c>
      <c r="F357" t="s">
        <v>23</v>
      </c>
      <c r="G357">
        <v>2016</v>
      </c>
      <c r="H357">
        <v>67849</v>
      </c>
      <c r="I357">
        <v>100</v>
      </c>
      <c r="J357">
        <v>2031</v>
      </c>
      <c r="K357">
        <v>37.5</v>
      </c>
      <c r="L357">
        <v>42405.625</v>
      </c>
      <c r="M357">
        <v>2020</v>
      </c>
      <c r="N357">
        <v>63950</v>
      </c>
      <c r="O357">
        <v>49.857607811228597</v>
      </c>
      <c r="P357" t="s">
        <v>24</v>
      </c>
      <c r="Q357">
        <v>3.02573957291707</v>
      </c>
      <c r="R357">
        <v>1</v>
      </c>
      <c r="S357" t="s">
        <v>25</v>
      </c>
      <c r="T357">
        <v>-1.11368485725649E-2</v>
      </c>
      <c r="AU357">
        <v>67849</v>
      </c>
      <c r="AV357">
        <v>66874.25</v>
      </c>
      <c r="AW357">
        <v>65899.5</v>
      </c>
      <c r="AX357">
        <v>64924.75</v>
      </c>
      <c r="AY357">
        <v>63950</v>
      </c>
      <c r="AZ357">
        <v>61991.420454545398</v>
      </c>
      <c r="BA357">
        <v>60032.840909090897</v>
      </c>
      <c r="BB357">
        <v>58074.261363636302</v>
      </c>
      <c r="BC357">
        <v>56115.681818181802</v>
      </c>
      <c r="BD357">
        <v>54157.102272727199</v>
      </c>
      <c r="BE357">
        <v>52198.522727272699</v>
      </c>
      <c r="BF357">
        <v>50239.943181818096</v>
      </c>
      <c r="BG357">
        <v>48281.363636363603</v>
      </c>
      <c r="BH357">
        <v>46322.784090909001</v>
      </c>
      <c r="BI357">
        <v>44364.2045454545</v>
      </c>
      <c r="BJ357">
        <v>42405.625</v>
      </c>
      <c r="BK357">
        <v>41933.359975749998</v>
      </c>
      <c r="BL357">
        <v>41466.354495561201</v>
      </c>
      <c r="BM357">
        <v>41004.549984687801</v>
      </c>
      <c r="BN357">
        <v>40547.888520722197</v>
      </c>
      <c r="BO357">
        <v>40096.312826329697</v>
      </c>
      <c r="BP357">
        <v>39649.766262064601</v>
      </c>
      <c r="BQ357">
        <v>39208.192819266398</v>
      </c>
      <c r="BR357">
        <v>38771.537113034297</v>
      </c>
      <c r="BS357">
        <v>38339.744375280898</v>
      </c>
      <c r="BT357">
        <v>37912.7604478625</v>
      </c>
      <c r="BU357">
        <v>37490.531775786803</v>
      </c>
      <c r="BV357">
        <v>37073.005400494898</v>
      </c>
      <c r="BW357">
        <v>36660.128953219697</v>
      </c>
      <c r="BX357">
        <v>36251.850648416999</v>
      </c>
      <c r="BY357">
        <v>35848.1192772703</v>
      </c>
      <c r="BZ357">
        <v>35448.884201268098</v>
      </c>
      <c r="CA357">
        <v>35054.095345852198</v>
      </c>
      <c r="CB357">
        <v>34663.703194137197</v>
      </c>
      <c r="CC357">
        <v>34277.6587806998</v>
      </c>
      <c r="CD357" s="8" t="b">
        <f>IF(ISNUMBER(VLOOKUP(A357,profiles_2018!A:A,1,FALSE)),TRUE,FALSE)</f>
        <v>1</v>
      </c>
      <c r="CE357" t="str">
        <f>INDEX('C5 - Emissions methodology 2021'!$A$2:$I$5911,MATCH($A357,'C5 - Emissions methodology 2021'!$A$2:$A$5911,0),MATCH(CE$1,'C5 - Emissions methodology 2021'!$A$1:$I$1,0))</f>
        <v>Materials</v>
      </c>
    </row>
    <row r="358" spans="1:83" x14ac:dyDescent="0.25">
      <c r="A358">
        <v>7576</v>
      </c>
      <c r="B358" t="s">
        <v>253</v>
      </c>
      <c r="C358" t="s">
        <v>252</v>
      </c>
      <c r="D358">
        <v>2010</v>
      </c>
      <c r="E358" t="s">
        <v>28</v>
      </c>
      <c r="F358" t="s">
        <v>23</v>
      </c>
      <c r="G358">
        <v>2010</v>
      </c>
      <c r="H358">
        <v>119882</v>
      </c>
      <c r="I358">
        <v>100</v>
      </c>
      <c r="J358">
        <v>2025</v>
      </c>
      <c r="K358">
        <v>100</v>
      </c>
      <c r="L358">
        <v>0</v>
      </c>
      <c r="M358">
        <v>2020</v>
      </c>
      <c r="N358">
        <v>73262</v>
      </c>
      <c r="O358">
        <v>38.888240102767703</v>
      </c>
      <c r="P358" t="s">
        <v>706</v>
      </c>
      <c r="Q358">
        <v>3.64781686624878</v>
      </c>
      <c r="R358">
        <v>1</v>
      </c>
      <c r="S358" t="s">
        <v>25</v>
      </c>
      <c r="T358">
        <v>-1.11368485725649E-2</v>
      </c>
      <c r="AO358">
        <v>119882</v>
      </c>
      <c r="AP358">
        <v>115220</v>
      </c>
      <c r="AQ358">
        <v>110558</v>
      </c>
      <c r="AR358">
        <v>105896</v>
      </c>
      <c r="AS358">
        <v>101234</v>
      </c>
      <c r="AT358">
        <v>96572</v>
      </c>
      <c r="AU358">
        <v>91910</v>
      </c>
      <c r="AV358">
        <v>87248</v>
      </c>
      <c r="AW358">
        <v>82586</v>
      </c>
      <c r="AX358">
        <v>77924</v>
      </c>
      <c r="AY358">
        <v>73262</v>
      </c>
      <c r="AZ358">
        <v>58609.599999999999</v>
      </c>
      <c r="BA358">
        <v>43957.2</v>
      </c>
      <c r="BB358">
        <v>29304.799999999999</v>
      </c>
      <c r="BC358">
        <v>14652.3999999999</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s="8" t="b">
        <f>IF(ISNUMBER(VLOOKUP(A358,profiles_2018!A:A,1,FALSE)),TRUE,FALSE)</f>
        <v>1</v>
      </c>
      <c r="CE358" t="str">
        <f>INDEX('C5 - Emissions methodology 2021'!$A$2:$I$5911,MATCH($A358,'C5 - Emissions methodology 2021'!$A$2:$A$5911,0),MATCH(CE$1,'C5 - Emissions methodology 2021'!$A$1:$I$1,0))</f>
        <v>Materials</v>
      </c>
    </row>
    <row r="359" spans="1:83" x14ac:dyDescent="0.25">
      <c r="A359">
        <v>7661</v>
      </c>
      <c r="B359" t="s">
        <v>975</v>
      </c>
      <c r="C359" t="s">
        <v>27</v>
      </c>
      <c r="D359">
        <v>2020</v>
      </c>
      <c r="E359" t="s">
        <v>28</v>
      </c>
      <c r="F359" t="s">
        <v>23</v>
      </c>
      <c r="G359">
        <v>2020</v>
      </c>
      <c r="H359">
        <v>408816.81</v>
      </c>
      <c r="I359">
        <v>100</v>
      </c>
      <c r="J359">
        <v>2030</v>
      </c>
      <c r="K359">
        <v>0</v>
      </c>
      <c r="L359">
        <v>408816.81</v>
      </c>
      <c r="M359">
        <v>2020</v>
      </c>
      <c r="N359">
        <v>408816.81</v>
      </c>
      <c r="O359">
        <v>0</v>
      </c>
      <c r="P359" t="s">
        <v>45</v>
      </c>
      <c r="Q359">
        <v>2.6502847841200201</v>
      </c>
      <c r="R359">
        <v>1</v>
      </c>
      <c r="S359" t="s">
        <v>25</v>
      </c>
      <c r="T359">
        <v>-1.11368485725649E-2</v>
      </c>
      <c r="AY359">
        <v>408816.81</v>
      </c>
      <c r="AZ359">
        <v>408816.81</v>
      </c>
      <c r="BA359">
        <v>408816.81</v>
      </c>
      <c r="BB359">
        <v>408816.81</v>
      </c>
      <c r="BC359">
        <v>408816.81</v>
      </c>
      <c r="BD359">
        <v>408816.81</v>
      </c>
      <c r="BE359">
        <v>408816.81</v>
      </c>
      <c r="BF359">
        <v>408816.81</v>
      </c>
      <c r="BG359">
        <v>408816.81</v>
      </c>
      <c r="BH359">
        <v>408816.81</v>
      </c>
      <c r="BI359">
        <v>408816.81</v>
      </c>
      <c r="BJ359">
        <v>404263.87909310998</v>
      </c>
      <c r="BK359">
        <v>399761.653488293</v>
      </c>
      <c r="BL359">
        <v>395309.56848827598</v>
      </c>
      <c r="BM359">
        <v>390907.06568473601</v>
      </c>
      <c r="BN359">
        <v>386553.59288825898</v>
      </c>
      <c r="BO359">
        <v>382248.60405908199</v>
      </c>
      <c r="BP359">
        <v>377991.55923860101</v>
      </c>
      <c r="BQ359">
        <v>373781.92448165303</v>
      </c>
      <c r="BR359">
        <v>369619.17178953899</v>
      </c>
      <c r="BS359">
        <v>365502.779043802</v>
      </c>
      <c r="BT359">
        <v>361432.22994073998</v>
      </c>
      <c r="BU359">
        <v>357407.01392664498</v>
      </c>
      <c r="BV359">
        <v>353426.62613377202</v>
      </c>
      <c r="BW359">
        <v>349490.56731700699</v>
      </c>
      <c r="BX359">
        <v>345598.343791258</v>
      </c>
      <c r="BY359">
        <v>341749.46736952499</v>
      </c>
      <c r="BZ359">
        <v>337943.455301676</v>
      </c>
      <c r="CA359">
        <v>334179.83021389198</v>
      </c>
      <c r="CB359">
        <v>330458.12004879501</v>
      </c>
      <c r="CC359">
        <v>326777.85800623702</v>
      </c>
      <c r="CD359" s="8" t="b">
        <f>IF(ISNUMBER(VLOOKUP(A359,profiles_2018!A:A,1,FALSE)),TRUE,FALSE)</f>
        <v>0</v>
      </c>
      <c r="CE359" t="str">
        <f>INDEX('C5 - Emissions methodology 2021'!$A$2:$I$5911,MATCH($A359,'C5 - Emissions methodology 2021'!$A$2:$A$5911,0),MATCH(CE$1,'C5 - Emissions methodology 2021'!$A$1:$I$1,0))</f>
        <v>Manufacturing</v>
      </c>
    </row>
    <row r="360" spans="1:83" x14ac:dyDescent="0.25">
      <c r="A360">
        <v>62862</v>
      </c>
      <c r="B360" t="s">
        <v>976</v>
      </c>
      <c r="C360" t="s">
        <v>21</v>
      </c>
      <c r="D360">
        <v>2018</v>
      </c>
      <c r="E360" t="s">
        <v>690</v>
      </c>
      <c r="F360" t="s">
        <v>23</v>
      </c>
      <c r="G360">
        <v>2018</v>
      </c>
      <c r="H360">
        <v>1899</v>
      </c>
      <c r="I360">
        <v>95</v>
      </c>
      <c r="J360">
        <v>2023</v>
      </c>
      <c r="K360">
        <v>21</v>
      </c>
      <c r="L360">
        <v>1500.21</v>
      </c>
      <c r="M360">
        <v>2020</v>
      </c>
      <c r="N360">
        <v>180.02</v>
      </c>
      <c r="O360">
        <v>431.04892299205102</v>
      </c>
      <c r="P360" t="s">
        <v>691</v>
      </c>
      <c r="Q360">
        <v>2.8068294581926798</v>
      </c>
      <c r="R360">
        <v>1</v>
      </c>
      <c r="S360" t="s">
        <v>25</v>
      </c>
      <c r="T360">
        <v>-1.11368485725649E-2</v>
      </c>
      <c r="AW360">
        <v>1899</v>
      </c>
      <c r="AX360">
        <v>1039.51</v>
      </c>
      <c r="AY360">
        <v>180.02</v>
      </c>
      <c r="AZ360">
        <v>620.08333333333303</v>
      </c>
      <c r="BA360">
        <v>1060.1466666666599</v>
      </c>
      <c r="BB360">
        <v>1500.21</v>
      </c>
      <c r="BC360">
        <v>1483.5023884029499</v>
      </c>
      <c r="BD360">
        <v>1466.98084694627</v>
      </c>
      <c r="BE360">
        <v>1450.64330339497</v>
      </c>
      <c r="BF360">
        <v>1434.4877085922601</v>
      </c>
      <c r="BG360">
        <v>1418.51203620246</v>
      </c>
      <c r="BH360">
        <v>1402.71428245691</v>
      </c>
      <c r="BI360">
        <v>1387.09246590261</v>
      </c>
      <c r="BJ360">
        <v>1371.64462715371</v>
      </c>
      <c r="BK360">
        <v>1356.36882864573</v>
      </c>
      <c r="BL360">
        <v>1341.2631543925499</v>
      </c>
      <c r="BM360">
        <v>1326.3257097461201</v>
      </c>
      <c r="BN360">
        <v>1311.55462115878</v>
      </c>
      <c r="BO360">
        <v>1296.94803594829</v>
      </c>
      <c r="BP360">
        <v>1282.50412206545</v>
      </c>
      <c r="BQ360">
        <v>1268.22106786431</v>
      </c>
      <c r="BR360">
        <v>1254.0970818749699</v>
      </c>
      <c r="BS360">
        <v>1240.13039257883</v>
      </c>
      <c r="BT360">
        <v>1226.3192481864501</v>
      </c>
      <c r="BU360">
        <v>1212.66191641777</v>
      </c>
      <c r="BV360">
        <v>1199.1566842849099</v>
      </c>
      <c r="BW360">
        <v>1185.8018578772501</v>
      </c>
      <c r="BX360">
        <v>1172.5957621490099</v>
      </c>
      <c r="BY360">
        <v>1159.5367407091201</v>
      </c>
      <c r="BZ360">
        <v>1146.6231556135201</v>
      </c>
      <c r="CA360">
        <v>1133.8533871596501</v>
      </c>
      <c r="CB360">
        <v>1121.22583368337</v>
      </c>
      <c r="CC360">
        <v>1108.73891135799</v>
      </c>
      <c r="CD360" s="8" t="b">
        <f>IF(ISNUMBER(VLOOKUP(A360,profiles_2018!A:A,1,FALSE)),TRUE,FALSE)</f>
        <v>0</v>
      </c>
      <c r="CE360" t="str">
        <f>INDEX('C5 - Emissions methodology 2021'!$A$2:$I$5911,MATCH($A360,'C5 - Emissions methodology 2021'!$A$2:$A$5911,0),MATCH(CE$1,'C5 - Emissions methodology 2021'!$A$1:$I$1,0))</f>
        <v>Services</v>
      </c>
    </row>
    <row r="361" spans="1:83" x14ac:dyDescent="0.25">
      <c r="A361">
        <v>7631</v>
      </c>
      <c r="B361" t="s">
        <v>255</v>
      </c>
      <c r="C361" t="s">
        <v>27</v>
      </c>
      <c r="D361">
        <v>2017</v>
      </c>
      <c r="E361" t="s">
        <v>690</v>
      </c>
      <c r="F361" t="s">
        <v>23</v>
      </c>
      <c r="G361">
        <v>2016</v>
      </c>
      <c r="H361">
        <v>2050506.5319999999</v>
      </c>
      <c r="I361">
        <v>100</v>
      </c>
      <c r="J361">
        <v>2025</v>
      </c>
      <c r="K361">
        <v>10</v>
      </c>
      <c r="L361">
        <v>1845455.8788000001</v>
      </c>
      <c r="M361">
        <v>2020</v>
      </c>
      <c r="N361">
        <v>2121942.7910000002</v>
      </c>
      <c r="O361">
        <v>-34.838347966636299</v>
      </c>
      <c r="P361" t="s">
        <v>24</v>
      </c>
      <c r="Q361">
        <v>2.7480099287017801</v>
      </c>
      <c r="R361">
        <v>1</v>
      </c>
      <c r="S361" t="s">
        <v>25</v>
      </c>
      <c r="T361">
        <v>-1.11368485725649E-2</v>
      </c>
      <c r="AU361">
        <v>2050506.5319999999</v>
      </c>
      <c r="AV361">
        <v>2068365.59675</v>
      </c>
      <c r="AW361">
        <v>2086224.6614999999</v>
      </c>
      <c r="AX361">
        <v>2104083.7262499998</v>
      </c>
      <c r="AY361">
        <v>2121942.7910000002</v>
      </c>
      <c r="AZ361">
        <v>2066645.4085599999</v>
      </c>
      <c r="BA361">
        <v>2011348.0261200001</v>
      </c>
      <c r="BB361">
        <v>1956050.64368</v>
      </c>
      <c r="BC361">
        <v>1900753.2612399999</v>
      </c>
      <c r="BD361">
        <v>1845455.8788000001</v>
      </c>
      <c r="BE361">
        <v>1824903.31613045</v>
      </c>
      <c r="BF361">
        <v>1804579.64423913</v>
      </c>
      <c r="BG361">
        <v>1784482.3140041099</v>
      </c>
      <c r="BH361">
        <v>1764608.8046926199</v>
      </c>
      <c r="BI361">
        <v>1744956.6236449501</v>
      </c>
      <c r="BJ361">
        <v>1725523.3059617199</v>
      </c>
      <c r="BK361">
        <v>1706306.4141947899</v>
      </c>
      <c r="BL361">
        <v>1687303.5380415099</v>
      </c>
      <c r="BM361">
        <v>1668512.2940423901</v>
      </c>
      <c r="BN361">
        <v>1649930.32528217</v>
      </c>
      <c r="BO361">
        <v>1631555.30109422</v>
      </c>
      <c r="BP361">
        <v>1613384.91676817</v>
      </c>
      <c r="BQ361">
        <v>1595416.8932608599</v>
      </c>
      <c r="BR361">
        <v>1577648.9769105101</v>
      </c>
      <c r="BS361">
        <v>1560078.93915399</v>
      </c>
      <c r="BT361">
        <v>1542704.5762473899</v>
      </c>
      <c r="BU361">
        <v>1525523.7089895201</v>
      </c>
      <c r="BV361">
        <v>1508534.18244864</v>
      </c>
      <c r="BW361">
        <v>1491733.8656921701</v>
      </c>
      <c r="BX361">
        <v>1475120.6515193901</v>
      </c>
      <c r="BY361">
        <v>1458692.4561971601</v>
      </c>
      <c r="BZ361">
        <v>1442447.2191985501</v>
      </c>
      <c r="CA361">
        <v>1426382.90294442</v>
      </c>
      <c r="CB361">
        <v>1410497.4925478301</v>
      </c>
      <c r="CC361">
        <v>1394788.9955613399</v>
      </c>
      <c r="CD361" s="8" t="b">
        <f>IF(ISNUMBER(VLOOKUP(A361,profiles_2018!A:A,1,FALSE)),TRUE,FALSE)</f>
        <v>1</v>
      </c>
      <c r="CE361" t="str">
        <f>INDEX('C5 - Emissions methodology 2021'!$A$2:$I$5911,MATCH($A361,'C5 - Emissions methodology 2021'!$A$2:$A$5911,0),MATCH(CE$1,'C5 - Emissions methodology 2021'!$A$1:$I$1,0))</f>
        <v>Manufacturing</v>
      </c>
    </row>
    <row r="362" spans="1:83" x14ac:dyDescent="0.25">
      <c r="A362">
        <v>837801</v>
      </c>
      <c r="B362" t="s">
        <v>977</v>
      </c>
      <c r="C362" t="s">
        <v>78</v>
      </c>
      <c r="D362">
        <v>2020</v>
      </c>
      <c r="E362" t="s">
        <v>44</v>
      </c>
      <c r="F362" t="s">
        <v>33</v>
      </c>
      <c r="G362">
        <v>2018</v>
      </c>
      <c r="H362">
        <v>244.12</v>
      </c>
      <c r="I362">
        <v>100</v>
      </c>
      <c r="J362">
        <v>2030</v>
      </c>
      <c r="K362">
        <v>5</v>
      </c>
      <c r="L362">
        <v>231.91399999999999</v>
      </c>
      <c r="M362">
        <v>2020</v>
      </c>
      <c r="N362">
        <v>235.36</v>
      </c>
      <c r="O362">
        <v>71.767982959200296</v>
      </c>
      <c r="P362" t="s">
        <v>24</v>
      </c>
      <c r="Q362">
        <v>2.3702439268510198</v>
      </c>
      <c r="R362">
        <v>1</v>
      </c>
      <c r="S362" t="s">
        <v>25</v>
      </c>
      <c r="T362">
        <v>-1.11368485725649E-2</v>
      </c>
      <c r="AW362">
        <v>244.12</v>
      </c>
      <c r="AX362">
        <v>239.74</v>
      </c>
      <c r="AY362">
        <v>235.36</v>
      </c>
      <c r="AZ362">
        <v>235.0154</v>
      </c>
      <c r="BA362">
        <v>234.67080000000001</v>
      </c>
      <c r="BB362">
        <v>234.3262</v>
      </c>
      <c r="BC362">
        <v>233.98159999999999</v>
      </c>
      <c r="BD362">
        <v>233.637</v>
      </c>
      <c r="BE362">
        <v>233.29239999999999</v>
      </c>
      <c r="BF362">
        <v>232.9478</v>
      </c>
      <c r="BG362">
        <v>232.60319999999999</v>
      </c>
      <c r="BH362">
        <v>232.2586</v>
      </c>
      <c r="BI362">
        <v>231.91399999999999</v>
      </c>
      <c r="BJ362">
        <v>229.331208900142</v>
      </c>
      <c r="BK362">
        <v>226.77718195365799</v>
      </c>
      <c r="BL362">
        <v>224.25159881852699</v>
      </c>
      <c r="BM362">
        <v>221.75414272032901</v>
      </c>
      <c r="BN362">
        <v>219.28450041251401</v>
      </c>
      <c r="BO362">
        <v>216.84236213710901</v>
      </c>
      <c r="BP362">
        <v>214.427421585871</v>
      </c>
      <c r="BQ362">
        <v>212.03937586186399</v>
      </c>
      <c r="BR362">
        <v>209.677925441469</v>
      </c>
      <c r="BS362">
        <v>207.34277413681801</v>
      </c>
      <c r="BT362">
        <v>205.03362905864</v>
      </c>
      <c r="BU362">
        <v>202.750200579531</v>
      </c>
      <c r="BV362">
        <v>200.492202297619</v>
      </c>
      <c r="BW362">
        <v>198.25935100065101</v>
      </c>
      <c r="BX362">
        <v>196.05136663046201</v>
      </c>
      <c r="BY362">
        <v>193.867972247854</v>
      </c>
      <c r="BZ362">
        <v>191.70889399785901</v>
      </c>
      <c r="CA362">
        <v>189.57386107539099</v>
      </c>
      <c r="CB362">
        <v>187.46260569127799</v>
      </c>
      <c r="CC362">
        <v>185.37486303867601</v>
      </c>
      <c r="CD362" s="8" t="b">
        <f>IF(ISNUMBER(VLOOKUP(A362,profiles_2018!A:A,1,FALSE)),TRUE,FALSE)</f>
        <v>0</v>
      </c>
      <c r="CE362" t="str">
        <f>INDEX('C5 - Emissions methodology 2021'!$A$2:$I$5911,MATCH($A362,'C5 - Emissions methodology 2021'!$A$2:$A$5911,0),MATCH(CE$1,'C5 - Emissions methodology 2021'!$A$1:$I$1,0))</f>
        <v>Manufacturing</v>
      </c>
    </row>
    <row r="363" spans="1:83" x14ac:dyDescent="0.25">
      <c r="A363">
        <v>7702</v>
      </c>
      <c r="B363" t="s">
        <v>978</v>
      </c>
      <c r="C363" t="s">
        <v>21</v>
      </c>
      <c r="D363">
        <v>2020</v>
      </c>
      <c r="E363" t="s">
        <v>28</v>
      </c>
      <c r="F363" t="s">
        <v>23</v>
      </c>
      <c r="G363">
        <v>2018</v>
      </c>
      <c r="H363">
        <v>7936</v>
      </c>
      <c r="I363">
        <v>100</v>
      </c>
      <c r="J363">
        <v>2030</v>
      </c>
      <c r="K363">
        <v>50</v>
      </c>
      <c r="L363">
        <v>3968</v>
      </c>
      <c r="M363">
        <v>2020</v>
      </c>
      <c r="N363">
        <v>4401</v>
      </c>
      <c r="O363">
        <v>89.087701612903203</v>
      </c>
      <c r="P363" t="s">
        <v>24</v>
      </c>
      <c r="Q363">
        <v>3.15024469603902</v>
      </c>
      <c r="R363">
        <v>1</v>
      </c>
      <c r="S363" t="s">
        <v>25</v>
      </c>
      <c r="T363">
        <v>-1.11368485725649E-2</v>
      </c>
      <c r="AW363">
        <v>7936</v>
      </c>
      <c r="AX363">
        <v>6168.5</v>
      </c>
      <c r="AY363">
        <v>4401</v>
      </c>
      <c r="AZ363">
        <v>4357.7</v>
      </c>
      <c r="BA363">
        <v>4314.3999999999996</v>
      </c>
      <c r="BB363">
        <v>4271.1000000000004</v>
      </c>
      <c r="BC363">
        <v>4227.8</v>
      </c>
      <c r="BD363">
        <v>4184.5</v>
      </c>
      <c r="BE363">
        <v>4141.2</v>
      </c>
      <c r="BF363">
        <v>4097.8999999999996</v>
      </c>
      <c r="BG363">
        <v>4054.6</v>
      </c>
      <c r="BH363">
        <v>4011.3</v>
      </c>
      <c r="BI363">
        <v>3968</v>
      </c>
      <c r="BJ363">
        <v>3923.8089848640602</v>
      </c>
      <c r="BK363">
        <v>3880.1101183719602</v>
      </c>
      <c r="BL363">
        <v>3836.8979195387701</v>
      </c>
      <c r="BM363">
        <v>3794.1669684204799</v>
      </c>
      <c r="BN363">
        <v>3751.91190543415</v>
      </c>
      <c r="BO363">
        <v>3710.1274306857299</v>
      </c>
      <c r="BP363">
        <v>3668.8083033052599</v>
      </c>
      <c r="BQ363">
        <v>3627.9493407895802</v>
      </c>
      <c r="BR363">
        <v>3587.5454183522702</v>
      </c>
      <c r="BS363">
        <v>3547.5914682808798</v>
      </c>
      <c r="BT363">
        <v>3508.0824793013198</v>
      </c>
      <c r="BU363">
        <v>3469.0134959492698</v>
      </c>
      <c r="BV363">
        <v>3430.3796179486999</v>
      </c>
      <c r="BW363">
        <v>3392.1759995971902</v>
      </c>
      <c r="BX363">
        <v>3354.3978491581902</v>
      </c>
      <c r="BY363">
        <v>3317.0404282599702</v>
      </c>
      <c r="BZ363">
        <v>3280.0990513013699</v>
      </c>
      <c r="CA363">
        <v>3243.5690848640102</v>
      </c>
      <c r="CB363">
        <v>3207.4459471312298</v>
      </c>
      <c r="CC363">
        <v>3171.7251073133398</v>
      </c>
      <c r="CD363" s="8" t="b">
        <f>IF(ISNUMBER(VLOOKUP(A363,profiles_2018!A:A,1,FALSE)),TRUE,FALSE)</f>
        <v>0</v>
      </c>
      <c r="CE363" t="str">
        <f>INDEX('C5 - Emissions methodology 2021'!$A$2:$I$5911,MATCH($A363,'C5 - Emissions methodology 2021'!$A$2:$A$5911,0),MATCH(CE$1,'C5 - Emissions methodology 2021'!$A$1:$I$1,0))</f>
        <v>Services</v>
      </c>
    </row>
    <row r="364" spans="1:83" x14ac:dyDescent="0.25">
      <c r="A364">
        <v>40299</v>
      </c>
      <c r="B364" t="s">
        <v>979</v>
      </c>
      <c r="C364" t="s">
        <v>27</v>
      </c>
      <c r="D364">
        <v>2021</v>
      </c>
      <c r="E364" t="s">
        <v>690</v>
      </c>
      <c r="F364" t="s">
        <v>23</v>
      </c>
      <c r="G364">
        <v>2019</v>
      </c>
      <c r="H364">
        <v>1313200</v>
      </c>
      <c r="I364">
        <v>100</v>
      </c>
      <c r="J364">
        <v>2030</v>
      </c>
      <c r="K364">
        <v>28</v>
      </c>
      <c r="L364">
        <v>945504</v>
      </c>
      <c r="M364">
        <v>2020</v>
      </c>
      <c r="N364">
        <v>1282400</v>
      </c>
      <c r="O364">
        <v>8.3764849223271405</v>
      </c>
      <c r="P364" t="s">
        <v>45</v>
      </c>
      <c r="Q364">
        <v>2.9303752224390198</v>
      </c>
      <c r="R364">
        <v>1</v>
      </c>
      <c r="S364" t="s">
        <v>25</v>
      </c>
      <c r="T364">
        <v>-1.11368485725649E-2</v>
      </c>
      <c r="AX364">
        <v>1313200</v>
      </c>
      <c r="AY364">
        <v>1282400</v>
      </c>
      <c r="AZ364">
        <v>1248710.3999999999</v>
      </c>
      <c r="BA364">
        <v>1215020.8</v>
      </c>
      <c r="BB364">
        <v>1181331.2</v>
      </c>
      <c r="BC364">
        <v>1147641.6000000001</v>
      </c>
      <c r="BD364">
        <v>1113952</v>
      </c>
      <c r="BE364">
        <v>1080262.3999999999</v>
      </c>
      <c r="BF364">
        <v>1046572.8</v>
      </c>
      <c r="BG364">
        <v>1012883.2</v>
      </c>
      <c r="BH364">
        <v>979193.6</v>
      </c>
      <c r="BI364">
        <v>945504</v>
      </c>
      <c r="BJ364">
        <v>934974.06512724503</v>
      </c>
      <c r="BK364">
        <v>924561.40054464794</v>
      </c>
      <c r="BL364">
        <v>914264.70023074304</v>
      </c>
      <c r="BM364">
        <v>904082.67270903196</v>
      </c>
      <c r="BN364">
        <v>894014.040885992</v>
      </c>
      <c r="BO364">
        <v>884057.54189089802</v>
      </c>
      <c r="BP364">
        <v>874211.92691742501</v>
      </c>
      <c r="BQ364">
        <v>864475.96106701496</v>
      </c>
      <c r="BR364">
        <v>854848.42319398897</v>
      </c>
      <c r="BS364">
        <v>845328.10575238196</v>
      </c>
      <c r="BT364">
        <v>835913.81464448397</v>
      </c>
      <c r="BU364">
        <v>826604.36907107395</v>
      </c>
      <c r="BV364">
        <v>817398.601383309</v>
      </c>
      <c r="BW364">
        <v>808295.35693627596</v>
      </c>
      <c r="BX364">
        <v>799293.49394416995</v>
      </c>
      <c r="BY364">
        <v>790391.88333707699</v>
      </c>
      <c r="BZ364">
        <v>781589.40861936798</v>
      </c>
      <c r="CA364">
        <v>772884.96572965302</v>
      </c>
      <c r="CB364">
        <v>764277.46290230996</v>
      </c>
      <c r="CC364">
        <v>755765.82053054299</v>
      </c>
      <c r="CD364" s="8" t="b">
        <f>IF(ISNUMBER(VLOOKUP(A364,profiles_2018!A:A,1,FALSE)),TRUE,FALSE)</f>
        <v>0</v>
      </c>
      <c r="CE364" t="str">
        <f>INDEX('C5 - Emissions methodology 2021'!$A$2:$I$5911,MATCH($A364,'C5 - Emissions methodology 2021'!$A$2:$A$5911,0),MATCH(CE$1,'C5 - Emissions methodology 2021'!$A$1:$I$1,0))</f>
        <v>Manufacturing</v>
      </c>
    </row>
    <row r="365" spans="1:83" x14ac:dyDescent="0.25">
      <c r="A365">
        <v>38102</v>
      </c>
      <c r="B365" t="s">
        <v>980</v>
      </c>
      <c r="C365" t="s">
        <v>31</v>
      </c>
      <c r="D365">
        <v>2014</v>
      </c>
      <c r="E365" t="s">
        <v>44</v>
      </c>
      <c r="F365" t="s">
        <v>33</v>
      </c>
      <c r="G365">
        <v>2018</v>
      </c>
      <c r="H365">
        <v>373</v>
      </c>
      <c r="I365">
        <v>100</v>
      </c>
      <c r="J365">
        <v>2023</v>
      </c>
      <c r="K365">
        <v>10</v>
      </c>
      <c r="L365">
        <v>335.7</v>
      </c>
      <c r="M365">
        <v>2020</v>
      </c>
      <c r="N365">
        <v>353</v>
      </c>
      <c r="O365">
        <v>53.619302949061698</v>
      </c>
      <c r="P365" t="s">
        <v>691</v>
      </c>
      <c r="Q365">
        <v>2.4168293055926799</v>
      </c>
      <c r="R365">
        <v>1</v>
      </c>
      <c r="S365" t="s">
        <v>25</v>
      </c>
      <c r="T365">
        <v>-1.11368485725649E-2</v>
      </c>
      <c r="AW365">
        <v>373</v>
      </c>
      <c r="AX365">
        <v>363</v>
      </c>
      <c r="AY365">
        <v>353</v>
      </c>
      <c r="AZ365">
        <v>347.23333333333301</v>
      </c>
      <c r="BA365">
        <v>341.46666666666601</v>
      </c>
      <c r="BB365">
        <v>335.7</v>
      </c>
      <c r="BC365">
        <v>331.96135993418898</v>
      </c>
      <c r="BD365">
        <v>328.26435653665999</v>
      </c>
      <c r="BE365">
        <v>324.60852610614</v>
      </c>
      <c r="BF365">
        <v>320.99341010553297</v>
      </c>
      <c r="BG365">
        <v>317.41855510439598</v>
      </c>
      <c r="BH365">
        <v>313.88351272207598</v>
      </c>
      <c r="BI365">
        <v>310.38783957146597</v>
      </c>
      <c r="BJ365">
        <v>306.93109720339299</v>
      </c>
      <c r="BK365">
        <v>303.51285205162702</v>
      </c>
      <c r="BL365">
        <v>300.13267537850101</v>
      </c>
      <c r="BM365">
        <v>296.79014322113198</v>
      </c>
      <c r="BN365">
        <v>293.48483633824799</v>
      </c>
      <c r="BO365">
        <v>290.21634015760498</v>
      </c>
      <c r="BP365">
        <v>286.98424472398602</v>
      </c>
      <c r="BQ365">
        <v>283.78814464778299</v>
      </c>
      <c r="BR365">
        <v>280.62763905415198</v>
      </c>
      <c r="BS365">
        <v>277.50233153272899</v>
      </c>
      <c r="BT365">
        <v>274.41183008791501</v>
      </c>
      <c r="BU365">
        <v>271.35574708970603</v>
      </c>
      <c r="BV365">
        <v>268.33369922507302</v>
      </c>
      <c r="BW365">
        <v>265.345307449887</v>
      </c>
      <c r="BX365">
        <v>262.39019694137698</v>
      </c>
      <c r="BY365">
        <v>259.46799705111499</v>
      </c>
      <c r="BZ365">
        <v>256.57834125852997</v>
      </c>
      <c r="CA365">
        <v>253.72086712493399</v>
      </c>
      <c r="CB365">
        <v>250.895216248064</v>
      </c>
      <c r="CC365">
        <v>248.10103421712799</v>
      </c>
      <c r="CD365" s="8" t="b">
        <f>IF(ISNUMBER(VLOOKUP(A365,profiles_2018!A:A,1,FALSE)),TRUE,FALSE)</f>
        <v>0</v>
      </c>
      <c r="CE365" t="str">
        <f>INDEX('C5 - Emissions methodology 2021'!$A$2:$I$5911,MATCH($A365,'C5 - Emissions methodology 2021'!$A$2:$A$5911,0),MATCH(CE$1,'C5 - Emissions methodology 2021'!$A$1:$I$1,0))</f>
        <v>Manufacturing</v>
      </c>
    </row>
    <row r="366" spans="1:83" x14ac:dyDescent="0.25">
      <c r="A366">
        <v>63753</v>
      </c>
      <c r="B366" t="s">
        <v>981</v>
      </c>
      <c r="C366" t="s">
        <v>39</v>
      </c>
      <c r="D366">
        <v>2018</v>
      </c>
      <c r="E366" t="s">
        <v>105</v>
      </c>
      <c r="F366" t="s">
        <v>54</v>
      </c>
      <c r="G366">
        <v>2017</v>
      </c>
      <c r="H366">
        <v>28682.000287999999</v>
      </c>
      <c r="I366">
        <v>97.6</v>
      </c>
      <c r="J366">
        <v>2024</v>
      </c>
      <c r="K366">
        <v>10</v>
      </c>
      <c r="L366">
        <v>25813.800259200001</v>
      </c>
      <c r="M366">
        <v>2020</v>
      </c>
      <c r="N366">
        <v>37115.264000000003</v>
      </c>
      <c r="O366">
        <v>134.79437597593201</v>
      </c>
      <c r="P366" t="s">
        <v>691</v>
      </c>
      <c r="Q366">
        <v>3.0633773360707299</v>
      </c>
      <c r="R366">
        <v>1</v>
      </c>
      <c r="S366" t="s">
        <v>25</v>
      </c>
      <c r="T366">
        <v>-1.11368485725649E-2</v>
      </c>
      <c r="AV366">
        <v>28682.000287999999</v>
      </c>
      <c r="AW366">
        <v>31493.088191999999</v>
      </c>
      <c r="AX366">
        <v>34304.176096000003</v>
      </c>
      <c r="AY366">
        <v>37115.264000000003</v>
      </c>
      <c r="AZ366">
        <v>34289.8980648</v>
      </c>
      <c r="BA366">
        <v>31464.5321296</v>
      </c>
      <c r="BB366">
        <v>28639.166194400001</v>
      </c>
      <c r="BC366">
        <v>25813.800259200001</v>
      </c>
      <c r="BD366">
        <v>25526.3158746308</v>
      </c>
      <c r="BE366">
        <v>25242.033160119601</v>
      </c>
      <c r="BF366">
        <v>24960.9164591517</v>
      </c>
      <c r="BG366">
        <v>24682.930512313698</v>
      </c>
      <c r="BH366">
        <v>24408.0404528709</v>
      </c>
      <c r="BI366">
        <v>24136.211802394198</v>
      </c>
      <c r="BJ366">
        <v>23867.410466435598</v>
      </c>
      <c r="BK366">
        <v>23601.602730251601</v>
      </c>
      <c r="BL366">
        <v>23338.755254575</v>
      </c>
      <c r="BM366">
        <v>23078.835071432601</v>
      </c>
      <c r="BN366">
        <v>22821.8095800109</v>
      </c>
      <c r="BO366">
        <v>22567.646542566399</v>
      </c>
      <c r="BP366">
        <v>22316.314080382701</v>
      </c>
      <c r="BQ366">
        <v>22067.780669771601</v>
      </c>
      <c r="BR366">
        <v>21822.015138119801</v>
      </c>
      <c r="BS366">
        <v>21578.9866599784</v>
      </c>
      <c r="BT366">
        <v>21338.664753196801</v>
      </c>
      <c r="BU366">
        <v>21101.019275099701</v>
      </c>
      <c r="BV366">
        <v>20866.020418706201</v>
      </c>
      <c r="BW366">
        <v>20633.638708990999</v>
      </c>
      <c r="BX366">
        <v>20403.844999187899</v>
      </c>
      <c r="BY366">
        <v>20176.610467133902</v>
      </c>
      <c r="BZ366">
        <v>19951.906611653802</v>
      </c>
      <c r="CA366">
        <v>19729.7052489858</v>
      </c>
      <c r="CB366">
        <v>19509.978509246499</v>
      </c>
      <c r="CC366">
        <v>19292.698832935101</v>
      </c>
      <c r="CD366" s="8" t="b">
        <f>IF(ISNUMBER(VLOOKUP(A366,profiles_2018!A:A,1,FALSE)),TRUE,FALSE)</f>
        <v>0</v>
      </c>
      <c r="CE366" t="str">
        <f>INDEX('C5 - Emissions methodology 2021'!$A$2:$I$5911,MATCH($A366,'C5 - Emissions methodology 2021'!$A$2:$A$5911,0),MATCH(CE$1,'C5 - Emissions methodology 2021'!$A$1:$I$1,0))</f>
        <v>Services</v>
      </c>
    </row>
    <row r="367" spans="1:83" x14ac:dyDescent="0.25">
      <c r="A367">
        <v>49590</v>
      </c>
      <c r="B367" t="s">
        <v>982</v>
      </c>
      <c r="C367" t="s">
        <v>39</v>
      </c>
      <c r="D367">
        <v>2019</v>
      </c>
      <c r="E367" t="s">
        <v>60</v>
      </c>
      <c r="F367" t="s">
        <v>54</v>
      </c>
      <c r="G367">
        <v>2019</v>
      </c>
      <c r="H367">
        <v>68750.44</v>
      </c>
      <c r="I367">
        <v>100</v>
      </c>
      <c r="J367">
        <v>2030</v>
      </c>
      <c r="K367">
        <v>46</v>
      </c>
      <c r="L367">
        <v>37125.2376</v>
      </c>
      <c r="M367">
        <v>2020</v>
      </c>
      <c r="N367">
        <v>62356.71</v>
      </c>
      <c r="O367">
        <v>20.217198673169602</v>
      </c>
      <c r="P367" t="s">
        <v>24</v>
      </c>
      <c r="Q367">
        <v>3.4502507774830198</v>
      </c>
      <c r="R367">
        <v>1</v>
      </c>
      <c r="S367" t="s">
        <v>25</v>
      </c>
      <c r="T367">
        <v>-1.11368485725649E-2</v>
      </c>
      <c r="AX367">
        <v>68750.44</v>
      </c>
      <c r="AY367">
        <v>62356.71</v>
      </c>
      <c r="AZ367">
        <v>59833.562760000001</v>
      </c>
      <c r="BA367">
        <v>57310.415520000002</v>
      </c>
      <c r="BB367">
        <v>54787.268279999997</v>
      </c>
      <c r="BC367">
        <v>52264.121039999998</v>
      </c>
      <c r="BD367">
        <v>49740.9738</v>
      </c>
      <c r="BE367">
        <v>47217.826560000001</v>
      </c>
      <c r="BF367">
        <v>44694.679320000003</v>
      </c>
      <c r="BG367">
        <v>42171.532079999997</v>
      </c>
      <c r="BH367">
        <v>39648.384839999999</v>
      </c>
      <c r="BI367">
        <v>37125.2376</v>
      </c>
      <c r="BJ367">
        <v>36711.779450628303</v>
      </c>
      <c r="BK367">
        <v>36302.925922057198</v>
      </c>
      <c r="BL367">
        <v>35898.625733322202</v>
      </c>
      <c r="BM367">
        <v>35498.828174567003</v>
      </c>
      <c r="BN367">
        <v>35103.483100683399</v>
      </c>
      <c r="BO367">
        <v>34712.540925021502</v>
      </c>
      <c r="BP367">
        <v>34325.952613170499</v>
      </c>
      <c r="BQ367">
        <v>33943.669676808597</v>
      </c>
      <c r="BR367">
        <v>33565.644167620798</v>
      </c>
      <c r="BS367">
        <v>33191.828671285497</v>
      </c>
      <c r="BT367">
        <v>32822.176301526801</v>
      </c>
      <c r="BU367">
        <v>32456.640694234698</v>
      </c>
      <c r="BV367">
        <v>32095.176001648899</v>
      </c>
      <c r="BW367">
        <v>31737.736886608702</v>
      </c>
      <c r="BX367">
        <v>31384.278516866601</v>
      </c>
      <c r="BY367">
        <v>31034.756559465099</v>
      </c>
      <c r="BZ367">
        <v>30689.127175175901</v>
      </c>
      <c r="CA367">
        <v>30347.347013001799</v>
      </c>
      <c r="CB367">
        <v>30009.373204738898</v>
      </c>
      <c r="CC367">
        <v>29675.163359600101</v>
      </c>
      <c r="CD367" s="8" t="b">
        <f>IF(ISNUMBER(VLOOKUP(A367,profiles_2018!A:A,1,FALSE)),TRUE,FALSE)</f>
        <v>0</v>
      </c>
      <c r="CE367" t="str">
        <f>INDEX('C5 - Emissions methodology 2021'!$A$2:$I$5911,MATCH($A367,'C5 - Emissions methodology 2021'!$A$2:$A$5911,0),MATCH(CE$1,'C5 - Emissions methodology 2021'!$A$1:$I$1,0))</f>
        <v>Retail</v>
      </c>
    </row>
    <row r="368" spans="1:83" x14ac:dyDescent="0.25">
      <c r="A368">
        <v>62876</v>
      </c>
      <c r="B368" t="s">
        <v>983</v>
      </c>
      <c r="C368" t="s">
        <v>252</v>
      </c>
      <c r="D368">
        <v>2020</v>
      </c>
      <c r="E368" t="s">
        <v>28</v>
      </c>
      <c r="F368" t="s">
        <v>23</v>
      </c>
      <c r="G368">
        <v>2018</v>
      </c>
      <c r="H368">
        <v>4689.13</v>
      </c>
      <c r="I368">
        <v>100</v>
      </c>
      <c r="J368">
        <v>2023</v>
      </c>
      <c r="K368">
        <v>15</v>
      </c>
      <c r="L368">
        <v>3985.7604999999999</v>
      </c>
      <c r="M368">
        <v>2020</v>
      </c>
      <c r="N368">
        <v>4183.38</v>
      </c>
      <c r="O368">
        <v>71.903885511100498</v>
      </c>
      <c r="P368" t="s">
        <v>24</v>
      </c>
      <c r="Q368">
        <v>2.7968297372056798</v>
      </c>
      <c r="R368">
        <v>1</v>
      </c>
      <c r="S368" t="s">
        <v>25</v>
      </c>
      <c r="T368">
        <v>-1.11368485725649E-2</v>
      </c>
      <c r="AW368">
        <v>4689.13</v>
      </c>
      <c r="AX368">
        <v>4436.2550000000001</v>
      </c>
      <c r="AY368">
        <v>4183.38</v>
      </c>
      <c r="AZ368">
        <v>4117.5068333333302</v>
      </c>
      <c r="BA368">
        <v>4051.6336666666598</v>
      </c>
      <c r="BB368">
        <v>3985.7604999999999</v>
      </c>
      <c r="BC368">
        <v>3941.3716888649801</v>
      </c>
      <c r="BD368">
        <v>3897.4772291979002</v>
      </c>
      <c r="BE368">
        <v>3854.0716154812999</v>
      </c>
      <c r="BF368">
        <v>3811.1494035118699</v>
      </c>
      <c r="BG368">
        <v>3768.7052097175301</v>
      </c>
      <c r="BH368">
        <v>3726.73371048227</v>
      </c>
      <c r="BI368">
        <v>3685.22964147836</v>
      </c>
      <c r="BJ368">
        <v>3644.18779700609</v>
      </c>
      <c r="BK368">
        <v>3603.6030293408398</v>
      </c>
      <c r="BL368">
        <v>3563.4702480874398</v>
      </c>
      <c r="BM368">
        <v>3523.7844195416501</v>
      </c>
      <c r="BN368">
        <v>3484.5405660588499</v>
      </c>
      <c r="BO368">
        <v>3445.7337654296898</v>
      </c>
      <c r="BP368">
        <v>3407.3591502627301</v>
      </c>
      <c r="BQ368">
        <v>3369.4119073739098</v>
      </c>
      <c r="BR368">
        <v>3331.8872771828901</v>
      </c>
      <c r="BS368">
        <v>3294.7805531160402</v>
      </c>
      <c r="BT368">
        <v>3258.08708101616</v>
      </c>
      <c r="BU368">
        <v>3221.80225855865</v>
      </c>
      <c r="BV368">
        <v>3185.9215346743399</v>
      </c>
      <c r="BW368">
        <v>3150.4404089785999</v>
      </c>
      <c r="BX368">
        <v>3115.3544312069098</v>
      </c>
      <c r="BY368">
        <v>3080.6592006566898</v>
      </c>
      <c r="BZ368">
        <v>3046.3503656353</v>
      </c>
      <c r="CA368">
        <v>3012.4236229142398</v>
      </c>
      <c r="CB368">
        <v>2978.8747171894302</v>
      </c>
      <c r="CC368">
        <v>2945.6994405474502</v>
      </c>
      <c r="CD368" s="8" t="b">
        <f>IF(ISNUMBER(VLOOKUP(A368,profiles_2018!A:A,1,FALSE)),TRUE,FALSE)</f>
        <v>0</v>
      </c>
      <c r="CE368" t="str">
        <f>INDEX('C5 - Emissions methodology 2021'!$A$2:$I$5911,MATCH($A368,'C5 - Emissions methodology 2021'!$A$2:$A$5911,0),MATCH(CE$1,'C5 - Emissions methodology 2021'!$A$1:$I$1,0))</f>
        <v>Materials</v>
      </c>
    </row>
    <row r="369" spans="1:83" x14ac:dyDescent="0.25">
      <c r="A369">
        <v>50593</v>
      </c>
      <c r="B369" t="s">
        <v>984</v>
      </c>
      <c r="C369" t="s">
        <v>213</v>
      </c>
      <c r="D369">
        <v>2019</v>
      </c>
      <c r="E369" t="s">
        <v>690</v>
      </c>
      <c r="F369" t="s">
        <v>23</v>
      </c>
      <c r="G369">
        <v>2018</v>
      </c>
      <c r="H369">
        <v>49548.852499999899</v>
      </c>
      <c r="I369">
        <v>75</v>
      </c>
      <c r="J369">
        <v>2028</v>
      </c>
      <c r="K369">
        <v>50</v>
      </c>
      <c r="L369">
        <v>24774.42625</v>
      </c>
      <c r="M369">
        <v>2020</v>
      </c>
      <c r="N369">
        <v>37215.622499999998</v>
      </c>
      <c r="O369">
        <v>47.251471484929098</v>
      </c>
      <c r="P369" t="s">
        <v>24</v>
      </c>
      <c r="Q369">
        <v>2.8992746969279302</v>
      </c>
      <c r="R369">
        <v>1</v>
      </c>
      <c r="S369" t="s">
        <v>25</v>
      </c>
      <c r="T369">
        <v>-1.11368485725649E-2</v>
      </c>
      <c r="AW369">
        <v>49548.852499999899</v>
      </c>
      <c r="AX369">
        <v>43382.237500000003</v>
      </c>
      <c r="AY369">
        <v>37215.622499999998</v>
      </c>
      <c r="AZ369">
        <v>35660.47296875</v>
      </c>
      <c r="BA369">
        <v>34105.323437500003</v>
      </c>
      <c r="BB369">
        <v>32550.173906249998</v>
      </c>
      <c r="BC369">
        <v>30995.024375000001</v>
      </c>
      <c r="BD369">
        <v>29439.87484375</v>
      </c>
      <c r="BE369">
        <v>27884.725312499999</v>
      </c>
      <c r="BF369">
        <v>26329.575781250001</v>
      </c>
      <c r="BG369">
        <v>24774.42625</v>
      </c>
      <c r="BH369">
        <v>24498.5172163815</v>
      </c>
      <c r="BI369">
        <v>24225.680939890299</v>
      </c>
      <c r="BJ369">
        <v>23955.883199695501</v>
      </c>
      <c r="BK369">
        <v>23689.0901560784</v>
      </c>
      <c r="BL369">
        <v>23425.268346188299</v>
      </c>
      <c r="BM369">
        <v>23164.384679845101</v>
      </c>
      <c r="BN369">
        <v>22906.406435389101</v>
      </c>
      <c r="BO369">
        <v>22651.301255576502</v>
      </c>
      <c r="BP369">
        <v>22399.0371435216</v>
      </c>
      <c r="BQ369">
        <v>22149.5824586829</v>
      </c>
      <c r="BR369">
        <v>21902.905912894999</v>
      </c>
      <c r="BS369">
        <v>21658.976566443998</v>
      </c>
      <c r="BT369">
        <v>21417.763824186801</v>
      </c>
      <c r="BU369">
        <v>21179.2374317139</v>
      </c>
      <c r="BV369">
        <v>20943.367471554498</v>
      </c>
      <c r="BW369">
        <v>20710.124359424201</v>
      </c>
      <c r="BX369">
        <v>20479.478840514301</v>
      </c>
      <c r="BY369">
        <v>20251.401985822398</v>
      </c>
      <c r="BZ369">
        <v>20025.8651885242</v>
      </c>
      <c r="CA369">
        <v>19802.840160385</v>
      </c>
      <c r="CB369">
        <v>19582.298928212102</v>
      </c>
      <c r="CC369">
        <v>19364.2138303459</v>
      </c>
      <c r="CD369" s="8" t="b">
        <f>IF(ISNUMBER(VLOOKUP(A369,profiles_2018!A:A,1,FALSE)),TRUE,FALSE)</f>
        <v>0</v>
      </c>
      <c r="CE369" t="str">
        <f>INDEX('C5 - Emissions methodology 2021'!$A$2:$I$5911,MATCH($A369,'C5 - Emissions methodology 2021'!$A$2:$A$5911,0),MATCH(CE$1,'C5 - Emissions methodology 2021'!$A$1:$I$1,0))</f>
        <v>Services</v>
      </c>
    </row>
    <row r="370" spans="1:83" x14ac:dyDescent="0.25">
      <c r="A370">
        <v>7845</v>
      </c>
      <c r="B370" t="s">
        <v>985</v>
      </c>
      <c r="C370" t="s">
        <v>36</v>
      </c>
      <c r="D370">
        <v>2021</v>
      </c>
      <c r="E370" t="s">
        <v>362</v>
      </c>
      <c r="F370" t="s">
        <v>54</v>
      </c>
      <c r="G370">
        <v>2018</v>
      </c>
      <c r="H370">
        <v>17532</v>
      </c>
      <c r="I370">
        <v>100</v>
      </c>
      <c r="J370">
        <v>2021</v>
      </c>
      <c r="K370">
        <v>1</v>
      </c>
      <c r="L370">
        <v>17356.68</v>
      </c>
      <c r="M370">
        <v>2020</v>
      </c>
      <c r="N370">
        <v>17430</v>
      </c>
      <c r="O370">
        <v>1483.5631966748499</v>
      </c>
      <c r="P370" t="s">
        <v>691</v>
      </c>
      <c r="Q370">
        <v>2.9958557757365898</v>
      </c>
      <c r="R370">
        <v>1</v>
      </c>
      <c r="S370" t="s">
        <v>25</v>
      </c>
      <c r="T370">
        <v>-1.11368485725649E-2</v>
      </c>
      <c r="AW370">
        <v>17532</v>
      </c>
      <c r="AX370">
        <v>17481</v>
      </c>
      <c r="AY370">
        <v>17430</v>
      </c>
      <c r="AZ370">
        <v>17356.68</v>
      </c>
      <c r="BA370">
        <v>17163.381283117498</v>
      </c>
      <c r="BB370">
        <v>16972.2353047742</v>
      </c>
      <c r="BC370">
        <v>16783.218090246999</v>
      </c>
      <c r="BD370">
        <v>16596.305931815601</v>
      </c>
      <c r="BE370">
        <v>16411.475385788999</v>
      </c>
      <c r="BF370">
        <v>16228.7032695651</v>
      </c>
      <c r="BG370">
        <v>16047.9666587229</v>
      </c>
      <c r="BH370">
        <v>15869.242884147099</v>
      </c>
      <c r="BI370">
        <v>15692.509529185099</v>
      </c>
      <c r="BJ370">
        <v>15517.744426834999</v>
      </c>
      <c r="BK370">
        <v>15344.925656965601</v>
      </c>
      <c r="BL370">
        <v>15174.0315435667</v>
      </c>
      <c r="BM370">
        <v>15005.040652030701</v>
      </c>
      <c r="BN370">
        <v>14837.9317864638</v>
      </c>
      <c r="BO370">
        <v>14672.6839870279</v>
      </c>
      <c r="BP370">
        <v>14509.2765273113</v>
      </c>
      <c r="BQ370">
        <v>14347.688911729199</v>
      </c>
      <c r="BR370">
        <v>14187.900872953</v>
      </c>
      <c r="BS370">
        <v>14029.892369368299</v>
      </c>
      <c r="BT370">
        <v>13873.643582561301</v>
      </c>
      <c r="BU370">
        <v>13719.134914832601</v>
      </c>
      <c r="BV370">
        <v>13566.3469867395</v>
      </c>
      <c r="BW370">
        <v>13415.260634665299</v>
      </c>
      <c r="BX370">
        <v>13265.856908415501</v>
      </c>
      <c r="BY370">
        <v>13118.1170688412</v>
      </c>
      <c r="BZ370">
        <v>12972.022585488299</v>
      </c>
      <c r="CA370">
        <v>12827.5551342739</v>
      </c>
      <c r="CB370">
        <v>12684.696595187201</v>
      </c>
      <c r="CC370">
        <v>12543.429050017699</v>
      </c>
      <c r="CD370" s="8" t="b">
        <f>IF(ISNUMBER(VLOOKUP(A370,profiles_2018!A:A,1,FALSE)),TRUE,FALSE)</f>
        <v>0</v>
      </c>
      <c r="CE370" t="str">
        <f>INDEX('C5 - Emissions methodology 2021'!$A$2:$I$5911,MATCH($A370,'C5 - Emissions methodology 2021'!$A$2:$A$5911,0),MATCH(CE$1,'C5 - Emissions methodology 2021'!$A$1:$I$1,0))</f>
        <v>Services</v>
      </c>
    </row>
    <row r="371" spans="1:83" x14ac:dyDescent="0.25">
      <c r="A371">
        <v>74044</v>
      </c>
      <c r="B371" t="s">
        <v>986</v>
      </c>
      <c r="C371" t="s">
        <v>43</v>
      </c>
      <c r="D371">
        <v>2021</v>
      </c>
      <c r="E371" t="s">
        <v>105</v>
      </c>
      <c r="F371" t="s">
        <v>54</v>
      </c>
      <c r="G371">
        <v>2019</v>
      </c>
      <c r="H371">
        <v>46787.429999999898</v>
      </c>
      <c r="I371">
        <v>100</v>
      </c>
      <c r="J371">
        <v>2030</v>
      </c>
      <c r="K371">
        <v>30</v>
      </c>
      <c r="L371">
        <v>32751.200999999899</v>
      </c>
      <c r="M371">
        <v>2020</v>
      </c>
      <c r="N371">
        <v>38616.22</v>
      </c>
      <c r="O371">
        <v>91.658931998887596</v>
      </c>
      <c r="P371" t="s">
        <v>45</v>
      </c>
      <c r="Q371">
        <v>3.2902497807350199</v>
      </c>
      <c r="R371">
        <v>1</v>
      </c>
      <c r="S371" t="s">
        <v>25</v>
      </c>
      <c r="T371">
        <v>-1.11368485725649E-2</v>
      </c>
      <c r="AX371">
        <v>46787.429999999898</v>
      </c>
      <c r="AY371">
        <v>38616.22</v>
      </c>
      <c r="AZ371">
        <v>38029.718099999896</v>
      </c>
      <c r="BA371">
        <v>37443.216199999901</v>
      </c>
      <c r="BB371">
        <v>36856.714299999898</v>
      </c>
      <c r="BC371">
        <v>36270.212399999902</v>
      </c>
      <c r="BD371">
        <v>35683.710499999899</v>
      </c>
      <c r="BE371">
        <v>35097.208599999904</v>
      </c>
      <c r="BF371">
        <v>34510.706699999901</v>
      </c>
      <c r="BG371">
        <v>33924.204799999898</v>
      </c>
      <c r="BH371">
        <v>33337.702899999902</v>
      </c>
      <c r="BI371">
        <v>32751.200999999899</v>
      </c>
      <c r="BJ371">
        <v>32386.4558338932</v>
      </c>
      <c r="BK371">
        <v>32025.772779469102</v>
      </c>
      <c r="BL371">
        <v>31669.106597604801</v>
      </c>
      <c r="BM371">
        <v>31316.4125529989</v>
      </c>
      <c r="BN371">
        <v>30967.6464085601</v>
      </c>
      <c r="BO371">
        <v>30622.764419859301</v>
      </c>
      <c r="BP371">
        <v>30281.723329642002</v>
      </c>
      <c r="BQ371">
        <v>29944.480362403399</v>
      </c>
      <c r="BR371">
        <v>29610.993219023199</v>
      </c>
      <c r="BS371">
        <v>29281.220071459698</v>
      </c>
      <c r="BT371">
        <v>28955.119557503898</v>
      </c>
      <c r="BU371">
        <v>28632.650775591501</v>
      </c>
      <c r="BV371">
        <v>28313.773279672601</v>
      </c>
      <c r="BW371">
        <v>27998.447074138901</v>
      </c>
      <c r="BX371">
        <v>27686.6326088073</v>
      </c>
      <c r="BY371">
        <v>27378.290773958699</v>
      </c>
      <c r="BZ371">
        <v>27073.3828954335</v>
      </c>
      <c r="CA371">
        <v>26771.870729779999</v>
      </c>
      <c r="CB371">
        <v>26473.716459458101</v>
      </c>
      <c r="CC371">
        <v>26178.882688096099</v>
      </c>
      <c r="CD371" s="8" t="b">
        <f>IF(ISNUMBER(VLOOKUP(A371,profiles_2018!A:A,1,FALSE)),TRUE,FALSE)</f>
        <v>0</v>
      </c>
      <c r="CE371" t="str">
        <f>INDEX('C5 - Emissions methodology 2021'!$A$2:$I$5911,MATCH($A371,'C5 - Emissions methodology 2021'!$A$2:$A$5911,0),MATCH(CE$1,'C5 - Emissions methodology 2021'!$A$1:$I$1,0))</f>
        <v>Retail</v>
      </c>
    </row>
    <row r="372" spans="1:83" x14ac:dyDescent="0.25">
      <c r="A372">
        <v>844837</v>
      </c>
      <c r="B372" t="s">
        <v>987</v>
      </c>
      <c r="C372" t="s">
        <v>84</v>
      </c>
      <c r="D372">
        <v>2021</v>
      </c>
      <c r="E372" t="s">
        <v>28</v>
      </c>
      <c r="F372" t="s">
        <v>23</v>
      </c>
      <c r="G372">
        <v>2019</v>
      </c>
      <c r="H372">
        <v>9282.7759999999998</v>
      </c>
      <c r="I372">
        <v>100</v>
      </c>
      <c r="J372">
        <v>2029</v>
      </c>
      <c r="K372">
        <v>25</v>
      </c>
      <c r="L372">
        <v>6962.0820000000003</v>
      </c>
      <c r="M372">
        <v>2020</v>
      </c>
      <c r="N372">
        <v>6921.933</v>
      </c>
      <c r="O372">
        <v>101.738662070451</v>
      </c>
      <c r="P372" t="s">
        <v>45</v>
      </c>
      <c r="Q372">
        <v>2.8997570258609802</v>
      </c>
      <c r="R372">
        <v>1</v>
      </c>
      <c r="S372" t="s">
        <v>25</v>
      </c>
      <c r="T372">
        <v>-1.11368485725649E-2</v>
      </c>
      <c r="AX372">
        <v>9282.7759999999998</v>
      </c>
      <c r="AY372">
        <v>6921.933</v>
      </c>
      <c r="AZ372">
        <v>6926.3940000000002</v>
      </c>
      <c r="BA372">
        <v>6930.8549999999996</v>
      </c>
      <c r="BB372">
        <v>6935.3159999999998</v>
      </c>
      <c r="BC372">
        <v>6939.777</v>
      </c>
      <c r="BD372">
        <v>6944.2380000000003</v>
      </c>
      <c r="BE372">
        <v>6948.6989999999996</v>
      </c>
      <c r="BF372">
        <v>6953.16</v>
      </c>
      <c r="BG372">
        <v>6957.6210000000001</v>
      </c>
      <c r="BH372">
        <v>6962.0820000000003</v>
      </c>
      <c r="BI372">
        <v>6884.5463470162204</v>
      </c>
      <c r="BJ372">
        <v>6807.8741968586901</v>
      </c>
      <c r="BK372">
        <v>6732.0559328272002</v>
      </c>
      <c r="BL372">
        <v>6657.08204532127</v>
      </c>
      <c r="BM372">
        <v>6582.9431306473898</v>
      </c>
      <c r="BN372">
        <v>6509.6298898395598</v>
      </c>
      <c r="BO372">
        <v>6437.1331274929698</v>
      </c>
      <c r="BP372">
        <v>6365.4437506106397</v>
      </c>
      <c r="BQ372">
        <v>6294.5527674629102</v>
      </c>
      <c r="BR372">
        <v>6224.45128645966</v>
      </c>
      <c r="BS372">
        <v>6155.1305150350499</v>
      </c>
      <c r="BT372">
        <v>6086.5817585447303</v>
      </c>
      <c r="BU372">
        <v>6018.7964191752799</v>
      </c>
      <c r="BV372">
        <v>5951.7659948658302</v>
      </c>
      <c r="BW372">
        <v>5885.48207824167</v>
      </c>
      <c r="BX372">
        <v>5819.9363555597502</v>
      </c>
      <c r="BY372">
        <v>5755.1206056659103</v>
      </c>
      <c r="BZ372">
        <v>5691.0266989637603</v>
      </c>
      <c r="CA372">
        <v>5627.6465963949804</v>
      </c>
      <c r="CB372">
        <v>5564.9723484310198</v>
      </c>
      <c r="CC372">
        <v>5502.9960940760302</v>
      </c>
      <c r="CD372" s="8" t="b">
        <f>IF(ISNUMBER(VLOOKUP(A372,profiles_2018!A:A,1,FALSE)),TRUE,FALSE)</f>
        <v>0</v>
      </c>
      <c r="CE372" t="str">
        <f>INDEX('C5 - Emissions methodology 2021'!$A$2:$I$5911,MATCH($A372,'C5 - Emissions methodology 2021'!$A$2:$A$5911,0),MATCH(CE$1,'C5 - Emissions methodology 2021'!$A$1:$I$1,0))</f>
        <v>Manufacturing</v>
      </c>
    </row>
    <row r="373" spans="1:83" x14ac:dyDescent="0.25">
      <c r="A373">
        <v>40300</v>
      </c>
      <c r="B373" t="s">
        <v>988</v>
      </c>
      <c r="C373" t="s">
        <v>27</v>
      </c>
      <c r="D373">
        <v>2020</v>
      </c>
      <c r="E373" t="s">
        <v>690</v>
      </c>
      <c r="F373" t="s">
        <v>23</v>
      </c>
      <c r="G373">
        <v>2019</v>
      </c>
      <c r="H373">
        <v>42964</v>
      </c>
      <c r="I373">
        <v>100</v>
      </c>
      <c r="J373">
        <v>2030</v>
      </c>
      <c r="K373">
        <v>50</v>
      </c>
      <c r="L373">
        <v>21482</v>
      </c>
      <c r="M373">
        <v>2020</v>
      </c>
      <c r="N373">
        <v>33515</v>
      </c>
      <c r="O373">
        <v>43.985662415045198</v>
      </c>
      <c r="P373" t="s">
        <v>24</v>
      </c>
      <c r="Q373">
        <v>3.1502481988390199</v>
      </c>
      <c r="R373">
        <v>1</v>
      </c>
      <c r="S373" t="s">
        <v>25</v>
      </c>
      <c r="T373">
        <v>-1.11368485725649E-2</v>
      </c>
      <c r="AX373">
        <v>42964</v>
      </c>
      <c r="AY373">
        <v>33515</v>
      </c>
      <c r="AZ373">
        <v>32311.7</v>
      </c>
      <c r="BA373">
        <v>31108.400000000001</v>
      </c>
      <c r="BB373">
        <v>29905.1</v>
      </c>
      <c r="BC373">
        <v>28701.8</v>
      </c>
      <c r="BD373">
        <v>27498.5</v>
      </c>
      <c r="BE373">
        <v>26295.200000000001</v>
      </c>
      <c r="BF373">
        <v>25091.9</v>
      </c>
      <c r="BG373">
        <v>23888.6</v>
      </c>
      <c r="BH373">
        <v>22685.3</v>
      </c>
      <c r="BI373">
        <v>21482</v>
      </c>
      <c r="BJ373">
        <v>21242.7582189641</v>
      </c>
      <c r="BK373">
        <v>21006.180837415901</v>
      </c>
      <c r="BL373">
        <v>20772.238182341702</v>
      </c>
      <c r="BM373">
        <v>20540.9009111917</v>
      </c>
      <c r="BN373">
        <v>20312.140008199702</v>
      </c>
      <c r="BO373">
        <v>20085.926780743601</v>
      </c>
      <c r="BP373">
        <v>19862.232855746901</v>
      </c>
      <c r="BQ373">
        <v>19641.030176119399</v>
      </c>
      <c r="BR373">
        <v>19422.290997238801</v>
      </c>
      <c r="BS373">
        <v>19205.987883470199</v>
      </c>
      <c r="BT373">
        <v>18992.093704725499</v>
      </c>
      <c r="BU373">
        <v>18780.581633059999</v>
      </c>
      <c r="BV373">
        <v>18571.425139307899</v>
      </c>
      <c r="BW373">
        <v>18364.5979897547</v>
      </c>
      <c r="BX373">
        <v>18160.0742428468</v>
      </c>
      <c r="BY373">
        <v>17957.828245937701</v>
      </c>
      <c r="BZ373">
        <v>17757.834632070499</v>
      </c>
      <c r="CA373">
        <v>17560.0683167965</v>
      </c>
      <c r="CB373">
        <v>17364.504495028501</v>
      </c>
      <c r="CC373">
        <v>17171.1186379297</v>
      </c>
      <c r="CD373" s="8" t="b">
        <f>IF(ISNUMBER(VLOOKUP(A373,profiles_2018!A:A,1,FALSE)),TRUE,FALSE)</f>
        <v>0</v>
      </c>
      <c r="CE373" t="str">
        <f>INDEX('C5 - Emissions methodology 2021'!$A$2:$I$5911,MATCH($A373,'C5 - Emissions methodology 2021'!$A$2:$A$5911,0),MATCH(CE$1,'C5 - Emissions methodology 2021'!$A$1:$I$1,0))</f>
        <v>Retail</v>
      </c>
    </row>
    <row r="374" spans="1:83" x14ac:dyDescent="0.25">
      <c r="A374">
        <v>855650</v>
      </c>
      <c r="B374" t="s">
        <v>989</v>
      </c>
      <c r="C374" t="s">
        <v>990</v>
      </c>
      <c r="D374">
        <v>2010</v>
      </c>
      <c r="E374" t="s">
        <v>88</v>
      </c>
      <c r="F374" t="s">
        <v>54</v>
      </c>
      <c r="G374">
        <v>2010</v>
      </c>
      <c r="H374">
        <v>50</v>
      </c>
      <c r="I374">
        <v>100</v>
      </c>
      <c r="J374">
        <v>2021</v>
      </c>
      <c r="K374">
        <v>100</v>
      </c>
      <c r="L374">
        <v>0</v>
      </c>
      <c r="M374">
        <v>2020</v>
      </c>
      <c r="N374">
        <v>100</v>
      </c>
      <c r="O374">
        <v>-100</v>
      </c>
      <c r="P374" t="s">
        <v>691</v>
      </c>
      <c r="Q374">
        <v>3.9858536635365902</v>
      </c>
      <c r="R374">
        <v>1</v>
      </c>
      <c r="S374" t="s">
        <v>25</v>
      </c>
      <c r="T374">
        <v>-1.11368485725649E-2</v>
      </c>
      <c r="AO374">
        <v>50</v>
      </c>
      <c r="AP374">
        <v>55</v>
      </c>
      <c r="AQ374">
        <v>60</v>
      </c>
      <c r="AR374">
        <v>65</v>
      </c>
      <c r="AS374">
        <v>70</v>
      </c>
      <c r="AT374">
        <v>75</v>
      </c>
      <c r="AU374">
        <v>80</v>
      </c>
      <c r="AV374">
        <v>85</v>
      </c>
      <c r="AW374">
        <v>90</v>
      </c>
      <c r="AX374">
        <v>95</v>
      </c>
      <c r="AY374">
        <v>100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s="8" t="b">
        <f>IF(ISNUMBER(VLOOKUP(A374,profiles_2018!A:A,1,FALSE)),TRUE,FALSE)</f>
        <v>0</v>
      </c>
      <c r="CE374" t="str">
        <f>INDEX('C5 - Emissions methodology 2021'!$A$2:$I$5911,MATCH($A374,'C5 - Emissions methodology 2021'!$A$2:$A$5911,0),MATCH(CE$1,'C5 - Emissions methodology 2021'!$A$1:$I$1,0))</f>
        <v>Materials</v>
      </c>
    </row>
    <row r="375" spans="1:83" x14ac:dyDescent="0.25">
      <c r="A375">
        <v>73495</v>
      </c>
      <c r="B375" t="s">
        <v>991</v>
      </c>
      <c r="C375" t="s">
        <v>31</v>
      </c>
      <c r="D375">
        <v>2016</v>
      </c>
      <c r="E375" t="s">
        <v>28</v>
      </c>
      <c r="F375" t="s">
        <v>23</v>
      </c>
      <c r="G375">
        <v>2015</v>
      </c>
      <c r="H375">
        <v>427507</v>
      </c>
      <c r="I375">
        <v>100</v>
      </c>
      <c r="J375">
        <v>2025</v>
      </c>
      <c r="K375">
        <v>5</v>
      </c>
      <c r="L375">
        <v>406131.65</v>
      </c>
      <c r="M375">
        <v>2020</v>
      </c>
      <c r="N375">
        <v>406491</v>
      </c>
      <c r="O375">
        <v>98.327754503413999</v>
      </c>
      <c r="P375" t="s">
        <v>24</v>
      </c>
      <c r="Q375">
        <v>2.6978476289487801</v>
      </c>
      <c r="R375">
        <v>1</v>
      </c>
      <c r="S375" t="s">
        <v>25</v>
      </c>
      <c r="T375">
        <v>-1.11368485725649E-2</v>
      </c>
      <c r="AT375">
        <v>427507</v>
      </c>
      <c r="AU375">
        <v>423303.8</v>
      </c>
      <c r="AV375">
        <v>419100.6</v>
      </c>
      <c r="AW375">
        <v>414897.4</v>
      </c>
      <c r="AX375">
        <v>410694.2</v>
      </c>
      <c r="AY375">
        <v>406491</v>
      </c>
      <c r="AZ375">
        <v>406419.13</v>
      </c>
      <c r="BA375">
        <v>406347.26</v>
      </c>
      <c r="BB375">
        <v>406275.39</v>
      </c>
      <c r="BC375">
        <v>406203.52</v>
      </c>
      <c r="BD375">
        <v>406131.65</v>
      </c>
      <c r="BE375">
        <v>401608.623313424</v>
      </c>
      <c r="BF375">
        <v>397135.968890146</v>
      </c>
      <c r="BG375">
        <v>392713.12574189698</v>
      </c>
      <c r="BH375">
        <v>388339.53912805102</v>
      </c>
      <c r="BI375">
        <v>384014.66048604198</v>
      </c>
      <c r="BJ375">
        <v>379737.94736256398</v>
      </c>
      <c r="BK375">
        <v>375508.86334553099</v>
      </c>
      <c r="BL375">
        <v>371326.87799679599</v>
      </c>
      <c r="BM375">
        <v>367191.466785622</v>
      </c>
      <c r="BN375">
        <v>363102.11102289299</v>
      </c>
      <c r="BO375">
        <v>359058.29779605201</v>
      </c>
      <c r="BP375">
        <v>355059.51990477397</v>
      </c>
      <c r="BQ375">
        <v>351105.27579734701</v>
      </c>
      <c r="BR375">
        <v>347195.06950776401</v>
      </c>
      <c r="BS375">
        <v>343328.41059351398</v>
      </c>
      <c r="BT375">
        <v>339504.81407407502</v>
      </c>
      <c r="BU375">
        <v>335723.80037007498</v>
      </c>
      <c r="BV375">
        <v>331984.89524314803</v>
      </c>
      <c r="BW375">
        <v>328287.62973644602</v>
      </c>
      <c r="BX375">
        <v>324631.54011582502</v>
      </c>
      <c r="BY375">
        <v>321016.16781167599</v>
      </c>
      <c r="BZ375">
        <v>317441.059361413</v>
      </c>
      <c r="CA375">
        <v>313905.76635259</v>
      </c>
      <c r="CB375">
        <v>310409.84536666598</v>
      </c>
      <c r="CC375">
        <v>306952.857923384</v>
      </c>
      <c r="CD375" s="8" t="b">
        <f>IF(ISNUMBER(VLOOKUP(A375,profiles_2018!A:A,1,FALSE)),TRUE,FALSE)</f>
        <v>0</v>
      </c>
      <c r="CE375" t="str">
        <f>INDEX('C5 - Emissions methodology 2021'!$A$2:$I$5911,MATCH($A375,'C5 - Emissions methodology 2021'!$A$2:$A$5911,0),MATCH(CE$1,'C5 - Emissions methodology 2021'!$A$1:$I$1,0))</f>
        <v>Materials</v>
      </c>
    </row>
    <row r="376" spans="1:83" x14ac:dyDescent="0.25">
      <c r="A376">
        <v>837811</v>
      </c>
      <c r="B376" t="s">
        <v>992</v>
      </c>
      <c r="C376" t="s">
        <v>252</v>
      </c>
      <c r="D376">
        <v>2019</v>
      </c>
      <c r="E376" t="s">
        <v>28</v>
      </c>
      <c r="F376" t="s">
        <v>23</v>
      </c>
      <c r="G376">
        <v>2018</v>
      </c>
      <c r="H376">
        <v>14287.85</v>
      </c>
      <c r="I376">
        <v>100</v>
      </c>
      <c r="J376">
        <v>2025</v>
      </c>
      <c r="K376">
        <v>10</v>
      </c>
      <c r="L376">
        <v>12859.065000000001</v>
      </c>
      <c r="M376">
        <v>2020</v>
      </c>
      <c r="N376">
        <v>14044.99</v>
      </c>
      <c r="O376">
        <v>16.997658850002001</v>
      </c>
      <c r="P376" t="s">
        <v>24</v>
      </c>
      <c r="Q376">
        <v>2.7478063068337799</v>
      </c>
      <c r="R376">
        <v>1</v>
      </c>
      <c r="S376" t="s">
        <v>25</v>
      </c>
      <c r="T376">
        <v>-1.11368485725649E-2</v>
      </c>
      <c r="AW376">
        <v>14287.85</v>
      </c>
      <c r="AX376">
        <v>14166.42</v>
      </c>
      <c r="AY376">
        <v>14044.99</v>
      </c>
      <c r="AZ376">
        <v>13807.805</v>
      </c>
      <c r="BA376">
        <v>13570.62</v>
      </c>
      <c r="BB376">
        <v>13333.434999999999</v>
      </c>
      <c r="BC376">
        <v>13096.25</v>
      </c>
      <c r="BD376">
        <v>12859.065000000001</v>
      </c>
      <c r="BE376">
        <v>12715.8555403102</v>
      </c>
      <c r="BF376">
        <v>12574.240982687101</v>
      </c>
      <c r="BG376">
        <v>12434.203564948</v>
      </c>
      <c r="BH376">
        <v>12295.725722724699</v>
      </c>
      <c r="BI376">
        <v>12158.790087261001</v>
      </c>
      <c r="BJ376">
        <v>12023.379483233501</v>
      </c>
      <c r="BK376">
        <v>11889.4769265983</v>
      </c>
      <c r="BL376">
        <v>11757.065622459701</v>
      </c>
      <c r="BM376">
        <v>11626.1289629647</v>
      </c>
      <c r="BN376">
        <v>11496.6505252191</v>
      </c>
      <c r="BO376">
        <v>11368.614069228001</v>
      </c>
      <c r="BP376">
        <v>11242.003535859099</v>
      </c>
      <c r="BQ376">
        <v>11116.803044828001</v>
      </c>
      <c r="BR376">
        <v>10992.9968927067</v>
      </c>
      <c r="BS376">
        <v>10870.5695509539</v>
      </c>
      <c r="BT376">
        <v>10749.5056639674</v>
      </c>
      <c r="BU376">
        <v>10629.7900471579</v>
      </c>
      <c r="BV376">
        <v>10511.4076850445</v>
      </c>
      <c r="BW376">
        <v>10394.3437293717</v>
      </c>
      <c r="BX376">
        <v>10278.5834972465</v>
      </c>
      <c r="BY376">
        <v>10164.112469297201</v>
      </c>
      <c r="BZ376">
        <v>10050.9162878521</v>
      </c>
      <c r="CA376">
        <v>9938.9807551388203</v>
      </c>
      <c r="CB376">
        <v>9828.2918315032002</v>
      </c>
      <c r="CC376">
        <v>9718.8356336487705</v>
      </c>
      <c r="CD376" s="8" t="b">
        <f>IF(ISNUMBER(VLOOKUP(A376,profiles_2018!A:A,1,FALSE)),TRUE,FALSE)</f>
        <v>0</v>
      </c>
      <c r="CE376" t="str">
        <f>INDEX('C5 - Emissions methodology 2021'!$A$2:$I$5911,MATCH($A376,'C5 - Emissions methodology 2021'!$A$2:$A$5911,0),MATCH(CE$1,'C5 - Emissions methodology 2021'!$A$1:$I$1,0))</f>
        <v>Manufacturing</v>
      </c>
    </row>
    <row r="377" spans="1:83" x14ac:dyDescent="0.25">
      <c r="A377">
        <v>7869</v>
      </c>
      <c r="B377" t="s">
        <v>993</v>
      </c>
      <c r="C377" t="s">
        <v>59</v>
      </c>
      <c r="D377">
        <v>2021</v>
      </c>
      <c r="E377" t="s">
        <v>690</v>
      </c>
      <c r="F377" t="s">
        <v>23</v>
      </c>
      <c r="G377">
        <v>2019</v>
      </c>
      <c r="H377">
        <v>238518</v>
      </c>
      <c r="I377">
        <v>100</v>
      </c>
      <c r="J377">
        <v>2030</v>
      </c>
      <c r="K377">
        <v>30</v>
      </c>
      <c r="L377">
        <v>166962.59999999899</v>
      </c>
      <c r="M377">
        <v>2020</v>
      </c>
      <c r="N377">
        <v>209619</v>
      </c>
      <c r="O377">
        <v>40.3868890398209</v>
      </c>
      <c r="P377" t="s">
        <v>45</v>
      </c>
      <c r="Q377">
        <v>2.9502677542390199</v>
      </c>
      <c r="R377">
        <v>1</v>
      </c>
      <c r="S377" t="s">
        <v>25</v>
      </c>
      <c r="T377">
        <v>-1.11368485725649E-2</v>
      </c>
      <c r="AX377">
        <v>238518</v>
      </c>
      <c r="AY377">
        <v>209619</v>
      </c>
      <c r="AZ377">
        <v>205353.36</v>
      </c>
      <c r="BA377">
        <v>201087.72</v>
      </c>
      <c r="BB377">
        <v>196822.08</v>
      </c>
      <c r="BC377">
        <v>192556.44</v>
      </c>
      <c r="BD377">
        <v>188290.8</v>
      </c>
      <c r="BE377">
        <v>184025.16</v>
      </c>
      <c r="BF377">
        <v>179759.52</v>
      </c>
      <c r="BG377">
        <v>175493.87999999899</v>
      </c>
      <c r="BH377">
        <v>171228.24</v>
      </c>
      <c r="BI377">
        <v>166962.59999999899</v>
      </c>
      <c r="BJ377">
        <v>165103.162806518</v>
      </c>
      <c r="BK377">
        <v>163264.43388349001</v>
      </c>
      <c r="BL377">
        <v>161446.18260604399</v>
      </c>
      <c r="BM377">
        <v>159648.18091774199</v>
      </c>
      <c r="BN377">
        <v>157870.203301976</v>
      </c>
      <c r="BO377">
        <v>156112.02675368101</v>
      </c>
      <c r="BP377">
        <v>154373.43075136899</v>
      </c>
      <c r="BQ377">
        <v>152654.19722946401</v>
      </c>
      <c r="BR377">
        <v>150954.11055095299</v>
      </c>
      <c r="BS377">
        <v>149272.95748034099</v>
      </c>
      <c r="BT377">
        <v>147610.527156903</v>
      </c>
      <c r="BU377">
        <v>145966.61106823999</v>
      </c>
      <c r="BV377">
        <v>144341.003024123</v>
      </c>
      <c r="BW377">
        <v>142733.49913063101</v>
      </c>
      <c r="BX377">
        <v>141143.89776458099</v>
      </c>
      <c r="BY377">
        <v>139571.99954823501</v>
      </c>
      <c r="BZ377">
        <v>138017.60732429699</v>
      </c>
      <c r="CA377">
        <v>136480.52613117799</v>
      </c>
      <c r="CB377">
        <v>134960.563178551</v>
      </c>
      <c r="CC377">
        <v>133457.52782316401</v>
      </c>
      <c r="CD377" s="8" t="b">
        <f>IF(ISNUMBER(VLOOKUP(A377,profiles_2018!A:A,1,FALSE)),TRUE,FALSE)</f>
        <v>0</v>
      </c>
      <c r="CE377" t="str">
        <f>INDEX('C5 - Emissions methodology 2021'!$A$2:$I$5911,MATCH($A377,'C5 - Emissions methodology 2021'!$A$2:$A$5911,0),MATCH(CE$1,'C5 - Emissions methodology 2021'!$A$1:$I$1,0))</f>
        <v>Retail</v>
      </c>
    </row>
    <row r="378" spans="1:83" x14ac:dyDescent="0.25">
      <c r="A378">
        <v>8027</v>
      </c>
      <c r="B378" t="s">
        <v>994</v>
      </c>
      <c r="C378" t="s">
        <v>27</v>
      </c>
      <c r="D378">
        <v>2020</v>
      </c>
      <c r="E378" t="s">
        <v>28</v>
      </c>
      <c r="F378" t="s">
        <v>23</v>
      </c>
      <c r="G378">
        <v>2018</v>
      </c>
      <c r="H378">
        <v>5789503</v>
      </c>
      <c r="I378">
        <v>100</v>
      </c>
      <c r="J378">
        <v>2035</v>
      </c>
      <c r="K378">
        <v>40</v>
      </c>
      <c r="L378">
        <v>3473701.8</v>
      </c>
      <c r="M378">
        <v>2020</v>
      </c>
      <c r="N378">
        <v>3375327</v>
      </c>
      <c r="O378">
        <v>104.247981217041</v>
      </c>
      <c r="P378" t="s">
        <v>24</v>
      </c>
      <c r="Q378">
        <v>3.0532618771292701</v>
      </c>
      <c r="R378">
        <v>1</v>
      </c>
      <c r="S378" t="s">
        <v>25</v>
      </c>
      <c r="T378">
        <v>-1.11368485725649E-2</v>
      </c>
      <c r="AW378">
        <v>5789503</v>
      </c>
      <c r="AX378">
        <v>4582415</v>
      </c>
      <c r="AY378">
        <v>3375327</v>
      </c>
      <c r="AZ378">
        <v>3381885.32</v>
      </c>
      <c r="BA378">
        <v>3388443.64</v>
      </c>
      <c r="BB378">
        <v>3395001.96</v>
      </c>
      <c r="BC378">
        <v>3401560.28</v>
      </c>
      <c r="BD378">
        <v>3408118.6</v>
      </c>
      <c r="BE378">
        <v>3414676.92</v>
      </c>
      <c r="BF378">
        <v>3421235.24</v>
      </c>
      <c r="BG378">
        <v>3427793.56</v>
      </c>
      <c r="BH378">
        <v>3434351.88</v>
      </c>
      <c r="BI378">
        <v>3440910.2</v>
      </c>
      <c r="BJ378">
        <v>3447468.52</v>
      </c>
      <c r="BK378">
        <v>3454026.84</v>
      </c>
      <c r="BL378">
        <v>3460585.16</v>
      </c>
      <c r="BM378">
        <v>3467143.48</v>
      </c>
      <c r="BN378">
        <v>3473701.8</v>
      </c>
      <c r="BO378">
        <v>3435015.70906715</v>
      </c>
      <c r="BP378">
        <v>3396760.4592708899</v>
      </c>
      <c r="BQ378">
        <v>3358931.2523987102</v>
      </c>
      <c r="BR378">
        <v>3321523.34367509</v>
      </c>
      <c r="BS378">
        <v>3284532.04116634</v>
      </c>
      <c r="BT378">
        <v>3247952.7051921301</v>
      </c>
      <c r="BU378">
        <v>3211780.74774356</v>
      </c>
      <c r="BV378">
        <v>3176011.63190766</v>
      </c>
      <c r="BW378">
        <v>3140640.8712984002</v>
      </c>
      <c r="BX378">
        <v>3105664.0294939401</v>
      </c>
      <c r="BY378">
        <v>3071076.7194802002</v>
      </c>
      <c r="BZ378">
        <v>3036874.6031006202</v>
      </c>
      <c r="CA378">
        <v>3003053.3905120199</v>
      </c>
      <c r="CB378">
        <v>2969608.8396465601</v>
      </c>
      <c r="CC378">
        <v>2936536.7556796698</v>
      </c>
      <c r="CD378" s="8" t="b">
        <f>IF(ISNUMBER(VLOOKUP(A378,profiles_2018!A:A,1,FALSE)),TRUE,FALSE)</f>
        <v>0</v>
      </c>
      <c r="CE378" t="str">
        <f>INDEX('C5 - Emissions methodology 2021'!$A$2:$I$5911,MATCH($A378,'C5 - Emissions methodology 2021'!$A$2:$A$5911,0),MATCH(CE$1,'C5 - Emissions methodology 2021'!$A$1:$I$1,0))</f>
        <v>Services</v>
      </c>
    </row>
    <row r="379" spans="1:83" x14ac:dyDescent="0.25">
      <c r="A379">
        <v>8031</v>
      </c>
      <c r="B379" t="s">
        <v>995</v>
      </c>
      <c r="C379" t="s">
        <v>21</v>
      </c>
      <c r="D379">
        <v>2021</v>
      </c>
      <c r="E379" t="s">
        <v>690</v>
      </c>
      <c r="F379" t="s">
        <v>23</v>
      </c>
      <c r="G379">
        <v>2020</v>
      </c>
      <c r="H379">
        <v>18601</v>
      </c>
      <c r="I379">
        <v>100</v>
      </c>
      <c r="J379">
        <v>2030</v>
      </c>
      <c r="K379">
        <v>42</v>
      </c>
      <c r="L379">
        <v>10788.58</v>
      </c>
      <c r="M379">
        <v>2020</v>
      </c>
      <c r="N379">
        <v>15042</v>
      </c>
      <c r="O379">
        <v>45.555666490024898</v>
      </c>
      <c r="P379" t="s">
        <v>45</v>
      </c>
      <c r="Q379">
        <v>3.0702457625390198</v>
      </c>
      <c r="R379">
        <v>1</v>
      </c>
      <c r="S379" t="s">
        <v>25</v>
      </c>
      <c r="T379">
        <v>-1.11368485725649E-2</v>
      </c>
      <c r="AY379">
        <v>15042</v>
      </c>
      <c r="AZ379">
        <v>14616.657999999999</v>
      </c>
      <c r="BA379">
        <v>14191.316000000001</v>
      </c>
      <c r="BB379">
        <v>13765.974</v>
      </c>
      <c r="BC379">
        <v>13340.632</v>
      </c>
      <c r="BD379">
        <v>12915.29</v>
      </c>
      <c r="BE379">
        <v>12489.948</v>
      </c>
      <c r="BF379">
        <v>12064.606</v>
      </c>
      <c r="BG379">
        <v>11639.263999999999</v>
      </c>
      <c r="BH379">
        <v>11213.922</v>
      </c>
      <c r="BI379">
        <v>10788.58</v>
      </c>
      <c r="BJ379">
        <v>10668.429218227</v>
      </c>
      <c r="BK379">
        <v>10549.6165375164</v>
      </c>
      <c r="BL379">
        <v>10432.127055639499</v>
      </c>
      <c r="BM379">
        <v>10315.946036331099</v>
      </c>
      <c r="BN379">
        <v>10201.0589074417</v>
      </c>
      <c r="BO379">
        <v>10087.451259109699</v>
      </c>
      <c r="BP379">
        <v>9975.1088419539101</v>
      </c>
      <c r="BQ379">
        <v>9864.0175652862199</v>
      </c>
      <c r="BR379">
        <v>9754.1634953444991</v>
      </c>
      <c r="BS379">
        <v>9645.5328535448098</v>
      </c>
      <c r="BT379">
        <v>9538.1120147531801</v>
      </c>
      <c r="BU379">
        <v>9431.8875055767094</v>
      </c>
      <c r="BV379">
        <v>9326.8460026736393</v>
      </c>
      <c r="BW379">
        <v>9222.9743310822305</v>
      </c>
      <c r="BX379">
        <v>9120.2594625683105</v>
      </c>
      <c r="BY379">
        <v>9018.6885139911901</v>
      </c>
      <c r="BZ379">
        <v>8918.2487456877407</v>
      </c>
      <c r="CA379">
        <v>8818.9275598745498</v>
      </c>
      <c r="CB379">
        <v>8720.7124990678003</v>
      </c>
      <c r="CC379">
        <v>8623.5912445208105</v>
      </c>
      <c r="CD379" s="8" t="b">
        <f>IF(ISNUMBER(VLOOKUP(A379,profiles_2018!A:A,1,FALSE)),TRUE,FALSE)</f>
        <v>0</v>
      </c>
      <c r="CE379" t="str">
        <f>INDEX('C5 - Emissions methodology 2021'!$A$2:$I$5911,MATCH($A379,'C5 - Emissions methodology 2021'!$A$2:$A$5911,0),MATCH(CE$1,'C5 - Emissions methodology 2021'!$A$1:$I$1,0))</f>
        <v>Manufacturing</v>
      </c>
    </row>
    <row r="380" spans="1:83" x14ac:dyDescent="0.25">
      <c r="A380">
        <v>8074</v>
      </c>
      <c r="B380" t="s">
        <v>996</v>
      </c>
      <c r="C380" t="s">
        <v>172</v>
      </c>
      <c r="D380">
        <v>2019</v>
      </c>
      <c r="E380" t="s">
        <v>28</v>
      </c>
      <c r="F380" t="s">
        <v>23</v>
      </c>
      <c r="G380">
        <v>2018</v>
      </c>
      <c r="H380">
        <v>1283394</v>
      </c>
      <c r="I380">
        <v>100</v>
      </c>
      <c r="J380">
        <v>2050</v>
      </c>
      <c r="K380">
        <v>50</v>
      </c>
      <c r="L380">
        <v>641697</v>
      </c>
      <c r="M380">
        <v>2020</v>
      </c>
      <c r="N380">
        <v>1136878</v>
      </c>
      <c r="O380">
        <v>22.8325829791942</v>
      </c>
      <c r="P380" t="s">
        <v>24</v>
      </c>
      <c r="Q380">
        <v>3.1601283393999999</v>
      </c>
      <c r="R380">
        <v>1</v>
      </c>
      <c r="S380" t="s">
        <v>25</v>
      </c>
      <c r="T380">
        <v>-1.11368485725649E-2</v>
      </c>
      <c r="AW380">
        <v>1283394</v>
      </c>
      <c r="AX380">
        <v>1210136</v>
      </c>
      <c r="AY380">
        <v>1136878</v>
      </c>
      <c r="AZ380">
        <v>1120371.96666666</v>
      </c>
      <c r="BA380">
        <v>1103865.9333333301</v>
      </c>
      <c r="BB380">
        <v>1087359.8999999999</v>
      </c>
      <c r="BC380">
        <v>1070853.8666666599</v>
      </c>
      <c r="BD380">
        <v>1054347.83333333</v>
      </c>
      <c r="BE380">
        <v>1037841.8</v>
      </c>
      <c r="BF380">
        <v>1021335.76666666</v>
      </c>
      <c r="BG380">
        <v>1004829.73333333</v>
      </c>
      <c r="BH380">
        <v>988323.7</v>
      </c>
      <c r="BI380">
        <v>971817.66666666605</v>
      </c>
      <c r="BJ380">
        <v>955311.63333333295</v>
      </c>
      <c r="BK380">
        <v>938805.6</v>
      </c>
      <c r="BL380">
        <v>922299.56666666595</v>
      </c>
      <c r="BM380">
        <v>905793.53333333298</v>
      </c>
      <c r="BN380">
        <v>889287.5</v>
      </c>
      <c r="BO380">
        <v>872781.46666666598</v>
      </c>
      <c r="BP380">
        <v>856275.433333333</v>
      </c>
      <c r="BQ380">
        <v>839769.4</v>
      </c>
      <c r="BR380">
        <v>823263.366666666</v>
      </c>
      <c r="BS380">
        <v>806757.33333333302</v>
      </c>
      <c r="BT380">
        <v>790251.3</v>
      </c>
      <c r="BU380">
        <v>773745.26666666602</v>
      </c>
      <c r="BV380">
        <v>757239.23333333305</v>
      </c>
      <c r="BW380">
        <v>740733.2</v>
      </c>
      <c r="BX380">
        <v>724227.16666666605</v>
      </c>
      <c r="BY380">
        <v>707721.13333333295</v>
      </c>
      <c r="BZ380">
        <v>691215.1</v>
      </c>
      <c r="CA380">
        <v>674709.06666666595</v>
      </c>
      <c r="CB380">
        <v>658203.03333333298</v>
      </c>
      <c r="CC380">
        <v>641697</v>
      </c>
      <c r="CD380" s="8" t="b">
        <f>IF(ISNUMBER(VLOOKUP(A380,profiles_2018!A:A,1,FALSE)),TRUE,FALSE)</f>
        <v>0</v>
      </c>
      <c r="CE380" t="str">
        <f>INDEX('C5 - Emissions methodology 2021'!$A$2:$I$5911,MATCH($A380,'C5 - Emissions methodology 2021'!$A$2:$A$5911,0),MATCH(CE$1,'C5 - Emissions methodology 2021'!$A$1:$I$1,0))</f>
        <v>Manufacturing</v>
      </c>
    </row>
    <row r="381" spans="1:83" x14ac:dyDescent="0.25">
      <c r="A381">
        <v>837819</v>
      </c>
      <c r="B381" t="s">
        <v>997</v>
      </c>
      <c r="C381" t="s">
        <v>78</v>
      </c>
      <c r="D381">
        <v>2019</v>
      </c>
      <c r="E381" t="s">
        <v>44</v>
      </c>
      <c r="F381" t="s">
        <v>33</v>
      </c>
      <c r="G381">
        <v>2018</v>
      </c>
      <c r="H381">
        <v>385.7</v>
      </c>
      <c r="I381">
        <v>100</v>
      </c>
      <c r="J381">
        <v>2030</v>
      </c>
      <c r="K381">
        <v>3</v>
      </c>
      <c r="L381">
        <v>374.12900000000002</v>
      </c>
      <c r="M381">
        <v>2020</v>
      </c>
      <c r="N381">
        <v>394.89</v>
      </c>
      <c r="O381">
        <v>150.020153164047</v>
      </c>
      <c r="P381" t="s">
        <v>24</v>
      </c>
      <c r="Q381">
        <v>2.3502439437890201</v>
      </c>
      <c r="R381">
        <v>1</v>
      </c>
      <c r="S381" t="s">
        <v>25</v>
      </c>
      <c r="T381">
        <v>-1.11368485725649E-2</v>
      </c>
      <c r="AW381">
        <v>385.7</v>
      </c>
      <c r="AX381">
        <v>390.29500000000002</v>
      </c>
      <c r="AY381">
        <v>394.89</v>
      </c>
      <c r="AZ381">
        <v>392.81389999999999</v>
      </c>
      <c r="BA381">
        <v>390.73779999999999</v>
      </c>
      <c r="BB381">
        <v>388.6617</v>
      </c>
      <c r="BC381">
        <v>386.5856</v>
      </c>
      <c r="BD381">
        <v>384.5095</v>
      </c>
      <c r="BE381">
        <v>382.43340000000001</v>
      </c>
      <c r="BF381">
        <v>380.35730000000001</v>
      </c>
      <c r="BG381">
        <v>378.28120000000001</v>
      </c>
      <c r="BH381">
        <v>376.20510000000002</v>
      </c>
      <c r="BI381">
        <v>374.12900000000002</v>
      </c>
      <c r="BJ381">
        <v>369.96238198039401</v>
      </c>
      <c r="BK381">
        <v>365.84216695473299</v>
      </c>
      <c r="BL381">
        <v>361.76783813989903</v>
      </c>
      <c r="BM381">
        <v>357.73888450811103</v>
      </c>
      <c r="BN381">
        <v>353.75480072282602</v>
      </c>
      <c r="BO381">
        <v>349.81508707535801</v>
      </c>
      <c r="BP381">
        <v>345.91924942220101</v>
      </c>
      <c r="BQ381">
        <v>342.066799123051</v>
      </c>
      <c r="BR381">
        <v>338.25725297951499</v>
      </c>
      <c r="BS381">
        <v>334.49013317451102</v>
      </c>
      <c r="BT381">
        <v>330.764967212329</v>
      </c>
      <c r="BU381">
        <v>327.081287859376</v>
      </c>
      <c r="BV381">
        <v>323.43863308556701</v>
      </c>
      <c r="BW381">
        <v>319.83654600637499</v>
      </c>
      <c r="BX381">
        <v>316.27457482553001</v>
      </c>
      <c r="BY381">
        <v>312.75227277834603</v>
      </c>
      <c r="BZ381">
        <v>309.269198075688</v>
      </c>
      <c r="CA381">
        <v>305.82491384856002</v>
      </c>
      <c r="CB381">
        <v>302.41898809331099</v>
      </c>
      <c r="CC381">
        <v>299.050993617448</v>
      </c>
      <c r="CD381" s="8" t="b">
        <f>IF(ISNUMBER(VLOOKUP(A381,profiles_2018!A:A,1,FALSE)),TRUE,FALSE)</f>
        <v>0</v>
      </c>
      <c r="CE381" t="str">
        <f>INDEX('C5 - Emissions methodology 2021'!$A$2:$I$5911,MATCH($A381,'C5 - Emissions methodology 2021'!$A$2:$A$5911,0),MATCH(CE$1,'C5 - Emissions methodology 2021'!$A$1:$I$1,0))</f>
        <v>Manufacturing</v>
      </c>
    </row>
    <row r="382" spans="1:83" x14ac:dyDescent="0.25">
      <c r="A382">
        <v>30088</v>
      </c>
      <c r="B382" t="s">
        <v>261</v>
      </c>
      <c r="C382" t="s">
        <v>172</v>
      </c>
      <c r="D382">
        <v>2016</v>
      </c>
      <c r="E382" t="s">
        <v>28</v>
      </c>
      <c r="F382" t="s">
        <v>23</v>
      </c>
      <c r="G382">
        <v>2016</v>
      </c>
      <c r="H382">
        <v>65080</v>
      </c>
      <c r="I382">
        <v>100</v>
      </c>
      <c r="J382">
        <v>2030</v>
      </c>
      <c r="K382">
        <v>39</v>
      </c>
      <c r="L382">
        <v>39698.800000000003</v>
      </c>
      <c r="M382">
        <v>2020</v>
      </c>
      <c r="N382">
        <v>52600</v>
      </c>
      <c r="O382">
        <v>49.170251997541499</v>
      </c>
      <c r="P382" t="s">
        <v>24</v>
      </c>
      <c r="Q382">
        <v>3.04025041043902</v>
      </c>
      <c r="R382">
        <v>1</v>
      </c>
      <c r="S382" t="s">
        <v>25</v>
      </c>
      <c r="T382">
        <v>-1.11368485725649E-2</v>
      </c>
      <c r="AU382">
        <v>65080</v>
      </c>
      <c r="AV382">
        <v>61960</v>
      </c>
      <c r="AW382">
        <v>58840</v>
      </c>
      <c r="AX382">
        <v>55720</v>
      </c>
      <c r="AY382">
        <v>52600</v>
      </c>
      <c r="AZ382">
        <v>51309.88</v>
      </c>
      <c r="BA382">
        <v>50019.76</v>
      </c>
      <c r="BB382">
        <v>48729.64</v>
      </c>
      <c r="BC382">
        <v>47439.519999999997</v>
      </c>
      <c r="BD382">
        <v>46149.4</v>
      </c>
      <c r="BE382">
        <v>44859.28</v>
      </c>
      <c r="BF382">
        <v>43569.16</v>
      </c>
      <c r="BG382">
        <v>42279.039999999899</v>
      </c>
      <c r="BH382">
        <v>40988.92</v>
      </c>
      <c r="BI382">
        <v>39698.800000000003</v>
      </c>
      <c r="BJ382">
        <v>39256.680475887399</v>
      </c>
      <c r="BK382">
        <v>38819.4847699659</v>
      </c>
      <c r="BL382">
        <v>38387.158046417797</v>
      </c>
      <c r="BM382">
        <v>37959.646080123697</v>
      </c>
      <c r="BN382">
        <v>37536.895249861198</v>
      </c>
      <c r="BO382">
        <v>37118.852531579301</v>
      </c>
      <c r="BP382">
        <v>36705.465491747702</v>
      </c>
      <c r="BQ382">
        <v>36296.682280780602</v>
      </c>
      <c r="BR382">
        <v>35892.451626533097</v>
      </c>
      <c r="BS382">
        <v>35492.722827870202</v>
      </c>
      <c r="BT382">
        <v>35097.445748308201</v>
      </c>
      <c r="BU382">
        <v>34706.570809725497</v>
      </c>
      <c r="BV382">
        <v>34320.048986144597</v>
      </c>
      <c r="BW382">
        <v>33937.831797582898</v>
      </c>
      <c r="BX382">
        <v>33559.871303972002</v>
      </c>
      <c r="BY382">
        <v>33186.1200991449</v>
      </c>
      <c r="BZ382">
        <v>32816.531304889802</v>
      </c>
      <c r="CA382">
        <v>32451.058565070402</v>
      </c>
      <c r="CB382">
        <v>32089.656039811802</v>
      </c>
      <c r="CC382">
        <v>31732.278399750699</v>
      </c>
      <c r="CD382" s="8" t="b">
        <f>IF(ISNUMBER(VLOOKUP(A382,profiles_2018!A:A,1,FALSE)),TRUE,FALSE)</f>
        <v>1</v>
      </c>
      <c r="CE382" t="str">
        <f>INDEX('C5 - Emissions methodology 2021'!$A$2:$I$5911,MATCH($A382,'C5 - Emissions methodology 2021'!$A$2:$A$5911,0),MATCH(CE$1,'C5 - Emissions methodology 2021'!$A$1:$I$1,0))</f>
        <v>Apparel</v>
      </c>
    </row>
    <row r="383" spans="1:83" x14ac:dyDescent="0.25">
      <c r="A383">
        <v>854107</v>
      </c>
      <c r="B383" t="s">
        <v>998</v>
      </c>
      <c r="C383" t="s">
        <v>36</v>
      </c>
      <c r="D383">
        <v>2020</v>
      </c>
      <c r="E383" t="s">
        <v>690</v>
      </c>
      <c r="F383" t="s">
        <v>23</v>
      </c>
      <c r="G383">
        <v>2020</v>
      </c>
      <c r="H383">
        <v>1137.3800000000001</v>
      </c>
      <c r="I383">
        <v>100</v>
      </c>
      <c r="J383">
        <v>2028</v>
      </c>
      <c r="K383">
        <v>5.48</v>
      </c>
      <c r="L383">
        <v>1075.0515760000001</v>
      </c>
      <c r="M383">
        <v>2020</v>
      </c>
      <c r="N383">
        <v>1137.3800000000001</v>
      </c>
      <c r="O383">
        <v>0</v>
      </c>
      <c r="P383" t="s">
        <v>45</v>
      </c>
      <c r="Q383">
        <v>2.7040684064209302</v>
      </c>
      <c r="R383">
        <v>1</v>
      </c>
      <c r="S383" t="s">
        <v>25</v>
      </c>
      <c r="T383">
        <v>-1.11368485725649E-2</v>
      </c>
      <c r="AY383">
        <v>1137.3800000000001</v>
      </c>
      <c r="AZ383">
        <v>1129.588947</v>
      </c>
      <c r="BA383">
        <v>1121.797894</v>
      </c>
      <c r="BB383">
        <v>1114.0068409999999</v>
      </c>
      <c r="BC383">
        <v>1106.215788</v>
      </c>
      <c r="BD383">
        <v>1098.4247350000001</v>
      </c>
      <c r="BE383">
        <v>1090.6336819999999</v>
      </c>
      <c r="BF383">
        <v>1082.842629</v>
      </c>
      <c r="BG383">
        <v>1075.0515760000001</v>
      </c>
      <c r="BH383">
        <v>1063.07888939039</v>
      </c>
      <c r="BI383">
        <v>1051.23954077855</v>
      </c>
      <c r="BJ383">
        <v>1039.53204519941</v>
      </c>
      <c r="BK383">
        <v>1027.9549342257001</v>
      </c>
      <c r="BL383">
        <v>1016.5067557838</v>
      </c>
      <c r="BM383">
        <v>1005.18607397165</v>
      </c>
      <c r="BN383">
        <v>993.99146887858103</v>
      </c>
      <c r="BO383">
        <v>982.92153640725905</v>
      </c>
      <c r="BP383">
        <v>971.97488809757897</v>
      </c>
      <c r="BQ383">
        <v>961.15015095249998</v>
      </c>
      <c r="BR383">
        <v>950.44596726584405</v>
      </c>
      <c r="BS383">
        <v>939.860994452</v>
      </c>
      <c r="BT383">
        <v>929.39390487752803</v>
      </c>
      <c r="BU383">
        <v>919.04338569464198</v>
      </c>
      <c r="BV383">
        <v>908.80813867654297</v>
      </c>
      <c r="BW383">
        <v>898.68688005458796</v>
      </c>
      <c r="BX383">
        <v>888.67834035726901</v>
      </c>
      <c r="BY383">
        <v>878.78126425099197</v>
      </c>
      <c r="BZ383">
        <v>868.99441038262103</v>
      </c>
      <c r="CA383">
        <v>859.31655122378504</v>
      </c>
      <c r="CB383">
        <v>849.74647291690701</v>
      </c>
      <c r="CC383">
        <v>840.28297512296001</v>
      </c>
      <c r="CD383" s="8" t="b">
        <f>IF(ISNUMBER(VLOOKUP(A383,profiles_2018!A:A,1,FALSE)),TRUE,FALSE)</f>
        <v>0</v>
      </c>
      <c r="CE383" t="str">
        <f>INDEX('C5 - Emissions methodology 2021'!$A$2:$I$5911,MATCH($A383,'C5 - Emissions methodology 2021'!$A$2:$A$5911,0),MATCH(CE$1,'C5 - Emissions methodology 2021'!$A$1:$I$1,0))</f>
        <v>Food, beverage &amp; agriculture</v>
      </c>
    </row>
    <row r="384" spans="1:83" x14ac:dyDescent="0.25">
      <c r="A384">
        <v>33411</v>
      </c>
      <c r="B384" t="s">
        <v>999</v>
      </c>
      <c r="C384" t="s">
        <v>27</v>
      </c>
      <c r="D384">
        <v>2016</v>
      </c>
      <c r="E384" t="s">
        <v>28</v>
      </c>
      <c r="F384" t="s">
        <v>23</v>
      </c>
      <c r="G384">
        <v>2016</v>
      </c>
      <c r="H384">
        <v>3192</v>
      </c>
      <c r="I384">
        <v>100</v>
      </c>
      <c r="J384">
        <v>2021</v>
      </c>
      <c r="K384">
        <v>10</v>
      </c>
      <c r="L384">
        <v>2872.8</v>
      </c>
      <c r="M384">
        <v>2020</v>
      </c>
      <c r="N384">
        <v>3167</v>
      </c>
      <c r="O384">
        <v>7.8320802005012498</v>
      </c>
      <c r="P384" t="s">
        <v>24</v>
      </c>
      <c r="Q384">
        <v>2.7458539777365898</v>
      </c>
      <c r="R384">
        <v>1</v>
      </c>
      <c r="S384" t="s">
        <v>25</v>
      </c>
      <c r="T384">
        <v>-1.11368485725649E-2</v>
      </c>
      <c r="AU384">
        <v>3192</v>
      </c>
      <c r="AV384">
        <v>3185.75</v>
      </c>
      <c r="AW384">
        <v>3179.5</v>
      </c>
      <c r="AX384">
        <v>3173.25</v>
      </c>
      <c r="AY384">
        <v>3167</v>
      </c>
      <c r="AZ384">
        <v>2872.8</v>
      </c>
      <c r="BA384">
        <v>2840.8060614207302</v>
      </c>
      <c r="BB384">
        <v>2809.1684344906598</v>
      </c>
      <c r="BC384">
        <v>2777.8831510209102</v>
      </c>
      <c r="BD384">
        <v>2746.9462870157099</v>
      </c>
      <c r="BE384">
        <v>2716.3539621802502</v>
      </c>
      <c r="BF384">
        <v>2686.10233943396</v>
      </c>
      <c r="BG384">
        <v>2656.1876244292698</v>
      </c>
      <c r="BH384">
        <v>2626.6060650756799</v>
      </c>
      <c r="BI384">
        <v>2597.3539510691498</v>
      </c>
      <c r="BJ384">
        <v>2568.4276134267402</v>
      </c>
      <c r="BK384">
        <v>2539.8234240264201</v>
      </c>
      <c r="BL384">
        <v>2511.5377951519799</v>
      </c>
      <c r="BM384">
        <v>2483.5671790431002</v>
      </c>
      <c r="BN384">
        <v>2455.9080674503002</v>
      </c>
      <c r="BO384">
        <v>2428.5569911949701</v>
      </c>
      <c r="BP384">
        <v>2401.51051973419</v>
      </c>
      <c r="BQ384">
        <v>2374.7652607304799</v>
      </c>
      <c r="BR384">
        <v>2348.3178596263401</v>
      </c>
      <c r="BS384">
        <v>2322.1649992234302</v>
      </c>
      <c r="BT384">
        <v>2296.3033992665701</v>
      </c>
      <c r="BU384">
        <v>2270.7298160322698</v>
      </c>
      <c r="BV384">
        <v>2245.4410419219098</v>
      </c>
      <c r="BW384">
        <v>2220.4339050594099</v>
      </c>
      <c r="BX384">
        <v>2195.70526889337</v>
      </c>
      <c r="BY384">
        <v>2171.25203180372</v>
      </c>
      <c r="BZ384">
        <v>2147.0711267126499</v>
      </c>
      <c r="CA384">
        <v>2123.15952069993</v>
      </c>
      <c r="CB384">
        <v>2099.5142146224898</v>
      </c>
      <c r="CC384">
        <v>2076.1322427382902</v>
      </c>
      <c r="CD384" s="8" t="b">
        <f>IF(ISNUMBER(VLOOKUP(A384,profiles_2018!A:A,1,FALSE)),TRUE,FALSE)</f>
        <v>0</v>
      </c>
      <c r="CE384" t="str">
        <f>INDEX('C5 - Emissions methodology 2021'!$A$2:$I$5911,MATCH($A384,'C5 - Emissions methodology 2021'!$A$2:$A$5911,0),MATCH(CE$1,'C5 - Emissions methodology 2021'!$A$1:$I$1,0))</f>
        <v>Food, beverage &amp; agriculture</v>
      </c>
    </row>
    <row r="385" spans="1:83" x14ac:dyDescent="0.25">
      <c r="A385">
        <v>8126</v>
      </c>
      <c r="B385" t="s">
        <v>262</v>
      </c>
      <c r="C385" t="s">
        <v>27</v>
      </c>
      <c r="D385">
        <v>2016</v>
      </c>
      <c r="E385" t="s">
        <v>28</v>
      </c>
      <c r="F385" t="s">
        <v>23</v>
      </c>
      <c r="G385">
        <v>2015</v>
      </c>
      <c r="H385">
        <v>14763</v>
      </c>
      <c r="I385">
        <v>100</v>
      </c>
      <c r="J385">
        <v>2025</v>
      </c>
      <c r="K385">
        <v>20</v>
      </c>
      <c r="L385">
        <v>11810.4</v>
      </c>
      <c r="M385">
        <v>2020</v>
      </c>
      <c r="N385">
        <v>12738.3</v>
      </c>
      <c r="O385">
        <v>68.574476732371494</v>
      </c>
      <c r="P385" t="s">
        <v>24</v>
      </c>
      <c r="Q385">
        <v>2.8478063543487799</v>
      </c>
      <c r="R385">
        <v>1</v>
      </c>
      <c r="S385" t="s">
        <v>25</v>
      </c>
      <c r="T385">
        <v>-1.11368485725649E-2</v>
      </c>
      <c r="AT385">
        <v>14763</v>
      </c>
      <c r="AU385">
        <v>14358.06</v>
      </c>
      <c r="AV385">
        <v>13953.12</v>
      </c>
      <c r="AW385">
        <v>13548.18</v>
      </c>
      <c r="AX385">
        <v>13143.24</v>
      </c>
      <c r="AY385">
        <v>12738.3</v>
      </c>
      <c r="AZ385">
        <v>12552.72</v>
      </c>
      <c r="BA385">
        <v>12367.14</v>
      </c>
      <c r="BB385">
        <v>12181.56</v>
      </c>
      <c r="BC385">
        <v>11995.98</v>
      </c>
      <c r="BD385">
        <v>11810.4</v>
      </c>
      <c r="BE385">
        <v>11678.8693636185</v>
      </c>
      <c r="BF385">
        <v>11548.8035640171</v>
      </c>
      <c r="BG385">
        <v>11420.1862875304</v>
      </c>
      <c r="BH385">
        <v>11293.0014021757</v>
      </c>
      <c r="BI385">
        <v>11167.232955629899</v>
      </c>
      <c r="BJ385">
        <v>11042.8651732285</v>
      </c>
      <c r="BK385">
        <v>10919.882455987001</v>
      </c>
      <c r="BL385">
        <v>10798.2693786444</v>
      </c>
      <c r="BM385">
        <v>10678.0106877287</v>
      </c>
      <c r="BN385">
        <v>10559.0912996432</v>
      </c>
      <c r="BO385">
        <v>10441.496298775201</v>
      </c>
      <c r="BP385">
        <v>10325.2109356248</v>
      </c>
      <c r="BQ385">
        <v>10210.2206249549</v>
      </c>
      <c r="BR385">
        <v>10096.510943962299</v>
      </c>
      <c r="BS385">
        <v>9984.0676304682202</v>
      </c>
      <c r="BT385">
        <v>9872.8765811294506</v>
      </c>
      <c r="BU385">
        <v>9762.9238496697908</v>
      </c>
      <c r="BV385">
        <v>9654.1956451305305</v>
      </c>
      <c r="BW385">
        <v>9546.6783301407995</v>
      </c>
      <c r="BX385">
        <v>9440.3584192070302</v>
      </c>
      <c r="BY385">
        <v>9335.2225770215791</v>
      </c>
      <c r="BZ385">
        <v>9231.2576167901098</v>
      </c>
      <c r="CA385">
        <v>9128.4504985775802</v>
      </c>
      <c r="CB385">
        <v>9026.7883276727607</v>
      </c>
      <c r="CC385">
        <v>8926.25835297087</v>
      </c>
      <c r="CD385" s="8" t="b">
        <f>IF(ISNUMBER(VLOOKUP(A385,profiles_2018!A:A,1,FALSE)),TRUE,FALSE)</f>
        <v>1</v>
      </c>
      <c r="CE385" t="str">
        <f>INDEX('C5 - Emissions methodology 2021'!$A$2:$I$5911,MATCH($A385,'C5 - Emissions methodology 2021'!$A$2:$A$5911,0),MATCH(CE$1,'C5 - Emissions methodology 2021'!$A$1:$I$1,0))</f>
        <v>Manufacturing</v>
      </c>
    </row>
    <row r="386" spans="1:83" x14ac:dyDescent="0.25">
      <c r="A386">
        <v>8112</v>
      </c>
      <c r="B386" t="s">
        <v>1000</v>
      </c>
      <c r="C386" t="s">
        <v>39</v>
      </c>
      <c r="D386">
        <v>2020</v>
      </c>
      <c r="E386" t="s">
        <v>28</v>
      </c>
      <c r="F386" t="s">
        <v>23</v>
      </c>
      <c r="G386">
        <v>2018</v>
      </c>
      <c r="H386">
        <v>18978.240000000002</v>
      </c>
      <c r="I386">
        <v>100</v>
      </c>
      <c r="J386">
        <v>2024</v>
      </c>
      <c r="K386">
        <v>60</v>
      </c>
      <c r="L386">
        <v>7591.2959999999903</v>
      </c>
      <c r="M386">
        <v>2020</v>
      </c>
      <c r="N386">
        <v>11581.86</v>
      </c>
      <c r="O386">
        <v>64.961183124319405</v>
      </c>
      <c r="P386" t="s">
        <v>691</v>
      </c>
      <c r="Q386">
        <v>3.24731897097073</v>
      </c>
      <c r="R386">
        <v>1</v>
      </c>
      <c r="S386" t="s">
        <v>25</v>
      </c>
      <c r="T386">
        <v>-1.11368485725649E-2</v>
      </c>
      <c r="AW386">
        <v>18978.240000000002</v>
      </c>
      <c r="AX386">
        <v>15280.05</v>
      </c>
      <c r="AY386">
        <v>11581.86</v>
      </c>
      <c r="AZ386">
        <v>10584.218999999999</v>
      </c>
      <c r="BA386">
        <v>9586.5779999999995</v>
      </c>
      <c r="BB386">
        <v>8588.9369999999999</v>
      </c>
      <c r="BC386">
        <v>7591.2959999999903</v>
      </c>
      <c r="BD386">
        <v>7506.7528859784798</v>
      </c>
      <c r="BE386">
        <v>7423.1513158156704</v>
      </c>
      <c r="BF386">
        <v>7340.4808036801996</v>
      </c>
      <c r="BG386">
        <v>7258.7309805197901</v>
      </c>
      <c r="BH386">
        <v>7177.8915927607604</v>
      </c>
      <c r="BI386">
        <v>7097.9525010218904</v>
      </c>
      <c r="BJ386">
        <v>7018.9036788427502</v>
      </c>
      <c r="BK386">
        <v>6940.7352114260602</v>
      </c>
      <c r="BL386">
        <v>6863.4372943941398</v>
      </c>
      <c r="BM386">
        <v>6787.0002325591804</v>
      </c>
      <c r="BN386">
        <v>6711.4144387072001</v>
      </c>
      <c r="BO386">
        <v>6636.6704323955901</v>
      </c>
      <c r="BP386">
        <v>6562.7588387639898</v>
      </c>
      <c r="BQ386">
        <v>6489.6703873584102</v>
      </c>
      <c r="BR386">
        <v>6417.3959109685402</v>
      </c>
      <c r="BS386">
        <v>6345.9263444778899</v>
      </c>
      <c r="BT386">
        <v>6275.2527237267896</v>
      </c>
      <c r="BU386">
        <v>6205.36618438807</v>
      </c>
      <c r="BV386">
        <v>6136.2579608552196</v>
      </c>
      <c r="BW386">
        <v>6067.91938514298</v>
      </c>
      <c r="BX386">
        <v>6000.3418858001096</v>
      </c>
      <c r="BY386">
        <v>5933.5169868343401</v>
      </c>
      <c r="BZ386">
        <v>5867.4363066492197</v>
      </c>
      <c r="CA386">
        <v>5802.0915569929002</v>
      </c>
      <c r="CB386">
        <v>5737.4745419185101</v>
      </c>
      <c r="CC386">
        <v>5673.5771567562197</v>
      </c>
      <c r="CD386" s="8" t="b">
        <f>IF(ISNUMBER(VLOOKUP(A386,profiles_2018!A:A,1,FALSE)),TRUE,FALSE)</f>
        <v>0</v>
      </c>
      <c r="CE386" t="str">
        <f>INDEX('C5 - Emissions methodology 2021'!$A$2:$I$5911,MATCH($A386,'C5 - Emissions methodology 2021'!$A$2:$A$5911,0),MATCH(CE$1,'C5 - Emissions methodology 2021'!$A$1:$I$1,0))</f>
        <v>Services</v>
      </c>
    </row>
    <row r="387" spans="1:83" x14ac:dyDescent="0.25">
      <c r="A387">
        <v>8156</v>
      </c>
      <c r="B387" t="s">
        <v>1001</v>
      </c>
      <c r="C387" t="s">
        <v>21</v>
      </c>
      <c r="D387">
        <v>2020</v>
      </c>
      <c r="E387" t="s">
        <v>28</v>
      </c>
      <c r="F387" t="s">
        <v>23</v>
      </c>
      <c r="G387">
        <v>2019</v>
      </c>
      <c r="H387">
        <v>11877.96</v>
      </c>
      <c r="I387">
        <v>100</v>
      </c>
      <c r="J387">
        <v>2025</v>
      </c>
      <c r="K387">
        <v>50</v>
      </c>
      <c r="L387">
        <v>5938.98</v>
      </c>
      <c r="M387">
        <v>2020</v>
      </c>
      <c r="N387">
        <v>7145.63</v>
      </c>
      <c r="O387">
        <v>79.682538078929397</v>
      </c>
      <c r="P387" t="s">
        <v>24</v>
      </c>
      <c r="Q387">
        <v>3.14780606584478</v>
      </c>
      <c r="R387">
        <v>1</v>
      </c>
      <c r="S387" t="s">
        <v>25</v>
      </c>
      <c r="T387">
        <v>-1.11368485725649E-2</v>
      </c>
      <c r="AX387">
        <v>11877.96</v>
      </c>
      <c r="AY387">
        <v>7145.63</v>
      </c>
      <c r="AZ387">
        <v>6904.3</v>
      </c>
      <c r="BA387">
        <v>6662.97</v>
      </c>
      <c r="BB387">
        <v>6421.6399999999903</v>
      </c>
      <c r="BC387">
        <v>6180.31</v>
      </c>
      <c r="BD387">
        <v>5938.98</v>
      </c>
      <c r="BE387">
        <v>5872.8384790644996</v>
      </c>
      <c r="BF387">
        <v>5807.43356623203</v>
      </c>
      <c r="BG387">
        <v>5742.7570580096699</v>
      </c>
      <c r="BH387">
        <v>5678.8008422655903</v>
      </c>
      <c r="BI387">
        <v>5615.5568972115198</v>
      </c>
      <c r="BJ387">
        <v>5553.0172903966604</v>
      </c>
      <c r="BK387">
        <v>5491.1741777126699</v>
      </c>
      <c r="BL387">
        <v>5430.01980240991</v>
      </c>
      <c r="BM387">
        <v>5369.54649412444</v>
      </c>
      <c r="BN387">
        <v>5309.7466679160298</v>
      </c>
      <c r="BO387">
        <v>5250.6128233167701</v>
      </c>
      <c r="BP387">
        <v>5192.1375433903204</v>
      </c>
      <c r="BQ387">
        <v>5134.3134938016501</v>
      </c>
      <c r="BR387">
        <v>5077.1334218971097</v>
      </c>
      <c r="BS387">
        <v>5020.59015579473</v>
      </c>
      <c r="BT387">
        <v>4964.6766034847396</v>
      </c>
      <c r="BU387">
        <v>4909.3857519399699</v>
      </c>
      <c r="BV387">
        <v>4854.7106662363103</v>
      </c>
      <c r="BW387">
        <v>4800.6444886828203</v>
      </c>
      <c r="BX387">
        <v>4747.1804379616397</v>
      </c>
      <c r="BY387">
        <v>4694.3118082774199</v>
      </c>
      <c r="BZ387">
        <v>4642.0319685162303</v>
      </c>
      <c r="CA387">
        <v>4590.3343614138603</v>
      </c>
      <c r="CB387">
        <v>4539.2125027333504</v>
      </c>
      <c r="CC387">
        <v>4488.65998045171</v>
      </c>
      <c r="CD387" s="8" t="b">
        <f>IF(ISNUMBER(VLOOKUP(A387,profiles_2018!A:A,1,FALSE)),TRUE,FALSE)</f>
        <v>0</v>
      </c>
      <c r="CE387" t="str">
        <f>INDEX('C5 - Emissions methodology 2021'!$A$2:$I$5911,MATCH($A387,'C5 - Emissions methodology 2021'!$A$2:$A$5911,0),MATCH(CE$1,'C5 - Emissions methodology 2021'!$A$1:$I$1,0))</f>
        <v>Services</v>
      </c>
    </row>
    <row r="388" spans="1:83" x14ac:dyDescent="0.25">
      <c r="A388">
        <v>8162</v>
      </c>
      <c r="B388" t="s">
        <v>1002</v>
      </c>
      <c r="C388" t="s">
        <v>252</v>
      </c>
      <c r="D388">
        <v>2020</v>
      </c>
      <c r="E388" t="s">
        <v>28</v>
      </c>
      <c r="F388" t="s">
        <v>23</v>
      </c>
      <c r="G388">
        <v>2020</v>
      </c>
      <c r="H388">
        <v>204416</v>
      </c>
      <c r="I388">
        <v>100</v>
      </c>
      <c r="J388">
        <v>2030</v>
      </c>
      <c r="K388">
        <v>36</v>
      </c>
      <c r="L388">
        <v>130826.24000000001</v>
      </c>
      <c r="M388">
        <v>2020</v>
      </c>
      <c r="N388">
        <v>204416</v>
      </c>
      <c r="O388">
        <v>0</v>
      </c>
      <c r="P388" t="s">
        <v>45</v>
      </c>
      <c r="Q388">
        <v>3.0102643440390202</v>
      </c>
      <c r="R388">
        <v>1</v>
      </c>
      <c r="S388" t="s">
        <v>25</v>
      </c>
      <c r="T388">
        <v>-1.11368485725649E-2</v>
      </c>
      <c r="AY388">
        <v>204416</v>
      </c>
      <c r="AZ388">
        <v>197057.024</v>
      </c>
      <c r="BA388">
        <v>189698.04800000001</v>
      </c>
      <c r="BB388">
        <v>182339.07199999999</v>
      </c>
      <c r="BC388">
        <v>174980.09599999999</v>
      </c>
      <c r="BD388">
        <v>167621.12</v>
      </c>
      <c r="BE388">
        <v>160262.144</v>
      </c>
      <c r="BF388">
        <v>152903.16800000001</v>
      </c>
      <c r="BG388">
        <v>145544.19200000001</v>
      </c>
      <c r="BH388">
        <v>138185.21599999999</v>
      </c>
      <c r="BI388">
        <v>130826.24000000001</v>
      </c>
      <c r="BJ388">
        <v>129369.247975801</v>
      </c>
      <c r="BK388">
        <v>127928.482251148</v>
      </c>
      <c r="BL388">
        <v>126503.762116199</v>
      </c>
      <c r="BM388">
        <v>125094.908873651</v>
      </c>
      <c r="BN388">
        <v>123701.74581632701</v>
      </c>
      <c r="BO388">
        <v>122324.09820500801</v>
      </c>
      <c r="BP388">
        <v>120961.793246524</v>
      </c>
      <c r="BQ388">
        <v>119614.660072071</v>
      </c>
      <c r="BR388">
        <v>118282.52971579001</v>
      </c>
      <c r="BS388">
        <v>116965.235093565</v>
      </c>
      <c r="BT388">
        <v>115662.61098207399</v>
      </c>
      <c r="BU388">
        <v>114374.493998059</v>
      </c>
      <c r="BV388">
        <v>113100.722577839</v>
      </c>
      <c r="BW388">
        <v>111841.13695704201</v>
      </c>
      <c r="BX388">
        <v>110595.57915056701</v>
      </c>
      <c r="BY388">
        <v>109363.892932772</v>
      </c>
      <c r="BZ388">
        <v>108145.92381787401</v>
      </c>
      <c r="CA388">
        <v>106941.519040574</v>
      </c>
      <c r="CB388">
        <v>105750.527536899</v>
      </c>
      <c r="CC388">
        <v>104572.79992525199</v>
      </c>
      <c r="CD388" s="8" t="b">
        <f>IF(ISNUMBER(VLOOKUP(A388,profiles_2018!A:A,1,FALSE)),TRUE,FALSE)</f>
        <v>0</v>
      </c>
      <c r="CE388" t="str">
        <f>INDEX('C5 - Emissions methodology 2021'!$A$2:$I$5911,MATCH($A388,'C5 - Emissions methodology 2021'!$A$2:$A$5911,0),MATCH(CE$1,'C5 - Emissions methodology 2021'!$A$1:$I$1,0))</f>
        <v>Services</v>
      </c>
    </row>
    <row r="389" spans="1:83" x14ac:dyDescent="0.25">
      <c r="A389">
        <v>29787</v>
      </c>
      <c r="B389" t="s">
        <v>1003</v>
      </c>
      <c r="C389" t="s">
        <v>84</v>
      </c>
      <c r="D389">
        <v>2019</v>
      </c>
      <c r="E389" t="s">
        <v>28</v>
      </c>
      <c r="F389" t="s">
        <v>23</v>
      </c>
      <c r="G389">
        <v>2019</v>
      </c>
      <c r="H389">
        <v>85765.41</v>
      </c>
      <c r="I389">
        <v>100</v>
      </c>
      <c r="J389">
        <v>2030</v>
      </c>
      <c r="K389">
        <v>5</v>
      </c>
      <c r="L389">
        <v>81477.139500000005</v>
      </c>
      <c r="M389">
        <v>2020</v>
      </c>
      <c r="N389">
        <v>72556.05</v>
      </c>
      <c r="O389">
        <v>308.035067275941</v>
      </c>
      <c r="P389" t="s">
        <v>691</v>
      </c>
      <c r="Q389">
        <v>2.7002524789820201</v>
      </c>
      <c r="R389">
        <v>1</v>
      </c>
      <c r="S389" t="s">
        <v>25</v>
      </c>
      <c r="T389">
        <v>-1.11368485725649E-2</v>
      </c>
      <c r="AX389">
        <v>85765.41</v>
      </c>
      <c r="AY389">
        <v>72556.05</v>
      </c>
      <c r="AZ389">
        <v>73448.158949999997</v>
      </c>
      <c r="BA389">
        <v>74340.267900000006</v>
      </c>
      <c r="BB389">
        <v>75232.376850000001</v>
      </c>
      <c r="BC389">
        <v>76124.485799999995</v>
      </c>
      <c r="BD389">
        <v>77016.594750000004</v>
      </c>
      <c r="BE389">
        <v>77908.703699999998</v>
      </c>
      <c r="BF389">
        <v>78800.812650000007</v>
      </c>
      <c r="BG389">
        <v>79692.921600000001</v>
      </c>
      <c r="BH389">
        <v>80585.030549999996</v>
      </c>
      <c r="BI389">
        <v>81477.139500000005</v>
      </c>
      <c r="BJ389">
        <v>80569.7409352627</v>
      </c>
      <c r="BK389">
        <v>79672.447930935901</v>
      </c>
      <c r="BL389">
        <v>78785.147942923504</v>
      </c>
      <c r="BM389">
        <v>77907.729680516</v>
      </c>
      <c r="BN389">
        <v>77040.0830924318</v>
      </c>
      <c r="BO389">
        <v>76182.099353013604</v>
      </c>
      <c r="BP389">
        <v>75333.670848579</v>
      </c>
      <c r="BQ389">
        <v>74494.691163922893</v>
      </c>
      <c r="BR389">
        <v>73665.055068970294</v>
      </c>
      <c r="BS389">
        <v>72844.658505577507</v>
      </c>
      <c r="BT389">
        <v>72033.3985744807</v>
      </c>
      <c r="BU389">
        <v>71231.173522389494</v>
      </c>
      <c r="BV389">
        <v>70437.882729224497</v>
      </c>
      <c r="BW389">
        <v>69653.426695497095</v>
      </c>
      <c r="BX389">
        <v>68877.707029829093</v>
      </c>
      <c r="BY389">
        <v>68110.626436612394</v>
      </c>
      <c r="BZ389">
        <v>67352.088703805304</v>
      </c>
      <c r="CA389">
        <v>66601.998690865003</v>
      </c>
      <c r="CB389">
        <v>65860.262316814697</v>
      </c>
      <c r="CC389">
        <v>65126.786548442898</v>
      </c>
      <c r="CD389" s="8" t="b">
        <f>IF(ISNUMBER(VLOOKUP(A389,profiles_2018!A:A,1,FALSE)),TRUE,FALSE)</f>
        <v>0</v>
      </c>
      <c r="CE389" t="str">
        <f>INDEX('C5 - Emissions methodology 2021'!$A$2:$I$5911,MATCH($A389,'C5 - Emissions methodology 2021'!$A$2:$A$5911,0),MATCH(CE$1,'C5 - Emissions methodology 2021'!$A$1:$I$1,0))</f>
        <v>Manufacturing</v>
      </c>
    </row>
    <row r="390" spans="1:83" x14ac:dyDescent="0.25">
      <c r="A390">
        <v>8167</v>
      </c>
      <c r="B390" t="s">
        <v>1004</v>
      </c>
      <c r="C390" t="s">
        <v>252</v>
      </c>
      <c r="D390">
        <v>2020</v>
      </c>
      <c r="E390" t="s">
        <v>28</v>
      </c>
      <c r="F390" t="s">
        <v>23</v>
      </c>
      <c r="G390">
        <v>2019</v>
      </c>
      <c r="H390">
        <v>456498.67</v>
      </c>
      <c r="I390">
        <v>100</v>
      </c>
      <c r="J390">
        <v>2022</v>
      </c>
      <c r="K390">
        <v>3</v>
      </c>
      <c r="L390">
        <v>442803.70990000002</v>
      </c>
      <c r="M390">
        <v>2020</v>
      </c>
      <c r="N390">
        <v>305966.73</v>
      </c>
      <c r="O390">
        <v>1099.17779168995</v>
      </c>
      <c r="P390" t="s">
        <v>691</v>
      </c>
      <c r="Q390">
        <v>2.6763871132816299</v>
      </c>
      <c r="R390">
        <v>1</v>
      </c>
      <c r="S390" t="s">
        <v>25</v>
      </c>
      <c r="T390">
        <v>-1.11368485725649E-2</v>
      </c>
      <c r="AX390">
        <v>456498.67</v>
      </c>
      <c r="AY390">
        <v>305966.73</v>
      </c>
      <c r="AZ390">
        <v>374385.21995</v>
      </c>
      <c r="BA390">
        <v>442803.70990000002</v>
      </c>
      <c r="BB390">
        <v>437872.27203547303</v>
      </c>
      <c r="BC390">
        <v>432995.75484768901</v>
      </c>
      <c r="BD390">
        <v>428173.54669338698</v>
      </c>
      <c r="BE390">
        <v>423405.042741085</v>
      </c>
      <c r="BF390">
        <v>418689.64489521697</v>
      </c>
      <c r="BG390">
        <v>414026.761721118</v>
      </c>
      <c r="BH390">
        <v>409415.80837083998</v>
      </c>
      <c r="BI390">
        <v>404856.20650979999</v>
      </c>
      <c r="BJ390">
        <v>400347.38424423698</v>
      </c>
      <c r="BK390">
        <v>395888.776049487</v>
      </c>
      <c r="BL390">
        <v>391479.822699046</v>
      </c>
      <c r="BM390">
        <v>387119.971194432</v>
      </c>
      <c r="BN390">
        <v>382808.67469582398</v>
      </c>
      <c r="BO390">
        <v>378545.39245347201</v>
      </c>
      <c r="BP390">
        <v>374329.58973987598</v>
      </c>
      <c r="BQ390">
        <v>370160.73778271198</v>
      </c>
      <c r="BR390">
        <v>366038.31369851698</v>
      </c>
      <c r="BS390">
        <v>361961.80042709998</v>
      </c>
      <c r="BT390">
        <v>357930.68666668999</v>
      </c>
      <c r="BU390">
        <v>353944.46680980898</v>
      </c>
      <c r="BV390">
        <v>350002.64087985101</v>
      </c>
      <c r="BW390">
        <v>346104.71446837398</v>
      </c>
      <c r="BX390">
        <v>342250.19867308898</v>
      </c>
      <c r="BY390">
        <v>338438.61003653699</v>
      </c>
      <c r="BZ390">
        <v>334669.47048545</v>
      </c>
      <c r="CA390">
        <v>330942.30727079301</v>
      </c>
      <c r="CB390">
        <v>327256.65290846297</v>
      </c>
      <c r="CC390">
        <v>323612.04512065701</v>
      </c>
      <c r="CD390" s="8" t="b">
        <f>IF(ISNUMBER(VLOOKUP(A390,profiles_2018!A:A,1,FALSE)),TRUE,FALSE)</f>
        <v>0</v>
      </c>
      <c r="CE390" t="str">
        <f>INDEX('C5 - Emissions methodology 2021'!$A$2:$I$5911,MATCH($A390,'C5 - Emissions methodology 2021'!$A$2:$A$5911,0),MATCH(CE$1,'C5 - Emissions methodology 2021'!$A$1:$I$1,0))</f>
        <v>Services</v>
      </c>
    </row>
    <row r="391" spans="1:83" x14ac:dyDescent="0.25">
      <c r="A391">
        <v>34824</v>
      </c>
      <c r="B391" t="s">
        <v>1005</v>
      </c>
      <c r="C391" t="s">
        <v>41</v>
      </c>
      <c r="D391">
        <v>2020</v>
      </c>
      <c r="E391" t="s">
        <v>49</v>
      </c>
      <c r="F391" t="s">
        <v>50</v>
      </c>
      <c r="G391">
        <v>2020</v>
      </c>
      <c r="H391">
        <v>250000</v>
      </c>
      <c r="I391">
        <v>100</v>
      </c>
      <c r="J391">
        <v>2021</v>
      </c>
      <c r="K391">
        <v>5</v>
      </c>
      <c r="L391">
        <v>237500</v>
      </c>
      <c r="M391">
        <v>2020</v>
      </c>
      <c r="N391">
        <v>250000</v>
      </c>
      <c r="O391">
        <v>0</v>
      </c>
      <c r="P391" t="s">
        <v>45</v>
      </c>
      <c r="Q391">
        <v>2.3658786585365901</v>
      </c>
      <c r="R391">
        <v>1</v>
      </c>
      <c r="S391" t="s">
        <v>25</v>
      </c>
      <c r="T391">
        <v>-1.11368485725649E-2</v>
      </c>
      <c r="AY391">
        <v>250000</v>
      </c>
      <c r="AZ391">
        <v>237500</v>
      </c>
      <c r="BA391">
        <v>234854.99846401499</v>
      </c>
      <c r="BB391">
        <v>232239.453909612</v>
      </c>
      <c r="BC391">
        <v>229653.03827884499</v>
      </c>
      <c r="BD391">
        <v>227095.42716730401</v>
      </c>
      <c r="BE391">
        <v>224566.29978341999</v>
      </c>
      <c r="BF391">
        <v>222065.338908231</v>
      </c>
      <c r="BG391">
        <v>219592.23085559401</v>
      </c>
      <c r="BH391">
        <v>217146.66543284399</v>
      </c>
      <c r="BI391">
        <v>214728.33590188099</v>
      </c>
      <c r="BJ391">
        <v>212336.938940703</v>
      </c>
      <c r="BK391">
        <v>209972.17460535801</v>
      </c>
      <c r="BL391">
        <v>207633.74629232599</v>
      </c>
      <c r="BM391">
        <v>205321.360701314</v>
      </c>
      <c r="BN391">
        <v>203034.72779847099</v>
      </c>
      <c r="BO391">
        <v>200773.56078000701</v>
      </c>
      <c r="BP391">
        <v>198537.576036226</v>
      </c>
      <c r="BQ391">
        <v>196326.49311594601</v>
      </c>
      <c r="BR391">
        <v>194140.03469133101</v>
      </c>
      <c r="BS391">
        <v>191977.92652310099</v>
      </c>
      <c r="BT391">
        <v>189839.89742613799</v>
      </c>
      <c r="BU391">
        <v>187725.67923547199</v>
      </c>
      <c r="BV391">
        <v>185635.00677264499</v>
      </c>
      <c r="BW391">
        <v>183567.617812451</v>
      </c>
      <c r="BX391">
        <v>181523.253050047</v>
      </c>
      <c r="BY391">
        <v>179501.656068429</v>
      </c>
      <c r="BZ391">
        <v>177502.57330627099</v>
      </c>
      <c r="CA391">
        <v>175525.754026118</v>
      </c>
      <c r="CB391">
        <v>173570.95028294399</v>
      </c>
      <c r="CC391">
        <v>171637.91689304699</v>
      </c>
      <c r="CD391" s="8" t="b">
        <f>IF(ISNUMBER(VLOOKUP(A391,profiles_2018!A:A,1,FALSE)),TRUE,FALSE)</f>
        <v>0</v>
      </c>
      <c r="CE391" t="str">
        <f>INDEX('C5 - Emissions methodology 2021'!$A$2:$I$5911,MATCH($A391,'C5 - Emissions methodology 2021'!$A$2:$A$5911,0),MATCH(CE$1,'C5 - Emissions methodology 2021'!$A$1:$I$1,0))</f>
        <v>Infrastructure</v>
      </c>
    </row>
    <row r="392" spans="1:83" x14ac:dyDescent="0.25">
      <c r="A392">
        <v>23102</v>
      </c>
      <c r="B392" t="s">
        <v>1006</v>
      </c>
      <c r="C392" t="s">
        <v>41</v>
      </c>
      <c r="D392">
        <v>2020</v>
      </c>
      <c r="E392" t="s">
        <v>28</v>
      </c>
      <c r="F392" t="s">
        <v>23</v>
      </c>
      <c r="G392">
        <v>2019</v>
      </c>
      <c r="H392">
        <v>54000</v>
      </c>
      <c r="I392">
        <v>100</v>
      </c>
      <c r="J392">
        <v>2024</v>
      </c>
      <c r="K392">
        <v>75</v>
      </c>
      <c r="L392">
        <v>13500</v>
      </c>
      <c r="M392">
        <v>2020</v>
      </c>
      <c r="N392">
        <v>48600</v>
      </c>
      <c r="O392">
        <v>13.3333333333333</v>
      </c>
      <c r="P392" t="s">
        <v>45</v>
      </c>
      <c r="Q392">
        <v>3.3973224731707301</v>
      </c>
      <c r="R392">
        <v>1</v>
      </c>
      <c r="S392" t="s">
        <v>25</v>
      </c>
      <c r="T392">
        <v>-1.11368485725649E-2</v>
      </c>
      <c r="AX392">
        <v>54000</v>
      </c>
      <c r="AY392">
        <v>48600</v>
      </c>
      <c r="AZ392">
        <v>39825</v>
      </c>
      <c r="BA392">
        <v>31050</v>
      </c>
      <c r="BB392">
        <v>22275</v>
      </c>
      <c r="BC392">
        <v>13500</v>
      </c>
      <c r="BD392">
        <v>13349.6525442703</v>
      </c>
      <c r="BE392">
        <v>13200.9794853884</v>
      </c>
      <c r="BF392">
        <v>13053.9621758501</v>
      </c>
      <c r="BG392">
        <v>12908.582175825701</v>
      </c>
      <c r="BH392">
        <v>12764.821250847001</v>
      </c>
      <c r="BI392">
        <v>12622.6613695205</v>
      </c>
      <c r="BJ392">
        <v>12482.084701265299</v>
      </c>
      <c r="BK392">
        <v>12343.073614077401</v>
      </c>
      <c r="BL392">
        <v>12205.6106723174</v>
      </c>
      <c r="BM392">
        <v>12069.6786345241</v>
      </c>
      <c r="BN392">
        <v>11935.260451251899</v>
      </c>
      <c r="BO392">
        <v>11802.339262932201</v>
      </c>
      <c r="BP392">
        <v>11670.8983977589</v>
      </c>
      <c r="BQ392">
        <v>11540.921369597299</v>
      </c>
      <c r="BR392">
        <v>11412.391875916201</v>
      </c>
      <c r="BS392">
        <v>11285.293795743301</v>
      </c>
      <c r="BT392">
        <v>11159.611187643201</v>
      </c>
      <c r="BU392">
        <v>11035.328287717701</v>
      </c>
      <c r="BV392">
        <v>10912.4295076289</v>
      </c>
      <c r="BW392">
        <v>10790.8994326436</v>
      </c>
      <c r="BX392">
        <v>10670.722819700501</v>
      </c>
      <c r="BY392">
        <v>10551.884595497701</v>
      </c>
      <c r="BZ392">
        <v>10434.369854602501</v>
      </c>
      <c r="CA392">
        <v>10318.1638575816</v>
      </c>
      <c r="CB392">
        <v>10203.2520291528</v>
      </c>
      <c r="CC392">
        <v>10089.619956356401</v>
      </c>
      <c r="CD392" s="8" t="b">
        <f>IF(ISNUMBER(VLOOKUP(A392,profiles_2018!A:A,1,FALSE)),TRUE,FALSE)</f>
        <v>0</v>
      </c>
      <c r="CE392" t="str">
        <f>INDEX('C5 - Emissions methodology 2021'!$A$2:$I$5911,MATCH($A392,'C5 - Emissions methodology 2021'!$A$2:$A$5911,0),MATCH(CE$1,'C5 - Emissions methodology 2021'!$A$1:$I$1,0))</f>
        <v>Infrastructure</v>
      </c>
    </row>
    <row r="393" spans="1:83" x14ac:dyDescent="0.25">
      <c r="A393">
        <v>841827</v>
      </c>
      <c r="B393" t="s">
        <v>1007</v>
      </c>
      <c r="C393" t="s">
        <v>52</v>
      </c>
      <c r="D393">
        <v>2019</v>
      </c>
      <c r="E393" t="s">
        <v>690</v>
      </c>
      <c r="F393" t="s">
        <v>23</v>
      </c>
      <c r="G393">
        <v>2019</v>
      </c>
      <c r="H393">
        <v>24376</v>
      </c>
      <c r="I393">
        <v>99</v>
      </c>
      <c r="J393">
        <v>2030</v>
      </c>
      <c r="K393">
        <v>100</v>
      </c>
      <c r="L393">
        <v>0</v>
      </c>
      <c r="M393">
        <v>2020</v>
      </c>
      <c r="N393">
        <v>21020</v>
      </c>
      <c r="O393">
        <v>13.7676403019363</v>
      </c>
      <c r="P393" t="s">
        <v>706</v>
      </c>
      <c r="Q393">
        <v>3.6402463400390199</v>
      </c>
      <c r="R393">
        <v>1</v>
      </c>
      <c r="S393" t="s">
        <v>25</v>
      </c>
      <c r="T393">
        <v>-1.11368485725649E-2</v>
      </c>
      <c r="AX393">
        <v>24376</v>
      </c>
      <c r="AY393">
        <v>21020</v>
      </c>
      <c r="AZ393">
        <v>18918</v>
      </c>
      <c r="BA393">
        <v>16816</v>
      </c>
      <c r="BB393">
        <v>14714</v>
      </c>
      <c r="BC393">
        <v>12612</v>
      </c>
      <c r="BD393">
        <v>10510</v>
      </c>
      <c r="BE393">
        <v>8408</v>
      </c>
      <c r="BF393">
        <v>6306</v>
      </c>
      <c r="BG393">
        <v>4204</v>
      </c>
      <c r="BH393">
        <v>2102</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s="8" t="b">
        <f>IF(ISNUMBER(VLOOKUP(A393,profiles_2018!A:A,1,FALSE)),TRUE,FALSE)</f>
        <v>0</v>
      </c>
      <c r="CE393" t="str">
        <f>INDEX('C5 - Emissions methodology 2021'!$A$2:$I$5911,MATCH($A393,'C5 - Emissions methodology 2021'!$A$2:$A$5911,0),MATCH(CE$1,'C5 - Emissions methodology 2021'!$A$1:$I$1,0))</f>
        <v>Infrastructure</v>
      </c>
    </row>
    <row r="394" spans="1:83" x14ac:dyDescent="0.25">
      <c r="A394">
        <v>8212</v>
      </c>
      <c r="B394" t="s">
        <v>1008</v>
      </c>
      <c r="C394" t="s">
        <v>41</v>
      </c>
      <c r="D394">
        <v>2020</v>
      </c>
      <c r="E394" t="s">
        <v>690</v>
      </c>
      <c r="F394" t="s">
        <v>23</v>
      </c>
      <c r="G394">
        <v>2018</v>
      </c>
      <c r="H394">
        <v>1793883</v>
      </c>
      <c r="I394">
        <v>98.6</v>
      </c>
      <c r="J394">
        <v>2030</v>
      </c>
      <c r="K394">
        <v>90</v>
      </c>
      <c r="L394">
        <v>179388.299999999</v>
      </c>
      <c r="M394">
        <v>2020</v>
      </c>
      <c r="N394">
        <v>1508645</v>
      </c>
      <c r="O394">
        <v>17.667323404654098</v>
      </c>
      <c r="P394" t="s">
        <v>45</v>
      </c>
      <c r="Q394">
        <v>3.5364232907390201</v>
      </c>
      <c r="R394">
        <v>1</v>
      </c>
      <c r="S394" t="s">
        <v>25</v>
      </c>
      <c r="T394">
        <v>-1.11368485725649E-2</v>
      </c>
      <c r="AW394">
        <v>1793883</v>
      </c>
      <c r="AX394">
        <v>1651264</v>
      </c>
      <c r="AY394">
        <v>1508645</v>
      </c>
      <c r="AZ394">
        <v>1375719.33</v>
      </c>
      <c r="BA394">
        <v>1242793.6599999999</v>
      </c>
      <c r="BB394">
        <v>1109867.99</v>
      </c>
      <c r="BC394">
        <v>976942.32</v>
      </c>
      <c r="BD394">
        <v>844016.65</v>
      </c>
      <c r="BE394">
        <v>711090.98</v>
      </c>
      <c r="BF394">
        <v>578165.31000000006</v>
      </c>
      <c r="BG394">
        <v>445239.63999999902</v>
      </c>
      <c r="BH394">
        <v>312313.96999999997</v>
      </c>
      <c r="BI394">
        <v>179388.299999999</v>
      </c>
      <c r="BJ394">
        <v>177390.47966720999</v>
      </c>
      <c r="BK394">
        <v>175414.908756941</v>
      </c>
      <c r="BL394">
        <v>173461.33948074499</v>
      </c>
      <c r="BM394">
        <v>171529.526809754</v>
      </c>
      <c r="BN394">
        <v>169619.22844395001</v>
      </c>
      <c r="BO394">
        <v>167730.20478177399</v>
      </c>
      <c r="BP394">
        <v>165862.218890074</v>
      </c>
      <c r="BQ394">
        <v>164015.036474386</v>
      </c>
      <c r="BR394">
        <v>162188.425849547</v>
      </c>
      <c r="BS394">
        <v>160382.15791063799</v>
      </c>
      <c r="BT394">
        <v>158596.00610424599</v>
      </c>
      <c r="BU394">
        <v>156829.74640004901</v>
      </c>
      <c r="BV394">
        <v>155083.15726271801</v>
      </c>
      <c r="BW394">
        <v>153356.01962412801</v>
      </c>
      <c r="BX394">
        <v>151648.11685588301</v>
      </c>
      <c r="BY394">
        <v>149959.23474214401</v>
      </c>
      <c r="BZ394">
        <v>148289.16145276299</v>
      </c>
      <c r="CA394">
        <v>146637.68751671101</v>
      </c>
      <c r="CB394">
        <v>145004.60579580601</v>
      </c>
      <c r="CC394">
        <v>143389.711458734</v>
      </c>
      <c r="CD394" s="8" t="b">
        <f>IF(ISNUMBER(VLOOKUP(A394,profiles_2018!A:A,1,FALSE)),TRUE,FALSE)</f>
        <v>0</v>
      </c>
      <c r="CE394" t="str">
        <f>INDEX('C5 - Emissions methodology 2021'!$A$2:$I$5911,MATCH($A394,'C5 - Emissions methodology 2021'!$A$2:$A$5911,0),MATCH(CE$1,'C5 - Emissions methodology 2021'!$A$1:$I$1,0))</f>
        <v>Food, beverage &amp; agriculture</v>
      </c>
    </row>
    <row r="395" spans="1:83" x14ac:dyDescent="0.25">
      <c r="A395">
        <v>23011</v>
      </c>
      <c r="B395" t="s">
        <v>265</v>
      </c>
      <c r="C395" t="s">
        <v>21</v>
      </c>
      <c r="D395">
        <v>2020</v>
      </c>
      <c r="E395" t="s">
        <v>28</v>
      </c>
      <c r="F395" t="s">
        <v>23</v>
      </c>
      <c r="G395">
        <v>2019</v>
      </c>
      <c r="H395">
        <v>2533</v>
      </c>
      <c r="I395">
        <v>100</v>
      </c>
      <c r="J395">
        <v>2025</v>
      </c>
      <c r="K395">
        <v>25</v>
      </c>
      <c r="L395">
        <v>1899.75</v>
      </c>
      <c r="M395">
        <v>2020</v>
      </c>
      <c r="N395">
        <v>2192.86</v>
      </c>
      <c r="O395">
        <v>53.713383339913101</v>
      </c>
      <c r="P395" t="s">
        <v>24</v>
      </c>
      <c r="Q395">
        <v>2.8978051313487798</v>
      </c>
      <c r="R395">
        <v>1</v>
      </c>
      <c r="S395" t="s">
        <v>25</v>
      </c>
      <c r="T395">
        <v>-1.11368485725649E-2</v>
      </c>
      <c r="AX395">
        <v>2533</v>
      </c>
      <c r="AY395">
        <v>2192.86</v>
      </c>
      <c r="AZ395">
        <v>2134.2379999999998</v>
      </c>
      <c r="BA395">
        <v>2075.616</v>
      </c>
      <c r="BB395">
        <v>2016.9939999999999</v>
      </c>
      <c r="BC395">
        <v>1958.3720000000001</v>
      </c>
      <c r="BD395">
        <v>1899.75</v>
      </c>
      <c r="BE395">
        <v>1878.59277192426</v>
      </c>
      <c r="BF395">
        <v>1857.6711686938299</v>
      </c>
      <c r="BG395">
        <v>1836.9825661904699</v>
      </c>
      <c r="BH395">
        <v>1816.5243695203601</v>
      </c>
      <c r="BI395">
        <v>1796.2940126886399</v>
      </c>
      <c r="BJ395">
        <v>1776.2889582775199</v>
      </c>
      <c r="BK395">
        <v>1756.5066971280601</v>
      </c>
      <c r="BL395">
        <v>1736.9447480254501</v>
      </c>
      <c r="BM395">
        <v>1717.6006573877801</v>
      </c>
      <c r="BN395">
        <v>1698.47199895832</v>
      </c>
      <c r="BO395">
        <v>1679.5563735011799</v>
      </c>
      <c r="BP395">
        <v>1660.8514085004099</v>
      </c>
      <c r="BQ395">
        <v>1642.35475786241</v>
      </c>
      <c r="BR395">
        <v>1624.06410162166</v>
      </c>
      <c r="BS395">
        <v>1605.9771456497599</v>
      </c>
      <c r="BT395">
        <v>1588.0916213676601</v>
      </c>
      <c r="BU395">
        <v>1570.40528546113</v>
      </c>
      <c r="BV395">
        <v>1552.91591959939</v>
      </c>
      <c r="BW395">
        <v>1535.6213301568901</v>
      </c>
      <c r="BX395">
        <v>1518.5193479381301</v>
      </c>
      <c r="BY395">
        <v>1501.6078279056301</v>
      </c>
      <c r="BZ395">
        <v>1484.8846489108701</v>
      </c>
      <c r="CA395">
        <v>1468.34771342822</v>
      </c>
      <c r="CB395">
        <v>1451.9949472919</v>
      </c>
      <c r="CC395">
        <v>1435.8242994357799</v>
      </c>
      <c r="CD395" s="8" t="b">
        <f>IF(ISNUMBER(VLOOKUP(A395,profiles_2018!A:A,1,FALSE)),TRUE,FALSE)</f>
        <v>1</v>
      </c>
      <c r="CE395" t="str">
        <f>INDEX('C5 - Emissions methodology 2021'!$A$2:$I$5911,MATCH($A395,'C5 - Emissions methodology 2021'!$A$2:$A$5911,0),MATCH(CE$1,'C5 - Emissions methodology 2021'!$A$1:$I$1,0))</f>
        <v>Infrastructure</v>
      </c>
    </row>
    <row r="396" spans="1:83" x14ac:dyDescent="0.25">
      <c r="A396">
        <v>8264</v>
      </c>
      <c r="B396" t="s">
        <v>1009</v>
      </c>
      <c r="C396" t="s">
        <v>39</v>
      </c>
      <c r="D396">
        <v>2019</v>
      </c>
      <c r="E396" t="s">
        <v>690</v>
      </c>
      <c r="F396" t="s">
        <v>23</v>
      </c>
      <c r="G396">
        <v>2018</v>
      </c>
      <c r="H396">
        <v>36307</v>
      </c>
      <c r="I396">
        <v>100</v>
      </c>
      <c r="J396">
        <v>2030</v>
      </c>
      <c r="K396">
        <v>50</v>
      </c>
      <c r="L396">
        <v>18153.5</v>
      </c>
      <c r="M396">
        <v>2020</v>
      </c>
      <c r="N396">
        <v>34596</v>
      </c>
      <c r="O396">
        <v>9.4251797174098702</v>
      </c>
      <c r="P396" t="s">
        <v>24</v>
      </c>
      <c r="Q396">
        <v>3.1502475331390198</v>
      </c>
      <c r="R396">
        <v>1</v>
      </c>
      <c r="S396" t="s">
        <v>25</v>
      </c>
      <c r="T396">
        <v>-1.11368485725649E-2</v>
      </c>
      <c r="AW396">
        <v>36307</v>
      </c>
      <c r="AX396">
        <v>35451.5</v>
      </c>
      <c r="AY396">
        <v>34596</v>
      </c>
      <c r="AZ396">
        <v>32951.75</v>
      </c>
      <c r="BA396">
        <v>31307.5</v>
      </c>
      <c r="BB396">
        <v>29663.25</v>
      </c>
      <c r="BC396">
        <v>28019</v>
      </c>
      <c r="BD396">
        <v>26374.75</v>
      </c>
      <c r="BE396">
        <v>24730.5</v>
      </c>
      <c r="BF396">
        <v>23086.25</v>
      </c>
      <c r="BG396">
        <v>21442</v>
      </c>
      <c r="BH396">
        <v>19797.75</v>
      </c>
      <c r="BI396">
        <v>18153.5</v>
      </c>
      <c r="BJ396">
        <v>17951.327219437899</v>
      </c>
      <c r="BK396">
        <v>17751.4060065185</v>
      </c>
      <c r="BL396">
        <v>17553.711285873698</v>
      </c>
      <c r="BM396">
        <v>17358.2182613964</v>
      </c>
      <c r="BN396">
        <v>17164.902413129701</v>
      </c>
      <c r="BO396">
        <v>16973.739494191901</v>
      </c>
      <c r="BP396">
        <v>16784.705527734899</v>
      </c>
      <c r="BQ396">
        <v>16597.776803937399</v>
      </c>
      <c r="BR396">
        <v>16412.9298770307</v>
      </c>
      <c r="BS396">
        <v>16230.1415623581</v>
      </c>
      <c r="BT396">
        <v>16049.3889334668</v>
      </c>
      <c r="BU396">
        <v>15870.6493192326</v>
      </c>
      <c r="BV396">
        <v>15693.900301016</v>
      </c>
      <c r="BW396">
        <v>15519.1197098507</v>
      </c>
      <c r="BX396">
        <v>15346.285623662599</v>
      </c>
      <c r="BY396">
        <v>15175.3763645205</v>
      </c>
      <c r="BZ396">
        <v>15006.370495917199</v>
      </c>
      <c r="CA396">
        <v>14839.2468200803</v>
      </c>
      <c r="CB396">
        <v>14673.984375314199</v>
      </c>
      <c r="CC396">
        <v>14510.5624333701</v>
      </c>
      <c r="CD396" s="8" t="b">
        <f>IF(ISNUMBER(VLOOKUP(A396,profiles_2018!A:A,1,FALSE)),TRUE,FALSE)</f>
        <v>0</v>
      </c>
      <c r="CE396" t="str">
        <f>INDEX('C5 - Emissions methodology 2021'!$A$2:$I$5911,MATCH($A396,'C5 - Emissions methodology 2021'!$A$2:$A$5911,0),MATCH(CE$1,'C5 - Emissions methodology 2021'!$A$1:$I$1,0))</f>
        <v>Apparel</v>
      </c>
    </row>
    <row r="397" spans="1:83" x14ac:dyDescent="0.25">
      <c r="A397">
        <v>58859</v>
      </c>
      <c r="B397" t="s">
        <v>267</v>
      </c>
      <c r="C397" t="s">
        <v>27</v>
      </c>
      <c r="D397">
        <v>2018</v>
      </c>
      <c r="E397" t="s">
        <v>690</v>
      </c>
      <c r="F397" t="s">
        <v>23</v>
      </c>
      <c r="G397">
        <v>2016</v>
      </c>
      <c r="H397">
        <v>513121</v>
      </c>
      <c r="I397">
        <v>100</v>
      </c>
      <c r="J397">
        <v>2025</v>
      </c>
      <c r="K397">
        <v>62</v>
      </c>
      <c r="L397">
        <v>194985.98</v>
      </c>
      <c r="M397">
        <v>2020</v>
      </c>
      <c r="N397">
        <v>193748</v>
      </c>
      <c r="O397">
        <v>100.389450994738</v>
      </c>
      <c r="P397" t="s">
        <v>691</v>
      </c>
      <c r="Q397">
        <v>3.2678561901487799</v>
      </c>
      <c r="R397">
        <v>1</v>
      </c>
      <c r="S397" t="s">
        <v>25</v>
      </c>
      <c r="T397">
        <v>-1.11368485725649E-2</v>
      </c>
      <c r="AU397">
        <v>513121</v>
      </c>
      <c r="AV397">
        <v>433277.75</v>
      </c>
      <c r="AW397">
        <v>353434.5</v>
      </c>
      <c r="AX397">
        <v>273591.25</v>
      </c>
      <c r="AY397">
        <v>193748</v>
      </c>
      <c r="AZ397">
        <v>193995.59599999999</v>
      </c>
      <c r="BA397">
        <v>194243.19200000001</v>
      </c>
      <c r="BB397">
        <v>194490.788</v>
      </c>
      <c r="BC397">
        <v>194738.38399999999</v>
      </c>
      <c r="BD397">
        <v>194985.98</v>
      </c>
      <c r="BE397">
        <v>192814.450666966</v>
      </c>
      <c r="BF397">
        <v>190667.105327286</v>
      </c>
      <c r="BG397">
        <v>188543.674647487</v>
      </c>
      <c r="BH397">
        <v>186443.89229362301</v>
      </c>
      <c r="BI397">
        <v>184367.49489786901</v>
      </c>
      <c r="BJ397">
        <v>182314.22202548801</v>
      </c>
      <c r="BK397">
        <v>180283.816142166</v>
      </c>
      <c r="BL397">
        <v>178276.022581706</v>
      </c>
      <c r="BM397">
        <v>176290.589514094</v>
      </c>
      <c r="BN397">
        <v>174327.267913908</v>
      </c>
      <c r="BO397">
        <v>172385.81152908201</v>
      </c>
      <c r="BP397">
        <v>170465.97685002399</v>
      </c>
      <c r="BQ397">
        <v>168567.52307907</v>
      </c>
      <c r="BR397">
        <v>166690.21210028601</v>
      </c>
      <c r="BS397">
        <v>164833.80844959701</v>
      </c>
      <c r="BT397">
        <v>162998.07928525499</v>
      </c>
      <c r="BU397">
        <v>161182.79435863599</v>
      </c>
      <c r="BV397">
        <v>159387.725985361</v>
      </c>
      <c r="BW397">
        <v>157612.64901673599</v>
      </c>
      <c r="BX397">
        <v>155857.34081151601</v>
      </c>
      <c r="BY397">
        <v>154121.58120797601</v>
      </c>
      <c r="BZ397">
        <v>152405.15249629799</v>
      </c>
      <c r="CA397">
        <v>150707.839391268</v>
      </c>
      <c r="CB397">
        <v>149029.42900526899</v>
      </c>
      <c r="CC397">
        <v>147369.710821582</v>
      </c>
      <c r="CD397" s="8" t="b">
        <f>IF(ISNUMBER(VLOOKUP(A397,profiles_2018!A:A,1,FALSE)),TRUE,FALSE)</f>
        <v>1</v>
      </c>
      <c r="CE397" t="str">
        <f>INDEX('C5 - Emissions methodology 2021'!$A$2:$I$5911,MATCH($A397,'C5 - Emissions methodology 2021'!$A$2:$A$5911,0),MATCH(CE$1,'C5 - Emissions methodology 2021'!$A$1:$I$1,0))</f>
        <v>Manufacturing</v>
      </c>
    </row>
    <row r="398" spans="1:83" x14ac:dyDescent="0.25">
      <c r="A398">
        <v>50458</v>
      </c>
      <c r="B398" t="s">
        <v>1010</v>
      </c>
      <c r="C398" t="s">
        <v>111</v>
      </c>
      <c r="D398">
        <v>2021</v>
      </c>
      <c r="E398" t="s">
        <v>105</v>
      </c>
      <c r="F398" t="s">
        <v>54</v>
      </c>
      <c r="G398">
        <v>2019</v>
      </c>
      <c r="H398">
        <v>4015</v>
      </c>
      <c r="I398">
        <v>100</v>
      </c>
      <c r="J398">
        <v>2030</v>
      </c>
      <c r="K398">
        <v>30</v>
      </c>
      <c r="L398">
        <v>2810.5</v>
      </c>
      <c r="M398">
        <v>2020</v>
      </c>
      <c r="N398">
        <v>2599</v>
      </c>
      <c r="O398">
        <v>95.238095238095198</v>
      </c>
      <c r="P398" t="s">
        <v>45</v>
      </c>
      <c r="Q398">
        <v>3.2902460024390199</v>
      </c>
      <c r="R398">
        <v>1</v>
      </c>
      <c r="S398" t="s">
        <v>25</v>
      </c>
      <c r="T398">
        <v>-1.11368485725649E-2</v>
      </c>
      <c r="AX398">
        <v>4015</v>
      </c>
      <c r="AY398">
        <v>2599</v>
      </c>
      <c r="AZ398">
        <v>2620.15</v>
      </c>
      <c r="BA398">
        <v>2641.3</v>
      </c>
      <c r="BB398">
        <v>2662.45</v>
      </c>
      <c r="BC398">
        <v>2683.6</v>
      </c>
      <c r="BD398">
        <v>2704.75</v>
      </c>
      <c r="BE398">
        <v>2725.9</v>
      </c>
      <c r="BF398">
        <v>2747.05</v>
      </c>
      <c r="BG398">
        <v>2768.2</v>
      </c>
      <c r="BH398">
        <v>2789.35</v>
      </c>
      <c r="BI398">
        <v>2810.5</v>
      </c>
      <c r="BJ398">
        <v>2779.1998870868001</v>
      </c>
      <c r="BK398">
        <v>2748.2483587914298</v>
      </c>
      <c r="BL398">
        <v>2717.6415329797701</v>
      </c>
      <c r="BM398">
        <v>2687.3755707524601</v>
      </c>
      <c r="BN398">
        <v>2657.4466759633801</v>
      </c>
      <c r="BO398">
        <v>2627.8510947435102</v>
      </c>
      <c r="BP398">
        <v>2598.5851150301</v>
      </c>
      <c r="BQ398">
        <v>2569.6450661010899</v>
      </c>
      <c r="BR398">
        <v>2541.0273181146799</v>
      </c>
      <c r="BS398">
        <v>2512.7282816540901</v>
      </c>
      <c r="BT398">
        <v>2484.7444072773001</v>
      </c>
      <c r="BU398">
        <v>2457.0721850719301</v>
      </c>
      <c r="BV398">
        <v>2429.7081442149201</v>
      </c>
      <c r="BW398">
        <v>2402.6488525372702</v>
      </c>
      <c r="BX398">
        <v>2375.89091609352</v>
      </c>
      <c r="BY398">
        <v>2349.4309787360498</v>
      </c>
      <c r="BZ398">
        <v>2323.2657216941798</v>
      </c>
      <c r="CA398">
        <v>2297.3918631578399</v>
      </c>
      <c r="CB398">
        <v>2271.8061578659999</v>
      </c>
      <c r="CC398">
        <v>2246.5053966996302</v>
      </c>
      <c r="CD398" s="8" t="b">
        <f>IF(ISNUMBER(VLOOKUP(A398,profiles_2018!A:A,1,FALSE)),TRUE,FALSE)</f>
        <v>0</v>
      </c>
      <c r="CE398" t="str">
        <f>INDEX('C5 - Emissions methodology 2021'!$A$2:$I$5911,MATCH($A398,'C5 - Emissions methodology 2021'!$A$2:$A$5911,0),MATCH(CE$1,'C5 - Emissions methodology 2021'!$A$1:$I$1,0))</f>
        <v>Services</v>
      </c>
    </row>
    <row r="399" spans="1:83" x14ac:dyDescent="0.25">
      <c r="A399">
        <v>8370</v>
      </c>
      <c r="B399" t="s">
        <v>268</v>
      </c>
      <c r="C399" t="s">
        <v>252</v>
      </c>
      <c r="D399">
        <v>2018</v>
      </c>
      <c r="E399" t="s">
        <v>28</v>
      </c>
      <c r="F399" t="s">
        <v>23</v>
      </c>
      <c r="G399">
        <v>2016</v>
      </c>
      <c r="H399">
        <v>4402891</v>
      </c>
      <c r="I399">
        <v>100</v>
      </c>
      <c r="J399">
        <v>2026</v>
      </c>
      <c r="K399">
        <v>14</v>
      </c>
      <c r="L399">
        <v>3786486.26</v>
      </c>
      <c r="M399">
        <v>2020</v>
      </c>
      <c r="N399">
        <v>4796511</v>
      </c>
      <c r="O399">
        <v>-63.857393439252299</v>
      </c>
      <c r="P399" t="s">
        <v>24</v>
      </c>
      <c r="Q399">
        <v>2.7887329720268301</v>
      </c>
      <c r="R399">
        <v>1</v>
      </c>
      <c r="S399" t="s">
        <v>25</v>
      </c>
      <c r="T399">
        <v>-1.11368485725649E-2</v>
      </c>
      <c r="AU399">
        <v>4402891</v>
      </c>
      <c r="AV399">
        <v>4501296</v>
      </c>
      <c r="AW399">
        <v>4599701</v>
      </c>
      <c r="AX399">
        <v>4698106</v>
      </c>
      <c r="AY399">
        <v>4796511</v>
      </c>
      <c r="AZ399">
        <v>4628173.5433333302</v>
      </c>
      <c r="BA399">
        <v>4459836.0866666604</v>
      </c>
      <c r="BB399">
        <v>4291498.63</v>
      </c>
      <c r="BC399">
        <v>4123161.1733333301</v>
      </c>
      <c r="BD399">
        <v>3954823.7166666598</v>
      </c>
      <c r="BE399">
        <v>3786486.26</v>
      </c>
      <c r="BF399">
        <v>3744316.7359002801</v>
      </c>
      <c r="BG399">
        <v>3702616.8474048399</v>
      </c>
      <c r="BH399">
        <v>3661381.36425306</v>
      </c>
      <c r="BI399">
        <v>3620605.1144329598</v>
      </c>
      <c r="BJ399">
        <v>3580282.9835324702</v>
      </c>
      <c r="BK399">
        <v>3540409.9140979401</v>
      </c>
      <c r="BL399">
        <v>3500980.90499982</v>
      </c>
      <c r="BM399">
        <v>3461991.0108054001</v>
      </c>
      <c r="BN399">
        <v>3423435.3411584799</v>
      </c>
      <c r="BO399">
        <v>3385309.0601660302</v>
      </c>
      <c r="BP399">
        <v>3347607.38579163</v>
      </c>
      <c r="BQ399">
        <v>3310325.5892556598</v>
      </c>
      <c r="BR399">
        <v>3273458.9944422399</v>
      </c>
      <c r="BS399">
        <v>3237002.97731263</v>
      </c>
      <c r="BT399">
        <v>3200952.9653253602</v>
      </c>
      <c r="BU399">
        <v>3165304.4368626298</v>
      </c>
      <c r="BV399">
        <v>3130052.9206632199</v>
      </c>
      <c r="BW399">
        <v>3095193.9952616799</v>
      </c>
      <c r="BX399">
        <v>3060723.2884337399</v>
      </c>
      <c r="BY399">
        <v>3026636.4766479302</v>
      </c>
      <c r="BZ399">
        <v>2992929.2845232999</v>
      </c>
      <c r="CA399">
        <v>2959597.4842931698</v>
      </c>
      <c r="CB399">
        <v>2926636.8952748501</v>
      </c>
      <c r="CC399">
        <v>2894043.3833452901</v>
      </c>
      <c r="CD399" s="8" t="b">
        <f>IF(ISNUMBER(VLOOKUP(A399,profiles_2018!A:A,1,FALSE)),TRUE,FALSE)</f>
        <v>1</v>
      </c>
      <c r="CE399" t="str">
        <f>INDEX('C5 - Emissions methodology 2021'!$A$2:$I$5911,MATCH($A399,'C5 - Emissions methodology 2021'!$A$2:$A$5911,0),MATCH(CE$1,'C5 - Emissions methodology 2021'!$A$1:$I$1,0))</f>
        <v>Materials</v>
      </c>
    </row>
    <row r="400" spans="1:83" x14ac:dyDescent="0.25">
      <c r="A400">
        <v>8332</v>
      </c>
      <c r="B400" t="s">
        <v>1011</v>
      </c>
      <c r="C400" t="s">
        <v>59</v>
      </c>
      <c r="D400">
        <v>2018</v>
      </c>
      <c r="E400" t="s">
        <v>28</v>
      </c>
      <c r="F400" t="s">
        <v>23</v>
      </c>
      <c r="G400">
        <v>2010</v>
      </c>
      <c r="H400">
        <v>407187</v>
      </c>
      <c r="I400">
        <v>100</v>
      </c>
      <c r="J400">
        <v>2030</v>
      </c>
      <c r="K400">
        <v>45</v>
      </c>
      <c r="L400">
        <v>223952.85</v>
      </c>
      <c r="M400">
        <v>2020</v>
      </c>
      <c r="N400">
        <v>275205.43</v>
      </c>
      <c r="O400">
        <v>72.028914915696703</v>
      </c>
      <c r="P400" t="s">
        <v>24</v>
      </c>
      <c r="Q400">
        <v>3.10028462113902</v>
      </c>
      <c r="R400">
        <v>1</v>
      </c>
      <c r="S400" t="s">
        <v>25</v>
      </c>
      <c r="T400">
        <v>-1.11368485725649E-2</v>
      </c>
      <c r="AO400">
        <v>407187</v>
      </c>
      <c r="AP400">
        <v>393988.84299999999</v>
      </c>
      <c r="AQ400">
        <v>380790.68599999999</v>
      </c>
      <c r="AR400">
        <v>367592.52899999998</v>
      </c>
      <c r="AS400">
        <v>354394.37199999997</v>
      </c>
      <c r="AT400">
        <v>341196.21500000003</v>
      </c>
      <c r="AU400">
        <v>327998.05800000002</v>
      </c>
      <c r="AV400">
        <v>314799.90100000001</v>
      </c>
      <c r="AW400">
        <v>301601.74400000001</v>
      </c>
      <c r="AX400">
        <v>288403.587</v>
      </c>
      <c r="AY400">
        <v>275205.43</v>
      </c>
      <c r="AZ400">
        <v>270080.17200000002</v>
      </c>
      <c r="BA400">
        <v>264954.91399999999</v>
      </c>
      <c r="BB400">
        <v>259829.65599999999</v>
      </c>
      <c r="BC400">
        <v>254704.39799999999</v>
      </c>
      <c r="BD400">
        <v>249579.14</v>
      </c>
      <c r="BE400">
        <v>244453.88200000001</v>
      </c>
      <c r="BF400">
        <v>239328.62400000001</v>
      </c>
      <c r="BG400">
        <v>234203.36600000001</v>
      </c>
      <c r="BH400">
        <v>229078.10800000001</v>
      </c>
      <c r="BI400">
        <v>223952.85</v>
      </c>
      <c r="BJ400">
        <v>221458.72102215499</v>
      </c>
      <c r="BK400">
        <v>218992.368781058</v>
      </c>
      <c r="BL400">
        <v>216553.48393139601</v>
      </c>
      <c r="BM400">
        <v>214141.76057299</v>
      </c>
      <c r="BN400">
        <v>211756.89621242601</v>
      </c>
      <c r="BO400">
        <v>209398.591725112</v>
      </c>
      <c r="BP400">
        <v>207066.55131776101</v>
      </c>
      <c r="BQ400">
        <v>204760.482491292</v>
      </c>
      <c r="BR400">
        <v>202480.096004141</v>
      </c>
      <c r="BS400">
        <v>200225.10583598501</v>
      </c>
      <c r="BT400">
        <v>197995.22915186401</v>
      </c>
      <c r="BU400">
        <v>195790.186266709</v>
      </c>
      <c r="BV400">
        <v>193609.70061026199</v>
      </c>
      <c r="BW400">
        <v>191453.498692386</v>
      </c>
      <c r="BX400">
        <v>189321.310068761</v>
      </c>
      <c r="BY400">
        <v>187212.86730696601</v>
      </c>
      <c r="BZ400">
        <v>185127.90595293301</v>
      </c>
      <c r="CA400">
        <v>183066.16449777901</v>
      </c>
      <c r="CB400">
        <v>181027.38434500701</v>
      </c>
      <c r="CC400">
        <v>179011.309778069</v>
      </c>
      <c r="CD400" s="8" t="b">
        <f>IF(ISNUMBER(VLOOKUP(A400,profiles_2018!A:A,1,FALSE)),TRUE,FALSE)</f>
        <v>0</v>
      </c>
      <c r="CE400" t="str">
        <f>INDEX('C5 - Emissions methodology 2021'!$A$2:$I$5911,MATCH($A400,'C5 - Emissions methodology 2021'!$A$2:$A$5911,0),MATCH(CE$1,'C5 - Emissions methodology 2021'!$A$1:$I$1,0))</f>
        <v>Manufacturing</v>
      </c>
    </row>
    <row r="401" spans="1:83" x14ac:dyDescent="0.25">
      <c r="A401">
        <v>8391</v>
      </c>
      <c r="B401" t="s">
        <v>269</v>
      </c>
      <c r="C401" t="s">
        <v>59</v>
      </c>
      <c r="D401">
        <v>2021</v>
      </c>
      <c r="E401" t="s">
        <v>690</v>
      </c>
      <c r="F401" t="s">
        <v>23</v>
      </c>
      <c r="G401">
        <v>2011</v>
      </c>
      <c r="H401">
        <v>47087.43</v>
      </c>
      <c r="I401">
        <v>100</v>
      </c>
      <c r="J401">
        <v>2031</v>
      </c>
      <c r="K401">
        <v>100</v>
      </c>
      <c r="L401">
        <v>0</v>
      </c>
      <c r="M401">
        <v>2020</v>
      </c>
      <c r="N401">
        <v>31688.35</v>
      </c>
      <c r="O401">
        <v>32.703165154692002</v>
      </c>
      <c r="P401" t="s">
        <v>45</v>
      </c>
      <c r="Q401">
        <v>3.6507364160600702</v>
      </c>
      <c r="R401">
        <v>1</v>
      </c>
      <c r="S401" t="s">
        <v>25</v>
      </c>
      <c r="T401">
        <v>-1.11368485725649E-2</v>
      </c>
      <c r="AP401">
        <v>47087.43</v>
      </c>
      <c r="AQ401">
        <v>45376.4211111111</v>
      </c>
      <c r="AR401">
        <v>43665.412222222199</v>
      </c>
      <c r="AS401">
        <v>41954.403333333299</v>
      </c>
      <c r="AT401">
        <v>40243.394444444399</v>
      </c>
      <c r="AU401">
        <v>38532.385555555498</v>
      </c>
      <c r="AV401">
        <v>36821.376666666598</v>
      </c>
      <c r="AW401">
        <v>35110.367777777697</v>
      </c>
      <c r="AX401">
        <v>33399.358888888797</v>
      </c>
      <c r="AY401">
        <v>31688.35</v>
      </c>
      <c r="AZ401">
        <v>28807.590909090901</v>
      </c>
      <c r="BA401">
        <v>25926.831818181799</v>
      </c>
      <c r="BB401">
        <v>23046.072727272702</v>
      </c>
      <c r="BC401">
        <v>20165.3136363636</v>
      </c>
      <c r="BD401">
        <v>17284.554545454499</v>
      </c>
      <c r="BE401">
        <v>14403.795454545399</v>
      </c>
      <c r="BF401">
        <v>11523.0363636363</v>
      </c>
      <c r="BG401">
        <v>8642.2772727272695</v>
      </c>
      <c r="BH401">
        <v>5761.51818181818</v>
      </c>
      <c r="BI401">
        <v>2880.75909090909</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s="8" t="b">
        <f>IF(ISNUMBER(VLOOKUP(A401,profiles_2018!A:A,1,FALSE)),TRUE,FALSE)</f>
        <v>1</v>
      </c>
      <c r="CE401" t="str">
        <f>INDEX('C5 - Emissions methodology 2021'!$A$2:$I$5911,MATCH($A401,'C5 - Emissions methodology 2021'!$A$2:$A$5911,0),MATCH(CE$1,'C5 - Emissions methodology 2021'!$A$1:$I$1,0))</f>
        <v>Manufacturing</v>
      </c>
    </row>
    <row r="402" spans="1:83" x14ac:dyDescent="0.25">
      <c r="A402">
        <v>8338</v>
      </c>
      <c r="B402" t="s">
        <v>271</v>
      </c>
      <c r="C402" t="s">
        <v>59</v>
      </c>
      <c r="D402">
        <v>2016</v>
      </c>
      <c r="E402" t="s">
        <v>690</v>
      </c>
      <c r="F402" t="s">
        <v>23</v>
      </c>
      <c r="G402">
        <v>2010</v>
      </c>
      <c r="H402">
        <v>5273850.96</v>
      </c>
      <c r="I402">
        <v>96</v>
      </c>
      <c r="J402">
        <v>2030</v>
      </c>
      <c r="K402">
        <v>100</v>
      </c>
      <c r="L402">
        <v>0</v>
      </c>
      <c r="M402">
        <v>2020</v>
      </c>
      <c r="N402">
        <v>3232244.44</v>
      </c>
      <c r="O402">
        <v>38.683620487831099</v>
      </c>
      <c r="P402" t="s">
        <v>24</v>
      </c>
      <c r="Q402">
        <v>3.6107842329390198</v>
      </c>
      <c r="R402">
        <v>1</v>
      </c>
      <c r="S402" t="s">
        <v>25</v>
      </c>
      <c r="T402">
        <v>-1.11368485725649E-2</v>
      </c>
      <c r="AO402">
        <v>5273850.96</v>
      </c>
      <c r="AP402">
        <v>5069690.3080000002</v>
      </c>
      <c r="AQ402">
        <v>4865529.6560000004</v>
      </c>
      <c r="AR402">
        <v>4661369.0039999997</v>
      </c>
      <c r="AS402">
        <v>4457208.352</v>
      </c>
      <c r="AT402">
        <v>4253047.7</v>
      </c>
      <c r="AU402">
        <v>4048887.048</v>
      </c>
      <c r="AV402">
        <v>3844726.3960000002</v>
      </c>
      <c r="AW402">
        <v>3640565.7439999999</v>
      </c>
      <c r="AX402">
        <v>3436405.0920000002</v>
      </c>
      <c r="AY402">
        <v>3232244.44</v>
      </c>
      <c r="AZ402">
        <v>2909019.9959999998</v>
      </c>
      <c r="BA402">
        <v>2585795.5520000001</v>
      </c>
      <c r="BB402">
        <v>2262571.108</v>
      </c>
      <c r="BC402">
        <v>1939346.6640000001</v>
      </c>
      <c r="BD402">
        <v>1616122.22</v>
      </c>
      <c r="BE402">
        <v>1292897.7760000001</v>
      </c>
      <c r="BF402">
        <v>969673.33200000005</v>
      </c>
      <c r="BG402">
        <v>646448.88799999899</v>
      </c>
      <c r="BH402">
        <v>323224.44400000002</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s="8" t="b">
        <f>IF(ISNUMBER(VLOOKUP(A402,profiles_2018!A:A,1,FALSE)),TRUE,FALSE)</f>
        <v>1</v>
      </c>
      <c r="CE402" t="str">
        <f>INDEX('C5 - Emissions methodology 2021'!$A$2:$I$5911,MATCH($A402,'C5 - Emissions methodology 2021'!$A$2:$A$5911,0),MATCH(CE$1,'C5 - Emissions methodology 2021'!$A$1:$I$1,0))</f>
        <v>Services</v>
      </c>
    </row>
    <row r="403" spans="1:83" x14ac:dyDescent="0.25">
      <c r="A403">
        <v>74103</v>
      </c>
      <c r="B403" t="s">
        <v>1012</v>
      </c>
      <c r="C403" t="s">
        <v>52</v>
      </c>
      <c r="D403">
        <v>2020</v>
      </c>
      <c r="E403" t="s">
        <v>105</v>
      </c>
      <c r="F403" t="s">
        <v>54</v>
      </c>
      <c r="G403">
        <v>2020</v>
      </c>
      <c r="H403">
        <v>113</v>
      </c>
      <c r="I403">
        <v>100</v>
      </c>
      <c r="J403">
        <v>2025</v>
      </c>
      <c r="K403">
        <v>100</v>
      </c>
      <c r="L403">
        <v>0</v>
      </c>
      <c r="M403">
        <v>2020</v>
      </c>
      <c r="N403">
        <v>113</v>
      </c>
      <c r="O403">
        <v>0</v>
      </c>
      <c r="P403" t="s">
        <v>45</v>
      </c>
      <c r="Q403">
        <v>3.9878049947487799</v>
      </c>
      <c r="R403">
        <v>1</v>
      </c>
      <c r="S403" t="s">
        <v>25</v>
      </c>
      <c r="T403">
        <v>-1.11368485725649E-2</v>
      </c>
      <c r="AY403">
        <v>113</v>
      </c>
      <c r="AZ403">
        <v>90.4</v>
      </c>
      <c r="BA403">
        <v>67.8</v>
      </c>
      <c r="BB403">
        <v>45.2</v>
      </c>
      <c r="BC403">
        <v>22.599999999999898</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s="8" t="b">
        <f>IF(ISNUMBER(VLOOKUP(A403,profiles_2018!A:A,1,FALSE)),TRUE,FALSE)</f>
        <v>0</v>
      </c>
      <c r="CE403" t="str">
        <f>INDEX('C5 - Emissions methodology 2021'!$A$2:$I$5911,MATCH($A403,'C5 - Emissions methodology 2021'!$A$2:$A$5911,0),MATCH(CE$1,'C5 - Emissions methodology 2021'!$A$1:$I$1,0))</f>
        <v>Manufacturing</v>
      </c>
    </row>
    <row r="404" spans="1:83" x14ac:dyDescent="0.25">
      <c r="A404">
        <v>35778</v>
      </c>
      <c r="B404" t="s">
        <v>1013</v>
      </c>
      <c r="C404" t="s">
        <v>27</v>
      </c>
      <c r="D404">
        <v>2020</v>
      </c>
      <c r="E404" t="s">
        <v>28</v>
      </c>
      <c r="F404" t="s">
        <v>23</v>
      </c>
      <c r="G404">
        <v>2018</v>
      </c>
      <c r="H404">
        <v>139374</v>
      </c>
      <c r="I404">
        <v>100</v>
      </c>
      <c r="J404">
        <v>2025</v>
      </c>
      <c r="K404">
        <v>35</v>
      </c>
      <c r="L404">
        <v>90593.1</v>
      </c>
      <c r="M404">
        <v>2020</v>
      </c>
      <c r="N404">
        <v>123454</v>
      </c>
      <c r="O404">
        <v>177.28713492371</v>
      </c>
      <c r="P404" t="s">
        <v>691</v>
      </c>
      <c r="Q404">
        <v>2.9978188154487801</v>
      </c>
      <c r="R404">
        <v>1</v>
      </c>
      <c r="S404" t="s">
        <v>25</v>
      </c>
      <c r="T404">
        <v>-1.11368485725649E-2</v>
      </c>
      <c r="AW404">
        <v>139374</v>
      </c>
      <c r="AX404">
        <v>131414</v>
      </c>
      <c r="AY404">
        <v>123454</v>
      </c>
      <c r="AZ404">
        <v>116881.82</v>
      </c>
      <c r="BA404">
        <v>110309.64</v>
      </c>
      <c r="BB404">
        <v>103737.46</v>
      </c>
      <c r="BC404">
        <v>97165.28</v>
      </c>
      <c r="BD404">
        <v>90593.1</v>
      </c>
      <c r="BE404">
        <v>89584.178363580693</v>
      </c>
      <c r="BF404">
        <v>88586.492934647904</v>
      </c>
      <c r="BG404">
        <v>87599.918577260105</v>
      </c>
      <c r="BH404">
        <v>86624.331549096198</v>
      </c>
      <c r="BI404">
        <v>85659.609485934197</v>
      </c>
      <c r="BJ404">
        <v>84705.631386304303</v>
      </c>
      <c r="BK404">
        <v>83762.277596311498</v>
      </c>
      <c r="BL404">
        <v>82829.429794628304</v>
      </c>
      <c r="BM404">
        <v>81906.970977653604</v>
      </c>
      <c r="BN404">
        <v>80994.785444837995</v>
      </c>
      <c r="BO404">
        <v>80092.758784171499</v>
      </c>
      <c r="BP404">
        <v>79200.777857833207</v>
      </c>
      <c r="BQ404">
        <v>78318.730788001107</v>
      </c>
      <c r="BR404">
        <v>77446.506942819702</v>
      </c>
      <c r="BS404">
        <v>76583.996922523394</v>
      </c>
      <c r="BT404">
        <v>75731.092545715495</v>
      </c>
      <c r="BU404">
        <v>74887.686835798901</v>
      </c>
      <c r="BV404">
        <v>74053.674007559006</v>
      </c>
      <c r="BW404">
        <v>73228.949453894704</v>
      </c>
      <c r="BX404">
        <v>72413.409732698696</v>
      </c>
      <c r="BY404">
        <v>71606.952553882496</v>
      </c>
      <c r="BZ404">
        <v>70809.476766547101</v>
      </c>
      <c r="CA404">
        <v>70020.882346295504</v>
      </c>
      <c r="CB404">
        <v>69241.070382687394</v>
      </c>
      <c r="CC404">
        <v>68469.943066833104</v>
      </c>
      <c r="CD404" s="8" t="b">
        <f>IF(ISNUMBER(VLOOKUP(A404,profiles_2018!A:A,1,FALSE)),TRUE,FALSE)</f>
        <v>0</v>
      </c>
      <c r="CE404" t="str">
        <f>INDEX('C5 - Emissions methodology 2021'!$A$2:$I$5911,MATCH($A404,'C5 - Emissions methodology 2021'!$A$2:$A$5911,0),MATCH(CE$1,'C5 - Emissions methodology 2021'!$A$1:$I$1,0))</f>
        <v>Manufacturing</v>
      </c>
    </row>
    <row r="405" spans="1:83" x14ac:dyDescent="0.25">
      <c r="A405">
        <v>851003</v>
      </c>
      <c r="B405" t="s">
        <v>1014</v>
      </c>
      <c r="C405" t="s">
        <v>432</v>
      </c>
      <c r="D405">
        <v>2020</v>
      </c>
      <c r="E405" t="s">
        <v>49</v>
      </c>
      <c r="F405" t="s">
        <v>50</v>
      </c>
      <c r="G405">
        <v>2019</v>
      </c>
      <c r="H405">
        <v>14316267</v>
      </c>
      <c r="I405">
        <v>100</v>
      </c>
      <c r="J405">
        <v>2025</v>
      </c>
      <c r="K405">
        <v>6</v>
      </c>
      <c r="L405">
        <v>13457290.98</v>
      </c>
      <c r="M405">
        <v>2020</v>
      </c>
      <c r="N405">
        <v>13181481</v>
      </c>
      <c r="O405">
        <v>132.10915946175101</v>
      </c>
      <c r="P405" t="s">
        <v>45</v>
      </c>
      <c r="Q405">
        <v>2.3792365047487798</v>
      </c>
      <c r="R405">
        <v>1</v>
      </c>
      <c r="S405" t="s">
        <v>25</v>
      </c>
      <c r="T405">
        <v>-1.11368485725649E-2</v>
      </c>
      <c r="AX405">
        <v>14316267</v>
      </c>
      <c r="AY405">
        <v>13181481</v>
      </c>
      <c r="AZ405">
        <v>13236642.995999999</v>
      </c>
      <c r="BA405">
        <v>13291804.992000001</v>
      </c>
      <c r="BB405">
        <v>13346966.988</v>
      </c>
      <c r="BC405">
        <v>13402128.983999999</v>
      </c>
      <c r="BD405">
        <v>13457290.98</v>
      </c>
      <c r="BE405">
        <v>13307419.168158701</v>
      </c>
      <c r="BF405">
        <v>13159216.4559913</v>
      </c>
      <c r="BG405">
        <v>13012664.254987299</v>
      </c>
      <c r="BH405">
        <v>12867744.1836539</v>
      </c>
      <c r="BI405">
        <v>12724438.0652101</v>
      </c>
      <c r="BJ405">
        <v>12582727.925306801</v>
      </c>
      <c r="BK405">
        <v>12442595.989772899</v>
      </c>
      <c r="BL405">
        <v>12304024.682385201</v>
      </c>
      <c r="BM405">
        <v>12166996.622664399</v>
      </c>
      <c r="BN405">
        <v>12031494.6236949</v>
      </c>
      <c r="BO405">
        <v>11897501.6899691</v>
      </c>
      <c r="BP405">
        <v>11765001.015256099</v>
      </c>
      <c r="BQ405">
        <v>11633975.9804931</v>
      </c>
      <c r="BR405">
        <v>11504410.151701501</v>
      </c>
      <c r="BS405">
        <v>11376287.277925299</v>
      </c>
      <c r="BT405">
        <v>11249591.289193099</v>
      </c>
      <c r="BU405">
        <v>11124306.2945021</v>
      </c>
      <c r="BV405">
        <v>11000416.579825399</v>
      </c>
      <c r="BW405">
        <v>10877906.606140699</v>
      </c>
      <c r="BX405">
        <v>10756761.0074817</v>
      </c>
      <c r="BY405">
        <v>10636964.589010101</v>
      </c>
      <c r="BZ405">
        <v>10518502.325110501</v>
      </c>
      <c r="CA405">
        <v>10401359.357505601</v>
      </c>
      <c r="CB405">
        <v>10285520.993392199</v>
      </c>
      <c r="CC405">
        <v>10170972.7035989</v>
      </c>
      <c r="CD405" s="8" t="b">
        <f>IF(ISNUMBER(VLOOKUP(A405,profiles_2018!A:A,1,FALSE)),TRUE,FALSE)</f>
        <v>0</v>
      </c>
      <c r="CE405" t="str">
        <f>INDEX('C5 - Emissions methodology 2021'!$A$2:$I$5911,MATCH($A405,'C5 - Emissions methodology 2021'!$A$2:$A$5911,0),MATCH(CE$1,'C5 - Emissions methodology 2021'!$A$1:$I$1,0))</f>
        <v>Materials</v>
      </c>
    </row>
    <row r="406" spans="1:83" x14ac:dyDescent="0.25">
      <c r="A406">
        <v>23192</v>
      </c>
      <c r="B406" t="s">
        <v>1015</v>
      </c>
      <c r="C406" t="s">
        <v>441</v>
      </c>
      <c r="D406">
        <v>2020</v>
      </c>
      <c r="E406" t="s">
        <v>690</v>
      </c>
      <c r="F406" t="s">
        <v>23</v>
      </c>
      <c r="G406">
        <v>2015</v>
      </c>
      <c r="H406">
        <v>1103</v>
      </c>
      <c r="I406">
        <v>100</v>
      </c>
      <c r="J406">
        <v>2030</v>
      </c>
      <c r="K406">
        <v>50</v>
      </c>
      <c r="L406">
        <v>551.5</v>
      </c>
      <c r="M406">
        <v>2020</v>
      </c>
      <c r="N406">
        <v>18</v>
      </c>
      <c r="O406">
        <v>63.954316803039802</v>
      </c>
      <c r="P406" t="s">
        <v>24</v>
      </c>
      <c r="Q406">
        <v>3.1502531662390201</v>
      </c>
      <c r="R406">
        <v>1</v>
      </c>
      <c r="S406" t="s">
        <v>25</v>
      </c>
      <c r="T406">
        <v>-1.11368485725649E-2</v>
      </c>
      <c r="AT406">
        <v>1103</v>
      </c>
      <c r="AU406">
        <v>886</v>
      </c>
      <c r="AV406">
        <v>669</v>
      </c>
      <c r="AW406">
        <v>452</v>
      </c>
      <c r="AX406">
        <v>235</v>
      </c>
      <c r="AY406">
        <v>18</v>
      </c>
      <c r="AZ406">
        <v>71.349999999999994</v>
      </c>
      <c r="BA406">
        <v>124.7</v>
      </c>
      <c r="BB406">
        <v>178.04999999999899</v>
      </c>
      <c r="BC406">
        <v>231.4</v>
      </c>
      <c r="BD406">
        <v>284.75</v>
      </c>
      <c r="BE406">
        <v>338.1</v>
      </c>
      <c r="BF406">
        <v>391.45</v>
      </c>
      <c r="BG406">
        <v>444.8</v>
      </c>
      <c r="BH406">
        <v>498.15</v>
      </c>
      <c r="BI406">
        <v>551.5</v>
      </c>
      <c r="BJ406">
        <v>545.35802801222997</v>
      </c>
      <c r="BK406">
        <v>539.28445823642505</v>
      </c>
      <c r="BL406">
        <v>533.27852888750795</v>
      </c>
      <c r="BM406">
        <v>527.33948666428796</v>
      </c>
      <c r="BN406">
        <v>521.46658665497398</v>
      </c>
      <c r="BO406">
        <v>515.65909224374502</v>
      </c>
      <c r="BP406">
        <v>509.91627501836001</v>
      </c>
      <c r="BQ406">
        <v>504.23741467879398</v>
      </c>
      <c r="BR406">
        <v>498.62179894689501</v>
      </c>
      <c r="BS406">
        <v>493.06872347704302</v>
      </c>
      <c r="BT406">
        <v>487.57749176781198</v>
      </c>
      <c r="BU406">
        <v>482.14741507460297</v>
      </c>
      <c r="BV406">
        <v>476.77781232326299</v>
      </c>
      <c r="BW406">
        <v>471.46801002465997</v>
      </c>
      <c r="BX406">
        <v>466.21734219020698</v>
      </c>
      <c r="BY406">
        <v>461.02515024833099</v>
      </c>
      <c r="BZ406">
        <v>455.89078296187103</v>
      </c>
      <c r="CA406">
        <v>450.81359634639699</v>
      </c>
      <c r="CB406">
        <v>445.79295358943398</v>
      </c>
      <c r="CC406">
        <v>440.82822497059198</v>
      </c>
      <c r="CD406" s="8" t="b">
        <f>IF(ISNUMBER(VLOOKUP(A406,profiles_2018!A:A,1,FALSE)),TRUE,FALSE)</f>
        <v>0</v>
      </c>
      <c r="CE406" t="str">
        <f>INDEX('C5 - Emissions methodology 2021'!$A$2:$I$5911,MATCH($A406,'C5 - Emissions methodology 2021'!$A$2:$A$5911,0),MATCH(CE$1,'C5 - Emissions methodology 2021'!$A$1:$I$1,0))</f>
        <v>Retail</v>
      </c>
    </row>
    <row r="407" spans="1:83" x14ac:dyDescent="0.25">
      <c r="A407">
        <v>8552</v>
      </c>
      <c r="B407" t="s">
        <v>1016</v>
      </c>
      <c r="C407" t="s">
        <v>21</v>
      </c>
      <c r="D407">
        <v>2021</v>
      </c>
      <c r="E407" t="s">
        <v>690</v>
      </c>
      <c r="F407" t="s">
        <v>23</v>
      </c>
      <c r="G407">
        <v>2019</v>
      </c>
      <c r="H407">
        <v>14845</v>
      </c>
      <c r="I407">
        <v>100</v>
      </c>
      <c r="J407">
        <v>2030</v>
      </c>
      <c r="K407">
        <v>42</v>
      </c>
      <c r="L407">
        <v>8610.1</v>
      </c>
      <c r="M407">
        <v>2020</v>
      </c>
      <c r="N407">
        <v>15692</v>
      </c>
      <c r="O407">
        <v>-13.5848209273605</v>
      </c>
      <c r="P407" t="s">
        <v>45</v>
      </c>
      <c r="Q407">
        <v>3.0702453869390198</v>
      </c>
      <c r="R407">
        <v>1</v>
      </c>
      <c r="S407" t="s">
        <v>25</v>
      </c>
      <c r="T407">
        <v>-1.11368485725649E-2</v>
      </c>
      <c r="AX407">
        <v>14845</v>
      </c>
      <c r="AY407">
        <v>15692</v>
      </c>
      <c r="AZ407">
        <v>14983.81</v>
      </c>
      <c r="BA407">
        <v>14275.62</v>
      </c>
      <c r="BB407">
        <v>13567.43</v>
      </c>
      <c r="BC407">
        <v>12859.24</v>
      </c>
      <c r="BD407">
        <v>12151.05</v>
      </c>
      <c r="BE407">
        <v>11442.86</v>
      </c>
      <c r="BF407">
        <v>10734.67</v>
      </c>
      <c r="BG407">
        <v>10026.48</v>
      </c>
      <c r="BH407">
        <v>9318.2900000000009</v>
      </c>
      <c r="BI407">
        <v>8610.1</v>
      </c>
      <c r="BJ407">
        <v>8514.2106201053593</v>
      </c>
      <c r="BK407">
        <v>8419.38914571432</v>
      </c>
      <c r="BL407">
        <v>8325.6236837249999</v>
      </c>
      <c r="BM407">
        <v>8232.9024734872</v>
      </c>
      <c r="BN407">
        <v>8141.21388532727</v>
      </c>
      <c r="BO407">
        <v>8050.54641908952</v>
      </c>
      <c r="BP407">
        <v>7960.88870269372</v>
      </c>
      <c r="BQ407">
        <v>7872.2294907087698</v>
      </c>
      <c r="BR407">
        <v>7784.5576629422703</v>
      </c>
      <c r="BS407">
        <v>7697.8622230456804</v>
      </c>
      <c r="BT407">
        <v>7612.1322971351501</v>
      </c>
      <c r="BU407">
        <v>7527.3571324276299</v>
      </c>
      <c r="BV407">
        <v>7443.5260958921699</v>
      </c>
      <c r="BW407">
        <v>7360.6286729162803</v>
      </c>
      <c r="BX407">
        <v>7278.6544659871297</v>
      </c>
      <c r="BY407">
        <v>7197.5931933874099</v>
      </c>
      <c r="BZ407">
        <v>7117.4346879057302</v>
      </c>
      <c r="CA407">
        <v>7038.1688955613999</v>
      </c>
      <c r="CB407">
        <v>6959.7858743433999</v>
      </c>
      <c r="CC407">
        <v>6882.2757929633599</v>
      </c>
      <c r="CD407" s="8" t="b">
        <f>IF(ISNUMBER(VLOOKUP(A407,profiles_2018!A:A,1,FALSE)),TRUE,FALSE)</f>
        <v>0</v>
      </c>
      <c r="CE407" t="str">
        <f>INDEX('C5 - Emissions methodology 2021'!$A$2:$I$5911,MATCH($A407,'C5 - Emissions methodology 2021'!$A$2:$A$5911,0),MATCH(CE$1,'C5 - Emissions methodology 2021'!$A$1:$I$1,0))</f>
        <v>Infrastructure</v>
      </c>
    </row>
    <row r="408" spans="1:83" x14ac:dyDescent="0.25">
      <c r="A408">
        <v>8566</v>
      </c>
      <c r="B408" t="s">
        <v>273</v>
      </c>
      <c r="C408" t="s">
        <v>59</v>
      </c>
      <c r="D408">
        <v>2020</v>
      </c>
      <c r="E408" t="s">
        <v>105</v>
      </c>
      <c r="F408" t="s">
        <v>54</v>
      </c>
      <c r="G408">
        <v>2019</v>
      </c>
      <c r="H408">
        <v>4079000</v>
      </c>
      <c r="I408">
        <v>100</v>
      </c>
      <c r="J408">
        <v>2051</v>
      </c>
      <c r="K408">
        <v>100</v>
      </c>
      <c r="L408">
        <v>0</v>
      </c>
      <c r="M408">
        <v>2020</v>
      </c>
      <c r="N408">
        <v>4170000</v>
      </c>
      <c r="O408">
        <v>16.013201320132001</v>
      </c>
      <c r="P408" t="s">
        <v>24</v>
      </c>
      <c r="Q408">
        <v>4.0307878048780497</v>
      </c>
      <c r="R408">
        <v>1</v>
      </c>
      <c r="S408" t="s">
        <v>25</v>
      </c>
      <c r="T408">
        <v>-1.11368485725649E-2</v>
      </c>
      <c r="AX408">
        <v>4079000</v>
      </c>
      <c r="AY408">
        <v>4170000</v>
      </c>
      <c r="AZ408">
        <v>4035483.8709677402</v>
      </c>
      <c r="BA408">
        <v>3900967.7419354799</v>
      </c>
      <c r="BB408">
        <v>3766451.6129032201</v>
      </c>
      <c r="BC408">
        <v>3631935.4838709598</v>
      </c>
      <c r="BD408">
        <v>3497419.3548387098</v>
      </c>
      <c r="BE408">
        <v>3362903.22580645</v>
      </c>
      <c r="BF408">
        <v>3228387.0967741902</v>
      </c>
      <c r="BG408">
        <v>3093870.9677419299</v>
      </c>
      <c r="BH408">
        <v>2959354.8387096701</v>
      </c>
      <c r="BI408">
        <v>2824838.7096774201</v>
      </c>
      <c r="BJ408">
        <v>2690322.5806451598</v>
      </c>
      <c r="BK408">
        <v>2555806.4516129</v>
      </c>
      <c r="BL408">
        <v>2421290.3225806402</v>
      </c>
      <c r="BM408">
        <v>2286774.1935483799</v>
      </c>
      <c r="BN408">
        <v>2152258.0645161201</v>
      </c>
      <c r="BO408">
        <v>2017741.9354838701</v>
      </c>
      <c r="BP408">
        <v>1883225.8064516101</v>
      </c>
      <c r="BQ408">
        <v>1748709.67741935</v>
      </c>
      <c r="BR408">
        <v>1614193.54838709</v>
      </c>
      <c r="BS408">
        <v>1479677.4193548299</v>
      </c>
      <c r="BT408">
        <v>1345161.2903225799</v>
      </c>
      <c r="BU408">
        <v>1210645.1612903201</v>
      </c>
      <c r="BV408">
        <v>1076129.0322580601</v>
      </c>
      <c r="BW408">
        <v>941612.90322580596</v>
      </c>
      <c r="BX408">
        <v>807096.77419354802</v>
      </c>
      <c r="BY408">
        <v>672580.64516128995</v>
      </c>
      <c r="BZ408">
        <v>538064.51612903201</v>
      </c>
      <c r="CA408">
        <v>403548.38709677401</v>
      </c>
      <c r="CB408">
        <v>269032.25806451601</v>
      </c>
      <c r="CC408">
        <v>134516.12903225701</v>
      </c>
      <c r="CD408" s="8" t="b">
        <f>IF(ISNUMBER(VLOOKUP(A408,profiles_2018!A:A,1,FALSE)),TRUE,FALSE)</f>
        <v>1</v>
      </c>
      <c r="CE408" t="str">
        <f>INDEX('C5 - Emissions methodology 2021'!$A$2:$I$5911,MATCH($A408,'C5 - Emissions methodology 2021'!$A$2:$A$5911,0),MATCH(CE$1,'C5 - Emissions methodology 2021'!$A$1:$I$1,0))</f>
        <v>Manufacturing</v>
      </c>
    </row>
    <row r="409" spans="1:83" x14ac:dyDescent="0.25">
      <c r="A409">
        <v>829728</v>
      </c>
      <c r="B409" t="s">
        <v>1017</v>
      </c>
      <c r="C409" t="s">
        <v>380</v>
      </c>
      <c r="D409">
        <v>2019</v>
      </c>
      <c r="E409" t="s">
        <v>28</v>
      </c>
      <c r="F409" t="s">
        <v>23</v>
      </c>
      <c r="G409">
        <v>2019</v>
      </c>
      <c r="H409">
        <v>14380.91</v>
      </c>
      <c r="I409">
        <v>100</v>
      </c>
      <c r="J409">
        <v>2025</v>
      </c>
      <c r="K409">
        <v>26</v>
      </c>
      <c r="L409">
        <v>10641.8734</v>
      </c>
      <c r="M409">
        <v>2020</v>
      </c>
      <c r="N409">
        <v>12354.99</v>
      </c>
      <c r="O409">
        <v>54.182941135157698</v>
      </c>
      <c r="P409" t="s">
        <v>24</v>
      </c>
      <c r="Q409">
        <v>2.90780631613978</v>
      </c>
      <c r="R409">
        <v>1</v>
      </c>
      <c r="S409" t="s">
        <v>25</v>
      </c>
      <c r="T409">
        <v>-1.11368485725649E-2</v>
      </c>
      <c r="AX409">
        <v>14380.91</v>
      </c>
      <c r="AY409">
        <v>12354.99</v>
      </c>
      <c r="AZ409">
        <v>12012.366679999999</v>
      </c>
      <c r="BA409">
        <v>11669.74336</v>
      </c>
      <c r="BB409">
        <v>11327.12004</v>
      </c>
      <c r="BC409">
        <v>10984.496719999999</v>
      </c>
      <c r="BD409">
        <v>10641.8734</v>
      </c>
      <c r="BE409">
        <v>10523.356467415701</v>
      </c>
      <c r="BF409">
        <v>10406.159439962999</v>
      </c>
      <c r="BG409">
        <v>10290.2676180582</v>
      </c>
      <c r="BH409">
        <v>10175.666465824699</v>
      </c>
      <c r="BI409">
        <v>10062.341609269901</v>
      </c>
      <c r="BJ409">
        <v>9950.2788344820601</v>
      </c>
      <c r="BK409">
        <v>9839.4640858476396</v>
      </c>
      <c r="BL409">
        <v>9729.8834642883594</v>
      </c>
      <c r="BM409">
        <v>9621.5232255178798</v>
      </c>
      <c r="BN409">
        <v>9514.3697783178704</v>
      </c>
      <c r="BO409">
        <v>9408.4096828333604</v>
      </c>
      <c r="BP409">
        <v>9303.6296488869903</v>
      </c>
      <c r="BQ409">
        <v>9200.0165343121098</v>
      </c>
      <c r="BR409">
        <v>9097.5573433043792</v>
      </c>
      <c r="BS409">
        <v>8996.2392247917705</v>
      </c>
      <c r="BT409">
        <v>8896.0494708226997</v>
      </c>
      <c r="BU409">
        <v>8796.9755149721004</v>
      </c>
      <c r="BV409">
        <v>8699.0049307652898</v>
      </c>
      <c r="BW409">
        <v>8602.1254301193694</v>
      </c>
      <c r="BX409">
        <v>8506.3248618019206</v>
      </c>
      <c r="BY409">
        <v>8411.5912099069792</v>
      </c>
      <c r="BZ409">
        <v>8317.9125923479296</v>
      </c>
      <c r="CA409">
        <v>8225.2772593671198</v>
      </c>
      <c r="CB409">
        <v>8133.6735920621904</v>
      </c>
      <c r="CC409">
        <v>8043.0901009287199</v>
      </c>
      <c r="CD409" s="8" t="b">
        <f>IF(ISNUMBER(VLOOKUP(A409,profiles_2018!A:A,1,FALSE)),TRUE,FALSE)</f>
        <v>0</v>
      </c>
      <c r="CE409" t="str">
        <f>INDEX('C5 - Emissions methodology 2021'!$A$2:$I$5911,MATCH($A409,'C5 - Emissions methodology 2021'!$A$2:$A$5911,0),MATCH(CE$1,'C5 - Emissions methodology 2021'!$A$1:$I$1,0))</f>
        <v>Apparel</v>
      </c>
    </row>
    <row r="410" spans="1:83" x14ac:dyDescent="0.25">
      <c r="A410">
        <v>58858</v>
      </c>
      <c r="B410" t="s">
        <v>274</v>
      </c>
      <c r="C410" t="s">
        <v>27</v>
      </c>
      <c r="D410">
        <v>2018</v>
      </c>
      <c r="E410" t="s">
        <v>690</v>
      </c>
      <c r="F410" t="s">
        <v>23</v>
      </c>
      <c r="G410">
        <v>2015</v>
      </c>
      <c r="H410">
        <v>388700</v>
      </c>
      <c r="I410">
        <v>100</v>
      </c>
      <c r="J410">
        <v>2025</v>
      </c>
      <c r="K410">
        <v>60</v>
      </c>
      <c r="L410">
        <v>155480</v>
      </c>
      <c r="M410">
        <v>2020</v>
      </c>
      <c r="N410">
        <v>171000</v>
      </c>
      <c r="O410">
        <v>93.345339164737197</v>
      </c>
      <c r="P410" t="s">
        <v>24</v>
      </c>
      <c r="Q410">
        <v>3.2478437480487798</v>
      </c>
      <c r="R410">
        <v>1</v>
      </c>
      <c r="S410" t="s">
        <v>25</v>
      </c>
      <c r="T410">
        <v>-1.11368485725649E-2</v>
      </c>
      <c r="AT410">
        <v>388700</v>
      </c>
      <c r="AU410">
        <v>345160</v>
      </c>
      <c r="AV410">
        <v>301620</v>
      </c>
      <c r="AW410">
        <v>258080</v>
      </c>
      <c r="AX410">
        <v>214540</v>
      </c>
      <c r="AY410">
        <v>171000</v>
      </c>
      <c r="AZ410">
        <v>167896</v>
      </c>
      <c r="BA410">
        <v>164792</v>
      </c>
      <c r="BB410">
        <v>161688</v>
      </c>
      <c r="BC410">
        <v>158584</v>
      </c>
      <c r="BD410">
        <v>155480</v>
      </c>
      <c r="BE410">
        <v>153748.442783937</v>
      </c>
      <c r="BF410">
        <v>152036.16965838501</v>
      </c>
      <c r="BG410">
        <v>150342.96585934699</v>
      </c>
      <c r="BH410">
        <v>148668.61901462101</v>
      </c>
      <c r="BI410">
        <v>147012.91911716299</v>
      </c>
      <c r="BJ410">
        <v>145375.65849874399</v>
      </c>
      <c r="BK410">
        <v>143756.63180390699</v>
      </c>
      <c r="BL410">
        <v>142155.635964204</v>
      </c>
      <c r="BM410">
        <v>140572.470172734</v>
      </c>
      <c r="BN410">
        <v>139006.935858949</v>
      </c>
      <c r="BO410">
        <v>137458.83666375201</v>
      </c>
      <c r="BP410">
        <v>135927.97841486699</v>
      </c>
      <c r="BQ410">
        <v>134414.16910248599</v>
      </c>
      <c r="BR410">
        <v>132917.21885518401</v>
      </c>
      <c r="BS410">
        <v>131436.93991610699</v>
      </c>
      <c r="BT410">
        <v>129973.14661942</v>
      </c>
      <c r="BU410">
        <v>128525.65536701999</v>
      </c>
      <c r="BV410">
        <v>127094.284605508</v>
      </c>
      <c r="BW410">
        <v>125678.854803418</v>
      </c>
      <c r="BX410">
        <v>124279.188428699</v>
      </c>
      <c r="BY410">
        <v>122895.109926447</v>
      </c>
      <c r="BZ410">
        <v>121526.445696888</v>
      </c>
      <c r="CA410">
        <v>120173.02407359899</v>
      </c>
      <c r="CB410">
        <v>118834.675301984</v>
      </c>
      <c r="CC410">
        <v>117511.231517976</v>
      </c>
      <c r="CD410" s="8" t="b">
        <f>IF(ISNUMBER(VLOOKUP(A410,profiles_2018!A:A,1,FALSE)),TRUE,FALSE)</f>
        <v>1</v>
      </c>
      <c r="CE410" t="str">
        <f>INDEX('C5 - Emissions methodology 2021'!$A$2:$I$5911,MATCH($A410,'C5 - Emissions methodology 2021'!$A$2:$A$5911,0),MATCH(CE$1,'C5 - Emissions methodology 2021'!$A$1:$I$1,0))</f>
        <v>Manufacturing</v>
      </c>
    </row>
    <row r="411" spans="1:83" x14ac:dyDescent="0.25">
      <c r="A411">
        <v>846729</v>
      </c>
      <c r="B411" t="s">
        <v>1018</v>
      </c>
      <c r="C411" t="s">
        <v>27</v>
      </c>
      <c r="D411">
        <v>2020</v>
      </c>
      <c r="E411" t="s">
        <v>44</v>
      </c>
      <c r="F411" t="s">
        <v>33</v>
      </c>
      <c r="G411">
        <v>2020</v>
      </c>
      <c r="H411">
        <v>0</v>
      </c>
      <c r="I411">
        <v>100</v>
      </c>
      <c r="J411">
        <v>2021</v>
      </c>
      <c r="K411">
        <v>0</v>
      </c>
      <c r="L411">
        <v>0</v>
      </c>
      <c r="M411">
        <v>2020</v>
      </c>
      <c r="N411">
        <v>0</v>
      </c>
      <c r="O411">
        <v>0</v>
      </c>
      <c r="P411" t="s">
        <v>45</v>
      </c>
      <c r="Q411">
        <v>2.3158536585365899</v>
      </c>
      <c r="R411">
        <v>1</v>
      </c>
      <c r="S411" t="s">
        <v>25</v>
      </c>
      <c r="T411">
        <v>-1.11368485725649E-2</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s="8" t="b">
        <f>IF(ISNUMBER(VLOOKUP(A411,profiles_2018!A:A,1,FALSE)),TRUE,FALSE)</f>
        <v>0</v>
      </c>
      <c r="CE411" t="str">
        <f>INDEX('C5 - Emissions methodology 2021'!$A$2:$I$5911,MATCH($A411,'C5 - Emissions methodology 2021'!$A$2:$A$5911,0),MATCH(CE$1,'C5 - Emissions methodology 2021'!$A$1:$I$1,0))</f>
        <v>Manufacturing</v>
      </c>
    </row>
    <row r="412" spans="1:83" x14ac:dyDescent="0.25">
      <c r="A412">
        <v>45108</v>
      </c>
      <c r="B412" t="s">
        <v>1019</v>
      </c>
      <c r="C412" t="s">
        <v>27</v>
      </c>
      <c r="D412">
        <v>2020</v>
      </c>
      <c r="E412" t="s">
        <v>28</v>
      </c>
      <c r="F412" t="s">
        <v>23</v>
      </c>
      <c r="G412">
        <v>2019</v>
      </c>
      <c r="H412">
        <v>165969.54999999999</v>
      </c>
      <c r="I412">
        <v>85</v>
      </c>
      <c r="J412">
        <v>2025</v>
      </c>
      <c r="K412">
        <v>10</v>
      </c>
      <c r="L412">
        <v>149372.595</v>
      </c>
      <c r="M412">
        <v>2020</v>
      </c>
      <c r="N412">
        <v>152389.34999999899</v>
      </c>
      <c r="O412">
        <v>77.807015164256796</v>
      </c>
      <c r="P412" t="s">
        <v>24</v>
      </c>
      <c r="Q412">
        <v>2.5978233095487799</v>
      </c>
      <c r="R412">
        <v>1</v>
      </c>
      <c r="S412" t="s">
        <v>25</v>
      </c>
      <c r="T412">
        <v>-1.11368485725649E-2</v>
      </c>
      <c r="AX412">
        <v>165969.54999999999</v>
      </c>
      <c r="AY412">
        <v>152389.34999999899</v>
      </c>
      <c r="AZ412">
        <v>151785.99899999899</v>
      </c>
      <c r="BA412">
        <v>151182.64799999999</v>
      </c>
      <c r="BB412">
        <v>150579.29699999999</v>
      </c>
      <c r="BC412">
        <v>149975.946</v>
      </c>
      <c r="BD412">
        <v>149372.595</v>
      </c>
      <c r="BE412">
        <v>147709.05502859299</v>
      </c>
      <c r="BF412">
        <v>146064.04164994301</v>
      </c>
      <c r="BG412">
        <v>144437.34853619101</v>
      </c>
      <c r="BH412">
        <v>142828.77165732099</v>
      </c>
      <c r="BI412">
        <v>141238.10925556801</v>
      </c>
      <c r="BJ412">
        <v>139665.16182011299</v>
      </c>
      <c r="BK412">
        <v>138109.73206206001</v>
      </c>
      <c r="BL412">
        <v>136571.62488968699</v>
      </c>
      <c r="BM412">
        <v>135050.64738398101</v>
      </c>
      <c r="BN412">
        <v>133546.608774439</v>
      </c>
      <c r="BO412">
        <v>132059.32041513899</v>
      </c>
      <c r="BP412">
        <v>130588.59576107901</v>
      </c>
      <c r="BQ412">
        <v>129134.250344784</v>
      </c>
      <c r="BR412">
        <v>127696.10175316301</v>
      </c>
      <c r="BS412">
        <v>126273.969604631</v>
      </c>
      <c r="BT412">
        <v>124867.675526488</v>
      </c>
      <c r="BU412">
        <v>123477.043132541</v>
      </c>
      <c r="BV412">
        <v>122101.898000986</v>
      </c>
      <c r="BW412">
        <v>120742.06765252601</v>
      </c>
      <c r="BX412">
        <v>119397.381528741</v>
      </c>
      <c r="BY412">
        <v>118067.67097069501</v>
      </c>
      <c r="BZ412">
        <v>116752.76919777899</v>
      </c>
      <c r="CA412">
        <v>115452.511286796</v>
      </c>
      <c r="CB412">
        <v>114166.734151272</v>
      </c>
      <c r="CC412">
        <v>112895.276521005</v>
      </c>
      <c r="CD412" s="8" t="b">
        <f>IF(ISNUMBER(VLOOKUP(A412,profiles_2018!A:A,1,FALSE)),TRUE,FALSE)</f>
        <v>0</v>
      </c>
      <c r="CE412" t="str">
        <f>INDEX('C5 - Emissions methodology 2021'!$A$2:$I$5911,MATCH($A412,'C5 - Emissions methodology 2021'!$A$2:$A$5911,0),MATCH(CE$1,'C5 - Emissions methodology 2021'!$A$1:$I$1,0))</f>
        <v>Manufacturing</v>
      </c>
    </row>
    <row r="413" spans="1:83" x14ac:dyDescent="0.25">
      <c r="A413">
        <v>8661</v>
      </c>
      <c r="B413" t="s">
        <v>276</v>
      </c>
      <c r="C413" t="s">
        <v>31</v>
      </c>
      <c r="D413">
        <v>2019</v>
      </c>
      <c r="E413" t="s">
        <v>690</v>
      </c>
      <c r="F413" t="s">
        <v>23</v>
      </c>
      <c r="G413">
        <v>2018</v>
      </c>
      <c r="H413">
        <v>42687</v>
      </c>
      <c r="I413">
        <v>100</v>
      </c>
      <c r="J413">
        <v>2030</v>
      </c>
      <c r="K413">
        <v>50.4</v>
      </c>
      <c r="L413">
        <v>21172.752</v>
      </c>
      <c r="M413">
        <v>2020</v>
      </c>
      <c r="N413">
        <v>27388</v>
      </c>
      <c r="O413">
        <v>71.375879071783302</v>
      </c>
      <c r="P413" t="s">
        <v>24</v>
      </c>
      <c r="Q413">
        <v>3.1542481800390201</v>
      </c>
      <c r="R413">
        <v>1</v>
      </c>
      <c r="S413" t="s">
        <v>25</v>
      </c>
      <c r="T413">
        <v>-1.11368485725649E-2</v>
      </c>
      <c r="AW413">
        <v>42687</v>
      </c>
      <c r="AX413">
        <v>35037.5</v>
      </c>
      <c r="AY413">
        <v>27388</v>
      </c>
      <c r="AZ413">
        <v>26766.475200000001</v>
      </c>
      <c r="BA413">
        <v>26144.950400000002</v>
      </c>
      <c r="BB413">
        <v>25523.425599999999</v>
      </c>
      <c r="BC413">
        <v>24901.900799999999</v>
      </c>
      <c r="BD413">
        <v>24280.376</v>
      </c>
      <c r="BE413">
        <v>23658.851200000001</v>
      </c>
      <c r="BF413">
        <v>23037.326400000002</v>
      </c>
      <c r="BG413">
        <v>22415.801599999999</v>
      </c>
      <c r="BH413">
        <v>21794.2768</v>
      </c>
      <c r="BI413">
        <v>21172.752</v>
      </c>
      <c r="BJ413">
        <v>20936.954267111501</v>
      </c>
      <c r="BK413">
        <v>20703.7825778679</v>
      </c>
      <c r="BL413">
        <v>20473.2076864189</v>
      </c>
      <c r="BM413">
        <v>20245.200672620598</v>
      </c>
      <c r="BN413">
        <v>20019.732938408401</v>
      </c>
      <c r="BO413">
        <v>19796.7762042102</v>
      </c>
      <c r="BP413">
        <v>19576.3025053989</v>
      </c>
      <c r="BQ413">
        <v>19358.284188785601</v>
      </c>
      <c r="BR413">
        <v>19142.693909150399</v>
      </c>
      <c r="BS413">
        <v>18929.504625813199</v>
      </c>
      <c r="BT413">
        <v>18718.689599241901</v>
      </c>
      <c r="BU413">
        <v>18510.222387698301</v>
      </c>
      <c r="BV413">
        <v>18304.076843922001</v>
      </c>
      <c r="BW413">
        <v>18100.2271118506</v>
      </c>
      <c r="BX413">
        <v>17898.647623376899</v>
      </c>
      <c r="BY413">
        <v>17699.313095141701</v>
      </c>
      <c r="BZ413">
        <v>17502.198525362699</v>
      </c>
      <c r="CA413">
        <v>17307.2791906987</v>
      </c>
      <c r="CB413">
        <v>17114.530643148799</v>
      </c>
      <c r="CC413">
        <v>16923.928706985502</v>
      </c>
      <c r="CD413" s="8" t="b">
        <f>IF(ISNUMBER(VLOOKUP(A413,profiles_2018!A:A,1,FALSE)),TRUE,FALSE)</f>
        <v>1</v>
      </c>
      <c r="CE413" t="str">
        <f>INDEX('C5 - Emissions methodology 2021'!$A$2:$I$5911,MATCH($A413,'C5 - Emissions methodology 2021'!$A$2:$A$5911,0),MATCH(CE$1,'C5 - Emissions methodology 2021'!$A$1:$I$1,0))</f>
        <v>Retail</v>
      </c>
    </row>
    <row r="414" spans="1:83" x14ac:dyDescent="0.25">
      <c r="A414">
        <v>8662</v>
      </c>
      <c r="B414" t="s">
        <v>1020</v>
      </c>
      <c r="C414" t="s">
        <v>65</v>
      </c>
      <c r="D414">
        <v>2020</v>
      </c>
      <c r="E414" t="s">
        <v>690</v>
      </c>
      <c r="F414" t="s">
        <v>23</v>
      </c>
      <c r="G414">
        <v>2020</v>
      </c>
      <c r="H414">
        <v>708000</v>
      </c>
      <c r="I414">
        <v>100</v>
      </c>
      <c r="J414">
        <v>2030</v>
      </c>
      <c r="K414">
        <v>100</v>
      </c>
      <c r="L414">
        <v>0</v>
      </c>
      <c r="M414">
        <v>2020</v>
      </c>
      <c r="N414">
        <v>708000</v>
      </c>
      <c r="O414">
        <v>0</v>
      </c>
      <c r="P414" t="s">
        <v>45</v>
      </c>
      <c r="Q414">
        <v>3.6503147024390201</v>
      </c>
      <c r="R414">
        <v>1</v>
      </c>
      <c r="S414" t="s">
        <v>25</v>
      </c>
      <c r="T414">
        <v>-1.11368485725649E-2</v>
      </c>
      <c r="AY414">
        <v>708000</v>
      </c>
      <c r="AZ414">
        <v>637200</v>
      </c>
      <c r="BA414">
        <v>566400</v>
      </c>
      <c r="BB414">
        <v>495600</v>
      </c>
      <c r="BC414">
        <v>424800</v>
      </c>
      <c r="BD414">
        <v>354000</v>
      </c>
      <c r="BE414">
        <v>283200</v>
      </c>
      <c r="BF414">
        <v>212400</v>
      </c>
      <c r="BG414">
        <v>141600</v>
      </c>
      <c r="BH414">
        <v>70800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s="8" t="b">
        <f>IF(ISNUMBER(VLOOKUP(A414,profiles_2018!A:A,1,FALSE)),TRUE,FALSE)</f>
        <v>0</v>
      </c>
      <c r="CE414" t="str">
        <f>INDEX('C5 - Emissions methodology 2021'!$A$2:$I$5911,MATCH($A414,'C5 - Emissions methodology 2021'!$A$2:$A$5911,0),MATCH(CE$1,'C5 - Emissions methodology 2021'!$A$1:$I$1,0))</f>
        <v>Manufacturing</v>
      </c>
    </row>
    <row r="415" spans="1:83" x14ac:dyDescent="0.25">
      <c r="A415">
        <v>8641</v>
      </c>
      <c r="B415" t="s">
        <v>1021</v>
      </c>
      <c r="C415" t="s">
        <v>211</v>
      </c>
      <c r="D415">
        <v>2020</v>
      </c>
      <c r="E415" t="s">
        <v>28</v>
      </c>
      <c r="F415" t="s">
        <v>23</v>
      </c>
      <c r="G415">
        <v>2018</v>
      </c>
      <c r="H415">
        <v>389063</v>
      </c>
      <c r="I415">
        <v>99</v>
      </c>
      <c r="J415">
        <v>2030</v>
      </c>
      <c r="K415">
        <v>5.8</v>
      </c>
      <c r="L415">
        <v>366497.34600000002</v>
      </c>
      <c r="M415">
        <v>2020</v>
      </c>
      <c r="N415">
        <v>325843</v>
      </c>
      <c r="O415">
        <v>280.160282524938</v>
      </c>
      <c r="P415" t="s">
        <v>691</v>
      </c>
      <c r="Q415">
        <v>2.69828280873902</v>
      </c>
      <c r="R415">
        <v>1</v>
      </c>
      <c r="S415" t="s">
        <v>25</v>
      </c>
      <c r="T415">
        <v>-1.11368485725649E-2</v>
      </c>
      <c r="AW415">
        <v>389063</v>
      </c>
      <c r="AX415">
        <v>357453</v>
      </c>
      <c r="AY415">
        <v>325843</v>
      </c>
      <c r="AZ415">
        <v>329908.43459999998</v>
      </c>
      <c r="BA415">
        <v>333973.86920000002</v>
      </c>
      <c r="BB415">
        <v>338039.30379999999</v>
      </c>
      <c r="BC415">
        <v>342104.73839999997</v>
      </c>
      <c r="BD415">
        <v>346170.17299999902</v>
      </c>
      <c r="BE415">
        <v>350235.60759999999</v>
      </c>
      <c r="BF415">
        <v>354301.04220000003</v>
      </c>
      <c r="BG415">
        <v>358366.47679999901</v>
      </c>
      <c r="BH415">
        <v>362431.91139999998</v>
      </c>
      <c r="BI415">
        <v>366497.34600000002</v>
      </c>
      <c r="BJ415">
        <v>362415.720555351</v>
      </c>
      <c r="BK415">
        <v>358379.55155520898</v>
      </c>
      <c r="BL415">
        <v>354388.33275803499</v>
      </c>
      <c r="BM415">
        <v>350441.56356022501</v>
      </c>
      <c r="BN415">
        <v>346538.74893332098</v>
      </c>
      <c r="BO415">
        <v>342679.39936192503</v>
      </c>
      <c r="BP415">
        <v>338863.03078229399</v>
      </c>
      <c r="BQ415">
        <v>335089.16452163103</v>
      </c>
      <c r="BR415">
        <v>331357.32723804598</v>
      </c>
      <c r="BS415">
        <v>327667.050861186</v>
      </c>
      <c r="BT415">
        <v>324017.87253352598</v>
      </c>
      <c r="BU415">
        <v>320409.334552316</v>
      </c>
      <c r="BV415">
        <v>316840.98431217001</v>
      </c>
      <c r="BW415">
        <v>313312.37424830301</v>
      </c>
      <c r="BX415">
        <v>309823.06178038899</v>
      </c>
      <c r="BY415">
        <v>306372.60925705201</v>
      </c>
      <c r="BZ415">
        <v>302960.58390097501</v>
      </c>
      <c r="CA415">
        <v>299586.55775461398</v>
      </c>
      <c r="CB415">
        <v>296250.10762652499</v>
      </c>
      <c r="CC415">
        <v>292950.81503828202</v>
      </c>
      <c r="CD415" s="8" t="b">
        <f>IF(ISNUMBER(VLOOKUP(A415,profiles_2018!A:A,1,FALSE)),TRUE,FALSE)</f>
        <v>0</v>
      </c>
      <c r="CE415" t="str">
        <f>INDEX('C5 - Emissions methodology 2021'!$A$2:$I$5911,MATCH($A415,'C5 - Emissions methodology 2021'!$A$2:$A$5911,0),MATCH(CE$1,'C5 - Emissions methodology 2021'!$A$1:$I$1,0))</f>
        <v>Materials</v>
      </c>
    </row>
    <row r="416" spans="1:83" x14ac:dyDescent="0.25">
      <c r="A416">
        <v>8678</v>
      </c>
      <c r="B416" t="s">
        <v>1022</v>
      </c>
      <c r="C416" t="s">
        <v>52</v>
      </c>
      <c r="D416">
        <v>2020</v>
      </c>
      <c r="E416" t="s">
        <v>60</v>
      </c>
      <c r="F416" t="s">
        <v>54</v>
      </c>
      <c r="G416">
        <v>2015</v>
      </c>
      <c r="H416">
        <v>163375.96</v>
      </c>
      <c r="I416">
        <v>98</v>
      </c>
      <c r="J416">
        <v>2025</v>
      </c>
      <c r="K416">
        <v>35</v>
      </c>
      <c r="L416">
        <v>106194.374</v>
      </c>
      <c r="M416">
        <v>2020</v>
      </c>
      <c r="N416">
        <v>63366.36</v>
      </c>
      <c r="O416">
        <v>92.3028748403393</v>
      </c>
      <c r="P416" t="s">
        <v>45</v>
      </c>
      <c r="Q416">
        <v>3.3184959529487799</v>
      </c>
      <c r="R416">
        <v>1</v>
      </c>
      <c r="S416" t="s">
        <v>25</v>
      </c>
      <c r="T416">
        <v>-1.11368485725649E-2</v>
      </c>
      <c r="AT416">
        <v>163375.96</v>
      </c>
      <c r="AU416">
        <v>143374.03999999899</v>
      </c>
      <c r="AV416">
        <v>123372.12</v>
      </c>
      <c r="AW416">
        <v>103370.2</v>
      </c>
      <c r="AX416">
        <v>83368.28</v>
      </c>
      <c r="AY416">
        <v>63366.36</v>
      </c>
      <c r="AZ416">
        <v>71931.962799999994</v>
      </c>
      <c r="BA416">
        <v>80497.565600000002</v>
      </c>
      <c r="BB416">
        <v>89063.168399999995</v>
      </c>
      <c r="BC416">
        <v>97628.771200000003</v>
      </c>
      <c r="BD416">
        <v>106194.374</v>
      </c>
      <c r="BE416">
        <v>105011.703337503</v>
      </c>
      <c r="BF416">
        <v>103842.203899086</v>
      </c>
      <c r="BG416">
        <v>102685.728998821</v>
      </c>
      <c r="BH416">
        <v>101542.133584397</v>
      </c>
      <c r="BI416">
        <v>100411.274218933</v>
      </c>
      <c r="BJ416">
        <v>99293.009062978803</v>
      </c>
      <c r="BK416">
        <v>98187.197856729996</v>
      </c>
      <c r="BL416">
        <v>97093.701902435205</v>
      </c>
      <c r="BM416">
        <v>96012.384046998006</v>
      </c>
      <c r="BN416">
        <v>94943.108664775602</v>
      </c>
      <c r="BO416">
        <v>93885.741640567401</v>
      </c>
      <c r="BP416">
        <v>92840.150352793498</v>
      </c>
      <c r="BQ416">
        <v>91806.203656860307</v>
      </c>
      <c r="BR416">
        <v>90783.771868711803</v>
      </c>
      <c r="BS416">
        <v>89772.726748563597</v>
      </c>
      <c r="BT416">
        <v>88772.941484818599</v>
      </c>
      <c r="BU416">
        <v>87784.290678161095</v>
      </c>
      <c r="BV416">
        <v>86806.650325828305</v>
      </c>
      <c r="BW416">
        <v>85839.897806057998</v>
      </c>
      <c r="BX416">
        <v>84883.911862707493</v>
      </c>
      <c r="BY416">
        <v>83938.572590045602</v>
      </c>
      <c r="BZ416">
        <v>83003.761417713002</v>
      </c>
      <c r="CA416">
        <v>82079.361095850603</v>
      </c>
      <c r="CB416">
        <v>81165.255680393195</v>
      </c>
      <c r="CC416">
        <v>80261.330518527204</v>
      </c>
      <c r="CD416" s="8" t="b">
        <f>IF(ISNUMBER(VLOOKUP(A416,profiles_2018!A:A,1,FALSE)),TRUE,FALSE)</f>
        <v>0</v>
      </c>
      <c r="CE416" t="str">
        <f>INDEX('C5 - Emissions methodology 2021'!$A$2:$I$5911,MATCH($A416,'C5 - Emissions methodology 2021'!$A$2:$A$5911,0),MATCH(CE$1,'C5 - Emissions methodology 2021'!$A$1:$I$1,0))</f>
        <v>Manufacturing</v>
      </c>
    </row>
    <row r="417" spans="1:83" x14ac:dyDescent="0.25">
      <c r="A417">
        <v>832325</v>
      </c>
      <c r="B417" t="s">
        <v>1023</v>
      </c>
      <c r="C417" t="s">
        <v>172</v>
      </c>
      <c r="D417">
        <v>2019</v>
      </c>
      <c r="E417" t="s">
        <v>28</v>
      </c>
      <c r="F417" t="s">
        <v>23</v>
      </c>
      <c r="G417">
        <v>2017</v>
      </c>
      <c r="H417">
        <v>257925</v>
      </c>
      <c r="I417">
        <v>100</v>
      </c>
      <c r="J417">
        <v>2030</v>
      </c>
      <c r="K417">
        <v>19.7</v>
      </c>
      <c r="L417">
        <v>207113.77499999999</v>
      </c>
      <c r="M417">
        <v>2020</v>
      </c>
      <c r="N417">
        <v>191050</v>
      </c>
      <c r="O417">
        <v>131.61461862019701</v>
      </c>
      <c r="P417" t="s">
        <v>24</v>
      </c>
      <c r="Q417">
        <v>2.8472696949390199</v>
      </c>
      <c r="R417">
        <v>1</v>
      </c>
      <c r="S417" t="s">
        <v>25</v>
      </c>
      <c r="T417">
        <v>-1.11368485725649E-2</v>
      </c>
      <c r="AV417">
        <v>257925</v>
      </c>
      <c r="AW417">
        <v>235633.33333333299</v>
      </c>
      <c r="AX417">
        <v>213341.66666666599</v>
      </c>
      <c r="AY417">
        <v>191050</v>
      </c>
      <c r="AZ417">
        <v>192656.3775</v>
      </c>
      <c r="BA417">
        <v>194262.755</v>
      </c>
      <c r="BB417">
        <v>195869.13250000001</v>
      </c>
      <c r="BC417">
        <v>197475.51</v>
      </c>
      <c r="BD417">
        <v>199081.88750000001</v>
      </c>
      <c r="BE417">
        <v>200688.26500000001</v>
      </c>
      <c r="BF417">
        <v>202294.64249999999</v>
      </c>
      <c r="BG417">
        <v>203901.02</v>
      </c>
      <c r="BH417">
        <v>205507.39749999999</v>
      </c>
      <c r="BI417">
        <v>207113.77499999999</v>
      </c>
      <c r="BJ417">
        <v>204807.18025053199</v>
      </c>
      <c r="BK417">
        <v>202526.273697508</v>
      </c>
      <c r="BL417">
        <v>200270.76925537299</v>
      </c>
      <c r="BM417">
        <v>198040.38402466499</v>
      </c>
      <c r="BN417">
        <v>195834.83825653</v>
      </c>
      <c r="BO417">
        <v>193653.85531763401</v>
      </c>
      <c r="BP417">
        <v>191497.16165546799</v>
      </c>
      <c r="BQ417">
        <v>189364.48676403501</v>
      </c>
      <c r="BR417">
        <v>187255.563149922</v>
      </c>
      <c r="BS417">
        <v>185170.12629875101</v>
      </c>
      <c r="BT417">
        <v>183107.91464199999</v>
      </c>
      <c r="BU417">
        <v>181068.66952419301</v>
      </c>
      <c r="BV417">
        <v>179052.13517046699</v>
      </c>
      <c r="BW417">
        <v>177058.05865447901</v>
      </c>
      <c r="BX417">
        <v>175086.18986669101</v>
      </c>
      <c r="BY417">
        <v>173136.28148299901</v>
      </c>
      <c r="BZ417">
        <v>171208.08893370599</v>
      </c>
      <c r="CA417">
        <v>169301.37037285301</v>
      </c>
      <c r="CB417">
        <v>167415.88664788299</v>
      </c>
      <c r="CC417">
        <v>165551.40126964301</v>
      </c>
      <c r="CD417" s="8" t="b">
        <f>IF(ISNUMBER(VLOOKUP(A417,profiles_2018!A:A,1,FALSE)),TRUE,FALSE)</f>
        <v>0</v>
      </c>
      <c r="CE417" t="str">
        <f>INDEX('C5 - Emissions methodology 2021'!$A$2:$I$5911,MATCH($A417,'C5 - Emissions methodology 2021'!$A$2:$A$5911,0),MATCH(CE$1,'C5 - Emissions methodology 2021'!$A$1:$I$1,0))</f>
        <v>Materials</v>
      </c>
    </row>
    <row r="418" spans="1:83" x14ac:dyDescent="0.25">
      <c r="A418">
        <v>833306</v>
      </c>
      <c r="B418" t="s">
        <v>1024</v>
      </c>
      <c r="C418" t="s">
        <v>172</v>
      </c>
      <c r="D418">
        <v>2019</v>
      </c>
      <c r="E418" t="s">
        <v>28</v>
      </c>
      <c r="F418" t="s">
        <v>23</v>
      </c>
      <c r="G418">
        <v>2017</v>
      </c>
      <c r="H418">
        <v>815234</v>
      </c>
      <c r="I418">
        <v>100</v>
      </c>
      <c r="J418">
        <v>2030</v>
      </c>
      <c r="K418">
        <v>12.2</v>
      </c>
      <c r="L418">
        <v>715775.45200000005</v>
      </c>
      <c r="M418">
        <v>2020</v>
      </c>
      <c r="N418">
        <v>861508</v>
      </c>
      <c r="O418">
        <v>-46.525915499992998</v>
      </c>
      <c r="P418" t="s">
        <v>24</v>
      </c>
      <c r="Q418">
        <v>2.77232542583902</v>
      </c>
      <c r="R418">
        <v>1</v>
      </c>
      <c r="S418" t="s">
        <v>25</v>
      </c>
      <c r="T418">
        <v>-1.11368485725649E-2</v>
      </c>
      <c r="AV418">
        <v>815234</v>
      </c>
      <c r="AW418">
        <v>830658.66666666605</v>
      </c>
      <c r="AX418">
        <v>846083.33333333302</v>
      </c>
      <c r="AY418">
        <v>861508</v>
      </c>
      <c r="AZ418">
        <v>846934.7452</v>
      </c>
      <c r="BA418">
        <v>832361.49040000001</v>
      </c>
      <c r="BB418">
        <v>817788.23560000001</v>
      </c>
      <c r="BC418">
        <v>803214.98080000002</v>
      </c>
      <c r="BD418">
        <v>788641.72600000002</v>
      </c>
      <c r="BE418">
        <v>774068.47120000003</v>
      </c>
      <c r="BF418">
        <v>759495.21640000003</v>
      </c>
      <c r="BG418">
        <v>744921.96160000004</v>
      </c>
      <c r="BH418">
        <v>730348.70680000004</v>
      </c>
      <c r="BI418">
        <v>715775.45200000005</v>
      </c>
      <c r="BJ418">
        <v>707803.96917911596</v>
      </c>
      <c r="BK418">
        <v>699921.26355530799</v>
      </c>
      <c r="BL418">
        <v>692126.34643037396</v>
      </c>
      <c r="BM418">
        <v>684418.24011709704</v>
      </c>
      <c r="BN418">
        <v>676795.97781661095</v>
      </c>
      <c r="BO418">
        <v>669258.60349714698</v>
      </c>
      <c r="BP418">
        <v>661805.17177411297</v>
      </c>
      <c r="BQ418">
        <v>654434.74779152405</v>
      </c>
      <c r="BR418">
        <v>647146.40710474504</v>
      </c>
      <c r="BS418">
        <v>639939.23556454002</v>
      </c>
      <c r="BT418">
        <v>632812.32920241496</v>
      </c>
      <c r="BU418">
        <v>625764.79411723604</v>
      </c>
      <c r="BV418">
        <v>618795.74636311003</v>
      </c>
      <c r="BW418">
        <v>611904.31183851603</v>
      </c>
      <c r="BX418">
        <v>605089.62617667101</v>
      </c>
      <c r="BY418">
        <v>598350.83463711198</v>
      </c>
      <c r="BZ418">
        <v>591687.09199849004</v>
      </c>
      <c r="CA418">
        <v>585097.56245256204</v>
      </c>
      <c r="CB418">
        <v>578581.41949935094</v>
      </c>
      <c r="CC418">
        <v>572137.84584348695</v>
      </c>
      <c r="CD418" s="8" t="b">
        <f>IF(ISNUMBER(VLOOKUP(A418,profiles_2018!A:A,1,FALSE)),TRUE,FALSE)</f>
        <v>0</v>
      </c>
      <c r="CE418" t="str">
        <f>INDEX('C5 - Emissions methodology 2021'!$A$2:$I$5911,MATCH($A418,'C5 - Emissions methodology 2021'!$A$2:$A$5911,0),MATCH(CE$1,'C5 - Emissions methodology 2021'!$A$1:$I$1,0))</f>
        <v>Materials</v>
      </c>
    </row>
    <row r="419" spans="1:83" x14ac:dyDescent="0.25">
      <c r="A419">
        <v>8690</v>
      </c>
      <c r="B419" t="s">
        <v>1025</v>
      </c>
      <c r="C419" t="s">
        <v>172</v>
      </c>
      <c r="D419">
        <v>2019</v>
      </c>
      <c r="E419" t="s">
        <v>28</v>
      </c>
      <c r="F419" t="s">
        <v>23</v>
      </c>
      <c r="G419">
        <v>2017</v>
      </c>
      <c r="H419">
        <v>37737.599999999999</v>
      </c>
      <c r="I419">
        <v>100</v>
      </c>
      <c r="J419">
        <v>2030</v>
      </c>
      <c r="K419">
        <v>20.5</v>
      </c>
      <c r="L419">
        <v>30001.392</v>
      </c>
      <c r="M419">
        <v>2020</v>
      </c>
      <c r="N419">
        <v>32061.19</v>
      </c>
      <c r="O419">
        <v>73.374578346394003</v>
      </c>
      <c r="P419" t="s">
        <v>691</v>
      </c>
      <c r="Q419">
        <v>2.8552476761990202</v>
      </c>
      <c r="R419">
        <v>1</v>
      </c>
      <c r="S419" t="s">
        <v>25</v>
      </c>
      <c r="T419">
        <v>-1.11368485725649E-2</v>
      </c>
      <c r="AV419">
        <v>37737.599999999999</v>
      </c>
      <c r="AW419">
        <v>35845.463333333297</v>
      </c>
      <c r="AX419">
        <v>33953.326666666602</v>
      </c>
      <c r="AY419">
        <v>32061.19</v>
      </c>
      <c r="AZ419">
        <v>31855.210200000001</v>
      </c>
      <c r="BA419">
        <v>31649.2304</v>
      </c>
      <c r="BB419">
        <v>31443.250599999999</v>
      </c>
      <c r="BC419">
        <v>31237.270799999998</v>
      </c>
      <c r="BD419">
        <v>31031.291000000001</v>
      </c>
      <c r="BE419">
        <v>30825.3112</v>
      </c>
      <c r="BF419">
        <v>30619.331399999999</v>
      </c>
      <c r="BG419">
        <v>30413.351600000002</v>
      </c>
      <c r="BH419">
        <v>30207.371800000001</v>
      </c>
      <c r="BI419">
        <v>30001.392</v>
      </c>
      <c r="BJ419">
        <v>29667.271040329801</v>
      </c>
      <c r="BK419">
        <v>29336.871135192399</v>
      </c>
      <c r="BL419">
        <v>29010.1508437669</v>
      </c>
      <c r="BM419">
        <v>28687.0691867526</v>
      </c>
      <c r="BN419">
        <v>28367.5856412291</v>
      </c>
      <c r="BO419">
        <v>28051.660135573398</v>
      </c>
      <c r="BP419">
        <v>27739.253044434499</v>
      </c>
      <c r="BQ419">
        <v>27430.325183762601</v>
      </c>
      <c r="BR419">
        <v>27124.8378058948</v>
      </c>
      <c r="BS419">
        <v>26822.752594695099</v>
      </c>
      <c r="BT419">
        <v>26524.031660748598</v>
      </c>
      <c r="BU419">
        <v>26228.637536609</v>
      </c>
      <c r="BV419">
        <v>25936.533172099102</v>
      </c>
      <c r="BW419">
        <v>25647.681929664101</v>
      </c>
      <c r="BX419">
        <v>25362.047579776099</v>
      </c>
      <c r="BY419">
        <v>25079.594296390002</v>
      </c>
      <c r="BZ419">
        <v>24800.2866524497</v>
      </c>
      <c r="CA419">
        <v>24524.089615445198</v>
      </c>
      <c r="CB419">
        <v>24250.968543017902</v>
      </c>
      <c r="CC419">
        <v>23980.8891786163</v>
      </c>
      <c r="CD419" s="8" t="b">
        <f>IF(ISNUMBER(VLOOKUP(A419,profiles_2018!A:A,1,FALSE)),TRUE,FALSE)</f>
        <v>0</v>
      </c>
      <c r="CE419" t="str">
        <f>INDEX('C5 - Emissions methodology 2021'!$A$2:$I$5911,MATCH($A419,'C5 - Emissions methodology 2021'!$A$2:$A$5911,0),MATCH(CE$1,'C5 - Emissions methodology 2021'!$A$1:$I$1,0))</f>
        <v>Manufacturing</v>
      </c>
    </row>
    <row r="420" spans="1:83" x14ac:dyDescent="0.25">
      <c r="A420">
        <v>833305</v>
      </c>
      <c r="B420" t="s">
        <v>1026</v>
      </c>
      <c r="C420" t="s">
        <v>172</v>
      </c>
      <c r="D420">
        <v>2019</v>
      </c>
      <c r="E420" t="s">
        <v>28</v>
      </c>
      <c r="F420" t="s">
        <v>23</v>
      </c>
      <c r="G420">
        <v>2017</v>
      </c>
      <c r="H420">
        <v>60908.969999999899</v>
      </c>
      <c r="I420">
        <v>100</v>
      </c>
      <c r="J420">
        <v>2030</v>
      </c>
      <c r="K420">
        <v>15</v>
      </c>
      <c r="L420">
        <v>51772.624499999903</v>
      </c>
      <c r="M420">
        <v>2020</v>
      </c>
      <c r="N420">
        <v>57466.12</v>
      </c>
      <c r="O420">
        <v>37.683113393131798</v>
      </c>
      <c r="P420" t="s">
        <v>24</v>
      </c>
      <c r="Q420">
        <v>2.8002499933370202</v>
      </c>
      <c r="R420">
        <v>1</v>
      </c>
      <c r="S420" t="s">
        <v>25</v>
      </c>
      <c r="T420">
        <v>-1.11368485725649E-2</v>
      </c>
      <c r="AV420">
        <v>60908.969999999899</v>
      </c>
      <c r="AW420">
        <v>59761.353333333202</v>
      </c>
      <c r="AX420">
        <v>58613.736666666598</v>
      </c>
      <c r="AY420">
        <v>57466.12</v>
      </c>
      <c r="AZ420">
        <v>56896.770450000004</v>
      </c>
      <c r="BA420">
        <v>56327.420899999903</v>
      </c>
      <c r="BB420">
        <v>55758.071349999896</v>
      </c>
      <c r="BC420">
        <v>55188.721799999897</v>
      </c>
      <c r="BD420">
        <v>54619.372249999898</v>
      </c>
      <c r="BE420">
        <v>54050.022699999899</v>
      </c>
      <c r="BF420">
        <v>53480.6731499999</v>
      </c>
      <c r="BG420">
        <v>52911.323599999901</v>
      </c>
      <c r="BH420">
        <v>52341.974049999902</v>
      </c>
      <c r="BI420">
        <v>51772.624499999903</v>
      </c>
      <c r="BJ420">
        <v>51196.040620739099</v>
      </c>
      <c r="BK420">
        <v>50625.878068831</v>
      </c>
      <c r="BL420">
        <v>50062.065330925303</v>
      </c>
      <c r="BM420">
        <v>49504.531690105003</v>
      </c>
      <c r="BN420">
        <v>48953.207217016497</v>
      </c>
      <c r="BO420">
        <v>48408.022761099201</v>
      </c>
      <c r="BP420">
        <v>47868.909941911603</v>
      </c>
      <c r="BQ420">
        <v>47335.801140554802</v>
      </c>
      <c r="BR420">
        <v>46808.629491191401</v>
      </c>
      <c r="BS420">
        <v>46287.328872658698</v>
      </c>
      <c r="BT420">
        <v>45771.833900175399</v>
      </c>
      <c r="BU420">
        <v>45262.079917140501</v>
      </c>
      <c r="BV420">
        <v>44758.002987024003</v>
      </c>
      <c r="BW420">
        <v>44259.539885347098</v>
      </c>
      <c r="BX420">
        <v>43766.628091752602</v>
      </c>
      <c r="BY420">
        <v>43279.205782163001</v>
      </c>
      <c r="BZ420">
        <v>42797.211821026103</v>
      </c>
      <c r="CA420">
        <v>42320.5857536474</v>
      </c>
      <c r="CB420">
        <v>41849.267798606801</v>
      </c>
      <c r="CC420">
        <v>41383.198840261</v>
      </c>
      <c r="CD420" s="8" t="b">
        <f>IF(ISNUMBER(VLOOKUP(A420,profiles_2018!A:A,1,FALSE)),TRUE,FALSE)</f>
        <v>0</v>
      </c>
      <c r="CE420" t="str">
        <f>INDEX('C5 - Emissions methodology 2021'!$A$2:$I$5911,MATCH($A420,'C5 - Emissions methodology 2021'!$A$2:$A$5911,0),MATCH(CE$1,'C5 - Emissions methodology 2021'!$A$1:$I$1,0))</f>
        <v>Manufacturing</v>
      </c>
    </row>
    <row r="421" spans="1:83" x14ac:dyDescent="0.25">
      <c r="A421">
        <v>832227</v>
      </c>
      <c r="B421" t="s">
        <v>1027</v>
      </c>
      <c r="C421" t="s">
        <v>172</v>
      </c>
      <c r="D421">
        <v>2019</v>
      </c>
      <c r="E421" t="s">
        <v>28</v>
      </c>
      <c r="F421" t="s">
        <v>23</v>
      </c>
      <c r="G421">
        <v>2017</v>
      </c>
      <c r="H421">
        <v>412644.89099999901</v>
      </c>
      <c r="I421">
        <v>100</v>
      </c>
      <c r="J421">
        <v>2030</v>
      </c>
      <c r="K421">
        <v>15.9</v>
      </c>
      <c r="L421">
        <v>347034.35333099897</v>
      </c>
      <c r="M421">
        <v>2020</v>
      </c>
      <c r="N421">
        <v>323539.652</v>
      </c>
      <c r="O421">
        <v>135.80934310501399</v>
      </c>
      <c r="P421" t="s">
        <v>24</v>
      </c>
      <c r="Q421">
        <v>2.8092851669280199</v>
      </c>
      <c r="R421">
        <v>1</v>
      </c>
      <c r="S421" t="s">
        <v>25</v>
      </c>
      <c r="T421">
        <v>-1.11368485725649E-2</v>
      </c>
      <c r="AV421">
        <v>412644.89099999901</v>
      </c>
      <c r="AW421">
        <v>382943.14466666599</v>
      </c>
      <c r="AX421">
        <v>353241.39833333303</v>
      </c>
      <c r="AY421">
        <v>323539.652</v>
      </c>
      <c r="AZ421">
        <v>325889.12213309901</v>
      </c>
      <c r="BA421">
        <v>328238.592266199</v>
      </c>
      <c r="BB421">
        <v>330588.062399299</v>
      </c>
      <c r="BC421">
        <v>332937.532532399</v>
      </c>
      <c r="BD421">
        <v>335287.00266549899</v>
      </c>
      <c r="BE421">
        <v>337636.47279859899</v>
      </c>
      <c r="BF421">
        <v>339985.94293169898</v>
      </c>
      <c r="BG421">
        <v>342335.41306479898</v>
      </c>
      <c r="BH421">
        <v>344684.88319789898</v>
      </c>
      <c r="BI421">
        <v>347034.35333099897</v>
      </c>
      <c r="BJ421">
        <v>343169.48428847297</v>
      </c>
      <c r="BK421">
        <v>339347.65770722699</v>
      </c>
      <c r="BL421">
        <v>335568.394229887</v>
      </c>
      <c r="BM421">
        <v>331831.21983761003</v>
      </c>
      <c r="BN421">
        <v>328135.66579062899</v>
      </c>
      <c r="BO421">
        <v>324481.26856946101</v>
      </c>
      <c r="BP421">
        <v>320867.56981676997</v>
      </c>
      <c r="BQ421">
        <v>317294.11627987301</v>
      </c>
      <c r="BR421">
        <v>313760.45975389902</v>
      </c>
      <c r="BS421">
        <v>310266.15702556103</v>
      </c>
      <c r="BT421">
        <v>306810.76981757599</v>
      </c>
      <c r="BU421">
        <v>303393.86473368498</v>
      </c>
      <c r="BV421">
        <v>300015.01320430101</v>
      </c>
      <c r="BW421">
        <v>296673.79143274901</v>
      </c>
      <c r="BX421">
        <v>293369.78034211299</v>
      </c>
      <c r="BY421">
        <v>290102.56552267697</v>
      </c>
      <c r="BZ421">
        <v>286871.73717993801</v>
      </c>
      <c r="CA421">
        <v>283676.89008321601</v>
      </c>
      <c r="CB421">
        <v>280517.62351482298</v>
      </c>
      <c r="CC421">
        <v>277393.54121980298</v>
      </c>
      <c r="CD421" s="8" t="b">
        <f>IF(ISNUMBER(VLOOKUP(A421,profiles_2018!A:A,1,FALSE)),TRUE,FALSE)</f>
        <v>0</v>
      </c>
      <c r="CE421" t="str">
        <f>INDEX('C5 - Emissions methodology 2021'!$A$2:$I$5911,MATCH($A421,'C5 - Emissions methodology 2021'!$A$2:$A$5911,0),MATCH(CE$1,'C5 - Emissions methodology 2021'!$A$1:$I$1,0))</f>
        <v>Apparel</v>
      </c>
    </row>
    <row r="422" spans="1:83" x14ac:dyDescent="0.25">
      <c r="A422">
        <v>74209</v>
      </c>
      <c r="B422" t="s">
        <v>1028</v>
      </c>
      <c r="C422" t="s">
        <v>172</v>
      </c>
      <c r="D422">
        <v>2020</v>
      </c>
      <c r="E422" t="s">
        <v>28</v>
      </c>
      <c r="F422" t="s">
        <v>23</v>
      </c>
      <c r="G422">
        <v>2020</v>
      </c>
      <c r="H422">
        <v>12409</v>
      </c>
      <c r="I422">
        <v>100</v>
      </c>
      <c r="J422">
        <v>2025</v>
      </c>
      <c r="K422">
        <v>15</v>
      </c>
      <c r="L422">
        <v>10547.65</v>
      </c>
      <c r="M422">
        <v>2020</v>
      </c>
      <c r="N422">
        <v>12409</v>
      </c>
      <c r="O422">
        <v>0</v>
      </c>
      <c r="P422" t="s">
        <v>45</v>
      </c>
      <c r="Q422">
        <v>2.7978061189487802</v>
      </c>
      <c r="R422">
        <v>1</v>
      </c>
      <c r="S422" t="s">
        <v>25</v>
      </c>
      <c r="T422">
        <v>-1.11368485725649E-2</v>
      </c>
      <c r="AY422">
        <v>12409</v>
      </c>
      <c r="AZ422">
        <v>12036.73</v>
      </c>
      <c r="BA422">
        <v>11664.46</v>
      </c>
      <c r="BB422">
        <v>11292.19</v>
      </c>
      <c r="BC422">
        <v>10919.92</v>
      </c>
      <c r="BD422">
        <v>10547.65</v>
      </c>
      <c r="BE422">
        <v>10430.1824191535</v>
      </c>
      <c r="BF422">
        <v>10314.0230569672</v>
      </c>
      <c r="BG422">
        <v>10199.157344007799</v>
      </c>
      <c r="BH422">
        <v>10085.570873099799</v>
      </c>
      <c r="BI422">
        <v>9973.2493975182897</v>
      </c>
      <c r="BJ422">
        <v>9862.1788292017009</v>
      </c>
      <c r="BK422">
        <v>9752.3452369853294</v>
      </c>
      <c r="BL422">
        <v>9643.7348448536504</v>
      </c>
      <c r="BM422">
        <v>9536.3340302125398</v>
      </c>
      <c r="BN422">
        <v>9430.12932218067</v>
      </c>
      <c r="BO422">
        <v>9325.1073998998399</v>
      </c>
      <c r="BP422">
        <v>9221.2550908642497</v>
      </c>
      <c r="BQ422">
        <v>9118.5593692682996</v>
      </c>
      <c r="BR422">
        <v>9017.0073543728195</v>
      </c>
      <c r="BS422">
        <v>8916.5863088894603</v>
      </c>
      <c r="BT422">
        <v>8817.2836373831597</v>
      </c>
      <c r="BU422">
        <v>8719.0868846922695</v>
      </c>
      <c r="BV422">
        <v>8621.9837343664094</v>
      </c>
      <c r="BW422">
        <v>8525.9620071216505</v>
      </c>
      <c r="BX422">
        <v>8431.0096593129001</v>
      </c>
      <c r="BY422">
        <v>8337.1147814233009</v>
      </c>
      <c r="BZ422">
        <v>8244.2655965704907</v>
      </c>
      <c r="CA422">
        <v>8152.45045902948</v>
      </c>
      <c r="CB422">
        <v>8061.6578527719303</v>
      </c>
      <c r="CC422">
        <v>7971.87639002178</v>
      </c>
      <c r="CD422" s="8" t="b">
        <f>IF(ISNUMBER(VLOOKUP(A422,profiles_2018!A:A,1,FALSE)),TRUE,FALSE)</f>
        <v>0</v>
      </c>
      <c r="CE422" t="str">
        <f>INDEX('C5 - Emissions methodology 2021'!$A$2:$I$5911,MATCH($A422,'C5 - Emissions methodology 2021'!$A$2:$A$5911,0),MATCH(CE$1,'C5 - Emissions methodology 2021'!$A$1:$I$1,0))</f>
        <v>Manufacturing</v>
      </c>
    </row>
    <row r="423" spans="1:83" x14ac:dyDescent="0.25">
      <c r="A423">
        <v>8713</v>
      </c>
      <c r="B423" t="s">
        <v>280</v>
      </c>
      <c r="C423" t="s">
        <v>172</v>
      </c>
      <c r="D423">
        <v>2020</v>
      </c>
      <c r="E423" t="s">
        <v>28</v>
      </c>
      <c r="F423" t="s">
        <v>23</v>
      </c>
      <c r="G423">
        <v>2019</v>
      </c>
      <c r="H423">
        <v>410494</v>
      </c>
      <c r="I423">
        <v>100</v>
      </c>
      <c r="J423">
        <v>2045</v>
      </c>
      <c r="K423">
        <v>100</v>
      </c>
      <c r="L423">
        <v>0</v>
      </c>
      <c r="M423">
        <v>2020</v>
      </c>
      <c r="N423">
        <v>387432</v>
      </c>
      <c r="O423">
        <v>5.6181089126759503</v>
      </c>
      <c r="P423" t="s">
        <v>45</v>
      </c>
      <c r="Q423">
        <v>3.6576020250097598</v>
      </c>
      <c r="R423">
        <v>1</v>
      </c>
      <c r="S423" t="s">
        <v>25</v>
      </c>
      <c r="T423">
        <v>-1.11368485725649E-2</v>
      </c>
      <c r="AX423">
        <v>410494</v>
      </c>
      <c r="AY423">
        <v>387432</v>
      </c>
      <c r="AZ423">
        <v>371934.71999999997</v>
      </c>
      <c r="BA423">
        <v>356437.44</v>
      </c>
      <c r="BB423">
        <v>340940.16</v>
      </c>
      <c r="BC423">
        <v>325442.88</v>
      </c>
      <c r="BD423">
        <v>309945.59999999998</v>
      </c>
      <c r="BE423">
        <v>294448.32</v>
      </c>
      <c r="BF423">
        <v>278951.03999999998</v>
      </c>
      <c r="BG423">
        <v>263453.76</v>
      </c>
      <c r="BH423">
        <v>247956.48000000001</v>
      </c>
      <c r="BI423">
        <v>232459.2</v>
      </c>
      <c r="BJ423">
        <v>216961.92000000001</v>
      </c>
      <c r="BK423">
        <v>201464.64</v>
      </c>
      <c r="BL423">
        <v>185967.35999999999</v>
      </c>
      <c r="BM423">
        <v>170470.08</v>
      </c>
      <c r="BN423">
        <v>154972.79999999999</v>
      </c>
      <c r="BO423">
        <v>139475.51999999999</v>
      </c>
      <c r="BP423">
        <v>123978.24000000001</v>
      </c>
      <c r="BQ423">
        <v>108480.96000000001</v>
      </c>
      <c r="BR423">
        <v>92983.679999999993</v>
      </c>
      <c r="BS423">
        <v>77486.399999999907</v>
      </c>
      <c r="BT423">
        <v>61989.120000000003</v>
      </c>
      <c r="BU423">
        <v>46491.839999999997</v>
      </c>
      <c r="BV423">
        <v>30994.560000000001</v>
      </c>
      <c r="BW423">
        <v>15497.28</v>
      </c>
      <c r="BX423">
        <v>0</v>
      </c>
      <c r="BY423">
        <v>0</v>
      </c>
      <c r="BZ423">
        <v>0</v>
      </c>
      <c r="CA423">
        <v>0</v>
      </c>
      <c r="CB423">
        <v>0</v>
      </c>
      <c r="CC423">
        <v>0</v>
      </c>
      <c r="CD423" s="8" t="b">
        <f>IF(ISNUMBER(VLOOKUP(A423,profiles_2018!A:A,1,FALSE)),TRUE,FALSE)</f>
        <v>1</v>
      </c>
      <c r="CE423" t="str">
        <f>INDEX('C5 - Emissions methodology 2021'!$A$2:$I$5911,MATCH($A423,'C5 - Emissions methodology 2021'!$A$2:$A$5911,0),MATCH(CE$1,'C5 - Emissions methodology 2021'!$A$1:$I$1,0))</f>
        <v>Services</v>
      </c>
    </row>
    <row r="424" spans="1:83" x14ac:dyDescent="0.25">
      <c r="A424">
        <v>8698</v>
      </c>
      <c r="B424" t="s">
        <v>1029</v>
      </c>
      <c r="C424" t="s">
        <v>36</v>
      </c>
      <c r="D424">
        <v>2019</v>
      </c>
      <c r="E424" t="s">
        <v>105</v>
      </c>
      <c r="F424" t="s">
        <v>54</v>
      </c>
      <c r="G424">
        <v>2017</v>
      </c>
      <c r="H424">
        <v>15509743</v>
      </c>
      <c r="I424">
        <v>100</v>
      </c>
      <c r="J424">
        <v>2030</v>
      </c>
      <c r="K424">
        <v>43</v>
      </c>
      <c r="L424">
        <v>8840553.5099999998</v>
      </c>
      <c r="M424">
        <v>2020</v>
      </c>
      <c r="N424">
        <v>14893065</v>
      </c>
      <c r="O424">
        <v>16.141406452564201</v>
      </c>
      <c r="P424" t="s">
        <v>706</v>
      </c>
      <c r="Q424">
        <v>3.42806012573902</v>
      </c>
      <c r="R424">
        <v>1</v>
      </c>
      <c r="S424" t="s">
        <v>25</v>
      </c>
      <c r="T424">
        <v>-1.11368485725649E-2</v>
      </c>
      <c r="AV424">
        <v>15509743</v>
      </c>
      <c r="AW424">
        <v>15304183.666666601</v>
      </c>
      <c r="AX424">
        <v>15098624.3333333</v>
      </c>
      <c r="AY424">
        <v>14893065</v>
      </c>
      <c r="AZ424">
        <v>14287813.851</v>
      </c>
      <c r="BA424">
        <v>13682562.702</v>
      </c>
      <c r="BB424">
        <v>13077311.552999999</v>
      </c>
      <c r="BC424">
        <v>12472060.403999999</v>
      </c>
      <c r="BD424">
        <v>11866809.255000001</v>
      </c>
      <c r="BE424">
        <v>11261558.106000001</v>
      </c>
      <c r="BF424">
        <v>10656306.957</v>
      </c>
      <c r="BG424">
        <v>10051055.808</v>
      </c>
      <c r="BH424">
        <v>9445804.659</v>
      </c>
      <c r="BI424">
        <v>8840553.5099999998</v>
      </c>
      <c r="BJ424">
        <v>8742097.6042614691</v>
      </c>
      <c r="BK424">
        <v>8644738.1870362293</v>
      </c>
      <c r="BL424">
        <v>8548463.0468977392</v>
      </c>
      <c r="BM424">
        <v>8453260.1084162705</v>
      </c>
      <c r="BN424">
        <v>8359117.4306443296</v>
      </c>
      <c r="BO424">
        <v>8266023.2056189599</v>
      </c>
      <c r="BP424">
        <v>8173965.7568806699</v>
      </c>
      <c r="BQ424">
        <v>8082933.53800896</v>
      </c>
      <c r="BR424">
        <v>7992915.1311740503</v>
      </c>
      <c r="BS424">
        <v>7903899.2457047999</v>
      </c>
      <c r="BT424">
        <v>7815874.7166725798</v>
      </c>
      <c r="BU424">
        <v>7728830.5034908596</v>
      </c>
      <c r="BV424">
        <v>7642755.68853046</v>
      </c>
      <c r="BW424">
        <v>7557639.47575018</v>
      </c>
      <c r="BX424">
        <v>7473471.1893427204</v>
      </c>
      <c r="BY424">
        <v>7390240.2723955801</v>
      </c>
      <c r="BZ424">
        <v>7307936.2855670396</v>
      </c>
      <c r="CA424">
        <v>7226548.9057767298</v>
      </c>
      <c r="CB424">
        <v>7146067.9249108601</v>
      </c>
      <c r="CC424">
        <v>7066483.2485418599</v>
      </c>
      <c r="CD424" s="8" t="b">
        <f>IF(ISNUMBER(VLOOKUP(A424,profiles_2018!A:A,1,FALSE)),TRUE,FALSE)</f>
        <v>0</v>
      </c>
      <c r="CE424" t="str">
        <f>INDEX('C5 - Emissions methodology 2021'!$A$2:$I$5911,MATCH($A424,'C5 - Emissions methodology 2021'!$A$2:$A$5911,0),MATCH(CE$1,'C5 - Emissions methodology 2021'!$A$1:$I$1,0))</f>
        <v>Power generation</v>
      </c>
    </row>
    <row r="425" spans="1:83" x14ac:dyDescent="0.25">
      <c r="A425">
        <v>8732</v>
      </c>
      <c r="B425" t="s">
        <v>1030</v>
      </c>
      <c r="C425" t="s">
        <v>59</v>
      </c>
      <c r="D425">
        <v>2020</v>
      </c>
      <c r="E425" t="s">
        <v>690</v>
      </c>
      <c r="F425" t="s">
        <v>23</v>
      </c>
      <c r="G425">
        <v>2017</v>
      </c>
      <c r="H425">
        <v>666000</v>
      </c>
      <c r="I425">
        <v>100</v>
      </c>
      <c r="J425">
        <v>2030</v>
      </c>
      <c r="K425">
        <v>16</v>
      </c>
      <c r="L425">
        <v>559440</v>
      </c>
      <c r="M425">
        <v>2020</v>
      </c>
      <c r="N425">
        <v>587000</v>
      </c>
      <c r="O425">
        <v>74.136636636636595</v>
      </c>
      <c r="P425" t="s">
        <v>24</v>
      </c>
      <c r="Q425">
        <v>2.81031050243902</v>
      </c>
      <c r="R425">
        <v>1</v>
      </c>
      <c r="S425" t="s">
        <v>25</v>
      </c>
      <c r="T425">
        <v>-1.11368485725649E-2</v>
      </c>
      <c r="AV425">
        <v>666000</v>
      </c>
      <c r="AW425">
        <v>639666.66666666605</v>
      </c>
      <c r="AX425">
        <v>613333.33333333302</v>
      </c>
      <c r="AY425">
        <v>587000</v>
      </c>
      <c r="AZ425">
        <v>584244</v>
      </c>
      <c r="BA425">
        <v>581488</v>
      </c>
      <c r="BB425">
        <v>578732</v>
      </c>
      <c r="BC425">
        <v>575976</v>
      </c>
      <c r="BD425">
        <v>573220</v>
      </c>
      <c r="BE425">
        <v>570464</v>
      </c>
      <c r="BF425">
        <v>567708</v>
      </c>
      <c r="BG425">
        <v>564952</v>
      </c>
      <c r="BH425">
        <v>562196</v>
      </c>
      <c r="BI425">
        <v>559440</v>
      </c>
      <c r="BJ425">
        <v>553209.60143456399</v>
      </c>
      <c r="BK425">
        <v>547048.58987449796</v>
      </c>
      <c r="BL425">
        <v>540956.19256723102</v>
      </c>
      <c r="BM425">
        <v>534931.64536621806</v>
      </c>
      <c r="BN425">
        <v>528974.19263510196</v>
      </c>
      <c r="BO425">
        <v>523083.08715292998</v>
      </c>
      <c r="BP425">
        <v>517257.59002043802</v>
      </c>
      <c r="BQ425">
        <v>511496.97056737001</v>
      </c>
      <c r="BR425">
        <v>505800.50626083597</v>
      </c>
      <c r="BS425">
        <v>500167.482614682</v>
      </c>
      <c r="BT425">
        <v>494597.193099881</v>
      </c>
      <c r="BU425">
        <v>489088.93905591202</v>
      </c>
      <c r="BV425">
        <v>483642.02960313001</v>
      </c>
      <c r="BW425">
        <v>478255.78155611199</v>
      </c>
      <c r="BX425">
        <v>472929.51933796803</v>
      </c>
      <c r="BY425">
        <v>467662.57489560498</v>
      </c>
      <c r="BZ425">
        <v>462454.28761593701</v>
      </c>
      <c r="CA425">
        <v>457304.00424302497</v>
      </c>
      <c r="CB425">
        <v>452211.078796143</v>
      </c>
      <c r="CC425">
        <v>447174.87248875399</v>
      </c>
      <c r="CD425" s="8" t="b">
        <f>IF(ISNUMBER(VLOOKUP(A425,profiles_2018!A:A,1,FALSE)),TRUE,FALSE)</f>
        <v>0</v>
      </c>
      <c r="CE425" t="str">
        <f>INDEX('C5 - Emissions methodology 2021'!$A$2:$I$5911,MATCH($A425,'C5 - Emissions methodology 2021'!$A$2:$A$5911,0),MATCH(CE$1,'C5 - Emissions methodology 2021'!$A$1:$I$1,0))</f>
        <v>Manufacturing</v>
      </c>
    </row>
    <row r="426" spans="1:83" x14ac:dyDescent="0.25">
      <c r="A426">
        <v>8765</v>
      </c>
      <c r="B426" t="s">
        <v>1031</v>
      </c>
      <c r="C426" t="s">
        <v>111</v>
      </c>
      <c r="D426">
        <v>2019</v>
      </c>
      <c r="E426" t="s">
        <v>44</v>
      </c>
      <c r="F426" t="s">
        <v>33</v>
      </c>
      <c r="G426">
        <v>2018</v>
      </c>
      <c r="H426">
        <v>8247.07</v>
      </c>
      <c r="I426">
        <v>100</v>
      </c>
      <c r="J426">
        <v>2030</v>
      </c>
      <c r="K426">
        <v>20</v>
      </c>
      <c r="L426">
        <v>6597.6559999999999</v>
      </c>
      <c r="M426">
        <v>2020</v>
      </c>
      <c r="N426">
        <v>8247.07</v>
      </c>
      <c r="O426">
        <v>119.70498912200399</v>
      </c>
      <c r="P426" t="s">
        <v>24</v>
      </c>
      <c r="Q426">
        <v>2.5202449867380201</v>
      </c>
      <c r="R426">
        <v>1</v>
      </c>
      <c r="S426" t="s">
        <v>25</v>
      </c>
      <c r="T426">
        <v>-1.11368485725649E-2</v>
      </c>
      <c r="AW426">
        <v>8247.07</v>
      </c>
      <c r="AX426">
        <v>8247.07</v>
      </c>
      <c r="AY426">
        <v>8247.07</v>
      </c>
      <c r="AZ426">
        <v>8082.1286</v>
      </c>
      <c r="BA426">
        <v>7917.1871999999903</v>
      </c>
      <c r="BB426">
        <v>7752.2457999999997</v>
      </c>
      <c r="BC426">
        <v>7587.3044</v>
      </c>
      <c r="BD426">
        <v>7422.3629999999903</v>
      </c>
      <c r="BE426">
        <v>7257.4215999999997</v>
      </c>
      <c r="BF426">
        <v>7092.4802</v>
      </c>
      <c r="BG426">
        <v>6927.5388000000003</v>
      </c>
      <c r="BH426">
        <v>6762.5973999999997</v>
      </c>
      <c r="BI426">
        <v>6597.6559999999999</v>
      </c>
      <c r="BJ426">
        <v>6524.1789041941202</v>
      </c>
      <c r="BK426">
        <v>6451.5201116777898</v>
      </c>
      <c r="BL426">
        <v>6379.6705091311796</v>
      </c>
      <c r="BM426">
        <v>6308.62108472812</v>
      </c>
      <c r="BN426">
        <v>6238.36292700582</v>
      </c>
      <c r="BO426">
        <v>6168.8872237470496</v>
      </c>
      <c r="BP426">
        <v>6100.1852608749496</v>
      </c>
      <c r="BQ426">
        <v>6032.2484213599901</v>
      </c>
      <c r="BR426">
        <v>5965.0681841392097</v>
      </c>
      <c r="BS426">
        <v>5898.6361230474304</v>
      </c>
      <c r="BT426">
        <v>5832.9439057603904</v>
      </c>
      <c r="BU426">
        <v>5767.98329274967</v>
      </c>
      <c r="BV426">
        <v>5703.7461362492304</v>
      </c>
      <c r="BW426">
        <v>5640.2243792334702</v>
      </c>
      <c r="BX426">
        <v>5577.4100544066596</v>
      </c>
      <c r="BY426">
        <v>5515.2952832036299</v>
      </c>
      <c r="BZ426">
        <v>5453.8722748016098</v>
      </c>
      <c r="CA426">
        <v>5393.1333251430397</v>
      </c>
      <c r="CB426">
        <v>5333.0708159692604</v>
      </c>
      <c r="CC426">
        <v>5273.6772138650504</v>
      </c>
      <c r="CD426" s="8" t="b">
        <f>IF(ISNUMBER(VLOOKUP(A426,profiles_2018!A:A,1,FALSE)),TRUE,FALSE)</f>
        <v>0</v>
      </c>
      <c r="CE426" t="str">
        <f>INDEX('C5 - Emissions methodology 2021'!$A$2:$I$5911,MATCH($A426,'C5 - Emissions methodology 2021'!$A$2:$A$5911,0),MATCH(CE$1,'C5 - Emissions methodology 2021'!$A$1:$I$1,0))</f>
        <v>Biotech, health care &amp; pharma</v>
      </c>
    </row>
    <row r="427" spans="1:83" x14ac:dyDescent="0.25">
      <c r="A427">
        <v>8833</v>
      </c>
      <c r="B427" t="s">
        <v>282</v>
      </c>
      <c r="C427" t="s">
        <v>59</v>
      </c>
      <c r="D427">
        <v>2013</v>
      </c>
      <c r="E427" t="s">
        <v>690</v>
      </c>
      <c r="F427" t="s">
        <v>23</v>
      </c>
      <c r="G427">
        <v>2013</v>
      </c>
      <c r="H427">
        <v>322226</v>
      </c>
      <c r="I427">
        <v>100</v>
      </c>
      <c r="J427">
        <v>2030</v>
      </c>
      <c r="K427">
        <v>6.5</v>
      </c>
      <c r="L427">
        <v>301281.31</v>
      </c>
      <c r="M427">
        <v>2020</v>
      </c>
      <c r="N427">
        <v>225066</v>
      </c>
      <c r="O427">
        <v>463.88846051194798</v>
      </c>
      <c r="P427" t="s">
        <v>691</v>
      </c>
      <c r="Q427">
        <v>2.7152761250390198</v>
      </c>
      <c r="R427">
        <v>1</v>
      </c>
      <c r="S427" t="s">
        <v>25</v>
      </c>
      <c r="T427">
        <v>-1.11368485725649E-2</v>
      </c>
      <c r="AR427">
        <v>322226</v>
      </c>
      <c r="AS427">
        <v>308346</v>
      </c>
      <c r="AT427">
        <v>294466</v>
      </c>
      <c r="AU427">
        <v>280586</v>
      </c>
      <c r="AV427">
        <v>266706</v>
      </c>
      <c r="AW427">
        <v>252826</v>
      </c>
      <c r="AX427">
        <v>238946</v>
      </c>
      <c r="AY427">
        <v>225066</v>
      </c>
      <c r="AZ427">
        <v>232687.53099999999</v>
      </c>
      <c r="BA427">
        <v>240309.06200000001</v>
      </c>
      <c r="BB427">
        <v>247930.59299999999</v>
      </c>
      <c r="BC427">
        <v>255552.12400000001</v>
      </c>
      <c r="BD427">
        <v>263173.65500000003</v>
      </c>
      <c r="BE427">
        <v>270795.18599999999</v>
      </c>
      <c r="BF427">
        <v>278416.717</v>
      </c>
      <c r="BG427">
        <v>286038.24800000002</v>
      </c>
      <c r="BH427">
        <v>293659.77899999998</v>
      </c>
      <c r="BI427">
        <v>301281.31</v>
      </c>
      <c r="BJ427">
        <v>297925.98567278602</v>
      </c>
      <c r="BK427">
        <v>294608.02908451599</v>
      </c>
      <c r="BL427">
        <v>291327.02407634002</v>
      </c>
      <c r="BM427">
        <v>288082.55912410503</v>
      </c>
      <c r="BN427">
        <v>284874.227286743</v>
      </c>
      <c r="BO427">
        <v>281701.62615522399</v>
      </c>
      <c r="BP427">
        <v>278564.35780208802</v>
      </c>
      <c r="BQ427">
        <v>275462.02873153298</v>
      </c>
      <c r="BR427">
        <v>272394.24983005802</v>
      </c>
      <c r="BS427">
        <v>269360.63631766301</v>
      </c>
      <c r="BT427">
        <v>266360.80769958399</v>
      </c>
      <c r="BU427">
        <v>263394.38771856698</v>
      </c>
      <c r="BV427">
        <v>260461.00430768199</v>
      </c>
      <c r="BW427">
        <v>257560.28954364901</v>
      </c>
      <c r="BX427">
        <v>254691.879600696</v>
      </c>
      <c r="BY427">
        <v>251855.41470492099</v>
      </c>
      <c r="BZ427">
        <v>249050.539089172</v>
      </c>
      <c r="CA427">
        <v>246276.90094841999</v>
      </c>
      <c r="CB427">
        <v>243534.15239563701</v>
      </c>
      <c r="CC427">
        <v>240821.949418159</v>
      </c>
      <c r="CD427" s="8" t="b">
        <f>IF(ISNUMBER(VLOOKUP(A427,profiles_2018!A:A,1,FALSE)),TRUE,FALSE)</f>
        <v>1</v>
      </c>
      <c r="CE427" t="str">
        <f>INDEX('C5 - Emissions methodology 2021'!$A$2:$I$5911,MATCH($A427,'C5 - Emissions methodology 2021'!$A$2:$A$5911,0),MATCH(CE$1,'C5 - Emissions methodology 2021'!$A$1:$I$1,0))</f>
        <v>Manufacturing</v>
      </c>
    </row>
    <row r="428" spans="1:83" x14ac:dyDescent="0.25">
      <c r="A428">
        <v>838872</v>
      </c>
      <c r="B428" t="s">
        <v>1032</v>
      </c>
      <c r="C428" t="s">
        <v>59</v>
      </c>
      <c r="D428">
        <v>2020</v>
      </c>
      <c r="E428" t="s">
        <v>49</v>
      </c>
      <c r="F428" t="s">
        <v>50</v>
      </c>
      <c r="G428">
        <v>2008</v>
      </c>
      <c r="H428">
        <v>928370</v>
      </c>
      <c r="I428">
        <v>100</v>
      </c>
      <c r="J428">
        <v>2050</v>
      </c>
      <c r="K428">
        <v>50</v>
      </c>
      <c r="L428">
        <v>464185</v>
      </c>
      <c r="M428">
        <v>2020</v>
      </c>
      <c r="N428">
        <v>928370</v>
      </c>
      <c r="O428">
        <v>-2.9891893430615402</v>
      </c>
      <c r="P428" t="s">
        <v>24</v>
      </c>
      <c r="Q428">
        <v>2.8300913358000002</v>
      </c>
      <c r="R428">
        <v>1</v>
      </c>
      <c r="S428" t="s">
        <v>25</v>
      </c>
      <c r="T428">
        <v>-1.11368485725649E-2</v>
      </c>
      <c r="AM428">
        <v>928370</v>
      </c>
      <c r="AN428">
        <v>928370</v>
      </c>
      <c r="AO428">
        <v>928370</v>
      </c>
      <c r="AP428">
        <v>928370</v>
      </c>
      <c r="AQ428">
        <v>928370</v>
      </c>
      <c r="AR428">
        <v>928370</v>
      </c>
      <c r="AS428">
        <v>928370</v>
      </c>
      <c r="AT428">
        <v>928370</v>
      </c>
      <c r="AU428">
        <v>928370</v>
      </c>
      <c r="AV428">
        <v>928370</v>
      </c>
      <c r="AW428">
        <v>928370</v>
      </c>
      <c r="AX428">
        <v>928370</v>
      </c>
      <c r="AY428">
        <v>928370</v>
      </c>
      <c r="AZ428">
        <v>912897.16666666605</v>
      </c>
      <c r="BA428">
        <v>897424.33333333302</v>
      </c>
      <c r="BB428">
        <v>881951.5</v>
      </c>
      <c r="BC428">
        <v>866478.66666666605</v>
      </c>
      <c r="BD428">
        <v>851005.83333333302</v>
      </c>
      <c r="BE428">
        <v>835533</v>
      </c>
      <c r="BF428">
        <v>820060.16666666605</v>
      </c>
      <c r="BG428">
        <v>804587.33333333302</v>
      </c>
      <c r="BH428">
        <v>789114.5</v>
      </c>
      <c r="BI428">
        <v>773641.66666666605</v>
      </c>
      <c r="BJ428">
        <v>758168.83333333302</v>
      </c>
      <c r="BK428">
        <v>742696</v>
      </c>
      <c r="BL428">
        <v>727223.16666666605</v>
      </c>
      <c r="BM428">
        <v>711750.33333333302</v>
      </c>
      <c r="BN428">
        <v>696277.5</v>
      </c>
      <c r="BO428">
        <v>680804.66666666605</v>
      </c>
      <c r="BP428">
        <v>665331.83333333302</v>
      </c>
      <c r="BQ428">
        <v>649859</v>
      </c>
      <c r="BR428">
        <v>634386.16666666605</v>
      </c>
      <c r="BS428">
        <v>618913.33333333302</v>
      </c>
      <c r="BT428">
        <v>603440.5</v>
      </c>
      <c r="BU428">
        <v>587967.66666666605</v>
      </c>
      <c r="BV428">
        <v>572494.83333333302</v>
      </c>
      <c r="BW428">
        <v>557022</v>
      </c>
      <c r="BX428">
        <v>541549.16666666605</v>
      </c>
      <c r="BY428">
        <v>526076.33333333302</v>
      </c>
      <c r="BZ428">
        <v>510603.5</v>
      </c>
      <c r="CA428">
        <v>495130.66666666599</v>
      </c>
      <c r="CB428">
        <v>479657.83333333302</v>
      </c>
      <c r="CC428">
        <v>464185</v>
      </c>
      <c r="CD428" s="8" t="b">
        <f>IF(ISNUMBER(VLOOKUP(A428,profiles_2018!A:A,1,FALSE)),TRUE,FALSE)</f>
        <v>0</v>
      </c>
      <c r="CE428" t="str">
        <f>INDEX('C5 - Emissions methodology 2021'!$A$2:$I$5911,MATCH($A428,'C5 - Emissions methodology 2021'!$A$2:$A$5911,0),MATCH(CE$1,'C5 - Emissions methodology 2021'!$A$1:$I$1,0))</f>
        <v>Transportation services</v>
      </c>
    </row>
    <row r="429" spans="1:83" x14ac:dyDescent="0.25">
      <c r="A429">
        <v>73539</v>
      </c>
      <c r="B429" t="s">
        <v>1033</v>
      </c>
      <c r="C429" t="s">
        <v>172</v>
      </c>
      <c r="D429">
        <v>2016</v>
      </c>
      <c r="E429" t="s">
        <v>28</v>
      </c>
      <c r="F429" t="s">
        <v>23</v>
      </c>
      <c r="G429">
        <v>2016</v>
      </c>
      <c r="H429">
        <v>31441</v>
      </c>
      <c r="I429">
        <v>100</v>
      </c>
      <c r="J429">
        <v>2025</v>
      </c>
      <c r="K429">
        <v>5</v>
      </c>
      <c r="L429">
        <v>29868.95</v>
      </c>
      <c r="M429">
        <v>2020</v>
      </c>
      <c r="N429">
        <v>24291</v>
      </c>
      <c r="O429">
        <v>454.820139308546</v>
      </c>
      <c r="P429" t="s">
        <v>691</v>
      </c>
      <c r="Q429">
        <v>2.6978080221487799</v>
      </c>
      <c r="R429">
        <v>1</v>
      </c>
      <c r="S429" t="s">
        <v>25</v>
      </c>
      <c r="T429">
        <v>-1.11368485725649E-2</v>
      </c>
      <c r="AU429">
        <v>31441</v>
      </c>
      <c r="AV429">
        <v>29653.5</v>
      </c>
      <c r="AW429">
        <v>27866</v>
      </c>
      <c r="AX429">
        <v>26078.5</v>
      </c>
      <c r="AY429">
        <v>24291</v>
      </c>
      <c r="AZ429">
        <v>25406.59</v>
      </c>
      <c r="BA429">
        <v>26522.18</v>
      </c>
      <c r="BB429">
        <v>27637.77</v>
      </c>
      <c r="BC429">
        <v>28753.360000000001</v>
      </c>
      <c r="BD429">
        <v>29868.95</v>
      </c>
      <c r="BE429">
        <v>29536.304026828398</v>
      </c>
      <c r="BF429">
        <v>29207.362681488401</v>
      </c>
      <c r="BG429">
        <v>28882.084706100701</v>
      </c>
      <c r="BH429">
        <v>28560.429302268902</v>
      </c>
      <c r="BI429">
        <v>28242.356125962</v>
      </c>
      <c r="BJ429">
        <v>27927.8252824548</v>
      </c>
      <c r="BK429">
        <v>27616.797321323</v>
      </c>
      <c r="BL429">
        <v>27309.2332314962</v>
      </c>
      <c r="BM429">
        <v>27005.094436364201</v>
      </c>
      <c r="BN429">
        <v>26704.3427889386</v>
      </c>
      <c r="BO429">
        <v>26406.940567068301</v>
      </c>
      <c r="BP429">
        <v>26112.8504687081</v>
      </c>
      <c r="BQ429">
        <v>25822.035607240101</v>
      </c>
      <c r="BR429">
        <v>25534.459506846899</v>
      </c>
      <c r="BS429">
        <v>25250.086097936801</v>
      </c>
      <c r="BT429">
        <v>24968.879712619899</v>
      </c>
      <c r="BU429">
        <v>24690.805080233898</v>
      </c>
      <c r="BV429">
        <v>24415.827322920599</v>
      </c>
      <c r="BW429">
        <v>24143.911951251299</v>
      </c>
      <c r="BX429">
        <v>23875.024859900899</v>
      </c>
      <c r="BY429">
        <v>23609.132323369999</v>
      </c>
      <c r="BZ429">
        <v>23346.2009917549</v>
      </c>
      <c r="CA429">
        <v>23086.1978865651</v>
      </c>
      <c r="CB429">
        <v>22829.090396586202</v>
      </c>
      <c r="CC429">
        <v>22574.846273790001</v>
      </c>
      <c r="CD429" s="8" t="b">
        <f>IF(ISNUMBER(VLOOKUP(A429,profiles_2018!A:A,1,FALSE)),TRUE,FALSE)</f>
        <v>0</v>
      </c>
      <c r="CE429" t="str">
        <f>INDEX('C5 - Emissions methodology 2021'!$A$2:$I$5911,MATCH($A429,'C5 - Emissions methodology 2021'!$A$2:$A$5911,0),MATCH(CE$1,'C5 - Emissions methodology 2021'!$A$1:$I$1,0))</f>
        <v>Services</v>
      </c>
    </row>
    <row r="430" spans="1:83" x14ac:dyDescent="0.25">
      <c r="A430">
        <v>40319</v>
      </c>
      <c r="B430" t="s">
        <v>1034</v>
      </c>
      <c r="C430" t="s">
        <v>27</v>
      </c>
      <c r="D430">
        <v>2018</v>
      </c>
      <c r="E430" t="s">
        <v>28</v>
      </c>
      <c r="F430" t="s">
        <v>23</v>
      </c>
      <c r="G430">
        <v>2019</v>
      </c>
      <c r="H430">
        <v>34404</v>
      </c>
      <c r="I430">
        <v>100</v>
      </c>
      <c r="J430">
        <v>2030</v>
      </c>
      <c r="K430">
        <v>30</v>
      </c>
      <c r="L430">
        <v>24082.799999999999</v>
      </c>
      <c r="M430">
        <v>2020</v>
      </c>
      <c r="N430">
        <v>36573</v>
      </c>
      <c r="O430">
        <v>-21.0149982560167</v>
      </c>
      <c r="P430" t="s">
        <v>24</v>
      </c>
      <c r="Q430">
        <v>2.9502473428390199</v>
      </c>
      <c r="R430">
        <v>1</v>
      </c>
      <c r="S430" t="s">
        <v>25</v>
      </c>
      <c r="T430">
        <v>-1.11368485725649E-2</v>
      </c>
      <c r="AX430">
        <v>34404</v>
      </c>
      <c r="AY430">
        <v>36573</v>
      </c>
      <c r="AZ430">
        <v>35323.980000000003</v>
      </c>
      <c r="BA430">
        <v>34074.959999999999</v>
      </c>
      <c r="BB430">
        <v>32825.94</v>
      </c>
      <c r="BC430">
        <v>31576.92</v>
      </c>
      <c r="BD430">
        <v>30327.9</v>
      </c>
      <c r="BE430">
        <v>29078.880000000001</v>
      </c>
      <c r="BF430">
        <v>27829.86</v>
      </c>
      <c r="BG430">
        <v>26580.84</v>
      </c>
      <c r="BH430">
        <v>25331.82</v>
      </c>
      <c r="BI430">
        <v>24082.799999999999</v>
      </c>
      <c r="BJ430">
        <v>23814.5935031966</v>
      </c>
      <c r="BK430">
        <v>23549.3739815343</v>
      </c>
      <c r="BL430">
        <v>23287.108169523199</v>
      </c>
      <c r="BM430">
        <v>23027.7631721463</v>
      </c>
      <c r="BN430">
        <v>22771.306460733202</v>
      </c>
      <c r="BO430">
        <v>22517.705868880599</v>
      </c>
      <c r="BP430">
        <v>22266.929588417301</v>
      </c>
      <c r="BQ430">
        <v>22018.946165415098</v>
      </c>
      <c r="BR430">
        <v>21773.7244962435</v>
      </c>
      <c r="BS430">
        <v>21531.233823668001</v>
      </c>
      <c r="BT430">
        <v>21291.443732993401</v>
      </c>
      <c r="BU430">
        <v>21054.324148247699</v>
      </c>
      <c r="BV430">
        <v>20819.845328411</v>
      </c>
      <c r="BW430">
        <v>20587.9778636843</v>
      </c>
      <c r="BX430">
        <v>20358.692671801098</v>
      </c>
      <c r="BY430">
        <v>20131.960994379901</v>
      </c>
      <c r="BZ430">
        <v>19907.7543933167</v>
      </c>
      <c r="CA430">
        <v>19686.044747218501</v>
      </c>
      <c r="CB430">
        <v>19466.804247876</v>
      </c>
      <c r="CC430">
        <v>19250.005396775599</v>
      </c>
      <c r="CD430" s="8" t="b">
        <f>IF(ISNUMBER(VLOOKUP(A430,profiles_2018!A:A,1,FALSE)),TRUE,FALSE)</f>
        <v>0</v>
      </c>
      <c r="CE430" t="str">
        <f>INDEX('C5 - Emissions methodology 2021'!$A$2:$I$5911,MATCH($A430,'C5 - Emissions methodology 2021'!$A$2:$A$5911,0),MATCH(CE$1,'C5 - Emissions methodology 2021'!$A$1:$I$1,0))</f>
        <v>Biotech, health care &amp; pharma</v>
      </c>
    </row>
    <row r="431" spans="1:83" x14ac:dyDescent="0.25">
      <c r="A431">
        <v>40757</v>
      </c>
      <c r="B431" t="s">
        <v>1035</v>
      </c>
      <c r="C431" t="s">
        <v>92</v>
      </c>
      <c r="D431">
        <v>2020</v>
      </c>
      <c r="E431" t="s">
        <v>32</v>
      </c>
      <c r="F431" t="s">
        <v>33</v>
      </c>
      <c r="G431">
        <v>2019</v>
      </c>
      <c r="H431">
        <v>8647.7999999999993</v>
      </c>
      <c r="I431">
        <v>100</v>
      </c>
      <c r="J431">
        <v>2021</v>
      </c>
      <c r="K431">
        <v>14.2</v>
      </c>
      <c r="L431">
        <v>7419.8123999999898</v>
      </c>
      <c r="M431">
        <v>2020</v>
      </c>
      <c r="N431">
        <v>8040.17</v>
      </c>
      <c r="O431">
        <v>49.4817700113584</v>
      </c>
      <c r="P431" t="s">
        <v>691</v>
      </c>
      <c r="Q431">
        <v>2.4578545233165898</v>
      </c>
      <c r="R431">
        <v>1</v>
      </c>
      <c r="S431" t="s">
        <v>25</v>
      </c>
      <c r="T431">
        <v>-1.11368485725649E-2</v>
      </c>
      <c r="AX431">
        <v>8647.7999999999993</v>
      </c>
      <c r="AY431">
        <v>8040.17</v>
      </c>
      <c r="AZ431">
        <v>7419.8123999999898</v>
      </c>
      <c r="BA431">
        <v>7337.17907286435</v>
      </c>
      <c r="BB431">
        <v>7255.4660205800701</v>
      </c>
      <c r="BC431">
        <v>7174.6629941854799</v>
      </c>
      <c r="BD431">
        <v>7094.7598588600504</v>
      </c>
      <c r="BE431">
        <v>7015.7465926532204</v>
      </c>
      <c r="BF431">
        <v>6937.6132852273504</v>
      </c>
      <c r="BG431">
        <v>6860.3501366147602</v>
      </c>
      <c r="BH431">
        <v>6783.9474559885002</v>
      </c>
      <c r="BI431">
        <v>6708.3956604469204</v>
      </c>
      <c r="BJ431">
        <v>6633.6852738116704</v>
      </c>
      <c r="BK431">
        <v>6559.8069254391803</v>
      </c>
      <c r="BL431">
        <v>6486.7513490453002</v>
      </c>
      <c r="BM431">
        <v>6414.5093815431001</v>
      </c>
      <c r="BN431">
        <v>6343.07196189356</v>
      </c>
      <c r="BO431">
        <v>6272.4301299690696</v>
      </c>
      <c r="BP431">
        <v>6202.5750254296099</v>
      </c>
      <c r="BQ431">
        <v>6133.4978866114297</v>
      </c>
      <c r="BR431">
        <v>6065.1900494280899</v>
      </c>
      <c r="BS431">
        <v>5997.6429462837796</v>
      </c>
      <c r="BT431">
        <v>5930.8481049987004</v>
      </c>
      <c r="BU431">
        <v>5864.7971477464498</v>
      </c>
      <c r="BV431">
        <v>5799.4817900031903</v>
      </c>
      <c r="BW431">
        <v>5734.8938395085697</v>
      </c>
      <c r="BX431">
        <v>5671.0251952382296</v>
      </c>
      <c r="BY431">
        <v>5607.8678463876604</v>
      </c>
      <c r="BZ431">
        <v>5545.4138713674902</v>
      </c>
      <c r="CA431">
        <v>5483.6554368098696</v>
      </c>
      <c r="CB431">
        <v>5422.5847965859903</v>
      </c>
      <c r="CC431">
        <v>5362.19429083452</v>
      </c>
      <c r="CD431" s="8" t="b">
        <f>IF(ISNUMBER(VLOOKUP(A431,profiles_2018!A:A,1,FALSE)),TRUE,FALSE)</f>
        <v>0</v>
      </c>
      <c r="CE431" t="str">
        <f>INDEX('C5 - Emissions methodology 2021'!$A$2:$I$5911,MATCH($A431,'C5 - Emissions methodology 2021'!$A$2:$A$5911,0),MATCH(CE$1,'C5 - Emissions methodology 2021'!$A$1:$I$1,0))</f>
        <v>Manufacturing</v>
      </c>
    </row>
    <row r="432" spans="1:83" x14ac:dyDescent="0.25">
      <c r="A432">
        <v>8836</v>
      </c>
      <c r="B432" t="s">
        <v>283</v>
      </c>
      <c r="C432" t="s">
        <v>21</v>
      </c>
      <c r="D432">
        <v>2019</v>
      </c>
      <c r="E432" t="s">
        <v>28</v>
      </c>
      <c r="F432" t="s">
        <v>23</v>
      </c>
      <c r="G432">
        <v>2019</v>
      </c>
      <c r="H432">
        <v>57500</v>
      </c>
      <c r="I432">
        <v>100</v>
      </c>
      <c r="J432">
        <v>2021</v>
      </c>
      <c r="K432">
        <v>10</v>
      </c>
      <c r="L432">
        <v>51750</v>
      </c>
      <c r="M432">
        <v>2020</v>
      </c>
      <c r="N432">
        <v>45498</v>
      </c>
      <c r="O432">
        <v>208.730434782609</v>
      </c>
      <c r="P432" t="s">
        <v>45</v>
      </c>
      <c r="Q432">
        <v>2.7458594085365902</v>
      </c>
      <c r="R432">
        <v>1</v>
      </c>
      <c r="S432" t="s">
        <v>25</v>
      </c>
      <c r="T432">
        <v>-1.11368485725649E-2</v>
      </c>
      <c r="AX432">
        <v>57500</v>
      </c>
      <c r="AY432">
        <v>45498</v>
      </c>
      <c r="AZ432">
        <v>51750</v>
      </c>
      <c r="BA432">
        <v>51173.668086369697</v>
      </c>
      <c r="BB432">
        <v>50603.754693989104</v>
      </c>
      <c r="BC432">
        <v>50040.188340758898</v>
      </c>
      <c r="BD432">
        <v>49482.898340665299</v>
      </c>
      <c r="BE432">
        <v>48931.814794913698</v>
      </c>
      <c r="BF432">
        <v>48386.8685831619</v>
      </c>
      <c r="BG432">
        <v>47847.991354850601</v>
      </c>
      <c r="BH432">
        <v>47315.115520630301</v>
      </c>
      <c r="BI432">
        <v>46788.174243883601</v>
      </c>
      <c r="BJ432">
        <v>46267.101432342701</v>
      </c>
      <c r="BK432">
        <v>45751.831729799203</v>
      </c>
      <c r="BL432">
        <v>45242.300507906897</v>
      </c>
      <c r="BM432">
        <v>44738.443858075902</v>
      </c>
      <c r="BN432">
        <v>44240.198583456302</v>
      </c>
      <c r="BO432">
        <v>43747.5021910121</v>
      </c>
      <c r="BP432">
        <v>43260.292883682901</v>
      </c>
      <c r="BQ432">
        <v>42778.509552632502</v>
      </c>
      <c r="BR432">
        <v>42302.091769584797</v>
      </c>
      <c r="BS432">
        <v>41830.979779244197</v>
      </c>
      <c r="BT432">
        <v>41365.114491800698</v>
      </c>
      <c r="BU432">
        <v>40904.437475518702</v>
      </c>
      <c r="BV432">
        <v>40448.890949407898</v>
      </c>
      <c r="BW432">
        <v>39998.417775976202</v>
      </c>
      <c r="BX432">
        <v>39552.961454062897</v>
      </c>
      <c r="BY432">
        <v>39112.466111752597</v>
      </c>
      <c r="BZ432">
        <v>38676.876499366401</v>
      </c>
      <c r="CA432">
        <v>38246.137982533102</v>
      </c>
      <c r="CB432">
        <v>37820.196535336298</v>
      </c>
      <c r="CC432">
        <v>37398.998733537599</v>
      </c>
      <c r="CD432" s="8" t="b">
        <f>IF(ISNUMBER(VLOOKUP(A432,profiles_2018!A:A,1,FALSE)),TRUE,FALSE)</f>
        <v>1</v>
      </c>
      <c r="CE432" t="str">
        <f>INDEX('C5 - Emissions methodology 2021'!$A$2:$I$5911,MATCH($A432,'C5 - Emissions methodology 2021'!$A$2:$A$5911,0),MATCH(CE$1,'C5 - Emissions methodology 2021'!$A$1:$I$1,0))</f>
        <v>Manufacturing</v>
      </c>
    </row>
    <row r="433" spans="1:83" x14ac:dyDescent="0.25">
      <c r="A433">
        <v>8880</v>
      </c>
      <c r="B433" t="s">
        <v>1036</v>
      </c>
      <c r="C433" t="s">
        <v>21</v>
      </c>
      <c r="D433">
        <v>2019</v>
      </c>
      <c r="E433" t="s">
        <v>32</v>
      </c>
      <c r="F433" t="s">
        <v>33</v>
      </c>
      <c r="G433">
        <v>2019</v>
      </c>
      <c r="H433">
        <v>27.84</v>
      </c>
      <c r="I433">
        <v>100</v>
      </c>
      <c r="J433">
        <v>2030</v>
      </c>
      <c r="K433">
        <v>100</v>
      </c>
      <c r="L433">
        <v>0</v>
      </c>
      <c r="M433">
        <v>2020</v>
      </c>
      <c r="N433">
        <v>26.79</v>
      </c>
      <c r="O433">
        <v>3.7715517241379302</v>
      </c>
      <c r="P433" t="s">
        <v>24</v>
      </c>
      <c r="Q433">
        <v>3.3202439052230202</v>
      </c>
      <c r="R433">
        <v>1</v>
      </c>
      <c r="S433" t="s">
        <v>25</v>
      </c>
      <c r="T433">
        <v>-1.11368485725649E-2</v>
      </c>
      <c r="AX433">
        <v>27.84</v>
      </c>
      <c r="AY433">
        <v>26.79</v>
      </c>
      <c r="AZ433">
        <v>24.111000000000001</v>
      </c>
      <c r="BA433">
        <v>21.431999999999999</v>
      </c>
      <c r="BB433">
        <v>18.753</v>
      </c>
      <c r="BC433">
        <v>16.073999999999899</v>
      </c>
      <c r="BD433">
        <v>13.395</v>
      </c>
      <c r="BE433">
        <v>10.715999999999999</v>
      </c>
      <c r="BF433">
        <v>8.0370000000000008</v>
      </c>
      <c r="BG433">
        <v>5.3579999999999899</v>
      </c>
      <c r="BH433">
        <v>2.6789999999999901</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s="8" t="b">
        <f>IF(ISNUMBER(VLOOKUP(A433,profiles_2018!A:A,1,FALSE)),TRUE,FALSE)</f>
        <v>0</v>
      </c>
      <c r="CE433" t="str">
        <f>INDEX('C5 - Emissions methodology 2021'!$A$2:$I$5911,MATCH($A433,'C5 - Emissions methodology 2021'!$A$2:$A$5911,0),MATCH(CE$1,'C5 - Emissions methodology 2021'!$A$1:$I$1,0))</f>
        <v>Services</v>
      </c>
    </row>
    <row r="434" spans="1:83" x14ac:dyDescent="0.25">
      <c r="A434">
        <v>8884</v>
      </c>
      <c r="B434" t="s">
        <v>1037</v>
      </c>
      <c r="C434" t="s">
        <v>21</v>
      </c>
      <c r="D434">
        <v>2019</v>
      </c>
      <c r="E434" t="s">
        <v>28</v>
      </c>
      <c r="F434" t="s">
        <v>23</v>
      </c>
      <c r="G434">
        <v>2017</v>
      </c>
      <c r="H434">
        <v>271861</v>
      </c>
      <c r="I434">
        <v>100</v>
      </c>
      <c r="J434">
        <v>2030</v>
      </c>
      <c r="K434">
        <v>25</v>
      </c>
      <c r="L434">
        <v>203895.75</v>
      </c>
      <c r="M434">
        <v>2020</v>
      </c>
      <c r="N434">
        <v>230676.13</v>
      </c>
      <c r="O434">
        <v>60.596952118913698</v>
      </c>
      <c r="P434" t="s">
        <v>24</v>
      </c>
      <c r="Q434">
        <v>2.9002710885390202</v>
      </c>
      <c r="R434">
        <v>1</v>
      </c>
      <c r="S434" t="s">
        <v>25</v>
      </c>
      <c r="T434">
        <v>-1.11368485725649E-2</v>
      </c>
      <c r="AV434">
        <v>271861</v>
      </c>
      <c r="AW434">
        <v>258132.71</v>
      </c>
      <c r="AX434">
        <v>244404.42</v>
      </c>
      <c r="AY434">
        <v>230676.13</v>
      </c>
      <c r="AZ434">
        <v>227998.092</v>
      </c>
      <c r="BA434">
        <v>225320.054</v>
      </c>
      <c r="BB434">
        <v>222642.016</v>
      </c>
      <c r="BC434">
        <v>219963.978</v>
      </c>
      <c r="BD434">
        <v>217285.94</v>
      </c>
      <c r="BE434">
        <v>214607.902</v>
      </c>
      <c r="BF434">
        <v>211929.864</v>
      </c>
      <c r="BG434">
        <v>209251.826</v>
      </c>
      <c r="BH434">
        <v>206573.788</v>
      </c>
      <c r="BI434">
        <v>203895.75</v>
      </c>
      <c r="BJ434">
        <v>201624.99390766001</v>
      </c>
      <c r="BK434">
        <v>199379.52688206601</v>
      </c>
      <c r="BL434">
        <v>197159.06728271101</v>
      </c>
      <c r="BM434">
        <v>194963.33660567499</v>
      </c>
      <c r="BN434">
        <v>192792.059448696</v>
      </c>
      <c r="BO434">
        <v>190644.963476623</v>
      </c>
      <c r="BP434">
        <v>188521.77938726099</v>
      </c>
      <c r="BQ434">
        <v>186422.240877595</v>
      </c>
      <c r="BR434">
        <v>184346.084610383</v>
      </c>
      <c r="BS434">
        <v>182293.05018113201</v>
      </c>
      <c r="BT434">
        <v>180262.88008543401</v>
      </c>
      <c r="BU434">
        <v>178255.31968666799</v>
      </c>
      <c r="BV434">
        <v>176270.11718406301</v>
      </c>
      <c r="BW434">
        <v>174307.02358111599</v>
      </c>
      <c r="BX434">
        <v>172365.79265435899</v>
      </c>
      <c r="BY434">
        <v>170446.18092247701</v>
      </c>
      <c r="BZ434">
        <v>168547.947615771</v>
      </c>
      <c r="CA434">
        <v>166670.854645958</v>
      </c>
      <c r="CB434">
        <v>164814.66657630599</v>
      </c>
      <c r="CC434">
        <v>162979.150592108</v>
      </c>
      <c r="CD434" s="8" t="b">
        <f>IF(ISNUMBER(VLOOKUP(A434,profiles_2018!A:A,1,FALSE)),TRUE,FALSE)</f>
        <v>0</v>
      </c>
      <c r="CE434" t="str">
        <f>INDEX('C5 - Emissions methodology 2021'!$A$2:$I$5911,MATCH($A434,'C5 - Emissions methodology 2021'!$A$2:$A$5911,0),MATCH(CE$1,'C5 - Emissions methodology 2021'!$A$1:$I$1,0))</f>
        <v>Food, beverage &amp; agriculture</v>
      </c>
    </row>
    <row r="435" spans="1:83" x14ac:dyDescent="0.25">
      <c r="A435">
        <v>8914</v>
      </c>
      <c r="B435" t="s">
        <v>1038</v>
      </c>
      <c r="C435" t="s">
        <v>48</v>
      </c>
      <c r="D435">
        <v>2020</v>
      </c>
      <c r="E435" t="s">
        <v>28</v>
      </c>
      <c r="F435" t="s">
        <v>23</v>
      </c>
      <c r="G435">
        <v>2020</v>
      </c>
      <c r="H435">
        <v>3616740</v>
      </c>
      <c r="I435">
        <v>100</v>
      </c>
      <c r="J435">
        <v>2026</v>
      </c>
      <c r="K435">
        <v>5</v>
      </c>
      <c r="L435">
        <v>3435903</v>
      </c>
      <c r="M435">
        <v>2020</v>
      </c>
      <c r="N435">
        <v>3616740</v>
      </c>
      <c r="O435">
        <v>0</v>
      </c>
      <c r="P435" t="s">
        <v>45</v>
      </c>
      <c r="Q435">
        <v>2.6986543569268302</v>
      </c>
      <c r="R435">
        <v>1</v>
      </c>
      <c r="S435" t="s">
        <v>25</v>
      </c>
      <c r="T435">
        <v>-1.11368485725649E-2</v>
      </c>
      <c r="AY435">
        <v>3616740</v>
      </c>
      <c r="AZ435">
        <v>3586600.5</v>
      </c>
      <c r="BA435">
        <v>3556461</v>
      </c>
      <c r="BB435">
        <v>3526321.5</v>
      </c>
      <c r="BC435">
        <v>3496182</v>
      </c>
      <c r="BD435">
        <v>3466042.5</v>
      </c>
      <c r="BE435">
        <v>3435903</v>
      </c>
      <c r="BF435">
        <v>3397637.86857897</v>
      </c>
      <c r="BG435">
        <v>3359798.8901322</v>
      </c>
      <c r="BH435">
        <v>3322381.31865852</v>
      </c>
      <c r="BI435">
        <v>3285380.4610123001</v>
      </c>
      <c r="BJ435">
        <v>3248791.6763147502</v>
      </c>
      <c r="BK435">
        <v>3212610.3753718198</v>
      </c>
      <c r="BL435">
        <v>3176832.0200986499</v>
      </c>
      <c r="BM435">
        <v>3141452.1229503402</v>
      </c>
      <c r="BN435">
        <v>3106466.2463590801</v>
      </c>
      <c r="BO435">
        <v>3071870.00217759</v>
      </c>
      <c r="BP435">
        <v>3037659.05112874</v>
      </c>
      <c r="BQ435">
        <v>3003829.1022612299</v>
      </c>
      <c r="BR435">
        <v>2970375.91241149</v>
      </c>
      <c r="BS435">
        <v>2937295.2856713701</v>
      </c>
      <c r="BT435">
        <v>2904583.0728619401</v>
      </c>
      <c r="BU435">
        <v>2872235.17101304</v>
      </c>
      <c r="BV435">
        <v>2840247.5228486699</v>
      </c>
      <c r="BW435">
        <v>2808616.1162780998</v>
      </c>
      <c r="BX435">
        <v>2777336.9838926499</v>
      </c>
      <c r="BY435">
        <v>2746406.2024680502</v>
      </c>
      <c r="BZ435">
        <v>2715819.8924724101</v>
      </c>
      <c r="CA435">
        <v>2685574.2175795902</v>
      </c>
      <c r="CB435">
        <v>2655665.3841880201</v>
      </c>
      <c r="CC435">
        <v>2626089.6409449098</v>
      </c>
      <c r="CD435" s="8" t="b">
        <f>IF(ISNUMBER(VLOOKUP(A435,profiles_2018!A:A,1,FALSE)),TRUE,FALSE)</f>
        <v>0</v>
      </c>
      <c r="CE435" t="str">
        <f>INDEX('C5 - Emissions methodology 2021'!$A$2:$I$5911,MATCH($A435,'C5 - Emissions methodology 2021'!$A$2:$A$5911,0),MATCH(CE$1,'C5 - Emissions methodology 2021'!$A$1:$I$1,0))</f>
        <v>Materials</v>
      </c>
    </row>
    <row r="436" spans="1:83" x14ac:dyDescent="0.25">
      <c r="A436">
        <v>846053</v>
      </c>
      <c r="B436" t="s">
        <v>1039</v>
      </c>
      <c r="C436" t="s">
        <v>213</v>
      </c>
      <c r="D436">
        <v>2019</v>
      </c>
      <c r="E436" t="s">
        <v>49</v>
      </c>
      <c r="F436" t="s">
        <v>50</v>
      </c>
      <c r="G436">
        <v>2020</v>
      </c>
      <c r="H436">
        <v>8.15</v>
      </c>
      <c r="I436">
        <v>100</v>
      </c>
      <c r="J436">
        <v>2022</v>
      </c>
      <c r="K436">
        <v>0</v>
      </c>
      <c r="L436">
        <v>8.15</v>
      </c>
      <c r="M436">
        <v>2020</v>
      </c>
      <c r="N436">
        <v>8.15</v>
      </c>
      <c r="O436">
        <v>0</v>
      </c>
      <c r="P436" t="s">
        <v>691</v>
      </c>
      <c r="Q436">
        <v>2.3163414642296298</v>
      </c>
      <c r="R436">
        <v>1</v>
      </c>
      <c r="S436" t="s">
        <v>25</v>
      </c>
      <c r="T436">
        <v>-1.11368485725649E-2</v>
      </c>
      <c r="AY436">
        <v>8.15</v>
      </c>
      <c r="AZ436">
        <v>8.15</v>
      </c>
      <c r="BA436">
        <v>8.15</v>
      </c>
      <c r="BB436">
        <v>8.0592346841335907</v>
      </c>
      <c r="BC436">
        <v>7.9694802078456304</v>
      </c>
      <c r="BD436">
        <v>7.8807253135688002</v>
      </c>
      <c r="BE436">
        <v>7.7929588691096097</v>
      </c>
      <c r="BF436">
        <v>7.7061698662521101</v>
      </c>
      <c r="BG436">
        <v>7.6203474193771896</v>
      </c>
      <c r="BH436">
        <v>7.5354807640972599</v>
      </c>
      <c r="BI436">
        <v>7.4515592559060302</v>
      </c>
      <c r="BJ436">
        <v>7.3685723688435099</v>
      </c>
      <c r="BK436">
        <v>7.2865096941757104</v>
      </c>
      <c r="BL436">
        <v>7.2053609390891502</v>
      </c>
      <c r="BM436">
        <v>7.1251159253998404</v>
      </c>
      <c r="BN436">
        <v>7.0457645882766897</v>
      </c>
      <c r="BO436">
        <v>6.96729697497911</v>
      </c>
      <c r="BP436">
        <v>6.8897032436086798</v>
      </c>
      <c r="BQ436">
        <v>6.8129736618747003</v>
      </c>
      <c r="BR436">
        <v>6.7370986058735296</v>
      </c>
      <c r="BS436">
        <v>6.6620685588814803</v>
      </c>
      <c r="BT436">
        <v>6.5878741101611702</v>
      </c>
      <c r="BU436">
        <v>6.51450595378118</v>
      </c>
      <c r="BV436">
        <v>6.4419548874488504</v>
      </c>
      <c r="BW436">
        <v>6.3702118113560404</v>
      </c>
      <c r="BX436">
        <v>6.2992677270378001</v>
      </c>
      <c r="BY436">
        <v>6.2291137362437397</v>
      </c>
      <c r="BZ436">
        <v>6.1597410398219097</v>
      </c>
      <c r="CA436">
        <v>6.0911409366151998</v>
      </c>
      <c r="CB436">
        <v>6.0233048223699601</v>
      </c>
      <c r="CC436">
        <v>5.9562241886568303</v>
      </c>
      <c r="CD436" s="8" t="b">
        <f>IF(ISNUMBER(VLOOKUP(A436,profiles_2018!A:A,1,FALSE)),TRUE,FALSE)</f>
        <v>0</v>
      </c>
      <c r="CE436" t="str">
        <f>INDEX('C5 - Emissions methodology 2021'!$A$2:$I$5911,MATCH($A436,'C5 - Emissions methodology 2021'!$A$2:$A$5911,0),MATCH(CE$1,'C5 - Emissions methodology 2021'!$A$1:$I$1,0))</f>
        <v>Services</v>
      </c>
    </row>
    <row r="437" spans="1:83" x14ac:dyDescent="0.25">
      <c r="A437">
        <v>827008</v>
      </c>
      <c r="B437" t="s">
        <v>1040</v>
      </c>
      <c r="C437" t="s">
        <v>252</v>
      </c>
      <c r="D437">
        <v>2021</v>
      </c>
      <c r="E437" t="s">
        <v>44</v>
      </c>
      <c r="F437" t="s">
        <v>33</v>
      </c>
      <c r="G437">
        <v>2020</v>
      </c>
      <c r="H437">
        <v>464.13</v>
      </c>
      <c r="I437">
        <v>81</v>
      </c>
      <c r="J437">
        <v>2025</v>
      </c>
      <c r="K437">
        <v>100</v>
      </c>
      <c r="L437">
        <v>0</v>
      </c>
      <c r="M437">
        <v>2020</v>
      </c>
      <c r="N437">
        <v>463.32</v>
      </c>
      <c r="O437">
        <v>0.17452006980802801</v>
      </c>
      <c r="P437" t="s">
        <v>45</v>
      </c>
      <c r="Q437">
        <v>3.12780493534878</v>
      </c>
      <c r="R437">
        <v>1</v>
      </c>
      <c r="S437" t="s">
        <v>25</v>
      </c>
      <c r="T437">
        <v>-1.11368485725649E-2</v>
      </c>
      <c r="AY437">
        <v>463.32</v>
      </c>
      <c r="AZ437">
        <v>370.65600000000001</v>
      </c>
      <c r="BA437">
        <v>277.99200000000002</v>
      </c>
      <c r="BB437">
        <v>185.328</v>
      </c>
      <c r="BC437">
        <v>92.664000000000001</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s="8" t="b">
        <f>IF(ISNUMBER(VLOOKUP(A437,profiles_2018!A:A,1,FALSE)),TRUE,FALSE)</f>
        <v>0</v>
      </c>
      <c r="CE437" t="str">
        <f>INDEX('C5 - Emissions methodology 2021'!$A$2:$I$5911,MATCH($A437,'C5 - Emissions methodology 2021'!$A$2:$A$5911,0),MATCH(CE$1,'C5 - Emissions methodology 2021'!$A$1:$I$1,0))</f>
        <v>Materials</v>
      </c>
    </row>
    <row r="438" spans="1:83" x14ac:dyDescent="0.25">
      <c r="A438">
        <v>9031</v>
      </c>
      <c r="B438" t="s">
        <v>1041</v>
      </c>
      <c r="C438" t="s">
        <v>36</v>
      </c>
      <c r="D438">
        <v>2020</v>
      </c>
      <c r="E438" t="s">
        <v>690</v>
      </c>
      <c r="F438" t="s">
        <v>23</v>
      </c>
      <c r="G438">
        <v>2018</v>
      </c>
      <c r="H438">
        <v>508012</v>
      </c>
      <c r="I438">
        <v>100</v>
      </c>
      <c r="J438">
        <v>2030</v>
      </c>
      <c r="K438">
        <v>90</v>
      </c>
      <c r="L438">
        <v>50801.199999999903</v>
      </c>
      <c r="M438">
        <v>2020</v>
      </c>
      <c r="N438">
        <v>120992</v>
      </c>
      <c r="O438">
        <v>84.648044184433104</v>
      </c>
      <c r="P438" t="s">
        <v>24</v>
      </c>
      <c r="Q438">
        <v>3.55029470363902</v>
      </c>
      <c r="R438">
        <v>1</v>
      </c>
      <c r="S438" t="s">
        <v>25</v>
      </c>
      <c r="T438">
        <v>-1.11368485725649E-2</v>
      </c>
      <c r="AW438">
        <v>508012</v>
      </c>
      <c r="AX438">
        <v>314502</v>
      </c>
      <c r="AY438">
        <v>120992</v>
      </c>
      <c r="AZ438">
        <v>113972.92</v>
      </c>
      <c r="BA438">
        <v>106953.84</v>
      </c>
      <c r="BB438">
        <v>99934.76</v>
      </c>
      <c r="BC438">
        <v>92915.68</v>
      </c>
      <c r="BD438">
        <v>85896.599999999904</v>
      </c>
      <c r="BE438">
        <v>78877.519999999902</v>
      </c>
      <c r="BF438">
        <v>71858.4399999999</v>
      </c>
      <c r="BG438">
        <v>64839.359999999899</v>
      </c>
      <c r="BH438">
        <v>57820.279999999897</v>
      </c>
      <c r="BI438">
        <v>50801.199999999903</v>
      </c>
      <c r="BJ438">
        <v>50235.434728295397</v>
      </c>
      <c r="BK438">
        <v>49675.970298749402</v>
      </c>
      <c r="BL438">
        <v>49122.736539837002</v>
      </c>
      <c r="BM438">
        <v>48575.664061522803</v>
      </c>
      <c r="BN438">
        <v>48034.684246557801</v>
      </c>
      <c r="BO438">
        <v>47499.729241872898</v>
      </c>
      <c r="BP438">
        <v>46970.731950068403</v>
      </c>
      <c r="BQ438">
        <v>46447.626020997901</v>
      </c>
      <c r="BR438">
        <v>45930.345843446899</v>
      </c>
      <c r="BS438">
        <v>45418.826536902903</v>
      </c>
      <c r="BT438">
        <v>44913.003943417898</v>
      </c>
      <c r="BU438">
        <v>44412.814619561002</v>
      </c>
      <c r="BV438">
        <v>43918.195828461598</v>
      </c>
      <c r="BW438">
        <v>43429.085531939701</v>
      </c>
      <c r="BX438">
        <v>42945.422382725497</v>
      </c>
      <c r="BY438">
        <v>42467.145716764302</v>
      </c>
      <c r="BZ438">
        <v>41994.195545607603</v>
      </c>
      <c r="CA438">
        <v>41526.512548889499</v>
      </c>
      <c r="CB438">
        <v>41064.038066885798</v>
      </c>
      <c r="CC438">
        <v>40606.714093156901</v>
      </c>
      <c r="CD438" s="8" t="b">
        <f>IF(ISNUMBER(VLOOKUP(A438,profiles_2018!A:A,1,FALSE)),TRUE,FALSE)</f>
        <v>0</v>
      </c>
      <c r="CE438" t="str">
        <f>INDEX('C5 - Emissions methodology 2021'!$A$2:$I$5911,MATCH($A438,'C5 - Emissions methodology 2021'!$A$2:$A$5911,0),MATCH(CE$1,'C5 - Emissions methodology 2021'!$A$1:$I$1,0))</f>
        <v>Retail</v>
      </c>
    </row>
    <row r="439" spans="1:83" x14ac:dyDescent="0.25">
      <c r="A439">
        <v>9065</v>
      </c>
      <c r="B439" t="s">
        <v>1042</v>
      </c>
      <c r="C439" t="s">
        <v>213</v>
      </c>
      <c r="D439">
        <v>2007</v>
      </c>
      <c r="E439" t="s">
        <v>44</v>
      </c>
      <c r="F439" t="s">
        <v>33</v>
      </c>
      <c r="G439">
        <v>2011</v>
      </c>
      <c r="H439">
        <v>2071662</v>
      </c>
      <c r="I439">
        <v>100</v>
      </c>
      <c r="J439">
        <v>2028</v>
      </c>
      <c r="K439">
        <v>0</v>
      </c>
      <c r="L439">
        <v>2071662</v>
      </c>
      <c r="M439">
        <v>2020</v>
      </c>
      <c r="N439">
        <v>1555916.62</v>
      </c>
      <c r="O439">
        <v>0</v>
      </c>
      <c r="P439" t="s">
        <v>24</v>
      </c>
      <c r="Q439">
        <v>2.3194754588829301</v>
      </c>
      <c r="R439">
        <v>1</v>
      </c>
      <c r="S439" t="s">
        <v>25</v>
      </c>
      <c r="T439">
        <v>-1.11368485725649E-2</v>
      </c>
      <c r="AP439">
        <v>2071662</v>
      </c>
      <c r="AQ439">
        <v>2014356.95777777</v>
      </c>
      <c r="AR439">
        <v>1957051.91555555</v>
      </c>
      <c r="AS439">
        <v>1899746.87333333</v>
      </c>
      <c r="AT439">
        <v>1842441.83111111</v>
      </c>
      <c r="AU439">
        <v>1785136.7888888801</v>
      </c>
      <c r="AV439">
        <v>1727831.7466666601</v>
      </c>
      <c r="AW439">
        <v>1670526.7044444401</v>
      </c>
      <c r="AX439">
        <v>1613221.6622222201</v>
      </c>
      <c r="AY439">
        <v>1555916.62</v>
      </c>
      <c r="AZ439">
        <v>1620384.7925</v>
      </c>
      <c r="BA439">
        <v>1684852.9650000001</v>
      </c>
      <c r="BB439">
        <v>1749321.1375</v>
      </c>
      <c r="BC439">
        <v>1813789.31</v>
      </c>
      <c r="BD439">
        <v>1878257.4824999999</v>
      </c>
      <c r="BE439">
        <v>1942725.655</v>
      </c>
      <c r="BF439">
        <v>2007193.8274999999</v>
      </c>
      <c r="BG439">
        <v>2071662</v>
      </c>
      <c r="BH439">
        <v>2048590.2140124601</v>
      </c>
      <c r="BI439">
        <v>2025775.37501176</v>
      </c>
      <c r="BJ439">
        <v>2003214.62141823</v>
      </c>
      <c r="BK439">
        <v>1980905.1235211401</v>
      </c>
      <c r="BL439">
        <v>1958844.08312387</v>
      </c>
      <c r="BM439">
        <v>1937028.7331928599</v>
      </c>
      <c r="BN439">
        <v>1915456.33751058</v>
      </c>
      <c r="BO439">
        <v>1894124.1903323601</v>
      </c>
      <c r="BP439">
        <v>1873029.616047</v>
      </c>
      <c r="BQ439">
        <v>1852169.9688411499</v>
      </c>
      <c r="BR439">
        <v>1831542.6323675199</v>
      </c>
      <c r="BS439">
        <v>1811145.01941664</v>
      </c>
      <c r="BT439">
        <v>1790974.5715924499</v>
      </c>
      <c r="BU439">
        <v>1771028.7589913099</v>
      </c>
      <c r="BV439">
        <v>1751305.0798847601</v>
      </c>
      <c r="BW439">
        <v>1731801.06040572</v>
      </c>
      <c r="BX439">
        <v>1712514.2542381799</v>
      </c>
      <c r="BY439">
        <v>1693442.2423103701</v>
      </c>
      <c r="BZ439">
        <v>1674582.63249137</v>
      </c>
      <c r="CA439">
        <v>1655933.0592910701</v>
      </c>
      <c r="CB439">
        <v>1637491.1835634401</v>
      </c>
      <c r="CC439">
        <v>1619254.69221318</v>
      </c>
      <c r="CD439" s="8" t="b">
        <f>IF(ISNUMBER(VLOOKUP(A439,profiles_2018!A:A,1,FALSE)),TRUE,FALSE)</f>
        <v>0</v>
      </c>
      <c r="CE439" t="str">
        <f>INDEX('C5 - Emissions methodology 2021'!$A$2:$I$5911,MATCH($A439,'C5 - Emissions methodology 2021'!$A$2:$A$5911,0),MATCH(CE$1,'C5 - Emissions methodology 2021'!$A$1:$I$1,0))</f>
        <v>Materials</v>
      </c>
    </row>
    <row r="440" spans="1:83" x14ac:dyDescent="0.25">
      <c r="A440">
        <v>22819</v>
      </c>
      <c r="B440" t="s">
        <v>1043</v>
      </c>
      <c r="C440" t="s">
        <v>52</v>
      </c>
      <c r="D440">
        <v>2020</v>
      </c>
      <c r="E440" t="s">
        <v>690</v>
      </c>
      <c r="F440" t="s">
        <v>23</v>
      </c>
      <c r="G440">
        <v>2020</v>
      </c>
      <c r="H440">
        <v>19913.2</v>
      </c>
      <c r="I440">
        <v>100</v>
      </c>
      <c r="J440">
        <v>2025</v>
      </c>
      <c r="K440">
        <v>20</v>
      </c>
      <c r="L440">
        <v>15930.559999999899</v>
      </c>
      <c r="M440">
        <v>2020</v>
      </c>
      <c r="N440">
        <v>19913.2</v>
      </c>
      <c r="O440">
        <v>0</v>
      </c>
      <c r="P440" t="s">
        <v>45</v>
      </c>
      <c r="Q440">
        <v>2.84780687044878</v>
      </c>
      <c r="R440">
        <v>1</v>
      </c>
      <c r="S440" t="s">
        <v>25</v>
      </c>
      <c r="T440">
        <v>-1.11368485725649E-2</v>
      </c>
      <c r="AY440">
        <v>19913.2</v>
      </c>
      <c r="AZ440">
        <v>19116.671999999999</v>
      </c>
      <c r="BA440">
        <v>18320.144</v>
      </c>
      <c r="BB440">
        <v>17523.6159999999</v>
      </c>
      <c r="BC440">
        <v>16727.087999999902</v>
      </c>
      <c r="BD440">
        <v>15930.559999999899</v>
      </c>
      <c r="BE440">
        <v>15753.1437656038</v>
      </c>
      <c r="BF440">
        <v>15577.703388944399</v>
      </c>
      <c r="BG440">
        <v>15404.216865193401</v>
      </c>
      <c r="BH440">
        <v>15232.6624345868</v>
      </c>
      <c r="BI440">
        <v>15063.018579695799</v>
      </c>
      <c r="BJ440">
        <v>14895.264022728001</v>
      </c>
      <c r="BK440">
        <v>14729.3777228585</v>
      </c>
      <c r="BL440">
        <v>14565.338873590899</v>
      </c>
      <c r="BM440">
        <v>14403.126900147599</v>
      </c>
      <c r="BN440">
        <v>14242.7214568893</v>
      </c>
      <c r="BO440">
        <v>14084.102424762699</v>
      </c>
      <c r="BP440">
        <v>13927.2499087776</v>
      </c>
      <c r="BQ440">
        <v>13772.144235511299</v>
      </c>
      <c r="BR440">
        <v>13618.7659506409</v>
      </c>
      <c r="BS440">
        <v>13467.095816503401</v>
      </c>
      <c r="BT440">
        <v>13317.1148096827</v>
      </c>
      <c r="BU440">
        <v>13168.804118623801</v>
      </c>
      <c r="BV440">
        <v>13022.145141273</v>
      </c>
      <c r="BW440">
        <v>12877.1194827446</v>
      </c>
      <c r="BX440">
        <v>12733.7089530145</v>
      </c>
      <c r="BY440">
        <v>12591.8955646376</v>
      </c>
      <c r="BZ440">
        <v>12451.6615304927</v>
      </c>
      <c r="CA440">
        <v>12312.9892615508</v>
      </c>
      <c r="CB440">
        <v>12175.861364669299</v>
      </c>
      <c r="CC440">
        <v>12040.260640410401</v>
      </c>
      <c r="CD440" s="8" t="b">
        <f>IF(ISNUMBER(VLOOKUP(A440,profiles_2018!A:A,1,FALSE)),TRUE,FALSE)</f>
        <v>0</v>
      </c>
      <c r="CE440" t="str">
        <f>INDEX('C5 - Emissions methodology 2021'!$A$2:$I$5911,MATCH($A440,'C5 - Emissions methodology 2021'!$A$2:$A$5911,0),MATCH(CE$1,'C5 - Emissions methodology 2021'!$A$1:$I$1,0))</f>
        <v>Manufacturing</v>
      </c>
    </row>
    <row r="441" spans="1:83" x14ac:dyDescent="0.25">
      <c r="A441">
        <v>828313</v>
      </c>
      <c r="B441" t="s">
        <v>1044</v>
      </c>
      <c r="C441" t="s">
        <v>78</v>
      </c>
      <c r="D441">
        <v>2019</v>
      </c>
      <c r="E441" t="s">
        <v>28</v>
      </c>
      <c r="F441" t="s">
        <v>23</v>
      </c>
      <c r="G441">
        <v>2018</v>
      </c>
      <c r="H441">
        <v>11.84</v>
      </c>
      <c r="I441">
        <v>100</v>
      </c>
      <c r="J441">
        <v>2028</v>
      </c>
      <c r="K441">
        <v>5</v>
      </c>
      <c r="L441">
        <v>11.247999999999999</v>
      </c>
      <c r="M441">
        <v>2020</v>
      </c>
      <c r="N441">
        <v>11.25</v>
      </c>
      <c r="O441">
        <v>99.662162162162105</v>
      </c>
      <c r="P441" t="s">
        <v>24</v>
      </c>
      <c r="Q441">
        <v>2.6992682938669299</v>
      </c>
      <c r="R441">
        <v>1</v>
      </c>
      <c r="S441" t="s">
        <v>25</v>
      </c>
      <c r="T441">
        <v>-1.11368485725649E-2</v>
      </c>
      <c r="AW441">
        <v>11.84</v>
      </c>
      <c r="AX441">
        <v>11.545</v>
      </c>
      <c r="AY441">
        <v>11.25</v>
      </c>
      <c r="AZ441">
        <v>11.249750000000001</v>
      </c>
      <c r="BA441">
        <v>11.249499999999999</v>
      </c>
      <c r="BB441">
        <v>11.24925</v>
      </c>
      <c r="BC441">
        <v>11.249000000000001</v>
      </c>
      <c r="BD441">
        <v>11.248749999999999</v>
      </c>
      <c r="BE441">
        <v>11.2485</v>
      </c>
      <c r="BF441">
        <v>11.248250000000001</v>
      </c>
      <c r="BG441">
        <v>11.247999999999999</v>
      </c>
      <c r="BH441">
        <v>11.1227327272557</v>
      </c>
      <c r="BI441">
        <v>10.998860537159199</v>
      </c>
      <c r="BJ441">
        <v>10.876367892886099</v>
      </c>
      <c r="BK441">
        <v>10.755239430643501</v>
      </c>
      <c r="BL441">
        <v>10.6354599577427</v>
      </c>
      <c r="BM441">
        <v>10.5170144506938</v>
      </c>
      <c r="BN441">
        <v>10.3998880533209</v>
      </c>
      <c r="BO441">
        <v>10.284066074899499</v>
      </c>
      <c r="BP441">
        <v>10.1695339883131</v>
      </c>
      <c r="BQ441">
        <v>10.0562774282317</v>
      </c>
      <c r="BR441">
        <v>9.9442821893097904</v>
      </c>
      <c r="BS441">
        <v>9.8335342244045894</v>
      </c>
      <c r="BT441">
        <v>9.7240196428142696</v>
      </c>
      <c r="BU441">
        <v>9.6157247085356001</v>
      </c>
      <c r="BV441">
        <v>9.50863583854116</v>
      </c>
      <c r="BW441">
        <v>9.4027396010756696</v>
      </c>
      <c r="BX441">
        <v>9.2980227139712301</v>
      </c>
      <c r="BY441">
        <v>9.1944720429814595</v>
      </c>
      <c r="BZ441">
        <v>9.0920746001341008</v>
      </c>
      <c r="CA441">
        <v>8.9908175421019401</v>
      </c>
      <c r="CB441">
        <v>8.8906881685919892</v>
      </c>
      <c r="CC441">
        <v>8.7916739207524799</v>
      </c>
      <c r="CD441" s="8" t="b">
        <f>IF(ISNUMBER(VLOOKUP(A441,profiles_2018!A:A,1,FALSE)),TRUE,FALSE)</f>
        <v>0</v>
      </c>
      <c r="CE441" t="str">
        <f>INDEX('C5 - Emissions methodology 2021'!$A$2:$I$5911,MATCH($A441,'C5 - Emissions methodology 2021'!$A$2:$A$5911,0),MATCH(CE$1,'C5 - Emissions methodology 2021'!$A$1:$I$1,0))</f>
        <v>Manufacturing</v>
      </c>
    </row>
    <row r="442" spans="1:83" x14ac:dyDescent="0.25">
      <c r="A442">
        <v>57065</v>
      </c>
      <c r="B442" t="s">
        <v>1045</v>
      </c>
      <c r="C442" t="s">
        <v>27</v>
      </c>
      <c r="D442">
        <v>2019</v>
      </c>
      <c r="E442" t="s">
        <v>88</v>
      </c>
      <c r="F442" t="s">
        <v>54</v>
      </c>
      <c r="G442">
        <v>2020</v>
      </c>
      <c r="H442">
        <v>46510</v>
      </c>
      <c r="I442">
        <v>100</v>
      </c>
      <c r="J442">
        <v>2030</v>
      </c>
      <c r="K442">
        <v>50</v>
      </c>
      <c r="L442">
        <v>23255</v>
      </c>
      <c r="M442">
        <v>2020</v>
      </c>
      <c r="N442">
        <v>46510</v>
      </c>
      <c r="O442">
        <v>0</v>
      </c>
      <c r="P442" t="s">
        <v>45</v>
      </c>
      <c r="Q442">
        <v>3.4902485534390202</v>
      </c>
      <c r="R442">
        <v>1</v>
      </c>
      <c r="S442" t="s">
        <v>25</v>
      </c>
      <c r="T442">
        <v>-1.11368485725649E-2</v>
      </c>
      <c r="AY442">
        <v>46510</v>
      </c>
      <c r="AZ442">
        <v>44184.5</v>
      </c>
      <c r="BA442">
        <v>41859</v>
      </c>
      <c r="BB442">
        <v>39533.5</v>
      </c>
      <c r="BC442">
        <v>37208</v>
      </c>
      <c r="BD442">
        <v>34882.5</v>
      </c>
      <c r="BE442">
        <v>32557</v>
      </c>
      <c r="BF442">
        <v>30231.5</v>
      </c>
      <c r="BG442">
        <v>27906</v>
      </c>
      <c r="BH442">
        <v>25580.5</v>
      </c>
      <c r="BI442">
        <v>23255</v>
      </c>
      <c r="BJ442">
        <v>22996.012586444998</v>
      </c>
      <c r="BK442">
        <v>22739.909476496901</v>
      </c>
      <c r="BL442">
        <v>22486.6585481033</v>
      </c>
      <c r="BM442">
        <v>22236.228036950099</v>
      </c>
      <c r="BN442">
        <v>21988.586532477599</v>
      </c>
      <c r="BO442">
        <v>21743.702973940701</v>
      </c>
      <c r="BP442">
        <v>21501.546646513001</v>
      </c>
      <c r="BQ442">
        <v>21262.0871774349</v>
      </c>
      <c r="BR442">
        <v>21025.294532203101</v>
      </c>
      <c r="BS442">
        <v>20791.1390108044</v>
      </c>
      <c r="BT442">
        <v>20559.5912439899</v>
      </c>
      <c r="BU442">
        <v>20330.622189591799</v>
      </c>
      <c r="BV442">
        <v>20104.203128880301</v>
      </c>
      <c r="BW442">
        <v>19880.3056629618</v>
      </c>
      <c r="BX442">
        <v>19658.901709217102</v>
      </c>
      <c r="BY442">
        <v>19439.963497778601</v>
      </c>
      <c r="BZ442">
        <v>19223.4635680477</v>
      </c>
      <c r="CA442">
        <v>19009.374765250101</v>
      </c>
      <c r="CB442">
        <v>18797.670237030401</v>
      </c>
      <c r="CC442">
        <v>18588.323430083601</v>
      </c>
      <c r="CD442" s="8" t="b">
        <f>IF(ISNUMBER(VLOOKUP(A442,profiles_2018!A:A,1,FALSE)),TRUE,FALSE)</f>
        <v>0</v>
      </c>
      <c r="CE442" t="str">
        <f>INDEX('C5 - Emissions methodology 2021'!$A$2:$I$5911,MATCH($A442,'C5 - Emissions methodology 2021'!$A$2:$A$5911,0),MATCH(CE$1,'C5 - Emissions methodology 2021'!$A$1:$I$1,0))</f>
        <v>Manufacturing</v>
      </c>
    </row>
    <row r="443" spans="1:83" x14ac:dyDescent="0.25">
      <c r="A443">
        <v>9073</v>
      </c>
      <c r="B443" t="s">
        <v>1046</v>
      </c>
      <c r="C443" t="s">
        <v>21</v>
      </c>
      <c r="D443">
        <v>2018</v>
      </c>
      <c r="E443" t="s">
        <v>690</v>
      </c>
      <c r="F443" t="s">
        <v>23</v>
      </c>
      <c r="G443">
        <v>2017</v>
      </c>
      <c r="H443">
        <v>14019.49</v>
      </c>
      <c r="I443">
        <v>100</v>
      </c>
      <c r="J443">
        <v>2030</v>
      </c>
      <c r="K443">
        <v>55</v>
      </c>
      <c r="L443">
        <v>6308.7704999999996</v>
      </c>
      <c r="M443">
        <v>2020</v>
      </c>
      <c r="N443">
        <v>3055.12</v>
      </c>
      <c r="O443">
        <v>142.196457801376</v>
      </c>
      <c r="P443" t="s">
        <v>691</v>
      </c>
      <c r="Q443">
        <v>3.2002453043880199</v>
      </c>
      <c r="R443">
        <v>1</v>
      </c>
      <c r="S443" t="s">
        <v>25</v>
      </c>
      <c r="T443">
        <v>-1.11368485725649E-2</v>
      </c>
      <c r="AV443">
        <v>14019.49</v>
      </c>
      <c r="AW443">
        <v>10364.700000000001</v>
      </c>
      <c r="AX443">
        <v>6709.91</v>
      </c>
      <c r="AY443">
        <v>3055.12</v>
      </c>
      <c r="AZ443">
        <v>3380.4850499999998</v>
      </c>
      <c r="BA443">
        <v>3705.8501000000001</v>
      </c>
      <c r="BB443">
        <v>4031.21515</v>
      </c>
      <c r="BC443">
        <v>4356.5802000000003</v>
      </c>
      <c r="BD443">
        <v>4681.9452499999998</v>
      </c>
      <c r="BE443">
        <v>5007.3102999999901</v>
      </c>
      <c r="BF443">
        <v>5332.6753500000004</v>
      </c>
      <c r="BG443">
        <v>5658.0403999999999</v>
      </c>
      <c r="BH443">
        <v>5983.4054500000002</v>
      </c>
      <c r="BI443">
        <v>6308.7704999999996</v>
      </c>
      <c r="BJ443">
        <v>6238.5106782624298</v>
      </c>
      <c r="BK443">
        <v>6169.03332952029</v>
      </c>
      <c r="BL443">
        <v>6100.3297394903202</v>
      </c>
      <c r="BM443">
        <v>6032.3912909389001</v>
      </c>
      <c r="BN443">
        <v>5965.2094626012604</v>
      </c>
      <c r="BO443">
        <v>5898.7758281126298</v>
      </c>
      <c r="BP443">
        <v>5833.0820549514401</v>
      </c>
      <c r="BQ443">
        <v>5768.1199033941002</v>
      </c>
      <c r="BR443">
        <v>5703.8812254816003</v>
      </c>
      <c r="BS443">
        <v>5640.3579639975096</v>
      </c>
      <c r="BT443">
        <v>5577.54215145741</v>
      </c>
      <c r="BU443">
        <v>5515.42590910953</v>
      </c>
      <c r="BV443">
        <v>5454.0014459465801</v>
      </c>
      <c r="BW443">
        <v>5393.2610577285204</v>
      </c>
      <c r="BX443">
        <v>5333.19712601629</v>
      </c>
      <c r="BY443">
        <v>5273.8021172162098</v>
      </c>
      <c r="BZ443">
        <v>5215.0685816350997</v>
      </c>
      <c r="CA443">
        <v>5156.9891525458897</v>
      </c>
      <c r="CB443">
        <v>5099.5565452636201</v>
      </c>
      <c r="CC443">
        <v>5042.7635562317901</v>
      </c>
      <c r="CD443" s="8" t="b">
        <f>IF(ISNUMBER(VLOOKUP(A443,profiles_2018!A:A,1,FALSE)),TRUE,FALSE)</f>
        <v>0</v>
      </c>
      <c r="CE443" t="str">
        <f>INDEX('C5 - Emissions methodology 2021'!$A$2:$I$5911,MATCH($A443,'C5 - Emissions methodology 2021'!$A$2:$A$5911,0),MATCH(CE$1,'C5 - Emissions methodology 2021'!$A$1:$I$1,0))</f>
        <v>Services</v>
      </c>
    </row>
    <row r="444" spans="1:83" x14ac:dyDescent="0.25">
      <c r="A444">
        <v>9101</v>
      </c>
      <c r="B444" t="s">
        <v>1047</v>
      </c>
      <c r="C444" t="s">
        <v>39</v>
      </c>
      <c r="D444">
        <v>2019</v>
      </c>
      <c r="E444" t="s">
        <v>44</v>
      </c>
      <c r="F444" t="s">
        <v>33</v>
      </c>
      <c r="G444">
        <v>2018</v>
      </c>
      <c r="H444">
        <v>11291</v>
      </c>
      <c r="I444">
        <v>100</v>
      </c>
      <c r="J444">
        <v>2023</v>
      </c>
      <c r="K444">
        <v>10</v>
      </c>
      <c r="L444">
        <v>10161.9</v>
      </c>
      <c r="M444">
        <v>2020</v>
      </c>
      <c r="N444">
        <v>5414</v>
      </c>
      <c r="O444">
        <v>520.50305553095404</v>
      </c>
      <c r="P444" t="s">
        <v>24</v>
      </c>
      <c r="Q444">
        <v>2.4168303973926801</v>
      </c>
      <c r="R444">
        <v>1</v>
      </c>
      <c r="S444" t="s">
        <v>25</v>
      </c>
      <c r="T444">
        <v>-1.11368485725649E-2</v>
      </c>
      <c r="AW444">
        <v>11291</v>
      </c>
      <c r="AX444">
        <v>8352.5</v>
      </c>
      <c r="AY444">
        <v>5414</v>
      </c>
      <c r="AZ444">
        <v>6996.6333333333296</v>
      </c>
      <c r="BA444">
        <v>8579.2666666666591</v>
      </c>
      <c r="BB444">
        <v>10161.9</v>
      </c>
      <c r="BC444">
        <v>10048.728458490399</v>
      </c>
      <c r="BD444">
        <v>9936.8172913014205</v>
      </c>
      <c r="BE444">
        <v>9826.1524618349504</v>
      </c>
      <c r="BF444">
        <v>9716.7200898165593</v>
      </c>
      <c r="BG444">
        <v>9608.5064495542701</v>
      </c>
      <c r="BH444">
        <v>9501.4979682170706</v>
      </c>
      <c r="BI444">
        <v>9395.6812241325006</v>
      </c>
      <c r="BJ444">
        <v>9291.0429451032505</v>
      </c>
      <c r="BK444">
        <v>9187.5700067424405</v>
      </c>
      <c r="BL444">
        <v>9085.2494308275109</v>
      </c>
      <c r="BM444">
        <v>8984.0683836724002</v>
      </c>
      <c r="BN444">
        <v>8884.0141745178698</v>
      </c>
      <c r="BO444">
        <v>8785.0742539397397</v>
      </c>
      <c r="BP444">
        <v>8687.23621227488</v>
      </c>
      <c r="BQ444">
        <v>8590.4877780646693</v>
      </c>
      <c r="BR444">
        <v>8494.8168165159004</v>
      </c>
      <c r="BS444">
        <v>8400.2113279786809</v>
      </c>
      <c r="BT444">
        <v>8306.6594464414393</v>
      </c>
      <c r="BU444">
        <v>8214.1494380425502</v>
      </c>
      <c r="BV444">
        <v>8122.6696995986504</v>
      </c>
      <c r="BW444">
        <v>8032.2087571492602</v>
      </c>
      <c r="BX444">
        <v>7942.7552645176602</v>
      </c>
      <c r="BY444">
        <v>7854.2980018877897</v>
      </c>
      <c r="BZ444">
        <v>7766.82587439696</v>
      </c>
      <c r="CA444">
        <v>7680.3279107443204</v>
      </c>
      <c r="CB444">
        <v>7594.7932618147197</v>
      </c>
      <c r="CC444">
        <v>7510.2111993179496</v>
      </c>
      <c r="CD444" s="8" t="b">
        <f>IF(ISNUMBER(VLOOKUP(A444,profiles_2018!A:A,1,FALSE)),TRUE,FALSE)</f>
        <v>0</v>
      </c>
      <c r="CE444" t="str">
        <f>INDEX('C5 - Emissions methodology 2021'!$A$2:$I$5911,MATCH($A444,'C5 - Emissions methodology 2021'!$A$2:$A$5911,0),MATCH(CE$1,'C5 - Emissions methodology 2021'!$A$1:$I$1,0))</f>
        <v>Manufacturing</v>
      </c>
    </row>
    <row r="445" spans="1:83" x14ac:dyDescent="0.25">
      <c r="A445">
        <v>57683</v>
      </c>
      <c r="B445" t="s">
        <v>1048</v>
      </c>
      <c r="C445" t="s">
        <v>27</v>
      </c>
      <c r="D445">
        <v>2020</v>
      </c>
      <c r="E445" t="s">
        <v>690</v>
      </c>
      <c r="F445" t="s">
        <v>23</v>
      </c>
      <c r="G445">
        <v>2020</v>
      </c>
      <c r="H445">
        <v>116997</v>
      </c>
      <c r="I445">
        <v>100</v>
      </c>
      <c r="J445">
        <v>2030</v>
      </c>
      <c r="K445">
        <v>60</v>
      </c>
      <c r="L445">
        <v>46798.8</v>
      </c>
      <c r="M445">
        <v>2020</v>
      </c>
      <c r="N445">
        <v>116997</v>
      </c>
      <c r="O445">
        <v>0</v>
      </c>
      <c r="P445" t="s">
        <v>45</v>
      </c>
      <c r="Q445">
        <v>3.2502556021390201</v>
      </c>
      <c r="R445">
        <v>1</v>
      </c>
      <c r="S445" t="s">
        <v>25</v>
      </c>
      <c r="T445">
        <v>-1.11368485725649E-2</v>
      </c>
      <c r="AY445">
        <v>116997</v>
      </c>
      <c r="AZ445">
        <v>109977.18</v>
      </c>
      <c r="BA445">
        <v>102957.36</v>
      </c>
      <c r="BB445">
        <v>95937.54</v>
      </c>
      <c r="BC445">
        <v>88917.72</v>
      </c>
      <c r="BD445">
        <v>81897.899999999994</v>
      </c>
      <c r="BE445">
        <v>74878.080000000002</v>
      </c>
      <c r="BF445">
        <v>67858.259999999995</v>
      </c>
      <c r="BG445">
        <v>60838.44</v>
      </c>
      <c r="BH445">
        <v>53818.62</v>
      </c>
      <c r="BI445">
        <v>46798.8</v>
      </c>
      <c r="BJ445">
        <v>46277.608851022203</v>
      </c>
      <c r="BK445">
        <v>45762.222128948</v>
      </c>
      <c r="BL445">
        <v>45252.5751907538</v>
      </c>
      <c r="BM445">
        <v>44748.604113335801</v>
      </c>
      <c r="BN445">
        <v>44250.2456854919</v>
      </c>
      <c r="BO445">
        <v>43757.437399993803</v>
      </c>
      <c r="BP445">
        <v>43270.117445746597</v>
      </c>
      <c r="BQ445">
        <v>42788.224700036197</v>
      </c>
      <c r="BR445">
        <v>42311.698720863002</v>
      </c>
      <c r="BS445">
        <v>41840.479739360802</v>
      </c>
      <c r="BT445">
        <v>41374.508652299999</v>
      </c>
      <c r="BU445">
        <v>40913.727014675103</v>
      </c>
      <c r="BV445">
        <v>40458.077032373403</v>
      </c>
      <c r="BW445">
        <v>40007.501554926697</v>
      </c>
      <c r="BX445">
        <v>39561.944068342797</v>
      </c>
      <c r="BY445">
        <v>39121.348688017402</v>
      </c>
      <c r="BZ445">
        <v>38685.660151724398</v>
      </c>
      <c r="CA445">
        <v>38254.823812684997</v>
      </c>
      <c r="CB445">
        <v>37828.785632712897</v>
      </c>
      <c r="CC445">
        <v>37407.492175437401</v>
      </c>
      <c r="CD445" s="8" t="b">
        <f>IF(ISNUMBER(VLOOKUP(A445,profiles_2018!A:A,1,FALSE)),TRUE,FALSE)</f>
        <v>0</v>
      </c>
      <c r="CE445" t="str">
        <f>INDEX('C5 - Emissions methodology 2021'!$A$2:$I$5911,MATCH($A445,'C5 - Emissions methodology 2021'!$A$2:$A$5911,0),MATCH(CE$1,'C5 - Emissions methodology 2021'!$A$1:$I$1,0))</f>
        <v>Manufacturing</v>
      </c>
    </row>
    <row r="446" spans="1:83" x14ac:dyDescent="0.25">
      <c r="A446">
        <v>9112</v>
      </c>
      <c r="B446" t="s">
        <v>285</v>
      </c>
      <c r="C446" t="s">
        <v>21</v>
      </c>
      <c r="D446">
        <v>2019</v>
      </c>
      <c r="E446" t="s">
        <v>690</v>
      </c>
      <c r="F446" t="s">
        <v>23</v>
      </c>
      <c r="G446">
        <v>2018</v>
      </c>
      <c r="H446">
        <v>8604.69</v>
      </c>
      <c r="I446">
        <v>100</v>
      </c>
      <c r="J446">
        <v>2025</v>
      </c>
      <c r="K446">
        <v>29</v>
      </c>
      <c r="L446">
        <v>6109.3298999999997</v>
      </c>
      <c r="M446">
        <v>2020</v>
      </c>
      <c r="N446">
        <v>8329.56</v>
      </c>
      <c r="O446">
        <v>11.025663189853899</v>
      </c>
      <c r="P446" t="s">
        <v>24</v>
      </c>
      <c r="Q446">
        <v>2.9378057385177798</v>
      </c>
      <c r="R446">
        <v>1</v>
      </c>
      <c r="S446" t="s">
        <v>25</v>
      </c>
      <c r="T446">
        <v>-1.11368485725649E-2</v>
      </c>
      <c r="AW446">
        <v>8604.69</v>
      </c>
      <c r="AX446">
        <v>8467.125</v>
      </c>
      <c r="AY446">
        <v>8329.56</v>
      </c>
      <c r="AZ446">
        <v>7885.5139799999997</v>
      </c>
      <c r="BA446">
        <v>7441.4679599999999</v>
      </c>
      <c r="BB446">
        <v>6997.4219400000002</v>
      </c>
      <c r="BC446">
        <v>6553.3759200000004</v>
      </c>
      <c r="BD446">
        <v>6109.3298999999997</v>
      </c>
      <c r="BE446">
        <v>6041.29121802385</v>
      </c>
      <c r="BF446">
        <v>5974.0102725459501</v>
      </c>
      <c r="BG446">
        <v>5907.4786247696602</v>
      </c>
      <c r="BH446">
        <v>5841.6879298799404</v>
      </c>
      <c r="BI446">
        <v>5776.6299359966897</v>
      </c>
      <c r="BJ446">
        <v>5712.2964831397403</v>
      </c>
      <c r="BK446">
        <v>5648.6795022054202</v>
      </c>
      <c r="BL446">
        <v>5585.7710139544097</v>
      </c>
      <c r="BM446">
        <v>5523.5631280109801</v>
      </c>
      <c r="BN446">
        <v>5462.0480418733196</v>
      </c>
      <c r="BO446">
        <v>5401.2180399348999</v>
      </c>
      <c r="BP446">
        <v>5341.0654925167401</v>
      </c>
      <c r="BQ446">
        <v>5281.5828549104299</v>
      </c>
      <c r="BR446">
        <v>5222.7626664318304</v>
      </c>
      <c r="BS446">
        <v>5164.5975494853401</v>
      </c>
      <c r="BT446">
        <v>5107.0802086384801</v>
      </c>
      <c r="BU446">
        <v>5050.2034297069304</v>
      </c>
      <c r="BV446">
        <v>4993.96007884963</v>
      </c>
      <c r="BW446">
        <v>4938.3431016740496</v>
      </c>
      <c r="BX446">
        <v>4883.3455223513402</v>
      </c>
      <c r="BY446">
        <v>4828.9604427413997</v>
      </c>
      <c r="BZ446">
        <v>4775.1810415276796</v>
      </c>
      <c r="CA446">
        <v>4722.0005733615999</v>
      </c>
      <c r="CB446">
        <v>4669.4123680165103</v>
      </c>
      <c r="CC446">
        <v>4617.4098295510503</v>
      </c>
      <c r="CD446" s="8" t="b">
        <f>IF(ISNUMBER(VLOOKUP(A446,profiles_2018!A:A,1,FALSE)),TRUE,FALSE)</f>
        <v>1</v>
      </c>
      <c r="CE446" t="str">
        <f>INDEX('C5 - Emissions methodology 2021'!$A$2:$I$5911,MATCH($A446,'C5 - Emissions methodology 2021'!$A$2:$A$5911,0),MATCH(CE$1,'C5 - Emissions methodology 2021'!$A$1:$I$1,0))</f>
        <v>Services</v>
      </c>
    </row>
    <row r="447" spans="1:83" x14ac:dyDescent="0.25">
      <c r="A447">
        <v>3193</v>
      </c>
      <c r="B447" t="s">
        <v>1049</v>
      </c>
      <c r="C447" t="s">
        <v>78</v>
      </c>
      <c r="D447">
        <v>2019</v>
      </c>
      <c r="E447" t="s">
        <v>44</v>
      </c>
      <c r="F447" t="s">
        <v>33</v>
      </c>
      <c r="G447">
        <v>2019</v>
      </c>
      <c r="H447">
        <v>2752829.1521999999</v>
      </c>
      <c r="I447">
        <v>90</v>
      </c>
      <c r="J447">
        <v>2025</v>
      </c>
      <c r="K447">
        <v>5</v>
      </c>
      <c r="L447">
        <v>2615187.69459</v>
      </c>
      <c r="M447">
        <v>2020</v>
      </c>
      <c r="N447">
        <v>2752829.1521999999</v>
      </c>
      <c r="O447">
        <v>66.203937932580203</v>
      </c>
      <c r="P447" t="s">
        <v>24</v>
      </c>
      <c r="Q447">
        <v>2.2681212194727798</v>
      </c>
      <c r="R447">
        <v>1</v>
      </c>
      <c r="S447" t="s">
        <v>25</v>
      </c>
      <c r="T447">
        <v>-1.11368485725649E-2</v>
      </c>
      <c r="AX447">
        <v>2752829.1521999999</v>
      </c>
      <c r="AY447">
        <v>2752829.1521999999</v>
      </c>
      <c r="AZ447">
        <v>2725300.8606779999</v>
      </c>
      <c r="BA447">
        <v>2697772.5691559999</v>
      </c>
      <c r="BB447">
        <v>2670244.2776339999</v>
      </c>
      <c r="BC447">
        <v>2642715.986112</v>
      </c>
      <c r="BD447">
        <v>2615187.69459</v>
      </c>
      <c r="BE447">
        <v>2586062.74524651</v>
      </c>
      <c r="BF447">
        <v>2557262.1560535501</v>
      </c>
      <c r="BG447">
        <v>2528782.31466123</v>
      </c>
      <c r="BH447">
        <v>2500619.6489498699</v>
      </c>
      <c r="BI447">
        <v>2472770.6265819301</v>
      </c>
      <c r="BJ447">
        <v>2445231.754559</v>
      </c>
      <c r="BK447">
        <v>2417999.57878365</v>
      </c>
      <c r="BL447">
        <v>2391070.6836262099</v>
      </c>
      <c r="BM447">
        <v>2364441.6914963699</v>
      </c>
      <c r="BN447">
        <v>2338109.2624195102</v>
      </c>
      <c r="BO447">
        <v>2312070.0936178402</v>
      </c>
      <c r="BP447">
        <v>2286320.9190960601</v>
      </c>
      <c r="BQ447">
        <v>2260858.5092318002</v>
      </c>
      <c r="BR447">
        <v>2235679.6703704898</v>
      </c>
      <c r="BS447">
        <v>2210781.2444248102</v>
      </c>
      <c r="BT447">
        <v>2186160.1084785899</v>
      </c>
      <c r="BU447">
        <v>2161813.1743950802</v>
      </c>
      <c r="BV447">
        <v>2137737.3884296599</v>
      </c>
      <c r="BW447">
        <v>2113929.7308468102</v>
      </c>
      <c r="BX447">
        <v>2090387.2155413299</v>
      </c>
      <c r="BY447">
        <v>2067106.8896638199</v>
      </c>
      <c r="BZ447">
        <v>2044085.8332503301</v>
      </c>
      <c r="CA447">
        <v>2021321.1588560899</v>
      </c>
      <c r="CB447">
        <v>1998810.01119339</v>
      </c>
      <c r="CC447">
        <v>1976549.5667733999</v>
      </c>
      <c r="CD447" s="8" t="b">
        <f>IF(ISNUMBER(VLOOKUP(A447,profiles_2018!A:A,1,FALSE)),TRUE,FALSE)</f>
        <v>0</v>
      </c>
      <c r="CE447" t="str">
        <f>INDEX('C5 - Emissions methodology 2021'!$A$2:$I$5911,MATCH($A447,'C5 - Emissions methodology 2021'!$A$2:$A$5911,0),MATCH(CE$1,'C5 - Emissions methodology 2021'!$A$1:$I$1,0))</f>
        <v>Manufacturing</v>
      </c>
    </row>
    <row r="448" spans="1:83" x14ac:dyDescent="0.25">
      <c r="A448">
        <v>34391</v>
      </c>
      <c r="B448" t="s">
        <v>1050</v>
      </c>
      <c r="C448" t="s">
        <v>27</v>
      </c>
      <c r="D448">
        <v>2020</v>
      </c>
      <c r="E448" t="s">
        <v>49</v>
      </c>
      <c r="F448" t="s">
        <v>50</v>
      </c>
      <c r="G448">
        <v>2020</v>
      </c>
      <c r="H448">
        <v>51728</v>
      </c>
      <c r="I448">
        <v>100</v>
      </c>
      <c r="J448">
        <v>2030</v>
      </c>
      <c r="K448">
        <v>10</v>
      </c>
      <c r="L448">
        <v>46555.199999999997</v>
      </c>
      <c r="M448">
        <v>2020</v>
      </c>
      <c r="N448">
        <v>51728</v>
      </c>
      <c r="O448">
        <v>0</v>
      </c>
      <c r="P448" t="s">
        <v>45</v>
      </c>
      <c r="Q448">
        <v>2.42024907523902</v>
      </c>
      <c r="R448">
        <v>1</v>
      </c>
      <c r="S448" t="s">
        <v>25</v>
      </c>
      <c r="T448">
        <v>-1.11368485725649E-2</v>
      </c>
      <c r="AY448">
        <v>51728</v>
      </c>
      <c r="AZ448">
        <v>51210.720000000001</v>
      </c>
      <c r="BA448">
        <v>50693.440000000002</v>
      </c>
      <c r="BB448">
        <v>50176.160000000003</v>
      </c>
      <c r="BC448">
        <v>49658.879999999997</v>
      </c>
      <c r="BD448">
        <v>49141.599999999999</v>
      </c>
      <c r="BE448">
        <v>48624.32</v>
      </c>
      <c r="BF448">
        <v>48107.040000000001</v>
      </c>
      <c r="BG448">
        <v>47589.760000000002</v>
      </c>
      <c r="BH448">
        <v>47072.480000000003</v>
      </c>
      <c r="BI448">
        <v>46555.199999999997</v>
      </c>
      <c r="BJ448">
        <v>46036.7217873345</v>
      </c>
      <c r="BK448">
        <v>45524.017788011603</v>
      </c>
      <c r="BL448">
        <v>45017.0236954918</v>
      </c>
      <c r="BM448">
        <v>44515.675919407498</v>
      </c>
      <c r="BN448">
        <v>44019.9115775877</v>
      </c>
      <c r="BO448">
        <v>43529.668488170399</v>
      </c>
      <c r="BP448">
        <v>43044.885161803701</v>
      </c>
      <c r="BQ448">
        <v>42565.500793933301</v>
      </c>
      <c r="BR448">
        <v>42091.455257175803</v>
      </c>
      <c r="BS448">
        <v>41622.689093777801</v>
      </c>
      <c r="BT448">
        <v>41159.143508157402</v>
      </c>
      <c r="BU448">
        <v>40700.760359530599</v>
      </c>
      <c r="BV448">
        <v>40247.482154618301</v>
      </c>
      <c r="BW448">
        <v>39799.252040435298</v>
      </c>
      <c r="BX448">
        <v>39356.013797159598</v>
      </c>
      <c r="BY448">
        <v>38917.7118310808</v>
      </c>
      <c r="BZ448">
        <v>38484.291167627402</v>
      </c>
      <c r="CA448">
        <v>38055.697444470999</v>
      </c>
      <c r="CB448">
        <v>37631.876904708603</v>
      </c>
      <c r="CC448">
        <v>37212.776390119499</v>
      </c>
      <c r="CD448" s="8" t="b">
        <f>IF(ISNUMBER(VLOOKUP(A448,profiles_2018!A:A,1,FALSE)),TRUE,FALSE)</f>
        <v>0</v>
      </c>
      <c r="CE448" t="str">
        <f>INDEX('C5 - Emissions methodology 2021'!$A$2:$I$5911,MATCH($A448,'C5 - Emissions methodology 2021'!$A$2:$A$5911,0),MATCH(CE$1,'C5 - Emissions methodology 2021'!$A$1:$I$1,0))</f>
        <v>Materials</v>
      </c>
    </row>
    <row r="449" spans="1:83" x14ac:dyDescent="0.25">
      <c r="A449">
        <v>9134</v>
      </c>
      <c r="B449" t="s">
        <v>638</v>
      </c>
      <c r="C449" t="s">
        <v>59</v>
      </c>
      <c r="D449">
        <v>2021</v>
      </c>
      <c r="E449" t="s">
        <v>690</v>
      </c>
      <c r="F449" t="s">
        <v>23</v>
      </c>
      <c r="G449">
        <v>2019</v>
      </c>
      <c r="H449">
        <v>8568000</v>
      </c>
      <c r="I449">
        <v>100</v>
      </c>
      <c r="J449">
        <v>2050</v>
      </c>
      <c r="K449">
        <v>100</v>
      </c>
      <c r="L449">
        <v>0</v>
      </c>
      <c r="M449">
        <v>2020</v>
      </c>
      <c r="N449">
        <v>7284000</v>
      </c>
      <c r="O449">
        <v>14.9859943977591</v>
      </c>
      <c r="P449" t="s">
        <v>45</v>
      </c>
      <c r="Q449">
        <v>3.6608567999999999</v>
      </c>
      <c r="R449">
        <v>1</v>
      </c>
      <c r="S449" t="s">
        <v>25</v>
      </c>
      <c r="T449">
        <v>-1.11368485725649E-2</v>
      </c>
      <c r="AX449">
        <v>8568000</v>
      </c>
      <c r="AY449">
        <v>7284000</v>
      </c>
      <c r="AZ449">
        <v>7041200</v>
      </c>
      <c r="BA449">
        <v>6798400</v>
      </c>
      <c r="BB449">
        <v>6555600</v>
      </c>
      <c r="BC449">
        <v>6312800</v>
      </c>
      <c r="BD449">
        <v>6070000</v>
      </c>
      <c r="BE449">
        <v>5827200</v>
      </c>
      <c r="BF449">
        <v>5584400</v>
      </c>
      <c r="BG449">
        <v>5341600</v>
      </c>
      <c r="BH449">
        <v>5098800</v>
      </c>
      <c r="BI449">
        <v>4856000</v>
      </c>
      <c r="BJ449">
        <v>4613200</v>
      </c>
      <c r="BK449">
        <v>4370400</v>
      </c>
      <c r="BL449">
        <v>4127600</v>
      </c>
      <c r="BM449">
        <v>3884800</v>
      </c>
      <c r="BN449">
        <v>3642000</v>
      </c>
      <c r="BO449">
        <v>3399200</v>
      </c>
      <c r="BP449">
        <v>3156400</v>
      </c>
      <c r="BQ449">
        <v>2913600</v>
      </c>
      <c r="BR449">
        <v>2670800</v>
      </c>
      <c r="BS449">
        <v>2428000</v>
      </c>
      <c r="BT449">
        <v>2185200</v>
      </c>
      <c r="BU449">
        <v>1942400</v>
      </c>
      <c r="BV449">
        <v>1699600</v>
      </c>
      <c r="BW449">
        <v>1456800</v>
      </c>
      <c r="BX449">
        <v>1214000</v>
      </c>
      <c r="BY449">
        <v>971200</v>
      </c>
      <c r="BZ449">
        <v>728400</v>
      </c>
      <c r="CA449">
        <v>485600</v>
      </c>
      <c r="CB449">
        <v>242800</v>
      </c>
      <c r="CC449">
        <v>0</v>
      </c>
      <c r="CD449" s="8" t="b">
        <f>IF(ISNUMBER(VLOOKUP(A449,profiles_2018!A:A,1,FALSE)),TRUE,FALSE)</f>
        <v>1</v>
      </c>
      <c r="CE449" t="str">
        <f>INDEX('C5 - Emissions methodology 2021'!$A$2:$I$5911,MATCH($A449,'C5 - Emissions methodology 2021'!$A$2:$A$5911,0),MATCH(CE$1,'C5 - Emissions methodology 2021'!$A$1:$I$1,0))</f>
        <v>Fossil Fuels</v>
      </c>
    </row>
    <row r="450" spans="1:83" x14ac:dyDescent="0.25">
      <c r="A450">
        <v>35814</v>
      </c>
      <c r="B450" t="s">
        <v>287</v>
      </c>
      <c r="C450" t="s">
        <v>56</v>
      </c>
      <c r="D450">
        <v>2016</v>
      </c>
      <c r="E450" t="s">
        <v>28</v>
      </c>
      <c r="F450" t="s">
        <v>23</v>
      </c>
      <c r="G450">
        <v>2015</v>
      </c>
      <c r="H450">
        <v>3973</v>
      </c>
      <c r="I450">
        <v>100</v>
      </c>
      <c r="J450">
        <v>2025</v>
      </c>
      <c r="K450">
        <v>10</v>
      </c>
      <c r="L450">
        <v>3575.7</v>
      </c>
      <c r="M450">
        <v>2020</v>
      </c>
      <c r="N450">
        <v>2593</v>
      </c>
      <c r="O450">
        <v>347.50880724710601</v>
      </c>
      <c r="P450" t="s">
        <v>691</v>
      </c>
      <c r="Q450">
        <v>2.7478052754487798</v>
      </c>
      <c r="R450">
        <v>1</v>
      </c>
      <c r="S450" t="s">
        <v>25</v>
      </c>
      <c r="T450">
        <v>-1.11368485725649E-2</v>
      </c>
      <c r="AT450">
        <v>3973</v>
      </c>
      <c r="AU450">
        <v>3697</v>
      </c>
      <c r="AV450">
        <v>3421</v>
      </c>
      <c r="AW450">
        <v>3145</v>
      </c>
      <c r="AX450">
        <v>2869</v>
      </c>
      <c r="AY450">
        <v>2593</v>
      </c>
      <c r="AZ450">
        <v>2789.54</v>
      </c>
      <c r="BA450">
        <v>2986.08</v>
      </c>
      <c r="BB450">
        <v>3182.62</v>
      </c>
      <c r="BC450">
        <v>3379.16</v>
      </c>
      <c r="BD450">
        <v>3575.7</v>
      </c>
      <c r="BE450">
        <v>3535.87797055908</v>
      </c>
      <c r="BF450">
        <v>3496.49943302989</v>
      </c>
      <c r="BG450">
        <v>3457.55944831018</v>
      </c>
      <c r="BH450">
        <v>3419.0531323037098</v>
      </c>
      <c r="BI450">
        <v>3380.97565530769</v>
      </c>
      <c r="BJ450">
        <v>3343.3222414070001</v>
      </c>
      <c r="BK450">
        <v>3306.0881678751598</v>
      </c>
      <c r="BL450">
        <v>3269.2687645819801</v>
      </c>
      <c r="BM450">
        <v>3232.8594134078198</v>
      </c>
      <c r="BN450">
        <v>3196.8555476643</v>
      </c>
      <c r="BO450">
        <v>3161.2526515216</v>
      </c>
      <c r="BP450">
        <v>3126.0462594419901</v>
      </c>
      <c r="BQ450">
        <v>3091.2319556197499</v>
      </c>
      <c r="BR450">
        <v>3056.8053734273399</v>
      </c>
      <c r="BS450">
        <v>3022.7621948676701</v>
      </c>
      <c r="BT450">
        <v>2989.0981500325602</v>
      </c>
      <c r="BU450">
        <v>2955.8090165671101</v>
      </c>
      <c r="BV450">
        <v>2922.8906191401802</v>
      </c>
      <c r="BW450">
        <v>2890.33882892065</v>
      </c>
      <c r="BX450">
        <v>2858.14956305955</v>
      </c>
      <c r="BY450">
        <v>2826.31878417802</v>
      </c>
      <c r="BZ450">
        <v>2794.8424998608298</v>
      </c>
      <c r="CA450">
        <v>2763.7167621557101</v>
      </c>
      <c r="CB450">
        <v>2732.9376670781198</v>
      </c>
      <c r="CC450">
        <v>2702.5013541216199</v>
      </c>
      <c r="CD450" s="8" t="b">
        <f>IF(ISNUMBER(VLOOKUP(A450,profiles_2018!A:A,1,FALSE)),TRUE,FALSE)</f>
        <v>1</v>
      </c>
      <c r="CE450" t="str">
        <f>INDEX('C5 - Emissions methodology 2021'!$A$2:$I$5911,MATCH($A450,'C5 - Emissions methodology 2021'!$A$2:$A$5911,0),MATCH(CE$1,'C5 - Emissions methodology 2021'!$A$1:$I$1,0))</f>
        <v>Manufacturing</v>
      </c>
    </row>
    <row r="451" spans="1:83" x14ac:dyDescent="0.25">
      <c r="A451">
        <v>838434</v>
      </c>
      <c r="B451" t="s">
        <v>1051</v>
      </c>
      <c r="C451" t="s">
        <v>21</v>
      </c>
      <c r="D451">
        <v>2014</v>
      </c>
      <c r="E451" t="s">
        <v>53</v>
      </c>
      <c r="F451" t="s">
        <v>54</v>
      </c>
      <c r="G451">
        <v>2017</v>
      </c>
      <c r="H451">
        <v>940</v>
      </c>
      <c r="I451">
        <v>100</v>
      </c>
      <c r="J451">
        <v>2021</v>
      </c>
      <c r="K451">
        <v>20</v>
      </c>
      <c r="L451">
        <v>752</v>
      </c>
      <c r="M451">
        <v>2020</v>
      </c>
      <c r="N451">
        <v>767</v>
      </c>
      <c r="O451">
        <v>92.021276595744695</v>
      </c>
      <c r="P451" t="s">
        <v>24</v>
      </c>
      <c r="Q451">
        <v>3.1858537525365902</v>
      </c>
      <c r="R451">
        <v>1</v>
      </c>
      <c r="S451" t="s">
        <v>25</v>
      </c>
      <c r="T451">
        <v>-1.11368485725649E-2</v>
      </c>
      <c r="AV451">
        <v>940</v>
      </c>
      <c r="AW451">
        <v>882.33333333333303</v>
      </c>
      <c r="AX451">
        <v>824.66666666666595</v>
      </c>
      <c r="AY451">
        <v>767</v>
      </c>
      <c r="AZ451">
        <v>752</v>
      </c>
      <c r="BA451">
        <v>743.62508987343097</v>
      </c>
      <c r="BB451">
        <v>735.34344985275004</v>
      </c>
      <c r="BC451">
        <v>727.15404120291305</v>
      </c>
      <c r="BD451">
        <v>719.05583675710704</v>
      </c>
      <c r="BE451">
        <v>711.04782078792402</v>
      </c>
      <c r="BF451">
        <v>703.12898887995698</v>
      </c>
      <c r="BG451">
        <v>695.29834780381998</v>
      </c>
      <c r="BH451">
        <v>687.55491539157504</v>
      </c>
      <c r="BI451">
        <v>679.89772041353604</v>
      </c>
      <c r="BJ451">
        <v>672.32580245645795</v>
      </c>
      <c r="BK451">
        <v>664.83821180307302</v>
      </c>
      <c r="BL451">
        <v>657.43400931296696</v>
      </c>
      <c r="BM451">
        <v>650.11226630479405</v>
      </c>
      <c r="BN451">
        <v>642.87206443979096</v>
      </c>
      <c r="BO451">
        <v>635.71249560659203</v>
      </c>
      <c r="BP451">
        <v>628.63266180733399</v>
      </c>
      <c r="BQ451">
        <v>621.63167504501803</v>
      </c>
      <c r="BR451">
        <v>614.70865721213102</v>
      </c>
      <c r="BS451">
        <v>607.86273998051502</v>
      </c>
      <c r="BT451">
        <v>601.09306469244802</v>
      </c>
      <c r="BU451">
        <v>594.39878225294899</v>
      </c>
      <c r="BV451">
        <v>587.77905302328099</v>
      </c>
      <c r="BW451">
        <v>581.23304671563506</v>
      </c>
      <c r="BX451">
        <v>574.75994228899197</v>
      </c>
      <c r="BY451">
        <v>568.35892784614396</v>
      </c>
      <c r="BZ451">
        <v>562.02920053185596</v>
      </c>
      <c r="CA451">
        <v>555.76996643217296</v>
      </c>
      <c r="CB451">
        <v>549.58044047483804</v>
      </c>
      <c r="CC451">
        <v>543.45984633082605</v>
      </c>
      <c r="CD451" s="8" t="b">
        <f>IF(ISNUMBER(VLOOKUP(A451,profiles_2018!A:A,1,FALSE)),TRUE,FALSE)</f>
        <v>0</v>
      </c>
      <c r="CE451" t="str">
        <f>INDEX('C5 - Emissions methodology 2021'!$A$2:$I$5911,MATCH($A451,'C5 - Emissions methodology 2021'!$A$2:$A$5911,0),MATCH(CE$1,'C5 - Emissions methodology 2021'!$A$1:$I$1,0))</f>
        <v>Food, beverage &amp; agriculture</v>
      </c>
    </row>
    <row r="452" spans="1:83" x14ac:dyDescent="0.25">
      <c r="A452">
        <v>9298</v>
      </c>
      <c r="B452" t="s">
        <v>1052</v>
      </c>
      <c r="C452" t="s">
        <v>27</v>
      </c>
      <c r="D452">
        <v>2020</v>
      </c>
      <c r="E452" t="s">
        <v>690</v>
      </c>
      <c r="F452" t="s">
        <v>23</v>
      </c>
      <c r="G452">
        <v>2019</v>
      </c>
      <c r="H452">
        <v>2881000</v>
      </c>
      <c r="I452">
        <v>100</v>
      </c>
      <c r="J452">
        <v>2030</v>
      </c>
      <c r="K452">
        <v>19</v>
      </c>
      <c r="L452">
        <v>2333610</v>
      </c>
      <c r="M452">
        <v>2020</v>
      </c>
      <c r="N452">
        <v>2882000</v>
      </c>
      <c r="O452">
        <v>-0.18268510568333399</v>
      </c>
      <c r="P452" t="s">
        <v>45</v>
      </c>
      <c r="Q452">
        <v>2.8405320024390202</v>
      </c>
      <c r="R452">
        <v>1</v>
      </c>
      <c r="S452" t="s">
        <v>25</v>
      </c>
      <c r="T452">
        <v>-1.11368485725649E-2</v>
      </c>
      <c r="AX452">
        <v>2881000</v>
      </c>
      <c r="AY452">
        <v>2882000</v>
      </c>
      <c r="AZ452">
        <v>2827161</v>
      </c>
      <c r="BA452">
        <v>2772322</v>
      </c>
      <c r="BB452">
        <v>2717483</v>
      </c>
      <c r="BC452">
        <v>2662644</v>
      </c>
      <c r="BD452">
        <v>2607805</v>
      </c>
      <c r="BE452">
        <v>2552966</v>
      </c>
      <c r="BF452">
        <v>2498127</v>
      </c>
      <c r="BG452">
        <v>2443288</v>
      </c>
      <c r="BH452">
        <v>2388449</v>
      </c>
      <c r="BI452">
        <v>2333610</v>
      </c>
      <c r="BJ452">
        <v>2307620.9388025701</v>
      </c>
      <c r="BK452">
        <v>2281921.31384425</v>
      </c>
      <c r="BL452">
        <v>2256507.9017174598</v>
      </c>
      <c r="BM452">
        <v>2231377.5149132302</v>
      </c>
      <c r="BN452">
        <v>2206527.0014214199</v>
      </c>
      <c r="BO452">
        <v>2181953.2443353101</v>
      </c>
      <c r="BP452">
        <v>2157653.1614607298</v>
      </c>
      <c r="BQ452">
        <v>2133623.70492943</v>
      </c>
      <c r="BR452">
        <v>2109861.8608167898</v>
      </c>
      <c r="BS452">
        <v>2086364.6487638501</v>
      </c>
      <c r="BT452">
        <v>2063129.12160341</v>
      </c>
      <c r="BU452">
        <v>2040152.36499046</v>
      </c>
      <c r="BV452">
        <v>2017431.49703661</v>
      </c>
      <c r="BW452">
        <v>1994963.6679485899</v>
      </c>
      <c r="BX452">
        <v>1972746.05967087</v>
      </c>
      <c r="BY452">
        <v>1950775.8855322001</v>
      </c>
      <c r="BZ452">
        <v>1929050.38989601</v>
      </c>
      <c r="CA452">
        <v>1907566.8478148901</v>
      </c>
      <c r="CB452">
        <v>1886322.5646887301</v>
      </c>
      <c r="CC452">
        <v>1865314.87592678</v>
      </c>
      <c r="CD452" s="8" t="b">
        <f>IF(ISNUMBER(VLOOKUP(A452,profiles_2018!A:A,1,FALSE)),TRUE,FALSE)</f>
        <v>0</v>
      </c>
      <c r="CE452" t="str">
        <f>INDEX('C5 - Emissions methodology 2021'!$A$2:$I$5911,MATCH($A452,'C5 - Emissions methodology 2021'!$A$2:$A$5911,0),MATCH(CE$1,'C5 - Emissions methodology 2021'!$A$1:$I$1,0))</f>
        <v>Manufacturing</v>
      </c>
    </row>
    <row r="453" spans="1:83" x14ac:dyDescent="0.25">
      <c r="A453">
        <v>22499</v>
      </c>
      <c r="B453" t="s">
        <v>1053</v>
      </c>
      <c r="C453" t="s">
        <v>21</v>
      </c>
      <c r="D453">
        <v>2020</v>
      </c>
      <c r="E453" t="s">
        <v>690</v>
      </c>
      <c r="F453" t="s">
        <v>23</v>
      </c>
      <c r="G453">
        <v>2018</v>
      </c>
      <c r="H453">
        <v>2436256</v>
      </c>
      <c r="I453">
        <v>100</v>
      </c>
      <c r="J453">
        <v>2030</v>
      </c>
      <c r="K453">
        <v>15</v>
      </c>
      <c r="L453">
        <v>2070817.6</v>
      </c>
      <c r="M453">
        <v>2020</v>
      </c>
      <c r="N453">
        <v>1878612</v>
      </c>
      <c r="O453">
        <v>154.864977930994</v>
      </c>
      <c r="P453" t="s">
        <v>24</v>
      </c>
      <c r="Q453">
        <v>2.8005460456390199</v>
      </c>
      <c r="R453">
        <v>1</v>
      </c>
      <c r="S453" t="s">
        <v>25</v>
      </c>
      <c r="T453">
        <v>-1.11368485725649E-2</v>
      </c>
      <c r="AW453">
        <v>2436256</v>
      </c>
      <c r="AX453">
        <v>2157434</v>
      </c>
      <c r="AY453">
        <v>1878612</v>
      </c>
      <c r="AZ453">
        <v>1897832.56</v>
      </c>
      <c r="BA453">
        <v>1917053.12</v>
      </c>
      <c r="BB453">
        <v>1936273.68</v>
      </c>
      <c r="BC453">
        <v>1955494.24</v>
      </c>
      <c r="BD453">
        <v>1974714.8</v>
      </c>
      <c r="BE453">
        <v>1993935.36</v>
      </c>
      <c r="BF453">
        <v>2013155.92</v>
      </c>
      <c r="BG453">
        <v>2032376.48</v>
      </c>
      <c r="BH453">
        <v>2051597.04</v>
      </c>
      <c r="BI453">
        <v>2070817.6</v>
      </c>
      <c r="BJ453">
        <v>2047755.2179673901</v>
      </c>
      <c r="BK453">
        <v>2024949.6781912099</v>
      </c>
      <c r="BL453">
        <v>2002398.1202581299</v>
      </c>
      <c r="BM453">
        <v>1980097.7156108301</v>
      </c>
      <c r="BN453">
        <v>1958045.66719319</v>
      </c>
      <c r="BO453">
        <v>1936239.20909949</v>
      </c>
      <c r="BP453">
        <v>1914675.6062274899</v>
      </c>
      <c r="BQ453">
        <v>1893352.15393535</v>
      </c>
      <c r="BR453">
        <v>1872266.1777024299</v>
      </c>
      <c r="BS453">
        <v>1851415.0327938199</v>
      </c>
      <c r="BT453">
        <v>1830796.10392863</v>
      </c>
      <c r="BU453">
        <v>1810406.80495193</v>
      </c>
      <c r="BV453">
        <v>1790244.57851044</v>
      </c>
      <c r="BW453">
        <v>1770306.8957317199</v>
      </c>
      <c r="BX453">
        <v>1750591.25590698</v>
      </c>
      <c r="BY453">
        <v>1731095.18617749</v>
      </c>
      <c r="BZ453">
        <v>1711816.2412243399</v>
      </c>
      <c r="CA453">
        <v>1692752.0029617599</v>
      </c>
      <c r="CB453">
        <v>1673900.0802338701</v>
      </c>
      <c r="CC453">
        <v>1655258.1085147001</v>
      </c>
      <c r="CD453" s="8" t="b">
        <f>IF(ISNUMBER(VLOOKUP(A453,profiles_2018!A:A,1,FALSE)),TRUE,FALSE)</f>
        <v>0</v>
      </c>
      <c r="CE453" t="str">
        <f>INDEX('C5 - Emissions methodology 2021'!$A$2:$I$5911,MATCH($A453,'C5 - Emissions methodology 2021'!$A$2:$A$5911,0),MATCH(CE$1,'C5 - Emissions methodology 2021'!$A$1:$I$1,0))</f>
        <v>Hospitality</v>
      </c>
    </row>
    <row r="454" spans="1:83" x14ac:dyDescent="0.25">
      <c r="A454">
        <v>9283</v>
      </c>
      <c r="B454" t="s">
        <v>1054</v>
      </c>
      <c r="C454" t="s">
        <v>21</v>
      </c>
      <c r="D454">
        <v>2019</v>
      </c>
      <c r="E454" t="s">
        <v>690</v>
      </c>
      <c r="F454" t="s">
        <v>23</v>
      </c>
      <c r="G454">
        <v>2019</v>
      </c>
      <c r="H454">
        <v>603</v>
      </c>
      <c r="I454">
        <v>100</v>
      </c>
      <c r="J454">
        <v>2030</v>
      </c>
      <c r="K454">
        <v>80</v>
      </c>
      <c r="L454">
        <v>120.599999999999</v>
      </c>
      <c r="M454">
        <v>2020</v>
      </c>
      <c r="N454">
        <v>195</v>
      </c>
      <c r="O454">
        <v>84.577114427860707</v>
      </c>
      <c r="P454" t="s">
        <v>24</v>
      </c>
      <c r="Q454">
        <v>3.45024396273902</v>
      </c>
      <c r="R454">
        <v>1</v>
      </c>
      <c r="S454" t="s">
        <v>25</v>
      </c>
      <c r="T454">
        <v>-1.11368485725649E-2</v>
      </c>
      <c r="AX454">
        <v>603</v>
      </c>
      <c r="AY454">
        <v>195</v>
      </c>
      <c r="AZ454">
        <v>187.56</v>
      </c>
      <c r="BA454">
        <v>180.12</v>
      </c>
      <c r="BB454">
        <v>172.68</v>
      </c>
      <c r="BC454">
        <v>165.23999999999899</v>
      </c>
      <c r="BD454">
        <v>157.79999999999899</v>
      </c>
      <c r="BE454">
        <v>150.36000000000001</v>
      </c>
      <c r="BF454">
        <v>142.91999999999999</v>
      </c>
      <c r="BG454">
        <v>135.47999999999999</v>
      </c>
      <c r="BH454">
        <v>128.039999999999</v>
      </c>
      <c r="BI454">
        <v>120.599999999999</v>
      </c>
      <c r="BJ454">
        <v>119.256896062148</v>
      </c>
      <c r="BK454">
        <v>117.92875006947</v>
      </c>
      <c r="BL454">
        <v>116.615395437594</v>
      </c>
      <c r="BM454">
        <v>115.316667437376</v>
      </c>
      <c r="BN454">
        <v>114.032403174233</v>
      </c>
      <c r="BO454">
        <v>112.762441567716</v>
      </c>
      <c r="BP454">
        <v>111.506623331304</v>
      </c>
      <c r="BQ454">
        <v>110.264790952425</v>
      </c>
      <c r="BR454">
        <v>109.036788672702</v>
      </c>
      <c r="BS454">
        <v>107.82246246841601</v>
      </c>
      <c r="BT454">
        <v>106.62166003118401</v>
      </c>
      <c r="BU454">
        <v>105.434230748861</v>
      </c>
      <c r="BV454">
        <v>104.260025686646</v>
      </c>
      <c r="BW454">
        <v>103.09889756840199</v>
      </c>
      <c r="BX454">
        <v>101.950700758184</v>
      </c>
      <c r="BY454">
        <v>100.81529124197399</v>
      </c>
      <c r="BZ454">
        <v>99.692526609613296</v>
      </c>
      <c r="CA454">
        <v>98.582266036945597</v>
      </c>
      <c r="CB454">
        <v>97.484370268151807</v>
      </c>
      <c r="CC454">
        <v>96.398701598283594</v>
      </c>
      <c r="CD454" s="8" t="b">
        <f>IF(ISNUMBER(VLOOKUP(A454,profiles_2018!A:A,1,FALSE)),TRUE,FALSE)</f>
        <v>0</v>
      </c>
      <c r="CE454" t="str">
        <f>INDEX('C5 - Emissions methodology 2021'!$A$2:$I$5911,MATCH($A454,'C5 - Emissions methodology 2021'!$A$2:$A$5911,0),MATCH(CE$1,'C5 - Emissions methodology 2021'!$A$1:$I$1,0))</f>
        <v>Services</v>
      </c>
    </row>
    <row r="455" spans="1:83" x14ac:dyDescent="0.25">
      <c r="A455">
        <v>9336</v>
      </c>
      <c r="B455" t="s">
        <v>290</v>
      </c>
      <c r="C455" t="s">
        <v>27</v>
      </c>
      <c r="D455">
        <v>2017</v>
      </c>
      <c r="E455" t="s">
        <v>690</v>
      </c>
      <c r="F455" t="s">
        <v>23</v>
      </c>
      <c r="G455">
        <v>2015</v>
      </c>
      <c r="H455">
        <v>307165</v>
      </c>
      <c r="I455">
        <v>100</v>
      </c>
      <c r="J455">
        <v>2025</v>
      </c>
      <c r="K455">
        <v>30</v>
      </c>
      <c r="L455">
        <v>215015.5</v>
      </c>
      <c r="M455">
        <v>2020</v>
      </c>
      <c r="N455">
        <v>247272</v>
      </c>
      <c r="O455">
        <v>64.995469318878605</v>
      </c>
      <c r="P455" t="s">
        <v>24</v>
      </c>
      <c r="Q455">
        <v>2.94783559454878</v>
      </c>
      <c r="R455">
        <v>1</v>
      </c>
      <c r="S455" t="s">
        <v>25</v>
      </c>
      <c r="T455">
        <v>-1.11368485725649E-2</v>
      </c>
      <c r="AT455">
        <v>307165</v>
      </c>
      <c r="AU455">
        <v>295186.40000000002</v>
      </c>
      <c r="AV455">
        <v>283207.8</v>
      </c>
      <c r="AW455">
        <v>271229.2</v>
      </c>
      <c r="AX455">
        <v>259250.6</v>
      </c>
      <c r="AY455">
        <v>247272</v>
      </c>
      <c r="AZ455">
        <v>240820.7</v>
      </c>
      <c r="BA455">
        <v>234369.4</v>
      </c>
      <c r="BB455">
        <v>227918.1</v>
      </c>
      <c r="BC455">
        <v>221466.8</v>
      </c>
      <c r="BD455">
        <v>215015.5</v>
      </c>
      <c r="BE455">
        <v>212620.904935745</v>
      </c>
      <c r="BF455">
        <v>210252.978114114</v>
      </c>
      <c r="BG455">
        <v>207911.42253492601</v>
      </c>
      <c r="BH455">
        <v>205595.94450564799</v>
      </c>
      <c r="BI455">
        <v>203306.25360455501</v>
      </c>
      <c r="BJ455">
        <v>201042.06264430599</v>
      </c>
      <c r="BK455">
        <v>198803.08763592</v>
      </c>
      <c r="BL455">
        <v>196589.04775316099</v>
      </c>
      <c r="BM455">
        <v>194399.66529730899</v>
      </c>
      <c r="BN455">
        <v>192234.66566233599</v>
      </c>
      <c r="BO455">
        <v>190093.77730045599</v>
      </c>
      <c r="BP455">
        <v>187976.73168807401</v>
      </c>
      <c r="BQ455">
        <v>185883.263292099</v>
      </c>
      <c r="BR455">
        <v>183813.10953664</v>
      </c>
      <c r="BS455">
        <v>181766.01077007799</v>
      </c>
      <c r="BT455">
        <v>179741.710232493</v>
      </c>
      <c r="BU455">
        <v>177739.95402346001</v>
      </c>
      <c r="BV455">
        <v>175760.49107020599</v>
      </c>
      <c r="BW455">
        <v>173803.073096117</v>
      </c>
      <c r="BX455">
        <v>171867.45458959899</v>
      </c>
      <c r="BY455">
        <v>169953.39277328301</v>
      </c>
      <c r="BZ455">
        <v>168060.64757357299</v>
      </c>
      <c r="CA455">
        <v>166188.98159053901</v>
      </c>
      <c r="CB455">
        <v>164338.160068136</v>
      </c>
      <c r="CC455">
        <v>162507.95086476399</v>
      </c>
      <c r="CD455" s="8" t="b">
        <f>IF(ISNUMBER(VLOOKUP(A455,profiles_2018!A:A,1,FALSE)),TRUE,FALSE)</f>
        <v>1</v>
      </c>
      <c r="CE455" t="str">
        <f>INDEX('C5 - Emissions methodology 2021'!$A$2:$I$5911,MATCH($A455,'C5 - Emissions methodology 2021'!$A$2:$A$5911,0),MATCH(CE$1,'C5 - Emissions methodology 2021'!$A$1:$I$1,0))</f>
        <v>Materials</v>
      </c>
    </row>
    <row r="456" spans="1:83" x14ac:dyDescent="0.25">
      <c r="A456">
        <v>49604</v>
      </c>
      <c r="B456" t="s">
        <v>1055</v>
      </c>
      <c r="C456" t="s">
        <v>27</v>
      </c>
      <c r="D456">
        <v>2020</v>
      </c>
      <c r="E456" t="s">
        <v>690</v>
      </c>
      <c r="F456" t="s">
        <v>23</v>
      </c>
      <c r="G456">
        <v>2019</v>
      </c>
      <c r="H456">
        <v>157986</v>
      </c>
      <c r="I456">
        <v>100</v>
      </c>
      <c r="J456">
        <v>2030</v>
      </c>
      <c r="K456">
        <v>30</v>
      </c>
      <c r="L456">
        <v>110590.2</v>
      </c>
      <c r="M456">
        <v>2020</v>
      </c>
      <c r="N456">
        <v>157557</v>
      </c>
      <c r="O456">
        <v>0.90514349372729197</v>
      </c>
      <c r="P456" t="s">
        <v>45</v>
      </c>
      <c r="Q456">
        <v>2.9502597010390201</v>
      </c>
      <c r="R456">
        <v>1</v>
      </c>
      <c r="S456" t="s">
        <v>25</v>
      </c>
      <c r="T456">
        <v>-1.11368485725649E-2</v>
      </c>
      <c r="AX456">
        <v>157986</v>
      </c>
      <c r="AY456">
        <v>157557</v>
      </c>
      <c r="AZ456">
        <v>152860.32</v>
      </c>
      <c r="BA456">
        <v>148163.64000000001</v>
      </c>
      <c r="BB456">
        <v>143466.96</v>
      </c>
      <c r="BC456">
        <v>138770.28</v>
      </c>
      <c r="BD456">
        <v>134073.60000000001</v>
      </c>
      <c r="BE456">
        <v>129376.92</v>
      </c>
      <c r="BF456">
        <v>124680.24</v>
      </c>
      <c r="BG456">
        <v>119983.56</v>
      </c>
      <c r="BH456">
        <v>115286.88</v>
      </c>
      <c r="BI456">
        <v>110590.2</v>
      </c>
      <c r="BJ456">
        <v>109358.57368899</v>
      </c>
      <c r="BK456">
        <v>108140.663813704</v>
      </c>
      <c r="BL456">
        <v>106936.317616274</v>
      </c>
      <c r="BM456">
        <v>105745.384040074</v>
      </c>
      <c r="BN456">
        <v>104567.713710772</v>
      </c>
      <c r="BO456">
        <v>103403.158917596</v>
      </c>
      <c r="BP456">
        <v>102251.573594805</v>
      </c>
      <c r="BQ456">
        <v>101112.813303374</v>
      </c>
      <c r="BR456">
        <v>99986.7352128684</v>
      </c>
      <c r="BS456">
        <v>98873.198083537602</v>
      </c>
      <c r="BT456">
        <v>97772.062248596005</v>
      </c>
      <c r="BU456">
        <v>96683.189596705997</v>
      </c>
      <c r="BV456">
        <v>95606.443554654907</v>
      </c>
      <c r="BW456">
        <v>94541.689070225199</v>
      </c>
      <c r="BX456">
        <v>93488.792595255596</v>
      </c>
      <c r="BY456">
        <v>92447.622068890298</v>
      </c>
      <c r="BZ456">
        <v>91418.046901015405</v>
      </c>
      <c r="CA456">
        <v>90399.937955879097</v>
      </c>
      <c r="CB456">
        <v>89393.167535895205</v>
      </c>
      <c r="CC456">
        <v>88397.609365626005</v>
      </c>
      <c r="CD456" s="8" t="b">
        <f>IF(ISNUMBER(VLOOKUP(A456,profiles_2018!A:A,1,FALSE)),TRUE,FALSE)</f>
        <v>0</v>
      </c>
      <c r="CE456" t="str">
        <f>INDEX('C5 - Emissions methodology 2021'!$A$2:$I$5911,MATCH($A456,'C5 - Emissions methodology 2021'!$A$2:$A$5911,0),MATCH(CE$1,'C5 - Emissions methodology 2021'!$A$1:$I$1,0))</f>
        <v>Manufacturing</v>
      </c>
    </row>
    <row r="457" spans="1:83" x14ac:dyDescent="0.25">
      <c r="A457">
        <v>9374</v>
      </c>
      <c r="B457" t="s">
        <v>1056</v>
      </c>
      <c r="C457" t="s">
        <v>52</v>
      </c>
      <c r="D457">
        <v>2019</v>
      </c>
      <c r="E457" t="s">
        <v>105</v>
      </c>
      <c r="F457" t="s">
        <v>54</v>
      </c>
      <c r="G457">
        <v>2019</v>
      </c>
      <c r="H457">
        <v>6808</v>
      </c>
      <c r="I457">
        <v>100</v>
      </c>
      <c r="J457">
        <v>2030</v>
      </c>
      <c r="K457">
        <v>20</v>
      </c>
      <c r="L457">
        <v>5446.4</v>
      </c>
      <c r="M457">
        <v>2020</v>
      </c>
      <c r="N457">
        <v>6196</v>
      </c>
      <c r="O457">
        <v>44.947121034077597</v>
      </c>
      <c r="P457" t="s">
        <v>24</v>
      </c>
      <c r="Q457">
        <v>3.19024458323902</v>
      </c>
      <c r="R457">
        <v>1</v>
      </c>
      <c r="S457" t="s">
        <v>25</v>
      </c>
      <c r="T457">
        <v>-1.11368485725649E-2</v>
      </c>
      <c r="AX457">
        <v>6808</v>
      </c>
      <c r="AY457">
        <v>6196</v>
      </c>
      <c r="AZ457">
        <v>6121.04</v>
      </c>
      <c r="BA457">
        <v>6046.08</v>
      </c>
      <c r="BB457">
        <v>5971.12</v>
      </c>
      <c r="BC457">
        <v>5896.16</v>
      </c>
      <c r="BD457">
        <v>5821.2</v>
      </c>
      <c r="BE457">
        <v>5746.24</v>
      </c>
      <c r="BF457">
        <v>5671.28</v>
      </c>
      <c r="BG457">
        <v>5596.32</v>
      </c>
      <c r="BH457">
        <v>5521.36</v>
      </c>
      <c r="BI457">
        <v>5446.4</v>
      </c>
      <c r="BJ457">
        <v>5385.7442679343803</v>
      </c>
      <c r="BK457">
        <v>5325.7640495718297</v>
      </c>
      <c r="BL457">
        <v>5266.4518218185403</v>
      </c>
      <c r="BM457">
        <v>5207.8001453642401</v>
      </c>
      <c r="BN457">
        <v>5149.8016637491401</v>
      </c>
      <c r="BO457">
        <v>5092.44910244122</v>
      </c>
      <c r="BP457">
        <v>5035.7352679238402</v>
      </c>
      <c r="BQ457">
        <v>4979.6530467934499</v>
      </c>
      <c r="BR457">
        <v>4924.1954048673997</v>
      </c>
      <c r="BS457">
        <v>4869.3553863016696</v>
      </c>
      <c r="BT457">
        <v>4815.1261127184198</v>
      </c>
      <c r="BU457">
        <v>4761.5007823432697</v>
      </c>
      <c r="BV457">
        <v>4708.4726691521701</v>
      </c>
      <c r="BW457">
        <v>4656.0351220277598</v>
      </c>
      <c r="BX457">
        <v>4604.1815639251899</v>
      </c>
      <c r="BY457">
        <v>4552.9054910471596</v>
      </c>
      <c r="BZ457">
        <v>4502.2004720281702</v>
      </c>
      <c r="CA457">
        <v>4452.0601471278596</v>
      </c>
      <c r="CB457">
        <v>4402.4782274333502</v>
      </c>
      <c r="CC457">
        <v>4353.4484940704097</v>
      </c>
      <c r="CD457" s="8" t="b">
        <f>IF(ISNUMBER(VLOOKUP(A457,profiles_2018!A:A,1,FALSE)),TRUE,FALSE)</f>
        <v>0</v>
      </c>
      <c r="CE457" t="str">
        <f>INDEX('C5 - Emissions methodology 2021'!$A$2:$I$5911,MATCH($A457,'C5 - Emissions methodology 2021'!$A$2:$A$5911,0),MATCH(CE$1,'C5 - Emissions methodology 2021'!$A$1:$I$1,0))</f>
        <v>Services</v>
      </c>
    </row>
    <row r="458" spans="1:83" x14ac:dyDescent="0.25">
      <c r="A458">
        <v>21954</v>
      </c>
      <c r="B458" t="s">
        <v>1057</v>
      </c>
      <c r="C458" t="s">
        <v>78</v>
      </c>
      <c r="D458">
        <v>2018</v>
      </c>
      <c r="E458" t="s">
        <v>28</v>
      </c>
      <c r="F458" t="s">
        <v>23</v>
      </c>
      <c r="G458">
        <v>2018</v>
      </c>
      <c r="H458">
        <v>78176.87</v>
      </c>
      <c r="I458">
        <v>100</v>
      </c>
      <c r="J458">
        <v>2025</v>
      </c>
      <c r="K458">
        <v>2</v>
      </c>
      <c r="L458">
        <v>76613.332599999994</v>
      </c>
      <c r="M458">
        <v>2020</v>
      </c>
      <c r="N458">
        <v>47695</v>
      </c>
      <c r="O458">
        <v>1949.5453066872601</v>
      </c>
      <c r="P458" t="s">
        <v>691</v>
      </c>
      <c r="Q458">
        <v>2.6678126957357802</v>
      </c>
      <c r="R458">
        <v>1</v>
      </c>
      <c r="S458" t="s">
        <v>25</v>
      </c>
      <c r="T458">
        <v>-1.11368485725649E-2</v>
      </c>
      <c r="AW458">
        <v>78176.87</v>
      </c>
      <c r="AX458">
        <v>62935.934999999998</v>
      </c>
      <c r="AY458">
        <v>47695</v>
      </c>
      <c r="AZ458">
        <v>53478.666519999999</v>
      </c>
      <c r="BA458">
        <v>59262.333039999998</v>
      </c>
      <c r="BB458">
        <v>65045.999559999997</v>
      </c>
      <c r="BC458">
        <v>70829.666079999995</v>
      </c>
      <c r="BD458">
        <v>76613.332599999994</v>
      </c>
      <c r="BE458">
        <v>75760.101516194205</v>
      </c>
      <c r="BF458">
        <v>74916.3727377662</v>
      </c>
      <c r="BG458">
        <v>74082.040438979893</v>
      </c>
      <c r="BH458">
        <v>73256.9999726643</v>
      </c>
      <c r="BI458">
        <v>72441.147857088406</v>
      </c>
      <c r="BJ458">
        <v>71634.381762981197</v>
      </c>
      <c r="BK458">
        <v>70836.600500697605</v>
      </c>
      <c r="BL458">
        <v>70047.704007526001</v>
      </c>
      <c r="BM458">
        <v>69267.593335138299</v>
      </c>
      <c r="BN458">
        <v>68496.170637178904</v>
      </c>
      <c r="BO458">
        <v>67733.339156992093</v>
      </c>
      <c r="BP458">
        <v>66979.003215486504</v>
      </c>
      <c r="BQ458">
        <v>66233.068199134301</v>
      </c>
      <c r="BR458">
        <v>65495.440548104103</v>
      </c>
      <c r="BS458">
        <v>64766.027744526502</v>
      </c>
      <c r="BT458">
        <v>64044.738300889097</v>
      </c>
      <c r="BU458">
        <v>63331.481748562597</v>
      </c>
      <c r="BV458">
        <v>62626.168626452702</v>
      </c>
      <c r="BW458">
        <v>61928.710469780002</v>
      </c>
      <c r="BX458">
        <v>61239.019798983798</v>
      </c>
      <c r="BY458">
        <v>60557.010108750197</v>
      </c>
      <c r="BZ458">
        <v>59882.595857161803</v>
      </c>
      <c r="CA458">
        <v>59215.692454968499</v>
      </c>
      <c r="CB458">
        <v>58556.216254977902</v>
      </c>
      <c r="CC458">
        <v>57904.084541563898</v>
      </c>
      <c r="CD458" s="8" t="b">
        <f>IF(ISNUMBER(VLOOKUP(A458,profiles_2018!A:A,1,FALSE)),TRUE,FALSE)</f>
        <v>0</v>
      </c>
      <c r="CE458" t="str">
        <f>INDEX('C5 - Emissions methodology 2021'!$A$2:$I$5911,MATCH($A458,'C5 - Emissions methodology 2021'!$A$2:$A$5911,0),MATCH(CE$1,'C5 - Emissions methodology 2021'!$A$1:$I$1,0))</f>
        <v>Manufacturing</v>
      </c>
    </row>
    <row r="459" spans="1:83" x14ac:dyDescent="0.25">
      <c r="A459">
        <v>21950</v>
      </c>
      <c r="B459" t="s">
        <v>1058</v>
      </c>
      <c r="C459" t="s">
        <v>78</v>
      </c>
      <c r="D459">
        <v>2021</v>
      </c>
      <c r="E459" t="s">
        <v>28</v>
      </c>
      <c r="F459" t="s">
        <v>23</v>
      </c>
      <c r="G459">
        <v>2015</v>
      </c>
      <c r="H459">
        <v>173177.13</v>
      </c>
      <c r="I459">
        <v>100</v>
      </c>
      <c r="J459">
        <v>2030</v>
      </c>
      <c r="K459">
        <v>37.5</v>
      </c>
      <c r="L459">
        <v>108235.70625</v>
      </c>
      <c r="M459">
        <v>2020</v>
      </c>
      <c r="N459">
        <v>132920.446</v>
      </c>
      <c r="O459">
        <v>61.9892322579392</v>
      </c>
      <c r="P459" t="s">
        <v>24</v>
      </c>
      <c r="Q459">
        <v>3.0252612201520201</v>
      </c>
      <c r="R459">
        <v>1</v>
      </c>
      <c r="S459" t="s">
        <v>25</v>
      </c>
      <c r="T459">
        <v>-1.11368485725649E-2</v>
      </c>
      <c r="AT459">
        <v>173177.13</v>
      </c>
      <c r="AU459">
        <v>165125.79319999999</v>
      </c>
      <c r="AV459">
        <v>157074.4564</v>
      </c>
      <c r="AW459">
        <v>149023.11960000001</v>
      </c>
      <c r="AX459">
        <v>140971.78279999999</v>
      </c>
      <c r="AY459">
        <v>132920.446</v>
      </c>
      <c r="AZ459">
        <v>130451.972025</v>
      </c>
      <c r="BA459">
        <v>127983.49804999999</v>
      </c>
      <c r="BB459">
        <v>125515.02407499999</v>
      </c>
      <c r="BC459">
        <v>123046.55009999999</v>
      </c>
      <c r="BD459">
        <v>120578.07612500001</v>
      </c>
      <c r="BE459">
        <v>118109.60215000001</v>
      </c>
      <c r="BF459">
        <v>115641.12817500001</v>
      </c>
      <c r="BG459">
        <v>113172.6542</v>
      </c>
      <c r="BH459">
        <v>110704.180225</v>
      </c>
      <c r="BI459">
        <v>108235.70625</v>
      </c>
      <c r="BJ459">
        <v>107030.301579349</v>
      </c>
      <c r="BK459">
        <v>105838.32131798301</v>
      </c>
      <c r="BL459">
        <v>104659.615960291</v>
      </c>
      <c r="BM459">
        <v>103494.037665678</v>
      </c>
      <c r="BN459">
        <v>102341.440240032</v>
      </c>
      <c r="BO459">
        <v>101201.67911738101</v>
      </c>
      <c r="BP459">
        <v>100074.611341761</v>
      </c>
      <c r="BQ459">
        <v>98960.095549289996</v>
      </c>
      <c r="BR459">
        <v>97857.991950430995</v>
      </c>
      <c r="BS459">
        <v>96768.162312463799</v>
      </c>
      <c r="BT459">
        <v>95690.469942144497</v>
      </c>
      <c r="BU459">
        <v>94624.779668561299</v>
      </c>
      <c r="BV459">
        <v>93570.957826180194</v>
      </c>
      <c r="BW459">
        <v>92528.872238080105</v>
      </c>
      <c r="BX459">
        <v>91498.392199374401</v>
      </c>
      <c r="BY459">
        <v>90479.388460816801</v>
      </c>
      <c r="BZ459">
        <v>89471.733212590494</v>
      </c>
      <c r="CA459">
        <v>88475.300068276905</v>
      </c>
      <c r="CB459">
        <v>87489.964049004295</v>
      </c>
      <c r="CC459">
        <v>86515.601567771402</v>
      </c>
      <c r="CD459" s="8" t="b">
        <f>IF(ISNUMBER(VLOOKUP(A459,profiles_2018!A:A,1,FALSE)),TRUE,FALSE)</f>
        <v>0</v>
      </c>
      <c r="CE459" t="str">
        <f>INDEX('C5 - Emissions methodology 2021'!$A$2:$I$5911,MATCH($A459,'C5 - Emissions methodology 2021'!$A$2:$A$5911,0),MATCH(CE$1,'C5 - Emissions methodology 2021'!$A$1:$I$1,0))</f>
        <v>Manufacturing</v>
      </c>
    </row>
    <row r="460" spans="1:83" x14ac:dyDescent="0.25">
      <c r="A460">
        <v>9411</v>
      </c>
      <c r="B460" t="s">
        <v>1059</v>
      </c>
      <c r="C460" t="s">
        <v>52</v>
      </c>
      <c r="D460">
        <v>2019</v>
      </c>
      <c r="E460" t="s">
        <v>690</v>
      </c>
      <c r="F460" t="s">
        <v>23</v>
      </c>
      <c r="G460">
        <v>2016</v>
      </c>
      <c r="H460">
        <v>118</v>
      </c>
      <c r="I460">
        <v>100</v>
      </c>
      <c r="J460">
        <v>2030</v>
      </c>
      <c r="K460">
        <v>50</v>
      </c>
      <c r="L460">
        <v>59</v>
      </c>
      <c r="M460">
        <v>2020</v>
      </c>
      <c r="N460">
        <v>88</v>
      </c>
      <c r="O460">
        <v>50.847457627118601</v>
      </c>
      <c r="P460" t="s">
        <v>24</v>
      </c>
      <c r="Q460">
        <v>3.1502439142390202</v>
      </c>
      <c r="R460">
        <v>1</v>
      </c>
      <c r="S460" t="s">
        <v>25</v>
      </c>
      <c r="T460">
        <v>-1.11368485725649E-2</v>
      </c>
      <c r="AU460">
        <v>118</v>
      </c>
      <c r="AV460">
        <v>110.5</v>
      </c>
      <c r="AW460">
        <v>103</v>
      </c>
      <c r="AX460">
        <v>95.5</v>
      </c>
      <c r="AY460">
        <v>88</v>
      </c>
      <c r="AZ460">
        <v>85.1</v>
      </c>
      <c r="BA460">
        <v>82.2</v>
      </c>
      <c r="BB460">
        <v>79.3</v>
      </c>
      <c r="BC460">
        <v>76.400000000000006</v>
      </c>
      <c r="BD460">
        <v>73.5</v>
      </c>
      <c r="BE460">
        <v>70.599999999999994</v>
      </c>
      <c r="BF460">
        <v>67.7</v>
      </c>
      <c r="BG460">
        <v>64.8</v>
      </c>
      <c r="BH460">
        <v>61.9</v>
      </c>
      <c r="BI460">
        <v>59</v>
      </c>
      <c r="BJ460">
        <v>58.342925934218599</v>
      </c>
      <c r="BK460">
        <v>57.693169602808901</v>
      </c>
      <c r="BL460">
        <v>57.050649509271103</v>
      </c>
      <c r="BM460">
        <v>56.415285064719797</v>
      </c>
      <c r="BN460">
        <v>55.786996577776002</v>
      </c>
      <c r="BO460">
        <v>55.1657052445711</v>
      </c>
      <c r="BP460">
        <v>54.551333138863598</v>
      </c>
      <c r="BQ460">
        <v>53.943803202264498</v>
      </c>
      <c r="BR460">
        <v>53.343039234572601</v>
      </c>
      <c r="BS460">
        <v>52.748965884216801</v>
      </c>
      <c r="BT460">
        <v>52.161508638804897</v>
      </c>
      <c r="BU460">
        <v>51.580593815778002</v>
      </c>
      <c r="BV460">
        <v>51.0061485531687</v>
      </c>
      <c r="BW460">
        <v>50.438100800462301</v>
      </c>
      <c r="BX460">
        <v>49.876379309559802</v>
      </c>
      <c r="BY460">
        <v>49.320913625841399</v>
      </c>
      <c r="BZ460">
        <v>48.7716340793298</v>
      </c>
      <c r="CA460">
        <v>48.228471775951803</v>
      </c>
      <c r="CB460">
        <v>47.691358588896797</v>
      </c>
      <c r="CC460">
        <v>47.160227150072402</v>
      </c>
      <c r="CD460" s="8" t="b">
        <f>IF(ISNUMBER(VLOOKUP(A460,profiles_2018!A:A,1,FALSE)),TRUE,FALSE)</f>
        <v>0</v>
      </c>
      <c r="CE460" t="str">
        <f>INDEX('C5 - Emissions methodology 2021'!$A$2:$I$5911,MATCH($A460,'C5 - Emissions methodology 2021'!$A$2:$A$5911,0),MATCH(CE$1,'C5 - Emissions methodology 2021'!$A$1:$I$1,0))</f>
        <v>Services</v>
      </c>
    </row>
    <row r="461" spans="1:83" x14ac:dyDescent="0.25">
      <c r="A461">
        <v>58849</v>
      </c>
      <c r="B461" t="s">
        <v>1060</v>
      </c>
      <c r="C461" t="s">
        <v>92</v>
      </c>
      <c r="D461">
        <v>2020</v>
      </c>
      <c r="E461" t="s">
        <v>32</v>
      </c>
      <c r="F461" t="s">
        <v>33</v>
      </c>
      <c r="G461">
        <v>2020</v>
      </c>
      <c r="H461">
        <v>65301</v>
      </c>
      <c r="I461">
        <v>100</v>
      </c>
      <c r="J461">
        <v>2022</v>
      </c>
      <c r="K461">
        <v>100</v>
      </c>
      <c r="L461">
        <v>0</v>
      </c>
      <c r="M461">
        <v>2020</v>
      </c>
      <c r="N461">
        <v>65301</v>
      </c>
      <c r="O461">
        <v>0</v>
      </c>
      <c r="P461" t="s">
        <v>45</v>
      </c>
      <c r="Q461">
        <v>3.3163479935146301</v>
      </c>
      <c r="R461">
        <v>1</v>
      </c>
      <c r="S461" t="s">
        <v>25</v>
      </c>
      <c r="T461">
        <v>-1.11368485725649E-2</v>
      </c>
      <c r="AY461">
        <v>65301</v>
      </c>
      <c r="AZ461">
        <v>32650.5</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s="8" t="b">
        <f>IF(ISNUMBER(VLOOKUP(A461,profiles_2018!A:A,1,FALSE)),TRUE,FALSE)</f>
        <v>0</v>
      </c>
      <c r="CE461" t="str">
        <f>INDEX('C5 - Emissions methodology 2021'!$A$2:$I$5911,MATCH($A461,'C5 - Emissions methodology 2021'!$A$2:$A$5911,0),MATCH(CE$1,'C5 - Emissions methodology 2021'!$A$1:$I$1,0))</f>
        <v>Infrastructure</v>
      </c>
    </row>
    <row r="462" spans="1:83" x14ac:dyDescent="0.25">
      <c r="A462">
        <v>862873</v>
      </c>
      <c r="B462" t="s">
        <v>1061</v>
      </c>
      <c r="C462" t="s">
        <v>59</v>
      </c>
      <c r="D462">
        <v>2020</v>
      </c>
      <c r="E462" t="s">
        <v>44</v>
      </c>
      <c r="F462" t="s">
        <v>33</v>
      </c>
      <c r="G462">
        <v>2020</v>
      </c>
      <c r="H462">
        <v>31485</v>
      </c>
      <c r="I462">
        <v>100</v>
      </c>
      <c r="J462">
        <v>2030</v>
      </c>
      <c r="K462">
        <v>100</v>
      </c>
      <c r="L462">
        <v>0</v>
      </c>
      <c r="M462">
        <v>2020</v>
      </c>
      <c r="N462">
        <v>31485</v>
      </c>
      <c r="O462">
        <v>0</v>
      </c>
      <c r="P462" t="s">
        <v>45</v>
      </c>
      <c r="Q462">
        <v>3.3202470509390198</v>
      </c>
      <c r="R462">
        <v>1</v>
      </c>
      <c r="S462" t="s">
        <v>25</v>
      </c>
      <c r="T462">
        <v>-1.11368485725649E-2</v>
      </c>
      <c r="AY462">
        <v>31485</v>
      </c>
      <c r="AZ462">
        <v>28336.5</v>
      </c>
      <c r="BA462">
        <v>25188</v>
      </c>
      <c r="BB462">
        <v>22039.5</v>
      </c>
      <c r="BC462">
        <v>18891</v>
      </c>
      <c r="BD462">
        <v>15742.5</v>
      </c>
      <c r="BE462">
        <v>12594</v>
      </c>
      <c r="BF462">
        <v>9445.5</v>
      </c>
      <c r="BG462">
        <v>6297</v>
      </c>
      <c r="BH462">
        <v>3148.5</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s="8" t="b">
        <f>IF(ISNUMBER(VLOOKUP(A462,profiles_2018!A:A,1,FALSE)),TRUE,FALSE)</f>
        <v>0</v>
      </c>
      <c r="CE462" t="str">
        <f>INDEX('C5 - Emissions methodology 2021'!$A$2:$I$5911,MATCH($A462,'C5 - Emissions methodology 2021'!$A$2:$A$5911,0),MATCH(CE$1,'C5 - Emissions methodology 2021'!$A$1:$I$1,0))</f>
        <v>Manufacturing</v>
      </c>
    </row>
    <row r="463" spans="1:83" x14ac:dyDescent="0.25">
      <c r="A463">
        <v>30131</v>
      </c>
      <c r="B463" t="s">
        <v>1062</v>
      </c>
      <c r="C463" t="s">
        <v>27</v>
      </c>
      <c r="D463">
        <v>2018</v>
      </c>
      <c r="E463" t="s">
        <v>690</v>
      </c>
      <c r="F463" t="s">
        <v>23</v>
      </c>
      <c r="G463">
        <v>2016</v>
      </c>
      <c r="H463">
        <v>299487</v>
      </c>
      <c r="I463">
        <v>100</v>
      </c>
      <c r="J463">
        <v>2025</v>
      </c>
      <c r="K463">
        <v>20</v>
      </c>
      <c r="L463">
        <v>239589.6</v>
      </c>
      <c r="M463">
        <v>2020</v>
      </c>
      <c r="N463">
        <v>187413</v>
      </c>
      <c r="O463">
        <v>217.52944332743499</v>
      </c>
      <c r="P463" t="s">
        <v>691</v>
      </c>
      <c r="Q463">
        <v>2.8478380519487798</v>
      </c>
      <c r="R463">
        <v>1</v>
      </c>
      <c r="S463" t="s">
        <v>25</v>
      </c>
      <c r="T463">
        <v>-1.11368485725649E-2</v>
      </c>
      <c r="AU463">
        <v>299487</v>
      </c>
      <c r="AV463">
        <v>271468.5</v>
      </c>
      <c r="AW463">
        <v>243450</v>
      </c>
      <c r="AX463">
        <v>215431.5</v>
      </c>
      <c r="AY463">
        <v>187413</v>
      </c>
      <c r="AZ463">
        <v>197848.32000000001</v>
      </c>
      <c r="BA463">
        <v>208283.64</v>
      </c>
      <c r="BB463">
        <v>218718.96</v>
      </c>
      <c r="BC463">
        <v>229154.28</v>
      </c>
      <c r="BD463">
        <v>239589.6</v>
      </c>
      <c r="BE463">
        <v>236921.32690523801</v>
      </c>
      <c r="BF463">
        <v>234282.76996388301</v>
      </c>
      <c r="BG463">
        <v>231673.598231635</v>
      </c>
      <c r="BH463">
        <v>229093.484449868</v>
      </c>
      <c r="BI463">
        <v>226542.105004588</v>
      </c>
      <c r="BJ463">
        <v>224019.13988584201</v>
      </c>
      <c r="BK463">
        <v>221524.27264757699</v>
      </c>
      <c r="BL463">
        <v>219057.19036795301</v>
      </c>
      <c r="BM463">
        <v>216617.58361009401</v>
      </c>
      <c r="BN463">
        <v>214205.14638327301</v>
      </c>
      <c r="BO463">
        <v>211819.57610453901</v>
      </c>
      <c r="BP463">
        <v>209460.573560758</v>
      </c>
      <c r="BQ463">
        <v>207127.842871089</v>
      </c>
      <c r="BR463">
        <v>204821.09144987201</v>
      </c>
      <c r="BS463">
        <v>202540.02996992701</v>
      </c>
      <c r="BT463">
        <v>200284.37232626899</v>
      </c>
      <c r="BU463">
        <v>198053.83560021999</v>
      </c>
      <c r="BV463">
        <v>195848.14002392499</v>
      </c>
      <c r="BW463">
        <v>193667.00894525999</v>
      </c>
      <c r="BX463">
        <v>191510.168793135</v>
      </c>
      <c r="BY463">
        <v>189377.34904317901</v>
      </c>
      <c r="BZ463">
        <v>187268.282183812</v>
      </c>
      <c r="CA463">
        <v>185182.703682686</v>
      </c>
      <c r="CB463">
        <v>183120.35195351401</v>
      </c>
      <c r="CC463">
        <v>181080.96832325301</v>
      </c>
      <c r="CD463" s="8" t="b">
        <f>IF(ISNUMBER(VLOOKUP(A463,profiles_2018!A:A,1,FALSE)),TRUE,FALSE)</f>
        <v>0</v>
      </c>
      <c r="CE463" t="str">
        <f>INDEX('C5 - Emissions methodology 2021'!$A$2:$I$5911,MATCH($A463,'C5 - Emissions methodology 2021'!$A$2:$A$5911,0),MATCH(CE$1,'C5 - Emissions methodology 2021'!$A$1:$I$1,0))</f>
        <v>Services</v>
      </c>
    </row>
    <row r="464" spans="1:83" x14ac:dyDescent="0.25">
      <c r="A464">
        <v>30086</v>
      </c>
      <c r="B464" t="s">
        <v>1063</v>
      </c>
      <c r="C464" t="s">
        <v>1064</v>
      </c>
      <c r="D464">
        <v>2017</v>
      </c>
      <c r="E464" t="s">
        <v>49</v>
      </c>
      <c r="F464" t="s">
        <v>50</v>
      </c>
      <c r="G464">
        <v>2017</v>
      </c>
      <c r="H464">
        <v>1969</v>
      </c>
      <c r="I464">
        <v>95</v>
      </c>
      <c r="J464">
        <v>2025</v>
      </c>
      <c r="K464">
        <v>25</v>
      </c>
      <c r="L464">
        <v>1476.75</v>
      </c>
      <c r="M464">
        <v>2020</v>
      </c>
      <c r="N464">
        <v>1860</v>
      </c>
      <c r="O464">
        <v>22.143219908582999</v>
      </c>
      <c r="P464" t="s">
        <v>24</v>
      </c>
      <c r="Q464">
        <v>2.5178050749487801</v>
      </c>
      <c r="R464">
        <v>1</v>
      </c>
      <c r="S464" t="s">
        <v>25</v>
      </c>
      <c r="T464">
        <v>-1.11368485725649E-2</v>
      </c>
      <c r="AV464">
        <v>1969</v>
      </c>
      <c r="AW464">
        <v>1932.6666666666599</v>
      </c>
      <c r="AX464">
        <v>1896.3333333333301</v>
      </c>
      <c r="AY464">
        <v>1860</v>
      </c>
      <c r="AZ464">
        <v>1783.35</v>
      </c>
      <c r="BA464">
        <v>1706.7</v>
      </c>
      <c r="BB464">
        <v>1630.05</v>
      </c>
      <c r="BC464">
        <v>1553.4</v>
      </c>
      <c r="BD464">
        <v>1476.75</v>
      </c>
      <c r="BE464">
        <v>1460.3036588704599</v>
      </c>
      <c r="BF464">
        <v>1444.04047815166</v>
      </c>
      <c r="BG464">
        <v>1427.9584180138299</v>
      </c>
      <c r="BH464">
        <v>1412.0554613444899</v>
      </c>
      <c r="BI464">
        <v>1396.3296134954301</v>
      </c>
      <c r="BJ464">
        <v>1380.7789020325399</v>
      </c>
      <c r="BK464">
        <v>1365.4013764884201</v>
      </c>
      <c r="BL464">
        <v>1350.1951081176901</v>
      </c>
      <c r="BM464">
        <v>1335.15818965517</v>
      </c>
      <c r="BN464">
        <v>1320.28873507656</v>
      </c>
      <c r="BO464">
        <v>1305.58487936195</v>
      </c>
      <c r="BP464">
        <v>1291.0447782618601</v>
      </c>
      <c r="BQ464">
        <v>1276.66660806596</v>
      </c>
      <c r="BR464">
        <v>1262.44856537428</v>
      </c>
      <c r="BS464">
        <v>1248.3888668710499</v>
      </c>
      <c r="BT464">
        <v>1234.48574910103</v>
      </c>
      <c r="BU464">
        <v>1220.7374682483101</v>
      </c>
      <c r="BV464">
        <v>1207.14229991757</v>
      </c>
      <c r="BW464">
        <v>1193.6985389178501</v>
      </c>
      <c r="BX464">
        <v>1180.40449904863</v>
      </c>
      <c r="BY464">
        <v>1167.25851288835</v>
      </c>
      <c r="BZ464">
        <v>1154.2589315852799</v>
      </c>
      <c r="CA464">
        <v>1141.4041246506799</v>
      </c>
      <c r="CB464">
        <v>1128.69247975434</v>
      </c>
      <c r="CC464">
        <v>1116.12240252233</v>
      </c>
      <c r="CD464" s="8" t="b">
        <f>IF(ISNUMBER(VLOOKUP(A464,profiles_2018!A:A,1,FALSE)),TRUE,FALSE)</f>
        <v>0</v>
      </c>
      <c r="CE464" t="str">
        <f>INDEX('C5 - Emissions methodology 2021'!$A$2:$I$5911,MATCH($A464,'C5 - Emissions methodology 2021'!$A$2:$A$5911,0),MATCH(CE$1,'C5 - Emissions methodology 2021'!$A$1:$I$1,0))</f>
        <v>Apparel</v>
      </c>
    </row>
    <row r="465" spans="1:83" x14ac:dyDescent="0.25">
      <c r="A465">
        <v>9548</v>
      </c>
      <c r="B465" t="s">
        <v>1065</v>
      </c>
      <c r="C465" t="s">
        <v>165</v>
      </c>
      <c r="D465">
        <v>2018</v>
      </c>
      <c r="E465" t="s">
        <v>44</v>
      </c>
      <c r="F465" t="s">
        <v>33</v>
      </c>
      <c r="G465">
        <v>2017</v>
      </c>
      <c r="H465">
        <v>16498</v>
      </c>
      <c r="I465">
        <v>100</v>
      </c>
      <c r="J465">
        <v>2021</v>
      </c>
      <c r="K465">
        <v>5</v>
      </c>
      <c r="L465">
        <v>15673.1</v>
      </c>
      <c r="M465">
        <v>2020</v>
      </c>
      <c r="N465">
        <v>7390</v>
      </c>
      <c r="O465">
        <v>1104.1338344041701</v>
      </c>
      <c r="P465" t="s">
        <v>691</v>
      </c>
      <c r="Q465">
        <v>2.3658553083365899</v>
      </c>
      <c r="R465">
        <v>1</v>
      </c>
      <c r="S465" t="s">
        <v>25</v>
      </c>
      <c r="T465">
        <v>-1.11368485725649E-2</v>
      </c>
      <c r="AV465">
        <v>16498</v>
      </c>
      <c r="AW465">
        <v>13462</v>
      </c>
      <c r="AX465">
        <v>10426</v>
      </c>
      <c r="AY465">
        <v>7390</v>
      </c>
      <c r="AZ465">
        <v>15673.1</v>
      </c>
      <c r="BA465">
        <v>15498.5510586373</v>
      </c>
      <c r="BB465">
        <v>15325.9460424031</v>
      </c>
      <c r="BC465">
        <v>15155.263302097501</v>
      </c>
      <c r="BD465">
        <v>14986.4814296247</v>
      </c>
      <c r="BE465">
        <v>14819.579255307401</v>
      </c>
      <c r="BF465">
        <v>14654.5358452319</v>
      </c>
      <c r="BG465">
        <v>14491.330498622399</v>
      </c>
      <c r="BH465">
        <v>14329.9427452442</v>
      </c>
      <c r="BI465">
        <v>14170.352342836901</v>
      </c>
      <c r="BJ465">
        <v>14012.539274574799</v>
      </c>
      <c r="BK465">
        <v>13856.4837465568</v>
      </c>
      <c r="BL465">
        <v>13702.1661853232</v>
      </c>
      <c r="BM465">
        <v>13549.5672354011</v>
      </c>
      <c r="BN465">
        <v>13398.667756876701</v>
      </c>
      <c r="BO465">
        <v>13249.4488229942</v>
      </c>
      <c r="BP465">
        <v>13101.891717782601</v>
      </c>
      <c r="BQ465">
        <v>12955.9779337075</v>
      </c>
      <c r="BR465">
        <v>12811.6891693503</v>
      </c>
      <c r="BS465">
        <v>12669.0073271125</v>
      </c>
      <c r="BT465">
        <v>12527.9145109457</v>
      </c>
      <c r="BU465">
        <v>12388.393024107299</v>
      </c>
      <c r="BV465">
        <v>12250.425366940401</v>
      </c>
      <c r="BW465">
        <v>12113.9942346792</v>
      </c>
      <c r="BX465">
        <v>11979.0825152787</v>
      </c>
      <c r="BY465">
        <v>11845.6732872678</v>
      </c>
      <c r="BZ465">
        <v>11713.7498176274</v>
      </c>
      <c r="CA465">
        <v>11583.2955596916</v>
      </c>
      <c r="CB465">
        <v>11454.294151071999</v>
      </c>
      <c r="CC465">
        <v>11326.7294116059</v>
      </c>
      <c r="CD465" s="8" t="b">
        <f>IF(ISNUMBER(VLOOKUP(A465,profiles_2018!A:A,1,FALSE)),TRUE,FALSE)</f>
        <v>0</v>
      </c>
      <c r="CE465" t="str">
        <f>INDEX('C5 - Emissions methodology 2021'!$A$2:$I$5911,MATCH($A465,'C5 - Emissions methodology 2021'!$A$2:$A$5911,0),MATCH(CE$1,'C5 - Emissions methodology 2021'!$A$1:$I$1,0))</f>
        <v>Services</v>
      </c>
    </row>
    <row r="466" spans="1:83" x14ac:dyDescent="0.25">
      <c r="A466">
        <v>51196</v>
      </c>
      <c r="B466" t="s">
        <v>1066</v>
      </c>
      <c r="C466" t="s">
        <v>172</v>
      </c>
      <c r="D466">
        <v>2020</v>
      </c>
      <c r="E466" t="s">
        <v>28</v>
      </c>
      <c r="F466" t="s">
        <v>23</v>
      </c>
      <c r="G466">
        <v>2017</v>
      </c>
      <c r="H466">
        <v>54588</v>
      </c>
      <c r="I466">
        <v>100</v>
      </c>
      <c r="J466">
        <v>2025</v>
      </c>
      <c r="K466">
        <v>5</v>
      </c>
      <c r="L466">
        <v>51858.6</v>
      </c>
      <c r="M466">
        <v>2020</v>
      </c>
      <c r="N466">
        <v>52566</v>
      </c>
      <c r="O466">
        <v>74.082215871620093</v>
      </c>
      <c r="P466" t="s">
        <v>24</v>
      </c>
      <c r="Q466">
        <v>2.69781033684878</v>
      </c>
      <c r="R466">
        <v>1</v>
      </c>
      <c r="S466" t="s">
        <v>25</v>
      </c>
      <c r="T466">
        <v>-1.11368485725649E-2</v>
      </c>
      <c r="AV466">
        <v>54588</v>
      </c>
      <c r="AW466">
        <v>53914</v>
      </c>
      <c r="AX466">
        <v>53240</v>
      </c>
      <c r="AY466">
        <v>52566</v>
      </c>
      <c r="AZ466">
        <v>52424.52</v>
      </c>
      <c r="BA466">
        <v>52283.040000000001</v>
      </c>
      <c r="BB466">
        <v>52141.56</v>
      </c>
      <c r="BC466">
        <v>52000.08</v>
      </c>
      <c r="BD466">
        <v>51858.6</v>
      </c>
      <c r="BE466">
        <v>51281.0586246147</v>
      </c>
      <c r="BF466">
        <v>50709.949240071597</v>
      </c>
      <c r="BG466">
        <v>50145.200214262499</v>
      </c>
      <c r="BH466">
        <v>49586.740712835301</v>
      </c>
      <c r="BI466">
        <v>49034.500690309404</v>
      </c>
      <c r="BJ466">
        <v>48488.410881290103</v>
      </c>
      <c r="BK466">
        <v>47948.402791780798</v>
      </c>
      <c r="BL466">
        <v>47414.408690592398</v>
      </c>
      <c r="BM466">
        <v>46886.361600847602</v>
      </c>
      <c r="BN466">
        <v>46364.195291580399</v>
      </c>
      <c r="BO466">
        <v>45847.844269429297</v>
      </c>
      <c r="BP466">
        <v>45337.243770422101</v>
      </c>
      <c r="BQ466">
        <v>44832.329751853402</v>
      </c>
      <c r="BR466">
        <v>44333.038884251699</v>
      </c>
      <c r="BS466">
        <v>43839.3085434362</v>
      </c>
      <c r="BT466">
        <v>43351.076802661999</v>
      </c>
      <c r="BU466">
        <v>42868.282424853103</v>
      </c>
      <c r="BV466">
        <v>42390.864854921601</v>
      </c>
      <c r="BW466">
        <v>41918.764212172297</v>
      </c>
      <c r="BX466">
        <v>41451.921282792202</v>
      </c>
      <c r="BY466">
        <v>40990.277512423898</v>
      </c>
      <c r="BZ466">
        <v>40533.774998820598</v>
      </c>
      <c r="CA466">
        <v>40082.356484584299</v>
      </c>
      <c r="CB466">
        <v>39635.965349983999</v>
      </c>
      <c r="CC466">
        <v>39194.545605853797</v>
      </c>
      <c r="CD466" s="8" t="b">
        <f>IF(ISNUMBER(VLOOKUP(A466,profiles_2018!A:A,1,FALSE)),TRUE,FALSE)</f>
        <v>0</v>
      </c>
      <c r="CE466" t="str">
        <f>INDEX('C5 - Emissions methodology 2021'!$A$2:$I$5911,MATCH($A466,'C5 - Emissions methodology 2021'!$A$2:$A$5911,0),MATCH(CE$1,'C5 - Emissions methodology 2021'!$A$1:$I$1,0))</f>
        <v>Manufacturing</v>
      </c>
    </row>
    <row r="467" spans="1:83" x14ac:dyDescent="0.25">
      <c r="A467">
        <v>842915</v>
      </c>
      <c r="B467" t="s">
        <v>1067</v>
      </c>
      <c r="C467" t="s">
        <v>252</v>
      </c>
      <c r="D467">
        <v>2019</v>
      </c>
      <c r="E467" t="s">
        <v>28</v>
      </c>
      <c r="F467" t="s">
        <v>23</v>
      </c>
      <c r="G467">
        <v>2018</v>
      </c>
      <c r="H467">
        <v>4812</v>
      </c>
      <c r="I467">
        <v>100</v>
      </c>
      <c r="J467">
        <v>2030</v>
      </c>
      <c r="K467">
        <v>12</v>
      </c>
      <c r="L467">
        <v>4234.5600000000004</v>
      </c>
      <c r="M467">
        <v>2020</v>
      </c>
      <c r="N467">
        <v>4649</v>
      </c>
      <c r="O467">
        <v>28.228041008589599</v>
      </c>
      <c r="P467" t="s">
        <v>24</v>
      </c>
      <c r="Q467">
        <v>2.77024438363902</v>
      </c>
      <c r="R467">
        <v>1</v>
      </c>
      <c r="S467" t="s">
        <v>25</v>
      </c>
      <c r="T467">
        <v>-1.11368485725649E-2</v>
      </c>
      <c r="AW467">
        <v>4812</v>
      </c>
      <c r="AX467">
        <v>4730.5</v>
      </c>
      <c r="AY467">
        <v>4649</v>
      </c>
      <c r="AZ467">
        <v>4607.5559999999996</v>
      </c>
      <c r="BA467">
        <v>4566.1120000000001</v>
      </c>
      <c r="BB467">
        <v>4524.6679999999997</v>
      </c>
      <c r="BC467">
        <v>4483.2240000000002</v>
      </c>
      <c r="BD467">
        <v>4441.78</v>
      </c>
      <c r="BE467">
        <v>4400.3360000000002</v>
      </c>
      <c r="BF467">
        <v>4358.8919999999998</v>
      </c>
      <c r="BG467">
        <v>4317.4480000000003</v>
      </c>
      <c r="BH467">
        <v>4276.0039999999999</v>
      </c>
      <c r="BI467">
        <v>4234.5600000000004</v>
      </c>
      <c r="BJ467">
        <v>4187.4003465085598</v>
      </c>
      <c r="BK467">
        <v>4140.7659029367796</v>
      </c>
      <c r="BL467">
        <v>4094.6508201013398</v>
      </c>
      <c r="BM467">
        <v>4049.04931396034</v>
      </c>
      <c r="BN467">
        <v>4003.9556648879102</v>
      </c>
      <c r="BO467">
        <v>3959.3642169567902</v>
      </c>
      <c r="BP467">
        <v>3915.2693772289099</v>
      </c>
      <c r="BQ467">
        <v>3871.6656150539202</v>
      </c>
      <c r="BR467">
        <v>3828.54746137545</v>
      </c>
      <c r="BS467">
        <v>3785.9095080452398</v>
      </c>
      <c r="BT467">
        <v>3743.7464071446998</v>
      </c>
      <c r="BU467">
        <v>3702.05287031425</v>
      </c>
      <c r="BV467">
        <v>3660.8236680899299</v>
      </c>
      <c r="BW467">
        <v>3620.0536292475499</v>
      </c>
      <c r="BX467">
        <v>3579.73764015406</v>
      </c>
      <c r="BY467">
        <v>3539.8706441261502</v>
      </c>
      <c r="BZ467">
        <v>3500.4476407960501</v>
      </c>
      <c r="CA467">
        <v>3461.4636854843102</v>
      </c>
      <c r="CB467">
        <v>3422.9138885796401</v>
      </c>
      <c r="CC467">
        <v>3384.7934149255998</v>
      </c>
      <c r="CD467" s="8" t="b">
        <f>IF(ISNUMBER(VLOOKUP(A467,profiles_2018!A:A,1,FALSE)),TRUE,FALSE)</f>
        <v>0</v>
      </c>
      <c r="CE467" t="str">
        <f>INDEX('C5 - Emissions methodology 2021'!$A$2:$I$5911,MATCH($A467,'C5 - Emissions methodology 2021'!$A$2:$A$5911,0),MATCH(CE$1,'C5 - Emissions methodology 2021'!$A$1:$I$1,0))</f>
        <v>Manufacturing</v>
      </c>
    </row>
    <row r="468" spans="1:83" x14ac:dyDescent="0.25">
      <c r="A468">
        <v>68188</v>
      </c>
      <c r="B468" t="s">
        <v>295</v>
      </c>
      <c r="C468" t="s">
        <v>92</v>
      </c>
      <c r="D468">
        <v>2020</v>
      </c>
      <c r="E468" t="s">
        <v>690</v>
      </c>
      <c r="F468" t="s">
        <v>23</v>
      </c>
      <c r="G468">
        <v>2019</v>
      </c>
      <c r="H468">
        <v>182336</v>
      </c>
      <c r="I468">
        <v>100</v>
      </c>
      <c r="J468">
        <v>2026</v>
      </c>
      <c r="K468">
        <v>20</v>
      </c>
      <c r="L468">
        <v>145868.79999999999</v>
      </c>
      <c r="M468">
        <v>2020</v>
      </c>
      <c r="N468">
        <v>173304</v>
      </c>
      <c r="O468">
        <v>24.7674622674623</v>
      </c>
      <c r="P468" t="s">
        <v>45</v>
      </c>
      <c r="Q468">
        <v>2.8483109165268301</v>
      </c>
      <c r="R468">
        <v>1</v>
      </c>
      <c r="S468" t="s">
        <v>25</v>
      </c>
      <c r="T468">
        <v>-1.11368485725649E-2</v>
      </c>
      <c r="AX468">
        <v>182336</v>
      </c>
      <c r="AY468">
        <v>173304</v>
      </c>
      <c r="AZ468">
        <v>168731.46666666601</v>
      </c>
      <c r="BA468">
        <v>164158.933333333</v>
      </c>
      <c r="BB468">
        <v>159586.4</v>
      </c>
      <c r="BC468">
        <v>155013.866666666</v>
      </c>
      <c r="BD468">
        <v>150441.33333333299</v>
      </c>
      <c r="BE468">
        <v>145868.79999999999</v>
      </c>
      <c r="BF468">
        <v>144244.28126293799</v>
      </c>
      <c r="BG468">
        <v>142637.854545054</v>
      </c>
      <c r="BH468">
        <v>141049.31835826999</v>
      </c>
      <c r="BI468">
        <v>139478.47345845099</v>
      </c>
      <c r="BJ468">
        <v>137925.12282041099</v>
      </c>
      <c r="BK468">
        <v>136389.07161320801</v>
      </c>
      <c r="BL468">
        <v>134870.12717569899</v>
      </c>
      <c r="BM468">
        <v>133368.09899238101</v>
      </c>
      <c r="BN468">
        <v>131882.79866949201</v>
      </c>
      <c r="BO468">
        <v>130414.03991138301</v>
      </c>
      <c r="BP468">
        <v>128961.638497154</v>
      </c>
      <c r="BQ468">
        <v>127525.412257541</v>
      </c>
      <c r="BR468">
        <v>126105.181052075</v>
      </c>
      <c r="BS468">
        <v>124700.766746482</v>
      </c>
      <c r="BT468">
        <v>123311.993190344</v>
      </c>
      <c r="BU468">
        <v>121938.686195002</v>
      </c>
      <c r="BV468">
        <v>120580.67351171099</v>
      </c>
      <c r="BW468">
        <v>119237.784810033</v>
      </c>
      <c r="BX468">
        <v>117909.851656475</v>
      </c>
      <c r="BY468">
        <v>116596.707493364</v>
      </c>
      <c r="BZ468">
        <v>115298.18761795</v>
      </c>
      <c r="CA468">
        <v>114014.129161758</v>
      </c>
      <c r="CB468">
        <v>112744.371070151</v>
      </c>
      <c r="CC468">
        <v>111488.754082133</v>
      </c>
      <c r="CD468" s="8" t="b">
        <f>IF(ISNUMBER(VLOOKUP(A468,profiles_2018!A:A,1,FALSE)),TRUE,FALSE)</f>
        <v>1</v>
      </c>
      <c r="CE468" t="str">
        <f>INDEX('C5 - Emissions methodology 2021'!$A$2:$I$5911,MATCH($A468,'C5 - Emissions methodology 2021'!$A$2:$A$5911,0),MATCH(CE$1,'C5 - Emissions methodology 2021'!$A$1:$I$1,0))</f>
        <v>Infrastructure</v>
      </c>
    </row>
    <row r="469" spans="1:83" x14ac:dyDescent="0.25">
      <c r="A469">
        <v>9535</v>
      </c>
      <c r="B469" t="s">
        <v>1068</v>
      </c>
      <c r="C469" t="s">
        <v>252</v>
      </c>
      <c r="D469">
        <v>2019</v>
      </c>
      <c r="E469" t="s">
        <v>690</v>
      </c>
      <c r="F469" t="s">
        <v>23</v>
      </c>
      <c r="G469">
        <v>2019</v>
      </c>
      <c r="H469">
        <v>1434550</v>
      </c>
      <c r="I469">
        <v>100</v>
      </c>
      <c r="J469">
        <v>2030</v>
      </c>
      <c r="K469">
        <v>11</v>
      </c>
      <c r="L469">
        <v>1276749.5</v>
      </c>
      <c r="M469">
        <v>2020</v>
      </c>
      <c r="N469">
        <v>1339214</v>
      </c>
      <c r="O469">
        <v>60.415524665638003</v>
      </c>
      <c r="P469" t="s">
        <v>24</v>
      </c>
      <c r="Q469">
        <v>2.7603873574390199</v>
      </c>
      <c r="R469">
        <v>1</v>
      </c>
      <c r="S469" t="s">
        <v>25</v>
      </c>
      <c r="T469">
        <v>-1.11368485725649E-2</v>
      </c>
      <c r="AX469">
        <v>1434550</v>
      </c>
      <c r="AY469">
        <v>1339214</v>
      </c>
      <c r="AZ469">
        <v>1332967.55</v>
      </c>
      <c r="BA469">
        <v>1326721.1000000001</v>
      </c>
      <c r="BB469">
        <v>1320474.6499999999</v>
      </c>
      <c r="BC469">
        <v>1314228.2</v>
      </c>
      <c r="BD469">
        <v>1307981.75</v>
      </c>
      <c r="BE469">
        <v>1301735.3</v>
      </c>
      <c r="BF469">
        <v>1295488.8500000001</v>
      </c>
      <c r="BG469">
        <v>1289242.3999999999</v>
      </c>
      <c r="BH469">
        <v>1282995.95</v>
      </c>
      <c r="BI469">
        <v>1276749.5</v>
      </c>
      <c r="BJ469">
        <v>1262530.5341534</v>
      </c>
      <c r="BK469">
        <v>1248469.92277629</v>
      </c>
      <c r="BL469">
        <v>1234565.9022989301</v>
      </c>
      <c r="BM469">
        <v>1220816.7287921701</v>
      </c>
      <c r="BN469">
        <v>1207220.67774876</v>
      </c>
      <c r="BO469">
        <v>1193776.0438669999</v>
      </c>
      <c r="BP469">
        <v>1180481.1408369001</v>
      </c>
      <c r="BQ469">
        <v>1167334.3011286301</v>
      </c>
      <c r="BR469">
        <v>1154333.8757833999</v>
      </c>
      <c r="BS469">
        <v>1141478.2342066199</v>
      </c>
      <c r="BT469">
        <v>1128765.7639633799</v>
      </c>
      <c r="BU469">
        <v>1116194.8705762301</v>
      </c>
      <c r="BV469">
        <v>1103763.97732515</v>
      </c>
      <c r="BW469">
        <v>1091471.5250498201</v>
      </c>
      <c r="BX469">
        <v>1079315.97195408</v>
      </c>
      <c r="BY469">
        <v>1067295.79341247</v>
      </c>
      <c r="BZ469">
        <v>1055409.4817790999</v>
      </c>
      <c r="CA469">
        <v>1043655.5461984799</v>
      </c>
      <c r="CB469">
        <v>1032032.51241855</v>
      </c>
      <c r="CC469">
        <v>1020538.92260578</v>
      </c>
      <c r="CD469" s="8" t="b">
        <f>IF(ISNUMBER(VLOOKUP(A469,profiles_2018!A:A,1,FALSE)),TRUE,FALSE)</f>
        <v>0</v>
      </c>
      <c r="CE469" t="str">
        <f>INDEX('C5 - Emissions methodology 2021'!$A$2:$I$5911,MATCH($A469,'C5 - Emissions methodology 2021'!$A$2:$A$5911,0),MATCH(CE$1,'C5 - Emissions methodology 2021'!$A$1:$I$1,0))</f>
        <v>Food, beverage &amp; agriculture</v>
      </c>
    </row>
    <row r="470" spans="1:83" x14ac:dyDescent="0.25">
      <c r="A470">
        <v>9538</v>
      </c>
      <c r="B470" t="s">
        <v>1069</v>
      </c>
      <c r="C470" t="s">
        <v>59</v>
      </c>
      <c r="D470">
        <v>2020</v>
      </c>
      <c r="E470" t="s">
        <v>690</v>
      </c>
      <c r="F470" t="s">
        <v>23</v>
      </c>
      <c r="G470">
        <v>2018</v>
      </c>
      <c r="H470">
        <v>38626</v>
      </c>
      <c r="I470">
        <v>100</v>
      </c>
      <c r="J470">
        <v>2030</v>
      </c>
      <c r="K470">
        <v>26</v>
      </c>
      <c r="L470">
        <v>28583.24</v>
      </c>
      <c r="M470">
        <v>2020</v>
      </c>
      <c r="N470">
        <v>34613</v>
      </c>
      <c r="O470">
        <v>39.959134739852402</v>
      </c>
      <c r="P470" t="s">
        <v>24</v>
      </c>
      <c r="Q470">
        <v>2.9102477650390202</v>
      </c>
      <c r="R470">
        <v>1</v>
      </c>
      <c r="S470" t="s">
        <v>25</v>
      </c>
      <c r="T470">
        <v>-1.11368485725649E-2</v>
      </c>
      <c r="AW470">
        <v>38626</v>
      </c>
      <c r="AX470">
        <v>36619.5</v>
      </c>
      <c r="AY470">
        <v>34613</v>
      </c>
      <c r="AZ470">
        <v>34010.023999999998</v>
      </c>
      <c r="BA470">
        <v>33407.048000000003</v>
      </c>
      <c r="BB470">
        <v>32804.072</v>
      </c>
      <c r="BC470">
        <v>32201.096000000001</v>
      </c>
      <c r="BD470">
        <v>31598.12</v>
      </c>
      <c r="BE470">
        <v>30995.144</v>
      </c>
      <c r="BF470">
        <v>30392.168000000001</v>
      </c>
      <c r="BG470">
        <v>29789.191999999999</v>
      </c>
      <c r="BH470">
        <v>29186.216</v>
      </c>
      <c r="BI470">
        <v>28583.24</v>
      </c>
      <c r="BJ470">
        <v>28264.912784406701</v>
      </c>
      <c r="BK470">
        <v>27950.13073081</v>
      </c>
      <c r="BL470">
        <v>27638.8543572776</v>
      </c>
      <c r="BM470">
        <v>27331.044621581401</v>
      </c>
      <c r="BN470">
        <v>27026.6629163008</v>
      </c>
      <c r="BO470">
        <v>26725.6710639802</v>
      </c>
      <c r="BP470">
        <v>26428.031312340499</v>
      </c>
      <c r="BQ470">
        <v>26133.7063295439</v>
      </c>
      <c r="BR470">
        <v>25842.659199511902</v>
      </c>
      <c r="BS470">
        <v>25554.853417294598</v>
      </c>
      <c r="BT470">
        <v>25270.2528844921</v>
      </c>
      <c r="BU470">
        <v>24988.821904726999</v>
      </c>
      <c r="BV470">
        <v>24710.5251791673</v>
      </c>
      <c r="BW470">
        <v>24435.3278020984</v>
      </c>
      <c r="BX470">
        <v>24163.195256545401</v>
      </c>
      <c r="BY470">
        <v>23894.093409943998</v>
      </c>
      <c r="BZ470">
        <v>23627.9885098587</v>
      </c>
      <c r="CA470">
        <v>23364.847179750101</v>
      </c>
      <c r="CB470">
        <v>23104.6364147881</v>
      </c>
      <c r="CC470">
        <v>22847.323577712399</v>
      </c>
      <c r="CD470" s="8" t="b">
        <f>IF(ISNUMBER(VLOOKUP(A470,profiles_2018!A:A,1,FALSE)),TRUE,FALSE)</f>
        <v>0</v>
      </c>
      <c r="CE470" t="str">
        <f>INDEX('C5 - Emissions methodology 2021'!$A$2:$I$5911,MATCH($A470,'C5 - Emissions methodology 2021'!$A$2:$A$5911,0),MATCH(CE$1,'C5 - Emissions methodology 2021'!$A$1:$I$1,0))</f>
        <v>Food, beverage &amp; agriculture</v>
      </c>
    </row>
    <row r="471" spans="1:83" x14ac:dyDescent="0.25">
      <c r="A471">
        <v>9591</v>
      </c>
      <c r="B471" t="s">
        <v>1070</v>
      </c>
      <c r="C471" t="s">
        <v>21</v>
      </c>
      <c r="D471">
        <v>2019</v>
      </c>
      <c r="E471" t="s">
        <v>690</v>
      </c>
      <c r="F471" t="s">
        <v>23</v>
      </c>
      <c r="G471">
        <v>2019</v>
      </c>
      <c r="H471">
        <v>11742</v>
      </c>
      <c r="I471">
        <v>100</v>
      </c>
      <c r="J471">
        <v>2030</v>
      </c>
      <c r="K471">
        <v>46.2</v>
      </c>
      <c r="L471">
        <v>6317.1959999999999</v>
      </c>
      <c r="M471">
        <v>2020</v>
      </c>
      <c r="N471">
        <v>8103</v>
      </c>
      <c r="O471">
        <v>114.898707915904</v>
      </c>
      <c r="P471" t="s">
        <v>24</v>
      </c>
      <c r="Q471">
        <v>3.1122456295390202</v>
      </c>
      <c r="R471">
        <v>1</v>
      </c>
      <c r="S471" t="s">
        <v>25</v>
      </c>
      <c r="T471">
        <v>-1.11368485725649E-2</v>
      </c>
      <c r="AX471">
        <v>11742</v>
      </c>
      <c r="AY471">
        <v>8103</v>
      </c>
      <c r="AZ471">
        <v>7924.4196000000002</v>
      </c>
      <c r="BA471">
        <v>7745.8392000000003</v>
      </c>
      <c r="BB471">
        <v>7567.2587999999996</v>
      </c>
      <c r="BC471">
        <v>7388.6783999999998</v>
      </c>
      <c r="BD471">
        <v>7210.098</v>
      </c>
      <c r="BE471">
        <v>7031.5176000000001</v>
      </c>
      <c r="BF471">
        <v>6852.9372000000003</v>
      </c>
      <c r="BG471">
        <v>6674.3567999999996</v>
      </c>
      <c r="BH471">
        <v>6495.7763999999997</v>
      </c>
      <c r="BI471">
        <v>6317.1959999999999</v>
      </c>
      <c r="BJ471">
        <v>6246.8423447447803</v>
      </c>
      <c r="BK471">
        <v>6177.2722074946696</v>
      </c>
      <c r="BL471">
        <v>6108.4768623282898</v>
      </c>
      <c r="BM471">
        <v>6040.4476805035301</v>
      </c>
      <c r="BN471">
        <v>5973.1761293752597</v>
      </c>
      <c r="BO471">
        <v>5906.65377132515</v>
      </c>
      <c r="BP471">
        <v>5840.8722627033303</v>
      </c>
      <c r="BQ471">
        <v>5775.8233527819102</v>
      </c>
      <c r="BR471">
        <v>5711.4988827200896</v>
      </c>
      <c r="BS471">
        <v>5647.8907845408603</v>
      </c>
      <c r="BT471">
        <v>5584.9910801190499</v>
      </c>
      <c r="BU471">
        <v>5522.79188018063</v>
      </c>
      <c r="BV471">
        <v>5461.2853833132704</v>
      </c>
      <c r="BW471">
        <v>5400.4638749877504</v>
      </c>
      <c r="BX471">
        <v>5340.3197265904</v>
      </c>
      <c r="BY471">
        <v>5280.8453944662797</v>
      </c>
      <c r="BZ471">
        <v>5222.0334189729901</v>
      </c>
      <c r="CA471">
        <v>5163.8764235450099</v>
      </c>
      <c r="CB471">
        <v>5106.3671137685496</v>
      </c>
      <c r="CC471">
        <v>5049.4982764665901</v>
      </c>
      <c r="CD471" s="8" t="b">
        <f>IF(ISNUMBER(VLOOKUP(A471,profiles_2018!A:A,1,FALSE)),TRUE,FALSE)</f>
        <v>0</v>
      </c>
      <c r="CE471" t="str">
        <f>INDEX('C5 - Emissions methodology 2021'!$A$2:$I$5911,MATCH($A471,'C5 - Emissions methodology 2021'!$A$2:$A$5911,0),MATCH(CE$1,'C5 - Emissions methodology 2021'!$A$1:$I$1,0))</f>
        <v>Services</v>
      </c>
    </row>
    <row r="472" spans="1:83" x14ac:dyDescent="0.25">
      <c r="A472">
        <v>22365</v>
      </c>
      <c r="B472" t="s">
        <v>1071</v>
      </c>
      <c r="C472" t="s">
        <v>27</v>
      </c>
      <c r="D472">
        <v>2020</v>
      </c>
      <c r="E472" t="s">
        <v>28</v>
      </c>
      <c r="F472" t="s">
        <v>23</v>
      </c>
      <c r="G472">
        <v>2019</v>
      </c>
      <c r="H472">
        <v>76764</v>
      </c>
      <c r="I472">
        <v>100</v>
      </c>
      <c r="J472">
        <v>2030</v>
      </c>
      <c r="K472">
        <v>50</v>
      </c>
      <c r="L472">
        <v>38382</v>
      </c>
      <c r="M472">
        <v>2020</v>
      </c>
      <c r="N472">
        <v>70632</v>
      </c>
      <c r="O472">
        <v>15.9762388619665</v>
      </c>
      <c r="P472" t="s">
        <v>45</v>
      </c>
      <c r="Q472">
        <v>3.1502515788390202</v>
      </c>
      <c r="R472">
        <v>1</v>
      </c>
      <c r="S472" t="s">
        <v>25</v>
      </c>
      <c r="T472">
        <v>-1.11368485725649E-2</v>
      </c>
      <c r="AX472">
        <v>76764</v>
      </c>
      <c r="AY472">
        <v>70632</v>
      </c>
      <c r="AZ472">
        <v>67407</v>
      </c>
      <c r="BA472">
        <v>64182</v>
      </c>
      <c r="BB472">
        <v>60957</v>
      </c>
      <c r="BC472">
        <v>57732</v>
      </c>
      <c r="BD472">
        <v>54507</v>
      </c>
      <c r="BE472">
        <v>51282</v>
      </c>
      <c r="BF472">
        <v>48057</v>
      </c>
      <c r="BG472">
        <v>44832</v>
      </c>
      <c r="BH472">
        <v>41607</v>
      </c>
      <c r="BI472">
        <v>38382</v>
      </c>
      <c r="BJ472">
        <v>37954.545478087799</v>
      </c>
      <c r="BK472">
        <v>37531.851452457799</v>
      </c>
      <c r="BL472">
        <v>37113.8649061838</v>
      </c>
      <c r="BM472">
        <v>36700.533412780998</v>
      </c>
      <c r="BN472">
        <v>36291.805129630498</v>
      </c>
      <c r="BO472">
        <v>35887.628791476702</v>
      </c>
      <c r="BP472">
        <v>35487.953703997598</v>
      </c>
      <c r="BQ472">
        <v>35092.729737446003</v>
      </c>
      <c r="BR472">
        <v>34701.907320362101</v>
      </c>
      <c r="BS472">
        <v>34315.437433356099</v>
      </c>
      <c r="BT472">
        <v>33933.271602959503</v>
      </c>
      <c r="BU472">
        <v>33555.361895545597</v>
      </c>
      <c r="BV472">
        <v>33181.660911317304</v>
      </c>
      <c r="BW472">
        <v>32812.121778361703</v>
      </c>
      <c r="BX472">
        <v>32446.6981467716</v>
      </c>
      <c r="BY472">
        <v>32085.344182831199</v>
      </c>
      <c r="BZ472">
        <v>31728.0145632684</v>
      </c>
      <c r="CA472">
        <v>31374.664469569201</v>
      </c>
      <c r="CB472">
        <v>31025.249582356599</v>
      </c>
      <c r="CC472">
        <v>30679.726075831801</v>
      </c>
      <c r="CD472" s="8" t="b">
        <f>IF(ISNUMBER(VLOOKUP(A472,profiles_2018!A:A,1,FALSE)),TRUE,FALSE)</f>
        <v>0</v>
      </c>
      <c r="CE472" t="str">
        <f>INDEX('C5 - Emissions methodology 2021'!$A$2:$I$5911,MATCH($A472,'C5 - Emissions methodology 2021'!$A$2:$A$5911,0),MATCH(CE$1,'C5 - Emissions methodology 2021'!$A$1:$I$1,0))</f>
        <v>Services</v>
      </c>
    </row>
    <row r="473" spans="1:83" x14ac:dyDescent="0.25">
      <c r="A473">
        <v>9703</v>
      </c>
      <c r="B473" t="s">
        <v>1072</v>
      </c>
      <c r="C473" t="s">
        <v>59</v>
      </c>
      <c r="D473">
        <v>2020</v>
      </c>
      <c r="E473" t="s">
        <v>28</v>
      </c>
      <c r="F473" t="s">
        <v>23</v>
      </c>
      <c r="G473">
        <v>2019</v>
      </c>
      <c r="H473">
        <v>9160000</v>
      </c>
      <c r="I473">
        <v>100</v>
      </c>
      <c r="J473">
        <v>2050</v>
      </c>
      <c r="K473">
        <v>100</v>
      </c>
      <c r="L473">
        <v>0</v>
      </c>
      <c r="M473">
        <v>2020</v>
      </c>
      <c r="N473">
        <v>4457507</v>
      </c>
      <c r="O473">
        <v>51.3372598253275</v>
      </c>
      <c r="P473" t="s">
        <v>45</v>
      </c>
      <c r="Q473">
        <v>3.6609159999999998</v>
      </c>
      <c r="R473">
        <v>1</v>
      </c>
      <c r="S473" t="s">
        <v>25</v>
      </c>
      <c r="T473">
        <v>-1.11368485725649E-2</v>
      </c>
      <c r="AX473">
        <v>9160000</v>
      </c>
      <c r="AY473">
        <v>4457507</v>
      </c>
      <c r="AZ473">
        <v>4308923.4333333299</v>
      </c>
      <c r="BA473">
        <v>4160339.8666666602</v>
      </c>
      <c r="BB473">
        <v>4011756.3</v>
      </c>
      <c r="BC473">
        <v>3863172.7333333301</v>
      </c>
      <c r="BD473">
        <v>3714589.16666666</v>
      </c>
      <c r="BE473">
        <v>3566005.6</v>
      </c>
      <c r="BF473">
        <v>3417422.0333333299</v>
      </c>
      <c r="BG473">
        <v>3268838.4666666598</v>
      </c>
      <c r="BH473">
        <v>3120254.9</v>
      </c>
      <c r="BI473">
        <v>2971671.3333333302</v>
      </c>
      <c r="BJ473">
        <v>2823087.7666666601</v>
      </c>
      <c r="BK473">
        <v>2674504.2000000002</v>
      </c>
      <c r="BL473">
        <v>2525920.63333333</v>
      </c>
      <c r="BM473">
        <v>2377337.0666666599</v>
      </c>
      <c r="BN473">
        <v>2228753.5</v>
      </c>
      <c r="BO473">
        <v>2080169.9333333301</v>
      </c>
      <c r="BP473">
        <v>1931586.3666666599</v>
      </c>
      <c r="BQ473">
        <v>1783002.8</v>
      </c>
      <c r="BR473">
        <v>1634419.2333333299</v>
      </c>
      <c r="BS473">
        <v>1485835.66666666</v>
      </c>
      <c r="BT473">
        <v>1337252.1000000001</v>
      </c>
      <c r="BU473">
        <v>1188668.5333333299</v>
      </c>
      <c r="BV473">
        <v>1040084.96666666</v>
      </c>
      <c r="BW473">
        <v>891501.39999999898</v>
      </c>
      <c r="BX473">
        <v>742917.83333333302</v>
      </c>
      <c r="BY473">
        <v>594334.26666666602</v>
      </c>
      <c r="BZ473">
        <v>445750.69999999902</v>
      </c>
      <c r="CA473">
        <v>297167.13333333301</v>
      </c>
      <c r="CB473">
        <v>148583.56666666601</v>
      </c>
      <c r="CC473">
        <v>0</v>
      </c>
      <c r="CD473" s="8" t="b">
        <f>IF(ISNUMBER(VLOOKUP(A473,profiles_2018!A:A,1,FALSE)),TRUE,FALSE)</f>
        <v>0</v>
      </c>
      <c r="CE473" t="str">
        <f>INDEX('C5 - Emissions methodology 2021'!$A$2:$I$5911,MATCH($A473,'C5 - Emissions methodology 2021'!$A$2:$A$5911,0),MATCH(CE$1,'C5 - Emissions methodology 2021'!$A$1:$I$1,0))</f>
        <v>Transportation services</v>
      </c>
    </row>
    <row r="474" spans="1:83" x14ac:dyDescent="0.25">
      <c r="A474">
        <v>58907</v>
      </c>
      <c r="B474" t="s">
        <v>1073</v>
      </c>
      <c r="C474" t="s">
        <v>59</v>
      </c>
      <c r="D474">
        <v>2021</v>
      </c>
      <c r="E474" t="s">
        <v>690</v>
      </c>
      <c r="F474" t="s">
        <v>23</v>
      </c>
      <c r="G474">
        <v>2019</v>
      </c>
      <c r="H474">
        <v>1054255.7</v>
      </c>
      <c r="I474">
        <v>100</v>
      </c>
      <c r="J474">
        <v>2030</v>
      </c>
      <c r="K474">
        <v>46</v>
      </c>
      <c r="L474">
        <v>569298.07799999998</v>
      </c>
      <c r="M474">
        <v>2020</v>
      </c>
      <c r="N474">
        <v>1556732.1</v>
      </c>
      <c r="O474">
        <v>-103.61243482013001</v>
      </c>
      <c r="P474" t="s">
        <v>706</v>
      </c>
      <c r="Q474">
        <v>3.1103493280090202</v>
      </c>
      <c r="R474">
        <v>1</v>
      </c>
      <c r="S474" t="s">
        <v>25</v>
      </c>
      <c r="T474">
        <v>-1.11368485725649E-2</v>
      </c>
      <c r="AX474">
        <v>1054255.7</v>
      </c>
      <c r="AY474">
        <v>1556732.1</v>
      </c>
      <c r="AZ474">
        <v>1457988.6978</v>
      </c>
      <c r="BA474">
        <v>1359245.2956000001</v>
      </c>
      <c r="BB474">
        <v>1260501.8933999999</v>
      </c>
      <c r="BC474">
        <v>1161758.4912</v>
      </c>
      <c r="BD474">
        <v>1063015.0889999999</v>
      </c>
      <c r="BE474">
        <v>964271.68680000002</v>
      </c>
      <c r="BF474">
        <v>865528.28460000001</v>
      </c>
      <c r="BG474">
        <v>766784.8824</v>
      </c>
      <c r="BH474">
        <v>668041.48019999999</v>
      </c>
      <c r="BI474">
        <v>569298.07799999998</v>
      </c>
      <c r="BJ474">
        <v>562957.89151266101</v>
      </c>
      <c r="BK474">
        <v>556688.31472215406</v>
      </c>
      <c r="BL474">
        <v>550488.56125897705</v>
      </c>
      <c r="BM474">
        <v>544357.85351130704</v>
      </c>
      <c r="BN474">
        <v>538295.42252746504</v>
      </c>
      <c r="BO474">
        <v>532300.50791947194</v>
      </c>
      <c r="BP474">
        <v>526372.35776767298</v>
      </c>
      <c r="BQ474">
        <v>520510.22852643102</v>
      </c>
      <c r="BR474">
        <v>514713.38493086101</v>
      </c>
      <c r="BS474">
        <v>508981.09990461299</v>
      </c>
      <c r="BT474">
        <v>503312.654468678</v>
      </c>
      <c r="BU474">
        <v>497707.33765120502</v>
      </c>
      <c r="BV474">
        <v>492164.44639832899</v>
      </c>
      <c r="BW474">
        <v>486683.28548599099</v>
      </c>
      <c r="BX474">
        <v>481263.16743273498</v>
      </c>
      <c r="BY474">
        <v>475903.41241348302</v>
      </c>
      <c r="BZ474">
        <v>470603.34817426797</v>
      </c>
      <c r="CA474">
        <v>465362.30994790897</v>
      </c>
      <c r="CB474">
        <v>460179.64037063997</v>
      </c>
      <c r="CC474">
        <v>455054.68939965498</v>
      </c>
      <c r="CD474" s="8" t="b">
        <f>IF(ISNUMBER(VLOOKUP(A474,profiles_2018!A:A,1,FALSE)),TRUE,FALSE)</f>
        <v>0</v>
      </c>
      <c r="CE474" t="str">
        <f>INDEX('C5 - Emissions methodology 2021'!$A$2:$I$5911,MATCH($A474,'C5 - Emissions methodology 2021'!$A$2:$A$5911,0),MATCH(CE$1,'C5 - Emissions methodology 2021'!$A$1:$I$1,0))</f>
        <v>Services</v>
      </c>
    </row>
    <row r="475" spans="1:83" x14ac:dyDescent="0.25">
      <c r="A475">
        <v>58908</v>
      </c>
      <c r="B475" t="s">
        <v>1074</v>
      </c>
      <c r="C475" t="s">
        <v>59</v>
      </c>
      <c r="D475">
        <v>2020</v>
      </c>
      <c r="E475" t="s">
        <v>690</v>
      </c>
      <c r="F475" t="s">
        <v>23</v>
      </c>
      <c r="G475">
        <v>2019</v>
      </c>
      <c r="H475">
        <v>16772.689999999999</v>
      </c>
      <c r="I475">
        <v>100</v>
      </c>
      <c r="J475">
        <v>2030</v>
      </c>
      <c r="K475">
        <v>46</v>
      </c>
      <c r="L475">
        <v>9057.2525999999998</v>
      </c>
      <c r="M475">
        <v>2020</v>
      </c>
      <c r="N475">
        <v>15373.84</v>
      </c>
      <c r="O475">
        <v>18.130533986316799</v>
      </c>
      <c r="P475" t="s">
        <v>45</v>
      </c>
      <c r="Q475">
        <v>3.1102455797080202</v>
      </c>
      <c r="R475">
        <v>1</v>
      </c>
      <c r="S475" t="s">
        <v>25</v>
      </c>
      <c r="T475">
        <v>-1.11368485725649E-2</v>
      </c>
      <c r="AX475">
        <v>16772.689999999999</v>
      </c>
      <c r="AY475">
        <v>15373.84</v>
      </c>
      <c r="AZ475">
        <v>14742.181259999999</v>
      </c>
      <c r="BA475">
        <v>14110.52252</v>
      </c>
      <c r="BB475">
        <v>13478.86378</v>
      </c>
      <c r="BC475">
        <v>12847.205040000001</v>
      </c>
      <c r="BD475">
        <v>12215.5463</v>
      </c>
      <c r="BE475">
        <v>11583.887559999999</v>
      </c>
      <c r="BF475">
        <v>10952.22882</v>
      </c>
      <c r="BG475">
        <v>10320.57008</v>
      </c>
      <c r="BH475">
        <v>9688.9113400000006</v>
      </c>
      <c r="BI475">
        <v>9057.2525999999998</v>
      </c>
      <c r="BJ475">
        <v>8956.3833493103302</v>
      </c>
      <c r="BK475">
        <v>8856.6374641912098</v>
      </c>
      <c r="BL475">
        <v>8758.0024338904095</v>
      </c>
      <c r="BM475">
        <v>8660.4658869860195</v>
      </c>
      <c r="BN475">
        <v>8564.0155898347894</v>
      </c>
      <c r="BO475">
        <v>8468.6394450377193</v>
      </c>
      <c r="BP475">
        <v>8374.3254899226795</v>
      </c>
      <c r="BQ475">
        <v>8281.0618950440403</v>
      </c>
      <c r="BR475">
        <v>8188.8369626988997</v>
      </c>
      <c r="BS475">
        <v>8097.6391254599002</v>
      </c>
      <c r="BT475">
        <v>8007.4569447243703</v>
      </c>
      <c r="BU475">
        <v>7918.2791092796497</v>
      </c>
      <c r="BV475">
        <v>7830.0944338842901</v>
      </c>
      <c r="BW475">
        <v>7742.8918578652401</v>
      </c>
      <c r="BX475">
        <v>7656.6604437304504</v>
      </c>
      <c r="BY475">
        <v>7571.38937579708</v>
      </c>
      <c r="BZ475">
        <v>7487.0679588349003</v>
      </c>
      <c r="CA475">
        <v>7403.6856167248498</v>
      </c>
      <c r="CB475">
        <v>7321.2318911325101</v>
      </c>
      <c r="CC475">
        <v>7239.6964401963296</v>
      </c>
      <c r="CD475" s="8" t="b">
        <f>IF(ISNUMBER(VLOOKUP(A475,profiles_2018!A:A,1,FALSE)),TRUE,FALSE)</f>
        <v>0</v>
      </c>
      <c r="CE475" t="str">
        <f>INDEX('C5 - Emissions methodology 2021'!$A$2:$I$5911,MATCH($A475,'C5 - Emissions methodology 2021'!$A$2:$A$5911,0),MATCH(CE$1,'C5 - Emissions methodology 2021'!$A$1:$I$1,0))</f>
        <v>Services</v>
      </c>
    </row>
    <row r="476" spans="1:83" x14ac:dyDescent="0.25">
      <c r="A476">
        <v>9712</v>
      </c>
      <c r="B476" t="s">
        <v>298</v>
      </c>
      <c r="C476" t="s">
        <v>59</v>
      </c>
      <c r="D476">
        <v>2018</v>
      </c>
      <c r="E476" t="s">
        <v>690</v>
      </c>
      <c r="F476" t="s">
        <v>23</v>
      </c>
      <c r="G476">
        <v>2015</v>
      </c>
      <c r="H476">
        <v>891512.74</v>
      </c>
      <c r="I476">
        <v>100</v>
      </c>
      <c r="J476">
        <v>2030</v>
      </c>
      <c r="K476">
        <v>32</v>
      </c>
      <c r="L476">
        <v>606228.66319999995</v>
      </c>
      <c r="M476">
        <v>2020</v>
      </c>
      <c r="N476">
        <v>679032.04</v>
      </c>
      <c r="O476">
        <v>74.480395955979304</v>
      </c>
      <c r="P476" t="s">
        <v>24</v>
      </c>
      <c r="Q476">
        <v>2.9703330537130199</v>
      </c>
      <c r="R476">
        <v>1</v>
      </c>
      <c r="S476" t="s">
        <v>25</v>
      </c>
      <c r="T476">
        <v>-1.11368485725649E-2</v>
      </c>
      <c r="AT476">
        <v>891512.74</v>
      </c>
      <c r="AU476">
        <v>849016.6</v>
      </c>
      <c r="AV476">
        <v>806520.46</v>
      </c>
      <c r="AW476">
        <v>764024.31999999995</v>
      </c>
      <c r="AX476">
        <v>721528.18</v>
      </c>
      <c r="AY476">
        <v>679032.04</v>
      </c>
      <c r="AZ476">
        <v>671751.70232000004</v>
      </c>
      <c r="BA476">
        <v>664471.36464000004</v>
      </c>
      <c r="BB476">
        <v>657191.02696000005</v>
      </c>
      <c r="BC476">
        <v>649910.68928000005</v>
      </c>
      <c r="BD476">
        <v>642630.351599999</v>
      </c>
      <c r="BE476">
        <v>635350.01391999901</v>
      </c>
      <c r="BF476">
        <v>628069.67623999994</v>
      </c>
      <c r="BG476">
        <v>620789.33855999995</v>
      </c>
      <c r="BH476">
        <v>613509.00087999995</v>
      </c>
      <c r="BI476">
        <v>606228.66319999995</v>
      </c>
      <c r="BJ476">
        <v>599477.18637759297</v>
      </c>
      <c r="BK476">
        <v>592800.89973019797</v>
      </c>
      <c r="BL476">
        <v>586198.96587622305</v>
      </c>
      <c r="BM476">
        <v>579670.55675986502</v>
      </c>
      <c r="BN476">
        <v>573214.85354725597</v>
      </c>
      <c r="BO476">
        <v>566831.04652375495</v>
      </c>
      <c r="BP476">
        <v>560518.33499239199</v>
      </c>
      <c r="BQ476">
        <v>554275.92717343499</v>
      </c>
      <c r="BR476">
        <v>548103.04010508605</v>
      </c>
      <c r="BS476">
        <v>541998.89954527398</v>
      </c>
      <c r="BT476">
        <v>535962.73987454094</v>
      </c>
      <c r="BU476">
        <v>529993.80400002096</v>
      </c>
      <c r="BV476">
        <v>524091.34326047503</v>
      </c>
      <c r="BW476">
        <v>518254.61733239098</v>
      </c>
      <c r="BX476">
        <v>512482.89413712802</v>
      </c>
      <c r="BY476">
        <v>506775.44974909298</v>
      </c>
      <c r="BZ476">
        <v>501131.56830494403</v>
      </c>
      <c r="CA476">
        <v>495550.5419138</v>
      </c>
      <c r="CB476">
        <v>490031.67056845297</v>
      </c>
      <c r="CC476">
        <v>484574.26205757097</v>
      </c>
      <c r="CD476" s="8" t="b">
        <f>IF(ISNUMBER(VLOOKUP(A476,profiles_2018!A:A,1,FALSE)),TRUE,FALSE)</f>
        <v>1</v>
      </c>
      <c r="CE476" t="str">
        <f>INDEX('C5 - Emissions methodology 2021'!$A$2:$I$5911,MATCH($A476,'C5 - Emissions methodology 2021'!$A$2:$A$5911,0),MATCH(CE$1,'C5 - Emissions methodology 2021'!$A$1:$I$1,0))</f>
        <v>Food, beverage &amp; agriculture</v>
      </c>
    </row>
    <row r="477" spans="1:83" x14ac:dyDescent="0.25">
      <c r="A477">
        <v>51701</v>
      </c>
      <c r="B477" t="s">
        <v>1075</v>
      </c>
      <c r="C477" t="s">
        <v>252</v>
      </c>
      <c r="D477">
        <v>2021</v>
      </c>
      <c r="E477" t="s">
        <v>44</v>
      </c>
      <c r="F477" t="s">
        <v>33</v>
      </c>
      <c r="G477">
        <v>2020</v>
      </c>
      <c r="H477">
        <v>690</v>
      </c>
      <c r="I477">
        <v>100</v>
      </c>
      <c r="J477">
        <v>2021</v>
      </c>
      <c r="K477">
        <v>10</v>
      </c>
      <c r="L477">
        <v>621</v>
      </c>
      <c r="M477">
        <v>2020</v>
      </c>
      <c r="N477">
        <v>400</v>
      </c>
      <c r="O477">
        <v>420.28985507246398</v>
      </c>
      <c r="P477" t="s">
        <v>24</v>
      </c>
      <c r="Q477">
        <v>2.4158537275365899</v>
      </c>
      <c r="R477">
        <v>1</v>
      </c>
      <c r="S477" t="s">
        <v>25</v>
      </c>
      <c r="T477">
        <v>-1.11368485725649E-2</v>
      </c>
      <c r="AY477">
        <v>400</v>
      </c>
      <c r="AZ477">
        <v>621</v>
      </c>
      <c r="BA477">
        <v>614.08401703643699</v>
      </c>
      <c r="BB477">
        <v>607.24505632786997</v>
      </c>
      <c r="BC477">
        <v>600.48226008910797</v>
      </c>
      <c r="BD477">
        <v>593.79478008798401</v>
      </c>
      <c r="BE477">
        <v>587.18177753896396</v>
      </c>
      <c r="BF477">
        <v>580.64242299794296</v>
      </c>
      <c r="BG477">
        <v>574.17589625820801</v>
      </c>
      <c r="BH477">
        <v>567.781386247564</v>
      </c>
      <c r="BI477">
        <v>561.45809092660295</v>
      </c>
      <c r="BJ477">
        <v>555.20521718811199</v>
      </c>
      <c r="BK477">
        <v>549.02198075758997</v>
      </c>
      <c r="BL477">
        <v>542.90760609488302</v>
      </c>
      <c r="BM477">
        <v>536.86132629691099</v>
      </c>
      <c r="BN477">
        <v>530.882383001476</v>
      </c>
      <c r="BO477">
        <v>524.97002629214603</v>
      </c>
      <c r="BP477">
        <v>519.12351460419495</v>
      </c>
      <c r="BQ477">
        <v>513.34211463158999</v>
      </c>
      <c r="BR477">
        <v>507.62510123501801</v>
      </c>
      <c r="BS477">
        <v>501.971757350931</v>
      </c>
      <c r="BT477">
        <v>496.38137390160898</v>
      </c>
      <c r="BU477">
        <v>490.85324970622497</v>
      </c>
      <c r="BV477">
        <v>485.38669139289601</v>
      </c>
      <c r="BW477">
        <v>479.98101331171398</v>
      </c>
      <c r="BX477">
        <v>474.635537448756</v>
      </c>
      <c r="BY477">
        <v>469.34959334103098</v>
      </c>
      <c r="BZ477">
        <v>464.12251799239698</v>
      </c>
      <c r="CA477">
        <v>458.95365579039799</v>
      </c>
      <c r="CB477">
        <v>453.84235842403501</v>
      </c>
      <c r="CC477">
        <v>448.78798480245098</v>
      </c>
      <c r="CD477" s="8" t="b">
        <f>IF(ISNUMBER(VLOOKUP(A477,profiles_2018!A:A,1,FALSE)),TRUE,FALSE)</f>
        <v>0</v>
      </c>
      <c r="CE477" t="str">
        <f>INDEX('C5 - Emissions methodology 2021'!$A$2:$I$5911,MATCH($A477,'C5 - Emissions methodology 2021'!$A$2:$A$5911,0),MATCH(CE$1,'C5 - Emissions methodology 2021'!$A$1:$I$1,0))</f>
        <v>Manufacturing</v>
      </c>
    </row>
    <row r="478" spans="1:83" x14ac:dyDescent="0.25">
      <c r="A478">
        <v>831161</v>
      </c>
      <c r="B478" t="s">
        <v>640</v>
      </c>
      <c r="C478" t="s">
        <v>59</v>
      </c>
      <c r="D478">
        <v>2020</v>
      </c>
      <c r="E478" t="s">
        <v>690</v>
      </c>
      <c r="F478" t="s">
        <v>23</v>
      </c>
      <c r="G478">
        <v>2017</v>
      </c>
      <c r="H478">
        <v>105</v>
      </c>
      <c r="I478">
        <v>100</v>
      </c>
      <c r="J478">
        <v>2030</v>
      </c>
      <c r="K478">
        <v>54.6</v>
      </c>
      <c r="L478">
        <v>47.67</v>
      </c>
      <c r="M478">
        <v>2020</v>
      </c>
      <c r="N478">
        <v>156.37</v>
      </c>
      <c r="O478">
        <v>-95.761381475667207</v>
      </c>
      <c r="P478" t="s">
        <v>24</v>
      </c>
      <c r="Q478">
        <v>3.1962439129390199</v>
      </c>
      <c r="R478">
        <v>1</v>
      </c>
      <c r="S478" t="s">
        <v>25</v>
      </c>
      <c r="T478">
        <v>-1.11368485725649E-2</v>
      </c>
      <c r="AV478">
        <v>105</v>
      </c>
      <c r="AW478">
        <v>122.12333333333299</v>
      </c>
      <c r="AX478">
        <v>139.24666666666599</v>
      </c>
      <c r="AY478">
        <v>156.37</v>
      </c>
      <c r="AZ478">
        <v>145.5</v>
      </c>
      <c r="BA478">
        <v>134.63</v>
      </c>
      <c r="BB478">
        <v>123.76</v>
      </c>
      <c r="BC478">
        <v>112.89</v>
      </c>
      <c r="BD478">
        <v>102.02</v>
      </c>
      <c r="BE478">
        <v>91.15</v>
      </c>
      <c r="BF478">
        <v>80.28</v>
      </c>
      <c r="BG478">
        <v>69.409999999999897</v>
      </c>
      <c r="BH478">
        <v>58.5399999999999</v>
      </c>
      <c r="BI478">
        <v>47.67</v>
      </c>
      <c r="BJ478">
        <v>47.139106428545801</v>
      </c>
      <c r="BK478">
        <v>46.614125338405003</v>
      </c>
      <c r="BL478">
        <v>46.094990883168698</v>
      </c>
      <c r="BM478">
        <v>45.581637949749101</v>
      </c>
      <c r="BN478">
        <v>45.074002150213197</v>
      </c>
      <c r="BO478">
        <v>44.572019813706802</v>
      </c>
      <c r="BP478">
        <v>44.075627978468198</v>
      </c>
      <c r="BQ478">
        <v>43.584764383931301</v>
      </c>
      <c r="BR478">
        <v>43.099367462916597</v>
      </c>
      <c r="BS478">
        <v>42.619376333908697</v>
      </c>
      <c r="BT478">
        <v>42.144730793420798</v>
      </c>
      <c r="BU478">
        <v>41.675371308442998</v>
      </c>
      <c r="BV478">
        <v>41.211239008975397</v>
      </c>
      <c r="BW478">
        <v>40.752275680644701</v>
      </c>
      <c r="BX478">
        <v>40.298423757401899</v>
      </c>
      <c r="BY478">
        <v>39.849626314302697</v>
      </c>
      <c r="BZ478">
        <v>39.405827060367002</v>
      </c>
      <c r="CA478">
        <v>38.966970331519001</v>
      </c>
      <c r="CB478">
        <v>38.533001083605299</v>
      </c>
      <c r="CC478">
        <v>38.103864885490701</v>
      </c>
      <c r="CD478" s="8" t="b">
        <f>IF(ISNUMBER(VLOOKUP(A478,profiles_2018!A:A,1,FALSE)),TRUE,FALSE)</f>
        <v>1</v>
      </c>
      <c r="CE478" t="str">
        <f>INDEX('C5 - Emissions methodology 2021'!$A$2:$I$5911,MATCH($A478,'C5 - Emissions methodology 2021'!$A$2:$A$5911,0),MATCH(CE$1,'C5 - Emissions methodology 2021'!$A$1:$I$1,0))</f>
        <v>Infrastructure</v>
      </c>
    </row>
    <row r="479" spans="1:83" x14ac:dyDescent="0.25">
      <c r="A479">
        <v>9759</v>
      </c>
      <c r="B479" t="s">
        <v>1076</v>
      </c>
      <c r="C479" t="s">
        <v>27</v>
      </c>
      <c r="D479">
        <v>2020</v>
      </c>
      <c r="E479" t="s">
        <v>88</v>
      </c>
      <c r="F479" t="s">
        <v>54</v>
      </c>
      <c r="G479">
        <v>2020</v>
      </c>
      <c r="H479">
        <v>4915210</v>
      </c>
      <c r="I479">
        <v>100</v>
      </c>
      <c r="J479">
        <v>2040</v>
      </c>
      <c r="K479">
        <v>100</v>
      </c>
      <c r="L479">
        <v>0</v>
      </c>
      <c r="M479">
        <v>2020</v>
      </c>
      <c r="N479">
        <v>4915210</v>
      </c>
      <c r="O479">
        <v>0</v>
      </c>
      <c r="P479" t="s">
        <v>45</v>
      </c>
      <c r="Q479">
        <v>3.9956134722195098</v>
      </c>
      <c r="R479">
        <v>1</v>
      </c>
      <c r="S479" t="s">
        <v>25</v>
      </c>
      <c r="T479">
        <v>-1.11368485725649E-2</v>
      </c>
      <c r="AY479">
        <v>4915210</v>
      </c>
      <c r="AZ479">
        <v>4669449.5</v>
      </c>
      <c r="BA479">
        <v>4423689</v>
      </c>
      <c r="BB479">
        <v>4177928.5</v>
      </c>
      <c r="BC479">
        <v>3932168</v>
      </c>
      <c r="BD479">
        <v>3686407.5</v>
      </c>
      <c r="BE479">
        <v>3440647</v>
      </c>
      <c r="BF479">
        <v>3194886.5</v>
      </c>
      <c r="BG479">
        <v>2949126</v>
      </c>
      <c r="BH479">
        <v>2703365.5</v>
      </c>
      <c r="BI479">
        <v>2457605</v>
      </c>
      <c r="BJ479">
        <v>2211844.5</v>
      </c>
      <c r="BK479">
        <v>1966084</v>
      </c>
      <c r="BL479">
        <v>1720323.5</v>
      </c>
      <c r="BM479">
        <v>1474563</v>
      </c>
      <c r="BN479">
        <v>1228802.5</v>
      </c>
      <c r="BO479">
        <v>983042</v>
      </c>
      <c r="BP479">
        <v>737281.5</v>
      </c>
      <c r="BQ479">
        <v>491521</v>
      </c>
      <c r="BR479">
        <v>245760.5</v>
      </c>
      <c r="BS479">
        <v>0</v>
      </c>
      <c r="BT479">
        <v>0</v>
      </c>
      <c r="BU479">
        <v>0</v>
      </c>
      <c r="BV479">
        <v>0</v>
      </c>
      <c r="BW479">
        <v>0</v>
      </c>
      <c r="BX479">
        <v>0</v>
      </c>
      <c r="BY479">
        <v>0</v>
      </c>
      <c r="BZ479">
        <v>0</v>
      </c>
      <c r="CA479">
        <v>0</v>
      </c>
      <c r="CB479">
        <v>0</v>
      </c>
      <c r="CC479">
        <v>0</v>
      </c>
      <c r="CD479" s="8" t="b">
        <f>IF(ISNUMBER(VLOOKUP(A479,profiles_2018!A:A,1,FALSE)),TRUE,FALSE)</f>
        <v>0</v>
      </c>
      <c r="CE479" t="str">
        <f>INDEX('C5 - Emissions methodology 2021'!$A$2:$I$5911,MATCH($A479,'C5 - Emissions methodology 2021'!$A$2:$A$5911,0),MATCH(CE$1,'C5 - Emissions methodology 2021'!$A$1:$I$1,0))</f>
        <v>Transportation services</v>
      </c>
    </row>
    <row r="480" spans="1:83" x14ac:dyDescent="0.25">
      <c r="A480">
        <v>852145</v>
      </c>
      <c r="B480" t="s">
        <v>1077</v>
      </c>
      <c r="C480" t="s">
        <v>84</v>
      </c>
      <c r="D480">
        <v>2020</v>
      </c>
      <c r="E480" t="s">
        <v>49</v>
      </c>
      <c r="F480" t="s">
        <v>50</v>
      </c>
      <c r="G480">
        <v>2019</v>
      </c>
      <c r="H480">
        <v>618.71</v>
      </c>
      <c r="I480">
        <v>80</v>
      </c>
      <c r="J480">
        <v>2026</v>
      </c>
      <c r="K480">
        <v>4</v>
      </c>
      <c r="L480">
        <v>593.96159999999998</v>
      </c>
      <c r="M480">
        <v>2020</v>
      </c>
      <c r="N480">
        <v>601.17999999999995</v>
      </c>
      <c r="O480">
        <v>70.832861922387195</v>
      </c>
      <c r="P480" t="s">
        <v>24</v>
      </c>
      <c r="Q480">
        <v>2.15829274479783</v>
      </c>
      <c r="R480">
        <v>1</v>
      </c>
      <c r="S480" t="s">
        <v>25</v>
      </c>
      <c r="T480">
        <v>-1.11368485725649E-2</v>
      </c>
      <c r="AX480">
        <v>618.71</v>
      </c>
      <c r="AY480">
        <v>601.17999999999995</v>
      </c>
      <c r="AZ480">
        <v>599.97693333333302</v>
      </c>
      <c r="BA480">
        <v>598.77386666666598</v>
      </c>
      <c r="BB480">
        <v>597.57079999999996</v>
      </c>
      <c r="BC480">
        <v>596.36773333333304</v>
      </c>
      <c r="BD480">
        <v>595.16466666666599</v>
      </c>
      <c r="BE480">
        <v>593.96159999999998</v>
      </c>
      <c r="BF480">
        <v>587.34673960288103</v>
      </c>
      <c r="BG480">
        <v>580.80554790433405</v>
      </c>
      <c r="BH480">
        <v>574.33720446721804</v>
      </c>
      <c r="BI480">
        <v>567.94089799147605</v>
      </c>
      <c r="BJ480">
        <v>561.61582621237903</v>
      </c>
      <c r="BK480">
        <v>555.361195799896</v>
      </c>
      <c r="BL480">
        <v>549.17622225919399</v>
      </c>
      <c r="BM480">
        <v>543.06012983224002</v>
      </c>
      <c r="BN480">
        <v>537.01215140050101</v>
      </c>
      <c r="BO480">
        <v>531.03152838872597</v>
      </c>
      <c r="BP480">
        <v>525.11751066980298</v>
      </c>
      <c r="BQ480">
        <v>519.26935647067103</v>
      </c>
      <c r="BR480">
        <v>513.48633227928406</v>
      </c>
      <c r="BS480">
        <v>507.76771275260802</v>
      </c>
      <c r="BT480">
        <v>502.11278062564401</v>
      </c>
      <c r="BU480">
        <v>496.52082662146699</v>
      </c>
      <c r="BV480">
        <v>490.99114936225902</v>
      </c>
      <c r="BW480">
        <v>485.52305528134201</v>
      </c>
      <c r="BX480">
        <v>480.11585853618499</v>
      </c>
      <c r="BY480">
        <v>474.76888092237999</v>
      </c>
      <c r="BZ480">
        <v>469.48145178858198</v>
      </c>
      <c r="CA480">
        <v>464.25290795238402</v>
      </c>
      <c r="CB480">
        <v>459.08259361714602</v>
      </c>
      <c r="CC480">
        <v>453.969860289731</v>
      </c>
      <c r="CD480" s="8" t="b">
        <f>IF(ISNUMBER(VLOOKUP(A480,profiles_2018!A:A,1,FALSE)),TRUE,FALSE)</f>
        <v>0</v>
      </c>
      <c r="CE480" t="str">
        <f>INDEX('C5 - Emissions methodology 2021'!$A$2:$I$5911,MATCH($A480,'C5 - Emissions methodology 2021'!$A$2:$A$5911,0),MATCH(CE$1,'C5 - Emissions methodology 2021'!$A$1:$I$1,0))</f>
        <v>Materials</v>
      </c>
    </row>
    <row r="481" spans="1:83" x14ac:dyDescent="0.25">
      <c r="A481">
        <v>851035</v>
      </c>
      <c r="B481" t="s">
        <v>1078</v>
      </c>
      <c r="C481" t="s">
        <v>84</v>
      </c>
      <c r="D481">
        <v>2021</v>
      </c>
      <c r="E481" t="s">
        <v>49</v>
      </c>
      <c r="F481" t="s">
        <v>50</v>
      </c>
      <c r="G481">
        <v>2020</v>
      </c>
      <c r="H481">
        <v>8732.26</v>
      </c>
      <c r="I481">
        <v>100</v>
      </c>
      <c r="J481">
        <v>2021</v>
      </c>
      <c r="K481">
        <v>5</v>
      </c>
      <c r="L481">
        <v>8295.6469999999899</v>
      </c>
      <c r="M481">
        <v>2020</v>
      </c>
      <c r="N481">
        <v>5963.91</v>
      </c>
      <c r="O481">
        <v>634.05120782019799</v>
      </c>
      <c r="P481" t="s">
        <v>24</v>
      </c>
      <c r="Q481">
        <v>2.3658545317625901</v>
      </c>
      <c r="R481">
        <v>1</v>
      </c>
      <c r="S481" t="s">
        <v>25</v>
      </c>
      <c r="T481">
        <v>-1.11368485725649E-2</v>
      </c>
      <c r="AY481">
        <v>5963.91</v>
      </c>
      <c r="AZ481">
        <v>8295.6469999999899</v>
      </c>
      <c r="BA481">
        <v>8203.2596355495407</v>
      </c>
      <c r="BB481">
        <v>8111.9011751869903</v>
      </c>
      <c r="BC481">
        <v>8021.5601601633198</v>
      </c>
      <c r="BD481">
        <v>7932.2252593438698</v>
      </c>
      <c r="BE481">
        <v>7843.88526778708</v>
      </c>
      <c r="BF481">
        <v>7756.5291053391602</v>
      </c>
      <c r="BG481">
        <v>7670.1458152443101</v>
      </c>
      <c r="BH481">
        <v>7584.7245627704397</v>
      </c>
      <c r="BI481">
        <v>7500.2546338502498</v>
      </c>
      <c r="BJ481">
        <v>7416.7254337373797</v>
      </c>
      <c r="BK481">
        <v>7334.1264856775597</v>
      </c>
      <c r="BL481">
        <v>7252.4474295945301</v>
      </c>
      <c r="BM481">
        <v>7171.6780207906504</v>
      </c>
      <c r="BN481">
        <v>7091.8081286619099</v>
      </c>
      <c r="BO481">
        <v>7012.8277354273196</v>
      </c>
      <c r="BP481">
        <v>6934.7269348723803</v>
      </c>
      <c r="BQ481">
        <v>6857.4959311066204</v>
      </c>
      <c r="BR481">
        <v>6781.1250373349003</v>
      </c>
      <c r="BS481">
        <v>6705.6046746424799</v>
      </c>
      <c r="BT481">
        <v>6630.9253707935004</v>
      </c>
      <c r="BU481">
        <v>6557.0777590429898</v>
      </c>
      <c r="BV481">
        <v>6484.0525769619999</v>
      </c>
      <c r="BW481">
        <v>6411.8406652758204</v>
      </c>
      <c r="BX481">
        <v>6340.4329667152297</v>
      </c>
      <c r="BY481">
        <v>6269.8205248804297</v>
      </c>
      <c r="BZ481">
        <v>6199.9944831176699</v>
      </c>
      <c r="CA481">
        <v>6130.9460834084502</v>
      </c>
      <c r="CB481">
        <v>6062.66666527097</v>
      </c>
      <c r="CC481">
        <v>5995.1476646739102</v>
      </c>
      <c r="CD481" s="8" t="b">
        <f>IF(ISNUMBER(VLOOKUP(A481,profiles_2018!A:A,1,FALSE)),TRUE,FALSE)</f>
        <v>0</v>
      </c>
      <c r="CE481" t="str">
        <f>INDEX('C5 - Emissions methodology 2021'!$A$2:$I$5911,MATCH($A481,'C5 - Emissions methodology 2021'!$A$2:$A$5911,0),MATCH(CE$1,'C5 - Emissions methodology 2021'!$A$1:$I$1,0))</f>
        <v>Manufacturing</v>
      </c>
    </row>
    <row r="482" spans="1:83" x14ac:dyDescent="0.25">
      <c r="A482">
        <v>840062</v>
      </c>
      <c r="B482" t="s">
        <v>1079</v>
      </c>
      <c r="C482" t="s">
        <v>84</v>
      </c>
      <c r="D482">
        <v>2018</v>
      </c>
      <c r="E482" t="s">
        <v>44</v>
      </c>
      <c r="F482" t="s">
        <v>33</v>
      </c>
      <c r="G482">
        <v>2017</v>
      </c>
      <c r="H482">
        <v>876.35</v>
      </c>
      <c r="I482">
        <v>100</v>
      </c>
      <c r="J482">
        <v>2023</v>
      </c>
      <c r="K482">
        <v>2</v>
      </c>
      <c r="L482">
        <v>858.82299999999998</v>
      </c>
      <c r="M482">
        <v>2020</v>
      </c>
      <c r="N482">
        <v>660.99</v>
      </c>
      <c r="O482">
        <v>1228.73281223256</v>
      </c>
      <c r="P482" t="s">
        <v>691</v>
      </c>
      <c r="Q482">
        <v>2.33682935592768</v>
      </c>
      <c r="R482">
        <v>1</v>
      </c>
      <c r="S482" t="s">
        <v>25</v>
      </c>
      <c r="T482">
        <v>-1.11368485725649E-2</v>
      </c>
      <c r="AV482">
        <v>876.35</v>
      </c>
      <c r="AW482">
        <v>804.56333333333305</v>
      </c>
      <c r="AX482">
        <v>732.77666666666596</v>
      </c>
      <c r="AY482">
        <v>660.99</v>
      </c>
      <c r="AZ482">
        <v>726.93433333333303</v>
      </c>
      <c r="BA482">
        <v>792.87866666666605</v>
      </c>
      <c r="BB482">
        <v>858.82299999999998</v>
      </c>
      <c r="BC482">
        <v>849.25841829836395</v>
      </c>
      <c r="BD482">
        <v>839.80035589479905</v>
      </c>
      <c r="BE482">
        <v>830.44762650001201</v>
      </c>
      <c r="BF482">
        <v>821.19905703623601</v>
      </c>
      <c r="BG482">
        <v>812.05348749008999</v>
      </c>
      <c r="BH482">
        <v>803.00977076709</v>
      </c>
      <c r="BI482">
        <v>794.06677254776696</v>
      </c>
      <c r="BJ482">
        <v>785.22337114539698</v>
      </c>
      <c r="BK482">
        <v>776.47845736531099</v>
      </c>
      <c r="BL482">
        <v>767.83093436577497</v>
      </c>
      <c r="BM482">
        <v>759.27971752041299</v>
      </c>
      <c r="BN482">
        <v>750.82373428216795</v>
      </c>
      <c r="BO482">
        <v>742.46192404878002</v>
      </c>
      <c r="BP482">
        <v>734.19323802975305</v>
      </c>
      <c r="BQ482">
        <v>726.01663911481501</v>
      </c>
      <c r="BR482">
        <v>717.93110174383003</v>
      </c>
      <c r="BS482">
        <v>709.93561177817503</v>
      </c>
      <c r="BT482">
        <v>702.02916637352996</v>
      </c>
      <c r="BU482">
        <v>694.21077385410399</v>
      </c>
      <c r="BV482">
        <v>686.47945358824802</v>
      </c>
      <c r="BW482">
        <v>678.83423586545803</v>
      </c>
      <c r="BX482">
        <v>671.27416177475197</v>
      </c>
      <c r="BY482">
        <v>663.79828308439096</v>
      </c>
      <c r="BZ482">
        <v>656.40566212295198</v>
      </c>
      <c r="CA482">
        <v>649.09537166171401</v>
      </c>
      <c r="CB482">
        <v>641.86649479836501</v>
      </c>
      <c r="CC482">
        <v>634.71812484199199</v>
      </c>
      <c r="CD482" s="8" t="b">
        <f>IF(ISNUMBER(VLOOKUP(A482,profiles_2018!A:A,1,FALSE)),TRUE,FALSE)</f>
        <v>0</v>
      </c>
      <c r="CE482" t="str">
        <f>INDEX('C5 - Emissions methodology 2021'!$A$2:$I$5911,MATCH($A482,'C5 - Emissions methodology 2021'!$A$2:$A$5911,0),MATCH(CE$1,'C5 - Emissions methodology 2021'!$A$1:$I$1,0))</f>
        <v>Manufacturing</v>
      </c>
    </row>
    <row r="483" spans="1:83" x14ac:dyDescent="0.25">
      <c r="A483">
        <v>854804</v>
      </c>
      <c r="B483" t="s">
        <v>1080</v>
      </c>
      <c r="C483" t="s">
        <v>84</v>
      </c>
      <c r="D483">
        <v>2021</v>
      </c>
      <c r="E483" t="s">
        <v>28</v>
      </c>
      <c r="F483" t="s">
        <v>23</v>
      </c>
      <c r="G483">
        <v>2020</v>
      </c>
      <c r="H483">
        <v>0</v>
      </c>
      <c r="I483">
        <v>100</v>
      </c>
      <c r="J483">
        <v>2021</v>
      </c>
      <c r="K483">
        <v>0</v>
      </c>
      <c r="L483">
        <v>0</v>
      </c>
      <c r="M483">
        <v>2020</v>
      </c>
      <c r="N483">
        <v>131.77500000000001</v>
      </c>
      <c r="O483">
        <v>0</v>
      </c>
      <c r="P483" t="s">
        <v>24</v>
      </c>
      <c r="Q483">
        <v>2.64585398161159</v>
      </c>
      <c r="R483">
        <v>1</v>
      </c>
      <c r="S483" t="s">
        <v>25</v>
      </c>
      <c r="T483">
        <v>-1.11368485725649E-2</v>
      </c>
      <c r="AY483">
        <v>131.77500000000001</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s="8" t="b">
        <f>IF(ISNUMBER(VLOOKUP(A483,profiles_2018!A:A,1,FALSE)),TRUE,FALSE)</f>
        <v>0</v>
      </c>
      <c r="CE483" t="str">
        <f>INDEX('C5 - Emissions methodology 2021'!$A$2:$I$5911,MATCH($A483,'C5 - Emissions methodology 2021'!$A$2:$A$5911,0),MATCH(CE$1,'C5 - Emissions methodology 2021'!$A$1:$I$1,0))</f>
        <v>Manufacturing</v>
      </c>
    </row>
    <row r="484" spans="1:83" x14ac:dyDescent="0.25">
      <c r="A484">
        <v>9843</v>
      </c>
      <c r="B484" t="s">
        <v>1081</v>
      </c>
      <c r="C484" t="s">
        <v>27</v>
      </c>
      <c r="D484">
        <v>2020</v>
      </c>
      <c r="E484" t="s">
        <v>28</v>
      </c>
      <c r="F484" t="s">
        <v>23</v>
      </c>
      <c r="G484">
        <v>2018</v>
      </c>
      <c r="H484">
        <v>59659</v>
      </c>
      <c r="I484">
        <v>100</v>
      </c>
      <c r="J484">
        <v>2034</v>
      </c>
      <c r="K484">
        <v>68</v>
      </c>
      <c r="L484">
        <v>19090.88</v>
      </c>
      <c r="M484">
        <v>2020</v>
      </c>
      <c r="N484">
        <v>45523</v>
      </c>
      <c r="O484">
        <v>34.845095114094498</v>
      </c>
      <c r="P484" t="s">
        <v>45</v>
      </c>
      <c r="Q484">
        <v>3.33220108785122</v>
      </c>
      <c r="R484">
        <v>1</v>
      </c>
      <c r="S484" t="s">
        <v>25</v>
      </c>
      <c r="T484">
        <v>-1.11368485725649E-2</v>
      </c>
      <c r="AW484">
        <v>59659</v>
      </c>
      <c r="AX484">
        <v>52591</v>
      </c>
      <c r="AY484">
        <v>45523</v>
      </c>
      <c r="AZ484">
        <v>43634.991428571397</v>
      </c>
      <c r="BA484">
        <v>41746.982857142801</v>
      </c>
      <c r="BB484">
        <v>39858.974285714197</v>
      </c>
      <c r="BC484">
        <v>37970.965714285703</v>
      </c>
      <c r="BD484">
        <v>36082.9571428571</v>
      </c>
      <c r="BE484">
        <v>34194.948571428497</v>
      </c>
      <c r="BF484">
        <v>32306.94</v>
      </c>
      <c r="BG484">
        <v>30418.931428571399</v>
      </c>
      <c r="BH484">
        <v>28530.922857142799</v>
      </c>
      <c r="BI484">
        <v>26642.9142857142</v>
      </c>
      <c r="BJ484">
        <v>24754.905714285698</v>
      </c>
      <c r="BK484">
        <v>22866.897142857099</v>
      </c>
      <c r="BL484">
        <v>20978.888571428499</v>
      </c>
      <c r="BM484">
        <v>19090.88</v>
      </c>
      <c r="BN484">
        <v>18878.267760322899</v>
      </c>
      <c r="BO484">
        <v>18668.0233509639</v>
      </c>
      <c r="BP484">
        <v>18460.120401755099</v>
      </c>
      <c r="BQ484">
        <v>18254.532836209401</v>
      </c>
      <c r="BR484">
        <v>18051.2348682497</v>
      </c>
      <c r="BS484">
        <v>17850.2009989742</v>
      </c>
      <c r="BT484">
        <v>17651.406013458702</v>
      </c>
      <c r="BU484">
        <v>17454.824977593998</v>
      </c>
      <c r="BV484">
        <v>17260.433234957902</v>
      </c>
      <c r="BW484">
        <v>17068.206403723299</v>
      </c>
      <c r="BX484">
        <v>16878.120373599799</v>
      </c>
      <c r="BY484">
        <v>16690.1513028095</v>
      </c>
      <c r="BZ484">
        <v>16504.2756150969</v>
      </c>
      <c r="CA484">
        <v>16320.469996771701</v>
      </c>
      <c r="CB484">
        <v>16138.711393784501</v>
      </c>
      <c r="CC484">
        <v>15958.9770088356</v>
      </c>
      <c r="CD484" s="8" t="b">
        <f>IF(ISNUMBER(VLOOKUP(A484,profiles_2018!A:A,1,FALSE)),TRUE,FALSE)</f>
        <v>0</v>
      </c>
      <c r="CE484" t="str">
        <f>INDEX('C5 - Emissions methodology 2021'!$A$2:$I$5911,MATCH($A484,'C5 - Emissions methodology 2021'!$A$2:$A$5911,0),MATCH(CE$1,'C5 - Emissions methodology 2021'!$A$1:$I$1,0))</f>
        <v>Services</v>
      </c>
    </row>
    <row r="485" spans="1:83" x14ac:dyDescent="0.25">
      <c r="A485">
        <v>19582</v>
      </c>
      <c r="B485" t="s">
        <v>1082</v>
      </c>
      <c r="C485" t="s">
        <v>27</v>
      </c>
      <c r="D485">
        <v>2020</v>
      </c>
      <c r="E485" t="s">
        <v>690</v>
      </c>
      <c r="F485" t="s">
        <v>23</v>
      </c>
      <c r="G485">
        <v>2017</v>
      </c>
      <c r="H485">
        <v>1079373</v>
      </c>
      <c r="I485">
        <v>100</v>
      </c>
      <c r="J485">
        <v>2030</v>
      </c>
      <c r="K485">
        <v>55</v>
      </c>
      <c r="L485">
        <v>485717.85</v>
      </c>
      <c r="M485">
        <v>2020</v>
      </c>
      <c r="N485">
        <v>779167</v>
      </c>
      <c r="O485">
        <v>50.569210402595303</v>
      </c>
      <c r="P485" t="s">
        <v>45</v>
      </c>
      <c r="Q485">
        <v>3.2003518398390201</v>
      </c>
      <c r="R485">
        <v>1</v>
      </c>
      <c r="S485" t="s">
        <v>25</v>
      </c>
      <c r="T485">
        <v>-1.11368485725649E-2</v>
      </c>
      <c r="AV485">
        <v>1079373</v>
      </c>
      <c r="AW485">
        <v>979304.33333333302</v>
      </c>
      <c r="AX485">
        <v>879235.66666666605</v>
      </c>
      <c r="AY485">
        <v>779167</v>
      </c>
      <c r="AZ485">
        <v>749822.08499999996</v>
      </c>
      <c r="BA485">
        <v>720477.17</v>
      </c>
      <c r="BB485">
        <v>691132.255</v>
      </c>
      <c r="BC485">
        <v>661787.34</v>
      </c>
      <c r="BD485">
        <v>632442.42500000005</v>
      </c>
      <c r="BE485">
        <v>603097.51</v>
      </c>
      <c r="BF485">
        <v>573752.59499999997</v>
      </c>
      <c r="BG485">
        <v>544407.679999999</v>
      </c>
      <c r="BH485">
        <v>515062.76500000001</v>
      </c>
      <c r="BI485">
        <v>485717.85</v>
      </c>
      <c r="BJ485">
        <v>480308.48385555798</v>
      </c>
      <c r="BK485">
        <v>474959.36100273998</v>
      </c>
      <c r="BL485">
        <v>469669.81052112998</v>
      </c>
      <c r="BM485">
        <v>464439.16896225099</v>
      </c>
      <c r="BN485">
        <v>459266.78026635101</v>
      </c>
      <c r="BO485">
        <v>454151.99568011501</v>
      </c>
      <c r="BP485">
        <v>449094.173675297</v>
      </c>
      <c r="BQ485">
        <v>444092.679868254</v>
      </c>
      <c r="BR485">
        <v>439146.88694037701</v>
      </c>
      <c r="BS485">
        <v>434256.17455940897</v>
      </c>
      <c r="BT485">
        <v>429419.92930163897</v>
      </c>
      <c r="BU485">
        <v>424637.54457496601</v>
      </c>
      <c r="BV485">
        <v>419908.42054280802</v>
      </c>
      <c r="BW485">
        <v>415231.964048878</v>
      </c>
      <c r="BX485">
        <v>410607.588542777</v>
      </c>
      <c r="BY485">
        <v>406034.71400643</v>
      </c>
      <c r="BZ485">
        <v>401512.76688133599</v>
      </c>
      <c r="CA485">
        <v>397041.17999662698</v>
      </c>
      <c r="CB485">
        <v>392619.39249793201</v>
      </c>
      <c r="CC485">
        <v>388246.84977703</v>
      </c>
      <c r="CD485" s="8" t="b">
        <f>IF(ISNUMBER(VLOOKUP(A485,profiles_2018!A:A,1,FALSE)),TRUE,FALSE)</f>
        <v>0</v>
      </c>
      <c r="CE485" t="str">
        <f>INDEX('C5 - Emissions methodology 2021'!$A$2:$I$5911,MATCH($A485,'C5 - Emissions methodology 2021'!$A$2:$A$5911,0),MATCH(CE$1,'C5 - Emissions methodology 2021'!$A$1:$I$1,0))</f>
        <v>Manufacturing</v>
      </c>
    </row>
    <row r="486" spans="1:83" x14ac:dyDescent="0.25">
      <c r="A486">
        <v>9792</v>
      </c>
      <c r="B486" t="s">
        <v>1083</v>
      </c>
      <c r="C486" t="s">
        <v>21</v>
      </c>
      <c r="D486">
        <v>2021</v>
      </c>
      <c r="E486" t="s">
        <v>690</v>
      </c>
      <c r="F486" t="s">
        <v>23</v>
      </c>
      <c r="G486">
        <v>2020</v>
      </c>
      <c r="H486">
        <v>391459</v>
      </c>
      <c r="I486">
        <v>100</v>
      </c>
      <c r="J486">
        <v>2030</v>
      </c>
      <c r="K486">
        <v>33</v>
      </c>
      <c r="L486">
        <v>262277.53000000003</v>
      </c>
      <c r="M486">
        <v>2020</v>
      </c>
      <c r="N486">
        <v>388904</v>
      </c>
      <c r="O486">
        <v>1.9778378431519601</v>
      </c>
      <c r="P486" t="s">
        <v>45</v>
      </c>
      <c r="Q486">
        <v>2.9802830483390199</v>
      </c>
      <c r="R486">
        <v>1</v>
      </c>
      <c r="S486" t="s">
        <v>25</v>
      </c>
      <c r="T486">
        <v>-1.11368485725649E-2</v>
      </c>
      <c r="AY486">
        <v>388904</v>
      </c>
      <c r="AZ486">
        <v>376241.353</v>
      </c>
      <c r="BA486">
        <v>363578.70600000001</v>
      </c>
      <c r="BB486">
        <v>350916.05900000001</v>
      </c>
      <c r="BC486">
        <v>338253.41200000001</v>
      </c>
      <c r="BD486">
        <v>325590.76500000001</v>
      </c>
      <c r="BE486">
        <v>312928.11800000002</v>
      </c>
      <c r="BF486">
        <v>300265.47100000002</v>
      </c>
      <c r="BG486">
        <v>287602.82400000002</v>
      </c>
      <c r="BH486">
        <v>274940.17700000003</v>
      </c>
      <c r="BI486">
        <v>262277.53000000003</v>
      </c>
      <c r="BJ486">
        <v>259356.584864403</v>
      </c>
      <c r="BK486">
        <v>256468.16985247101</v>
      </c>
      <c r="BL486">
        <v>253611.922681141</v>
      </c>
      <c r="BM486">
        <v>250787.48510204401</v>
      </c>
      <c r="BN486">
        <v>247994.502856568</v>
      </c>
      <c r="BO486">
        <v>245232.625631426</v>
      </c>
      <c r="BP486">
        <v>242501.50701471599</v>
      </c>
      <c r="BQ486">
        <v>239800.80445247499</v>
      </c>
      <c r="BR486">
        <v>237130.179205708</v>
      </c>
      <c r="BS486">
        <v>234489.29630790901</v>
      </c>
      <c r="BT486">
        <v>231877.824523041</v>
      </c>
      <c r="BU486">
        <v>229295.436303992</v>
      </c>
      <c r="BV486">
        <v>226741.80775149399</v>
      </c>
      <c r="BW486">
        <v>224216.618573496</v>
      </c>
      <c r="BX486">
        <v>221719.55204499001</v>
      </c>
      <c r="BY486">
        <v>219250.29496828801</v>
      </c>
      <c r="BZ486">
        <v>216808.53763373601</v>
      </c>
      <c r="CA486">
        <v>214393.97378087</v>
      </c>
      <c r="CB486">
        <v>212006.30056000201</v>
      </c>
      <c r="CC486">
        <v>209645.218494236</v>
      </c>
      <c r="CD486" s="8" t="b">
        <f>IF(ISNUMBER(VLOOKUP(A486,profiles_2018!A:A,1,FALSE)),TRUE,FALSE)</f>
        <v>0</v>
      </c>
      <c r="CE486" t="str">
        <f>INDEX('C5 - Emissions methodology 2021'!$A$2:$I$5911,MATCH($A486,'C5 - Emissions methodology 2021'!$A$2:$A$5911,0),MATCH(CE$1,'C5 - Emissions methodology 2021'!$A$1:$I$1,0))</f>
        <v>Materials</v>
      </c>
    </row>
    <row r="487" spans="1:83" x14ac:dyDescent="0.25">
      <c r="A487">
        <v>848471</v>
      </c>
      <c r="B487" t="s">
        <v>1084</v>
      </c>
      <c r="C487" t="s">
        <v>27</v>
      </c>
      <c r="D487">
        <v>2018</v>
      </c>
      <c r="E487" t="s">
        <v>28</v>
      </c>
      <c r="F487" t="s">
        <v>23</v>
      </c>
      <c r="G487">
        <v>2018</v>
      </c>
      <c r="H487">
        <v>9341.6399999999903</v>
      </c>
      <c r="I487">
        <v>100</v>
      </c>
      <c r="J487">
        <v>2030</v>
      </c>
      <c r="K487">
        <v>20</v>
      </c>
      <c r="L487">
        <v>7473.3119999999899</v>
      </c>
      <c r="M487">
        <v>2020</v>
      </c>
      <c r="N487">
        <v>9657.2999999999993</v>
      </c>
      <c r="O487">
        <v>-128.327128548991</v>
      </c>
      <c r="P487" t="s">
        <v>24</v>
      </c>
      <c r="Q487">
        <v>2.8502446709320202</v>
      </c>
      <c r="R487">
        <v>1</v>
      </c>
      <c r="S487" t="s">
        <v>25</v>
      </c>
      <c r="T487">
        <v>-1.11368485725649E-2</v>
      </c>
      <c r="AW487">
        <v>9341.6399999999903</v>
      </c>
      <c r="AX487">
        <v>9499.4699999999903</v>
      </c>
      <c r="AY487">
        <v>9657.2999999999993</v>
      </c>
      <c r="AZ487">
        <v>9438.9012000000002</v>
      </c>
      <c r="BA487">
        <v>9220.5023999999994</v>
      </c>
      <c r="BB487">
        <v>9002.1035999999895</v>
      </c>
      <c r="BC487">
        <v>8783.7047999999904</v>
      </c>
      <c r="BD487">
        <v>8565.3059999999896</v>
      </c>
      <c r="BE487">
        <v>8346.9071999999906</v>
      </c>
      <c r="BF487">
        <v>8128.5083999999897</v>
      </c>
      <c r="BG487">
        <v>7910.1095999999898</v>
      </c>
      <c r="BH487">
        <v>7691.7107999999898</v>
      </c>
      <c r="BI487">
        <v>7473.3119999999899</v>
      </c>
      <c r="BJ487">
        <v>7390.0828559204601</v>
      </c>
      <c r="BK487">
        <v>7307.7806222153604</v>
      </c>
      <c r="BL487">
        <v>7226.3949760242203</v>
      </c>
      <c r="BM487">
        <v>7145.9157094507</v>
      </c>
      <c r="BN487">
        <v>7066.3327282822302</v>
      </c>
      <c r="BO487">
        <v>6987.6360507239997</v>
      </c>
      <c r="BP487">
        <v>6909.8158061468903</v>
      </c>
      <c r="BQ487">
        <v>6832.8622338495097</v>
      </c>
      <c r="BR487">
        <v>6756.7656818339301</v>
      </c>
      <c r="BS487">
        <v>6681.5166055950504</v>
      </c>
      <c r="BT487">
        <v>6607.1055669234602</v>
      </c>
      <c r="BU487">
        <v>6533.52323272168</v>
      </c>
      <c r="BV487">
        <v>6460.7603738335201</v>
      </c>
      <c r="BW487">
        <v>6388.8078638865099</v>
      </c>
      <c r="BX487">
        <v>6317.6566781471902</v>
      </c>
      <c r="BY487">
        <v>6247.2978923892197</v>
      </c>
      <c r="BZ487">
        <v>6177.7226817739702</v>
      </c>
      <c r="CA487">
        <v>6108.9223197437605</v>
      </c>
      <c r="CB487">
        <v>6040.8881769272102</v>
      </c>
      <c r="CC487">
        <v>5973.6117200569697</v>
      </c>
      <c r="CD487" s="8" t="b">
        <f>IF(ISNUMBER(VLOOKUP(A487,profiles_2018!A:A,1,FALSE)),TRUE,FALSE)</f>
        <v>0</v>
      </c>
      <c r="CE487" t="str">
        <f>INDEX('C5 - Emissions methodology 2021'!$A$2:$I$5911,MATCH($A487,'C5 - Emissions methodology 2021'!$A$2:$A$5911,0),MATCH(CE$1,'C5 - Emissions methodology 2021'!$A$1:$I$1,0))</f>
        <v>Manufacturing</v>
      </c>
    </row>
    <row r="488" spans="1:83" x14ac:dyDescent="0.25">
      <c r="A488">
        <v>863070</v>
      </c>
      <c r="B488" t="s">
        <v>1085</v>
      </c>
      <c r="C488" t="s">
        <v>59</v>
      </c>
      <c r="D488">
        <v>2020</v>
      </c>
      <c r="E488" t="s">
        <v>32</v>
      </c>
      <c r="F488" t="s">
        <v>33</v>
      </c>
      <c r="G488">
        <v>2013</v>
      </c>
      <c r="H488">
        <v>46847</v>
      </c>
      <c r="I488">
        <v>100</v>
      </c>
      <c r="J488">
        <v>2030</v>
      </c>
      <c r="K488">
        <v>46</v>
      </c>
      <c r="L488">
        <v>25297.38</v>
      </c>
      <c r="M488">
        <v>2020</v>
      </c>
      <c r="N488">
        <v>32183</v>
      </c>
      <c r="O488">
        <v>68.047603623637002</v>
      </c>
      <c r="P488" t="s">
        <v>24</v>
      </c>
      <c r="Q488">
        <v>2.7802485871390199</v>
      </c>
      <c r="R488">
        <v>1</v>
      </c>
      <c r="S488" t="s">
        <v>25</v>
      </c>
      <c r="T488">
        <v>-1.11368485725649E-2</v>
      </c>
      <c r="AR488">
        <v>46847</v>
      </c>
      <c r="AS488">
        <v>44752.142857142797</v>
      </c>
      <c r="AT488">
        <v>42657.285714285703</v>
      </c>
      <c r="AU488">
        <v>40562.4285714285</v>
      </c>
      <c r="AV488">
        <v>38467.571428571398</v>
      </c>
      <c r="AW488">
        <v>36372.714285714203</v>
      </c>
      <c r="AX488">
        <v>34277.857142857101</v>
      </c>
      <c r="AY488">
        <v>32183</v>
      </c>
      <c r="AZ488">
        <v>31494.437999999998</v>
      </c>
      <c r="BA488">
        <v>30805.876</v>
      </c>
      <c r="BB488">
        <v>30117.313999999998</v>
      </c>
      <c r="BC488">
        <v>29428.752</v>
      </c>
      <c r="BD488">
        <v>28740.19</v>
      </c>
      <c r="BE488">
        <v>28051.628000000001</v>
      </c>
      <c r="BF488">
        <v>27363.065999999999</v>
      </c>
      <c r="BG488">
        <v>26674.504000000001</v>
      </c>
      <c r="BH488">
        <v>25985.941999999999</v>
      </c>
      <c r="BI488">
        <v>25297.38</v>
      </c>
      <c r="BJ488">
        <v>25015.646909657298</v>
      </c>
      <c r="BK488">
        <v>24737.051438079699</v>
      </c>
      <c r="BL488">
        <v>24461.558642082098</v>
      </c>
      <c r="BM488">
        <v>24189.133967636299</v>
      </c>
      <c r="BN488">
        <v>23919.7432455372</v>
      </c>
      <c r="BO488">
        <v>23653.352687117</v>
      </c>
      <c r="BP488">
        <v>23389.928880007199</v>
      </c>
      <c r="BQ488">
        <v>23129.438783947498</v>
      </c>
      <c r="BR488">
        <v>22871.849726642198</v>
      </c>
      <c r="BS488">
        <v>22617.129399662099</v>
      </c>
      <c r="BT488">
        <v>22365.245854392</v>
      </c>
      <c r="BU488">
        <v>22116.167498023398</v>
      </c>
      <c r="BV488">
        <v>21869.863089592502</v>
      </c>
      <c r="BW488">
        <v>21626.301736060999</v>
      </c>
      <c r="BX488">
        <v>21385.452888441901</v>
      </c>
      <c r="BY488">
        <v>21147.286337967598</v>
      </c>
      <c r="BZ488">
        <v>20911.772212300901</v>
      </c>
      <c r="CA488">
        <v>20678.8809717886</v>
      </c>
      <c r="CB488">
        <v>20448.5834057557</v>
      </c>
      <c r="CC488">
        <v>20220.850628842301</v>
      </c>
      <c r="CD488" s="8" t="b">
        <f>IF(ISNUMBER(VLOOKUP(A488,profiles_2018!A:A,1,FALSE)),TRUE,FALSE)</f>
        <v>0</v>
      </c>
      <c r="CE488" t="str">
        <f>INDEX('C5 - Emissions methodology 2021'!$A$2:$I$5911,MATCH($A488,'C5 - Emissions methodology 2021'!$A$2:$A$5911,0),MATCH(CE$1,'C5 - Emissions methodology 2021'!$A$1:$I$1,0))</f>
        <v>Retail</v>
      </c>
    </row>
    <row r="489" spans="1:83" x14ac:dyDescent="0.25">
      <c r="A489">
        <v>9871</v>
      </c>
      <c r="B489" t="s">
        <v>1086</v>
      </c>
      <c r="C489" t="s">
        <v>27</v>
      </c>
      <c r="D489">
        <v>2021</v>
      </c>
      <c r="E489" t="s">
        <v>28</v>
      </c>
      <c r="F489" t="s">
        <v>23</v>
      </c>
      <c r="G489">
        <v>2017</v>
      </c>
      <c r="H489">
        <v>848933</v>
      </c>
      <c r="I489">
        <v>100</v>
      </c>
      <c r="J489">
        <v>2030</v>
      </c>
      <c r="K489">
        <v>40</v>
      </c>
      <c r="L489">
        <v>509359.8</v>
      </c>
      <c r="M489">
        <v>2020</v>
      </c>
      <c r="N489">
        <v>770569.95384615299</v>
      </c>
      <c r="O489">
        <v>0</v>
      </c>
      <c r="P489" t="s">
        <v>45</v>
      </c>
      <c r="Q489">
        <v>3.0503287957390199</v>
      </c>
      <c r="R489">
        <v>1</v>
      </c>
      <c r="S489" t="s">
        <v>25</v>
      </c>
      <c r="T489">
        <v>-1.11368485725649E-2</v>
      </c>
      <c r="AV489">
        <v>848933</v>
      </c>
      <c r="AW489">
        <v>822811.98461538402</v>
      </c>
      <c r="AX489">
        <v>796690.96923076897</v>
      </c>
      <c r="AY489">
        <v>770569.95384615299</v>
      </c>
      <c r="AZ489">
        <v>744448.93846153805</v>
      </c>
      <c r="BA489">
        <v>718327.92307692301</v>
      </c>
      <c r="BB489">
        <v>692206.90769230702</v>
      </c>
      <c r="BC489">
        <v>666085.89230769197</v>
      </c>
      <c r="BD489">
        <v>639964.87692307599</v>
      </c>
      <c r="BE489">
        <v>613843.86153846094</v>
      </c>
      <c r="BF489">
        <v>587722.84615384601</v>
      </c>
      <c r="BG489">
        <v>561601.83076923003</v>
      </c>
      <c r="BH489">
        <v>535480.81538461498</v>
      </c>
      <c r="BI489">
        <v>509359.8</v>
      </c>
      <c r="BJ489">
        <v>503687.13703844801</v>
      </c>
      <c r="BK489">
        <v>498077.64966530201</v>
      </c>
      <c r="BL489">
        <v>492530.6343036</v>
      </c>
      <c r="BM489">
        <v>487045.39521201199</v>
      </c>
      <c r="BN489">
        <v>481621.24439756997</v>
      </c>
      <c r="BO489">
        <v>476257.501529384</v>
      </c>
      <c r="BP489">
        <v>470953.49385330401</v>
      </c>
      <c r="BQ489">
        <v>465708.55610753899</v>
      </c>
      <c r="BR489">
        <v>460522.03043922101</v>
      </c>
      <c r="BS489">
        <v>455393.26632189</v>
      </c>
      <c r="BT489">
        <v>450321.62047389703</v>
      </c>
      <c r="BU489">
        <v>445306.456777727</v>
      </c>
      <c r="BV489">
        <v>440347.14620020799</v>
      </c>
      <c r="BW489">
        <v>435443.06671361497</v>
      </c>
      <c r="BX489">
        <v>430593.60321765201</v>
      </c>
      <c r="BY489">
        <v>425798.147462302</v>
      </c>
      <c r="BZ489">
        <v>421056.09797153599</v>
      </c>
      <c r="CA489">
        <v>416366.85996787198</v>
      </c>
      <c r="CB489">
        <v>411729.845297775</v>
      </c>
      <c r="CC489">
        <v>407144.47235788801</v>
      </c>
      <c r="CD489" s="8" t="b">
        <f>IF(ISNUMBER(VLOOKUP(A489,profiles_2018!A:A,1,FALSE)),TRUE,FALSE)</f>
        <v>0</v>
      </c>
      <c r="CE489" t="str">
        <f>INDEX('C5 - Emissions methodology 2021'!$A$2:$I$5911,MATCH($A489,'C5 - Emissions methodology 2021'!$A$2:$A$5911,0),MATCH(CE$1,'C5 - Emissions methodology 2021'!$A$1:$I$1,0))</f>
        <v>Services</v>
      </c>
    </row>
    <row r="490" spans="1:83" x14ac:dyDescent="0.25">
      <c r="A490">
        <v>68134</v>
      </c>
      <c r="B490" t="s">
        <v>1087</v>
      </c>
      <c r="C490" t="s">
        <v>41</v>
      </c>
      <c r="D490">
        <v>2021</v>
      </c>
      <c r="E490" t="s">
        <v>690</v>
      </c>
      <c r="F490" t="s">
        <v>23</v>
      </c>
      <c r="G490">
        <v>2020</v>
      </c>
      <c r="H490">
        <v>4283</v>
      </c>
      <c r="I490">
        <v>100</v>
      </c>
      <c r="J490">
        <v>2030</v>
      </c>
      <c r="K490">
        <v>100</v>
      </c>
      <c r="L490">
        <v>0</v>
      </c>
      <c r="M490">
        <v>2020</v>
      </c>
      <c r="N490">
        <v>4283</v>
      </c>
      <c r="O490">
        <v>0</v>
      </c>
      <c r="P490" t="s">
        <v>45</v>
      </c>
      <c r="Q490">
        <v>3.65024433073902</v>
      </c>
      <c r="R490">
        <v>1</v>
      </c>
      <c r="S490" t="s">
        <v>25</v>
      </c>
      <c r="T490">
        <v>-1.11368485725649E-2</v>
      </c>
      <c r="AY490">
        <v>4283</v>
      </c>
      <c r="AZ490">
        <v>3854.7</v>
      </c>
      <c r="BA490">
        <v>3426.4</v>
      </c>
      <c r="BB490">
        <v>2998.1</v>
      </c>
      <c r="BC490">
        <v>2569.8000000000002</v>
      </c>
      <c r="BD490">
        <v>2141.5</v>
      </c>
      <c r="BE490">
        <v>1713.2</v>
      </c>
      <c r="BF490">
        <v>1284.9000000000001</v>
      </c>
      <c r="BG490">
        <v>856.599999999999</v>
      </c>
      <c r="BH490">
        <v>428.29999999999899</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s="8" t="b">
        <f>IF(ISNUMBER(VLOOKUP(A490,profiles_2018!A:A,1,FALSE)),TRUE,FALSE)</f>
        <v>0</v>
      </c>
      <c r="CE490" t="str">
        <f>INDEX('C5 - Emissions methodology 2021'!$A$2:$I$5911,MATCH($A490,'C5 - Emissions methodology 2021'!$A$2:$A$5911,0),MATCH(CE$1,'C5 - Emissions methodology 2021'!$A$1:$I$1,0))</f>
        <v>Retail</v>
      </c>
    </row>
    <row r="491" spans="1:83" x14ac:dyDescent="0.25">
      <c r="A491">
        <v>9915</v>
      </c>
      <c r="B491" t="s">
        <v>1088</v>
      </c>
      <c r="C491" t="s">
        <v>165</v>
      </c>
      <c r="D491">
        <v>2020</v>
      </c>
      <c r="E491" t="s">
        <v>690</v>
      </c>
      <c r="F491" t="s">
        <v>23</v>
      </c>
      <c r="G491">
        <v>2019</v>
      </c>
      <c r="H491">
        <v>1535</v>
      </c>
      <c r="I491">
        <v>100</v>
      </c>
      <c r="J491">
        <v>2022</v>
      </c>
      <c r="K491">
        <v>100</v>
      </c>
      <c r="L491">
        <v>0</v>
      </c>
      <c r="M491">
        <v>2020</v>
      </c>
      <c r="N491">
        <v>1377</v>
      </c>
      <c r="O491">
        <v>87.906087906087905</v>
      </c>
      <c r="P491" t="s">
        <v>24</v>
      </c>
      <c r="Q491">
        <v>3.6463421960146301</v>
      </c>
      <c r="R491">
        <v>1</v>
      </c>
      <c r="S491" t="s">
        <v>25</v>
      </c>
      <c r="T491">
        <v>-1.11368485725649E-2</v>
      </c>
      <c r="AX491">
        <v>1535</v>
      </c>
      <c r="AY491">
        <v>1377</v>
      </c>
      <c r="AZ491">
        <v>688.5</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s="8" t="b">
        <f>IF(ISNUMBER(VLOOKUP(A491,profiles_2018!A:A,1,FALSE)),TRUE,FALSE)</f>
        <v>0</v>
      </c>
      <c r="CE491" t="str">
        <f>INDEX('C5 - Emissions methodology 2021'!$A$2:$I$5911,MATCH($A491,'C5 - Emissions methodology 2021'!$A$2:$A$5911,0),MATCH(CE$1,'C5 - Emissions methodology 2021'!$A$1:$I$1,0))</f>
        <v>Services</v>
      </c>
    </row>
    <row r="492" spans="1:83" x14ac:dyDescent="0.25">
      <c r="A492">
        <v>9953</v>
      </c>
      <c r="B492" t="s">
        <v>1089</v>
      </c>
      <c r="C492" t="s">
        <v>59</v>
      </c>
      <c r="D492">
        <v>2018</v>
      </c>
      <c r="E492" t="s">
        <v>690</v>
      </c>
      <c r="F492" t="s">
        <v>23</v>
      </c>
      <c r="G492">
        <v>2013</v>
      </c>
      <c r="H492">
        <v>20806</v>
      </c>
      <c r="I492">
        <v>100</v>
      </c>
      <c r="J492">
        <v>2021</v>
      </c>
      <c r="K492">
        <v>16.5</v>
      </c>
      <c r="L492">
        <v>17373.009999999998</v>
      </c>
      <c r="M492">
        <v>2020</v>
      </c>
      <c r="N492">
        <v>17802.133749999899</v>
      </c>
      <c r="O492">
        <v>125.357630546506</v>
      </c>
      <c r="P492" t="s">
        <v>691</v>
      </c>
      <c r="Q492">
        <v>2.8108579947365899</v>
      </c>
      <c r="R492">
        <v>1</v>
      </c>
      <c r="S492" t="s">
        <v>25</v>
      </c>
      <c r="T492">
        <v>-1.11368485725649E-2</v>
      </c>
      <c r="AR492">
        <v>20806</v>
      </c>
      <c r="AS492">
        <v>20376.876250000001</v>
      </c>
      <c r="AT492">
        <v>19947.752499999999</v>
      </c>
      <c r="AU492">
        <v>19518.62875</v>
      </c>
      <c r="AV492">
        <v>19089.505000000001</v>
      </c>
      <c r="AW492">
        <v>18660.381249999999</v>
      </c>
      <c r="AX492">
        <v>18231.2575</v>
      </c>
      <c r="AY492">
        <v>17802.133749999899</v>
      </c>
      <c r="AZ492">
        <v>17373.009999999998</v>
      </c>
      <c r="BA492">
        <v>17179.529418380302</v>
      </c>
      <c r="BB492">
        <v>16988.203600699901</v>
      </c>
      <c r="BC492">
        <v>16799.008549679002</v>
      </c>
      <c r="BD492">
        <v>16611.920535292</v>
      </c>
      <c r="BE492">
        <v>16426.916091790899</v>
      </c>
      <c r="BF492">
        <v>16243.972014762399</v>
      </c>
      <c r="BG492">
        <v>16063.065358217</v>
      </c>
      <c r="BH492">
        <v>15884.173431711401</v>
      </c>
      <c r="BI492">
        <v>15707.273797502001</v>
      </c>
      <c r="BJ492">
        <v>15532.3442677314</v>
      </c>
      <c r="BK492">
        <v>15359.362901644799</v>
      </c>
      <c r="BL492">
        <v>15188.308002838099</v>
      </c>
      <c r="BM492">
        <v>15019.158116537001</v>
      </c>
      <c r="BN492">
        <v>14851.8920269057</v>
      </c>
      <c r="BO492">
        <v>14686.488754386</v>
      </c>
      <c r="BP492">
        <v>14522.9275530657</v>
      </c>
      <c r="BQ492">
        <v>14361.187908076899</v>
      </c>
      <c r="BR492">
        <v>14201.249533022499</v>
      </c>
      <c r="BS492">
        <v>14043.092367432</v>
      </c>
      <c r="BT492">
        <v>13886.696574245399</v>
      </c>
      <c r="BU492">
        <v>13732.0425373248</v>
      </c>
      <c r="BV492">
        <v>13579.1108589946</v>
      </c>
      <c r="BW492">
        <v>13427.882357607899</v>
      </c>
      <c r="BX492">
        <v>13278.338065141001</v>
      </c>
      <c r="BY492">
        <v>13130.4592248142</v>
      </c>
      <c r="BZ492">
        <v>12984.227288739199</v>
      </c>
      <c r="CA492">
        <v>12839.6239155928</v>
      </c>
      <c r="CB492">
        <v>12696.6309683161</v>
      </c>
      <c r="CC492">
        <v>12555.2305118403</v>
      </c>
      <c r="CD492" s="8" t="b">
        <f>IF(ISNUMBER(VLOOKUP(A492,profiles_2018!A:A,1,FALSE)),TRUE,FALSE)</f>
        <v>0</v>
      </c>
      <c r="CE492" t="str">
        <f>INDEX('C5 - Emissions methodology 2021'!$A$2:$I$5911,MATCH($A492,'C5 - Emissions methodology 2021'!$A$2:$A$5911,0),MATCH(CE$1,'C5 - Emissions methodology 2021'!$A$1:$I$1,0))</f>
        <v>Materials</v>
      </c>
    </row>
    <row r="493" spans="1:83" x14ac:dyDescent="0.25">
      <c r="A493">
        <v>31961</v>
      </c>
      <c r="B493" t="s">
        <v>1090</v>
      </c>
      <c r="C493" t="s">
        <v>415</v>
      </c>
      <c r="D493">
        <v>2020</v>
      </c>
      <c r="E493" t="s">
        <v>105</v>
      </c>
      <c r="F493" t="s">
        <v>54</v>
      </c>
      <c r="G493">
        <v>2019</v>
      </c>
      <c r="H493">
        <v>1073</v>
      </c>
      <c r="I493">
        <v>100</v>
      </c>
      <c r="J493">
        <v>2027</v>
      </c>
      <c r="K493">
        <v>100</v>
      </c>
      <c r="L493">
        <v>0</v>
      </c>
      <c r="M493">
        <v>2020</v>
      </c>
      <c r="N493">
        <v>1084</v>
      </c>
      <c r="O493">
        <v>60.407752328215501</v>
      </c>
      <c r="P493" t="s">
        <v>45</v>
      </c>
      <c r="Q493">
        <v>3.9887808851048798</v>
      </c>
      <c r="R493">
        <v>1</v>
      </c>
      <c r="S493" t="s">
        <v>25</v>
      </c>
      <c r="T493">
        <v>-1.11368485725649E-2</v>
      </c>
      <c r="AX493">
        <v>1073</v>
      </c>
      <c r="AY493">
        <v>1084</v>
      </c>
      <c r="AZ493">
        <v>929.142857142857</v>
      </c>
      <c r="BA493">
        <v>774.28571428571399</v>
      </c>
      <c r="BB493">
        <v>619.42857142857099</v>
      </c>
      <c r="BC493">
        <v>464.57142857142799</v>
      </c>
      <c r="BD493">
        <v>309.71428571428498</v>
      </c>
      <c r="BE493">
        <v>154.85714285714201</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s="8" t="b">
        <f>IF(ISNUMBER(VLOOKUP(A493,profiles_2018!A:A,1,FALSE)),TRUE,FALSE)</f>
        <v>0</v>
      </c>
      <c r="CE493" t="str">
        <f>INDEX('C5 - Emissions methodology 2021'!$A$2:$I$5911,MATCH($A493,'C5 - Emissions methodology 2021'!$A$2:$A$5911,0),MATCH(CE$1,'C5 - Emissions methodology 2021'!$A$1:$I$1,0))</f>
        <v>Manufacturing</v>
      </c>
    </row>
    <row r="494" spans="1:83" x14ac:dyDescent="0.25">
      <c r="A494">
        <v>63484</v>
      </c>
      <c r="B494" t="s">
        <v>1091</v>
      </c>
      <c r="C494" t="s">
        <v>31</v>
      </c>
      <c r="D494">
        <v>2014</v>
      </c>
      <c r="E494" t="s">
        <v>44</v>
      </c>
      <c r="F494" t="s">
        <v>33</v>
      </c>
      <c r="G494">
        <v>2013</v>
      </c>
      <c r="H494">
        <v>0</v>
      </c>
      <c r="I494">
        <v>79</v>
      </c>
      <c r="J494">
        <v>2025</v>
      </c>
      <c r="K494">
        <v>25</v>
      </c>
      <c r="L494">
        <v>0</v>
      </c>
      <c r="M494">
        <v>2020</v>
      </c>
      <c r="N494">
        <v>778.15</v>
      </c>
      <c r="O494">
        <v>233.825390130746</v>
      </c>
      <c r="P494" t="s">
        <v>691</v>
      </c>
      <c r="Q494">
        <v>2.3578051151487802</v>
      </c>
      <c r="R494">
        <v>1</v>
      </c>
      <c r="S494" t="s">
        <v>25</v>
      </c>
      <c r="T494">
        <v>-1.11368485725649E-2</v>
      </c>
      <c r="AR494">
        <v>0</v>
      </c>
      <c r="AS494">
        <v>111.164285714285</v>
      </c>
      <c r="AT494">
        <v>222.328571428571</v>
      </c>
      <c r="AU494">
        <v>333.49285714285702</v>
      </c>
      <c r="AV494">
        <v>444.65714285714199</v>
      </c>
      <c r="AW494">
        <v>555.82142857142799</v>
      </c>
      <c r="AX494">
        <v>666.98571428571404</v>
      </c>
      <c r="AY494">
        <v>778.15</v>
      </c>
      <c r="AZ494">
        <v>622.52</v>
      </c>
      <c r="BA494">
        <v>466.89</v>
      </c>
      <c r="BB494">
        <v>311.26</v>
      </c>
      <c r="BC494">
        <v>155.63</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s="8" t="b">
        <f>IF(ISNUMBER(VLOOKUP(A494,profiles_2018!A:A,1,FALSE)),TRUE,FALSE)</f>
        <v>0</v>
      </c>
      <c r="CE494" t="str">
        <f>INDEX('C5 - Emissions methodology 2021'!$A$2:$I$5911,MATCH($A494,'C5 - Emissions methodology 2021'!$A$2:$A$5911,0),MATCH(CE$1,'C5 - Emissions methodology 2021'!$A$1:$I$1,0))</f>
        <v>Materials</v>
      </c>
    </row>
    <row r="495" spans="1:83" x14ac:dyDescent="0.25">
      <c r="A495">
        <v>23124</v>
      </c>
      <c r="B495" t="s">
        <v>306</v>
      </c>
      <c r="C495" t="s">
        <v>155</v>
      </c>
      <c r="D495">
        <v>2020</v>
      </c>
      <c r="E495" t="s">
        <v>105</v>
      </c>
      <c r="F495" t="s">
        <v>54</v>
      </c>
      <c r="G495">
        <v>2020</v>
      </c>
      <c r="H495">
        <v>8601</v>
      </c>
      <c r="I495">
        <v>100</v>
      </c>
      <c r="J495">
        <v>2025</v>
      </c>
      <c r="K495">
        <v>100</v>
      </c>
      <c r="L495">
        <v>0</v>
      </c>
      <c r="M495">
        <v>2020</v>
      </c>
      <c r="N495">
        <v>8601</v>
      </c>
      <c r="O495">
        <v>100</v>
      </c>
      <c r="P495" t="s">
        <v>691</v>
      </c>
      <c r="Q495">
        <v>3.9878057381487801</v>
      </c>
      <c r="R495">
        <v>1</v>
      </c>
      <c r="S495" t="s">
        <v>25</v>
      </c>
      <c r="T495">
        <v>-1.11368485725649E-2</v>
      </c>
      <c r="AY495">
        <v>8601</v>
      </c>
      <c r="AZ495">
        <v>6880.8</v>
      </c>
      <c r="BA495">
        <v>5160.6000000000004</v>
      </c>
      <c r="BB495">
        <v>3440.4</v>
      </c>
      <c r="BC495">
        <v>1720.19999999999</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s="8" t="b">
        <f>IF(ISNUMBER(VLOOKUP(A495,profiles_2018!A:A,1,FALSE)),TRUE,FALSE)</f>
        <v>1</v>
      </c>
      <c r="CE495" t="str">
        <f>INDEX('C5 - Emissions methodology 2021'!$A$2:$I$5911,MATCH($A495,'C5 - Emissions methodology 2021'!$A$2:$A$5911,0),MATCH(CE$1,'C5 - Emissions methodology 2021'!$A$1:$I$1,0))</f>
        <v>Apparel</v>
      </c>
    </row>
    <row r="496" spans="1:83" x14ac:dyDescent="0.25">
      <c r="A496">
        <v>9988</v>
      </c>
      <c r="B496" t="s">
        <v>1092</v>
      </c>
      <c r="C496" t="s">
        <v>59</v>
      </c>
      <c r="D496">
        <v>2020</v>
      </c>
      <c r="E496" t="s">
        <v>49</v>
      </c>
      <c r="F496" t="s">
        <v>50</v>
      </c>
      <c r="G496">
        <v>2008</v>
      </c>
      <c r="H496">
        <v>12882658</v>
      </c>
      <c r="I496">
        <v>95</v>
      </c>
      <c r="J496">
        <v>2050</v>
      </c>
      <c r="K496">
        <v>50</v>
      </c>
      <c r="L496">
        <v>6441329</v>
      </c>
      <c r="M496">
        <v>2020</v>
      </c>
      <c r="N496">
        <v>9202613</v>
      </c>
      <c r="O496">
        <v>71.873684583037203</v>
      </c>
      <c r="P496" t="s">
        <v>45</v>
      </c>
      <c r="Q496">
        <v>2.7813676746999998</v>
      </c>
      <c r="R496">
        <v>1</v>
      </c>
      <c r="S496" t="s">
        <v>25</v>
      </c>
      <c r="T496">
        <v>-1.11368485725649E-2</v>
      </c>
      <c r="AM496">
        <v>12882658</v>
      </c>
      <c r="AN496">
        <v>12575987.5833333</v>
      </c>
      <c r="AO496">
        <v>12269317.166666601</v>
      </c>
      <c r="AP496">
        <v>11962646.75</v>
      </c>
      <c r="AQ496">
        <v>11655976.3333333</v>
      </c>
      <c r="AR496">
        <v>11349305.916666601</v>
      </c>
      <c r="AS496">
        <v>11042635.5</v>
      </c>
      <c r="AT496">
        <v>10735965.0833333</v>
      </c>
      <c r="AU496">
        <v>10429294.666666601</v>
      </c>
      <c r="AV496">
        <v>10122624.25</v>
      </c>
      <c r="AW496">
        <v>9815953.8333333302</v>
      </c>
      <c r="AX496">
        <v>9509283.4166666605</v>
      </c>
      <c r="AY496">
        <v>9202613</v>
      </c>
      <c r="AZ496">
        <v>9110570.1999999993</v>
      </c>
      <c r="BA496">
        <v>9018527.4000000004</v>
      </c>
      <c r="BB496">
        <v>8926484.5999999996</v>
      </c>
      <c r="BC496">
        <v>8834441.8000000007</v>
      </c>
      <c r="BD496">
        <v>8742399</v>
      </c>
      <c r="BE496">
        <v>8650356.1999999993</v>
      </c>
      <c r="BF496">
        <v>8558313.4000000004</v>
      </c>
      <c r="BG496">
        <v>8466270.5999999996</v>
      </c>
      <c r="BH496">
        <v>8374227.7999999998</v>
      </c>
      <c r="BI496">
        <v>8282185</v>
      </c>
      <c r="BJ496">
        <v>8190142.2000000002</v>
      </c>
      <c r="BK496">
        <v>8098099.4000000004</v>
      </c>
      <c r="BL496">
        <v>8006056.5999999996</v>
      </c>
      <c r="BM496">
        <v>7914013.7999999998</v>
      </c>
      <c r="BN496">
        <v>7821971</v>
      </c>
      <c r="BO496">
        <v>7729928.2000000002</v>
      </c>
      <c r="BP496">
        <v>7637885.4000000004</v>
      </c>
      <c r="BQ496">
        <v>7545842.5999999996</v>
      </c>
      <c r="BR496">
        <v>7453799.7999999998</v>
      </c>
      <c r="BS496">
        <v>7361757</v>
      </c>
      <c r="BT496">
        <v>7269714.2000000002</v>
      </c>
      <c r="BU496">
        <v>7177671.4000000004</v>
      </c>
      <c r="BV496">
        <v>7085628.5999999996</v>
      </c>
      <c r="BW496">
        <v>6993585.7999999998</v>
      </c>
      <c r="BX496">
        <v>6901543</v>
      </c>
      <c r="BY496">
        <v>6809500.1999999899</v>
      </c>
      <c r="BZ496">
        <v>6717457.4000000004</v>
      </c>
      <c r="CA496">
        <v>6625414.5999999996</v>
      </c>
      <c r="CB496">
        <v>6533371.7999999998</v>
      </c>
      <c r="CC496">
        <v>6441329</v>
      </c>
      <c r="CD496" s="8" t="b">
        <f>IF(ISNUMBER(VLOOKUP(A496,profiles_2018!A:A,1,FALSE)),TRUE,FALSE)</f>
        <v>0</v>
      </c>
      <c r="CE496" t="str">
        <f>INDEX('C5 - Emissions methodology 2021'!$A$2:$I$5911,MATCH($A496,'C5 - Emissions methodology 2021'!$A$2:$A$5911,0),MATCH(CE$1,'C5 - Emissions methodology 2021'!$A$1:$I$1,0))</f>
        <v>Transportation services</v>
      </c>
    </row>
    <row r="497" spans="1:83" x14ac:dyDescent="0.25">
      <c r="A497">
        <v>70653</v>
      </c>
      <c r="B497" t="s">
        <v>1093</v>
      </c>
      <c r="C497" t="s">
        <v>27</v>
      </c>
      <c r="D497">
        <v>2021</v>
      </c>
      <c r="E497" t="s">
        <v>690</v>
      </c>
      <c r="F497" t="s">
        <v>23</v>
      </c>
      <c r="G497">
        <v>2019</v>
      </c>
      <c r="H497">
        <v>56345</v>
      </c>
      <c r="I497">
        <v>100</v>
      </c>
      <c r="J497">
        <v>2025</v>
      </c>
      <c r="K497">
        <v>20</v>
      </c>
      <c r="L497">
        <v>45076</v>
      </c>
      <c r="M497">
        <v>2020</v>
      </c>
      <c r="N497">
        <v>13020</v>
      </c>
      <c r="O497">
        <v>384.46862132613899</v>
      </c>
      <c r="P497" t="s">
        <v>691</v>
      </c>
      <c r="Q497">
        <v>2.8478105124487798</v>
      </c>
      <c r="R497">
        <v>1</v>
      </c>
      <c r="S497" t="s">
        <v>25</v>
      </c>
      <c r="T497">
        <v>-1.11368485725649E-2</v>
      </c>
      <c r="AX497">
        <v>56345</v>
      </c>
      <c r="AY497">
        <v>13020</v>
      </c>
      <c r="AZ497">
        <v>19431.2</v>
      </c>
      <c r="BA497">
        <v>25842.400000000001</v>
      </c>
      <c r="BB497">
        <v>32253.599999999999</v>
      </c>
      <c r="BC497">
        <v>38664.800000000003</v>
      </c>
      <c r="BD497">
        <v>45076</v>
      </c>
      <c r="BE497">
        <v>44573.995413743003</v>
      </c>
      <c r="BF497">
        <v>44077.581576545999</v>
      </c>
      <c r="BG497">
        <v>43586.696225083098</v>
      </c>
      <c r="BH497">
        <v>43101.2777894459</v>
      </c>
      <c r="BI497">
        <v>42621.265385420797</v>
      </c>
      <c r="BJ497">
        <v>42146.5988068523</v>
      </c>
      <c r="BK497">
        <v>41677.2185180917</v>
      </c>
      <c r="BL497">
        <v>41213.065646529998</v>
      </c>
      <c r="BM497">
        <v>40754.081975213499</v>
      </c>
      <c r="BN497">
        <v>40300.209935541599</v>
      </c>
      <c r="BO497">
        <v>39851.3926000469</v>
      </c>
      <c r="BP497">
        <v>39407.573675254403</v>
      </c>
      <c r="BQ497">
        <v>38968.697494620799</v>
      </c>
      <c r="BR497">
        <v>38534.709011553197</v>
      </c>
      <c r="BS497">
        <v>38105.553792503597</v>
      </c>
      <c r="BT497">
        <v>37681.178010142801</v>
      </c>
      <c r="BU497">
        <v>37261.528436608001</v>
      </c>
      <c r="BV497">
        <v>36846.552436827202</v>
      </c>
      <c r="BW497">
        <v>36436.197961917103</v>
      </c>
      <c r="BX497">
        <v>36030.413542655297</v>
      </c>
      <c r="BY497">
        <v>35629.148283023802</v>
      </c>
      <c r="BZ497">
        <v>35232.351853826302</v>
      </c>
      <c r="CA497">
        <v>34839.9744863749</v>
      </c>
      <c r="CB497">
        <v>34451.966966248103</v>
      </c>
      <c r="CC497">
        <v>34068.280627118002</v>
      </c>
      <c r="CD497" s="8" t="b">
        <f>IF(ISNUMBER(VLOOKUP(A497,profiles_2018!A:A,1,FALSE)),TRUE,FALSE)</f>
        <v>0</v>
      </c>
      <c r="CE497" t="str">
        <f>INDEX('C5 - Emissions methodology 2021'!$A$2:$I$5911,MATCH($A497,'C5 - Emissions methodology 2021'!$A$2:$A$5911,0),MATCH(CE$1,'C5 - Emissions methodology 2021'!$A$1:$I$1,0))</f>
        <v>Materials</v>
      </c>
    </row>
    <row r="498" spans="1:83" x14ac:dyDescent="0.25">
      <c r="A498">
        <v>828078</v>
      </c>
      <c r="B498" t="s">
        <v>309</v>
      </c>
      <c r="C498" t="s">
        <v>59</v>
      </c>
      <c r="D498">
        <v>2016</v>
      </c>
      <c r="E498" t="s">
        <v>53</v>
      </c>
      <c r="F498" t="s">
        <v>54</v>
      </c>
      <c r="G498">
        <v>2013</v>
      </c>
      <c r="H498">
        <v>1504</v>
      </c>
      <c r="I498">
        <v>100</v>
      </c>
      <c r="J498">
        <v>2023</v>
      </c>
      <c r="K498">
        <v>10</v>
      </c>
      <c r="L498">
        <v>1353.6</v>
      </c>
      <c r="M498">
        <v>2020</v>
      </c>
      <c r="N498">
        <v>1310.9</v>
      </c>
      <c r="O498">
        <v>128.39095744680799</v>
      </c>
      <c r="P498" t="s">
        <v>24</v>
      </c>
      <c r="Q498">
        <v>3.0868294186926799</v>
      </c>
      <c r="R498">
        <v>1</v>
      </c>
      <c r="S498" t="s">
        <v>25</v>
      </c>
      <c r="T498">
        <v>-1.11368485725649E-2</v>
      </c>
      <c r="AR498">
        <v>1504</v>
      </c>
      <c r="AS498">
        <v>1476.4142857142799</v>
      </c>
      <c r="AT498">
        <v>1448.8285714285701</v>
      </c>
      <c r="AU498">
        <v>1421.24285714285</v>
      </c>
      <c r="AV498">
        <v>1393.6571428571399</v>
      </c>
      <c r="AW498">
        <v>1366.07142857142</v>
      </c>
      <c r="AX498">
        <v>1338.4857142857099</v>
      </c>
      <c r="AY498">
        <v>1310.9</v>
      </c>
      <c r="AZ498">
        <v>1325.13333333333</v>
      </c>
      <c r="BA498">
        <v>1339.36666666666</v>
      </c>
      <c r="BB498">
        <v>1353.6</v>
      </c>
      <c r="BC498">
        <v>1338.5251617721699</v>
      </c>
      <c r="BD498">
        <v>1323.6182097349499</v>
      </c>
      <c r="BE498">
        <v>1308.8772741652399</v>
      </c>
      <c r="BF498">
        <v>1294.30050616279</v>
      </c>
      <c r="BG498">
        <v>1279.8860774182599</v>
      </c>
      <c r="BH498">
        <v>1265.63217998392</v>
      </c>
      <c r="BI498">
        <v>1251.5370260468701</v>
      </c>
      <c r="BJ498">
        <v>1237.59884770483</v>
      </c>
      <c r="BK498">
        <v>1223.8158967443601</v>
      </c>
      <c r="BL498">
        <v>1210.1864444216201</v>
      </c>
      <c r="BM498">
        <v>1196.70878124553</v>
      </c>
      <c r="BN498">
        <v>1183.38121676334</v>
      </c>
      <c r="BO498">
        <v>1170.2020793486299</v>
      </c>
      <c r="BP498">
        <v>1157.16971599162</v>
      </c>
      <c r="BQ498">
        <v>1144.2824920918599</v>
      </c>
      <c r="BR498">
        <v>1131.5387912532001</v>
      </c>
      <c r="BS498">
        <v>1118.93701508103</v>
      </c>
      <c r="BT498">
        <v>1106.47558298183</v>
      </c>
      <c r="BU498">
        <v>1094.1529319649201</v>
      </c>
      <c r="BV498">
        <v>1081.9675164463999</v>
      </c>
      <c r="BW498">
        <v>1069.9178080552999</v>
      </c>
      <c r="BX498">
        <v>1058.0022954419001</v>
      </c>
      <c r="BY498">
        <v>1046.21948408814</v>
      </c>
      <c r="BZ498">
        <v>1034.56789612018</v>
      </c>
      <c r="CA498">
        <v>1023.04607012305</v>
      </c>
      <c r="CB498">
        <v>1011.65256095734</v>
      </c>
      <c r="CC498">
        <v>1000.38593957791</v>
      </c>
      <c r="CD498" s="8" t="b">
        <f>IF(ISNUMBER(VLOOKUP(A498,profiles_2018!A:A,1,FALSE)),TRUE,FALSE)</f>
        <v>1</v>
      </c>
      <c r="CE498" t="str">
        <f>INDEX('C5 - Emissions methodology 2021'!$A$2:$I$5911,MATCH($A498,'C5 - Emissions methodology 2021'!$A$2:$A$5911,0),MATCH(CE$1,'C5 - Emissions methodology 2021'!$A$1:$I$1,0))</f>
        <v>Materials</v>
      </c>
    </row>
    <row r="499" spans="1:83" x14ac:dyDescent="0.25">
      <c r="A499">
        <v>14930</v>
      </c>
      <c r="B499" t="s">
        <v>1094</v>
      </c>
      <c r="C499" t="s">
        <v>39</v>
      </c>
      <c r="D499">
        <v>2016</v>
      </c>
      <c r="E499" t="s">
        <v>690</v>
      </c>
      <c r="F499" t="s">
        <v>23</v>
      </c>
      <c r="G499">
        <v>2015</v>
      </c>
      <c r="H499">
        <v>100634.61</v>
      </c>
      <c r="I499">
        <v>100</v>
      </c>
      <c r="J499">
        <v>2030</v>
      </c>
      <c r="K499">
        <v>90</v>
      </c>
      <c r="L499">
        <v>10063.460999999899</v>
      </c>
      <c r="M499">
        <v>2020</v>
      </c>
      <c r="N499">
        <v>25527</v>
      </c>
      <c r="O499">
        <v>82.926748480482303</v>
      </c>
      <c r="P499" t="s">
        <v>706</v>
      </c>
      <c r="Q499">
        <v>3.55025396593902</v>
      </c>
      <c r="R499">
        <v>1</v>
      </c>
      <c r="S499" t="s">
        <v>25</v>
      </c>
      <c r="T499">
        <v>-1.11368485725649E-2</v>
      </c>
      <c r="AT499">
        <v>100634.61</v>
      </c>
      <c r="AU499">
        <v>85613.087999999902</v>
      </c>
      <c r="AV499">
        <v>70591.565999999904</v>
      </c>
      <c r="AW499">
        <v>55570.044000000002</v>
      </c>
      <c r="AX499">
        <v>40548.521999999997</v>
      </c>
      <c r="AY499">
        <v>25527</v>
      </c>
      <c r="AZ499">
        <v>23980.646100000002</v>
      </c>
      <c r="BA499">
        <v>22434.2922</v>
      </c>
      <c r="BB499">
        <v>20887.938300000002</v>
      </c>
      <c r="BC499">
        <v>19341.5844</v>
      </c>
      <c r="BD499">
        <v>17795.2304999999</v>
      </c>
      <c r="BE499">
        <v>16248.8765999999</v>
      </c>
      <c r="BF499">
        <v>14702.522699999899</v>
      </c>
      <c r="BG499">
        <v>13156.168799999899</v>
      </c>
      <c r="BH499">
        <v>11609.814899999899</v>
      </c>
      <c r="BI499">
        <v>10063.460999999899</v>
      </c>
      <c r="BJ499">
        <v>9951.3857587270795</v>
      </c>
      <c r="BK499">
        <v>9840.5586824449601</v>
      </c>
      <c r="BL499">
        <v>9730.9658705291295</v>
      </c>
      <c r="BM499">
        <v>9622.5935771642507</v>
      </c>
      <c r="BN499">
        <v>9515.4282096200295</v>
      </c>
      <c r="BO499">
        <v>9409.4563265463803</v>
      </c>
      <c r="BP499">
        <v>9304.6646362874708</v>
      </c>
      <c r="BQ499">
        <v>9201.0399952146399</v>
      </c>
      <c r="BR499">
        <v>9098.5694060778205</v>
      </c>
      <c r="BS499">
        <v>8997.2400163753591</v>
      </c>
      <c r="BT499">
        <v>8897.0391167419693</v>
      </c>
      <c r="BU499">
        <v>8797.9541393546206</v>
      </c>
      <c r="BV499">
        <v>8699.9726563562599</v>
      </c>
      <c r="BW499">
        <v>8603.0823782969692</v>
      </c>
      <c r="BX499">
        <v>8507.2711525925697</v>
      </c>
      <c r="BY499">
        <v>8412.5269620004001</v>
      </c>
      <c r="BZ499">
        <v>8318.8379231119798</v>
      </c>
      <c r="CA499">
        <v>8226.1922848625709</v>
      </c>
      <c r="CB499">
        <v>8134.5784270572503</v>
      </c>
      <c r="CC499">
        <v>8043.9848589134599</v>
      </c>
      <c r="CD499" s="8" t="b">
        <f>IF(ISNUMBER(VLOOKUP(A499,profiles_2018!A:A,1,FALSE)),TRUE,FALSE)</f>
        <v>0</v>
      </c>
      <c r="CE499" t="str">
        <f>INDEX('C5 - Emissions methodology 2021'!$A$2:$I$5911,MATCH($A499,'C5 - Emissions methodology 2021'!$A$2:$A$5911,0),MATCH(CE$1,'C5 - Emissions methodology 2021'!$A$1:$I$1,0))</f>
        <v>Apparel</v>
      </c>
    </row>
    <row r="500" spans="1:83" x14ac:dyDescent="0.25">
      <c r="A500">
        <v>4895</v>
      </c>
      <c r="B500" t="s">
        <v>1095</v>
      </c>
      <c r="C500" t="s">
        <v>27</v>
      </c>
      <c r="D500">
        <v>2020</v>
      </c>
      <c r="E500" t="s">
        <v>690</v>
      </c>
      <c r="F500" t="s">
        <v>23</v>
      </c>
      <c r="G500">
        <v>2018</v>
      </c>
      <c r="H500">
        <v>411136.2</v>
      </c>
      <c r="I500">
        <v>100</v>
      </c>
      <c r="J500">
        <v>2030</v>
      </c>
      <c r="K500">
        <v>30</v>
      </c>
      <c r="L500">
        <v>287795.34000000003</v>
      </c>
      <c r="M500">
        <v>2020</v>
      </c>
      <c r="N500">
        <v>383035.82</v>
      </c>
      <c r="O500">
        <v>22.782701531349801</v>
      </c>
      <c r="P500" t="s">
        <v>45</v>
      </c>
      <c r="Q500">
        <v>2.9502850160590199</v>
      </c>
      <c r="R500">
        <v>1</v>
      </c>
      <c r="S500" t="s">
        <v>25</v>
      </c>
      <c r="T500">
        <v>-1.11368485725649E-2</v>
      </c>
      <c r="AW500">
        <v>411136.2</v>
      </c>
      <c r="AX500">
        <v>397086.01</v>
      </c>
      <c r="AY500">
        <v>383035.82</v>
      </c>
      <c r="AZ500">
        <v>373511.772</v>
      </c>
      <c r="BA500">
        <v>363987.72399999999</v>
      </c>
      <c r="BB500">
        <v>354463.67599999998</v>
      </c>
      <c r="BC500">
        <v>344939.62800000003</v>
      </c>
      <c r="BD500">
        <v>335415.58</v>
      </c>
      <c r="BE500">
        <v>325891.53200000001</v>
      </c>
      <c r="BF500">
        <v>316367.484</v>
      </c>
      <c r="BG500">
        <v>306843.43599999999</v>
      </c>
      <c r="BH500">
        <v>297319.38799999998</v>
      </c>
      <c r="BI500">
        <v>287795.34000000003</v>
      </c>
      <c r="BJ500">
        <v>284590.20687852998</v>
      </c>
      <c r="BK500">
        <v>281420.76883928903</v>
      </c>
      <c r="BL500">
        <v>278286.62835155101</v>
      </c>
      <c r="BM500">
        <v>275187.39231183002</v>
      </c>
      <c r="BN500">
        <v>272122.67199457402</v>
      </c>
      <c r="BO500">
        <v>269092.08300340897</v>
      </c>
      <c r="BP500">
        <v>266095.245222923</v>
      </c>
      <c r="BQ500">
        <v>263131.78277099598</v>
      </c>
      <c r="BR500">
        <v>260201.32395164701</v>
      </c>
      <c r="BS500">
        <v>257303.50120841601</v>
      </c>
      <c r="BT500">
        <v>254437.95107826701</v>
      </c>
      <c r="BU500">
        <v>251604.31414599501</v>
      </c>
      <c r="BV500">
        <v>248802.23499914701</v>
      </c>
      <c r="BW500">
        <v>246031.36218344601</v>
      </c>
      <c r="BX500">
        <v>243291.348158707</v>
      </c>
      <c r="BY500">
        <v>240581.849255248</v>
      </c>
      <c r="BZ500">
        <v>237902.52563078501</v>
      </c>
      <c r="CA500">
        <v>235253.041227804</v>
      </c>
      <c r="CB500">
        <v>232633.063731414</v>
      </c>
      <c r="CC500">
        <v>230042.264527666</v>
      </c>
      <c r="CD500" s="8" t="b">
        <f>IF(ISNUMBER(VLOOKUP(A500,profiles_2018!A:A,1,FALSE)),TRUE,FALSE)</f>
        <v>0</v>
      </c>
      <c r="CE500" t="str">
        <f>INDEX('C5 - Emissions methodology 2021'!$A$2:$I$5911,MATCH($A500,'C5 - Emissions methodology 2021'!$A$2:$A$5911,0),MATCH(CE$1,'C5 - Emissions methodology 2021'!$A$1:$I$1,0))</f>
        <v>Food, beverage &amp; agriculture</v>
      </c>
    </row>
    <row r="501" spans="1:83" x14ac:dyDescent="0.25">
      <c r="A501">
        <v>53052</v>
      </c>
      <c r="B501" t="s">
        <v>1096</v>
      </c>
      <c r="C501" t="s">
        <v>31</v>
      </c>
      <c r="D501">
        <v>2019</v>
      </c>
      <c r="E501" t="s">
        <v>88</v>
      </c>
      <c r="F501" t="s">
        <v>54</v>
      </c>
      <c r="G501">
        <v>2015</v>
      </c>
      <c r="H501">
        <v>114000</v>
      </c>
      <c r="I501">
        <v>100</v>
      </c>
      <c r="J501">
        <v>2030</v>
      </c>
      <c r="K501">
        <v>10</v>
      </c>
      <c r="L501">
        <v>102600</v>
      </c>
      <c r="M501">
        <v>2020</v>
      </c>
      <c r="N501">
        <v>123433</v>
      </c>
      <c r="O501">
        <v>-66.712418300653596</v>
      </c>
      <c r="P501" t="s">
        <v>24</v>
      </c>
      <c r="Q501">
        <v>3.0902592024390199</v>
      </c>
      <c r="R501">
        <v>1</v>
      </c>
      <c r="S501" t="s">
        <v>25</v>
      </c>
      <c r="T501">
        <v>-1.11368485725649E-2</v>
      </c>
      <c r="AT501">
        <v>114000</v>
      </c>
      <c r="AU501">
        <v>115886.6</v>
      </c>
      <c r="AV501">
        <v>117773.2</v>
      </c>
      <c r="AW501">
        <v>119659.8</v>
      </c>
      <c r="AX501">
        <v>121546.4</v>
      </c>
      <c r="AY501">
        <v>123433</v>
      </c>
      <c r="AZ501">
        <v>121349.7</v>
      </c>
      <c r="BA501">
        <v>119266.4</v>
      </c>
      <c r="BB501">
        <v>117183.1</v>
      </c>
      <c r="BC501">
        <v>115099.8</v>
      </c>
      <c r="BD501">
        <v>113016.5</v>
      </c>
      <c r="BE501">
        <v>110933.2</v>
      </c>
      <c r="BF501">
        <v>108849.9</v>
      </c>
      <c r="BG501">
        <v>106766.6</v>
      </c>
      <c r="BH501">
        <v>104683.3</v>
      </c>
      <c r="BI501">
        <v>102600</v>
      </c>
      <c r="BJ501">
        <v>101457.359336454</v>
      </c>
      <c r="BK501">
        <v>100327.444088952</v>
      </c>
      <c r="BL501">
        <v>99210.112536461296</v>
      </c>
      <c r="BM501">
        <v>98105.224536275593</v>
      </c>
      <c r="BN501">
        <v>97012.641506437605</v>
      </c>
      <c r="BO501">
        <v>95932.226408355898</v>
      </c>
      <c r="BP501">
        <v>94863.843729617001</v>
      </c>
      <c r="BQ501">
        <v>93807.359466988797</v>
      </c>
      <c r="BR501">
        <v>92762.641109612799</v>
      </c>
      <c r="BS501">
        <v>91729.5576223838</v>
      </c>
      <c r="BT501">
        <v>90707.979429515006</v>
      </c>
      <c r="BU501">
        <v>89697.778398285198</v>
      </c>
      <c r="BV501">
        <v>88698.827822968</v>
      </c>
      <c r="BW501">
        <v>87711.002408939603</v>
      </c>
      <c r="BX501">
        <v>86734.178256963307</v>
      </c>
      <c r="BY501">
        <v>85768.232847649706</v>
      </c>
      <c r="BZ501">
        <v>84813.045026088905</v>
      </c>
      <c r="CA501">
        <v>83868.494986655205</v>
      </c>
      <c r="CB501">
        <v>82934.464257979897</v>
      </c>
      <c r="CC501">
        <v>82010.835688092004</v>
      </c>
      <c r="CD501" s="8" t="b">
        <f>IF(ISNUMBER(VLOOKUP(A501,profiles_2018!A:A,1,FALSE)),TRUE,FALSE)</f>
        <v>0</v>
      </c>
      <c r="CE501" t="str">
        <f>INDEX('C5 - Emissions methodology 2021'!$A$2:$I$5911,MATCH($A501,'C5 - Emissions methodology 2021'!$A$2:$A$5911,0),MATCH(CE$1,'C5 - Emissions methodology 2021'!$A$1:$I$1,0))</f>
        <v>Retail</v>
      </c>
    </row>
    <row r="502" spans="1:83" x14ac:dyDescent="0.25">
      <c r="A502">
        <v>10135</v>
      </c>
      <c r="B502" t="s">
        <v>1097</v>
      </c>
      <c r="C502" t="s">
        <v>59</v>
      </c>
      <c r="D502">
        <v>2020</v>
      </c>
      <c r="E502" t="s">
        <v>690</v>
      </c>
      <c r="F502" t="s">
        <v>23</v>
      </c>
      <c r="G502">
        <v>2018</v>
      </c>
      <c r="H502">
        <v>176622</v>
      </c>
      <c r="I502">
        <v>89</v>
      </c>
      <c r="J502">
        <v>2030</v>
      </c>
      <c r="K502">
        <v>30</v>
      </c>
      <c r="L502">
        <v>123635.4</v>
      </c>
      <c r="M502">
        <v>2020</v>
      </c>
      <c r="N502">
        <v>169648</v>
      </c>
      <c r="O502">
        <v>13.161818271034599</v>
      </c>
      <c r="P502" t="s">
        <v>24</v>
      </c>
      <c r="Q502">
        <v>2.8402615646390199</v>
      </c>
      <c r="R502">
        <v>1</v>
      </c>
      <c r="S502" t="s">
        <v>25</v>
      </c>
      <c r="T502">
        <v>-1.11368485725649E-2</v>
      </c>
      <c r="AW502">
        <v>176622</v>
      </c>
      <c r="AX502">
        <v>173135</v>
      </c>
      <c r="AY502">
        <v>169648</v>
      </c>
      <c r="AZ502">
        <v>165046.74</v>
      </c>
      <c r="BA502">
        <v>160445.48000000001</v>
      </c>
      <c r="BB502">
        <v>155844.22</v>
      </c>
      <c r="BC502">
        <v>151242.96</v>
      </c>
      <c r="BD502">
        <v>146641.70000000001</v>
      </c>
      <c r="BE502">
        <v>142040.44</v>
      </c>
      <c r="BF502">
        <v>137439.18</v>
      </c>
      <c r="BG502">
        <v>132837.91999999899</v>
      </c>
      <c r="BH502">
        <v>128236.66</v>
      </c>
      <c r="BI502">
        <v>123635.4</v>
      </c>
      <c r="BJ502">
        <v>122258.49127199101</v>
      </c>
      <c r="BK502">
        <v>120896.916967985</v>
      </c>
      <c r="BL502">
        <v>119550.50631082201</v>
      </c>
      <c r="BM502">
        <v>118219.09042526501</v>
      </c>
      <c r="BN502">
        <v>116902.502316813</v>
      </c>
      <c r="BO502">
        <v>115600.576850756</v>
      </c>
      <c r="BP502">
        <v>114313.15073146801</v>
      </c>
      <c r="BQ502">
        <v>113040.062481919</v>
      </c>
      <c r="BR502">
        <v>111781.152423425</v>
      </c>
      <c r="BS502">
        <v>110536.262655618</v>
      </c>
      <c r="BT502">
        <v>109305.237036645</v>
      </c>
      <c r="BU502">
        <v>108087.92116358</v>
      </c>
      <c r="BV502">
        <v>106884.162353058</v>
      </c>
      <c r="BW502">
        <v>105693.80962212601</v>
      </c>
      <c r="BX502">
        <v>104516.71366930701</v>
      </c>
      <c r="BY502">
        <v>103352.72685587</v>
      </c>
      <c r="BZ502">
        <v>102201.70318731399</v>
      </c>
      <c r="CA502">
        <v>101063.49829505901</v>
      </c>
      <c r="CB502">
        <v>99937.9694183338</v>
      </c>
      <c r="CC502">
        <v>98824.975386272199</v>
      </c>
      <c r="CD502" s="8" t="b">
        <f>IF(ISNUMBER(VLOOKUP(A502,profiles_2018!A:A,1,FALSE)),TRUE,FALSE)</f>
        <v>0</v>
      </c>
      <c r="CE502" t="str">
        <f>INDEX('C5 - Emissions methodology 2021'!$A$2:$I$5911,MATCH($A502,'C5 - Emissions methodology 2021'!$A$2:$A$5911,0),MATCH(CE$1,'C5 - Emissions methodology 2021'!$A$1:$I$1,0))</f>
        <v>Food, beverage &amp; agriculture</v>
      </c>
    </row>
    <row r="503" spans="1:83" x14ac:dyDescent="0.25">
      <c r="A503">
        <v>849431</v>
      </c>
      <c r="B503" t="s">
        <v>1098</v>
      </c>
      <c r="C503" t="s">
        <v>56</v>
      </c>
      <c r="D503">
        <v>2020</v>
      </c>
      <c r="E503" t="s">
        <v>28</v>
      </c>
      <c r="F503" t="s">
        <v>23</v>
      </c>
      <c r="G503">
        <v>2020</v>
      </c>
      <c r="H503">
        <v>47362</v>
      </c>
      <c r="I503">
        <v>100</v>
      </c>
      <c r="J503">
        <v>2030</v>
      </c>
      <c r="K503">
        <v>15</v>
      </c>
      <c r="L503">
        <v>40257.699999999997</v>
      </c>
      <c r="M503">
        <v>2020</v>
      </c>
      <c r="N503">
        <v>47362</v>
      </c>
      <c r="O503">
        <v>0</v>
      </c>
      <c r="P503" t="s">
        <v>24</v>
      </c>
      <c r="Q503">
        <v>2.8002486386390202</v>
      </c>
      <c r="R503">
        <v>1</v>
      </c>
      <c r="S503" t="s">
        <v>25</v>
      </c>
      <c r="T503">
        <v>-1.11368485725649E-2</v>
      </c>
      <c r="AY503">
        <v>47362</v>
      </c>
      <c r="AZ503">
        <v>46651.57</v>
      </c>
      <c r="BA503">
        <v>45941.14</v>
      </c>
      <c r="BB503">
        <v>45230.71</v>
      </c>
      <c r="BC503">
        <v>44520.28</v>
      </c>
      <c r="BD503">
        <v>43809.85</v>
      </c>
      <c r="BE503">
        <v>43099.42</v>
      </c>
      <c r="BF503">
        <v>42388.99</v>
      </c>
      <c r="BG503">
        <v>41678.559999999998</v>
      </c>
      <c r="BH503">
        <v>40968.129999999997</v>
      </c>
      <c r="BI503">
        <v>40257.699999999997</v>
      </c>
      <c r="BJ503">
        <v>39809.356091220201</v>
      </c>
      <c r="BK503">
        <v>39366.005320661003</v>
      </c>
      <c r="BL503">
        <v>38927.592080497998</v>
      </c>
      <c r="BM503">
        <v>38494.061382202897</v>
      </c>
      <c r="BN503">
        <v>38065.358849646298</v>
      </c>
      <c r="BO503">
        <v>37641.430712277397</v>
      </c>
      <c r="BP503">
        <v>37222.223798380102</v>
      </c>
      <c r="BQ503">
        <v>36807.685528403403</v>
      </c>
      <c r="BR503">
        <v>36397.763908367</v>
      </c>
      <c r="BS503">
        <v>35992.407523339498</v>
      </c>
      <c r="BT503">
        <v>35591.565530990098</v>
      </c>
      <c r="BU503">
        <v>35195.187655210902</v>
      </c>
      <c r="BV503">
        <v>34803.224179811798</v>
      </c>
      <c r="BW503">
        <v>34415.625942284198</v>
      </c>
      <c r="BX503">
        <v>34032.344327635001</v>
      </c>
      <c r="BY503">
        <v>33653.331262288702</v>
      </c>
      <c r="BZ503">
        <v>33278.539208058202</v>
      </c>
      <c r="CA503">
        <v>32907.921156181903</v>
      </c>
      <c r="CB503">
        <v>32541.4306214276</v>
      </c>
      <c r="CC503">
        <v>32179.021636262201</v>
      </c>
      <c r="CD503" s="8" t="b">
        <f>IF(ISNUMBER(VLOOKUP(A503,profiles_2018!A:A,1,FALSE)),TRUE,FALSE)</f>
        <v>0</v>
      </c>
      <c r="CE503" t="str">
        <f>INDEX('C5 - Emissions methodology 2021'!$A$2:$I$5911,MATCH($A503,'C5 - Emissions methodology 2021'!$A$2:$A$5911,0),MATCH(CE$1,'C5 - Emissions methodology 2021'!$A$1:$I$1,0))</f>
        <v>Infrastructure</v>
      </c>
    </row>
    <row r="504" spans="1:83" x14ac:dyDescent="0.25">
      <c r="A504">
        <v>31854</v>
      </c>
      <c r="B504" t="s">
        <v>1099</v>
      </c>
      <c r="C504" t="s">
        <v>1100</v>
      </c>
      <c r="D504">
        <v>2018</v>
      </c>
      <c r="E504" t="s">
        <v>690</v>
      </c>
      <c r="F504" t="s">
        <v>23</v>
      </c>
      <c r="G504">
        <v>2018</v>
      </c>
      <c r="H504">
        <v>50.91</v>
      </c>
      <c r="I504">
        <v>100</v>
      </c>
      <c r="J504">
        <v>2023</v>
      </c>
      <c r="K504">
        <v>85</v>
      </c>
      <c r="L504">
        <v>7.6364999999999998</v>
      </c>
      <c r="M504">
        <v>2020</v>
      </c>
      <c r="N504">
        <v>764</v>
      </c>
      <c r="O504">
        <v>78.120958145791306</v>
      </c>
      <c r="P504" t="s">
        <v>24</v>
      </c>
      <c r="Q504">
        <v>3.4968294956926802</v>
      </c>
      <c r="R504">
        <v>1</v>
      </c>
      <c r="S504" t="s">
        <v>25</v>
      </c>
      <c r="T504">
        <v>-1.11368485725649E-2</v>
      </c>
      <c r="AW504">
        <v>50.91</v>
      </c>
      <c r="AX504">
        <v>407.45499999999998</v>
      </c>
      <c r="AY504">
        <v>764</v>
      </c>
      <c r="AZ504">
        <v>511.87883333333298</v>
      </c>
      <c r="BA504">
        <v>259.75766666666601</v>
      </c>
      <c r="BB504">
        <v>7.6364999999999998</v>
      </c>
      <c r="BC504">
        <v>7.5514534558755999</v>
      </c>
      <c r="BD504">
        <v>7.4673540622347501</v>
      </c>
      <c r="BE504">
        <v>7.3841912708059096</v>
      </c>
      <c r="BF504">
        <v>7.3019546507920898</v>
      </c>
      <c r="BG504">
        <v>7.2206338875624798</v>
      </c>
      <c r="BH504">
        <v>7.1402187813587696</v>
      </c>
      <c r="BI504">
        <v>7.0606992460157896</v>
      </c>
      <c r="BJ504">
        <v>6.98206530769649</v>
      </c>
      <c r="BK504">
        <v>6.9043071036409103</v>
      </c>
      <c r="BL504">
        <v>6.8274148809291804</v>
      </c>
      <c r="BM504">
        <v>6.7513789952582002</v>
      </c>
      <c r="BN504">
        <v>6.6761899097320097</v>
      </c>
      <c r="BO504">
        <v>6.6018381936656398</v>
      </c>
      <c r="BP504">
        <v>6.5283145214022102</v>
      </c>
      <c r="BQ504">
        <v>6.4556096711432804</v>
      </c>
      <c r="BR504">
        <v>6.38371452379217</v>
      </c>
      <c r="BS504">
        <v>6.3126200618102102</v>
      </c>
      <c r="BT504">
        <v>6.2423173680856898</v>
      </c>
      <c r="BU504">
        <v>6.1727976248154297</v>
      </c>
      <c r="BV504">
        <v>6.1040521123987697</v>
      </c>
      <c r="BW504">
        <v>6.0360722083439402</v>
      </c>
      <c r="BX504">
        <v>5.9688493861865499</v>
      </c>
      <c r="BY504">
        <v>5.9023752144201396</v>
      </c>
      <c r="BZ504">
        <v>5.8366413554386796</v>
      </c>
      <c r="CA504">
        <v>5.7716395644907896</v>
      </c>
      <c r="CB504">
        <v>5.7073616886456398</v>
      </c>
      <c r="CC504">
        <v>5.64379966577033</v>
      </c>
      <c r="CD504" s="8" t="b">
        <f>IF(ISNUMBER(VLOOKUP(A504,profiles_2018!A:A,1,FALSE)),TRUE,FALSE)</f>
        <v>0</v>
      </c>
      <c r="CE504" t="str">
        <f>INDEX('C5 - Emissions methodology 2021'!$A$2:$I$5911,MATCH($A504,'C5 - Emissions methodology 2021'!$A$2:$A$5911,0),MATCH(CE$1,'C5 - Emissions methodology 2021'!$A$1:$I$1,0))</f>
        <v>Hospitality</v>
      </c>
    </row>
    <row r="505" spans="1:83" x14ac:dyDescent="0.25">
      <c r="A505">
        <v>10162</v>
      </c>
      <c r="B505" t="s">
        <v>314</v>
      </c>
      <c r="C505" t="s">
        <v>111</v>
      </c>
      <c r="D505">
        <v>2018</v>
      </c>
      <c r="E505" t="s">
        <v>690</v>
      </c>
      <c r="F505" t="s">
        <v>23</v>
      </c>
      <c r="G505">
        <v>2017</v>
      </c>
      <c r="H505">
        <v>298181</v>
      </c>
      <c r="I505">
        <v>100</v>
      </c>
      <c r="J505">
        <v>2025</v>
      </c>
      <c r="K505">
        <v>10</v>
      </c>
      <c r="L505">
        <v>268362.90000000002</v>
      </c>
      <c r="M505">
        <v>2020</v>
      </c>
      <c r="N505">
        <v>298181</v>
      </c>
      <c r="O505">
        <v>189.080904295322</v>
      </c>
      <c r="P505" t="s">
        <v>691</v>
      </c>
      <c r="Q505">
        <v>2.74784224194878</v>
      </c>
      <c r="R505">
        <v>1</v>
      </c>
      <c r="S505" t="s">
        <v>25</v>
      </c>
      <c r="T505">
        <v>-1.11368485725649E-2</v>
      </c>
      <c r="AV505">
        <v>298181</v>
      </c>
      <c r="AW505">
        <v>298181</v>
      </c>
      <c r="AX505">
        <v>298181</v>
      </c>
      <c r="AY505">
        <v>298181</v>
      </c>
      <c r="AZ505">
        <v>292217.38</v>
      </c>
      <c r="BA505">
        <v>286253.76</v>
      </c>
      <c r="BB505">
        <v>280290.14</v>
      </c>
      <c r="BC505">
        <v>274326.52</v>
      </c>
      <c r="BD505">
        <v>268362.90000000002</v>
      </c>
      <c r="BE505">
        <v>265374.183020205</v>
      </c>
      <c r="BF505">
        <v>262418.75092884101</v>
      </c>
      <c r="BG505">
        <v>259496.23303714499</v>
      </c>
      <c r="BH505">
        <v>256606.26278465899</v>
      </c>
      <c r="BI505">
        <v>253748.477693255</v>
      </c>
      <c r="BJ505">
        <v>250922.51932166601</v>
      </c>
      <c r="BK505">
        <v>248128.03322053401</v>
      </c>
      <c r="BL505">
        <v>245364.668887949</v>
      </c>
      <c r="BM505">
        <v>242632.07972548599</v>
      </c>
      <c r="BN505">
        <v>239929.92299473699</v>
      </c>
      <c r="BO505">
        <v>237257.85977431701</v>
      </c>
      <c r="BP505">
        <v>234615.55491735999</v>
      </c>
      <c r="BQ505">
        <v>232002.67700947699</v>
      </c>
      <c r="BR505">
        <v>229418.89832719299</v>
      </c>
      <c r="BS505">
        <v>226863.89479683799</v>
      </c>
      <c r="BT505">
        <v>224337.34595390299</v>
      </c>
      <c r="BU505">
        <v>221838.93490284399</v>
      </c>
      <c r="BV505">
        <v>219368.348277332</v>
      </c>
      <c r="BW505">
        <v>216925.276200953</v>
      </c>
      <c r="BX505">
        <v>214509.41224834099</v>
      </c>
      <c r="BY505">
        <v>212120.45340674199</v>
      </c>
      <c r="BZ505">
        <v>209758.10003800699</v>
      </c>
      <c r="CA505">
        <v>207422.05584101501</v>
      </c>
      <c r="CB505">
        <v>205112.027814503</v>
      </c>
      <c r="CC505">
        <v>202827.726220321</v>
      </c>
      <c r="CD505" s="8" t="b">
        <f>IF(ISNUMBER(VLOOKUP(A505,profiles_2018!A:A,1,FALSE)),TRUE,FALSE)</f>
        <v>1</v>
      </c>
      <c r="CE505" t="str">
        <f>INDEX('C5 - Emissions methodology 2021'!$A$2:$I$5911,MATCH($A505,'C5 - Emissions methodology 2021'!$A$2:$A$5911,0),MATCH(CE$1,'C5 - Emissions methodology 2021'!$A$1:$I$1,0))</f>
        <v>Materials</v>
      </c>
    </row>
    <row r="506" spans="1:83" x14ac:dyDescent="0.25">
      <c r="A506">
        <v>837868</v>
      </c>
      <c r="B506" t="s">
        <v>1101</v>
      </c>
      <c r="C506" t="s">
        <v>78</v>
      </c>
      <c r="D506">
        <v>2021</v>
      </c>
      <c r="E506" t="s">
        <v>49</v>
      </c>
      <c r="F506" t="s">
        <v>50</v>
      </c>
      <c r="G506">
        <v>2018</v>
      </c>
      <c r="H506">
        <v>36.89</v>
      </c>
      <c r="I506">
        <v>100</v>
      </c>
      <c r="J506">
        <v>2023</v>
      </c>
      <c r="K506">
        <v>1</v>
      </c>
      <c r="L506">
        <v>36.521099999999997</v>
      </c>
      <c r="M506">
        <v>2020</v>
      </c>
      <c r="N506">
        <v>49.13</v>
      </c>
      <c r="O506">
        <v>1959.4863627314301</v>
      </c>
      <c r="P506" t="s">
        <v>691</v>
      </c>
      <c r="Q506">
        <v>2.3268293084766798</v>
      </c>
      <c r="R506">
        <v>1</v>
      </c>
      <c r="S506" t="s">
        <v>25</v>
      </c>
      <c r="T506">
        <v>-1.11368485725649E-2</v>
      </c>
      <c r="AW506">
        <v>36.89</v>
      </c>
      <c r="AX506">
        <v>43.01</v>
      </c>
      <c r="AY506">
        <v>49.13</v>
      </c>
      <c r="AZ506">
        <v>44.927033333333299</v>
      </c>
      <c r="BA506">
        <v>40.724066666666602</v>
      </c>
      <c r="BB506">
        <v>36.521099999999997</v>
      </c>
      <c r="BC506">
        <v>36.114370039596402</v>
      </c>
      <c r="BD506">
        <v>35.712169769171901</v>
      </c>
      <c r="BE506">
        <v>35.314448742254903</v>
      </c>
      <c r="BF506">
        <v>34.921157074188798</v>
      </c>
      <c r="BG506">
        <v>34.532245435874799</v>
      </c>
      <c r="BH506">
        <v>34.147665047584802</v>
      </c>
      <c r="BI506">
        <v>33.7673676728432</v>
      </c>
      <c r="BJ506">
        <v>33.391305612376598</v>
      </c>
      <c r="BK506">
        <v>33.019431698131299</v>
      </c>
      <c r="BL506">
        <v>32.651699287357097</v>
      </c>
      <c r="BM506">
        <v>32.288062256756902</v>
      </c>
      <c r="BN506">
        <v>31.928474996701802</v>
      </c>
      <c r="BO506">
        <v>31.572892405510601</v>
      </c>
      <c r="BP506">
        <v>31.221269883792601</v>
      </c>
      <c r="BQ506">
        <v>30.873563328853599</v>
      </c>
      <c r="BR506">
        <v>30.5297291291647</v>
      </c>
      <c r="BS506">
        <v>30.1897241588917</v>
      </c>
      <c r="BT506">
        <v>29.853505772486599</v>
      </c>
      <c r="BU506">
        <v>29.521031799338299</v>
      </c>
      <c r="BV506">
        <v>29.1922605384832</v>
      </c>
      <c r="BW506">
        <v>28.867150753375199</v>
      </c>
      <c r="BX506">
        <v>28.545661666713499</v>
      </c>
      <c r="BY506">
        <v>28.227752955327599</v>
      </c>
      <c r="BZ506">
        <v>27.9133847451204</v>
      </c>
      <c r="CA506">
        <v>27.602517606066201</v>
      </c>
      <c r="CB506">
        <v>27.295112547265902</v>
      </c>
      <c r="CC506">
        <v>26.991131012055899</v>
      </c>
      <c r="CD506" s="8" t="b">
        <f>IF(ISNUMBER(VLOOKUP(A506,profiles_2018!A:A,1,FALSE)),TRUE,FALSE)</f>
        <v>0</v>
      </c>
      <c r="CE506" t="str">
        <f>INDEX('C5 - Emissions methodology 2021'!$A$2:$I$5911,MATCH($A506,'C5 - Emissions methodology 2021'!$A$2:$A$5911,0),MATCH(CE$1,'C5 - Emissions methodology 2021'!$A$1:$I$1,0))</f>
        <v>Manufacturing</v>
      </c>
    </row>
    <row r="507" spans="1:83" x14ac:dyDescent="0.25">
      <c r="A507">
        <v>10177</v>
      </c>
      <c r="B507" t="s">
        <v>315</v>
      </c>
      <c r="C507" t="s">
        <v>59</v>
      </c>
      <c r="D507">
        <v>2020</v>
      </c>
      <c r="E507" t="s">
        <v>690</v>
      </c>
      <c r="F507" t="s">
        <v>23</v>
      </c>
      <c r="G507">
        <v>2015</v>
      </c>
      <c r="H507">
        <v>510932.2</v>
      </c>
      <c r="I507">
        <v>80</v>
      </c>
      <c r="J507">
        <v>2030</v>
      </c>
      <c r="K507">
        <v>50</v>
      </c>
      <c r="L507">
        <v>255466.1</v>
      </c>
      <c r="M507">
        <v>2020</v>
      </c>
      <c r="N507">
        <v>305314.59999999998</v>
      </c>
      <c r="O507">
        <v>80.649979996644603</v>
      </c>
      <c r="P507" t="s">
        <v>24</v>
      </c>
      <c r="Q507">
        <v>2.9503058920390202</v>
      </c>
      <c r="R507">
        <v>1</v>
      </c>
      <c r="S507" t="s">
        <v>25</v>
      </c>
      <c r="T507">
        <v>-1.11368485725649E-2</v>
      </c>
      <c r="AT507">
        <v>510932.2</v>
      </c>
      <c r="AU507">
        <v>469808.68</v>
      </c>
      <c r="AV507">
        <v>428685.16</v>
      </c>
      <c r="AW507">
        <v>387561.64</v>
      </c>
      <c r="AX507">
        <v>346438.12</v>
      </c>
      <c r="AY507">
        <v>305314.59999999998</v>
      </c>
      <c r="AZ507">
        <v>300329.75</v>
      </c>
      <c r="BA507">
        <v>295344.90000000002</v>
      </c>
      <c r="BB507">
        <v>290360.05</v>
      </c>
      <c r="BC507">
        <v>285375.2</v>
      </c>
      <c r="BD507">
        <v>280390.34999999998</v>
      </c>
      <c r="BE507">
        <v>275405.5</v>
      </c>
      <c r="BF507">
        <v>270420.65000000002</v>
      </c>
      <c r="BG507">
        <v>265435.8</v>
      </c>
      <c r="BH507">
        <v>260450.95</v>
      </c>
      <c r="BI507">
        <v>255466.1</v>
      </c>
      <c r="BJ507">
        <v>252621.012728876</v>
      </c>
      <c r="BK507">
        <v>249807.61076386599</v>
      </c>
      <c r="BL507">
        <v>247025.54123051499</v>
      </c>
      <c r="BM507">
        <v>244274.45518427499</v>
      </c>
      <c r="BN507">
        <v>241554.00756674199</v>
      </c>
      <c r="BO507">
        <v>238863.857162375</v>
      </c>
      <c r="BP507">
        <v>236203.66655569899</v>
      </c>
      <c r="BQ507">
        <v>233573.102088983</v>
      </c>
      <c r="BR507">
        <v>230971.83382039401</v>
      </c>
      <c r="BS507">
        <v>228399.53548260799</v>
      </c>
      <c r="BT507">
        <v>225855.88444189401</v>
      </c>
      <c r="BU507">
        <v>223340.56165764201</v>
      </c>
      <c r="BV507">
        <v>220853.25164234999</v>
      </c>
      <c r="BW507">
        <v>218393.64242205</v>
      </c>
      <c r="BX507">
        <v>215961.425497185</v>
      </c>
      <c r="BY507">
        <v>213556.295803908</v>
      </c>
      <c r="BZ507">
        <v>211177.951675822</v>
      </c>
      <c r="CA507">
        <v>208826.094806143</v>
      </c>
      <c r="CB507">
        <v>206500.43021028701</v>
      </c>
      <c r="CC507">
        <v>204200.66618886599</v>
      </c>
      <c r="CD507" s="8" t="b">
        <f>IF(ISNUMBER(VLOOKUP(A507,profiles_2018!A:A,1,FALSE)),TRUE,FALSE)</f>
        <v>1</v>
      </c>
      <c r="CE507" t="str">
        <f>INDEX('C5 - Emissions methodology 2021'!$A$2:$I$5911,MATCH($A507,'C5 - Emissions methodology 2021'!$A$2:$A$5911,0),MATCH(CE$1,'C5 - Emissions methodology 2021'!$A$1:$I$1,0))</f>
        <v>Transportation services</v>
      </c>
    </row>
    <row r="508" spans="1:83" x14ac:dyDescent="0.25">
      <c r="A508">
        <v>10202</v>
      </c>
      <c r="B508" t="s">
        <v>317</v>
      </c>
      <c r="C508" t="s">
        <v>43</v>
      </c>
      <c r="D508">
        <v>2017</v>
      </c>
      <c r="E508" t="s">
        <v>49</v>
      </c>
      <c r="F508" t="s">
        <v>50</v>
      </c>
      <c r="G508">
        <v>2004</v>
      </c>
      <c r="H508">
        <v>895474.56</v>
      </c>
      <c r="I508">
        <v>100</v>
      </c>
      <c r="J508">
        <v>2022</v>
      </c>
      <c r="K508">
        <v>21.38</v>
      </c>
      <c r="L508">
        <v>704022.09907200001</v>
      </c>
      <c r="M508">
        <v>2020</v>
      </c>
      <c r="N508">
        <v>703830.51</v>
      </c>
      <c r="O508">
        <v>100.10007135508801</v>
      </c>
      <c r="P508" t="s">
        <v>691</v>
      </c>
      <c r="Q508">
        <v>2.5302310108706298</v>
      </c>
      <c r="R508">
        <v>1</v>
      </c>
      <c r="S508" t="s">
        <v>25</v>
      </c>
      <c r="T508">
        <v>-1.11368485725649E-2</v>
      </c>
      <c r="AI508">
        <v>895474.56</v>
      </c>
      <c r="AJ508">
        <v>883496.80687500001</v>
      </c>
      <c r="AK508">
        <v>871519.05374999996</v>
      </c>
      <c r="AL508">
        <v>859541.30062500003</v>
      </c>
      <c r="AM508">
        <v>847563.54749999999</v>
      </c>
      <c r="AN508">
        <v>835585.79437500006</v>
      </c>
      <c r="AO508">
        <v>823608.04125000001</v>
      </c>
      <c r="AP508">
        <v>811630.28812499996</v>
      </c>
      <c r="AQ508">
        <v>799652.53500000003</v>
      </c>
      <c r="AR508">
        <v>787674.78187499999</v>
      </c>
      <c r="AS508">
        <v>775697.02875000006</v>
      </c>
      <c r="AT508">
        <v>763719.27562500001</v>
      </c>
      <c r="AU508">
        <v>751741.52249999996</v>
      </c>
      <c r="AV508">
        <v>739763.76937500003</v>
      </c>
      <c r="AW508">
        <v>727786.01624999999</v>
      </c>
      <c r="AX508">
        <v>715808.26312500006</v>
      </c>
      <c r="AY508">
        <v>703830.51</v>
      </c>
      <c r="AZ508">
        <v>703926.30453600001</v>
      </c>
      <c r="BA508">
        <v>704022.09907200001</v>
      </c>
      <c r="BB508">
        <v>696181.51156289503</v>
      </c>
      <c r="BC508">
        <v>688428.24348960002</v>
      </c>
      <c r="BD508">
        <v>680761.32238877995</v>
      </c>
      <c r="BE508">
        <v>673179.78662727703</v>
      </c>
      <c r="BF508">
        <v>665682.68528149696</v>
      </c>
      <c r="BG508">
        <v>658269.078018139</v>
      </c>
      <c r="BH508">
        <v>650938.03497624898</v>
      </c>
      <c r="BI508">
        <v>643688.636650595</v>
      </c>
      <c r="BJ508">
        <v>636519.97377633699</v>
      </c>
      <c r="BK508">
        <v>629431.14721497695</v>
      </c>
      <c r="BL508">
        <v>622421.26784158801</v>
      </c>
      <c r="BM508">
        <v>615489.45643329201</v>
      </c>
      <c r="BN508">
        <v>608634.84355898399</v>
      </c>
      <c r="BO508">
        <v>601856.56947028101</v>
      </c>
      <c r="BP508">
        <v>595153.78399368702</v>
      </c>
      <c r="BQ508">
        <v>588525.64642396104</v>
      </c>
      <c r="BR508">
        <v>581971.32541866601</v>
      </c>
      <c r="BS508">
        <v>575489.99889390299</v>
      </c>
      <c r="BT508">
        <v>569080.85392119701</v>
      </c>
      <c r="BU508">
        <v>562743.08662553004</v>
      </c>
      <c r="BV508">
        <v>556475.90208452404</v>
      </c>
      <c r="BW508">
        <v>550278.51422872697</v>
      </c>
      <c r="BX508">
        <v>544150.14574302605</v>
      </c>
      <c r="BY508">
        <v>538090.02796914696</v>
      </c>
      <c r="BZ508">
        <v>532097.40080924705</v>
      </c>
      <c r="CA508">
        <v>526171.51263057895</v>
      </c>
      <c r="CB508">
        <v>520311.62017121498</v>
      </c>
      <c r="CC508">
        <v>514516.98844682198</v>
      </c>
      <c r="CD508" s="8" t="b">
        <f>IF(ISNUMBER(VLOOKUP(A508,profiles_2018!A:A,1,FALSE)),TRUE,FALSE)</f>
        <v>1</v>
      </c>
      <c r="CE508" t="str">
        <f>INDEX('C5 - Emissions methodology 2021'!$A$2:$I$5911,MATCH($A508,'C5 - Emissions methodology 2021'!$A$2:$A$5911,0),MATCH(CE$1,'C5 - Emissions methodology 2021'!$A$1:$I$1,0))</f>
        <v>Manufacturing</v>
      </c>
    </row>
    <row r="509" spans="1:83" x14ac:dyDescent="0.25">
      <c r="A509">
        <v>10205</v>
      </c>
      <c r="B509" t="s">
        <v>318</v>
      </c>
      <c r="C509" t="s">
        <v>39</v>
      </c>
      <c r="D509">
        <v>2019</v>
      </c>
      <c r="E509" t="s">
        <v>690</v>
      </c>
      <c r="F509" t="s">
        <v>23</v>
      </c>
      <c r="G509">
        <v>2017</v>
      </c>
      <c r="H509">
        <v>83969</v>
      </c>
      <c r="I509">
        <v>100</v>
      </c>
      <c r="J509">
        <v>2030</v>
      </c>
      <c r="K509">
        <v>74</v>
      </c>
      <c r="L509">
        <v>21831.94</v>
      </c>
      <c r="M509">
        <v>2020</v>
      </c>
      <c r="N509">
        <v>20883</v>
      </c>
      <c r="O509">
        <v>101.52717235092901</v>
      </c>
      <c r="P509" t="s">
        <v>691</v>
      </c>
      <c r="Q509">
        <v>3.3902522993390201</v>
      </c>
      <c r="R509">
        <v>1</v>
      </c>
      <c r="S509" t="s">
        <v>25</v>
      </c>
      <c r="T509">
        <v>-1.11368485725649E-2</v>
      </c>
      <c r="AV509">
        <v>83969</v>
      </c>
      <c r="AW509">
        <v>62940.333333333299</v>
      </c>
      <c r="AX509">
        <v>41911.666666666599</v>
      </c>
      <c r="AY509">
        <v>20883</v>
      </c>
      <c r="AZ509">
        <v>20977.894</v>
      </c>
      <c r="BA509">
        <v>21072.788</v>
      </c>
      <c r="BB509">
        <v>21167.682000000001</v>
      </c>
      <c r="BC509">
        <v>21262.576000000001</v>
      </c>
      <c r="BD509">
        <v>21357.47</v>
      </c>
      <c r="BE509">
        <v>21452.364000000001</v>
      </c>
      <c r="BF509">
        <v>21547.258000000002</v>
      </c>
      <c r="BG509">
        <v>21642.151999999998</v>
      </c>
      <c r="BH509">
        <v>21737.045999999998</v>
      </c>
      <c r="BI509">
        <v>21831.94</v>
      </c>
      <c r="BJ509">
        <v>21588.800990174601</v>
      </c>
      <c r="BK509">
        <v>21348.3697826838</v>
      </c>
      <c r="BL509">
        <v>21110.6162211429</v>
      </c>
      <c r="BM509">
        <v>20875.5104850145</v>
      </c>
      <c r="BN509">
        <v>20643.023085867899</v>
      </c>
      <c r="BO509">
        <v>20413.124863680699</v>
      </c>
      <c r="BP509">
        <v>20185.786983180999</v>
      </c>
      <c r="BQ509">
        <v>19960.980930231301</v>
      </c>
      <c r="BR509">
        <v>19738.6785082514</v>
      </c>
      <c r="BS509">
        <v>19518.8518346825</v>
      </c>
      <c r="BT509">
        <v>19301.4733374893</v>
      </c>
      <c r="BU509">
        <v>19086.5157517023</v>
      </c>
      <c r="BV509">
        <v>18873.952115997701</v>
      </c>
      <c r="BW509">
        <v>18663.755769316002</v>
      </c>
      <c r="BX509">
        <v>18455.9003475178</v>
      </c>
      <c r="BY509">
        <v>18250.359780077099</v>
      </c>
      <c r="BZ509">
        <v>18047.108286811599</v>
      </c>
      <c r="CA509">
        <v>17846.120374648701</v>
      </c>
      <c r="CB509">
        <v>17647.370834428399</v>
      </c>
      <c r="CC509">
        <v>17450.834737741501</v>
      </c>
      <c r="CD509" s="8" t="b">
        <f>IF(ISNUMBER(VLOOKUP(A509,profiles_2018!A:A,1,FALSE)),TRUE,FALSE)</f>
        <v>1</v>
      </c>
      <c r="CE509" t="str">
        <f>INDEX('C5 - Emissions methodology 2021'!$A$2:$I$5911,MATCH($A509,'C5 - Emissions methodology 2021'!$A$2:$A$5911,0),MATCH(CE$1,'C5 - Emissions methodology 2021'!$A$1:$I$1,0))</f>
        <v>Services</v>
      </c>
    </row>
    <row r="510" spans="1:83" x14ac:dyDescent="0.25">
      <c r="A510">
        <v>31652</v>
      </c>
      <c r="B510" t="s">
        <v>1102</v>
      </c>
      <c r="C510" t="s">
        <v>52</v>
      </c>
      <c r="D510">
        <v>2018</v>
      </c>
      <c r="E510" t="s">
        <v>105</v>
      </c>
      <c r="F510" t="s">
        <v>54</v>
      </c>
      <c r="G510">
        <v>2018</v>
      </c>
      <c r="H510">
        <v>22174</v>
      </c>
      <c r="I510">
        <v>100</v>
      </c>
      <c r="J510">
        <v>2025</v>
      </c>
      <c r="K510">
        <v>100</v>
      </c>
      <c r="L510">
        <v>0</v>
      </c>
      <c r="M510">
        <v>2020</v>
      </c>
      <c r="N510">
        <v>17830</v>
      </c>
      <c r="O510">
        <v>52.575381102679501</v>
      </c>
      <c r="P510" t="s">
        <v>24</v>
      </c>
      <c r="Q510">
        <v>3.9878063671487798</v>
      </c>
      <c r="R510">
        <v>1</v>
      </c>
      <c r="S510" t="s">
        <v>25</v>
      </c>
      <c r="T510">
        <v>-1.11368485725649E-2</v>
      </c>
      <c r="AW510">
        <v>22174</v>
      </c>
      <c r="AX510">
        <v>20002</v>
      </c>
      <c r="AY510">
        <v>17830</v>
      </c>
      <c r="AZ510">
        <v>14264</v>
      </c>
      <c r="BA510">
        <v>10698</v>
      </c>
      <c r="BB510">
        <v>7132</v>
      </c>
      <c r="BC510">
        <v>3566</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s="8" t="b">
        <f>IF(ISNUMBER(VLOOKUP(A510,profiles_2018!A:A,1,FALSE)),TRUE,FALSE)</f>
        <v>0</v>
      </c>
      <c r="CE510" t="str">
        <f>INDEX('C5 - Emissions methodology 2021'!$A$2:$I$5911,MATCH($A510,'C5 - Emissions methodology 2021'!$A$2:$A$5911,0),MATCH(CE$1,'C5 - Emissions methodology 2021'!$A$1:$I$1,0))</f>
        <v>Infrastructure</v>
      </c>
    </row>
    <row r="511" spans="1:83" x14ac:dyDescent="0.25">
      <c r="A511">
        <v>846809</v>
      </c>
      <c r="B511" t="s">
        <v>1103</v>
      </c>
      <c r="C511" t="s">
        <v>48</v>
      </c>
      <c r="D511">
        <v>2018</v>
      </c>
      <c r="E511" t="s">
        <v>28</v>
      </c>
      <c r="F511" t="s">
        <v>23</v>
      </c>
      <c r="G511">
        <v>2018</v>
      </c>
      <c r="H511">
        <v>330788</v>
      </c>
      <c r="I511">
        <v>100</v>
      </c>
      <c r="J511">
        <v>2025</v>
      </c>
      <c r="K511">
        <v>20</v>
      </c>
      <c r="L511">
        <v>264630.40000000002</v>
      </c>
      <c r="M511">
        <v>2020</v>
      </c>
      <c r="N511">
        <v>292373</v>
      </c>
      <c r="O511">
        <v>58.065891144781602</v>
      </c>
      <c r="P511" t="s">
        <v>24</v>
      </c>
      <c r="Q511">
        <v>2.8478379568487799</v>
      </c>
      <c r="R511">
        <v>1</v>
      </c>
      <c r="S511" t="s">
        <v>25</v>
      </c>
      <c r="T511">
        <v>-1.11368485725649E-2</v>
      </c>
      <c r="AW511">
        <v>330788</v>
      </c>
      <c r="AX511">
        <v>311580.5</v>
      </c>
      <c r="AY511">
        <v>292373</v>
      </c>
      <c r="AZ511">
        <v>286824.48</v>
      </c>
      <c r="BA511">
        <v>281275.96000000002</v>
      </c>
      <c r="BB511">
        <v>275727.44</v>
      </c>
      <c r="BC511">
        <v>270178.92</v>
      </c>
      <c r="BD511">
        <v>264630.40000000002</v>
      </c>
      <c r="BE511">
        <v>261683.25130750201</v>
      </c>
      <c r="BF511">
        <v>258768.92456371401</v>
      </c>
      <c r="BG511">
        <v>255887.054235563</v>
      </c>
      <c r="BH511">
        <v>253037.278860861</v>
      </c>
      <c r="BI511">
        <v>250219.24100297401</v>
      </c>
      <c r="BJ511">
        <v>247432.58720598201</v>
      </c>
      <c r="BK511">
        <v>244676.96795035101</v>
      </c>
      <c r="BL511">
        <v>241952.03760909301</v>
      </c>
      <c r="BM511">
        <v>239257.45440441699</v>
      </c>
      <c r="BN511">
        <v>236592.88036485799</v>
      </c>
      <c r="BO511">
        <v>233957.98128288801</v>
      </c>
      <c r="BP511">
        <v>231352.42667299701</v>
      </c>
      <c r="BQ511">
        <v>228775.88973024499</v>
      </c>
      <c r="BR511">
        <v>226228.047289265</v>
      </c>
      <c r="BS511">
        <v>223708.57978373699</v>
      </c>
      <c r="BT511">
        <v>221217.17120630201</v>
      </c>
      <c r="BU511">
        <v>218753.509068927</v>
      </c>
      <c r="BV511">
        <v>216317.28436370901</v>
      </c>
      <c r="BW511">
        <v>213908.191524122</v>
      </c>
      <c r="BX511">
        <v>211525.92838668599</v>
      </c>
      <c r="BY511">
        <v>209170.19615307299</v>
      </c>
      <c r="BZ511">
        <v>206840.699352622</v>
      </c>
      <c r="CA511">
        <v>204537.14580528901</v>
      </c>
      <c r="CB511">
        <v>202259.24658499</v>
      </c>
      <c r="CC511">
        <v>200006.71598337201</v>
      </c>
      <c r="CD511" s="8" t="b">
        <f>IF(ISNUMBER(VLOOKUP(A511,profiles_2018!A:A,1,FALSE)),TRUE,FALSE)</f>
        <v>0</v>
      </c>
      <c r="CE511" t="str">
        <f>INDEX('C5 - Emissions methodology 2021'!$A$2:$I$5911,MATCH($A511,'C5 - Emissions methodology 2021'!$A$2:$A$5911,0),MATCH(CE$1,'C5 - Emissions methodology 2021'!$A$1:$I$1,0))</f>
        <v>Retail</v>
      </c>
    </row>
    <row r="512" spans="1:83" x14ac:dyDescent="0.25">
      <c r="A512">
        <v>48885</v>
      </c>
      <c r="B512" t="s">
        <v>1104</v>
      </c>
      <c r="C512" t="s">
        <v>31</v>
      </c>
      <c r="D512">
        <v>2019</v>
      </c>
      <c r="E512" t="s">
        <v>690</v>
      </c>
      <c r="F512" t="s">
        <v>23</v>
      </c>
      <c r="G512">
        <v>2018</v>
      </c>
      <c r="H512">
        <v>133469</v>
      </c>
      <c r="I512">
        <v>100</v>
      </c>
      <c r="J512">
        <v>2030</v>
      </c>
      <c r="K512">
        <v>50.4</v>
      </c>
      <c r="L512">
        <v>66200.623999999996</v>
      </c>
      <c r="M512">
        <v>2020</v>
      </c>
      <c r="N512">
        <v>52695</v>
      </c>
      <c r="O512">
        <v>120.077226184262</v>
      </c>
      <c r="P512" t="s">
        <v>691</v>
      </c>
      <c r="Q512">
        <v>3.15425724933902</v>
      </c>
      <c r="R512">
        <v>1</v>
      </c>
      <c r="S512" t="s">
        <v>25</v>
      </c>
      <c r="T512">
        <v>-1.11368485725649E-2</v>
      </c>
      <c r="AW512">
        <v>133469</v>
      </c>
      <c r="AX512">
        <v>93082</v>
      </c>
      <c r="AY512">
        <v>52695</v>
      </c>
      <c r="AZ512">
        <v>54045.562400000003</v>
      </c>
      <c r="BA512">
        <v>55396.124799999998</v>
      </c>
      <c r="BB512">
        <v>56746.6872</v>
      </c>
      <c r="BC512">
        <v>58097.249600000003</v>
      </c>
      <c r="BD512">
        <v>59447.811999999998</v>
      </c>
      <c r="BE512">
        <v>60798.374400000001</v>
      </c>
      <c r="BF512">
        <v>62148.936800000003</v>
      </c>
      <c r="BG512">
        <v>63499.499199999998</v>
      </c>
      <c r="BH512">
        <v>64850.061600000001</v>
      </c>
      <c r="BI512">
        <v>66200.623999999996</v>
      </c>
      <c r="BJ512">
        <v>65463.357675102598</v>
      </c>
      <c r="BK512">
        <v>64734.3021736234</v>
      </c>
      <c r="BL512">
        <v>64013.366052865102</v>
      </c>
      <c r="BM512">
        <v>63300.458888514098</v>
      </c>
      <c r="BN512">
        <v>62595.4912632989</v>
      </c>
      <c r="BO512">
        <v>61898.374755774203</v>
      </c>
      <c r="BP512">
        <v>61209.021929231298</v>
      </c>
      <c r="BQ512">
        <v>60527.346320730598</v>
      </c>
      <c r="BR512">
        <v>59853.262430257499</v>
      </c>
      <c r="BS512">
        <v>59186.685709997699</v>
      </c>
      <c r="BT512">
        <v>58527.532553733501</v>
      </c>
      <c r="BU512">
        <v>57875.7202863567</v>
      </c>
      <c r="BV512">
        <v>57231.167153499402</v>
      </c>
      <c r="BW512">
        <v>56593.7923112797</v>
      </c>
      <c r="BX512">
        <v>55963.515816161802</v>
      </c>
      <c r="BY512">
        <v>55340.258614928898</v>
      </c>
      <c r="BZ512">
        <v>54723.942534767797</v>
      </c>
      <c r="CA512">
        <v>54114.490273464398</v>
      </c>
      <c r="CB512">
        <v>53511.825389707301</v>
      </c>
      <c r="CC512">
        <v>52915.872293500499</v>
      </c>
      <c r="CD512" s="8" t="b">
        <f>IF(ISNUMBER(VLOOKUP(A512,profiles_2018!A:A,1,FALSE)),TRUE,FALSE)</f>
        <v>0</v>
      </c>
      <c r="CE512" t="str">
        <f>INDEX('C5 - Emissions methodology 2021'!$A$2:$I$5911,MATCH($A512,'C5 - Emissions methodology 2021'!$A$2:$A$5911,0),MATCH(CE$1,'C5 - Emissions methodology 2021'!$A$1:$I$1,0))</f>
        <v>Manufacturing</v>
      </c>
    </row>
    <row r="513" spans="1:83" x14ac:dyDescent="0.25">
      <c r="A513">
        <v>10179</v>
      </c>
      <c r="B513" t="s">
        <v>1105</v>
      </c>
      <c r="C513" t="s">
        <v>59</v>
      </c>
      <c r="D513">
        <v>2019</v>
      </c>
      <c r="E513" t="s">
        <v>690</v>
      </c>
      <c r="F513" t="s">
        <v>23</v>
      </c>
      <c r="G513">
        <v>2017</v>
      </c>
      <c r="H513">
        <v>20714</v>
      </c>
      <c r="I513">
        <v>100</v>
      </c>
      <c r="J513">
        <v>2030</v>
      </c>
      <c r="K513">
        <v>54.6</v>
      </c>
      <c r="L513">
        <v>9404.1560000000009</v>
      </c>
      <c r="M513">
        <v>2020</v>
      </c>
      <c r="N513">
        <v>18096</v>
      </c>
      <c r="O513">
        <v>23.147976223191002</v>
      </c>
      <c r="P513" t="s">
        <v>24</v>
      </c>
      <c r="Q513">
        <v>3.1962459738390199</v>
      </c>
      <c r="R513">
        <v>1</v>
      </c>
      <c r="S513" t="s">
        <v>25</v>
      </c>
      <c r="T513">
        <v>-1.11368485725649E-2</v>
      </c>
      <c r="AV513">
        <v>20714</v>
      </c>
      <c r="AW513">
        <v>19841.333333333299</v>
      </c>
      <c r="AX513">
        <v>18968.666666666599</v>
      </c>
      <c r="AY513">
        <v>18096</v>
      </c>
      <c r="AZ513">
        <v>17226.815600000002</v>
      </c>
      <c r="BA513">
        <v>16357.6312</v>
      </c>
      <c r="BB513">
        <v>15488.4468</v>
      </c>
      <c r="BC513">
        <v>14619.2624</v>
      </c>
      <c r="BD513">
        <v>13750.078</v>
      </c>
      <c r="BE513">
        <v>12880.893599999999</v>
      </c>
      <c r="BF513">
        <v>12011.709199999999</v>
      </c>
      <c r="BG513">
        <v>11142.524799999999</v>
      </c>
      <c r="BH513">
        <v>10273.340399999999</v>
      </c>
      <c r="BI513">
        <v>9404.1560000000009</v>
      </c>
      <c r="BJ513">
        <v>9299.4233386752203</v>
      </c>
      <c r="BK513">
        <v>9195.8570691402201</v>
      </c>
      <c r="BL513">
        <v>9093.4442014662509</v>
      </c>
      <c r="BM513">
        <v>8992.1718903914498</v>
      </c>
      <c r="BN513">
        <v>8892.0274337096907</v>
      </c>
      <c r="BO513">
        <v>8792.9982706773699</v>
      </c>
      <c r="BP513">
        <v>8695.0719804380096</v>
      </c>
      <c r="BQ513">
        <v>8598.2362804643199</v>
      </c>
      <c r="BR513">
        <v>8502.4790250176593</v>
      </c>
      <c r="BS513">
        <v>8407.7882036246301</v>
      </c>
      <c r="BT513">
        <v>8314.15193957066</v>
      </c>
      <c r="BU513">
        <v>8221.55848841037</v>
      </c>
      <c r="BV513">
        <v>8129.9962364944504</v>
      </c>
      <c r="BW513">
        <v>8039.4536995130902</v>
      </c>
      <c r="BX513">
        <v>7949.9195210554699</v>
      </c>
      <c r="BY513">
        <v>7861.3824711854004</v>
      </c>
      <c r="BZ513">
        <v>7773.8314450327898</v>
      </c>
      <c r="CA513">
        <v>7687.2554614008204</v>
      </c>
      <c r="CB513">
        <v>7601.6436613885699</v>
      </c>
      <c r="CC513">
        <v>7516.9853070290901</v>
      </c>
      <c r="CD513" s="8" t="b">
        <f>IF(ISNUMBER(VLOOKUP(A513,profiles_2018!A:A,1,FALSE)),TRUE,FALSE)</f>
        <v>0</v>
      </c>
      <c r="CE513" t="str">
        <f>INDEX('C5 - Emissions methodology 2021'!$A$2:$I$5911,MATCH($A513,'C5 - Emissions methodology 2021'!$A$2:$A$5911,0),MATCH(CE$1,'C5 - Emissions methodology 2021'!$A$1:$I$1,0))</f>
        <v>Materials</v>
      </c>
    </row>
    <row r="514" spans="1:83" x14ac:dyDescent="0.25">
      <c r="A514">
        <v>838386</v>
      </c>
      <c r="B514" t="s">
        <v>1106</v>
      </c>
      <c r="C514" t="s">
        <v>78</v>
      </c>
      <c r="D514">
        <v>2021</v>
      </c>
      <c r="E514" t="s">
        <v>28</v>
      </c>
      <c r="F514" t="s">
        <v>23</v>
      </c>
      <c r="G514">
        <v>2020</v>
      </c>
      <c r="H514">
        <v>257.05</v>
      </c>
      <c r="I514">
        <v>100</v>
      </c>
      <c r="J514">
        <v>2030</v>
      </c>
      <c r="K514">
        <v>5</v>
      </c>
      <c r="L514">
        <v>244.19749999999999</v>
      </c>
      <c r="M514">
        <v>2020</v>
      </c>
      <c r="N514">
        <v>257.05</v>
      </c>
      <c r="O514">
        <v>0</v>
      </c>
      <c r="P514" t="s">
        <v>45</v>
      </c>
      <c r="Q514">
        <v>2.7002439281440198</v>
      </c>
      <c r="R514">
        <v>1</v>
      </c>
      <c r="S514" t="s">
        <v>25</v>
      </c>
      <c r="T514">
        <v>-1.11368485725649E-2</v>
      </c>
      <c r="AY514">
        <v>257.05</v>
      </c>
      <c r="AZ514">
        <v>255.76474999999999</v>
      </c>
      <c r="BA514">
        <v>254.4795</v>
      </c>
      <c r="BB514">
        <v>253.19425000000001</v>
      </c>
      <c r="BC514">
        <v>251.90899999999999</v>
      </c>
      <c r="BD514">
        <v>250.62375</v>
      </c>
      <c r="BE514">
        <v>249.33850000000001</v>
      </c>
      <c r="BF514">
        <v>248.05324999999999</v>
      </c>
      <c r="BG514">
        <v>246.768</v>
      </c>
      <c r="BH514">
        <v>245.48275000000001</v>
      </c>
      <c r="BI514">
        <v>244.19749999999999</v>
      </c>
      <c r="BJ514">
        <v>241.477909420701</v>
      </c>
      <c r="BK514">
        <v>238.788606509863</v>
      </c>
      <c r="BL514">
        <v>236.12925395830899</v>
      </c>
      <c r="BM514">
        <v>233.49951821342199</v>
      </c>
      <c r="BN514">
        <v>230.89906943731199</v>
      </c>
      <c r="BO514">
        <v>228.32758146544299</v>
      </c>
      <c r="BP514">
        <v>225.784731765722</v>
      </c>
      <c r="BQ514">
        <v>223.27020139805001</v>
      </c>
      <c r="BR514">
        <v>220.78367497431401</v>
      </c>
      <c r="BS514">
        <v>218.32484061883099</v>
      </c>
      <c r="BT514">
        <v>215.89338992922899</v>
      </c>
      <c r="BU514">
        <v>213.48901793777</v>
      </c>
      <c r="BV514">
        <v>211.111423073091</v>
      </c>
      <c r="BW514">
        <v>208.76030712238801</v>
      </c>
      <c r="BX514">
        <v>206.435375194004</v>
      </c>
      <c r="BY514">
        <v>204.13633568044699</v>
      </c>
      <c r="BZ514">
        <v>201.86290022181601</v>
      </c>
      <c r="CA514">
        <v>199.614783669627</v>
      </c>
      <c r="CB514">
        <v>197.39170405105301</v>
      </c>
      <c r="CC514">
        <v>195.19338253355599</v>
      </c>
      <c r="CD514" s="8" t="b">
        <f>IF(ISNUMBER(VLOOKUP(A514,profiles_2018!A:A,1,FALSE)),TRUE,FALSE)</f>
        <v>0</v>
      </c>
      <c r="CE514" t="str">
        <f>INDEX('C5 - Emissions methodology 2021'!$A$2:$I$5911,MATCH($A514,'C5 - Emissions methodology 2021'!$A$2:$A$5911,0),MATCH(CE$1,'C5 - Emissions methodology 2021'!$A$1:$I$1,0))</f>
        <v>Manufacturing</v>
      </c>
    </row>
    <row r="515" spans="1:83" x14ac:dyDescent="0.25">
      <c r="A515">
        <v>22976</v>
      </c>
      <c r="B515" t="s">
        <v>1107</v>
      </c>
      <c r="C515" t="s">
        <v>172</v>
      </c>
      <c r="D515">
        <v>2019</v>
      </c>
      <c r="E515" t="s">
        <v>28</v>
      </c>
      <c r="F515" t="s">
        <v>23</v>
      </c>
      <c r="G515">
        <v>2016</v>
      </c>
      <c r="H515">
        <v>647884</v>
      </c>
      <c r="I515">
        <v>100</v>
      </c>
      <c r="J515">
        <v>2030</v>
      </c>
      <c r="K515">
        <v>6.01</v>
      </c>
      <c r="L515">
        <v>608946.1716</v>
      </c>
      <c r="M515">
        <v>2020</v>
      </c>
      <c r="N515">
        <v>613103</v>
      </c>
      <c r="O515">
        <v>99.353303493640993</v>
      </c>
      <c r="P515" t="s">
        <v>24</v>
      </c>
      <c r="Q515">
        <v>2.7104091061390201</v>
      </c>
      <c r="R515">
        <v>1</v>
      </c>
      <c r="S515" t="s">
        <v>25</v>
      </c>
      <c r="T515">
        <v>-1.11368485725649E-2</v>
      </c>
      <c r="AU515">
        <v>647884</v>
      </c>
      <c r="AV515">
        <v>639188.75</v>
      </c>
      <c r="AW515">
        <v>630493.5</v>
      </c>
      <c r="AX515">
        <v>621798.25</v>
      </c>
      <c r="AY515">
        <v>613103</v>
      </c>
      <c r="AZ515">
        <v>612687.31715999998</v>
      </c>
      <c r="BA515">
        <v>612271.63431999995</v>
      </c>
      <c r="BB515">
        <v>611855.95148000005</v>
      </c>
      <c r="BC515">
        <v>611440.26864000002</v>
      </c>
      <c r="BD515">
        <v>611024.5858</v>
      </c>
      <c r="BE515">
        <v>610608.90295999998</v>
      </c>
      <c r="BF515">
        <v>610193.22011999995</v>
      </c>
      <c r="BG515">
        <v>609777.53728000005</v>
      </c>
      <c r="BH515">
        <v>609361.85444000002</v>
      </c>
      <c r="BI515">
        <v>608946.1716</v>
      </c>
      <c r="BJ515">
        <v>602164.43029804702</v>
      </c>
      <c r="BK515">
        <v>595458.21622203302</v>
      </c>
      <c r="BL515">
        <v>588826.68823667895</v>
      </c>
      <c r="BM515">
        <v>582269.01457430201</v>
      </c>
      <c r="BN515">
        <v>575784.37273049098</v>
      </c>
      <c r="BO515">
        <v>569371.949360942</v>
      </c>
      <c r="BP515">
        <v>563030.94017944403</v>
      </c>
      <c r="BQ515">
        <v>556760.54985699605</v>
      </c>
      <c r="BR515">
        <v>550559.99192206096</v>
      </c>
      <c r="BS515">
        <v>544428.48866191204</v>
      </c>
      <c r="BT515">
        <v>538365.27102509397</v>
      </c>
      <c r="BU515">
        <v>532369.57852495997</v>
      </c>
      <c r="BV515">
        <v>526440.659144287</v>
      </c>
      <c r="BW515">
        <v>520577.769240956</v>
      </c>
      <c r="BX515">
        <v>514780.173454676</v>
      </c>
      <c r="BY515">
        <v>509047.14461475197</v>
      </c>
      <c r="BZ515">
        <v>503377.96364888101</v>
      </c>
      <c r="CA515">
        <v>497771.919492958</v>
      </c>
      <c r="CB515">
        <v>492228.30900189001</v>
      </c>
      <c r="CC515">
        <v>486746.43686140602</v>
      </c>
      <c r="CD515" s="8" t="b">
        <f>IF(ISNUMBER(VLOOKUP(A515,profiles_2018!A:A,1,FALSE)),TRUE,FALSE)</f>
        <v>0</v>
      </c>
      <c r="CE515" t="str">
        <f>INDEX('C5 - Emissions methodology 2021'!$A$2:$I$5911,MATCH($A515,'C5 - Emissions methodology 2021'!$A$2:$A$5911,0),MATCH(CE$1,'C5 - Emissions methodology 2021'!$A$1:$I$1,0))</f>
        <v>Materials</v>
      </c>
    </row>
    <row r="516" spans="1:83" x14ac:dyDescent="0.25">
      <c r="A516">
        <v>848335</v>
      </c>
      <c r="B516" t="s">
        <v>1108</v>
      </c>
      <c r="C516" t="s">
        <v>148</v>
      </c>
      <c r="D516">
        <v>2020</v>
      </c>
      <c r="E516" t="s">
        <v>53</v>
      </c>
      <c r="F516" t="s">
        <v>54</v>
      </c>
      <c r="G516">
        <v>2019</v>
      </c>
      <c r="H516">
        <v>51.38</v>
      </c>
      <c r="I516">
        <v>100</v>
      </c>
      <c r="J516">
        <v>2030</v>
      </c>
      <c r="K516">
        <v>50</v>
      </c>
      <c r="L516">
        <v>25.69</v>
      </c>
      <c r="M516">
        <v>2020</v>
      </c>
      <c r="N516">
        <v>51.38</v>
      </c>
      <c r="O516">
        <v>122.314911366006</v>
      </c>
      <c r="P516" t="s">
        <v>691</v>
      </c>
      <c r="Q516">
        <v>3.4902439216190202</v>
      </c>
      <c r="R516">
        <v>1</v>
      </c>
      <c r="S516" t="s">
        <v>25</v>
      </c>
      <c r="T516">
        <v>-1.11368485725649E-2</v>
      </c>
      <c r="AX516">
        <v>51.38</v>
      </c>
      <c r="AY516">
        <v>51.38</v>
      </c>
      <c r="AZ516">
        <v>48.811</v>
      </c>
      <c r="BA516">
        <v>46.241999999999997</v>
      </c>
      <c r="BB516">
        <v>43.673000000000002</v>
      </c>
      <c r="BC516">
        <v>41.103999999999999</v>
      </c>
      <c r="BD516">
        <v>38.534999999999997</v>
      </c>
      <c r="BE516">
        <v>35.966000000000001</v>
      </c>
      <c r="BF516">
        <v>33.396999999999998</v>
      </c>
      <c r="BG516">
        <v>30.827999999999999</v>
      </c>
      <c r="BH516">
        <v>28.259</v>
      </c>
      <c r="BI516">
        <v>25.69</v>
      </c>
      <c r="BJ516">
        <v>25.403894360170799</v>
      </c>
      <c r="BK516">
        <v>25.120975035528101</v>
      </c>
      <c r="BL516">
        <v>24.841206540562201</v>
      </c>
      <c r="BM516">
        <v>24.5645537849602</v>
      </c>
      <c r="BN516">
        <v>24.2909820692045</v>
      </c>
      <c r="BO516">
        <v>24.020457080220801</v>
      </c>
      <c r="BP516">
        <v>23.752944887074602</v>
      </c>
      <c r="BQ516">
        <v>23.488411936714801</v>
      </c>
      <c r="BR516">
        <v>23.226825049765601</v>
      </c>
      <c r="BS516">
        <v>22.968151416364901</v>
      </c>
      <c r="BT516">
        <v>22.7123585920491</v>
      </c>
      <c r="BU516">
        <v>22.4594144936836</v>
      </c>
      <c r="BV516">
        <v>22.209287395438999</v>
      </c>
      <c r="BW516">
        <v>21.961945924811399</v>
      </c>
      <c r="BX516">
        <v>21.717359058688</v>
      </c>
      <c r="BY516">
        <v>21.4754961194553</v>
      </c>
      <c r="BZ516">
        <v>21.2363267711522</v>
      </c>
      <c r="CA516">
        <v>20.999821015664399</v>
      </c>
      <c r="CB516">
        <v>20.765949188962001</v>
      </c>
      <c r="CC516">
        <v>20.534681957378901</v>
      </c>
      <c r="CD516" s="8" t="b">
        <f>IF(ISNUMBER(VLOOKUP(A516,profiles_2018!A:A,1,FALSE)),TRUE,FALSE)</f>
        <v>0</v>
      </c>
      <c r="CE516" t="str">
        <f>INDEX('C5 - Emissions methodology 2021'!$A$2:$I$5911,MATCH($A516,'C5 - Emissions methodology 2021'!$A$2:$A$5911,0),MATCH(CE$1,'C5 - Emissions methodology 2021'!$A$1:$I$1,0))</f>
        <v>Services</v>
      </c>
    </row>
    <row r="517" spans="1:83" x14ac:dyDescent="0.25">
      <c r="A517">
        <v>10250</v>
      </c>
      <c r="B517" t="s">
        <v>1109</v>
      </c>
      <c r="C517" t="s">
        <v>65</v>
      </c>
      <c r="D517">
        <v>2020</v>
      </c>
      <c r="E517" t="s">
        <v>690</v>
      </c>
      <c r="F517" t="s">
        <v>23</v>
      </c>
      <c r="G517">
        <v>2018</v>
      </c>
      <c r="H517">
        <v>153200</v>
      </c>
      <c r="I517">
        <v>100</v>
      </c>
      <c r="J517">
        <v>2030</v>
      </c>
      <c r="K517">
        <v>50</v>
      </c>
      <c r="L517">
        <v>76600</v>
      </c>
      <c r="M517">
        <v>2020</v>
      </c>
      <c r="N517">
        <v>135100</v>
      </c>
      <c r="O517">
        <v>23.629242819843299</v>
      </c>
      <c r="P517" t="s">
        <v>45</v>
      </c>
      <c r="Q517">
        <v>3.1502592224390198</v>
      </c>
      <c r="R517">
        <v>1</v>
      </c>
      <c r="S517" t="s">
        <v>25</v>
      </c>
      <c r="T517">
        <v>-1.11368485725649E-2</v>
      </c>
      <c r="AW517">
        <v>153200</v>
      </c>
      <c r="AX517">
        <v>144150</v>
      </c>
      <c r="AY517">
        <v>135100</v>
      </c>
      <c r="AZ517">
        <v>129250</v>
      </c>
      <c r="BA517">
        <v>123400</v>
      </c>
      <c r="BB517">
        <v>117550</v>
      </c>
      <c r="BC517">
        <v>111700</v>
      </c>
      <c r="BD517">
        <v>105850</v>
      </c>
      <c r="BE517">
        <v>100000</v>
      </c>
      <c r="BF517">
        <v>94150</v>
      </c>
      <c r="BG517">
        <v>88300</v>
      </c>
      <c r="BH517">
        <v>82450</v>
      </c>
      <c r="BI517">
        <v>76600</v>
      </c>
      <c r="BJ517">
        <v>75746.917399341502</v>
      </c>
      <c r="BK517">
        <v>74903.335450426399</v>
      </c>
      <c r="BL517">
        <v>74069.148345934998</v>
      </c>
      <c r="BM517">
        <v>73244.251456907499</v>
      </c>
      <c r="BN517">
        <v>72428.541319620999</v>
      </c>
      <c r="BO517">
        <v>71621.915622612694</v>
      </c>
      <c r="BP517">
        <v>70824.273193846602</v>
      </c>
      <c r="BQ517">
        <v>70035.513988024803</v>
      </c>
      <c r="BR517">
        <v>69255.539074038403</v>
      </c>
      <c r="BS517">
        <v>68484.250622559499</v>
      </c>
      <c r="BT517">
        <v>67721.551893770404</v>
      </c>
      <c r="BU517">
        <v>66967.347225230405</v>
      </c>
      <c r="BV517">
        <v>66221.542019876593</v>
      </c>
      <c r="BW517">
        <v>65484.042734159499</v>
      </c>
      <c r="BX517">
        <v>64754.756866309799</v>
      </c>
      <c r="BY517">
        <v>64033.592944736498</v>
      </c>
      <c r="BZ517">
        <v>63320.4605165537</v>
      </c>
      <c r="CA517">
        <v>62615.270136235697</v>
      </c>
      <c r="CB517">
        <v>61917.933354398199</v>
      </c>
      <c r="CC517">
        <v>61228.362706704102</v>
      </c>
      <c r="CD517" s="8" t="b">
        <f>IF(ISNUMBER(VLOOKUP(A517,profiles_2018!A:A,1,FALSE)),TRUE,FALSE)</f>
        <v>0</v>
      </c>
      <c r="CE517" t="str">
        <f>INDEX('C5 - Emissions methodology 2021'!$A$2:$I$5911,MATCH($A517,'C5 - Emissions methodology 2021'!$A$2:$A$5911,0),MATCH(CE$1,'C5 - Emissions methodology 2021'!$A$1:$I$1,0))</f>
        <v>Manufacturing</v>
      </c>
    </row>
    <row r="518" spans="1:83" x14ac:dyDescent="0.25">
      <c r="A518">
        <v>23110</v>
      </c>
      <c r="B518" t="s">
        <v>320</v>
      </c>
      <c r="C518" t="s">
        <v>41</v>
      </c>
      <c r="D518">
        <v>2018</v>
      </c>
      <c r="E518" t="s">
        <v>690</v>
      </c>
      <c r="F518" t="s">
        <v>23</v>
      </c>
      <c r="G518">
        <v>2016</v>
      </c>
      <c r="H518">
        <v>1650000</v>
      </c>
      <c r="I518">
        <v>100</v>
      </c>
      <c r="J518">
        <v>2030</v>
      </c>
      <c r="K518">
        <v>50</v>
      </c>
      <c r="L518">
        <v>825000</v>
      </c>
      <c r="M518">
        <v>2020</v>
      </c>
      <c r="N518">
        <v>1240000</v>
      </c>
      <c r="O518">
        <v>49.696969696969703</v>
      </c>
      <c r="P518" t="s">
        <v>706</v>
      </c>
      <c r="Q518">
        <v>3.1504089024390201</v>
      </c>
      <c r="R518">
        <v>1</v>
      </c>
      <c r="S518" t="s">
        <v>25</v>
      </c>
      <c r="T518">
        <v>-1.11368485725649E-2</v>
      </c>
      <c r="AU518">
        <v>1650000</v>
      </c>
      <c r="AV518">
        <v>1547500</v>
      </c>
      <c r="AW518">
        <v>1445000</v>
      </c>
      <c r="AX518">
        <v>1342500</v>
      </c>
      <c r="AY518">
        <v>1240000</v>
      </c>
      <c r="AZ518">
        <v>1198500</v>
      </c>
      <c r="BA518">
        <v>1157000</v>
      </c>
      <c r="BB518">
        <v>1115500</v>
      </c>
      <c r="BC518">
        <v>1074000</v>
      </c>
      <c r="BD518">
        <v>1032500</v>
      </c>
      <c r="BE518">
        <v>991000</v>
      </c>
      <c r="BF518">
        <v>949500</v>
      </c>
      <c r="BG518">
        <v>908000</v>
      </c>
      <c r="BH518">
        <v>866500</v>
      </c>
      <c r="BI518">
        <v>825000</v>
      </c>
      <c r="BJ518">
        <v>815812.099927634</v>
      </c>
      <c r="BK518">
        <v>806726.52410707297</v>
      </c>
      <c r="BL518">
        <v>797742.13296862098</v>
      </c>
      <c r="BM518">
        <v>788857.79963379505</v>
      </c>
      <c r="BN518">
        <v>780072.40977398597</v>
      </c>
      <c r="BO518">
        <v>771384.86147069803</v>
      </c>
      <c r="BP518">
        <v>762794.06507732905</v>
      </c>
      <c r="BQ518">
        <v>754298.94308251201</v>
      </c>
      <c r="BR518">
        <v>745898.42997495597</v>
      </c>
      <c r="BS518">
        <v>737591.47210981103</v>
      </c>
      <c r="BT518">
        <v>729377.02757650905</v>
      </c>
      <c r="BU518">
        <v>721254.066068082</v>
      </c>
      <c r="BV518">
        <v>713221.56875193503</v>
      </c>
      <c r="BW518">
        <v>705278.52814205701</v>
      </c>
      <c r="BX518">
        <v>697423.94797265797</v>
      </c>
      <c r="BY518">
        <v>689656.84307320602</v>
      </c>
      <c r="BZ518">
        <v>681976.239244867</v>
      </c>
      <c r="CA518">
        <v>674381.17313830904</v>
      </c>
      <c r="CB518">
        <v>666870.69213287905</v>
      </c>
      <c r="CC518">
        <v>659443.85421711404</v>
      </c>
      <c r="CD518" s="8" t="b">
        <f>IF(ISNUMBER(VLOOKUP(A518,profiles_2018!A:A,1,FALSE)),TRUE,FALSE)</f>
        <v>1</v>
      </c>
      <c r="CE518" t="str">
        <f>INDEX('C5 - Emissions methodology 2021'!$A$2:$I$5911,MATCH($A518,'C5 - Emissions methodology 2021'!$A$2:$A$5911,0),MATCH(CE$1,'C5 - Emissions methodology 2021'!$A$1:$I$1,0))</f>
        <v>Materials</v>
      </c>
    </row>
    <row r="519" spans="1:83" x14ac:dyDescent="0.25">
      <c r="A519">
        <v>31735</v>
      </c>
      <c r="B519" t="s">
        <v>1110</v>
      </c>
      <c r="C519" t="s">
        <v>172</v>
      </c>
      <c r="D519">
        <v>2011</v>
      </c>
      <c r="E519" t="s">
        <v>28</v>
      </c>
      <c r="F519" t="s">
        <v>23</v>
      </c>
      <c r="G519">
        <v>2012</v>
      </c>
      <c r="H519">
        <v>2834628</v>
      </c>
      <c r="I519">
        <v>100</v>
      </c>
      <c r="J519">
        <v>2026</v>
      </c>
      <c r="K519">
        <v>6.75</v>
      </c>
      <c r="L519">
        <v>2643290.61</v>
      </c>
      <c r="M519">
        <v>2020</v>
      </c>
      <c r="N519">
        <v>5212195</v>
      </c>
      <c r="O519">
        <v>-1242.60449042396</v>
      </c>
      <c r="P519" t="s">
        <v>24</v>
      </c>
      <c r="Q519">
        <v>2.7160761457268299</v>
      </c>
      <c r="R519">
        <v>1</v>
      </c>
      <c r="S519" t="s">
        <v>25</v>
      </c>
      <c r="T519">
        <v>-1.11368485725649E-2</v>
      </c>
      <c r="AQ519">
        <v>2834628</v>
      </c>
      <c r="AR519">
        <v>3131823.875</v>
      </c>
      <c r="AS519">
        <v>3429019.75</v>
      </c>
      <c r="AT519">
        <v>3726215.625</v>
      </c>
      <c r="AU519">
        <v>4023411.5</v>
      </c>
      <c r="AV519">
        <v>4320607.375</v>
      </c>
      <c r="AW519">
        <v>4617803.25</v>
      </c>
      <c r="AX519">
        <v>4914999.125</v>
      </c>
      <c r="AY519">
        <v>5212195</v>
      </c>
      <c r="AZ519">
        <v>4784044.2683333298</v>
      </c>
      <c r="BA519">
        <v>4355893.5366666596</v>
      </c>
      <c r="BB519">
        <v>3927742.8050000002</v>
      </c>
      <c r="BC519">
        <v>3499592.07333333</v>
      </c>
      <c r="BD519">
        <v>3071441.3416666598</v>
      </c>
      <c r="BE519">
        <v>2643290.61</v>
      </c>
      <c r="BF519">
        <v>2613852.68274314</v>
      </c>
      <c r="BG519">
        <v>2584742.6012244401</v>
      </c>
      <c r="BH519">
        <v>2555956.7142755399</v>
      </c>
      <c r="BI519">
        <v>2527491.4113906301</v>
      </c>
      <c r="BJ519">
        <v>2499343.1222735099</v>
      </c>
      <c r="BK519">
        <v>2471508.3163898699</v>
      </c>
      <c r="BL519">
        <v>2443983.5025244001</v>
      </c>
      <c r="BM519">
        <v>2416765.2283429401</v>
      </c>
      <c r="BN519">
        <v>2389850.07995944</v>
      </c>
      <c r="BO519">
        <v>2363234.6815077998</v>
      </c>
      <c r="BP519">
        <v>2336915.69471842</v>
      </c>
      <c r="BQ519">
        <v>2310889.8184994902</v>
      </c>
      <c r="BR519">
        <v>2285153.7885229802</v>
      </c>
      <c r="BS519">
        <v>2259704.37681517</v>
      </c>
      <c r="BT519">
        <v>2234538.39135182</v>
      </c>
      <c r="BU519">
        <v>2209652.6756577501</v>
      </c>
      <c r="BV519">
        <v>2185044.1084109899</v>
      </c>
      <c r="BW519">
        <v>2160709.6030512401</v>
      </c>
      <c r="BX519">
        <v>2136646.1073927698</v>
      </c>
      <c r="BY519">
        <v>2112850.6032415801</v>
      </c>
      <c r="BZ519">
        <v>2089320.1060168201</v>
      </c>
      <c r="CA519">
        <v>2066051.6643765001</v>
      </c>
      <c r="CB519">
        <v>2043042.3598472399</v>
      </c>
      <c r="CC519">
        <v>2020289.30645829</v>
      </c>
      <c r="CD519" s="8" t="b">
        <f>IF(ISNUMBER(VLOOKUP(A519,profiles_2018!A:A,1,FALSE)),TRUE,FALSE)</f>
        <v>0</v>
      </c>
      <c r="CE519" t="str">
        <f>INDEX('C5 - Emissions methodology 2021'!$A$2:$I$5911,MATCH($A519,'C5 - Emissions methodology 2021'!$A$2:$A$5911,0),MATCH(CE$1,'C5 - Emissions methodology 2021'!$A$1:$I$1,0))</f>
        <v>Infrastructure</v>
      </c>
    </row>
    <row r="520" spans="1:83" x14ac:dyDescent="0.25">
      <c r="A520">
        <v>10227</v>
      </c>
      <c r="B520" t="s">
        <v>323</v>
      </c>
      <c r="C520" t="s">
        <v>172</v>
      </c>
      <c r="D520">
        <v>2020</v>
      </c>
      <c r="E520" t="s">
        <v>28</v>
      </c>
      <c r="F520" t="s">
        <v>23</v>
      </c>
      <c r="G520">
        <v>2017</v>
      </c>
      <c r="H520">
        <v>659620</v>
      </c>
      <c r="I520">
        <v>100</v>
      </c>
      <c r="J520">
        <v>2030</v>
      </c>
      <c r="K520">
        <v>24.8</v>
      </c>
      <c r="L520">
        <v>496034.24</v>
      </c>
      <c r="M520">
        <v>2020</v>
      </c>
      <c r="N520">
        <v>595255</v>
      </c>
      <c r="O520">
        <v>39.346334301958798</v>
      </c>
      <c r="P520" t="s">
        <v>45</v>
      </c>
      <c r="Q520">
        <v>2.8983098644390202</v>
      </c>
      <c r="R520">
        <v>1</v>
      </c>
      <c r="S520" t="s">
        <v>25</v>
      </c>
      <c r="T520">
        <v>-1.11368485725649E-2</v>
      </c>
      <c r="AV520">
        <v>659620</v>
      </c>
      <c r="AW520">
        <v>638165</v>
      </c>
      <c r="AX520">
        <v>616710</v>
      </c>
      <c r="AY520">
        <v>595255</v>
      </c>
      <c r="AZ520">
        <v>585332.924</v>
      </c>
      <c r="BA520">
        <v>575410.848</v>
      </c>
      <c r="BB520">
        <v>565488.772</v>
      </c>
      <c r="BC520">
        <v>555566.696</v>
      </c>
      <c r="BD520">
        <v>545644.62</v>
      </c>
      <c r="BE520">
        <v>535722.54399999999</v>
      </c>
      <c r="BF520">
        <v>525800.46799999999</v>
      </c>
      <c r="BG520">
        <v>515878.39199999999</v>
      </c>
      <c r="BH520">
        <v>505956.31599999999</v>
      </c>
      <c r="BI520">
        <v>496034.24</v>
      </c>
      <c r="BJ520">
        <v>490509.98178231198</v>
      </c>
      <c r="BK520">
        <v>485047.24639187101</v>
      </c>
      <c r="BL520">
        <v>479645.34865826502</v>
      </c>
      <c r="BM520">
        <v>474303.61104172299</v>
      </c>
      <c r="BN520">
        <v>469021.36354813102</v>
      </c>
      <c r="BO520">
        <v>463797.94364499702</v>
      </c>
      <c r="BP520">
        <v>458632.69617835601</v>
      </c>
      <c r="BQ520">
        <v>453524.97329058999</v>
      </c>
      <c r="BR520">
        <v>448474.134339176</v>
      </c>
      <c r="BS520">
        <v>443479.54581632902</v>
      </c>
      <c r="BT520">
        <v>438540.58126954199</v>
      </c>
      <c r="BU520">
        <v>433656.62122301903</v>
      </c>
      <c r="BV520">
        <v>428827.053099968</v>
      </c>
      <c r="BW520">
        <v>424051.27114577399</v>
      </c>
      <c r="BX520">
        <v>419328.67635202</v>
      </c>
      <c r="BY520">
        <v>414658.67638135399</v>
      </c>
      <c r="BZ520">
        <v>410040.68549319397</v>
      </c>
      <c r="CA520">
        <v>405474.12447026599</v>
      </c>
      <c r="CB520">
        <v>400958.42054594698</v>
      </c>
      <c r="CC520">
        <v>396493.00733243203</v>
      </c>
      <c r="CD520" s="8" t="b">
        <f>IF(ISNUMBER(VLOOKUP(A520,profiles_2018!A:A,1,FALSE)),TRUE,FALSE)</f>
        <v>1</v>
      </c>
      <c r="CE520" t="str">
        <f>INDEX('C5 - Emissions methodology 2021'!$A$2:$I$5911,MATCH($A520,'C5 - Emissions methodology 2021'!$A$2:$A$5911,0),MATCH(CE$1,'C5 - Emissions methodology 2021'!$A$1:$I$1,0))</f>
        <v>Infrastructure</v>
      </c>
    </row>
    <row r="521" spans="1:83" x14ac:dyDescent="0.25">
      <c r="A521">
        <v>52935</v>
      </c>
      <c r="B521" t="s">
        <v>1111</v>
      </c>
      <c r="C521" t="s">
        <v>172</v>
      </c>
      <c r="D521">
        <v>2012</v>
      </c>
      <c r="E521" t="s">
        <v>28</v>
      </c>
      <c r="F521" t="s">
        <v>23</v>
      </c>
      <c r="G521">
        <v>2011</v>
      </c>
      <c r="H521">
        <v>50991466.859999999</v>
      </c>
      <c r="I521">
        <v>100</v>
      </c>
      <c r="J521">
        <v>2030</v>
      </c>
      <c r="K521">
        <v>35</v>
      </c>
      <c r="L521">
        <v>33144453.458999999</v>
      </c>
      <c r="M521">
        <v>2020</v>
      </c>
      <c r="N521">
        <v>42521218.07</v>
      </c>
      <c r="O521">
        <v>47.460315066079303</v>
      </c>
      <c r="P521" t="s">
        <v>24</v>
      </c>
      <c r="Q521">
        <v>3.0053430491250199</v>
      </c>
      <c r="R521">
        <v>1</v>
      </c>
      <c r="S521" t="s">
        <v>25</v>
      </c>
      <c r="T521">
        <v>-1.11368485725649E-2</v>
      </c>
      <c r="AP521">
        <v>50991466.859999999</v>
      </c>
      <c r="AQ521">
        <v>50050328.105555497</v>
      </c>
      <c r="AR521">
        <v>49109189.351111099</v>
      </c>
      <c r="AS521">
        <v>48168050.596666597</v>
      </c>
      <c r="AT521">
        <v>47226911.842222199</v>
      </c>
      <c r="AU521">
        <v>46285773.087777697</v>
      </c>
      <c r="AV521">
        <v>45344634.333333299</v>
      </c>
      <c r="AW521">
        <v>44403495.578888804</v>
      </c>
      <c r="AX521">
        <v>43462356.824444398</v>
      </c>
      <c r="AY521">
        <v>42521218.07</v>
      </c>
      <c r="AZ521">
        <v>41583541.608900003</v>
      </c>
      <c r="BA521">
        <v>40645865.147799999</v>
      </c>
      <c r="BB521">
        <v>39708188.686700001</v>
      </c>
      <c r="BC521">
        <v>38770512.225599997</v>
      </c>
      <c r="BD521">
        <v>37832835.7645</v>
      </c>
      <c r="BE521">
        <v>36895159.303400002</v>
      </c>
      <c r="BF521">
        <v>35957482.842299998</v>
      </c>
      <c r="BG521">
        <v>35019806.381200001</v>
      </c>
      <c r="BH521">
        <v>34082129.920100003</v>
      </c>
      <c r="BI521">
        <v>33144453.458999999</v>
      </c>
      <c r="BJ521">
        <v>32775328.699806601</v>
      </c>
      <c r="BK521">
        <v>32410314.827160899</v>
      </c>
      <c r="BL521">
        <v>32049366.058741599</v>
      </c>
      <c r="BM521">
        <v>31692437.122098699</v>
      </c>
      <c r="BN521">
        <v>31339483.248974402</v>
      </c>
      <c r="BO521">
        <v>30990460.169688102</v>
      </c>
      <c r="BP521">
        <v>30645324.107584201</v>
      </c>
      <c r="BQ521">
        <v>30304031.773540799</v>
      </c>
      <c r="BR521">
        <v>29966540.360540699</v>
      </c>
      <c r="BS521">
        <v>29632807.538301699</v>
      </c>
      <c r="BT521">
        <v>29302791.447967701</v>
      </c>
      <c r="BU521">
        <v>28976450.696858201</v>
      </c>
      <c r="BV521">
        <v>28653744.353276901</v>
      </c>
      <c r="BW521">
        <v>28334631.941377498</v>
      </c>
      <c r="BX521">
        <v>28019073.436087001</v>
      </c>
      <c r="BY521">
        <v>27707029.258085702</v>
      </c>
      <c r="BZ521">
        <v>27398460.268842801</v>
      </c>
      <c r="CA521">
        <v>27093327.765707299</v>
      </c>
      <c r="CB521">
        <v>26791593.477053698</v>
      </c>
      <c r="CC521">
        <v>26493219.557482</v>
      </c>
      <c r="CD521" s="8" t="b">
        <f>IF(ISNUMBER(VLOOKUP(A521,profiles_2018!A:A,1,FALSE)),TRUE,FALSE)</f>
        <v>0</v>
      </c>
      <c r="CE521" t="str">
        <f>INDEX('C5 - Emissions methodology 2021'!$A$2:$I$5911,MATCH($A521,'C5 - Emissions methodology 2021'!$A$2:$A$5911,0),MATCH(CE$1,'C5 - Emissions methodology 2021'!$A$1:$I$1,0))</f>
        <v>Power generation</v>
      </c>
    </row>
    <row r="522" spans="1:83" x14ac:dyDescent="0.25">
      <c r="A522">
        <v>52936</v>
      </c>
      <c r="B522" t="s">
        <v>1112</v>
      </c>
      <c r="C522" t="s">
        <v>172</v>
      </c>
      <c r="D522">
        <v>2020</v>
      </c>
      <c r="E522" t="s">
        <v>28</v>
      </c>
      <c r="F522" t="s">
        <v>23</v>
      </c>
      <c r="G522">
        <v>2017</v>
      </c>
      <c r="H522">
        <v>36512476.634999998</v>
      </c>
      <c r="I522">
        <v>100</v>
      </c>
      <c r="J522">
        <v>2030</v>
      </c>
      <c r="K522">
        <v>45</v>
      </c>
      <c r="L522">
        <v>20081862.149250001</v>
      </c>
      <c r="M522">
        <v>2020</v>
      </c>
      <c r="N522">
        <v>29007398.960000001</v>
      </c>
      <c r="O522">
        <v>45.682077264592301</v>
      </c>
      <c r="P522" t="s">
        <v>24</v>
      </c>
      <c r="Q522">
        <v>3.1038951379390198</v>
      </c>
      <c r="R522">
        <v>1</v>
      </c>
      <c r="S522" t="s">
        <v>25</v>
      </c>
      <c r="T522">
        <v>-1.11368485725649E-2</v>
      </c>
      <c r="AV522">
        <v>36512476.634999998</v>
      </c>
      <c r="AW522">
        <v>34010784.076666601</v>
      </c>
      <c r="AX522">
        <v>31509091.518333301</v>
      </c>
      <c r="AY522">
        <v>29007398.960000001</v>
      </c>
      <c r="AZ522">
        <v>28114845.278925002</v>
      </c>
      <c r="BA522">
        <v>27222291.597849999</v>
      </c>
      <c r="BB522">
        <v>26329737.916774999</v>
      </c>
      <c r="BC522">
        <v>25437184.2357</v>
      </c>
      <c r="BD522">
        <v>24544630.554625001</v>
      </c>
      <c r="BE522">
        <v>23652076.873550002</v>
      </c>
      <c r="BF522">
        <v>22759523.192474999</v>
      </c>
      <c r="BG522">
        <v>21866969.511399999</v>
      </c>
      <c r="BH522">
        <v>20974415.830325</v>
      </c>
      <c r="BI522">
        <v>20081862.149250001</v>
      </c>
      <c r="BJ522">
        <v>19858213.491438601</v>
      </c>
      <c r="BK522">
        <v>19637055.574862801</v>
      </c>
      <c r="BL522">
        <v>19418360.6605145</v>
      </c>
      <c r="BM522">
        <v>19202101.318310902</v>
      </c>
      <c r="BN522">
        <v>18988250.4236538</v>
      </c>
      <c r="BO522">
        <v>18776781.1540277</v>
      </c>
      <c r="BP522">
        <v>18567666.985635102</v>
      </c>
      <c r="BQ522">
        <v>18360881.690070201</v>
      </c>
      <c r="BR522">
        <v>18156399.331029098</v>
      </c>
      <c r="BS522">
        <v>17954194.261056501</v>
      </c>
      <c r="BT522">
        <v>17754241.118328702</v>
      </c>
      <c r="BU522">
        <v>17556514.823472999</v>
      </c>
      <c r="BV522">
        <v>17360990.576421998</v>
      </c>
      <c r="BW522">
        <v>17167643.853302699</v>
      </c>
      <c r="BX522">
        <v>16976450.403360698</v>
      </c>
      <c r="BY522">
        <v>16787386.245918799</v>
      </c>
      <c r="BZ522">
        <v>16600427.6673689</v>
      </c>
      <c r="CA522">
        <v>16415551.218197601</v>
      </c>
      <c r="CB522">
        <v>16232733.7100453</v>
      </c>
      <c r="CC522">
        <v>16051952.2127978</v>
      </c>
      <c r="CD522" s="8" t="b">
        <f>IF(ISNUMBER(VLOOKUP(A522,profiles_2018!A:A,1,FALSE)),TRUE,FALSE)</f>
        <v>0</v>
      </c>
      <c r="CE522" t="str">
        <f>INDEX('C5 - Emissions methodology 2021'!$A$2:$I$5911,MATCH($A522,'C5 - Emissions methodology 2021'!$A$2:$A$5911,0),MATCH(CE$1,'C5 - Emissions methodology 2021'!$A$1:$I$1,0))</f>
        <v>Power generation</v>
      </c>
    </row>
    <row r="523" spans="1:83" x14ac:dyDescent="0.25">
      <c r="A523">
        <v>52937</v>
      </c>
      <c r="B523" t="s">
        <v>1113</v>
      </c>
      <c r="C523" t="s">
        <v>172</v>
      </c>
      <c r="D523">
        <v>2017</v>
      </c>
      <c r="E523" t="s">
        <v>28</v>
      </c>
      <c r="F523" t="s">
        <v>23</v>
      </c>
      <c r="G523">
        <v>2017</v>
      </c>
      <c r="H523">
        <v>30422591.456999999</v>
      </c>
      <c r="I523">
        <v>100</v>
      </c>
      <c r="J523">
        <v>2030</v>
      </c>
      <c r="K523">
        <v>30</v>
      </c>
      <c r="L523">
        <v>21295814.019900002</v>
      </c>
      <c r="M523">
        <v>2020</v>
      </c>
      <c r="N523">
        <v>30422591.598000001</v>
      </c>
      <c r="O523">
        <v>59.033522676043603</v>
      </c>
      <c r="P523" t="s">
        <v>24</v>
      </c>
      <c r="Q523">
        <v>2.9539409024390202</v>
      </c>
      <c r="R523">
        <v>1</v>
      </c>
      <c r="S523" t="s">
        <v>25</v>
      </c>
      <c r="T523">
        <v>-1.11368485725649E-2</v>
      </c>
      <c r="AV523">
        <v>30422591.456999999</v>
      </c>
      <c r="AW523">
        <v>30422591.504000001</v>
      </c>
      <c r="AX523">
        <v>30422591.550999999</v>
      </c>
      <c r="AY523">
        <v>30422591.598000001</v>
      </c>
      <c r="AZ523">
        <v>29509913.840190001</v>
      </c>
      <c r="BA523">
        <v>28597236.082380001</v>
      </c>
      <c r="BB523">
        <v>27684558.32457</v>
      </c>
      <c r="BC523">
        <v>26771880.56676</v>
      </c>
      <c r="BD523">
        <v>25859202.80895</v>
      </c>
      <c r="BE523">
        <v>24946525.051139999</v>
      </c>
      <c r="BF523">
        <v>24033847.293329999</v>
      </c>
      <c r="BG523">
        <v>23121169.535519999</v>
      </c>
      <c r="BH523">
        <v>22208491.777709998</v>
      </c>
      <c r="BI523">
        <v>21295814.019900002</v>
      </c>
      <c r="BJ523">
        <v>21058645.763930801</v>
      </c>
      <c r="BK523">
        <v>20824118.814914599</v>
      </c>
      <c r="BL523">
        <v>20592203.757015798</v>
      </c>
      <c r="BM523">
        <v>20362871.5019986</v>
      </c>
      <c r="BN523">
        <v>20136093.285578199</v>
      </c>
      <c r="BO523">
        <v>19911840.663813699</v>
      </c>
      <c r="BP523">
        <v>19690085.509539701</v>
      </c>
      <c r="BQ523">
        <v>19470800.008839101</v>
      </c>
      <c r="BR523">
        <v>19253956.657554001</v>
      </c>
      <c r="BS523">
        <v>19039528.2578361</v>
      </c>
      <c r="BT523">
        <v>18827487.9147355</v>
      </c>
      <c r="BU523">
        <v>18617809.032827299</v>
      </c>
      <c r="BV523">
        <v>18410465.3128758</v>
      </c>
      <c r="BW523">
        <v>18205430.748535801</v>
      </c>
      <c r="BX523">
        <v>18002679.623091001</v>
      </c>
      <c r="BY523">
        <v>17802186.506228302</v>
      </c>
      <c r="BZ523">
        <v>17603926.250847898</v>
      </c>
      <c r="CA523">
        <v>17407873.9899096</v>
      </c>
      <c r="CB523">
        <v>17214005.1333136</v>
      </c>
      <c r="CC523">
        <v>17022295.364816599</v>
      </c>
      <c r="CD523" s="8" t="b">
        <f>IF(ISNUMBER(VLOOKUP(A523,profiles_2018!A:A,1,FALSE)),TRUE,FALSE)</f>
        <v>0</v>
      </c>
      <c r="CE523" t="str">
        <f>INDEX('C5 - Emissions methodology 2021'!$A$2:$I$5911,MATCH($A523,'C5 - Emissions methodology 2021'!$A$2:$A$5911,0),MATCH(CE$1,'C5 - Emissions methodology 2021'!$A$1:$I$1,0))</f>
        <v>Power generation</v>
      </c>
    </row>
    <row r="524" spans="1:83" x14ac:dyDescent="0.25">
      <c r="A524">
        <v>10289</v>
      </c>
      <c r="B524" t="s">
        <v>1114</v>
      </c>
      <c r="C524" t="s">
        <v>172</v>
      </c>
      <c r="D524">
        <v>2019</v>
      </c>
      <c r="E524" t="s">
        <v>49</v>
      </c>
      <c r="F524" t="s">
        <v>50</v>
      </c>
      <c r="G524">
        <v>2019</v>
      </c>
      <c r="H524">
        <v>12466651</v>
      </c>
      <c r="I524">
        <v>93.8</v>
      </c>
      <c r="J524">
        <v>2021</v>
      </c>
      <c r="K524">
        <v>0</v>
      </c>
      <c r="L524">
        <v>12466651</v>
      </c>
      <c r="M524">
        <v>2020</v>
      </c>
      <c r="N524">
        <v>7238428</v>
      </c>
      <c r="O524">
        <v>0</v>
      </c>
      <c r="P524" t="s">
        <v>691</v>
      </c>
      <c r="Q524">
        <v>2.2551003236365901</v>
      </c>
      <c r="R524">
        <v>1</v>
      </c>
      <c r="S524" t="s">
        <v>25</v>
      </c>
      <c r="T524">
        <v>-1.11368485725649E-2</v>
      </c>
      <c r="AX524">
        <v>12466651</v>
      </c>
      <c r="AY524">
        <v>7238428</v>
      </c>
      <c r="AZ524">
        <v>12466651</v>
      </c>
      <c r="BA524">
        <v>12327811.7956059</v>
      </c>
      <c r="BB524">
        <v>12190518.822407199</v>
      </c>
      <c r="BC524">
        <v>12054754.860261001</v>
      </c>
      <c r="BD524">
        <v>11920502.8808029</v>
      </c>
      <c r="BE524">
        <v>11787746.0453106</v>
      </c>
      <c r="BF524">
        <v>11656467.702592099</v>
      </c>
      <c r="BG524">
        <v>11526651.3868974</v>
      </c>
      <c r="BH524">
        <v>11398280.8158527</v>
      </c>
      <c r="BI524">
        <v>11271339.888419</v>
      </c>
      <c r="BJ524">
        <v>11145812.6828718</v>
      </c>
      <c r="BK524">
        <v>11021683.454804501</v>
      </c>
      <c r="BL524">
        <v>10898936.635153599</v>
      </c>
      <c r="BM524">
        <v>10777556.828245901</v>
      </c>
      <c r="BN524">
        <v>10657528.809867499</v>
      </c>
      <c r="BO524">
        <v>10538837.525354199</v>
      </c>
      <c r="BP524">
        <v>10421468.0877035</v>
      </c>
      <c r="BQ524">
        <v>10305405.7757069</v>
      </c>
      <c r="BR524">
        <v>10190636.032104099</v>
      </c>
      <c r="BS524">
        <v>10077144.461756401</v>
      </c>
      <c r="BT524">
        <v>9964916.82984199</v>
      </c>
      <c r="BU524">
        <v>9853939.0600698292</v>
      </c>
      <c r="BV524">
        <v>9744197.2329145502</v>
      </c>
      <c r="BW524">
        <v>9635677.5838703793</v>
      </c>
      <c r="BX524">
        <v>9528366.5017247591</v>
      </c>
      <c r="BY524">
        <v>9422250.5268511493</v>
      </c>
      <c r="BZ524">
        <v>9317316.3495208398</v>
      </c>
      <c r="CA524">
        <v>9213550.8082335405</v>
      </c>
      <c r="CB524">
        <v>9110940.8880666103</v>
      </c>
      <c r="CC524">
        <v>9009473.7190426197</v>
      </c>
      <c r="CD524" s="8" t="b">
        <f>IF(ISNUMBER(VLOOKUP(A524,profiles_2018!A:A,1,FALSE)),TRUE,FALSE)</f>
        <v>0</v>
      </c>
      <c r="CE524" t="str">
        <f>INDEX('C5 - Emissions methodology 2021'!$A$2:$I$5911,MATCH($A524,'C5 - Emissions methodology 2021'!$A$2:$A$5911,0),MATCH(CE$1,'C5 - Emissions methodology 2021'!$A$1:$I$1,0))</f>
        <v>Transportation services</v>
      </c>
    </row>
    <row r="525" spans="1:83" x14ac:dyDescent="0.25">
      <c r="A525">
        <v>55955</v>
      </c>
      <c r="B525" t="s">
        <v>1115</v>
      </c>
      <c r="C525" t="s">
        <v>27</v>
      </c>
      <c r="D525">
        <v>2020</v>
      </c>
      <c r="E525" t="s">
        <v>690</v>
      </c>
      <c r="F525" t="s">
        <v>23</v>
      </c>
      <c r="G525">
        <v>2019</v>
      </c>
      <c r="H525">
        <v>11543.71</v>
      </c>
      <c r="I525">
        <v>100</v>
      </c>
      <c r="J525">
        <v>2025</v>
      </c>
      <c r="K525">
        <v>30</v>
      </c>
      <c r="L525">
        <v>8080.5969999999897</v>
      </c>
      <c r="M525">
        <v>2020</v>
      </c>
      <c r="N525">
        <v>9998.6799999999894</v>
      </c>
      <c r="O525">
        <v>44.613945268847999</v>
      </c>
      <c r="P525" t="s">
        <v>45</v>
      </c>
      <c r="Q525">
        <v>2.94780603241878</v>
      </c>
      <c r="R525">
        <v>1</v>
      </c>
      <c r="S525" t="s">
        <v>25</v>
      </c>
      <c r="T525">
        <v>-1.11368485725649E-2</v>
      </c>
      <c r="AX525">
        <v>11543.71</v>
      </c>
      <c r="AY525">
        <v>9998.6799999999894</v>
      </c>
      <c r="AZ525">
        <v>9615.0633999999991</v>
      </c>
      <c r="BA525">
        <v>9231.4467999999906</v>
      </c>
      <c r="BB525">
        <v>8847.8301999999894</v>
      </c>
      <c r="BC525">
        <v>8464.2135999999991</v>
      </c>
      <c r="BD525">
        <v>8080.5969999999897</v>
      </c>
      <c r="BE525">
        <v>7990.6046148350697</v>
      </c>
      <c r="BF525">
        <v>7901.6144612364196</v>
      </c>
      <c r="BG525">
        <v>7813.6153775028397</v>
      </c>
      <c r="BH525">
        <v>7726.5963262393198</v>
      </c>
      <c r="BI525">
        <v>7640.5463929726602</v>
      </c>
      <c r="BJ525">
        <v>7555.4547847824697</v>
      </c>
      <c r="BK525">
        <v>7471.3108289474803</v>
      </c>
      <c r="BL525">
        <v>7388.1039716069299</v>
      </c>
      <c r="BM525">
        <v>7305.8237764367796</v>
      </c>
      <c r="BN525">
        <v>7224.4599233407598</v>
      </c>
      <c r="BO525">
        <v>7144.0022071559497</v>
      </c>
      <c r="BP525">
        <v>7064.4405363727801</v>
      </c>
      <c r="BQ525">
        <v>6985.7649318693102</v>
      </c>
      <c r="BR525">
        <v>6907.9655256595497</v>
      </c>
      <c r="BS525">
        <v>6831.0325596557796</v>
      </c>
      <c r="BT525">
        <v>6754.9563844446302</v>
      </c>
      <c r="BU525">
        <v>6679.7274580767898</v>
      </c>
      <c r="BV525">
        <v>6605.3363448701803</v>
      </c>
      <c r="BW525">
        <v>6531.7737142265096</v>
      </c>
      <c r="BX525">
        <v>6459.03033946091</v>
      </c>
      <c r="BY525">
        <v>6387.0970966447303</v>
      </c>
      <c r="BZ525">
        <v>6315.9649634611296</v>
      </c>
      <c r="CA525">
        <v>6245.6250180734296</v>
      </c>
      <c r="CB525">
        <v>6176.0684380061302</v>
      </c>
      <c r="CC525">
        <v>6107.2864990382604</v>
      </c>
      <c r="CD525" s="8" t="b">
        <f>IF(ISNUMBER(VLOOKUP(A525,profiles_2018!A:A,1,FALSE)),TRUE,FALSE)</f>
        <v>0</v>
      </c>
      <c r="CE525" t="str">
        <f>INDEX('C5 - Emissions methodology 2021'!$A$2:$I$5911,MATCH($A525,'C5 - Emissions methodology 2021'!$A$2:$A$5911,0),MATCH(CE$1,'C5 - Emissions methodology 2021'!$A$1:$I$1,0))</f>
        <v>Services</v>
      </c>
    </row>
    <row r="526" spans="1:83" x14ac:dyDescent="0.25">
      <c r="A526">
        <v>10296</v>
      </c>
      <c r="B526" t="s">
        <v>1116</v>
      </c>
      <c r="C526" t="s">
        <v>59</v>
      </c>
      <c r="D526">
        <v>2020</v>
      </c>
      <c r="E526" t="s">
        <v>690</v>
      </c>
      <c r="F526" t="s">
        <v>23</v>
      </c>
      <c r="G526">
        <v>2019</v>
      </c>
      <c r="H526">
        <v>25669.32</v>
      </c>
      <c r="I526">
        <v>100</v>
      </c>
      <c r="J526">
        <v>2031</v>
      </c>
      <c r="K526">
        <v>35</v>
      </c>
      <c r="L526">
        <v>16685.058000000001</v>
      </c>
      <c r="M526">
        <v>2020</v>
      </c>
      <c r="N526">
        <v>23560.06</v>
      </c>
      <c r="O526">
        <v>23.477276152454099</v>
      </c>
      <c r="P526" t="s">
        <v>706</v>
      </c>
      <c r="Q526">
        <v>3.0007342742490701</v>
      </c>
      <c r="R526">
        <v>1</v>
      </c>
      <c r="S526" t="s">
        <v>25</v>
      </c>
      <c r="T526">
        <v>-1.11368485725649E-2</v>
      </c>
      <c r="AX526">
        <v>25669.32</v>
      </c>
      <c r="AY526">
        <v>23560.06</v>
      </c>
      <c r="AZ526">
        <v>22935.059818181799</v>
      </c>
      <c r="BA526">
        <v>22310.0596363636</v>
      </c>
      <c r="BB526">
        <v>21685.059454545401</v>
      </c>
      <c r="BC526">
        <v>21060.059272727201</v>
      </c>
      <c r="BD526">
        <v>20435.059090908999</v>
      </c>
      <c r="BE526">
        <v>19810.058909090902</v>
      </c>
      <c r="BF526">
        <v>19185.058727272699</v>
      </c>
      <c r="BG526">
        <v>18560.0585454545</v>
      </c>
      <c r="BH526">
        <v>17935.058363636301</v>
      </c>
      <c r="BI526">
        <v>17310.058181818102</v>
      </c>
      <c r="BJ526">
        <v>16685.058000000001</v>
      </c>
      <c r="BK526">
        <v>16499.2390356295</v>
      </c>
      <c r="BL526">
        <v>16315.489508927099</v>
      </c>
      <c r="BM526">
        <v>16133.7863728789</v>
      </c>
      <c r="BN526">
        <v>15954.106837142101</v>
      </c>
      <c r="BO526">
        <v>15776.428365186301</v>
      </c>
      <c r="BP526">
        <v>15600.728671467299</v>
      </c>
      <c r="BQ526">
        <v>15426.9857186315</v>
      </c>
      <c r="BR526">
        <v>15255.177714752001</v>
      </c>
      <c r="BS526">
        <v>15085.283110595199</v>
      </c>
      <c r="BT526">
        <v>14917.280596918201</v>
      </c>
      <c r="BU526">
        <v>14751.1491017959</v>
      </c>
      <c r="BV526">
        <v>14586.867787977901</v>
      </c>
      <c r="BW526">
        <v>14424.4160502751</v>
      </c>
      <c r="BX526">
        <v>14263.7735129755</v>
      </c>
      <c r="BY526">
        <v>14104.920027288201</v>
      </c>
      <c r="BZ526">
        <v>13947.8356688161</v>
      </c>
      <c r="CA526">
        <v>13792.5007350575</v>
      </c>
      <c r="CB526">
        <v>13638.895742934201</v>
      </c>
      <c r="CC526">
        <v>13487.001426348101</v>
      </c>
      <c r="CD526" s="8" t="b">
        <f>IF(ISNUMBER(VLOOKUP(A526,profiles_2018!A:A,1,FALSE)),TRUE,FALSE)</f>
        <v>0</v>
      </c>
      <c r="CE526" t="str">
        <f>INDEX('C5 - Emissions methodology 2021'!$A$2:$I$5911,MATCH($A526,'C5 - Emissions methodology 2021'!$A$2:$A$5911,0),MATCH(CE$1,'C5 - Emissions methodology 2021'!$A$1:$I$1,0))</f>
        <v>Materials</v>
      </c>
    </row>
    <row r="527" spans="1:83" x14ac:dyDescent="0.25">
      <c r="A527">
        <v>40328</v>
      </c>
      <c r="B527" t="s">
        <v>1117</v>
      </c>
      <c r="C527" t="s">
        <v>27</v>
      </c>
      <c r="D527">
        <v>2020</v>
      </c>
      <c r="E527" t="s">
        <v>28</v>
      </c>
      <c r="F527" t="s">
        <v>23</v>
      </c>
      <c r="G527">
        <v>2018</v>
      </c>
      <c r="H527">
        <v>110335</v>
      </c>
      <c r="I527">
        <v>100</v>
      </c>
      <c r="J527">
        <v>2030</v>
      </c>
      <c r="K527">
        <v>100</v>
      </c>
      <c r="L527">
        <v>0</v>
      </c>
      <c r="M527">
        <v>2020</v>
      </c>
      <c r="N527">
        <v>91945.833333333299</v>
      </c>
      <c r="O527">
        <v>0</v>
      </c>
      <c r="P527" t="s">
        <v>45</v>
      </c>
      <c r="Q527">
        <v>3.65025493593902</v>
      </c>
      <c r="R527">
        <v>1</v>
      </c>
      <c r="S527" t="s">
        <v>25</v>
      </c>
      <c r="T527">
        <v>-1.11368485725649E-2</v>
      </c>
      <c r="AW527">
        <v>110335</v>
      </c>
      <c r="AX527">
        <v>101140.416666666</v>
      </c>
      <c r="AY527">
        <v>91945.833333333299</v>
      </c>
      <c r="AZ527">
        <v>82751.25</v>
      </c>
      <c r="BA527">
        <v>73556.666666666599</v>
      </c>
      <c r="BB527">
        <v>64362.083333333299</v>
      </c>
      <c r="BC527">
        <v>55167.5</v>
      </c>
      <c r="BD527">
        <v>45972.916666666599</v>
      </c>
      <c r="BE527">
        <v>36778.333333333299</v>
      </c>
      <c r="BF527">
        <v>27583.75</v>
      </c>
      <c r="BG527">
        <v>18389.166666666599</v>
      </c>
      <c r="BH527">
        <v>9194.5833333333194</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s="8" t="b">
        <f>IF(ISNUMBER(VLOOKUP(A527,profiles_2018!A:A,1,FALSE)),TRUE,FALSE)</f>
        <v>0</v>
      </c>
      <c r="CE527" t="str">
        <f>INDEX('C5 - Emissions methodology 2021'!$A$2:$I$5911,MATCH($A527,'C5 - Emissions methodology 2021'!$A$2:$A$5911,0),MATCH(CE$1,'C5 - Emissions methodology 2021'!$A$1:$I$1,0))</f>
        <v>Fossil Fuels</v>
      </c>
    </row>
    <row r="528" spans="1:83" x14ac:dyDescent="0.25">
      <c r="A528">
        <v>10294</v>
      </c>
      <c r="B528" t="s">
        <v>1118</v>
      </c>
      <c r="C528" t="s">
        <v>21</v>
      </c>
      <c r="D528">
        <v>2020</v>
      </c>
      <c r="E528" t="s">
        <v>690</v>
      </c>
      <c r="F528" t="s">
        <v>23</v>
      </c>
      <c r="G528">
        <v>2017</v>
      </c>
      <c r="H528">
        <v>6298</v>
      </c>
      <c r="I528">
        <v>100</v>
      </c>
      <c r="J528">
        <v>2030</v>
      </c>
      <c r="K528">
        <v>100</v>
      </c>
      <c r="L528">
        <v>0</v>
      </c>
      <c r="M528">
        <v>2020</v>
      </c>
      <c r="N528">
        <v>3397.63</v>
      </c>
      <c r="O528">
        <v>46.062241981581401</v>
      </c>
      <c r="P528" t="s">
        <v>24</v>
      </c>
      <c r="Q528">
        <v>3.6502445322390198</v>
      </c>
      <c r="R528">
        <v>1</v>
      </c>
      <c r="S528" t="s">
        <v>25</v>
      </c>
      <c r="T528">
        <v>-1.11368485725649E-2</v>
      </c>
      <c r="AV528">
        <v>6298</v>
      </c>
      <c r="AW528">
        <v>5331.21</v>
      </c>
      <c r="AX528">
        <v>4364.42</v>
      </c>
      <c r="AY528">
        <v>3397.63</v>
      </c>
      <c r="AZ528">
        <v>3057.8670000000002</v>
      </c>
      <c r="BA528">
        <v>2718.1039999999998</v>
      </c>
      <c r="BB528">
        <v>2378.3409999999999</v>
      </c>
      <c r="BC528">
        <v>2038.578</v>
      </c>
      <c r="BD528">
        <v>1698.8150000000001</v>
      </c>
      <c r="BE528">
        <v>1359.0519999999999</v>
      </c>
      <c r="BF528">
        <v>1019.289</v>
      </c>
      <c r="BG528">
        <v>679.52599999999904</v>
      </c>
      <c r="BH528">
        <v>339.76299999999901</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s="8" t="b">
        <f>IF(ISNUMBER(VLOOKUP(A528,profiles_2018!A:A,1,FALSE)),TRUE,FALSE)</f>
        <v>0</v>
      </c>
      <c r="CE528" t="str">
        <f>INDEX('C5 - Emissions methodology 2021'!$A$2:$I$5911,MATCH($A528,'C5 - Emissions methodology 2021'!$A$2:$A$5911,0),MATCH(CE$1,'C5 - Emissions methodology 2021'!$A$1:$I$1,0))</f>
        <v>Services</v>
      </c>
    </row>
    <row r="529" spans="1:83" x14ac:dyDescent="0.25">
      <c r="A529">
        <v>10331</v>
      </c>
      <c r="B529" t="s">
        <v>324</v>
      </c>
      <c r="C529" t="s">
        <v>27</v>
      </c>
      <c r="D529">
        <v>2020</v>
      </c>
      <c r="E529" t="s">
        <v>690</v>
      </c>
      <c r="F529" t="s">
        <v>23</v>
      </c>
      <c r="G529">
        <v>2018</v>
      </c>
      <c r="H529">
        <v>5774060</v>
      </c>
      <c r="I529">
        <v>100</v>
      </c>
      <c r="J529">
        <v>2030</v>
      </c>
      <c r="K529">
        <v>30</v>
      </c>
      <c r="L529">
        <v>4041842</v>
      </c>
      <c r="M529">
        <v>2020</v>
      </c>
      <c r="N529">
        <v>5275845</v>
      </c>
      <c r="O529">
        <v>28.761680111856599</v>
      </c>
      <c r="P529" t="s">
        <v>24</v>
      </c>
      <c r="Q529">
        <v>2.95082130843902</v>
      </c>
      <c r="R529">
        <v>1</v>
      </c>
      <c r="S529" t="s">
        <v>25</v>
      </c>
      <c r="T529">
        <v>-1.11368485725649E-2</v>
      </c>
      <c r="AW529">
        <v>5774060</v>
      </c>
      <c r="AX529">
        <v>5524952.5</v>
      </c>
      <c r="AY529">
        <v>5275845</v>
      </c>
      <c r="AZ529">
        <v>5152444.7</v>
      </c>
      <c r="BA529">
        <v>5029044.4000000004</v>
      </c>
      <c r="BB529">
        <v>4905644.0999999996</v>
      </c>
      <c r="BC529">
        <v>4782243.8</v>
      </c>
      <c r="BD529">
        <v>4658843.5</v>
      </c>
      <c r="BE529">
        <v>4535443.1999999899</v>
      </c>
      <c r="BF529">
        <v>4412042.8999999901</v>
      </c>
      <c r="BG529">
        <v>4288642.5999999996</v>
      </c>
      <c r="BH529">
        <v>4165242.3</v>
      </c>
      <c r="BI529">
        <v>4041842</v>
      </c>
      <c r="BJ529">
        <v>3996828.61769176</v>
      </c>
      <c r="BK529">
        <v>3952316.5426060399</v>
      </c>
      <c r="BL529">
        <v>3908300.1917601898</v>
      </c>
      <c r="BM529">
        <v>3864774.0443484299</v>
      </c>
      <c r="BN529">
        <v>3821732.6410493399</v>
      </c>
      <c r="BO529">
        <v>3779170.5833411501</v>
      </c>
      <c r="BP529">
        <v>3737082.5328245801</v>
      </c>
      <c r="BQ529">
        <v>3695463.2105533401</v>
      </c>
      <c r="BR529">
        <v>3654307.3963719201</v>
      </c>
      <c r="BS529">
        <v>3613609.9282609201</v>
      </c>
      <c r="BT529">
        <v>3573365.70168956</v>
      </c>
      <c r="BU529">
        <v>3533569.6689754501</v>
      </c>
      <c r="BV529">
        <v>3494216.8386514601</v>
      </c>
      <c r="BW529">
        <v>3455302.27483969</v>
      </c>
      <c r="BX529">
        <v>3416821.0966323698</v>
      </c>
      <c r="BY529">
        <v>3378768.4774796301</v>
      </c>
      <c r="BZ529">
        <v>3341139.6445841799</v>
      </c>
      <c r="CA529">
        <v>3303929.8783026501</v>
      </c>
      <c r="CB529">
        <v>3267134.51155362</v>
      </c>
      <c r="CC529">
        <v>3230748.92923225</v>
      </c>
      <c r="CD529" s="8" t="b">
        <f>IF(ISNUMBER(VLOOKUP(A529,profiles_2018!A:A,1,FALSE)),TRUE,FALSE)</f>
        <v>1</v>
      </c>
      <c r="CE529" t="str">
        <f>INDEX('C5 - Emissions methodology 2021'!$A$2:$I$5911,MATCH($A529,'C5 - Emissions methodology 2021'!$A$2:$A$5911,0),MATCH(CE$1,'C5 - Emissions methodology 2021'!$A$1:$I$1,0))</f>
        <v>Retail</v>
      </c>
    </row>
    <row r="530" spans="1:83" x14ac:dyDescent="0.25">
      <c r="A530">
        <v>10334</v>
      </c>
      <c r="B530" t="s">
        <v>1119</v>
      </c>
      <c r="C530" t="s">
        <v>31</v>
      </c>
      <c r="D530">
        <v>2020</v>
      </c>
      <c r="E530" t="s">
        <v>690</v>
      </c>
      <c r="F530" t="s">
        <v>23</v>
      </c>
      <c r="G530">
        <v>2019</v>
      </c>
      <c r="H530">
        <v>48375.55</v>
      </c>
      <c r="I530">
        <v>95</v>
      </c>
      <c r="J530">
        <v>2030</v>
      </c>
      <c r="K530">
        <v>80</v>
      </c>
      <c r="L530">
        <v>9675.11</v>
      </c>
      <c r="M530">
        <v>2020</v>
      </c>
      <c r="N530">
        <v>42250.05</v>
      </c>
      <c r="O530">
        <v>15.9731274440991</v>
      </c>
      <c r="P530" t="s">
        <v>24</v>
      </c>
      <c r="Q530">
        <v>3.4002488889390201</v>
      </c>
      <c r="R530">
        <v>1</v>
      </c>
      <c r="S530" t="s">
        <v>25</v>
      </c>
      <c r="T530">
        <v>-1.11368485725649E-2</v>
      </c>
      <c r="AX530">
        <v>48375.55</v>
      </c>
      <c r="AY530">
        <v>42250.05</v>
      </c>
      <c r="AZ530">
        <v>38992.555999999997</v>
      </c>
      <c r="BA530">
        <v>35735.061999999998</v>
      </c>
      <c r="BB530">
        <v>32477.567999999999</v>
      </c>
      <c r="BC530">
        <v>29220.074000000001</v>
      </c>
      <c r="BD530">
        <v>25962.58</v>
      </c>
      <c r="BE530">
        <v>22705.085999999999</v>
      </c>
      <c r="BF530">
        <v>19447.592000000001</v>
      </c>
      <c r="BG530">
        <v>16190.0979999999</v>
      </c>
      <c r="BH530">
        <v>12932.603999999999</v>
      </c>
      <c r="BI530">
        <v>9675.11</v>
      </c>
      <c r="BJ530">
        <v>9567.3597650070897</v>
      </c>
      <c r="BK530">
        <v>9460.8095280649504</v>
      </c>
      <c r="BL530">
        <v>9355.4459249770098</v>
      </c>
      <c r="BM530">
        <v>9251.2557403817209</v>
      </c>
      <c r="BN530">
        <v>9148.22590609502</v>
      </c>
      <c r="BO530">
        <v>9046.3434994712297</v>
      </c>
      <c r="BP530">
        <v>8945.5957417822101</v>
      </c>
      <c r="BQ530">
        <v>8845.9699966145999</v>
      </c>
      <c r="BR530">
        <v>8747.4537682848495</v>
      </c>
      <c r="BS530">
        <v>8650.03470027195</v>
      </c>
      <c r="BT530">
        <v>8553.7005736675892</v>
      </c>
      <c r="BU530">
        <v>8458.4393056435893</v>
      </c>
      <c r="BV530">
        <v>8364.2389479363992</v>
      </c>
      <c r="BW530">
        <v>8271.0876853484897</v>
      </c>
      <c r="BX530">
        <v>8178.9738342663504</v>
      </c>
      <c r="BY530">
        <v>8087.8858411951596</v>
      </c>
      <c r="BZ530">
        <v>7997.8122813095797</v>
      </c>
      <c r="CA530">
        <v>7908.7418570208301</v>
      </c>
      <c r="CB530">
        <v>7820.6633965596802</v>
      </c>
      <c r="CC530">
        <v>7733.5658525751996</v>
      </c>
      <c r="CD530" s="8" t="b">
        <f>IF(ISNUMBER(VLOOKUP(A530,profiles_2018!A:A,1,FALSE)),TRUE,FALSE)</f>
        <v>0</v>
      </c>
      <c r="CE530" t="str">
        <f>INDEX('C5 - Emissions methodology 2021'!$A$2:$I$5911,MATCH($A530,'C5 - Emissions methodology 2021'!$A$2:$A$5911,0),MATCH(CE$1,'C5 - Emissions methodology 2021'!$A$1:$I$1,0))</f>
        <v>Manufacturing</v>
      </c>
    </row>
    <row r="531" spans="1:83" x14ac:dyDescent="0.25">
      <c r="A531">
        <v>73403</v>
      </c>
      <c r="B531" t="s">
        <v>1120</v>
      </c>
      <c r="C531" t="s">
        <v>78</v>
      </c>
      <c r="D531">
        <v>2019</v>
      </c>
      <c r="E531" t="s">
        <v>44</v>
      </c>
      <c r="F531" t="s">
        <v>33</v>
      </c>
      <c r="G531">
        <v>2018</v>
      </c>
      <c r="H531">
        <v>1773</v>
      </c>
      <c r="I531">
        <v>100</v>
      </c>
      <c r="J531">
        <v>2028</v>
      </c>
      <c r="K531">
        <v>20</v>
      </c>
      <c r="L531">
        <v>1418.4</v>
      </c>
      <c r="M531">
        <v>2020</v>
      </c>
      <c r="N531">
        <v>1481.25</v>
      </c>
      <c r="O531">
        <v>82.275803722504193</v>
      </c>
      <c r="P531" t="s">
        <v>24</v>
      </c>
      <c r="Q531">
        <v>2.5192684699829302</v>
      </c>
      <c r="R531">
        <v>1</v>
      </c>
      <c r="S531" t="s">
        <v>25</v>
      </c>
      <c r="T531">
        <v>-1.11368485725649E-2</v>
      </c>
      <c r="AW531">
        <v>1773</v>
      </c>
      <c r="AX531">
        <v>1627.125</v>
      </c>
      <c r="AY531">
        <v>1481.25</v>
      </c>
      <c r="AZ531">
        <v>1473.39375</v>
      </c>
      <c r="BA531">
        <v>1465.5374999999999</v>
      </c>
      <c r="BB531">
        <v>1457.6812500000001</v>
      </c>
      <c r="BC531">
        <v>1449.825</v>
      </c>
      <c r="BD531">
        <v>1441.96875</v>
      </c>
      <c r="BE531">
        <v>1434.1125</v>
      </c>
      <c r="BF531">
        <v>1426.2562499999999</v>
      </c>
      <c r="BG531">
        <v>1418.4</v>
      </c>
      <c r="BH531">
        <v>1402.60349398467</v>
      </c>
      <c r="BI531">
        <v>1386.9829112648099</v>
      </c>
      <c r="BJ531">
        <v>1371.5362926093201</v>
      </c>
      <c r="BK531">
        <v>1356.2617006067501</v>
      </c>
      <c r="BL531">
        <v>1341.1572194223299</v>
      </c>
      <c r="BM531">
        <v>1326.22095455762</v>
      </c>
      <c r="BN531">
        <v>1311.45103261295</v>
      </c>
      <c r="BO531">
        <v>1296.8456010524001</v>
      </c>
      <c r="BP531">
        <v>1282.4028279714801</v>
      </c>
      <c r="BQ531">
        <v>1268.1209018673401</v>
      </c>
      <c r="BR531">
        <v>1253.9980314115401</v>
      </c>
      <c r="BS531">
        <v>1240.0324452254099</v>
      </c>
      <c r="BT531">
        <v>1226.22239165787</v>
      </c>
      <c r="BU531">
        <v>1212.5661385656899</v>
      </c>
      <c r="BV531">
        <v>1199.0619730962601</v>
      </c>
      <c r="BW531">
        <v>1185.70820147277</v>
      </c>
      <c r="BX531">
        <v>1172.50314878172</v>
      </c>
      <c r="BY531">
        <v>1159.4451587628801</v>
      </c>
      <c r="BZ531">
        <v>1146.5325936015399</v>
      </c>
      <c r="CA531">
        <v>1133.7638337230901</v>
      </c>
      <c r="CB531">
        <v>1121.1372775898701</v>
      </c>
      <c r="CC531">
        <v>1108.6513415002901</v>
      </c>
      <c r="CD531" s="8" t="b">
        <f>IF(ISNUMBER(VLOOKUP(A531,profiles_2018!A:A,1,FALSE)),TRUE,FALSE)</f>
        <v>0</v>
      </c>
      <c r="CE531" t="str">
        <f>INDEX('C5 - Emissions methodology 2021'!$A$2:$I$5911,MATCH($A531,'C5 - Emissions methodology 2021'!$A$2:$A$5911,0),MATCH(CE$1,'C5 - Emissions methodology 2021'!$A$1:$I$1,0))</f>
        <v>Manufacturing</v>
      </c>
    </row>
    <row r="532" spans="1:83" x14ac:dyDescent="0.25">
      <c r="A532">
        <v>857121</v>
      </c>
      <c r="B532" t="s">
        <v>1121</v>
      </c>
      <c r="C532" t="s">
        <v>1122</v>
      </c>
      <c r="D532">
        <v>2021</v>
      </c>
      <c r="E532" t="s">
        <v>32</v>
      </c>
      <c r="F532" t="s">
        <v>33</v>
      </c>
      <c r="G532">
        <v>2020</v>
      </c>
      <c r="H532">
        <v>1148.5999999999999</v>
      </c>
      <c r="I532">
        <v>95.7</v>
      </c>
      <c r="J532">
        <v>2025</v>
      </c>
      <c r="K532">
        <v>5</v>
      </c>
      <c r="L532">
        <v>1091.1699999999901</v>
      </c>
      <c r="M532">
        <v>2020</v>
      </c>
      <c r="N532">
        <v>1148.5999999999999</v>
      </c>
      <c r="O532">
        <v>0</v>
      </c>
      <c r="P532" t="s">
        <v>45</v>
      </c>
      <c r="Q532">
        <v>2.32480499290878</v>
      </c>
      <c r="R532">
        <v>1</v>
      </c>
      <c r="S532" t="s">
        <v>25</v>
      </c>
      <c r="T532">
        <v>-1.11368485725649E-2</v>
      </c>
      <c r="AY532">
        <v>1148.5999999999999</v>
      </c>
      <c r="AZ532">
        <v>1137.11399999999</v>
      </c>
      <c r="BA532">
        <v>1125.6279999999999</v>
      </c>
      <c r="BB532">
        <v>1114.14199999999</v>
      </c>
      <c r="BC532">
        <v>1102.6559999999999</v>
      </c>
      <c r="BD532">
        <v>1091.1699999999901</v>
      </c>
      <c r="BE532">
        <v>1079.0178049430699</v>
      </c>
      <c r="BF532">
        <v>1067.0009470423199</v>
      </c>
      <c r="BG532">
        <v>1055.1179190683199</v>
      </c>
      <c r="BH532">
        <v>1043.3672305774601</v>
      </c>
      <c r="BI532">
        <v>1031.7474077249401</v>
      </c>
      <c r="BJ532">
        <v>1020.25699307997</v>
      </c>
      <c r="BK532">
        <v>1008.8945454429399</v>
      </c>
      <c r="BL532">
        <v>997.65863966465997</v>
      </c>
      <c r="BM532">
        <v>986.54786646760397</v>
      </c>
      <c r="BN532">
        <v>975.56083226916701</v>
      </c>
      <c r="BO532">
        <v>964.69615900685994</v>
      </c>
      <c r="BP532">
        <v>953.95248396546594</v>
      </c>
      <c r="BQ532">
        <v>943.32845960611996</v>
      </c>
      <c r="BR532">
        <v>932.82275339729597</v>
      </c>
      <c r="BS532">
        <v>922.43404764766694</v>
      </c>
      <c r="BT532">
        <v>912.16103934083696</v>
      </c>
      <c r="BU532">
        <v>902.00243997190398</v>
      </c>
      <c r="BV532">
        <v>891.95697538585296</v>
      </c>
      <c r="BW532">
        <v>882.02338561773797</v>
      </c>
      <c r="BX532">
        <v>872.20042473465196</v>
      </c>
      <c r="BY532">
        <v>862.48686067945596</v>
      </c>
      <c r="BZ532">
        <v>852.88147511624197</v>
      </c>
      <c r="CA532">
        <v>843.38306327752605</v>
      </c>
      <c r="CB532">
        <v>833.990433813138</v>
      </c>
      <c r="CC532">
        <v>824.70240864079403</v>
      </c>
      <c r="CD532" s="8" t="b">
        <f>IF(ISNUMBER(VLOOKUP(A532,profiles_2018!A:A,1,FALSE)),TRUE,FALSE)</f>
        <v>0</v>
      </c>
      <c r="CE532" t="str">
        <f>INDEX('C5 - Emissions methodology 2021'!$A$2:$I$5911,MATCH($A532,'C5 - Emissions methodology 2021'!$A$2:$A$5911,0),MATCH(CE$1,'C5 - Emissions methodology 2021'!$A$1:$I$1,0))</f>
        <v>Apparel</v>
      </c>
    </row>
    <row r="533" spans="1:83" x14ac:dyDescent="0.25">
      <c r="A533">
        <v>827037</v>
      </c>
      <c r="B533" t="s">
        <v>1123</v>
      </c>
      <c r="C533" t="s">
        <v>84</v>
      </c>
      <c r="D533">
        <v>2020</v>
      </c>
      <c r="E533" t="s">
        <v>49</v>
      </c>
      <c r="F533" t="s">
        <v>50</v>
      </c>
      <c r="G533">
        <v>2019</v>
      </c>
      <c r="H533">
        <v>35.04</v>
      </c>
      <c r="I533">
        <v>85</v>
      </c>
      <c r="J533">
        <v>2030</v>
      </c>
      <c r="K533">
        <v>1.8</v>
      </c>
      <c r="L533">
        <v>34.409279999999903</v>
      </c>
      <c r="M533">
        <v>2020</v>
      </c>
      <c r="N533">
        <v>34.5</v>
      </c>
      <c r="O533">
        <v>85.616438356164196</v>
      </c>
      <c r="P533" t="s">
        <v>24</v>
      </c>
      <c r="Q533">
        <v>2.1882439059430201</v>
      </c>
      <c r="R533">
        <v>1</v>
      </c>
      <c r="S533" t="s">
        <v>25</v>
      </c>
      <c r="T533">
        <v>-1.11368485725649E-2</v>
      </c>
      <c r="AX533">
        <v>35.04</v>
      </c>
      <c r="AY533">
        <v>34.5</v>
      </c>
      <c r="AZ533">
        <v>34.490927999999997</v>
      </c>
      <c r="BA533">
        <v>34.481856000000001</v>
      </c>
      <c r="BB533">
        <v>34.472783999999997</v>
      </c>
      <c r="BC533">
        <v>34.463712000000001</v>
      </c>
      <c r="BD533">
        <v>34.454639999999998</v>
      </c>
      <c r="BE533">
        <v>34.445567999999902</v>
      </c>
      <c r="BF533">
        <v>34.436495999999998</v>
      </c>
      <c r="BG533">
        <v>34.427423999999903</v>
      </c>
      <c r="BH533">
        <v>34.418351999999999</v>
      </c>
      <c r="BI533">
        <v>34.409279999999903</v>
      </c>
      <c r="BJ533">
        <v>34.026069059149002</v>
      </c>
      <c r="BK533">
        <v>33.647125880517599</v>
      </c>
      <c r="BL533">
        <v>33.272402934684202</v>
      </c>
      <c r="BM533">
        <v>32.901853221555299</v>
      </c>
      <c r="BN533">
        <v>32.535430264470101</v>
      </c>
      <c r="BO533">
        <v>32.173088104371402</v>
      </c>
      <c r="BP533">
        <v>31.8147812940412</v>
      </c>
      <c r="BQ533">
        <v>31.4604648924002</v>
      </c>
      <c r="BR533">
        <v>31.110094458871099</v>
      </c>
      <c r="BS533">
        <v>30.763626047804401</v>
      </c>
      <c r="BT533">
        <v>30.421016202966999</v>
      </c>
      <c r="BU533">
        <v>30.082221952091</v>
      </c>
      <c r="BV533">
        <v>29.747200801484301</v>
      </c>
      <c r="BW533">
        <v>29.415910730700499</v>
      </c>
      <c r="BX533">
        <v>29.088310187268601</v>
      </c>
      <c r="BY533">
        <v>28.764358081481198</v>
      </c>
      <c r="BZ533">
        <v>28.444013781240699</v>
      </c>
      <c r="CA533">
        <v>28.127237106963101</v>
      </c>
      <c r="CB533">
        <v>27.813988326538201</v>
      </c>
      <c r="CC533">
        <v>27.5042281503464</v>
      </c>
      <c r="CD533" s="8" t="b">
        <f>IF(ISNUMBER(VLOOKUP(A533,profiles_2018!A:A,1,FALSE)),TRUE,FALSE)</f>
        <v>0</v>
      </c>
      <c r="CE533" t="str">
        <f>INDEX('C5 - Emissions methodology 2021'!$A$2:$I$5911,MATCH($A533,'C5 - Emissions methodology 2021'!$A$2:$A$5911,0),MATCH(CE$1,'C5 - Emissions methodology 2021'!$A$1:$I$1,0))</f>
        <v>Manufacturing</v>
      </c>
    </row>
    <row r="534" spans="1:83" x14ac:dyDescent="0.25">
      <c r="A534">
        <v>848477</v>
      </c>
      <c r="B534" t="s">
        <v>1124</v>
      </c>
      <c r="C534" t="s">
        <v>59</v>
      </c>
      <c r="D534">
        <v>2021</v>
      </c>
      <c r="E534" t="s">
        <v>690</v>
      </c>
      <c r="F534" t="s">
        <v>23</v>
      </c>
      <c r="G534">
        <v>2018</v>
      </c>
      <c r="H534">
        <v>179</v>
      </c>
      <c r="I534">
        <v>100</v>
      </c>
      <c r="J534">
        <v>2030</v>
      </c>
      <c r="K534">
        <v>50</v>
      </c>
      <c r="L534">
        <v>89.5</v>
      </c>
      <c r="M534">
        <v>2020</v>
      </c>
      <c r="N534">
        <v>112</v>
      </c>
      <c r="O534">
        <v>74.860335195530695</v>
      </c>
      <c r="P534" t="s">
        <v>24</v>
      </c>
      <c r="Q534">
        <v>3.1502439203390198</v>
      </c>
      <c r="R534">
        <v>1</v>
      </c>
      <c r="S534" t="s">
        <v>25</v>
      </c>
      <c r="T534">
        <v>-1.11368485725649E-2</v>
      </c>
      <c r="AW534">
        <v>179</v>
      </c>
      <c r="AX534">
        <v>145.5</v>
      </c>
      <c r="AY534">
        <v>112</v>
      </c>
      <c r="AZ534">
        <v>109.75</v>
      </c>
      <c r="BA534">
        <v>107.5</v>
      </c>
      <c r="BB534">
        <v>105.25</v>
      </c>
      <c r="BC534">
        <v>103</v>
      </c>
      <c r="BD534">
        <v>100.75</v>
      </c>
      <c r="BE534">
        <v>98.5</v>
      </c>
      <c r="BF534">
        <v>96.25</v>
      </c>
      <c r="BG534">
        <v>94</v>
      </c>
      <c r="BH534">
        <v>91.75</v>
      </c>
      <c r="BI534">
        <v>89.5</v>
      </c>
      <c r="BJ534">
        <v>88.5032520527554</v>
      </c>
      <c r="BK534">
        <v>87.517604736464307</v>
      </c>
      <c r="BL534">
        <v>86.542934425080702</v>
      </c>
      <c r="BM534">
        <v>85.579118869363199</v>
      </c>
      <c r="BN534">
        <v>84.626037181541506</v>
      </c>
      <c r="BO534">
        <v>83.683569820154503</v>
      </c>
      <c r="BP534">
        <v>82.751598575055795</v>
      </c>
      <c r="BQ534">
        <v>81.830006552587705</v>
      </c>
      <c r="BR534">
        <v>80.918678160919498</v>
      </c>
      <c r="BS534">
        <v>80.017499095549198</v>
      </c>
      <c r="BT534">
        <v>79.126356324966807</v>
      </c>
      <c r="BU534">
        <v>78.245138076476806</v>
      </c>
      <c r="BV534">
        <v>77.373733822179602</v>
      </c>
      <c r="BW534">
        <v>76.512034265108099</v>
      </c>
      <c r="BX534">
        <v>75.659931325518698</v>
      </c>
      <c r="BY534">
        <v>74.817318127335696</v>
      </c>
      <c r="BZ534">
        <v>73.984088984746194</v>
      </c>
      <c r="CA534">
        <v>73.160139388943904</v>
      </c>
      <c r="CB534">
        <v>72.345365995021496</v>
      </c>
      <c r="CC534">
        <v>71.539666609008094</v>
      </c>
      <c r="CD534" s="8" t="b">
        <f>IF(ISNUMBER(VLOOKUP(A534,profiles_2018!A:A,1,FALSE)),TRUE,FALSE)</f>
        <v>0</v>
      </c>
      <c r="CE534" t="str">
        <f>INDEX('C5 - Emissions methodology 2021'!$A$2:$I$5911,MATCH($A534,'C5 - Emissions methodology 2021'!$A$2:$A$5911,0),MATCH(CE$1,'C5 - Emissions methodology 2021'!$A$1:$I$1,0))</f>
        <v>Manufacturing</v>
      </c>
    </row>
    <row r="535" spans="1:83" x14ac:dyDescent="0.25">
      <c r="A535">
        <v>22208</v>
      </c>
      <c r="B535" t="s">
        <v>1125</v>
      </c>
      <c r="C535" t="s">
        <v>59</v>
      </c>
      <c r="D535">
        <v>2019</v>
      </c>
      <c r="E535" t="s">
        <v>690</v>
      </c>
      <c r="F535" t="s">
        <v>23</v>
      </c>
      <c r="G535">
        <v>2019</v>
      </c>
      <c r="H535">
        <v>27477</v>
      </c>
      <c r="I535">
        <v>90</v>
      </c>
      <c r="J535">
        <v>2023</v>
      </c>
      <c r="K535">
        <v>6</v>
      </c>
      <c r="L535">
        <v>25828.38</v>
      </c>
      <c r="M535">
        <v>2020</v>
      </c>
      <c r="N535">
        <v>27041</v>
      </c>
      <c r="O535">
        <v>26.446361199063499</v>
      </c>
      <c r="P535" t="s">
        <v>24</v>
      </c>
      <c r="Q535">
        <v>2.6068320159926799</v>
      </c>
      <c r="R535">
        <v>1</v>
      </c>
      <c r="S535" t="s">
        <v>25</v>
      </c>
      <c r="T535">
        <v>-1.11368485725649E-2</v>
      </c>
      <c r="AX535">
        <v>27477</v>
      </c>
      <c r="AY535">
        <v>27041</v>
      </c>
      <c r="AZ535">
        <v>26636.793333333299</v>
      </c>
      <c r="BA535">
        <v>26232.586666666601</v>
      </c>
      <c r="BB535">
        <v>25828.38</v>
      </c>
      <c r="BC535">
        <v>25540.7332430653</v>
      </c>
      <c r="BD535">
        <v>25256.289964504998</v>
      </c>
      <c r="BE535">
        <v>24975.014487665499</v>
      </c>
      <c r="BF535">
        <v>24696.8715332188</v>
      </c>
      <c r="BG535">
        <v>24421.826214737201</v>
      </c>
      <c r="BH535">
        <v>24149.844034318201</v>
      </c>
      <c r="BI535">
        <v>23880.890878256901</v>
      </c>
      <c r="BJ535">
        <v>23614.9330127678</v>
      </c>
      <c r="BK535">
        <v>23351.937079753399</v>
      </c>
      <c r="BL535">
        <v>23091.870092620102</v>
      </c>
      <c r="BM535">
        <v>22834.699432141198</v>
      </c>
      <c r="BN535">
        <v>22580.3928423654</v>
      </c>
      <c r="BO535">
        <v>22328.918426570999</v>
      </c>
      <c r="BP535">
        <v>22080.244643265101</v>
      </c>
      <c r="BQ535">
        <v>21834.340302227902</v>
      </c>
      <c r="BR535">
        <v>21591.174560600099</v>
      </c>
      <c r="BS535">
        <v>21350.7169190149</v>
      </c>
      <c r="BT535">
        <v>21112.937217772102</v>
      </c>
      <c r="BU535">
        <v>20877.805633055701</v>
      </c>
      <c r="BV535">
        <v>20645.2926731929</v>
      </c>
      <c r="BW535">
        <v>20415.3691749553</v>
      </c>
      <c r="BX535">
        <v>20188.006299900801</v>
      </c>
      <c r="BY535">
        <v>19963.175530756798</v>
      </c>
      <c r="BZ535">
        <v>19740.8486678433</v>
      </c>
      <c r="CA535">
        <v>19520.9978255356</v>
      </c>
      <c r="CB535">
        <v>19303.595428767199</v>
      </c>
      <c r="CC535">
        <v>19088.614209570998</v>
      </c>
      <c r="CD535" s="8" t="b">
        <f>IF(ISNUMBER(VLOOKUP(A535,profiles_2018!A:A,1,FALSE)),TRUE,FALSE)</f>
        <v>0</v>
      </c>
      <c r="CE535" t="str">
        <f>INDEX('C5 - Emissions methodology 2021'!$A$2:$I$5911,MATCH($A535,'C5 - Emissions methodology 2021'!$A$2:$A$5911,0),MATCH(CE$1,'C5 - Emissions methodology 2021'!$A$1:$I$1,0))</f>
        <v>Biotech, health care &amp; pharma</v>
      </c>
    </row>
    <row r="536" spans="1:83" x14ac:dyDescent="0.25">
      <c r="A536">
        <v>8055</v>
      </c>
      <c r="B536" t="s">
        <v>327</v>
      </c>
      <c r="C536" t="s">
        <v>27</v>
      </c>
      <c r="D536">
        <v>2020</v>
      </c>
      <c r="E536" t="s">
        <v>690</v>
      </c>
      <c r="F536" t="s">
        <v>23</v>
      </c>
      <c r="G536">
        <v>2019</v>
      </c>
      <c r="H536">
        <v>349493</v>
      </c>
      <c r="I536">
        <v>100</v>
      </c>
      <c r="J536">
        <v>2026</v>
      </c>
      <c r="K536">
        <v>30</v>
      </c>
      <c r="L536">
        <v>244645.1</v>
      </c>
      <c r="M536">
        <v>2020</v>
      </c>
      <c r="N536">
        <v>317856</v>
      </c>
      <c r="O536">
        <v>30.1741856536946</v>
      </c>
      <c r="P536" t="s">
        <v>45</v>
      </c>
      <c r="Q536">
        <v>2.9483276322268299</v>
      </c>
      <c r="R536">
        <v>1</v>
      </c>
      <c r="S536" t="s">
        <v>25</v>
      </c>
      <c r="T536">
        <v>-1.11368485725649E-2</v>
      </c>
      <c r="AX536">
        <v>349493</v>
      </c>
      <c r="AY536">
        <v>317856</v>
      </c>
      <c r="AZ536">
        <v>305654.183333333</v>
      </c>
      <c r="BA536">
        <v>293452.366666666</v>
      </c>
      <c r="BB536">
        <v>281250.55</v>
      </c>
      <c r="BC536">
        <v>269048.73333333299</v>
      </c>
      <c r="BD536">
        <v>256846.91666666599</v>
      </c>
      <c r="BE536">
        <v>244645.1</v>
      </c>
      <c r="BF536">
        <v>241920.52456727999</v>
      </c>
      <c r="BG536">
        <v>239226.29231857799</v>
      </c>
      <c r="BH536">
        <v>236562.06532645001</v>
      </c>
      <c r="BI536">
        <v>233927.50942689599</v>
      </c>
      <c r="BJ536">
        <v>231322.29417745199</v>
      </c>
      <c r="BK536">
        <v>228746.09281573899</v>
      </c>
      <c r="BL536">
        <v>226198.58221848399</v>
      </c>
      <c r="BM536">
        <v>223679.442860988</v>
      </c>
      <c r="BN536">
        <v>221188.35877704999</v>
      </c>
      <c r="BO536">
        <v>218725.017519335</v>
      </c>
      <c r="BP536">
        <v>216289.11012019101</v>
      </c>
      <c r="BQ536">
        <v>213880.33105288801</v>
      </c>
      <c r="BR536">
        <v>211498.378193301</v>
      </c>
      <c r="BS536">
        <v>209142.95278202</v>
      </c>
      <c r="BT536">
        <v>206813.75938686699</v>
      </c>
      <c r="BU536">
        <v>204510.50586585299</v>
      </c>
      <c r="BV536">
        <v>202232.90333052599</v>
      </c>
      <c r="BW536">
        <v>199980.66610974399</v>
      </c>
      <c r="BX536">
        <v>197753.51171383899</v>
      </c>
      <c r="BY536">
        <v>195551.16079918901</v>
      </c>
      <c r="BZ536">
        <v>193373.33713317901</v>
      </c>
      <c r="CA536">
        <v>191219.76755955501</v>
      </c>
      <c r="CB536">
        <v>189090.18196416399</v>
      </c>
      <c r="CC536">
        <v>186984.31324106999</v>
      </c>
      <c r="CD536" s="8" t="b">
        <f>IF(ISNUMBER(VLOOKUP(A536,profiles_2018!A:A,1,FALSE)),TRUE,FALSE)</f>
        <v>1</v>
      </c>
      <c r="CE536" t="str">
        <f>INDEX('C5 - Emissions methodology 2021'!$A$2:$I$5911,MATCH($A536,'C5 - Emissions methodology 2021'!$A$2:$A$5911,0),MATCH(CE$1,'C5 - Emissions methodology 2021'!$A$1:$I$1,0))</f>
        <v>Manufacturing</v>
      </c>
    </row>
    <row r="537" spans="1:83" x14ac:dyDescent="0.25">
      <c r="A537">
        <v>40327</v>
      </c>
      <c r="B537" t="s">
        <v>1126</v>
      </c>
      <c r="C537" t="s">
        <v>27</v>
      </c>
      <c r="D537">
        <v>2019</v>
      </c>
      <c r="E537" t="s">
        <v>690</v>
      </c>
      <c r="F537" t="s">
        <v>23</v>
      </c>
      <c r="G537">
        <v>2019</v>
      </c>
      <c r="H537">
        <v>118458.05</v>
      </c>
      <c r="I537">
        <v>100</v>
      </c>
      <c r="J537">
        <v>2025</v>
      </c>
      <c r="K537">
        <v>25</v>
      </c>
      <c r="L537">
        <v>88843.537500000006</v>
      </c>
      <c r="M537">
        <v>2020</v>
      </c>
      <c r="N537">
        <v>113482.38</v>
      </c>
      <c r="O537">
        <v>16.801458406583599</v>
      </c>
      <c r="P537" t="s">
        <v>24</v>
      </c>
      <c r="Q537">
        <v>2.8978167238537802</v>
      </c>
      <c r="R537">
        <v>1</v>
      </c>
      <c r="S537" t="s">
        <v>25</v>
      </c>
      <c r="T537">
        <v>-1.11368485725649E-2</v>
      </c>
      <c r="AX537">
        <v>118458.05</v>
      </c>
      <c r="AY537">
        <v>113482.38</v>
      </c>
      <c r="AZ537">
        <v>108554.6115</v>
      </c>
      <c r="BA537">
        <v>103626.84299999999</v>
      </c>
      <c r="BB537">
        <v>98699.074500000002</v>
      </c>
      <c r="BC537">
        <v>93771.305999999997</v>
      </c>
      <c r="BD537">
        <v>88843.537500000006</v>
      </c>
      <c r="BE537">
        <v>87854.100476211504</v>
      </c>
      <c r="BF537">
        <v>86875.682662728999</v>
      </c>
      <c r="BG537">
        <v>85908.161340275998</v>
      </c>
      <c r="BH537">
        <v>84951.415156281902</v>
      </c>
      <c r="BI537">
        <v>84005.324109661204</v>
      </c>
      <c r="BJ537">
        <v>83069.769535762694</v>
      </c>
      <c r="BK537">
        <v>82144.634091485103</v>
      </c>
      <c r="BL537">
        <v>81229.8017405594</v>
      </c>
      <c r="BM537">
        <v>80325.157738995302</v>
      </c>
      <c r="BN537">
        <v>79430.588620688795</v>
      </c>
      <c r="BO537">
        <v>78545.982183190499</v>
      </c>
      <c r="BP537">
        <v>77671.227473632898</v>
      </c>
      <c r="BQ537">
        <v>76806.214774813794</v>
      </c>
      <c r="BR537">
        <v>75950.835591434807</v>
      </c>
      <c r="BS537">
        <v>75104.982636493194</v>
      </c>
      <c r="BT537">
        <v>74268.549817825493</v>
      </c>
      <c r="BU537">
        <v>73441.432224800301</v>
      </c>
      <c r="BV537">
        <v>72623.526115160494</v>
      </c>
      <c r="BW537">
        <v>71814.728902010203</v>
      </c>
      <c r="BX537">
        <v>71014.9391409487</v>
      </c>
      <c r="BY537">
        <v>70224.056517346005</v>
      </c>
      <c r="BZ537">
        <v>69441.981833761107</v>
      </c>
      <c r="CA537">
        <v>68668.616997499703</v>
      </c>
      <c r="CB537">
        <v>67903.865008311099</v>
      </c>
      <c r="CC537">
        <v>67147.629946221597</v>
      </c>
      <c r="CD537" s="8" t="b">
        <f>IF(ISNUMBER(VLOOKUP(A537,profiles_2018!A:A,1,FALSE)),TRUE,FALSE)</f>
        <v>0</v>
      </c>
      <c r="CE537" t="str">
        <f>INDEX('C5 - Emissions methodology 2021'!$A$2:$I$5911,MATCH($A537,'C5 - Emissions methodology 2021'!$A$2:$A$5911,0),MATCH(CE$1,'C5 - Emissions methodology 2021'!$A$1:$I$1,0))</f>
        <v>Manufacturing</v>
      </c>
    </row>
    <row r="538" spans="1:83" x14ac:dyDescent="0.25">
      <c r="A538">
        <v>32739</v>
      </c>
      <c r="B538" t="s">
        <v>1127</v>
      </c>
      <c r="C538" t="s">
        <v>213</v>
      </c>
      <c r="D538">
        <v>2018</v>
      </c>
      <c r="E538" t="s">
        <v>28</v>
      </c>
      <c r="F538" t="s">
        <v>23</v>
      </c>
      <c r="G538">
        <v>2018</v>
      </c>
      <c r="H538">
        <v>8818.2999999999993</v>
      </c>
      <c r="I538">
        <v>100</v>
      </c>
      <c r="J538">
        <v>2024</v>
      </c>
      <c r="K538">
        <v>5</v>
      </c>
      <c r="L538">
        <v>8377.3849999999893</v>
      </c>
      <c r="M538">
        <v>2020</v>
      </c>
      <c r="N538">
        <v>6122.3</v>
      </c>
      <c r="O538">
        <v>611.455722758354</v>
      </c>
      <c r="P538" t="s">
        <v>24</v>
      </c>
      <c r="Q538">
        <v>2.69731795500073</v>
      </c>
      <c r="R538">
        <v>1</v>
      </c>
      <c r="S538" t="s">
        <v>25</v>
      </c>
      <c r="T538">
        <v>-1.11368485725649E-2</v>
      </c>
      <c r="AW538">
        <v>8818.2999999999993</v>
      </c>
      <c r="AX538">
        <v>7470.2999999999902</v>
      </c>
      <c r="AY538">
        <v>6122.3</v>
      </c>
      <c r="AZ538">
        <v>6686.07125</v>
      </c>
      <c r="BA538">
        <v>7249.8424999999897</v>
      </c>
      <c r="BB538">
        <v>7813.6137499999904</v>
      </c>
      <c r="BC538">
        <v>8377.3849999999893</v>
      </c>
      <c r="BD538">
        <v>8284.0873318209196</v>
      </c>
      <c r="BE538">
        <v>8191.8287056445197</v>
      </c>
      <c r="BF538">
        <v>8100.5975498173702</v>
      </c>
      <c r="BG538">
        <v>8010.3824215577597</v>
      </c>
      <c r="BH538">
        <v>7921.1720055205396</v>
      </c>
      <c r="BI538">
        <v>7832.9551123778201</v>
      </c>
      <c r="BJ538">
        <v>7745.7206774155702</v>
      </c>
      <c r="BK538">
        <v>7659.4577591458001</v>
      </c>
      <c r="BL538">
        <v>7574.1555379342399</v>
      </c>
      <c r="BM538">
        <v>7489.8033146432099</v>
      </c>
      <c r="BN538">
        <v>7406.3905092897403</v>
      </c>
      <c r="BO538">
        <v>7323.9066597185001</v>
      </c>
      <c r="BP538">
        <v>7242.3414202896101</v>
      </c>
      <c r="BQ538">
        <v>7161.6845605810304</v>
      </c>
      <c r="BR538">
        <v>7081.9259641053604</v>
      </c>
      <c r="BS538">
        <v>7003.0556270410098</v>
      </c>
      <c r="BT538">
        <v>6925.0636569773997</v>
      </c>
      <c r="BU538">
        <v>6847.9402716742698</v>
      </c>
      <c r="BV538">
        <v>6771.6757978346704</v>
      </c>
      <c r="BW538">
        <v>6696.2606698916798</v>
      </c>
      <c r="BX538">
        <v>6621.6854288086697</v>
      </c>
      <c r="BY538">
        <v>6547.9407208928696</v>
      </c>
      <c r="BZ538">
        <v>6475.0172966221598</v>
      </c>
      <c r="CA538">
        <v>6402.9060094849401</v>
      </c>
      <c r="CB538">
        <v>6331.5978148329395</v>
      </c>
      <c r="CC538">
        <v>6261.0837687467601</v>
      </c>
      <c r="CD538" s="8" t="b">
        <f>IF(ISNUMBER(VLOOKUP(A538,profiles_2018!A:A,1,FALSE)),TRUE,FALSE)</f>
        <v>0</v>
      </c>
      <c r="CE538" t="str">
        <f>INDEX('C5 - Emissions methodology 2021'!$A$2:$I$5911,MATCH($A538,'C5 - Emissions methodology 2021'!$A$2:$A$5911,0),MATCH(CE$1,'C5 - Emissions methodology 2021'!$A$1:$I$1,0))</f>
        <v>Manufacturing</v>
      </c>
    </row>
    <row r="539" spans="1:83" x14ac:dyDescent="0.25">
      <c r="A539">
        <v>837891</v>
      </c>
      <c r="B539" t="s">
        <v>1128</v>
      </c>
      <c r="C539" t="s">
        <v>84</v>
      </c>
      <c r="D539">
        <v>2018</v>
      </c>
      <c r="E539" t="s">
        <v>49</v>
      </c>
      <c r="F539" t="s">
        <v>50</v>
      </c>
      <c r="G539">
        <v>2018</v>
      </c>
      <c r="H539">
        <v>61.11</v>
      </c>
      <c r="I539">
        <v>100</v>
      </c>
      <c r="J539">
        <v>2022</v>
      </c>
      <c r="K539">
        <v>50</v>
      </c>
      <c r="L539">
        <v>30.555</v>
      </c>
      <c r="M539">
        <v>2020</v>
      </c>
      <c r="N539">
        <v>26.08</v>
      </c>
      <c r="O539">
        <v>114.645720831288</v>
      </c>
      <c r="P539" t="s">
        <v>691</v>
      </c>
      <c r="Q539">
        <v>2.8163414695256299</v>
      </c>
      <c r="R539">
        <v>1</v>
      </c>
      <c r="S539" t="s">
        <v>25</v>
      </c>
      <c r="T539">
        <v>-1.11368485725649E-2</v>
      </c>
      <c r="AW539">
        <v>61.11</v>
      </c>
      <c r="AX539">
        <v>43.594999999999999</v>
      </c>
      <c r="AY539">
        <v>26.08</v>
      </c>
      <c r="AZ539">
        <v>28.317499999999999</v>
      </c>
      <c r="BA539">
        <v>30.555</v>
      </c>
      <c r="BB539">
        <v>30.214713591865198</v>
      </c>
      <c r="BC539">
        <v>29.8782169019292</v>
      </c>
      <c r="BD539">
        <v>29.5454677246742</v>
      </c>
      <c r="BE539">
        <v>29.216424324618899</v>
      </c>
      <c r="BF539">
        <v>28.8910454310838</v>
      </c>
      <c r="BG539">
        <v>28.569290233014701</v>
      </c>
      <c r="BH539">
        <v>28.251118373863999</v>
      </c>
      <c r="BI539">
        <v>27.936489946528599</v>
      </c>
      <c r="BJ539">
        <v>27.625365488345199</v>
      </c>
      <c r="BK539">
        <v>27.317705976139699</v>
      </c>
      <c r="BL539">
        <v>27.0134728213336</v>
      </c>
      <c r="BM539">
        <v>26.7126278651033</v>
      </c>
      <c r="BN539">
        <v>26.415133373594401</v>
      </c>
      <c r="BO539">
        <v>26.120952033188502</v>
      </c>
      <c r="BP539">
        <v>25.8300469458237</v>
      </c>
      <c r="BQ539">
        <v>25.542381624365799</v>
      </c>
      <c r="BR539">
        <v>25.257919988032601</v>
      </c>
      <c r="BS539">
        <v>24.9766263578679</v>
      </c>
      <c r="BT539">
        <v>24.698465452266799</v>
      </c>
      <c r="BU539">
        <v>24.423402382550201</v>
      </c>
      <c r="BV539">
        <v>24.151402648588899</v>
      </c>
      <c r="BW539">
        <v>23.882432134476499</v>
      </c>
      <c r="BX539">
        <v>23.616457104250301</v>
      </c>
      <c r="BY539">
        <v>23.353444197659801</v>
      </c>
      <c r="BZ539">
        <v>23.093360425982599</v>
      </c>
      <c r="CA539">
        <v>22.836173167886798</v>
      </c>
      <c r="CB539">
        <v>22.581850165339102</v>
      </c>
      <c r="CC539">
        <v>22.330359519559401</v>
      </c>
      <c r="CD539" s="8" t="b">
        <f>IF(ISNUMBER(VLOOKUP(A539,profiles_2018!A:A,1,FALSE)),TRUE,FALSE)</f>
        <v>0</v>
      </c>
      <c r="CE539" t="str">
        <f>INDEX('C5 - Emissions methodology 2021'!$A$2:$I$5911,MATCH($A539,'C5 - Emissions methodology 2021'!$A$2:$A$5911,0),MATCH(CE$1,'C5 - Emissions methodology 2021'!$A$1:$I$1,0))</f>
        <v>Manufacturing</v>
      </c>
    </row>
    <row r="540" spans="1:83" x14ac:dyDescent="0.25">
      <c r="A540">
        <v>10453</v>
      </c>
      <c r="B540" t="s">
        <v>1129</v>
      </c>
      <c r="C540" t="s">
        <v>21</v>
      </c>
      <c r="D540">
        <v>2019</v>
      </c>
      <c r="E540" t="s">
        <v>53</v>
      </c>
      <c r="F540" t="s">
        <v>54</v>
      </c>
      <c r="G540">
        <v>2014</v>
      </c>
      <c r="H540">
        <v>54130.35</v>
      </c>
      <c r="I540">
        <v>77</v>
      </c>
      <c r="J540">
        <v>2030</v>
      </c>
      <c r="K540">
        <v>70</v>
      </c>
      <c r="L540">
        <v>16239.105</v>
      </c>
      <c r="M540">
        <v>2020</v>
      </c>
      <c r="N540">
        <v>21748.18</v>
      </c>
      <c r="O540">
        <v>78.241802410918396</v>
      </c>
      <c r="P540" t="s">
        <v>24</v>
      </c>
      <c r="Q540">
        <v>3.4602518638390198</v>
      </c>
      <c r="R540">
        <v>1</v>
      </c>
      <c r="S540" t="s">
        <v>25</v>
      </c>
      <c r="T540">
        <v>-1.11368485725649E-2</v>
      </c>
      <c r="AS540">
        <v>54130.35</v>
      </c>
      <c r="AT540">
        <v>48733.321666666598</v>
      </c>
      <c r="AU540">
        <v>43336.293333333299</v>
      </c>
      <c r="AV540">
        <v>37939.264999999999</v>
      </c>
      <c r="AW540">
        <v>32542.236666666598</v>
      </c>
      <c r="AX540">
        <v>27145.208333333299</v>
      </c>
      <c r="AY540">
        <v>21748.18</v>
      </c>
      <c r="AZ540">
        <v>21197.272499999999</v>
      </c>
      <c r="BA540">
        <v>20646.365000000002</v>
      </c>
      <c r="BB540">
        <v>20095.4575</v>
      </c>
      <c r="BC540">
        <v>19544.55</v>
      </c>
      <c r="BD540">
        <v>18993.642500000002</v>
      </c>
      <c r="BE540">
        <v>18442.735000000001</v>
      </c>
      <c r="BF540">
        <v>17891.827499999999</v>
      </c>
      <c r="BG540">
        <v>17340.919999999998</v>
      </c>
      <c r="BH540">
        <v>16790.012500000001</v>
      </c>
      <c r="BI540">
        <v>16239.105</v>
      </c>
      <c r="BJ540">
        <v>16058.252546661</v>
      </c>
      <c r="BK540">
        <v>15879.4142197088</v>
      </c>
      <c r="BL540">
        <v>15702.5675881229</v>
      </c>
      <c r="BM540">
        <v>15527.6904706935</v>
      </c>
      <c r="BN540">
        <v>15354.760933239701</v>
      </c>
      <c r="BO540">
        <v>15183.757285858301</v>
      </c>
      <c r="BP540">
        <v>15014.6580802031</v>
      </c>
      <c r="BQ540">
        <v>14847.442106795001</v>
      </c>
      <c r="BR540">
        <v>14682.0883923617</v>
      </c>
      <c r="BS540">
        <v>14518.576197206999</v>
      </c>
      <c r="BT540">
        <v>14356.8850126094</v>
      </c>
      <c r="BU540">
        <v>14196.994558250301</v>
      </c>
      <c r="BV540">
        <v>14038.884779669501</v>
      </c>
      <c r="BW540">
        <v>13882.535845750701</v>
      </c>
      <c r="BX540">
        <v>13727.9281462333</v>
      </c>
      <c r="BY540">
        <v>13575.042289253701</v>
      </c>
      <c r="BZ540">
        <v>13423.8590989121</v>
      </c>
      <c r="CA540">
        <v>13274.3596128681</v>
      </c>
      <c r="CB540">
        <v>13126.525079961801</v>
      </c>
      <c r="CC540">
        <v>12980.336957862301</v>
      </c>
      <c r="CD540" s="8" t="b">
        <f>IF(ISNUMBER(VLOOKUP(A540,profiles_2018!A:A,1,FALSE)),TRUE,FALSE)</f>
        <v>0</v>
      </c>
      <c r="CE540" t="str">
        <f>INDEX('C5 - Emissions methodology 2021'!$A$2:$I$5911,MATCH($A540,'C5 - Emissions methodology 2021'!$A$2:$A$5911,0),MATCH(CE$1,'C5 - Emissions methodology 2021'!$A$1:$I$1,0))</f>
        <v>Services</v>
      </c>
    </row>
    <row r="541" spans="1:83" x14ac:dyDescent="0.25">
      <c r="A541">
        <v>839213</v>
      </c>
      <c r="B541" t="s">
        <v>1130</v>
      </c>
      <c r="C541" t="s">
        <v>27</v>
      </c>
      <c r="D541">
        <v>2020</v>
      </c>
      <c r="E541" t="s">
        <v>690</v>
      </c>
      <c r="F541" t="s">
        <v>23</v>
      </c>
      <c r="G541">
        <v>2019</v>
      </c>
      <c r="H541">
        <v>1301</v>
      </c>
      <c r="I541">
        <v>100</v>
      </c>
      <c r="J541">
        <v>2030</v>
      </c>
      <c r="K541">
        <v>46</v>
      </c>
      <c r="L541">
        <v>702.54</v>
      </c>
      <c r="M541">
        <v>2020</v>
      </c>
      <c r="N541">
        <v>438</v>
      </c>
      <c r="O541">
        <v>144.20345553587501</v>
      </c>
      <c r="P541" t="s">
        <v>45</v>
      </c>
      <c r="Q541">
        <v>3.1102440325390202</v>
      </c>
      <c r="R541">
        <v>1</v>
      </c>
      <c r="S541" t="s">
        <v>25</v>
      </c>
      <c r="T541">
        <v>-1.11368485725649E-2</v>
      </c>
      <c r="AX541">
        <v>1301</v>
      </c>
      <c r="AY541">
        <v>438</v>
      </c>
      <c r="AZ541">
        <v>464.45400000000001</v>
      </c>
      <c r="BA541">
        <v>490.90800000000002</v>
      </c>
      <c r="BB541">
        <v>517.36199999999997</v>
      </c>
      <c r="BC541">
        <v>543.81600000000003</v>
      </c>
      <c r="BD541">
        <v>570.27</v>
      </c>
      <c r="BE541">
        <v>596.72400000000005</v>
      </c>
      <c r="BF541">
        <v>623.178</v>
      </c>
      <c r="BG541">
        <v>649.63199999999995</v>
      </c>
      <c r="BH541">
        <v>676.08600000000001</v>
      </c>
      <c r="BI541">
        <v>702.54</v>
      </c>
      <c r="BJ541">
        <v>694.71591840382996</v>
      </c>
      <c r="BK541">
        <v>686.97897241961596</v>
      </c>
      <c r="BL541">
        <v>679.32819163124304</v>
      </c>
      <c r="BM541">
        <v>671.76261642997099</v>
      </c>
      <c r="BN541">
        <v>664.28129789408001</v>
      </c>
      <c r="BO541">
        <v>656.88329766984702</v>
      </c>
      <c r="BP541">
        <v>649.567687853851</v>
      </c>
      <c r="BQ541">
        <v>642.33355087659197</v>
      </c>
      <c r="BR541">
        <v>635.17997938740098</v>
      </c>
      <c r="BS541">
        <v>628.10607614063895</v>
      </c>
      <c r="BT541">
        <v>621.110953883153</v>
      </c>
      <c r="BU541">
        <v>614.19373524299499</v>
      </c>
      <c r="BV541">
        <v>607.35355261937502</v>
      </c>
      <c r="BW541">
        <v>600.58954807384396</v>
      </c>
      <c r="BX541">
        <v>593.90087322268005</v>
      </c>
      <c r="BY541">
        <v>587.286689130485</v>
      </c>
      <c r="BZ541">
        <v>580.74616620495601</v>
      </c>
      <c r="CA541">
        <v>574.27848409283399</v>
      </c>
      <c r="CB541">
        <v>567.88283157701005</v>
      </c>
      <c r="CC541">
        <v>561.55840647477703</v>
      </c>
      <c r="CD541" s="8" t="b">
        <f>IF(ISNUMBER(VLOOKUP(A541,profiles_2018!A:A,1,FALSE)),TRUE,FALSE)</f>
        <v>0</v>
      </c>
      <c r="CE541" t="str">
        <f>INDEX('C5 - Emissions methodology 2021'!$A$2:$I$5911,MATCH($A541,'C5 - Emissions methodology 2021'!$A$2:$A$5911,0),MATCH(CE$1,'C5 - Emissions methodology 2021'!$A$1:$I$1,0))</f>
        <v>Biotech, health care &amp; pharma</v>
      </c>
    </row>
    <row r="542" spans="1:83" x14ac:dyDescent="0.25">
      <c r="A542">
        <v>10494</v>
      </c>
      <c r="B542" t="s">
        <v>328</v>
      </c>
      <c r="C542" t="s">
        <v>27</v>
      </c>
      <c r="D542">
        <v>2019</v>
      </c>
      <c r="E542" t="s">
        <v>690</v>
      </c>
      <c r="F542" t="s">
        <v>23</v>
      </c>
      <c r="G542">
        <v>2018</v>
      </c>
      <c r="H542">
        <v>938694</v>
      </c>
      <c r="I542">
        <v>100</v>
      </c>
      <c r="J542">
        <v>2025</v>
      </c>
      <c r="K542">
        <v>17.5</v>
      </c>
      <c r="L542">
        <v>774422.549999999</v>
      </c>
      <c r="M542">
        <v>2020</v>
      </c>
      <c r="N542">
        <v>541756</v>
      </c>
      <c r="O542">
        <v>241.635415040167</v>
      </c>
      <c r="P542" t="s">
        <v>691</v>
      </c>
      <c r="Q542">
        <v>2.8228987474487801</v>
      </c>
      <c r="R542">
        <v>1</v>
      </c>
      <c r="S542" t="s">
        <v>25</v>
      </c>
      <c r="T542">
        <v>-1.11368485725649E-2</v>
      </c>
      <c r="AW542">
        <v>938694</v>
      </c>
      <c r="AX542">
        <v>740225</v>
      </c>
      <c r="AY542">
        <v>541756</v>
      </c>
      <c r="AZ542">
        <v>588289.30999999901</v>
      </c>
      <c r="BA542">
        <v>634822.62</v>
      </c>
      <c r="BB542">
        <v>681355.929999999</v>
      </c>
      <c r="BC542">
        <v>727889.24</v>
      </c>
      <c r="BD542">
        <v>774422.549999999</v>
      </c>
      <c r="BE542">
        <v>765797.92332946998</v>
      </c>
      <c r="BF542">
        <v>757269.34782016499</v>
      </c>
      <c r="BG542">
        <v>748835.75376484694</v>
      </c>
      <c r="BH542">
        <v>740496.08336944506</v>
      </c>
      <c r="BI542">
        <v>732249.29062038194</v>
      </c>
      <c r="BJ542">
        <v>724094.34115337499</v>
      </c>
      <c r="BK542">
        <v>716030.21212369902</v>
      </c>
      <c r="BL542">
        <v>708055.892077895</v>
      </c>
      <c r="BM542">
        <v>700170.38082691096</v>
      </c>
      <c r="BN542">
        <v>692372.68932064704</v>
      </c>
      <c r="BO542">
        <v>684661.83952390298</v>
      </c>
      <c r="BP542">
        <v>677036.86429371196</v>
      </c>
      <c r="BQ542">
        <v>669496.807258029</v>
      </c>
      <c r="BR542">
        <v>662040.72269577999</v>
      </c>
      <c r="BS542">
        <v>654667.67541824596</v>
      </c>
      <c r="BT542">
        <v>647376.74065176002</v>
      </c>
      <c r="BU542">
        <v>640167.00392172101</v>
      </c>
      <c r="BV542">
        <v>633037.56093789195</v>
      </c>
      <c r="BW542">
        <v>625987.51748098095</v>
      </c>
      <c r="BX542">
        <v>619015.98929047899</v>
      </c>
      <c r="BY542">
        <v>612122.10195375502</v>
      </c>
      <c r="BZ542">
        <v>605304.99079637602</v>
      </c>
      <c r="CA542">
        <v>598563.80077365902</v>
      </c>
      <c r="CB542">
        <v>591897.68636342301</v>
      </c>
      <c r="CC542">
        <v>585305.81145994202</v>
      </c>
      <c r="CD542" s="8" t="b">
        <f>IF(ISNUMBER(VLOOKUP(A542,profiles_2018!A:A,1,FALSE)),TRUE,FALSE)</f>
        <v>1</v>
      </c>
      <c r="CE542" t="str">
        <f>INDEX('C5 - Emissions methodology 2021'!$A$2:$I$5911,MATCH($A542,'C5 - Emissions methodology 2021'!$A$2:$A$5911,0),MATCH(CE$1,'C5 - Emissions methodology 2021'!$A$1:$I$1,0))</f>
        <v>Hospitality</v>
      </c>
    </row>
    <row r="543" spans="1:83" x14ac:dyDescent="0.25">
      <c r="A543">
        <v>10629</v>
      </c>
      <c r="B543" t="s">
        <v>1131</v>
      </c>
      <c r="C543" t="s">
        <v>21</v>
      </c>
      <c r="D543">
        <v>2019</v>
      </c>
      <c r="E543" t="s">
        <v>28</v>
      </c>
      <c r="F543" t="s">
        <v>23</v>
      </c>
      <c r="G543">
        <v>2019</v>
      </c>
      <c r="H543">
        <v>41429</v>
      </c>
      <c r="I543">
        <v>100</v>
      </c>
      <c r="J543">
        <v>2030</v>
      </c>
      <c r="K543">
        <v>100</v>
      </c>
      <c r="L543">
        <v>0</v>
      </c>
      <c r="M543">
        <v>2020</v>
      </c>
      <c r="N543">
        <v>35482</v>
      </c>
      <c r="O543">
        <v>14.3546790895267</v>
      </c>
      <c r="P543" t="s">
        <v>24</v>
      </c>
      <c r="Q543">
        <v>3.65024804533902</v>
      </c>
      <c r="R543">
        <v>1</v>
      </c>
      <c r="S543" t="s">
        <v>25</v>
      </c>
      <c r="T543">
        <v>-1.11368485725649E-2</v>
      </c>
      <c r="AX543">
        <v>41429</v>
      </c>
      <c r="AY543">
        <v>35482</v>
      </c>
      <c r="AZ543">
        <v>31933.8</v>
      </c>
      <c r="BA543">
        <v>28385.599999999999</v>
      </c>
      <c r="BB543">
        <v>24837.4</v>
      </c>
      <c r="BC543">
        <v>21289.200000000001</v>
      </c>
      <c r="BD543">
        <v>17741</v>
      </c>
      <c r="BE543">
        <v>14192.8</v>
      </c>
      <c r="BF543">
        <v>10644.6</v>
      </c>
      <c r="BG543">
        <v>7096.3999999999896</v>
      </c>
      <c r="BH543">
        <v>3548.2</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s="8" t="b">
        <f>IF(ISNUMBER(VLOOKUP(A543,profiles_2018!A:A,1,FALSE)),TRUE,FALSE)</f>
        <v>0</v>
      </c>
      <c r="CE543" t="str">
        <f>INDEX('C5 - Emissions methodology 2021'!$A$2:$I$5911,MATCH($A543,'C5 - Emissions methodology 2021'!$A$2:$A$5911,0),MATCH(CE$1,'C5 - Emissions methodology 2021'!$A$1:$I$1,0))</f>
        <v>Services</v>
      </c>
    </row>
    <row r="544" spans="1:83" x14ac:dyDescent="0.25">
      <c r="A544">
        <v>10609</v>
      </c>
      <c r="B544" t="s">
        <v>1132</v>
      </c>
      <c r="C544" t="s">
        <v>39</v>
      </c>
      <c r="D544">
        <v>2018</v>
      </c>
      <c r="E544" t="s">
        <v>690</v>
      </c>
      <c r="F544" t="s">
        <v>23</v>
      </c>
      <c r="G544">
        <v>2016</v>
      </c>
      <c r="H544">
        <v>178673</v>
      </c>
      <c r="I544">
        <v>100</v>
      </c>
      <c r="J544">
        <v>2030</v>
      </c>
      <c r="K544">
        <v>15</v>
      </c>
      <c r="L544">
        <v>151872.04999999999</v>
      </c>
      <c r="M544">
        <v>2020</v>
      </c>
      <c r="N544">
        <v>148389</v>
      </c>
      <c r="O544">
        <v>112.99599454496899</v>
      </c>
      <c r="P544" t="s">
        <v>24</v>
      </c>
      <c r="Q544">
        <v>2.80026176973902</v>
      </c>
      <c r="R544">
        <v>1</v>
      </c>
      <c r="S544" t="s">
        <v>25</v>
      </c>
      <c r="T544">
        <v>-1.11368485725649E-2</v>
      </c>
      <c r="AU544">
        <v>178673</v>
      </c>
      <c r="AV544">
        <v>171102</v>
      </c>
      <c r="AW544">
        <v>163531</v>
      </c>
      <c r="AX544">
        <v>155960</v>
      </c>
      <c r="AY544">
        <v>148389</v>
      </c>
      <c r="AZ544">
        <v>148737.30499999999</v>
      </c>
      <c r="BA544">
        <v>149085.60999999999</v>
      </c>
      <c r="BB544">
        <v>149433.91500000001</v>
      </c>
      <c r="BC544">
        <v>149782.22</v>
      </c>
      <c r="BD544">
        <v>150130.52499999999</v>
      </c>
      <c r="BE544">
        <v>150478.82999999999</v>
      </c>
      <c r="BF544">
        <v>150827.13499999899</v>
      </c>
      <c r="BG544">
        <v>151175.44</v>
      </c>
      <c r="BH544">
        <v>151523.745</v>
      </c>
      <c r="BI544">
        <v>151872.04999999999</v>
      </c>
      <c r="BJ544">
        <v>150180.67397674499</v>
      </c>
      <c r="BK544">
        <v>148508.13455213999</v>
      </c>
      <c r="BL544">
        <v>146854.22194583801</v>
      </c>
      <c r="BM544">
        <v>145218.728713786</v>
      </c>
      <c r="BN544">
        <v>143601.44972219999</v>
      </c>
      <c r="BO544">
        <v>142002.18212184301</v>
      </c>
      <c r="BP544">
        <v>140420.72532257799</v>
      </c>
      <c r="BQ544">
        <v>138856.88096821099</v>
      </c>
      <c r="BR544">
        <v>137310.452911609</v>
      </c>
      <c r="BS544">
        <v>135781.247190102</v>
      </c>
      <c r="BT544">
        <v>134269.072001152</v>
      </c>
      <c r="BU544">
        <v>132773.73767829701</v>
      </c>
      <c r="BV544">
        <v>131295.05666736001</v>
      </c>
      <c r="BW544">
        <v>129832.843502929</v>
      </c>
      <c r="BX544">
        <v>128386.914785092</v>
      </c>
      <c r="BY544">
        <v>126957.089156431</v>
      </c>
      <c r="BZ544">
        <v>125543.18727928201</v>
      </c>
      <c r="CA544">
        <v>124145.031813236</v>
      </c>
      <c r="CB544">
        <v>122762.44739289601</v>
      </c>
      <c r="CC544">
        <v>121395.260605883</v>
      </c>
      <c r="CD544" s="8" t="b">
        <f>IF(ISNUMBER(VLOOKUP(A544,profiles_2018!A:A,1,FALSE)),TRUE,FALSE)</f>
        <v>0</v>
      </c>
      <c r="CE544" t="str">
        <f>INDEX('C5 - Emissions methodology 2021'!$A$2:$I$5911,MATCH($A544,'C5 - Emissions methodology 2021'!$A$2:$A$5911,0),MATCH(CE$1,'C5 - Emissions methodology 2021'!$A$1:$I$1,0))</f>
        <v>Manufacturing</v>
      </c>
    </row>
    <row r="545" spans="1:83" x14ac:dyDescent="0.25">
      <c r="A545">
        <v>21407</v>
      </c>
      <c r="B545" t="s">
        <v>332</v>
      </c>
      <c r="C545" t="s">
        <v>84</v>
      </c>
      <c r="D545">
        <v>2020</v>
      </c>
      <c r="E545" t="s">
        <v>690</v>
      </c>
      <c r="F545" t="s">
        <v>23</v>
      </c>
      <c r="G545">
        <v>2019</v>
      </c>
      <c r="H545">
        <v>32060.23</v>
      </c>
      <c r="I545">
        <v>100</v>
      </c>
      <c r="J545">
        <v>2030</v>
      </c>
      <c r="K545">
        <v>50</v>
      </c>
      <c r="L545">
        <v>16030.115</v>
      </c>
      <c r="M545">
        <v>2020</v>
      </c>
      <c r="N545">
        <v>28788</v>
      </c>
      <c r="O545">
        <v>20.421562789786599</v>
      </c>
      <c r="P545" t="s">
        <v>24</v>
      </c>
      <c r="Q545">
        <v>3.1502471084620201</v>
      </c>
      <c r="R545">
        <v>1</v>
      </c>
      <c r="S545" t="s">
        <v>25</v>
      </c>
      <c r="T545">
        <v>-1.11368485725649E-2</v>
      </c>
      <c r="AX545">
        <v>32060.23</v>
      </c>
      <c r="AY545">
        <v>28788</v>
      </c>
      <c r="AZ545">
        <v>27512.211500000001</v>
      </c>
      <c r="BA545">
        <v>26236.422999999999</v>
      </c>
      <c r="BB545">
        <v>24960.6345</v>
      </c>
      <c r="BC545">
        <v>23684.846000000001</v>
      </c>
      <c r="BD545">
        <v>22409.057499999999</v>
      </c>
      <c r="BE545">
        <v>21133.269</v>
      </c>
      <c r="BF545">
        <v>19857.480500000001</v>
      </c>
      <c r="BG545">
        <v>18581.691999999999</v>
      </c>
      <c r="BH545">
        <v>17305.9035</v>
      </c>
      <c r="BI545">
        <v>16030.115</v>
      </c>
      <c r="BJ545">
        <v>15851.5900366441</v>
      </c>
      <c r="BK545">
        <v>15675.0532787717</v>
      </c>
      <c r="BL545">
        <v>15500.4825840391</v>
      </c>
      <c r="BM545">
        <v>15327.856056699</v>
      </c>
      <c r="BN545">
        <v>15157.152044853399</v>
      </c>
      <c r="BO545">
        <v>14988.3491377386</v>
      </c>
      <c r="BP545">
        <v>14821.426163038799</v>
      </c>
      <c r="BQ545">
        <v>14656.362184231601</v>
      </c>
      <c r="BR545">
        <v>14493.136497961201</v>
      </c>
      <c r="BS545">
        <v>14331.7286314419</v>
      </c>
      <c r="BT545">
        <v>14172.1183398904</v>
      </c>
      <c r="BU545">
        <v>14014.2856039866</v>
      </c>
      <c r="BV545">
        <v>13858.210627362299</v>
      </c>
      <c r="BW545">
        <v>13703.8738341186</v>
      </c>
      <c r="BX545">
        <v>13551.2558663705</v>
      </c>
      <c r="BY545">
        <v>13400.3375818187</v>
      </c>
      <c r="BZ545">
        <v>13251.1000513487</v>
      </c>
      <c r="CA545">
        <v>13103.524556656899</v>
      </c>
      <c r="CB545">
        <v>12957.5925879026</v>
      </c>
      <c r="CC545">
        <v>12813.285841386099</v>
      </c>
      <c r="CD545" s="8" t="b">
        <f>IF(ISNUMBER(VLOOKUP(A545,profiles_2018!A:A,1,FALSE)),TRUE,FALSE)</f>
        <v>1</v>
      </c>
      <c r="CE545" t="str">
        <f>INDEX('C5 - Emissions methodology 2021'!$A$2:$I$5911,MATCH($A545,'C5 - Emissions methodology 2021'!$A$2:$A$5911,0),MATCH(CE$1,'C5 - Emissions methodology 2021'!$A$1:$I$1,0))</f>
        <v>Manufacturing</v>
      </c>
    </row>
    <row r="546" spans="1:83" x14ac:dyDescent="0.25">
      <c r="A546">
        <v>6331</v>
      </c>
      <c r="B546" t="s">
        <v>1133</v>
      </c>
      <c r="C546" t="s">
        <v>92</v>
      </c>
      <c r="D546">
        <v>2020</v>
      </c>
      <c r="E546" t="s">
        <v>690</v>
      </c>
      <c r="F546" t="s">
        <v>23</v>
      </c>
      <c r="G546">
        <v>2019</v>
      </c>
      <c r="H546">
        <v>403636</v>
      </c>
      <c r="I546">
        <v>100</v>
      </c>
      <c r="J546">
        <v>2030</v>
      </c>
      <c r="K546">
        <v>40</v>
      </c>
      <c r="L546">
        <v>242181.6</v>
      </c>
      <c r="M546">
        <v>2020</v>
      </c>
      <c r="N546">
        <v>422714</v>
      </c>
      <c r="O546">
        <v>-11.816339474179699</v>
      </c>
      <c r="P546" t="s">
        <v>45</v>
      </c>
      <c r="Q546">
        <v>3.0502842660390201</v>
      </c>
      <c r="R546">
        <v>1</v>
      </c>
      <c r="S546" t="s">
        <v>25</v>
      </c>
      <c r="T546">
        <v>-1.11368485725649E-2</v>
      </c>
      <c r="AX546">
        <v>403636</v>
      </c>
      <c r="AY546">
        <v>422714</v>
      </c>
      <c r="AZ546">
        <v>404660.76</v>
      </c>
      <c r="BA546">
        <v>386607.52</v>
      </c>
      <c r="BB546">
        <v>368554.28</v>
      </c>
      <c r="BC546">
        <v>350501.04</v>
      </c>
      <c r="BD546">
        <v>332447.8</v>
      </c>
      <c r="BE546">
        <v>314394.56</v>
      </c>
      <c r="BF546">
        <v>296341.32</v>
      </c>
      <c r="BG546">
        <v>278288.08</v>
      </c>
      <c r="BH546">
        <v>260234.84</v>
      </c>
      <c r="BI546">
        <v>242181.6</v>
      </c>
      <c r="BJ546">
        <v>239484.46019373799</v>
      </c>
      <c r="BK546">
        <v>236817.35802507799</v>
      </c>
      <c r="BL546">
        <v>234179.95896939799</v>
      </c>
      <c r="BM546">
        <v>231571.93222762601</v>
      </c>
      <c r="BN546">
        <v>228992.95068475101</v>
      </c>
      <c r="BO546">
        <v>226442.69086879</v>
      </c>
      <c r="BP546">
        <v>223920.83291021999</v>
      </c>
      <c r="BQ546">
        <v>221427.060501856</v>
      </c>
      <c r="BR546">
        <v>218961.06085917901</v>
      </c>
      <c r="BS546">
        <v>216522.52468110199</v>
      </c>
      <c r="BT546">
        <v>214111.146111179</v>
      </c>
      <c r="BU546">
        <v>211726.62269924101</v>
      </c>
      <c r="BV546">
        <v>209368.65536345899</v>
      </c>
      <c r="BW546">
        <v>207036.94835283401</v>
      </c>
      <c r="BX546">
        <v>204731.209210103</v>
      </c>
      <c r="BY546">
        <v>202451.148735052</v>
      </c>
      <c r="BZ546">
        <v>200196.48094824801</v>
      </c>
      <c r="CA546">
        <v>197966.92305516699</v>
      </c>
      <c r="CB546">
        <v>195762.19541072499</v>
      </c>
      <c r="CC546">
        <v>193582.021484203</v>
      </c>
      <c r="CD546" s="8" t="b">
        <f>IF(ISNUMBER(VLOOKUP(A546,profiles_2018!A:A,1,FALSE)),TRUE,FALSE)</f>
        <v>0</v>
      </c>
      <c r="CE546" t="str">
        <f>INDEX('C5 - Emissions methodology 2021'!$A$2:$I$5911,MATCH($A546,'C5 - Emissions methodology 2021'!$A$2:$A$5911,0),MATCH(CE$1,'C5 - Emissions methodology 2021'!$A$1:$I$1,0))</f>
        <v>Manufacturing</v>
      </c>
    </row>
    <row r="547" spans="1:83" x14ac:dyDescent="0.25">
      <c r="A547">
        <v>10632</v>
      </c>
      <c r="B547" t="s">
        <v>334</v>
      </c>
      <c r="C547" t="s">
        <v>148</v>
      </c>
      <c r="D547">
        <v>2019</v>
      </c>
      <c r="E547" t="s">
        <v>105</v>
      </c>
      <c r="F547" t="s">
        <v>54</v>
      </c>
      <c r="G547">
        <v>2019</v>
      </c>
      <c r="H547">
        <v>126808</v>
      </c>
      <c r="I547">
        <v>100</v>
      </c>
      <c r="J547">
        <v>2030</v>
      </c>
      <c r="K547">
        <v>46</v>
      </c>
      <c r="L547">
        <v>68476.320000000007</v>
      </c>
      <c r="M547">
        <v>2020</v>
      </c>
      <c r="N547">
        <v>137729.4</v>
      </c>
      <c r="O547">
        <v>200.230233642299</v>
      </c>
      <c r="P547" t="s">
        <v>24</v>
      </c>
      <c r="Q547">
        <v>3.4518608723390201</v>
      </c>
      <c r="R547">
        <v>1</v>
      </c>
      <c r="S547" t="s">
        <v>25</v>
      </c>
      <c r="T547">
        <v>-1.11368485725649E-2</v>
      </c>
      <c r="AX547">
        <v>126808</v>
      </c>
      <c r="AY547">
        <v>137729.4</v>
      </c>
      <c r="AZ547">
        <v>130804.092</v>
      </c>
      <c r="BA547">
        <v>123878.784</v>
      </c>
      <c r="BB547">
        <v>116953.476</v>
      </c>
      <c r="BC547">
        <v>110028.16800000001</v>
      </c>
      <c r="BD547">
        <v>103102.86</v>
      </c>
      <c r="BE547">
        <v>96177.551999999996</v>
      </c>
      <c r="BF547">
        <v>89252.244000000006</v>
      </c>
      <c r="BG547">
        <v>82326.936000000002</v>
      </c>
      <c r="BH547">
        <v>75401.627999999997</v>
      </c>
      <c r="BI547">
        <v>68476.320000000007</v>
      </c>
      <c r="BJ547">
        <v>67713.709593353502</v>
      </c>
      <c r="BK547">
        <v>66959.592263325598</v>
      </c>
      <c r="BL547">
        <v>66213.873423808298</v>
      </c>
      <c r="BM547">
        <v>65476.459542084398</v>
      </c>
      <c r="BN547">
        <v>64747.258127096502</v>
      </c>
      <c r="BO547">
        <v>64026.1777178462</v>
      </c>
      <c r="BP547">
        <v>63313.127871922501</v>
      </c>
      <c r="BQ547">
        <v>62608.019154157402</v>
      </c>
      <c r="BR547">
        <v>61910.763125409299</v>
      </c>
      <c r="BS547">
        <v>61221.2723314697</v>
      </c>
      <c r="BT547">
        <v>60539.460292094402</v>
      </c>
      <c r="BU547">
        <v>59865.241490156499</v>
      </c>
      <c r="BV547">
        <v>59198.531360920599</v>
      </c>
      <c r="BW547">
        <v>58539.2462814358</v>
      </c>
      <c r="BX547">
        <v>57887.303560047403</v>
      </c>
      <c r="BY547">
        <v>57242.621426024998</v>
      </c>
      <c r="BZ547">
        <v>56605.119019306701</v>
      </c>
      <c r="CA547">
        <v>55974.716380356702</v>
      </c>
      <c r="CB547">
        <v>55351.334440136401</v>
      </c>
      <c r="CC547">
        <v>54734.895010187203</v>
      </c>
      <c r="CD547" s="8" t="b">
        <f>IF(ISNUMBER(VLOOKUP(A547,profiles_2018!A:A,1,FALSE)),TRUE,FALSE)</f>
        <v>1</v>
      </c>
      <c r="CE547" t="str">
        <f>INDEX('C5 - Emissions methodology 2021'!$A$2:$I$5911,MATCH($A547,'C5 - Emissions methodology 2021'!$A$2:$A$5911,0),MATCH(CE$1,'C5 - Emissions methodology 2021'!$A$1:$I$1,0))</f>
        <v>Retail</v>
      </c>
    </row>
    <row r="548" spans="1:83" x14ac:dyDescent="0.25">
      <c r="A548">
        <v>842597</v>
      </c>
      <c r="B548" t="s">
        <v>1134</v>
      </c>
      <c r="C548" t="s">
        <v>39</v>
      </c>
      <c r="D548">
        <v>2020</v>
      </c>
      <c r="E548" t="s">
        <v>28</v>
      </c>
      <c r="F548" t="s">
        <v>23</v>
      </c>
      <c r="G548">
        <v>2019</v>
      </c>
      <c r="H548">
        <v>15376</v>
      </c>
      <c r="I548">
        <v>100</v>
      </c>
      <c r="J548">
        <v>2023</v>
      </c>
      <c r="K548">
        <v>5</v>
      </c>
      <c r="L548">
        <v>14607.2</v>
      </c>
      <c r="M548">
        <v>2020</v>
      </c>
      <c r="N548">
        <v>15507</v>
      </c>
      <c r="O548">
        <v>-17.0395421436004</v>
      </c>
      <c r="P548" t="s">
        <v>24</v>
      </c>
      <c r="Q548">
        <v>2.69683080589268</v>
      </c>
      <c r="R548">
        <v>1</v>
      </c>
      <c r="S548" t="s">
        <v>25</v>
      </c>
      <c r="T548">
        <v>-1.11368485725649E-2</v>
      </c>
      <c r="AX548">
        <v>15376</v>
      </c>
      <c r="AY548">
        <v>15507</v>
      </c>
      <c r="AZ548">
        <v>15207.0666666666</v>
      </c>
      <c r="BA548">
        <v>14907.1333333333</v>
      </c>
      <c r="BB548">
        <v>14607.2</v>
      </c>
      <c r="BC548">
        <v>14444.521825530799</v>
      </c>
      <c r="BD548">
        <v>14283.655373256701</v>
      </c>
      <c r="BE548">
        <v>14124.580466302101</v>
      </c>
      <c r="BF548">
        <v>13967.2771524979</v>
      </c>
      <c r="BG548">
        <v>13811.725701879401</v>
      </c>
      <c r="BH548">
        <v>13657.906604211799</v>
      </c>
      <c r="BI548">
        <v>13505.800566542501</v>
      </c>
      <c r="BJ548">
        <v>13355.3885107816</v>
      </c>
      <c r="BK548">
        <v>13206.651571309299</v>
      </c>
      <c r="BL548">
        <v>13059.571092609</v>
      </c>
      <c r="BM548">
        <v>12914.128626927901</v>
      </c>
      <c r="BN548">
        <v>12770.305931963199</v>
      </c>
      <c r="BO548">
        <v>12628.084968573599</v>
      </c>
      <c r="BP548">
        <v>12487.447898517101</v>
      </c>
      <c r="BQ548">
        <v>12348.377082213499</v>
      </c>
      <c r="BR548">
        <v>12210.855076532</v>
      </c>
      <c r="BS548">
        <v>12074.864632603099</v>
      </c>
      <c r="BT548">
        <v>11940.388693655599</v>
      </c>
      <c r="BU548">
        <v>11807.4103928768</v>
      </c>
      <c r="BV548">
        <v>11675.913051297201</v>
      </c>
      <c r="BW548">
        <v>11545.880175698499</v>
      </c>
      <c r="BX548">
        <v>11417.2954565447</v>
      </c>
      <c r="BY548">
        <v>11290.142765937</v>
      </c>
      <c r="BZ548">
        <v>11164.406155590101</v>
      </c>
      <c r="CA548">
        <v>11040.0698548327</v>
      </c>
      <c r="CB548">
        <v>10917.118268628799</v>
      </c>
      <c r="CC548">
        <v>10795.535975622301</v>
      </c>
      <c r="CD548" s="8" t="b">
        <f>IF(ISNUMBER(VLOOKUP(A548,profiles_2018!A:A,1,FALSE)),TRUE,FALSE)</f>
        <v>0</v>
      </c>
      <c r="CE548" t="str">
        <f>INDEX('C5 - Emissions methodology 2021'!$A$2:$I$5911,MATCH($A548,'C5 - Emissions methodology 2021'!$A$2:$A$5911,0),MATCH(CE$1,'C5 - Emissions methodology 2021'!$A$1:$I$1,0))</f>
        <v>Food, beverage &amp; agriculture</v>
      </c>
    </row>
    <row r="549" spans="1:83" x14ac:dyDescent="0.25">
      <c r="A549">
        <v>846812</v>
      </c>
      <c r="B549" t="s">
        <v>1135</v>
      </c>
      <c r="C549" t="s">
        <v>84</v>
      </c>
      <c r="D549">
        <v>2020</v>
      </c>
      <c r="E549" t="s">
        <v>690</v>
      </c>
      <c r="F549" t="s">
        <v>23</v>
      </c>
      <c r="G549">
        <v>2020</v>
      </c>
      <c r="H549">
        <v>0</v>
      </c>
      <c r="I549">
        <v>90</v>
      </c>
      <c r="J549">
        <v>2028</v>
      </c>
      <c r="K549">
        <v>20</v>
      </c>
      <c r="L549">
        <v>0</v>
      </c>
      <c r="M549">
        <v>2020</v>
      </c>
      <c r="N549">
        <v>0</v>
      </c>
      <c r="O549">
        <v>499.98241727327098</v>
      </c>
      <c r="P549" t="s">
        <v>24</v>
      </c>
      <c r="Q549">
        <v>2.7493251666829299</v>
      </c>
      <c r="R549">
        <v>1</v>
      </c>
      <c r="S549" t="s">
        <v>25</v>
      </c>
      <c r="T549">
        <v>-1.11368485725649E-2</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s="8" t="b">
        <f>IF(ISNUMBER(VLOOKUP(A549,profiles_2018!A:A,1,FALSE)),TRUE,FALSE)</f>
        <v>0</v>
      </c>
      <c r="CE549" t="str">
        <f>INDEX('C5 - Emissions methodology 2021'!$A$2:$I$5911,MATCH($A549,'C5 - Emissions methodology 2021'!$A$2:$A$5911,0),MATCH(CE$1,'C5 - Emissions methodology 2021'!$A$1:$I$1,0))</f>
        <v>Apparel</v>
      </c>
    </row>
    <row r="550" spans="1:83" x14ac:dyDescent="0.25">
      <c r="A550">
        <v>10661</v>
      </c>
      <c r="B550" t="s">
        <v>336</v>
      </c>
      <c r="C550" t="s">
        <v>27</v>
      </c>
      <c r="D550">
        <v>2017</v>
      </c>
      <c r="E550" t="s">
        <v>690</v>
      </c>
      <c r="F550" t="s">
        <v>23</v>
      </c>
      <c r="G550">
        <v>2016</v>
      </c>
      <c r="H550">
        <v>49947</v>
      </c>
      <c r="I550">
        <v>100</v>
      </c>
      <c r="J550">
        <v>2025</v>
      </c>
      <c r="K550">
        <v>90</v>
      </c>
      <c r="L550">
        <v>4994.6999999999898</v>
      </c>
      <c r="M550">
        <v>2020</v>
      </c>
      <c r="N550">
        <v>21340</v>
      </c>
      <c r="O550">
        <v>63.638567993183898</v>
      </c>
      <c r="P550" t="s">
        <v>24</v>
      </c>
      <c r="Q550">
        <v>3.5478098727487799</v>
      </c>
      <c r="R550">
        <v>1</v>
      </c>
      <c r="S550" t="s">
        <v>25</v>
      </c>
      <c r="T550">
        <v>-1.11368485725649E-2</v>
      </c>
      <c r="AU550">
        <v>49947</v>
      </c>
      <c r="AV550">
        <v>42795.25</v>
      </c>
      <c r="AW550">
        <v>35643.5</v>
      </c>
      <c r="AX550">
        <v>28491.75</v>
      </c>
      <c r="AY550">
        <v>21340</v>
      </c>
      <c r="AZ550">
        <v>18070.939999999999</v>
      </c>
      <c r="BA550">
        <v>14801.88</v>
      </c>
      <c r="BB550">
        <v>11532.82</v>
      </c>
      <c r="BC550">
        <v>8263.7599999999893</v>
      </c>
      <c r="BD550">
        <v>4994.6999999999898</v>
      </c>
      <c r="BE550">
        <v>4939.0747824345999</v>
      </c>
      <c r="BF550">
        <v>4884.0690544940599</v>
      </c>
      <c r="BG550">
        <v>4829.6759170162104</v>
      </c>
      <c r="BH550">
        <v>4775.8885476738296</v>
      </c>
      <c r="BI550">
        <v>4722.7002001189403</v>
      </c>
      <c r="BJ550">
        <v>4670.1042031365996</v>
      </c>
      <c r="BK550">
        <v>4618.0939598081604</v>
      </c>
      <c r="BL550">
        <v>4566.6629466839004</v>
      </c>
      <c r="BM550">
        <v>4515.8047129647402</v>
      </c>
      <c r="BN550">
        <v>4465.5128796931804</v>
      </c>
      <c r="BO550">
        <v>4415.7811389531998</v>
      </c>
      <c r="BP550">
        <v>4366.6032530790899</v>
      </c>
      <c r="BQ550">
        <v>4317.9730538730801</v>
      </c>
      <c r="BR550">
        <v>4269.8844418316803</v>
      </c>
      <c r="BS550">
        <v>4222.3313853806503</v>
      </c>
      <c r="BT550">
        <v>4175.3079201184701</v>
      </c>
      <c r="BU550">
        <v>4128.8081480682804</v>
      </c>
      <c r="BV550">
        <v>4082.82623693807</v>
      </c>
      <c r="BW550">
        <v>4037.3564193891998</v>
      </c>
      <c r="BX550">
        <v>3992.3929923129899</v>
      </c>
      <c r="BY550">
        <v>3947.9303161154298</v>
      </c>
      <c r="BZ550">
        <v>3903.9628140098098</v>
      </c>
      <c r="CA550">
        <v>3860.4849713172598</v>
      </c>
      <c r="CB550">
        <v>3817.4913347750398</v>
      </c>
      <c r="CC550">
        <v>3774.9765118525702</v>
      </c>
      <c r="CD550" s="8" t="b">
        <f>IF(ISNUMBER(VLOOKUP(A550,profiles_2018!A:A,1,FALSE)),TRUE,FALSE)</f>
        <v>1</v>
      </c>
      <c r="CE550" t="str">
        <f>INDEX('C5 - Emissions methodology 2021'!$A$2:$I$5911,MATCH($A550,'C5 - Emissions methodology 2021'!$A$2:$A$5911,0),MATCH(CE$1,'C5 - Emissions methodology 2021'!$A$1:$I$1,0))</f>
        <v>Apparel</v>
      </c>
    </row>
    <row r="551" spans="1:83" x14ac:dyDescent="0.25">
      <c r="A551">
        <v>10666</v>
      </c>
      <c r="B551" t="s">
        <v>337</v>
      </c>
      <c r="C551" t="s">
        <v>27</v>
      </c>
      <c r="D551">
        <v>2020</v>
      </c>
      <c r="E551" t="s">
        <v>28</v>
      </c>
      <c r="F551" t="s">
        <v>23</v>
      </c>
      <c r="G551">
        <v>2015</v>
      </c>
      <c r="H551">
        <v>120896.38</v>
      </c>
      <c r="I551">
        <v>98</v>
      </c>
      <c r="J551">
        <v>2025</v>
      </c>
      <c r="K551">
        <v>40</v>
      </c>
      <c r="L551">
        <v>72537.827999999994</v>
      </c>
      <c r="M551">
        <v>2020</v>
      </c>
      <c r="N551">
        <v>79179.759999999995</v>
      </c>
      <c r="O551">
        <v>86.159283541297199</v>
      </c>
      <c r="P551" t="s">
        <v>691</v>
      </c>
      <c r="Q551">
        <v>3.0278171718487799</v>
      </c>
      <c r="R551">
        <v>1</v>
      </c>
      <c r="S551" t="s">
        <v>25</v>
      </c>
      <c r="T551">
        <v>-1.11368485725649E-2</v>
      </c>
      <c r="AT551">
        <v>120896.38</v>
      </c>
      <c r="AU551">
        <v>112553.056</v>
      </c>
      <c r="AV551">
        <v>104209.732</v>
      </c>
      <c r="AW551">
        <v>95866.407999999996</v>
      </c>
      <c r="AX551">
        <v>87523.084000000003</v>
      </c>
      <c r="AY551">
        <v>79179.759999999995</v>
      </c>
      <c r="AZ551">
        <v>77851.373599999904</v>
      </c>
      <c r="BA551">
        <v>76522.987199999901</v>
      </c>
      <c r="BB551">
        <v>75194.6008</v>
      </c>
      <c r="BC551">
        <v>73866.214399999997</v>
      </c>
      <c r="BD551">
        <v>72537.827999999994</v>
      </c>
      <c r="BE551">
        <v>71729.985193781205</v>
      </c>
      <c r="BF551">
        <v>70931.1392105657</v>
      </c>
      <c r="BG551">
        <v>70141.189854098106</v>
      </c>
      <c r="BH551">
        <v>69360.038043993496</v>
      </c>
      <c r="BI551">
        <v>68587.585803310198</v>
      </c>
      <c r="BJ551">
        <v>67823.736246260902</v>
      </c>
      <c r="BK551">
        <v>67068.393566060797</v>
      </c>
      <c r="BL551">
        <v>66321.463022910393</v>
      </c>
      <c r="BM551">
        <v>65582.850932113201</v>
      </c>
      <c r="BN551">
        <v>64852.464652325201</v>
      </c>
      <c r="BO551">
        <v>64130.212573934601</v>
      </c>
      <c r="BP551">
        <v>63416.004107572298</v>
      </c>
      <c r="BQ551">
        <v>62709.749672749102</v>
      </c>
      <c r="BR551">
        <v>62011.360686620297</v>
      </c>
      <c r="BS551">
        <v>61320.749552874702</v>
      </c>
      <c r="BT551">
        <v>60637.829650748099</v>
      </c>
      <c r="BU551">
        <v>59962.515324158798</v>
      </c>
      <c r="BV551">
        <v>59294.721870963498</v>
      </c>
      <c r="BW551">
        <v>58634.365532334203</v>
      </c>
      <c r="BX551">
        <v>57981.3634822522</v>
      </c>
      <c r="BY551">
        <v>57335.633817119502</v>
      </c>
      <c r="BZ551">
        <v>56697.095545486198</v>
      </c>
      <c r="CA551">
        <v>56065.668577891898</v>
      </c>
      <c r="CB551">
        <v>55441.273716820302</v>
      </c>
      <c r="CC551">
        <v>54823.832646765899</v>
      </c>
      <c r="CD551" s="8" t="b">
        <f>IF(ISNUMBER(VLOOKUP(A551,profiles_2018!A:A,1,FALSE)),TRUE,FALSE)</f>
        <v>1</v>
      </c>
      <c r="CE551" t="str">
        <f>INDEX('C5 - Emissions methodology 2021'!$A$2:$I$5911,MATCH($A551,'C5 - Emissions methodology 2021'!$A$2:$A$5911,0),MATCH(CE$1,'C5 - Emissions methodology 2021'!$A$1:$I$1,0))</f>
        <v>Manufacturing</v>
      </c>
    </row>
    <row r="552" spans="1:83" x14ac:dyDescent="0.25">
      <c r="A552">
        <v>10673</v>
      </c>
      <c r="B552" t="s">
        <v>1136</v>
      </c>
      <c r="C552" t="s">
        <v>172</v>
      </c>
      <c r="D552">
        <v>2019</v>
      </c>
      <c r="E552" t="s">
        <v>28</v>
      </c>
      <c r="F552" t="s">
        <v>23</v>
      </c>
      <c r="G552">
        <v>2019</v>
      </c>
      <c r="H552">
        <v>48656</v>
      </c>
      <c r="I552">
        <v>100</v>
      </c>
      <c r="J552">
        <v>2040</v>
      </c>
      <c r="K552">
        <v>100</v>
      </c>
      <c r="L552">
        <v>0</v>
      </c>
      <c r="M552">
        <v>2020</v>
      </c>
      <c r="N552">
        <v>45317.444000000003</v>
      </c>
      <c r="O552">
        <v>6.8648004275085297</v>
      </c>
      <c r="P552" t="s">
        <v>45</v>
      </c>
      <c r="Q552">
        <v>3.6551268166195099</v>
      </c>
      <c r="R552">
        <v>1</v>
      </c>
      <c r="S552" t="s">
        <v>25</v>
      </c>
      <c r="T552">
        <v>-1.11368485725649E-2</v>
      </c>
      <c r="AX552">
        <v>48656</v>
      </c>
      <c r="AY552">
        <v>45317.444000000003</v>
      </c>
      <c r="AZ552">
        <v>43051.571799999998</v>
      </c>
      <c r="BA552">
        <v>40785.6996</v>
      </c>
      <c r="BB552">
        <v>38519.827400000002</v>
      </c>
      <c r="BC552">
        <v>36253.955199999997</v>
      </c>
      <c r="BD552">
        <v>33988.082999999999</v>
      </c>
      <c r="BE552">
        <v>31722.210800000001</v>
      </c>
      <c r="BF552">
        <v>29456.338599999999</v>
      </c>
      <c r="BG552">
        <v>27190.466400000001</v>
      </c>
      <c r="BH552">
        <v>24924.5942</v>
      </c>
      <c r="BI552">
        <v>22658.722000000002</v>
      </c>
      <c r="BJ552">
        <v>20392.8498</v>
      </c>
      <c r="BK552">
        <v>18126.977599999998</v>
      </c>
      <c r="BL552">
        <v>15861.1054</v>
      </c>
      <c r="BM552">
        <v>13595.233200000001</v>
      </c>
      <c r="BN552">
        <v>11329.361000000001</v>
      </c>
      <c r="BO552">
        <v>9063.4887999999992</v>
      </c>
      <c r="BP552">
        <v>6797.6166000000003</v>
      </c>
      <c r="BQ552">
        <v>4531.7443999999896</v>
      </c>
      <c r="BR552">
        <v>2265.8721999999998</v>
      </c>
      <c r="BS552">
        <v>0</v>
      </c>
      <c r="BT552">
        <v>0</v>
      </c>
      <c r="BU552">
        <v>0</v>
      </c>
      <c r="BV552">
        <v>0</v>
      </c>
      <c r="BW552">
        <v>0</v>
      </c>
      <c r="BX552">
        <v>0</v>
      </c>
      <c r="BY552">
        <v>0</v>
      </c>
      <c r="BZ552">
        <v>0</v>
      </c>
      <c r="CA552">
        <v>0</v>
      </c>
      <c r="CB552">
        <v>0</v>
      </c>
      <c r="CC552">
        <v>0</v>
      </c>
      <c r="CD552" s="8" t="b">
        <f>IF(ISNUMBER(VLOOKUP(A552,profiles_2018!A:A,1,FALSE)),TRUE,FALSE)</f>
        <v>0</v>
      </c>
      <c r="CE552" t="str">
        <f>INDEX('C5 - Emissions methodology 2021'!$A$2:$I$5911,MATCH($A552,'C5 - Emissions methodology 2021'!$A$2:$A$5911,0),MATCH(CE$1,'C5 - Emissions methodology 2021'!$A$1:$I$1,0))</f>
        <v>Materials</v>
      </c>
    </row>
    <row r="553" spans="1:83" x14ac:dyDescent="0.25">
      <c r="A553">
        <v>10674</v>
      </c>
      <c r="B553" t="s">
        <v>1137</v>
      </c>
      <c r="C553" t="s">
        <v>172</v>
      </c>
      <c r="D553">
        <v>2017</v>
      </c>
      <c r="E553" t="s">
        <v>28</v>
      </c>
      <c r="F553" t="s">
        <v>23</v>
      </c>
      <c r="G553">
        <v>2015</v>
      </c>
      <c r="H553">
        <v>1030671</v>
      </c>
      <c r="I553">
        <v>100</v>
      </c>
      <c r="J553">
        <v>2030</v>
      </c>
      <c r="K553">
        <v>27.3</v>
      </c>
      <c r="L553">
        <v>749297.81699999899</v>
      </c>
      <c r="M553">
        <v>2020</v>
      </c>
      <c r="N553">
        <v>1292789</v>
      </c>
      <c r="O553">
        <v>-93.156709962654801</v>
      </c>
      <c r="P553" t="s">
        <v>24</v>
      </c>
      <c r="Q553">
        <v>2.9233469695390202</v>
      </c>
      <c r="R553">
        <v>1</v>
      </c>
      <c r="S553" t="s">
        <v>25</v>
      </c>
      <c r="T553">
        <v>-1.11368485725649E-2</v>
      </c>
      <c r="AT553">
        <v>1030671</v>
      </c>
      <c r="AU553">
        <v>1083094.6000000001</v>
      </c>
      <c r="AV553">
        <v>1135518.2</v>
      </c>
      <c r="AW553">
        <v>1187941.8</v>
      </c>
      <c r="AX553">
        <v>1240365.3999999999</v>
      </c>
      <c r="AY553">
        <v>1292789</v>
      </c>
      <c r="AZ553">
        <v>1238439.8817</v>
      </c>
      <c r="BA553">
        <v>1184090.7634000001</v>
      </c>
      <c r="BB553">
        <v>1129741.6451000001</v>
      </c>
      <c r="BC553">
        <v>1075392.5268000001</v>
      </c>
      <c r="BD553">
        <v>1021043.4085</v>
      </c>
      <c r="BE553">
        <v>966694.29020000005</v>
      </c>
      <c r="BF553">
        <v>912345.17189999996</v>
      </c>
      <c r="BG553">
        <v>857996.05359999998</v>
      </c>
      <c r="BH553">
        <v>803646.93529999896</v>
      </c>
      <c r="BI553">
        <v>749297.81699999899</v>
      </c>
      <c r="BJ553">
        <v>740953.00067631702</v>
      </c>
      <c r="BK553">
        <v>732701.11930839706</v>
      </c>
      <c r="BL553">
        <v>724541.13789371098</v>
      </c>
      <c r="BM553">
        <v>716472.03295639495</v>
      </c>
      <c r="BN553">
        <v>708492.79241888202</v>
      </c>
      <c r="BO553">
        <v>700602.41547495895</v>
      </c>
      <c r="BP553">
        <v>692799.91246424103</v>
      </c>
      <c r="BQ553">
        <v>685084.30474804097</v>
      </c>
      <c r="BR553">
        <v>677454.62458662095</v>
      </c>
      <c r="BS553">
        <v>669909.91501781601</v>
      </c>
      <c r="BT553">
        <v>662449.22973700205</v>
      </c>
      <c r="BU553">
        <v>655071.63297840895</v>
      </c>
      <c r="BV553">
        <v>647776.19939774601</v>
      </c>
      <c r="BW553">
        <v>640562.01395614096</v>
      </c>
      <c r="BX553">
        <v>633428.17180537502</v>
      </c>
      <c r="BY553">
        <v>626373.778174381</v>
      </c>
      <c r="BZ553">
        <v>619397.94825702801</v>
      </c>
      <c r="CA553">
        <v>612499.807101132</v>
      </c>
      <c r="CB553">
        <v>605678.48949872202</v>
      </c>
      <c r="CC553">
        <v>598933.13987751398</v>
      </c>
      <c r="CD553" s="8" t="b">
        <f>IF(ISNUMBER(VLOOKUP(A553,profiles_2018!A:A,1,FALSE)),TRUE,FALSE)</f>
        <v>0</v>
      </c>
      <c r="CE553" t="str">
        <f>INDEX('C5 - Emissions methodology 2021'!$A$2:$I$5911,MATCH($A553,'C5 - Emissions methodology 2021'!$A$2:$A$5911,0),MATCH(CE$1,'C5 - Emissions methodology 2021'!$A$1:$I$1,0))</f>
        <v>Services</v>
      </c>
    </row>
    <row r="554" spans="1:83" x14ac:dyDescent="0.25">
      <c r="A554">
        <v>851899</v>
      </c>
      <c r="B554" t="s">
        <v>1138</v>
      </c>
      <c r="C554" t="s">
        <v>84</v>
      </c>
      <c r="D554">
        <v>2021</v>
      </c>
      <c r="E554" t="s">
        <v>49</v>
      </c>
      <c r="F554" t="s">
        <v>50</v>
      </c>
      <c r="G554">
        <v>2020</v>
      </c>
      <c r="H554">
        <v>21671</v>
      </c>
      <c r="I554">
        <v>100</v>
      </c>
      <c r="J554">
        <v>2025</v>
      </c>
      <c r="K554">
        <v>10</v>
      </c>
      <c r="L554">
        <v>19503.900000000001</v>
      </c>
      <c r="M554">
        <v>2020</v>
      </c>
      <c r="N554">
        <v>21671</v>
      </c>
      <c r="O554">
        <v>0</v>
      </c>
      <c r="P554" t="s">
        <v>45</v>
      </c>
      <c r="Q554">
        <v>2.4178070451487801</v>
      </c>
      <c r="R554">
        <v>1</v>
      </c>
      <c r="S554" t="s">
        <v>25</v>
      </c>
      <c r="T554">
        <v>-1.11368485725649E-2</v>
      </c>
      <c r="AY554">
        <v>21671</v>
      </c>
      <c r="AZ554">
        <v>21237.58</v>
      </c>
      <c r="BA554">
        <v>20804.16</v>
      </c>
      <c r="BB554">
        <v>20370.740000000002</v>
      </c>
      <c r="BC554">
        <v>19937.32</v>
      </c>
      <c r="BD554">
        <v>19503.900000000001</v>
      </c>
      <c r="BE554">
        <v>19286.6880191255</v>
      </c>
      <c r="BF554">
        <v>19071.895095190201</v>
      </c>
      <c r="BG554">
        <v>18859.494287523201</v>
      </c>
      <c r="BH554">
        <v>18649.458955487898</v>
      </c>
      <c r="BI554">
        <v>18441.7627551404</v>
      </c>
      <c r="BJ554">
        <v>18236.379635925201</v>
      </c>
      <c r="BK554">
        <v>18033.2838374081</v>
      </c>
      <c r="BL554">
        <v>17832.4498860448</v>
      </c>
      <c r="BM554">
        <v>17633.852591986099</v>
      </c>
      <c r="BN554">
        <v>17437.467045918202</v>
      </c>
      <c r="BO554">
        <v>17243.268615938701</v>
      </c>
      <c r="BP554">
        <v>17051.232944466901</v>
      </c>
      <c r="BQ554">
        <v>16861.335945188901</v>
      </c>
      <c r="BR554">
        <v>16673.553800036199</v>
      </c>
      <c r="BS554">
        <v>16487.8629561987</v>
      </c>
      <c r="BT554">
        <v>16304.240123170301</v>
      </c>
      <c r="BU554">
        <v>16122.662269827801</v>
      </c>
      <c r="BV554">
        <v>15943.1066215421</v>
      </c>
      <c r="BW554">
        <v>15765.550657321701</v>
      </c>
      <c r="BX554">
        <v>15589.972106988</v>
      </c>
      <c r="BY554">
        <v>15416.348948381999</v>
      </c>
      <c r="BZ554">
        <v>15244.659404602</v>
      </c>
      <c r="CA554">
        <v>15074.881941272701</v>
      </c>
      <c r="CB554">
        <v>14906.995263843401</v>
      </c>
      <c r="CC554">
        <v>14740.9783149181</v>
      </c>
      <c r="CD554" s="8" t="b">
        <f>IF(ISNUMBER(VLOOKUP(A554,profiles_2018!A:A,1,FALSE)),TRUE,FALSE)</f>
        <v>0</v>
      </c>
      <c r="CE554" t="str">
        <f>INDEX('C5 - Emissions methodology 2021'!$A$2:$I$5911,MATCH($A554,'C5 - Emissions methodology 2021'!$A$2:$A$5911,0),MATCH(CE$1,'C5 - Emissions methodology 2021'!$A$1:$I$1,0))</f>
        <v>Materials</v>
      </c>
    </row>
    <row r="555" spans="1:83" x14ac:dyDescent="0.25">
      <c r="A555">
        <v>10650</v>
      </c>
      <c r="B555" t="s">
        <v>1139</v>
      </c>
      <c r="C555" t="s">
        <v>211</v>
      </c>
      <c r="D555">
        <v>2019</v>
      </c>
      <c r="E555" t="s">
        <v>105</v>
      </c>
      <c r="F555" t="s">
        <v>54</v>
      </c>
      <c r="G555">
        <v>2019</v>
      </c>
      <c r="H555">
        <v>60252</v>
      </c>
      <c r="I555">
        <v>100</v>
      </c>
      <c r="J555">
        <v>2030</v>
      </c>
      <c r="K555">
        <v>73</v>
      </c>
      <c r="L555">
        <v>16268.04</v>
      </c>
      <c r="M555">
        <v>2020</v>
      </c>
      <c r="N555">
        <v>60542</v>
      </c>
      <c r="O555">
        <v>30.915514990388601</v>
      </c>
      <c r="P555" t="s">
        <v>24</v>
      </c>
      <c r="Q555">
        <v>3.7202666573390202</v>
      </c>
      <c r="R555">
        <v>1</v>
      </c>
      <c r="S555" t="s">
        <v>25</v>
      </c>
      <c r="T555">
        <v>-1.11368485725649E-2</v>
      </c>
      <c r="AX555">
        <v>60252</v>
      </c>
      <c r="AY555">
        <v>60542</v>
      </c>
      <c r="AZ555">
        <v>56114.603999999999</v>
      </c>
      <c r="BA555">
        <v>51687.207999999999</v>
      </c>
      <c r="BB555">
        <v>47259.811999999998</v>
      </c>
      <c r="BC555">
        <v>42832.415999999997</v>
      </c>
      <c r="BD555">
        <v>38405.019999999997</v>
      </c>
      <c r="BE555">
        <v>33977.624000000003</v>
      </c>
      <c r="BF555">
        <v>29550.227999999999</v>
      </c>
      <c r="BG555">
        <v>25122.831999999999</v>
      </c>
      <c r="BH555">
        <v>20695.436000000002</v>
      </c>
      <c r="BI555">
        <v>16268.04</v>
      </c>
      <c r="BJ555">
        <v>16086.8653019475</v>
      </c>
      <c r="BK555">
        <v>15907.708319072501</v>
      </c>
      <c r="BL555">
        <v>15730.546580386401</v>
      </c>
      <c r="BM555">
        <v>15555.357865157001</v>
      </c>
      <c r="BN555">
        <v>15382.1202001207</v>
      </c>
      <c r="BO555">
        <v>15210.811856726999</v>
      </c>
      <c r="BP555">
        <v>15041.411348412799</v>
      </c>
      <c r="BQ555">
        <v>14873.897427907899</v>
      </c>
      <c r="BR555">
        <v>14708.249084569399</v>
      </c>
      <c r="BS555">
        <v>14544.445541747</v>
      </c>
      <c r="BT555">
        <v>14382.466254176599</v>
      </c>
      <c r="BU555">
        <v>14222.290905403799</v>
      </c>
      <c r="BV555">
        <v>14063.899405235399</v>
      </c>
      <c r="BW555">
        <v>13907.2718872195</v>
      </c>
      <c r="BX555">
        <v>13752.388706154001</v>
      </c>
      <c r="BY555">
        <v>13599.2304356226</v>
      </c>
      <c r="BZ555">
        <v>13447.7778655576</v>
      </c>
      <c r="CA555">
        <v>13298.0119998314</v>
      </c>
      <c r="CB555">
        <v>13149.914053873101</v>
      </c>
      <c r="CC555">
        <v>13003.465452312899</v>
      </c>
      <c r="CD555" s="8" t="b">
        <f>IF(ISNUMBER(VLOOKUP(A555,profiles_2018!A:A,1,FALSE)),TRUE,FALSE)</f>
        <v>0</v>
      </c>
      <c r="CE555" t="str">
        <f>INDEX('C5 - Emissions methodology 2021'!$A$2:$I$5911,MATCH($A555,'C5 - Emissions methodology 2021'!$A$2:$A$5911,0),MATCH(CE$1,'C5 - Emissions methodology 2021'!$A$1:$I$1,0))</f>
        <v>Services</v>
      </c>
    </row>
    <row r="556" spans="1:83" x14ac:dyDescent="0.25">
      <c r="A556">
        <v>10696</v>
      </c>
      <c r="B556" t="s">
        <v>1140</v>
      </c>
      <c r="C556" t="s">
        <v>27</v>
      </c>
      <c r="D556">
        <v>2020</v>
      </c>
      <c r="E556" t="s">
        <v>690</v>
      </c>
      <c r="F556" t="s">
        <v>23</v>
      </c>
      <c r="G556">
        <v>2019</v>
      </c>
      <c r="H556">
        <v>12093</v>
      </c>
      <c r="I556">
        <v>100</v>
      </c>
      <c r="J556">
        <v>2025</v>
      </c>
      <c r="K556">
        <v>25</v>
      </c>
      <c r="L556">
        <v>9069.75</v>
      </c>
      <c r="M556">
        <v>2020</v>
      </c>
      <c r="N556">
        <v>9051</v>
      </c>
      <c r="O556">
        <v>100.620193500372</v>
      </c>
      <c r="P556" t="s">
        <v>45</v>
      </c>
      <c r="Q556">
        <v>2.8978060873487799</v>
      </c>
      <c r="R556">
        <v>1</v>
      </c>
      <c r="S556" t="s">
        <v>25</v>
      </c>
      <c r="T556">
        <v>-1.11368485725649E-2</v>
      </c>
      <c r="AX556">
        <v>12093</v>
      </c>
      <c r="AY556">
        <v>9051</v>
      </c>
      <c r="AZ556">
        <v>9054.75</v>
      </c>
      <c r="BA556">
        <v>9058.5</v>
      </c>
      <c r="BB556">
        <v>9062.25</v>
      </c>
      <c r="BC556">
        <v>9066</v>
      </c>
      <c r="BD556">
        <v>9069.75</v>
      </c>
      <c r="BE556">
        <v>8968.7415676589699</v>
      </c>
      <c r="BF556">
        <v>8868.8580509334897</v>
      </c>
      <c r="BG556">
        <v>8770.08692180867</v>
      </c>
      <c r="BH556">
        <v>8672.4157917922494</v>
      </c>
      <c r="BI556">
        <v>8575.8324103607392</v>
      </c>
      <c r="BJ556">
        <v>8480.3246634228599</v>
      </c>
      <c r="BK556">
        <v>8385.8805718001295</v>
      </c>
      <c r="BL556">
        <v>8292.4882897243806</v>
      </c>
      <c r="BM556">
        <v>8200.1361033519497</v>
      </c>
      <c r="BN556">
        <v>8108.8124292945004</v>
      </c>
      <c r="BO556">
        <v>8018.5058131661099</v>
      </c>
      <c r="BP556">
        <v>7929.2049281466498</v>
      </c>
      <c r="BQ556">
        <v>7840.8985735610404</v>
      </c>
      <c r="BR556">
        <v>7753.57567347446</v>
      </c>
      <c r="BS556">
        <v>7667.2252753030498</v>
      </c>
      <c r="BT556">
        <v>7581.8365484402502</v>
      </c>
      <c r="BU556">
        <v>7497.39878289834</v>
      </c>
      <c r="BV556">
        <v>7413.9013879650702</v>
      </c>
      <c r="BW556">
        <v>7331.3338908753703</v>
      </c>
      <c r="BX556">
        <v>7249.6859354977796</v>
      </c>
      <c r="BY556">
        <v>7168.94728103548</v>
      </c>
      <c r="BZ556">
        <v>7089.1078007418901</v>
      </c>
      <c r="CA556">
        <v>7010.1574806504404</v>
      </c>
      <c r="CB556">
        <v>6932.0864183186004</v>
      </c>
      <c r="CC556">
        <v>6854.8848215858497</v>
      </c>
      <c r="CD556" s="8" t="b">
        <f>IF(ISNUMBER(VLOOKUP(A556,profiles_2018!A:A,1,FALSE)),TRUE,FALSE)</f>
        <v>0</v>
      </c>
      <c r="CE556" t="str">
        <f>INDEX('C5 - Emissions methodology 2021'!$A$2:$I$5911,MATCH($A556,'C5 - Emissions methodology 2021'!$A$2:$A$5911,0),MATCH(CE$1,'C5 - Emissions methodology 2021'!$A$1:$I$1,0))</f>
        <v>Services</v>
      </c>
    </row>
    <row r="557" spans="1:83" x14ac:dyDescent="0.25">
      <c r="A557">
        <v>10755</v>
      </c>
      <c r="B557" t="s">
        <v>1141</v>
      </c>
      <c r="C557" t="s">
        <v>59</v>
      </c>
      <c r="D557">
        <v>2020</v>
      </c>
      <c r="E557" t="s">
        <v>28</v>
      </c>
      <c r="F557" t="s">
        <v>23</v>
      </c>
      <c r="G557">
        <v>2013</v>
      </c>
      <c r="H557">
        <v>243710</v>
      </c>
      <c r="I557">
        <v>100</v>
      </c>
      <c r="J557">
        <v>2030</v>
      </c>
      <c r="K557">
        <v>50</v>
      </c>
      <c r="L557">
        <v>121855</v>
      </c>
      <c r="M557">
        <v>2020</v>
      </c>
      <c r="N557">
        <v>220737.8</v>
      </c>
      <c r="O557">
        <v>18.852078289770599</v>
      </c>
      <c r="P557" t="s">
        <v>45</v>
      </c>
      <c r="Q557">
        <v>3.1502682734390199</v>
      </c>
      <c r="R557">
        <v>1</v>
      </c>
      <c r="S557" t="s">
        <v>25</v>
      </c>
      <c r="T557">
        <v>-1.11368485725649E-2</v>
      </c>
      <c r="AR557">
        <v>243710</v>
      </c>
      <c r="AS557">
        <v>240428.25714285701</v>
      </c>
      <c r="AT557">
        <v>237146.51428571399</v>
      </c>
      <c r="AU557">
        <v>233864.771428571</v>
      </c>
      <c r="AV557">
        <v>230583.028571428</v>
      </c>
      <c r="AW557">
        <v>227301.28571428501</v>
      </c>
      <c r="AX557">
        <v>224019.54285714199</v>
      </c>
      <c r="AY557">
        <v>220737.8</v>
      </c>
      <c r="AZ557">
        <v>210849.52</v>
      </c>
      <c r="BA557">
        <v>200961.24</v>
      </c>
      <c r="BB557">
        <v>191072.96</v>
      </c>
      <c r="BC557">
        <v>181184.68</v>
      </c>
      <c r="BD557">
        <v>171296.4</v>
      </c>
      <c r="BE557">
        <v>161408.12</v>
      </c>
      <c r="BF557">
        <v>151519.84</v>
      </c>
      <c r="BG557">
        <v>141631.56</v>
      </c>
      <c r="BH557">
        <v>131743.28</v>
      </c>
      <c r="BI557">
        <v>121855</v>
      </c>
      <c r="BJ557">
        <v>120497.91931719</v>
      </c>
      <c r="BK557">
        <v>119155.95223644499</v>
      </c>
      <c r="BL557">
        <v>117828.930439868</v>
      </c>
      <c r="BM557">
        <v>116516.68748409201</v>
      </c>
      <c r="BN557">
        <v>115219.05877940499</v>
      </c>
      <c r="BO557">
        <v>113935.881569105</v>
      </c>
      <c r="BP557">
        <v>112666.994909088</v>
      </c>
      <c r="BQ557">
        <v>111412.23964766</v>
      </c>
      <c r="BR557">
        <v>110171.45840557299</v>
      </c>
      <c r="BS557">
        <v>108944.49555629199</v>
      </c>
      <c r="BT557">
        <v>107731.197206467</v>
      </c>
      <c r="BU557">
        <v>106531.411176637</v>
      </c>
      <c r="BV557">
        <v>105344.986982141</v>
      </c>
      <c r="BW557">
        <v>104171.775814243</v>
      </c>
      <c r="BX557">
        <v>103011.630521464</v>
      </c>
      <c r="BY557">
        <v>101864.405591134</v>
      </c>
      <c r="BZ557">
        <v>100729.957131131</v>
      </c>
      <c r="CA557">
        <v>99608.142851840894</v>
      </c>
      <c r="CB557">
        <v>98498.822048305505</v>
      </c>
      <c r="CC557">
        <v>97401.855582577497</v>
      </c>
      <c r="CD557" s="8" t="b">
        <f>IF(ISNUMBER(VLOOKUP(A557,profiles_2018!A:A,1,FALSE)),TRUE,FALSE)</f>
        <v>0</v>
      </c>
      <c r="CE557" t="str">
        <f>INDEX('C5 - Emissions methodology 2021'!$A$2:$I$5911,MATCH($A557,'C5 - Emissions methodology 2021'!$A$2:$A$5911,0),MATCH(CE$1,'C5 - Emissions methodology 2021'!$A$1:$I$1,0))</f>
        <v>Materials</v>
      </c>
    </row>
    <row r="558" spans="1:83" x14ac:dyDescent="0.25">
      <c r="A558">
        <v>51726</v>
      </c>
      <c r="B558" t="s">
        <v>1142</v>
      </c>
      <c r="C558" t="s">
        <v>56</v>
      </c>
      <c r="D558">
        <v>2020</v>
      </c>
      <c r="E558" t="s">
        <v>28</v>
      </c>
      <c r="F558" t="s">
        <v>23</v>
      </c>
      <c r="G558">
        <v>2019</v>
      </c>
      <c r="H558">
        <v>4851.24</v>
      </c>
      <c r="I558">
        <v>100</v>
      </c>
      <c r="J558">
        <v>2025</v>
      </c>
      <c r="K558">
        <v>15</v>
      </c>
      <c r="L558">
        <v>4123.5540000000001</v>
      </c>
      <c r="M558">
        <v>2020</v>
      </c>
      <c r="N558">
        <v>5225.18</v>
      </c>
      <c r="O558">
        <v>-51.387549025266502</v>
      </c>
      <c r="P558" t="s">
        <v>24</v>
      </c>
      <c r="Q558">
        <v>2.7978053631727802</v>
      </c>
      <c r="R558">
        <v>1</v>
      </c>
      <c r="S558" t="s">
        <v>25</v>
      </c>
      <c r="T558">
        <v>-1.11368485725649E-2</v>
      </c>
      <c r="AX558">
        <v>4851.24</v>
      </c>
      <c r="AY558">
        <v>5225.18</v>
      </c>
      <c r="AZ558">
        <v>5004.8548000000001</v>
      </c>
      <c r="BA558">
        <v>4784.5295999999998</v>
      </c>
      <c r="BB558">
        <v>4564.2043999999996</v>
      </c>
      <c r="BC558">
        <v>4343.8792000000003</v>
      </c>
      <c r="BD558">
        <v>4123.5540000000001</v>
      </c>
      <c r="BE558">
        <v>4077.6306035212001</v>
      </c>
      <c r="BF558">
        <v>4032.2186489549299</v>
      </c>
      <c r="BG558">
        <v>3987.31244045005</v>
      </c>
      <c r="BH558">
        <v>3942.9063455892501</v>
      </c>
      <c r="BI558">
        <v>3898.9947946826201</v>
      </c>
      <c r="BJ558">
        <v>3855.5722800690201</v>
      </c>
      <c r="BK558">
        <v>3812.6333554253101</v>
      </c>
      <c r="BL558">
        <v>3770.17263508323</v>
      </c>
      <c r="BM558">
        <v>3728.1847933538802</v>
      </c>
      <c r="BN558">
        <v>3686.6645638597602</v>
      </c>
      <c r="BO558">
        <v>3645.6067388742099</v>
      </c>
      <c r="BP558">
        <v>3605.0061686682402</v>
      </c>
      <c r="BQ558">
        <v>3564.8577608646201</v>
      </c>
      <c r="BR558">
        <v>3525.15647979914</v>
      </c>
      <c r="BS558">
        <v>3485.89734588902</v>
      </c>
      <c r="BT558">
        <v>3447.0754350083498</v>
      </c>
      <c r="BU558">
        <v>3408.68587787045</v>
      </c>
      <c r="BV558">
        <v>3370.7238594171699</v>
      </c>
      <c r="BW558">
        <v>3333.1846182149102</v>
      </c>
      <c r="BX558">
        <v>3296.06344585745</v>
      </c>
      <c r="BY558">
        <v>3259.3556863753702</v>
      </c>
      <c r="BZ558">
        <v>3223.0567356520801</v>
      </c>
      <c r="CA558">
        <v>3187.16204084633</v>
      </c>
      <c r="CB558">
        <v>3151.6670998211998</v>
      </c>
      <c r="CC558">
        <v>3116.5674605793602</v>
      </c>
      <c r="CD558" s="8" t="b">
        <f>IF(ISNUMBER(VLOOKUP(A558,profiles_2018!A:A,1,FALSE)),TRUE,FALSE)</f>
        <v>0</v>
      </c>
      <c r="CE558" t="str">
        <f>INDEX('C5 - Emissions methodology 2021'!$A$2:$I$5911,MATCH($A558,'C5 - Emissions methodology 2021'!$A$2:$A$5911,0),MATCH(CE$1,'C5 - Emissions methodology 2021'!$A$1:$I$1,0))</f>
        <v>Manufacturing</v>
      </c>
    </row>
    <row r="559" spans="1:83" x14ac:dyDescent="0.25">
      <c r="A559">
        <v>9863</v>
      </c>
      <c r="B559" t="s">
        <v>343</v>
      </c>
      <c r="C559" t="s">
        <v>59</v>
      </c>
      <c r="D559">
        <v>2017</v>
      </c>
      <c r="E559" t="s">
        <v>690</v>
      </c>
      <c r="F559" t="s">
        <v>23</v>
      </c>
      <c r="G559">
        <v>2015</v>
      </c>
      <c r="H559">
        <v>1133811</v>
      </c>
      <c r="I559">
        <v>100</v>
      </c>
      <c r="J559">
        <v>2030</v>
      </c>
      <c r="K559">
        <v>30</v>
      </c>
      <c r="L559">
        <v>793667.7</v>
      </c>
      <c r="M559">
        <v>2020</v>
      </c>
      <c r="N559">
        <v>921515</v>
      </c>
      <c r="O559">
        <v>62.413694463480503</v>
      </c>
      <c r="P559" t="s">
        <v>24</v>
      </c>
      <c r="Q559">
        <v>2.9503572835390202</v>
      </c>
      <c r="R559">
        <v>1</v>
      </c>
      <c r="S559" t="s">
        <v>25</v>
      </c>
      <c r="T559">
        <v>-1.11368485725649E-2</v>
      </c>
      <c r="AT559">
        <v>1133811</v>
      </c>
      <c r="AU559">
        <v>1091351.8</v>
      </c>
      <c r="AV559">
        <v>1048892.6000000001</v>
      </c>
      <c r="AW559">
        <v>1006433.4</v>
      </c>
      <c r="AX559">
        <v>963974.2</v>
      </c>
      <c r="AY559">
        <v>921515</v>
      </c>
      <c r="AZ559">
        <v>908730.27</v>
      </c>
      <c r="BA559">
        <v>895945.54</v>
      </c>
      <c r="BB559">
        <v>883160.80999999901</v>
      </c>
      <c r="BC559">
        <v>870376.08</v>
      </c>
      <c r="BD559">
        <v>857591.35</v>
      </c>
      <c r="BE559">
        <v>844806.62</v>
      </c>
      <c r="BF559">
        <v>832021.89</v>
      </c>
      <c r="BG559">
        <v>819237.15999999898</v>
      </c>
      <c r="BH559">
        <v>806452.429999999</v>
      </c>
      <c r="BI559">
        <v>793667.7</v>
      </c>
      <c r="BJ559">
        <v>784828.74300816399</v>
      </c>
      <c r="BK559">
        <v>776088.22414188494</v>
      </c>
      <c r="BL559">
        <v>767445.04711066606</v>
      </c>
      <c r="BM559">
        <v>758898.12783322996</v>
      </c>
      <c r="BN559">
        <v>750446.39430154802</v>
      </c>
      <c r="BO559">
        <v>742088.78644638404</v>
      </c>
      <c r="BP559">
        <v>733824.25600433303</v>
      </c>
      <c r="BQ559">
        <v>725651.766386337</v>
      </c>
      <c r="BR559">
        <v>717570.29254767799</v>
      </c>
      <c r="BS559">
        <v>709578.82085940405</v>
      </c>
      <c r="BT559">
        <v>701676.34898119303</v>
      </c>
      <c r="BU559">
        <v>693861.88573563995</v>
      </c>
      <c r="BV559">
        <v>686134.450983927</v>
      </c>
      <c r="BW559">
        <v>678493.07550289901</v>
      </c>
      <c r="BX559">
        <v>670936.80086348997</v>
      </c>
      <c r="BY559">
        <v>663464.67931051203</v>
      </c>
      <c r="BZ559">
        <v>656075.77364378597</v>
      </c>
      <c r="CA559">
        <v>648769.15710058599</v>
      </c>
      <c r="CB559">
        <v>641543.913239407</v>
      </c>
      <c r="CC559">
        <v>634399.13582500897</v>
      </c>
      <c r="CD559" s="8" t="b">
        <f>IF(ISNUMBER(VLOOKUP(A559,profiles_2018!A:A,1,FALSE)),TRUE,FALSE)</f>
        <v>1</v>
      </c>
      <c r="CE559" t="str">
        <f>INDEX('C5 - Emissions methodology 2021'!$A$2:$I$5911,MATCH($A559,'C5 - Emissions methodology 2021'!$A$2:$A$5911,0),MATCH(CE$1,'C5 - Emissions methodology 2021'!$A$1:$I$1,0))</f>
        <v>Manufacturing</v>
      </c>
    </row>
    <row r="560" spans="1:83" x14ac:dyDescent="0.25">
      <c r="A560">
        <v>827039</v>
      </c>
      <c r="B560" t="s">
        <v>1143</v>
      </c>
      <c r="C560" t="s">
        <v>172</v>
      </c>
      <c r="D560">
        <v>2015</v>
      </c>
      <c r="E560" t="s">
        <v>32</v>
      </c>
      <c r="F560" t="s">
        <v>33</v>
      </c>
      <c r="G560">
        <v>2015</v>
      </c>
      <c r="H560">
        <v>3.6</v>
      </c>
      <c r="I560">
        <v>100</v>
      </c>
      <c r="J560">
        <v>2030</v>
      </c>
      <c r="K560">
        <v>30</v>
      </c>
      <c r="L560">
        <v>2.52</v>
      </c>
      <c r="M560">
        <v>2020</v>
      </c>
      <c r="N560">
        <v>2.42</v>
      </c>
      <c r="O560">
        <v>109.259259259259</v>
      </c>
      <c r="P560" t="s">
        <v>24</v>
      </c>
      <c r="Q560">
        <v>2.6202439027990199</v>
      </c>
      <c r="R560">
        <v>1</v>
      </c>
      <c r="S560" t="s">
        <v>25</v>
      </c>
      <c r="T560">
        <v>-1.11368485725649E-2</v>
      </c>
      <c r="AT560">
        <v>3.6</v>
      </c>
      <c r="AU560">
        <v>3.3639999999999999</v>
      </c>
      <c r="AV560">
        <v>3.1280000000000001</v>
      </c>
      <c r="AW560">
        <v>2.8919999999999999</v>
      </c>
      <c r="AX560">
        <v>2.6560000000000001</v>
      </c>
      <c r="AY560">
        <v>2.42</v>
      </c>
      <c r="AZ560">
        <v>2.4300000000000002</v>
      </c>
      <c r="BA560">
        <v>2.44</v>
      </c>
      <c r="BB560">
        <v>2.4500000000000002</v>
      </c>
      <c r="BC560">
        <v>2.46</v>
      </c>
      <c r="BD560">
        <v>2.4700000000000002</v>
      </c>
      <c r="BE560">
        <v>2.48</v>
      </c>
      <c r="BF560">
        <v>2.4900000000000002</v>
      </c>
      <c r="BG560">
        <v>2.5</v>
      </c>
      <c r="BH560">
        <v>2.5099999999999998</v>
      </c>
      <c r="BI560">
        <v>2.52</v>
      </c>
      <c r="BJ560">
        <v>2.4919351415971298</v>
      </c>
      <c r="BK560">
        <v>2.4641828372725101</v>
      </c>
      <c r="BL560">
        <v>2.4367396061586901</v>
      </c>
      <c r="BM560">
        <v>2.4096020061541301</v>
      </c>
      <c r="BN560">
        <v>2.3827666334914501</v>
      </c>
      <c r="BO560">
        <v>2.3562301223104898</v>
      </c>
      <c r="BP560">
        <v>2.3299891442362002</v>
      </c>
      <c r="BQ560">
        <v>2.3040404079611201</v>
      </c>
      <c r="BR560">
        <v>2.2783806588325901</v>
      </c>
      <c r="BS560">
        <v>2.25300667844451</v>
      </c>
      <c r="BT560">
        <v>2.2279152842337</v>
      </c>
      <c r="BU560">
        <v>2.2031033290806801</v>
      </c>
      <c r="BV560">
        <v>2.178567700915</v>
      </c>
      <c r="BW560">
        <v>2.1543053223248299</v>
      </c>
      <c r="BX560">
        <v>2.1303131501710202</v>
      </c>
      <c r="BY560">
        <v>2.1065881752054301</v>
      </c>
      <c r="BZ560">
        <v>2.0831274216934101</v>
      </c>
      <c r="CA560">
        <v>2.05992794704065</v>
      </c>
      <c r="CB560">
        <v>2.0369868414240599</v>
      </c>
      <c r="CC560">
        <v>2.0143012274268202</v>
      </c>
      <c r="CD560" s="8" t="b">
        <f>IF(ISNUMBER(VLOOKUP(A560,profiles_2018!A:A,1,FALSE)),TRUE,FALSE)</f>
        <v>0</v>
      </c>
      <c r="CE560" t="str">
        <f>INDEX('C5 - Emissions methodology 2021'!$A$2:$I$5911,MATCH($A560,'C5 - Emissions methodology 2021'!$A$2:$A$5911,0),MATCH(CE$1,'C5 - Emissions methodology 2021'!$A$1:$I$1,0))</f>
        <v>Services</v>
      </c>
    </row>
    <row r="561" spans="1:83" x14ac:dyDescent="0.25">
      <c r="A561">
        <v>38083</v>
      </c>
      <c r="B561" t="s">
        <v>1144</v>
      </c>
      <c r="C561" t="s">
        <v>21</v>
      </c>
      <c r="D561">
        <v>2018</v>
      </c>
      <c r="E561" t="s">
        <v>49</v>
      </c>
      <c r="F561" t="s">
        <v>50</v>
      </c>
      <c r="G561">
        <v>2018</v>
      </c>
      <c r="H561">
        <v>17.100000000000001</v>
      </c>
      <c r="I561">
        <v>100</v>
      </c>
      <c r="J561">
        <v>2023</v>
      </c>
      <c r="K561">
        <v>5</v>
      </c>
      <c r="L561">
        <v>16.245000000000001</v>
      </c>
      <c r="M561">
        <v>2020</v>
      </c>
      <c r="N561">
        <v>57.95</v>
      </c>
      <c r="O561">
        <v>-4777.7777777777801</v>
      </c>
      <c r="P561" t="s">
        <v>24</v>
      </c>
      <c r="Q561">
        <v>2.3668292700026798</v>
      </c>
      <c r="R561">
        <v>1</v>
      </c>
      <c r="S561" t="s">
        <v>25</v>
      </c>
      <c r="T561">
        <v>-1.11368485725649E-2</v>
      </c>
      <c r="AW561">
        <v>17.100000000000001</v>
      </c>
      <c r="AX561">
        <v>37.524999999999999</v>
      </c>
      <c r="AY561">
        <v>57.95</v>
      </c>
      <c r="AZ561">
        <v>44.048333333333296</v>
      </c>
      <c r="BA561">
        <v>30.146666666666601</v>
      </c>
      <c r="BB561">
        <v>16.245000000000001</v>
      </c>
      <c r="BC561">
        <v>16.0640818949386</v>
      </c>
      <c r="BD561">
        <v>15.885178647417399</v>
      </c>
      <c r="BE561">
        <v>15.708267818273001</v>
      </c>
      <c r="BF561">
        <v>15.533327218243601</v>
      </c>
      <c r="BG561">
        <v>15.3603349051859</v>
      </c>
      <c r="BH561">
        <v>15.189269181323001</v>
      </c>
      <c r="BI561">
        <v>15.0201085905226</v>
      </c>
      <c r="BJ561">
        <v>14.852831915606499</v>
      </c>
      <c r="BK561">
        <v>14.687418175688601</v>
      </c>
      <c r="BL561">
        <v>14.523846623544101</v>
      </c>
      <c r="BM561">
        <v>14.3620967430065</v>
      </c>
      <c r="BN561">
        <v>14.202148246395099</v>
      </c>
      <c r="BO561">
        <v>14.043981071969901</v>
      </c>
      <c r="BP561">
        <v>13.887575381415401</v>
      </c>
      <c r="BQ561">
        <v>13.7329115573525</v>
      </c>
      <c r="BR561">
        <v>13.579970200877799</v>
      </c>
      <c r="BS561">
        <v>13.428732129130699</v>
      </c>
      <c r="BT561">
        <v>13.279178372886999</v>
      </c>
      <c r="BU561">
        <v>13.1312901741801</v>
      </c>
      <c r="BV561">
        <v>12.9850489839479</v>
      </c>
      <c r="BW561">
        <v>12.8404364597063</v>
      </c>
      <c r="BX561">
        <v>12.6974344632489</v>
      </c>
      <c r="BY561">
        <v>12.556025058371601</v>
      </c>
      <c r="BZ561">
        <v>12.416190508623201</v>
      </c>
      <c r="CA561">
        <v>12.2779132750806</v>
      </c>
      <c r="CB561">
        <v>12.1411760141489</v>
      </c>
      <c r="CC561">
        <v>12.0059615753865</v>
      </c>
      <c r="CD561" s="8" t="b">
        <f>IF(ISNUMBER(VLOOKUP(A561,profiles_2018!A:A,1,FALSE)),TRUE,FALSE)</f>
        <v>0</v>
      </c>
      <c r="CE561" t="str">
        <f>INDEX('C5 - Emissions methodology 2021'!$A$2:$I$5911,MATCH($A561,'C5 - Emissions methodology 2021'!$A$2:$A$5911,0),MATCH(CE$1,'C5 - Emissions methodology 2021'!$A$1:$I$1,0))</f>
        <v>Services</v>
      </c>
    </row>
    <row r="562" spans="1:83" x14ac:dyDescent="0.25">
      <c r="A562">
        <v>10834</v>
      </c>
      <c r="B562" t="s">
        <v>346</v>
      </c>
      <c r="C562" t="s">
        <v>76</v>
      </c>
      <c r="D562">
        <v>2020</v>
      </c>
      <c r="E562" t="s">
        <v>690</v>
      </c>
      <c r="F562" t="s">
        <v>23</v>
      </c>
      <c r="G562">
        <v>2018</v>
      </c>
      <c r="H562">
        <v>5355</v>
      </c>
      <c r="I562">
        <v>100</v>
      </c>
      <c r="J562">
        <v>2030</v>
      </c>
      <c r="K562">
        <v>72</v>
      </c>
      <c r="L562">
        <v>1499.4</v>
      </c>
      <c r="M562">
        <v>2020</v>
      </c>
      <c r="N562">
        <v>1889</v>
      </c>
      <c r="O562">
        <v>89.895217346197697</v>
      </c>
      <c r="P562" t="s">
        <v>24</v>
      </c>
      <c r="Q562">
        <v>3.3702444379390202</v>
      </c>
      <c r="R562">
        <v>1</v>
      </c>
      <c r="S562" t="s">
        <v>25</v>
      </c>
      <c r="T562">
        <v>-1.11368485725649E-2</v>
      </c>
      <c r="AW562">
        <v>5355</v>
      </c>
      <c r="AX562">
        <v>3622</v>
      </c>
      <c r="AY562">
        <v>1889</v>
      </c>
      <c r="AZ562">
        <v>1850.04</v>
      </c>
      <c r="BA562">
        <v>1811.08</v>
      </c>
      <c r="BB562">
        <v>1772.12</v>
      </c>
      <c r="BC562">
        <v>1733.16</v>
      </c>
      <c r="BD562">
        <v>1694.2</v>
      </c>
      <c r="BE562">
        <v>1655.24</v>
      </c>
      <c r="BF562">
        <v>1616.28</v>
      </c>
      <c r="BG562">
        <v>1577.32</v>
      </c>
      <c r="BH562">
        <v>1538.36</v>
      </c>
      <c r="BI562">
        <v>1499.4</v>
      </c>
      <c r="BJ562">
        <v>1482.70140925029</v>
      </c>
      <c r="BK562">
        <v>1466.1887881771399</v>
      </c>
      <c r="BL562">
        <v>1449.8600656644201</v>
      </c>
      <c r="BM562">
        <v>1433.71319366171</v>
      </c>
      <c r="BN562">
        <v>1417.7461469274101</v>
      </c>
      <c r="BO562">
        <v>1401.95692277474</v>
      </c>
      <c r="BP562">
        <v>1386.3435408205401</v>
      </c>
      <c r="BQ562">
        <v>1370.90404273687</v>
      </c>
      <c r="BR562">
        <v>1355.63649200539</v>
      </c>
      <c r="BS562">
        <v>1340.5389736744801</v>
      </c>
      <c r="BT562">
        <v>1325.6095941190499</v>
      </c>
      <c r="BU562">
        <v>1310.8464808030101</v>
      </c>
      <c r="BV562">
        <v>1296.2477820444201</v>
      </c>
      <c r="BW562">
        <v>1281.8116667832701</v>
      </c>
      <c r="BX562">
        <v>1267.53632435176</v>
      </c>
      <c r="BY562">
        <v>1253.4199642472299</v>
      </c>
      <c r="BZ562">
        <v>1239.4608159075799</v>
      </c>
      <c r="CA562">
        <v>1225.65712848919</v>
      </c>
      <c r="CB562">
        <v>1212.00717064732</v>
      </c>
      <c r="CC562">
        <v>1198.5092303189499</v>
      </c>
      <c r="CD562" s="8" t="b">
        <f>IF(ISNUMBER(VLOOKUP(A562,profiles_2018!A:A,1,FALSE)),TRUE,FALSE)</f>
        <v>1</v>
      </c>
      <c r="CE562" t="str">
        <f>INDEX('C5 - Emissions methodology 2021'!$A$2:$I$5911,MATCH($A562,'C5 - Emissions methodology 2021'!$A$2:$A$5911,0),MATCH(CE$1,'C5 - Emissions methodology 2021'!$A$1:$I$1,0))</f>
        <v>Manufacturing</v>
      </c>
    </row>
    <row r="563" spans="1:83" x14ac:dyDescent="0.25">
      <c r="A563">
        <v>50928</v>
      </c>
      <c r="B563" t="s">
        <v>1145</v>
      </c>
      <c r="C563" t="s">
        <v>31</v>
      </c>
      <c r="D563">
        <v>2020</v>
      </c>
      <c r="E563" t="s">
        <v>690</v>
      </c>
      <c r="F563" t="s">
        <v>23</v>
      </c>
      <c r="G563">
        <v>2017</v>
      </c>
      <c r="H563">
        <v>1263</v>
      </c>
      <c r="I563">
        <v>100</v>
      </c>
      <c r="J563">
        <v>2025</v>
      </c>
      <c r="K563">
        <v>72.290000000000006</v>
      </c>
      <c r="L563">
        <v>349.97729999999899</v>
      </c>
      <c r="M563">
        <v>2020</v>
      </c>
      <c r="N563">
        <v>550</v>
      </c>
      <c r="O563">
        <v>78.092253347041606</v>
      </c>
      <c r="P563" t="s">
        <v>45</v>
      </c>
      <c r="Q563">
        <v>3.3707050043487801</v>
      </c>
      <c r="R563">
        <v>1</v>
      </c>
      <c r="S563" t="s">
        <v>25</v>
      </c>
      <c r="T563">
        <v>-1.11368485725649E-2</v>
      </c>
      <c r="AV563">
        <v>1263</v>
      </c>
      <c r="AW563">
        <v>1025.3333333333301</v>
      </c>
      <c r="AX563">
        <v>787.66666666666595</v>
      </c>
      <c r="AY563">
        <v>550</v>
      </c>
      <c r="AZ563">
        <v>509.99545999999998</v>
      </c>
      <c r="BA563">
        <v>469.99092000000002</v>
      </c>
      <c r="BB563">
        <v>429.98638</v>
      </c>
      <c r="BC563">
        <v>389.98183999999901</v>
      </c>
      <c r="BD563">
        <v>349.97729999999899</v>
      </c>
      <c r="BE563">
        <v>346.07965580606401</v>
      </c>
      <c r="BF563">
        <v>342.22541908530701</v>
      </c>
      <c r="BG563">
        <v>338.41410641527102</v>
      </c>
      <c r="BH563">
        <v>334.64523975730401</v>
      </c>
      <c r="BI563">
        <v>330.918346396598</v>
      </c>
      <c r="BJ563">
        <v>327.23295888289499</v>
      </c>
      <c r="BK563">
        <v>323.58861497186399</v>
      </c>
      <c r="BL563">
        <v>319.98485756711602</v>
      </c>
      <c r="BM563">
        <v>316.42123466287802</v>
      </c>
      <c r="BN563">
        <v>312.89729928729298</v>
      </c>
      <c r="BO563">
        <v>309.41260944636599</v>
      </c>
      <c r="BP563">
        <v>305.96672806852001</v>
      </c>
      <c r="BQ563">
        <v>302.55922294977699</v>
      </c>
      <c r="BR563">
        <v>299.18966669955302</v>
      </c>
      <c r="BS563">
        <v>295.85763668704402</v>
      </c>
      <c r="BT563">
        <v>292.56271498822298</v>
      </c>
      <c r="BU563">
        <v>289.30448833342098</v>
      </c>
      <c r="BV563">
        <v>286.08254805548802</v>
      </c>
      <c r="BW563">
        <v>282.89649003853998</v>
      </c>
      <c r="BX563">
        <v>279.74591466727099</v>
      </c>
      <c r="BY563">
        <v>276.63042677682802</v>
      </c>
      <c r="BZ563">
        <v>273.54963560325098</v>
      </c>
      <c r="CA563">
        <v>270.50315473445698</v>
      </c>
      <c r="CB563">
        <v>267.49060206177802</v>
      </c>
      <c r="CC563">
        <v>264.51159973203198</v>
      </c>
      <c r="CD563" s="8" t="b">
        <f>IF(ISNUMBER(VLOOKUP(A563,profiles_2018!A:A,1,FALSE)),TRUE,FALSE)</f>
        <v>0</v>
      </c>
      <c r="CE563" t="str">
        <f>INDEX('C5 - Emissions methodology 2021'!$A$2:$I$5911,MATCH($A563,'C5 - Emissions methodology 2021'!$A$2:$A$5911,0),MATCH(CE$1,'C5 - Emissions methodology 2021'!$A$1:$I$1,0))</f>
        <v>Manufacturing</v>
      </c>
    </row>
    <row r="564" spans="1:83" x14ac:dyDescent="0.25">
      <c r="A564">
        <v>828659</v>
      </c>
      <c r="B564" t="s">
        <v>1146</v>
      </c>
      <c r="C564" t="s">
        <v>84</v>
      </c>
      <c r="D564">
        <v>2020</v>
      </c>
      <c r="E564" t="s">
        <v>44</v>
      </c>
      <c r="F564" t="s">
        <v>33</v>
      </c>
      <c r="G564">
        <v>2019</v>
      </c>
      <c r="H564">
        <v>1507</v>
      </c>
      <c r="I564">
        <v>95</v>
      </c>
      <c r="J564">
        <v>2025</v>
      </c>
      <c r="K564">
        <v>1.9</v>
      </c>
      <c r="L564">
        <v>1478.367</v>
      </c>
      <c r="M564">
        <v>2020</v>
      </c>
      <c r="N564">
        <v>1481</v>
      </c>
      <c r="O564">
        <v>90.804316697516896</v>
      </c>
      <c r="P564" t="s">
        <v>24</v>
      </c>
      <c r="Q564">
        <v>2.28680502874878</v>
      </c>
      <c r="R564">
        <v>1</v>
      </c>
      <c r="S564" t="s">
        <v>25</v>
      </c>
      <c r="T564">
        <v>-1.11368485725649E-2</v>
      </c>
      <c r="AX564">
        <v>1507</v>
      </c>
      <c r="AY564">
        <v>1481</v>
      </c>
      <c r="AZ564">
        <v>1480.4734000000001</v>
      </c>
      <c r="BA564">
        <v>1479.9467999999999</v>
      </c>
      <c r="BB564">
        <v>1479.4202</v>
      </c>
      <c r="BC564">
        <v>1478.8936000000001</v>
      </c>
      <c r="BD564">
        <v>1478.367</v>
      </c>
      <c r="BE564">
        <v>1461.9026505863201</v>
      </c>
      <c r="BF564">
        <v>1445.6216621389101</v>
      </c>
      <c r="BG564">
        <v>1429.52199259445</v>
      </c>
      <c r="BH564">
        <v>1413.6016226317699</v>
      </c>
      <c r="BI564">
        <v>1397.85855541859</v>
      </c>
      <c r="BJ564">
        <v>1382.29081636103</v>
      </c>
      <c r="BK564">
        <v>1366.89645285597</v>
      </c>
      <c r="BL564">
        <v>1351.67353404613</v>
      </c>
      <c r="BM564">
        <v>1336.62015057792</v>
      </c>
      <c r="BN564">
        <v>1321.73441436189</v>
      </c>
      <c r="BO564">
        <v>1307.014458336</v>
      </c>
      <c r="BP564">
        <v>1292.4584362313601</v>
      </c>
      <c r="BQ564">
        <v>1278.06452234071</v>
      </c>
      <c r="BR564">
        <v>1263.8309112894401</v>
      </c>
      <c r="BS564">
        <v>1249.7558178090801</v>
      </c>
      <c r="BT564">
        <v>1235.8374765134599</v>
      </c>
      <c r="BU564">
        <v>1222.07414167723</v>
      </c>
      <c r="BV564">
        <v>1208.4640870169201</v>
      </c>
      <c r="BW564">
        <v>1195.00560547443</v>
      </c>
      <c r="BX564">
        <v>1181.6970090028899</v>
      </c>
      <c r="BY564">
        <v>1168.5366283549799</v>
      </c>
      <c r="BZ564">
        <v>1155.52281287349</v>
      </c>
      <c r="CA564">
        <v>1142.6539302843801</v>
      </c>
      <c r="CB564">
        <v>1129.9283664919501</v>
      </c>
      <c r="CC564">
        <v>1117.3445253764901</v>
      </c>
      <c r="CD564" s="8" t="b">
        <f>IF(ISNUMBER(VLOOKUP(A564,profiles_2018!A:A,1,FALSE)),TRUE,FALSE)</f>
        <v>0</v>
      </c>
      <c r="CE564" t="str">
        <f>INDEX('C5 - Emissions methodology 2021'!$A$2:$I$5911,MATCH($A564,'C5 - Emissions methodology 2021'!$A$2:$A$5911,0),MATCH(CE$1,'C5 - Emissions methodology 2021'!$A$1:$I$1,0))</f>
        <v>Manufacturing</v>
      </c>
    </row>
    <row r="565" spans="1:83" x14ac:dyDescent="0.25">
      <c r="A565">
        <v>21524</v>
      </c>
      <c r="B565" t="s">
        <v>1147</v>
      </c>
      <c r="C565" t="s">
        <v>763</v>
      </c>
      <c r="D565">
        <v>2019</v>
      </c>
      <c r="E565" t="s">
        <v>690</v>
      </c>
      <c r="F565" t="s">
        <v>23</v>
      </c>
      <c r="G565">
        <v>2019</v>
      </c>
      <c r="H565">
        <v>4515</v>
      </c>
      <c r="I565">
        <v>100</v>
      </c>
      <c r="J565">
        <v>2025</v>
      </c>
      <c r="K565">
        <v>15</v>
      </c>
      <c r="L565">
        <v>3837.75</v>
      </c>
      <c r="M565">
        <v>2020</v>
      </c>
      <c r="N565">
        <v>3721</v>
      </c>
      <c r="O565">
        <v>93.341515943448002</v>
      </c>
      <c r="P565" t="s">
        <v>24</v>
      </c>
      <c r="Q565">
        <v>2.7978193803487801</v>
      </c>
      <c r="R565">
        <v>1</v>
      </c>
      <c r="S565" t="s">
        <v>25</v>
      </c>
      <c r="T565">
        <v>-1.11368485725649E-2</v>
      </c>
      <c r="AX565">
        <v>4515</v>
      </c>
      <c r="AY565">
        <v>3721</v>
      </c>
      <c r="AZ565">
        <v>3744.35</v>
      </c>
      <c r="BA565">
        <v>3767.7</v>
      </c>
      <c r="BB565">
        <v>3791.05</v>
      </c>
      <c r="BC565">
        <v>3814.4</v>
      </c>
      <c r="BD565">
        <v>3837.75</v>
      </c>
      <c r="BE565">
        <v>3795.0095593906299</v>
      </c>
      <c r="BF565">
        <v>3752.7451125962598</v>
      </c>
      <c r="BG565">
        <v>3710.9513585458499</v>
      </c>
      <c r="BH565">
        <v>3669.6230552055699</v>
      </c>
      <c r="BI565">
        <v>3628.7550189213498</v>
      </c>
      <c r="BJ565">
        <v>3588.3421237686898</v>
      </c>
      <c r="BK565">
        <v>3548.3793009097199</v>
      </c>
      <c r="BL565">
        <v>3508.8615379574599</v>
      </c>
      <c r="BM565">
        <v>3469.7838783471402</v>
      </c>
      <c r="BN565">
        <v>3431.1414207144599</v>
      </c>
      <c r="BO565">
        <v>3392.9293182809001</v>
      </c>
      <c r="BP565">
        <v>3355.1427782457899</v>
      </c>
      <c r="BQ565">
        <v>3317.7770611851402</v>
      </c>
      <c r="BR565">
        <v>3280.8274804571902</v>
      </c>
      <c r="BS565">
        <v>3244.2894016146302</v>
      </c>
      <c r="BT565">
        <v>3208.1582418232701</v>
      </c>
      <c r="BU565">
        <v>3172.42946928725</v>
      </c>
      <c r="BV565">
        <v>3137.09860268066</v>
      </c>
      <c r="BW565">
        <v>3102.1612105854001</v>
      </c>
      <c r="BX565">
        <v>3067.6129109354301</v>
      </c>
      <c r="BY565">
        <v>3033.4493704670899</v>
      </c>
      <c r="BZ565">
        <v>2999.6663041756601</v>
      </c>
      <c r="CA565">
        <v>2966.2594747778298</v>
      </c>
      <c r="CB565">
        <v>2933.2246921802898</v>
      </c>
      <c r="CC565">
        <v>2900.55781295417</v>
      </c>
      <c r="CD565" s="8" t="b">
        <f>IF(ISNUMBER(VLOOKUP(A565,profiles_2018!A:A,1,FALSE)),TRUE,FALSE)</f>
        <v>0</v>
      </c>
      <c r="CE565" t="str">
        <f>INDEX('C5 - Emissions methodology 2021'!$A$2:$I$5911,MATCH($A565,'C5 - Emissions methodology 2021'!$A$2:$A$5911,0),MATCH(CE$1,'C5 - Emissions methodology 2021'!$A$1:$I$1,0))</f>
        <v>Retail</v>
      </c>
    </row>
    <row r="566" spans="1:83" x14ac:dyDescent="0.25">
      <c r="A566">
        <v>32143</v>
      </c>
      <c r="B566" t="s">
        <v>1148</v>
      </c>
      <c r="C566" t="s">
        <v>56</v>
      </c>
      <c r="D566">
        <v>2019</v>
      </c>
      <c r="E566" t="s">
        <v>690</v>
      </c>
      <c r="F566" t="s">
        <v>23</v>
      </c>
      <c r="G566">
        <v>2018</v>
      </c>
      <c r="H566">
        <v>18248</v>
      </c>
      <c r="I566">
        <v>100</v>
      </c>
      <c r="J566">
        <v>2030</v>
      </c>
      <c r="K566">
        <v>60</v>
      </c>
      <c r="L566">
        <v>7299.2</v>
      </c>
      <c r="M566">
        <v>2020</v>
      </c>
      <c r="N566">
        <v>12928</v>
      </c>
      <c r="O566">
        <v>48.589799795411402</v>
      </c>
      <c r="P566" t="s">
        <v>24</v>
      </c>
      <c r="Q566">
        <v>3.2502457272390202</v>
      </c>
      <c r="R566">
        <v>1</v>
      </c>
      <c r="S566" t="s">
        <v>25</v>
      </c>
      <c r="T566">
        <v>-1.11368485725649E-2</v>
      </c>
      <c r="AW566">
        <v>18248</v>
      </c>
      <c r="AX566">
        <v>15588</v>
      </c>
      <c r="AY566">
        <v>12928</v>
      </c>
      <c r="AZ566">
        <v>12365.12</v>
      </c>
      <c r="BA566">
        <v>11802.24</v>
      </c>
      <c r="BB566">
        <v>11239.36</v>
      </c>
      <c r="BC566">
        <v>10676.48</v>
      </c>
      <c r="BD566">
        <v>10113.6</v>
      </c>
      <c r="BE566">
        <v>9550.7199999999993</v>
      </c>
      <c r="BF566">
        <v>8987.84</v>
      </c>
      <c r="BG566">
        <v>8424.9599999999991</v>
      </c>
      <c r="BH566">
        <v>7862.08</v>
      </c>
      <c r="BI566">
        <v>7299.2</v>
      </c>
      <c r="BJ566">
        <v>7217.9099148991299</v>
      </c>
      <c r="BK566">
        <v>7137.5251451664799</v>
      </c>
      <c r="BL566">
        <v>7058.03560844189</v>
      </c>
      <c r="BM566">
        <v>6979.4313346508998</v>
      </c>
      <c r="BN566">
        <v>6901.7024647542803</v>
      </c>
      <c r="BO566">
        <v>6824.8392495114103</v>
      </c>
      <c r="BP566">
        <v>6748.83204825751</v>
      </c>
      <c r="BQ566">
        <v>6673.6713276943901</v>
      </c>
      <c r="BR566">
        <v>6599.3476606947897</v>
      </c>
      <c r="BS566">
        <v>6525.85172511992</v>
      </c>
      <c r="BT566">
        <v>6453.17430265025</v>
      </c>
      <c r="BU566">
        <v>6381.30627762927</v>
      </c>
      <c r="BV566">
        <v>6310.23863592015</v>
      </c>
      <c r="BW566">
        <v>6239.9624637751604</v>
      </c>
      <c r="BX566">
        <v>6170.4689467176104</v>
      </c>
      <c r="BY566">
        <v>6101.7493684362998</v>
      </c>
      <c r="BZ566">
        <v>6033.7951096922798</v>
      </c>
      <c r="CA566">
        <v>5966.5976472377497</v>
      </c>
      <c r="CB566">
        <v>5900.1485527470404</v>
      </c>
      <c r="CC566">
        <v>5834.43949175946</v>
      </c>
      <c r="CD566" s="8" t="b">
        <f>IF(ISNUMBER(VLOOKUP(A566,profiles_2018!A:A,1,FALSE)),TRUE,FALSE)</f>
        <v>0</v>
      </c>
      <c r="CE566" t="str">
        <f>INDEX('C5 - Emissions methodology 2021'!$A$2:$I$5911,MATCH($A566,'C5 - Emissions methodology 2021'!$A$2:$A$5911,0),MATCH(CE$1,'C5 - Emissions methodology 2021'!$A$1:$I$1,0))</f>
        <v>Retail</v>
      </c>
    </row>
    <row r="567" spans="1:83" x14ac:dyDescent="0.25">
      <c r="A567">
        <v>31497</v>
      </c>
      <c r="B567" t="s">
        <v>350</v>
      </c>
      <c r="C567" t="s">
        <v>27</v>
      </c>
      <c r="D567">
        <v>2019</v>
      </c>
      <c r="E567" t="s">
        <v>690</v>
      </c>
      <c r="F567" t="s">
        <v>23</v>
      </c>
      <c r="G567">
        <v>2018</v>
      </c>
      <c r="H567">
        <v>2360223.29</v>
      </c>
      <c r="I567">
        <v>100</v>
      </c>
      <c r="J567">
        <v>2025</v>
      </c>
      <c r="K567">
        <v>18</v>
      </c>
      <c r="L567">
        <v>1935383.0978000001</v>
      </c>
      <c r="M567">
        <v>2020</v>
      </c>
      <c r="N567">
        <v>2003873.67</v>
      </c>
      <c r="O567">
        <v>83.878511624494095</v>
      </c>
      <c r="P567" t="s">
        <v>24</v>
      </c>
      <c r="Q567">
        <v>2.82804090037778</v>
      </c>
      <c r="R567">
        <v>1</v>
      </c>
      <c r="S567" t="s">
        <v>25</v>
      </c>
      <c r="T567">
        <v>-1.11368485725649E-2</v>
      </c>
      <c r="AW567">
        <v>2360223.29</v>
      </c>
      <c r="AX567">
        <v>2182048.48</v>
      </c>
      <c r="AY567">
        <v>2003873.67</v>
      </c>
      <c r="AZ567">
        <v>1990175.55556</v>
      </c>
      <c r="BA567">
        <v>1976477.4411200001</v>
      </c>
      <c r="BB567">
        <v>1962779.3266799999</v>
      </c>
      <c r="BC567">
        <v>1949081.21224</v>
      </c>
      <c r="BD567">
        <v>1935383.0978000001</v>
      </c>
      <c r="BE567">
        <v>1913829.0293099</v>
      </c>
      <c r="BF567">
        <v>1892515.00521669</v>
      </c>
      <c r="BG567">
        <v>1871438.3521822901</v>
      </c>
      <c r="BH567">
        <v>1850596.4266411399</v>
      </c>
      <c r="BI567">
        <v>1829986.61446871</v>
      </c>
      <c r="BJ567">
        <v>1809606.3306535501</v>
      </c>
      <c r="BK567">
        <v>1789453.01897311</v>
      </c>
      <c r="BL567">
        <v>1769524.1516730799</v>
      </c>
      <c r="BM567">
        <v>1749817.22915041</v>
      </c>
      <c r="BN567">
        <v>1730329.77963969</v>
      </c>
      <c r="BO567">
        <v>1711059.3589032399</v>
      </c>
      <c r="BP567">
        <v>1692003.54992447</v>
      </c>
      <c r="BQ567">
        <v>1673159.9626047199</v>
      </c>
      <c r="BR567">
        <v>1654526.2334635099</v>
      </c>
      <c r="BS567">
        <v>1636100.0253420901</v>
      </c>
      <c r="BT567">
        <v>1617879.02711029</v>
      </c>
      <c r="BU567">
        <v>1599860.9533766301</v>
      </c>
      <c r="BV567">
        <v>1582043.54420172</v>
      </c>
      <c r="BW567">
        <v>1564424.5648147401</v>
      </c>
      <c r="BX567">
        <v>1547001.8053331999</v>
      </c>
      <c r="BY567">
        <v>1529773.0804857099</v>
      </c>
      <c r="BZ567">
        <v>1512736.22933796</v>
      </c>
      <c r="CA567">
        <v>1495889.1150215899</v>
      </c>
      <c r="CB567">
        <v>1479229.62446625</v>
      </c>
      <c r="CC567">
        <v>1462755.6681345101</v>
      </c>
      <c r="CD567" s="8" t="b">
        <f>IF(ISNUMBER(VLOOKUP(A567,profiles_2018!A:A,1,FALSE)),TRUE,FALSE)</f>
        <v>1</v>
      </c>
      <c r="CE567" t="str">
        <f>INDEX('C5 - Emissions methodology 2021'!$A$2:$I$5911,MATCH($A567,'C5 - Emissions methodology 2021'!$A$2:$A$5911,0),MATCH(CE$1,'C5 - Emissions methodology 2021'!$A$1:$I$1,0))</f>
        <v>Services</v>
      </c>
    </row>
    <row r="568" spans="1:83" x14ac:dyDescent="0.25">
      <c r="A568">
        <v>11049</v>
      </c>
      <c r="B568" t="s">
        <v>1149</v>
      </c>
      <c r="C568" t="s">
        <v>52</v>
      </c>
      <c r="D568">
        <v>2020</v>
      </c>
      <c r="E568" t="s">
        <v>28</v>
      </c>
      <c r="F568" t="s">
        <v>23</v>
      </c>
      <c r="G568">
        <v>2020</v>
      </c>
      <c r="H568">
        <v>163400</v>
      </c>
      <c r="I568">
        <v>100</v>
      </c>
      <c r="J568">
        <v>2025</v>
      </c>
      <c r="K568">
        <v>50</v>
      </c>
      <c r="L568">
        <v>81700</v>
      </c>
      <c r="M568">
        <v>2020</v>
      </c>
      <c r="N568">
        <v>163400</v>
      </c>
      <c r="O568">
        <v>0</v>
      </c>
      <c r="P568" t="s">
        <v>45</v>
      </c>
      <c r="Q568">
        <v>3.1478212180487799</v>
      </c>
      <c r="R568">
        <v>1</v>
      </c>
      <c r="S568" t="s">
        <v>25</v>
      </c>
      <c r="T568">
        <v>-1.11368485725649E-2</v>
      </c>
      <c r="AY568">
        <v>163400</v>
      </c>
      <c r="AZ568">
        <v>147060</v>
      </c>
      <c r="BA568">
        <v>130720</v>
      </c>
      <c r="BB568">
        <v>114380</v>
      </c>
      <c r="BC568">
        <v>98040</v>
      </c>
      <c r="BD568">
        <v>81700</v>
      </c>
      <c r="BE568">
        <v>80790.119471621394</v>
      </c>
      <c r="BF568">
        <v>79890.372144906505</v>
      </c>
      <c r="BG568">
        <v>79000.645167922805</v>
      </c>
      <c r="BH568">
        <v>78120.826945552806</v>
      </c>
      <c r="BI568">
        <v>77250.807125496605</v>
      </c>
      <c r="BJ568">
        <v>76390.476584431497</v>
      </c>
      <c r="BK568">
        <v>75539.727414324603</v>
      </c>
      <c r="BL568">
        <v>74698.4529088985</v>
      </c>
      <c r="BM568">
        <v>73866.547550247196</v>
      </c>
      <c r="BN568">
        <v>73043.906995601894</v>
      </c>
      <c r="BO568">
        <v>72230.428064243402</v>
      </c>
      <c r="BP568">
        <v>71426.008724560394</v>
      </c>
      <c r="BQ568">
        <v>70630.5480812522</v>
      </c>
      <c r="BR568">
        <v>69843.946362674105</v>
      </c>
      <c r="BS568">
        <v>69066.104908322595</v>
      </c>
      <c r="BT568">
        <v>68296.926156461705</v>
      </c>
      <c r="BU568">
        <v>67536.313631885598</v>
      </c>
      <c r="BV568">
        <v>66784.171933817997</v>
      </c>
      <c r="BW568">
        <v>66040.4067239469</v>
      </c>
      <c r="BX568">
        <v>65304.924714591703</v>
      </c>
      <c r="BY568">
        <v>64577.633657002603</v>
      </c>
      <c r="BZ568">
        <v>63858.442329789999</v>
      </c>
      <c r="CA568">
        <v>63147.260527483202</v>
      </c>
      <c r="CB568">
        <v>62443.999049216298</v>
      </c>
      <c r="CC568">
        <v>61748.569687539799</v>
      </c>
      <c r="CD568" s="8" t="b">
        <f>IF(ISNUMBER(VLOOKUP(A568,profiles_2018!A:A,1,FALSE)),TRUE,FALSE)</f>
        <v>0</v>
      </c>
      <c r="CE568" t="str">
        <f>INDEX('C5 - Emissions methodology 2021'!$A$2:$I$5911,MATCH($A568,'C5 - Emissions methodology 2021'!$A$2:$A$5911,0),MATCH(CE$1,'C5 - Emissions methodology 2021'!$A$1:$I$1,0))</f>
        <v>Fossil Fuels</v>
      </c>
    </row>
    <row r="569" spans="1:83" x14ac:dyDescent="0.25">
      <c r="A569">
        <v>846781</v>
      </c>
      <c r="B569" t="s">
        <v>1150</v>
      </c>
      <c r="C569" t="s">
        <v>27</v>
      </c>
      <c r="D569">
        <v>2019</v>
      </c>
      <c r="E569" t="s">
        <v>88</v>
      </c>
      <c r="F569" t="s">
        <v>54</v>
      </c>
      <c r="G569">
        <v>2019</v>
      </c>
      <c r="H569">
        <v>0</v>
      </c>
      <c r="I569">
        <v>100</v>
      </c>
      <c r="J569">
        <v>2030</v>
      </c>
      <c r="K569">
        <v>30</v>
      </c>
      <c r="L569">
        <v>0</v>
      </c>
      <c r="M569">
        <v>2020</v>
      </c>
      <c r="N569">
        <v>420.72</v>
      </c>
      <c r="O569">
        <v>332.43203224082799</v>
      </c>
      <c r="P569" t="s">
        <v>24</v>
      </c>
      <c r="Q569">
        <v>3.2902490801390201</v>
      </c>
      <c r="R569">
        <v>1</v>
      </c>
      <c r="S569" t="s">
        <v>25</v>
      </c>
      <c r="T569">
        <v>-1.11368485725649E-2</v>
      </c>
      <c r="AX569">
        <v>0</v>
      </c>
      <c r="AY569">
        <v>420.72</v>
      </c>
      <c r="AZ569">
        <v>378.64800000000002</v>
      </c>
      <c r="BA569">
        <v>336.57600000000002</v>
      </c>
      <c r="BB569">
        <v>294.50400000000002</v>
      </c>
      <c r="BC569">
        <v>252.43199999999999</v>
      </c>
      <c r="BD569">
        <v>210.36</v>
      </c>
      <c r="BE569">
        <v>168.28800000000001</v>
      </c>
      <c r="BF569">
        <v>126.21599999999999</v>
      </c>
      <c r="BG569">
        <v>84.144000000000005</v>
      </c>
      <c r="BH569">
        <v>42.072000000000003</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s="8" t="b">
        <f>IF(ISNUMBER(VLOOKUP(A569,profiles_2018!A:A,1,FALSE)),TRUE,FALSE)</f>
        <v>0</v>
      </c>
      <c r="CE569" t="str">
        <f>INDEX('C5 - Emissions methodology 2021'!$A$2:$I$5911,MATCH($A569,'C5 - Emissions methodology 2021'!$A$2:$A$5911,0),MATCH(CE$1,'C5 - Emissions methodology 2021'!$A$1:$I$1,0))</f>
        <v>Apparel</v>
      </c>
    </row>
    <row r="570" spans="1:83" x14ac:dyDescent="0.25">
      <c r="A570">
        <v>842218</v>
      </c>
      <c r="B570" t="s">
        <v>1151</v>
      </c>
      <c r="C570" t="s">
        <v>165</v>
      </c>
      <c r="D570">
        <v>2020</v>
      </c>
      <c r="E570" t="s">
        <v>44</v>
      </c>
      <c r="F570" t="s">
        <v>33</v>
      </c>
      <c r="G570">
        <v>2020</v>
      </c>
      <c r="H570">
        <v>671.4</v>
      </c>
      <c r="I570">
        <v>100</v>
      </c>
      <c r="J570">
        <v>2021</v>
      </c>
      <c r="K570">
        <v>100</v>
      </c>
      <c r="L570">
        <v>0</v>
      </c>
      <c r="M570">
        <v>2020</v>
      </c>
      <c r="N570">
        <v>671.4</v>
      </c>
      <c r="O570">
        <v>100</v>
      </c>
      <c r="P570" t="s">
        <v>691</v>
      </c>
      <c r="Q570">
        <v>3.3158537256765901</v>
      </c>
      <c r="R570">
        <v>1</v>
      </c>
      <c r="S570" t="s">
        <v>25</v>
      </c>
      <c r="T570">
        <v>-1.11368485725649E-2</v>
      </c>
      <c r="AY570">
        <v>671.4</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s="8" t="b">
        <f>IF(ISNUMBER(VLOOKUP(A570,profiles_2018!A:A,1,FALSE)),TRUE,FALSE)</f>
        <v>0</v>
      </c>
      <c r="CE570" t="str">
        <f>INDEX('C5 - Emissions methodology 2021'!$A$2:$I$5911,MATCH($A570,'C5 - Emissions methodology 2021'!$A$2:$A$5911,0),MATCH(CE$1,'C5 - Emissions methodology 2021'!$A$1:$I$1,0))</f>
        <v>Manufacturing</v>
      </c>
    </row>
    <row r="571" spans="1:83" x14ac:dyDescent="0.25">
      <c r="A571">
        <v>51909</v>
      </c>
      <c r="B571" t="s">
        <v>352</v>
      </c>
      <c r="C571" t="s">
        <v>27</v>
      </c>
      <c r="D571">
        <v>2016</v>
      </c>
      <c r="E571" t="s">
        <v>49</v>
      </c>
      <c r="F571" t="s">
        <v>50</v>
      </c>
      <c r="G571">
        <v>2015</v>
      </c>
      <c r="H571">
        <v>0</v>
      </c>
      <c r="I571">
        <v>99</v>
      </c>
      <c r="J571">
        <v>2030</v>
      </c>
      <c r="K571">
        <v>10</v>
      </c>
      <c r="L571">
        <v>0</v>
      </c>
      <c r="M571">
        <v>2020</v>
      </c>
      <c r="N571">
        <v>22768.465</v>
      </c>
      <c r="O571">
        <v>558.40537288468295</v>
      </c>
      <c r="P571" t="s">
        <v>24</v>
      </c>
      <c r="Q571">
        <v>2.4102490584030201</v>
      </c>
      <c r="R571">
        <v>1</v>
      </c>
      <c r="S571" t="s">
        <v>25</v>
      </c>
      <c r="T571">
        <v>-1.11368485725649E-2</v>
      </c>
      <c r="AT571">
        <v>0</v>
      </c>
      <c r="AU571">
        <v>4553.6930000000002</v>
      </c>
      <c r="AV571">
        <v>9107.3860000000004</v>
      </c>
      <c r="AW571">
        <v>13661.079</v>
      </c>
      <c r="AX571">
        <v>18214.772000000001</v>
      </c>
      <c r="AY571">
        <v>22768.465</v>
      </c>
      <c r="AZ571">
        <v>20491.6185</v>
      </c>
      <c r="BA571">
        <v>18214.772000000001</v>
      </c>
      <c r="BB571">
        <v>15937.925499999999</v>
      </c>
      <c r="BC571">
        <v>13661.079</v>
      </c>
      <c r="BD571">
        <v>11384.2325</v>
      </c>
      <c r="BE571">
        <v>9107.3860000000004</v>
      </c>
      <c r="BF571">
        <v>6830.5394999999999</v>
      </c>
      <c r="BG571">
        <v>4553.6929999999902</v>
      </c>
      <c r="BH571">
        <v>2276.8465000000001</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s="8" t="b">
        <f>IF(ISNUMBER(VLOOKUP(A571,profiles_2018!A:A,1,FALSE)),TRUE,FALSE)</f>
        <v>1</v>
      </c>
      <c r="CE571" t="str">
        <f>INDEX('C5 - Emissions methodology 2021'!$A$2:$I$5911,MATCH($A571,'C5 - Emissions methodology 2021'!$A$2:$A$5911,0),MATCH(CE$1,'C5 - Emissions methodology 2021'!$A$1:$I$1,0))</f>
        <v>Transportation services</v>
      </c>
    </row>
    <row r="572" spans="1:83" x14ac:dyDescent="0.25">
      <c r="A572">
        <v>11118</v>
      </c>
      <c r="B572" t="s">
        <v>1152</v>
      </c>
      <c r="C572" t="s">
        <v>21</v>
      </c>
      <c r="D572">
        <v>2020</v>
      </c>
      <c r="E572" t="s">
        <v>117</v>
      </c>
      <c r="F572" t="s">
        <v>54</v>
      </c>
      <c r="G572">
        <v>2019</v>
      </c>
      <c r="H572">
        <v>8490.3841300000004</v>
      </c>
      <c r="I572">
        <v>98.3</v>
      </c>
      <c r="J572">
        <v>2030</v>
      </c>
      <c r="K572">
        <v>60</v>
      </c>
      <c r="L572">
        <v>3396.153652</v>
      </c>
      <c r="M572">
        <v>2020</v>
      </c>
      <c r="N572">
        <v>4846.1577509999997</v>
      </c>
      <c r="O572">
        <v>84.921538850923795</v>
      </c>
      <c r="P572" t="s">
        <v>24</v>
      </c>
      <c r="Q572">
        <v>3.57324653643902</v>
      </c>
      <c r="R572">
        <v>1</v>
      </c>
      <c r="S572" t="s">
        <v>25</v>
      </c>
      <c r="T572">
        <v>-1.11368485725649E-2</v>
      </c>
      <c r="AX572">
        <v>8490.3841300000004</v>
      </c>
      <c r="AY572">
        <v>4846.1577509999997</v>
      </c>
      <c r="AZ572">
        <v>4701.1573410999999</v>
      </c>
      <c r="BA572">
        <v>4556.1569312000001</v>
      </c>
      <c r="BB572">
        <v>4411.1565213000003</v>
      </c>
      <c r="BC572">
        <v>4266.1561113999996</v>
      </c>
      <c r="BD572">
        <v>4121.1557014999999</v>
      </c>
      <c r="BE572">
        <v>3976.1552916000001</v>
      </c>
      <c r="BF572">
        <v>3831.1548816999998</v>
      </c>
      <c r="BG572">
        <v>3686.1544718</v>
      </c>
      <c r="BH572">
        <v>3541.1540619000002</v>
      </c>
      <c r="BI572">
        <v>3396.153652</v>
      </c>
      <c r="BJ572">
        <v>3358.3312030485099</v>
      </c>
      <c r="BK572">
        <v>3320.9299769836398</v>
      </c>
      <c r="BL572">
        <v>3283.9452827098798</v>
      </c>
      <c r="BM572">
        <v>3247.3724813757499</v>
      </c>
      <c r="BN572">
        <v>3211.20698579195</v>
      </c>
      <c r="BO572">
        <v>3175.4442598560299</v>
      </c>
      <c r="BP572">
        <v>3140.0798179833901</v>
      </c>
      <c r="BQ572">
        <v>3105.1092245447398</v>
      </c>
      <c r="BR572">
        <v>3070.5280933097101</v>
      </c>
      <c r="BS572">
        <v>3036.3320868967098</v>
      </c>
      <c r="BT572">
        <v>3002.5169162289299</v>
      </c>
      <c r="BU572">
        <v>2969.0783399963202</v>
      </c>
      <c r="BV572">
        <v>2936.0121641237001</v>
      </c>
      <c r="BW572">
        <v>2903.31424124464</v>
      </c>
      <c r="BX572">
        <v>2870.98047018133</v>
      </c>
      <c r="BY572">
        <v>2839.0067954301298</v>
      </c>
      <c r="BZ572">
        <v>2807.3892066529402</v>
      </c>
      <c r="CA572">
        <v>2776.1237381741998</v>
      </c>
      <c r="CB572">
        <v>2745.20646848345</v>
      </c>
      <c r="CC572">
        <v>2714.6335197435201</v>
      </c>
      <c r="CD572" s="8" t="b">
        <f>IF(ISNUMBER(VLOOKUP(A572,profiles_2018!A:A,1,FALSE)),TRUE,FALSE)</f>
        <v>0</v>
      </c>
      <c r="CE572" t="str">
        <f>INDEX('C5 - Emissions methodology 2021'!$A$2:$I$5911,MATCH($A572,'C5 - Emissions methodology 2021'!$A$2:$A$5911,0),MATCH(CE$1,'C5 - Emissions methodology 2021'!$A$1:$I$1,0))</f>
        <v>Infrastructure</v>
      </c>
    </row>
    <row r="573" spans="1:83" x14ac:dyDescent="0.25">
      <c r="A573">
        <v>40342</v>
      </c>
      <c r="B573" t="s">
        <v>353</v>
      </c>
      <c r="C573" t="s">
        <v>27</v>
      </c>
      <c r="D573">
        <v>2020</v>
      </c>
      <c r="E573" t="s">
        <v>690</v>
      </c>
      <c r="F573" t="s">
        <v>23</v>
      </c>
      <c r="G573">
        <v>2019</v>
      </c>
      <c r="H573">
        <v>31208</v>
      </c>
      <c r="I573">
        <v>100</v>
      </c>
      <c r="J573">
        <v>2030</v>
      </c>
      <c r="K573">
        <v>46.2</v>
      </c>
      <c r="L573">
        <v>16789.903999999999</v>
      </c>
      <c r="M573">
        <v>2020</v>
      </c>
      <c r="N573">
        <v>28113</v>
      </c>
      <c r="O573">
        <v>21.466079848545899</v>
      </c>
      <c r="P573" t="s">
        <v>45</v>
      </c>
      <c r="Q573">
        <v>3.11224702323902</v>
      </c>
      <c r="R573">
        <v>1</v>
      </c>
      <c r="S573" t="s">
        <v>25</v>
      </c>
      <c r="T573">
        <v>-1.11368485725649E-2</v>
      </c>
      <c r="AX573">
        <v>31208</v>
      </c>
      <c r="AY573">
        <v>28113</v>
      </c>
      <c r="AZ573">
        <v>26980.690399999999</v>
      </c>
      <c r="BA573">
        <v>25848.380799999999</v>
      </c>
      <c r="BB573">
        <v>24716.071199999998</v>
      </c>
      <c r="BC573">
        <v>23583.761600000002</v>
      </c>
      <c r="BD573">
        <v>22451.452000000001</v>
      </c>
      <c r="BE573">
        <v>21319.142400000001</v>
      </c>
      <c r="BF573">
        <v>20186.8328</v>
      </c>
      <c r="BG573">
        <v>19054.5232</v>
      </c>
      <c r="BH573">
        <v>17922.213599999999</v>
      </c>
      <c r="BI573">
        <v>16789.903999999999</v>
      </c>
      <c r="BJ573">
        <v>16602.9173816041</v>
      </c>
      <c r="BK573">
        <v>16418.013204862302</v>
      </c>
      <c r="BL573">
        <v>16235.1682779374</v>
      </c>
      <c r="BM573">
        <v>16054.359667275899</v>
      </c>
      <c r="BN573">
        <v>15875.564694732</v>
      </c>
      <c r="BO573">
        <v>15698.760934722801</v>
      </c>
      <c r="BP573">
        <v>15523.926211415899</v>
      </c>
      <c r="BQ573">
        <v>15351.038595947601</v>
      </c>
      <c r="BR573">
        <v>15180.076403673</v>
      </c>
      <c r="BS573">
        <v>15011.018191445301</v>
      </c>
      <c r="BT573">
        <v>14843.8427549272</v>
      </c>
      <c r="BU573">
        <v>14678.5291259306</v>
      </c>
      <c r="BV573">
        <v>14515.056569787101</v>
      </c>
      <c r="BW573">
        <v>14353.4045827472</v>
      </c>
      <c r="BX573">
        <v>14193.5528894084</v>
      </c>
      <c r="BY573">
        <v>14035.4814401723</v>
      </c>
      <c r="BZ573">
        <v>13879.1704087301</v>
      </c>
      <c r="CA573">
        <v>13724.6001895752</v>
      </c>
      <c r="CB573">
        <v>13571.751395544899</v>
      </c>
      <c r="CC573">
        <v>13420.604855388199</v>
      </c>
      <c r="CD573" s="8" t="b">
        <f>IF(ISNUMBER(VLOOKUP(A573,profiles_2018!A:A,1,FALSE)),TRUE,FALSE)</f>
        <v>1</v>
      </c>
      <c r="CE573" t="str">
        <f>INDEX('C5 - Emissions methodology 2021'!$A$2:$I$5911,MATCH($A573,'C5 - Emissions methodology 2021'!$A$2:$A$5911,0),MATCH(CE$1,'C5 - Emissions methodology 2021'!$A$1:$I$1,0))</f>
        <v>Services</v>
      </c>
    </row>
    <row r="574" spans="1:83" x14ac:dyDescent="0.25">
      <c r="A574">
        <v>21438</v>
      </c>
      <c r="B574" t="s">
        <v>1153</v>
      </c>
      <c r="C574" t="s">
        <v>48</v>
      </c>
      <c r="D574">
        <v>2019</v>
      </c>
      <c r="E574" t="s">
        <v>44</v>
      </c>
      <c r="F574" t="s">
        <v>33</v>
      </c>
      <c r="G574">
        <v>2014</v>
      </c>
      <c r="H574">
        <v>49632</v>
      </c>
      <c r="I574">
        <v>100</v>
      </c>
      <c r="J574">
        <v>2025</v>
      </c>
      <c r="K574">
        <v>100</v>
      </c>
      <c r="L574">
        <v>0</v>
      </c>
      <c r="M574">
        <v>2020</v>
      </c>
      <c r="N574">
        <v>21983.43</v>
      </c>
      <c r="O574">
        <v>48.139004471428301</v>
      </c>
      <c r="P574" t="s">
        <v>691</v>
      </c>
      <c r="Q574">
        <v>3.3178091169627799</v>
      </c>
      <c r="R574">
        <v>1</v>
      </c>
      <c r="S574" t="s">
        <v>25</v>
      </c>
      <c r="T574">
        <v>-1.11368485725649E-2</v>
      </c>
      <c r="AS574">
        <v>49632</v>
      </c>
      <c r="AT574">
        <v>45023.904999999999</v>
      </c>
      <c r="AU574">
        <v>40415.81</v>
      </c>
      <c r="AV574">
        <v>35807.714999999997</v>
      </c>
      <c r="AW574">
        <v>31199.62</v>
      </c>
      <c r="AX574">
        <v>26591.525000000001</v>
      </c>
      <c r="AY574">
        <v>21983.43</v>
      </c>
      <c r="AZ574">
        <v>17586.743999999999</v>
      </c>
      <c r="BA574">
        <v>13190.058000000001</v>
      </c>
      <c r="BB574">
        <v>8793.3719999999994</v>
      </c>
      <c r="BC574">
        <v>4396.6859999999897</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s="8" t="b">
        <f>IF(ISNUMBER(VLOOKUP(A574,profiles_2018!A:A,1,FALSE)),TRUE,FALSE)</f>
        <v>0</v>
      </c>
      <c r="CE574" t="str">
        <f>INDEX('C5 - Emissions methodology 2021'!$A$2:$I$5911,MATCH($A574,'C5 - Emissions methodology 2021'!$A$2:$A$5911,0),MATCH(CE$1,'C5 - Emissions methodology 2021'!$A$1:$I$1,0))</f>
        <v>Services</v>
      </c>
    </row>
    <row r="575" spans="1:83" x14ac:dyDescent="0.25">
      <c r="A575">
        <v>826931</v>
      </c>
      <c r="B575" t="s">
        <v>1154</v>
      </c>
      <c r="C575" t="s">
        <v>172</v>
      </c>
      <c r="D575">
        <v>2019</v>
      </c>
      <c r="E575" t="s">
        <v>28</v>
      </c>
      <c r="F575" t="s">
        <v>23</v>
      </c>
      <c r="G575">
        <v>2020</v>
      </c>
      <c r="H575">
        <v>5400</v>
      </c>
      <c r="I575">
        <v>100</v>
      </c>
      <c r="J575">
        <v>2030</v>
      </c>
      <c r="K575">
        <v>10</v>
      </c>
      <c r="L575">
        <v>4860</v>
      </c>
      <c r="M575">
        <v>2020</v>
      </c>
      <c r="N575">
        <v>5400</v>
      </c>
      <c r="O575">
        <v>0</v>
      </c>
      <c r="P575" t="s">
        <v>24</v>
      </c>
      <c r="Q575">
        <v>2.75024444243902</v>
      </c>
      <c r="R575">
        <v>1</v>
      </c>
      <c r="S575" t="s">
        <v>25</v>
      </c>
      <c r="T575">
        <v>-1.11368485725649E-2</v>
      </c>
      <c r="AY575">
        <v>5400</v>
      </c>
      <c r="AZ575">
        <v>5346</v>
      </c>
      <c r="BA575">
        <v>5292</v>
      </c>
      <c r="BB575">
        <v>5238</v>
      </c>
      <c r="BC575">
        <v>5184</v>
      </c>
      <c r="BD575">
        <v>5130</v>
      </c>
      <c r="BE575">
        <v>5076</v>
      </c>
      <c r="BF575">
        <v>5022</v>
      </c>
      <c r="BG575">
        <v>4968</v>
      </c>
      <c r="BH575">
        <v>4914</v>
      </c>
      <c r="BI575">
        <v>4860</v>
      </c>
      <c r="BJ575">
        <v>4805.8749159373301</v>
      </c>
      <c r="BK575">
        <v>4752.3526147398497</v>
      </c>
      <c r="BL575">
        <v>4699.4263833060604</v>
      </c>
      <c r="BM575">
        <v>4647.0895832972601</v>
      </c>
      <c r="BN575">
        <v>4595.3356503049399</v>
      </c>
      <c r="BO575">
        <v>4544.1580930273803</v>
      </c>
      <c r="BP575">
        <v>4493.5504924555398</v>
      </c>
      <c r="BQ575">
        <v>4443.50650106789</v>
      </c>
      <c r="BR575">
        <v>4394.0198420342904</v>
      </c>
      <c r="BS575">
        <v>4345.0843084287098</v>
      </c>
      <c r="BT575">
        <v>4296.69376245071</v>
      </c>
      <c r="BU575">
        <v>4248.8421346556097</v>
      </c>
      <c r="BV575">
        <v>4201.52342319322</v>
      </c>
      <c r="BW575">
        <v>4154.7316930550296</v>
      </c>
      <c r="BX575">
        <v>4108.4610753298402</v>
      </c>
      <c r="BY575">
        <v>4062.7057664676099</v>
      </c>
      <c r="BZ575">
        <v>4017.46002755158</v>
      </c>
      <c r="CA575">
        <v>3972.7181835783999</v>
      </c>
      <c r="CB575">
        <v>3928.4746227464102</v>
      </c>
      <c r="CC575">
        <v>3884.72379575172</v>
      </c>
      <c r="CD575" s="8" t="b">
        <f>IF(ISNUMBER(VLOOKUP(A575,profiles_2018!A:A,1,FALSE)),TRUE,FALSE)</f>
        <v>0</v>
      </c>
      <c r="CE575" t="str">
        <f>INDEX('C5 - Emissions methodology 2021'!$A$2:$I$5911,MATCH($A575,'C5 - Emissions methodology 2021'!$A$2:$A$5911,0),MATCH(CE$1,'C5 - Emissions methodology 2021'!$A$1:$I$1,0))</f>
        <v>Materials</v>
      </c>
    </row>
    <row r="576" spans="1:83" x14ac:dyDescent="0.25">
      <c r="A576">
        <v>45079</v>
      </c>
      <c r="B576" t="s">
        <v>1155</v>
      </c>
      <c r="C576" t="s">
        <v>59</v>
      </c>
      <c r="D576">
        <v>2021</v>
      </c>
      <c r="E576" t="s">
        <v>690</v>
      </c>
      <c r="F576" t="s">
        <v>23</v>
      </c>
      <c r="G576">
        <v>2014</v>
      </c>
      <c r="H576">
        <v>318343</v>
      </c>
      <c r="I576">
        <v>100</v>
      </c>
      <c r="J576">
        <v>2031</v>
      </c>
      <c r="K576">
        <v>50</v>
      </c>
      <c r="L576">
        <v>159171.5</v>
      </c>
      <c r="M576">
        <v>2020</v>
      </c>
      <c r="N576">
        <v>273642.5</v>
      </c>
      <c r="O576">
        <v>28.082916853833801</v>
      </c>
      <c r="P576" t="s">
        <v>24</v>
      </c>
      <c r="Q576">
        <v>3.1507635416170698</v>
      </c>
      <c r="R576">
        <v>1</v>
      </c>
      <c r="S576" t="s">
        <v>25</v>
      </c>
      <c r="T576">
        <v>-1.11368485725649E-2</v>
      </c>
      <c r="AS576">
        <v>318343</v>
      </c>
      <c r="AT576">
        <v>310892.91666666599</v>
      </c>
      <c r="AU576">
        <v>303442.83333333302</v>
      </c>
      <c r="AV576">
        <v>295992.75</v>
      </c>
      <c r="AW576">
        <v>288542.66666666599</v>
      </c>
      <c r="AX576">
        <v>281092.58333333302</v>
      </c>
      <c r="AY576">
        <v>273642.5</v>
      </c>
      <c r="AZ576">
        <v>263236.045454545</v>
      </c>
      <c r="BA576">
        <v>252829.59090909001</v>
      </c>
      <c r="BB576">
        <v>242423.136363636</v>
      </c>
      <c r="BC576">
        <v>232016.68181818101</v>
      </c>
      <c r="BD576">
        <v>221610.227272727</v>
      </c>
      <c r="BE576">
        <v>211203.77272727201</v>
      </c>
      <c r="BF576">
        <v>200797.318181818</v>
      </c>
      <c r="BG576">
        <v>190390.86363636301</v>
      </c>
      <c r="BH576">
        <v>179984.409090909</v>
      </c>
      <c r="BI576">
        <v>169577.95454545401</v>
      </c>
      <c r="BJ576">
        <v>159171.5</v>
      </c>
      <c r="BK576">
        <v>157398.83110743199</v>
      </c>
      <c r="BL576">
        <v>155645.904159889</v>
      </c>
      <c r="BM576">
        <v>153912.49929432099</v>
      </c>
      <c r="BN576">
        <v>152198.39909625499</v>
      </c>
      <c r="BO576">
        <v>150503.388572533</v>
      </c>
      <c r="BP576">
        <v>148827.25512434301</v>
      </c>
      <c r="BQ576">
        <v>147169.78852055201</v>
      </c>
      <c r="BR576">
        <v>145530.78087134301</v>
      </c>
      <c r="BS576">
        <v>143910.02660213099</v>
      </c>
      <c r="BT576">
        <v>142307.32242779</v>
      </c>
      <c r="BU576">
        <v>140722.467327144</v>
      </c>
      <c r="BV576">
        <v>139155.262517764</v>
      </c>
      <c r="BW576">
        <v>137605.51143102799</v>
      </c>
      <c r="BX576">
        <v>136073.01968747101</v>
      </c>
      <c r="BY576">
        <v>134557.5950724</v>
      </c>
      <c r="BZ576">
        <v>133059.04751179001</v>
      </c>
      <c r="CA576">
        <v>131577.18904844101</v>
      </c>
      <c r="CB576">
        <v>130111.83381840499</v>
      </c>
      <c r="CC576">
        <v>128662.798027671</v>
      </c>
      <c r="CD576" s="8" t="b">
        <f>IF(ISNUMBER(VLOOKUP(A576,profiles_2018!A:A,1,FALSE)),TRUE,FALSE)</f>
        <v>0</v>
      </c>
      <c r="CE576" t="str">
        <f>INDEX('C5 - Emissions methodology 2021'!$A$2:$I$5911,MATCH($A576,'C5 - Emissions methodology 2021'!$A$2:$A$5911,0),MATCH(CE$1,'C5 - Emissions methodology 2021'!$A$1:$I$1,0))</f>
        <v>Infrastructure</v>
      </c>
    </row>
    <row r="577" spans="1:83" x14ac:dyDescent="0.25">
      <c r="A577">
        <v>11268</v>
      </c>
      <c r="B577" t="s">
        <v>649</v>
      </c>
      <c r="C577" t="s">
        <v>650</v>
      </c>
      <c r="D577">
        <v>2019</v>
      </c>
      <c r="E577" t="s">
        <v>28</v>
      </c>
      <c r="F577" t="s">
        <v>23</v>
      </c>
      <c r="G577">
        <v>2015</v>
      </c>
      <c r="H577">
        <v>114421</v>
      </c>
      <c r="I577">
        <v>100</v>
      </c>
      <c r="J577">
        <v>2030</v>
      </c>
      <c r="K577">
        <v>84</v>
      </c>
      <c r="L577">
        <v>18307.36</v>
      </c>
      <c r="M577">
        <v>2020</v>
      </c>
      <c r="N577">
        <v>85400</v>
      </c>
      <c r="O577">
        <v>27.452044277609801</v>
      </c>
      <c r="P577" t="s">
        <v>24</v>
      </c>
      <c r="Q577">
        <v>3.4902529333390202</v>
      </c>
      <c r="R577">
        <v>1</v>
      </c>
      <c r="S577" t="s">
        <v>25</v>
      </c>
      <c r="T577">
        <v>-1.11368485725649E-2</v>
      </c>
      <c r="AT577">
        <v>114421</v>
      </c>
      <c r="AU577">
        <v>108616.8</v>
      </c>
      <c r="AV577">
        <v>102812.6</v>
      </c>
      <c r="AW577">
        <v>97008.4</v>
      </c>
      <c r="AX577">
        <v>91204.2</v>
      </c>
      <c r="AY577">
        <v>85400</v>
      </c>
      <c r="AZ577">
        <v>78690.736000000004</v>
      </c>
      <c r="BA577">
        <v>71981.471999999994</v>
      </c>
      <c r="BB577">
        <v>65272.207999999999</v>
      </c>
      <c r="BC577">
        <v>58562.944000000003</v>
      </c>
      <c r="BD577">
        <v>51853.68</v>
      </c>
      <c r="BE577">
        <v>45144.415999999997</v>
      </c>
      <c r="BF577">
        <v>38435.152000000002</v>
      </c>
      <c r="BG577">
        <v>31725.887999999999</v>
      </c>
      <c r="BH577">
        <v>25016.624</v>
      </c>
      <c r="BI577">
        <v>18307.36</v>
      </c>
      <c r="BJ577">
        <v>18103.473703916501</v>
      </c>
      <c r="BK577">
        <v>17901.858058638602</v>
      </c>
      <c r="BL577">
        <v>17702.487776271999</v>
      </c>
      <c r="BM577">
        <v>17505.33785055</v>
      </c>
      <c r="BN577">
        <v>17310.3835536968</v>
      </c>
      <c r="BO577">
        <v>17117.600433326301</v>
      </c>
      <c r="BP577">
        <v>16926.964309374602</v>
      </c>
      <c r="BQ577">
        <v>16738.451271067901</v>
      </c>
      <c r="BR577">
        <v>16552.037673922801</v>
      </c>
      <c r="BS577">
        <v>16367.700136780901</v>
      </c>
      <c r="BT577">
        <v>16185.415538876399</v>
      </c>
      <c r="BU577">
        <v>16005.161016935899</v>
      </c>
      <c r="BV577">
        <v>15826.9139623108</v>
      </c>
      <c r="BW577">
        <v>15650.6520181415</v>
      </c>
      <c r="BX577">
        <v>15476.3530765536</v>
      </c>
      <c r="BY577">
        <v>15303.995275884399</v>
      </c>
      <c r="BZ577">
        <v>15133.5569979417</v>
      </c>
      <c r="CA577">
        <v>14965.0168652913</v>
      </c>
      <c r="CB577">
        <v>14798.353738576699</v>
      </c>
      <c r="CC577">
        <v>14633.546713866899</v>
      </c>
      <c r="CD577" s="8" t="b">
        <f>IF(ISNUMBER(VLOOKUP(A577,profiles_2018!A:A,1,FALSE)),TRUE,FALSE)</f>
        <v>1</v>
      </c>
      <c r="CE577" t="str">
        <f>INDEX('C5 - Emissions methodology 2021'!$A$2:$I$5911,MATCH($A577,'C5 - Emissions methodology 2021'!$A$2:$A$5911,0),MATCH(CE$1,'C5 - Emissions methodology 2021'!$A$1:$I$1,0))</f>
        <v>Services</v>
      </c>
    </row>
    <row r="578" spans="1:83" x14ac:dyDescent="0.25">
      <c r="A578">
        <v>47918</v>
      </c>
      <c r="B578" t="s">
        <v>1156</v>
      </c>
      <c r="C578" t="s">
        <v>252</v>
      </c>
      <c r="D578">
        <v>2019</v>
      </c>
      <c r="E578" t="s">
        <v>28</v>
      </c>
      <c r="F578" t="s">
        <v>23</v>
      </c>
      <c r="G578">
        <v>2016</v>
      </c>
      <c r="H578">
        <v>3710</v>
      </c>
      <c r="I578">
        <v>100</v>
      </c>
      <c r="J578">
        <v>2031</v>
      </c>
      <c r="K578">
        <v>63</v>
      </c>
      <c r="L578">
        <v>1372.7</v>
      </c>
      <c r="M578">
        <v>2020</v>
      </c>
      <c r="N578">
        <v>3037.76</v>
      </c>
      <c r="O578">
        <v>63.193083193083197</v>
      </c>
      <c r="P578" t="s">
        <v>24</v>
      </c>
      <c r="Q578">
        <v>3.28073194781707</v>
      </c>
      <c r="R578">
        <v>1</v>
      </c>
      <c r="S578" t="s">
        <v>25</v>
      </c>
      <c r="T578">
        <v>-1.11368485725649E-2</v>
      </c>
      <c r="AU578">
        <v>3710</v>
      </c>
      <c r="AV578">
        <v>3541.94</v>
      </c>
      <c r="AW578">
        <v>3373.88</v>
      </c>
      <c r="AX578">
        <v>3205.82</v>
      </c>
      <c r="AY578">
        <v>3037.76</v>
      </c>
      <c r="AZ578">
        <v>2886.3909090909001</v>
      </c>
      <c r="BA578">
        <v>2735.02181818181</v>
      </c>
      <c r="BB578">
        <v>2583.6527272727199</v>
      </c>
      <c r="BC578">
        <v>2432.2836363636302</v>
      </c>
      <c r="BD578">
        <v>2280.9145454545401</v>
      </c>
      <c r="BE578">
        <v>2129.54545454545</v>
      </c>
      <c r="BF578">
        <v>1978.1763636363601</v>
      </c>
      <c r="BG578">
        <v>1826.8072727272699</v>
      </c>
      <c r="BH578">
        <v>1675.4381818181801</v>
      </c>
      <c r="BI578">
        <v>1524.0690909090899</v>
      </c>
      <c r="BJ578">
        <v>1372.7</v>
      </c>
      <c r="BK578">
        <v>1357.4124479644399</v>
      </c>
      <c r="BL578">
        <v>1342.2951510809401</v>
      </c>
      <c r="BM578">
        <v>1327.34621324366</v>
      </c>
      <c r="BN578">
        <v>1312.5637594633999</v>
      </c>
      <c r="BO578">
        <v>1297.9459356324201</v>
      </c>
      <c r="BP578">
        <v>1283.49090829191</v>
      </c>
      <c r="BQ578">
        <v>1269.1968644020001</v>
      </c>
      <c r="BR578">
        <v>1255.0620111143801</v>
      </c>
      <c r="BS578">
        <v>1241.0845755474199</v>
      </c>
      <c r="BT578">
        <v>1227.2628045638</v>
      </c>
      <c r="BU578">
        <v>1213.59496455063</v>
      </c>
      <c r="BV578">
        <v>1200.079341202</v>
      </c>
      <c r="BW578">
        <v>1186.7142393039701</v>
      </c>
      <c r="BX578">
        <v>1173.49798252194</v>
      </c>
      <c r="BY578">
        <v>1160.4289131903799</v>
      </c>
      <c r="BZ578">
        <v>1147.50539210495</v>
      </c>
      <c r="CA578">
        <v>1134.7257983168799</v>
      </c>
      <c r="CB578">
        <v>1122.08852892964</v>
      </c>
      <c r="CC578">
        <v>1109.5919988979399</v>
      </c>
      <c r="CD578" s="8" t="b">
        <f>IF(ISNUMBER(VLOOKUP(A578,profiles_2018!A:A,1,FALSE)),TRUE,FALSE)</f>
        <v>0</v>
      </c>
      <c r="CE578" t="str">
        <f>INDEX('C5 - Emissions methodology 2021'!$A$2:$I$5911,MATCH($A578,'C5 - Emissions methodology 2021'!$A$2:$A$5911,0),MATCH(CE$1,'C5 - Emissions methodology 2021'!$A$1:$I$1,0))</f>
        <v>Infrastructure</v>
      </c>
    </row>
    <row r="579" spans="1:83" x14ac:dyDescent="0.25">
      <c r="A579">
        <v>33083</v>
      </c>
      <c r="B579" t="s">
        <v>1157</v>
      </c>
      <c r="C579" t="s">
        <v>27</v>
      </c>
      <c r="D579">
        <v>2020</v>
      </c>
      <c r="E579" t="s">
        <v>28</v>
      </c>
      <c r="F579" t="s">
        <v>23</v>
      </c>
      <c r="G579">
        <v>2020</v>
      </c>
      <c r="H579">
        <v>350</v>
      </c>
      <c r="I579">
        <v>100</v>
      </c>
      <c r="J579">
        <v>2026</v>
      </c>
      <c r="K579">
        <v>15</v>
      </c>
      <c r="L579">
        <v>297.5</v>
      </c>
      <c r="M579">
        <v>2020</v>
      </c>
      <c r="N579">
        <v>275</v>
      </c>
      <c r="O579">
        <v>142.857142857143</v>
      </c>
      <c r="P579" t="s">
        <v>24</v>
      </c>
      <c r="Q579">
        <v>2.79829271792683</v>
      </c>
      <c r="R579">
        <v>1</v>
      </c>
      <c r="S579" t="s">
        <v>25</v>
      </c>
      <c r="T579">
        <v>-1.11368485725649E-2</v>
      </c>
      <c r="AY579">
        <v>275</v>
      </c>
      <c r="AZ579">
        <v>278.75</v>
      </c>
      <c r="BA579">
        <v>282.5</v>
      </c>
      <c r="BB579">
        <v>286.25</v>
      </c>
      <c r="BC579">
        <v>290</v>
      </c>
      <c r="BD579">
        <v>293.75</v>
      </c>
      <c r="BE579">
        <v>297.5</v>
      </c>
      <c r="BF579">
        <v>294.18678754966101</v>
      </c>
      <c r="BG579">
        <v>290.91047384467203</v>
      </c>
      <c r="BH579">
        <v>287.67064794929001</v>
      </c>
      <c r="BI579">
        <v>284.46690350430703</v>
      </c>
      <c r="BJ579">
        <v>281.29883867607401</v>
      </c>
      <c r="BK579">
        <v>278.16605610609997</v>
      </c>
      <c r="BL579">
        <v>275.06816286121898</v>
      </c>
      <c r="BM579">
        <v>272.00477038429898</v>
      </c>
      <c r="BN579">
        <v>268.97549444551402</v>
      </c>
      <c r="BO579">
        <v>265.97995509414397</v>
      </c>
      <c r="BP579">
        <v>263.01777661092302</v>
      </c>
      <c r="BQ579">
        <v>260.08858746091403</v>
      </c>
      <c r="BR579">
        <v>257.19202024690998</v>
      </c>
      <c r="BS579">
        <v>254.327711663348</v>
      </c>
      <c r="BT579">
        <v>251.49530245074601</v>
      </c>
      <c r="BU579">
        <v>248.69443735064101</v>
      </c>
      <c r="BV579">
        <v>245.92476506102699</v>
      </c>
      <c r="BW579">
        <v>243.18593819229901</v>
      </c>
      <c r="BX579">
        <v>240.47761322367401</v>
      </c>
      <c r="BY579">
        <v>237.79945046010999</v>
      </c>
      <c r="BZ579">
        <v>235.151113989697</v>
      </c>
      <c r="CA579">
        <v>232.53227164152401</v>
      </c>
      <c r="CB579">
        <v>229.942594944018</v>
      </c>
      <c r="CC579">
        <v>227.38175908374299</v>
      </c>
      <c r="CD579" s="8" t="b">
        <f>IF(ISNUMBER(VLOOKUP(A579,profiles_2018!A:A,1,FALSE)),TRUE,FALSE)</f>
        <v>0</v>
      </c>
      <c r="CE579" t="str">
        <f>INDEX('C5 - Emissions methodology 2021'!$A$2:$I$5911,MATCH($A579,'C5 - Emissions methodology 2021'!$A$2:$A$5911,0),MATCH(CE$1,'C5 - Emissions methodology 2021'!$A$1:$I$1,0))</f>
        <v>Manufacturing</v>
      </c>
    </row>
    <row r="580" spans="1:83" x14ac:dyDescent="0.25">
      <c r="A580">
        <v>31285</v>
      </c>
      <c r="B580" t="s">
        <v>1158</v>
      </c>
      <c r="C580" t="s">
        <v>92</v>
      </c>
      <c r="D580">
        <v>2019</v>
      </c>
      <c r="E580" t="s">
        <v>105</v>
      </c>
      <c r="F580" t="s">
        <v>54</v>
      </c>
      <c r="G580">
        <v>2018</v>
      </c>
      <c r="H580">
        <v>183248</v>
      </c>
      <c r="I580">
        <v>100</v>
      </c>
      <c r="J580">
        <v>2023</v>
      </c>
      <c r="K580">
        <v>20</v>
      </c>
      <c r="L580">
        <v>146598.39999999999</v>
      </c>
      <c r="M580">
        <v>2020</v>
      </c>
      <c r="N580">
        <v>52529</v>
      </c>
      <c r="O580">
        <v>395.03475468476898</v>
      </c>
      <c r="P580" t="s">
        <v>24</v>
      </c>
      <c r="Q580">
        <v>3.1868587894926801</v>
      </c>
      <c r="R580">
        <v>1</v>
      </c>
      <c r="S580" t="s">
        <v>25</v>
      </c>
      <c r="T580">
        <v>-1.11368485725649E-2</v>
      </c>
      <c r="AW580">
        <v>183248</v>
      </c>
      <c r="AX580">
        <v>117888.5</v>
      </c>
      <c r="AY580">
        <v>52529</v>
      </c>
      <c r="AZ580">
        <v>83885.466666666602</v>
      </c>
      <c r="BA580">
        <v>115241.933333333</v>
      </c>
      <c r="BB580">
        <v>146598.39999999999</v>
      </c>
      <c r="BC580">
        <v>144965.75581821901</v>
      </c>
      <c r="BD580">
        <v>143351.29414746401</v>
      </c>
      <c r="BE580">
        <v>141754.81249186301</v>
      </c>
      <c r="BF580">
        <v>140176.110610709</v>
      </c>
      <c r="BG580">
        <v>138614.99049334601</v>
      </c>
      <c r="BH580">
        <v>137071.256334334</v>
      </c>
      <c r="BI580">
        <v>135544.714508887</v>
      </c>
      <c r="BJ580">
        <v>134035.17354859001</v>
      </c>
      <c r="BK580">
        <v>132542.44411738199</v>
      </c>
      <c r="BL580">
        <v>131066.33898780899</v>
      </c>
      <c r="BM580">
        <v>129606.67301754199</v>
      </c>
      <c r="BN580">
        <v>128163.263126151</v>
      </c>
      <c r="BO580">
        <v>126735.928272149</v>
      </c>
      <c r="BP580">
        <v>125324.48943027901</v>
      </c>
      <c r="BQ580">
        <v>123928.76956905999</v>
      </c>
      <c r="BR580">
        <v>122548.593628585</v>
      </c>
      <c r="BS580">
        <v>121183.78849856299</v>
      </c>
      <c r="BT580">
        <v>119834.182996605</v>
      </c>
      <c r="BU580">
        <v>118499.60784675401</v>
      </c>
      <c r="BV580">
        <v>117179.895658257</v>
      </c>
      <c r="BW580">
        <v>115874.880904562</v>
      </c>
      <c r="BX580">
        <v>114584.39990256399</v>
      </c>
      <c r="BY580">
        <v>113308.290792071</v>
      </c>
      <c r="BZ580">
        <v>112046.393515503</v>
      </c>
      <c r="CA580">
        <v>110798.549797819</v>
      </c>
      <c r="CB580">
        <v>109564.60312666099</v>
      </c>
      <c r="CC580">
        <v>108344.398732726</v>
      </c>
      <c r="CD580" s="8" t="b">
        <f>IF(ISNUMBER(VLOOKUP(A580,profiles_2018!A:A,1,FALSE)),TRUE,FALSE)</f>
        <v>0</v>
      </c>
      <c r="CE580" t="str">
        <f>INDEX('C5 - Emissions methodology 2021'!$A$2:$I$5911,MATCH($A580,'C5 - Emissions methodology 2021'!$A$2:$A$5911,0),MATCH(CE$1,'C5 - Emissions methodology 2021'!$A$1:$I$1,0))</f>
        <v>Infrastructure</v>
      </c>
    </row>
    <row r="581" spans="1:83" x14ac:dyDescent="0.25">
      <c r="A581">
        <v>68198</v>
      </c>
      <c r="B581" t="s">
        <v>1159</v>
      </c>
      <c r="C581" t="s">
        <v>39</v>
      </c>
      <c r="D581">
        <v>2019</v>
      </c>
      <c r="E581" t="s">
        <v>690</v>
      </c>
      <c r="F581" t="s">
        <v>23</v>
      </c>
      <c r="G581">
        <v>2018</v>
      </c>
      <c r="H581">
        <v>7256.7599999999802</v>
      </c>
      <c r="I581">
        <v>100</v>
      </c>
      <c r="J581">
        <v>2030</v>
      </c>
      <c r="K581">
        <v>50</v>
      </c>
      <c r="L581">
        <v>3628.3799999999901</v>
      </c>
      <c r="M581">
        <v>2020</v>
      </c>
      <c r="N581">
        <v>6208.8770000000004</v>
      </c>
      <c r="O581">
        <v>48.508478711723797</v>
      </c>
      <c r="P581" t="s">
        <v>24</v>
      </c>
      <c r="Q581">
        <v>3.15024472213902</v>
      </c>
      <c r="R581">
        <v>1</v>
      </c>
      <c r="S581" t="s">
        <v>25</v>
      </c>
      <c r="T581">
        <v>-1.11368485725649E-2</v>
      </c>
      <c r="AW581">
        <v>7256.7599999999802</v>
      </c>
      <c r="AX581">
        <v>6732.8184999999903</v>
      </c>
      <c r="AY581">
        <v>6208.8770000000004</v>
      </c>
      <c r="AZ581">
        <v>5950.8272999999999</v>
      </c>
      <c r="BA581">
        <v>5692.7775999999903</v>
      </c>
      <c r="BB581">
        <v>5434.7278999999899</v>
      </c>
      <c r="BC581">
        <v>5176.6781999999903</v>
      </c>
      <c r="BD581">
        <v>4918.6284999999898</v>
      </c>
      <c r="BE581">
        <v>4660.5787999999902</v>
      </c>
      <c r="BF581">
        <v>4402.5290999999897</v>
      </c>
      <c r="BG581">
        <v>4144.4793999999902</v>
      </c>
      <c r="BH581">
        <v>3886.4296999999901</v>
      </c>
      <c r="BI581">
        <v>3628.3799999999901</v>
      </c>
      <c r="BJ581">
        <v>3587.9712813762699</v>
      </c>
      <c r="BK581">
        <v>3548.0125885328698</v>
      </c>
      <c r="BL581">
        <v>3508.4989096008198</v>
      </c>
      <c r="BM581">
        <v>3469.4252885275901</v>
      </c>
      <c r="BN581">
        <v>3430.7868244554302</v>
      </c>
      <c r="BO581">
        <v>3392.5786711067199</v>
      </c>
      <c r="BP581">
        <v>3354.7960361760902</v>
      </c>
      <c r="BQ581">
        <v>3317.4341807293599</v>
      </c>
      <c r="BR581">
        <v>3280.4884186091199</v>
      </c>
      <c r="BS581">
        <v>3243.9541158470201</v>
      </c>
      <c r="BT581">
        <v>3207.8266900824801</v>
      </c>
      <c r="BU581">
        <v>3172.1016099879998</v>
      </c>
      <c r="BV581">
        <v>3136.7743947007798</v>
      </c>
      <c r="BW581">
        <v>3101.8406132606901</v>
      </c>
      <c r="BX581">
        <v>3067.2958840545798</v>
      </c>
      <c r="BY581">
        <v>3033.1358742666098</v>
      </c>
      <c r="BZ581">
        <v>2999.3562993348901</v>
      </c>
      <c r="CA581">
        <v>2965.9529224140301</v>
      </c>
      <c r="CB581">
        <v>2932.9215538437502</v>
      </c>
      <c r="CC581">
        <v>2900.2580506233799</v>
      </c>
      <c r="CD581" s="8" t="b">
        <f>IF(ISNUMBER(VLOOKUP(A581,profiles_2018!A:A,1,FALSE)),TRUE,FALSE)</f>
        <v>0</v>
      </c>
      <c r="CE581" t="str">
        <f>INDEX('C5 - Emissions methodology 2021'!$A$2:$I$5911,MATCH($A581,'C5 - Emissions methodology 2021'!$A$2:$A$5911,0),MATCH(CE$1,'C5 - Emissions methodology 2021'!$A$1:$I$1,0))</f>
        <v>Retail</v>
      </c>
    </row>
    <row r="582" spans="1:83" x14ac:dyDescent="0.25">
      <c r="A582">
        <v>846785</v>
      </c>
      <c r="B582" t="s">
        <v>1160</v>
      </c>
      <c r="C582" t="s">
        <v>76</v>
      </c>
      <c r="D582">
        <v>2019</v>
      </c>
      <c r="E582" t="s">
        <v>105</v>
      </c>
      <c r="F582" t="s">
        <v>54</v>
      </c>
      <c r="G582">
        <v>2018</v>
      </c>
      <c r="H582">
        <v>2442</v>
      </c>
      <c r="I582">
        <v>100</v>
      </c>
      <c r="J582">
        <v>2030</v>
      </c>
      <c r="K582">
        <v>30</v>
      </c>
      <c r="L582">
        <v>1709.4</v>
      </c>
      <c r="M582">
        <v>2020</v>
      </c>
      <c r="N582">
        <v>1704</v>
      </c>
      <c r="O582">
        <v>42.362068965517203</v>
      </c>
      <c r="P582" t="s">
        <v>24</v>
      </c>
      <c r="Q582">
        <v>3.29024970243902</v>
      </c>
      <c r="R582">
        <v>1</v>
      </c>
      <c r="S582" t="s">
        <v>25</v>
      </c>
      <c r="T582">
        <v>-1.11368485725649E-2</v>
      </c>
      <c r="AW582">
        <v>2442</v>
      </c>
      <c r="AX582">
        <v>2073</v>
      </c>
      <c r="AY582">
        <v>1704</v>
      </c>
      <c r="AZ582">
        <v>1704.54</v>
      </c>
      <c r="BA582">
        <v>1705.08</v>
      </c>
      <c r="BB582">
        <v>1705.62</v>
      </c>
      <c r="BC582">
        <v>1706.16</v>
      </c>
      <c r="BD582">
        <v>1706.69999999999</v>
      </c>
      <c r="BE582">
        <v>1707.24</v>
      </c>
      <c r="BF582">
        <v>1707.78</v>
      </c>
      <c r="BG582">
        <v>1708.32</v>
      </c>
      <c r="BH582">
        <v>1708.86</v>
      </c>
      <c r="BI582">
        <v>1709.4</v>
      </c>
      <c r="BJ582">
        <v>1690.36267105005</v>
      </c>
      <c r="BK582">
        <v>1671.53735794985</v>
      </c>
      <c r="BL582">
        <v>1652.92169951098</v>
      </c>
      <c r="BM582">
        <v>1634.51336084122</v>
      </c>
      <c r="BN582">
        <v>1616.3100330517</v>
      </c>
      <c r="BO582">
        <v>1598.3094329672799</v>
      </c>
      <c r="BP582">
        <v>1580.50930284022</v>
      </c>
      <c r="BQ582">
        <v>1562.90741006696</v>
      </c>
      <c r="BR582">
        <v>1545.50154690811</v>
      </c>
      <c r="BS582">
        <v>1528.2895302115201</v>
      </c>
      <c r="BT582">
        <v>1511.26920113852</v>
      </c>
      <c r="BU582">
        <v>1494.4384248930601</v>
      </c>
      <c r="BV582">
        <v>1477.795090454</v>
      </c>
      <c r="BW582">
        <v>1461.33711031034</v>
      </c>
      <c r="BX582">
        <v>1445.0624201993401</v>
      </c>
      <c r="BY582">
        <v>1428.9689788476801</v>
      </c>
      <c r="BZ582">
        <v>1413.05476771536</v>
      </c>
      <c r="CA582">
        <v>1397.31779074257</v>
      </c>
      <c r="CB582">
        <v>1381.7560740993199</v>
      </c>
      <c r="CC582">
        <v>1366.36766593786</v>
      </c>
      <c r="CD582" s="8" t="b">
        <f>IF(ISNUMBER(VLOOKUP(A582,profiles_2018!A:A,1,FALSE)),TRUE,FALSE)</f>
        <v>0</v>
      </c>
      <c r="CE582" t="str">
        <f>INDEX('C5 - Emissions methodology 2021'!$A$2:$I$5911,MATCH($A582,'C5 - Emissions methodology 2021'!$A$2:$A$5911,0),MATCH(CE$1,'C5 - Emissions methodology 2021'!$A$1:$I$1,0))</f>
        <v>Apparel</v>
      </c>
    </row>
    <row r="583" spans="1:83" x14ac:dyDescent="0.25">
      <c r="A583">
        <v>38108</v>
      </c>
      <c r="B583" t="s">
        <v>1161</v>
      </c>
      <c r="C583" t="s">
        <v>39</v>
      </c>
      <c r="D583">
        <v>2020</v>
      </c>
      <c r="E583" t="s">
        <v>690</v>
      </c>
      <c r="F583" t="s">
        <v>23</v>
      </c>
      <c r="G583">
        <v>2018</v>
      </c>
      <c r="H583">
        <v>55666.38</v>
      </c>
      <c r="I583">
        <v>100</v>
      </c>
      <c r="J583">
        <v>2030</v>
      </c>
      <c r="K583">
        <v>30</v>
      </c>
      <c r="L583">
        <v>38966.466</v>
      </c>
      <c r="M583">
        <v>2020</v>
      </c>
      <c r="N583">
        <v>53054.64</v>
      </c>
      <c r="O583">
        <v>15.639242214061699</v>
      </c>
      <c r="P583" t="s">
        <v>45</v>
      </c>
      <c r="Q583">
        <v>2.9502494690770198</v>
      </c>
      <c r="R583">
        <v>1</v>
      </c>
      <c r="S583" t="s">
        <v>25</v>
      </c>
      <c r="T583">
        <v>-1.11368485725649E-2</v>
      </c>
      <c r="AW583">
        <v>55666.38</v>
      </c>
      <c r="AX583">
        <v>54360.51</v>
      </c>
      <c r="AY583">
        <v>53054.64</v>
      </c>
      <c r="AZ583">
        <v>51645.8226</v>
      </c>
      <c r="BA583">
        <v>50237.0052</v>
      </c>
      <c r="BB583">
        <v>48828.1878</v>
      </c>
      <c r="BC583">
        <v>47419.3704</v>
      </c>
      <c r="BD583">
        <v>46010.553</v>
      </c>
      <c r="BE583">
        <v>44601.7356</v>
      </c>
      <c r="BF583">
        <v>43192.9182</v>
      </c>
      <c r="BG583">
        <v>41784.1008</v>
      </c>
      <c r="BH583">
        <v>40375.2834</v>
      </c>
      <c r="BI583">
        <v>38966.466</v>
      </c>
      <c r="BJ583">
        <v>38532.50236875</v>
      </c>
      <c r="BK583">
        <v>38103.371724747201</v>
      </c>
      <c r="BL583">
        <v>37679.020243744497</v>
      </c>
      <c r="BM583">
        <v>37259.394700927303</v>
      </c>
      <c r="BN583">
        <v>36844.442464237698</v>
      </c>
      <c r="BO583">
        <v>36434.111487772898</v>
      </c>
      <c r="BP583">
        <v>36028.350305257598</v>
      </c>
      <c r="BQ583">
        <v>35627.108023588597</v>
      </c>
      <c r="BR583">
        <v>35230.334316451503</v>
      </c>
      <c r="BS583">
        <v>34837.979418008297</v>
      </c>
      <c r="BT583">
        <v>34449.994116655798</v>
      </c>
      <c r="BU583">
        <v>34066.329748852899</v>
      </c>
      <c r="BV583">
        <v>33686.938193016897</v>
      </c>
      <c r="BW583">
        <v>33311.771863487898</v>
      </c>
      <c r="BX583">
        <v>32940.783704560403</v>
      </c>
      <c r="BY583">
        <v>32573.927184581102</v>
      </c>
      <c r="BZ583">
        <v>32211.156290112602</v>
      </c>
      <c r="CA583">
        <v>31852.4255201624</v>
      </c>
      <c r="CB583">
        <v>31497.6898804755</v>
      </c>
      <c r="CC583">
        <v>31146.904877891</v>
      </c>
      <c r="CD583" s="8" t="b">
        <f>IF(ISNUMBER(VLOOKUP(A583,profiles_2018!A:A,1,FALSE)),TRUE,FALSE)</f>
        <v>0</v>
      </c>
      <c r="CE583" t="str">
        <f>INDEX('C5 - Emissions methodology 2021'!$A$2:$I$5911,MATCH($A583,'C5 - Emissions methodology 2021'!$A$2:$A$5911,0),MATCH(CE$1,'C5 - Emissions methodology 2021'!$A$1:$I$1,0))</f>
        <v>Materials</v>
      </c>
    </row>
    <row r="584" spans="1:83" x14ac:dyDescent="0.25">
      <c r="A584">
        <v>11311</v>
      </c>
      <c r="B584" t="s">
        <v>1162</v>
      </c>
      <c r="C584" t="s">
        <v>697</v>
      </c>
      <c r="D584">
        <v>2020</v>
      </c>
      <c r="E584" t="s">
        <v>28</v>
      </c>
      <c r="F584" t="s">
        <v>23</v>
      </c>
      <c r="G584">
        <v>2019</v>
      </c>
      <c r="H584">
        <v>3484815.19</v>
      </c>
      <c r="I584">
        <v>100</v>
      </c>
      <c r="J584">
        <v>2021</v>
      </c>
      <c r="K584">
        <v>0</v>
      </c>
      <c r="L584">
        <v>3484815.19</v>
      </c>
      <c r="M584">
        <v>2020</v>
      </c>
      <c r="N584">
        <v>4423925.91</v>
      </c>
      <c r="O584">
        <v>0</v>
      </c>
      <c r="P584" t="s">
        <v>24</v>
      </c>
      <c r="Q584">
        <v>2.64620214005559</v>
      </c>
      <c r="R584">
        <v>1</v>
      </c>
      <c r="S584" t="s">
        <v>25</v>
      </c>
      <c r="T584">
        <v>-1.11368485725649E-2</v>
      </c>
      <c r="AX584">
        <v>3484815.19</v>
      </c>
      <c r="AY584">
        <v>4423925.91</v>
      </c>
      <c r="AZ584">
        <v>3484815.19</v>
      </c>
      <c r="BA584">
        <v>3446005.3309255899</v>
      </c>
      <c r="BB584">
        <v>3407627.6913748202</v>
      </c>
      <c r="BC584">
        <v>3369677.4577843002</v>
      </c>
      <c r="BD584">
        <v>3332149.8701985702</v>
      </c>
      <c r="BE584">
        <v>3295040.2216730802</v>
      </c>
      <c r="BF584">
        <v>3258343.8576837899</v>
      </c>
      <c r="BG584">
        <v>3222056.17554342</v>
      </c>
      <c r="BH584">
        <v>3186172.6238241</v>
      </c>
      <c r="BI584">
        <v>3150688.70178652</v>
      </c>
      <c r="BJ584">
        <v>3115599.9588154298</v>
      </c>
      <c r="BK584">
        <v>3080901.9938614098</v>
      </c>
      <c r="BL584">
        <v>3046590.4548888602</v>
      </c>
      <c r="BM584">
        <v>3012661.0383301498</v>
      </c>
      <c r="BN584">
        <v>2979109.4885458001</v>
      </c>
      <c r="BO584">
        <v>2945931.5972907702</v>
      </c>
      <c r="BP584">
        <v>2913123.2031866098</v>
      </c>
      <c r="BQ584">
        <v>2880680.1911994899</v>
      </c>
      <c r="BR584">
        <v>2848598.4921241198</v>
      </c>
      <c r="BS584">
        <v>2816874.0820733001</v>
      </c>
      <c r="BT584">
        <v>2785502.9819732602</v>
      </c>
      <c r="BU584">
        <v>2754481.2570646</v>
      </c>
      <c r="BV584">
        <v>2723805.0164087</v>
      </c>
      <c r="BW584">
        <v>2693470.41239976</v>
      </c>
      <c r="BX584">
        <v>2663473.6402821802</v>
      </c>
      <c r="BY584">
        <v>2633810.9376733401</v>
      </c>
      <c r="BZ584">
        <v>2604478.5840917099</v>
      </c>
      <c r="CA584">
        <v>2575472.9004901899</v>
      </c>
      <c r="CB584">
        <v>2546790.2487946898</v>
      </c>
      <c r="CC584">
        <v>2518427.0314477799</v>
      </c>
      <c r="CD584" s="8" t="b">
        <f>IF(ISNUMBER(VLOOKUP(A584,profiles_2018!A:A,1,FALSE)),TRUE,FALSE)</f>
        <v>0</v>
      </c>
      <c r="CE584" t="str">
        <f>INDEX('C5 - Emissions methodology 2021'!$A$2:$I$5911,MATCH($A584,'C5 - Emissions methodology 2021'!$A$2:$A$5911,0),MATCH(CE$1,'C5 - Emissions methodology 2021'!$A$1:$I$1,0))</f>
        <v>Power generation</v>
      </c>
    </row>
    <row r="585" spans="1:83" x14ac:dyDescent="0.25">
      <c r="A585">
        <v>40344</v>
      </c>
      <c r="B585" t="s">
        <v>1163</v>
      </c>
      <c r="C585" t="s">
        <v>27</v>
      </c>
      <c r="D585">
        <v>2019</v>
      </c>
      <c r="E585" t="s">
        <v>49</v>
      </c>
      <c r="F585" t="s">
        <v>50</v>
      </c>
      <c r="G585">
        <v>2018</v>
      </c>
      <c r="H585">
        <v>670</v>
      </c>
      <c r="I585">
        <v>100</v>
      </c>
      <c r="J585">
        <v>2022</v>
      </c>
      <c r="K585">
        <v>12</v>
      </c>
      <c r="L585">
        <v>589.6</v>
      </c>
      <c r="M585">
        <v>2020</v>
      </c>
      <c r="N585">
        <v>696</v>
      </c>
      <c r="O585">
        <v>-32.338308457711399</v>
      </c>
      <c r="P585" t="s">
        <v>24</v>
      </c>
      <c r="Q585">
        <v>2.4363415304146301</v>
      </c>
      <c r="R585">
        <v>1</v>
      </c>
      <c r="S585" t="s">
        <v>25</v>
      </c>
      <c r="T585">
        <v>-1.11368485725649E-2</v>
      </c>
      <c r="AW585">
        <v>670</v>
      </c>
      <c r="AX585">
        <v>683</v>
      </c>
      <c r="AY585">
        <v>696</v>
      </c>
      <c r="AZ585">
        <v>642.79999999999995</v>
      </c>
      <c r="BA585">
        <v>589.6</v>
      </c>
      <c r="BB585">
        <v>583.03371408161502</v>
      </c>
      <c r="BC585">
        <v>576.54055589518805</v>
      </c>
      <c r="BD585">
        <v>570.119711028241</v>
      </c>
      <c r="BE585">
        <v>563.77037413828498</v>
      </c>
      <c r="BF585">
        <v>557.49174885180901</v>
      </c>
      <c r="BG585">
        <v>551.28304766439203</v>
      </c>
      <c r="BH585">
        <v>545.143491841931</v>
      </c>
      <c r="BI585">
        <v>539.07231132296795</v>
      </c>
      <c r="BJ585">
        <v>533.06874462210203</v>
      </c>
      <c r="BK585">
        <v>527.13203873447799</v>
      </c>
      <c r="BL585">
        <v>521.26144904134503</v>
      </c>
      <c r="BM585">
        <v>515.45623921665594</v>
      </c>
      <c r="BN585">
        <v>509.71568113471602</v>
      </c>
      <c r="BO585">
        <v>504.03905477885701</v>
      </c>
      <c r="BP585">
        <v>498.42564815112598</v>
      </c>
      <c r="BQ585">
        <v>492.87475718298401</v>
      </c>
      <c r="BR585">
        <v>487.38568564699801</v>
      </c>
      <c r="BS585">
        <v>481.95774506951102</v>
      </c>
      <c r="BT585">
        <v>476.59025464429698</v>
      </c>
      <c r="BU585">
        <v>471.28254114716401</v>
      </c>
      <c r="BV585">
        <v>466.03393885151399</v>
      </c>
      <c r="BW585">
        <v>460.84378944484899</v>
      </c>
      <c r="BX585">
        <v>455.71144194619501</v>
      </c>
      <c r="BY585">
        <v>450.63625262445498</v>
      </c>
      <c r="BZ585">
        <v>445.61758491766801</v>
      </c>
      <c r="CA585">
        <v>440.65480935316799</v>
      </c>
      <c r="CB585">
        <v>435.74730346862901</v>
      </c>
      <c r="CC585">
        <v>430.89445173399599</v>
      </c>
      <c r="CD585" s="8" t="b">
        <f>IF(ISNUMBER(VLOOKUP(A585,profiles_2018!A:A,1,FALSE)),TRUE,FALSE)</f>
        <v>0</v>
      </c>
      <c r="CE585" t="str">
        <f>INDEX('C5 - Emissions methodology 2021'!$A$2:$I$5911,MATCH($A585,'C5 - Emissions methodology 2021'!$A$2:$A$5911,0),MATCH(CE$1,'C5 - Emissions methodology 2021'!$A$1:$I$1,0))</f>
        <v>Services</v>
      </c>
    </row>
    <row r="586" spans="1:83" x14ac:dyDescent="0.25">
      <c r="A586">
        <v>11332</v>
      </c>
      <c r="B586" t="s">
        <v>1164</v>
      </c>
      <c r="C586" t="s">
        <v>56</v>
      </c>
      <c r="D586">
        <v>2021</v>
      </c>
      <c r="E586" t="s">
        <v>28</v>
      </c>
      <c r="F586" t="s">
        <v>23</v>
      </c>
      <c r="G586">
        <v>2019</v>
      </c>
      <c r="H586">
        <v>302088</v>
      </c>
      <c r="I586">
        <v>100</v>
      </c>
      <c r="J586">
        <v>2035</v>
      </c>
      <c r="K586">
        <v>35</v>
      </c>
      <c r="L586">
        <v>196357.2</v>
      </c>
      <c r="M586">
        <v>2020</v>
      </c>
      <c r="N586">
        <v>218785</v>
      </c>
      <c r="O586">
        <v>78.787827198886205</v>
      </c>
      <c r="P586" t="s">
        <v>45</v>
      </c>
      <c r="Q586">
        <v>3.00271313562927</v>
      </c>
      <c r="R586">
        <v>1</v>
      </c>
      <c r="S586" t="s">
        <v>25</v>
      </c>
      <c r="T586">
        <v>-1.11368485725649E-2</v>
      </c>
      <c r="AX586">
        <v>302088</v>
      </c>
      <c r="AY586">
        <v>218785</v>
      </c>
      <c r="AZ586">
        <v>217289.813333333</v>
      </c>
      <c r="BA586">
        <v>215794.62666666601</v>
      </c>
      <c r="BB586">
        <v>214299.44</v>
      </c>
      <c r="BC586">
        <v>212804.25333333301</v>
      </c>
      <c r="BD586">
        <v>211309.06666666601</v>
      </c>
      <c r="BE586">
        <v>209813.88</v>
      </c>
      <c r="BF586">
        <v>208318.69333333301</v>
      </c>
      <c r="BG586">
        <v>206823.50666666601</v>
      </c>
      <c r="BH586">
        <v>205328.32</v>
      </c>
      <c r="BI586">
        <v>203833.13333333301</v>
      </c>
      <c r="BJ586">
        <v>202337.94666666599</v>
      </c>
      <c r="BK586">
        <v>200842.76</v>
      </c>
      <c r="BL586">
        <v>199347.57333333301</v>
      </c>
      <c r="BM586">
        <v>197852.38666666599</v>
      </c>
      <c r="BN586">
        <v>196357.2</v>
      </c>
      <c r="BO586">
        <v>194170.39959746701</v>
      </c>
      <c r="BP586">
        <v>192007.95325987501</v>
      </c>
      <c r="BQ586">
        <v>189869.589759692</v>
      </c>
      <c r="BR586">
        <v>187755.040890003</v>
      </c>
      <c r="BS586">
        <v>185664.04143087601</v>
      </c>
      <c r="BT586">
        <v>183596.32911608901</v>
      </c>
      <c r="BU586">
        <v>181551.644600245</v>
      </c>
      <c r="BV586">
        <v>179529.731426232</v>
      </c>
      <c r="BW586">
        <v>177530.33599306401</v>
      </c>
      <c r="BX586">
        <v>175553.20752407299</v>
      </c>
      <c r="BY586">
        <v>173598.09803544899</v>
      </c>
      <c r="BZ586">
        <v>171664.762305143</v>
      </c>
      <c r="CA586">
        <v>169752.957842106</v>
      </c>
      <c r="CB586">
        <v>167862.44485587301</v>
      </c>
      <c r="CC586">
        <v>165992.986226493</v>
      </c>
      <c r="CD586" s="8" t="b">
        <f>IF(ISNUMBER(VLOOKUP(A586,profiles_2018!A:A,1,FALSE)),TRUE,FALSE)</f>
        <v>0</v>
      </c>
      <c r="CE586" t="str">
        <f>INDEX('C5 - Emissions methodology 2021'!$A$2:$I$5911,MATCH($A586,'C5 - Emissions methodology 2021'!$A$2:$A$5911,0),MATCH(CE$1,'C5 - Emissions methodology 2021'!$A$1:$I$1,0))</f>
        <v>Services</v>
      </c>
    </row>
    <row r="587" spans="1:83" x14ac:dyDescent="0.25">
      <c r="A587">
        <v>11336</v>
      </c>
      <c r="B587" t="s">
        <v>1165</v>
      </c>
      <c r="C587" t="s">
        <v>56</v>
      </c>
      <c r="D587">
        <v>2019</v>
      </c>
      <c r="E587" t="s">
        <v>28</v>
      </c>
      <c r="F587" t="s">
        <v>23</v>
      </c>
      <c r="G587">
        <v>2018</v>
      </c>
      <c r="H587">
        <v>339084</v>
      </c>
      <c r="I587">
        <v>100</v>
      </c>
      <c r="J587">
        <v>2030</v>
      </c>
      <c r="K587">
        <v>30</v>
      </c>
      <c r="L587">
        <v>237358.8</v>
      </c>
      <c r="M587">
        <v>2020</v>
      </c>
      <c r="N587">
        <v>333087</v>
      </c>
      <c r="O587">
        <v>5.8952943813332404</v>
      </c>
      <c r="P587" t="s">
        <v>24</v>
      </c>
      <c r="Q587">
        <v>2.9502778108390202</v>
      </c>
      <c r="R587">
        <v>1</v>
      </c>
      <c r="S587" t="s">
        <v>25</v>
      </c>
      <c r="T587">
        <v>-1.11368485725649E-2</v>
      </c>
      <c r="AW587">
        <v>339084</v>
      </c>
      <c r="AX587">
        <v>336085.5</v>
      </c>
      <c r="AY587">
        <v>333087</v>
      </c>
      <c r="AZ587">
        <v>323514.18</v>
      </c>
      <c r="BA587">
        <v>313941.36</v>
      </c>
      <c r="BB587">
        <v>304368.53999999998</v>
      </c>
      <c r="BC587">
        <v>294795.71999999997</v>
      </c>
      <c r="BD587">
        <v>285222.90000000002</v>
      </c>
      <c r="BE587">
        <v>275650.08</v>
      </c>
      <c r="BF587">
        <v>266077.26</v>
      </c>
      <c r="BG587">
        <v>256504.44</v>
      </c>
      <c r="BH587">
        <v>246931.62</v>
      </c>
      <c r="BI587">
        <v>237358.8</v>
      </c>
      <c r="BJ587">
        <v>234715.370987034</v>
      </c>
      <c r="BK587">
        <v>232101.38144269801</v>
      </c>
      <c r="BL587">
        <v>229516.50350408701</v>
      </c>
      <c r="BM587">
        <v>226960.41295965799</v>
      </c>
      <c r="BN587">
        <v>224432.789208559</v>
      </c>
      <c r="BO587">
        <v>221933.31522042499</v>
      </c>
      <c r="BP587">
        <v>219461.67749560799</v>
      </c>
      <c r="BQ587">
        <v>217017.56602585799</v>
      </c>
      <c r="BR587">
        <v>214600.67425544199</v>
      </c>
      <c r="BS587">
        <v>212210.69904268801</v>
      </c>
      <c r="BT587">
        <v>209847.34062197199</v>
      </c>
      <c r="BU587">
        <v>207510.30256610899</v>
      </c>
      <c r="BV587">
        <v>205199.29174918399</v>
      </c>
      <c r="BW587">
        <v>202914.01830977501</v>
      </c>
      <c r="BX587">
        <v>200654.19561460899</v>
      </c>
      <c r="BY587">
        <v>198419.540222599</v>
      </c>
      <c r="BZ587">
        <v>196209.77184930199</v>
      </c>
      <c r="CA587">
        <v>194024.613331759</v>
      </c>
      <c r="CB587">
        <v>191863.790593732</v>
      </c>
      <c r="CC587">
        <v>189727.03261133199</v>
      </c>
      <c r="CD587" s="8" t="b">
        <f>IF(ISNUMBER(VLOOKUP(A587,profiles_2018!A:A,1,FALSE)),TRUE,FALSE)</f>
        <v>0</v>
      </c>
      <c r="CE587" t="str">
        <f>INDEX('C5 - Emissions methodology 2021'!$A$2:$I$5911,MATCH($A587,'C5 - Emissions methodology 2021'!$A$2:$A$5911,0),MATCH(CE$1,'C5 - Emissions methodology 2021'!$A$1:$I$1,0))</f>
        <v>Food, beverage &amp; agriculture</v>
      </c>
    </row>
    <row r="588" spans="1:83" x14ac:dyDescent="0.25">
      <c r="A588">
        <v>11413</v>
      </c>
      <c r="B588" t="s">
        <v>357</v>
      </c>
      <c r="C588" t="s">
        <v>59</v>
      </c>
      <c r="D588">
        <v>2017</v>
      </c>
      <c r="E588" t="s">
        <v>690</v>
      </c>
      <c r="F588" t="s">
        <v>23</v>
      </c>
      <c r="G588">
        <v>2016</v>
      </c>
      <c r="H588">
        <v>118184</v>
      </c>
      <c r="I588">
        <v>100</v>
      </c>
      <c r="J588">
        <v>2030</v>
      </c>
      <c r="K588">
        <v>80</v>
      </c>
      <c r="L588">
        <v>23636.799999999999</v>
      </c>
      <c r="M588">
        <v>2020</v>
      </c>
      <c r="N588">
        <v>48949</v>
      </c>
      <c r="O588">
        <v>73.227975021999598</v>
      </c>
      <c r="P588" t="s">
        <v>24</v>
      </c>
      <c r="Q588">
        <v>3.4502557208390199</v>
      </c>
      <c r="R588">
        <v>1</v>
      </c>
      <c r="S588" t="s">
        <v>25</v>
      </c>
      <c r="T588">
        <v>-1.11368485725649E-2</v>
      </c>
      <c r="AU588">
        <v>118184</v>
      </c>
      <c r="AV588">
        <v>100875.25</v>
      </c>
      <c r="AW588">
        <v>83566.5</v>
      </c>
      <c r="AX588">
        <v>66257.75</v>
      </c>
      <c r="AY588">
        <v>48949</v>
      </c>
      <c r="AZ588">
        <v>46417.78</v>
      </c>
      <c r="BA588">
        <v>43886.559999999998</v>
      </c>
      <c r="BB588">
        <v>41355.339999999997</v>
      </c>
      <c r="BC588">
        <v>38824.120000000003</v>
      </c>
      <c r="BD588">
        <v>36292.9</v>
      </c>
      <c r="BE588">
        <v>33761.68</v>
      </c>
      <c r="BF588">
        <v>31230.46</v>
      </c>
      <c r="BG588">
        <v>28699.2399999999</v>
      </c>
      <c r="BH588">
        <v>26168.02</v>
      </c>
      <c r="BI588">
        <v>23636.799999999999</v>
      </c>
      <c r="BJ588">
        <v>23373.560537659901</v>
      </c>
      <c r="BK588">
        <v>23113.252733350299</v>
      </c>
      <c r="BL588">
        <v>22855.843937639602</v>
      </c>
      <c r="BM588">
        <v>22601.301864707901</v>
      </c>
      <c r="BN588">
        <v>22349.594588297899</v>
      </c>
      <c r="BO588">
        <v>22100.690537709801</v>
      </c>
      <c r="BP588">
        <v>21854.5584938422</v>
      </c>
      <c r="BQ588">
        <v>21611.167585276002</v>
      </c>
      <c r="BR588">
        <v>21370.487284402399</v>
      </c>
      <c r="BS588">
        <v>21132.487403594099</v>
      </c>
      <c r="BT588">
        <v>20897.138091418699</v>
      </c>
      <c r="BU588">
        <v>20664.409828894601</v>
      </c>
      <c r="BV588">
        <v>20434.273425788699</v>
      </c>
      <c r="BW588">
        <v>20206.700016955299</v>
      </c>
      <c r="BX588">
        <v>19981.661058715301</v>
      </c>
      <c r="BY588">
        <v>19759.128325276</v>
      </c>
      <c r="BZ588">
        <v>19539.073905191501</v>
      </c>
      <c r="CA588">
        <v>19321.470197861301</v>
      </c>
      <c r="CB588">
        <v>19106.289910068401</v>
      </c>
      <c r="CC588">
        <v>18893.5060525564</v>
      </c>
      <c r="CD588" s="8" t="b">
        <f>IF(ISNUMBER(VLOOKUP(A588,profiles_2018!A:A,1,FALSE)),TRUE,FALSE)</f>
        <v>1</v>
      </c>
      <c r="CE588" t="str">
        <f>INDEX('C5 - Emissions methodology 2021'!$A$2:$I$5911,MATCH($A588,'C5 - Emissions methodology 2021'!$A$2:$A$5911,0),MATCH(CE$1,'C5 - Emissions methodology 2021'!$A$1:$I$1,0))</f>
        <v>Retail</v>
      </c>
    </row>
    <row r="589" spans="1:83" x14ac:dyDescent="0.25">
      <c r="A589">
        <v>11421</v>
      </c>
      <c r="B589" t="s">
        <v>358</v>
      </c>
      <c r="C589" t="s">
        <v>27</v>
      </c>
      <c r="D589">
        <v>2018</v>
      </c>
      <c r="E589" t="s">
        <v>28</v>
      </c>
      <c r="F589" t="s">
        <v>23</v>
      </c>
      <c r="G589">
        <v>2016</v>
      </c>
      <c r="H589">
        <v>99214.39</v>
      </c>
      <c r="I589">
        <v>100</v>
      </c>
      <c r="J589">
        <v>2025</v>
      </c>
      <c r="K589">
        <v>38</v>
      </c>
      <c r="L589">
        <v>61512.921799999996</v>
      </c>
      <c r="M589">
        <v>2020</v>
      </c>
      <c r="N589">
        <v>55759</v>
      </c>
      <c r="O589">
        <v>115.261797682457</v>
      </c>
      <c r="P589" t="s">
        <v>24</v>
      </c>
      <c r="Q589">
        <v>3.0278147994877802</v>
      </c>
      <c r="R589">
        <v>1</v>
      </c>
      <c r="S589" t="s">
        <v>25</v>
      </c>
      <c r="T589">
        <v>-1.11368485725649E-2</v>
      </c>
      <c r="AU589">
        <v>99214.39</v>
      </c>
      <c r="AV589">
        <v>88350.542499999996</v>
      </c>
      <c r="AW589">
        <v>77486.695000000007</v>
      </c>
      <c r="AX589">
        <v>66622.847500000003</v>
      </c>
      <c r="AY589">
        <v>55759</v>
      </c>
      <c r="AZ589">
        <v>56909.784359999998</v>
      </c>
      <c r="BA589">
        <v>58060.568720000003</v>
      </c>
      <c r="BB589">
        <v>59211.353080000001</v>
      </c>
      <c r="BC589">
        <v>60362.137439999999</v>
      </c>
      <c r="BD589">
        <v>61512.921799999996</v>
      </c>
      <c r="BE589">
        <v>60827.861704657298</v>
      </c>
      <c r="BF589">
        <v>60150.431019859599</v>
      </c>
      <c r="BG589">
        <v>59480.544778016898</v>
      </c>
      <c r="BH589">
        <v>58818.118957810497</v>
      </c>
      <c r="BI589">
        <v>58163.070473654298</v>
      </c>
      <c r="BJ589">
        <v>57515.317165273802</v>
      </c>
      <c r="BK589">
        <v>56874.777787400999</v>
      </c>
      <c r="BL589">
        <v>56241.371999584502</v>
      </c>
      <c r="BM589">
        <v>55615.020356111803</v>
      </c>
      <c r="BN589">
        <v>54995.644296045699</v>
      </c>
      <c r="BO589">
        <v>54383.166133370003</v>
      </c>
      <c r="BP589">
        <v>53777.509047246</v>
      </c>
      <c r="BQ589">
        <v>53178.597072377102</v>
      </c>
      <c r="BR589">
        <v>52586.355089480603</v>
      </c>
      <c r="BS589">
        <v>52000.708815865903</v>
      </c>
      <c r="BT589">
        <v>51421.584796117597</v>
      </c>
      <c r="BU589">
        <v>50848.910392881902</v>
      </c>
      <c r="BV589">
        <v>50282.6137777564</v>
      </c>
      <c r="BW589">
        <v>49722.6239222808</v>
      </c>
      <c r="BX589">
        <v>49168.8705890278</v>
      </c>
      <c r="BY589">
        <v>48621.284322793697</v>
      </c>
      <c r="BZ589">
        <v>48079.796441887098</v>
      </c>
      <c r="CA589">
        <v>47544.3390295141</v>
      </c>
      <c r="CB589">
        <v>47014.844925259698</v>
      </c>
      <c r="CC589">
        <v>46491.247716664497</v>
      </c>
      <c r="CD589" s="8" t="b">
        <f>IF(ISNUMBER(VLOOKUP(A589,profiles_2018!A:A,1,FALSE)),TRUE,FALSE)</f>
        <v>1</v>
      </c>
      <c r="CE589" t="str">
        <f>INDEX('C5 - Emissions methodology 2021'!$A$2:$I$5911,MATCH($A589,'C5 - Emissions methodology 2021'!$A$2:$A$5911,0),MATCH(CE$1,'C5 - Emissions methodology 2021'!$A$1:$I$1,0))</f>
        <v>Services</v>
      </c>
    </row>
    <row r="590" spans="1:83" x14ac:dyDescent="0.25">
      <c r="A590">
        <v>11520</v>
      </c>
      <c r="B590" t="s">
        <v>359</v>
      </c>
      <c r="C590" t="s">
        <v>59</v>
      </c>
      <c r="D590">
        <v>2019</v>
      </c>
      <c r="E590" t="s">
        <v>28</v>
      </c>
      <c r="F590" t="s">
        <v>23</v>
      </c>
      <c r="G590">
        <v>2013</v>
      </c>
      <c r="H590">
        <v>763970</v>
      </c>
      <c r="I590">
        <v>100</v>
      </c>
      <c r="J590">
        <v>2030</v>
      </c>
      <c r="K590">
        <v>30</v>
      </c>
      <c r="L590">
        <v>534779</v>
      </c>
      <c r="M590">
        <v>2020</v>
      </c>
      <c r="N590">
        <v>546050</v>
      </c>
      <c r="O590">
        <v>95.082267628310007</v>
      </c>
      <c r="P590" t="s">
        <v>24</v>
      </c>
      <c r="Q590">
        <v>2.9503202994390199</v>
      </c>
      <c r="R590">
        <v>1</v>
      </c>
      <c r="S590" t="s">
        <v>25</v>
      </c>
      <c r="T590">
        <v>-1.11368485725649E-2</v>
      </c>
      <c r="AR590">
        <v>763970</v>
      </c>
      <c r="AS590">
        <v>732838.57142857101</v>
      </c>
      <c r="AT590">
        <v>701707.14285714203</v>
      </c>
      <c r="AU590">
        <v>670575.71428571397</v>
      </c>
      <c r="AV590">
        <v>639444.28571428498</v>
      </c>
      <c r="AW590">
        <v>608312.85714285704</v>
      </c>
      <c r="AX590">
        <v>577181.42857142806</v>
      </c>
      <c r="AY590">
        <v>546050</v>
      </c>
      <c r="AZ590">
        <v>544922.9</v>
      </c>
      <c r="BA590">
        <v>543795.80000000005</v>
      </c>
      <c r="BB590">
        <v>542668.69999999995</v>
      </c>
      <c r="BC590">
        <v>541541.6</v>
      </c>
      <c r="BD590">
        <v>540414.5</v>
      </c>
      <c r="BE590">
        <v>539287.4</v>
      </c>
      <c r="BF590">
        <v>538160.30000000005</v>
      </c>
      <c r="BG590">
        <v>537033.19999999995</v>
      </c>
      <c r="BH590">
        <v>535906.1</v>
      </c>
      <c r="BI590">
        <v>534779</v>
      </c>
      <c r="BJ590">
        <v>528823.24725721194</v>
      </c>
      <c r="BK590">
        <v>522933.82283085602</v>
      </c>
      <c r="BL590">
        <v>517109.98803251598</v>
      </c>
      <c r="BM590">
        <v>511351.01240043697</v>
      </c>
      <c r="BN590">
        <v>505656.17360790598</v>
      </c>
      <c r="BO590">
        <v>500024.75737265201</v>
      </c>
      <c r="BP590">
        <v>494456.057367259</v>
      </c>
      <c r="BQ590">
        <v>488949.375130573</v>
      </c>
      <c r="BR590">
        <v>483504.019980093</v>
      </c>
      <c r="BS590">
        <v>478119.30892534897</v>
      </c>
      <c r="BT590">
        <v>472794.566582228</v>
      </c>
      <c r="BU590">
        <v>467529.12508827</v>
      </c>
      <c r="BV590">
        <v>462322.32401889801</v>
      </c>
      <c r="BW590">
        <v>457173.510304583</v>
      </c>
      <c r="BX590">
        <v>452082.03814893297</v>
      </c>
      <c r="BY590">
        <v>447047.26894769201</v>
      </c>
      <c r="BZ590">
        <v>442068.57120864303</v>
      </c>
      <c r="CA590">
        <v>437145.32047240197</v>
      </c>
      <c r="CB590">
        <v>432276.899234096</v>
      </c>
      <c r="CC590">
        <v>427462.69686590799</v>
      </c>
      <c r="CD590" s="8" t="b">
        <f>IF(ISNUMBER(VLOOKUP(A590,profiles_2018!A:A,1,FALSE)),TRUE,FALSE)</f>
        <v>1</v>
      </c>
      <c r="CE590" t="str">
        <f>INDEX('C5 - Emissions methodology 2021'!$A$2:$I$5911,MATCH($A590,'C5 - Emissions methodology 2021'!$A$2:$A$5911,0),MATCH(CE$1,'C5 - Emissions methodology 2021'!$A$1:$I$1,0))</f>
        <v>Manufacturing</v>
      </c>
    </row>
    <row r="591" spans="1:83" x14ac:dyDescent="0.25">
      <c r="A591">
        <v>11566</v>
      </c>
      <c r="B591" t="s">
        <v>360</v>
      </c>
      <c r="C591" t="s">
        <v>27</v>
      </c>
      <c r="D591">
        <v>2017</v>
      </c>
      <c r="E591" t="s">
        <v>690</v>
      </c>
      <c r="F591" t="s">
        <v>23</v>
      </c>
      <c r="G591">
        <v>2015</v>
      </c>
      <c r="H591">
        <v>120766.52</v>
      </c>
      <c r="I591">
        <v>96</v>
      </c>
      <c r="J591">
        <v>2025</v>
      </c>
      <c r="K591">
        <v>20</v>
      </c>
      <c r="L591">
        <v>96613.216</v>
      </c>
      <c r="M591">
        <v>2020</v>
      </c>
      <c r="N591">
        <v>115782.92</v>
      </c>
      <c r="O591">
        <v>21.452012806213698</v>
      </c>
      <c r="P591" t="s">
        <v>24</v>
      </c>
      <c r="Q591">
        <v>2.8078173407487799</v>
      </c>
      <c r="R591">
        <v>1</v>
      </c>
      <c r="S591" t="s">
        <v>25</v>
      </c>
      <c r="T591">
        <v>-1.11368485725649E-2</v>
      </c>
      <c r="AT591">
        <v>120766.52</v>
      </c>
      <c r="AU591">
        <v>119769.8</v>
      </c>
      <c r="AV591">
        <v>118773.08</v>
      </c>
      <c r="AW591">
        <v>117776.36</v>
      </c>
      <c r="AX591">
        <v>116779.64</v>
      </c>
      <c r="AY591">
        <v>115782.92</v>
      </c>
      <c r="AZ591">
        <v>111948.9792</v>
      </c>
      <c r="BA591">
        <v>108115.0384</v>
      </c>
      <c r="BB591">
        <v>104281.09759999999</v>
      </c>
      <c r="BC591">
        <v>100447.1568</v>
      </c>
      <c r="BD591">
        <v>96613.216</v>
      </c>
      <c r="BE591">
        <v>95537.249243299404</v>
      </c>
      <c r="BF591">
        <v>94473.265365437401</v>
      </c>
      <c r="BG591">
        <v>93421.130914906797</v>
      </c>
      <c r="BH591">
        <v>92380.7139264297</v>
      </c>
      <c r="BI591">
        <v>91351.883904405593</v>
      </c>
      <c r="BJ591">
        <v>90334.5118065438</v>
      </c>
      <c r="BK591">
        <v>89328.4700276777</v>
      </c>
      <c r="BL591">
        <v>88333.632383760501</v>
      </c>
      <c r="BM591">
        <v>87349.874096037995</v>
      </c>
      <c r="BN591">
        <v>86377.071775397795</v>
      </c>
      <c r="BO591">
        <v>85415.103406893599</v>
      </c>
      <c r="BP591">
        <v>84463.848334441005</v>
      </c>
      <c r="BQ591">
        <v>83523.187245684298</v>
      </c>
      <c r="BR591">
        <v>82593.002157031093</v>
      </c>
      <c r="BS591">
        <v>81673.176398854703</v>
      </c>
      <c r="BT591">
        <v>80763.594600860306</v>
      </c>
      <c r="BU591">
        <v>79864.142677614494</v>
      </c>
      <c r="BV591">
        <v>78974.707814236201</v>
      </c>
      <c r="BW591">
        <v>78095.178452246502</v>
      </c>
      <c r="BX591">
        <v>77225.444275576403</v>
      </c>
      <c r="BY591">
        <v>76365.396196730202</v>
      </c>
      <c r="BZ591">
        <v>75514.926343103303</v>
      </c>
      <c r="CA591">
        <v>74673.9280434518</v>
      </c>
      <c r="CB591">
        <v>73842.295814513302</v>
      </c>
      <c r="CC591">
        <v>73019.925347776501</v>
      </c>
      <c r="CD591" s="8" t="b">
        <f>IF(ISNUMBER(VLOOKUP(A591,profiles_2018!A:A,1,FALSE)),TRUE,FALSE)</f>
        <v>1</v>
      </c>
      <c r="CE591" t="str">
        <f>INDEX('C5 - Emissions methodology 2021'!$A$2:$I$5911,MATCH($A591,'C5 - Emissions methodology 2021'!$A$2:$A$5911,0),MATCH(CE$1,'C5 - Emissions methodology 2021'!$A$1:$I$1,0))</f>
        <v>Food, beverage &amp; agriculture</v>
      </c>
    </row>
    <row r="592" spans="1:83" x14ac:dyDescent="0.25">
      <c r="A592">
        <v>11581</v>
      </c>
      <c r="B592" t="s">
        <v>361</v>
      </c>
      <c r="C592" t="s">
        <v>27</v>
      </c>
      <c r="D592">
        <v>2018</v>
      </c>
      <c r="E592" t="s">
        <v>60</v>
      </c>
      <c r="F592" t="s">
        <v>54</v>
      </c>
      <c r="G592">
        <v>2015</v>
      </c>
      <c r="H592">
        <v>8829367</v>
      </c>
      <c r="I592">
        <v>100</v>
      </c>
      <c r="J592">
        <v>2030</v>
      </c>
      <c r="K592">
        <v>36</v>
      </c>
      <c r="L592">
        <v>5650794.8799999999</v>
      </c>
      <c r="M592">
        <v>2020</v>
      </c>
      <c r="N592">
        <v>8078627</v>
      </c>
      <c r="O592">
        <v>23.618781379105499</v>
      </c>
      <c r="P592" t="s">
        <v>24</v>
      </c>
      <c r="Q592">
        <v>3.3511268391390199</v>
      </c>
      <c r="R592">
        <v>1</v>
      </c>
      <c r="S592" t="s">
        <v>25</v>
      </c>
      <c r="T592">
        <v>-1.11368485725649E-2</v>
      </c>
      <c r="AT592">
        <v>8829367</v>
      </c>
      <c r="AU592">
        <v>8679219</v>
      </c>
      <c r="AV592">
        <v>8529071</v>
      </c>
      <c r="AW592">
        <v>8378923</v>
      </c>
      <c r="AX592">
        <v>8228775</v>
      </c>
      <c r="AY592">
        <v>8078627</v>
      </c>
      <c r="AZ592">
        <v>7835843.7879999997</v>
      </c>
      <c r="BA592">
        <v>7593060.5760000004</v>
      </c>
      <c r="BB592">
        <v>7350277.3640000001</v>
      </c>
      <c r="BC592">
        <v>7107494.1519999998</v>
      </c>
      <c r="BD592">
        <v>6864710.9400000004</v>
      </c>
      <c r="BE592">
        <v>6621927.7280000001</v>
      </c>
      <c r="BF592">
        <v>6379144.5159999998</v>
      </c>
      <c r="BG592">
        <v>6136361.3039999995</v>
      </c>
      <c r="BH592">
        <v>5893578.0920000002</v>
      </c>
      <c r="BI592">
        <v>5650794.8799999999</v>
      </c>
      <c r="BJ592">
        <v>5587862.8331068102</v>
      </c>
      <c r="BK592">
        <v>5525631.6508902404</v>
      </c>
      <c r="BL592">
        <v>5464093.5279265</v>
      </c>
      <c r="BM592">
        <v>5403240.7457196498</v>
      </c>
      <c r="BN592">
        <v>5343065.6717334604</v>
      </c>
      <c r="BO592">
        <v>5283560.7584340898</v>
      </c>
      <c r="BP592">
        <v>5224718.5423434703</v>
      </c>
      <c r="BQ592">
        <v>5166531.6431031097</v>
      </c>
      <c r="BR592">
        <v>5108992.76254851</v>
      </c>
      <c r="BS592">
        <v>5052094.6837936798</v>
      </c>
      <c r="BT592">
        <v>4995830.27032601</v>
      </c>
      <c r="BU592">
        <v>4940192.4651111504</v>
      </c>
      <c r="BV592">
        <v>4885174.2897078795</v>
      </c>
      <c r="BW592">
        <v>4830768.8433928201</v>
      </c>
      <c r="BX592">
        <v>4776969.3022948904</v>
      </c>
      <c r="BY592">
        <v>4723768.9185394403</v>
      </c>
      <c r="BZ592">
        <v>4671161.0194018697</v>
      </c>
      <c r="CA592">
        <v>4619139.0064707296</v>
      </c>
      <c r="CB592">
        <v>4567696.3548200401</v>
      </c>
      <c r="CC592">
        <v>4516826.6121909497</v>
      </c>
      <c r="CD592" s="8" t="b">
        <f>IF(ISNUMBER(VLOOKUP(A592,profiles_2018!A:A,1,FALSE)),TRUE,FALSE)</f>
        <v>1</v>
      </c>
      <c r="CE592" t="str">
        <f>INDEX('C5 - Emissions methodology 2021'!$A$2:$I$5911,MATCH($A592,'C5 - Emissions methodology 2021'!$A$2:$A$5911,0),MATCH(CE$1,'C5 - Emissions methodology 2021'!$A$1:$I$1,0))</f>
        <v>Hospitality</v>
      </c>
    </row>
    <row r="593" spans="1:83" x14ac:dyDescent="0.25">
      <c r="A593">
        <v>11638</v>
      </c>
      <c r="B593" t="s">
        <v>1166</v>
      </c>
      <c r="C593" t="s">
        <v>211</v>
      </c>
      <c r="D593">
        <v>2021</v>
      </c>
      <c r="E593" t="s">
        <v>690</v>
      </c>
      <c r="F593" t="s">
        <v>23</v>
      </c>
      <c r="G593">
        <v>2020</v>
      </c>
      <c r="H593">
        <v>220812.89</v>
      </c>
      <c r="I593">
        <v>94.5</v>
      </c>
      <c r="J593">
        <v>2021</v>
      </c>
      <c r="K593">
        <v>1.85</v>
      </c>
      <c r="L593">
        <v>216727.85153499999</v>
      </c>
      <c r="M593">
        <v>2020</v>
      </c>
      <c r="N593">
        <v>220812.89</v>
      </c>
      <c r="O593">
        <v>0</v>
      </c>
      <c r="P593" t="s">
        <v>24</v>
      </c>
      <c r="Q593">
        <v>2.6093757398255901</v>
      </c>
      <c r="R593">
        <v>1</v>
      </c>
      <c r="S593" t="s">
        <v>25</v>
      </c>
      <c r="T593">
        <v>-1.11368485725649E-2</v>
      </c>
      <c r="AY593">
        <v>220812.89</v>
      </c>
      <c r="AZ593">
        <v>216727.85153499999</v>
      </c>
      <c r="BA593">
        <v>214314.18627099699</v>
      </c>
      <c r="BB593">
        <v>211927.40163154399</v>
      </c>
      <c r="BC593">
        <v>209567.198251197</v>
      </c>
      <c r="BD593">
        <v>207233.280098496</v>
      </c>
      <c r="BE593">
        <v>204925.35443884399</v>
      </c>
      <c r="BF593">
        <v>202643.131797779</v>
      </c>
      <c r="BG593">
        <v>200386.32592467699</v>
      </c>
      <c r="BH593">
        <v>198154.653756841</v>
      </c>
      <c r="BI593">
        <v>195947.83538400201</v>
      </c>
      <c r="BJ593">
        <v>193765.594013208</v>
      </c>
      <c r="BK593">
        <v>191607.65593410999</v>
      </c>
      <c r="BL593">
        <v>189473.75048462799</v>
      </c>
      <c r="BM593">
        <v>187363.610017005</v>
      </c>
      <c r="BN593">
        <v>185276.96986423599</v>
      </c>
      <c r="BO593">
        <v>183213.56830687501</v>
      </c>
      <c r="BP593">
        <v>181173.146540202</v>
      </c>
      <c r="BQ593">
        <v>179155.44864176799</v>
      </c>
      <c r="BR593">
        <v>177160.22153929499</v>
      </c>
      <c r="BS593">
        <v>175187.21497892999</v>
      </c>
      <c r="BT593">
        <v>173236.18149386</v>
      </c>
      <c r="BU593">
        <v>171306.87637327399</v>
      </c>
      <c r="BV593">
        <v>169399.057631665</v>
      </c>
      <c r="BW593">
        <v>167512.48597848599</v>
      </c>
      <c r="BX593">
        <v>165646.92478813001</v>
      </c>
      <c r="BY593">
        <v>163802.14007025299</v>
      </c>
      <c r="BZ593">
        <v>161977.90044042899</v>
      </c>
      <c r="CA593">
        <v>160173.97709112201</v>
      </c>
      <c r="CB593">
        <v>158390.14376299299</v>
      </c>
      <c r="CC593">
        <v>156626.17671651699</v>
      </c>
      <c r="CD593" s="8" t="b">
        <f>IF(ISNUMBER(VLOOKUP(A593,profiles_2018!A:A,1,FALSE)),TRUE,FALSE)</f>
        <v>0</v>
      </c>
      <c r="CE593" t="str">
        <f>INDEX('C5 - Emissions methodology 2021'!$A$2:$I$5911,MATCH($A593,'C5 - Emissions methodology 2021'!$A$2:$A$5911,0),MATCH(CE$1,'C5 - Emissions methodology 2021'!$A$1:$I$1,0))</f>
        <v>Biotech, health care &amp; pharma</v>
      </c>
    </row>
    <row r="594" spans="1:83" x14ac:dyDescent="0.25">
      <c r="A594">
        <v>11651</v>
      </c>
      <c r="B594" t="s">
        <v>1167</v>
      </c>
      <c r="C594" t="s">
        <v>111</v>
      </c>
      <c r="D594">
        <v>2020</v>
      </c>
      <c r="E594" t="s">
        <v>690</v>
      </c>
      <c r="F594" t="s">
        <v>23</v>
      </c>
      <c r="G594">
        <v>2020</v>
      </c>
      <c r="H594">
        <v>280545</v>
      </c>
      <c r="I594">
        <v>100</v>
      </c>
      <c r="J594">
        <v>2030</v>
      </c>
      <c r="K594">
        <v>100</v>
      </c>
      <c r="L594">
        <v>0</v>
      </c>
      <c r="M594">
        <v>2020</v>
      </c>
      <c r="N594">
        <v>270969</v>
      </c>
      <c r="O594">
        <v>3.4133561460728199</v>
      </c>
      <c r="P594" t="s">
        <v>24</v>
      </c>
      <c r="Q594">
        <v>3.6502719569390201</v>
      </c>
      <c r="R594">
        <v>1</v>
      </c>
      <c r="S594" t="s">
        <v>25</v>
      </c>
      <c r="T594">
        <v>-1.11368485725649E-2</v>
      </c>
      <c r="AY594">
        <v>270969</v>
      </c>
      <c r="AZ594">
        <v>243872.1</v>
      </c>
      <c r="BA594">
        <v>216775.2</v>
      </c>
      <c r="BB594">
        <v>189678.3</v>
      </c>
      <c r="BC594">
        <v>162581.4</v>
      </c>
      <c r="BD594">
        <v>135484.5</v>
      </c>
      <c r="BE594">
        <v>108387.6</v>
      </c>
      <c r="BF594">
        <v>81290.7</v>
      </c>
      <c r="BG594">
        <v>54193.799999999901</v>
      </c>
      <c r="BH594">
        <v>27096.8999999999</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s="8" t="b">
        <f>IF(ISNUMBER(VLOOKUP(A594,profiles_2018!A:A,1,FALSE)),TRUE,FALSE)</f>
        <v>0</v>
      </c>
      <c r="CE594" t="str">
        <f>INDEX('C5 - Emissions methodology 2021'!$A$2:$I$5911,MATCH($A594,'C5 - Emissions methodology 2021'!$A$2:$A$5911,0),MATCH(CE$1,'C5 - Emissions methodology 2021'!$A$1:$I$1,0))</f>
        <v>Biotech, health care &amp; pharma</v>
      </c>
    </row>
    <row r="595" spans="1:83" x14ac:dyDescent="0.25">
      <c r="A595">
        <v>22244</v>
      </c>
      <c r="B595" t="s">
        <v>1168</v>
      </c>
      <c r="C595" t="s">
        <v>59</v>
      </c>
      <c r="D595">
        <v>2021</v>
      </c>
      <c r="E595" t="s">
        <v>690</v>
      </c>
      <c r="F595" t="s">
        <v>23</v>
      </c>
      <c r="G595">
        <v>2019</v>
      </c>
      <c r="H595">
        <v>53473</v>
      </c>
      <c r="I595">
        <v>100</v>
      </c>
      <c r="J595">
        <v>2030</v>
      </c>
      <c r="K595">
        <v>30</v>
      </c>
      <c r="L595">
        <v>37431.1</v>
      </c>
      <c r="M595">
        <v>2020</v>
      </c>
      <c r="N595">
        <v>53253</v>
      </c>
      <c r="O595">
        <v>1.37140862366677</v>
      </c>
      <c r="P595" t="s">
        <v>45</v>
      </c>
      <c r="Q595">
        <v>2.95024924973902</v>
      </c>
      <c r="R595">
        <v>1</v>
      </c>
      <c r="S595" t="s">
        <v>25</v>
      </c>
      <c r="T595">
        <v>-1.11368485725649E-2</v>
      </c>
      <c r="AX595">
        <v>53473</v>
      </c>
      <c r="AY595">
        <v>53253</v>
      </c>
      <c r="AZ595">
        <v>51670.81</v>
      </c>
      <c r="BA595">
        <v>50088.62</v>
      </c>
      <c r="BB595">
        <v>48506.43</v>
      </c>
      <c r="BC595">
        <v>46924.24</v>
      </c>
      <c r="BD595">
        <v>45342.05</v>
      </c>
      <c r="BE595">
        <v>43759.86</v>
      </c>
      <c r="BF595">
        <v>42177.67</v>
      </c>
      <c r="BG595">
        <v>40595.480000000003</v>
      </c>
      <c r="BH595">
        <v>39013.29</v>
      </c>
      <c r="BI595">
        <v>37431.1</v>
      </c>
      <c r="BJ595">
        <v>37014.235507395402</v>
      </c>
      <c r="BK595">
        <v>36602.0135715203</v>
      </c>
      <c r="BL595">
        <v>36194.3824889233</v>
      </c>
      <c r="BM595">
        <v>35791.291131966696</v>
      </c>
      <c r="BN595">
        <v>35392.688942413399</v>
      </c>
      <c r="BO595">
        <v>34998.5259250858</v>
      </c>
      <c r="BP595">
        <v>34608.752641595202</v>
      </c>
      <c r="BQ595">
        <v>34223.3202041404</v>
      </c>
      <c r="BR595">
        <v>33842.180269376397</v>
      </c>
      <c r="BS595">
        <v>33465.285032350999</v>
      </c>
      <c r="BT595">
        <v>33092.587220507899</v>
      </c>
      <c r="BU595">
        <v>32724.040087758702</v>
      </c>
      <c r="BV595">
        <v>32359.5974086188</v>
      </c>
      <c r="BW595">
        <v>31999.213472409901</v>
      </c>
      <c r="BX595">
        <v>31642.843077526501</v>
      </c>
      <c r="BY595">
        <v>31290.441525766601</v>
      </c>
      <c r="BZ595">
        <v>30941.964616725501</v>
      </c>
      <c r="CA595">
        <v>30597.368642251298</v>
      </c>
      <c r="CB595">
        <v>30256.610380963601</v>
      </c>
      <c r="CC595">
        <v>29919.647092831699</v>
      </c>
      <c r="CD595" s="8" t="b">
        <f>IF(ISNUMBER(VLOOKUP(A595,profiles_2018!A:A,1,FALSE)),TRUE,FALSE)</f>
        <v>0</v>
      </c>
      <c r="CE595" t="str">
        <f>INDEX('C5 - Emissions methodology 2021'!$A$2:$I$5911,MATCH($A595,'C5 - Emissions methodology 2021'!$A$2:$A$5911,0),MATCH(CE$1,'C5 - Emissions methodology 2021'!$A$1:$I$1,0))</f>
        <v>Manufacturing</v>
      </c>
    </row>
    <row r="596" spans="1:83" x14ac:dyDescent="0.25">
      <c r="A596">
        <v>40662</v>
      </c>
      <c r="B596" t="s">
        <v>1169</v>
      </c>
      <c r="C596" t="s">
        <v>84</v>
      </c>
      <c r="D596">
        <v>2020</v>
      </c>
      <c r="E596" t="s">
        <v>49</v>
      </c>
      <c r="F596" t="s">
        <v>50</v>
      </c>
      <c r="G596">
        <v>2020</v>
      </c>
      <c r="H596">
        <v>7900000</v>
      </c>
      <c r="I596">
        <v>100</v>
      </c>
      <c r="J596">
        <v>2021</v>
      </c>
      <c r="K596">
        <v>0.1</v>
      </c>
      <c r="L596">
        <v>7892100</v>
      </c>
      <c r="M596">
        <v>2020</v>
      </c>
      <c r="N596">
        <v>7900000</v>
      </c>
      <c r="O596">
        <v>0</v>
      </c>
      <c r="P596" t="s">
        <v>691</v>
      </c>
      <c r="Q596">
        <v>2.31764365853659</v>
      </c>
      <c r="R596">
        <v>1</v>
      </c>
      <c r="S596" t="s">
        <v>25</v>
      </c>
      <c r="T596">
        <v>-1.11368485725649E-2</v>
      </c>
      <c r="AY596">
        <v>7900000</v>
      </c>
      <c r="AZ596">
        <v>7892100</v>
      </c>
      <c r="BA596">
        <v>7804206.8773804596</v>
      </c>
      <c r="BB596">
        <v>7717292.6071581002</v>
      </c>
      <c r="BC596">
        <v>7631346.2880020104</v>
      </c>
      <c r="BD596">
        <v>7546357.1399877202</v>
      </c>
      <c r="BE596">
        <v>7462314.5032451795</v>
      </c>
      <c r="BF596">
        <v>7379207.8366216896</v>
      </c>
      <c r="BG596">
        <v>7297026.7163597504</v>
      </c>
      <c r="BH596">
        <v>7215760.8347896896</v>
      </c>
      <c r="BI596">
        <v>7135399.9990367899</v>
      </c>
      <c r="BJ596">
        <v>7055934.1297428403</v>
      </c>
      <c r="BK596">
        <v>6977353.2598019</v>
      </c>
      <c r="BL596">
        <v>6899647.5331102004</v>
      </c>
      <c r="BM596">
        <v>6822807.2033298798</v>
      </c>
      <c r="BN596">
        <v>6746822.6326665897</v>
      </c>
      <c r="BO596">
        <v>6671684.2906606197</v>
      </c>
      <c r="BP596">
        <v>6597382.7529915804</v>
      </c>
      <c r="BQ596">
        <v>6523908.7002962604</v>
      </c>
      <c r="BR596">
        <v>6451252.9169998197</v>
      </c>
      <c r="BS596">
        <v>6379406.2901598699</v>
      </c>
      <c r="BT596">
        <v>6308359.8083234997</v>
      </c>
      <c r="BU596">
        <v>6238104.5603969404</v>
      </c>
      <c r="BV596">
        <v>6168631.7345279697</v>
      </c>
      <c r="BW596">
        <v>6099932.6170006199</v>
      </c>
      <c r="BX596">
        <v>6031998.5911422297</v>
      </c>
      <c r="BY596">
        <v>5964821.1362427603</v>
      </c>
      <c r="BZ596">
        <v>5898391.8264859896</v>
      </c>
      <c r="CA596">
        <v>5832702.3298927601</v>
      </c>
      <c r="CB596">
        <v>5767744.40727589</v>
      </c>
      <c r="CC596">
        <v>5703509.9112068098</v>
      </c>
      <c r="CD596" s="8" t="b">
        <f>IF(ISNUMBER(VLOOKUP(A596,profiles_2018!A:A,1,FALSE)),TRUE,FALSE)</f>
        <v>0</v>
      </c>
      <c r="CE596" t="str">
        <f>INDEX('C5 - Emissions methodology 2021'!$A$2:$I$5911,MATCH($A596,'C5 - Emissions methodology 2021'!$A$2:$A$5911,0),MATCH(CE$1,'C5 - Emissions methodology 2021'!$A$1:$I$1,0))</f>
        <v>Biotech, health care &amp; pharma</v>
      </c>
    </row>
    <row r="597" spans="1:83" x14ac:dyDescent="0.25">
      <c r="A597">
        <v>44710</v>
      </c>
      <c r="B597" t="s">
        <v>1170</v>
      </c>
      <c r="C597" t="s">
        <v>380</v>
      </c>
      <c r="D597">
        <v>2018</v>
      </c>
      <c r="E597" t="s">
        <v>690</v>
      </c>
      <c r="F597" t="s">
        <v>23</v>
      </c>
      <c r="G597">
        <v>2016</v>
      </c>
      <c r="H597">
        <v>380460</v>
      </c>
      <c r="I597">
        <v>100</v>
      </c>
      <c r="J597">
        <v>2030</v>
      </c>
      <c r="K597">
        <v>96</v>
      </c>
      <c r="L597">
        <v>15218.4</v>
      </c>
      <c r="M597">
        <v>2020</v>
      </c>
      <c r="N597">
        <v>16011</v>
      </c>
      <c r="O597">
        <v>99.783004477900903</v>
      </c>
      <c r="P597" t="s">
        <v>24</v>
      </c>
      <c r="Q597">
        <v>3.6102819485390198</v>
      </c>
      <c r="R597">
        <v>1</v>
      </c>
      <c r="S597" t="s">
        <v>25</v>
      </c>
      <c r="T597">
        <v>-1.11368485725649E-2</v>
      </c>
      <c r="AU597">
        <v>380460</v>
      </c>
      <c r="AV597">
        <v>289347.75</v>
      </c>
      <c r="AW597">
        <v>198235.5</v>
      </c>
      <c r="AX597">
        <v>107123.25</v>
      </c>
      <c r="AY597">
        <v>16011</v>
      </c>
      <c r="AZ597">
        <v>15931.74</v>
      </c>
      <c r="BA597">
        <v>15852.48</v>
      </c>
      <c r="BB597">
        <v>15773.22</v>
      </c>
      <c r="BC597">
        <v>15693.96</v>
      </c>
      <c r="BD597">
        <v>15614.7</v>
      </c>
      <c r="BE597">
        <v>15535.44</v>
      </c>
      <c r="BF597">
        <v>15456.18</v>
      </c>
      <c r="BG597">
        <v>15376.92</v>
      </c>
      <c r="BH597">
        <v>15297.66</v>
      </c>
      <c r="BI597">
        <v>15218.4</v>
      </c>
      <c r="BJ597">
        <v>15048.9149836832</v>
      </c>
      <c r="BK597">
        <v>14881.3174963286</v>
      </c>
      <c r="BL597">
        <v>14715.5865168117</v>
      </c>
      <c r="BM597">
        <v>14551.7012581175</v>
      </c>
      <c r="BN597">
        <v>14389.6411647326</v>
      </c>
      <c r="BO597">
        <v>14229.3859100674</v>
      </c>
      <c r="BP597">
        <v>14070.9153939064</v>
      </c>
      <c r="BQ597">
        <v>13914.209739887099</v>
      </c>
      <c r="BR597">
        <v>13759.2492930071</v>
      </c>
      <c r="BS597">
        <v>13606.0146171587</v>
      </c>
      <c r="BT597">
        <v>13454.4864926913</v>
      </c>
      <c r="BU597">
        <v>13304.645914000601</v>
      </c>
      <c r="BV597">
        <v>13156.474087144799</v>
      </c>
      <c r="BW597">
        <v>13009.9524274873</v>
      </c>
      <c r="BX597">
        <v>12865.0625573661</v>
      </c>
      <c r="BY597">
        <v>12721.7863037882</v>
      </c>
      <c r="BZ597">
        <v>12580.1056961504</v>
      </c>
      <c r="CA597">
        <v>12440.0029639855</v>
      </c>
      <c r="CB597">
        <v>12301.4605347333</v>
      </c>
      <c r="CC597">
        <v>12164.461031536601</v>
      </c>
      <c r="CD597" s="8" t="b">
        <f>IF(ISNUMBER(VLOOKUP(A597,profiles_2018!A:A,1,FALSE)),TRUE,FALSE)</f>
        <v>0</v>
      </c>
      <c r="CE597" t="str">
        <f>INDEX('C5 - Emissions methodology 2021'!$A$2:$I$5911,MATCH($A597,'C5 - Emissions methodology 2021'!$A$2:$A$5911,0),MATCH(CE$1,'C5 - Emissions methodology 2021'!$A$1:$I$1,0))</f>
        <v>Hospitality</v>
      </c>
    </row>
    <row r="598" spans="1:83" x14ac:dyDescent="0.25">
      <c r="A598">
        <v>856523</v>
      </c>
      <c r="B598" t="s">
        <v>1171</v>
      </c>
      <c r="C598" t="s">
        <v>84</v>
      </c>
      <c r="D598">
        <v>2020</v>
      </c>
      <c r="E598" t="s">
        <v>28</v>
      </c>
      <c r="F598" t="s">
        <v>23</v>
      </c>
      <c r="G598">
        <v>2020</v>
      </c>
      <c r="H598">
        <v>7025.52</v>
      </c>
      <c r="I598">
        <v>98</v>
      </c>
      <c r="J598">
        <v>2021</v>
      </c>
      <c r="K598">
        <v>1</v>
      </c>
      <c r="L598">
        <v>6955.2647999999999</v>
      </c>
      <c r="M598">
        <v>2020</v>
      </c>
      <c r="N598">
        <v>7025.52</v>
      </c>
      <c r="O598">
        <v>0</v>
      </c>
      <c r="P598" t="s">
        <v>691</v>
      </c>
      <c r="Q598">
        <v>2.6358543610885898</v>
      </c>
      <c r="R598">
        <v>1</v>
      </c>
      <c r="S598" t="s">
        <v>25</v>
      </c>
      <c r="T598">
        <v>-1.11368485725649E-2</v>
      </c>
      <c r="AY598">
        <v>7025.52</v>
      </c>
      <c r="AZ598">
        <v>6955.2647999999999</v>
      </c>
      <c r="BA598">
        <v>6877.8050691402996</v>
      </c>
      <c r="BB598">
        <v>6801.2079955736699</v>
      </c>
      <c r="BC598">
        <v>6725.4639720164496</v>
      </c>
      <c r="BD598">
        <v>6650.5634981798603</v>
      </c>
      <c r="BE598">
        <v>6576.4971795784004</v>
      </c>
      <c r="BF598">
        <v>6503.25572635154</v>
      </c>
      <c r="BG598">
        <v>6430.8299520984901</v>
      </c>
      <c r="BH598">
        <v>6359.21077272606</v>
      </c>
      <c r="BI598">
        <v>6288.3892053091804</v>
      </c>
      <c r="BJ598">
        <v>6218.3563669642999</v>
      </c>
      <c r="BK598">
        <v>6149.1034737351802</v>
      </c>
      <c r="BL598">
        <v>6080.6218394911602</v>
      </c>
      <c r="BM598">
        <v>6012.9028748377104</v>
      </c>
      <c r="BN598">
        <v>5945.9380860391002</v>
      </c>
      <c r="BO598">
        <v>5879.7190739530397</v>
      </c>
      <c r="BP598">
        <v>5814.2375329772003</v>
      </c>
      <c r="BQ598">
        <v>5749.4852500075103</v>
      </c>
      <c r="BR598">
        <v>5685.4541034079803</v>
      </c>
      <c r="BS598">
        <v>5622.1360619920597</v>
      </c>
      <c r="BT598">
        <v>5559.5231840153001</v>
      </c>
      <c r="BU598">
        <v>5497.6076161792598</v>
      </c>
      <c r="BV598">
        <v>5436.3815926464904</v>
      </c>
      <c r="BW598">
        <v>5375.8374340665096</v>
      </c>
      <c r="BX598">
        <v>5315.96754661258</v>
      </c>
      <c r="BY598">
        <v>5256.7644210292901</v>
      </c>
      <c r="BZ598">
        <v>5198.2206316906404</v>
      </c>
      <c r="CA598">
        <v>5140.3288356687199</v>
      </c>
      <c r="CB598">
        <v>5083.08177181268</v>
      </c>
      <c r="CC598">
        <v>5026.4722598380404</v>
      </c>
      <c r="CD598" s="8" t="b">
        <f>IF(ISNUMBER(VLOOKUP(A598,profiles_2018!A:A,1,FALSE)),TRUE,FALSE)</f>
        <v>0</v>
      </c>
      <c r="CE598" t="str">
        <f>INDEX('C5 - Emissions methodology 2021'!$A$2:$I$5911,MATCH($A598,'C5 - Emissions methodology 2021'!$A$2:$A$5911,0),MATCH(CE$1,'C5 - Emissions methodology 2021'!$A$1:$I$1,0))</f>
        <v>Manufacturing</v>
      </c>
    </row>
    <row r="599" spans="1:83" x14ac:dyDescent="0.25">
      <c r="A599">
        <v>11765</v>
      </c>
      <c r="B599" t="s">
        <v>364</v>
      </c>
      <c r="C599" t="s">
        <v>27</v>
      </c>
      <c r="D599">
        <v>2016</v>
      </c>
      <c r="E599" t="s">
        <v>690</v>
      </c>
      <c r="F599" t="s">
        <v>23</v>
      </c>
      <c r="G599">
        <v>2015</v>
      </c>
      <c r="H599">
        <v>1455500</v>
      </c>
      <c r="I599">
        <v>100</v>
      </c>
      <c r="J599">
        <v>2025</v>
      </c>
      <c r="K599">
        <v>40</v>
      </c>
      <c r="L599">
        <v>873300</v>
      </c>
      <c r="M599">
        <v>2020</v>
      </c>
      <c r="N599">
        <v>993800</v>
      </c>
      <c r="O599">
        <v>79.302645139127407</v>
      </c>
      <c r="P599" t="s">
        <v>24</v>
      </c>
      <c r="Q599">
        <v>3.0479504280487801</v>
      </c>
      <c r="R599">
        <v>1</v>
      </c>
      <c r="S599" t="s">
        <v>25</v>
      </c>
      <c r="T599">
        <v>-1.11368485725649E-2</v>
      </c>
      <c r="AT599">
        <v>1455500</v>
      </c>
      <c r="AU599">
        <v>1363160</v>
      </c>
      <c r="AV599">
        <v>1270820</v>
      </c>
      <c r="AW599">
        <v>1178480</v>
      </c>
      <c r="AX599">
        <v>1086140</v>
      </c>
      <c r="AY599">
        <v>993800</v>
      </c>
      <c r="AZ599">
        <v>969700</v>
      </c>
      <c r="BA599">
        <v>945600</v>
      </c>
      <c r="BB599">
        <v>921500</v>
      </c>
      <c r="BC599">
        <v>897400</v>
      </c>
      <c r="BD599">
        <v>873300</v>
      </c>
      <c r="BE599">
        <v>863574.19014157902</v>
      </c>
      <c r="BF599">
        <v>853956.69515479601</v>
      </c>
      <c r="BG599">
        <v>844446.30875332898</v>
      </c>
      <c r="BH599">
        <v>835041.83808508201</v>
      </c>
      <c r="BI599">
        <v>825742.10358257196</v>
      </c>
      <c r="BJ599">
        <v>816545.93881498196</v>
      </c>
      <c r="BK599">
        <v>807452.19034185703</v>
      </c>
      <c r="BL599">
        <v>798459.71756843396</v>
      </c>
      <c r="BM599">
        <v>789567.39260258095</v>
      </c>
      <c r="BN599">
        <v>780774.10011333099</v>
      </c>
      <c r="BO599">
        <v>772078.73719098803</v>
      </c>
      <c r="BP599">
        <v>763480.21320879494</v>
      </c>
      <c r="BQ599">
        <v>754977.44968613901</v>
      </c>
      <c r="BR599">
        <v>746569.38015328394</v>
      </c>
      <c r="BS599">
        <v>738254.950017603</v>
      </c>
      <c r="BT599">
        <v>730033.11643130996</v>
      </c>
      <c r="BU599">
        <v>721902.84816065698</v>
      </c>
      <c r="BV599">
        <v>713863.12545658799</v>
      </c>
      <c r="BW599">
        <v>705912.93992684002</v>
      </c>
      <c r="BX599">
        <v>698051.29440946097</v>
      </c>
      <c r="BY599">
        <v>690277.20284774003</v>
      </c>
      <c r="BZ599">
        <v>682589.69016653101</v>
      </c>
      <c r="CA599">
        <v>674987.79214995203</v>
      </c>
      <c r="CB599">
        <v>667470.55532044801</v>
      </c>
      <c r="CC599">
        <v>660037.03681919898</v>
      </c>
      <c r="CD599" s="8" t="b">
        <f>IF(ISNUMBER(VLOOKUP(A599,profiles_2018!A:A,1,FALSE)),TRUE,FALSE)</f>
        <v>1</v>
      </c>
      <c r="CE599" t="str">
        <f>INDEX('C5 - Emissions methodology 2021'!$A$2:$I$5911,MATCH($A599,'C5 - Emissions methodology 2021'!$A$2:$A$5911,0),MATCH(CE$1,'C5 - Emissions methodology 2021'!$A$1:$I$1,0))</f>
        <v>Biotech, health care &amp; pharma</v>
      </c>
    </row>
    <row r="600" spans="1:83" x14ac:dyDescent="0.25">
      <c r="A600">
        <v>11799</v>
      </c>
      <c r="B600" t="s">
        <v>1172</v>
      </c>
      <c r="C600" t="s">
        <v>27</v>
      </c>
      <c r="D600">
        <v>2020</v>
      </c>
      <c r="E600" t="s">
        <v>28</v>
      </c>
      <c r="F600" t="s">
        <v>23</v>
      </c>
      <c r="G600">
        <v>2019</v>
      </c>
      <c r="H600">
        <v>34730.559999999998</v>
      </c>
      <c r="I600">
        <v>100</v>
      </c>
      <c r="J600">
        <v>2024</v>
      </c>
      <c r="K600">
        <v>12.5</v>
      </c>
      <c r="L600">
        <v>30389.24</v>
      </c>
      <c r="M600">
        <v>2020</v>
      </c>
      <c r="N600">
        <v>34730.559999999998</v>
      </c>
      <c r="O600">
        <v>77.901605855983703</v>
      </c>
      <c r="P600" t="s">
        <v>24</v>
      </c>
      <c r="Q600">
        <v>2.7723205977707299</v>
      </c>
      <c r="R600">
        <v>1</v>
      </c>
      <c r="S600" t="s">
        <v>25</v>
      </c>
      <c r="T600">
        <v>-1.11368485725649E-2</v>
      </c>
      <c r="AX600">
        <v>34730.559999999998</v>
      </c>
      <c r="AY600">
        <v>34730.559999999998</v>
      </c>
      <c r="AZ600">
        <v>33645.230000000003</v>
      </c>
      <c r="BA600">
        <v>32559.9</v>
      </c>
      <c r="BB600">
        <v>31474.57</v>
      </c>
      <c r="BC600">
        <v>30389.24</v>
      </c>
      <c r="BD600">
        <v>30050.799635884599</v>
      </c>
      <c r="BE600">
        <v>29716.1284308553</v>
      </c>
      <c r="BF600">
        <v>29385.184408358</v>
      </c>
      <c r="BG600">
        <v>29057.9260593252</v>
      </c>
      <c r="BH600">
        <v>28734.312336969699</v>
      </c>
      <c r="BI600">
        <v>28414.302651636099</v>
      </c>
      <c r="BJ600">
        <v>28097.8568657098</v>
      </c>
      <c r="BK600">
        <v>27784.935288582801</v>
      </c>
      <c r="BL600">
        <v>27475.498671675301</v>
      </c>
      <c r="BM600">
        <v>27169.508203513102</v>
      </c>
      <c r="BN600">
        <v>26866.925504859501</v>
      </c>
      <c r="BO600">
        <v>26567.712623901502</v>
      </c>
      <c r="BP600">
        <v>26271.832031489699</v>
      </c>
      <c r="BQ600">
        <v>25979.246616431199</v>
      </c>
      <c r="BR600">
        <v>25689.919680834701</v>
      </c>
      <c r="BS600">
        <v>25403.814935507799</v>
      </c>
      <c r="BT600">
        <v>25120.896495405599</v>
      </c>
      <c r="BU600">
        <v>24841.128875129201</v>
      </c>
      <c r="BV600">
        <v>24564.476984475299</v>
      </c>
      <c r="BW600">
        <v>24290.906124034998</v>
      </c>
      <c r="BX600">
        <v>24020.381980841201</v>
      </c>
      <c r="BY600">
        <v>23752.870624065399</v>
      </c>
      <c r="BZ600">
        <v>23488.3385007615</v>
      </c>
      <c r="CA600">
        <v>23226.7524316573</v>
      </c>
      <c r="CB600">
        <v>22968.079606993499</v>
      </c>
      <c r="CC600">
        <v>22712.2875824078</v>
      </c>
      <c r="CD600" s="8" t="b">
        <f>IF(ISNUMBER(VLOOKUP(A600,profiles_2018!A:A,1,FALSE)),TRUE,FALSE)</f>
        <v>0</v>
      </c>
      <c r="CE600" t="str">
        <f>INDEX('C5 - Emissions methodology 2021'!$A$2:$I$5911,MATCH($A600,'C5 - Emissions methodology 2021'!$A$2:$A$5911,0),MATCH(CE$1,'C5 - Emissions methodology 2021'!$A$1:$I$1,0))</f>
        <v>Services</v>
      </c>
    </row>
    <row r="601" spans="1:83" x14ac:dyDescent="0.25">
      <c r="A601">
        <v>31611</v>
      </c>
      <c r="B601" t="s">
        <v>1173</v>
      </c>
      <c r="C601" t="s">
        <v>697</v>
      </c>
      <c r="D601">
        <v>2020</v>
      </c>
      <c r="E601" t="s">
        <v>28</v>
      </c>
      <c r="F601" t="s">
        <v>23</v>
      </c>
      <c r="G601">
        <v>2020</v>
      </c>
      <c r="H601">
        <v>100</v>
      </c>
      <c r="I601">
        <v>100</v>
      </c>
      <c r="J601">
        <v>2021</v>
      </c>
      <c r="K601">
        <v>7.15</v>
      </c>
      <c r="L601">
        <v>92.85</v>
      </c>
      <c r="M601">
        <v>2020</v>
      </c>
      <c r="N601">
        <v>100</v>
      </c>
      <c r="O601">
        <v>0</v>
      </c>
      <c r="P601" t="s">
        <v>45</v>
      </c>
      <c r="Q601">
        <v>2.7173536685365902</v>
      </c>
      <c r="R601">
        <v>1</v>
      </c>
      <c r="S601" t="s">
        <v>25</v>
      </c>
      <c r="T601">
        <v>-1.11368485725649E-2</v>
      </c>
      <c r="AY601">
        <v>100</v>
      </c>
      <c r="AZ601">
        <v>92.85</v>
      </c>
      <c r="BA601">
        <v>91.815943610037294</v>
      </c>
      <c r="BB601">
        <v>90.793403349505198</v>
      </c>
      <c r="BC601">
        <v>89.782250965013901</v>
      </c>
      <c r="BD601">
        <v>88.782359631512506</v>
      </c>
      <c r="BE601">
        <v>87.793603936381402</v>
      </c>
      <c r="BF601">
        <v>86.815859863702102</v>
      </c>
      <c r="BG601">
        <v>85.849004778703105</v>
      </c>
      <c r="BH601">
        <v>84.892917412377301</v>
      </c>
      <c r="BI601">
        <v>83.947477846272307</v>
      </c>
      <c r="BJ601">
        <v>83.012567497449695</v>
      </c>
      <c r="BK601">
        <v>82.088069103610707</v>
      </c>
      <c r="BL601">
        <v>81.173866708389596</v>
      </c>
      <c r="BM601">
        <v>80.269845646808704</v>
      </c>
      <c r="BN601">
        <v>79.375892530897005</v>
      </c>
      <c r="BO601">
        <v>78.491895235468206</v>
      </c>
      <c r="BP601">
        <v>77.617742884057193</v>
      </c>
      <c r="BQ601">
        <v>76.7533258350132</v>
      </c>
      <c r="BR601">
        <v>75.898535667747893</v>
      </c>
      <c r="BS601">
        <v>75.053265169136793</v>
      </c>
      <c r="BT601">
        <v>74.217408320071499</v>
      </c>
      <c r="BU601">
        <v>73.390860282162706</v>
      </c>
      <c r="BV601">
        <v>72.573517384590005</v>
      </c>
      <c r="BW601">
        <v>71.765277111099394</v>
      </c>
      <c r="BX601">
        <v>70.966038087144895</v>
      </c>
      <c r="BY601">
        <v>70.175700067173494</v>
      </c>
      <c r="BZ601">
        <v>69.394163922051703</v>
      </c>
      <c r="CA601">
        <v>68.621331626631999</v>
      </c>
      <c r="CB601">
        <v>67.857106247458503</v>
      </c>
      <c r="CC601">
        <v>67.101391930608102</v>
      </c>
      <c r="CD601" s="8" t="b">
        <f>IF(ISNUMBER(VLOOKUP(A601,profiles_2018!A:A,1,FALSE)),TRUE,FALSE)</f>
        <v>0</v>
      </c>
      <c r="CE601" t="str">
        <f>INDEX('C5 - Emissions methodology 2021'!$A$2:$I$5911,MATCH($A601,'C5 - Emissions methodology 2021'!$A$2:$A$5911,0),MATCH(CE$1,'C5 - Emissions methodology 2021'!$A$1:$I$1,0))</f>
        <v>Infrastructure</v>
      </c>
    </row>
    <row r="602" spans="1:83" x14ac:dyDescent="0.25">
      <c r="A602">
        <v>848982</v>
      </c>
      <c r="B602" t="s">
        <v>1174</v>
      </c>
      <c r="C602" t="s">
        <v>65</v>
      </c>
      <c r="D602">
        <v>2020</v>
      </c>
      <c r="E602" t="s">
        <v>690</v>
      </c>
      <c r="F602" t="s">
        <v>23</v>
      </c>
      <c r="G602">
        <v>2019</v>
      </c>
      <c r="H602">
        <v>127792</v>
      </c>
      <c r="I602">
        <v>100</v>
      </c>
      <c r="J602">
        <v>2030</v>
      </c>
      <c r="K602">
        <v>50</v>
      </c>
      <c r="L602">
        <v>63896</v>
      </c>
      <c r="M602">
        <v>2020</v>
      </c>
      <c r="N602">
        <v>51097</v>
      </c>
      <c r="O602">
        <v>120.030987855265</v>
      </c>
      <c r="P602" t="s">
        <v>45</v>
      </c>
      <c r="Q602">
        <v>3.1502566816390201</v>
      </c>
      <c r="R602">
        <v>1</v>
      </c>
      <c r="S602" t="s">
        <v>25</v>
      </c>
      <c r="T602">
        <v>-1.11368485725649E-2</v>
      </c>
      <c r="AX602">
        <v>127792</v>
      </c>
      <c r="AY602">
        <v>51097</v>
      </c>
      <c r="AZ602">
        <v>52376.9</v>
      </c>
      <c r="BA602">
        <v>53656.800000000003</v>
      </c>
      <c r="BB602">
        <v>54936.7</v>
      </c>
      <c r="BC602">
        <v>56216.6</v>
      </c>
      <c r="BD602">
        <v>57496.5</v>
      </c>
      <c r="BE602">
        <v>58776.4</v>
      </c>
      <c r="BF602">
        <v>60056.3</v>
      </c>
      <c r="BG602">
        <v>61336.2</v>
      </c>
      <c r="BH602">
        <v>62616.1</v>
      </c>
      <c r="BI602">
        <v>63896</v>
      </c>
      <c r="BJ602">
        <v>63184.3999236073</v>
      </c>
      <c r="BK602">
        <v>62480.724829509803</v>
      </c>
      <c r="BL602">
        <v>61784.886458379398</v>
      </c>
      <c r="BM602">
        <v>61096.797533819299</v>
      </c>
      <c r="BN602">
        <v>60416.371751416496</v>
      </c>
      <c r="BO602">
        <v>59743.523767917199</v>
      </c>
      <c r="BP602">
        <v>59078.169190522502</v>
      </c>
      <c r="BQ602">
        <v>58420.224566303201</v>
      </c>
      <c r="BR602">
        <v>57769.607371733102</v>
      </c>
      <c r="BS602">
        <v>57126.236002337602</v>
      </c>
      <c r="BT602">
        <v>56490.0297624589</v>
      </c>
      <c r="BU602">
        <v>55860.908855134701</v>
      </c>
      <c r="BV602">
        <v>55238.7943720892</v>
      </c>
      <c r="BW602">
        <v>54623.608283836198</v>
      </c>
      <c r="BX602">
        <v>54015.273429892099</v>
      </c>
      <c r="BY602">
        <v>53413.713509097703</v>
      </c>
      <c r="BZ602">
        <v>52818.853070048499</v>
      </c>
      <c r="CA602">
        <v>52230.617501630797</v>
      </c>
      <c r="CB602">
        <v>51648.933023663601</v>
      </c>
      <c r="CC602">
        <v>51073.726677644503</v>
      </c>
      <c r="CD602" s="8" t="b">
        <f>IF(ISNUMBER(VLOOKUP(A602,profiles_2018!A:A,1,FALSE)),TRUE,FALSE)</f>
        <v>0</v>
      </c>
      <c r="CE602" t="str">
        <f>INDEX('C5 - Emissions methodology 2021'!$A$2:$I$5911,MATCH($A602,'C5 - Emissions methodology 2021'!$A$2:$A$5911,0),MATCH(CE$1,'C5 - Emissions methodology 2021'!$A$1:$I$1,0))</f>
        <v>Manufacturing</v>
      </c>
    </row>
    <row r="603" spans="1:83" x14ac:dyDescent="0.25">
      <c r="A603">
        <v>11876</v>
      </c>
      <c r="B603" t="s">
        <v>1175</v>
      </c>
      <c r="C603" t="s">
        <v>27</v>
      </c>
      <c r="D603">
        <v>2020</v>
      </c>
      <c r="E603" t="s">
        <v>28</v>
      </c>
      <c r="F603" t="s">
        <v>23</v>
      </c>
      <c r="G603">
        <v>2019</v>
      </c>
      <c r="H603">
        <v>836449.51</v>
      </c>
      <c r="I603">
        <v>97</v>
      </c>
      <c r="J603">
        <v>2030</v>
      </c>
      <c r="K603">
        <v>50</v>
      </c>
      <c r="L603">
        <v>418224.755</v>
      </c>
      <c r="M603">
        <v>2020</v>
      </c>
      <c r="N603">
        <v>693543.07</v>
      </c>
      <c r="O603">
        <v>48.8732392864719</v>
      </c>
      <c r="P603" t="s">
        <v>45</v>
      </c>
      <c r="Q603">
        <v>3.1203377067390199</v>
      </c>
      <c r="R603">
        <v>1</v>
      </c>
      <c r="S603" t="s">
        <v>25</v>
      </c>
      <c r="T603">
        <v>-1.11368485725649E-2</v>
      </c>
      <c r="AX603">
        <v>836449.51</v>
      </c>
      <c r="AY603">
        <v>693543.07</v>
      </c>
      <c r="AZ603">
        <v>666011.23849999998</v>
      </c>
      <c r="BA603">
        <v>638479.40700000001</v>
      </c>
      <c r="BB603">
        <v>610947.57550000004</v>
      </c>
      <c r="BC603">
        <v>583415.74399999995</v>
      </c>
      <c r="BD603">
        <v>555883.91249999998</v>
      </c>
      <c r="BE603">
        <v>528352.08100000001</v>
      </c>
      <c r="BF603">
        <v>500820.24949999998</v>
      </c>
      <c r="BG603">
        <v>473288.41800000001</v>
      </c>
      <c r="BH603">
        <v>445756.58649999998</v>
      </c>
      <c r="BI603">
        <v>418224.755</v>
      </c>
      <c r="BJ603">
        <v>413567.04923426599</v>
      </c>
      <c r="BK603">
        <v>408961.21563234198</v>
      </c>
      <c r="BL603">
        <v>404406.67650179198</v>
      </c>
      <c r="BM603">
        <v>399902.86058385798</v>
      </c>
      <c r="BN603">
        <v>395449.20298180002</v>
      </c>
      <c r="BO603">
        <v>391045.14509005001</v>
      </c>
      <c r="BP603">
        <v>386690.13452414499</v>
      </c>
      <c r="BQ603">
        <v>382383.62505144498</v>
      </c>
      <c r="BR603">
        <v>378125.076522619</v>
      </c>
      <c r="BS603">
        <v>373913.95480389701</v>
      </c>
      <c r="BT603">
        <v>369749.73171007697</v>
      </c>
      <c r="BU603">
        <v>365631.88493827498</v>
      </c>
      <c r="BV603">
        <v>361559.89800241601</v>
      </c>
      <c r="BW603">
        <v>357533.260168451</v>
      </c>
      <c r="BX603">
        <v>353551.46639030002</v>
      </c>
      <c r="BY603">
        <v>349614.01724650298</v>
      </c>
      <c r="BZ603">
        <v>345720.41887758201</v>
      </c>
      <c r="CA603">
        <v>341870.18292409898</v>
      </c>
      <c r="CB603">
        <v>338062.82646539801</v>
      </c>
      <c r="CC603">
        <v>334297.87195904</v>
      </c>
      <c r="CD603" s="8" t="b">
        <f>IF(ISNUMBER(VLOOKUP(A603,profiles_2018!A:A,1,FALSE)),TRUE,FALSE)</f>
        <v>0</v>
      </c>
      <c r="CE603" t="str">
        <f>INDEX('C5 - Emissions methodology 2021'!$A$2:$I$5911,MATCH($A603,'C5 - Emissions methodology 2021'!$A$2:$A$5911,0),MATCH(CE$1,'C5 - Emissions methodology 2021'!$A$1:$I$1,0))</f>
        <v>Hospitality</v>
      </c>
    </row>
    <row r="604" spans="1:83" x14ac:dyDescent="0.25">
      <c r="A604">
        <v>11904</v>
      </c>
      <c r="B604" t="s">
        <v>1176</v>
      </c>
      <c r="C604" t="s">
        <v>27</v>
      </c>
      <c r="D604">
        <v>2020</v>
      </c>
      <c r="E604" t="s">
        <v>49</v>
      </c>
      <c r="F604" t="s">
        <v>50</v>
      </c>
      <c r="G604">
        <v>2018</v>
      </c>
      <c r="H604">
        <v>476604.37</v>
      </c>
      <c r="I604">
        <v>100</v>
      </c>
      <c r="J604">
        <v>2023</v>
      </c>
      <c r="K604">
        <v>15</v>
      </c>
      <c r="L604">
        <v>405113.7145</v>
      </c>
      <c r="M604">
        <v>2020</v>
      </c>
      <c r="N604">
        <v>331689.87</v>
      </c>
      <c r="O604">
        <v>202.70411424609199</v>
      </c>
      <c r="P604" t="s">
        <v>24</v>
      </c>
      <c r="Q604">
        <v>2.4668769287296799</v>
      </c>
      <c r="R604">
        <v>1</v>
      </c>
      <c r="S604" t="s">
        <v>25</v>
      </c>
      <c r="T604">
        <v>-1.11368485725649E-2</v>
      </c>
      <c r="AW604">
        <v>476604.37</v>
      </c>
      <c r="AX604">
        <v>404147.12</v>
      </c>
      <c r="AY604">
        <v>331689.87</v>
      </c>
      <c r="AZ604">
        <v>356164.484833333</v>
      </c>
      <c r="BA604">
        <v>380639.09966666601</v>
      </c>
      <c r="BB604">
        <v>405113.7145</v>
      </c>
      <c r="BC604">
        <v>400602.02440694399</v>
      </c>
      <c r="BD604">
        <v>396140.58032326098</v>
      </c>
      <c r="BE604">
        <v>391728.82266675303</v>
      </c>
      <c r="BF604">
        <v>387366.19808720401</v>
      </c>
      <c r="BG604">
        <v>383052.159396976</v>
      </c>
      <c r="BH604">
        <v>378786.16550237802</v>
      </c>
      <c r="BI604">
        <v>374567.68133579602</v>
      </c>
      <c r="BJ604">
        <v>370396.17778858199</v>
      </c>
      <c r="BK604">
        <v>366271.13164469402</v>
      </c>
      <c r="BL604">
        <v>362192.025515065</v>
      </c>
      <c r="BM604">
        <v>358158.34777271299</v>
      </c>
      <c r="BN604">
        <v>354169.59248856799</v>
      </c>
      <c r="BO604">
        <v>350225.25936801598</v>
      </c>
      <c r="BP604">
        <v>346324.85368814698</v>
      </c>
      <c r="BQ604">
        <v>342467.88623570697</v>
      </c>
      <c r="BR604">
        <v>338653.87324573298</v>
      </c>
      <c r="BS604">
        <v>334882.33634088299</v>
      </c>
      <c r="BT604">
        <v>331152.802471428</v>
      </c>
      <c r="BU604">
        <v>327464.803855923</v>
      </c>
      <c r="BV604">
        <v>323817.877922535</v>
      </c>
      <c r="BW604">
        <v>320211.56725102197</v>
      </c>
      <c r="BX604">
        <v>316645.41951536399</v>
      </c>
      <c r="BY604">
        <v>313118.98742702499</v>
      </c>
      <c r="BZ604">
        <v>309631.82867885497</v>
      </c>
      <c r="CA604">
        <v>306183.50588961301</v>
      </c>
      <c r="CB604">
        <v>302773.58654910303</v>
      </c>
      <c r="CC604">
        <v>299401.642963933</v>
      </c>
      <c r="CD604" s="8" t="b">
        <f>IF(ISNUMBER(VLOOKUP(A604,profiles_2018!A:A,1,FALSE)),TRUE,FALSE)</f>
        <v>0</v>
      </c>
      <c r="CE604" t="str">
        <f>INDEX('C5 - Emissions methodology 2021'!$A$2:$I$5911,MATCH($A604,'C5 - Emissions methodology 2021'!$A$2:$A$5911,0),MATCH(CE$1,'C5 - Emissions methodology 2021'!$A$1:$I$1,0))</f>
        <v>Manufacturing</v>
      </c>
    </row>
    <row r="605" spans="1:83" x14ac:dyDescent="0.25">
      <c r="A605">
        <v>54174</v>
      </c>
      <c r="B605" t="s">
        <v>1177</v>
      </c>
      <c r="C605" t="s">
        <v>52</v>
      </c>
      <c r="D605">
        <v>2020</v>
      </c>
      <c r="E605" t="s">
        <v>690</v>
      </c>
      <c r="F605" t="s">
        <v>23</v>
      </c>
      <c r="G605">
        <v>2019</v>
      </c>
      <c r="H605">
        <v>4529</v>
      </c>
      <c r="I605">
        <v>100</v>
      </c>
      <c r="J605">
        <v>2034</v>
      </c>
      <c r="K605">
        <v>38</v>
      </c>
      <c r="L605">
        <v>2807.98</v>
      </c>
      <c r="M605">
        <v>2020</v>
      </c>
      <c r="N605">
        <v>4834</v>
      </c>
      <c r="O605">
        <v>-17.722048552602502</v>
      </c>
      <c r="P605" t="s">
        <v>45</v>
      </c>
      <c r="Q605">
        <v>3.0321955748512202</v>
      </c>
      <c r="R605">
        <v>1</v>
      </c>
      <c r="S605" t="s">
        <v>25</v>
      </c>
      <c r="T605">
        <v>-1.11368485725649E-2</v>
      </c>
      <c r="AX605">
        <v>4529</v>
      </c>
      <c r="AY605">
        <v>4834</v>
      </c>
      <c r="AZ605">
        <v>4689.2842857142796</v>
      </c>
      <c r="BA605">
        <v>4544.5685714285701</v>
      </c>
      <c r="BB605">
        <v>4399.8528571428496</v>
      </c>
      <c r="BC605">
        <v>4255.1371428571401</v>
      </c>
      <c r="BD605">
        <v>4110.4214285714197</v>
      </c>
      <c r="BE605">
        <v>3965.7057142857102</v>
      </c>
      <c r="BF605">
        <v>3820.99</v>
      </c>
      <c r="BG605">
        <v>3676.2742857142798</v>
      </c>
      <c r="BH605">
        <v>3531.5585714285698</v>
      </c>
      <c r="BI605">
        <v>3386.8428571428499</v>
      </c>
      <c r="BJ605">
        <v>3242.1271428571399</v>
      </c>
      <c r="BK605">
        <v>3097.4114285714199</v>
      </c>
      <c r="BL605">
        <v>2952.69571428571</v>
      </c>
      <c r="BM605">
        <v>2807.98</v>
      </c>
      <c r="BN605">
        <v>2776.7079519452</v>
      </c>
      <c r="BO605">
        <v>2745.7841759541502</v>
      </c>
      <c r="BP605">
        <v>2715.2047933736098</v>
      </c>
      <c r="BQ605">
        <v>2684.9659687462999</v>
      </c>
      <c r="BR605">
        <v>2655.0639093298901</v>
      </c>
      <c r="BS605">
        <v>2625.4948646212001</v>
      </c>
      <c r="BT605">
        <v>2596.2551258858598</v>
      </c>
      <c r="BU605">
        <v>2567.3410256931302</v>
      </c>
      <c r="BV605">
        <v>2538.74893745585</v>
      </c>
      <c r="BW605">
        <v>2510.4752749756399</v>
      </c>
      <c r="BX605">
        <v>2482.5164919930698</v>
      </c>
      <c r="BY605">
        <v>2454.8690817428501</v>
      </c>
      <c r="BZ605">
        <v>2427.5295765140099</v>
      </c>
      <c r="CA605">
        <v>2400.4945472149502</v>
      </c>
      <c r="CB605">
        <v>2373.76060294335</v>
      </c>
      <c r="CC605">
        <v>2347.3243905608501</v>
      </c>
      <c r="CD605" s="8" t="b">
        <f>IF(ISNUMBER(VLOOKUP(A605,profiles_2018!A:A,1,FALSE)),TRUE,FALSE)</f>
        <v>0</v>
      </c>
      <c r="CE605" t="str">
        <f>INDEX('C5 - Emissions methodology 2021'!$A$2:$I$5911,MATCH($A605,'C5 - Emissions methodology 2021'!$A$2:$A$5911,0),MATCH(CE$1,'C5 - Emissions methodology 2021'!$A$1:$I$1,0))</f>
        <v>Food, beverage &amp; agriculture</v>
      </c>
    </row>
    <row r="606" spans="1:83" x14ac:dyDescent="0.25">
      <c r="A606">
        <v>12033</v>
      </c>
      <c r="B606" t="s">
        <v>1178</v>
      </c>
      <c r="C606" t="s">
        <v>59</v>
      </c>
      <c r="D606">
        <v>2021</v>
      </c>
      <c r="E606" t="s">
        <v>28</v>
      </c>
      <c r="F606" t="s">
        <v>23</v>
      </c>
      <c r="G606">
        <v>2020</v>
      </c>
      <c r="H606">
        <v>846678</v>
      </c>
      <c r="I606">
        <v>100</v>
      </c>
      <c r="J606">
        <v>2031</v>
      </c>
      <c r="K606">
        <v>30</v>
      </c>
      <c r="L606">
        <v>592674.6</v>
      </c>
      <c r="M606">
        <v>2020</v>
      </c>
      <c r="N606">
        <v>848360</v>
      </c>
      <c r="O606">
        <v>-0.66219586037037304</v>
      </c>
      <c r="P606" t="s">
        <v>45</v>
      </c>
      <c r="Q606">
        <v>2.95081637511707</v>
      </c>
      <c r="R606">
        <v>1</v>
      </c>
      <c r="S606" t="s">
        <v>25</v>
      </c>
      <c r="T606">
        <v>-1.11368485725649E-2</v>
      </c>
      <c r="AY606">
        <v>848360</v>
      </c>
      <c r="AZ606">
        <v>825115.87272727198</v>
      </c>
      <c r="BA606">
        <v>801871.74545454502</v>
      </c>
      <c r="BB606">
        <v>778627.61818181805</v>
      </c>
      <c r="BC606">
        <v>755383.49090909003</v>
      </c>
      <c r="BD606">
        <v>732139.36363636295</v>
      </c>
      <c r="BE606">
        <v>708895.23636363598</v>
      </c>
      <c r="BF606">
        <v>685651.10909090901</v>
      </c>
      <c r="BG606">
        <v>662406.981818181</v>
      </c>
      <c r="BH606">
        <v>639162.85454545403</v>
      </c>
      <c r="BI606">
        <v>615918.72727272694</v>
      </c>
      <c r="BJ606">
        <v>592674.6</v>
      </c>
      <c r="BK606">
        <v>586074.07272699405</v>
      </c>
      <c r="BL606">
        <v>579547.05452672695</v>
      </c>
      <c r="BM606">
        <v>573092.72673978703</v>
      </c>
      <c r="BN606">
        <v>566710.27982404805</v>
      </c>
      <c r="BO606">
        <v>560398.91325313097</v>
      </c>
      <c r="BP606">
        <v>554157.83541600103</v>
      </c>
      <c r="BQ606">
        <v>547986.26351767301</v>
      </c>
      <c r="BR606">
        <v>541883.42348103097</v>
      </c>
      <c r="BS606">
        <v>535848.54984974</v>
      </c>
      <c r="BT606">
        <v>529880.88569223497</v>
      </c>
      <c r="BU606">
        <v>523979.68250678398</v>
      </c>
      <c r="BV606">
        <v>518144.200127605</v>
      </c>
      <c r="BW606">
        <v>512373.70663203101</v>
      </c>
      <c r="BX606">
        <v>506667.47824870597</v>
      </c>
      <c r="BY606">
        <v>501024.79926680698</v>
      </c>
      <c r="BZ606">
        <v>495444.96194627299</v>
      </c>
      <c r="CA606">
        <v>489927.26642903697</v>
      </c>
      <c r="CB606">
        <v>484471.02065124601</v>
      </c>
      <c r="CC606">
        <v>479075.540256457</v>
      </c>
      <c r="CD606" s="8" t="b">
        <f>IF(ISNUMBER(VLOOKUP(A606,profiles_2018!A:A,1,FALSE)),TRUE,FALSE)</f>
        <v>0</v>
      </c>
      <c r="CE606" t="str">
        <f>INDEX('C5 - Emissions methodology 2021'!$A$2:$I$5911,MATCH($A606,'C5 - Emissions methodology 2021'!$A$2:$A$5911,0),MATCH(CE$1,'C5 - Emissions methodology 2021'!$A$1:$I$1,0))</f>
        <v>Manufacturing</v>
      </c>
    </row>
    <row r="607" spans="1:83" x14ac:dyDescent="0.25">
      <c r="A607">
        <v>860698</v>
      </c>
      <c r="B607" t="s">
        <v>1179</v>
      </c>
      <c r="C607" t="s">
        <v>84</v>
      </c>
      <c r="D607">
        <v>2020</v>
      </c>
      <c r="E607" t="s">
        <v>49</v>
      </c>
      <c r="F607" t="s">
        <v>50</v>
      </c>
      <c r="G607">
        <v>2019</v>
      </c>
      <c r="H607">
        <v>109.8</v>
      </c>
      <c r="I607">
        <v>90</v>
      </c>
      <c r="J607">
        <v>2026</v>
      </c>
      <c r="K607">
        <v>2.1</v>
      </c>
      <c r="L607">
        <v>107.49420000000001</v>
      </c>
      <c r="M607">
        <v>2020</v>
      </c>
      <c r="N607">
        <v>108.12</v>
      </c>
      <c r="O607">
        <v>72.859744990892196</v>
      </c>
      <c r="P607" t="s">
        <v>24</v>
      </c>
      <c r="Q607">
        <v>2.2392926939068301</v>
      </c>
      <c r="R607">
        <v>1</v>
      </c>
      <c r="S607" t="s">
        <v>25</v>
      </c>
      <c r="T607">
        <v>-1.11368485725649E-2</v>
      </c>
      <c r="AX607">
        <v>109.8</v>
      </c>
      <c r="AY607">
        <v>108.12</v>
      </c>
      <c r="AZ607">
        <v>108.0157</v>
      </c>
      <c r="BA607">
        <v>107.9114</v>
      </c>
      <c r="BB607">
        <v>107.80710000000001</v>
      </c>
      <c r="BC607">
        <v>107.7028</v>
      </c>
      <c r="BD607">
        <v>107.5985</v>
      </c>
      <c r="BE607">
        <v>107.49420000000001</v>
      </c>
      <c r="BF607">
        <v>106.29705337217</v>
      </c>
      <c r="BG607">
        <v>105.11323918505499</v>
      </c>
      <c r="BH607">
        <v>103.94260895727901</v>
      </c>
      <c r="BI607">
        <v>102.78501586108401</v>
      </c>
      <c r="BJ607">
        <v>101.640314703911</v>
      </c>
      <c r="BK607">
        <v>100.508361910186</v>
      </c>
      <c r="BL607">
        <v>99.389015503315704</v>
      </c>
      <c r="BM607">
        <v>98.282135087878999</v>
      </c>
      <c r="BN607">
        <v>97.187581832016903</v>
      </c>
      <c r="BO607">
        <v>96.105218450020004</v>
      </c>
      <c r="BP607">
        <v>95.034909185108802</v>
      </c>
      <c r="BQ607">
        <v>93.976519792406805</v>
      </c>
      <c r="BR607">
        <v>92.929917522102201</v>
      </c>
      <c r="BS607">
        <v>91.894971102797498</v>
      </c>
      <c r="BT607">
        <v>90.871550725045495</v>
      </c>
      <c r="BU607">
        <v>89.859528025066496</v>
      </c>
      <c r="BV607">
        <v>88.858776068649107</v>
      </c>
      <c r="BW607">
        <v>87.869169335229103</v>
      </c>
      <c r="BX607">
        <v>86.890583702145605</v>
      </c>
      <c r="BY607">
        <v>85.922896429073106</v>
      </c>
      <c r="BZ607">
        <v>84.965986142626306</v>
      </c>
      <c r="CA607">
        <v>84.019732821137197</v>
      </c>
      <c r="CB607">
        <v>83.084017779600799</v>
      </c>
      <c r="CC607">
        <v>82.1587236547891</v>
      </c>
      <c r="CD607" s="8" t="b">
        <f>IF(ISNUMBER(VLOOKUP(A607,profiles_2018!A:A,1,FALSE)),TRUE,FALSE)</f>
        <v>0</v>
      </c>
      <c r="CE607" t="str">
        <f>INDEX('C5 - Emissions methodology 2021'!$A$2:$I$5911,MATCH($A607,'C5 - Emissions methodology 2021'!$A$2:$A$5911,0),MATCH(CE$1,'C5 - Emissions methodology 2021'!$A$1:$I$1,0))</f>
        <v>Manufacturing</v>
      </c>
    </row>
    <row r="608" spans="1:83" x14ac:dyDescent="0.25">
      <c r="A608">
        <v>4192</v>
      </c>
      <c r="B608" t="s">
        <v>368</v>
      </c>
      <c r="C608" t="s">
        <v>172</v>
      </c>
      <c r="D608">
        <v>2015</v>
      </c>
      <c r="E608" t="s">
        <v>28</v>
      </c>
      <c r="F608" t="s">
        <v>23</v>
      </c>
      <c r="G608">
        <v>2015</v>
      </c>
      <c r="H608">
        <v>14328</v>
      </c>
      <c r="I608">
        <v>100</v>
      </c>
      <c r="J608">
        <v>2050</v>
      </c>
      <c r="K608">
        <v>100</v>
      </c>
      <c r="L608">
        <v>0</v>
      </c>
      <c r="M608">
        <v>2020</v>
      </c>
      <c r="N608">
        <v>14120</v>
      </c>
      <c r="O608">
        <v>1.4517029592406501</v>
      </c>
      <c r="P608" t="s">
        <v>24</v>
      </c>
      <c r="Q608">
        <v>3.6600014328000001</v>
      </c>
      <c r="R608">
        <v>1</v>
      </c>
      <c r="S608" t="s">
        <v>25</v>
      </c>
      <c r="T608">
        <v>-1.11368485725649E-2</v>
      </c>
      <c r="AT608">
        <v>14328</v>
      </c>
      <c r="AU608">
        <v>14286.4</v>
      </c>
      <c r="AV608">
        <v>14244.8</v>
      </c>
      <c r="AW608">
        <v>14203.2</v>
      </c>
      <c r="AX608">
        <v>14161.6</v>
      </c>
      <c r="AY608">
        <v>14120</v>
      </c>
      <c r="AZ608">
        <v>13649.333333333299</v>
      </c>
      <c r="BA608">
        <v>13178.666666666601</v>
      </c>
      <c r="BB608">
        <v>12708</v>
      </c>
      <c r="BC608">
        <v>12237.333333333299</v>
      </c>
      <c r="BD608">
        <v>11766.666666666601</v>
      </c>
      <c r="BE608">
        <v>11296</v>
      </c>
      <c r="BF608">
        <v>10825.333333333299</v>
      </c>
      <c r="BG608">
        <v>10354.666666666601</v>
      </c>
      <c r="BH608">
        <v>9884</v>
      </c>
      <c r="BI608">
        <v>9413.3333333333303</v>
      </c>
      <c r="BJ608">
        <v>8942.6666666666606</v>
      </c>
      <c r="BK608">
        <v>8472</v>
      </c>
      <c r="BL608">
        <v>8001.3333333333303</v>
      </c>
      <c r="BM608">
        <v>7530.6666666666597</v>
      </c>
      <c r="BN608">
        <v>7060</v>
      </c>
      <c r="BO608">
        <v>6589.3333333333303</v>
      </c>
      <c r="BP608">
        <v>6118.6666666666597</v>
      </c>
      <c r="BQ608">
        <v>5648</v>
      </c>
      <c r="BR608">
        <v>5177.3333333333303</v>
      </c>
      <c r="BS608">
        <v>4706.6666666666597</v>
      </c>
      <c r="BT608">
        <v>4236</v>
      </c>
      <c r="BU608">
        <v>3765.3333333333298</v>
      </c>
      <c r="BV608">
        <v>3294.6666666666601</v>
      </c>
      <c r="BW608">
        <v>2824</v>
      </c>
      <c r="BX608">
        <v>2353.3333333333298</v>
      </c>
      <c r="BY608">
        <v>1882.6666666666599</v>
      </c>
      <c r="BZ608">
        <v>1412</v>
      </c>
      <c r="CA608">
        <v>941.33333333333405</v>
      </c>
      <c r="CB608">
        <v>470.666666666666</v>
      </c>
      <c r="CC608">
        <v>0</v>
      </c>
      <c r="CD608" s="8" t="b">
        <f>IF(ISNUMBER(VLOOKUP(A608,profiles_2018!A:A,1,FALSE)),TRUE,FALSE)</f>
        <v>1</v>
      </c>
      <c r="CE608" t="str">
        <f>INDEX('C5 - Emissions methodology 2021'!$A$2:$I$5911,MATCH($A608,'C5 - Emissions methodology 2021'!$A$2:$A$5911,0),MATCH(CE$1,'C5 - Emissions methodology 2021'!$A$1:$I$1,0))</f>
        <v>Services</v>
      </c>
    </row>
    <row r="609" spans="1:83" x14ac:dyDescent="0.25">
      <c r="A609">
        <v>12117</v>
      </c>
      <c r="B609" t="s">
        <v>1180</v>
      </c>
      <c r="C609" t="s">
        <v>21</v>
      </c>
      <c r="D609">
        <v>2019</v>
      </c>
      <c r="E609" t="s">
        <v>690</v>
      </c>
      <c r="F609" t="s">
        <v>23</v>
      </c>
      <c r="G609">
        <v>2018</v>
      </c>
      <c r="H609">
        <v>28912.53</v>
      </c>
      <c r="I609">
        <v>100</v>
      </c>
      <c r="J609">
        <v>2025</v>
      </c>
      <c r="K609">
        <v>100</v>
      </c>
      <c r="L609">
        <v>0</v>
      </c>
      <c r="M609">
        <v>2020</v>
      </c>
      <c r="N609">
        <v>18741</v>
      </c>
      <c r="O609">
        <v>35.180352601449997</v>
      </c>
      <c r="P609" t="s">
        <v>24</v>
      </c>
      <c r="Q609">
        <v>3.6478077693017799</v>
      </c>
      <c r="R609">
        <v>1</v>
      </c>
      <c r="S609" t="s">
        <v>25</v>
      </c>
      <c r="T609">
        <v>-1.11368485725649E-2</v>
      </c>
      <c r="AW609">
        <v>28912.53</v>
      </c>
      <c r="AX609">
        <v>23826.764999999999</v>
      </c>
      <c r="AY609">
        <v>18741</v>
      </c>
      <c r="AZ609">
        <v>14992.8</v>
      </c>
      <c r="BA609">
        <v>11244.6</v>
      </c>
      <c r="BB609">
        <v>7496.4</v>
      </c>
      <c r="BC609">
        <v>3748.1999999999898</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s="8" t="b">
        <f>IF(ISNUMBER(VLOOKUP(A609,profiles_2018!A:A,1,FALSE)),TRUE,FALSE)</f>
        <v>0</v>
      </c>
      <c r="CE609" t="str">
        <f>INDEX('C5 - Emissions methodology 2021'!$A$2:$I$5911,MATCH($A609,'C5 - Emissions methodology 2021'!$A$2:$A$5911,0),MATCH(CE$1,'C5 - Emissions methodology 2021'!$A$1:$I$1,0))</f>
        <v>Services</v>
      </c>
    </row>
    <row r="610" spans="1:83" x14ac:dyDescent="0.25">
      <c r="A610">
        <v>862521</v>
      </c>
      <c r="B610" t="s">
        <v>1181</v>
      </c>
      <c r="C610" t="s">
        <v>59</v>
      </c>
      <c r="D610">
        <v>2019</v>
      </c>
      <c r="E610" t="s">
        <v>28</v>
      </c>
      <c r="F610" t="s">
        <v>23</v>
      </c>
      <c r="G610">
        <v>2016</v>
      </c>
      <c r="H610">
        <v>9367</v>
      </c>
      <c r="I610">
        <v>99</v>
      </c>
      <c r="J610">
        <v>2034</v>
      </c>
      <c r="K610">
        <v>50</v>
      </c>
      <c r="L610">
        <v>4683.5</v>
      </c>
      <c r="M610">
        <v>2020</v>
      </c>
      <c r="N610">
        <v>7080</v>
      </c>
      <c r="O610">
        <v>48.831002455428603</v>
      </c>
      <c r="P610" t="s">
        <v>691</v>
      </c>
      <c r="Q610">
        <v>3.1421960586512201</v>
      </c>
      <c r="R610">
        <v>1</v>
      </c>
      <c r="S610" t="s">
        <v>25</v>
      </c>
      <c r="T610">
        <v>-1.11368485725649E-2</v>
      </c>
      <c r="AU610">
        <v>9367</v>
      </c>
      <c r="AV610">
        <v>8795.25</v>
      </c>
      <c r="AW610">
        <v>8223.5</v>
      </c>
      <c r="AX610">
        <v>7651.75</v>
      </c>
      <c r="AY610">
        <v>7080</v>
      </c>
      <c r="AZ610">
        <v>6908.8214285714203</v>
      </c>
      <c r="BA610">
        <v>6737.6428571428496</v>
      </c>
      <c r="BB610">
        <v>6566.4642857142799</v>
      </c>
      <c r="BC610">
        <v>6395.2857142857101</v>
      </c>
      <c r="BD610">
        <v>6224.1071428571404</v>
      </c>
      <c r="BE610">
        <v>6052.9285714285697</v>
      </c>
      <c r="BF610">
        <v>5881.75</v>
      </c>
      <c r="BG610">
        <v>5710.5714285714203</v>
      </c>
      <c r="BH610">
        <v>5539.3928571428496</v>
      </c>
      <c r="BI610">
        <v>5368.2142857142799</v>
      </c>
      <c r="BJ610">
        <v>5197.0357142857101</v>
      </c>
      <c r="BK610">
        <v>5025.8571428571404</v>
      </c>
      <c r="BL610">
        <v>4854.6785714285697</v>
      </c>
      <c r="BM610">
        <v>4683.5</v>
      </c>
      <c r="BN610">
        <v>4631.3405697103899</v>
      </c>
      <c r="BO610">
        <v>4579.7620310975499</v>
      </c>
      <c r="BP610">
        <v>4528.7579148588302</v>
      </c>
      <c r="BQ610">
        <v>4478.3218237392402</v>
      </c>
      <c r="BR610">
        <v>4428.4474317290496</v>
      </c>
      <c r="BS610">
        <v>4379.1284832703204</v>
      </c>
      <c r="BT610">
        <v>4330.3587924723297</v>
      </c>
      <c r="BU610">
        <v>4282.1322423356896</v>
      </c>
      <c r="BV610">
        <v>4234.4427839850996</v>
      </c>
      <c r="BW610">
        <v>4187.2844359106703</v>
      </c>
      <c r="BX610">
        <v>4140.6512832176704</v>
      </c>
      <c r="BY610">
        <v>4094.53747688468</v>
      </c>
      <c r="BZ610">
        <v>4048.9372330299202</v>
      </c>
      <c r="CA610">
        <v>4003.84483218585</v>
      </c>
      <c r="CB610">
        <v>3959.25461858175</v>
      </c>
      <c r="CC610">
        <v>3915.1609994343798</v>
      </c>
      <c r="CD610" s="8" t="b">
        <f>IF(ISNUMBER(VLOOKUP(A610,profiles_2018!A:A,1,FALSE)),TRUE,FALSE)</f>
        <v>0</v>
      </c>
      <c r="CE610" t="str">
        <f>INDEX('C5 - Emissions methodology 2021'!$A$2:$I$5911,MATCH($A610,'C5 - Emissions methodology 2021'!$A$2:$A$5911,0),MATCH(CE$1,'C5 - Emissions methodology 2021'!$A$1:$I$1,0))</f>
        <v>Services</v>
      </c>
    </row>
    <row r="611" spans="1:83" x14ac:dyDescent="0.25">
      <c r="A611">
        <v>12120</v>
      </c>
      <c r="B611" t="s">
        <v>1182</v>
      </c>
      <c r="C611" t="s">
        <v>59</v>
      </c>
      <c r="D611">
        <v>2020</v>
      </c>
      <c r="E611" t="s">
        <v>690</v>
      </c>
      <c r="F611" t="s">
        <v>23</v>
      </c>
      <c r="G611">
        <v>2013</v>
      </c>
      <c r="H611">
        <v>11820000</v>
      </c>
      <c r="I611">
        <v>100</v>
      </c>
      <c r="J611">
        <v>2050</v>
      </c>
      <c r="K611">
        <v>100</v>
      </c>
      <c r="L611">
        <v>0</v>
      </c>
      <c r="M611">
        <v>2020</v>
      </c>
      <c r="N611">
        <v>10653359</v>
      </c>
      <c r="O611">
        <v>9.8700592216582095</v>
      </c>
      <c r="P611" t="s">
        <v>45</v>
      </c>
      <c r="Q611">
        <v>3.6611820000000002</v>
      </c>
      <c r="R611">
        <v>1</v>
      </c>
      <c r="S611" t="s">
        <v>25</v>
      </c>
      <c r="T611">
        <v>-1.11368485725649E-2</v>
      </c>
      <c r="AR611">
        <v>11820000</v>
      </c>
      <c r="AS611">
        <v>11653337</v>
      </c>
      <c r="AT611">
        <v>11486674</v>
      </c>
      <c r="AU611">
        <v>11320011</v>
      </c>
      <c r="AV611">
        <v>11153348</v>
      </c>
      <c r="AW611">
        <v>10986685</v>
      </c>
      <c r="AX611">
        <v>10820022</v>
      </c>
      <c r="AY611">
        <v>10653359</v>
      </c>
      <c r="AZ611">
        <v>10298247.0333333</v>
      </c>
      <c r="BA611">
        <v>9943135.0666666608</v>
      </c>
      <c r="BB611">
        <v>9588023.0999999996</v>
      </c>
      <c r="BC611">
        <v>9232911.1333333291</v>
      </c>
      <c r="BD611">
        <v>8877799.1666666605</v>
      </c>
      <c r="BE611">
        <v>8522687.1999999993</v>
      </c>
      <c r="BF611">
        <v>8167575.2333333297</v>
      </c>
      <c r="BG611">
        <v>7812463.2666666601</v>
      </c>
      <c r="BH611">
        <v>7457351.2999999998</v>
      </c>
      <c r="BI611">
        <v>7102239.3333333302</v>
      </c>
      <c r="BJ611">
        <v>6747127.3666666597</v>
      </c>
      <c r="BK611">
        <v>6392015.3999999901</v>
      </c>
      <c r="BL611">
        <v>6036903.4333333299</v>
      </c>
      <c r="BM611">
        <v>5681791.4666666603</v>
      </c>
      <c r="BN611">
        <v>5326679.5</v>
      </c>
      <c r="BO611">
        <v>4971567.5333333304</v>
      </c>
      <c r="BP611">
        <v>4616455.5666666599</v>
      </c>
      <c r="BQ611">
        <v>4261343.5999999996</v>
      </c>
      <c r="BR611">
        <v>3906231.63333333</v>
      </c>
      <c r="BS611">
        <v>3551119.66666666</v>
      </c>
      <c r="BT611">
        <v>3196007.7</v>
      </c>
      <c r="BU611">
        <v>2840895.7333333301</v>
      </c>
      <c r="BV611">
        <v>2485783.7666666601</v>
      </c>
      <c r="BW611">
        <v>2130671.79999999</v>
      </c>
      <c r="BX611">
        <v>1775559.83333333</v>
      </c>
      <c r="BY611">
        <v>1420447.8666666599</v>
      </c>
      <c r="BZ611">
        <v>1065335.8999999999</v>
      </c>
      <c r="CA611">
        <v>710223.933333333</v>
      </c>
      <c r="CB611">
        <v>355111.96666666598</v>
      </c>
      <c r="CC611">
        <v>0</v>
      </c>
      <c r="CD611" s="8" t="b">
        <f>IF(ISNUMBER(VLOOKUP(A611,profiles_2018!A:A,1,FALSE)),TRUE,FALSE)</f>
        <v>0</v>
      </c>
      <c r="CE611" t="str">
        <f>INDEX('C5 - Emissions methodology 2021'!$A$2:$I$5911,MATCH($A611,'C5 - Emissions methodology 2021'!$A$2:$A$5911,0),MATCH(CE$1,'C5 - Emissions methodology 2021'!$A$1:$I$1,0))</f>
        <v>Manufacturing</v>
      </c>
    </row>
    <row r="612" spans="1:83" x14ac:dyDescent="0.25">
      <c r="A612">
        <v>12263</v>
      </c>
      <c r="B612" t="s">
        <v>1183</v>
      </c>
      <c r="C612" t="s">
        <v>59</v>
      </c>
      <c r="D612">
        <v>2020</v>
      </c>
      <c r="E612" t="s">
        <v>690</v>
      </c>
      <c r="F612" t="s">
        <v>23</v>
      </c>
      <c r="G612">
        <v>2014</v>
      </c>
      <c r="H612">
        <v>541376</v>
      </c>
      <c r="I612">
        <v>100</v>
      </c>
      <c r="J612">
        <v>2030</v>
      </c>
      <c r="K612">
        <v>40</v>
      </c>
      <c r="L612">
        <v>324825.59999999998</v>
      </c>
      <c r="M612">
        <v>2020</v>
      </c>
      <c r="N612">
        <v>375119</v>
      </c>
      <c r="O612">
        <v>92.121632996632997</v>
      </c>
      <c r="P612" t="s">
        <v>45</v>
      </c>
      <c r="Q612">
        <v>3.05030330243902</v>
      </c>
      <c r="R612">
        <v>1</v>
      </c>
      <c r="S612" t="s">
        <v>25</v>
      </c>
      <c r="T612">
        <v>-1.11368485725649E-2</v>
      </c>
      <c r="AS612">
        <v>541376</v>
      </c>
      <c r="AT612">
        <v>513666.5</v>
      </c>
      <c r="AU612">
        <v>485957</v>
      </c>
      <c r="AV612">
        <v>458247.5</v>
      </c>
      <c r="AW612">
        <v>430538</v>
      </c>
      <c r="AX612">
        <v>402828.5</v>
      </c>
      <c r="AY612">
        <v>375119</v>
      </c>
      <c r="AZ612">
        <v>370089.66</v>
      </c>
      <c r="BA612">
        <v>365060.32</v>
      </c>
      <c r="BB612">
        <v>360030.98</v>
      </c>
      <c r="BC612">
        <v>355001.64</v>
      </c>
      <c r="BD612">
        <v>349972.3</v>
      </c>
      <c r="BE612">
        <v>344942.96</v>
      </c>
      <c r="BF612">
        <v>339913.62</v>
      </c>
      <c r="BG612">
        <v>334884.28000000003</v>
      </c>
      <c r="BH612">
        <v>329854.94</v>
      </c>
      <c r="BI612">
        <v>324825.59999999998</v>
      </c>
      <c r="BJ612">
        <v>321208.06648030702</v>
      </c>
      <c r="BK612">
        <v>317630.82088362903</v>
      </c>
      <c r="BL612">
        <v>314093.41452946898</v>
      </c>
      <c r="BM612">
        <v>310595.40373421402</v>
      </c>
      <c r="BN612">
        <v>307136.349755492</v>
      </c>
      <c r="BO612">
        <v>303715.81873713498</v>
      </c>
      <c r="BP612">
        <v>300333.38165476598</v>
      </c>
      <c r="BQ612">
        <v>296988.614261991</v>
      </c>
      <c r="BR612">
        <v>293681.09703717899</v>
      </c>
      <c r="BS612">
        <v>290410.41513085098</v>
      </c>
      <c r="BT612">
        <v>287176.15831364301</v>
      </c>
      <c r="BU612">
        <v>283977.92092485301</v>
      </c>
      <c r="BV612">
        <v>280815.301821562</v>
      </c>
      <c r="BW612">
        <v>277687.90432831598</v>
      </c>
      <c r="BX612">
        <v>274595.33618737798</v>
      </c>
      <c r="BY612">
        <v>271537.20950952702</v>
      </c>
      <c r="BZ612">
        <v>268513.14072540298</v>
      </c>
      <c r="CA612">
        <v>265522.75053740002</v>
      </c>
      <c r="CB612">
        <v>262565.66387209401</v>
      </c>
      <c r="CC612">
        <v>259641.50983319501</v>
      </c>
      <c r="CD612" s="8" t="b">
        <f>IF(ISNUMBER(VLOOKUP(A612,profiles_2018!A:A,1,FALSE)),TRUE,FALSE)</f>
        <v>0</v>
      </c>
      <c r="CE612" t="str">
        <f>INDEX('C5 - Emissions methodology 2021'!$A$2:$I$5911,MATCH($A612,'C5 - Emissions methodology 2021'!$A$2:$A$5911,0),MATCH(CE$1,'C5 - Emissions methodology 2021'!$A$1:$I$1,0))</f>
        <v>Manufacturing</v>
      </c>
    </row>
    <row r="613" spans="1:83" x14ac:dyDescent="0.25">
      <c r="A613">
        <v>55001</v>
      </c>
      <c r="B613" t="s">
        <v>1184</v>
      </c>
      <c r="C613" t="s">
        <v>59</v>
      </c>
      <c r="D613">
        <v>2019</v>
      </c>
      <c r="E613" t="s">
        <v>690</v>
      </c>
      <c r="F613" t="s">
        <v>23</v>
      </c>
      <c r="G613">
        <v>2013</v>
      </c>
      <c r="H613">
        <v>946000</v>
      </c>
      <c r="I613">
        <v>100</v>
      </c>
      <c r="J613">
        <v>2025</v>
      </c>
      <c r="K613">
        <v>18.600000000000001</v>
      </c>
      <c r="L613">
        <v>770044</v>
      </c>
      <c r="M613">
        <v>2020</v>
      </c>
      <c r="N613">
        <v>791000</v>
      </c>
      <c r="O613">
        <v>88.090204369274105</v>
      </c>
      <c r="P613" t="s">
        <v>24</v>
      </c>
      <c r="Q613">
        <v>2.8338994780487798</v>
      </c>
      <c r="R613">
        <v>1</v>
      </c>
      <c r="S613" t="s">
        <v>25</v>
      </c>
      <c r="T613">
        <v>-1.11368485725649E-2</v>
      </c>
      <c r="AR613">
        <v>946000</v>
      </c>
      <c r="AS613">
        <v>923857.14285714203</v>
      </c>
      <c r="AT613">
        <v>901714.28571428498</v>
      </c>
      <c r="AU613">
        <v>879571.42857142806</v>
      </c>
      <c r="AV613">
        <v>857428.57142857101</v>
      </c>
      <c r="AW613">
        <v>835285.71428571397</v>
      </c>
      <c r="AX613">
        <v>813142.85714285704</v>
      </c>
      <c r="AY613">
        <v>791000</v>
      </c>
      <c r="AZ613">
        <v>786808.8</v>
      </c>
      <c r="BA613">
        <v>782617.59999999998</v>
      </c>
      <c r="BB613">
        <v>778426.4</v>
      </c>
      <c r="BC613">
        <v>774235.2</v>
      </c>
      <c r="BD613">
        <v>770044</v>
      </c>
      <c r="BE613">
        <v>761468.13657778699</v>
      </c>
      <c r="BF613">
        <v>752987.78124788695</v>
      </c>
      <c r="BG613">
        <v>744601.87035113794</v>
      </c>
      <c r="BH613">
        <v>736309.352074189</v>
      </c>
      <c r="BI613">
        <v>728109.18631757505</v>
      </c>
      <c r="BJ613">
        <v>720000.34456526302</v>
      </c>
      <c r="BK613">
        <v>711981.80975564499</v>
      </c>
      <c r="BL613">
        <v>704052.57615397603</v>
      </c>
      <c r="BM613">
        <v>696211.64922622498</v>
      </c>
      <c r="BN613">
        <v>688458.04551433597</v>
      </c>
      <c r="BO613">
        <v>680790.79251287901</v>
      </c>
      <c r="BP613">
        <v>673208.92854706699</v>
      </c>
      <c r="BQ613">
        <v>665711.50265213905</v>
      </c>
      <c r="BR613">
        <v>658297.574454088</v>
      </c>
      <c r="BS613">
        <v>650966.21405170602</v>
      </c>
      <c r="BT613">
        <v>643716.50189995603</v>
      </c>
      <c r="BU613">
        <v>636547.52869463502</v>
      </c>
      <c r="BV613">
        <v>629458.39525832306</v>
      </c>
      <c r="BW613">
        <v>622448.21242760099</v>
      </c>
      <c r="BX613">
        <v>615516.10094153101</v>
      </c>
      <c r="BY613">
        <v>608661.19133137004</v>
      </c>
      <c r="BZ613">
        <v>601882.62381151505</v>
      </c>
      <c r="CA613">
        <v>595179.54817166796</v>
      </c>
      <c r="CB613">
        <v>588551.12367019302</v>
      </c>
      <c r="CC613">
        <v>581996.51892866497</v>
      </c>
      <c r="CD613" s="8" t="b">
        <f>IF(ISNUMBER(VLOOKUP(A613,profiles_2018!A:A,1,FALSE)),TRUE,FALSE)</f>
        <v>0</v>
      </c>
      <c r="CE613" t="str">
        <f>INDEX('C5 - Emissions methodology 2021'!$A$2:$I$5911,MATCH($A613,'C5 - Emissions methodology 2021'!$A$2:$A$5911,0),MATCH(CE$1,'C5 - Emissions methodology 2021'!$A$1:$I$1,0))</f>
        <v>Materials</v>
      </c>
    </row>
    <row r="614" spans="1:83" x14ac:dyDescent="0.25">
      <c r="A614">
        <v>12271</v>
      </c>
      <c r="B614" t="s">
        <v>1185</v>
      </c>
      <c r="C614" t="s">
        <v>59</v>
      </c>
      <c r="D614">
        <v>2021</v>
      </c>
      <c r="E614" t="s">
        <v>690</v>
      </c>
      <c r="F614" t="s">
        <v>23</v>
      </c>
      <c r="G614">
        <v>2020</v>
      </c>
      <c r="H614">
        <v>231358</v>
      </c>
      <c r="I614">
        <v>100</v>
      </c>
      <c r="J614">
        <v>2030</v>
      </c>
      <c r="K614">
        <v>100</v>
      </c>
      <c r="L614">
        <v>0</v>
      </c>
      <c r="M614">
        <v>2020</v>
      </c>
      <c r="N614">
        <v>208870</v>
      </c>
      <c r="O614">
        <v>9.7200010373533594</v>
      </c>
      <c r="P614" t="s">
        <v>45</v>
      </c>
      <c r="Q614">
        <v>3.6502670382390199</v>
      </c>
      <c r="R614">
        <v>1</v>
      </c>
      <c r="S614" t="s">
        <v>25</v>
      </c>
      <c r="T614">
        <v>-1.11368485725649E-2</v>
      </c>
      <c r="AY614">
        <v>208870</v>
      </c>
      <c r="AZ614">
        <v>187983</v>
      </c>
      <c r="BA614">
        <v>167096</v>
      </c>
      <c r="BB614">
        <v>146209</v>
      </c>
      <c r="BC614">
        <v>125322</v>
      </c>
      <c r="BD614">
        <v>104435</v>
      </c>
      <c r="BE614">
        <v>83548</v>
      </c>
      <c r="BF614">
        <v>62661</v>
      </c>
      <c r="BG614">
        <v>41774</v>
      </c>
      <c r="BH614">
        <v>20887</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s="8" t="b">
        <f>IF(ISNUMBER(VLOOKUP(A614,profiles_2018!A:A,1,FALSE)),TRUE,FALSE)</f>
        <v>0</v>
      </c>
      <c r="CE614" t="str">
        <f>INDEX('C5 - Emissions methodology 2021'!$A$2:$I$5911,MATCH($A614,'C5 - Emissions methodology 2021'!$A$2:$A$5911,0),MATCH(CE$1,'C5 - Emissions methodology 2021'!$A$1:$I$1,0))</f>
        <v>Services</v>
      </c>
    </row>
    <row r="615" spans="1:83" x14ac:dyDescent="0.25">
      <c r="A615">
        <v>12289</v>
      </c>
      <c r="B615" t="s">
        <v>1186</v>
      </c>
      <c r="C615" t="s">
        <v>59</v>
      </c>
      <c r="D615">
        <v>2020</v>
      </c>
      <c r="E615" t="s">
        <v>690</v>
      </c>
      <c r="F615" t="s">
        <v>23</v>
      </c>
      <c r="G615">
        <v>2013</v>
      </c>
      <c r="H615">
        <v>1944177.6629999999</v>
      </c>
      <c r="I615">
        <v>100</v>
      </c>
      <c r="J615">
        <v>2030</v>
      </c>
      <c r="K615">
        <v>26</v>
      </c>
      <c r="L615">
        <v>1438691.47062</v>
      </c>
      <c r="M615">
        <v>2020</v>
      </c>
      <c r="N615">
        <v>1944177.6629999999</v>
      </c>
      <c r="O615">
        <v>384.04967174532402</v>
      </c>
      <c r="P615" t="s">
        <v>24</v>
      </c>
      <c r="Q615">
        <v>2.91036810243902</v>
      </c>
      <c r="R615">
        <v>1</v>
      </c>
      <c r="S615" t="s">
        <v>25</v>
      </c>
      <c r="T615">
        <v>-1.11368485725649E-2</v>
      </c>
      <c r="AR615">
        <v>1944177.6629999999</v>
      </c>
      <c r="AS615">
        <v>1944177.6629999999</v>
      </c>
      <c r="AT615">
        <v>1944177.6629999999</v>
      </c>
      <c r="AU615">
        <v>1944177.6629999999</v>
      </c>
      <c r="AV615">
        <v>1944177.6629999999</v>
      </c>
      <c r="AW615">
        <v>1944177.6629999999</v>
      </c>
      <c r="AX615">
        <v>1944177.6629999999</v>
      </c>
      <c r="AY615">
        <v>1944177.6629999999</v>
      </c>
      <c r="AZ615">
        <v>1893629.043762</v>
      </c>
      <c r="BA615">
        <v>1843080.4245239999</v>
      </c>
      <c r="BB615">
        <v>1792531.805286</v>
      </c>
      <c r="BC615">
        <v>1741983.1860479999</v>
      </c>
      <c r="BD615">
        <v>1691434.56681</v>
      </c>
      <c r="BE615">
        <v>1640885.9475720001</v>
      </c>
      <c r="BF615">
        <v>1590337.328334</v>
      </c>
      <c r="BG615">
        <v>1539788.7090960001</v>
      </c>
      <c r="BH615">
        <v>1489240.0898579999</v>
      </c>
      <c r="BI615">
        <v>1438691.47062</v>
      </c>
      <c r="BJ615">
        <v>1422668.9815690599</v>
      </c>
      <c r="BK615">
        <v>1406824.9325524401</v>
      </c>
      <c r="BL615">
        <v>1391157.33631049</v>
      </c>
      <c r="BM615">
        <v>1375664.22771539</v>
      </c>
      <c r="BN615">
        <v>1360343.66352463</v>
      </c>
      <c r="BO615">
        <v>1345193.7221373101</v>
      </c>
      <c r="BP615">
        <v>1330212.5033531</v>
      </c>
      <c r="BQ615">
        <v>1315398.12813392</v>
      </c>
      <c r="BR615">
        <v>1300748.73836826</v>
      </c>
      <c r="BS615">
        <v>1286262.4966380999</v>
      </c>
      <c r="BT615">
        <v>1271937.5859884699</v>
      </c>
      <c r="BU615">
        <v>1257772.20969956</v>
      </c>
      <c r="BV615">
        <v>1243764.59106136</v>
      </c>
      <c r="BW615">
        <v>1229912.97315079</v>
      </c>
      <c r="BX615">
        <v>1216215.61861138</v>
      </c>
      <c r="BY615">
        <v>1202670.8094353101</v>
      </c>
      <c r="BZ615">
        <v>1189276.84674799</v>
      </c>
      <c r="CA615">
        <v>1176032.0505949</v>
      </c>
      <c r="CB615">
        <v>1162934.75973094</v>
      </c>
      <c r="CC615">
        <v>1149983.3314120499</v>
      </c>
      <c r="CD615" s="8" t="b">
        <f>IF(ISNUMBER(VLOOKUP(A615,profiles_2018!A:A,1,FALSE)),TRUE,FALSE)</f>
        <v>0</v>
      </c>
      <c r="CE615" t="str">
        <f>INDEX('C5 - Emissions methodology 2021'!$A$2:$I$5911,MATCH($A615,'C5 - Emissions methodology 2021'!$A$2:$A$5911,0),MATCH(CE$1,'C5 - Emissions methodology 2021'!$A$1:$I$1,0))</f>
        <v>Materials</v>
      </c>
    </row>
    <row r="616" spans="1:83" x14ac:dyDescent="0.25">
      <c r="A616">
        <v>51746</v>
      </c>
      <c r="B616" t="s">
        <v>1187</v>
      </c>
      <c r="C616" t="s">
        <v>59</v>
      </c>
      <c r="D616">
        <v>2021</v>
      </c>
      <c r="E616" t="s">
        <v>49</v>
      </c>
      <c r="F616" t="s">
        <v>50</v>
      </c>
      <c r="G616">
        <v>2019</v>
      </c>
      <c r="H616">
        <v>1631</v>
      </c>
      <c r="I616">
        <v>100</v>
      </c>
      <c r="J616">
        <v>2021</v>
      </c>
      <c r="K616">
        <v>1</v>
      </c>
      <c r="L616">
        <v>1614.69</v>
      </c>
      <c r="M616">
        <v>2020</v>
      </c>
      <c r="N616">
        <v>1622.845</v>
      </c>
      <c r="O616">
        <v>0</v>
      </c>
      <c r="P616" t="s">
        <v>691</v>
      </c>
      <c r="Q616">
        <v>2.3258538216365898</v>
      </c>
      <c r="R616">
        <v>1</v>
      </c>
      <c r="S616" t="s">
        <v>25</v>
      </c>
      <c r="T616">
        <v>-1.11368485725649E-2</v>
      </c>
      <c r="AX616">
        <v>1631</v>
      </c>
      <c r="AY616">
        <v>1622.845</v>
      </c>
      <c r="AZ616">
        <v>1614.69</v>
      </c>
      <c r="BA616">
        <v>1596.7074419783601</v>
      </c>
      <c r="BB616">
        <v>1578.92515298236</v>
      </c>
      <c r="BC616">
        <v>1561.34090264618</v>
      </c>
      <c r="BD616">
        <v>1543.95248544326</v>
      </c>
      <c r="BE616">
        <v>1526.7577204096399</v>
      </c>
      <c r="BF616">
        <v>1509.75445087045</v>
      </c>
      <c r="BG616">
        <v>1492.94054416935</v>
      </c>
      <c r="BH616">
        <v>1476.3138914010899</v>
      </c>
      <c r="BI616">
        <v>1459.8724071469801</v>
      </c>
      <c r="BJ616">
        <v>1443.61402921332</v>
      </c>
      <c r="BK616">
        <v>1427.5367183727401</v>
      </c>
      <c r="BL616">
        <v>1411.6384581084501</v>
      </c>
      <c r="BM616">
        <v>1395.9172543612799</v>
      </c>
      <c r="BN616">
        <v>1380.3711352796299</v>
      </c>
      <c r="BO616">
        <v>1364.9981509720801</v>
      </c>
      <c r="BP616">
        <v>1349.79637326288</v>
      </c>
      <c r="BQ616">
        <v>1334.7638954500501</v>
      </c>
      <c r="BR616">
        <v>1319.89883206629</v>
      </c>
      <c r="BS616">
        <v>1305.19931864247</v>
      </c>
      <c r="BT616">
        <v>1290.6635114737301</v>
      </c>
      <c r="BU616">
        <v>1276.2895873883101</v>
      </c>
      <c r="BV616">
        <v>1262.07574351883</v>
      </c>
      <c r="BW616">
        <v>1248.02019707615</v>
      </c>
      <c r="BX616">
        <v>1234.1211851258099</v>
      </c>
      <c r="BY616">
        <v>1220.37696436687</v>
      </c>
      <c r="BZ616">
        <v>1206.7858109132701</v>
      </c>
      <c r="CA616">
        <v>1193.3460200776101</v>
      </c>
      <c r="CB616">
        <v>1180.0559061573299</v>
      </c>
      <c r="CC616">
        <v>1166.9138022233001</v>
      </c>
      <c r="CD616" s="8" t="b">
        <f>IF(ISNUMBER(VLOOKUP(A616,profiles_2018!A:A,1,FALSE)),TRUE,FALSE)</f>
        <v>0</v>
      </c>
      <c r="CE616" t="str">
        <f>INDEX('C5 - Emissions methodology 2021'!$A$2:$I$5911,MATCH($A616,'C5 - Emissions methodology 2021'!$A$2:$A$5911,0),MATCH(CE$1,'C5 - Emissions methodology 2021'!$A$1:$I$1,0))</f>
        <v>Manufacturing</v>
      </c>
    </row>
    <row r="617" spans="1:83" x14ac:dyDescent="0.25">
      <c r="A617">
        <v>7574</v>
      </c>
      <c r="B617" t="s">
        <v>1188</v>
      </c>
      <c r="C617" t="s">
        <v>432</v>
      </c>
      <c r="D617">
        <v>2020</v>
      </c>
      <c r="E617" t="s">
        <v>28</v>
      </c>
      <c r="F617" t="s">
        <v>23</v>
      </c>
      <c r="G617">
        <v>2017</v>
      </c>
      <c r="H617">
        <v>9699000</v>
      </c>
      <c r="I617">
        <v>100</v>
      </c>
      <c r="J617">
        <v>2030</v>
      </c>
      <c r="K617">
        <v>0</v>
      </c>
      <c r="L617">
        <v>9699000</v>
      </c>
      <c r="M617">
        <v>2020</v>
      </c>
      <c r="N617">
        <v>9698789</v>
      </c>
      <c r="O617">
        <v>0</v>
      </c>
      <c r="P617" t="s">
        <v>45</v>
      </c>
      <c r="Q617">
        <v>2.6512782024390198</v>
      </c>
      <c r="R617">
        <v>1</v>
      </c>
      <c r="S617" t="s">
        <v>25</v>
      </c>
      <c r="T617">
        <v>-1.11368485725649E-2</v>
      </c>
      <c r="AV617">
        <v>9699000</v>
      </c>
      <c r="AW617">
        <v>9698929.6666666605</v>
      </c>
      <c r="AX617">
        <v>9698859.3333333302</v>
      </c>
      <c r="AY617">
        <v>9698789</v>
      </c>
      <c r="AZ617">
        <v>9698810.0999999996</v>
      </c>
      <c r="BA617">
        <v>9698831.1999999993</v>
      </c>
      <c r="BB617">
        <v>9698852.3000000007</v>
      </c>
      <c r="BC617">
        <v>9698873.4000000004</v>
      </c>
      <c r="BD617">
        <v>9698894.5</v>
      </c>
      <c r="BE617">
        <v>9698915.5999999996</v>
      </c>
      <c r="BF617">
        <v>9698936.6999999993</v>
      </c>
      <c r="BG617">
        <v>9698957.8000000007</v>
      </c>
      <c r="BH617">
        <v>9698978.9000000004</v>
      </c>
      <c r="BI617">
        <v>9699000</v>
      </c>
      <c r="BJ617">
        <v>9590983.7056946903</v>
      </c>
      <c r="BK617">
        <v>9484170.3725024294</v>
      </c>
      <c r="BL617">
        <v>9378546.6032274608</v>
      </c>
      <c r="BM617">
        <v>9274099.1498765796</v>
      </c>
      <c r="BN617">
        <v>9170814.9119974505</v>
      </c>
      <c r="BO617">
        <v>9068680.93503551</v>
      </c>
      <c r="BP617">
        <v>8967684.4087091107</v>
      </c>
      <c r="BQ617">
        <v>8867812.66540277</v>
      </c>
      <c r="BR617">
        <v>8769053.1785783097</v>
      </c>
      <c r="BS617">
        <v>8671393.5612037107</v>
      </c>
      <c r="BT617">
        <v>8574821.56419947</v>
      </c>
      <c r="BU617">
        <v>8479325.0749022197</v>
      </c>
      <c r="BV617">
        <v>8384892.1155454796</v>
      </c>
      <c r="BW617">
        <v>8291510.8417573497</v>
      </c>
      <c r="BX617">
        <v>8199169.5410749204</v>
      </c>
      <c r="BY617">
        <v>8107856.6314751804</v>
      </c>
      <c r="BZ617">
        <v>8017560.65992238</v>
      </c>
      <c r="CA617">
        <v>7928270.3009314695</v>
      </c>
      <c r="CB617">
        <v>7839974.35514763</v>
      </c>
      <c r="CC617">
        <v>7752661.7479415601</v>
      </c>
      <c r="CD617" s="8" t="b">
        <f>IF(ISNUMBER(VLOOKUP(A617,profiles_2018!A:A,1,FALSE)),TRUE,FALSE)</f>
        <v>0</v>
      </c>
      <c r="CE617" t="str">
        <f>INDEX('C5 - Emissions methodology 2021'!$A$2:$I$5911,MATCH($A617,'C5 - Emissions methodology 2021'!$A$2:$A$5911,0),MATCH(CE$1,'C5 - Emissions methodology 2021'!$A$1:$I$1,0))</f>
        <v>Materials</v>
      </c>
    </row>
    <row r="618" spans="1:83" x14ac:dyDescent="0.25">
      <c r="A618">
        <v>842845</v>
      </c>
      <c r="B618" t="s">
        <v>1189</v>
      </c>
      <c r="C618" t="s">
        <v>485</v>
      </c>
      <c r="D618">
        <v>2021</v>
      </c>
      <c r="E618" t="s">
        <v>44</v>
      </c>
      <c r="F618" t="s">
        <v>33</v>
      </c>
      <c r="G618">
        <v>2020</v>
      </c>
      <c r="H618">
        <v>31167.02</v>
      </c>
      <c r="I618">
        <v>97</v>
      </c>
      <c r="J618">
        <v>2025</v>
      </c>
      <c r="K618">
        <v>2</v>
      </c>
      <c r="L618">
        <v>30543.679599999999</v>
      </c>
      <c r="M618">
        <v>2020</v>
      </c>
      <c r="N618">
        <v>31167.02</v>
      </c>
      <c r="O618">
        <v>0</v>
      </c>
      <c r="P618" t="s">
        <v>45</v>
      </c>
      <c r="Q618">
        <v>2.3078079947507799</v>
      </c>
      <c r="R618">
        <v>1</v>
      </c>
      <c r="S618" t="s">
        <v>25</v>
      </c>
      <c r="T618">
        <v>-1.11368485725649E-2</v>
      </c>
      <c r="AY618">
        <v>31167.02</v>
      </c>
      <c r="AZ618">
        <v>31042.351920000001</v>
      </c>
      <c r="BA618">
        <v>30917.683840000002</v>
      </c>
      <c r="BB618">
        <v>30793.015759999998</v>
      </c>
      <c r="BC618">
        <v>30668.347679999999</v>
      </c>
      <c r="BD618">
        <v>30543.679599999999</v>
      </c>
      <c r="BE618">
        <v>30203.519265445801</v>
      </c>
      <c r="BF618">
        <v>29867.147245028002</v>
      </c>
      <c r="BG618">
        <v>29534.521348865601</v>
      </c>
      <c r="BH618">
        <v>29205.599856940102</v>
      </c>
      <c r="BI618">
        <v>28880.341513862499</v>
      </c>
      <c r="BJ618">
        <v>28558.705523698602</v>
      </c>
      <c r="BK618">
        <v>28240.651544852699</v>
      </c>
      <c r="BL618">
        <v>27926.1396850071</v>
      </c>
      <c r="BM618">
        <v>27615.130496118902</v>
      </c>
      <c r="BN618">
        <v>27307.584969471998</v>
      </c>
      <c r="BO618">
        <v>27003.464530784498</v>
      </c>
      <c r="BP618">
        <v>26702.731035370602</v>
      </c>
      <c r="BQ618">
        <v>26405.346763355701</v>
      </c>
      <c r="BR618">
        <v>26111.2744149461</v>
      </c>
      <c r="BS618">
        <v>25820.4771057502</v>
      </c>
      <c r="BT618">
        <v>25532.918362152101</v>
      </c>
      <c r="BU618">
        <v>25248.562116737099</v>
      </c>
      <c r="BV618">
        <v>24967.372703768</v>
      </c>
      <c r="BW618">
        <v>24689.3148547114</v>
      </c>
      <c r="BX618">
        <v>24414.353693814101</v>
      </c>
      <c r="BY618">
        <v>24142.454733728999</v>
      </c>
      <c r="BZ618">
        <v>23873.583871189501</v>
      </c>
      <c r="CA618">
        <v>23607.707382731602</v>
      </c>
      <c r="CB618">
        <v>23344.791920464701</v>
      </c>
      <c r="CC618">
        <v>23084.804507888399</v>
      </c>
      <c r="CD618" s="8" t="b">
        <f>IF(ISNUMBER(VLOOKUP(A618,profiles_2018!A:A,1,FALSE)),TRUE,FALSE)</f>
        <v>0</v>
      </c>
      <c r="CE618" t="str">
        <f>INDEX('C5 - Emissions methodology 2021'!$A$2:$I$5911,MATCH($A618,'C5 - Emissions methodology 2021'!$A$2:$A$5911,0),MATCH(CE$1,'C5 - Emissions methodology 2021'!$A$1:$I$1,0))</f>
        <v>Manufacturing</v>
      </c>
    </row>
    <row r="619" spans="1:83" x14ac:dyDescent="0.25">
      <c r="A619">
        <v>837927</v>
      </c>
      <c r="B619" t="s">
        <v>1190</v>
      </c>
      <c r="C619" t="s">
        <v>78</v>
      </c>
      <c r="D619">
        <v>2019</v>
      </c>
      <c r="E619" t="s">
        <v>28</v>
      </c>
      <c r="F619" t="s">
        <v>23</v>
      </c>
      <c r="G619">
        <v>2018</v>
      </c>
      <c r="H619">
        <v>1687.02</v>
      </c>
      <c r="I619">
        <v>100</v>
      </c>
      <c r="J619">
        <v>2029</v>
      </c>
      <c r="K619">
        <v>10</v>
      </c>
      <c r="L619">
        <v>1518.318</v>
      </c>
      <c r="M619">
        <v>2020</v>
      </c>
      <c r="N619">
        <v>1663.85</v>
      </c>
      <c r="O619">
        <v>13.722584469472499</v>
      </c>
      <c r="P619" t="s">
        <v>24</v>
      </c>
      <c r="Q619">
        <v>2.74975626626098</v>
      </c>
      <c r="R619">
        <v>1</v>
      </c>
      <c r="S619" t="s">
        <v>25</v>
      </c>
      <c r="T619">
        <v>-1.11368485725649E-2</v>
      </c>
      <c r="AW619">
        <v>1687.02</v>
      </c>
      <c r="AX619">
        <v>1675.4349999999999</v>
      </c>
      <c r="AY619">
        <v>1663.85</v>
      </c>
      <c r="AZ619">
        <v>1647.6797777777699</v>
      </c>
      <c r="BA619">
        <v>1631.5095555555499</v>
      </c>
      <c r="BB619">
        <v>1615.3393333333299</v>
      </c>
      <c r="BC619">
        <v>1599.1691111111099</v>
      </c>
      <c r="BD619">
        <v>1582.9988888888799</v>
      </c>
      <c r="BE619">
        <v>1566.82866666666</v>
      </c>
      <c r="BF619">
        <v>1550.65844444444</v>
      </c>
      <c r="BG619">
        <v>1534.48822222222</v>
      </c>
      <c r="BH619">
        <v>1518.318</v>
      </c>
      <c r="BI619">
        <v>1501.4087223490001</v>
      </c>
      <c r="BJ619">
        <v>1484.68776076267</v>
      </c>
      <c r="BK619">
        <v>1468.15301799351</v>
      </c>
      <c r="BL619">
        <v>1451.8024201507601</v>
      </c>
      <c r="BM619">
        <v>1435.63391644026</v>
      </c>
      <c r="BN619">
        <v>1419.64547890723</v>
      </c>
      <c r="BO619">
        <v>1403.8351021819101</v>
      </c>
      <c r="BP619">
        <v>1388.2008032280601</v>
      </c>
      <c r="BQ619">
        <v>1372.7406210941999</v>
      </c>
      <c r="BR619">
        <v>1357.4526166676601</v>
      </c>
      <c r="BS619">
        <v>1342.3348724314001</v>
      </c>
      <c r="BT619">
        <v>1327.38549222346</v>
      </c>
      <c r="BU619">
        <v>1312.6026009991499</v>
      </c>
      <c r="BV619">
        <v>1297.98434459587</v>
      </c>
      <c r="BW619">
        <v>1283.5288895005399</v>
      </c>
      <c r="BX619">
        <v>1269.2344226196601</v>
      </c>
      <c r="BY619">
        <v>1255.09915105186</v>
      </c>
      <c r="BZ619">
        <v>1241.1213018630399</v>
      </c>
      <c r="CA619">
        <v>1227.29912186401</v>
      </c>
      <c r="CB619">
        <v>1213.63087739057</v>
      </c>
      <c r="CC619">
        <v>1200.11485408608</v>
      </c>
      <c r="CD619" s="8" t="b">
        <f>IF(ISNUMBER(VLOOKUP(A619,profiles_2018!A:A,1,FALSE)),TRUE,FALSE)</f>
        <v>0</v>
      </c>
      <c r="CE619" t="str">
        <f>INDEX('C5 - Emissions methodology 2021'!$A$2:$I$5911,MATCH($A619,'C5 - Emissions methodology 2021'!$A$2:$A$5911,0),MATCH(CE$1,'C5 - Emissions methodology 2021'!$A$1:$I$1,0))</f>
        <v>Manufacturing</v>
      </c>
    </row>
    <row r="620" spans="1:83" x14ac:dyDescent="0.25">
      <c r="A620">
        <v>41519</v>
      </c>
      <c r="B620" t="s">
        <v>372</v>
      </c>
      <c r="C620" t="s">
        <v>27</v>
      </c>
      <c r="D620">
        <v>2018</v>
      </c>
      <c r="E620" t="s">
        <v>28</v>
      </c>
      <c r="F620" t="s">
        <v>23</v>
      </c>
      <c r="G620">
        <v>2017</v>
      </c>
      <c r="H620">
        <v>9148</v>
      </c>
      <c r="I620">
        <v>100</v>
      </c>
      <c r="J620">
        <v>2021</v>
      </c>
      <c r="K620">
        <v>5</v>
      </c>
      <c r="L620">
        <v>8690.6</v>
      </c>
      <c r="M620">
        <v>2020</v>
      </c>
      <c r="N620">
        <v>8690.6</v>
      </c>
      <c r="O620">
        <v>99.999999999999901</v>
      </c>
      <c r="P620" t="s">
        <v>691</v>
      </c>
      <c r="Q620">
        <v>2.69585457333659</v>
      </c>
      <c r="R620">
        <v>1</v>
      </c>
      <c r="S620" t="s">
        <v>25</v>
      </c>
      <c r="T620">
        <v>-1.11368485725649E-2</v>
      </c>
      <c r="AV620">
        <v>9148</v>
      </c>
      <c r="AW620">
        <v>8995.5333333333292</v>
      </c>
      <c r="AX620">
        <v>8843.0666666666602</v>
      </c>
      <c r="AY620">
        <v>8690.6</v>
      </c>
      <c r="AZ620">
        <v>8690.6</v>
      </c>
      <c r="BA620">
        <v>8593.8141037952591</v>
      </c>
      <c r="BB620">
        <v>8498.1060974605207</v>
      </c>
      <c r="BC620">
        <v>8403.4639766995097</v>
      </c>
      <c r="BD620">
        <v>8309.8758709060094</v>
      </c>
      <c r="BE620">
        <v>8217.3300416749207</v>
      </c>
      <c r="BF620">
        <v>8125.8148813299904</v>
      </c>
      <c r="BG620">
        <v>8035.3189114679299</v>
      </c>
      <c r="BH620">
        <v>7945.8307815186399</v>
      </c>
      <c r="BI620">
        <v>7857.3392673216404</v>
      </c>
      <c r="BJ620">
        <v>7769.8332697182104</v>
      </c>
      <c r="BK620">
        <v>7683.3018131592898</v>
      </c>
      <c r="BL620">
        <v>7597.7340443288203</v>
      </c>
      <c r="BM620">
        <v>7513.1192307825104</v>
      </c>
      <c r="BN620">
        <v>7429.4467596016602</v>
      </c>
      <c r="BO620">
        <v>7346.7061360620401</v>
      </c>
      <c r="BP620">
        <v>7264.8869823175801</v>
      </c>
      <c r="BQ620">
        <v>7183.9790360987099</v>
      </c>
      <c r="BR620">
        <v>7103.9721494251999</v>
      </c>
      <c r="BS620">
        <v>7024.8562873333303</v>
      </c>
      <c r="BT620">
        <v>6946.6215266172703</v>
      </c>
      <c r="BU620">
        <v>6869.2580545844203</v>
      </c>
      <c r="BV620">
        <v>6792.7561678246402</v>
      </c>
      <c r="BW620">
        <v>6717.1062709932203</v>
      </c>
      <c r="BX620">
        <v>6642.2988756073401</v>
      </c>
      <c r="BY620">
        <v>6568.3245988559802</v>
      </c>
      <c r="BZ620">
        <v>6495.1741624230699</v>
      </c>
      <c r="CA620">
        <v>6422.8383913237303</v>
      </c>
      <c r="CB620">
        <v>6351.3082127534999</v>
      </c>
      <c r="CC620">
        <v>6280.5746549503801</v>
      </c>
      <c r="CD620" s="8" t="b">
        <f>IF(ISNUMBER(VLOOKUP(A620,profiles_2018!A:A,1,FALSE)),TRUE,FALSE)</f>
        <v>1</v>
      </c>
      <c r="CE620" t="str">
        <f>INDEX('C5 - Emissions methodology 2021'!$A$2:$I$5911,MATCH($A620,'C5 - Emissions methodology 2021'!$A$2:$A$5911,0),MATCH(CE$1,'C5 - Emissions methodology 2021'!$A$1:$I$1,0))</f>
        <v>Transportation services</v>
      </c>
    </row>
    <row r="621" spans="1:83" x14ac:dyDescent="0.25">
      <c r="A621">
        <v>34390</v>
      </c>
      <c r="B621" t="s">
        <v>1191</v>
      </c>
      <c r="C621" t="s">
        <v>27</v>
      </c>
      <c r="D621">
        <v>2020</v>
      </c>
      <c r="E621" t="s">
        <v>28</v>
      </c>
      <c r="F621" t="s">
        <v>23</v>
      </c>
      <c r="G621">
        <v>2019</v>
      </c>
      <c r="H621">
        <v>424391</v>
      </c>
      <c r="I621">
        <v>100</v>
      </c>
      <c r="J621">
        <v>2025</v>
      </c>
      <c r="K621">
        <v>25</v>
      </c>
      <c r="L621">
        <v>318293.25</v>
      </c>
      <c r="M621">
        <v>2020</v>
      </c>
      <c r="N621">
        <v>422514</v>
      </c>
      <c r="O621">
        <v>1.7691232848953</v>
      </c>
      <c r="P621" t="s">
        <v>24</v>
      </c>
      <c r="Q621">
        <v>2.8978473171487802</v>
      </c>
      <c r="R621">
        <v>1</v>
      </c>
      <c r="S621" t="s">
        <v>25</v>
      </c>
      <c r="T621">
        <v>-1.11368485725649E-2</v>
      </c>
      <c r="AX621">
        <v>424391</v>
      </c>
      <c r="AY621">
        <v>422514</v>
      </c>
      <c r="AZ621">
        <v>401669.85</v>
      </c>
      <c r="BA621">
        <v>380825.7</v>
      </c>
      <c r="BB621">
        <v>359981.55</v>
      </c>
      <c r="BC621">
        <v>339137.4</v>
      </c>
      <c r="BD621">
        <v>318293.25</v>
      </c>
      <c r="BE621">
        <v>314748.46627307998</v>
      </c>
      <c r="BF621">
        <v>311243.16026575002</v>
      </c>
      <c r="BG621">
        <v>307776.89232062298</v>
      </c>
      <c r="BH621">
        <v>304349.22767671401</v>
      </c>
      <c r="BI621">
        <v>300959.73641490098</v>
      </c>
      <c r="BJ621">
        <v>297607.99340401002</v>
      </c>
      <c r="BK621">
        <v>294293.57824748399</v>
      </c>
      <c r="BL621">
        <v>291016.07523066399</v>
      </c>
      <c r="BM621">
        <v>287775.07326863799</v>
      </c>
      <c r="BN621">
        <v>284570.165854686</v>
      </c>
      <c r="BO621">
        <v>281400.95100929303</v>
      </c>
      <c r="BP621">
        <v>278267.03122972598</v>
      </c>
      <c r="BQ621">
        <v>275168.013440184</v>
      </c>
      <c r="BR621">
        <v>272103.50894248701</v>
      </c>
      <c r="BS621">
        <v>269073.133367331</v>
      </c>
      <c r="BT621">
        <v>266076.50662607298</v>
      </c>
      <c r="BU621">
        <v>263113.25286306202</v>
      </c>
      <c r="BV621">
        <v>260183.000408491</v>
      </c>
      <c r="BW621">
        <v>257285.38173178601</v>
      </c>
      <c r="BX621">
        <v>254420.033395504</v>
      </c>
      <c r="BY621">
        <v>251586.59600975199</v>
      </c>
      <c r="BZ621">
        <v>248784.71418710399</v>
      </c>
      <c r="CA621">
        <v>246014.03649803301</v>
      </c>
      <c r="CB621">
        <v>243274.215426829</v>
      </c>
      <c r="CC621">
        <v>240564.907328011</v>
      </c>
      <c r="CD621" s="8" t="b">
        <f>IF(ISNUMBER(VLOOKUP(A621,profiles_2018!A:A,1,FALSE)),TRUE,FALSE)</f>
        <v>0</v>
      </c>
      <c r="CE621" t="str">
        <f>INDEX('C5 - Emissions methodology 2021'!$A$2:$I$5911,MATCH($A621,'C5 - Emissions methodology 2021'!$A$2:$A$5911,0),MATCH(CE$1,'C5 - Emissions methodology 2021'!$A$1:$I$1,0))</f>
        <v>Materials</v>
      </c>
    </row>
    <row r="622" spans="1:83" x14ac:dyDescent="0.25">
      <c r="A622">
        <v>68181</v>
      </c>
      <c r="B622" t="s">
        <v>375</v>
      </c>
      <c r="C622" t="s">
        <v>376</v>
      </c>
      <c r="D622">
        <v>2020</v>
      </c>
      <c r="E622" t="s">
        <v>690</v>
      </c>
      <c r="F622" t="s">
        <v>23</v>
      </c>
      <c r="G622">
        <v>2016</v>
      </c>
      <c r="H622">
        <v>13644</v>
      </c>
      <c r="I622">
        <v>100</v>
      </c>
      <c r="J622">
        <v>2026</v>
      </c>
      <c r="K622">
        <v>100</v>
      </c>
      <c r="L622">
        <v>0</v>
      </c>
      <c r="M622">
        <v>2020</v>
      </c>
      <c r="N622">
        <v>4080</v>
      </c>
      <c r="O622">
        <v>70.0967458223395</v>
      </c>
      <c r="P622" t="s">
        <v>24</v>
      </c>
      <c r="Q622">
        <v>3.6482940473268299</v>
      </c>
      <c r="R622">
        <v>1</v>
      </c>
      <c r="S622" t="s">
        <v>25</v>
      </c>
      <c r="T622">
        <v>-1.11368485725649E-2</v>
      </c>
      <c r="AU622">
        <v>13644</v>
      </c>
      <c r="AV622">
        <v>11253</v>
      </c>
      <c r="AW622">
        <v>8862</v>
      </c>
      <c r="AX622">
        <v>6471</v>
      </c>
      <c r="AY622">
        <v>4080</v>
      </c>
      <c r="AZ622">
        <v>3400</v>
      </c>
      <c r="BA622">
        <v>2720</v>
      </c>
      <c r="BB622">
        <v>2040</v>
      </c>
      <c r="BC622">
        <v>1360</v>
      </c>
      <c r="BD622">
        <v>680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s="8" t="b">
        <f>IF(ISNUMBER(VLOOKUP(A622,profiles_2018!A:A,1,FALSE)),TRUE,FALSE)</f>
        <v>1</v>
      </c>
      <c r="CE622" t="str">
        <f>INDEX('C5 - Emissions methodology 2021'!$A$2:$I$5911,MATCH($A622,'C5 - Emissions methodology 2021'!$A$2:$A$5911,0),MATCH(CE$1,'C5 - Emissions methodology 2021'!$A$1:$I$1,0))</f>
        <v>Services</v>
      </c>
    </row>
    <row r="623" spans="1:83" x14ac:dyDescent="0.25">
      <c r="A623">
        <v>12379</v>
      </c>
      <c r="B623" t="s">
        <v>1192</v>
      </c>
      <c r="C623" t="s">
        <v>27</v>
      </c>
      <c r="D623">
        <v>2019</v>
      </c>
      <c r="E623" t="s">
        <v>690</v>
      </c>
      <c r="F623" t="s">
        <v>23</v>
      </c>
      <c r="G623">
        <v>2019</v>
      </c>
      <c r="H623">
        <v>12083</v>
      </c>
      <c r="I623">
        <v>100</v>
      </c>
      <c r="J623">
        <v>2030</v>
      </c>
      <c r="K623">
        <v>50</v>
      </c>
      <c r="L623">
        <v>6041.5</v>
      </c>
      <c r="M623">
        <v>2020</v>
      </c>
      <c r="N623">
        <v>1667</v>
      </c>
      <c r="O623">
        <v>172.40751469006</v>
      </c>
      <c r="P623" t="s">
        <v>691</v>
      </c>
      <c r="Q623">
        <v>3.1502451107390201</v>
      </c>
      <c r="R623">
        <v>1</v>
      </c>
      <c r="S623" t="s">
        <v>25</v>
      </c>
      <c r="T623">
        <v>-1.11368485725649E-2</v>
      </c>
      <c r="AX623">
        <v>12083</v>
      </c>
      <c r="AY623">
        <v>1667</v>
      </c>
      <c r="AZ623">
        <v>2104.4499999999998</v>
      </c>
      <c r="BA623">
        <v>2541.9</v>
      </c>
      <c r="BB623">
        <v>2979.35</v>
      </c>
      <c r="BC623">
        <v>3416.8</v>
      </c>
      <c r="BD623">
        <v>3854.25</v>
      </c>
      <c r="BE623">
        <v>4291.7</v>
      </c>
      <c r="BF623">
        <v>4729.1499999999996</v>
      </c>
      <c r="BG623">
        <v>5166.6000000000004</v>
      </c>
      <c r="BH623">
        <v>5604.05</v>
      </c>
      <c r="BI623">
        <v>6041.5</v>
      </c>
      <c r="BJ623">
        <v>5974.2167293488401</v>
      </c>
      <c r="BK623">
        <v>5907.6827822943997</v>
      </c>
      <c r="BL623">
        <v>5841.8898137332399</v>
      </c>
      <c r="BM623">
        <v>5776.8295715000804</v>
      </c>
      <c r="BN623">
        <v>5712.4938953327701</v>
      </c>
      <c r="BO623">
        <v>5648.8747158487504</v>
      </c>
      <c r="BP623">
        <v>5585.9640535329499</v>
      </c>
      <c r="BQ623">
        <v>5523.7540177369601</v>
      </c>
      <c r="BR623">
        <v>5462.2368056893301</v>
      </c>
      <c r="BS623">
        <v>5401.4047015168799</v>
      </c>
      <c r="BT623">
        <v>5341.2500752769402</v>
      </c>
      <c r="BU623">
        <v>5281.7653820003798</v>
      </c>
      <c r="BV623">
        <v>5222.9431607452298</v>
      </c>
      <c r="BW623">
        <v>5164.7760336608999</v>
      </c>
      <c r="BX623">
        <v>5107.2567050628004</v>
      </c>
      <c r="BY623">
        <v>5050.3779605173004</v>
      </c>
      <c r="BZ623">
        <v>4994.1326659367996</v>
      </c>
      <c r="CA623">
        <v>4938.5137666849596</v>
      </c>
      <c r="CB623">
        <v>4883.5142866918704</v>
      </c>
      <c r="CC623">
        <v>4829.1273275790199</v>
      </c>
      <c r="CD623" s="8" t="b">
        <f>IF(ISNUMBER(VLOOKUP(A623,profiles_2018!A:A,1,FALSE)),TRUE,FALSE)</f>
        <v>0</v>
      </c>
      <c r="CE623" t="str">
        <f>INDEX('C5 - Emissions methodology 2021'!$A$2:$I$5911,MATCH($A623,'C5 - Emissions methodology 2021'!$A$2:$A$5911,0),MATCH(CE$1,'C5 - Emissions methodology 2021'!$A$1:$I$1,0))</f>
        <v>Services</v>
      </c>
    </row>
    <row r="624" spans="1:83" x14ac:dyDescent="0.25">
      <c r="A624">
        <v>68310</v>
      </c>
      <c r="B624" t="s">
        <v>1193</v>
      </c>
      <c r="C624" t="s">
        <v>59</v>
      </c>
      <c r="D624">
        <v>2020</v>
      </c>
      <c r="E624" t="s">
        <v>690</v>
      </c>
      <c r="F624" t="s">
        <v>23</v>
      </c>
      <c r="G624">
        <v>2018</v>
      </c>
      <c r="H624">
        <v>74021.399999999994</v>
      </c>
      <c r="I624">
        <v>100</v>
      </c>
      <c r="J624">
        <v>2030</v>
      </c>
      <c r="K624">
        <v>30</v>
      </c>
      <c r="L624">
        <v>51814.98</v>
      </c>
      <c r="M624">
        <v>2020</v>
      </c>
      <c r="N624">
        <v>68930.3</v>
      </c>
      <c r="O624">
        <v>22.926252858407601</v>
      </c>
      <c r="P624" t="s">
        <v>45</v>
      </c>
      <c r="Q624">
        <v>2.95025130457902</v>
      </c>
      <c r="R624">
        <v>1</v>
      </c>
      <c r="S624" t="s">
        <v>25</v>
      </c>
      <c r="T624">
        <v>-1.11368485725649E-2</v>
      </c>
      <c r="AW624">
        <v>74021.399999999994</v>
      </c>
      <c r="AX624">
        <v>71475.850000000006</v>
      </c>
      <c r="AY624">
        <v>68930.3</v>
      </c>
      <c r="AZ624">
        <v>67218.767999999996</v>
      </c>
      <c r="BA624">
        <v>65507.235999999997</v>
      </c>
      <c r="BB624">
        <v>63795.703999999998</v>
      </c>
      <c r="BC624">
        <v>62084.171999999999</v>
      </c>
      <c r="BD624">
        <v>60372.639999999999</v>
      </c>
      <c r="BE624">
        <v>58661.108</v>
      </c>
      <c r="BF624">
        <v>56949.576000000001</v>
      </c>
      <c r="BG624">
        <v>55238.044000000002</v>
      </c>
      <c r="BH624">
        <v>53526.512000000002</v>
      </c>
      <c r="BI624">
        <v>51814.98</v>
      </c>
      <c r="BJ624">
        <v>51237.924413949499</v>
      </c>
      <c r="BK624">
        <v>50667.295408578801</v>
      </c>
      <c r="BL624">
        <v>50103.021412032002</v>
      </c>
      <c r="BM624">
        <v>49545.031649538199</v>
      </c>
      <c r="BN624">
        <v>48993.2561345344</v>
      </c>
      <c r="BO624">
        <v>48447.625659887199</v>
      </c>
      <c r="BP624">
        <v>47908.0717892127</v>
      </c>
      <c r="BQ624">
        <v>47374.526848292699</v>
      </c>
      <c r="BR624">
        <v>46846.923916586398</v>
      </c>
      <c r="BS624">
        <v>46325.196818836899</v>
      </c>
      <c r="BT624">
        <v>45809.280116771202</v>
      </c>
      <c r="BU624">
        <v>45299.1091008925</v>
      </c>
      <c r="BV624">
        <v>44794.619782363799</v>
      </c>
      <c r="BW624">
        <v>44295.748884982</v>
      </c>
      <c r="BX624">
        <v>43802.433837241602</v>
      </c>
      <c r="BY624">
        <v>43314.612764486403</v>
      </c>
      <c r="BZ624">
        <v>42832.224481149096</v>
      </c>
      <c r="CA624">
        <v>42355.2084830764</v>
      </c>
      <c r="CB624">
        <v>41883.504939940904</v>
      </c>
      <c r="CC624">
        <v>41417.054687736498</v>
      </c>
      <c r="CD624" s="8" t="b">
        <f>IF(ISNUMBER(VLOOKUP(A624,profiles_2018!A:A,1,FALSE)),TRUE,FALSE)</f>
        <v>0</v>
      </c>
      <c r="CE624" t="str">
        <f>INDEX('C5 - Emissions methodology 2021'!$A$2:$I$5911,MATCH($A624,'C5 - Emissions methodology 2021'!$A$2:$A$5911,0),MATCH(CE$1,'C5 - Emissions methodology 2021'!$A$1:$I$1,0))</f>
        <v>Food, beverage &amp; agriculture</v>
      </c>
    </row>
    <row r="625" spans="1:83" x14ac:dyDescent="0.25">
      <c r="A625">
        <v>32491</v>
      </c>
      <c r="B625" t="s">
        <v>378</v>
      </c>
      <c r="C625" t="s">
        <v>27</v>
      </c>
      <c r="D625">
        <v>2017</v>
      </c>
      <c r="E625" t="s">
        <v>28</v>
      </c>
      <c r="F625" t="s">
        <v>23</v>
      </c>
      <c r="G625">
        <v>2016</v>
      </c>
      <c r="H625">
        <v>123500</v>
      </c>
      <c r="I625">
        <v>100</v>
      </c>
      <c r="J625">
        <v>2022</v>
      </c>
      <c r="K625">
        <v>31</v>
      </c>
      <c r="L625">
        <v>85215</v>
      </c>
      <c r="M625">
        <v>2020</v>
      </c>
      <c r="N625">
        <v>74393</v>
      </c>
      <c r="O625">
        <v>128.31256288519401</v>
      </c>
      <c r="P625" t="s">
        <v>691</v>
      </c>
      <c r="Q625">
        <v>2.9563538163146301</v>
      </c>
      <c r="R625">
        <v>1</v>
      </c>
      <c r="S625" t="s">
        <v>25</v>
      </c>
      <c r="T625">
        <v>-1.11368485725649E-2</v>
      </c>
      <c r="AU625">
        <v>123500</v>
      </c>
      <c r="AV625">
        <v>111223.25</v>
      </c>
      <c r="AW625">
        <v>98946.5</v>
      </c>
      <c r="AX625">
        <v>86669.75</v>
      </c>
      <c r="AY625">
        <v>74393</v>
      </c>
      <c r="AZ625">
        <v>79804</v>
      </c>
      <c r="BA625">
        <v>85215</v>
      </c>
      <c r="BB625">
        <v>84265.973448888806</v>
      </c>
      <c r="BC625">
        <v>83327.516062768802</v>
      </c>
      <c r="BD625">
        <v>82399.510134449796</v>
      </c>
      <c r="BE625">
        <v>81481.839267628893</v>
      </c>
      <c r="BF625">
        <v>80574.388362291196</v>
      </c>
      <c r="BG625">
        <v>79677.043600273304</v>
      </c>
      <c r="BH625">
        <v>78789.692430987401</v>
      </c>
      <c r="BI625">
        <v>77912.223557304605</v>
      </c>
      <c r="BJ625">
        <v>77044.526921594996</v>
      </c>
      <c r="BK625">
        <v>76186.493691924305</v>
      </c>
      <c r="BL625">
        <v>75338.016248402695</v>
      </c>
      <c r="BM625">
        <v>74498.988169686796</v>
      </c>
      <c r="BN625">
        <v>73669.304219631696</v>
      </c>
      <c r="BO625">
        <v>72848.860334091398</v>
      </c>
      <c r="BP625">
        <v>72037.553607866706</v>
      </c>
      <c r="BQ625">
        <v>71235.282281797903</v>
      </c>
      <c r="BR625">
        <v>70441.945730001593</v>
      </c>
      <c r="BS625">
        <v>69657.444447249698</v>
      </c>
      <c r="BT625">
        <v>68881.680036488804</v>
      </c>
      <c r="BU625">
        <v>68114.555196498593</v>
      </c>
      <c r="BV625">
        <v>67355.973709687605</v>
      </c>
      <c r="BW625">
        <v>66605.840430025099</v>
      </c>
      <c r="BX625">
        <v>65864.061271107494</v>
      </c>
      <c r="BY625">
        <v>65130.543194357102</v>
      </c>
      <c r="BZ625">
        <v>64405.194197352597</v>
      </c>
      <c r="CA625">
        <v>63687.923302290001</v>
      </c>
      <c r="CB625">
        <v>62978.640544571303</v>
      </c>
      <c r="CC625">
        <v>62277.256961520397</v>
      </c>
      <c r="CD625" s="8" t="b">
        <f>IF(ISNUMBER(VLOOKUP(A625,profiles_2018!A:A,1,FALSE)),TRUE,FALSE)</f>
        <v>1</v>
      </c>
      <c r="CE625" t="str">
        <f>INDEX('C5 - Emissions methodology 2021'!$A$2:$I$5911,MATCH($A625,'C5 - Emissions methodology 2021'!$A$2:$A$5911,0),MATCH(CE$1,'C5 - Emissions methodology 2021'!$A$1:$I$1,0))</f>
        <v>Manufacturing</v>
      </c>
    </row>
    <row r="626" spans="1:83" x14ac:dyDescent="0.25">
      <c r="A626">
        <v>73971</v>
      </c>
      <c r="B626" t="s">
        <v>1194</v>
      </c>
      <c r="C626" t="s">
        <v>43</v>
      </c>
      <c r="D626">
        <v>2020</v>
      </c>
      <c r="E626" t="s">
        <v>53</v>
      </c>
      <c r="F626" t="s">
        <v>54</v>
      </c>
      <c r="G626">
        <v>2020</v>
      </c>
      <c r="H626">
        <v>2342.6849999999899</v>
      </c>
      <c r="I626">
        <v>100</v>
      </c>
      <c r="J626">
        <v>2030</v>
      </c>
      <c r="K626">
        <v>30</v>
      </c>
      <c r="L626">
        <v>1639.87949999999</v>
      </c>
      <c r="M626">
        <v>2020</v>
      </c>
      <c r="N626">
        <v>2342.6849999999999</v>
      </c>
      <c r="O626">
        <v>0</v>
      </c>
      <c r="P626" t="s">
        <v>45</v>
      </c>
      <c r="Q626">
        <v>3.2902642377390201</v>
      </c>
      <c r="R626">
        <v>1</v>
      </c>
      <c r="S626" t="s">
        <v>25</v>
      </c>
      <c r="T626">
        <v>-1.11368485725649E-2</v>
      </c>
      <c r="AY626">
        <v>2342.6849999999999</v>
      </c>
      <c r="AZ626">
        <v>2272.40445</v>
      </c>
      <c r="BA626">
        <v>2202.1239</v>
      </c>
      <c r="BB626">
        <v>2131.8433500000001</v>
      </c>
      <c r="BC626">
        <v>2061.5628000000002</v>
      </c>
      <c r="BD626">
        <v>1991.28225</v>
      </c>
      <c r="BE626">
        <v>1921.0017</v>
      </c>
      <c r="BF626">
        <v>1850.7211500000001</v>
      </c>
      <c r="BG626">
        <v>1780.4405999999899</v>
      </c>
      <c r="BH626">
        <v>1710.16004999999</v>
      </c>
      <c r="BI626">
        <v>1639.87949999999</v>
      </c>
      <c r="BJ626">
        <v>1621.6164103312401</v>
      </c>
      <c r="BK626">
        <v>1603.5567139266</v>
      </c>
      <c r="BL626">
        <v>1585.6981456260801</v>
      </c>
      <c r="BM626">
        <v>1568.03846549644</v>
      </c>
      <c r="BN626">
        <v>1550.57545855025</v>
      </c>
      <c r="BO626">
        <v>1533.30693446804</v>
      </c>
      <c r="BP626">
        <v>1516.2307273236099</v>
      </c>
      <c r="BQ626">
        <v>1499.34469531233</v>
      </c>
      <c r="BR626">
        <v>1482.6467204825601</v>
      </c>
      <c r="BS626">
        <v>1466.1347084699401</v>
      </c>
      <c r="BT626">
        <v>1449.80658823472</v>
      </c>
      <c r="BU626">
        <v>1433.66031180205</v>
      </c>
      <c r="BV626">
        <v>1417.6938540050101</v>
      </c>
      <c r="BW626">
        <v>1401.9052122307</v>
      </c>
      <c r="BX626">
        <v>1386.2924061690001</v>
      </c>
      <c r="BY626">
        <v>1370.8534775641999</v>
      </c>
      <c r="BZ626">
        <v>1355.58648996939</v>
      </c>
      <c r="CA626">
        <v>1340.48952850359</v>
      </c>
      <c r="CB626">
        <v>1325.56069961153</v>
      </c>
      <c r="CC626">
        <v>1310.7981308262199</v>
      </c>
      <c r="CD626" s="8" t="b">
        <f>IF(ISNUMBER(VLOOKUP(A626,profiles_2018!A:A,1,FALSE)),TRUE,FALSE)</f>
        <v>0</v>
      </c>
      <c r="CE626" t="str">
        <f>INDEX('C5 - Emissions methodology 2021'!$A$2:$I$5911,MATCH($A626,'C5 - Emissions methodology 2021'!$A$2:$A$5911,0),MATCH(CE$1,'C5 - Emissions methodology 2021'!$A$1:$I$1,0))</f>
        <v>Retail</v>
      </c>
    </row>
    <row r="627" spans="1:83" x14ac:dyDescent="0.25">
      <c r="A627">
        <v>15831</v>
      </c>
      <c r="B627" t="s">
        <v>1195</v>
      </c>
      <c r="C627" t="s">
        <v>27</v>
      </c>
      <c r="D627">
        <v>2020</v>
      </c>
      <c r="E627" t="s">
        <v>690</v>
      </c>
      <c r="F627" t="s">
        <v>23</v>
      </c>
      <c r="G627">
        <v>2019</v>
      </c>
      <c r="H627">
        <v>4361.1000000000004</v>
      </c>
      <c r="I627">
        <v>100</v>
      </c>
      <c r="J627">
        <v>2035</v>
      </c>
      <c r="K627">
        <v>50</v>
      </c>
      <c r="L627">
        <v>2180.5500000000002</v>
      </c>
      <c r="M627">
        <v>2020</v>
      </c>
      <c r="N627">
        <v>3624.58</v>
      </c>
      <c r="O627">
        <v>33.776799431336102</v>
      </c>
      <c r="P627" t="s">
        <v>45</v>
      </c>
      <c r="Q627">
        <v>3.1526833629392699</v>
      </c>
      <c r="R627">
        <v>1</v>
      </c>
      <c r="S627" t="s">
        <v>25</v>
      </c>
      <c r="T627">
        <v>-1.11368485725649E-2</v>
      </c>
      <c r="AX627">
        <v>4361.1000000000004</v>
      </c>
      <c r="AY627">
        <v>3624.58</v>
      </c>
      <c r="AZ627">
        <v>3528.3113333333299</v>
      </c>
      <c r="BA627">
        <v>3432.0426666666599</v>
      </c>
      <c r="BB627">
        <v>3335.7739999999999</v>
      </c>
      <c r="BC627">
        <v>3239.5053333333299</v>
      </c>
      <c r="BD627">
        <v>3143.2366666666599</v>
      </c>
      <c r="BE627">
        <v>3046.9679999999998</v>
      </c>
      <c r="BF627">
        <v>2950.6993333333298</v>
      </c>
      <c r="BG627">
        <v>2854.4306666666598</v>
      </c>
      <c r="BH627">
        <v>2758.1619999999998</v>
      </c>
      <c r="BI627">
        <v>2661.8933333333298</v>
      </c>
      <c r="BJ627">
        <v>2565.6246666666598</v>
      </c>
      <c r="BK627">
        <v>2469.3560000000002</v>
      </c>
      <c r="BL627">
        <v>2373.0873333333302</v>
      </c>
      <c r="BM627">
        <v>2276.8186666666602</v>
      </c>
      <c r="BN627">
        <v>2180.5500000000002</v>
      </c>
      <c r="BO627">
        <v>2156.2655448450901</v>
      </c>
      <c r="BP627">
        <v>2132.25154198991</v>
      </c>
      <c r="BQ627">
        <v>2108.5049794481502</v>
      </c>
      <c r="BR627">
        <v>2085.02287877754</v>
      </c>
      <c r="BS627">
        <v>2061.80229470626</v>
      </c>
      <c r="BT627">
        <v>2038.8403147635499</v>
      </c>
      <c r="BU627">
        <v>2016.1340589143799</v>
      </c>
      <c r="BV627">
        <v>1993.6806791982599</v>
      </c>
      <c r="BW627">
        <v>1971.4773593719799</v>
      </c>
      <c r="BX627">
        <v>1949.5213145564201</v>
      </c>
      <c r="BY627">
        <v>1927.8097908872201</v>
      </c>
      <c r="BZ627">
        <v>1906.3400651694001</v>
      </c>
      <c r="CA627">
        <v>1885.1094445357901</v>
      </c>
      <c r="CB627">
        <v>1864.1152661092799</v>
      </c>
      <c r="CC627">
        <v>1843.3548966688199</v>
      </c>
      <c r="CD627" s="8" t="b">
        <f>IF(ISNUMBER(VLOOKUP(A627,profiles_2018!A:A,1,FALSE)),TRUE,FALSE)</f>
        <v>0</v>
      </c>
      <c r="CE627" t="str">
        <f>INDEX('C5 - Emissions methodology 2021'!$A$2:$I$5911,MATCH($A627,'C5 - Emissions methodology 2021'!$A$2:$A$5911,0),MATCH(CE$1,'C5 - Emissions methodology 2021'!$A$1:$I$1,0))</f>
        <v>Services</v>
      </c>
    </row>
    <row r="628" spans="1:83" x14ac:dyDescent="0.25">
      <c r="A628">
        <v>12546</v>
      </c>
      <c r="B628" t="s">
        <v>1196</v>
      </c>
      <c r="C628" t="s">
        <v>211</v>
      </c>
      <c r="D628">
        <v>2019</v>
      </c>
      <c r="E628" t="s">
        <v>105</v>
      </c>
      <c r="F628" t="s">
        <v>54</v>
      </c>
      <c r="G628">
        <v>2019</v>
      </c>
      <c r="H628">
        <v>1405655</v>
      </c>
      <c r="I628">
        <v>100</v>
      </c>
      <c r="J628">
        <v>2030</v>
      </c>
      <c r="K628">
        <v>100</v>
      </c>
      <c r="L628">
        <v>0</v>
      </c>
      <c r="M628">
        <v>2020</v>
      </c>
      <c r="N628">
        <v>1226056</v>
      </c>
      <c r="O628">
        <v>99.995616626661104</v>
      </c>
      <c r="P628" t="s">
        <v>691</v>
      </c>
      <c r="Q628">
        <v>3.9904720372390199</v>
      </c>
      <c r="R628">
        <v>1</v>
      </c>
      <c r="S628" t="s">
        <v>25</v>
      </c>
      <c r="T628">
        <v>-1.11368485725649E-2</v>
      </c>
      <c r="AX628">
        <v>1405655</v>
      </c>
      <c r="AY628">
        <v>1226056</v>
      </c>
      <c r="AZ628">
        <v>1103450.3999999999</v>
      </c>
      <c r="BA628">
        <v>980844.8</v>
      </c>
      <c r="BB628">
        <v>858239.2</v>
      </c>
      <c r="BC628">
        <v>735633.6</v>
      </c>
      <c r="BD628">
        <v>613028</v>
      </c>
      <c r="BE628">
        <v>490422.4</v>
      </c>
      <c r="BF628">
        <v>367816.8</v>
      </c>
      <c r="BG628">
        <v>245211.19999999899</v>
      </c>
      <c r="BH628">
        <v>122605.599999999</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s="8" t="b">
        <f>IF(ISNUMBER(VLOOKUP(A628,profiles_2018!A:A,1,FALSE)),TRUE,FALSE)</f>
        <v>0</v>
      </c>
      <c r="CE628" t="str">
        <f>INDEX('C5 - Emissions methodology 2021'!$A$2:$I$5911,MATCH($A628,'C5 - Emissions methodology 2021'!$A$2:$A$5911,0),MATCH(CE$1,'C5 - Emissions methodology 2021'!$A$1:$I$1,0))</f>
        <v>Services</v>
      </c>
    </row>
    <row r="629" spans="1:83" x14ac:dyDescent="0.25">
      <c r="A629">
        <v>74102</v>
      </c>
      <c r="B629" t="s">
        <v>1197</v>
      </c>
      <c r="C629" t="s">
        <v>52</v>
      </c>
      <c r="D629">
        <v>2021</v>
      </c>
      <c r="E629" t="s">
        <v>690</v>
      </c>
      <c r="F629" t="s">
        <v>23</v>
      </c>
      <c r="G629">
        <v>2020</v>
      </c>
      <c r="H629">
        <v>22735.7</v>
      </c>
      <c r="I629">
        <v>100</v>
      </c>
      <c r="J629">
        <v>2030</v>
      </c>
      <c r="K629">
        <v>100</v>
      </c>
      <c r="L629">
        <v>0</v>
      </c>
      <c r="M629">
        <v>2020</v>
      </c>
      <c r="N629">
        <v>22735.7</v>
      </c>
      <c r="O629">
        <v>0</v>
      </c>
      <c r="P629" t="s">
        <v>45</v>
      </c>
      <c r="Q629">
        <v>3.6502461760090199</v>
      </c>
      <c r="R629">
        <v>1</v>
      </c>
      <c r="S629" t="s">
        <v>25</v>
      </c>
      <c r="T629">
        <v>-1.11368485725649E-2</v>
      </c>
      <c r="AY629">
        <v>22735.7</v>
      </c>
      <c r="AZ629">
        <v>20462.13</v>
      </c>
      <c r="BA629">
        <v>18188.560000000001</v>
      </c>
      <c r="BB629">
        <v>15914.99</v>
      </c>
      <c r="BC629">
        <v>13641.42</v>
      </c>
      <c r="BD629">
        <v>11367.85</v>
      </c>
      <c r="BE629">
        <v>9094.2800000000007</v>
      </c>
      <c r="BF629">
        <v>6820.71</v>
      </c>
      <c r="BG629">
        <v>4547.1399999999903</v>
      </c>
      <c r="BH629">
        <v>2273.5700000000002</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s="8" t="b">
        <f>IF(ISNUMBER(VLOOKUP(A629,profiles_2018!A:A,1,FALSE)),TRUE,FALSE)</f>
        <v>0</v>
      </c>
      <c r="CE629" t="str">
        <f>INDEX('C5 - Emissions methodology 2021'!$A$2:$I$5911,MATCH($A629,'C5 - Emissions methodology 2021'!$A$2:$A$5911,0),MATCH(CE$1,'C5 - Emissions methodology 2021'!$A$1:$I$1,0))</f>
        <v>Manufacturing</v>
      </c>
    </row>
    <row r="630" spans="1:83" x14ac:dyDescent="0.25">
      <c r="A630">
        <v>46702</v>
      </c>
      <c r="B630" t="s">
        <v>381</v>
      </c>
      <c r="C630" t="s">
        <v>21</v>
      </c>
      <c r="D630">
        <v>2010</v>
      </c>
      <c r="E630" t="s">
        <v>690</v>
      </c>
      <c r="F630" t="s">
        <v>23</v>
      </c>
      <c r="G630">
        <v>2010</v>
      </c>
      <c r="H630">
        <v>47302</v>
      </c>
      <c r="I630">
        <v>100</v>
      </c>
      <c r="J630">
        <v>2025</v>
      </c>
      <c r="K630">
        <v>45</v>
      </c>
      <c r="L630">
        <v>26016.1</v>
      </c>
      <c r="M630">
        <v>2020</v>
      </c>
      <c r="N630">
        <v>34442</v>
      </c>
      <c r="O630">
        <v>60.415580266749402</v>
      </c>
      <c r="P630" t="s">
        <v>24</v>
      </c>
      <c r="Q630">
        <v>3.09780960824878</v>
      </c>
      <c r="R630">
        <v>1</v>
      </c>
      <c r="S630" t="s">
        <v>25</v>
      </c>
      <c r="T630">
        <v>-1.11368485725649E-2</v>
      </c>
      <c r="AO630">
        <v>47302</v>
      </c>
      <c r="AP630">
        <v>46016</v>
      </c>
      <c r="AQ630">
        <v>44730</v>
      </c>
      <c r="AR630">
        <v>43444</v>
      </c>
      <c r="AS630">
        <v>42158</v>
      </c>
      <c r="AT630">
        <v>40872</v>
      </c>
      <c r="AU630">
        <v>39586</v>
      </c>
      <c r="AV630">
        <v>38300</v>
      </c>
      <c r="AW630">
        <v>37014</v>
      </c>
      <c r="AX630">
        <v>35728</v>
      </c>
      <c r="AY630">
        <v>34442</v>
      </c>
      <c r="AZ630">
        <v>32756.82</v>
      </c>
      <c r="BA630">
        <v>31071.64</v>
      </c>
      <c r="BB630">
        <v>29386.46</v>
      </c>
      <c r="BC630">
        <v>27701.279999999999</v>
      </c>
      <c r="BD630">
        <v>26016.1</v>
      </c>
      <c r="BE630">
        <v>25726.3626338512</v>
      </c>
      <c r="BF630">
        <v>25439.852028875201</v>
      </c>
      <c r="BG630">
        <v>25156.532249121101</v>
      </c>
      <c r="BH630">
        <v>24876.3677588518</v>
      </c>
      <c r="BI630">
        <v>24599.323418086002</v>
      </c>
      <c r="BJ630">
        <v>24325.364478191299</v>
      </c>
      <c r="BK630">
        <v>24054.456577525201</v>
      </c>
      <c r="BL630">
        <v>23786.565737125999</v>
      </c>
      <c r="BM630">
        <v>23521.6583564502</v>
      </c>
      <c r="BN630">
        <v>23259.7012091588</v>
      </c>
      <c r="BO630">
        <v>23000.661438949301</v>
      </c>
      <c r="BP630">
        <v>22744.506555434898</v>
      </c>
      <c r="BQ630">
        <v>22491.204430069301</v>
      </c>
      <c r="BR630">
        <v>22240.723292117</v>
      </c>
      <c r="BS630">
        <v>21993.031724668399</v>
      </c>
      <c r="BT630">
        <v>21748.098660699201</v>
      </c>
      <c r="BU630">
        <v>21505.893379173802</v>
      </c>
      <c r="BV630">
        <v>21266.385501192199</v>
      </c>
      <c r="BW630">
        <v>21029.544986179601</v>
      </c>
      <c r="BX630">
        <v>20795.342128118598</v>
      </c>
      <c r="BY630">
        <v>20563.747551822999</v>
      </c>
      <c r="BZ630">
        <v>20334.7322092539</v>
      </c>
      <c r="CA630">
        <v>20108.267375875799</v>
      </c>
      <c r="CB630">
        <v>19884.324647054</v>
      </c>
      <c r="CC630">
        <v>19662.875934492102</v>
      </c>
      <c r="CD630" s="8" t="b">
        <f>IF(ISNUMBER(VLOOKUP(A630,profiles_2018!A:A,1,FALSE)),TRUE,FALSE)</f>
        <v>1</v>
      </c>
      <c r="CE630" t="str">
        <f>INDEX('C5 - Emissions methodology 2021'!$A$2:$I$5911,MATCH($A630,'C5 - Emissions methodology 2021'!$A$2:$A$5911,0),MATCH(CE$1,'C5 - Emissions methodology 2021'!$A$1:$I$1,0))</f>
        <v>Food, beverage &amp; agriculture</v>
      </c>
    </row>
    <row r="631" spans="1:83" x14ac:dyDescent="0.25">
      <c r="A631">
        <v>58593</v>
      </c>
      <c r="B631" t="s">
        <v>1198</v>
      </c>
      <c r="C631" t="s">
        <v>429</v>
      </c>
      <c r="D631">
        <v>2020</v>
      </c>
      <c r="E631" t="s">
        <v>690</v>
      </c>
      <c r="F631" t="s">
        <v>23</v>
      </c>
      <c r="G631">
        <v>2019</v>
      </c>
      <c r="H631">
        <v>4639323</v>
      </c>
      <c r="I631">
        <v>100</v>
      </c>
      <c r="J631">
        <v>2030</v>
      </c>
      <c r="K631">
        <v>30</v>
      </c>
      <c r="L631">
        <v>3247526.1</v>
      </c>
      <c r="M631">
        <v>2020</v>
      </c>
      <c r="N631">
        <v>4459423</v>
      </c>
      <c r="O631">
        <v>12.925736506526199</v>
      </c>
      <c r="P631" t="s">
        <v>24</v>
      </c>
      <c r="Q631">
        <v>2.9507078347390201</v>
      </c>
      <c r="R631">
        <v>1</v>
      </c>
      <c r="S631" t="s">
        <v>25</v>
      </c>
      <c r="T631">
        <v>-1.11368485725649E-2</v>
      </c>
      <c r="AX631">
        <v>4639323</v>
      </c>
      <c r="AY631">
        <v>4459423</v>
      </c>
      <c r="AZ631">
        <v>4338233.3099999996</v>
      </c>
      <c r="BA631">
        <v>4217043.62</v>
      </c>
      <c r="BB631">
        <v>4095853.93</v>
      </c>
      <c r="BC631">
        <v>3974664.24</v>
      </c>
      <c r="BD631">
        <v>3853474.55</v>
      </c>
      <c r="BE631">
        <v>3732284.86</v>
      </c>
      <c r="BF631">
        <v>3611095.17</v>
      </c>
      <c r="BG631">
        <v>3489905.4799999902</v>
      </c>
      <c r="BH631">
        <v>3368715.79</v>
      </c>
      <c r="BI631">
        <v>3247526.1</v>
      </c>
      <c r="BJ631">
        <v>3211358.89358884</v>
      </c>
      <c r="BK631">
        <v>3175594.4758787798</v>
      </c>
      <c r="BL631">
        <v>3140228.3610730502</v>
      </c>
      <c r="BM631">
        <v>3105256.1133325002</v>
      </c>
      <c r="BN631">
        <v>3070673.34621929</v>
      </c>
      <c r="BO631">
        <v>3036475.7221466298</v>
      </c>
      <c r="BP631">
        <v>3002658.9518348202</v>
      </c>
      <c r="BQ631">
        <v>2969218.7937731799</v>
      </c>
      <c r="BR631">
        <v>2936151.0536881099</v>
      </c>
      <c r="BS631">
        <v>2903451.5840170099</v>
      </c>
      <c r="BT631">
        <v>2871116.28338804</v>
      </c>
      <c r="BU631">
        <v>2839141.0961057199</v>
      </c>
      <c r="BV631">
        <v>2807522.01164224</v>
      </c>
      <c r="BW631">
        <v>2776255.0641344399</v>
      </c>
      <c r="BX631">
        <v>2745336.33188636</v>
      </c>
      <c r="BY631">
        <v>2714761.9368773801</v>
      </c>
      <c r="BZ631">
        <v>2684528.04427581</v>
      </c>
      <c r="CA631">
        <v>2654630.86195791</v>
      </c>
      <c r="CB631">
        <v>2625066.6400322299</v>
      </c>
      <c r="CC631">
        <v>2595831.6703693001</v>
      </c>
      <c r="CD631" s="8" t="b">
        <f>IF(ISNUMBER(VLOOKUP(A631,profiles_2018!A:A,1,FALSE)),TRUE,FALSE)</f>
        <v>0</v>
      </c>
      <c r="CE631" t="str">
        <f>INDEX('C5 - Emissions methodology 2021'!$A$2:$I$5911,MATCH($A631,'C5 - Emissions methodology 2021'!$A$2:$A$5911,0),MATCH(CE$1,'C5 - Emissions methodology 2021'!$A$1:$I$1,0))</f>
        <v>Power generation</v>
      </c>
    </row>
    <row r="632" spans="1:83" x14ac:dyDescent="0.25">
      <c r="A632">
        <v>40698</v>
      </c>
      <c r="B632" t="s">
        <v>1199</v>
      </c>
      <c r="C632" t="s">
        <v>27</v>
      </c>
      <c r="D632">
        <v>2019</v>
      </c>
      <c r="E632" t="s">
        <v>28</v>
      </c>
      <c r="F632" t="s">
        <v>23</v>
      </c>
      <c r="G632">
        <v>2018</v>
      </c>
      <c r="H632">
        <v>535210.80000000005</v>
      </c>
      <c r="I632">
        <v>100</v>
      </c>
      <c r="J632">
        <v>2021</v>
      </c>
      <c r="K632">
        <v>29</v>
      </c>
      <c r="L632">
        <v>379999.66800000001</v>
      </c>
      <c r="M632">
        <v>2020</v>
      </c>
      <c r="N632">
        <v>385243.16</v>
      </c>
      <c r="O632">
        <v>96.621703654606506</v>
      </c>
      <c r="P632" t="s">
        <v>24</v>
      </c>
      <c r="Q632">
        <v>2.9359071796165899</v>
      </c>
      <c r="R632">
        <v>1</v>
      </c>
      <c r="S632" t="s">
        <v>25</v>
      </c>
      <c r="T632">
        <v>-1.11368485725649E-2</v>
      </c>
      <c r="AW632">
        <v>535210.80000000005</v>
      </c>
      <c r="AX632">
        <v>460226.98</v>
      </c>
      <c r="AY632">
        <v>385243.16</v>
      </c>
      <c r="AZ632">
        <v>379999.66800000001</v>
      </c>
      <c r="BA632">
        <v>375767.66923985898</v>
      </c>
      <c r="BB632">
        <v>371582.80160906899</v>
      </c>
      <c r="BC632">
        <v>367444.54021537898</v>
      </c>
      <c r="BD632">
        <v>363352.366012185</v>
      </c>
      <c r="BE632">
        <v>359305.76573342399</v>
      </c>
      <c r="BF632">
        <v>355304.23182920099</v>
      </c>
      <c r="BG632">
        <v>351347.26240212802</v>
      </c>
      <c r="BH632">
        <v>347434.36114436999</v>
      </c>
      <c r="BI632">
        <v>343565.03727539902</v>
      </c>
      <c r="BJ632">
        <v>339738.80548043601</v>
      </c>
      <c r="BK632">
        <v>335955.18584957602</v>
      </c>
      <c r="BL632">
        <v>332213.70381760102</v>
      </c>
      <c r="BM632">
        <v>328513.89010445401</v>
      </c>
      <c r="BN632">
        <v>324855.28065637598</v>
      </c>
      <c r="BO632">
        <v>321237.41658770799</v>
      </c>
      <c r="BP632">
        <v>317659.84412332898</v>
      </c>
      <c r="BQ632">
        <v>314122.11454174301</v>
      </c>
      <c r="BR632">
        <v>310623.78411879699</v>
      </c>
      <c r="BS632">
        <v>307164.414072029</v>
      </c>
      <c r="BT632">
        <v>303743.57050562801</v>
      </c>
      <c r="BU632">
        <v>300360.82435601699</v>
      </c>
      <c r="BV632">
        <v>297015.75133803301</v>
      </c>
      <c r="BW632">
        <v>293707.93189171498</v>
      </c>
      <c r="BX632">
        <v>290436.95112967602</v>
      </c>
      <c r="BY632">
        <v>287202.39878506702</v>
      </c>
      <c r="BZ632">
        <v>284003.86916012003</v>
      </c>
      <c r="CA632">
        <v>280840.96107526199</v>
      </c>
      <c r="CB632">
        <v>277713.27781879302</v>
      </c>
      <c r="CC632">
        <v>274620.427097134</v>
      </c>
      <c r="CD632" s="8" t="b">
        <f>IF(ISNUMBER(VLOOKUP(A632,profiles_2018!A:A,1,FALSE)),TRUE,FALSE)</f>
        <v>0</v>
      </c>
      <c r="CE632" t="str">
        <f>INDEX('C5 - Emissions methodology 2021'!$A$2:$I$5911,MATCH($A632,'C5 - Emissions methodology 2021'!$A$2:$A$5911,0),MATCH(CE$1,'C5 - Emissions methodology 2021'!$A$1:$I$1,0))</f>
        <v>Manufacturing</v>
      </c>
    </row>
    <row r="633" spans="1:83" x14ac:dyDescent="0.25">
      <c r="A633">
        <v>12782</v>
      </c>
      <c r="B633" t="s">
        <v>1200</v>
      </c>
      <c r="C633" t="s">
        <v>84</v>
      </c>
      <c r="D633">
        <v>2018</v>
      </c>
      <c r="E633" t="s">
        <v>28</v>
      </c>
      <c r="F633" t="s">
        <v>23</v>
      </c>
      <c r="G633">
        <v>2018</v>
      </c>
      <c r="H633">
        <v>448216</v>
      </c>
      <c r="I633">
        <v>100</v>
      </c>
      <c r="J633">
        <v>2030</v>
      </c>
      <c r="K633">
        <v>10</v>
      </c>
      <c r="L633">
        <v>403394.4</v>
      </c>
      <c r="M633">
        <v>2020</v>
      </c>
      <c r="N633">
        <v>467962</v>
      </c>
      <c r="O633">
        <v>-44.0546522212505</v>
      </c>
      <c r="P633" t="s">
        <v>24</v>
      </c>
      <c r="Q633">
        <v>2.7502887240390201</v>
      </c>
      <c r="R633">
        <v>1</v>
      </c>
      <c r="S633" t="s">
        <v>25</v>
      </c>
      <c r="T633">
        <v>-1.11368485725649E-2</v>
      </c>
      <c r="AW633">
        <v>448216</v>
      </c>
      <c r="AX633">
        <v>458089</v>
      </c>
      <c r="AY633">
        <v>467962</v>
      </c>
      <c r="AZ633">
        <v>461505.24</v>
      </c>
      <c r="BA633">
        <v>455048.48</v>
      </c>
      <c r="BB633">
        <v>448591.72</v>
      </c>
      <c r="BC633">
        <v>442134.96</v>
      </c>
      <c r="BD633">
        <v>435678.2</v>
      </c>
      <c r="BE633">
        <v>429221.44</v>
      </c>
      <c r="BF633">
        <v>422764.68</v>
      </c>
      <c r="BG633">
        <v>416307.92</v>
      </c>
      <c r="BH633">
        <v>409851.16</v>
      </c>
      <c r="BI633">
        <v>403394.4</v>
      </c>
      <c r="BJ633">
        <v>398901.85765217902</v>
      </c>
      <c r="BK633">
        <v>394459.34806819202</v>
      </c>
      <c r="BL633">
        <v>390066.31404072401</v>
      </c>
      <c r="BM633">
        <v>385722.204567993</v>
      </c>
      <c r="BN633">
        <v>381426.47478464397</v>
      </c>
      <c r="BO633">
        <v>377178.58589340001</v>
      </c>
      <c r="BP633">
        <v>372978.00509749103</v>
      </c>
      <c r="BQ633">
        <v>368824.205533823</v>
      </c>
      <c r="BR633">
        <v>364716.66620689601</v>
      </c>
      <c r="BS633">
        <v>360654.871923459</v>
      </c>
      <c r="BT633">
        <v>356638.31322789</v>
      </c>
      <c r="BU633">
        <v>352666.48633829597</v>
      </c>
      <c r="BV633">
        <v>348738.89308332797</v>
      </c>
      <c r="BW633">
        <v>344855.04083969502</v>
      </c>
      <c r="BX633">
        <v>341014.44247037702</v>
      </c>
      <c r="BY633">
        <v>337216.61626352702</v>
      </c>
      <c r="BZ633">
        <v>333461.08587204799</v>
      </c>
      <c r="CA633">
        <v>329747.38025384798</v>
      </c>
      <c r="CB633">
        <v>326075.03361276002</v>
      </c>
      <c r="CC633">
        <v>322443.585340121</v>
      </c>
      <c r="CD633" s="8" t="b">
        <f>IF(ISNUMBER(VLOOKUP(A633,profiles_2018!A:A,1,FALSE)),TRUE,FALSE)</f>
        <v>0</v>
      </c>
      <c r="CE633" t="str">
        <f>INDEX('C5 - Emissions methodology 2021'!$A$2:$I$5911,MATCH($A633,'C5 - Emissions methodology 2021'!$A$2:$A$5911,0),MATCH(CE$1,'C5 - Emissions methodology 2021'!$A$1:$I$1,0))</f>
        <v>Manufacturing</v>
      </c>
    </row>
    <row r="634" spans="1:83" x14ac:dyDescent="0.25">
      <c r="A634">
        <v>12798</v>
      </c>
      <c r="B634" t="s">
        <v>1201</v>
      </c>
      <c r="C634" t="s">
        <v>48</v>
      </c>
      <c r="D634">
        <v>2016</v>
      </c>
      <c r="E634" t="s">
        <v>28</v>
      </c>
      <c r="F634" t="s">
        <v>23</v>
      </c>
      <c r="G634">
        <v>2015</v>
      </c>
      <c r="H634">
        <v>150893</v>
      </c>
      <c r="I634">
        <v>100</v>
      </c>
      <c r="J634">
        <v>2025</v>
      </c>
      <c r="K634">
        <v>51</v>
      </c>
      <c r="L634">
        <v>73937.569999999905</v>
      </c>
      <c r="M634">
        <v>2020</v>
      </c>
      <c r="N634">
        <v>96264</v>
      </c>
      <c r="O634">
        <v>81.087780290487601</v>
      </c>
      <c r="P634" t="s">
        <v>24</v>
      </c>
      <c r="Q634">
        <v>3.1578199673487801</v>
      </c>
      <c r="R634">
        <v>1</v>
      </c>
      <c r="S634" t="s">
        <v>25</v>
      </c>
      <c r="T634">
        <v>-1.11368485725649E-2</v>
      </c>
      <c r="AT634">
        <v>150893</v>
      </c>
      <c r="AU634">
        <v>139967.20000000001</v>
      </c>
      <c r="AV634">
        <v>129041.4</v>
      </c>
      <c r="AW634">
        <v>118115.6</v>
      </c>
      <c r="AX634">
        <v>107189.8</v>
      </c>
      <c r="AY634">
        <v>96264</v>
      </c>
      <c r="AZ634">
        <v>91798.714000000007</v>
      </c>
      <c r="BA634">
        <v>87333.428</v>
      </c>
      <c r="BB634">
        <v>82868.141999999905</v>
      </c>
      <c r="BC634">
        <v>78402.856</v>
      </c>
      <c r="BD634">
        <v>73937.569999999905</v>
      </c>
      <c r="BE634">
        <v>73114.138479086498</v>
      </c>
      <c r="BF634">
        <v>72299.8773903314</v>
      </c>
      <c r="BG634">
        <v>71494.684604020295</v>
      </c>
      <c r="BH634">
        <v>70698.459127841998</v>
      </c>
      <c r="BI634">
        <v>69911.101094221594</v>
      </c>
      <c r="BJ634">
        <v>69132.511747793906</v>
      </c>
      <c r="BK634">
        <v>68362.593433017697</v>
      </c>
      <c r="BL634">
        <v>67601.249581926299</v>
      </c>
      <c r="BM634">
        <v>66848.384702016294</v>
      </c>
      <c r="BN634">
        <v>66103.9043642693</v>
      </c>
      <c r="BO634">
        <v>65367.715191309202</v>
      </c>
      <c r="BP634">
        <v>64639.724845689001</v>
      </c>
      <c r="BQ634">
        <v>63919.842018310301</v>
      </c>
      <c r="BR634">
        <v>63207.976416970101</v>
      </c>
      <c r="BS634">
        <v>62504.038755036003</v>
      </c>
      <c r="BT634">
        <v>61807.940740247497</v>
      </c>
      <c r="BU634">
        <v>61119.595063641304</v>
      </c>
      <c r="BV634">
        <v>60438.915388601003</v>
      </c>
      <c r="BW634">
        <v>59765.816340028097</v>
      </c>
      <c r="BX634">
        <v>59100.213493633499</v>
      </c>
      <c r="BY634">
        <v>58442.023365348599</v>
      </c>
      <c r="BZ634">
        <v>57791.163400854399</v>
      </c>
      <c r="CA634">
        <v>57147.551965226798</v>
      </c>
      <c r="CB634">
        <v>56511.108332697302</v>
      </c>
      <c r="CC634">
        <v>55881.752676528202</v>
      </c>
      <c r="CD634" s="8" t="b">
        <f>IF(ISNUMBER(VLOOKUP(A634,profiles_2018!A:A,1,FALSE)),TRUE,FALSE)</f>
        <v>0</v>
      </c>
      <c r="CE634" t="str">
        <f>INDEX('C5 - Emissions methodology 2021'!$A$2:$I$5911,MATCH($A634,'C5 - Emissions methodology 2021'!$A$2:$A$5911,0),MATCH(CE$1,'C5 - Emissions methodology 2021'!$A$1:$I$1,0))</f>
        <v>Services</v>
      </c>
    </row>
    <row r="635" spans="1:83" x14ac:dyDescent="0.25">
      <c r="A635">
        <v>12799</v>
      </c>
      <c r="B635" t="s">
        <v>1202</v>
      </c>
      <c r="C635" t="s">
        <v>56</v>
      </c>
      <c r="D635">
        <v>2020</v>
      </c>
      <c r="E635" t="s">
        <v>88</v>
      </c>
      <c r="F635" t="s">
        <v>54</v>
      </c>
      <c r="G635">
        <v>2019</v>
      </c>
      <c r="H635">
        <v>5231</v>
      </c>
      <c r="I635">
        <v>100</v>
      </c>
      <c r="J635">
        <v>2025</v>
      </c>
      <c r="K635">
        <v>25</v>
      </c>
      <c r="L635">
        <v>3923.25</v>
      </c>
      <c r="M635">
        <v>2020</v>
      </c>
      <c r="N635">
        <v>6078</v>
      </c>
      <c r="O635">
        <v>77.318307707000301</v>
      </c>
      <c r="P635" t="s">
        <v>24</v>
      </c>
      <c r="Q635">
        <v>3.2378059251487801</v>
      </c>
      <c r="R635">
        <v>1</v>
      </c>
      <c r="S635" t="s">
        <v>25</v>
      </c>
      <c r="T635">
        <v>-1.11368485725649E-2</v>
      </c>
      <c r="AX635">
        <v>5231</v>
      </c>
      <c r="AY635">
        <v>6078</v>
      </c>
      <c r="AZ635">
        <v>5647.05</v>
      </c>
      <c r="BA635">
        <v>5216.1000000000004</v>
      </c>
      <c r="BB635">
        <v>4785.1499999999996</v>
      </c>
      <c r="BC635">
        <v>4354.2</v>
      </c>
      <c r="BD635">
        <v>3923.25</v>
      </c>
      <c r="BE635">
        <v>3879.5573588376801</v>
      </c>
      <c r="BF635">
        <v>3836.3513160037201</v>
      </c>
      <c r="BG635">
        <v>3793.6264523262298</v>
      </c>
      <c r="BH635">
        <v>3751.3774089857998</v>
      </c>
      <c r="BI635">
        <v>3709.5988868433801</v>
      </c>
      <c r="BJ635">
        <v>3668.2856457756502</v>
      </c>
      <c r="BK635">
        <v>3627.43250401773</v>
      </c>
      <c r="BL635">
        <v>3587.0343375132902</v>
      </c>
      <c r="BM635">
        <v>3547.0860792718099</v>
      </c>
      <c r="BN635">
        <v>3507.5827187331101</v>
      </c>
      <c r="BO635">
        <v>3468.5193011388301</v>
      </c>
      <c r="BP635">
        <v>3429.89092691103</v>
      </c>
      <c r="BQ635">
        <v>3391.6927510376099</v>
      </c>
      <c r="BR635">
        <v>3353.9199824646398</v>
      </c>
      <c r="BS635">
        <v>3316.5678834954301</v>
      </c>
      <c r="BT635">
        <v>3279.63176919631</v>
      </c>
      <c r="BU635">
        <v>3243.1070068089898</v>
      </c>
      <c r="BV635">
        <v>3206.9890151695399</v>
      </c>
      <c r="BW635">
        <v>3171.2732641337202</v>
      </c>
      <c r="BX635">
        <v>3135.9552740088302</v>
      </c>
      <c r="BY635">
        <v>3101.0306149918601</v>
      </c>
      <c r="BZ635">
        <v>3066.4949066138101</v>
      </c>
      <c r="CA635">
        <v>3032.3438171903099</v>
      </c>
      <c r="CB635">
        <v>2998.5730632783102</v>
      </c>
      <c r="CC635">
        <v>2965.1784091388099</v>
      </c>
      <c r="CD635" s="8" t="b">
        <f>IF(ISNUMBER(VLOOKUP(A635,profiles_2018!A:A,1,FALSE)),TRUE,FALSE)</f>
        <v>0</v>
      </c>
      <c r="CE635" t="str">
        <f>INDEX('C5 - Emissions methodology 2021'!$A$2:$I$5911,MATCH($A635,'C5 - Emissions methodology 2021'!$A$2:$A$5911,0),MATCH(CE$1,'C5 - Emissions methodology 2021'!$A$1:$I$1,0))</f>
        <v>Services</v>
      </c>
    </row>
    <row r="636" spans="1:83" x14ac:dyDescent="0.25">
      <c r="A636">
        <v>12860</v>
      </c>
      <c r="B636" t="s">
        <v>384</v>
      </c>
      <c r="C636" t="s">
        <v>43</v>
      </c>
      <c r="D636">
        <v>2017</v>
      </c>
      <c r="E636" t="s">
        <v>28</v>
      </c>
      <c r="F636" t="s">
        <v>23</v>
      </c>
      <c r="G636">
        <v>2015</v>
      </c>
      <c r="H636">
        <v>10300.236999999999</v>
      </c>
      <c r="I636">
        <v>100</v>
      </c>
      <c r="J636">
        <v>2021</v>
      </c>
      <c r="K636">
        <v>8</v>
      </c>
      <c r="L636">
        <v>9476.2180399999997</v>
      </c>
      <c r="M636">
        <v>2020</v>
      </c>
      <c r="N636">
        <v>10300.236999999999</v>
      </c>
      <c r="O636">
        <v>182.83878988810599</v>
      </c>
      <c r="P636" t="s">
        <v>24</v>
      </c>
      <c r="Q636">
        <v>2.7258548650365899</v>
      </c>
      <c r="R636">
        <v>1</v>
      </c>
      <c r="S636" t="s">
        <v>25</v>
      </c>
      <c r="T636">
        <v>-1.11368485725649E-2</v>
      </c>
      <c r="AT636">
        <v>10300.236999999999</v>
      </c>
      <c r="AU636">
        <v>10300.236999999999</v>
      </c>
      <c r="AV636">
        <v>10300.236999999999</v>
      </c>
      <c r="AW636">
        <v>10300.236999999999</v>
      </c>
      <c r="AX636">
        <v>10300.236999999999</v>
      </c>
      <c r="AY636">
        <v>10300.236999999999</v>
      </c>
      <c r="AZ636">
        <v>9476.2180399999997</v>
      </c>
      <c r="BA636">
        <v>9370.6828346479106</v>
      </c>
      <c r="BB636">
        <v>9266.3229588969007</v>
      </c>
      <c r="BC636">
        <v>9163.1253232791896</v>
      </c>
      <c r="BD636">
        <v>9061.0769841023903</v>
      </c>
      <c r="BE636">
        <v>8960.1651418260899</v>
      </c>
      <c r="BF636">
        <v>8860.3771394563992</v>
      </c>
      <c r="BG636">
        <v>8761.7004609584492</v>
      </c>
      <c r="BH636">
        <v>8664.12272968658</v>
      </c>
      <c r="BI636">
        <v>8567.6317068319495</v>
      </c>
      <c r="BJ636">
        <v>8472.2152898874501</v>
      </c>
      <c r="BK636">
        <v>8377.8615111298095</v>
      </c>
      <c r="BL636">
        <v>8284.5585361184294</v>
      </c>
      <c r="BM636">
        <v>8192.2946622111303</v>
      </c>
      <c r="BN636">
        <v>8101.05831709626</v>
      </c>
      <c r="BO636">
        <v>8010.8380573412396</v>
      </c>
      <c r="BP636">
        <v>7921.6225669572896</v>
      </c>
      <c r="BQ636">
        <v>7833.40065598007</v>
      </c>
      <c r="BR636">
        <v>7746.1612590661898</v>
      </c>
      <c r="BS636">
        <v>7659.8934341053</v>
      </c>
      <c r="BT636">
        <v>7574.5863608476902</v>
      </c>
      <c r="BU636">
        <v>7490.2293395471097</v>
      </c>
      <c r="BV636">
        <v>7406.8117896187896</v>
      </c>
      <c r="BW636">
        <v>7324.3232483123202</v>
      </c>
      <c r="BX636">
        <v>7242.75336939935</v>
      </c>
      <c r="BY636">
        <v>7162.09192187591</v>
      </c>
      <c r="BZ636">
        <v>7082.3287886791904</v>
      </c>
      <c r="CA636">
        <v>7003.4539654185501</v>
      </c>
      <c r="CB636">
        <v>6925.4575591207604</v>
      </c>
      <c r="CC636">
        <v>6848.3297869891003</v>
      </c>
      <c r="CD636" s="8" t="b">
        <f>IF(ISNUMBER(VLOOKUP(A636,profiles_2018!A:A,1,FALSE)),TRUE,FALSE)</f>
        <v>1</v>
      </c>
      <c r="CE636" t="str">
        <f>INDEX('C5 - Emissions methodology 2021'!$A$2:$I$5911,MATCH($A636,'C5 - Emissions methodology 2021'!$A$2:$A$5911,0),MATCH(CE$1,'C5 - Emissions methodology 2021'!$A$1:$I$1,0))</f>
        <v>Materials</v>
      </c>
    </row>
    <row r="637" spans="1:83" x14ac:dyDescent="0.25">
      <c r="A637">
        <v>12903</v>
      </c>
      <c r="B637" t="s">
        <v>1203</v>
      </c>
      <c r="C637" t="s">
        <v>59</v>
      </c>
      <c r="D637">
        <v>2017</v>
      </c>
      <c r="E637" t="s">
        <v>690</v>
      </c>
      <c r="F637" t="s">
        <v>23</v>
      </c>
      <c r="G637">
        <v>2017</v>
      </c>
      <c r="H637">
        <v>470510</v>
      </c>
      <c r="I637">
        <v>100</v>
      </c>
      <c r="J637">
        <v>2030</v>
      </c>
      <c r="K637">
        <v>55</v>
      </c>
      <c r="L637">
        <v>211729.5</v>
      </c>
      <c r="M637">
        <v>2020</v>
      </c>
      <c r="N637">
        <v>327176</v>
      </c>
      <c r="O637">
        <v>55.388253751731703</v>
      </c>
      <c r="P637" t="s">
        <v>24</v>
      </c>
      <c r="Q637">
        <v>3.20029095343902</v>
      </c>
      <c r="R637">
        <v>1</v>
      </c>
      <c r="S637" t="s">
        <v>25</v>
      </c>
      <c r="T637">
        <v>-1.11368485725649E-2</v>
      </c>
      <c r="AV637">
        <v>470510</v>
      </c>
      <c r="AW637">
        <v>422732</v>
      </c>
      <c r="AX637">
        <v>374954</v>
      </c>
      <c r="AY637">
        <v>327176</v>
      </c>
      <c r="AZ637">
        <v>315631.34999999998</v>
      </c>
      <c r="BA637">
        <v>304086.7</v>
      </c>
      <c r="BB637">
        <v>292542.05</v>
      </c>
      <c r="BC637">
        <v>280997.40000000002</v>
      </c>
      <c r="BD637">
        <v>269452.75</v>
      </c>
      <c r="BE637">
        <v>257908.1</v>
      </c>
      <c r="BF637">
        <v>246363.45</v>
      </c>
      <c r="BG637">
        <v>234818.8</v>
      </c>
      <c r="BH637">
        <v>223274.15</v>
      </c>
      <c r="BI637">
        <v>211729.5</v>
      </c>
      <c r="BJ637">
        <v>209371.50062015501</v>
      </c>
      <c r="BK637">
        <v>207039.761922337</v>
      </c>
      <c r="BL637">
        <v>204733.991445308</v>
      </c>
      <c r="BM637">
        <v>202453.899984925</v>
      </c>
      <c r="BN637">
        <v>200199.20155786799</v>
      </c>
      <c r="BO637">
        <v>197969.61336576901</v>
      </c>
      <c r="BP637">
        <v>195764.85575974599</v>
      </c>
      <c r="BQ637">
        <v>193584.652205319</v>
      </c>
      <c r="BR637">
        <v>191428.72924773599</v>
      </c>
      <c r="BS637">
        <v>189296.81647766501</v>
      </c>
      <c r="BT637">
        <v>187188.64649728499</v>
      </c>
      <c r="BU637">
        <v>185103.954886741</v>
      </c>
      <c r="BV637">
        <v>183042.48017098501</v>
      </c>
      <c r="BW637">
        <v>181003.963786974</v>
      </c>
      <c r="BX637">
        <v>178988.15005124401</v>
      </c>
      <c r="BY637">
        <v>176994.78612783999</v>
      </c>
      <c r="BZ637">
        <v>175023.621996601</v>
      </c>
      <c r="CA637">
        <v>173074.41042180301</v>
      </c>
      <c r="CB637">
        <v>171146.906921149</v>
      </c>
      <c r="CC637">
        <v>169240.86973510601</v>
      </c>
      <c r="CD637" s="8" t="b">
        <f>IF(ISNUMBER(VLOOKUP(A637,profiles_2018!A:A,1,FALSE)),TRUE,FALSE)</f>
        <v>0</v>
      </c>
      <c r="CE637" t="str">
        <f>INDEX('C5 - Emissions methodology 2021'!$A$2:$I$5911,MATCH($A637,'C5 - Emissions methodology 2021'!$A$2:$A$5911,0),MATCH(CE$1,'C5 - Emissions methodology 2021'!$A$1:$I$1,0))</f>
        <v>Services</v>
      </c>
    </row>
    <row r="638" spans="1:83" x14ac:dyDescent="0.25">
      <c r="A638">
        <v>12915</v>
      </c>
      <c r="B638" t="s">
        <v>1204</v>
      </c>
      <c r="C638" t="s">
        <v>211</v>
      </c>
      <c r="D638">
        <v>2013</v>
      </c>
      <c r="E638" t="s">
        <v>105</v>
      </c>
      <c r="F638" t="s">
        <v>54</v>
      </c>
      <c r="G638">
        <v>2013</v>
      </c>
      <c r="H638">
        <v>163409.81</v>
      </c>
      <c r="I638">
        <v>100</v>
      </c>
      <c r="J638">
        <v>2025</v>
      </c>
      <c r="K638">
        <v>35</v>
      </c>
      <c r="L638">
        <v>106216.3765</v>
      </c>
      <c r="M638">
        <v>2020</v>
      </c>
      <c r="N638">
        <v>119307.57</v>
      </c>
      <c r="O638">
        <v>108.203413222534</v>
      </c>
      <c r="P638" t="s">
        <v>691</v>
      </c>
      <c r="Q638">
        <v>3.33782701592978</v>
      </c>
      <c r="R638">
        <v>1</v>
      </c>
      <c r="S638" t="s">
        <v>25</v>
      </c>
      <c r="T638">
        <v>-1.11368485725649E-2</v>
      </c>
      <c r="AR638">
        <v>163409.81</v>
      </c>
      <c r="AS638">
        <v>157109.49</v>
      </c>
      <c r="AT638">
        <v>150809.16999999899</v>
      </c>
      <c r="AU638">
        <v>144508.85</v>
      </c>
      <c r="AV638">
        <v>138208.53</v>
      </c>
      <c r="AW638">
        <v>131908.21</v>
      </c>
      <c r="AX638">
        <v>125607.889999999</v>
      </c>
      <c r="AY638">
        <v>119307.57</v>
      </c>
      <c r="AZ638">
        <v>116689.33130000001</v>
      </c>
      <c r="BA638">
        <v>114071.0926</v>
      </c>
      <c r="BB638">
        <v>111452.8539</v>
      </c>
      <c r="BC638">
        <v>108834.6152</v>
      </c>
      <c r="BD638">
        <v>106216.3765</v>
      </c>
      <c r="BE638">
        <v>105033.460798992</v>
      </c>
      <c r="BF638">
        <v>103863.719051022</v>
      </c>
      <c r="BG638">
        <v>102707.004539767</v>
      </c>
      <c r="BH638">
        <v>101563.17218286599</v>
      </c>
      <c r="BI638">
        <v>100432.078513716</v>
      </c>
      <c r="BJ638">
        <v>99313.581663481207</v>
      </c>
      <c r="BK638">
        <v>98207.541343295903</v>
      </c>
      <c r="BL638">
        <v>97113.818826671704</v>
      </c>
      <c r="BM638">
        <v>96032.276932095599</v>
      </c>
      <c r="BN638">
        <v>94962.780005824199</v>
      </c>
      <c r="BO638">
        <v>93905.193904869506</v>
      </c>
      <c r="BP638">
        <v>92859.385980173698</v>
      </c>
      <c r="BQ638">
        <v>91825.225059971097</v>
      </c>
      <c r="BR638">
        <v>90802.581433336498</v>
      </c>
      <c r="BS638">
        <v>89791.326833915402</v>
      </c>
      <c r="BT638">
        <v>88791.334423836393</v>
      </c>
      <c r="BU638">
        <v>87802.4787778022</v>
      </c>
      <c r="BV638">
        <v>86824.635867357996</v>
      </c>
      <c r="BW638">
        <v>85857.683045335099</v>
      </c>
      <c r="BX638">
        <v>84901.499030467894</v>
      </c>
      <c r="BY638">
        <v>83955.963892181797</v>
      </c>
      <c r="BZ638">
        <v>83020.959035550899</v>
      </c>
      <c r="CA638">
        <v>82096.367186422794</v>
      </c>
      <c r="CB638">
        <v>81182.072376709999</v>
      </c>
      <c r="CC638">
        <v>80277.959929843506</v>
      </c>
      <c r="CD638" s="8" t="b">
        <f>IF(ISNUMBER(VLOOKUP(A638,profiles_2018!A:A,1,FALSE)),TRUE,FALSE)</f>
        <v>0</v>
      </c>
      <c r="CE638" t="str">
        <f>INDEX('C5 - Emissions methodology 2021'!$A$2:$I$5911,MATCH($A638,'C5 - Emissions methodology 2021'!$A$2:$A$5911,0),MATCH(CE$1,'C5 - Emissions methodology 2021'!$A$1:$I$1,0))</f>
        <v>Services</v>
      </c>
    </row>
    <row r="639" spans="1:83" x14ac:dyDescent="0.25">
      <c r="A639">
        <v>860625</v>
      </c>
      <c r="B639" t="s">
        <v>1205</v>
      </c>
      <c r="C639" t="s">
        <v>65</v>
      </c>
      <c r="D639">
        <v>2020</v>
      </c>
      <c r="E639" t="s">
        <v>49</v>
      </c>
      <c r="F639" t="s">
        <v>50</v>
      </c>
      <c r="G639">
        <v>2019</v>
      </c>
      <c r="H639">
        <v>1883</v>
      </c>
      <c r="I639">
        <v>100</v>
      </c>
      <c r="J639">
        <v>2030</v>
      </c>
      <c r="K639">
        <v>25</v>
      </c>
      <c r="L639">
        <v>1412.25</v>
      </c>
      <c r="M639">
        <v>2020</v>
      </c>
      <c r="N639">
        <v>1614</v>
      </c>
      <c r="O639">
        <v>57.142857142857103</v>
      </c>
      <c r="P639" t="s">
        <v>24</v>
      </c>
      <c r="Q639">
        <v>2.57024409073902</v>
      </c>
      <c r="R639">
        <v>1</v>
      </c>
      <c r="S639" t="s">
        <v>25</v>
      </c>
      <c r="T639">
        <v>-1.11368485725649E-2</v>
      </c>
      <c r="AX639">
        <v>1883</v>
      </c>
      <c r="AY639">
        <v>1614</v>
      </c>
      <c r="AZ639">
        <v>1593.825</v>
      </c>
      <c r="BA639">
        <v>1573.65</v>
      </c>
      <c r="BB639">
        <v>1553.4749999999999</v>
      </c>
      <c r="BC639">
        <v>1533.3</v>
      </c>
      <c r="BD639">
        <v>1513.125</v>
      </c>
      <c r="BE639">
        <v>1492.95</v>
      </c>
      <c r="BF639">
        <v>1472.7750000000001</v>
      </c>
      <c r="BG639">
        <v>1452.6</v>
      </c>
      <c r="BH639">
        <v>1432.425</v>
      </c>
      <c r="BI639">
        <v>1412.25</v>
      </c>
      <c r="BJ639">
        <v>1396.52198560339</v>
      </c>
      <c r="BK639">
        <v>1380.9691317214699</v>
      </c>
      <c r="BL639">
        <v>1365.5894876181001</v>
      </c>
      <c r="BM639">
        <v>1350.3811242822101</v>
      </c>
      <c r="BN639">
        <v>1335.34213418583</v>
      </c>
      <c r="BO639">
        <v>1320.47063104484</v>
      </c>
      <c r="BP639">
        <v>1305.7647495823701</v>
      </c>
      <c r="BQ639">
        <v>1291.2226452948801</v>
      </c>
      <c r="BR639">
        <v>1276.84249422076</v>
      </c>
      <c r="BS639">
        <v>1262.62249271161</v>
      </c>
      <c r="BT639">
        <v>1248.56085720597</v>
      </c>
      <c r="BU639">
        <v>1234.6558240056299</v>
      </c>
      <c r="BV639">
        <v>1220.9056490544399</v>
      </c>
      <c r="BW639">
        <v>1207.3086077195401</v>
      </c>
      <c r="BX639">
        <v>1193.8629945750099</v>
      </c>
      <c r="BY639">
        <v>1180.5671231880399</v>
      </c>
      <c r="BZ639">
        <v>1167.41932590734</v>
      </c>
      <c r="CA639">
        <v>1154.41795365403</v>
      </c>
      <c r="CB639">
        <v>1141.56137571473</v>
      </c>
      <c r="CC639">
        <v>1128.8479795371099</v>
      </c>
      <c r="CD639" s="8" t="b">
        <f>IF(ISNUMBER(VLOOKUP(A639,profiles_2018!A:A,1,FALSE)),TRUE,FALSE)</f>
        <v>0</v>
      </c>
      <c r="CE639" t="str">
        <f>INDEX('C5 - Emissions methodology 2021'!$A$2:$I$5911,MATCH($A639,'C5 - Emissions methodology 2021'!$A$2:$A$5911,0),MATCH(CE$1,'C5 - Emissions methodology 2021'!$A$1:$I$1,0))</f>
        <v>Manufacturing</v>
      </c>
    </row>
    <row r="640" spans="1:83" x14ac:dyDescent="0.25">
      <c r="A640">
        <v>841906</v>
      </c>
      <c r="B640" t="s">
        <v>1206</v>
      </c>
      <c r="C640" t="s">
        <v>43</v>
      </c>
      <c r="D640">
        <v>2019</v>
      </c>
      <c r="E640" t="s">
        <v>105</v>
      </c>
      <c r="F640" t="s">
        <v>54</v>
      </c>
      <c r="G640">
        <v>2017</v>
      </c>
      <c r="H640">
        <v>2127830</v>
      </c>
      <c r="I640">
        <v>100</v>
      </c>
      <c r="J640">
        <v>2030</v>
      </c>
      <c r="K640">
        <v>43</v>
      </c>
      <c r="L640">
        <v>1212863.1000000001</v>
      </c>
      <c r="M640">
        <v>2020</v>
      </c>
      <c r="N640">
        <v>1240370</v>
      </c>
      <c r="O640">
        <v>16.141406452564201</v>
      </c>
      <c r="P640" t="s">
        <v>706</v>
      </c>
      <c r="Q640">
        <v>3.42806012573902</v>
      </c>
      <c r="R640">
        <v>1</v>
      </c>
      <c r="S640" t="s">
        <v>25</v>
      </c>
      <c r="T640">
        <v>-1.11368485725649E-2</v>
      </c>
      <c r="AV640">
        <v>2127830</v>
      </c>
      <c r="AW640">
        <v>1832010</v>
      </c>
      <c r="AX640">
        <v>1536190</v>
      </c>
      <c r="AY640">
        <v>1240370</v>
      </c>
      <c r="AZ640">
        <v>1237619.31</v>
      </c>
      <c r="BA640">
        <v>1234868.6200000001</v>
      </c>
      <c r="BB640">
        <v>1232117.93</v>
      </c>
      <c r="BC640">
        <v>1229367.24</v>
      </c>
      <c r="BD640">
        <v>1226616.55</v>
      </c>
      <c r="BE640">
        <v>1223865.8600000001</v>
      </c>
      <c r="BF640">
        <v>1221115.17</v>
      </c>
      <c r="BG640">
        <v>1218364.48</v>
      </c>
      <c r="BH640">
        <v>1215613.79</v>
      </c>
      <c r="BI640">
        <v>1212863.1000000001</v>
      </c>
      <c r="BJ640">
        <v>1199355.62731604</v>
      </c>
      <c r="BK640">
        <v>1185998.58530997</v>
      </c>
      <c r="BL640">
        <v>1172790.2986581</v>
      </c>
      <c r="BM640">
        <v>1159729.11069457</v>
      </c>
      <c r="BN640">
        <v>1146813.38320357</v>
      </c>
      <c r="BO640">
        <v>1134041.4962138401</v>
      </c>
      <c r="BP640">
        <v>1121411.8477955</v>
      </c>
      <c r="BQ640">
        <v>1108922.85385912</v>
      </c>
      <c r="BR640">
        <v>1096572.94795704</v>
      </c>
      <c r="BS640">
        <v>1084360.5810868701</v>
      </c>
      <c r="BT640">
        <v>1072284.22149724</v>
      </c>
      <c r="BU640">
        <v>1060342.35449568</v>
      </c>
      <c r="BV640">
        <v>1048533.48225858</v>
      </c>
      <c r="BW640">
        <v>1036856.12364341</v>
      </c>
      <c r="BX640">
        <v>1025308.81400285</v>
      </c>
      <c r="BY640">
        <v>1013890.10500119</v>
      </c>
      <c r="BZ640">
        <v>1002598.56443257</v>
      </c>
      <c r="CA640">
        <v>991432.77604141401</v>
      </c>
      <c r="CB640">
        <v>980391.33934476296</v>
      </c>
      <c r="CC640">
        <v>969472.86945662601</v>
      </c>
      <c r="CD640" s="8" t="b">
        <f>IF(ISNUMBER(VLOOKUP(A640,profiles_2018!A:A,1,FALSE)),TRUE,FALSE)</f>
        <v>0</v>
      </c>
      <c r="CE640" t="str">
        <f>INDEX('C5 - Emissions methodology 2021'!$A$2:$I$5911,MATCH($A640,'C5 - Emissions methodology 2021'!$A$2:$A$5911,0),MATCH(CE$1,'C5 - Emissions methodology 2021'!$A$1:$I$1,0))</f>
        <v>Power generation</v>
      </c>
    </row>
    <row r="641" spans="1:83" x14ac:dyDescent="0.25">
      <c r="A641">
        <v>74058</v>
      </c>
      <c r="B641" t="s">
        <v>1207</v>
      </c>
      <c r="C641" t="s">
        <v>1208</v>
      </c>
      <c r="D641">
        <v>2020</v>
      </c>
      <c r="E641" t="s">
        <v>28</v>
      </c>
      <c r="F641" t="s">
        <v>23</v>
      </c>
      <c r="G641">
        <v>2019</v>
      </c>
      <c r="H641">
        <v>79070</v>
      </c>
      <c r="I641">
        <v>100</v>
      </c>
      <c r="J641">
        <v>2030</v>
      </c>
      <c r="K641">
        <v>20</v>
      </c>
      <c r="L641">
        <v>63256</v>
      </c>
      <c r="M641">
        <v>2020</v>
      </c>
      <c r="N641">
        <v>79070</v>
      </c>
      <c r="O641">
        <v>110.218586008843</v>
      </c>
      <c r="P641" t="s">
        <v>691</v>
      </c>
      <c r="Q641">
        <v>2.8502681034390198</v>
      </c>
      <c r="R641">
        <v>1</v>
      </c>
      <c r="S641" t="s">
        <v>25</v>
      </c>
      <c r="T641">
        <v>-1.11368485725649E-2</v>
      </c>
      <c r="AX641">
        <v>79070</v>
      </c>
      <c r="AY641">
        <v>79070</v>
      </c>
      <c r="AZ641">
        <v>77488.600000000006</v>
      </c>
      <c r="BA641">
        <v>75907.199999999997</v>
      </c>
      <c r="BB641">
        <v>74325.8</v>
      </c>
      <c r="BC641">
        <v>72744.399999999994</v>
      </c>
      <c r="BD641">
        <v>71163</v>
      </c>
      <c r="BE641">
        <v>69581.600000000006</v>
      </c>
      <c r="BF641">
        <v>68000.2</v>
      </c>
      <c r="BG641">
        <v>66418.8</v>
      </c>
      <c r="BH641">
        <v>64837.4</v>
      </c>
      <c r="BI641">
        <v>63256</v>
      </c>
      <c r="BJ641">
        <v>62551.527506693797</v>
      </c>
      <c r="BK641">
        <v>61854.900616869098</v>
      </c>
      <c r="BL641">
        <v>61166.031955227998</v>
      </c>
      <c r="BM641">
        <v>60484.835119558003</v>
      </c>
      <c r="BN641">
        <v>59811.224669894902</v>
      </c>
      <c r="BO641">
        <v>59145.116117806603</v>
      </c>
      <c r="BP641">
        <v>58486.4259157958</v>
      </c>
      <c r="BQ641">
        <v>57835.071446821101</v>
      </c>
      <c r="BR641">
        <v>57190.971013934301</v>
      </c>
      <c r="BS641">
        <v>56554.043830034199</v>
      </c>
      <c r="BT641">
        <v>55924.210007732901</v>
      </c>
      <c r="BU641">
        <v>55301.390549336502</v>
      </c>
      <c r="BV641">
        <v>54685.5073369362</v>
      </c>
      <c r="BW641">
        <v>54076.483122610902</v>
      </c>
      <c r="BX641">
        <v>53474.241518737501</v>
      </c>
      <c r="BY641">
        <v>52878.706988410602</v>
      </c>
      <c r="BZ641">
        <v>52289.804835967603</v>
      </c>
      <c r="CA641">
        <v>51707.461197620498</v>
      </c>
      <c r="CB641">
        <v>51131.603032190797</v>
      </c>
      <c r="CC641">
        <v>50562.158111948796</v>
      </c>
      <c r="CD641" s="8" t="b">
        <f>IF(ISNUMBER(VLOOKUP(A641,profiles_2018!A:A,1,FALSE)),TRUE,FALSE)</f>
        <v>0</v>
      </c>
      <c r="CE641" t="str">
        <f>INDEX('C5 - Emissions methodology 2021'!$A$2:$I$5911,MATCH($A641,'C5 - Emissions methodology 2021'!$A$2:$A$5911,0),MATCH(CE$1,'C5 - Emissions methodology 2021'!$A$1:$I$1,0))</f>
        <v>Infrastructure</v>
      </c>
    </row>
    <row r="642" spans="1:83" x14ac:dyDescent="0.25">
      <c r="A642">
        <v>13019</v>
      </c>
      <c r="B642" t="s">
        <v>388</v>
      </c>
      <c r="C642" t="s">
        <v>211</v>
      </c>
      <c r="D642">
        <v>2013</v>
      </c>
      <c r="E642" t="s">
        <v>44</v>
      </c>
      <c r="F642" t="s">
        <v>33</v>
      </c>
      <c r="G642">
        <v>2013</v>
      </c>
      <c r="H642">
        <v>232276</v>
      </c>
      <c r="I642">
        <v>100</v>
      </c>
      <c r="J642">
        <v>2023</v>
      </c>
      <c r="K642">
        <v>22</v>
      </c>
      <c r="L642">
        <v>181175.28</v>
      </c>
      <c r="M642">
        <v>2020</v>
      </c>
      <c r="N642">
        <v>203514</v>
      </c>
      <c r="O642">
        <v>56.284921230072698</v>
      </c>
      <c r="P642" t="s">
        <v>24</v>
      </c>
      <c r="Q642">
        <v>2.5368524958926799</v>
      </c>
      <c r="R642">
        <v>1</v>
      </c>
      <c r="S642" t="s">
        <v>25</v>
      </c>
      <c r="T642">
        <v>-1.11368485725649E-2</v>
      </c>
      <c r="AR642">
        <v>232276</v>
      </c>
      <c r="AS642">
        <v>228167.142857142</v>
      </c>
      <c r="AT642">
        <v>224058.28571428501</v>
      </c>
      <c r="AU642">
        <v>219949.428571428</v>
      </c>
      <c r="AV642">
        <v>215840.57142857101</v>
      </c>
      <c r="AW642">
        <v>211731.714285714</v>
      </c>
      <c r="AX642">
        <v>207622.85714285701</v>
      </c>
      <c r="AY642">
        <v>203514</v>
      </c>
      <c r="AZ642">
        <v>196067.76</v>
      </c>
      <c r="BA642">
        <v>188621.52</v>
      </c>
      <c r="BB642">
        <v>181175.28</v>
      </c>
      <c r="BC642">
        <v>179157.558341547</v>
      </c>
      <c r="BD642">
        <v>177162.30774366701</v>
      </c>
      <c r="BE642">
        <v>175189.27794956</v>
      </c>
      <c r="BF642">
        <v>173238.221489499</v>
      </c>
      <c r="BG642">
        <v>171308.89364979</v>
      </c>
      <c r="BH642">
        <v>169401.05244207801</v>
      </c>
      <c r="BI642">
        <v>167514.458572998</v>
      </c>
      <c r="BJ642">
        <v>165648.87541415499</v>
      </c>
      <c r="BK642">
        <v>163804.06897245199</v>
      </c>
      <c r="BL642">
        <v>161979.80786073601</v>
      </c>
      <c r="BM642">
        <v>160175.86326877799</v>
      </c>
      <c r="BN642">
        <v>158392.00893457301</v>
      </c>
      <c r="BO642">
        <v>156628.02111596501</v>
      </c>
      <c r="BP642">
        <v>154883.67856257601</v>
      </c>
      <c r="BQ642">
        <v>153158.762488062</v>
      </c>
      <c r="BR642">
        <v>151453.05654267099</v>
      </c>
      <c r="BS642">
        <v>149766.346786104</v>
      </c>
      <c r="BT642">
        <v>148098.42166068</v>
      </c>
      <c r="BU642">
        <v>146449.07196480999</v>
      </c>
      <c r="BV642">
        <v>144818.090826745</v>
      </c>
      <c r="BW642">
        <v>143205.273678639</v>
      </c>
      <c r="BX642">
        <v>141610.418230888</v>
      </c>
      <c r="BY642">
        <v>140033.32444675299</v>
      </c>
      <c r="BZ642">
        <v>138473.79451727599</v>
      </c>
      <c r="CA642">
        <v>136931.63283646901</v>
      </c>
      <c r="CB642">
        <v>135406.64597677501</v>
      </c>
      <c r="CC642">
        <v>133898.642664813</v>
      </c>
      <c r="CD642" s="8" t="b">
        <f>IF(ISNUMBER(VLOOKUP(A642,profiles_2018!A:A,1,FALSE)),TRUE,FALSE)</f>
        <v>1</v>
      </c>
      <c r="CE642" t="str">
        <f>INDEX('C5 - Emissions methodology 2021'!$A$2:$I$5911,MATCH($A642,'C5 - Emissions methodology 2021'!$A$2:$A$5911,0),MATCH(CE$1,'C5 - Emissions methodology 2021'!$A$1:$I$1,0))</f>
        <v>Biotech, health care &amp; pharma</v>
      </c>
    </row>
    <row r="643" spans="1:83" x14ac:dyDescent="0.25">
      <c r="A643">
        <v>13025</v>
      </c>
      <c r="B643" t="s">
        <v>1209</v>
      </c>
      <c r="C643" t="s">
        <v>27</v>
      </c>
      <c r="D643">
        <v>2019</v>
      </c>
      <c r="E643" t="s">
        <v>105</v>
      </c>
      <c r="F643" t="s">
        <v>54</v>
      </c>
      <c r="G643">
        <v>2017</v>
      </c>
      <c r="H643">
        <v>19680</v>
      </c>
      <c r="I643">
        <v>100</v>
      </c>
      <c r="J643">
        <v>2030</v>
      </c>
      <c r="K643">
        <v>30</v>
      </c>
      <c r="L643">
        <v>13776</v>
      </c>
      <c r="M643">
        <v>2020</v>
      </c>
      <c r="N643">
        <v>17990</v>
      </c>
      <c r="O643">
        <v>62.672161263095198</v>
      </c>
      <c r="P643" t="s">
        <v>24</v>
      </c>
      <c r="Q643">
        <v>3.2903446074390201</v>
      </c>
      <c r="R643">
        <v>1</v>
      </c>
      <c r="S643" t="s">
        <v>25</v>
      </c>
      <c r="T643">
        <v>-1.11368485725649E-2</v>
      </c>
      <c r="AV643">
        <v>19680</v>
      </c>
      <c r="AW643">
        <v>19116.666666666599</v>
      </c>
      <c r="AX643">
        <v>18553.333333333299</v>
      </c>
      <c r="AY643">
        <v>17990</v>
      </c>
      <c r="AZ643">
        <v>17568.599999999999</v>
      </c>
      <c r="BA643">
        <v>17147.2</v>
      </c>
      <c r="BB643">
        <v>16725.8</v>
      </c>
      <c r="BC643">
        <v>16304.4</v>
      </c>
      <c r="BD643">
        <v>15883</v>
      </c>
      <c r="BE643">
        <v>15461.6</v>
      </c>
      <c r="BF643">
        <v>15040.2</v>
      </c>
      <c r="BG643">
        <v>14618.8</v>
      </c>
      <c r="BH643">
        <v>14197.4</v>
      </c>
      <c r="BI643">
        <v>13776</v>
      </c>
      <c r="BJ643">
        <v>13622.578774064301</v>
      </c>
      <c r="BK643">
        <v>13470.8661770897</v>
      </c>
      <c r="BL643">
        <v>13320.843180334199</v>
      </c>
      <c r="BM643">
        <v>13172.4909669759</v>
      </c>
      <c r="BN643">
        <v>13025.790929753201</v>
      </c>
      <c r="BO643">
        <v>12880.724668630701</v>
      </c>
      <c r="BP643">
        <v>12737.273988491201</v>
      </c>
      <c r="BQ643">
        <v>12595.420896854101</v>
      </c>
      <c r="BR643">
        <v>12455.1476016181</v>
      </c>
      <c r="BS643">
        <v>12316.43650883</v>
      </c>
      <c r="BT643">
        <v>12179.2702204775</v>
      </c>
      <c r="BU643">
        <v>12043.6315323077</v>
      </c>
      <c r="BV643">
        <v>11909.5034316686</v>
      </c>
      <c r="BW643">
        <v>11776.8690953757</v>
      </c>
      <c r="BX643">
        <v>11645.711887601599</v>
      </c>
      <c r="BY643">
        <v>11516.0153577896</v>
      </c>
      <c r="BZ643">
        <v>11387.7632385906</v>
      </c>
      <c r="CA643">
        <v>11260.939443822201</v>
      </c>
      <c r="CB643">
        <v>11135.528066451499</v>
      </c>
      <c r="CC643">
        <v>11011.5133765999</v>
      </c>
      <c r="CD643" s="8" t="b">
        <f>IF(ISNUMBER(VLOOKUP(A643,profiles_2018!A:A,1,FALSE)),TRUE,FALSE)</f>
        <v>0</v>
      </c>
      <c r="CE643" t="str">
        <f>INDEX('C5 - Emissions methodology 2021'!$A$2:$I$5911,MATCH($A643,'C5 - Emissions methodology 2021'!$A$2:$A$5911,0),MATCH(CE$1,'C5 - Emissions methodology 2021'!$A$1:$I$1,0))</f>
        <v>Apparel</v>
      </c>
    </row>
    <row r="644" spans="1:83" x14ac:dyDescent="0.25">
      <c r="A644">
        <v>56175</v>
      </c>
      <c r="B644" t="s">
        <v>389</v>
      </c>
      <c r="C644" t="s">
        <v>78</v>
      </c>
      <c r="D644">
        <v>2015</v>
      </c>
      <c r="E644" t="s">
        <v>28</v>
      </c>
      <c r="F644" t="s">
        <v>23</v>
      </c>
      <c r="G644">
        <v>2015</v>
      </c>
      <c r="H644">
        <v>158902</v>
      </c>
      <c r="I644">
        <v>100</v>
      </c>
      <c r="J644">
        <v>2025</v>
      </c>
      <c r="K644">
        <v>10</v>
      </c>
      <c r="L644">
        <v>143011.79999999999</v>
      </c>
      <c r="M644">
        <v>2020</v>
      </c>
      <c r="N644">
        <v>183254</v>
      </c>
      <c r="O644">
        <v>-153.25168972070799</v>
      </c>
      <c r="P644" t="s">
        <v>24</v>
      </c>
      <c r="Q644">
        <v>2.7478207682487801</v>
      </c>
      <c r="R644">
        <v>1</v>
      </c>
      <c r="S644" t="s">
        <v>25</v>
      </c>
      <c r="T644">
        <v>-1.11368485725649E-2</v>
      </c>
      <c r="AT644">
        <v>158902</v>
      </c>
      <c r="AU644">
        <v>163772.4</v>
      </c>
      <c r="AV644">
        <v>168642.8</v>
      </c>
      <c r="AW644">
        <v>173513.2</v>
      </c>
      <c r="AX644">
        <v>178383.6</v>
      </c>
      <c r="AY644">
        <v>183254</v>
      </c>
      <c r="AZ644">
        <v>175205.56</v>
      </c>
      <c r="BA644">
        <v>167157.12</v>
      </c>
      <c r="BB644">
        <v>159108.68</v>
      </c>
      <c r="BC644">
        <v>151060.24</v>
      </c>
      <c r="BD644">
        <v>143011.79999999999</v>
      </c>
      <c r="BE644">
        <v>141419.09923930999</v>
      </c>
      <c r="BF644">
        <v>139844.13614581301</v>
      </c>
      <c r="BG644">
        <v>138286.71317779599</v>
      </c>
      <c r="BH644">
        <v>136746.63499353701</v>
      </c>
      <c r="BI644">
        <v>135223.708426806</v>
      </c>
      <c r="BJ644">
        <v>133717.742462636</v>
      </c>
      <c r="BK644">
        <v>132228.548213364</v>
      </c>
      <c r="BL644">
        <v>130755.938894942</v>
      </c>
      <c r="BM644">
        <v>129299.72980350599</v>
      </c>
      <c r="BN644">
        <v>127859.73829220999</v>
      </c>
      <c r="BO644">
        <v>126435.78374832201</v>
      </c>
      <c r="BP644">
        <v>125027.687570564</v>
      </c>
      <c r="BQ644">
        <v>123635.273146712</v>
      </c>
      <c r="BR644">
        <v>122258.36583145001</v>
      </c>
      <c r="BS644">
        <v>120896.79292445599</v>
      </c>
      <c r="BT644">
        <v>119550.383648747</v>
      </c>
      <c r="BU644">
        <v>118218.969129259</v>
      </c>
      <c r="BV644">
        <v>116902.382371662</v>
      </c>
      <c r="BW644">
        <v>115600.458241416</v>
      </c>
      <c r="BX644">
        <v>114313.033443063</v>
      </c>
      <c r="BY644">
        <v>113039.94649973699</v>
      </c>
      <c r="BZ644">
        <v>111781.037732918</v>
      </c>
      <c r="CA644">
        <v>110536.149242403</v>
      </c>
      <c r="CB644">
        <v>109305.12488649601</v>
      </c>
      <c r="CC644">
        <v>108087.810262429</v>
      </c>
      <c r="CD644" s="8" t="b">
        <f>IF(ISNUMBER(VLOOKUP(A644,profiles_2018!A:A,1,FALSE)),TRUE,FALSE)</f>
        <v>1</v>
      </c>
      <c r="CE644" t="str">
        <f>INDEX('C5 - Emissions methodology 2021'!$A$2:$I$5911,MATCH($A644,'C5 - Emissions methodology 2021'!$A$2:$A$5911,0),MATCH(CE$1,'C5 - Emissions methodology 2021'!$A$1:$I$1,0))</f>
        <v>Manufacturing</v>
      </c>
    </row>
    <row r="645" spans="1:83" x14ac:dyDescent="0.25">
      <c r="A645">
        <v>13121</v>
      </c>
      <c r="B645" t="s">
        <v>1210</v>
      </c>
      <c r="C645" t="s">
        <v>27</v>
      </c>
      <c r="D645">
        <v>2016</v>
      </c>
      <c r="E645" t="s">
        <v>28</v>
      </c>
      <c r="F645" t="s">
        <v>23</v>
      </c>
      <c r="G645">
        <v>2016</v>
      </c>
      <c r="H645">
        <v>417797.55299999902</v>
      </c>
      <c r="I645">
        <v>100</v>
      </c>
      <c r="J645">
        <v>2025</v>
      </c>
      <c r="K645">
        <v>30</v>
      </c>
      <c r="L645">
        <v>292458.28709999903</v>
      </c>
      <c r="M645">
        <v>2020</v>
      </c>
      <c r="N645">
        <v>370764.75</v>
      </c>
      <c r="O645">
        <v>36.227910499620499</v>
      </c>
      <c r="P645" t="s">
        <v>24</v>
      </c>
      <c r="Q645">
        <v>2.9478464754887801</v>
      </c>
      <c r="R645">
        <v>1</v>
      </c>
      <c r="S645" t="s">
        <v>25</v>
      </c>
      <c r="T645">
        <v>-1.11368485725649E-2</v>
      </c>
      <c r="AU645">
        <v>417797.55299999902</v>
      </c>
      <c r="AV645">
        <v>406039.35225</v>
      </c>
      <c r="AW645">
        <v>394281.15149999899</v>
      </c>
      <c r="AX645">
        <v>382522.95075000002</v>
      </c>
      <c r="AY645">
        <v>370764.75</v>
      </c>
      <c r="AZ645">
        <v>355103.45741999999</v>
      </c>
      <c r="BA645">
        <v>339442.16483999998</v>
      </c>
      <c r="BB645">
        <v>323780.87225999899</v>
      </c>
      <c r="BC645">
        <v>308119.57967999898</v>
      </c>
      <c r="BD645">
        <v>292458.28709999903</v>
      </c>
      <c r="BE645">
        <v>289201.22344277502</v>
      </c>
      <c r="BF645">
        <v>285980.43321029202</v>
      </c>
      <c r="BG645">
        <v>282795.51243091299</v>
      </c>
      <c r="BH645">
        <v>279646.061631969</v>
      </c>
      <c r="BI645">
        <v>276531.68578965898</v>
      </c>
      <c r="BJ645">
        <v>273451.994279504</v>
      </c>
      <c r="BK645">
        <v>270406.60082734702</v>
      </c>
      <c r="BL645">
        <v>267395.12346091098</v>
      </c>
      <c r="BM645">
        <v>264417.18446188403</v>
      </c>
      <c r="BN645">
        <v>261472.41031854801</v>
      </c>
      <c r="BO645">
        <v>258560.43167892701</v>
      </c>
      <c r="BP645">
        <v>255680.88330446201</v>
      </c>
      <c r="BQ645">
        <v>252833.40402420101</v>
      </c>
      <c r="BR645">
        <v>250017.63668949701</v>
      </c>
      <c r="BS645">
        <v>247233.22812921499</v>
      </c>
      <c r="BT645">
        <v>244479.82910543401</v>
      </c>
      <c r="BU645">
        <v>241757.09426963999</v>
      </c>
      <c r="BV645">
        <v>239064.68211941599</v>
      </c>
      <c r="BW645">
        <v>236402.254955604</v>
      </c>
      <c r="BX645">
        <v>233769.47883995</v>
      </c>
      <c r="BY645">
        <v>231166.02355322201</v>
      </c>
      <c r="BZ645">
        <v>228591.56255378801</v>
      </c>
      <c r="CA645">
        <v>226045.77293666001</v>
      </c>
      <c r="CB645">
        <v>223528.335392996</v>
      </c>
      <c r="CC645">
        <v>221038.934170047</v>
      </c>
      <c r="CD645" s="8" t="b">
        <f>IF(ISNUMBER(VLOOKUP(A645,profiles_2018!A:A,1,FALSE)),TRUE,FALSE)</f>
        <v>0</v>
      </c>
      <c r="CE645" t="str">
        <f>INDEX('C5 - Emissions methodology 2021'!$A$2:$I$5911,MATCH($A645,'C5 - Emissions methodology 2021'!$A$2:$A$5911,0),MATCH(CE$1,'C5 - Emissions methodology 2021'!$A$1:$I$1,0))</f>
        <v>Manufacturing</v>
      </c>
    </row>
    <row r="646" spans="1:83" x14ac:dyDescent="0.25">
      <c r="A646">
        <v>13117</v>
      </c>
      <c r="B646" t="s">
        <v>1211</v>
      </c>
      <c r="C646" t="s">
        <v>27</v>
      </c>
      <c r="D646">
        <v>2020</v>
      </c>
      <c r="E646" t="s">
        <v>690</v>
      </c>
      <c r="F646" t="s">
        <v>23</v>
      </c>
      <c r="G646">
        <v>2018</v>
      </c>
      <c r="H646">
        <v>3569608.06</v>
      </c>
      <c r="I646">
        <v>100</v>
      </c>
      <c r="J646">
        <v>2030</v>
      </c>
      <c r="K646">
        <v>32</v>
      </c>
      <c r="L646">
        <v>2427333.4808</v>
      </c>
      <c r="M646">
        <v>2020</v>
      </c>
      <c r="N646">
        <v>3455480.7609999999</v>
      </c>
      <c r="O646">
        <v>9.9912231259006798</v>
      </c>
      <c r="P646" t="s">
        <v>45</v>
      </c>
      <c r="Q646">
        <v>2.97060086323902</v>
      </c>
      <c r="R646">
        <v>1</v>
      </c>
      <c r="S646" t="s">
        <v>25</v>
      </c>
      <c r="T646">
        <v>-1.11368485725649E-2</v>
      </c>
      <c r="AW646">
        <v>3569608.06</v>
      </c>
      <c r="AX646">
        <v>3512544.4105000002</v>
      </c>
      <c r="AY646">
        <v>3455480.7609999999</v>
      </c>
      <c r="AZ646">
        <v>3352666.0329800001</v>
      </c>
      <c r="BA646">
        <v>3249851.3049599999</v>
      </c>
      <c r="BB646">
        <v>3147036.5769400001</v>
      </c>
      <c r="BC646">
        <v>3044221.8489199998</v>
      </c>
      <c r="BD646">
        <v>2941407.1209</v>
      </c>
      <c r="BE646">
        <v>2838592.3928800002</v>
      </c>
      <c r="BF646">
        <v>2735777.6648599999</v>
      </c>
      <c r="BG646">
        <v>2632962.9368400001</v>
      </c>
      <c r="BH646">
        <v>2530148.2088199998</v>
      </c>
      <c r="BI646">
        <v>2427333.4808</v>
      </c>
      <c r="BJ646">
        <v>2400300.6353892102</v>
      </c>
      <c r="BK646">
        <v>2373568.8506842498</v>
      </c>
      <c r="BL646">
        <v>2347134.7738176198</v>
      </c>
      <c r="BM646">
        <v>2320995.0892622098</v>
      </c>
      <c r="BN646">
        <v>2295146.5184154301</v>
      </c>
      <c r="BO646">
        <v>2269585.8191879899</v>
      </c>
      <c r="BP646">
        <v>2244309.7855972499</v>
      </c>
      <c r="BQ646">
        <v>2219315.2473651301</v>
      </c>
      <c r="BR646">
        <v>2194599.06952044</v>
      </c>
      <c r="BS646">
        <v>2170158.1520056999</v>
      </c>
      <c r="BT646">
        <v>2145989.42928829</v>
      </c>
      <c r="BU646">
        <v>2122089.8699759902</v>
      </c>
      <c r="BV646">
        <v>2098456.47643669</v>
      </c>
      <c r="BW646">
        <v>2075086.2844225001</v>
      </c>
      <c r="BX646">
        <v>2051976.36269788</v>
      </c>
      <c r="BY646">
        <v>2029123.8126720299</v>
      </c>
      <c r="BZ646">
        <v>2006525.7680353101</v>
      </c>
      <c r="CA646">
        <v>1984179.39439975</v>
      </c>
      <c r="CB646">
        <v>1962081.8889435199</v>
      </c>
      <c r="CC646">
        <v>1940230.4800593799</v>
      </c>
      <c r="CD646" s="8" t="b">
        <f>IF(ISNUMBER(VLOOKUP(A646,profiles_2018!A:A,1,FALSE)),TRUE,FALSE)</f>
        <v>0</v>
      </c>
      <c r="CE646" t="str">
        <f>INDEX('C5 - Emissions methodology 2021'!$A$2:$I$5911,MATCH($A646,'C5 - Emissions methodology 2021'!$A$2:$A$5911,0),MATCH(CE$1,'C5 - Emissions methodology 2021'!$A$1:$I$1,0))</f>
        <v>Materials</v>
      </c>
    </row>
    <row r="647" spans="1:83" x14ac:dyDescent="0.25">
      <c r="A647">
        <v>50074</v>
      </c>
      <c r="B647" t="s">
        <v>659</v>
      </c>
      <c r="C647" t="s">
        <v>27</v>
      </c>
      <c r="D647">
        <v>2020</v>
      </c>
      <c r="E647" t="s">
        <v>690</v>
      </c>
      <c r="F647" t="s">
        <v>23</v>
      </c>
      <c r="G647">
        <v>2016</v>
      </c>
      <c r="H647">
        <v>200901.45</v>
      </c>
      <c r="I647">
        <v>100</v>
      </c>
      <c r="J647">
        <v>2030</v>
      </c>
      <c r="K647">
        <v>60</v>
      </c>
      <c r="L647">
        <v>80360.58</v>
      </c>
      <c r="M647">
        <v>2020</v>
      </c>
      <c r="N647">
        <v>142079.96</v>
      </c>
      <c r="O647">
        <v>48.798016514291902</v>
      </c>
      <c r="P647" t="s">
        <v>24</v>
      </c>
      <c r="Q647">
        <v>3.2502639925930201</v>
      </c>
      <c r="R647">
        <v>1</v>
      </c>
      <c r="S647" t="s">
        <v>25</v>
      </c>
      <c r="T647">
        <v>-1.11368485725649E-2</v>
      </c>
      <c r="AU647">
        <v>200901.45</v>
      </c>
      <c r="AV647">
        <v>186196.07750000001</v>
      </c>
      <c r="AW647">
        <v>171490.70499999999</v>
      </c>
      <c r="AX647">
        <v>156785.33249999999</v>
      </c>
      <c r="AY647">
        <v>142079.96</v>
      </c>
      <c r="AZ647">
        <v>135908.022</v>
      </c>
      <c r="BA647">
        <v>129736.084</v>
      </c>
      <c r="BB647">
        <v>123564.14599999999</v>
      </c>
      <c r="BC647">
        <v>117392.208</v>
      </c>
      <c r="BD647">
        <v>111220.27</v>
      </c>
      <c r="BE647">
        <v>105048.33199999999</v>
      </c>
      <c r="BF647">
        <v>98876.394</v>
      </c>
      <c r="BG647">
        <v>92704.456000000006</v>
      </c>
      <c r="BH647">
        <v>86532.517999999996</v>
      </c>
      <c r="BI647">
        <v>80360.58</v>
      </c>
      <c r="BJ647">
        <v>79465.616389336501</v>
      </c>
      <c r="BK647">
        <v>78580.619852882897</v>
      </c>
      <c r="BL647">
        <v>77705.479388843101</v>
      </c>
      <c r="BM647">
        <v>76840.085231630903</v>
      </c>
      <c r="BN647">
        <v>75984.328838103305</v>
      </c>
      <c r="BO647">
        <v>75138.102873945405</v>
      </c>
      <c r="BP647">
        <v>74301.3012002084</v>
      </c>
      <c r="BQ647">
        <v>73473.818859997205</v>
      </c>
      <c r="BR647">
        <v>72655.552065305295</v>
      </c>
      <c r="BS647">
        <v>71846.398183997895</v>
      </c>
      <c r="BT647">
        <v>71046.2557269385</v>
      </c>
      <c r="BU647">
        <v>70255.024335259906</v>
      </c>
      <c r="BV647">
        <v>69472.604767776196</v>
      </c>
      <c r="BW647">
        <v>68698.898888535899</v>
      </c>
      <c r="BX647">
        <v>67933.809654512297</v>
      </c>
      <c r="BY647">
        <v>67177.241103432505</v>
      </c>
      <c r="BZ647">
        <v>66429.098341740901</v>
      </c>
      <c r="CA647">
        <v>65689.287532696893</v>
      </c>
      <c r="CB647">
        <v>64957.715884605597</v>
      </c>
      <c r="CC647">
        <v>64234.291639178999</v>
      </c>
      <c r="CD647" s="8" t="b">
        <f>IF(ISNUMBER(VLOOKUP(A647,profiles_2018!A:A,1,FALSE)),TRUE,FALSE)</f>
        <v>1</v>
      </c>
      <c r="CE647" t="str">
        <f>INDEX('C5 - Emissions methodology 2021'!$A$2:$I$5911,MATCH($A647,'C5 - Emissions methodology 2021'!$A$2:$A$5911,0),MATCH(CE$1,'C5 - Emissions methodology 2021'!$A$1:$I$1,0))</f>
        <v>Services</v>
      </c>
    </row>
    <row r="648" spans="1:83" x14ac:dyDescent="0.25">
      <c r="A648">
        <v>13097</v>
      </c>
      <c r="B648" t="s">
        <v>390</v>
      </c>
      <c r="C648" t="s">
        <v>39</v>
      </c>
      <c r="D648">
        <v>2020</v>
      </c>
      <c r="E648" t="s">
        <v>28</v>
      </c>
      <c r="F648" t="s">
        <v>23</v>
      </c>
      <c r="G648">
        <v>2019</v>
      </c>
      <c r="H648">
        <v>344381</v>
      </c>
      <c r="I648">
        <v>100</v>
      </c>
      <c r="J648">
        <v>2030</v>
      </c>
      <c r="K648">
        <v>46.2</v>
      </c>
      <c r="L648">
        <v>185276.978</v>
      </c>
      <c r="M648">
        <v>2020</v>
      </c>
      <c r="N648">
        <v>232391</v>
      </c>
      <c r="O648">
        <v>70.387912632403498</v>
      </c>
      <c r="P648" t="s">
        <v>45</v>
      </c>
      <c r="Q648">
        <v>3.11227834053902</v>
      </c>
      <c r="R648">
        <v>1</v>
      </c>
      <c r="S648" t="s">
        <v>25</v>
      </c>
      <c r="T648">
        <v>-1.11368485725649E-2</v>
      </c>
      <c r="AX648">
        <v>344381</v>
      </c>
      <c r="AY648">
        <v>232391</v>
      </c>
      <c r="AZ648">
        <v>227679.59779999999</v>
      </c>
      <c r="BA648">
        <v>222968.19560000001</v>
      </c>
      <c r="BB648">
        <v>218256.7934</v>
      </c>
      <c r="BC648">
        <v>213545.39120000001</v>
      </c>
      <c r="BD648">
        <v>208833.989</v>
      </c>
      <c r="BE648">
        <v>204122.58679999999</v>
      </c>
      <c r="BF648">
        <v>199411.18460000001</v>
      </c>
      <c r="BG648">
        <v>194699.7824</v>
      </c>
      <c r="BH648">
        <v>189988.38020000001</v>
      </c>
      <c r="BI648">
        <v>185276.978</v>
      </c>
      <c r="BJ648">
        <v>183213.576352031</v>
      </c>
      <c r="BK648">
        <v>181173.15449576001</v>
      </c>
      <c r="BL648">
        <v>179155.45650872699</v>
      </c>
      <c r="BM648">
        <v>177160.22931864101</v>
      </c>
      <c r="BN648">
        <v>175187.22267163801</v>
      </c>
      <c r="BO648">
        <v>173236.18910089601</v>
      </c>
      <c r="BP648">
        <v>171306.88389559099</v>
      </c>
      <c r="BQ648">
        <v>169399.06507020799</v>
      </c>
      <c r="BR648">
        <v>167512.49333418699</v>
      </c>
      <c r="BS648">
        <v>165646.93206191101</v>
      </c>
      <c r="BT648">
        <v>163802.14726302799</v>
      </c>
      <c r="BU648">
        <v>161977.90755309799</v>
      </c>
      <c r="BV648">
        <v>160173.984124579</v>
      </c>
      <c r="BW648">
        <v>158390.150718119</v>
      </c>
      <c r="BX648">
        <v>156626.18359418499</v>
      </c>
      <c r="BY648">
        <v>154881.861504998</v>
      </c>
      <c r="BZ648">
        <v>153156.96566677999</v>
      </c>
      <c r="CA648">
        <v>151451.279732316</v>
      </c>
      <c r="CB648">
        <v>149764.58976381601</v>
      </c>
      <c r="CC648">
        <v>148096.684206084</v>
      </c>
      <c r="CD648" s="8" t="b">
        <f>IF(ISNUMBER(VLOOKUP(A648,profiles_2018!A:A,1,FALSE)),TRUE,FALSE)</f>
        <v>1</v>
      </c>
      <c r="CE648" t="str">
        <f>INDEX('C5 - Emissions methodology 2021'!$A$2:$I$5911,MATCH($A648,'C5 - Emissions methodology 2021'!$A$2:$A$5911,0),MATCH(CE$1,'C5 - Emissions methodology 2021'!$A$1:$I$1,0))</f>
        <v>Manufacturing</v>
      </c>
    </row>
    <row r="649" spans="1:83" x14ac:dyDescent="0.25">
      <c r="A649">
        <v>22480</v>
      </c>
      <c r="B649" t="s">
        <v>1212</v>
      </c>
      <c r="C649" t="s">
        <v>172</v>
      </c>
      <c r="D649">
        <v>2020</v>
      </c>
      <c r="E649" t="s">
        <v>28</v>
      </c>
      <c r="F649" t="s">
        <v>23</v>
      </c>
      <c r="G649">
        <v>2019</v>
      </c>
      <c r="H649">
        <v>229273</v>
      </c>
      <c r="I649">
        <v>100</v>
      </c>
      <c r="J649">
        <v>2030</v>
      </c>
      <c r="K649">
        <v>50</v>
      </c>
      <c r="L649">
        <v>114636.5</v>
      </c>
      <c r="M649">
        <v>2020</v>
      </c>
      <c r="N649">
        <v>229273</v>
      </c>
      <c r="O649">
        <v>18.363741513305399</v>
      </c>
      <c r="P649" t="s">
        <v>691</v>
      </c>
      <c r="Q649">
        <v>3.1502691478390199</v>
      </c>
      <c r="R649">
        <v>1</v>
      </c>
      <c r="S649" t="s">
        <v>25</v>
      </c>
      <c r="T649">
        <v>-1.11368485725649E-2</v>
      </c>
      <c r="AX649">
        <v>229273</v>
      </c>
      <c r="AY649">
        <v>229273</v>
      </c>
      <c r="AZ649">
        <v>217809.35</v>
      </c>
      <c r="BA649">
        <v>206345.7</v>
      </c>
      <c r="BB649">
        <v>194882.05</v>
      </c>
      <c r="BC649">
        <v>183418.4</v>
      </c>
      <c r="BD649">
        <v>171954.75</v>
      </c>
      <c r="BE649">
        <v>160491.1</v>
      </c>
      <c r="BF649">
        <v>149027.45000000001</v>
      </c>
      <c r="BG649">
        <v>137563.79999999999</v>
      </c>
      <c r="BH649">
        <v>126100.15</v>
      </c>
      <c r="BI649">
        <v>114636.5</v>
      </c>
      <c r="BJ649">
        <v>113359.81065861099</v>
      </c>
      <c r="BK649">
        <v>112097.339613091</v>
      </c>
      <c r="BL649">
        <v>110848.92851643301</v>
      </c>
      <c r="BM649">
        <v>109614.42078511399</v>
      </c>
      <c r="BN649">
        <v>108393.661579461</v>
      </c>
      <c r="BO649">
        <v>107186.49778422499</v>
      </c>
      <c r="BP649">
        <v>105992.777989378</v>
      </c>
      <c r="BQ649">
        <v>104812.35247112501</v>
      </c>
      <c r="BR649">
        <v>103645.07317312001</v>
      </c>
      <c r="BS649">
        <v>102490.793687898</v>
      </c>
      <c r="BT649">
        <v>101349.369238514</v>
      </c>
      <c r="BU649">
        <v>100220.65666038</v>
      </c>
      <c r="BV649">
        <v>99104.514383310598</v>
      </c>
      <c r="BW649">
        <v>98000.802413766098</v>
      </c>
      <c r="BX649">
        <v>96909.382317294105</v>
      </c>
      <c r="BY649">
        <v>95830.117201165602</v>
      </c>
      <c r="BZ649">
        <v>94762.871697205104</v>
      </c>
      <c r="CA649">
        <v>93707.511944811893</v>
      </c>
      <c r="CB649">
        <v>92663.905574170698</v>
      </c>
      <c r="CC649">
        <v>91631.921689648705</v>
      </c>
      <c r="CD649" s="8" t="b">
        <f>IF(ISNUMBER(VLOOKUP(A649,profiles_2018!A:A,1,FALSE)),TRUE,FALSE)</f>
        <v>0</v>
      </c>
      <c r="CE649" t="str">
        <f>INDEX('C5 - Emissions methodology 2021'!$A$2:$I$5911,MATCH($A649,'C5 - Emissions methodology 2021'!$A$2:$A$5911,0),MATCH(CE$1,'C5 - Emissions methodology 2021'!$A$1:$I$1,0))</f>
        <v>Manufacturing</v>
      </c>
    </row>
    <row r="650" spans="1:83" x14ac:dyDescent="0.25">
      <c r="A650">
        <v>841086</v>
      </c>
      <c r="B650" t="s">
        <v>1213</v>
      </c>
      <c r="C650" t="s">
        <v>92</v>
      </c>
      <c r="D650">
        <v>2020</v>
      </c>
      <c r="E650" t="s">
        <v>690</v>
      </c>
      <c r="F650" t="s">
        <v>23</v>
      </c>
      <c r="G650">
        <v>2020</v>
      </c>
      <c r="H650">
        <v>1167.1300000000001</v>
      </c>
      <c r="I650">
        <v>100</v>
      </c>
      <c r="J650">
        <v>2030</v>
      </c>
      <c r="K650">
        <v>42</v>
      </c>
      <c r="L650">
        <v>676.93539999999996</v>
      </c>
      <c r="M650">
        <v>2020</v>
      </c>
      <c r="N650">
        <v>1167.1300000000001</v>
      </c>
      <c r="O650">
        <v>0</v>
      </c>
      <c r="P650" t="s">
        <v>45</v>
      </c>
      <c r="Q650">
        <v>3.0702440191390199</v>
      </c>
      <c r="R650">
        <v>1</v>
      </c>
      <c r="S650" t="s">
        <v>25</v>
      </c>
      <c r="T650">
        <v>-1.11368485725649E-2</v>
      </c>
      <c r="AY650">
        <v>1167.1300000000001</v>
      </c>
      <c r="AZ650">
        <v>1118.1105399999999</v>
      </c>
      <c r="BA650">
        <v>1069.0910799999999</v>
      </c>
      <c r="BB650">
        <v>1020.0716200000001</v>
      </c>
      <c r="BC650">
        <v>971.05215999999996</v>
      </c>
      <c r="BD650">
        <v>922.03269999999998</v>
      </c>
      <c r="BE650">
        <v>873.01324</v>
      </c>
      <c r="BF650">
        <v>823.99378000000002</v>
      </c>
      <c r="BG650">
        <v>774.97431999999901</v>
      </c>
      <c r="BH650">
        <v>725.95485999999903</v>
      </c>
      <c r="BI650">
        <v>676.93539999999996</v>
      </c>
      <c r="BJ650">
        <v>669.39647295679094</v>
      </c>
      <c r="BK650">
        <v>661.94150580246196</v>
      </c>
      <c r="BL650">
        <v>654.56956348844403</v>
      </c>
      <c r="BM650">
        <v>647.27972137966401</v>
      </c>
      <c r="BN650">
        <v>640.07106513856604</v>
      </c>
      <c r="BO650">
        <v>632.94269061043804</v>
      </c>
      <c r="BP650">
        <v>625.89370370999802</v>
      </c>
      <c r="BQ650">
        <v>618.923220309258</v>
      </c>
      <c r="BR650">
        <v>612.03036612662902</v>
      </c>
      <c r="BS650">
        <v>605.214276617265</v>
      </c>
      <c r="BT650">
        <v>598.47409686462402</v>
      </c>
      <c r="BU650">
        <v>591.80898147324103</v>
      </c>
      <c r="BV650">
        <v>585.21809446268901</v>
      </c>
      <c r="BW650">
        <v>578.70060916273303</v>
      </c>
      <c r="BX650">
        <v>572.255708109637</v>
      </c>
      <c r="BY650">
        <v>565.88258294363402</v>
      </c>
      <c r="BZ650">
        <v>559.58043430753901</v>
      </c>
      <c r="CA650">
        <v>553.34847174648598</v>
      </c>
      <c r="CB650">
        <v>547.18591360878497</v>
      </c>
      <c r="CC650">
        <v>541.09198694788302</v>
      </c>
      <c r="CD650" s="8" t="b">
        <f>IF(ISNUMBER(VLOOKUP(A650,profiles_2018!A:A,1,FALSE)),TRUE,FALSE)</f>
        <v>0</v>
      </c>
      <c r="CE650" t="str">
        <f>INDEX('C5 - Emissions methodology 2021'!$A$2:$I$5911,MATCH($A650,'C5 - Emissions methodology 2021'!$A$2:$A$5911,0),MATCH(CE$1,'C5 - Emissions methodology 2021'!$A$1:$I$1,0))</f>
        <v>Services</v>
      </c>
    </row>
    <row r="651" spans="1:83" x14ac:dyDescent="0.25">
      <c r="A651">
        <v>13167</v>
      </c>
      <c r="B651" t="s">
        <v>1214</v>
      </c>
      <c r="C651" t="s">
        <v>39</v>
      </c>
      <c r="D651">
        <v>2020</v>
      </c>
      <c r="E651" t="s">
        <v>28</v>
      </c>
      <c r="F651" t="s">
        <v>23</v>
      </c>
      <c r="G651">
        <v>2019</v>
      </c>
      <c r="H651">
        <v>5144</v>
      </c>
      <c r="I651">
        <v>100</v>
      </c>
      <c r="J651">
        <v>2030</v>
      </c>
      <c r="K651">
        <v>28</v>
      </c>
      <c r="L651">
        <v>3703.68</v>
      </c>
      <c r="M651">
        <v>2020</v>
      </c>
      <c r="N651">
        <v>4239</v>
      </c>
      <c r="O651">
        <v>66.058724970472696</v>
      </c>
      <c r="P651" t="s">
        <v>45</v>
      </c>
      <c r="Q651">
        <v>2.9302444225390198</v>
      </c>
      <c r="R651">
        <v>1</v>
      </c>
      <c r="S651" t="s">
        <v>25</v>
      </c>
      <c r="T651">
        <v>-1.11368485725649E-2</v>
      </c>
      <c r="AX651">
        <v>5144</v>
      </c>
      <c r="AY651">
        <v>4239</v>
      </c>
      <c r="AZ651">
        <v>4185.4679999999998</v>
      </c>
      <c r="BA651">
        <v>4131.9359999999997</v>
      </c>
      <c r="BB651">
        <v>4078.404</v>
      </c>
      <c r="BC651">
        <v>4024.8719999999998</v>
      </c>
      <c r="BD651">
        <v>3971.34</v>
      </c>
      <c r="BE651">
        <v>3917.808</v>
      </c>
      <c r="BF651">
        <v>3864.2759999999998</v>
      </c>
      <c r="BG651">
        <v>3810.7440000000001</v>
      </c>
      <c r="BH651">
        <v>3757.212</v>
      </c>
      <c r="BI651">
        <v>3703.68</v>
      </c>
      <c r="BJ651">
        <v>3662.4326766787599</v>
      </c>
      <c r="BK651">
        <v>3621.6447185513698</v>
      </c>
      <c r="BL651">
        <v>3581.3110097372401</v>
      </c>
      <c r="BM651">
        <v>3541.4264913305301</v>
      </c>
      <c r="BN651">
        <v>3501.9861607657199</v>
      </c>
      <c r="BO651">
        <v>3462.9850711900499</v>
      </c>
      <c r="BP651">
        <v>3424.4183308431502</v>
      </c>
      <c r="BQ651">
        <v>3386.28110244344</v>
      </c>
      <c r="BR651">
        <v>3348.5686025813902</v>
      </c>
      <c r="BS651">
        <v>3311.2761011195898</v>
      </c>
      <c r="BT651">
        <v>3274.3989205994699</v>
      </c>
      <c r="BU651">
        <v>3237.9324356545799</v>
      </c>
      <c r="BV651">
        <v>3201.8720724304999</v>
      </c>
      <c r="BW651">
        <v>3166.2133080111198</v>
      </c>
      <c r="BX651">
        <v>3130.9516698513598</v>
      </c>
      <c r="BY651">
        <v>3096.08273521621</v>
      </c>
      <c r="BZ651">
        <v>3061.6021306259699</v>
      </c>
      <c r="CA651">
        <v>3027.5055313077501</v>
      </c>
      <c r="CB651">
        <v>2993.7886606529701</v>
      </c>
      <c r="CC651">
        <v>2960.4472896810198</v>
      </c>
      <c r="CD651" s="8" t="b">
        <f>IF(ISNUMBER(VLOOKUP(A651,profiles_2018!A:A,1,FALSE)),TRUE,FALSE)</f>
        <v>0</v>
      </c>
      <c r="CE651" t="str">
        <f>INDEX('C5 - Emissions methodology 2021'!$A$2:$I$5911,MATCH($A651,'C5 - Emissions methodology 2021'!$A$2:$A$5911,0),MATCH(CE$1,'C5 - Emissions methodology 2021'!$A$1:$I$1,0))</f>
        <v>Infrastructure</v>
      </c>
    </row>
    <row r="652" spans="1:83" x14ac:dyDescent="0.25">
      <c r="A652">
        <v>13146</v>
      </c>
      <c r="B652" t="s">
        <v>1215</v>
      </c>
      <c r="C652" t="s">
        <v>21</v>
      </c>
      <c r="D652">
        <v>2019</v>
      </c>
      <c r="E652" t="s">
        <v>28</v>
      </c>
      <c r="F652" t="s">
        <v>23</v>
      </c>
      <c r="G652">
        <v>2017</v>
      </c>
      <c r="H652">
        <v>162485</v>
      </c>
      <c r="I652">
        <v>100</v>
      </c>
      <c r="J652">
        <v>2030</v>
      </c>
      <c r="K652">
        <v>55</v>
      </c>
      <c r="L652">
        <v>73118.25</v>
      </c>
      <c r="M652">
        <v>2020</v>
      </c>
      <c r="N652">
        <v>80570</v>
      </c>
      <c r="O652">
        <v>93.736197901862397</v>
      </c>
      <c r="P652" t="s">
        <v>706</v>
      </c>
      <c r="Q652">
        <v>3.2002605336390202</v>
      </c>
      <c r="R652">
        <v>1</v>
      </c>
      <c r="S652" t="s">
        <v>25</v>
      </c>
      <c r="T652">
        <v>-1.11368485725649E-2</v>
      </c>
      <c r="AV652">
        <v>162485</v>
      </c>
      <c r="AW652">
        <v>135180</v>
      </c>
      <c r="AX652">
        <v>107875</v>
      </c>
      <c r="AY652">
        <v>80570</v>
      </c>
      <c r="AZ652">
        <v>79824.824999999997</v>
      </c>
      <c r="BA652">
        <v>79079.649999999994</v>
      </c>
      <c r="BB652">
        <v>78334.475000000006</v>
      </c>
      <c r="BC652">
        <v>77589.3</v>
      </c>
      <c r="BD652">
        <v>76844.125</v>
      </c>
      <c r="BE652">
        <v>76098.95</v>
      </c>
      <c r="BF652">
        <v>75353.774999999994</v>
      </c>
      <c r="BG652">
        <v>74608.600000000006</v>
      </c>
      <c r="BH652">
        <v>73863.425000000003</v>
      </c>
      <c r="BI652">
        <v>73118.25</v>
      </c>
      <c r="BJ652">
        <v>72303.943121859003</v>
      </c>
      <c r="BK652">
        <v>71498.705056111503</v>
      </c>
      <c r="BL652">
        <v>70702.434804767094</v>
      </c>
      <c r="BM652">
        <v>69915.032494634797</v>
      </c>
      <c r="BN652">
        <v>69136.399364796103</v>
      </c>
      <c r="BO652">
        <v>68366.437754218001</v>
      </c>
      <c r="BP652">
        <v>67605.051089503599</v>
      </c>
      <c r="BQ652">
        <v>66852.143872779299</v>
      </c>
      <c r="BR652">
        <v>66107.621669716798</v>
      </c>
      <c r="BS652">
        <v>65371.391097688698</v>
      </c>
      <c r="BT652">
        <v>64643.359814055897</v>
      </c>
      <c r="BU652">
        <v>63923.436504584897</v>
      </c>
      <c r="BV652">
        <v>63211.530871995397</v>
      </c>
      <c r="BW652">
        <v>62507.553624633903</v>
      </c>
      <c r="BX652">
        <v>61811.416465274902</v>
      </c>
      <c r="BY652">
        <v>61123.032080045399</v>
      </c>
      <c r="BZ652">
        <v>60442.314127473903</v>
      </c>
      <c r="CA652">
        <v>59769.177227660803</v>
      </c>
      <c r="CB652">
        <v>59103.5369515696</v>
      </c>
      <c r="CC652">
        <v>58445.309810436898</v>
      </c>
      <c r="CD652" s="8" t="b">
        <f>IF(ISNUMBER(VLOOKUP(A652,profiles_2018!A:A,1,FALSE)),TRUE,FALSE)</f>
        <v>0</v>
      </c>
      <c r="CE652" t="str">
        <f>INDEX('C5 - Emissions methodology 2021'!$A$2:$I$5911,MATCH($A652,'C5 - Emissions methodology 2021'!$A$2:$A$5911,0),MATCH(CE$1,'C5 - Emissions methodology 2021'!$A$1:$I$1,0))</f>
        <v>Retail</v>
      </c>
    </row>
    <row r="653" spans="1:83" x14ac:dyDescent="0.25">
      <c r="A653">
        <v>13159</v>
      </c>
      <c r="B653" t="s">
        <v>1216</v>
      </c>
      <c r="C653" t="s">
        <v>59</v>
      </c>
      <c r="D653">
        <v>2021</v>
      </c>
      <c r="E653" t="s">
        <v>690</v>
      </c>
      <c r="F653" t="s">
        <v>23</v>
      </c>
      <c r="G653">
        <v>2018</v>
      </c>
      <c r="H653">
        <v>284586.96000000002</v>
      </c>
      <c r="I653">
        <v>100</v>
      </c>
      <c r="J653">
        <v>2030</v>
      </c>
      <c r="K653">
        <v>30</v>
      </c>
      <c r="L653">
        <v>199210.872</v>
      </c>
      <c r="M653">
        <v>2020</v>
      </c>
      <c r="N653">
        <v>250030.11</v>
      </c>
      <c r="O653">
        <v>40.476028838426103</v>
      </c>
      <c r="P653" t="s">
        <v>45</v>
      </c>
      <c r="Q653">
        <v>2.9502723611350201</v>
      </c>
      <c r="R653">
        <v>1</v>
      </c>
      <c r="S653" t="s">
        <v>25</v>
      </c>
      <c r="T653">
        <v>-1.11368485725649E-2</v>
      </c>
      <c r="AW653">
        <v>284586.96000000002</v>
      </c>
      <c r="AX653">
        <v>267308.53499999997</v>
      </c>
      <c r="AY653">
        <v>250030.11</v>
      </c>
      <c r="AZ653">
        <v>244948.1862</v>
      </c>
      <c r="BA653">
        <v>239866.26240000001</v>
      </c>
      <c r="BB653">
        <v>234784.33859999999</v>
      </c>
      <c r="BC653">
        <v>229702.4148</v>
      </c>
      <c r="BD653">
        <v>224620.49100000001</v>
      </c>
      <c r="BE653">
        <v>219538.56719999999</v>
      </c>
      <c r="BF653">
        <v>214456.6434</v>
      </c>
      <c r="BG653">
        <v>209374.71960000001</v>
      </c>
      <c r="BH653">
        <v>204292.79579999999</v>
      </c>
      <c r="BI653">
        <v>199210.872</v>
      </c>
      <c r="BJ653">
        <v>196992.29068452699</v>
      </c>
      <c r="BK653">
        <v>194798.41737321101</v>
      </c>
      <c r="BL653">
        <v>192628.97689675001</v>
      </c>
      <c r="BM653">
        <v>190483.697150363</v>
      </c>
      <c r="BN653">
        <v>188362.30905965701</v>
      </c>
      <c r="BO653">
        <v>186264.546546881</v>
      </c>
      <c r="BP653">
        <v>184190.146497551</v>
      </c>
      <c r="BQ653">
        <v>182138.84872744899</v>
      </c>
      <c r="BR653">
        <v>180110.39594998999</v>
      </c>
      <c r="BS653">
        <v>178104.53374395001</v>
      </c>
      <c r="BT653">
        <v>176121.01052155701</v>
      </c>
      <c r="BU653">
        <v>174159.57749693099</v>
      </c>
      <c r="BV653">
        <v>172219.98865488599</v>
      </c>
      <c r="BW653">
        <v>170302.00072006701</v>
      </c>
      <c r="BX653">
        <v>168405.37312644301</v>
      </c>
      <c r="BY653">
        <v>166529.867987128</v>
      </c>
      <c r="BZ653">
        <v>164675.25006454601</v>
      </c>
      <c r="CA653">
        <v>162841.28674092799</v>
      </c>
      <c r="CB653">
        <v>161027.74798913201</v>
      </c>
      <c r="CC653">
        <v>159234.406343796</v>
      </c>
      <c r="CD653" s="8" t="b">
        <f>IF(ISNUMBER(VLOOKUP(A653,profiles_2018!A:A,1,FALSE)),TRUE,FALSE)</f>
        <v>0</v>
      </c>
      <c r="CE653" t="str">
        <f>INDEX('C5 - Emissions methodology 2021'!$A$2:$I$5911,MATCH($A653,'C5 - Emissions methodology 2021'!$A$2:$A$5911,0),MATCH(CE$1,'C5 - Emissions methodology 2021'!$A$1:$I$1,0))</f>
        <v>Manufacturing</v>
      </c>
    </row>
    <row r="654" spans="1:83" x14ac:dyDescent="0.25">
      <c r="A654">
        <v>13161</v>
      </c>
      <c r="B654" t="s">
        <v>391</v>
      </c>
      <c r="C654" t="s">
        <v>36</v>
      </c>
      <c r="D654">
        <v>2019</v>
      </c>
      <c r="E654" t="s">
        <v>690</v>
      </c>
      <c r="F654" t="s">
        <v>23</v>
      </c>
      <c r="G654">
        <v>2018</v>
      </c>
      <c r="H654">
        <v>82506</v>
      </c>
      <c r="I654">
        <v>100</v>
      </c>
      <c r="J654">
        <v>2030</v>
      </c>
      <c r="K654">
        <v>21</v>
      </c>
      <c r="L654">
        <v>65179.74</v>
      </c>
      <c r="M654">
        <v>2020</v>
      </c>
      <c r="N654">
        <v>63684</v>
      </c>
      <c r="O654">
        <v>108.632792073996</v>
      </c>
      <c r="P654" t="s">
        <v>691</v>
      </c>
      <c r="Q654">
        <v>2.8602521530390201</v>
      </c>
      <c r="R654">
        <v>1</v>
      </c>
      <c r="S654" t="s">
        <v>25</v>
      </c>
      <c r="T654">
        <v>-1.11368485725649E-2</v>
      </c>
      <c r="AW654">
        <v>82506</v>
      </c>
      <c r="AX654">
        <v>73095</v>
      </c>
      <c r="AY654">
        <v>63684</v>
      </c>
      <c r="AZ654">
        <v>63833.574000000001</v>
      </c>
      <c r="BA654">
        <v>63983.148000000001</v>
      </c>
      <c r="BB654">
        <v>64132.722000000002</v>
      </c>
      <c r="BC654">
        <v>64282.296000000002</v>
      </c>
      <c r="BD654">
        <v>64431.87</v>
      </c>
      <c r="BE654">
        <v>64581.444000000003</v>
      </c>
      <c r="BF654">
        <v>64731.017999999996</v>
      </c>
      <c r="BG654">
        <v>64880.591999999997</v>
      </c>
      <c r="BH654">
        <v>65030.165999999997</v>
      </c>
      <c r="BI654">
        <v>65179.74</v>
      </c>
      <c r="BJ654">
        <v>64453.843105620799</v>
      </c>
      <c r="BK654">
        <v>63736.030415033601</v>
      </c>
      <c r="BL654">
        <v>63026.211895685003</v>
      </c>
      <c r="BM654">
        <v>62324.298517700401</v>
      </c>
      <c r="BN654">
        <v>61630.202242717402</v>
      </c>
      <c r="BO654">
        <v>60943.836012843698</v>
      </c>
      <c r="BP654">
        <v>60265.113739737499</v>
      </c>
      <c r="BQ654">
        <v>59593.950293809597</v>
      </c>
      <c r="BR654">
        <v>58930.261493546503</v>
      </c>
      <c r="BS654">
        <v>58273.964094951203</v>
      </c>
      <c r="BT654">
        <v>57624.975781102599</v>
      </c>
      <c r="BU654">
        <v>56983.215151830802</v>
      </c>
      <c r="BV654">
        <v>56348.601713507</v>
      </c>
      <c r="BW654">
        <v>55721.0558689479</v>
      </c>
      <c r="BX654">
        <v>55100.498907431996</v>
      </c>
      <c r="BY654">
        <v>54486.852994827103</v>
      </c>
      <c r="BZ654">
        <v>53880.0411638281</v>
      </c>
      <c r="CA654">
        <v>53279.987304303002</v>
      </c>
      <c r="CB654">
        <v>52686.6161537468</v>
      </c>
      <c r="CC654">
        <v>52099.853287841703</v>
      </c>
      <c r="CD654" s="8" t="b">
        <f>IF(ISNUMBER(VLOOKUP(A654,profiles_2018!A:A,1,FALSE)),TRUE,FALSE)</f>
        <v>1</v>
      </c>
      <c r="CE654" t="str">
        <f>INDEX('C5 - Emissions methodology 2021'!$A$2:$I$5911,MATCH($A654,'C5 - Emissions methodology 2021'!$A$2:$A$5911,0),MATCH(CE$1,'C5 - Emissions methodology 2021'!$A$1:$I$1,0))</f>
        <v>Hospitality</v>
      </c>
    </row>
    <row r="655" spans="1:83" x14ac:dyDescent="0.25">
      <c r="A655">
        <v>850296</v>
      </c>
      <c r="B655" t="s">
        <v>1217</v>
      </c>
      <c r="C655" t="s">
        <v>441</v>
      </c>
      <c r="D655">
        <v>2020</v>
      </c>
      <c r="E655" t="s">
        <v>28</v>
      </c>
      <c r="F655" t="s">
        <v>23</v>
      </c>
      <c r="G655">
        <v>2018</v>
      </c>
      <c r="H655">
        <v>19246.59</v>
      </c>
      <c r="I655">
        <v>100</v>
      </c>
      <c r="J655">
        <v>2030</v>
      </c>
      <c r="K655">
        <v>50.4</v>
      </c>
      <c r="L655">
        <v>9546.3086399999993</v>
      </c>
      <c r="M655">
        <v>2020</v>
      </c>
      <c r="N655">
        <v>17083.48</v>
      </c>
      <c r="O655">
        <v>22.299456270616901</v>
      </c>
      <c r="P655" t="s">
        <v>45</v>
      </c>
      <c r="Q655">
        <v>3.1542458270980198</v>
      </c>
      <c r="R655">
        <v>1</v>
      </c>
      <c r="S655" t="s">
        <v>25</v>
      </c>
      <c r="T655">
        <v>-1.11368485725649E-2</v>
      </c>
      <c r="AW655">
        <v>19246.59</v>
      </c>
      <c r="AX655">
        <v>18165.035</v>
      </c>
      <c r="AY655">
        <v>17083.48</v>
      </c>
      <c r="AZ655">
        <v>16329.762864</v>
      </c>
      <c r="BA655">
        <v>15576.045727999999</v>
      </c>
      <c r="BB655">
        <v>14822.328592</v>
      </c>
      <c r="BC655">
        <v>14068.611456000001</v>
      </c>
      <c r="BD655">
        <v>13314.894319999999</v>
      </c>
      <c r="BE655">
        <v>12561.177184</v>
      </c>
      <c r="BF655">
        <v>11807.460048000001</v>
      </c>
      <c r="BG655">
        <v>11053.7429119999</v>
      </c>
      <c r="BH655">
        <v>10300.025776</v>
      </c>
      <c r="BI655">
        <v>9546.3086399999993</v>
      </c>
      <c r="BJ655">
        <v>9439.9928462493499</v>
      </c>
      <c r="BK655">
        <v>9334.8610753945704</v>
      </c>
      <c r="BL655">
        <v>9230.9001411519694</v>
      </c>
      <c r="BM655">
        <v>9128.0970040914908</v>
      </c>
      <c r="BN655">
        <v>9026.4387700012394</v>
      </c>
      <c r="BO655">
        <v>8925.9126882702094</v>
      </c>
      <c r="BP655">
        <v>8826.5061502890094</v>
      </c>
      <c r="BQ655">
        <v>8728.2066878684309</v>
      </c>
      <c r="BR655">
        <v>8631.0019716755905</v>
      </c>
      <c r="BS655">
        <v>8534.8798096875307</v>
      </c>
      <c r="BT655">
        <v>8439.8281456620007</v>
      </c>
      <c r="BU655">
        <v>8345.8350576252906</v>
      </c>
      <c r="BV655">
        <v>8252.8887563769094</v>
      </c>
      <c r="BW655">
        <v>8160.9775840109196</v>
      </c>
      <c r="BX655">
        <v>8070.0900124536902</v>
      </c>
      <c r="BY655">
        <v>7980.2146420180297</v>
      </c>
      <c r="BZ655">
        <v>7891.3401999733096</v>
      </c>
      <c r="CA655">
        <v>7803.4555391316098</v>
      </c>
      <c r="CB655">
        <v>7716.5496364495602</v>
      </c>
      <c r="CC655">
        <v>7630.6115916457402</v>
      </c>
      <c r="CD655" s="8" t="b">
        <f>IF(ISNUMBER(VLOOKUP(A655,profiles_2018!A:A,1,FALSE)),TRUE,FALSE)</f>
        <v>0</v>
      </c>
      <c r="CE655" t="str">
        <f>INDEX('C5 - Emissions methodology 2021'!$A$2:$I$5911,MATCH($A655,'C5 - Emissions methodology 2021'!$A$2:$A$5911,0),MATCH(CE$1,'C5 - Emissions methodology 2021'!$A$1:$I$1,0))</f>
        <v>Apparel</v>
      </c>
    </row>
    <row r="656" spans="1:83" x14ac:dyDescent="0.25">
      <c r="A656">
        <v>13166</v>
      </c>
      <c r="B656" t="s">
        <v>1218</v>
      </c>
      <c r="C656" t="s">
        <v>59</v>
      </c>
      <c r="D656">
        <v>2019</v>
      </c>
      <c r="E656" t="s">
        <v>690</v>
      </c>
      <c r="F656" t="s">
        <v>23</v>
      </c>
      <c r="G656">
        <v>2018</v>
      </c>
      <c r="H656">
        <v>113841.32</v>
      </c>
      <c r="I656">
        <v>75</v>
      </c>
      <c r="J656">
        <v>2021</v>
      </c>
      <c r="K656">
        <v>10</v>
      </c>
      <c r="L656">
        <v>102457.18799999999</v>
      </c>
      <c r="M656">
        <v>2020</v>
      </c>
      <c r="N656">
        <v>92786.410499999998</v>
      </c>
      <c r="O656">
        <v>141.204425252893</v>
      </c>
      <c r="P656" t="s">
        <v>24</v>
      </c>
      <c r="Q656">
        <v>2.49592023018959</v>
      </c>
      <c r="R656">
        <v>1</v>
      </c>
      <c r="S656" t="s">
        <v>25</v>
      </c>
      <c r="T656">
        <v>-1.11368485725649E-2</v>
      </c>
      <c r="AW656">
        <v>113841.32</v>
      </c>
      <c r="AX656">
        <v>103313.86525</v>
      </c>
      <c r="AY656">
        <v>92786.410499999998</v>
      </c>
      <c r="AZ656">
        <v>102457.18799999999</v>
      </c>
      <c r="BA656">
        <v>101316.13781207299</v>
      </c>
      <c r="BB656">
        <v>100187.795327303</v>
      </c>
      <c r="BC656">
        <v>99072.019021923697</v>
      </c>
      <c r="BD656">
        <v>97968.668948298204</v>
      </c>
      <c r="BE656">
        <v>96877.606717365299</v>
      </c>
      <c r="BF656">
        <v>95798.695481281495</v>
      </c>
      <c r="BG656">
        <v>94731.799916257194</v>
      </c>
      <c r="BH656">
        <v>93676.786205583398</v>
      </c>
      <c r="BI656">
        <v>92633.522022847203</v>
      </c>
      <c r="BJ656">
        <v>91601.876515335403</v>
      </c>
      <c r="BK656">
        <v>90581.7202876214</v>
      </c>
      <c r="BL656">
        <v>89572.925385335693</v>
      </c>
      <c r="BM656">
        <v>88575.365279117497</v>
      </c>
      <c r="BN656">
        <v>87588.914848744404</v>
      </c>
      <c r="BO656">
        <v>86613.450367438607</v>
      </c>
      <c r="BP656">
        <v>85648.849486349107</v>
      </c>
      <c r="BQ656">
        <v>84694.9912192052</v>
      </c>
      <c r="BR656">
        <v>83751.755927142207</v>
      </c>
      <c r="BS656">
        <v>82819.025303695205</v>
      </c>
      <c r="BT656">
        <v>81896.682359960498</v>
      </c>
      <c r="BU656">
        <v>80984.611409922203</v>
      </c>
      <c r="BV656">
        <v>80082.698055941903</v>
      </c>
      <c r="BW656">
        <v>79190.829174410406</v>
      </c>
      <c r="BX656">
        <v>78308.8929015592</v>
      </c>
      <c r="BY656">
        <v>77436.7786194293</v>
      </c>
      <c r="BZ656">
        <v>76574.3769419975</v>
      </c>
      <c r="CA656">
        <v>75721.579701455907</v>
      </c>
      <c r="CB656">
        <v>74878.279934645398</v>
      </c>
      <c r="CC656">
        <v>74044.371869639101</v>
      </c>
      <c r="CD656" s="8" t="b">
        <f>IF(ISNUMBER(VLOOKUP(A656,profiles_2018!A:A,1,FALSE)),TRUE,FALSE)</f>
        <v>0</v>
      </c>
      <c r="CE656" t="str">
        <f>INDEX('C5 - Emissions methodology 2021'!$A$2:$I$5911,MATCH($A656,'C5 - Emissions methodology 2021'!$A$2:$A$5911,0),MATCH(CE$1,'C5 - Emissions methodology 2021'!$A$1:$I$1,0))</f>
        <v>Manufacturing</v>
      </c>
    </row>
    <row r="657" spans="1:83" x14ac:dyDescent="0.25">
      <c r="A657">
        <v>13279</v>
      </c>
      <c r="B657" t="s">
        <v>393</v>
      </c>
      <c r="C657" t="s">
        <v>27</v>
      </c>
      <c r="D657">
        <v>2019</v>
      </c>
      <c r="E657" t="s">
        <v>690</v>
      </c>
      <c r="F657" t="s">
        <v>23</v>
      </c>
      <c r="G657">
        <v>2015</v>
      </c>
      <c r="H657">
        <v>264394</v>
      </c>
      <c r="I657">
        <v>100</v>
      </c>
      <c r="J657">
        <v>2030</v>
      </c>
      <c r="K657">
        <v>65</v>
      </c>
      <c r="L657">
        <v>92537.9</v>
      </c>
      <c r="M657">
        <v>2020</v>
      </c>
      <c r="N657">
        <v>206664</v>
      </c>
      <c r="O657">
        <v>33.592057541163797</v>
      </c>
      <c r="P657" t="s">
        <v>24</v>
      </c>
      <c r="Q657">
        <v>3.30027034183902</v>
      </c>
      <c r="R657">
        <v>1</v>
      </c>
      <c r="S657" t="s">
        <v>25</v>
      </c>
      <c r="T657">
        <v>-1.11368485725649E-2</v>
      </c>
      <c r="AT657">
        <v>264394</v>
      </c>
      <c r="AU657">
        <v>252848</v>
      </c>
      <c r="AV657">
        <v>241302</v>
      </c>
      <c r="AW657">
        <v>229756</v>
      </c>
      <c r="AX657">
        <v>218210</v>
      </c>
      <c r="AY657">
        <v>206664</v>
      </c>
      <c r="AZ657">
        <v>195251.39</v>
      </c>
      <c r="BA657">
        <v>183838.78</v>
      </c>
      <c r="BB657">
        <v>172426.16999999899</v>
      </c>
      <c r="BC657">
        <v>161013.56</v>
      </c>
      <c r="BD657">
        <v>149600.95000000001</v>
      </c>
      <c r="BE657">
        <v>138188.34</v>
      </c>
      <c r="BF657">
        <v>126775.73</v>
      </c>
      <c r="BG657">
        <v>115363.12</v>
      </c>
      <c r="BH657">
        <v>103950.51</v>
      </c>
      <c r="BI657">
        <v>92537.9</v>
      </c>
      <c r="BJ657">
        <v>91507.319420476793</v>
      </c>
      <c r="BK657">
        <v>90488.216260809597</v>
      </c>
      <c r="BL657">
        <v>89480.462698711504</v>
      </c>
      <c r="BM657">
        <v>88483.932335432895</v>
      </c>
      <c r="BN657">
        <v>87498.500179908093</v>
      </c>
      <c r="BO657">
        <v>86524.042633077901</v>
      </c>
      <c r="BP657">
        <v>85560.437472387101</v>
      </c>
      <c r="BQ657">
        <v>84607.563836454807</v>
      </c>
      <c r="BR657">
        <v>83665.302209914502</v>
      </c>
      <c r="BS657">
        <v>82733.534408424894</v>
      </c>
      <c r="BT657">
        <v>81812.143563845093</v>
      </c>
      <c r="BU657">
        <v>80901.014109577605</v>
      </c>
      <c r="BV657">
        <v>80000.031766072294</v>
      </c>
      <c r="BW657">
        <v>79109.083526493196</v>
      </c>
      <c r="BX657">
        <v>78228.0576425443</v>
      </c>
      <c r="BY657">
        <v>77356.843610453405</v>
      </c>
      <c r="BZ657">
        <v>76495.332157112207</v>
      </c>
      <c r="CA657">
        <v>75643.4152263703</v>
      </c>
      <c r="CB657">
        <v>74800.9859654826</v>
      </c>
      <c r="CC657">
        <v>73967.938711706505</v>
      </c>
      <c r="CD657" s="8" t="b">
        <f>IF(ISNUMBER(VLOOKUP(A657,profiles_2018!A:A,1,FALSE)),TRUE,FALSE)</f>
        <v>1</v>
      </c>
      <c r="CE657" t="str">
        <f>INDEX('C5 - Emissions methodology 2021'!$A$2:$I$5911,MATCH($A657,'C5 - Emissions methodology 2021'!$A$2:$A$5911,0),MATCH(CE$1,'C5 - Emissions methodology 2021'!$A$1:$I$1,0))</f>
        <v>Apparel</v>
      </c>
    </row>
    <row r="658" spans="1:83" x14ac:dyDescent="0.25">
      <c r="A658">
        <v>13267</v>
      </c>
      <c r="B658" t="s">
        <v>661</v>
      </c>
      <c r="C658" t="s">
        <v>59</v>
      </c>
      <c r="D658">
        <v>2021</v>
      </c>
      <c r="E658" t="s">
        <v>690</v>
      </c>
      <c r="F658" t="s">
        <v>23</v>
      </c>
      <c r="G658">
        <v>2014</v>
      </c>
      <c r="H658">
        <v>264178.62</v>
      </c>
      <c r="I658">
        <v>100</v>
      </c>
      <c r="J658">
        <v>2031</v>
      </c>
      <c r="K658">
        <v>71.400000000000006</v>
      </c>
      <c r="L658">
        <v>75555.085319999896</v>
      </c>
      <c r="M658">
        <v>2020</v>
      </c>
      <c r="N658">
        <v>195714.61</v>
      </c>
      <c r="O658">
        <v>36.2966424715502</v>
      </c>
      <c r="P658" t="s">
        <v>706</v>
      </c>
      <c r="Q658">
        <v>3.3647581251790699</v>
      </c>
      <c r="R658">
        <v>1</v>
      </c>
      <c r="S658" t="s">
        <v>25</v>
      </c>
      <c r="T658">
        <v>-1.11368485725649E-2</v>
      </c>
      <c r="AS658">
        <v>264178.62</v>
      </c>
      <c r="AT658">
        <v>252767.95166666599</v>
      </c>
      <c r="AU658">
        <v>241357.28333333301</v>
      </c>
      <c r="AV658">
        <v>229946.61499999999</v>
      </c>
      <c r="AW658">
        <v>218535.94666666599</v>
      </c>
      <c r="AX658">
        <v>207125.278333333</v>
      </c>
      <c r="AY658">
        <v>195714.61</v>
      </c>
      <c r="AZ658">
        <v>184791.016847272</v>
      </c>
      <c r="BA658">
        <v>173867.423694545</v>
      </c>
      <c r="BB658">
        <v>162943.830541818</v>
      </c>
      <c r="BC658">
        <v>152020.23738909001</v>
      </c>
      <c r="BD658">
        <v>141096.644236363</v>
      </c>
      <c r="BE658">
        <v>130173.051083636</v>
      </c>
      <c r="BF658">
        <v>119249.457930909</v>
      </c>
      <c r="BG658">
        <v>108325.864778181</v>
      </c>
      <c r="BH658">
        <v>97402.271625454494</v>
      </c>
      <c r="BI658">
        <v>86478.678472727202</v>
      </c>
      <c r="BJ658">
        <v>75555.085319999896</v>
      </c>
      <c r="BK658">
        <v>74713.639775903895</v>
      </c>
      <c r="BL658">
        <v>73881.5652834145</v>
      </c>
      <c r="BM658">
        <v>73058.757478549</v>
      </c>
      <c r="BN658">
        <v>72245.113159610701</v>
      </c>
      <c r="BO658">
        <v>71440.530274244302</v>
      </c>
      <c r="BP658">
        <v>70644.907906636305</v>
      </c>
      <c r="BQ658">
        <v>69858.146264857307</v>
      </c>
      <c r="BR658">
        <v>69080.146668345493</v>
      </c>
      <c r="BS658">
        <v>68310.811535529501</v>
      </c>
      <c r="BT658">
        <v>67550.044371589305</v>
      </c>
      <c r="BU658">
        <v>66797.749756352903</v>
      </c>
      <c r="BV658">
        <v>66053.8333323283</v>
      </c>
      <c r="BW658">
        <v>65318.201792868698</v>
      </c>
      <c r="BX658">
        <v>64590.762870469298</v>
      </c>
      <c r="BY658">
        <v>63871.425325194403</v>
      </c>
      <c r="BZ658">
        <v>63160.098933233901</v>
      </c>
      <c r="CA658">
        <v>62456.694475586199</v>
      </c>
      <c r="CB658">
        <v>61761.123726868696</v>
      </c>
      <c r="CC658">
        <v>61073.299444251097</v>
      </c>
      <c r="CD658" s="8" t="b">
        <f>IF(ISNUMBER(VLOOKUP(A658,profiles_2018!A:A,1,FALSE)),TRUE,FALSE)</f>
        <v>1</v>
      </c>
      <c r="CE658" t="str">
        <f>INDEX('C5 - Emissions methodology 2021'!$A$2:$I$5911,MATCH($A658,'C5 - Emissions methodology 2021'!$A$2:$A$5911,0),MATCH(CE$1,'C5 - Emissions methodology 2021'!$A$1:$I$1,0))</f>
        <v>Manufacturing</v>
      </c>
    </row>
    <row r="659" spans="1:83" x14ac:dyDescent="0.25">
      <c r="A659">
        <v>74048</v>
      </c>
      <c r="B659" t="s">
        <v>1219</v>
      </c>
      <c r="C659" t="s">
        <v>165</v>
      </c>
      <c r="D659">
        <v>2019</v>
      </c>
      <c r="E659" t="s">
        <v>690</v>
      </c>
      <c r="F659" t="s">
        <v>23</v>
      </c>
      <c r="G659">
        <v>2018</v>
      </c>
      <c r="H659">
        <v>26132.159999999902</v>
      </c>
      <c r="I659">
        <v>100</v>
      </c>
      <c r="J659">
        <v>2030</v>
      </c>
      <c r="K659">
        <v>35</v>
      </c>
      <c r="L659">
        <v>16985.9039999999</v>
      </c>
      <c r="M659">
        <v>2020</v>
      </c>
      <c r="N659">
        <v>18132</v>
      </c>
      <c r="O659">
        <v>87.475605556193301</v>
      </c>
      <c r="P659" t="s">
        <v>24</v>
      </c>
      <c r="Q659">
        <v>3.0002465157390201</v>
      </c>
      <c r="R659">
        <v>1</v>
      </c>
      <c r="S659" t="s">
        <v>25</v>
      </c>
      <c r="T659">
        <v>-1.11368485725649E-2</v>
      </c>
      <c r="AW659">
        <v>26132.159999999902</v>
      </c>
      <c r="AX659">
        <v>22132.0799999999</v>
      </c>
      <c r="AY659">
        <v>18132</v>
      </c>
      <c r="AZ659">
        <v>18017.390399999898</v>
      </c>
      <c r="BA659">
        <v>17902.780799999899</v>
      </c>
      <c r="BB659">
        <v>17788.171199999899</v>
      </c>
      <c r="BC659">
        <v>17673.561599999899</v>
      </c>
      <c r="BD659">
        <v>17558.951999999899</v>
      </c>
      <c r="BE659">
        <v>17444.342399999899</v>
      </c>
      <c r="BF659">
        <v>17329.7327999999</v>
      </c>
      <c r="BG659">
        <v>17215.1231999999</v>
      </c>
      <c r="BH659">
        <v>17100.5135999999</v>
      </c>
      <c r="BI659">
        <v>16985.9039999999</v>
      </c>
      <c r="BJ659">
        <v>16796.734559283799</v>
      </c>
      <c r="BK659">
        <v>16609.6718699835</v>
      </c>
      <c r="BL659">
        <v>16424.692469527501</v>
      </c>
      <c r="BM659">
        <v>16241.773156643399</v>
      </c>
      <c r="BN659">
        <v>16060.8909884479</v>
      </c>
      <c r="BO659">
        <v>15882.0232775691</v>
      </c>
      <c r="BP659">
        <v>15705.147589300799</v>
      </c>
      <c r="BQ659">
        <v>15530.241738789</v>
      </c>
      <c r="BR659">
        <v>15357.2837882488</v>
      </c>
      <c r="BS659">
        <v>15186.252044213201</v>
      </c>
      <c r="BT659">
        <v>15017.125054811901</v>
      </c>
      <c r="BU659">
        <v>14849.881607081201</v>
      </c>
      <c r="BV659">
        <v>14684.500724302699</v>
      </c>
      <c r="BW659">
        <v>14520.9616633724</v>
      </c>
      <c r="BX659">
        <v>14359.243912199399</v>
      </c>
      <c r="BY659">
        <v>14199.3271871327</v>
      </c>
      <c r="BZ659">
        <v>14041.191430417301</v>
      </c>
      <c r="CA659">
        <v>13884.8168076783</v>
      </c>
      <c r="CB659">
        <v>13730.183705433399</v>
      </c>
      <c r="CC659">
        <v>13577.272728632501</v>
      </c>
      <c r="CD659" s="8" t="b">
        <f>IF(ISNUMBER(VLOOKUP(A659,profiles_2018!A:A,1,FALSE)),TRUE,FALSE)</f>
        <v>0</v>
      </c>
      <c r="CE659" t="str">
        <f>INDEX('C5 - Emissions methodology 2021'!$A$2:$I$5911,MATCH($A659,'C5 - Emissions methodology 2021'!$A$2:$A$5911,0),MATCH(CE$1,'C5 - Emissions methodology 2021'!$A$1:$I$1,0))</f>
        <v>Manufacturing</v>
      </c>
    </row>
    <row r="660" spans="1:83" x14ac:dyDescent="0.25">
      <c r="A660">
        <v>73409</v>
      </c>
      <c r="B660" t="s">
        <v>1220</v>
      </c>
      <c r="C660" t="s">
        <v>84</v>
      </c>
      <c r="D660">
        <v>2018</v>
      </c>
      <c r="E660" t="s">
        <v>28</v>
      </c>
      <c r="F660" t="s">
        <v>23</v>
      </c>
      <c r="G660">
        <v>2018</v>
      </c>
      <c r="H660">
        <v>3339.0288999999998</v>
      </c>
      <c r="I660">
        <v>99</v>
      </c>
      <c r="J660">
        <v>2021</v>
      </c>
      <c r="K660">
        <v>20</v>
      </c>
      <c r="L660">
        <v>2671.2231200000001</v>
      </c>
      <c r="M660">
        <v>2020</v>
      </c>
      <c r="N660">
        <v>2474.2455</v>
      </c>
      <c r="O660">
        <v>129.52089486732399</v>
      </c>
      <c r="P660" t="s">
        <v>691</v>
      </c>
      <c r="Q660">
        <v>2.83585399574859</v>
      </c>
      <c r="R660">
        <v>1</v>
      </c>
      <c r="S660" t="s">
        <v>25</v>
      </c>
      <c r="T660">
        <v>-1.11368485725649E-2</v>
      </c>
      <c r="AW660">
        <v>3339.0288999999998</v>
      </c>
      <c r="AX660">
        <v>2906.6372000000001</v>
      </c>
      <c r="AY660">
        <v>2474.2455</v>
      </c>
      <c r="AZ660">
        <v>2671.2231200000001</v>
      </c>
      <c r="BA660">
        <v>2641.4741126090198</v>
      </c>
      <c r="BB660">
        <v>2612.05641540854</v>
      </c>
      <c r="BC660">
        <v>2582.9663386471402</v>
      </c>
      <c r="BD660">
        <v>2554.2002336656001</v>
      </c>
      <c r="BE660">
        <v>2525.75449243925</v>
      </c>
      <c r="BF660">
        <v>2497.6255471254799</v>
      </c>
      <c r="BG660">
        <v>2469.8098696161801</v>
      </c>
      <c r="BH660">
        <v>2442.3039710952298</v>
      </c>
      <c r="BI660">
        <v>2415.10440160097</v>
      </c>
      <c r="BJ660">
        <v>2388.20774959341</v>
      </c>
      <c r="BK660">
        <v>2361.6106415263598</v>
      </c>
      <c r="BL660">
        <v>2335.3097414243198</v>
      </c>
      <c r="BM660">
        <v>2309.3017504640402</v>
      </c>
      <c r="BN660">
        <v>2283.5834065607701</v>
      </c>
      <c r="BO660">
        <v>2258.15148395908</v>
      </c>
      <c r="BP660">
        <v>2233.0027928283098</v>
      </c>
      <c r="BQ660">
        <v>2208.13417886247</v>
      </c>
      <c r="BR660">
        <v>2183.5425228845702</v>
      </c>
      <c r="BS660">
        <v>2159.22474045545</v>
      </c>
      <c r="BT660">
        <v>2135.1777814868601</v>
      </c>
      <c r="BU660">
        <v>2111.3986298589398</v>
      </c>
      <c r="BV660">
        <v>2087.8843030418798</v>
      </c>
      <c r="BW660">
        <v>2064.6318517218701</v>
      </c>
      <c r="BX660">
        <v>2041.6383594311401</v>
      </c>
      <c r="BY660">
        <v>2018.90094218222</v>
      </c>
      <c r="BZ660">
        <v>1996.4167481061299</v>
      </c>
      <c r="CA660">
        <v>1974.18295709474</v>
      </c>
      <c r="CB660">
        <v>1952.1967804470401</v>
      </c>
      <c r="CC660">
        <v>1930.45546051935</v>
      </c>
      <c r="CD660" s="8" t="b">
        <f>IF(ISNUMBER(VLOOKUP(A660,profiles_2018!A:A,1,FALSE)),TRUE,FALSE)</f>
        <v>0</v>
      </c>
      <c r="CE660" t="str">
        <f>INDEX('C5 - Emissions methodology 2021'!$A$2:$I$5911,MATCH($A660,'C5 - Emissions methodology 2021'!$A$2:$A$5911,0),MATCH(CE$1,'C5 - Emissions methodology 2021'!$A$1:$I$1,0))</f>
        <v>Manufacturing</v>
      </c>
    </row>
    <row r="661" spans="1:83" x14ac:dyDescent="0.25">
      <c r="A661">
        <v>41771</v>
      </c>
      <c r="B661" t="s">
        <v>1221</v>
      </c>
      <c r="C661" t="s">
        <v>84</v>
      </c>
      <c r="D661">
        <v>2018</v>
      </c>
      <c r="E661" t="s">
        <v>49</v>
      </c>
      <c r="F661" t="s">
        <v>50</v>
      </c>
      <c r="G661">
        <v>2018</v>
      </c>
      <c r="H661">
        <v>1886</v>
      </c>
      <c r="I661">
        <v>100</v>
      </c>
      <c r="J661">
        <v>2028</v>
      </c>
      <c r="K661">
        <v>10</v>
      </c>
      <c r="L661">
        <v>1697.4</v>
      </c>
      <c r="M661">
        <v>2020</v>
      </c>
      <c r="N661">
        <v>1886</v>
      </c>
      <c r="O661">
        <v>-49533.333333333299</v>
      </c>
      <c r="P661" t="s">
        <v>24</v>
      </c>
      <c r="Q661">
        <v>2.4192683061829299</v>
      </c>
      <c r="R661">
        <v>1</v>
      </c>
      <c r="S661" t="s">
        <v>25</v>
      </c>
      <c r="T661">
        <v>-1.11368485725649E-2</v>
      </c>
      <c r="AW661">
        <v>1886</v>
      </c>
      <c r="AX661">
        <v>1886</v>
      </c>
      <c r="AY661">
        <v>1886</v>
      </c>
      <c r="AZ661">
        <v>1862.425</v>
      </c>
      <c r="BA661">
        <v>1838.85</v>
      </c>
      <c r="BB661">
        <v>1815.2750000000001</v>
      </c>
      <c r="BC661">
        <v>1791.7</v>
      </c>
      <c r="BD661">
        <v>1768.125</v>
      </c>
      <c r="BE661">
        <v>1744.55</v>
      </c>
      <c r="BF661">
        <v>1720.9749999999999</v>
      </c>
      <c r="BG661">
        <v>1697.4</v>
      </c>
      <c r="BH661">
        <v>1678.4963132329201</v>
      </c>
      <c r="BI661">
        <v>1659.80315396284</v>
      </c>
      <c r="BJ661">
        <v>1641.3181775768901</v>
      </c>
      <c r="BK661">
        <v>1623.0390655738199</v>
      </c>
      <c r="BL661">
        <v>1604.96352527316</v>
      </c>
      <c r="BM661">
        <v>1587.08928952771</v>
      </c>
      <c r="BN661">
        <v>1569.4141164391001</v>
      </c>
      <c r="BO661">
        <v>1551.9357890766701</v>
      </c>
      <c r="BP661">
        <v>1534.65211519938</v>
      </c>
      <c r="BQ661">
        <v>1517.5609269808399</v>
      </c>
      <c r="BR661">
        <v>1500.66008073741</v>
      </c>
      <c r="BS661">
        <v>1483.9474566593401</v>
      </c>
      <c r="BT661">
        <v>1467.42095854489</v>
      </c>
      <c r="BU661">
        <v>1451.0785135373601</v>
      </c>
      <c r="BV661">
        <v>1434.9180718652001</v>
      </c>
      <c r="BW661">
        <v>1418.9376065848001</v>
      </c>
      <c r="BX661">
        <v>1403.1351133263399</v>
      </c>
      <c r="BY661">
        <v>1387.50861004238</v>
      </c>
      <c r="BZ661">
        <v>1372.0561367592099</v>
      </c>
      <c r="CA661">
        <v>1356.7757553310601</v>
      </c>
      <c r="CB661">
        <v>1341.66554919701</v>
      </c>
      <c r="CC661">
        <v>1326.72362314058</v>
      </c>
      <c r="CD661" s="8" t="b">
        <f>IF(ISNUMBER(VLOOKUP(A661,profiles_2018!A:A,1,FALSE)),TRUE,FALSE)</f>
        <v>0</v>
      </c>
      <c r="CE661" t="str">
        <f>INDEX('C5 - Emissions methodology 2021'!$A$2:$I$5911,MATCH($A661,'C5 - Emissions methodology 2021'!$A$2:$A$5911,0),MATCH(CE$1,'C5 - Emissions methodology 2021'!$A$1:$I$1,0))</f>
        <v>Manufacturing</v>
      </c>
    </row>
    <row r="662" spans="1:83" x14ac:dyDescent="0.25">
      <c r="A662">
        <v>13322</v>
      </c>
      <c r="B662" t="s">
        <v>1222</v>
      </c>
      <c r="C662" t="s">
        <v>59</v>
      </c>
      <c r="D662">
        <v>2017</v>
      </c>
      <c r="E662" t="s">
        <v>690</v>
      </c>
      <c r="F662" t="s">
        <v>23</v>
      </c>
      <c r="G662">
        <v>2013</v>
      </c>
      <c r="H662">
        <v>860806</v>
      </c>
      <c r="I662">
        <v>91</v>
      </c>
      <c r="J662">
        <v>2031</v>
      </c>
      <c r="K662">
        <v>25.69</v>
      </c>
      <c r="L662">
        <v>639664.93859999999</v>
      </c>
      <c r="M662">
        <v>2020</v>
      </c>
      <c r="N662">
        <v>688097</v>
      </c>
      <c r="O662">
        <v>78.099019199154498</v>
      </c>
      <c r="P662" t="s">
        <v>24</v>
      </c>
      <c r="Q662">
        <v>2.8177177879170698</v>
      </c>
      <c r="R662">
        <v>1</v>
      </c>
      <c r="S662" t="s">
        <v>25</v>
      </c>
      <c r="T662">
        <v>-1.11368485725649E-2</v>
      </c>
      <c r="AR662">
        <v>860806</v>
      </c>
      <c r="AS662">
        <v>836133.28571428498</v>
      </c>
      <c r="AT662">
        <v>811460.57142857101</v>
      </c>
      <c r="AU662">
        <v>786787.85714285704</v>
      </c>
      <c r="AV662">
        <v>762115.14285714203</v>
      </c>
      <c r="AW662">
        <v>737442.42857142806</v>
      </c>
      <c r="AX662">
        <v>712769.71428571397</v>
      </c>
      <c r="AY662">
        <v>688097</v>
      </c>
      <c r="AZ662">
        <v>683694.08532727195</v>
      </c>
      <c r="BA662">
        <v>679291.17065454496</v>
      </c>
      <c r="BB662">
        <v>674888.25598181796</v>
      </c>
      <c r="BC662">
        <v>670485.34130909096</v>
      </c>
      <c r="BD662">
        <v>666082.42663636303</v>
      </c>
      <c r="BE662">
        <v>661679.51196363603</v>
      </c>
      <c r="BF662">
        <v>657276.59729090903</v>
      </c>
      <c r="BG662">
        <v>652873.68261818099</v>
      </c>
      <c r="BH662">
        <v>648470.76794545399</v>
      </c>
      <c r="BI662">
        <v>644067.85327272699</v>
      </c>
      <c r="BJ662">
        <v>639664.93859999999</v>
      </c>
      <c r="BK662">
        <v>632541.08704163204</v>
      </c>
      <c r="BL662">
        <v>625496.57273932395</v>
      </c>
      <c r="BM662">
        <v>618530.512126068</v>
      </c>
      <c r="BN662">
        <v>611642.03147500905</v>
      </c>
      <c r="BO662">
        <v>604830.26678985602</v>
      </c>
      <c r="BP662">
        <v>598094.363696513</v>
      </c>
      <c r="BQ662">
        <v>591433.47733591998</v>
      </c>
      <c r="BR662">
        <v>584846.77225808497</v>
      </c>
      <c r="BS662">
        <v>578333.42231729301</v>
      </c>
      <c r="BT662">
        <v>571892.61056849197</v>
      </c>
      <c r="BU662">
        <v>565523.52916482196</v>
      </c>
      <c r="BV662">
        <v>559225.37925629097</v>
      </c>
      <c r="BW662">
        <v>552997.37088957801</v>
      </c>
      <c r="BX662">
        <v>546838.72290895495</v>
      </c>
      <c r="BY662">
        <v>540748.66285830305</v>
      </c>
      <c r="BZ662">
        <v>534726.42688423302</v>
      </c>
      <c r="CA662">
        <v>528771.25964027399</v>
      </c>
      <c r="CB662">
        <v>522882.41419213603</v>
      </c>
      <c r="CC662">
        <v>517059.15192402102</v>
      </c>
      <c r="CD662" s="8" t="b">
        <f>IF(ISNUMBER(VLOOKUP(A662,profiles_2018!A:A,1,FALSE)),TRUE,FALSE)</f>
        <v>0</v>
      </c>
      <c r="CE662" t="str">
        <f>INDEX('C5 - Emissions methodology 2021'!$A$2:$I$5911,MATCH($A662,'C5 - Emissions methodology 2021'!$A$2:$A$5911,0),MATCH(CE$1,'C5 - Emissions methodology 2021'!$A$1:$I$1,0))</f>
        <v>Transportation services</v>
      </c>
    </row>
    <row r="663" spans="1:83" x14ac:dyDescent="0.25">
      <c r="A663">
        <v>13321</v>
      </c>
      <c r="B663" t="s">
        <v>394</v>
      </c>
      <c r="C663" t="s">
        <v>59</v>
      </c>
      <c r="D663">
        <v>2020</v>
      </c>
      <c r="E663" t="s">
        <v>690</v>
      </c>
      <c r="F663" t="s">
        <v>23</v>
      </c>
      <c r="G663">
        <v>2019</v>
      </c>
      <c r="H663">
        <v>129130</v>
      </c>
      <c r="I663">
        <v>100</v>
      </c>
      <c r="J663">
        <v>2030</v>
      </c>
      <c r="K663">
        <v>32.5</v>
      </c>
      <c r="L663">
        <v>87162.75</v>
      </c>
      <c r="M663">
        <v>2020</v>
      </c>
      <c r="N663">
        <v>119794</v>
      </c>
      <c r="O663">
        <v>22.245917947923701</v>
      </c>
      <c r="P663" t="s">
        <v>24</v>
      </c>
      <c r="Q663">
        <v>2.9752568154390202</v>
      </c>
      <c r="R663">
        <v>1</v>
      </c>
      <c r="S663" t="s">
        <v>25</v>
      </c>
      <c r="T663">
        <v>-1.11368485725649E-2</v>
      </c>
      <c r="AX663">
        <v>129130</v>
      </c>
      <c r="AY663">
        <v>119794</v>
      </c>
      <c r="AZ663">
        <v>116530.875</v>
      </c>
      <c r="BA663">
        <v>113267.75</v>
      </c>
      <c r="BB663">
        <v>110004.625</v>
      </c>
      <c r="BC663">
        <v>106741.5</v>
      </c>
      <c r="BD663">
        <v>103478.375</v>
      </c>
      <c r="BE663">
        <v>100215.25</v>
      </c>
      <c r="BF663">
        <v>96952.125</v>
      </c>
      <c r="BG663">
        <v>93689</v>
      </c>
      <c r="BH663">
        <v>90425.875</v>
      </c>
      <c r="BI663">
        <v>87162.75</v>
      </c>
      <c r="BJ663">
        <v>86192.031652081598</v>
      </c>
      <c r="BK663">
        <v>85232.124047410703</v>
      </c>
      <c r="BL663">
        <v>84282.906788376597</v>
      </c>
      <c r="BM663">
        <v>83344.260818218798</v>
      </c>
      <c r="BN663">
        <v>82416.068406093997</v>
      </c>
      <c r="BO663">
        <v>81498.213132309204</v>
      </c>
      <c r="BP663">
        <v>80590.579873719995</v>
      </c>
      <c r="BQ663">
        <v>79693.0547892912</v>
      </c>
      <c r="BR663">
        <v>78805.525305817704</v>
      </c>
      <c r="BS663">
        <v>77927.880103805393</v>
      </c>
      <c r="BT663">
        <v>77060.009103508302</v>
      </c>
      <c r="BU663">
        <v>76201.803451122105</v>
      </c>
      <c r="BV663">
        <v>75353.155505130606</v>
      </c>
      <c r="BW663">
        <v>74513.958822804998</v>
      </c>
      <c r="BX663">
        <v>73684.108146853105</v>
      </c>
      <c r="BY663">
        <v>72863.499392217098</v>
      </c>
      <c r="BZ663">
        <v>72052.029633018799</v>
      </c>
      <c r="CA663">
        <v>71249.597089649906</v>
      </c>
      <c r="CB663">
        <v>70456.101116006204</v>
      </c>
      <c r="CC663">
        <v>69671.442186863904</v>
      </c>
      <c r="CD663" s="8" t="b">
        <f>IF(ISNUMBER(VLOOKUP(A663,profiles_2018!A:A,1,FALSE)),TRUE,FALSE)</f>
        <v>1</v>
      </c>
      <c r="CE663" t="str">
        <f>INDEX('C5 - Emissions methodology 2021'!$A$2:$I$5911,MATCH($A663,'C5 - Emissions methodology 2021'!$A$2:$A$5911,0),MATCH(CE$1,'C5 - Emissions methodology 2021'!$A$1:$I$1,0))</f>
        <v>Materials</v>
      </c>
    </row>
    <row r="664" spans="1:83" x14ac:dyDescent="0.25">
      <c r="A664">
        <v>18281</v>
      </c>
      <c r="B664" t="s">
        <v>1223</v>
      </c>
      <c r="C664" t="s">
        <v>59</v>
      </c>
      <c r="D664">
        <v>2020</v>
      </c>
      <c r="E664" t="s">
        <v>690</v>
      </c>
      <c r="F664" t="s">
        <v>23</v>
      </c>
      <c r="G664">
        <v>2018</v>
      </c>
      <c r="H664">
        <v>2495000</v>
      </c>
      <c r="I664">
        <v>100</v>
      </c>
      <c r="J664">
        <v>2030</v>
      </c>
      <c r="K664">
        <v>15</v>
      </c>
      <c r="L664">
        <v>2120750</v>
      </c>
      <c r="M664">
        <v>2020</v>
      </c>
      <c r="N664">
        <v>2010410</v>
      </c>
      <c r="O664">
        <v>129.48296593186399</v>
      </c>
      <c r="P664" t="s">
        <v>24</v>
      </c>
      <c r="Q664">
        <v>2.8004934024390198</v>
      </c>
      <c r="R664">
        <v>1</v>
      </c>
      <c r="S664" t="s">
        <v>25</v>
      </c>
      <c r="T664">
        <v>-1.11368485725649E-2</v>
      </c>
      <c r="AW664">
        <v>2495000</v>
      </c>
      <c r="AX664">
        <v>2252705</v>
      </c>
      <c r="AY664">
        <v>2010410</v>
      </c>
      <c r="AZ664">
        <v>2021444</v>
      </c>
      <c r="BA664">
        <v>2032478</v>
      </c>
      <c r="BB664">
        <v>2043512</v>
      </c>
      <c r="BC664">
        <v>2054546</v>
      </c>
      <c r="BD664">
        <v>2065580</v>
      </c>
      <c r="BE664">
        <v>2076614</v>
      </c>
      <c r="BF664">
        <v>2087648</v>
      </c>
      <c r="BG664">
        <v>2098682</v>
      </c>
      <c r="BH664">
        <v>2109716</v>
      </c>
      <c r="BI664">
        <v>2120750</v>
      </c>
      <c r="BJ664">
        <v>2097131.52838973</v>
      </c>
      <c r="BK664">
        <v>2073776.0921213001</v>
      </c>
      <c r="BL664">
        <v>2050680.76180994</v>
      </c>
      <c r="BM664">
        <v>2027842.6406949901</v>
      </c>
      <c r="BN664">
        <v>2005258.86427658</v>
      </c>
      <c r="BO664">
        <v>1982926.5999563399</v>
      </c>
      <c r="BP664">
        <v>1960843.0466821101</v>
      </c>
      <c r="BQ664">
        <v>1939005.4345966501</v>
      </c>
      <c r="BR664">
        <v>1917411.0246901601</v>
      </c>
      <c r="BS664">
        <v>1896057.10845682</v>
      </c>
      <c r="BT664">
        <v>1874941.007555</v>
      </c>
      <c r="BU664">
        <v>1854060.0734713699</v>
      </c>
      <c r="BV664">
        <v>1833411.6871886801</v>
      </c>
      <c r="BW664">
        <v>1812993.25885729</v>
      </c>
      <c r="BX664">
        <v>1792802.22747032</v>
      </c>
      <c r="BY664">
        <v>1772836.06054242</v>
      </c>
      <c r="BZ664">
        <v>1753092.25379218</v>
      </c>
      <c r="CA664">
        <v>1733568.33082796</v>
      </c>
      <c r="CB664">
        <v>1714261.84283733</v>
      </c>
      <c r="CC664">
        <v>1695170.36827993</v>
      </c>
      <c r="CD664" s="8" t="b">
        <f>IF(ISNUMBER(VLOOKUP(A664,profiles_2018!A:A,1,FALSE)),TRUE,FALSE)</f>
        <v>0</v>
      </c>
      <c r="CE664" t="str">
        <f>INDEX('C5 - Emissions methodology 2021'!$A$2:$I$5911,MATCH($A664,'C5 - Emissions methodology 2021'!$A$2:$A$5911,0),MATCH(CE$1,'C5 - Emissions methodology 2021'!$A$1:$I$1,0))</f>
        <v>Materials</v>
      </c>
    </row>
    <row r="665" spans="1:83" x14ac:dyDescent="0.25">
      <c r="A665">
        <v>13336</v>
      </c>
      <c r="B665" t="s">
        <v>1224</v>
      </c>
      <c r="C665" t="s">
        <v>59</v>
      </c>
      <c r="D665">
        <v>2019</v>
      </c>
      <c r="E665" t="s">
        <v>28</v>
      </c>
      <c r="F665" t="s">
        <v>23</v>
      </c>
      <c r="G665">
        <v>2018</v>
      </c>
      <c r="H665">
        <v>4152897</v>
      </c>
      <c r="I665">
        <v>100</v>
      </c>
      <c r="J665">
        <v>2030</v>
      </c>
      <c r="K665">
        <v>21</v>
      </c>
      <c r="L665">
        <v>3280788.63</v>
      </c>
      <c r="M665">
        <v>2020</v>
      </c>
      <c r="N665">
        <v>3544895</v>
      </c>
      <c r="O665">
        <v>69.716335826475301</v>
      </c>
      <c r="P665" t="s">
        <v>24</v>
      </c>
      <c r="Q665">
        <v>2.8606591921390199</v>
      </c>
      <c r="R665">
        <v>1</v>
      </c>
      <c r="S665" t="s">
        <v>25</v>
      </c>
      <c r="T665">
        <v>-1.11368485725649E-2</v>
      </c>
      <c r="AW665">
        <v>4152897</v>
      </c>
      <c r="AX665">
        <v>3848896</v>
      </c>
      <c r="AY665">
        <v>3544895</v>
      </c>
      <c r="AZ665">
        <v>3518484.3629999999</v>
      </c>
      <c r="BA665">
        <v>3492073.7259999998</v>
      </c>
      <c r="BB665">
        <v>3465663.0890000002</v>
      </c>
      <c r="BC665">
        <v>3439252.452</v>
      </c>
      <c r="BD665">
        <v>3412841.8149999999</v>
      </c>
      <c r="BE665">
        <v>3386431.1779999998</v>
      </c>
      <c r="BF665">
        <v>3360020.5410000002</v>
      </c>
      <c r="BG665">
        <v>3333609.9040000001</v>
      </c>
      <c r="BH665">
        <v>3307199.267</v>
      </c>
      <c r="BI665">
        <v>3280788.63</v>
      </c>
      <c r="BJ665">
        <v>3244250.9838290899</v>
      </c>
      <c r="BK665">
        <v>3208120.2518907902</v>
      </c>
      <c r="BL665">
        <v>3172391.9024429098</v>
      </c>
      <c r="BM665">
        <v>3137061.4542125701</v>
      </c>
      <c r="BN665">
        <v>3102124.4758341699</v>
      </c>
      <c r="BO665">
        <v>3067576.5852935598</v>
      </c>
      <c r="BP665">
        <v>3033413.4493784001</v>
      </c>
      <c r="BQ665">
        <v>2999630.78313469</v>
      </c>
      <c r="BR665">
        <v>2966224.3493293198</v>
      </c>
      <c r="BS665">
        <v>2933189.9579185802</v>
      </c>
      <c r="BT665">
        <v>2900523.4655226702</v>
      </c>
      <c r="BU665">
        <v>2868220.7749059801</v>
      </c>
      <c r="BV665">
        <v>2836277.83446316</v>
      </c>
      <c r="BW665">
        <v>2804690.63771103</v>
      </c>
      <c r="BX665">
        <v>2773455.2227859502</v>
      </c>
      <c r="BY665">
        <v>2742567.6719469898</v>
      </c>
      <c r="BZ665">
        <v>2712024.1110845101</v>
      </c>
      <c r="CA665">
        <v>2681820.7092342102</v>
      </c>
      <c r="CB665">
        <v>2651953.6780967</v>
      </c>
      <c r="CC665">
        <v>2622419.2715622801</v>
      </c>
      <c r="CD665" s="8" t="b">
        <f>IF(ISNUMBER(VLOOKUP(A665,profiles_2018!A:A,1,FALSE)),TRUE,FALSE)</f>
        <v>0</v>
      </c>
      <c r="CE665" t="str">
        <f>INDEX('C5 - Emissions methodology 2021'!$A$2:$I$5911,MATCH($A665,'C5 - Emissions methodology 2021'!$A$2:$A$5911,0),MATCH(CE$1,'C5 - Emissions methodology 2021'!$A$1:$I$1,0))</f>
        <v>Materials</v>
      </c>
    </row>
    <row r="666" spans="1:83" x14ac:dyDescent="0.25">
      <c r="A666">
        <v>13298</v>
      </c>
      <c r="B666" t="s">
        <v>1225</v>
      </c>
      <c r="C666" t="s">
        <v>59</v>
      </c>
      <c r="D666">
        <v>2020</v>
      </c>
      <c r="E666" t="s">
        <v>690</v>
      </c>
      <c r="F666" t="s">
        <v>23</v>
      </c>
      <c r="G666">
        <v>2018</v>
      </c>
      <c r="H666">
        <v>4850000</v>
      </c>
      <c r="I666">
        <v>100</v>
      </c>
      <c r="J666">
        <v>2030</v>
      </c>
      <c r="K666">
        <v>30</v>
      </c>
      <c r="L666">
        <v>3395000</v>
      </c>
      <c r="M666">
        <v>2020</v>
      </c>
      <c r="N666">
        <v>4605525</v>
      </c>
      <c r="O666">
        <v>8.2339246079822193</v>
      </c>
      <c r="P666" t="s">
        <v>45</v>
      </c>
      <c r="Q666">
        <v>2.9507161195390199</v>
      </c>
      <c r="R666">
        <v>1</v>
      </c>
      <c r="S666" t="s">
        <v>25</v>
      </c>
      <c r="T666">
        <v>-1.11368485725649E-2</v>
      </c>
      <c r="AW666">
        <v>4850000</v>
      </c>
      <c r="AX666">
        <v>4727762.5</v>
      </c>
      <c r="AY666">
        <v>4605525</v>
      </c>
      <c r="AZ666">
        <v>4484472.5</v>
      </c>
      <c r="BA666">
        <v>4363420</v>
      </c>
      <c r="BB666">
        <v>4242367.5</v>
      </c>
      <c r="BC666">
        <v>4121315</v>
      </c>
      <c r="BD666">
        <v>4000262.5</v>
      </c>
      <c r="BE666">
        <v>3879210</v>
      </c>
      <c r="BF666">
        <v>3758157.5</v>
      </c>
      <c r="BG666">
        <v>3637105</v>
      </c>
      <c r="BH666">
        <v>3516052.5</v>
      </c>
      <c r="BI666">
        <v>3395000</v>
      </c>
      <c r="BJ666">
        <v>3357190.3990961402</v>
      </c>
      <c r="BK666">
        <v>3319801.8779921401</v>
      </c>
      <c r="BL666">
        <v>3282829.74718602</v>
      </c>
      <c r="BM666">
        <v>3246269.3694020999</v>
      </c>
      <c r="BN666">
        <v>3210116.15900931</v>
      </c>
      <c r="BO666">
        <v>3174365.58144608</v>
      </c>
      <c r="BP666">
        <v>3139013.1526515498</v>
      </c>
      <c r="BQ666">
        <v>3104054.4385031802</v>
      </c>
      <c r="BR666">
        <v>3069485.0542605701</v>
      </c>
      <c r="BS666">
        <v>3035300.6640155199</v>
      </c>
      <c r="BT666">
        <v>3001496.9801481799</v>
      </c>
      <c r="BU666">
        <v>2968069.7627892601</v>
      </c>
      <c r="BV666">
        <v>2935014.8192882598</v>
      </c>
      <c r="BW666">
        <v>2902328.0036876202</v>
      </c>
      <c r="BX666">
        <v>2870005.2162026302</v>
      </c>
      <c r="BY666">
        <v>2838042.4027073099</v>
      </c>
      <c r="BZ666">
        <v>2806435.5542258401</v>
      </c>
      <c r="CA666">
        <v>2775180.7064297702</v>
      </c>
      <c r="CB666">
        <v>2744273.9391407501</v>
      </c>
      <c r="CC666">
        <v>2713711.3758389102</v>
      </c>
      <c r="CD666" s="8" t="b">
        <f>IF(ISNUMBER(VLOOKUP(A666,profiles_2018!A:A,1,FALSE)),TRUE,FALSE)</f>
        <v>0</v>
      </c>
      <c r="CE666" t="str">
        <f>INDEX('C5 - Emissions methodology 2021'!$A$2:$I$5911,MATCH($A666,'C5 - Emissions methodology 2021'!$A$2:$A$5911,0),MATCH(CE$1,'C5 - Emissions methodology 2021'!$A$1:$I$1,0))</f>
        <v>Services</v>
      </c>
    </row>
    <row r="667" spans="1:83" x14ac:dyDescent="0.25">
      <c r="A667">
        <v>23178</v>
      </c>
      <c r="B667" t="s">
        <v>1226</v>
      </c>
      <c r="C667" t="s">
        <v>1227</v>
      </c>
      <c r="D667">
        <v>2019</v>
      </c>
      <c r="E667" t="s">
        <v>49</v>
      </c>
      <c r="F667" t="s">
        <v>50</v>
      </c>
      <c r="G667">
        <v>2019</v>
      </c>
      <c r="H667">
        <v>0</v>
      </c>
      <c r="I667">
        <v>100</v>
      </c>
      <c r="J667">
        <v>2025</v>
      </c>
      <c r="K667">
        <v>25.47</v>
      </c>
      <c r="L667">
        <v>0</v>
      </c>
      <c r="M667">
        <v>2020</v>
      </c>
      <c r="N667">
        <v>7592</v>
      </c>
      <c r="O667">
        <v>100.001758615734</v>
      </c>
      <c r="P667" t="s">
        <v>24</v>
      </c>
      <c r="Q667">
        <v>2.57251166944878</v>
      </c>
      <c r="R667">
        <v>1</v>
      </c>
      <c r="S667" t="s">
        <v>25</v>
      </c>
      <c r="T667">
        <v>-1.11368485725649E-2</v>
      </c>
      <c r="AX667">
        <v>0</v>
      </c>
      <c r="AY667">
        <v>7592</v>
      </c>
      <c r="AZ667">
        <v>6073.6</v>
      </c>
      <c r="BA667">
        <v>4555.2</v>
      </c>
      <c r="BB667">
        <v>3036.8</v>
      </c>
      <c r="BC667">
        <v>1518.3999999999901</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s="8" t="b">
        <f>IF(ISNUMBER(VLOOKUP(A667,profiles_2018!A:A,1,FALSE)),TRUE,FALSE)</f>
        <v>0</v>
      </c>
      <c r="CE667" t="str">
        <f>INDEX('C5 - Emissions methodology 2021'!$A$2:$I$5911,MATCH($A667,'C5 - Emissions methodology 2021'!$A$2:$A$5911,0),MATCH(CE$1,'C5 - Emissions methodology 2021'!$A$1:$I$1,0))</f>
        <v>Apparel</v>
      </c>
    </row>
    <row r="668" spans="1:83" x14ac:dyDescent="0.25">
      <c r="A668">
        <v>13352</v>
      </c>
      <c r="B668" t="s">
        <v>397</v>
      </c>
      <c r="C668" t="s">
        <v>59</v>
      </c>
      <c r="D668">
        <v>2020</v>
      </c>
      <c r="E668" t="s">
        <v>690</v>
      </c>
      <c r="F668" t="s">
        <v>23</v>
      </c>
      <c r="G668">
        <v>2018</v>
      </c>
      <c r="H668">
        <v>357498.7</v>
      </c>
      <c r="I668">
        <v>95</v>
      </c>
      <c r="J668">
        <v>2030</v>
      </c>
      <c r="K668">
        <v>30</v>
      </c>
      <c r="L668">
        <v>250249.09</v>
      </c>
      <c r="M668">
        <v>2020</v>
      </c>
      <c r="N668">
        <v>330933.2</v>
      </c>
      <c r="O668">
        <v>41.219609515816103</v>
      </c>
      <c r="P668" t="s">
        <v>24</v>
      </c>
      <c r="Q668">
        <v>2.9002802419390199</v>
      </c>
      <c r="R668">
        <v>1</v>
      </c>
      <c r="S668" t="s">
        <v>25</v>
      </c>
      <c r="T668">
        <v>-1.11368485725649E-2</v>
      </c>
      <c r="AW668">
        <v>357498.7</v>
      </c>
      <c r="AX668">
        <v>344215.95</v>
      </c>
      <c r="AY668">
        <v>330933.2</v>
      </c>
      <c r="AZ668">
        <v>322864.78899999999</v>
      </c>
      <c r="BA668">
        <v>314796.37800000003</v>
      </c>
      <c r="BB668">
        <v>306727.967</v>
      </c>
      <c r="BC668">
        <v>298659.55599999998</v>
      </c>
      <c r="BD668">
        <v>290591.14500000002</v>
      </c>
      <c r="BE668">
        <v>282522.734</v>
      </c>
      <c r="BF668">
        <v>274454.32299999997</v>
      </c>
      <c r="BG668">
        <v>266385.91200000001</v>
      </c>
      <c r="BH668">
        <v>258317.50099999999</v>
      </c>
      <c r="BI668">
        <v>250249.09</v>
      </c>
      <c r="BJ668">
        <v>247462.103779247</v>
      </c>
      <c r="BK668">
        <v>244706.15580201001</v>
      </c>
      <c r="BL668">
        <v>241980.900400068</v>
      </c>
      <c r="BM668">
        <v>239285.99575485999</v>
      </c>
      <c r="BN668">
        <v>236621.103854602</v>
      </c>
      <c r="BO668">
        <v>233985.89045189999</v>
      </c>
      <c r="BP668">
        <v>231380.025021821</v>
      </c>
      <c r="BQ668">
        <v>228803.180720437</v>
      </c>
      <c r="BR668">
        <v>226255.034343832</v>
      </c>
      <c r="BS668">
        <v>223735.26628756401</v>
      </c>
      <c r="BT668">
        <v>221243.56050657699</v>
      </c>
      <c r="BU668">
        <v>218779.60447555999</v>
      </c>
      <c r="BV668">
        <v>216343.08914975001</v>
      </c>
      <c r="BW668">
        <v>213933.70892616801</v>
      </c>
      <c r="BX668">
        <v>211551.16160529101</v>
      </c>
      <c r="BY668">
        <v>209195.14835314199</v>
      </c>
      <c r="BZ668">
        <v>206865.373663818</v>
      </c>
      <c r="CA668">
        <v>204561.54532241699</v>
      </c>
      <c r="CB668">
        <v>202283.374368391</v>
      </c>
      <c r="CC668">
        <v>200030.575059303</v>
      </c>
      <c r="CD668" s="8" t="b">
        <f>IF(ISNUMBER(VLOOKUP(A668,profiles_2018!A:A,1,FALSE)),TRUE,FALSE)</f>
        <v>1</v>
      </c>
      <c r="CE668" t="str">
        <f>INDEX('C5 - Emissions methodology 2021'!$A$2:$I$5911,MATCH($A668,'C5 - Emissions methodology 2021'!$A$2:$A$5911,0),MATCH(CE$1,'C5 - Emissions methodology 2021'!$A$1:$I$1,0))</f>
        <v>Materials</v>
      </c>
    </row>
    <row r="669" spans="1:83" x14ac:dyDescent="0.25">
      <c r="A669">
        <v>13366</v>
      </c>
      <c r="B669" t="s">
        <v>1228</v>
      </c>
      <c r="C669" t="s">
        <v>59</v>
      </c>
      <c r="D669">
        <v>2019</v>
      </c>
      <c r="E669" t="s">
        <v>690</v>
      </c>
      <c r="F669" t="s">
        <v>23</v>
      </c>
      <c r="G669">
        <v>2018</v>
      </c>
      <c r="H669">
        <v>415755</v>
      </c>
      <c r="I669">
        <v>98.8</v>
      </c>
      <c r="J669">
        <v>2030</v>
      </c>
      <c r="K669">
        <v>30</v>
      </c>
      <c r="L669">
        <v>291028.5</v>
      </c>
      <c r="M669">
        <v>2020</v>
      </c>
      <c r="N669">
        <v>437581</v>
      </c>
      <c r="O669">
        <v>-17.499088004554</v>
      </c>
      <c r="P669" t="s">
        <v>24</v>
      </c>
      <c r="Q669">
        <v>2.93828547793902</v>
      </c>
      <c r="R669">
        <v>1</v>
      </c>
      <c r="S669" t="s">
        <v>25</v>
      </c>
      <c r="T669">
        <v>-1.11368485725649E-2</v>
      </c>
      <c r="AW669">
        <v>415755</v>
      </c>
      <c r="AX669">
        <v>426668</v>
      </c>
      <c r="AY669">
        <v>437581</v>
      </c>
      <c r="AZ669">
        <v>422925.75</v>
      </c>
      <c r="BA669">
        <v>408270.5</v>
      </c>
      <c r="BB669">
        <v>393615.25</v>
      </c>
      <c r="BC669">
        <v>378960</v>
      </c>
      <c r="BD669">
        <v>364304.75</v>
      </c>
      <c r="BE669">
        <v>349649.5</v>
      </c>
      <c r="BF669">
        <v>334994.25</v>
      </c>
      <c r="BG669">
        <v>320339</v>
      </c>
      <c r="BH669">
        <v>305683.75</v>
      </c>
      <c r="BI669">
        <v>291028.5</v>
      </c>
      <c r="BJ669">
        <v>287787.35966519901</v>
      </c>
      <c r="BK669">
        <v>284582.31541950902</v>
      </c>
      <c r="BL669">
        <v>281412.96526625199</v>
      </c>
      <c r="BM669">
        <v>278278.91168572602</v>
      </c>
      <c r="BN669">
        <v>275179.76158534299</v>
      </c>
      <c r="BO669">
        <v>272115.12625033298</v>
      </c>
      <c r="BP669">
        <v>269084.62129497901</v>
      </c>
      <c r="BQ669">
        <v>266087.86661441001</v>
      </c>
      <c r="BR669">
        <v>263124.48633692903</v>
      </c>
      <c r="BS669">
        <v>260194.10877686099</v>
      </c>
      <c r="BT669">
        <v>257296.36638793899</v>
      </c>
      <c r="BU669">
        <v>254430.895717206</v>
      </c>
      <c r="BV669">
        <v>251597.33735942101</v>
      </c>
      <c r="BW669">
        <v>248795.33591198901</v>
      </c>
      <c r="BX669">
        <v>246024.53993037599</v>
      </c>
      <c r="BY669">
        <v>243284.60188403699</v>
      </c>
      <c r="BZ669">
        <v>240575.17811281799</v>
      </c>
      <c r="CA669">
        <v>237895.928783857</v>
      </c>
      <c r="CB669">
        <v>235246.51784896199</v>
      </c>
      <c r="CC669">
        <v>232626.61300245501</v>
      </c>
      <c r="CD669" s="8" t="b">
        <f>IF(ISNUMBER(VLOOKUP(A669,profiles_2018!A:A,1,FALSE)),TRUE,FALSE)</f>
        <v>0</v>
      </c>
      <c r="CE669" t="str">
        <f>INDEX('C5 - Emissions methodology 2021'!$A$2:$I$5911,MATCH($A669,'C5 - Emissions methodology 2021'!$A$2:$A$5911,0),MATCH(CE$1,'C5 - Emissions methodology 2021'!$A$1:$I$1,0))</f>
        <v>Food, beverage &amp; agriculture</v>
      </c>
    </row>
    <row r="670" spans="1:83" x14ac:dyDescent="0.25">
      <c r="A670">
        <v>51774</v>
      </c>
      <c r="B670" t="s">
        <v>1229</v>
      </c>
      <c r="C670" t="s">
        <v>59</v>
      </c>
      <c r="D670">
        <v>2018</v>
      </c>
      <c r="E670" t="s">
        <v>28</v>
      </c>
      <c r="F670" t="s">
        <v>23</v>
      </c>
      <c r="G670">
        <v>2018</v>
      </c>
      <c r="H670">
        <v>36933</v>
      </c>
      <c r="I670">
        <v>100</v>
      </c>
      <c r="J670">
        <v>2030</v>
      </c>
      <c r="K670">
        <v>26</v>
      </c>
      <c r="L670">
        <v>27330.42</v>
      </c>
      <c r="M670">
        <v>2020</v>
      </c>
      <c r="N670">
        <v>28225</v>
      </c>
      <c r="O670">
        <v>90.683962018540896</v>
      </c>
      <c r="P670" t="s">
        <v>691</v>
      </c>
      <c r="Q670">
        <v>2.9102475957390199</v>
      </c>
      <c r="R670">
        <v>1</v>
      </c>
      <c r="S670" t="s">
        <v>25</v>
      </c>
      <c r="T670">
        <v>-1.11368485725649E-2</v>
      </c>
      <c r="AW670">
        <v>36933</v>
      </c>
      <c r="AX670">
        <v>32579</v>
      </c>
      <c r="AY670">
        <v>28225</v>
      </c>
      <c r="AZ670">
        <v>28135.542000000001</v>
      </c>
      <c r="BA670">
        <v>28046.083999999999</v>
      </c>
      <c r="BB670">
        <v>27956.626</v>
      </c>
      <c r="BC670">
        <v>27867.168000000001</v>
      </c>
      <c r="BD670">
        <v>27777.71</v>
      </c>
      <c r="BE670">
        <v>27688.252</v>
      </c>
      <c r="BF670">
        <v>27598.794000000002</v>
      </c>
      <c r="BG670">
        <v>27509.335999999999</v>
      </c>
      <c r="BH670">
        <v>27419.878000000001</v>
      </c>
      <c r="BI670">
        <v>27330.42</v>
      </c>
      <c r="BJ670">
        <v>27026.045251035401</v>
      </c>
      <c r="BK670">
        <v>26725.0602775593</v>
      </c>
      <c r="BL670">
        <v>26427.427328155401</v>
      </c>
      <c r="BM670">
        <v>26133.109071839299</v>
      </c>
      <c r="BN670">
        <v>25842.068593375901</v>
      </c>
      <c r="BO670">
        <v>25554.269388649602</v>
      </c>
      <c r="BP670">
        <v>25269.675360085701</v>
      </c>
      <c r="BQ670">
        <v>24988.250812122598</v>
      </c>
      <c r="BR670">
        <v>24709.960446734702</v>
      </c>
      <c r="BS670">
        <v>24434.769359005299</v>
      </c>
      <c r="BT670">
        <v>24162.6430327485</v>
      </c>
      <c r="BU670">
        <v>23893.547336179901</v>
      </c>
      <c r="BV670">
        <v>23627.448517635399</v>
      </c>
      <c r="BW670">
        <v>23364.3132013385</v>
      </c>
      <c r="BX670">
        <v>23104.108383213199</v>
      </c>
      <c r="BY670">
        <v>22846.801426745202</v>
      </c>
      <c r="BZ670">
        <v>22592.360058888102</v>
      </c>
      <c r="CA670">
        <v>22340.7523660154</v>
      </c>
      <c r="CB670">
        <v>22091.9467899179</v>
      </c>
      <c r="CC670">
        <v>21845.912123845399</v>
      </c>
      <c r="CD670" s="8" t="b">
        <f>IF(ISNUMBER(VLOOKUP(A670,profiles_2018!A:A,1,FALSE)),TRUE,FALSE)</f>
        <v>0</v>
      </c>
      <c r="CE670" t="str">
        <f>INDEX('C5 - Emissions methodology 2021'!$A$2:$I$5911,MATCH($A670,'C5 - Emissions methodology 2021'!$A$2:$A$5911,0),MATCH(CE$1,'C5 - Emissions methodology 2021'!$A$1:$I$1,0))</f>
        <v>Manufacturing</v>
      </c>
    </row>
    <row r="671" spans="1:83" x14ac:dyDescent="0.25">
      <c r="A671">
        <v>13375</v>
      </c>
      <c r="B671" t="s">
        <v>399</v>
      </c>
      <c r="C671" t="s">
        <v>59</v>
      </c>
      <c r="D671">
        <v>2021</v>
      </c>
      <c r="E671" t="s">
        <v>690</v>
      </c>
      <c r="F671" t="s">
        <v>23</v>
      </c>
      <c r="G671">
        <v>2019</v>
      </c>
      <c r="H671">
        <v>805515</v>
      </c>
      <c r="I671">
        <v>100</v>
      </c>
      <c r="J671">
        <v>2031</v>
      </c>
      <c r="K671">
        <v>25.5</v>
      </c>
      <c r="L671">
        <v>600108.67500000005</v>
      </c>
      <c r="M671">
        <v>2020</v>
      </c>
      <c r="N671">
        <v>688774</v>
      </c>
      <c r="O671">
        <v>59.186635366860401</v>
      </c>
      <c r="P671" t="s">
        <v>45</v>
      </c>
      <c r="Q671">
        <v>2.9058123568170702</v>
      </c>
      <c r="R671">
        <v>1</v>
      </c>
      <c r="S671" t="s">
        <v>25</v>
      </c>
      <c r="T671">
        <v>-1.11368485725649E-2</v>
      </c>
      <c r="AX671">
        <v>805515</v>
      </c>
      <c r="AY671">
        <v>688774</v>
      </c>
      <c r="AZ671">
        <v>680713.51590909006</v>
      </c>
      <c r="BA671">
        <v>672653.03181818104</v>
      </c>
      <c r="BB671">
        <v>664592.54772727203</v>
      </c>
      <c r="BC671">
        <v>656532.06363636302</v>
      </c>
      <c r="BD671">
        <v>648471.57954545401</v>
      </c>
      <c r="BE671">
        <v>640411.09545454499</v>
      </c>
      <c r="BF671">
        <v>632350.61136363598</v>
      </c>
      <c r="BG671">
        <v>624290.12727272697</v>
      </c>
      <c r="BH671">
        <v>616229.64318181796</v>
      </c>
      <c r="BI671">
        <v>608169.15909090894</v>
      </c>
      <c r="BJ671">
        <v>600108.67500000005</v>
      </c>
      <c r="BK671">
        <v>593425.35555944196</v>
      </c>
      <c r="BL671">
        <v>586816.46723545599</v>
      </c>
      <c r="BM671">
        <v>580281.18109996698</v>
      </c>
      <c r="BN671">
        <v>573818.67745654797</v>
      </c>
      <c r="BO671">
        <v>567428.14573760505</v>
      </c>
      <c r="BP671">
        <v>561108.78440271399</v>
      </c>
      <c r="BQ671">
        <v>554859.80083808501</v>
      </c>
      <c r="BR671">
        <v>548680.41125714697</v>
      </c>
      <c r="BS671">
        <v>542569.84060224402</v>
      </c>
      <c r="BT671">
        <v>536527.32244741602</v>
      </c>
      <c r="BU671">
        <v>530552.09890227497</v>
      </c>
      <c r="BV671">
        <v>524643.42051694402</v>
      </c>
      <c r="BW671">
        <v>518800.54618805402</v>
      </c>
      <c r="BX671">
        <v>513022.743065794</v>
      </c>
      <c r="BY671">
        <v>507309.286461988</v>
      </c>
      <c r="BZ671">
        <v>501659.459759205</v>
      </c>
      <c r="CA671">
        <v>496072.554320872</v>
      </c>
      <c r="CB671">
        <v>490547.86940239498</v>
      </c>
      <c r="CC671">
        <v>485084.71206326602</v>
      </c>
      <c r="CD671" s="8" t="b">
        <f>IF(ISNUMBER(VLOOKUP(A671,profiles_2018!A:A,1,FALSE)),TRUE,FALSE)</f>
        <v>1</v>
      </c>
      <c r="CE671" t="str">
        <f>INDEX('C5 - Emissions methodology 2021'!$A$2:$I$5911,MATCH($A671,'C5 - Emissions methodology 2021'!$A$2:$A$5911,0),MATCH(CE$1,'C5 - Emissions methodology 2021'!$A$1:$I$1,0))</f>
        <v>Materials</v>
      </c>
    </row>
    <row r="672" spans="1:83" x14ac:dyDescent="0.25">
      <c r="A672">
        <v>828565</v>
      </c>
      <c r="B672" t="s">
        <v>1230</v>
      </c>
      <c r="C672" t="s">
        <v>59</v>
      </c>
      <c r="D672">
        <v>2020</v>
      </c>
      <c r="E672" t="s">
        <v>28</v>
      </c>
      <c r="F672" t="s">
        <v>23</v>
      </c>
      <c r="G672">
        <v>2019</v>
      </c>
      <c r="H672">
        <v>13796</v>
      </c>
      <c r="I672">
        <v>100</v>
      </c>
      <c r="J672">
        <v>2022</v>
      </c>
      <c r="K672">
        <v>1</v>
      </c>
      <c r="L672">
        <v>13658.04</v>
      </c>
      <c r="M672">
        <v>2020</v>
      </c>
      <c r="N672">
        <v>14868</v>
      </c>
      <c r="O672">
        <v>-777.705298253244</v>
      </c>
      <c r="P672" t="s">
        <v>691</v>
      </c>
      <c r="Q672">
        <v>2.6563428431146301</v>
      </c>
      <c r="R672">
        <v>1</v>
      </c>
      <c r="S672" t="s">
        <v>25</v>
      </c>
      <c r="T672">
        <v>-1.11368485725649E-2</v>
      </c>
      <c r="AX672">
        <v>13796</v>
      </c>
      <c r="AY672">
        <v>14868</v>
      </c>
      <c r="AZ672">
        <v>14263.02</v>
      </c>
      <c r="BA672">
        <v>13658.04</v>
      </c>
      <c r="BB672">
        <v>13505.9324767219</v>
      </c>
      <c r="BC672">
        <v>13355.5189518974</v>
      </c>
      <c r="BD672">
        <v>13206.780559722099</v>
      </c>
      <c r="BE672">
        <v>13059.698644497401</v>
      </c>
      <c r="BF672">
        <v>12914.254758290301</v>
      </c>
      <c r="BG672">
        <v>12770.4306586197</v>
      </c>
      <c r="BH672">
        <v>12628.208306168201</v>
      </c>
      <c r="BI672">
        <v>12487.5698625196</v>
      </c>
      <c r="BJ672">
        <v>12348.497687921399</v>
      </c>
      <c r="BK672">
        <v>12210.9743390723</v>
      </c>
      <c r="BL672">
        <v>12074.982566934599</v>
      </c>
      <c r="BM672">
        <v>11940.5053145703</v>
      </c>
      <c r="BN672">
        <v>11807.525715002001</v>
      </c>
      <c r="BO672">
        <v>11676.027089097401</v>
      </c>
      <c r="BP672">
        <v>11545.9929434769</v>
      </c>
      <c r="BQ672">
        <v>11417.406968445501</v>
      </c>
      <c r="BR672">
        <v>11290.2530359466</v>
      </c>
      <c r="BS672">
        <v>11164.5151975393</v>
      </c>
      <c r="BT672">
        <v>11040.1776823982</v>
      </c>
      <c r="BU672">
        <v>10917.224895335101</v>
      </c>
      <c r="BV672">
        <v>10795.641414843099</v>
      </c>
      <c r="BW672">
        <v>10675.4119911623</v>
      </c>
      <c r="BX672">
        <v>10556.521544367</v>
      </c>
      <c r="BY672">
        <v>10438.9551624744</v>
      </c>
      <c r="BZ672">
        <v>10322.6980995741</v>
      </c>
      <c r="CA672">
        <v>10207.7357739788</v>
      </c>
      <c r="CB672">
        <v>10094.0537663953</v>
      </c>
      <c r="CC672">
        <v>9981.6378181156397</v>
      </c>
      <c r="CD672" s="8" t="b">
        <f>IF(ISNUMBER(VLOOKUP(A672,profiles_2018!A:A,1,FALSE)),TRUE,FALSE)</f>
        <v>0</v>
      </c>
      <c r="CE672" t="str">
        <f>INDEX('C5 - Emissions methodology 2021'!$A$2:$I$5911,MATCH($A672,'C5 - Emissions methodology 2021'!$A$2:$A$5911,0),MATCH(CE$1,'C5 - Emissions methodology 2021'!$A$1:$I$1,0))</f>
        <v>Manufacturing</v>
      </c>
    </row>
    <row r="673" spans="1:83" x14ac:dyDescent="0.25">
      <c r="A673">
        <v>849221</v>
      </c>
      <c r="B673" t="s">
        <v>1231</v>
      </c>
      <c r="C673" t="s">
        <v>165</v>
      </c>
      <c r="D673">
        <v>2020</v>
      </c>
      <c r="E673" t="s">
        <v>690</v>
      </c>
      <c r="F673" t="s">
        <v>23</v>
      </c>
      <c r="G673">
        <v>2019</v>
      </c>
      <c r="H673">
        <v>63637</v>
      </c>
      <c r="I673">
        <v>100</v>
      </c>
      <c r="J673">
        <v>2025</v>
      </c>
      <c r="K673">
        <v>30</v>
      </c>
      <c r="L673">
        <v>44545.9</v>
      </c>
      <c r="M673">
        <v>2020</v>
      </c>
      <c r="N673">
        <v>25300</v>
      </c>
      <c r="O673">
        <v>201.89274447949501</v>
      </c>
      <c r="P673" t="s">
        <v>45</v>
      </c>
      <c r="Q673">
        <v>2.9478112180487801</v>
      </c>
      <c r="R673">
        <v>1</v>
      </c>
      <c r="S673" t="s">
        <v>25</v>
      </c>
      <c r="T673">
        <v>-1.11368485725649E-2</v>
      </c>
      <c r="AX673">
        <v>63637</v>
      </c>
      <c r="AY673">
        <v>25300</v>
      </c>
      <c r="AZ673">
        <v>29149.18</v>
      </c>
      <c r="BA673">
        <v>32998.36</v>
      </c>
      <c r="BB673">
        <v>36847.539999999899</v>
      </c>
      <c r="BC673">
        <v>40696.720000000001</v>
      </c>
      <c r="BD673">
        <v>44545.9</v>
      </c>
      <c r="BE673">
        <v>44049.799057171302</v>
      </c>
      <c r="BF673">
        <v>43559.2231154197</v>
      </c>
      <c r="BG673">
        <v>43074.110643644701</v>
      </c>
      <c r="BH673">
        <v>42594.4007960085</v>
      </c>
      <c r="BI673">
        <v>42120.033404304202</v>
      </c>
      <c r="BJ673">
        <v>41650.948970409103</v>
      </c>
      <c r="BK673">
        <v>41187.088658822096</v>
      </c>
      <c r="BL673">
        <v>40728.394289283897</v>
      </c>
      <c r="BM673">
        <v>40274.808329480496</v>
      </c>
      <c r="BN673">
        <v>39826.273887825999</v>
      </c>
      <c r="BO673">
        <v>39382.734706327799</v>
      </c>
      <c r="BP673">
        <v>38944.135153529904</v>
      </c>
      <c r="BQ673">
        <v>38510.420217535502</v>
      </c>
      <c r="BR673">
        <v>38081.535499106998</v>
      </c>
      <c r="BS673">
        <v>37657.427204842701</v>
      </c>
      <c r="BT673">
        <v>37238.04214043</v>
      </c>
      <c r="BU673">
        <v>36823.327703973198</v>
      </c>
      <c r="BV673">
        <v>36413.231879396102</v>
      </c>
      <c r="BW673">
        <v>36007.703229917599</v>
      </c>
      <c r="BX673">
        <v>35606.690891600098</v>
      </c>
      <c r="BY673">
        <v>35210.144566970303</v>
      </c>
      <c r="BZ673">
        <v>34818.014518709802</v>
      </c>
      <c r="CA673">
        <v>34430.251563417602</v>
      </c>
      <c r="CB673">
        <v>34046.807065440502</v>
      </c>
      <c r="CC673">
        <v>33667.632930773303</v>
      </c>
      <c r="CD673" s="8" t="b">
        <f>IF(ISNUMBER(VLOOKUP(A673,profiles_2018!A:A,1,FALSE)),TRUE,FALSE)</f>
        <v>0</v>
      </c>
      <c r="CE673" t="str">
        <f>INDEX('C5 - Emissions methodology 2021'!$A$2:$I$5911,MATCH($A673,'C5 - Emissions methodology 2021'!$A$2:$A$5911,0),MATCH(CE$1,'C5 - Emissions methodology 2021'!$A$1:$I$1,0))</f>
        <v>Manufacturing</v>
      </c>
    </row>
    <row r="674" spans="1:83" x14ac:dyDescent="0.25">
      <c r="A674">
        <v>839229</v>
      </c>
      <c r="B674" t="s">
        <v>1232</v>
      </c>
      <c r="C674" t="s">
        <v>36</v>
      </c>
      <c r="D674">
        <v>2019</v>
      </c>
      <c r="E674" t="s">
        <v>28</v>
      </c>
      <c r="F674" t="s">
        <v>23</v>
      </c>
      <c r="G674">
        <v>2019</v>
      </c>
      <c r="H674">
        <v>2585.11</v>
      </c>
      <c r="I674">
        <v>100</v>
      </c>
      <c r="J674">
        <v>2030</v>
      </c>
      <c r="K674">
        <v>30</v>
      </c>
      <c r="L674">
        <v>1809.577</v>
      </c>
      <c r="M674">
        <v>2020</v>
      </c>
      <c r="N674">
        <v>1628.12</v>
      </c>
      <c r="O674">
        <v>123.397714861908</v>
      </c>
      <c r="P674" t="s">
        <v>691</v>
      </c>
      <c r="Q674">
        <v>2.9502441609500201</v>
      </c>
      <c r="R674">
        <v>1</v>
      </c>
      <c r="S674" t="s">
        <v>25</v>
      </c>
      <c r="T674">
        <v>-1.11368485725649E-2</v>
      </c>
      <c r="AX674">
        <v>2585.11</v>
      </c>
      <c r="AY674">
        <v>1628.12</v>
      </c>
      <c r="AZ674">
        <v>1646.2656999999999</v>
      </c>
      <c r="BA674">
        <v>1664.4114</v>
      </c>
      <c r="BB674">
        <v>1682.5571</v>
      </c>
      <c r="BC674">
        <v>1700.7028</v>
      </c>
      <c r="BD674">
        <v>1718.8485000000001</v>
      </c>
      <c r="BE674">
        <v>1736.9942000000001</v>
      </c>
      <c r="BF674">
        <v>1755.1398999999999</v>
      </c>
      <c r="BG674">
        <v>1773.2855999999999</v>
      </c>
      <c r="BH674">
        <v>1791.4313</v>
      </c>
      <c r="BI674">
        <v>1809.577</v>
      </c>
      <c r="BJ674">
        <v>1789.4240149706</v>
      </c>
      <c r="BK674">
        <v>1769.49547068376</v>
      </c>
      <c r="BL674">
        <v>1749.78886757692</v>
      </c>
      <c r="BM674">
        <v>1730.3017339247499</v>
      </c>
      <c r="BN674">
        <v>1711.03162552918</v>
      </c>
      <c r="BO674">
        <v>1691.9761254128</v>
      </c>
      <c r="BP674">
        <v>1673.13284351568</v>
      </c>
      <c r="BQ674">
        <v>1654.4994163956601</v>
      </c>
      <c r="BR674">
        <v>1636.07350693186</v>
      </c>
      <c r="BS674">
        <v>1617.85280403158</v>
      </c>
      <c r="BT674">
        <v>1599.83502234038</v>
      </c>
      <c r="BU674">
        <v>1582.0179019554901</v>
      </c>
      <c r="BV674">
        <v>1564.39920814232</v>
      </c>
      <c r="BW674">
        <v>1546.9767310541999</v>
      </c>
      <c r="BX674">
        <v>1529.7482854551699</v>
      </c>
      <c r="BY674">
        <v>1512.7117104459101</v>
      </c>
      <c r="BZ674">
        <v>1495.8648691927301</v>
      </c>
      <c r="CA674">
        <v>1479.20564865951</v>
      </c>
      <c r="CB674">
        <v>1462.7319593427101</v>
      </c>
      <c r="CC674">
        <v>1446.4417350092599</v>
      </c>
      <c r="CD674" s="8" t="b">
        <f>IF(ISNUMBER(VLOOKUP(A674,profiles_2018!A:A,1,FALSE)),TRUE,FALSE)</f>
        <v>0</v>
      </c>
      <c r="CE674" t="str">
        <f>INDEX('C5 - Emissions methodology 2021'!$A$2:$I$5911,MATCH($A674,'C5 - Emissions methodology 2021'!$A$2:$A$5911,0),MATCH(CE$1,'C5 - Emissions methodology 2021'!$A$1:$I$1,0))</f>
        <v>Manufacturing</v>
      </c>
    </row>
    <row r="675" spans="1:83" x14ac:dyDescent="0.25">
      <c r="A675">
        <v>13392</v>
      </c>
      <c r="B675" t="s">
        <v>1233</v>
      </c>
      <c r="C675" t="s">
        <v>52</v>
      </c>
      <c r="D675">
        <v>2020</v>
      </c>
      <c r="E675" t="s">
        <v>690</v>
      </c>
      <c r="F675" t="s">
        <v>23</v>
      </c>
      <c r="G675">
        <v>2016</v>
      </c>
      <c r="H675">
        <v>38276</v>
      </c>
      <c r="I675">
        <v>100</v>
      </c>
      <c r="J675">
        <v>2026</v>
      </c>
      <c r="K675">
        <v>72</v>
      </c>
      <c r="L675">
        <v>10717.28</v>
      </c>
      <c r="M675">
        <v>2020</v>
      </c>
      <c r="N675">
        <v>10873</v>
      </c>
      <c r="O675">
        <v>99.434951986159007</v>
      </c>
      <c r="P675" t="s">
        <v>24</v>
      </c>
      <c r="Q675">
        <v>3.3682965105268301</v>
      </c>
      <c r="R675">
        <v>1</v>
      </c>
      <c r="S675" t="s">
        <v>25</v>
      </c>
      <c r="T675">
        <v>-1.11368485725649E-2</v>
      </c>
      <c r="AU675">
        <v>38276</v>
      </c>
      <c r="AV675">
        <v>31425.25</v>
      </c>
      <c r="AW675">
        <v>24574.5</v>
      </c>
      <c r="AX675">
        <v>17723.75</v>
      </c>
      <c r="AY675">
        <v>10873</v>
      </c>
      <c r="AZ675">
        <v>10847.0466666666</v>
      </c>
      <c r="BA675">
        <v>10821.0933333333</v>
      </c>
      <c r="BB675">
        <v>10795.14</v>
      </c>
      <c r="BC675">
        <v>10769.186666666599</v>
      </c>
      <c r="BD675">
        <v>10743.233333333301</v>
      </c>
      <c r="BE675">
        <v>10717.28</v>
      </c>
      <c r="BF675">
        <v>10597.9232755302</v>
      </c>
      <c r="BG675">
        <v>10479.895808826899</v>
      </c>
      <c r="BH675">
        <v>10363.182796147799</v>
      </c>
      <c r="BI675">
        <v>10247.7695986173</v>
      </c>
      <c r="BJ675">
        <v>10133.6417403909</v>
      </c>
      <c r="BK675">
        <v>10020.784906839601</v>
      </c>
      <c r="BL675">
        <v>9909.1849427539</v>
      </c>
      <c r="BM675">
        <v>9798.8278505688995</v>
      </c>
      <c r="BN675">
        <v>9689.6997886084901</v>
      </c>
      <c r="BO675">
        <v>9581.7870693491404</v>
      </c>
      <c r="BP675">
        <v>9475.0761577032408</v>
      </c>
      <c r="BQ675">
        <v>9369.5536693213799</v>
      </c>
      <c r="BR675">
        <v>9265.2063689136194</v>
      </c>
      <c r="BS675">
        <v>9162.0211685894701</v>
      </c>
      <c r="BT675">
        <v>9059.9851262162592</v>
      </c>
      <c r="BU675">
        <v>8959.0854437958897</v>
      </c>
      <c r="BV675">
        <v>8859.3094658596692</v>
      </c>
      <c r="BW675">
        <v>8760.6446778809004</v>
      </c>
      <c r="BX675">
        <v>8663.0787047052909</v>
      </c>
      <c r="BY675">
        <v>8566.5993089987805</v>
      </c>
      <c r="BZ675">
        <v>8471.1943897126203</v>
      </c>
      <c r="CA675">
        <v>8376.8519805656306</v>
      </c>
      <c r="CB675">
        <v>8283.5602485432792</v>
      </c>
      <c r="CC675">
        <v>8191.3074924135299</v>
      </c>
      <c r="CD675" s="8" t="b">
        <f>IF(ISNUMBER(VLOOKUP(A675,profiles_2018!A:A,1,FALSE)),TRUE,FALSE)</f>
        <v>0</v>
      </c>
      <c r="CE675" t="str">
        <f>INDEX('C5 - Emissions methodology 2021'!$A$2:$I$5911,MATCH($A675,'C5 - Emissions methodology 2021'!$A$2:$A$5911,0),MATCH(CE$1,'C5 - Emissions methodology 2021'!$A$1:$I$1,0))</f>
        <v>Manufacturing</v>
      </c>
    </row>
    <row r="676" spans="1:83" x14ac:dyDescent="0.25">
      <c r="A676">
        <v>839239</v>
      </c>
      <c r="B676" t="s">
        <v>1234</v>
      </c>
      <c r="C676" t="s">
        <v>172</v>
      </c>
      <c r="D676">
        <v>2018</v>
      </c>
      <c r="E676" t="s">
        <v>28</v>
      </c>
      <c r="F676" t="s">
        <v>23</v>
      </c>
      <c r="G676">
        <v>2018</v>
      </c>
      <c r="H676">
        <v>11918</v>
      </c>
      <c r="I676">
        <v>100</v>
      </c>
      <c r="J676">
        <v>2025</v>
      </c>
      <c r="K676">
        <v>13.19</v>
      </c>
      <c r="L676">
        <v>10346.015799999999</v>
      </c>
      <c r="M676">
        <v>2020</v>
      </c>
      <c r="N676">
        <v>9055.58</v>
      </c>
      <c r="O676">
        <v>182.089616422353</v>
      </c>
      <c r="P676" t="s">
        <v>24</v>
      </c>
      <c r="Q676">
        <v>2.7797060698487801</v>
      </c>
      <c r="R676">
        <v>1</v>
      </c>
      <c r="S676" t="s">
        <v>25</v>
      </c>
      <c r="T676">
        <v>-1.11368485725649E-2</v>
      </c>
      <c r="AW676">
        <v>11918</v>
      </c>
      <c r="AX676">
        <v>10486.79</v>
      </c>
      <c r="AY676">
        <v>9055.58</v>
      </c>
      <c r="AZ676">
        <v>9313.6671600000009</v>
      </c>
      <c r="BA676">
        <v>9571.75432</v>
      </c>
      <c r="BB676">
        <v>9829.8414799999991</v>
      </c>
      <c r="BC676">
        <v>10087.92864</v>
      </c>
      <c r="BD676">
        <v>10346.015799999999</v>
      </c>
      <c r="BE676">
        <v>10230.793788706</v>
      </c>
      <c r="BF676">
        <v>10116.854987504001</v>
      </c>
      <c r="BG676">
        <v>10004.1851054776</v>
      </c>
      <c r="BH676">
        <v>9892.7700108660301</v>
      </c>
      <c r="BI676">
        <v>9782.5957292917992</v>
      </c>
      <c r="BJ676">
        <v>9673.6484420080596</v>
      </c>
      <c r="BK676">
        <v>9565.9144841651796</v>
      </c>
      <c r="BL676">
        <v>9459.3803430969292</v>
      </c>
      <c r="BM676">
        <v>9354.0326566255608</v>
      </c>
      <c r="BN676">
        <v>9249.8582113858993</v>
      </c>
      <c r="BO676">
        <v>9146.8439411679992</v>
      </c>
      <c r="BP676">
        <v>9044.9769252783299</v>
      </c>
      <c r="BQ676">
        <v>8944.2443869191593</v>
      </c>
      <c r="BR676">
        <v>8844.6336915860193</v>
      </c>
      <c r="BS676">
        <v>8746.1323454830199</v>
      </c>
      <c r="BT676">
        <v>8648.7279939557702</v>
      </c>
      <c r="BU676">
        <v>8552.4084199417794</v>
      </c>
      <c r="BV676">
        <v>8457.1615424381598</v>
      </c>
      <c r="BW676">
        <v>8362.9754149863002</v>
      </c>
      <c r="BX676">
        <v>8269.8382241735198</v>
      </c>
      <c r="BY676">
        <v>8177.7382881512904</v>
      </c>
      <c r="BZ676">
        <v>8086.6640551700802</v>
      </c>
      <c r="CA676">
        <v>7996.60410213045</v>
      </c>
      <c r="CB676">
        <v>7907.5471331502704</v>
      </c>
      <c r="CC676">
        <v>7819.48197814795</v>
      </c>
      <c r="CD676" s="8" t="b">
        <f>IF(ISNUMBER(VLOOKUP(A676,profiles_2018!A:A,1,FALSE)),TRUE,FALSE)</f>
        <v>0</v>
      </c>
      <c r="CE676" t="str">
        <f>INDEX('C5 - Emissions methodology 2021'!$A$2:$I$5911,MATCH($A676,'C5 - Emissions methodology 2021'!$A$2:$A$5911,0),MATCH(CE$1,'C5 - Emissions methodology 2021'!$A$1:$I$1,0))</f>
        <v>Apparel</v>
      </c>
    </row>
    <row r="677" spans="1:83" x14ac:dyDescent="0.25">
      <c r="A677">
        <v>828690</v>
      </c>
      <c r="B677" t="s">
        <v>1235</v>
      </c>
      <c r="C677" t="s">
        <v>59</v>
      </c>
      <c r="D677">
        <v>2015</v>
      </c>
      <c r="E677" t="s">
        <v>690</v>
      </c>
      <c r="F677" t="s">
        <v>23</v>
      </c>
      <c r="G677">
        <v>2013</v>
      </c>
      <c r="H677">
        <v>185000</v>
      </c>
      <c r="I677">
        <v>100</v>
      </c>
      <c r="J677">
        <v>2030</v>
      </c>
      <c r="K677">
        <v>6.5</v>
      </c>
      <c r="L677">
        <v>172975</v>
      </c>
      <c r="M677">
        <v>2020</v>
      </c>
      <c r="N677">
        <v>180627</v>
      </c>
      <c r="O677">
        <v>242.56521016780201</v>
      </c>
      <c r="P677" t="s">
        <v>691</v>
      </c>
      <c r="Q677">
        <v>2.7152624224390198</v>
      </c>
      <c r="R677">
        <v>1</v>
      </c>
      <c r="S677" t="s">
        <v>25</v>
      </c>
      <c r="T677">
        <v>-1.11368485725649E-2</v>
      </c>
      <c r="AR677">
        <v>185000</v>
      </c>
      <c r="AS677">
        <v>184375.28571428501</v>
      </c>
      <c r="AT677">
        <v>183750.57142857101</v>
      </c>
      <c r="AU677">
        <v>183125.85714285701</v>
      </c>
      <c r="AV677">
        <v>182501.142857142</v>
      </c>
      <c r="AW677">
        <v>181876.428571428</v>
      </c>
      <c r="AX677">
        <v>181251.714285714</v>
      </c>
      <c r="AY677">
        <v>180627</v>
      </c>
      <c r="AZ677">
        <v>179861.8</v>
      </c>
      <c r="BA677">
        <v>179096.6</v>
      </c>
      <c r="BB677">
        <v>178331.4</v>
      </c>
      <c r="BC677">
        <v>177566.2</v>
      </c>
      <c r="BD677">
        <v>176801</v>
      </c>
      <c r="BE677">
        <v>176035.8</v>
      </c>
      <c r="BF677">
        <v>175270.6</v>
      </c>
      <c r="BG677">
        <v>174505.4</v>
      </c>
      <c r="BH677">
        <v>173740.2</v>
      </c>
      <c r="BI677">
        <v>172975</v>
      </c>
      <c r="BJ677">
        <v>171048.60361816001</v>
      </c>
      <c r="BK677">
        <v>169143.661221116</v>
      </c>
      <c r="BL677">
        <v>167259.93387908701</v>
      </c>
      <c r="BM677">
        <v>165397.18532321899</v>
      </c>
      <c r="BN677">
        <v>163555.181915945</v>
      </c>
      <c r="BO677">
        <v>161733.692621689</v>
      </c>
      <c r="BP677">
        <v>159932.48897788001</v>
      </c>
      <c r="BQ677">
        <v>158151.34506630001</v>
      </c>
      <c r="BR677">
        <v>156390.03748474899</v>
      </c>
      <c r="BS677">
        <v>154648.34531902301</v>
      </c>
      <c r="BT677">
        <v>152926.050115208</v>
      </c>
      <c r="BU677">
        <v>151222.93585227401</v>
      </c>
      <c r="BV677">
        <v>149538.78891498901</v>
      </c>
      <c r="BW677">
        <v>147873.39806711799</v>
      </c>
      <c r="BX677">
        <v>146226.554424934</v>
      </c>
      <c r="BY677">
        <v>144598.05143101499</v>
      </c>
      <c r="BZ677">
        <v>142987.68482833999</v>
      </c>
      <c r="CA677">
        <v>141395.252634665</v>
      </c>
      <c r="CB677">
        <v>139820.555117193</v>
      </c>
      <c r="CC677">
        <v>138263.39476752101</v>
      </c>
      <c r="CD677" s="8" t="b">
        <f>IF(ISNUMBER(VLOOKUP(A677,profiles_2018!A:A,1,FALSE)),TRUE,FALSE)</f>
        <v>0</v>
      </c>
      <c r="CE677" t="str">
        <f>INDEX('C5 - Emissions methodology 2021'!$A$2:$I$5911,MATCH($A677,'C5 - Emissions methodology 2021'!$A$2:$A$5911,0),MATCH(CE$1,'C5 - Emissions methodology 2021'!$A$1:$I$1,0))</f>
        <v>Materials</v>
      </c>
    </row>
    <row r="678" spans="1:83" x14ac:dyDescent="0.25">
      <c r="A678">
        <v>13349</v>
      </c>
      <c r="B678" t="s">
        <v>1236</v>
      </c>
      <c r="C678" t="s">
        <v>59</v>
      </c>
      <c r="D678">
        <v>2020</v>
      </c>
      <c r="E678" t="s">
        <v>28</v>
      </c>
      <c r="F678" t="s">
        <v>23</v>
      </c>
      <c r="G678">
        <v>2018</v>
      </c>
      <c r="H678">
        <v>770987.259499999</v>
      </c>
      <c r="I678">
        <v>99.85</v>
      </c>
      <c r="J678">
        <v>2030</v>
      </c>
      <c r="K678">
        <v>30</v>
      </c>
      <c r="L678">
        <v>539691.08164999995</v>
      </c>
      <c r="M678">
        <v>2020</v>
      </c>
      <c r="N678">
        <v>648977.01599999995</v>
      </c>
      <c r="O678">
        <v>53.173090041222203</v>
      </c>
      <c r="P678" t="s">
        <v>706</v>
      </c>
      <c r="Q678">
        <v>2.9488211100390198</v>
      </c>
      <c r="R678">
        <v>1</v>
      </c>
      <c r="S678" t="s">
        <v>25</v>
      </c>
      <c r="T678">
        <v>-1.11368485725649E-2</v>
      </c>
      <c r="AW678">
        <v>770987.259499999</v>
      </c>
      <c r="AX678">
        <v>709982.13774999999</v>
      </c>
      <c r="AY678">
        <v>648977.01599999995</v>
      </c>
      <c r="AZ678">
        <v>638048.42256499897</v>
      </c>
      <c r="BA678">
        <v>627119.82912999997</v>
      </c>
      <c r="BB678">
        <v>616191.23569499899</v>
      </c>
      <c r="BC678">
        <v>605262.64225999999</v>
      </c>
      <c r="BD678">
        <v>594334.04882499995</v>
      </c>
      <c r="BE678">
        <v>583405.45538999897</v>
      </c>
      <c r="BF678">
        <v>572476.86195499997</v>
      </c>
      <c r="BG678">
        <v>561548.26851999899</v>
      </c>
      <c r="BH678">
        <v>550619.675085</v>
      </c>
      <c r="BI678">
        <v>539691.08164999995</v>
      </c>
      <c r="BJ678">
        <v>533680.62379770004</v>
      </c>
      <c r="BK678">
        <v>527737.10350435297</v>
      </c>
      <c r="BL678">
        <v>521859.775296501</v>
      </c>
      <c r="BM678">
        <v>516047.90200291103</v>
      </c>
      <c r="BN678">
        <v>510300.75466211501</v>
      </c>
      <c r="BO678">
        <v>504617.61243097699</v>
      </c>
      <c r="BP678">
        <v>498997.76249428402</v>
      </c>
      <c r="BQ678">
        <v>493440.49997533602</v>
      </c>
      <c r="BR678">
        <v>487945.12784754002</v>
      </c>
      <c r="BS678">
        <v>482510.95684698201</v>
      </c>
      <c r="BT678">
        <v>477137.30538597301</v>
      </c>
      <c r="BU678">
        <v>471823.49946756801</v>
      </c>
      <c r="BV678">
        <v>466568.87260101998</v>
      </c>
      <c r="BW678">
        <v>461372.76571819</v>
      </c>
      <c r="BX678">
        <v>456234.52709088102</v>
      </c>
      <c r="BY678">
        <v>451153.51224909403</v>
      </c>
      <c r="BZ678">
        <v>446129.08390019502</v>
      </c>
      <c r="CA678">
        <v>441160.61184898199</v>
      </c>
      <c r="CB678">
        <v>436247.47291863902</v>
      </c>
      <c r="CC678">
        <v>431389.05087257997</v>
      </c>
      <c r="CD678" s="8" t="b">
        <f>IF(ISNUMBER(VLOOKUP(A678,profiles_2018!A:A,1,FALSE)),TRUE,FALSE)</f>
        <v>0</v>
      </c>
      <c r="CE678" t="str">
        <f>INDEX('C5 - Emissions methodology 2021'!$A$2:$I$5911,MATCH($A678,'C5 - Emissions methodology 2021'!$A$2:$A$5911,0),MATCH(CE$1,'C5 - Emissions methodology 2021'!$A$1:$I$1,0))</f>
        <v>Manufacturing</v>
      </c>
    </row>
    <row r="679" spans="1:83" x14ac:dyDescent="0.25">
      <c r="A679">
        <v>13360</v>
      </c>
      <c r="B679" t="s">
        <v>401</v>
      </c>
      <c r="C679" t="s">
        <v>65</v>
      </c>
      <c r="D679">
        <v>2017</v>
      </c>
      <c r="E679" t="s">
        <v>690</v>
      </c>
      <c r="F679" t="s">
        <v>23</v>
      </c>
      <c r="G679">
        <v>2014</v>
      </c>
      <c r="H679">
        <v>667842.80000000005</v>
      </c>
      <c r="I679">
        <v>98</v>
      </c>
      <c r="J679">
        <v>2030</v>
      </c>
      <c r="K679">
        <v>41</v>
      </c>
      <c r="L679">
        <v>394027.25199999998</v>
      </c>
      <c r="M679">
        <v>2020</v>
      </c>
      <c r="N679">
        <v>374599.92</v>
      </c>
      <c r="O679">
        <v>117.21058055651</v>
      </c>
      <c r="P679" t="s">
        <v>691</v>
      </c>
      <c r="Q679">
        <v>3.0403149024390199</v>
      </c>
      <c r="R679">
        <v>1</v>
      </c>
      <c r="S679" t="s">
        <v>25</v>
      </c>
      <c r="T679">
        <v>-1.11368485725649E-2</v>
      </c>
      <c r="AS679">
        <v>667842.80000000005</v>
      </c>
      <c r="AT679">
        <v>618968.98666666599</v>
      </c>
      <c r="AU679">
        <v>570095.17333333299</v>
      </c>
      <c r="AV679">
        <v>521221.36</v>
      </c>
      <c r="AW679">
        <v>472347.54666666599</v>
      </c>
      <c r="AX679">
        <v>423473.73333333299</v>
      </c>
      <c r="AY679">
        <v>374599.92</v>
      </c>
      <c r="AZ679">
        <v>376542.6532</v>
      </c>
      <c r="BA679">
        <v>378485.38640000002</v>
      </c>
      <c r="BB679">
        <v>380428.11959999998</v>
      </c>
      <c r="BC679">
        <v>382370.85279999999</v>
      </c>
      <c r="BD679">
        <v>384313.58600000001</v>
      </c>
      <c r="BE679">
        <v>386256.31920000003</v>
      </c>
      <c r="BF679">
        <v>388199.05239999999</v>
      </c>
      <c r="BG679">
        <v>390141.7856</v>
      </c>
      <c r="BH679">
        <v>392084.51880000002</v>
      </c>
      <c r="BI679">
        <v>394027.25199999998</v>
      </c>
      <c r="BJ679">
        <v>389639.03016101202</v>
      </c>
      <c r="BK679">
        <v>385299.67928414798</v>
      </c>
      <c r="BL679">
        <v>381008.65510090202</v>
      </c>
      <c r="BM679">
        <v>376765.41940420697</v>
      </c>
      <c r="BN679">
        <v>372569.43998092302</v>
      </c>
      <c r="BO679">
        <v>368420.19054509001</v>
      </c>
      <c r="BP679">
        <v>364317.15067191399</v>
      </c>
      <c r="BQ679">
        <v>360259.805732493</v>
      </c>
      <c r="BR679">
        <v>356247.64682926802</v>
      </c>
      <c r="BS679">
        <v>352280.17073219799</v>
      </c>
      <c r="BT679">
        <v>348356.87981563603</v>
      </c>
      <c r="BU679">
        <v>344477.28199591802</v>
      </c>
      <c r="BV679">
        <v>340640.89066964103</v>
      </c>
      <c r="BW679">
        <v>336847.22465262999</v>
      </c>
      <c r="BX679">
        <v>333095.80811958498</v>
      </c>
      <c r="BY679">
        <v>329386.17054440099</v>
      </c>
      <c r="BZ679">
        <v>325717.846641151</v>
      </c>
      <c r="CA679">
        <v>322090.37630572601</v>
      </c>
      <c r="CB679">
        <v>318503.30455812899</v>
      </c>
      <c r="CC679">
        <v>314956.18148540298</v>
      </c>
      <c r="CD679" s="8" t="b">
        <f>IF(ISNUMBER(VLOOKUP(A679,profiles_2018!A:A,1,FALSE)),TRUE,FALSE)</f>
        <v>1</v>
      </c>
      <c r="CE679" t="str">
        <f>INDEX('C5 - Emissions methodology 2021'!$A$2:$I$5911,MATCH($A679,'C5 - Emissions methodology 2021'!$A$2:$A$5911,0),MATCH(CE$1,'C5 - Emissions methodology 2021'!$A$1:$I$1,0))</f>
        <v>Manufacturing</v>
      </c>
    </row>
    <row r="680" spans="1:83" x14ac:dyDescent="0.25">
      <c r="A680">
        <v>13401</v>
      </c>
      <c r="B680" t="s">
        <v>402</v>
      </c>
      <c r="C680" t="s">
        <v>59</v>
      </c>
      <c r="D680">
        <v>2017</v>
      </c>
      <c r="E680" t="s">
        <v>690</v>
      </c>
      <c r="F680" t="s">
        <v>23</v>
      </c>
      <c r="G680">
        <v>2013</v>
      </c>
      <c r="H680">
        <v>107562.8</v>
      </c>
      <c r="I680">
        <v>100</v>
      </c>
      <c r="J680">
        <v>2030</v>
      </c>
      <c r="K680">
        <v>72</v>
      </c>
      <c r="L680">
        <v>30117.583999999999</v>
      </c>
      <c r="M680">
        <v>2020</v>
      </c>
      <c r="N680">
        <v>55391.58</v>
      </c>
      <c r="O680">
        <v>67.365323120797996</v>
      </c>
      <c r="P680" t="s">
        <v>706</v>
      </c>
      <c r="Q680">
        <v>3.3702546587190199</v>
      </c>
      <c r="R680">
        <v>1</v>
      </c>
      <c r="S680" t="s">
        <v>25</v>
      </c>
      <c r="T680">
        <v>-1.11368485725649E-2</v>
      </c>
      <c r="AR680">
        <v>107562.8</v>
      </c>
      <c r="AS680">
        <v>100109.76857142799</v>
      </c>
      <c r="AT680">
        <v>92656.737142857106</v>
      </c>
      <c r="AU680">
        <v>85203.705714285694</v>
      </c>
      <c r="AV680">
        <v>77750.674285714194</v>
      </c>
      <c r="AW680">
        <v>70297.642857142797</v>
      </c>
      <c r="AX680">
        <v>62844.611428571399</v>
      </c>
      <c r="AY680">
        <v>55391.58</v>
      </c>
      <c r="AZ680">
        <v>52864.180399999997</v>
      </c>
      <c r="BA680">
        <v>50336.7808</v>
      </c>
      <c r="BB680">
        <v>47809.381200000003</v>
      </c>
      <c r="BC680">
        <v>45281.981599999999</v>
      </c>
      <c r="BD680">
        <v>42754.582000000002</v>
      </c>
      <c r="BE680">
        <v>40227.182399999998</v>
      </c>
      <c r="BF680">
        <v>37699.782800000001</v>
      </c>
      <c r="BG680">
        <v>35172.383199999997</v>
      </c>
      <c r="BH680">
        <v>32644.9836</v>
      </c>
      <c r="BI680">
        <v>30117.583999999999</v>
      </c>
      <c r="BJ680">
        <v>29782.169027620399</v>
      </c>
      <c r="BK680">
        <v>29450.4895209973</v>
      </c>
      <c r="BL680">
        <v>29122.503878814001</v>
      </c>
      <c r="BM680">
        <v>28798.170963061799</v>
      </c>
      <c r="BN680">
        <v>28477.450093879299</v>
      </c>
      <c r="BO680">
        <v>28160.301044451</v>
      </c>
      <c r="BP680">
        <v>27846.684035961101</v>
      </c>
      <c r="BQ680">
        <v>27536.559732604499</v>
      </c>
      <c r="BR680">
        <v>27229.8892366531</v>
      </c>
      <c r="BS680">
        <v>26926.634083576799</v>
      </c>
      <c r="BT680">
        <v>26626.756237219201</v>
      </c>
      <c r="BU680">
        <v>26330.218085026601</v>
      </c>
      <c r="BV680">
        <v>26036.982433331101</v>
      </c>
      <c r="BW680">
        <v>25747.0125026846</v>
      </c>
      <c r="BX680">
        <v>25460.2719232462</v>
      </c>
      <c r="BY680">
        <v>25176.7247302207</v>
      </c>
      <c r="BZ680">
        <v>24896.3353593471</v>
      </c>
      <c r="CA680">
        <v>24619.0686424382</v>
      </c>
      <c r="CB680">
        <v>24344.889802969799</v>
      </c>
      <c r="CC680">
        <v>24073.764451718402</v>
      </c>
      <c r="CD680" s="8" t="b">
        <f>IF(ISNUMBER(VLOOKUP(A680,profiles_2018!A:A,1,FALSE)),TRUE,FALSE)</f>
        <v>1</v>
      </c>
      <c r="CE680" t="str">
        <f>INDEX('C5 - Emissions methodology 2021'!$A$2:$I$5911,MATCH($A680,'C5 - Emissions methodology 2021'!$A$2:$A$5911,0),MATCH(CE$1,'C5 - Emissions methodology 2021'!$A$1:$I$1,0))</f>
        <v>Services</v>
      </c>
    </row>
    <row r="681" spans="1:83" x14ac:dyDescent="0.25">
      <c r="A681">
        <v>13400</v>
      </c>
      <c r="B681" t="s">
        <v>1237</v>
      </c>
      <c r="C681" t="s">
        <v>52</v>
      </c>
      <c r="D681">
        <v>2020</v>
      </c>
      <c r="E681" t="s">
        <v>117</v>
      </c>
      <c r="F681" t="s">
        <v>54</v>
      </c>
      <c r="G681">
        <v>2019</v>
      </c>
      <c r="H681">
        <v>7032</v>
      </c>
      <c r="I681">
        <v>100</v>
      </c>
      <c r="J681">
        <v>2030</v>
      </c>
      <c r="K681">
        <v>50</v>
      </c>
      <c r="L681">
        <v>3516</v>
      </c>
      <c r="M681">
        <v>2020</v>
      </c>
      <c r="N681">
        <v>6248</v>
      </c>
      <c r="O681">
        <v>123.905707789877</v>
      </c>
      <c r="P681" t="s">
        <v>45</v>
      </c>
      <c r="Q681">
        <v>3.4902480809390202</v>
      </c>
      <c r="R681">
        <v>1</v>
      </c>
      <c r="S681" t="s">
        <v>25</v>
      </c>
      <c r="T681">
        <v>-1.11368485725649E-2</v>
      </c>
      <c r="AX681">
        <v>7032</v>
      </c>
      <c r="AY681">
        <v>6248</v>
      </c>
      <c r="AZ681">
        <v>5974.8</v>
      </c>
      <c r="BA681">
        <v>5701.6</v>
      </c>
      <c r="BB681">
        <v>5428.4</v>
      </c>
      <c r="BC681">
        <v>5155.2</v>
      </c>
      <c r="BD681">
        <v>4882</v>
      </c>
      <c r="BE681">
        <v>4608.8</v>
      </c>
      <c r="BF681">
        <v>4335.6000000000004</v>
      </c>
      <c r="BG681">
        <v>4062.4</v>
      </c>
      <c r="BH681">
        <v>3789.2</v>
      </c>
      <c r="BI681">
        <v>3516</v>
      </c>
      <c r="BJ681">
        <v>3476.8428404188599</v>
      </c>
      <c r="BK681">
        <v>3438.12176819451</v>
      </c>
      <c r="BL681">
        <v>3399.8319266880799</v>
      </c>
      <c r="BM681">
        <v>3361.9685133483899</v>
      </c>
      <c r="BN681">
        <v>3324.5267791094998</v>
      </c>
      <c r="BO681">
        <v>3287.5020277951198</v>
      </c>
      <c r="BP681">
        <v>3250.8896155295602</v>
      </c>
      <c r="BQ681">
        <v>3214.6849501552801</v>
      </c>
      <c r="BR681">
        <v>3178.8834906569</v>
      </c>
      <c r="BS681">
        <v>3143.4807465916301</v>
      </c>
      <c r="BT681">
        <v>3108.4722775260698</v>
      </c>
      <c r="BU681">
        <v>3073.8536924792402</v>
      </c>
      <c r="BV681">
        <v>3039.6206493718801</v>
      </c>
      <c r="BW681">
        <v>3005.7688544817802</v>
      </c>
      <c r="BX681">
        <v>2972.2940619052902</v>
      </c>
      <c r="BY681">
        <v>2939.1920730247198</v>
      </c>
      <c r="BZ681">
        <v>2906.4587359817601</v>
      </c>
      <c r="CA681">
        <v>2874.0899451567202</v>
      </c>
      <c r="CB681">
        <v>2842.0816406535801</v>
      </c>
      <c r="CC681">
        <v>2810.4298077907501</v>
      </c>
      <c r="CD681" s="8" t="b">
        <f>IF(ISNUMBER(VLOOKUP(A681,profiles_2018!A:A,1,FALSE)),TRUE,FALSE)</f>
        <v>0</v>
      </c>
      <c r="CE681" t="str">
        <f>INDEX('C5 - Emissions methodology 2021'!$A$2:$I$5911,MATCH($A681,'C5 - Emissions methodology 2021'!$A$2:$A$5911,0),MATCH(CE$1,'C5 - Emissions methodology 2021'!$A$1:$I$1,0))</f>
        <v>Services</v>
      </c>
    </row>
    <row r="682" spans="1:83" x14ac:dyDescent="0.25">
      <c r="A682">
        <v>57929</v>
      </c>
      <c r="B682" t="s">
        <v>403</v>
      </c>
      <c r="C682" t="s">
        <v>59</v>
      </c>
      <c r="D682">
        <v>2020</v>
      </c>
      <c r="E682" t="s">
        <v>690</v>
      </c>
      <c r="F682" t="s">
        <v>23</v>
      </c>
      <c r="G682">
        <v>2018</v>
      </c>
      <c r="H682">
        <v>26206</v>
      </c>
      <c r="I682">
        <v>100</v>
      </c>
      <c r="J682">
        <v>2030</v>
      </c>
      <c r="K682">
        <v>30</v>
      </c>
      <c r="L682">
        <v>18344.2</v>
      </c>
      <c r="M682">
        <v>2020</v>
      </c>
      <c r="N682">
        <v>18780</v>
      </c>
      <c r="O682">
        <v>94.456740186725696</v>
      </c>
      <c r="P682" t="s">
        <v>45</v>
      </c>
      <c r="Q682">
        <v>2.95024652303902</v>
      </c>
      <c r="R682">
        <v>1</v>
      </c>
      <c r="S682" t="s">
        <v>25</v>
      </c>
      <c r="T682">
        <v>-1.11368485725649E-2</v>
      </c>
      <c r="AW682">
        <v>26206</v>
      </c>
      <c r="AX682">
        <v>22493</v>
      </c>
      <c r="AY682">
        <v>18780</v>
      </c>
      <c r="AZ682">
        <v>18736.419999999998</v>
      </c>
      <c r="BA682">
        <v>18692.84</v>
      </c>
      <c r="BB682">
        <v>18649.259999999998</v>
      </c>
      <c r="BC682">
        <v>18605.68</v>
      </c>
      <c r="BD682">
        <v>18562.099999999999</v>
      </c>
      <c r="BE682">
        <v>18518.52</v>
      </c>
      <c r="BF682">
        <v>18474.939999999999</v>
      </c>
      <c r="BG682">
        <v>18431.36</v>
      </c>
      <c r="BH682">
        <v>18387.78</v>
      </c>
      <c r="BI682">
        <v>18344.2</v>
      </c>
      <c r="BJ682">
        <v>18139.9034224151</v>
      </c>
      <c r="BK682">
        <v>17937.8820648787</v>
      </c>
      <c r="BL682">
        <v>17738.110588609601</v>
      </c>
      <c r="BM682">
        <v>17540.563937020899</v>
      </c>
      <c r="BN682">
        <v>17345.2173325769</v>
      </c>
      <c r="BO682">
        <v>17152.046273685701</v>
      </c>
      <c r="BP682">
        <v>16961.026531626099</v>
      </c>
      <c r="BQ682">
        <v>16772.134147508099</v>
      </c>
      <c r="BR682">
        <v>16585.3454292686</v>
      </c>
      <c r="BS682">
        <v>16400.636948699099</v>
      </c>
      <c r="BT682">
        <v>16217.985538507801</v>
      </c>
      <c r="BU682">
        <v>16037.3682894134</v>
      </c>
      <c r="BV682">
        <v>15858.762547271799</v>
      </c>
      <c r="BW682">
        <v>15682.1459102345</v>
      </c>
      <c r="BX682">
        <v>15507.4962259394</v>
      </c>
      <c r="BY682">
        <v>15334.791588731499</v>
      </c>
      <c r="BZ682">
        <v>15164.010336915901</v>
      </c>
      <c r="CA682">
        <v>14995.1310500409</v>
      </c>
      <c r="CB682">
        <v>14828.1325462108</v>
      </c>
      <c r="CC682">
        <v>14662.9938794298</v>
      </c>
      <c r="CD682" s="8" t="b">
        <f>IF(ISNUMBER(VLOOKUP(A682,profiles_2018!A:A,1,FALSE)),TRUE,FALSE)</f>
        <v>1</v>
      </c>
      <c r="CE682" t="str">
        <f>INDEX('C5 - Emissions methodology 2021'!$A$2:$I$5911,MATCH($A682,'C5 - Emissions methodology 2021'!$A$2:$A$5911,0),MATCH(CE$1,'C5 - Emissions methodology 2021'!$A$1:$I$1,0))</f>
        <v>Manufacturing</v>
      </c>
    </row>
    <row r="683" spans="1:83" x14ac:dyDescent="0.25">
      <c r="A683">
        <v>37055</v>
      </c>
      <c r="B683" t="s">
        <v>1238</v>
      </c>
      <c r="C683" t="s">
        <v>31</v>
      </c>
      <c r="D683">
        <v>2020</v>
      </c>
      <c r="E683" t="s">
        <v>690</v>
      </c>
      <c r="F683" t="s">
        <v>23</v>
      </c>
      <c r="G683">
        <v>2017</v>
      </c>
      <c r="H683">
        <v>52699</v>
      </c>
      <c r="I683">
        <v>95</v>
      </c>
      <c r="J683">
        <v>2024</v>
      </c>
      <c r="K683">
        <v>19.52</v>
      </c>
      <c r="L683">
        <v>42412.155200000001</v>
      </c>
      <c r="M683">
        <v>2020</v>
      </c>
      <c r="N683">
        <v>47593.2</v>
      </c>
      <c r="O683">
        <v>49.710248590988897</v>
      </c>
      <c r="P683" t="s">
        <v>24</v>
      </c>
      <c r="Q683">
        <v>2.79252258977073</v>
      </c>
      <c r="R683">
        <v>1</v>
      </c>
      <c r="S683" t="s">
        <v>25</v>
      </c>
      <c r="T683">
        <v>-1.11368485725649E-2</v>
      </c>
      <c r="AV683">
        <v>52699</v>
      </c>
      <c r="AW683">
        <v>50997.0666666666</v>
      </c>
      <c r="AX683">
        <v>49295.133333333302</v>
      </c>
      <c r="AY683">
        <v>47593.2</v>
      </c>
      <c r="AZ683">
        <v>46297.938800000004</v>
      </c>
      <c r="BA683">
        <v>45002.677600000003</v>
      </c>
      <c r="BB683">
        <v>43707.416400000002</v>
      </c>
      <c r="BC683">
        <v>42412.155200000001</v>
      </c>
      <c r="BD683">
        <v>41939.817449901399</v>
      </c>
      <c r="BE683">
        <v>41472.740053800902</v>
      </c>
      <c r="BF683">
        <v>41010.864427932298</v>
      </c>
      <c r="BG683">
        <v>40554.132640968499</v>
      </c>
      <c r="BH683">
        <v>40102.487406754299</v>
      </c>
      <c r="BI683">
        <v>39655.872077122098</v>
      </c>
      <c r="BJ683">
        <v>39214.230634786203</v>
      </c>
      <c r="BK683">
        <v>38777.507686316902</v>
      </c>
      <c r="BL683">
        <v>38345.648455192902</v>
      </c>
      <c r="BM683">
        <v>37918.5987749306</v>
      </c>
      <c r="BN683">
        <v>37496.305082290397</v>
      </c>
      <c r="BO683">
        <v>37078.714410558197</v>
      </c>
      <c r="BP683">
        <v>36665.774382902397</v>
      </c>
      <c r="BQ683">
        <v>36257.433205804198</v>
      </c>
      <c r="BR683">
        <v>35853.639662561298</v>
      </c>
      <c r="BS683">
        <v>35454.343106863998</v>
      </c>
      <c r="BT683">
        <v>35059.493456443102</v>
      </c>
      <c r="BU683">
        <v>34669.041186787901</v>
      </c>
      <c r="BV683">
        <v>34282.937324934603</v>
      </c>
      <c r="BW683">
        <v>33901.133443324099</v>
      </c>
      <c r="BX683">
        <v>33523.581653727502</v>
      </c>
      <c r="BY683">
        <v>33150.234601239899</v>
      </c>
      <c r="BZ683">
        <v>32781.045458340901</v>
      </c>
      <c r="CA683">
        <v>32415.967919021001</v>
      </c>
      <c r="CB683">
        <v>32054.956192973699</v>
      </c>
      <c r="CC683">
        <v>31697.9649998524</v>
      </c>
      <c r="CD683" s="8" t="b">
        <f>IF(ISNUMBER(VLOOKUP(A683,profiles_2018!A:A,1,FALSE)),TRUE,FALSE)</f>
        <v>0</v>
      </c>
      <c r="CE683" t="str">
        <f>INDEX('C5 - Emissions methodology 2021'!$A$2:$I$5911,MATCH($A683,'C5 - Emissions methodology 2021'!$A$2:$A$5911,0),MATCH(CE$1,'C5 - Emissions methodology 2021'!$A$1:$I$1,0))</f>
        <v>Manufacturing</v>
      </c>
    </row>
    <row r="684" spans="1:83" x14ac:dyDescent="0.25">
      <c r="A684">
        <v>53585</v>
      </c>
      <c r="B684" t="s">
        <v>1239</v>
      </c>
      <c r="C684" t="s">
        <v>136</v>
      </c>
      <c r="D684">
        <v>2019</v>
      </c>
      <c r="E684" t="s">
        <v>690</v>
      </c>
      <c r="F684" t="s">
        <v>23</v>
      </c>
      <c r="G684">
        <v>2015</v>
      </c>
      <c r="H684">
        <v>66837</v>
      </c>
      <c r="I684">
        <v>100</v>
      </c>
      <c r="J684">
        <v>2030</v>
      </c>
      <c r="K684">
        <v>75</v>
      </c>
      <c r="L684">
        <v>16709.25</v>
      </c>
      <c r="M684">
        <v>2020</v>
      </c>
      <c r="N684">
        <v>35789</v>
      </c>
      <c r="O684">
        <v>61.937749051174201</v>
      </c>
      <c r="P684" t="s">
        <v>24</v>
      </c>
      <c r="Q684">
        <v>3.4002505861390202</v>
      </c>
      <c r="R684">
        <v>1</v>
      </c>
      <c r="S684" t="s">
        <v>25</v>
      </c>
      <c r="T684">
        <v>-1.11368485725649E-2</v>
      </c>
      <c r="AT684">
        <v>66837</v>
      </c>
      <c r="AU684">
        <v>60627.4</v>
      </c>
      <c r="AV684">
        <v>54417.8</v>
      </c>
      <c r="AW684">
        <v>48208.2</v>
      </c>
      <c r="AX684">
        <v>41998.6</v>
      </c>
      <c r="AY684">
        <v>35789</v>
      </c>
      <c r="AZ684">
        <v>33881.025000000001</v>
      </c>
      <c r="BA684">
        <v>31973.05</v>
      </c>
      <c r="BB684">
        <v>30065.075000000001</v>
      </c>
      <c r="BC684">
        <v>28157.1</v>
      </c>
      <c r="BD684">
        <v>26249.125</v>
      </c>
      <c r="BE684">
        <v>24341.15</v>
      </c>
      <c r="BF684">
        <v>22433.174999999999</v>
      </c>
      <c r="BG684">
        <v>20525.2</v>
      </c>
      <c r="BH684">
        <v>18617.224999999999</v>
      </c>
      <c r="BI684">
        <v>16709.25</v>
      </c>
      <c r="BJ684">
        <v>16523.161612988799</v>
      </c>
      <c r="BK684">
        <v>16339.1456641649</v>
      </c>
      <c r="BL684">
        <v>16157.179073098099</v>
      </c>
      <c r="BM684">
        <v>15977.239016401099</v>
      </c>
      <c r="BN684">
        <v>15799.302924867799</v>
      </c>
      <c r="BO684">
        <v>15623.3484806415</v>
      </c>
      <c r="BP684">
        <v>15449.353614416201</v>
      </c>
      <c r="BQ684">
        <v>15277.2965026684</v>
      </c>
      <c r="BR684">
        <v>15107.15556492</v>
      </c>
      <c r="BS684">
        <v>14938.9094610313</v>
      </c>
      <c r="BT684">
        <v>14772.537088524499</v>
      </c>
      <c r="BU684">
        <v>14608.017579937001</v>
      </c>
      <c r="BV684">
        <v>14445.330300203899</v>
      </c>
      <c r="BW684">
        <v>14284.4548440699</v>
      </c>
      <c r="BX684">
        <v>14125.3710335298</v>
      </c>
      <c r="BY684">
        <v>13968.058915298099</v>
      </c>
      <c r="BZ684">
        <v>13812.498758305799</v>
      </c>
      <c r="CA684">
        <v>13658.6710512258</v>
      </c>
      <c r="CB684">
        <v>13506.556500025799</v>
      </c>
      <c r="CC684">
        <v>13356.1360255482</v>
      </c>
      <c r="CD684" s="8" t="b">
        <f>IF(ISNUMBER(VLOOKUP(A684,profiles_2018!A:A,1,FALSE)),TRUE,FALSE)</f>
        <v>0</v>
      </c>
      <c r="CE684" t="str">
        <f>INDEX('C5 - Emissions methodology 2021'!$A$2:$I$5911,MATCH($A684,'C5 - Emissions methodology 2021'!$A$2:$A$5911,0),MATCH(CE$1,'C5 - Emissions methodology 2021'!$A$1:$I$1,0))</f>
        <v>Services</v>
      </c>
    </row>
    <row r="685" spans="1:83" x14ac:dyDescent="0.25">
      <c r="A685">
        <v>848392</v>
      </c>
      <c r="B685" t="s">
        <v>1240</v>
      </c>
      <c r="C685" t="s">
        <v>41</v>
      </c>
      <c r="D685">
        <v>2020</v>
      </c>
      <c r="E685" t="s">
        <v>690</v>
      </c>
      <c r="F685" t="s">
        <v>23</v>
      </c>
      <c r="G685">
        <v>2019</v>
      </c>
      <c r="H685">
        <v>2957000</v>
      </c>
      <c r="I685">
        <v>100</v>
      </c>
      <c r="J685">
        <v>2025</v>
      </c>
      <c r="K685">
        <v>25</v>
      </c>
      <c r="L685">
        <v>2217750</v>
      </c>
      <c r="M685">
        <v>2020</v>
      </c>
      <c r="N685">
        <v>2921000</v>
      </c>
      <c r="O685">
        <v>4.8698004734528197</v>
      </c>
      <c r="P685" t="s">
        <v>45</v>
      </c>
      <c r="Q685">
        <v>2.8981005780487799</v>
      </c>
      <c r="R685">
        <v>1</v>
      </c>
      <c r="S685" t="s">
        <v>25</v>
      </c>
      <c r="T685">
        <v>-1.11368485725649E-2</v>
      </c>
      <c r="AX685">
        <v>2957000</v>
      </c>
      <c r="AY685">
        <v>2921000</v>
      </c>
      <c r="AZ685">
        <v>2780350</v>
      </c>
      <c r="BA685">
        <v>2639700</v>
      </c>
      <c r="BB685">
        <v>2499050</v>
      </c>
      <c r="BC685">
        <v>2358400</v>
      </c>
      <c r="BD685">
        <v>2217750</v>
      </c>
      <c r="BE685">
        <v>2193051.2540781898</v>
      </c>
      <c r="BF685">
        <v>2168627.5743496502</v>
      </c>
      <c r="BG685">
        <v>2144475.89744383</v>
      </c>
      <c r="BH685">
        <v>2120593.1941064801</v>
      </c>
      <c r="BI685">
        <v>2096976.4688196999</v>
      </c>
      <c r="BJ685">
        <v>2073622.7594262301</v>
      </c>
      <c r="BK685">
        <v>2050529.13675787</v>
      </c>
      <c r="BL685">
        <v>2027692.7042681701</v>
      </c>
      <c r="BM685">
        <v>2005110.5976690401</v>
      </c>
      <c r="BN685">
        <v>1982779.98457155</v>
      </c>
      <c r="BO685">
        <v>1960698.0641306699</v>
      </c>
      <c r="BP685">
        <v>1938862.0666939199</v>
      </c>
      <c r="BQ685">
        <v>1917269.2534540601</v>
      </c>
      <c r="BR685">
        <v>1895916.91610551</v>
      </c>
      <c r="BS685">
        <v>1874802.3765046799</v>
      </c>
      <c r="BT685">
        <v>1853922.9863340601</v>
      </c>
      <c r="BU685">
        <v>1833276.12677006</v>
      </c>
      <c r="BV685">
        <v>1812859.20815452</v>
      </c>
      <c r="BW685">
        <v>1792669.6696699299</v>
      </c>
      <c r="BX685">
        <v>1772704.9790181799</v>
      </c>
      <c r="BY685">
        <v>1752962.6321030301</v>
      </c>
      <c r="BZ685">
        <v>1733440.15271593</v>
      </c>
      <c r="CA685">
        <v>1714135.09222553</v>
      </c>
      <c r="CB685">
        <v>1695045.0292704899</v>
      </c>
      <c r="CC685">
        <v>1676167.5694558299</v>
      </c>
      <c r="CD685" s="8" t="b">
        <f>IF(ISNUMBER(VLOOKUP(A685,profiles_2018!A:A,1,FALSE)),TRUE,FALSE)</f>
        <v>0</v>
      </c>
      <c r="CE685" t="str">
        <f>INDEX('C5 - Emissions methodology 2021'!$A$2:$I$5911,MATCH($A685,'C5 - Emissions methodology 2021'!$A$2:$A$5911,0),MATCH(CE$1,'C5 - Emissions methodology 2021'!$A$1:$I$1,0))</f>
        <v>Materials</v>
      </c>
    </row>
    <row r="686" spans="1:83" x14ac:dyDescent="0.25">
      <c r="A686">
        <v>858396</v>
      </c>
      <c r="B686" t="s">
        <v>1241</v>
      </c>
      <c r="C686" t="s">
        <v>116</v>
      </c>
      <c r="D686">
        <v>2017</v>
      </c>
      <c r="E686" t="s">
        <v>28</v>
      </c>
      <c r="F686" t="s">
        <v>23</v>
      </c>
      <c r="G686">
        <v>2017</v>
      </c>
      <c r="H686">
        <v>858</v>
      </c>
      <c r="I686">
        <v>100</v>
      </c>
      <c r="J686">
        <v>2025</v>
      </c>
      <c r="K686">
        <v>40</v>
      </c>
      <c r="L686">
        <v>514.79999999999995</v>
      </c>
      <c r="M686">
        <v>2020</v>
      </c>
      <c r="N686">
        <v>646</v>
      </c>
      <c r="O686">
        <v>61.7715617715618</v>
      </c>
      <c r="P686" t="s">
        <v>45</v>
      </c>
      <c r="Q686">
        <v>3.0478049638487801</v>
      </c>
      <c r="R686">
        <v>1</v>
      </c>
      <c r="S686" t="s">
        <v>25</v>
      </c>
      <c r="T686">
        <v>-1.11368485725649E-2</v>
      </c>
      <c r="AV686">
        <v>858</v>
      </c>
      <c r="AW686">
        <v>787.33333333333303</v>
      </c>
      <c r="AX686">
        <v>716.66666666666595</v>
      </c>
      <c r="AY686">
        <v>646</v>
      </c>
      <c r="AZ686">
        <v>619.76</v>
      </c>
      <c r="BA686">
        <v>593.52</v>
      </c>
      <c r="BB686">
        <v>567.28</v>
      </c>
      <c r="BC686">
        <v>541.04</v>
      </c>
      <c r="BD686">
        <v>514.79999999999995</v>
      </c>
      <c r="BE686">
        <v>509.06675035484301</v>
      </c>
      <c r="BF686">
        <v>503.397351042813</v>
      </c>
      <c r="BG686">
        <v>497.791090972419</v>
      </c>
      <c r="BH686">
        <v>492.24726697148799</v>
      </c>
      <c r="BI686">
        <v>486.76518369896701</v>
      </c>
      <c r="BJ686">
        <v>481.344153557715</v>
      </c>
      <c r="BK686">
        <v>475.98349660825301</v>
      </c>
      <c r="BL686">
        <v>470.682540483487</v>
      </c>
      <c r="BM686">
        <v>465.44062030437198</v>
      </c>
      <c r="BN686">
        <v>460.25707859652198</v>
      </c>
      <c r="BO686">
        <v>455.13126520774102</v>
      </c>
      <c r="BP686">
        <v>450.06253722648302</v>
      </c>
      <c r="BQ686">
        <v>445.05025890120697</v>
      </c>
      <c r="BR686">
        <v>440.09380156064401</v>
      </c>
      <c r="BS686">
        <v>435.19254353493801</v>
      </c>
      <c r="BT686">
        <v>430.34587007767999</v>
      </c>
      <c r="BU686">
        <v>425.55317328879602</v>
      </c>
      <c r="BV686">
        <v>420.81385203830501</v>
      </c>
      <c r="BW686">
        <v>416.12731189091602</v>
      </c>
      <c r="BX686">
        <v>411.492965031479</v>
      </c>
      <c r="BY686">
        <v>406.91023019124702</v>
      </c>
      <c r="BZ686">
        <v>402.37853257498</v>
      </c>
      <c r="CA686">
        <v>397.89730378884099</v>
      </c>
      <c r="CB686">
        <v>393.465981769113</v>
      </c>
      <c r="CC686">
        <v>389.08401071169499</v>
      </c>
      <c r="CD686" s="8" t="b">
        <f>IF(ISNUMBER(VLOOKUP(A686,profiles_2018!A:A,1,FALSE)),TRUE,FALSE)</f>
        <v>0</v>
      </c>
      <c r="CE686" t="str">
        <f>INDEX('C5 - Emissions methodology 2021'!$A$2:$I$5911,MATCH($A686,'C5 - Emissions methodology 2021'!$A$2:$A$5911,0),MATCH(CE$1,'C5 - Emissions methodology 2021'!$A$1:$I$1,0))</f>
        <v>Materials</v>
      </c>
    </row>
    <row r="687" spans="1:83" x14ac:dyDescent="0.25">
      <c r="A687">
        <v>856444</v>
      </c>
      <c r="B687" t="s">
        <v>1242</v>
      </c>
      <c r="C687" t="s">
        <v>172</v>
      </c>
      <c r="D687">
        <v>2021</v>
      </c>
      <c r="E687" t="s">
        <v>28</v>
      </c>
      <c r="F687" t="s">
        <v>23</v>
      </c>
      <c r="G687">
        <v>2020</v>
      </c>
      <c r="H687">
        <v>310914</v>
      </c>
      <c r="I687">
        <v>100</v>
      </c>
      <c r="J687">
        <v>2030</v>
      </c>
      <c r="K687">
        <v>20</v>
      </c>
      <c r="L687">
        <v>248731.2</v>
      </c>
      <c r="M687">
        <v>2020</v>
      </c>
      <c r="N687">
        <v>177344</v>
      </c>
      <c r="O687">
        <v>214.80216394244101</v>
      </c>
      <c r="P687" t="s">
        <v>24</v>
      </c>
      <c r="Q687">
        <v>2.8502749938390202</v>
      </c>
      <c r="R687">
        <v>1</v>
      </c>
      <c r="S687" t="s">
        <v>25</v>
      </c>
      <c r="T687">
        <v>-1.11368485725649E-2</v>
      </c>
      <c r="AY687">
        <v>177344</v>
      </c>
      <c r="AZ687">
        <v>184482.72</v>
      </c>
      <c r="BA687">
        <v>191621.44</v>
      </c>
      <c r="BB687">
        <v>198760.16</v>
      </c>
      <c r="BC687">
        <v>205898.88</v>
      </c>
      <c r="BD687">
        <v>213037.6</v>
      </c>
      <c r="BE687">
        <v>220176.32</v>
      </c>
      <c r="BF687">
        <v>227315.04</v>
      </c>
      <c r="BG687">
        <v>234453.76000000001</v>
      </c>
      <c r="BH687">
        <v>241592.48</v>
      </c>
      <c r="BI687">
        <v>248731.2</v>
      </c>
      <c r="BJ687">
        <v>245961.11829032699</v>
      </c>
      <c r="BK687">
        <v>243221.88656118899</v>
      </c>
      <c r="BL687">
        <v>240513.161241024</v>
      </c>
      <c r="BM687">
        <v>237834.602584573</v>
      </c>
      <c r="BN687">
        <v>235185.874630273</v>
      </c>
      <c r="BO687">
        <v>232566.64515810899</v>
      </c>
      <c r="BP687">
        <v>229976.58564795399</v>
      </c>
      <c r="BQ687">
        <v>227415.37123835701</v>
      </c>
      <c r="BR687">
        <v>224882.68068580201</v>
      </c>
      <c r="BS687">
        <v>222378.19632441201</v>
      </c>
      <c r="BT687">
        <v>219901.60402610601</v>
      </c>
      <c r="BU687">
        <v>217452.59316120399</v>
      </c>
      <c r="BV687">
        <v>215030.85655945601</v>
      </c>
      <c r="BW687">
        <v>212636.09047152399</v>
      </c>
      <c r="BX687">
        <v>210267.994530881</v>
      </c>
      <c r="BY687">
        <v>207926.27171613299</v>
      </c>
      <c r="BZ687">
        <v>205610.62831377299</v>
      </c>
      <c r="CA687">
        <v>203320.77388133199</v>
      </c>
      <c r="CB687">
        <v>201056.421210959</v>
      </c>
      <c r="CC687">
        <v>198817.28629339099</v>
      </c>
      <c r="CD687" s="8" t="b">
        <f>IF(ISNUMBER(VLOOKUP(A687,profiles_2018!A:A,1,FALSE)),TRUE,FALSE)</f>
        <v>0</v>
      </c>
      <c r="CE687" t="str">
        <f>INDEX('C5 - Emissions methodology 2021'!$A$2:$I$5911,MATCH($A687,'C5 - Emissions methodology 2021'!$A$2:$A$5911,0),MATCH(CE$1,'C5 - Emissions methodology 2021'!$A$1:$I$1,0))</f>
        <v>Manufacturing</v>
      </c>
    </row>
    <row r="688" spans="1:83" x14ac:dyDescent="0.25">
      <c r="A688">
        <v>13532</v>
      </c>
      <c r="B688" t="s">
        <v>1243</v>
      </c>
      <c r="C688" t="s">
        <v>27</v>
      </c>
      <c r="D688">
        <v>2021</v>
      </c>
      <c r="E688" t="s">
        <v>88</v>
      </c>
      <c r="F688" t="s">
        <v>54</v>
      </c>
      <c r="G688">
        <v>2016</v>
      </c>
      <c r="H688">
        <v>1573681</v>
      </c>
      <c r="I688">
        <v>100</v>
      </c>
      <c r="J688">
        <v>2026</v>
      </c>
      <c r="K688">
        <v>30</v>
      </c>
      <c r="L688">
        <v>1101576.7</v>
      </c>
      <c r="M688">
        <v>2020</v>
      </c>
      <c r="N688">
        <v>2606558</v>
      </c>
      <c r="O688">
        <v>78.341013824884797</v>
      </c>
      <c r="P688" t="s">
        <v>24</v>
      </c>
      <c r="Q688">
        <v>3.29046268292683</v>
      </c>
      <c r="R688">
        <v>1</v>
      </c>
      <c r="S688" t="s">
        <v>25</v>
      </c>
      <c r="T688">
        <v>-1.11368485725649E-2</v>
      </c>
      <c r="AU688">
        <v>1573681</v>
      </c>
      <c r="AV688">
        <v>1831900.25</v>
      </c>
      <c r="AW688">
        <v>2090119.5</v>
      </c>
      <c r="AX688">
        <v>2348338.75</v>
      </c>
      <c r="AY688">
        <v>2606558</v>
      </c>
      <c r="AZ688">
        <v>2355727.7833333299</v>
      </c>
      <c r="BA688">
        <v>2104897.5666666599</v>
      </c>
      <c r="BB688">
        <v>1854067.35</v>
      </c>
      <c r="BC688">
        <v>1603237.13333333</v>
      </c>
      <c r="BD688">
        <v>1352406.91666666</v>
      </c>
      <c r="BE688">
        <v>1101576.7</v>
      </c>
      <c r="BF688">
        <v>1089308.6071010299</v>
      </c>
      <c r="BG688">
        <v>1077177.14209495</v>
      </c>
      <c r="BH688">
        <v>1065180.7833776099</v>
      </c>
      <c r="BI688">
        <v>1053318.0262907301</v>
      </c>
      <c r="BJ688">
        <v>1041587.38293318</v>
      </c>
      <c r="BK688">
        <v>1029987.38197436</v>
      </c>
      <c r="BL688">
        <v>1018516.56846966</v>
      </c>
      <c r="BM688">
        <v>1007173.50367796</v>
      </c>
      <c r="BN688">
        <v>995956.764881204</v>
      </c>
      <c r="BO688">
        <v>984864.94520590105</v>
      </c>
      <c r="BP688">
        <v>973896.65344671498</v>
      </c>
      <c r="BQ688">
        <v>963050.51389195095</v>
      </c>
      <c r="BR688">
        <v>952325.16615100601</v>
      </c>
      <c r="BS688">
        <v>941719.26498373901</v>
      </c>
      <c r="BT688">
        <v>931231.48013174802</v>
      </c>
      <c r="BU688">
        <v>920860.49615151598</v>
      </c>
      <c r="BV688">
        <v>910605.012249419</v>
      </c>
      <c r="BW688">
        <v>900463.74211857899</v>
      </c>
      <c r="BX688">
        <v>890435.41377751902</v>
      </c>
      <c r="BY688">
        <v>880518.76941062999</v>
      </c>
      <c r="BZ688">
        <v>870712.56521040201</v>
      </c>
      <c r="CA688">
        <v>861015.57122142403</v>
      </c>
      <c r="CB688">
        <v>851426.57118611096</v>
      </c>
      <c r="CC688">
        <v>841944.36239215301</v>
      </c>
      <c r="CD688" s="8" t="b">
        <f>IF(ISNUMBER(VLOOKUP(A688,profiles_2018!A:A,1,FALSE)),TRUE,FALSE)</f>
        <v>0</v>
      </c>
      <c r="CE688" t="str">
        <f>INDEX('C5 - Emissions methodology 2021'!$A$2:$I$5911,MATCH($A688,'C5 - Emissions methodology 2021'!$A$2:$A$5911,0),MATCH(CE$1,'C5 - Emissions methodology 2021'!$A$1:$I$1,0))</f>
        <v>Materials</v>
      </c>
    </row>
    <row r="689" spans="1:83" x14ac:dyDescent="0.25">
      <c r="A689">
        <v>13562</v>
      </c>
      <c r="B689" t="s">
        <v>1244</v>
      </c>
      <c r="C689" t="s">
        <v>27</v>
      </c>
      <c r="D689">
        <v>2014</v>
      </c>
      <c r="E689" t="s">
        <v>690</v>
      </c>
      <c r="F689" t="s">
        <v>23</v>
      </c>
      <c r="G689">
        <v>2014</v>
      </c>
      <c r="H689">
        <v>63300000</v>
      </c>
      <c r="I689">
        <v>100</v>
      </c>
      <c r="J689">
        <v>2025</v>
      </c>
      <c r="K689">
        <v>50</v>
      </c>
      <c r="L689">
        <v>31650000</v>
      </c>
      <c r="M689">
        <v>2020</v>
      </c>
      <c r="N689">
        <v>29767523</v>
      </c>
      <c r="O689">
        <v>112.398097946288</v>
      </c>
      <c r="P689" t="s">
        <v>691</v>
      </c>
      <c r="Q689">
        <v>3.1541348780487799</v>
      </c>
      <c r="R689">
        <v>1</v>
      </c>
      <c r="S689" t="s">
        <v>25</v>
      </c>
      <c r="T689">
        <v>-1.11368485725649E-2</v>
      </c>
      <c r="AS689">
        <v>63300000</v>
      </c>
      <c r="AT689">
        <v>57711253.833333299</v>
      </c>
      <c r="AU689">
        <v>52122507.666666597</v>
      </c>
      <c r="AV689">
        <v>46533761.5</v>
      </c>
      <c r="AW689">
        <v>40945015.333333299</v>
      </c>
      <c r="AX689">
        <v>35356269.166666597</v>
      </c>
      <c r="AY689">
        <v>29767523</v>
      </c>
      <c r="AZ689">
        <v>30144018.399999999</v>
      </c>
      <c r="BA689">
        <v>30520513.800000001</v>
      </c>
      <c r="BB689">
        <v>30897009.199999999</v>
      </c>
      <c r="BC689">
        <v>31273504.600000001</v>
      </c>
      <c r="BD689">
        <v>31650000</v>
      </c>
      <c r="BE689">
        <v>31297518.7426783</v>
      </c>
      <c r="BF689">
        <v>30948963.015744101</v>
      </c>
      <c r="BG689">
        <v>30604289.1011598</v>
      </c>
      <c r="BH689">
        <v>30263453.767769199</v>
      </c>
      <c r="BI689">
        <v>29926414.265874699</v>
      </c>
      <c r="BJ689">
        <v>29593128.321875799</v>
      </c>
      <c r="BK689">
        <v>29263554.1329666</v>
      </c>
      <c r="BL689">
        <v>28937650.3618927</v>
      </c>
      <c r="BM689">
        <v>28615376.131766502</v>
      </c>
      <c r="BN689">
        <v>28296691.020939998</v>
      </c>
      <c r="BO689">
        <v>27981555.0579351</v>
      </c>
      <c r="BP689">
        <v>27669928.716430001</v>
      </c>
      <c r="BQ689">
        <v>27361772.910301499</v>
      </c>
      <c r="BR689">
        <v>27057048.988722499</v>
      </c>
      <c r="BS689">
        <v>26755718.7313147</v>
      </c>
      <c r="BT689">
        <v>26457744.343353901</v>
      </c>
      <c r="BU689">
        <v>26163088.451030299</v>
      </c>
      <c r="BV689">
        <v>25871714.096760601</v>
      </c>
      <c r="BW689">
        <v>25583584.734552201</v>
      </c>
      <c r="BX689">
        <v>25298664.225420199</v>
      </c>
      <c r="BY689">
        <v>25016916.8328535</v>
      </c>
      <c r="BZ689">
        <v>24738307.218333501</v>
      </c>
      <c r="CA689">
        <v>24462800.436901402</v>
      </c>
      <c r="CB689">
        <v>24190361.9327747</v>
      </c>
      <c r="CC689">
        <v>23920957.535013899</v>
      </c>
      <c r="CD689" s="8" t="b">
        <f>IF(ISNUMBER(VLOOKUP(A689,profiles_2018!A:A,1,FALSE)),TRUE,FALSE)</f>
        <v>0</v>
      </c>
      <c r="CE689" t="str">
        <f>INDEX('C5 - Emissions methodology 2021'!$A$2:$I$5911,MATCH($A689,'C5 - Emissions methodology 2021'!$A$2:$A$5911,0),MATCH(CE$1,'C5 - Emissions methodology 2021'!$A$1:$I$1,0))</f>
        <v>Power generation</v>
      </c>
    </row>
    <row r="690" spans="1:83" x14ac:dyDescent="0.25">
      <c r="A690">
        <v>13573</v>
      </c>
      <c r="B690" t="s">
        <v>406</v>
      </c>
      <c r="C690" t="s">
        <v>59</v>
      </c>
      <c r="D690">
        <v>2019</v>
      </c>
      <c r="E690" t="s">
        <v>690</v>
      </c>
      <c r="F690" t="s">
        <v>23</v>
      </c>
      <c r="G690">
        <v>2016</v>
      </c>
      <c r="H690">
        <v>378546</v>
      </c>
      <c r="I690">
        <v>100</v>
      </c>
      <c r="J690">
        <v>2030</v>
      </c>
      <c r="K690">
        <v>60</v>
      </c>
      <c r="L690">
        <v>151418.4</v>
      </c>
      <c r="M690">
        <v>2020</v>
      </c>
      <c r="N690">
        <v>260456</v>
      </c>
      <c r="O690">
        <v>51.992800522701799</v>
      </c>
      <c r="P690" t="s">
        <v>24</v>
      </c>
      <c r="Q690">
        <v>3.2502817570390201</v>
      </c>
      <c r="R690">
        <v>1</v>
      </c>
      <c r="S690" t="s">
        <v>25</v>
      </c>
      <c r="T690">
        <v>-1.11368485725649E-2</v>
      </c>
      <c r="AU690">
        <v>378546</v>
      </c>
      <c r="AV690">
        <v>349023.5</v>
      </c>
      <c r="AW690">
        <v>319501</v>
      </c>
      <c r="AX690">
        <v>289978.5</v>
      </c>
      <c r="AY690">
        <v>260456</v>
      </c>
      <c r="AZ690">
        <v>249552.24</v>
      </c>
      <c r="BA690">
        <v>238648.48</v>
      </c>
      <c r="BB690">
        <v>227744.72</v>
      </c>
      <c r="BC690">
        <v>216840.95999999999</v>
      </c>
      <c r="BD690">
        <v>205937.2</v>
      </c>
      <c r="BE690">
        <v>195033.44</v>
      </c>
      <c r="BF690">
        <v>184129.68</v>
      </c>
      <c r="BG690">
        <v>173225.91999999899</v>
      </c>
      <c r="BH690">
        <v>162322.15999999901</v>
      </c>
      <c r="BI690">
        <v>151418.4</v>
      </c>
      <c r="BJ690">
        <v>149732.076208099</v>
      </c>
      <c r="BK690">
        <v>148064.532748914</v>
      </c>
      <c r="BL690">
        <v>146415.56046872199</v>
      </c>
      <c r="BM690">
        <v>144784.95254311399</v>
      </c>
      <c r="BN690">
        <v>143172.50445105601</v>
      </c>
      <c r="BO690">
        <v>141578.013949229</v>
      </c>
      <c r="BP690">
        <v>140001.281046672</v>
      </c>
      <c r="BQ690">
        <v>138442.10797969101</v>
      </c>
      <c r="BR690">
        <v>136900.29918705401</v>
      </c>
      <c r="BS690">
        <v>135375.66128546899</v>
      </c>
      <c r="BT690">
        <v>133868.003045322</v>
      </c>
      <c r="BU690">
        <v>132377.13536669401</v>
      </c>
      <c r="BV690">
        <v>130902.87125564599</v>
      </c>
      <c r="BW690">
        <v>129445.025800758</v>
      </c>
      <c r="BX690">
        <v>128003.416149943</v>
      </c>
      <c r="BY690">
        <v>126577.86148751</v>
      </c>
      <c r="BZ690">
        <v>125168.183011484</v>
      </c>
      <c r="CA690">
        <v>123774.203911182</v>
      </c>
      <c r="CB690">
        <v>122395.749345034</v>
      </c>
      <c r="CC690">
        <v>121032.646418652</v>
      </c>
      <c r="CD690" s="8" t="b">
        <f>IF(ISNUMBER(VLOOKUP(A690,profiles_2018!A:A,1,FALSE)),TRUE,FALSE)</f>
        <v>1</v>
      </c>
      <c r="CE690" t="str">
        <f>INDEX('C5 - Emissions methodology 2021'!$A$2:$I$5911,MATCH($A690,'C5 - Emissions methodology 2021'!$A$2:$A$5911,0),MATCH(CE$1,'C5 - Emissions methodology 2021'!$A$1:$I$1,0))</f>
        <v>Services</v>
      </c>
    </row>
    <row r="691" spans="1:83" x14ac:dyDescent="0.25">
      <c r="A691">
        <v>13604</v>
      </c>
      <c r="B691" t="s">
        <v>1245</v>
      </c>
      <c r="C691" t="s">
        <v>27</v>
      </c>
      <c r="D691">
        <v>2020</v>
      </c>
      <c r="E691" t="s">
        <v>690</v>
      </c>
      <c r="F691" t="s">
        <v>23</v>
      </c>
      <c r="G691">
        <v>2020</v>
      </c>
      <c r="H691">
        <v>90906</v>
      </c>
      <c r="I691">
        <v>100</v>
      </c>
      <c r="J691">
        <v>2025</v>
      </c>
      <c r="K691">
        <v>25</v>
      </c>
      <c r="L691">
        <v>68179.5</v>
      </c>
      <c r="M691">
        <v>2020</v>
      </c>
      <c r="N691">
        <v>91740</v>
      </c>
      <c r="O691">
        <v>-3.6741653374401801</v>
      </c>
      <c r="P691" t="s">
        <v>24</v>
      </c>
      <c r="Q691">
        <v>2.89781396854878</v>
      </c>
      <c r="R691">
        <v>1</v>
      </c>
      <c r="S691" t="s">
        <v>25</v>
      </c>
      <c r="T691">
        <v>-1.11368485725649E-2</v>
      </c>
      <c r="AY691">
        <v>91740</v>
      </c>
      <c r="AZ691">
        <v>87027.9</v>
      </c>
      <c r="BA691">
        <v>82315.8</v>
      </c>
      <c r="BB691">
        <v>77603.7</v>
      </c>
      <c r="BC691">
        <v>72891.600000000006</v>
      </c>
      <c r="BD691">
        <v>68179.5</v>
      </c>
      <c r="BE691">
        <v>67420.195232746803</v>
      </c>
      <c r="BF691">
        <v>66669.346727706899</v>
      </c>
      <c r="BG691">
        <v>65926.860308768606</v>
      </c>
      <c r="BH691">
        <v>65192.642848645199</v>
      </c>
      <c r="BI691">
        <v>64466.6022571945</v>
      </c>
      <c r="BJ691">
        <v>63748.647469868403</v>
      </c>
      <c r="BK691">
        <v>63038.6884362907</v>
      </c>
      <c r="BL691">
        <v>62336.636108962601</v>
      </c>
      <c r="BM691">
        <v>61642.402432094001</v>
      </c>
      <c r="BN691">
        <v>60955.900330558601</v>
      </c>
      <c r="BO691">
        <v>60277.043698972899</v>
      </c>
      <c r="BP691">
        <v>59605.7473908955</v>
      </c>
      <c r="BQ691">
        <v>58941.927208148598</v>
      </c>
      <c r="BR691">
        <v>58285.499890256302</v>
      </c>
      <c r="BS691">
        <v>57636.383104002198</v>
      </c>
      <c r="BT691">
        <v>56994.495433102602</v>
      </c>
      <c r="BU691">
        <v>56359.7563679944</v>
      </c>
      <c r="BV691">
        <v>55732.086295737397</v>
      </c>
      <c r="BW691">
        <v>55111.406490028698</v>
      </c>
      <c r="BX691">
        <v>54497.639101328103</v>
      </c>
      <c r="BY691">
        <v>53890.707147094297</v>
      </c>
      <c r="BZ691">
        <v>53290.534502128699</v>
      </c>
      <c r="CA691">
        <v>52697.045889027497</v>
      </c>
      <c r="CB691">
        <v>52110.1668687399</v>
      </c>
      <c r="CC691">
        <v>51529.823831231603</v>
      </c>
      <c r="CD691" s="8" t="b">
        <f>IF(ISNUMBER(VLOOKUP(A691,profiles_2018!A:A,1,FALSE)),TRUE,FALSE)</f>
        <v>0</v>
      </c>
      <c r="CE691" t="str">
        <f>INDEX('C5 - Emissions methodology 2021'!$A$2:$I$5911,MATCH($A691,'C5 - Emissions methodology 2021'!$A$2:$A$5911,0),MATCH(CE$1,'C5 - Emissions methodology 2021'!$A$1:$I$1,0))</f>
        <v>Manufacturing</v>
      </c>
    </row>
    <row r="692" spans="1:83" x14ac:dyDescent="0.25">
      <c r="A692">
        <v>22322</v>
      </c>
      <c r="B692" t="s">
        <v>1246</v>
      </c>
      <c r="C692" t="s">
        <v>27</v>
      </c>
      <c r="D692">
        <v>2017</v>
      </c>
      <c r="E692" t="s">
        <v>690</v>
      </c>
      <c r="F692" t="s">
        <v>23</v>
      </c>
      <c r="G692">
        <v>2017</v>
      </c>
      <c r="H692">
        <v>7089713.5300000003</v>
      </c>
      <c r="I692">
        <v>99</v>
      </c>
      <c r="J692">
        <v>2030</v>
      </c>
      <c r="K692">
        <v>25</v>
      </c>
      <c r="L692">
        <v>5317285.1475</v>
      </c>
      <c r="M692">
        <v>2020</v>
      </c>
      <c r="N692">
        <v>6122228.0300000003</v>
      </c>
      <c r="O692">
        <v>54.675641196626501</v>
      </c>
      <c r="P692" t="s">
        <v>24</v>
      </c>
      <c r="Q692">
        <v>2.8909547140390202</v>
      </c>
      <c r="R692">
        <v>1</v>
      </c>
      <c r="S692" t="s">
        <v>25</v>
      </c>
      <c r="T692">
        <v>-1.11368485725649E-2</v>
      </c>
      <c r="AV692">
        <v>7089713.5300000003</v>
      </c>
      <c r="AW692">
        <v>6767218.3633333296</v>
      </c>
      <c r="AX692">
        <v>6444723.1966666598</v>
      </c>
      <c r="AY692">
        <v>6122228.0300000003</v>
      </c>
      <c r="AZ692">
        <v>6041733.74175</v>
      </c>
      <c r="BA692">
        <v>5961239.4534999998</v>
      </c>
      <c r="BB692">
        <v>5880745.1652499996</v>
      </c>
      <c r="BC692">
        <v>5800250.8770000003</v>
      </c>
      <c r="BD692">
        <v>5719756.5887500001</v>
      </c>
      <c r="BE692">
        <v>5639262.3004999999</v>
      </c>
      <c r="BF692">
        <v>5558768.0122499997</v>
      </c>
      <c r="BG692">
        <v>5478273.7239999902</v>
      </c>
      <c r="BH692">
        <v>5397779.4357500002</v>
      </c>
      <c r="BI692">
        <v>5317285.1475</v>
      </c>
      <c r="BJ692">
        <v>5258067.3479951397</v>
      </c>
      <c r="BK692">
        <v>5199509.0481561702</v>
      </c>
      <c r="BL692">
        <v>5141602.9032351701</v>
      </c>
      <c r="BM692">
        <v>5084341.6502815802</v>
      </c>
      <c r="BN692">
        <v>5027718.10723121</v>
      </c>
      <c r="BO692">
        <v>4971725.1720054401</v>
      </c>
      <c r="BP692">
        <v>4916355.8216204001</v>
      </c>
      <c r="BQ692">
        <v>4861603.11130617</v>
      </c>
      <c r="BR692">
        <v>4807460.1736356402</v>
      </c>
      <c r="BS692">
        <v>4753920.2176632201</v>
      </c>
      <c r="BT692">
        <v>4700976.5280730501</v>
      </c>
      <c r="BU692">
        <v>4648622.4643367203</v>
      </c>
      <c r="BV692">
        <v>4596851.45988038</v>
      </c>
      <c r="BW692">
        <v>4545657.0212611202</v>
      </c>
      <c r="BX692">
        <v>4495032.7273525205</v>
      </c>
      <c r="BY692">
        <v>4444972.2285392703</v>
      </c>
      <c r="BZ692">
        <v>4395469.2459207699</v>
      </c>
      <c r="CA692">
        <v>4346517.5705235898</v>
      </c>
      <c r="CB692">
        <v>4298111.0625226703</v>
      </c>
      <c r="CC692">
        <v>4250243.6504712896</v>
      </c>
      <c r="CD692" s="8" t="b">
        <f>IF(ISNUMBER(VLOOKUP(A692,profiles_2018!A:A,1,FALSE)),TRUE,FALSE)</f>
        <v>0</v>
      </c>
      <c r="CE692" t="str">
        <f>INDEX('C5 - Emissions methodology 2021'!$A$2:$I$5911,MATCH($A692,'C5 - Emissions methodology 2021'!$A$2:$A$5911,0),MATCH(CE$1,'C5 - Emissions methodology 2021'!$A$1:$I$1,0))</f>
        <v>Materials</v>
      </c>
    </row>
    <row r="693" spans="1:83" x14ac:dyDescent="0.25">
      <c r="A693">
        <v>61186</v>
      </c>
      <c r="B693" t="s">
        <v>1247</v>
      </c>
      <c r="C693" t="s">
        <v>84</v>
      </c>
      <c r="D693">
        <v>2018</v>
      </c>
      <c r="E693" t="s">
        <v>28</v>
      </c>
      <c r="F693" t="s">
        <v>23</v>
      </c>
      <c r="G693">
        <v>2018</v>
      </c>
      <c r="H693">
        <v>47302.5</v>
      </c>
      <c r="I693">
        <v>100</v>
      </c>
      <c r="J693">
        <v>2021</v>
      </c>
      <c r="K693">
        <v>1</v>
      </c>
      <c r="L693">
        <v>46829.474999999999</v>
      </c>
      <c r="M693">
        <v>2020</v>
      </c>
      <c r="N693">
        <v>38810.639999999999</v>
      </c>
      <c r="O693">
        <v>1795.31107963554</v>
      </c>
      <c r="P693" t="s">
        <v>691</v>
      </c>
      <c r="Q693">
        <v>2.6558583888365899</v>
      </c>
      <c r="R693">
        <v>1</v>
      </c>
      <c r="S693" t="s">
        <v>25</v>
      </c>
      <c r="T693">
        <v>-1.11368485725649E-2</v>
      </c>
      <c r="AW693">
        <v>47302.5</v>
      </c>
      <c r="AX693">
        <v>43056.57</v>
      </c>
      <c r="AY693">
        <v>38810.639999999999</v>
      </c>
      <c r="AZ693">
        <v>46829.474999999999</v>
      </c>
      <c r="BA693">
        <v>46307.942228192202</v>
      </c>
      <c r="BB693">
        <v>45792.217687889803</v>
      </c>
      <c r="BC693">
        <v>45282.2366936978</v>
      </c>
      <c r="BD693">
        <v>44777.935280613099</v>
      </c>
      <c r="BE693">
        <v>44279.250196000801</v>
      </c>
      <c r="BF693">
        <v>43786.118891661201</v>
      </c>
      <c r="BG693">
        <v>43298.4795159844</v>
      </c>
      <c r="BH693">
        <v>42816.2709061926</v>
      </c>
      <c r="BI693">
        <v>42339.432580668399</v>
      </c>
      <c r="BJ693">
        <v>41867.904731369199</v>
      </c>
      <c r="BK693">
        <v>41401.628216325298</v>
      </c>
      <c r="BL693">
        <v>40940.544552222498</v>
      </c>
      <c r="BM693">
        <v>40484.595907066097</v>
      </c>
      <c r="BN693">
        <v>40033.725092927598</v>
      </c>
      <c r="BO693">
        <v>39587.875558771899</v>
      </c>
      <c r="BP693">
        <v>39146.991383364402</v>
      </c>
      <c r="BQ693">
        <v>38711.017268256299</v>
      </c>
      <c r="BR693">
        <v>38279.898530849801</v>
      </c>
      <c r="BS693">
        <v>37853.581097538598</v>
      </c>
      <c r="BT693">
        <v>37432.011496926003</v>
      </c>
      <c r="BU693">
        <v>37015.136853118202</v>
      </c>
      <c r="BV693">
        <v>36602.904879092297</v>
      </c>
      <c r="BW693">
        <v>36195.263870137802</v>
      </c>
      <c r="BX693">
        <v>35792.1626973721</v>
      </c>
      <c r="BY693">
        <v>35393.550801326797</v>
      </c>
      <c r="BZ693">
        <v>34999.3781856071</v>
      </c>
      <c r="CA693">
        <v>34609.595410620001</v>
      </c>
      <c r="CB693">
        <v>34224.153587374203</v>
      </c>
      <c r="CC693">
        <v>33843.004371347401</v>
      </c>
      <c r="CD693" s="8" t="b">
        <f>IF(ISNUMBER(VLOOKUP(A693,profiles_2018!A:A,1,FALSE)),TRUE,FALSE)</f>
        <v>0</v>
      </c>
      <c r="CE693" t="str">
        <f>INDEX('C5 - Emissions methodology 2021'!$A$2:$I$5911,MATCH($A693,'C5 - Emissions methodology 2021'!$A$2:$A$5911,0),MATCH(CE$1,'C5 - Emissions methodology 2021'!$A$1:$I$1,0))</f>
        <v>Manufacturing</v>
      </c>
    </row>
    <row r="694" spans="1:83" x14ac:dyDescent="0.25">
      <c r="A694">
        <v>13638</v>
      </c>
      <c r="B694" t="s">
        <v>1248</v>
      </c>
      <c r="C694" t="s">
        <v>59</v>
      </c>
      <c r="D694">
        <v>2017</v>
      </c>
      <c r="E694" t="s">
        <v>690</v>
      </c>
      <c r="F694" t="s">
        <v>23</v>
      </c>
      <c r="G694">
        <v>2017</v>
      </c>
      <c r="H694">
        <v>2681</v>
      </c>
      <c r="I694">
        <v>100</v>
      </c>
      <c r="J694">
        <v>2030</v>
      </c>
      <c r="K694">
        <v>50</v>
      </c>
      <c r="L694">
        <v>1340.5</v>
      </c>
      <c r="M694">
        <v>2020</v>
      </c>
      <c r="N694">
        <v>2137</v>
      </c>
      <c r="O694">
        <v>40.581872435658298</v>
      </c>
      <c r="P694" t="s">
        <v>24</v>
      </c>
      <c r="Q694">
        <v>3.1502441705390201</v>
      </c>
      <c r="R694">
        <v>1</v>
      </c>
      <c r="S694" t="s">
        <v>25</v>
      </c>
      <c r="T694">
        <v>-1.11368485725649E-2</v>
      </c>
      <c r="AV694">
        <v>2681</v>
      </c>
      <c r="AW694">
        <v>2499.6666666666601</v>
      </c>
      <c r="AX694">
        <v>2318.3333333333298</v>
      </c>
      <c r="AY694">
        <v>2137</v>
      </c>
      <c r="AZ694">
        <v>2057.35</v>
      </c>
      <c r="BA694">
        <v>1977.7</v>
      </c>
      <c r="BB694">
        <v>1898.05</v>
      </c>
      <c r="BC694">
        <v>1818.4</v>
      </c>
      <c r="BD694">
        <v>1738.75</v>
      </c>
      <c r="BE694">
        <v>1659.1</v>
      </c>
      <c r="BF694">
        <v>1579.45</v>
      </c>
      <c r="BG694">
        <v>1499.8</v>
      </c>
      <c r="BH694">
        <v>1420.15</v>
      </c>
      <c r="BI694">
        <v>1340.5</v>
      </c>
      <c r="BJ694">
        <v>1325.5710544884701</v>
      </c>
      <c r="BK694">
        <v>1310.80837038246</v>
      </c>
      <c r="BL694">
        <v>1296.2100960538601</v>
      </c>
      <c r="BM694">
        <v>1281.7744004958799</v>
      </c>
      <c r="BN694">
        <v>1267.4994730933599</v>
      </c>
      <c r="BO694">
        <v>1253.38352339572</v>
      </c>
      <c r="BP694">
        <v>1239.4247808923101</v>
      </c>
      <c r="BQ694">
        <v>1225.62149479043</v>
      </c>
      <c r="BR694">
        <v>1211.9719337956701</v>
      </c>
      <c r="BS694">
        <v>1198.47438589479</v>
      </c>
      <c r="BT694">
        <v>1185.1271581409801</v>
      </c>
      <c r="BU694">
        <v>1171.9285764415299</v>
      </c>
      <c r="BV694">
        <v>1158.87698534784</v>
      </c>
      <c r="BW694">
        <v>1145.9707478477901</v>
      </c>
      <c r="BX694">
        <v>1133.2082451604199</v>
      </c>
      <c r="BY694">
        <v>1120.58787653288</v>
      </c>
      <c r="BZ694">
        <v>1108.10805903969</v>
      </c>
      <c r="CA694">
        <v>1095.7672273841199</v>
      </c>
      <c r="CB694">
        <v>1083.56383370197</v>
      </c>
      <c r="CC694">
        <v>1071.4963473673199</v>
      </c>
      <c r="CD694" s="8" t="b">
        <f>IF(ISNUMBER(VLOOKUP(A694,profiles_2018!A:A,1,FALSE)),TRUE,FALSE)</f>
        <v>0</v>
      </c>
      <c r="CE694" t="str">
        <f>INDEX('C5 - Emissions methodology 2021'!$A$2:$I$5911,MATCH($A694,'C5 - Emissions methodology 2021'!$A$2:$A$5911,0),MATCH(CE$1,'C5 - Emissions methodology 2021'!$A$1:$I$1,0))</f>
        <v>Services</v>
      </c>
    </row>
    <row r="695" spans="1:83" x14ac:dyDescent="0.25">
      <c r="A695">
        <v>52854</v>
      </c>
      <c r="B695" t="s">
        <v>408</v>
      </c>
      <c r="C695" t="s">
        <v>27</v>
      </c>
      <c r="D695">
        <v>2017</v>
      </c>
      <c r="E695" t="s">
        <v>28</v>
      </c>
      <c r="F695" t="s">
        <v>23</v>
      </c>
      <c r="G695">
        <v>2016</v>
      </c>
      <c r="H695">
        <v>50974.314599999903</v>
      </c>
      <c r="I695">
        <v>98</v>
      </c>
      <c r="J695">
        <v>2030</v>
      </c>
      <c r="K695">
        <v>15</v>
      </c>
      <c r="L695">
        <v>43328.1674099999</v>
      </c>
      <c r="M695">
        <v>2020</v>
      </c>
      <c r="N695">
        <v>47047.435960000003</v>
      </c>
      <c r="O695">
        <v>51.747747972553</v>
      </c>
      <c r="P695" t="s">
        <v>24</v>
      </c>
      <c r="Q695">
        <v>2.7802490320020201</v>
      </c>
      <c r="R695">
        <v>1</v>
      </c>
      <c r="S695" t="s">
        <v>25</v>
      </c>
      <c r="T695">
        <v>-1.11368485725649E-2</v>
      </c>
      <c r="AU695">
        <v>50974.314599999903</v>
      </c>
      <c r="AV695">
        <v>49992.594939999901</v>
      </c>
      <c r="AW695">
        <v>49010.875279999898</v>
      </c>
      <c r="AX695">
        <v>48029.155619999903</v>
      </c>
      <c r="AY695">
        <v>47047.435960000003</v>
      </c>
      <c r="AZ695">
        <v>46675.509104999903</v>
      </c>
      <c r="BA695">
        <v>46303.582249999898</v>
      </c>
      <c r="BB695">
        <v>45931.6553949999</v>
      </c>
      <c r="BC695">
        <v>45559.728539999902</v>
      </c>
      <c r="BD695">
        <v>45187.801684999897</v>
      </c>
      <c r="BE695">
        <v>44815.874829999899</v>
      </c>
      <c r="BF695">
        <v>44443.947974999901</v>
      </c>
      <c r="BG695">
        <v>44072.021119999903</v>
      </c>
      <c r="BH695">
        <v>43700.094264999898</v>
      </c>
      <c r="BI695">
        <v>43328.1674099999</v>
      </c>
      <c r="BJ695">
        <v>42845.628170627999</v>
      </c>
      <c r="BK695">
        <v>42368.462897695303</v>
      </c>
      <c r="BL695">
        <v>41896.611742151297</v>
      </c>
      <c r="BM695">
        <v>41430.015521475398</v>
      </c>
      <c r="BN695">
        <v>40968.615712253697</v>
      </c>
      <c r="BO695">
        <v>40512.354442838703</v>
      </c>
      <c r="BP695">
        <v>40061.1744860908</v>
      </c>
      <c r="BQ695">
        <v>39615.019252200102</v>
      </c>
      <c r="BR695">
        <v>39173.832781589103</v>
      </c>
      <c r="BS695">
        <v>38737.559737893498</v>
      </c>
      <c r="BT695">
        <v>38306.145401021902</v>
      </c>
      <c r="BU695">
        <v>37879.535660292102</v>
      </c>
      <c r="BV695">
        <v>37457.677007644299</v>
      </c>
      <c r="BW695">
        <v>37040.516530930203</v>
      </c>
      <c r="BX695">
        <v>36628.001907275597</v>
      </c>
      <c r="BY695">
        <v>36220.081396518697</v>
      </c>
      <c r="BZ695">
        <v>35816.703834719701</v>
      </c>
      <c r="CA695">
        <v>35417.818627744004</v>
      </c>
      <c r="CB695">
        <v>35023.3757449162</v>
      </c>
      <c r="CC695">
        <v>34633.3257127451</v>
      </c>
      <c r="CD695" s="8" t="b">
        <f>IF(ISNUMBER(VLOOKUP(A695,profiles_2018!A:A,1,FALSE)),TRUE,FALSE)</f>
        <v>1</v>
      </c>
      <c r="CE695" t="str">
        <f>INDEX('C5 - Emissions methodology 2021'!$A$2:$I$5911,MATCH($A695,'C5 - Emissions methodology 2021'!$A$2:$A$5911,0),MATCH(CE$1,'C5 - Emissions methodology 2021'!$A$1:$I$1,0))</f>
        <v>Manufacturing</v>
      </c>
    </row>
    <row r="696" spans="1:83" x14ac:dyDescent="0.25">
      <c r="A696">
        <v>51778</v>
      </c>
      <c r="B696" t="s">
        <v>1249</v>
      </c>
      <c r="C696" t="s">
        <v>59</v>
      </c>
      <c r="D696">
        <v>2018</v>
      </c>
      <c r="E696" t="s">
        <v>690</v>
      </c>
      <c r="F696" t="s">
        <v>23</v>
      </c>
      <c r="G696">
        <v>2013</v>
      </c>
      <c r="H696">
        <v>30889</v>
      </c>
      <c r="I696">
        <v>100</v>
      </c>
      <c r="J696">
        <v>2030</v>
      </c>
      <c r="K696">
        <v>26</v>
      </c>
      <c r="L696">
        <v>22857.86</v>
      </c>
      <c r="M696">
        <v>2020</v>
      </c>
      <c r="N696">
        <v>27429</v>
      </c>
      <c r="O696">
        <v>43.082302138924199</v>
      </c>
      <c r="P696" t="s">
        <v>691</v>
      </c>
      <c r="Q696">
        <v>2.9102469913390201</v>
      </c>
      <c r="R696">
        <v>1</v>
      </c>
      <c r="S696" t="s">
        <v>25</v>
      </c>
      <c r="T696">
        <v>-1.11368485725649E-2</v>
      </c>
      <c r="AR696">
        <v>30889</v>
      </c>
      <c r="AS696">
        <v>30394.714285714199</v>
      </c>
      <c r="AT696">
        <v>29900.4285714285</v>
      </c>
      <c r="AU696">
        <v>29406.1428571428</v>
      </c>
      <c r="AV696">
        <v>28911.857142857101</v>
      </c>
      <c r="AW696">
        <v>28417.571428571398</v>
      </c>
      <c r="AX696">
        <v>27923.285714285699</v>
      </c>
      <c r="AY696">
        <v>27429</v>
      </c>
      <c r="AZ696">
        <v>26971.885999999999</v>
      </c>
      <c r="BA696">
        <v>26514.772000000001</v>
      </c>
      <c r="BB696">
        <v>26057.657999999999</v>
      </c>
      <c r="BC696">
        <v>25600.544000000002</v>
      </c>
      <c r="BD696">
        <v>25143.43</v>
      </c>
      <c r="BE696">
        <v>24686.315999999999</v>
      </c>
      <c r="BF696">
        <v>24229.202000000001</v>
      </c>
      <c r="BG696">
        <v>23772.088</v>
      </c>
      <c r="BH696">
        <v>23314.973999999998</v>
      </c>
      <c r="BI696">
        <v>22857.86</v>
      </c>
      <c r="BJ696">
        <v>22603.295474487099</v>
      </c>
      <c r="BK696">
        <v>22351.5659955468</v>
      </c>
      <c r="BL696">
        <v>22102.6399896947</v>
      </c>
      <c r="BM696">
        <v>21856.486235075499</v>
      </c>
      <c r="BN696">
        <v>21613.0738575471</v>
      </c>
      <c r="BO696">
        <v>21372.372326807999</v>
      </c>
      <c r="BP696">
        <v>21134.3514525678</v>
      </c>
      <c r="BQ696">
        <v>20898.981380761201</v>
      </c>
      <c r="BR696">
        <v>20666.232589802799</v>
      </c>
      <c r="BS696">
        <v>20436.075886884799</v>
      </c>
      <c r="BT696">
        <v>20208.482404315098</v>
      </c>
      <c r="BU696">
        <v>19983.4235958969</v>
      </c>
      <c r="BV696">
        <v>19760.871233348</v>
      </c>
      <c r="BW696">
        <v>19540.797402760199</v>
      </c>
      <c r="BX696">
        <v>19323.1745010985</v>
      </c>
      <c r="BY696">
        <v>19107.975232738499</v>
      </c>
      <c r="BZ696">
        <v>18895.172606043201</v>
      </c>
      <c r="CA696">
        <v>18684.739929977201</v>
      </c>
      <c r="CB696">
        <v>18476.6508107593</v>
      </c>
      <c r="CC696">
        <v>18270.879148551699</v>
      </c>
      <c r="CD696" s="8" t="b">
        <f>IF(ISNUMBER(VLOOKUP(A696,profiles_2018!A:A,1,FALSE)),TRUE,FALSE)</f>
        <v>0</v>
      </c>
      <c r="CE696" t="str">
        <f>INDEX('C5 - Emissions methodology 2021'!$A$2:$I$5911,MATCH($A696,'C5 - Emissions methodology 2021'!$A$2:$A$5911,0),MATCH(CE$1,'C5 - Emissions methodology 2021'!$A$1:$I$1,0))</f>
        <v>Manufacturing</v>
      </c>
    </row>
    <row r="697" spans="1:83" x14ac:dyDescent="0.25">
      <c r="A697">
        <v>63434</v>
      </c>
      <c r="B697" t="s">
        <v>1250</v>
      </c>
      <c r="C697" t="s">
        <v>59</v>
      </c>
      <c r="D697">
        <v>2021</v>
      </c>
      <c r="E697" t="s">
        <v>690</v>
      </c>
      <c r="F697" t="s">
        <v>23</v>
      </c>
      <c r="G697">
        <v>2020</v>
      </c>
      <c r="H697">
        <v>39713</v>
      </c>
      <c r="I697">
        <v>100</v>
      </c>
      <c r="J697">
        <v>2030</v>
      </c>
      <c r="K697">
        <v>50</v>
      </c>
      <c r="L697">
        <v>19856.5</v>
      </c>
      <c r="M697">
        <v>2020</v>
      </c>
      <c r="N697">
        <v>39713</v>
      </c>
      <c r="O697">
        <v>0</v>
      </c>
      <c r="P697" t="s">
        <v>45</v>
      </c>
      <c r="Q697">
        <v>3.15024787373902</v>
      </c>
      <c r="R697">
        <v>1</v>
      </c>
      <c r="S697" t="s">
        <v>25</v>
      </c>
      <c r="T697">
        <v>-1.11368485725649E-2</v>
      </c>
      <c r="AY697">
        <v>39713</v>
      </c>
      <c r="AZ697">
        <v>37727.35</v>
      </c>
      <c r="BA697">
        <v>35741.699999999997</v>
      </c>
      <c r="BB697">
        <v>33756.050000000003</v>
      </c>
      <c r="BC697">
        <v>31770.400000000001</v>
      </c>
      <c r="BD697">
        <v>29784.75</v>
      </c>
      <c r="BE697">
        <v>27799.1</v>
      </c>
      <c r="BF697">
        <v>25813.45</v>
      </c>
      <c r="BG697">
        <v>23827.8</v>
      </c>
      <c r="BH697">
        <v>21842.15</v>
      </c>
      <c r="BI697">
        <v>19856.5</v>
      </c>
      <c r="BJ697">
        <v>19635.361166318798</v>
      </c>
      <c r="BK697">
        <v>19416.6851223419</v>
      </c>
      <c r="BL697">
        <v>19200.4444403532</v>
      </c>
      <c r="BM697">
        <v>18986.611998094999</v>
      </c>
      <c r="BN697">
        <v>18775.160975366201</v>
      </c>
      <c r="BO697">
        <v>18566.064850658</v>
      </c>
      <c r="BP697">
        <v>18359.297397827799</v>
      </c>
      <c r="BQ697">
        <v>18154.832682809501</v>
      </c>
      <c r="BR697">
        <v>17952.645060360799</v>
      </c>
      <c r="BS697">
        <v>17752.7091708466</v>
      </c>
      <c r="BT697">
        <v>17554.999937058099</v>
      </c>
      <c r="BU697">
        <v>17359.492561067698</v>
      </c>
      <c r="BV697">
        <v>17166.162521118498</v>
      </c>
      <c r="BW697">
        <v>16974.9855685488</v>
      </c>
      <c r="BX697">
        <v>16785.937724750402</v>
      </c>
      <c r="BY697">
        <v>16598.995278161299</v>
      </c>
      <c r="BZ697">
        <v>16414.134781291701</v>
      </c>
      <c r="CA697">
        <v>16231.3330477828</v>
      </c>
      <c r="CB697">
        <v>16050.5671494988</v>
      </c>
      <c r="CC697">
        <v>15871.814413651</v>
      </c>
      <c r="CD697" s="8" t="b">
        <f>IF(ISNUMBER(VLOOKUP(A697,profiles_2018!A:A,1,FALSE)),TRUE,FALSE)</f>
        <v>0</v>
      </c>
      <c r="CE697" t="str">
        <f>INDEX('C5 - Emissions methodology 2021'!$A$2:$I$5911,MATCH($A697,'C5 - Emissions methodology 2021'!$A$2:$A$5911,0),MATCH(CE$1,'C5 - Emissions methodology 2021'!$A$1:$I$1,0))</f>
        <v>Manufacturing</v>
      </c>
    </row>
    <row r="698" spans="1:83" x14ac:dyDescent="0.25">
      <c r="A698">
        <v>13843</v>
      </c>
      <c r="B698" t="s">
        <v>1251</v>
      </c>
      <c r="C698" t="s">
        <v>59</v>
      </c>
      <c r="D698">
        <v>2019</v>
      </c>
      <c r="E698" t="s">
        <v>60</v>
      </c>
      <c r="F698" t="s">
        <v>54</v>
      </c>
      <c r="G698">
        <v>2013</v>
      </c>
      <c r="H698">
        <v>1006000</v>
      </c>
      <c r="I698">
        <v>100</v>
      </c>
      <c r="J698">
        <v>2030</v>
      </c>
      <c r="K698">
        <v>40</v>
      </c>
      <c r="L698">
        <v>603600</v>
      </c>
      <c r="M698">
        <v>2020</v>
      </c>
      <c r="N698">
        <v>76880</v>
      </c>
      <c r="O698">
        <v>144.30970149253699</v>
      </c>
      <c r="P698" t="s">
        <v>24</v>
      </c>
      <c r="Q698">
        <v>3.39051190243902</v>
      </c>
      <c r="R698">
        <v>1</v>
      </c>
      <c r="S698" t="s">
        <v>25</v>
      </c>
      <c r="T698">
        <v>-1.11368485725649E-2</v>
      </c>
      <c r="AR698">
        <v>1006000</v>
      </c>
      <c r="AS698">
        <v>873268.57142857101</v>
      </c>
      <c r="AT698">
        <v>740537.14285714296</v>
      </c>
      <c r="AU698">
        <v>607805.71428571397</v>
      </c>
      <c r="AV698">
        <v>475074.28571428498</v>
      </c>
      <c r="AW698">
        <v>342342.85714285698</v>
      </c>
      <c r="AX698">
        <v>209611.428571428</v>
      </c>
      <c r="AY698">
        <v>76880</v>
      </c>
      <c r="AZ698">
        <v>129552</v>
      </c>
      <c r="BA698">
        <v>182224</v>
      </c>
      <c r="BB698">
        <v>234896</v>
      </c>
      <c r="BC698">
        <v>287568</v>
      </c>
      <c r="BD698">
        <v>340240</v>
      </c>
      <c r="BE698">
        <v>392912</v>
      </c>
      <c r="BF698">
        <v>445584</v>
      </c>
      <c r="BG698">
        <v>498256</v>
      </c>
      <c r="BH698">
        <v>550928</v>
      </c>
      <c r="BI698">
        <v>603600</v>
      </c>
      <c r="BJ698">
        <v>596877.79820159904</v>
      </c>
      <c r="BK698">
        <v>590230.46054670203</v>
      </c>
      <c r="BL698">
        <v>583657.153284678</v>
      </c>
      <c r="BM698">
        <v>577157.05195025296</v>
      </c>
      <c r="BN698">
        <v>570729.34126009501</v>
      </c>
      <c r="BO698">
        <v>564373.21501056105</v>
      </c>
      <c r="BP698">
        <v>558087.87597657705</v>
      </c>
      <c r="BQ698">
        <v>551872.53581164195</v>
      </c>
      <c r="BR698">
        <v>545726.41494895006</v>
      </c>
      <c r="BS698">
        <v>539648.74250361498</v>
      </c>
      <c r="BT698">
        <v>533638.75617597695</v>
      </c>
      <c r="BU698">
        <v>527695.70215599297</v>
      </c>
      <c r="BV698">
        <v>521818.83502868802</v>
      </c>
      <c r="BW698">
        <v>516007.41768066201</v>
      </c>
      <c r="BX698">
        <v>510260.72120763198</v>
      </c>
      <c r="BY698">
        <v>504578.02482301497</v>
      </c>
      <c r="BZ698">
        <v>498958.61576751701</v>
      </c>
      <c r="CA698">
        <v>493401.78921973699</v>
      </c>
      <c r="CB698">
        <v>487906.84820776503</v>
      </c>
      <c r="CC698">
        <v>482473.103521757</v>
      </c>
      <c r="CD698" s="8" t="b">
        <f>IF(ISNUMBER(VLOOKUP(A698,profiles_2018!A:A,1,FALSE)),TRUE,FALSE)</f>
        <v>0</v>
      </c>
      <c r="CE698" t="str">
        <f>INDEX('C5 - Emissions methodology 2021'!$A$2:$I$5911,MATCH($A698,'C5 - Emissions methodology 2021'!$A$2:$A$5911,0),MATCH(CE$1,'C5 - Emissions methodology 2021'!$A$1:$I$1,0))</f>
        <v>Manufacturing</v>
      </c>
    </row>
    <row r="699" spans="1:83" x14ac:dyDescent="0.25">
      <c r="A699">
        <v>21403</v>
      </c>
      <c r="B699" t="s">
        <v>1252</v>
      </c>
      <c r="C699" t="s">
        <v>485</v>
      </c>
      <c r="D699">
        <v>2019</v>
      </c>
      <c r="E699" t="s">
        <v>28</v>
      </c>
      <c r="F699" t="s">
        <v>23</v>
      </c>
      <c r="G699">
        <v>2017</v>
      </c>
      <c r="H699">
        <v>2441000</v>
      </c>
      <c r="I699">
        <v>100</v>
      </c>
      <c r="J699">
        <v>2030</v>
      </c>
      <c r="K699">
        <v>50</v>
      </c>
      <c r="L699">
        <v>1220500</v>
      </c>
      <c r="M699">
        <v>2020</v>
      </c>
      <c r="N699">
        <v>3101248</v>
      </c>
      <c r="O699">
        <v>-152.11696060754701</v>
      </c>
      <c r="P699" t="s">
        <v>24</v>
      </c>
      <c r="Q699">
        <v>3.15042005118202</v>
      </c>
      <c r="R699">
        <v>1</v>
      </c>
      <c r="S699" t="s">
        <v>25</v>
      </c>
      <c r="T699">
        <v>-1.11368485725649E-2</v>
      </c>
      <c r="AV699">
        <v>2441000</v>
      </c>
      <c r="AW699">
        <v>2661082.66666666</v>
      </c>
      <c r="AX699">
        <v>2881165.3333333302</v>
      </c>
      <c r="AY699">
        <v>3101248</v>
      </c>
      <c r="AZ699">
        <v>2913173.2</v>
      </c>
      <c r="BA699">
        <v>2725098.4</v>
      </c>
      <c r="BB699">
        <v>2537023.6</v>
      </c>
      <c r="BC699">
        <v>2348948.7999999998</v>
      </c>
      <c r="BD699">
        <v>2160874</v>
      </c>
      <c r="BE699">
        <v>1972799.2</v>
      </c>
      <c r="BF699">
        <v>1784724.4</v>
      </c>
      <c r="BG699">
        <v>1596649.6</v>
      </c>
      <c r="BH699">
        <v>1408574.8</v>
      </c>
      <c r="BI699">
        <v>1220500</v>
      </c>
      <c r="BJ699">
        <v>1206907.4763171801</v>
      </c>
      <c r="BK699">
        <v>1193466.3305123399</v>
      </c>
      <c r="BL699">
        <v>1180174.87671297</v>
      </c>
      <c r="BM699">
        <v>1167031.44782187</v>
      </c>
      <c r="BN699">
        <v>1154034.3953080601</v>
      </c>
      <c r="BO699">
        <v>1141182.0889999799</v>
      </c>
      <c r="BP699">
        <v>1128472.91688106</v>
      </c>
      <c r="BQ699">
        <v>1115905.2848875199</v>
      </c>
      <c r="BR699">
        <v>1103477.6167084</v>
      </c>
      <c r="BS699">
        <v>1091188.3535879001</v>
      </c>
      <c r="BT699">
        <v>1079035.95412985</v>
      </c>
      <c r="BU699">
        <v>1067018.8941043499</v>
      </c>
      <c r="BV699">
        <v>1055135.6662566499</v>
      </c>
      <c r="BW699">
        <v>1043384.78011803</v>
      </c>
      <c r="BX699">
        <v>1031764.7618189401</v>
      </c>
      <c r="BY699">
        <v>1020274.15390405</v>
      </c>
      <c r="BZ699">
        <v>1008911.51514952</v>
      </c>
      <c r="CA699">
        <v>997675.42038219003</v>
      </c>
      <c r="CB699">
        <v>986564.46030082298</v>
      </c>
      <c r="CC699">
        <v>975577.24129937903</v>
      </c>
      <c r="CD699" s="8" t="b">
        <f>IF(ISNUMBER(VLOOKUP(A699,profiles_2018!A:A,1,FALSE)),TRUE,FALSE)</f>
        <v>0</v>
      </c>
      <c r="CE699" t="str">
        <f>INDEX('C5 - Emissions methodology 2021'!$A$2:$I$5911,MATCH($A699,'C5 - Emissions methodology 2021'!$A$2:$A$5911,0),MATCH(CE$1,'C5 - Emissions methodology 2021'!$A$1:$I$1,0))</f>
        <v>Retail</v>
      </c>
    </row>
    <row r="700" spans="1:83" x14ac:dyDescent="0.25">
      <c r="A700">
        <v>38112</v>
      </c>
      <c r="B700" t="s">
        <v>1253</v>
      </c>
      <c r="C700" t="s">
        <v>116</v>
      </c>
      <c r="D700">
        <v>2020</v>
      </c>
      <c r="E700" t="s">
        <v>28</v>
      </c>
      <c r="F700" t="s">
        <v>23</v>
      </c>
      <c r="G700">
        <v>2019</v>
      </c>
      <c r="H700">
        <v>129722</v>
      </c>
      <c r="I700">
        <v>100</v>
      </c>
      <c r="J700">
        <v>2030</v>
      </c>
      <c r="K700">
        <v>30</v>
      </c>
      <c r="L700">
        <v>90805.4</v>
      </c>
      <c r="M700">
        <v>2020</v>
      </c>
      <c r="N700">
        <v>124283</v>
      </c>
      <c r="O700">
        <v>13.976041072447201</v>
      </c>
      <c r="P700" t="s">
        <v>24</v>
      </c>
      <c r="Q700">
        <v>2.9502568746390199</v>
      </c>
      <c r="R700">
        <v>1</v>
      </c>
      <c r="S700" t="s">
        <v>25</v>
      </c>
      <c r="T700">
        <v>-1.11368485725649E-2</v>
      </c>
      <c r="AX700">
        <v>129722</v>
      </c>
      <c r="AY700">
        <v>124283</v>
      </c>
      <c r="AZ700">
        <v>120935.24</v>
      </c>
      <c r="BA700">
        <v>117587.48</v>
      </c>
      <c r="BB700">
        <v>114239.72</v>
      </c>
      <c r="BC700">
        <v>110891.96</v>
      </c>
      <c r="BD700">
        <v>107544.2</v>
      </c>
      <c r="BE700">
        <v>104196.44</v>
      </c>
      <c r="BF700">
        <v>100848.68</v>
      </c>
      <c r="BG700">
        <v>97500.92</v>
      </c>
      <c r="BH700">
        <v>94153.16</v>
      </c>
      <c r="BI700">
        <v>90805.4</v>
      </c>
      <c r="BJ700">
        <v>89794.114010628793</v>
      </c>
      <c r="BK700">
        <v>88794.090560184806</v>
      </c>
      <c r="BL700">
        <v>87805.204219477397</v>
      </c>
      <c r="BM700">
        <v>86827.330956201899</v>
      </c>
      <c r="BN700">
        <v>85860.348119382703</v>
      </c>
      <c r="BO700">
        <v>84904.134423989395</v>
      </c>
      <c r="BP700">
        <v>83958.569935724794</v>
      </c>
      <c r="BQ700">
        <v>83023.536055981502</v>
      </c>
      <c r="BR700">
        <v>82098.915506967198</v>
      </c>
      <c r="BS700">
        <v>81184.592316994298</v>
      </c>
      <c r="BT700">
        <v>80280.451805934499</v>
      </c>
      <c r="BU700">
        <v>79386.380570834706</v>
      </c>
      <c r="BV700">
        <v>78502.266471693307</v>
      </c>
      <c r="BW700">
        <v>77627.9986173949</v>
      </c>
      <c r="BX700">
        <v>76763.467351801693</v>
      </c>
      <c r="BY700">
        <v>75908.5642399996</v>
      </c>
      <c r="BZ700">
        <v>75063.1820546979</v>
      </c>
      <c r="CA700">
        <v>74227.214762779899</v>
      </c>
      <c r="CB700">
        <v>73400.557512003594</v>
      </c>
      <c r="CC700">
        <v>72583.106617850499</v>
      </c>
      <c r="CD700" s="8" t="b">
        <f>IF(ISNUMBER(VLOOKUP(A700,profiles_2018!A:A,1,FALSE)),TRUE,FALSE)</f>
        <v>0</v>
      </c>
      <c r="CE700" t="str">
        <f>INDEX('C5 - Emissions methodology 2021'!$A$2:$I$5911,MATCH($A700,'C5 - Emissions methodology 2021'!$A$2:$A$5911,0),MATCH(CE$1,'C5 - Emissions methodology 2021'!$A$1:$I$1,0))</f>
        <v>Materials</v>
      </c>
    </row>
    <row r="701" spans="1:83" x14ac:dyDescent="0.25">
      <c r="A701">
        <v>13857</v>
      </c>
      <c r="B701" t="s">
        <v>1254</v>
      </c>
      <c r="C701" t="s">
        <v>59</v>
      </c>
      <c r="D701">
        <v>2020</v>
      </c>
      <c r="E701" t="s">
        <v>690</v>
      </c>
      <c r="F701" t="s">
        <v>23</v>
      </c>
      <c r="G701">
        <v>2017</v>
      </c>
      <c r="H701">
        <v>121581</v>
      </c>
      <c r="I701">
        <v>100</v>
      </c>
      <c r="J701">
        <v>2030</v>
      </c>
      <c r="K701">
        <v>100</v>
      </c>
      <c r="L701">
        <v>0</v>
      </c>
      <c r="M701">
        <v>2020</v>
      </c>
      <c r="N701">
        <v>90656</v>
      </c>
      <c r="O701">
        <v>25.435717751951401</v>
      </c>
      <c r="P701" t="s">
        <v>45</v>
      </c>
      <c r="Q701">
        <v>3.6502560605390202</v>
      </c>
      <c r="R701">
        <v>1</v>
      </c>
      <c r="S701" t="s">
        <v>25</v>
      </c>
      <c r="T701">
        <v>-1.11368485725649E-2</v>
      </c>
      <c r="AV701">
        <v>121581</v>
      </c>
      <c r="AW701">
        <v>111272.666666666</v>
      </c>
      <c r="AX701">
        <v>100964.33333333299</v>
      </c>
      <c r="AY701">
        <v>90656</v>
      </c>
      <c r="AZ701">
        <v>81590.399999999994</v>
      </c>
      <c r="BA701">
        <v>72524.800000000003</v>
      </c>
      <c r="BB701">
        <v>63459.199999999997</v>
      </c>
      <c r="BC701">
        <v>54393.599999999999</v>
      </c>
      <c r="BD701">
        <v>45328</v>
      </c>
      <c r="BE701">
        <v>36262.400000000001</v>
      </c>
      <c r="BF701">
        <v>27196.799999999999</v>
      </c>
      <c r="BG701">
        <v>18131.2</v>
      </c>
      <c r="BH701">
        <v>9065.5999999999894</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s="8" t="b">
        <f>IF(ISNUMBER(VLOOKUP(A701,profiles_2018!A:A,1,FALSE)),TRUE,FALSE)</f>
        <v>0</v>
      </c>
      <c r="CE701" t="str">
        <f>INDEX('C5 - Emissions methodology 2021'!$A$2:$I$5911,MATCH($A701,'C5 - Emissions methodology 2021'!$A$2:$A$5911,0),MATCH(CE$1,'C5 - Emissions methodology 2021'!$A$1:$I$1,0))</f>
        <v>Biotech, health care &amp; pharma</v>
      </c>
    </row>
    <row r="702" spans="1:83" x14ac:dyDescent="0.25">
      <c r="A702">
        <v>37113</v>
      </c>
      <c r="B702" t="s">
        <v>410</v>
      </c>
      <c r="C702" t="s">
        <v>211</v>
      </c>
      <c r="D702">
        <v>2020</v>
      </c>
      <c r="E702" t="s">
        <v>28</v>
      </c>
      <c r="F702" t="s">
        <v>23</v>
      </c>
      <c r="G702">
        <v>2020</v>
      </c>
      <c r="H702">
        <v>624591</v>
      </c>
      <c r="I702">
        <v>100</v>
      </c>
      <c r="J702">
        <v>2030</v>
      </c>
      <c r="K702">
        <v>25</v>
      </c>
      <c r="L702">
        <v>468443.25</v>
      </c>
      <c r="M702">
        <v>2020</v>
      </c>
      <c r="N702">
        <v>261600</v>
      </c>
      <c r="O702">
        <v>232.53013977168999</v>
      </c>
      <c r="P702" t="s">
        <v>24</v>
      </c>
      <c r="Q702">
        <v>2.9003063614390201</v>
      </c>
      <c r="R702">
        <v>1</v>
      </c>
      <c r="S702" t="s">
        <v>25</v>
      </c>
      <c r="T702">
        <v>-1.11368485725649E-2</v>
      </c>
      <c r="AY702">
        <v>261600</v>
      </c>
      <c r="AZ702">
        <v>282284.32500000001</v>
      </c>
      <c r="BA702">
        <v>302968.65000000002</v>
      </c>
      <c r="BB702">
        <v>323652.97499999998</v>
      </c>
      <c r="BC702">
        <v>344337.3</v>
      </c>
      <c r="BD702">
        <v>365021.625</v>
      </c>
      <c r="BE702">
        <v>385705.95</v>
      </c>
      <c r="BF702">
        <v>406390.27500000002</v>
      </c>
      <c r="BG702">
        <v>427074.6</v>
      </c>
      <c r="BH702">
        <v>447758.92499999999</v>
      </c>
      <c r="BI702">
        <v>468443.25</v>
      </c>
      <c r="BJ702">
        <v>463226.26845990901</v>
      </c>
      <c r="BK702">
        <v>458067.38765323698</v>
      </c>
      <c r="BL702">
        <v>452965.96052091301</v>
      </c>
      <c r="BM702">
        <v>447921.347210065</v>
      </c>
      <c r="BN702">
        <v>442932.91499376699</v>
      </c>
      <c r="BO702">
        <v>438000.03819167701</v>
      </c>
      <c r="BP702">
        <v>433122.09809155797</v>
      </c>
      <c r="BQ702">
        <v>428298.48287168099</v>
      </c>
      <c r="BR702">
        <v>423528.58752408001</v>
      </c>
      <c r="BS702">
        <v>418811.81377867202</v>
      </c>
      <c r="BT702">
        <v>414147.57002821699</v>
      </c>
      <c r="BU702">
        <v>409535.27125411702</v>
      </c>
      <c r="BV702">
        <v>404974.338953036</v>
      </c>
      <c r="BW702">
        <v>400464.201064341</v>
      </c>
      <c r="BX702">
        <v>396004.291898355</v>
      </c>
      <c r="BY702">
        <v>391594.05206539697</v>
      </c>
      <c r="BZ702">
        <v>387232.92840562802</v>
      </c>
      <c r="CA702">
        <v>382920.37391966302</v>
      </c>
      <c r="CB702">
        <v>378655.84769997001</v>
      </c>
      <c r="CC702">
        <v>374438.81486301898</v>
      </c>
      <c r="CD702" s="8" t="b">
        <f>IF(ISNUMBER(VLOOKUP(A702,profiles_2018!A:A,1,FALSE)),TRUE,FALSE)</f>
        <v>1</v>
      </c>
      <c r="CE702" t="str">
        <f>INDEX('C5 - Emissions methodology 2021'!$A$2:$I$5911,MATCH($A702,'C5 - Emissions methodology 2021'!$A$2:$A$5911,0),MATCH(CE$1,'C5 - Emissions methodology 2021'!$A$1:$I$1,0))</f>
        <v>Materials</v>
      </c>
    </row>
    <row r="703" spans="1:83" x14ac:dyDescent="0.25">
      <c r="A703">
        <v>827569</v>
      </c>
      <c r="B703" t="s">
        <v>1255</v>
      </c>
      <c r="C703" t="s">
        <v>485</v>
      </c>
      <c r="D703">
        <v>2018</v>
      </c>
      <c r="E703" t="s">
        <v>49</v>
      </c>
      <c r="F703" t="s">
        <v>50</v>
      </c>
      <c r="G703">
        <v>2018</v>
      </c>
      <c r="H703">
        <v>10090333</v>
      </c>
      <c r="I703">
        <v>100</v>
      </c>
      <c r="J703">
        <v>2030</v>
      </c>
      <c r="K703">
        <v>25</v>
      </c>
      <c r="L703">
        <v>7567749.75</v>
      </c>
      <c r="M703">
        <v>2020</v>
      </c>
      <c r="N703">
        <v>9669902.4583333302</v>
      </c>
      <c r="O703">
        <v>400</v>
      </c>
      <c r="P703" t="s">
        <v>24</v>
      </c>
      <c r="Q703">
        <v>2.5712529357390199</v>
      </c>
      <c r="R703">
        <v>1</v>
      </c>
      <c r="S703" t="s">
        <v>25</v>
      </c>
      <c r="T703">
        <v>-1.11368485725649E-2</v>
      </c>
      <c r="AW703">
        <v>10090333</v>
      </c>
      <c r="AX703">
        <v>9880117.7291666605</v>
      </c>
      <c r="AY703">
        <v>9669902.4583333302</v>
      </c>
      <c r="AZ703">
        <v>9459687.1875</v>
      </c>
      <c r="BA703">
        <v>9249471.9166666605</v>
      </c>
      <c r="BB703">
        <v>9039256.6458333302</v>
      </c>
      <c r="BC703">
        <v>8829041.375</v>
      </c>
      <c r="BD703">
        <v>8618826.1041666605</v>
      </c>
      <c r="BE703">
        <v>8408610.8333333302</v>
      </c>
      <c r="BF703">
        <v>8198395.5625</v>
      </c>
      <c r="BG703">
        <v>7988180.2916666605</v>
      </c>
      <c r="BH703">
        <v>7777965.0208333302</v>
      </c>
      <c r="BI703">
        <v>7567749.75</v>
      </c>
      <c r="BJ703">
        <v>7483468.8669991801</v>
      </c>
      <c r="BK703">
        <v>7400126.6074299002</v>
      </c>
      <c r="BL703">
        <v>7317712.5179851502</v>
      </c>
      <c r="BM703">
        <v>7236216.2617747895</v>
      </c>
      <c r="BN703">
        <v>7155627.6170290699</v>
      </c>
      <c r="BO703">
        <v>7075936.4758165497</v>
      </c>
      <c r="BP703">
        <v>6997132.8427762901</v>
      </c>
      <c r="BQ703">
        <v>6919206.8338641701</v>
      </c>
      <c r="BR703">
        <v>6842148.6751131704</v>
      </c>
      <c r="BS703">
        <v>6765948.7014074596</v>
      </c>
      <c r="BT703">
        <v>6690597.3552701399</v>
      </c>
      <c r="BU703">
        <v>6616085.1856645001</v>
      </c>
      <c r="BV703">
        <v>6542402.8468085602</v>
      </c>
      <c r="BW703">
        <v>6469541.0970029403</v>
      </c>
      <c r="BX703">
        <v>6397490.7974716304</v>
      </c>
      <c r="BY703">
        <v>6326242.9112158101</v>
      </c>
      <c r="BZ703">
        <v>6255788.5018803403</v>
      </c>
      <c r="CA703">
        <v>6186118.7326328997</v>
      </c>
      <c r="CB703">
        <v>6117224.8650556598</v>
      </c>
      <c r="CC703">
        <v>6049098.2580492096</v>
      </c>
      <c r="CD703" s="8" t="b">
        <f>IF(ISNUMBER(VLOOKUP(A703,profiles_2018!A:A,1,FALSE)),TRUE,FALSE)</f>
        <v>0</v>
      </c>
      <c r="CE703" t="str">
        <f>INDEX('C5 - Emissions methodology 2021'!$A$2:$I$5911,MATCH($A703,'C5 - Emissions methodology 2021'!$A$2:$A$5911,0),MATCH(CE$1,'C5 - Emissions methodology 2021'!$A$1:$I$1,0))</f>
        <v>Transportation services</v>
      </c>
    </row>
    <row r="704" spans="1:83" x14ac:dyDescent="0.25">
      <c r="A704">
        <v>836400</v>
      </c>
      <c r="B704" t="s">
        <v>1256</v>
      </c>
      <c r="C704" t="s">
        <v>36</v>
      </c>
      <c r="D704">
        <v>2017</v>
      </c>
      <c r="E704" t="s">
        <v>690</v>
      </c>
      <c r="F704" t="s">
        <v>23</v>
      </c>
      <c r="G704">
        <v>2017</v>
      </c>
      <c r="H704">
        <v>215.78</v>
      </c>
      <c r="I704">
        <v>100</v>
      </c>
      <c r="J704">
        <v>2025</v>
      </c>
      <c r="K704">
        <v>30</v>
      </c>
      <c r="L704">
        <v>151.04599999999999</v>
      </c>
      <c r="M704">
        <v>2020</v>
      </c>
      <c r="N704">
        <v>160.29</v>
      </c>
      <c r="O704">
        <v>85.720023480705706</v>
      </c>
      <c r="P704" t="s">
        <v>24</v>
      </c>
      <c r="Q704">
        <v>2.9478048996267798</v>
      </c>
      <c r="R704">
        <v>1</v>
      </c>
      <c r="S704" t="s">
        <v>25</v>
      </c>
      <c r="T704">
        <v>-1.11368485725649E-2</v>
      </c>
      <c r="AV704">
        <v>215.78</v>
      </c>
      <c r="AW704">
        <v>197.28333333333299</v>
      </c>
      <c r="AX704">
        <v>178.78666666666601</v>
      </c>
      <c r="AY704">
        <v>160.29</v>
      </c>
      <c r="AZ704">
        <v>158.44119999999899</v>
      </c>
      <c r="BA704">
        <v>156.5924</v>
      </c>
      <c r="BB704">
        <v>154.74359999999999</v>
      </c>
      <c r="BC704">
        <v>152.8948</v>
      </c>
      <c r="BD704">
        <v>151.04599999999999</v>
      </c>
      <c r="BE704">
        <v>149.363823570508</v>
      </c>
      <c r="BF704">
        <v>147.70038128518399</v>
      </c>
      <c r="BG704">
        <v>146.05546450470101</v>
      </c>
      <c r="BH704">
        <v>144.428866913316</v>
      </c>
      <c r="BI704">
        <v>142.820384492995</v>
      </c>
      <c r="BJ704">
        <v>141.22981549782099</v>
      </c>
      <c r="BK704">
        <v>139.65696042869101</v>
      </c>
      <c r="BL704">
        <v>138.101622008292</v>
      </c>
      <c r="BM704">
        <v>136.56360515636001</v>
      </c>
      <c r="BN704">
        <v>135.04271696520999</v>
      </c>
      <c r="BO704">
        <v>133.53876667554101</v>
      </c>
      <c r="BP704">
        <v>132.051565652508</v>
      </c>
      <c r="BQ704">
        <v>130.58092736206601</v>
      </c>
      <c r="BR704">
        <v>129.12666734756999</v>
      </c>
      <c r="BS704">
        <v>127.68860320664</v>
      </c>
      <c r="BT704">
        <v>126.266554568285</v>
      </c>
      <c r="BU704">
        <v>124.86034307027801</v>
      </c>
      <c r="BV704">
        <v>123.469792336786</v>
      </c>
      <c r="BW704">
        <v>122.09472795624499</v>
      </c>
      <c r="BX704">
        <v>120.73497745948799</v>
      </c>
      <c r="BY704">
        <v>119.39037029811</v>
      </c>
      <c r="BZ704">
        <v>118.06073782307701</v>
      </c>
      <c r="CA704">
        <v>116.745913263576</v>
      </c>
      <c r="CB704">
        <v>115.44573170609399</v>
      </c>
      <c r="CC704">
        <v>114.16003007373401</v>
      </c>
      <c r="CD704" s="8" t="b">
        <f>IF(ISNUMBER(VLOOKUP(A704,profiles_2018!A:A,1,FALSE)),TRUE,FALSE)</f>
        <v>0</v>
      </c>
      <c r="CE704" t="str">
        <f>INDEX('C5 - Emissions methodology 2021'!$A$2:$I$5911,MATCH($A704,'C5 - Emissions methodology 2021'!$A$2:$A$5911,0),MATCH(CE$1,'C5 - Emissions methodology 2021'!$A$1:$I$1,0))</f>
        <v>Services</v>
      </c>
    </row>
    <row r="705" spans="1:83" x14ac:dyDescent="0.25">
      <c r="A705">
        <v>53615</v>
      </c>
      <c r="B705" t="s">
        <v>1257</v>
      </c>
      <c r="C705" t="s">
        <v>116</v>
      </c>
      <c r="D705">
        <v>2019</v>
      </c>
      <c r="E705" t="s">
        <v>690</v>
      </c>
      <c r="F705" t="s">
        <v>23</v>
      </c>
      <c r="G705">
        <v>2018</v>
      </c>
      <c r="H705">
        <v>67151</v>
      </c>
      <c r="I705">
        <v>100</v>
      </c>
      <c r="J705">
        <v>2030</v>
      </c>
      <c r="K705">
        <v>50</v>
      </c>
      <c r="L705">
        <v>33575.5</v>
      </c>
      <c r="M705">
        <v>2020</v>
      </c>
      <c r="N705">
        <v>57276</v>
      </c>
      <c r="O705">
        <v>29.9835255354201</v>
      </c>
      <c r="P705" t="s">
        <v>24</v>
      </c>
      <c r="Q705">
        <v>3.1502506401390198</v>
      </c>
      <c r="R705">
        <v>1</v>
      </c>
      <c r="S705" t="s">
        <v>25</v>
      </c>
      <c r="T705">
        <v>-1.11368485725649E-2</v>
      </c>
      <c r="AW705">
        <v>67151</v>
      </c>
      <c r="AX705">
        <v>62213.5</v>
      </c>
      <c r="AY705">
        <v>57276</v>
      </c>
      <c r="AZ705">
        <v>54905.95</v>
      </c>
      <c r="BA705">
        <v>52535.9</v>
      </c>
      <c r="BB705">
        <v>50165.85</v>
      </c>
      <c r="BC705">
        <v>47795.8</v>
      </c>
      <c r="BD705">
        <v>45425.75</v>
      </c>
      <c r="BE705">
        <v>43055.7</v>
      </c>
      <c r="BF705">
        <v>40685.65</v>
      </c>
      <c r="BG705">
        <v>38315.599999999999</v>
      </c>
      <c r="BH705">
        <v>35945.550000000003</v>
      </c>
      <c r="BI705">
        <v>33575.5</v>
      </c>
      <c r="BJ705">
        <v>33201.574740751799</v>
      </c>
      <c r="BK705">
        <v>32831.813830493396</v>
      </c>
      <c r="BL705">
        <v>32466.1708915005</v>
      </c>
      <c r="BM705">
        <v>32104.600062550799</v>
      </c>
      <c r="BN705">
        <v>31747.0559931715</v>
      </c>
      <c r="BO705">
        <v>31393.493837950798</v>
      </c>
      <c r="BP705">
        <v>31043.869250913802</v>
      </c>
      <c r="BQ705">
        <v>30698.138379959801</v>
      </c>
      <c r="BR705">
        <v>30356.257861362599</v>
      </c>
      <c r="BS705">
        <v>30018.184814330802</v>
      </c>
      <c r="BT705">
        <v>29683.876835630399</v>
      </c>
      <c r="BU705">
        <v>29353.291994265299</v>
      </c>
      <c r="BV705">
        <v>29026.388826218899</v>
      </c>
      <c r="BW705">
        <v>28703.1263292529</v>
      </c>
      <c r="BX705">
        <v>28383.463957764801</v>
      </c>
      <c r="BY705">
        <v>28067.3616177023</v>
      </c>
      <c r="BZ705">
        <v>27754.7796615345</v>
      </c>
      <c r="CA705">
        <v>27445.678883279099</v>
      </c>
      <c r="CB705">
        <v>27140.020513584801</v>
      </c>
      <c r="CC705">
        <v>26837.766214868701</v>
      </c>
      <c r="CD705" s="8" t="b">
        <f>IF(ISNUMBER(VLOOKUP(A705,profiles_2018!A:A,1,FALSE)),TRUE,FALSE)</f>
        <v>0</v>
      </c>
      <c r="CE705" t="str">
        <f>INDEX('C5 - Emissions methodology 2021'!$A$2:$I$5911,MATCH($A705,'C5 - Emissions methodology 2021'!$A$2:$A$5911,0),MATCH(CE$1,'C5 - Emissions methodology 2021'!$A$1:$I$1,0))</f>
        <v>Manufacturing</v>
      </c>
    </row>
    <row r="706" spans="1:83" x14ac:dyDescent="0.25">
      <c r="A706">
        <v>23140</v>
      </c>
      <c r="B706" t="s">
        <v>412</v>
      </c>
      <c r="C706" t="s">
        <v>65</v>
      </c>
      <c r="D706">
        <v>2017</v>
      </c>
      <c r="E706" t="s">
        <v>28</v>
      </c>
      <c r="F706" t="s">
        <v>23</v>
      </c>
      <c r="G706">
        <v>2011</v>
      </c>
      <c r="H706">
        <v>34847</v>
      </c>
      <c r="I706">
        <v>100</v>
      </c>
      <c r="J706">
        <v>2025</v>
      </c>
      <c r="K706">
        <v>100</v>
      </c>
      <c r="L706">
        <v>0</v>
      </c>
      <c r="M706">
        <v>2020</v>
      </c>
      <c r="N706">
        <v>17354</v>
      </c>
      <c r="O706">
        <v>50.199443280626703</v>
      </c>
      <c r="P706" t="s">
        <v>24</v>
      </c>
      <c r="Q706">
        <v>3.6478083627487798</v>
      </c>
      <c r="R706">
        <v>1</v>
      </c>
      <c r="S706" t="s">
        <v>25</v>
      </c>
      <c r="T706">
        <v>-1.11368485725649E-2</v>
      </c>
      <c r="AP706">
        <v>34847</v>
      </c>
      <c r="AQ706">
        <v>32903.333333333299</v>
      </c>
      <c r="AR706">
        <v>30959.666666666599</v>
      </c>
      <c r="AS706">
        <v>29016</v>
      </c>
      <c r="AT706">
        <v>27072.333333333299</v>
      </c>
      <c r="AU706">
        <v>25128.666666666599</v>
      </c>
      <c r="AV706">
        <v>23185</v>
      </c>
      <c r="AW706">
        <v>21241.333333333299</v>
      </c>
      <c r="AX706">
        <v>19297.666666666599</v>
      </c>
      <c r="AY706">
        <v>17354</v>
      </c>
      <c r="AZ706">
        <v>13883.2</v>
      </c>
      <c r="BA706">
        <v>10412.4</v>
      </c>
      <c r="BB706">
        <v>6941.6</v>
      </c>
      <c r="BC706">
        <v>3470.7999999999902</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s="8" t="b">
        <f>IF(ISNUMBER(VLOOKUP(A706,profiles_2018!A:A,1,FALSE)),TRUE,FALSE)</f>
        <v>1</v>
      </c>
      <c r="CE706" t="str">
        <f>INDEX('C5 - Emissions methodology 2021'!$A$2:$I$5911,MATCH($A706,'C5 - Emissions methodology 2021'!$A$2:$A$5911,0),MATCH(CE$1,'C5 - Emissions methodology 2021'!$A$1:$I$1,0))</f>
        <v>Services</v>
      </c>
    </row>
    <row r="707" spans="1:83" x14ac:dyDescent="0.25">
      <c r="A707">
        <v>6764</v>
      </c>
      <c r="B707" t="s">
        <v>1258</v>
      </c>
      <c r="C707" t="s">
        <v>39</v>
      </c>
      <c r="D707">
        <v>2020</v>
      </c>
      <c r="E707" t="s">
        <v>690</v>
      </c>
      <c r="F707" t="s">
        <v>23</v>
      </c>
      <c r="G707">
        <v>2018</v>
      </c>
      <c r="H707">
        <v>1316233</v>
      </c>
      <c r="I707">
        <v>96.4</v>
      </c>
      <c r="J707">
        <v>2025</v>
      </c>
      <c r="K707">
        <v>30</v>
      </c>
      <c r="L707">
        <v>921363.1</v>
      </c>
      <c r="M707">
        <v>2020</v>
      </c>
      <c r="N707">
        <v>1203394</v>
      </c>
      <c r="O707">
        <v>28.5762475184865</v>
      </c>
      <c r="P707" t="s">
        <v>45</v>
      </c>
      <c r="Q707">
        <v>2.9119365013487801</v>
      </c>
      <c r="R707">
        <v>1</v>
      </c>
      <c r="S707" t="s">
        <v>25</v>
      </c>
      <c r="T707">
        <v>-1.11368485725649E-2</v>
      </c>
      <c r="AW707">
        <v>1316233</v>
      </c>
      <c r="AX707">
        <v>1259813.5</v>
      </c>
      <c r="AY707">
        <v>1203394</v>
      </c>
      <c r="AZ707">
        <v>1146987.82</v>
      </c>
      <c r="BA707">
        <v>1090581.6399999999</v>
      </c>
      <c r="BB707">
        <v>1034175.46</v>
      </c>
      <c r="BC707">
        <v>977769.28</v>
      </c>
      <c r="BD707">
        <v>921363.1</v>
      </c>
      <c r="BE707">
        <v>911102.01867495105</v>
      </c>
      <c r="BF707">
        <v>900955.21345881</v>
      </c>
      <c r="BG707">
        <v>890921.41167585598</v>
      </c>
      <c r="BH707">
        <v>880999.35482396604</v>
      </c>
      <c r="BI707">
        <v>871187.79841676401</v>
      </c>
      <c r="BJ707">
        <v>861485.51182752999</v>
      </c>
      <c r="BK707">
        <v>851891.27813484904</v>
      </c>
      <c r="BL707">
        <v>842403.89396997204</v>
      </c>
      <c r="BM707">
        <v>833022.16936588904</v>
      </c>
      <c r="BN707">
        <v>823744.92760807194</v>
      </c>
      <c r="BO707">
        <v>814571.00508688204</v>
      </c>
      <c r="BP707">
        <v>805499.25115162798</v>
      </c>
      <c r="BQ707">
        <v>796528.52796623798</v>
      </c>
      <c r="BR707">
        <v>787657.71036654897</v>
      </c>
      <c r="BS707">
        <v>778885.685719184</v>
      </c>
      <c r="BT707">
        <v>770211.35378199106</v>
      </c>
      <c r="BU707">
        <v>761633.62656605104</v>
      </c>
      <c r="BV707">
        <v>753151.42819921102</v>
      </c>
      <c r="BW707">
        <v>744763.69479114597</v>
      </c>
      <c r="BX707">
        <v>736469.37429991295</v>
      </c>
      <c r="BY707">
        <v>728267.42640000302</v>
      </c>
      <c r="BZ707">
        <v>720156.82235185499</v>
      </c>
      <c r="CA707">
        <v>712136.54487282201</v>
      </c>
      <c r="CB707">
        <v>704205.588009584</v>
      </c>
      <c r="CC707">
        <v>696362.95701196697</v>
      </c>
      <c r="CD707" s="8" t="b">
        <f>IF(ISNUMBER(VLOOKUP(A707,profiles_2018!A:A,1,FALSE)),TRUE,FALSE)</f>
        <v>0</v>
      </c>
      <c r="CE707" t="str">
        <f>INDEX('C5 - Emissions methodology 2021'!$A$2:$I$5911,MATCH($A707,'C5 - Emissions methodology 2021'!$A$2:$A$5911,0),MATCH(CE$1,'C5 - Emissions methodology 2021'!$A$1:$I$1,0))</f>
        <v>Services</v>
      </c>
    </row>
    <row r="708" spans="1:83" x14ac:dyDescent="0.25">
      <c r="A708">
        <v>862442</v>
      </c>
      <c r="B708" t="s">
        <v>1259</v>
      </c>
      <c r="C708" t="s">
        <v>39</v>
      </c>
      <c r="D708">
        <v>2020</v>
      </c>
      <c r="E708" t="s">
        <v>28</v>
      </c>
      <c r="F708" t="s">
        <v>23</v>
      </c>
      <c r="G708">
        <v>2019</v>
      </c>
      <c r="H708">
        <v>471433</v>
      </c>
      <c r="I708">
        <v>100</v>
      </c>
      <c r="J708">
        <v>2025</v>
      </c>
      <c r="K708">
        <v>15</v>
      </c>
      <c r="L708">
        <v>400718.05</v>
      </c>
      <c r="M708">
        <v>2020</v>
      </c>
      <c r="N708">
        <v>462729</v>
      </c>
      <c r="O708">
        <v>12.308571242714599</v>
      </c>
      <c r="P708" t="s">
        <v>45</v>
      </c>
      <c r="Q708">
        <v>2.7978520213487799</v>
      </c>
      <c r="R708">
        <v>1</v>
      </c>
      <c r="S708" t="s">
        <v>25</v>
      </c>
      <c r="T708">
        <v>-1.11368485725649E-2</v>
      </c>
      <c r="AX708">
        <v>471433</v>
      </c>
      <c r="AY708">
        <v>462729</v>
      </c>
      <c r="AZ708">
        <v>450326.81</v>
      </c>
      <c r="BA708">
        <v>437924.62</v>
      </c>
      <c r="BB708">
        <v>425522.43</v>
      </c>
      <c r="BC708">
        <v>413120.24</v>
      </c>
      <c r="BD708">
        <v>400718.05</v>
      </c>
      <c r="BE708">
        <v>396255.31375685602</v>
      </c>
      <c r="BF708">
        <v>391842.27833147201</v>
      </c>
      <c r="BG708">
        <v>387478.39021336503</v>
      </c>
      <c r="BH708">
        <v>383163.10205641802</v>
      </c>
      <c r="BI708">
        <v>378895.87261022098</v>
      </c>
      <c r="BJ708">
        <v>374676.16665219102</v>
      </c>
      <c r="BK708">
        <v>370503.45492043701</v>
      </c>
      <c r="BL708">
        <v>366377.21404737601</v>
      </c>
      <c r="BM708">
        <v>362296.92649409198</v>
      </c>
      <c r="BN708">
        <v>358262.080485421</v>
      </c>
      <c r="BO708">
        <v>354272.16994576302</v>
      </c>
      <c r="BP708">
        <v>350326.69443560299</v>
      </c>
      <c r="BQ708">
        <v>346425.15908874699</v>
      </c>
      <c r="BR708">
        <v>342567.07455024897</v>
      </c>
      <c r="BS708">
        <v>338751.95691503602</v>
      </c>
      <c r="BT708">
        <v>334979.32766721299</v>
      </c>
      <c r="BU708">
        <v>331248.713620044</v>
      </c>
      <c r="BV708">
        <v>327559.646856601</v>
      </c>
      <c r="BW708">
        <v>323911.664671076</v>
      </c>
      <c r="BX708">
        <v>320304.30951074598</v>
      </c>
      <c r="BY708">
        <v>316737.12891858502</v>
      </c>
      <c r="BZ708">
        <v>313209.67547651002</v>
      </c>
      <c r="CA708">
        <v>309721.506749266</v>
      </c>
      <c r="CB708">
        <v>306272.185228933</v>
      </c>
      <c r="CC708">
        <v>302861.27828005003</v>
      </c>
      <c r="CD708" s="8" t="b">
        <f>IF(ISNUMBER(VLOOKUP(A708,profiles_2018!A:A,1,FALSE)),TRUE,FALSE)</f>
        <v>0</v>
      </c>
      <c r="CE708" t="str">
        <f>INDEX('C5 - Emissions methodology 2021'!$A$2:$I$5911,MATCH($A708,'C5 - Emissions methodology 2021'!$A$2:$A$5911,0),MATCH(CE$1,'C5 - Emissions methodology 2021'!$A$1:$I$1,0))</f>
        <v>Materials</v>
      </c>
    </row>
    <row r="709" spans="1:83" x14ac:dyDescent="0.25">
      <c r="A709">
        <v>37495</v>
      </c>
      <c r="B709" t="s">
        <v>1260</v>
      </c>
      <c r="C709" t="s">
        <v>213</v>
      </c>
      <c r="D709">
        <v>2020</v>
      </c>
      <c r="E709" t="s">
        <v>690</v>
      </c>
      <c r="F709" t="s">
        <v>23</v>
      </c>
      <c r="G709">
        <v>2019</v>
      </c>
      <c r="H709">
        <v>1999535</v>
      </c>
      <c r="I709">
        <v>100</v>
      </c>
      <c r="J709">
        <v>2030</v>
      </c>
      <c r="K709">
        <v>47</v>
      </c>
      <c r="L709">
        <v>1059753.55</v>
      </c>
      <c r="M709">
        <v>2020</v>
      </c>
      <c r="N709">
        <v>1866394</v>
      </c>
      <c r="O709">
        <v>14.1672300511997</v>
      </c>
      <c r="P709" t="s">
        <v>24</v>
      </c>
      <c r="Q709">
        <v>3.12044385593902</v>
      </c>
      <c r="R709">
        <v>1</v>
      </c>
      <c r="S709" t="s">
        <v>25</v>
      </c>
      <c r="T709">
        <v>-1.11368485725649E-2</v>
      </c>
      <c r="AX709">
        <v>1999535</v>
      </c>
      <c r="AY709">
        <v>1866394</v>
      </c>
      <c r="AZ709">
        <v>1785729.9550000001</v>
      </c>
      <c r="BA709">
        <v>1705065.91</v>
      </c>
      <c r="BB709">
        <v>1624401.865</v>
      </c>
      <c r="BC709">
        <v>1543737.82</v>
      </c>
      <c r="BD709">
        <v>1463073.7749999999</v>
      </c>
      <c r="BE709">
        <v>1382409.73</v>
      </c>
      <c r="BF709">
        <v>1301745.6850000001</v>
      </c>
      <c r="BG709">
        <v>1221081.6399999999</v>
      </c>
      <c r="BH709">
        <v>1140417.595</v>
      </c>
      <c r="BI709">
        <v>1059753.55</v>
      </c>
      <c r="BJ709">
        <v>1047951.23518941</v>
      </c>
      <c r="BK709">
        <v>1036280.36097167</v>
      </c>
      <c r="BL709">
        <v>1024739.4635128099</v>
      </c>
      <c r="BM709">
        <v>1013327.0952813301</v>
      </c>
      <c r="BN709">
        <v>1002041.82486671</v>
      </c>
      <c r="BO709">
        <v>990882.23679979402</v>
      </c>
      <c r="BP709">
        <v>979846.93137531006</v>
      </c>
      <c r="BQ709">
        <v>968934.52447629103</v>
      </c>
      <c r="BR709">
        <v>958143.64740046801</v>
      </c>
      <c r="BS709">
        <v>947472.94668860396</v>
      </c>
      <c r="BT709">
        <v>936921.08395473205</v>
      </c>
      <c r="BU709">
        <v>926486.73571828404</v>
      </c>
      <c r="BV709">
        <v>916168.59323809994</v>
      </c>
      <c r="BW709">
        <v>905965.36234826699</v>
      </c>
      <c r="BX709">
        <v>895875.76329580601</v>
      </c>
      <c r="BY709">
        <v>885898.53058014903</v>
      </c>
      <c r="BZ709">
        <v>876032.41279442003</v>
      </c>
      <c r="CA709">
        <v>866276.17246846994</v>
      </c>
      <c r="CB709">
        <v>856628.58591366804</v>
      </c>
      <c r="CC709">
        <v>847088.44306941703</v>
      </c>
      <c r="CD709" s="8" t="b">
        <f>IF(ISNUMBER(VLOOKUP(A709,profiles_2018!A:A,1,FALSE)),TRUE,FALSE)</f>
        <v>0</v>
      </c>
      <c r="CE709" t="str">
        <f>INDEX('C5 - Emissions methodology 2021'!$A$2:$I$5911,MATCH($A709,'C5 - Emissions methodology 2021'!$A$2:$A$5911,0),MATCH(CE$1,'C5 - Emissions methodology 2021'!$A$1:$I$1,0))</f>
        <v>Materials</v>
      </c>
    </row>
    <row r="710" spans="1:83" x14ac:dyDescent="0.25">
      <c r="A710">
        <v>830600</v>
      </c>
      <c r="B710" t="s">
        <v>1261</v>
      </c>
      <c r="C710" t="s">
        <v>107</v>
      </c>
      <c r="D710">
        <v>2017</v>
      </c>
      <c r="E710" t="s">
        <v>44</v>
      </c>
      <c r="F710" t="s">
        <v>33</v>
      </c>
      <c r="G710">
        <v>2016</v>
      </c>
      <c r="H710">
        <v>23560</v>
      </c>
      <c r="I710">
        <v>100</v>
      </c>
      <c r="J710">
        <v>2023</v>
      </c>
      <c r="K710">
        <v>10</v>
      </c>
      <c r="L710">
        <v>21204</v>
      </c>
      <c r="M710">
        <v>2020</v>
      </c>
      <c r="N710">
        <v>17679</v>
      </c>
      <c r="O710">
        <v>249.617996604414</v>
      </c>
      <c r="P710" t="s">
        <v>24</v>
      </c>
      <c r="Q710">
        <v>2.4168316242926799</v>
      </c>
      <c r="R710">
        <v>1</v>
      </c>
      <c r="S710" t="s">
        <v>25</v>
      </c>
      <c r="T710">
        <v>-1.11368485725649E-2</v>
      </c>
      <c r="AU710">
        <v>23560</v>
      </c>
      <c r="AV710">
        <v>22089.75</v>
      </c>
      <c r="AW710">
        <v>20619.5</v>
      </c>
      <c r="AX710">
        <v>19149.25</v>
      </c>
      <c r="AY710">
        <v>17679</v>
      </c>
      <c r="AZ710">
        <v>18854</v>
      </c>
      <c r="BA710">
        <v>20029</v>
      </c>
      <c r="BB710">
        <v>21204</v>
      </c>
      <c r="BC710">
        <v>20967.854262867299</v>
      </c>
      <c r="BD710">
        <v>20734.3384450501</v>
      </c>
      <c r="BE710">
        <v>20503.423257535302</v>
      </c>
      <c r="BF710">
        <v>20275.079737496901</v>
      </c>
      <c r="BG710">
        <v>20049.2792446637</v>
      </c>
      <c r="BH710">
        <v>19825.9934577268</v>
      </c>
      <c r="BI710">
        <v>19605.1943707875</v>
      </c>
      <c r="BJ710">
        <v>19386.854289844301</v>
      </c>
      <c r="BK710">
        <v>19170.945829319899</v>
      </c>
      <c r="BL710">
        <v>18957.441908625999</v>
      </c>
      <c r="BM710">
        <v>18746.315748766399</v>
      </c>
      <c r="BN710">
        <v>18537.5408689789</v>
      </c>
      <c r="BO710">
        <v>18331.091083413299</v>
      </c>
      <c r="BP710">
        <v>18126.9404978475</v>
      </c>
      <c r="BQ710">
        <v>17925.063506439001</v>
      </c>
      <c r="BR710">
        <v>17725.434788514202</v>
      </c>
      <c r="BS710">
        <v>17528.029305391701</v>
      </c>
      <c r="BT710">
        <v>17332.822297242001</v>
      </c>
      <c r="BU710">
        <v>17139.789279982499</v>
      </c>
      <c r="BV710">
        <v>16948.906042205599</v>
      </c>
      <c r="BW710">
        <v>16760.148642143002</v>
      </c>
      <c r="BX710">
        <v>16573.493404661702</v>
      </c>
      <c r="BY710">
        <v>16388.916918295599</v>
      </c>
      <c r="BZ710">
        <v>16206.396032308199</v>
      </c>
      <c r="CA710">
        <v>16025.9078537894</v>
      </c>
      <c r="CB710">
        <v>15847.4297447838</v>
      </c>
      <c r="CC710">
        <v>15670.9393194518</v>
      </c>
      <c r="CD710" s="8" t="b">
        <f>IF(ISNUMBER(VLOOKUP(A710,profiles_2018!A:A,1,FALSE)),TRUE,FALSE)</f>
        <v>0</v>
      </c>
      <c r="CE710" t="str">
        <f>INDEX('C5 - Emissions methodology 2021'!$A$2:$I$5911,MATCH($A710,'C5 - Emissions methodology 2021'!$A$2:$A$5911,0),MATCH(CE$1,'C5 - Emissions methodology 2021'!$A$1:$I$1,0))</f>
        <v>Fossil Fuels</v>
      </c>
    </row>
    <row r="711" spans="1:83" x14ac:dyDescent="0.25">
      <c r="A711">
        <v>14060</v>
      </c>
      <c r="B711" t="s">
        <v>1262</v>
      </c>
      <c r="C711" t="s">
        <v>48</v>
      </c>
      <c r="D711">
        <v>2020</v>
      </c>
      <c r="E711" t="s">
        <v>28</v>
      </c>
      <c r="F711" t="s">
        <v>23</v>
      </c>
      <c r="G711">
        <v>2019</v>
      </c>
      <c r="H711">
        <v>2333890</v>
      </c>
      <c r="I711">
        <v>100</v>
      </c>
      <c r="J711">
        <v>2030</v>
      </c>
      <c r="K711">
        <v>40</v>
      </c>
      <c r="L711">
        <v>1400334</v>
      </c>
      <c r="M711">
        <v>2020</v>
      </c>
      <c r="N711">
        <v>2111701</v>
      </c>
      <c r="O711">
        <v>23.800286217431001</v>
      </c>
      <c r="P711" t="s">
        <v>45</v>
      </c>
      <c r="Q711">
        <v>3.0504772914390199</v>
      </c>
      <c r="R711">
        <v>1</v>
      </c>
      <c r="S711" t="s">
        <v>25</v>
      </c>
      <c r="T711">
        <v>-1.11368485725649E-2</v>
      </c>
      <c r="AX711">
        <v>2333890</v>
      </c>
      <c r="AY711">
        <v>2111701</v>
      </c>
      <c r="AZ711">
        <v>2040564.3</v>
      </c>
      <c r="BA711">
        <v>1969427.6</v>
      </c>
      <c r="BB711">
        <v>1898290.9</v>
      </c>
      <c r="BC711">
        <v>1827154.2</v>
      </c>
      <c r="BD711">
        <v>1756017.5</v>
      </c>
      <c r="BE711">
        <v>1684880.8</v>
      </c>
      <c r="BF711">
        <v>1613744.1</v>
      </c>
      <c r="BG711">
        <v>1542607.4</v>
      </c>
      <c r="BH711">
        <v>1471470.7</v>
      </c>
      <c r="BI711">
        <v>1400334</v>
      </c>
      <c r="BJ711">
        <v>1384738.6922909799</v>
      </c>
      <c r="BK711">
        <v>1369317.0671623601</v>
      </c>
      <c r="BL711">
        <v>1354067.1903375499</v>
      </c>
      <c r="BM711">
        <v>1338987.14908168</v>
      </c>
      <c r="BN711">
        <v>1324075.05196175</v>
      </c>
      <c r="BO711">
        <v>1309329.0286093401</v>
      </c>
      <c r="BP711">
        <v>1294747.2294860501</v>
      </c>
      <c r="BQ711">
        <v>1280327.8256515199</v>
      </c>
      <c r="BR711">
        <v>1266069.008534</v>
      </c>
      <c r="BS711">
        <v>1251968.98970354</v>
      </c>
      <c r="BT711">
        <v>1238026.0006476601</v>
      </c>
      <c r="BU711">
        <v>1224238.2925495501</v>
      </c>
      <c r="BV711">
        <v>1210604.1360686901</v>
      </c>
      <c r="BW711">
        <v>1197121.82112397</v>
      </c>
      <c r="BX711">
        <v>1183789.6566792</v>
      </c>
      <c r="BY711">
        <v>1170605.9705310001</v>
      </c>
      <c r="BZ711">
        <v>1157569.1090990501</v>
      </c>
      <c r="CA711">
        <v>1144677.4372187399</v>
      </c>
      <c r="CB711">
        <v>1131929.337936</v>
      </c>
      <c r="CC711">
        <v>1119323.21230456</v>
      </c>
      <c r="CD711" s="8" t="b">
        <f>IF(ISNUMBER(VLOOKUP(A711,profiles_2018!A:A,1,FALSE)),TRUE,FALSE)</f>
        <v>0</v>
      </c>
      <c r="CE711" t="str">
        <f>INDEX('C5 - Emissions methodology 2021'!$A$2:$I$5911,MATCH($A711,'C5 - Emissions methodology 2021'!$A$2:$A$5911,0),MATCH(CE$1,'C5 - Emissions methodology 2021'!$A$1:$I$1,0))</f>
        <v>Materials</v>
      </c>
    </row>
    <row r="712" spans="1:83" x14ac:dyDescent="0.25">
      <c r="A712">
        <v>14065</v>
      </c>
      <c r="B712" t="s">
        <v>1263</v>
      </c>
      <c r="C712" t="s">
        <v>52</v>
      </c>
      <c r="D712">
        <v>2021</v>
      </c>
      <c r="E712" t="s">
        <v>690</v>
      </c>
      <c r="F712" t="s">
        <v>23</v>
      </c>
      <c r="G712">
        <v>2019</v>
      </c>
      <c r="H712">
        <v>6931</v>
      </c>
      <c r="I712">
        <v>100</v>
      </c>
      <c r="J712">
        <v>2030</v>
      </c>
      <c r="K712">
        <v>50</v>
      </c>
      <c r="L712">
        <v>3465.5</v>
      </c>
      <c r="M712">
        <v>2020</v>
      </c>
      <c r="N712">
        <v>5143</v>
      </c>
      <c r="O712">
        <v>51.594286538738999</v>
      </c>
      <c r="P712" t="s">
        <v>45</v>
      </c>
      <c r="Q712">
        <v>3.1502445955390201</v>
      </c>
      <c r="R712">
        <v>1</v>
      </c>
      <c r="S712" t="s">
        <v>25</v>
      </c>
      <c r="T712">
        <v>-1.11368485725649E-2</v>
      </c>
      <c r="AX712">
        <v>6931</v>
      </c>
      <c r="AY712">
        <v>5143</v>
      </c>
      <c r="AZ712">
        <v>4975.25</v>
      </c>
      <c r="BA712">
        <v>4807.5</v>
      </c>
      <c r="BB712">
        <v>4639.75</v>
      </c>
      <c r="BC712">
        <v>4472</v>
      </c>
      <c r="BD712">
        <v>4304.25</v>
      </c>
      <c r="BE712">
        <v>4136.5</v>
      </c>
      <c r="BF712">
        <v>3968.75</v>
      </c>
      <c r="BG712">
        <v>3801</v>
      </c>
      <c r="BH712">
        <v>3633.25</v>
      </c>
      <c r="BI712">
        <v>3465.5</v>
      </c>
      <c r="BJ712">
        <v>3426.9052512717699</v>
      </c>
      <c r="BK712">
        <v>3388.7403264158302</v>
      </c>
      <c r="BL712">
        <v>3351.00043854879</v>
      </c>
      <c r="BM712">
        <v>3313.6808540980801</v>
      </c>
      <c r="BN712">
        <v>3276.77689220818</v>
      </c>
      <c r="BO712">
        <v>3240.2839241535798</v>
      </c>
      <c r="BP712">
        <v>3204.1973727581599</v>
      </c>
      <c r="BQ712">
        <v>3168.5127118211399</v>
      </c>
      <c r="BR712">
        <v>3133.2254655493398</v>
      </c>
      <c r="BS712">
        <v>3098.33120799582</v>
      </c>
      <c r="BT712">
        <v>3063.82556250471</v>
      </c>
      <c r="BU712">
        <v>3029.7042011623498</v>
      </c>
      <c r="BV712">
        <v>2995.9628442543399</v>
      </c>
      <c r="BW712">
        <v>2962.5972597288501</v>
      </c>
      <c r="BX712">
        <v>2929.6032626657502</v>
      </c>
      <c r="BY712">
        <v>2896.97671475175</v>
      </c>
      <c r="BZ712">
        <v>2864.7135237613102</v>
      </c>
      <c r="CA712">
        <v>2832.8096430433998</v>
      </c>
      <c r="CB712">
        <v>2801.2610710139302</v>
      </c>
      <c r="CC712">
        <v>2770.0638506538198</v>
      </c>
      <c r="CD712" s="8" t="b">
        <f>IF(ISNUMBER(VLOOKUP(A712,profiles_2018!A:A,1,FALSE)),TRUE,FALSE)</f>
        <v>0</v>
      </c>
      <c r="CE712" t="str">
        <f>INDEX('C5 - Emissions methodology 2021'!$A$2:$I$5911,MATCH($A712,'C5 - Emissions methodology 2021'!$A$2:$A$5911,0),MATCH(CE$1,'C5 - Emissions methodology 2021'!$A$1:$I$1,0))</f>
        <v>Materials</v>
      </c>
    </row>
    <row r="713" spans="1:83" x14ac:dyDescent="0.25">
      <c r="A713">
        <v>14049</v>
      </c>
      <c r="B713" t="s">
        <v>413</v>
      </c>
      <c r="C713" t="s">
        <v>48</v>
      </c>
      <c r="D713">
        <v>2017</v>
      </c>
      <c r="E713" t="s">
        <v>690</v>
      </c>
      <c r="F713" t="s">
        <v>23</v>
      </c>
      <c r="G713">
        <v>2017</v>
      </c>
      <c r="H713">
        <v>18246000</v>
      </c>
      <c r="I713">
        <v>95</v>
      </c>
      <c r="J713">
        <v>2032</v>
      </c>
      <c r="K713">
        <v>50</v>
      </c>
      <c r="L713">
        <v>9123000</v>
      </c>
      <c r="M713">
        <v>2020</v>
      </c>
      <c r="N713">
        <v>17812000</v>
      </c>
      <c r="O713">
        <v>4.7572070590814404</v>
      </c>
      <c r="P713" t="s">
        <v>24</v>
      </c>
      <c r="Q713">
        <v>3.10304411219512</v>
      </c>
      <c r="R713">
        <v>1</v>
      </c>
      <c r="S713" t="s">
        <v>25</v>
      </c>
      <c r="T713">
        <v>-1.11368485725649E-2</v>
      </c>
      <c r="AV713">
        <v>18246000</v>
      </c>
      <c r="AW713">
        <v>18101333.333333299</v>
      </c>
      <c r="AX713">
        <v>17956666.666666601</v>
      </c>
      <c r="AY713">
        <v>17812000</v>
      </c>
      <c r="AZ713">
        <v>17087916.666666601</v>
      </c>
      <c r="BA713">
        <v>16363833.3333333</v>
      </c>
      <c r="BB713">
        <v>15639750</v>
      </c>
      <c r="BC713">
        <v>14915666.666666601</v>
      </c>
      <c r="BD713">
        <v>14191583.3333333</v>
      </c>
      <c r="BE713">
        <v>13467500</v>
      </c>
      <c r="BF713">
        <v>12743416.666666601</v>
      </c>
      <c r="BG713">
        <v>12019333.3333333</v>
      </c>
      <c r="BH713">
        <v>11295250</v>
      </c>
      <c r="BI713">
        <v>10571166.666666601</v>
      </c>
      <c r="BJ713">
        <v>9847083.3333333302</v>
      </c>
      <c r="BK713">
        <v>9123000</v>
      </c>
      <c r="BL713">
        <v>9021398.5304724891</v>
      </c>
      <c r="BM713">
        <v>8920928.5811258592</v>
      </c>
      <c r="BN713">
        <v>8821577.5503911898</v>
      </c>
      <c r="BO713">
        <v>8723332.9770413395</v>
      </c>
      <c r="BP713">
        <v>8626182.5386279691</v>
      </c>
      <c r="BQ713">
        <v>8530114.0499359705</v>
      </c>
      <c r="BR713">
        <v>8435115.4614551198</v>
      </c>
      <c r="BS713">
        <v>8341174.8578687999</v>
      </c>
      <c r="BT713">
        <v>8248280.4565594299</v>
      </c>
      <c r="BU713">
        <v>8156420.6061306801</v>
      </c>
      <c r="BV713">
        <v>8065583.7849460496</v>
      </c>
      <c r="BW713">
        <v>7975758.59968377</v>
      </c>
      <c r="BX713">
        <v>7886933.7839077599</v>
      </c>
      <c r="BY713">
        <v>7799098.1966545302</v>
      </c>
      <c r="BZ713">
        <v>7712240.8210358303</v>
      </c>
      <c r="CA713">
        <v>7626350.7628568001</v>
      </c>
      <c r="CB713">
        <v>7541417.2492495999</v>
      </c>
      <c r="CC713">
        <v>7457429.6273221802</v>
      </c>
      <c r="CD713" s="8" t="b">
        <f>IF(ISNUMBER(VLOOKUP(A713,profiles_2018!A:A,1,FALSE)),TRUE,FALSE)</f>
        <v>1</v>
      </c>
      <c r="CE713" t="str">
        <f>INDEX('C5 - Emissions methodology 2021'!$A$2:$I$5911,MATCH($A713,'C5 - Emissions methodology 2021'!$A$2:$A$5911,0),MATCH(CE$1,'C5 - Emissions methodology 2021'!$A$1:$I$1,0))</f>
        <v>Power generation</v>
      </c>
    </row>
    <row r="714" spans="1:83" x14ac:dyDescent="0.25">
      <c r="A714">
        <v>23143</v>
      </c>
      <c r="B714" t="s">
        <v>1264</v>
      </c>
      <c r="C714" t="s">
        <v>65</v>
      </c>
      <c r="D714">
        <v>2019</v>
      </c>
      <c r="E714" t="s">
        <v>117</v>
      </c>
      <c r="F714" t="s">
        <v>54</v>
      </c>
      <c r="G714">
        <v>2019</v>
      </c>
      <c r="H714">
        <v>6908</v>
      </c>
      <c r="I714">
        <v>89</v>
      </c>
      <c r="J714">
        <v>2030</v>
      </c>
      <c r="K714">
        <v>47</v>
      </c>
      <c r="L714">
        <v>3661.24</v>
      </c>
      <c r="M714">
        <v>2020</v>
      </c>
      <c r="N714">
        <v>6610</v>
      </c>
      <c r="O714">
        <v>9.1783809089677106</v>
      </c>
      <c r="P714" t="s">
        <v>24</v>
      </c>
      <c r="Q714">
        <v>3.3502445932390201</v>
      </c>
      <c r="R714">
        <v>1</v>
      </c>
      <c r="S714" t="s">
        <v>25</v>
      </c>
      <c r="T714">
        <v>-1.11368485725649E-2</v>
      </c>
      <c r="AX714">
        <v>6908</v>
      </c>
      <c r="AY714">
        <v>6610</v>
      </c>
      <c r="AZ714">
        <v>6315.1239999999998</v>
      </c>
      <c r="BA714">
        <v>6020.2479999999996</v>
      </c>
      <c r="BB714">
        <v>5725.3720000000003</v>
      </c>
      <c r="BC714">
        <v>5430.4960000000001</v>
      </c>
      <c r="BD714">
        <v>5135.62</v>
      </c>
      <c r="BE714">
        <v>4840.7439999999997</v>
      </c>
      <c r="BF714">
        <v>4545.8680000000004</v>
      </c>
      <c r="BG714">
        <v>4250.9920000000002</v>
      </c>
      <c r="BH714">
        <v>3956.116</v>
      </c>
      <c r="BI714">
        <v>3661.24</v>
      </c>
      <c r="BJ714">
        <v>3620.4653245321801</v>
      </c>
      <c r="BK714">
        <v>3580.14475045064</v>
      </c>
      <c r="BL714">
        <v>3540.2732204970098</v>
      </c>
      <c r="BM714">
        <v>3500.84573373483</v>
      </c>
      <c r="BN714">
        <v>3461.8573449223099</v>
      </c>
      <c r="BO714">
        <v>3423.3031638920902</v>
      </c>
      <c r="BP714">
        <v>3385.1783549378401</v>
      </c>
      <c r="BQ714">
        <v>3347.4781362077802</v>
      </c>
      <c r="BR714">
        <v>3310.1977791048598</v>
      </c>
      <c r="BS714">
        <v>3273.3326076937301</v>
      </c>
      <c r="BT714">
        <v>3236.8779981142002</v>
      </c>
      <c r="BU714">
        <v>3200.82937800134</v>
      </c>
      <c r="BV714">
        <v>3165.1822259119199</v>
      </c>
      <c r="BW714">
        <v>3129.9320707573602</v>
      </c>
      <c r="BX714">
        <v>3095.07449124292</v>
      </c>
      <c r="BY714">
        <v>3060.6051153131398</v>
      </c>
      <c r="BZ714">
        <v>3026.5196196034799</v>
      </c>
      <c r="CA714">
        <v>2992.8137288980602</v>
      </c>
      <c r="CB714">
        <v>2959.48321559343</v>
      </c>
      <c r="CC714">
        <v>2926.52389916832</v>
      </c>
      <c r="CD714" s="8" t="b">
        <f>IF(ISNUMBER(VLOOKUP(A714,profiles_2018!A:A,1,FALSE)),TRUE,FALSE)</f>
        <v>0</v>
      </c>
      <c r="CE714" t="str">
        <f>INDEX('C5 - Emissions methodology 2021'!$A$2:$I$5911,MATCH($A714,'C5 - Emissions methodology 2021'!$A$2:$A$5911,0),MATCH(CE$1,'C5 - Emissions methodology 2021'!$A$1:$I$1,0))</f>
        <v>Retail</v>
      </c>
    </row>
    <row r="715" spans="1:83" x14ac:dyDescent="0.25">
      <c r="A715">
        <v>23142</v>
      </c>
      <c r="B715" t="s">
        <v>1265</v>
      </c>
      <c r="C715" t="s">
        <v>65</v>
      </c>
      <c r="D715">
        <v>2018</v>
      </c>
      <c r="E715" t="s">
        <v>690</v>
      </c>
      <c r="F715" t="s">
        <v>23</v>
      </c>
      <c r="G715">
        <v>2016</v>
      </c>
      <c r="H715">
        <v>44459</v>
      </c>
      <c r="I715">
        <v>100</v>
      </c>
      <c r="J715">
        <v>2025</v>
      </c>
      <c r="K715">
        <v>75</v>
      </c>
      <c r="L715">
        <v>11114.75</v>
      </c>
      <c r="M715">
        <v>2020</v>
      </c>
      <c r="N715">
        <v>18611</v>
      </c>
      <c r="O715">
        <v>77.518612654355707</v>
      </c>
      <c r="P715" t="s">
        <v>24</v>
      </c>
      <c r="Q715">
        <v>3.3978093239487799</v>
      </c>
      <c r="R715">
        <v>1</v>
      </c>
      <c r="S715" t="s">
        <v>25</v>
      </c>
      <c r="T715">
        <v>-1.11368485725649E-2</v>
      </c>
      <c r="AU715">
        <v>44459</v>
      </c>
      <c r="AV715">
        <v>37997</v>
      </c>
      <c r="AW715">
        <v>31535</v>
      </c>
      <c r="AX715">
        <v>25073</v>
      </c>
      <c r="AY715">
        <v>18611</v>
      </c>
      <c r="AZ715">
        <v>17111.75</v>
      </c>
      <c r="BA715">
        <v>15612.5</v>
      </c>
      <c r="BB715">
        <v>14113.25</v>
      </c>
      <c r="BC715">
        <v>12614</v>
      </c>
      <c r="BD715">
        <v>11114.75</v>
      </c>
      <c r="BE715">
        <v>10990.966712328</v>
      </c>
      <c r="BF715">
        <v>10868.561980386699</v>
      </c>
      <c r="BG715">
        <v>10747.5204514096</v>
      </c>
      <c r="BH715">
        <v>10627.826943611701</v>
      </c>
      <c r="BI715">
        <v>10509.466444285301</v>
      </c>
      <c r="BJ715">
        <v>10392.4241079168</v>
      </c>
      <c r="BK715">
        <v>10276.685254325101</v>
      </c>
      <c r="BL715">
        <v>10162.235366819799</v>
      </c>
      <c r="BM715">
        <v>10049.060090380701</v>
      </c>
      <c r="BN715">
        <v>9937.1452298576005</v>
      </c>
      <c r="BO715">
        <v>9826.4767481890904</v>
      </c>
      <c r="BP715">
        <v>9717.0407646426793</v>
      </c>
      <c r="BQ715">
        <v>9608.8235530734091</v>
      </c>
      <c r="BR715">
        <v>9501.8115402023395</v>
      </c>
      <c r="BS715">
        <v>9395.9913039140592</v>
      </c>
      <c r="BT715">
        <v>9291.3495715732297</v>
      </c>
      <c r="BU715">
        <v>9187.8732183598495</v>
      </c>
      <c r="BV715">
        <v>9085.5492656230508</v>
      </c>
      <c r="BW715">
        <v>8984.3648792532294</v>
      </c>
      <c r="BX715">
        <v>8884.3073680723192</v>
      </c>
      <c r="BY715">
        <v>8785.3641822419704</v>
      </c>
      <c r="BZ715">
        <v>8687.5229116895098</v>
      </c>
      <c r="CA715">
        <v>8590.7712845513306</v>
      </c>
      <c r="CB715">
        <v>8495.0971656337497</v>
      </c>
      <c r="CC715">
        <v>8400.4885548908605</v>
      </c>
      <c r="CD715" s="8" t="b">
        <f>IF(ISNUMBER(VLOOKUP(A715,profiles_2018!A:A,1,FALSE)),TRUE,FALSE)</f>
        <v>0</v>
      </c>
      <c r="CE715" t="str">
        <f>INDEX('C5 - Emissions methodology 2021'!$A$2:$I$5911,MATCH($A715,'C5 - Emissions methodology 2021'!$A$2:$A$5911,0),MATCH(CE$1,'C5 - Emissions methodology 2021'!$A$1:$I$1,0))</f>
        <v>Biotech, health care &amp; pharma</v>
      </c>
    </row>
    <row r="716" spans="1:83" x14ac:dyDescent="0.25">
      <c r="A716">
        <v>14061</v>
      </c>
      <c r="B716" t="s">
        <v>1266</v>
      </c>
      <c r="C716" t="s">
        <v>27</v>
      </c>
      <c r="D716">
        <v>2019</v>
      </c>
      <c r="E716" t="s">
        <v>28</v>
      </c>
      <c r="F716" t="s">
        <v>23</v>
      </c>
      <c r="G716">
        <v>2019</v>
      </c>
      <c r="H716">
        <v>156736</v>
      </c>
      <c r="I716">
        <v>100</v>
      </c>
      <c r="J716">
        <v>2021</v>
      </c>
      <c r="K716">
        <v>10</v>
      </c>
      <c r="L716">
        <v>141062.39999999999</v>
      </c>
      <c r="M716">
        <v>2020</v>
      </c>
      <c r="N716">
        <v>110503</v>
      </c>
      <c r="O716">
        <v>294.97371376071902</v>
      </c>
      <c r="P716" t="s">
        <v>691</v>
      </c>
      <c r="Q716">
        <v>2.7458693321365901</v>
      </c>
      <c r="R716">
        <v>1</v>
      </c>
      <c r="S716" t="s">
        <v>25</v>
      </c>
      <c r="T716">
        <v>-1.11368485725649E-2</v>
      </c>
      <c r="AX716">
        <v>156736</v>
      </c>
      <c r="AY716">
        <v>110503</v>
      </c>
      <c r="AZ716">
        <v>141062.39999999999</v>
      </c>
      <c r="BA716">
        <v>139491.409411917</v>
      </c>
      <c r="BB716">
        <v>137937.91470812299</v>
      </c>
      <c r="BC716">
        <v>136401.721039603</v>
      </c>
      <c r="BD716">
        <v>134882.63572734801</v>
      </c>
      <c r="BE716">
        <v>133380.468238184</v>
      </c>
      <c r="BF716">
        <v>131895.03016087701</v>
      </c>
      <c r="BG716">
        <v>130426.135182502</v>
      </c>
      <c r="BH716">
        <v>128973.59906506899</v>
      </c>
      <c r="BI716">
        <v>127537.239622423</v>
      </c>
      <c r="BJ716">
        <v>126116.876697385</v>
      </c>
      <c r="BK716">
        <v>124712.33213916099</v>
      </c>
      <c r="BL716">
        <v>123323.429780996</v>
      </c>
      <c r="BM716">
        <v>121949.995418076</v>
      </c>
      <c r="BN716">
        <v>120591.85678567999</v>
      </c>
      <c r="BO716">
        <v>119248.843537573</v>
      </c>
      <c r="BP716">
        <v>117920.787224642</v>
      </c>
      <c r="BQ716">
        <v>116607.52127376301</v>
      </c>
      <c r="BR716">
        <v>115308.88096691501</v>
      </c>
      <c r="BS716">
        <v>114024.703420515</v>
      </c>
      <c r="BT716">
        <v>112754.827564989</v>
      </c>
      <c r="BU716">
        <v>111499.094124572</v>
      </c>
      <c r="BV716">
        <v>110257.34559732801</v>
      </c>
      <c r="BW716">
        <v>109029.426235398</v>
      </c>
      <c r="BX716">
        <v>107815.18202546101</v>
      </c>
      <c r="BY716">
        <v>106614.46066942</v>
      </c>
      <c r="BZ716">
        <v>105427.111565299</v>
      </c>
      <c r="CA716">
        <v>104252.98578835301</v>
      </c>
      <c r="CB716">
        <v>103091.93607239</v>
      </c>
      <c r="CC716">
        <v>101943.81679130001</v>
      </c>
      <c r="CD716" s="8" t="b">
        <f>IF(ISNUMBER(VLOOKUP(A716,profiles_2018!A:A,1,FALSE)),TRUE,FALSE)</f>
        <v>0</v>
      </c>
      <c r="CE716" t="str">
        <f>INDEX('C5 - Emissions methodology 2021'!$A$2:$I$5911,MATCH($A716,'C5 - Emissions methodology 2021'!$A$2:$A$5911,0),MATCH(CE$1,'C5 - Emissions methodology 2021'!$A$1:$I$1,0))</f>
        <v>Power generation</v>
      </c>
    </row>
    <row r="717" spans="1:83" x14ac:dyDescent="0.25">
      <c r="A717">
        <v>13793</v>
      </c>
      <c r="B717" t="s">
        <v>414</v>
      </c>
      <c r="C717" t="s">
        <v>415</v>
      </c>
      <c r="D717">
        <v>2016</v>
      </c>
      <c r="E717" t="s">
        <v>88</v>
      </c>
      <c r="F717" t="s">
        <v>54</v>
      </c>
      <c r="G717">
        <v>2013</v>
      </c>
      <c r="H717">
        <v>58302</v>
      </c>
      <c r="I717">
        <v>100</v>
      </c>
      <c r="J717">
        <v>2025</v>
      </c>
      <c r="K717">
        <v>14</v>
      </c>
      <c r="L717">
        <v>50139.72</v>
      </c>
      <c r="M717">
        <v>2020</v>
      </c>
      <c r="N717">
        <v>69195</v>
      </c>
      <c r="O717">
        <v>-168.12095453244601</v>
      </c>
      <c r="P717" t="s">
        <v>24</v>
      </c>
      <c r="Q717">
        <v>3.1278119163487799</v>
      </c>
      <c r="R717">
        <v>1</v>
      </c>
      <c r="S717" t="s">
        <v>25</v>
      </c>
      <c r="T717">
        <v>-1.11368485725649E-2</v>
      </c>
      <c r="AR717">
        <v>58302</v>
      </c>
      <c r="AS717">
        <v>59858.142857142797</v>
      </c>
      <c r="AT717">
        <v>61414.285714285703</v>
      </c>
      <c r="AU717">
        <v>62970.4285714285</v>
      </c>
      <c r="AV717">
        <v>64526.571428571398</v>
      </c>
      <c r="AW717">
        <v>66082.714285714203</v>
      </c>
      <c r="AX717">
        <v>67638.857142857101</v>
      </c>
      <c r="AY717">
        <v>69195</v>
      </c>
      <c r="AZ717">
        <v>65383.944000000003</v>
      </c>
      <c r="BA717">
        <v>61572.887999999999</v>
      </c>
      <c r="BB717">
        <v>57761.832000000002</v>
      </c>
      <c r="BC717">
        <v>53950.775999999998</v>
      </c>
      <c r="BD717">
        <v>50139.72</v>
      </c>
      <c r="BE717">
        <v>49581.321530889203</v>
      </c>
      <c r="BF717">
        <v>49029.141860971999</v>
      </c>
      <c r="BG717">
        <v>48483.111732423502</v>
      </c>
      <c r="BH717">
        <v>47943.162658732799</v>
      </c>
      <c r="BI717">
        <v>47409.226916112602</v>
      </c>
      <c r="BJ717">
        <v>46881.237535005501</v>
      </c>
      <c r="BK717">
        <v>46359.128291683701</v>
      </c>
      <c r="BL717">
        <v>45842.833699943098</v>
      </c>
      <c r="BM717">
        <v>45332.2890028896</v>
      </c>
      <c r="BN717">
        <v>44827.430164816702</v>
      </c>
      <c r="BO717">
        <v>44328.193863173903</v>
      </c>
      <c r="BP717">
        <v>43834.517480624403</v>
      </c>
      <c r="BQ717">
        <v>43346.339097191201</v>
      </c>
      <c r="BR717">
        <v>42863.597482490797</v>
      </c>
      <c r="BS717">
        <v>42386.232088052901</v>
      </c>
      <c r="BT717">
        <v>41914.183039726602</v>
      </c>
      <c r="BU717">
        <v>41447.391130170399</v>
      </c>
      <c r="BV717">
        <v>40985.797811425902</v>
      </c>
      <c r="BW717">
        <v>40529.345187574298</v>
      </c>
      <c r="BX717">
        <v>40077.976007475001</v>
      </c>
      <c r="BY717">
        <v>39631.633657584898</v>
      </c>
      <c r="BZ717">
        <v>39190.262154857002</v>
      </c>
      <c r="CA717">
        <v>38753.8061397192</v>
      </c>
      <c r="CB717">
        <v>38322.210869130598</v>
      </c>
      <c r="CC717">
        <v>37895.422209715201</v>
      </c>
      <c r="CD717" s="8" t="b">
        <f>IF(ISNUMBER(VLOOKUP(A717,profiles_2018!A:A,1,FALSE)),TRUE,FALSE)</f>
        <v>1</v>
      </c>
      <c r="CE717" t="str">
        <f>INDEX('C5 - Emissions methodology 2021'!$A$2:$I$5911,MATCH($A717,'C5 - Emissions methodology 2021'!$A$2:$A$5911,0),MATCH(CE$1,'C5 - Emissions methodology 2021'!$A$1:$I$1,0))</f>
        <v>Transportation services</v>
      </c>
    </row>
    <row r="718" spans="1:83" x14ac:dyDescent="0.25">
      <c r="A718">
        <v>31907</v>
      </c>
      <c r="B718" t="s">
        <v>1267</v>
      </c>
      <c r="C718" t="s">
        <v>59</v>
      </c>
      <c r="D718">
        <v>2019</v>
      </c>
      <c r="E718" t="s">
        <v>690</v>
      </c>
      <c r="F718" t="s">
        <v>23</v>
      </c>
      <c r="G718">
        <v>2017</v>
      </c>
      <c r="H718">
        <v>817949</v>
      </c>
      <c r="I718">
        <v>100</v>
      </c>
      <c r="J718">
        <v>2030</v>
      </c>
      <c r="K718">
        <v>30</v>
      </c>
      <c r="L718">
        <v>572564.299999999</v>
      </c>
      <c r="M718">
        <v>2020</v>
      </c>
      <c r="N718">
        <v>706035</v>
      </c>
      <c r="O718">
        <v>45.621833798113698</v>
      </c>
      <c r="P718" t="s">
        <v>24</v>
      </c>
      <c r="Q718">
        <v>2.9503256973390202</v>
      </c>
      <c r="R718">
        <v>1</v>
      </c>
      <c r="S718" t="s">
        <v>25</v>
      </c>
      <c r="T718">
        <v>-1.11368485725649E-2</v>
      </c>
      <c r="AV718">
        <v>817949</v>
      </c>
      <c r="AW718">
        <v>780644.33333333302</v>
      </c>
      <c r="AX718">
        <v>743339.66666666605</v>
      </c>
      <c r="AY718">
        <v>706035</v>
      </c>
      <c r="AZ718">
        <v>692687.929999999</v>
      </c>
      <c r="BA718">
        <v>679340.86</v>
      </c>
      <c r="BB718">
        <v>665993.79</v>
      </c>
      <c r="BC718">
        <v>652646.72</v>
      </c>
      <c r="BD718">
        <v>639299.64999999898</v>
      </c>
      <c r="BE718">
        <v>625952.57999999996</v>
      </c>
      <c r="BF718">
        <v>612605.51</v>
      </c>
      <c r="BG718">
        <v>599258.43999999994</v>
      </c>
      <c r="BH718">
        <v>585911.36999999895</v>
      </c>
      <c r="BI718">
        <v>572564.299999999</v>
      </c>
      <c r="BJ718">
        <v>566187.73809284298</v>
      </c>
      <c r="BK718">
        <v>559882.19099005999</v>
      </c>
      <c r="BL718">
        <v>553646.86781052803</v>
      </c>
      <c r="BM718">
        <v>547480.986481047</v>
      </c>
      <c r="BN718">
        <v>541383.77363824903</v>
      </c>
      <c r="BO718">
        <v>535354.46453159605</v>
      </c>
      <c r="BP718">
        <v>529392.30292746099</v>
      </c>
      <c r="BQ718">
        <v>523496.54101427703</v>
      </c>
      <c r="BR718">
        <v>517666.43930873898</v>
      </c>
      <c r="BS718">
        <v>511901.26656305901</v>
      </c>
      <c r="BT718">
        <v>506200.29967324203</v>
      </c>
      <c r="BU718">
        <v>500562.82358839398</v>
      </c>
      <c r="BV718">
        <v>494988.13122103497</v>
      </c>
      <c r="BW718">
        <v>489475.523358409</v>
      </c>
      <c r="BX718">
        <v>484024.30857478897</v>
      </c>
      <c r="BY718">
        <v>478633.80314475199</v>
      </c>
      <c r="BZ718">
        <v>473303.33095741802</v>
      </c>
      <c r="CA718">
        <v>468032.22343165398</v>
      </c>
      <c r="CB718">
        <v>462819.81943221501</v>
      </c>
      <c r="CC718">
        <v>457665.46518681699</v>
      </c>
      <c r="CD718" s="8" t="b">
        <f>IF(ISNUMBER(VLOOKUP(A718,profiles_2018!A:A,1,FALSE)),TRUE,FALSE)</f>
        <v>0</v>
      </c>
      <c r="CE718" t="str">
        <f>INDEX('C5 - Emissions methodology 2021'!$A$2:$I$5911,MATCH($A718,'C5 - Emissions methodology 2021'!$A$2:$A$5911,0),MATCH(CE$1,'C5 - Emissions methodology 2021'!$A$1:$I$1,0))</f>
        <v>Biotech, health care &amp; pharma</v>
      </c>
    </row>
    <row r="719" spans="1:83" x14ac:dyDescent="0.25">
      <c r="A719">
        <v>14132</v>
      </c>
      <c r="B719" t="s">
        <v>1268</v>
      </c>
      <c r="C719" t="s">
        <v>27</v>
      </c>
      <c r="D719">
        <v>2019</v>
      </c>
      <c r="E719" t="s">
        <v>690</v>
      </c>
      <c r="F719" t="s">
        <v>23</v>
      </c>
      <c r="G719">
        <v>2018</v>
      </c>
      <c r="H719">
        <v>3876970</v>
      </c>
      <c r="I719">
        <v>100</v>
      </c>
      <c r="J719">
        <v>2030</v>
      </c>
      <c r="K719">
        <v>50</v>
      </c>
      <c r="L719">
        <v>1938485</v>
      </c>
      <c r="M719">
        <v>2020</v>
      </c>
      <c r="N719">
        <v>3337667</v>
      </c>
      <c r="O719">
        <v>27.820849787333898</v>
      </c>
      <c r="P719" t="s">
        <v>24</v>
      </c>
      <c r="Q719">
        <v>3.1506315994390199</v>
      </c>
      <c r="R719">
        <v>1</v>
      </c>
      <c r="S719" t="s">
        <v>25</v>
      </c>
      <c r="T719">
        <v>-1.11368485725649E-2</v>
      </c>
      <c r="AW719">
        <v>3876970</v>
      </c>
      <c r="AX719">
        <v>3607318.5</v>
      </c>
      <c r="AY719">
        <v>3337667</v>
      </c>
      <c r="AZ719">
        <v>3197748.8</v>
      </c>
      <c r="BA719">
        <v>3057830.6</v>
      </c>
      <c r="BB719">
        <v>2917912.4</v>
      </c>
      <c r="BC719">
        <v>2777994.2</v>
      </c>
      <c r="BD719">
        <v>2638076</v>
      </c>
      <c r="BE719">
        <v>2498157.7999999998</v>
      </c>
      <c r="BF719">
        <v>2358239.6</v>
      </c>
      <c r="BG719">
        <v>2218321.4</v>
      </c>
      <c r="BH719">
        <v>2078403.2</v>
      </c>
      <c r="BI719">
        <v>1938485</v>
      </c>
      <c r="BJ719">
        <v>1916896.38609481</v>
      </c>
      <c r="BK719">
        <v>1895548.2013135699</v>
      </c>
      <c r="BL719">
        <v>1874437.7680335401</v>
      </c>
      <c r="BM719">
        <v>1853562.4384522601</v>
      </c>
      <c r="BN719">
        <v>1832919.5942554199</v>
      </c>
      <c r="BO719">
        <v>1812506.6462885099</v>
      </c>
      <c r="BP719">
        <v>1792321.0342320299</v>
      </c>
      <c r="BQ719">
        <v>1772360.22628036</v>
      </c>
      <c r="BR719">
        <v>1752621.7188242399</v>
      </c>
      <c r="BS719">
        <v>1733103.0361367101</v>
      </c>
      <c r="BT719">
        <v>1713801.7300626</v>
      </c>
      <c r="BU719">
        <v>1694715.3797114899</v>
      </c>
      <c r="BV719">
        <v>1675841.5911540501</v>
      </c>
      <c r="BW719">
        <v>1657177.9971217599</v>
      </c>
      <c r="BX719">
        <v>1638722.2567100299</v>
      </c>
      <c r="BY719">
        <v>1620472.0550845601</v>
      </c>
      <c r="BZ719">
        <v>1602425.10319101</v>
      </c>
      <c r="CA719">
        <v>1584579.13746789</v>
      </c>
      <c r="CB719">
        <v>1566931.9195626699</v>
      </c>
      <c r="CC719">
        <v>1549481.2360509799</v>
      </c>
      <c r="CD719" s="8" t="b">
        <f>IF(ISNUMBER(VLOOKUP(A719,profiles_2018!A:A,1,FALSE)),TRUE,FALSE)</f>
        <v>0</v>
      </c>
      <c r="CE719" t="str">
        <f>INDEX('C5 - Emissions methodology 2021'!$A$2:$I$5911,MATCH($A719,'C5 - Emissions methodology 2021'!$A$2:$A$5911,0),MATCH(CE$1,'C5 - Emissions methodology 2021'!$A$1:$I$1,0))</f>
        <v>Materials</v>
      </c>
    </row>
    <row r="720" spans="1:83" x14ac:dyDescent="0.25">
      <c r="A720">
        <v>862352</v>
      </c>
      <c r="B720" t="s">
        <v>1269</v>
      </c>
      <c r="C720" t="s">
        <v>1270</v>
      </c>
      <c r="D720">
        <v>2019</v>
      </c>
      <c r="E720" t="s">
        <v>44</v>
      </c>
      <c r="F720" t="s">
        <v>33</v>
      </c>
      <c r="G720">
        <v>2018</v>
      </c>
      <c r="H720">
        <v>372.91</v>
      </c>
      <c r="I720">
        <v>100</v>
      </c>
      <c r="J720">
        <v>2022</v>
      </c>
      <c r="K720">
        <v>10</v>
      </c>
      <c r="L720">
        <v>335.61900000000003</v>
      </c>
      <c r="M720">
        <v>2020</v>
      </c>
      <c r="N720">
        <v>347.46</v>
      </c>
      <c r="O720">
        <v>68.247030114504994</v>
      </c>
      <c r="P720" t="s">
        <v>24</v>
      </c>
      <c r="Q720">
        <v>2.4163415007056299</v>
      </c>
      <c r="R720">
        <v>1</v>
      </c>
      <c r="S720" t="s">
        <v>25</v>
      </c>
      <c r="T720">
        <v>-1.11368485725649E-2</v>
      </c>
      <c r="AW720">
        <v>372.91</v>
      </c>
      <c r="AX720">
        <v>360.185</v>
      </c>
      <c r="AY720">
        <v>347.46</v>
      </c>
      <c r="AZ720">
        <v>341.53949999999998</v>
      </c>
      <c r="BA720">
        <v>335.61900000000003</v>
      </c>
      <c r="BB720">
        <v>331.88126201892402</v>
      </c>
      <c r="BC720">
        <v>328.18515065974702</v>
      </c>
      <c r="BD720">
        <v>324.53020233308501</v>
      </c>
      <c r="BE720">
        <v>320.91595861247799</v>
      </c>
      <c r="BF720">
        <v>317.34196617689099</v>
      </c>
      <c r="BG720">
        <v>313.807776753859</v>
      </c>
      <c r="BH720">
        <v>310.31294706325798</v>
      </c>
      <c r="BI720">
        <v>306.857038761708</v>
      </c>
      <c r="BJ720">
        <v>303.43961838759401</v>
      </c>
      <c r="BK720">
        <v>300.06025730669398</v>
      </c>
      <c r="BL720">
        <v>296.71853165842498</v>
      </c>
      <c r="BM720">
        <v>293.41402230267101</v>
      </c>
      <c r="BN720">
        <v>290.146314767219</v>
      </c>
      <c r="BO720">
        <v>286.91499919576898</v>
      </c>
      <c r="BP720">
        <v>283.71967029652802</v>
      </c>
      <c r="BQ720">
        <v>280.55992729137699</v>
      </c>
      <c r="BR720">
        <v>277.43537386560303</v>
      </c>
      <c r="BS720">
        <v>274.34561811818901</v>
      </c>
      <c r="BT720">
        <v>271.29027251266001</v>
      </c>
      <c r="BU720">
        <v>268.26895382847698</v>
      </c>
      <c r="BV720">
        <v>265.28128311296899</v>
      </c>
      <c r="BW720">
        <v>262.32688563380401</v>
      </c>
      <c r="BX720">
        <v>259.40539083198797</v>
      </c>
      <c r="BY720">
        <v>256.516432275385</v>
      </c>
      <c r="BZ720">
        <v>253.65964761275899</v>
      </c>
      <c r="CA720">
        <v>250.83467852832601</v>
      </c>
      <c r="CB720">
        <v>248.041170696808</v>
      </c>
      <c r="CC720">
        <v>245.27877373899599</v>
      </c>
      <c r="CD720" s="8" t="b">
        <f>IF(ISNUMBER(VLOOKUP(A720,profiles_2018!A:A,1,FALSE)),TRUE,FALSE)</f>
        <v>0</v>
      </c>
      <c r="CE720" t="str">
        <f>INDEX('C5 - Emissions methodology 2021'!$A$2:$I$5911,MATCH($A720,'C5 - Emissions methodology 2021'!$A$2:$A$5911,0),MATCH(CE$1,'C5 - Emissions methodology 2021'!$A$1:$I$1,0))</f>
        <v>Materials</v>
      </c>
    </row>
    <row r="721" spans="1:83" x14ac:dyDescent="0.25">
      <c r="A721">
        <v>848579</v>
      </c>
      <c r="B721" t="s">
        <v>1271</v>
      </c>
      <c r="C721" t="s">
        <v>31</v>
      </c>
      <c r="D721">
        <v>2019</v>
      </c>
      <c r="E721" t="s">
        <v>690</v>
      </c>
      <c r="F721" t="s">
        <v>23</v>
      </c>
      <c r="G721">
        <v>2019</v>
      </c>
      <c r="H721">
        <v>344</v>
      </c>
      <c r="I721">
        <v>100</v>
      </c>
      <c r="J721">
        <v>2022</v>
      </c>
      <c r="K721">
        <v>15</v>
      </c>
      <c r="L721">
        <v>292.39999999999998</v>
      </c>
      <c r="M721">
        <v>2020</v>
      </c>
      <c r="N721">
        <v>239</v>
      </c>
      <c r="O721">
        <v>203.488372093023</v>
      </c>
      <c r="P721" t="s">
        <v>691</v>
      </c>
      <c r="Q721">
        <v>2.7963414978146299</v>
      </c>
      <c r="R721">
        <v>1</v>
      </c>
      <c r="S721" t="s">
        <v>25</v>
      </c>
      <c r="T721">
        <v>-1.11368485725649E-2</v>
      </c>
      <c r="AX721">
        <v>344</v>
      </c>
      <c r="AY721">
        <v>239</v>
      </c>
      <c r="AZ721">
        <v>265.7</v>
      </c>
      <c r="BA721">
        <v>292.39999999999998</v>
      </c>
      <c r="BB721">
        <v>289.14358547738198</v>
      </c>
      <c r="BC721">
        <v>285.92343715019098</v>
      </c>
      <c r="BD721">
        <v>282.73915112730202</v>
      </c>
      <c r="BE721">
        <v>279.59032801566201</v>
      </c>
      <c r="BF721">
        <v>276.47657287019803</v>
      </c>
      <c r="BG721">
        <v>273.39749514428098</v>
      </c>
      <c r="BH721">
        <v>270.35270864073999</v>
      </c>
      <c r="BI721">
        <v>267.34183146342599</v>
      </c>
      <c r="BJ721">
        <v>264.36448596930501</v>
      </c>
      <c r="BK721">
        <v>261.42029872110101</v>
      </c>
      <c r="BL721">
        <v>258.50890044045002</v>
      </c>
      <c r="BM721">
        <v>255.62992596158401</v>
      </c>
      <c r="BN721">
        <v>252.783014185534</v>
      </c>
      <c r="BO721">
        <v>249.96780803483301</v>
      </c>
      <c r="BP721">
        <v>247.183954408733</v>
      </c>
      <c r="BQ721">
        <v>244.431104138915</v>
      </c>
      <c r="BR721">
        <v>241.70891194569501</v>
      </c>
      <c r="BS721">
        <v>239.017036394717</v>
      </c>
      <c r="BT721">
        <v>236.35513985412601</v>
      </c>
      <c r="BU721">
        <v>233.722888452223</v>
      </c>
      <c r="BV721">
        <v>231.119952035588</v>
      </c>
      <c r="BW721">
        <v>228.54600412766899</v>
      </c>
      <c r="BX721">
        <v>226.000721887834</v>
      </c>
      <c r="BY721">
        <v>223.48378607087901</v>
      </c>
      <c r="BZ721">
        <v>220.99488098698399</v>
      </c>
      <c r="CA721">
        <v>218.53369446212</v>
      </c>
      <c r="CB721">
        <v>216.09991779889299</v>
      </c>
      <c r="CC721">
        <v>213.69324573782299</v>
      </c>
      <c r="CD721" s="8" t="b">
        <f>IF(ISNUMBER(VLOOKUP(A721,profiles_2018!A:A,1,FALSE)),TRUE,FALSE)</f>
        <v>0</v>
      </c>
      <c r="CE721" t="str">
        <f>INDEX('C5 - Emissions methodology 2021'!$A$2:$I$5911,MATCH($A721,'C5 - Emissions methodology 2021'!$A$2:$A$5911,0),MATCH(CE$1,'C5 - Emissions methodology 2021'!$A$1:$I$1,0))</f>
        <v>Manufacturing</v>
      </c>
    </row>
    <row r="722" spans="1:83" x14ac:dyDescent="0.25">
      <c r="A722">
        <v>839244</v>
      </c>
      <c r="B722" t="s">
        <v>1272</v>
      </c>
      <c r="C722" t="s">
        <v>84</v>
      </c>
      <c r="D722">
        <v>2020</v>
      </c>
      <c r="E722" t="s">
        <v>49</v>
      </c>
      <c r="F722" t="s">
        <v>50</v>
      </c>
      <c r="G722">
        <v>2019</v>
      </c>
      <c r="H722">
        <v>2200</v>
      </c>
      <c r="I722">
        <v>80</v>
      </c>
      <c r="J722">
        <v>2025</v>
      </c>
      <c r="K722">
        <v>10</v>
      </c>
      <c r="L722">
        <v>1980</v>
      </c>
      <c r="M722">
        <v>2020</v>
      </c>
      <c r="N722">
        <v>2000</v>
      </c>
      <c r="O722">
        <v>90.909090909090907</v>
      </c>
      <c r="P722" t="s">
        <v>24</v>
      </c>
      <c r="Q722">
        <v>2.21780509804878</v>
      </c>
      <c r="R722">
        <v>1</v>
      </c>
      <c r="S722" t="s">
        <v>25</v>
      </c>
      <c r="T722">
        <v>-1.11368485725649E-2</v>
      </c>
      <c r="AX722">
        <v>2200</v>
      </c>
      <c r="AY722">
        <v>2000</v>
      </c>
      <c r="AZ722">
        <v>1996</v>
      </c>
      <c r="BA722">
        <v>1992</v>
      </c>
      <c r="BB722">
        <v>1988</v>
      </c>
      <c r="BC722">
        <v>1984</v>
      </c>
      <c r="BD722">
        <v>1980</v>
      </c>
      <c r="BE722">
        <v>1957.9490398263199</v>
      </c>
      <c r="BF722">
        <v>1936.1436578569701</v>
      </c>
      <c r="BG722">
        <v>1914.5811191246901</v>
      </c>
      <c r="BH722">
        <v>1893.2587191211001</v>
      </c>
      <c r="BI722">
        <v>1872.1737834575599</v>
      </c>
      <c r="BJ722">
        <v>1851.32366752967</v>
      </c>
      <c r="BK722">
        <v>1830.70575618559</v>
      </c>
      <c r="BL722">
        <v>1810.31746339803</v>
      </c>
      <c r="BM722">
        <v>1790.1562319398899</v>
      </c>
      <c r="BN722">
        <v>1770.21953306354</v>
      </c>
      <c r="BO722">
        <v>1750.5048661836199</v>
      </c>
      <c r="BP722">
        <v>1731.0097585633901</v>
      </c>
      <c r="BQ722">
        <v>1711.73176500464</v>
      </c>
      <c r="BR722">
        <v>1692.6684675409299</v>
      </c>
      <c r="BS722">
        <v>1673.8174751343799</v>
      </c>
      <c r="BT722">
        <v>1655.1764233756901</v>
      </c>
      <c r="BU722">
        <v>1636.7429741876799</v>
      </c>
      <c r="BV722">
        <v>1618.51481553194</v>
      </c>
      <c r="BW722">
        <v>1600.4896611189099</v>
      </c>
      <c r="BX722">
        <v>1582.6652501210699</v>
      </c>
      <c r="BY722">
        <v>1565.0393468894099</v>
      </c>
      <c r="BZ722">
        <v>1547.609740673</v>
      </c>
      <c r="CA722">
        <v>1530.3742453417001</v>
      </c>
      <c r="CB722">
        <v>1513.33069911197</v>
      </c>
      <c r="CC722">
        <v>1496.4769642757501</v>
      </c>
      <c r="CD722" s="8" t="b">
        <f>IF(ISNUMBER(VLOOKUP(A722,profiles_2018!A:A,1,FALSE)),TRUE,FALSE)</f>
        <v>0</v>
      </c>
      <c r="CE722" t="str">
        <f>INDEX('C5 - Emissions methodology 2021'!$A$2:$I$5911,MATCH($A722,'C5 - Emissions methodology 2021'!$A$2:$A$5911,0),MATCH(CE$1,'C5 - Emissions methodology 2021'!$A$1:$I$1,0))</f>
        <v>Apparel</v>
      </c>
    </row>
    <row r="723" spans="1:83" x14ac:dyDescent="0.25">
      <c r="A723">
        <v>14169</v>
      </c>
      <c r="B723" t="s">
        <v>1273</v>
      </c>
      <c r="C723" t="s">
        <v>27</v>
      </c>
      <c r="D723">
        <v>2021</v>
      </c>
      <c r="E723" t="s">
        <v>28</v>
      </c>
      <c r="F723" t="s">
        <v>23</v>
      </c>
      <c r="G723">
        <v>2018</v>
      </c>
      <c r="H723">
        <v>281377</v>
      </c>
      <c r="I723">
        <v>100</v>
      </c>
      <c r="J723">
        <v>2030</v>
      </c>
      <c r="K723">
        <v>35</v>
      </c>
      <c r="L723">
        <v>182895.05</v>
      </c>
      <c r="M723">
        <v>2020</v>
      </c>
      <c r="N723">
        <v>256536</v>
      </c>
      <c r="O723">
        <v>35.313604800752799</v>
      </c>
      <c r="P723" t="s">
        <v>24</v>
      </c>
      <c r="Q723">
        <v>3.0002731740390201</v>
      </c>
      <c r="R723">
        <v>1</v>
      </c>
      <c r="S723" t="s">
        <v>25</v>
      </c>
      <c r="T723">
        <v>-1.11368485725649E-2</v>
      </c>
      <c r="AW723">
        <v>281377</v>
      </c>
      <c r="AX723">
        <v>268956.5</v>
      </c>
      <c r="AY723">
        <v>256536</v>
      </c>
      <c r="AZ723">
        <v>249171.905</v>
      </c>
      <c r="BA723">
        <v>241807.81</v>
      </c>
      <c r="BB723">
        <v>234443.715</v>
      </c>
      <c r="BC723">
        <v>227079.62</v>
      </c>
      <c r="BD723">
        <v>219715.52499999999</v>
      </c>
      <c r="BE723">
        <v>212351.43</v>
      </c>
      <c r="BF723">
        <v>204987.33499999999</v>
      </c>
      <c r="BG723">
        <v>197623.24</v>
      </c>
      <c r="BH723">
        <v>190259.14499999999</v>
      </c>
      <c r="BI723">
        <v>182895.05</v>
      </c>
      <c r="BJ723">
        <v>180858.17552347801</v>
      </c>
      <c r="BK723">
        <v>178843.985409563</v>
      </c>
      <c r="BL723">
        <v>176852.227025942</v>
      </c>
      <c r="BM723">
        <v>174882.65055383299</v>
      </c>
      <c r="BN723">
        <v>172935.00895664701</v>
      </c>
      <c r="BO723">
        <v>171009.057949001</v>
      </c>
      <c r="BP723">
        <v>169104.55596608599</v>
      </c>
      <c r="BQ723">
        <v>167221.26413336099</v>
      </c>
      <c r="BR723">
        <v>165358.94623659499</v>
      </c>
      <c r="BS723">
        <v>163517.36869223899</v>
      </c>
      <c r="BT723">
        <v>161696.30051812899</v>
      </c>
      <c r="BU723">
        <v>159895.51330451501</v>
      </c>
      <c r="BV723">
        <v>158114.78118540999</v>
      </c>
      <c r="BW723">
        <v>156353.880810264</v>
      </c>
      <c r="BX723">
        <v>154612.59131594701</v>
      </c>
      <c r="BY723">
        <v>152890.69429905</v>
      </c>
      <c r="BZ723">
        <v>151187.973788487</v>
      </c>
      <c r="CA723">
        <v>149504.21621841099</v>
      </c>
      <c r="CB723">
        <v>147839.210401427</v>
      </c>
      <c r="CC723">
        <v>146192.747502099</v>
      </c>
      <c r="CD723" s="8" t="b">
        <f>IF(ISNUMBER(VLOOKUP(A723,profiles_2018!A:A,1,FALSE)),TRUE,FALSE)</f>
        <v>0</v>
      </c>
      <c r="CE723" t="str">
        <f>INDEX('C5 - Emissions methodology 2021'!$A$2:$I$5911,MATCH($A723,'C5 - Emissions methodology 2021'!$A$2:$A$5911,0),MATCH(CE$1,'C5 - Emissions methodology 2021'!$A$1:$I$1,0))</f>
        <v>Manufacturing</v>
      </c>
    </row>
    <row r="724" spans="1:83" x14ac:dyDescent="0.25">
      <c r="A724">
        <v>35050</v>
      </c>
      <c r="B724" t="s">
        <v>418</v>
      </c>
      <c r="C724" t="s">
        <v>27</v>
      </c>
      <c r="D724">
        <v>2020</v>
      </c>
      <c r="E724" t="s">
        <v>60</v>
      </c>
      <c r="F724" t="s">
        <v>54</v>
      </c>
      <c r="G724">
        <v>2018</v>
      </c>
      <c r="H724">
        <v>982.22</v>
      </c>
      <c r="I724">
        <v>100</v>
      </c>
      <c r="J724">
        <v>2030</v>
      </c>
      <c r="K724">
        <v>50</v>
      </c>
      <c r="L724">
        <v>491.11</v>
      </c>
      <c r="M724">
        <v>2020</v>
      </c>
      <c r="N724">
        <v>660</v>
      </c>
      <c r="O724">
        <v>5.62139323990107</v>
      </c>
      <c r="P724" t="s">
        <v>24</v>
      </c>
      <c r="Q724">
        <v>3.49024778403902</v>
      </c>
      <c r="R724">
        <v>1</v>
      </c>
      <c r="S724" t="s">
        <v>25</v>
      </c>
      <c r="T724">
        <v>-1.11368485725649E-2</v>
      </c>
      <c r="AW724">
        <v>982.22</v>
      </c>
      <c r="AX724">
        <v>821.11</v>
      </c>
      <c r="AY724">
        <v>660</v>
      </c>
      <c r="AZ724">
        <v>643.11099999999999</v>
      </c>
      <c r="BA724">
        <v>626.22199999999998</v>
      </c>
      <c r="BB724">
        <v>609.33299999999997</v>
      </c>
      <c r="BC724">
        <v>592.44399999999996</v>
      </c>
      <c r="BD724">
        <v>575.55499999999995</v>
      </c>
      <c r="BE724">
        <v>558.66600000000005</v>
      </c>
      <c r="BF724">
        <v>541.77700000000004</v>
      </c>
      <c r="BG724">
        <v>524.88800000000003</v>
      </c>
      <c r="BH724">
        <v>507.99900000000002</v>
      </c>
      <c r="BI724">
        <v>491.11</v>
      </c>
      <c r="BJ724">
        <v>485.64058229752698</v>
      </c>
      <c r="BK724">
        <v>480.23207667178701</v>
      </c>
      <c r="BL724">
        <v>474.88380475420502</v>
      </c>
      <c r="BM724">
        <v>469.59509573109398</v>
      </c>
      <c r="BN724">
        <v>464.36528625951797</v>
      </c>
      <c r="BO724">
        <v>459.19372038409</v>
      </c>
      <c r="BP724">
        <v>454.07974945469999</v>
      </c>
      <c r="BQ724">
        <v>449.02273204515399</v>
      </c>
      <c r="BR724">
        <v>444.022033872728</v>
      </c>
      <c r="BS724">
        <v>439.077027718605</v>
      </c>
      <c r="BT724">
        <v>434.18709334921101</v>
      </c>
      <c r="BU724">
        <v>429.351617438419</v>
      </c>
      <c r="BV724">
        <v>424.56999349062102</v>
      </c>
      <c r="BW724">
        <v>419.841621764661</v>
      </c>
      <c r="BX724">
        <v>415.16590919860801</v>
      </c>
      <c r="BY724">
        <v>410.542269335372</v>
      </c>
      <c r="BZ724">
        <v>405.97012224914698</v>
      </c>
      <c r="CA724">
        <v>401.44889447267298</v>
      </c>
      <c r="CB724">
        <v>396.97801892530703</v>
      </c>
      <c r="CC724">
        <v>392.55693484189902</v>
      </c>
      <c r="CD724" s="8" t="b">
        <f>IF(ISNUMBER(VLOOKUP(A724,profiles_2018!A:A,1,FALSE)),TRUE,FALSE)</f>
        <v>1</v>
      </c>
      <c r="CE724" t="str">
        <f>INDEX('C5 - Emissions methodology 2021'!$A$2:$I$5911,MATCH($A724,'C5 - Emissions methodology 2021'!$A$2:$A$5911,0),MATCH(CE$1,'C5 - Emissions methodology 2021'!$A$1:$I$1,0))</f>
        <v>Retail</v>
      </c>
    </row>
    <row r="725" spans="1:83" x14ac:dyDescent="0.25">
      <c r="A725">
        <v>11895</v>
      </c>
      <c r="B725" t="s">
        <v>1274</v>
      </c>
      <c r="C725" t="s">
        <v>21</v>
      </c>
      <c r="D725">
        <v>2021</v>
      </c>
      <c r="E725" t="s">
        <v>28</v>
      </c>
      <c r="F725" t="s">
        <v>23</v>
      </c>
      <c r="G725">
        <v>2019</v>
      </c>
      <c r="H725">
        <v>6426</v>
      </c>
      <c r="I725">
        <v>100</v>
      </c>
      <c r="J725">
        <v>2026</v>
      </c>
      <c r="K725">
        <v>17.7</v>
      </c>
      <c r="L725">
        <v>5288.598</v>
      </c>
      <c r="M725">
        <v>2020</v>
      </c>
      <c r="N725">
        <v>5287</v>
      </c>
      <c r="O725">
        <v>100.14049562072201</v>
      </c>
      <c r="P725" t="s">
        <v>45</v>
      </c>
      <c r="Q725">
        <v>2.8252933255268302</v>
      </c>
      <c r="R725">
        <v>1</v>
      </c>
      <c r="S725" t="s">
        <v>25</v>
      </c>
      <c r="T725">
        <v>-1.11368485725649E-2</v>
      </c>
      <c r="AX725">
        <v>6426</v>
      </c>
      <c r="AY725">
        <v>5287</v>
      </c>
      <c r="AZ725">
        <v>5287.2663333333303</v>
      </c>
      <c r="BA725">
        <v>5287.5326666666597</v>
      </c>
      <c r="BB725">
        <v>5287.799</v>
      </c>
      <c r="BC725">
        <v>5288.0653333333303</v>
      </c>
      <c r="BD725">
        <v>5288.3316666666597</v>
      </c>
      <c r="BE725">
        <v>5288.598</v>
      </c>
      <c r="BF725">
        <v>5229.69968491283</v>
      </c>
      <c r="BG725">
        <v>5171.45731144196</v>
      </c>
      <c r="BH725">
        <v>5113.86357446495</v>
      </c>
      <c r="BI725">
        <v>5056.9112502153803</v>
      </c>
      <c r="BJ725">
        <v>5000.5931953768304</v>
      </c>
      <c r="BK725">
        <v>4944.9023461869201</v>
      </c>
      <c r="BL725">
        <v>4889.8317175513102</v>
      </c>
      <c r="BM725">
        <v>4835.3744021676202</v>
      </c>
      <c r="BN725">
        <v>4781.5235696590198</v>
      </c>
      <c r="BO725">
        <v>4728.2724657175804</v>
      </c>
      <c r="BP725">
        <v>4675.6144112570501</v>
      </c>
      <c r="BQ725">
        <v>4623.5428015751804</v>
      </c>
      <c r="BR725">
        <v>4572.05110552527</v>
      </c>
      <c r="BS725">
        <v>4521.1328646969996</v>
      </c>
      <c r="BT725">
        <v>4470.7816926064297</v>
      </c>
      <c r="BU725">
        <v>4420.9912738948697</v>
      </c>
      <c r="BV725">
        <v>4371.7553635368704</v>
      </c>
      <c r="BW725">
        <v>4323.0677860568603</v>
      </c>
      <c r="BX725">
        <v>4274.9224347546196</v>
      </c>
      <c r="BY725">
        <v>4227.3132709392903</v>
      </c>
      <c r="BZ725">
        <v>4180.2343231720497</v>
      </c>
      <c r="CA725">
        <v>4133.67968651704</v>
      </c>
      <c r="CB725">
        <v>4087.64352180081</v>
      </c>
      <c r="CC725">
        <v>4042.1200548798902</v>
      </c>
      <c r="CD725" s="8" t="b">
        <f>IF(ISNUMBER(VLOOKUP(A725,profiles_2018!A:A,1,FALSE)),TRUE,FALSE)</f>
        <v>0</v>
      </c>
      <c r="CE725" t="str">
        <f>INDEX('C5 - Emissions methodology 2021'!$A$2:$I$5911,MATCH($A725,'C5 - Emissions methodology 2021'!$A$2:$A$5911,0),MATCH(CE$1,'C5 - Emissions methodology 2021'!$A$1:$I$1,0))</f>
        <v>Services</v>
      </c>
    </row>
    <row r="726" spans="1:83" x14ac:dyDescent="0.25">
      <c r="A726">
        <v>31965</v>
      </c>
      <c r="B726" t="s">
        <v>419</v>
      </c>
      <c r="C726" t="s">
        <v>415</v>
      </c>
      <c r="D726">
        <v>2017</v>
      </c>
      <c r="E726" t="s">
        <v>690</v>
      </c>
      <c r="F726" t="s">
        <v>23</v>
      </c>
      <c r="G726">
        <v>2015</v>
      </c>
      <c r="H726">
        <v>53695.95</v>
      </c>
      <c r="I726">
        <v>100</v>
      </c>
      <c r="J726">
        <v>2030</v>
      </c>
      <c r="K726">
        <v>25</v>
      </c>
      <c r="L726">
        <v>40271.962500000001</v>
      </c>
      <c r="M726">
        <v>2020</v>
      </c>
      <c r="N726">
        <v>30796</v>
      </c>
      <c r="O726">
        <v>170.589988081049</v>
      </c>
      <c r="P726" t="s">
        <v>691</v>
      </c>
      <c r="Q726">
        <v>2.9002492720390198</v>
      </c>
      <c r="R726">
        <v>1</v>
      </c>
      <c r="S726" t="s">
        <v>25</v>
      </c>
      <c r="T726">
        <v>-1.11368485725649E-2</v>
      </c>
      <c r="AT726">
        <v>53695.95</v>
      </c>
      <c r="AU726">
        <v>49115.96</v>
      </c>
      <c r="AV726">
        <v>44535.97</v>
      </c>
      <c r="AW726">
        <v>39955.980000000003</v>
      </c>
      <c r="AX726">
        <v>35375.99</v>
      </c>
      <c r="AY726">
        <v>30796</v>
      </c>
      <c r="AZ726">
        <v>31743.596249999999</v>
      </c>
      <c r="BA726">
        <v>32691.192500000001</v>
      </c>
      <c r="BB726">
        <v>33638.78875</v>
      </c>
      <c r="BC726">
        <v>34586.385000000002</v>
      </c>
      <c r="BD726">
        <v>35533.981249999997</v>
      </c>
      <c r="BE726">
        <v>36481.577499999999</v>
      </c>
      <c r="BF726">
        <v>37429.173750000002</v>
      </c>
      <c r="BG726">
        <v>38376.769999999997</v>
      </c>
      <c r="BH726">
        <v>39324.366249999999</v>
      </c>
      <c r="BI726">
        <v>40271.962500000001</v>
      </c>
      <c r="BJ726">
        <v>39823.459751917399</v>
      </c>
      <c r="BK726">
        <v>39379.951911024698</v>
      </c>
      <c r="BL726">
        <v>38941.383349796699</v>
      </c>
      <c r="BM726">
        <v>38507.6990602238</v>
      </c>
      <c r="BN726">
        <v>38078.844646912199</v>
      </c>
      <c r="BO726">
        <v>37654.766320261297</v>
      </c>
      <c r="BP726">
        <v>37235.410889717299</v>
      </c>
      <c r="BQ726">
        <v>36820.725757101303</v>
      </c>
      <c r="BR726">
        <v>36410.658910012498</v>
      </c>
      <c r="BS726">
        <v>36005.158915304397</v>
      </c>
      <c r="BT726">
        <v>35604.174912633498</v>
      </c>
      <c r="BU726">
        <v>35207.656608080397</v>
      </c>
      <c r="BV726">
        <v>34815.554267841297</v>
      </c>
      <c r="BW726">
        <v>34427.818711990403</v>
      </c>
      <c r="BX726">
        <v>34044.401308311302</v>
      </c>
      <c r="BY726">
        <v>33665.253966197</v>
      </c>
      <c r="BZ726">
        <v>33290.329130618498</v>
      </c>
      <c r="CA726">
        <v>32919.579776159997</v>
      </c>
      <c r="CB726">
        <v>32552.959401120399</v>
      </c>
      <c r="CC726">
        <v>32190.422021681301</v>
      </c>
      <c r="CD726" s="8" t="b">
        <f>IF(ISNUMBER(VLOOKUP(A726,profiles_2018!A:A,1,FALSE)),TRUE,FALSE)</f>
        <v>1</v>
      </c>
      <c r="CE726" t="str">
        <f>INDEX('C5 - Emissions methodology 2021'!$A$2:$I$5911,MATCH($A726,'C5 - Emissions methodology 2021'!$A$2:$A$5911,0),MATCH(CE$1,'C5 - Emissions methodology 2021'!$A$1:$I$1,0))</f>
        <v>Manufacturing</v>
      </c>
    </row>
    <row r="727" spans="1:83" x14ac:dyDescent="0.25">
      <c r="A727">
        <v>17860</v>
      </c>
      <c r="B727" t="s">
        <v>1275</v>
      </c>
      <c r="C727" t="s">
        <v>172</v>
      </c>
      <c r="D727">
        <v>2021</v>
      </c>
      <c r="E727" t="s">
        <v>49</v>
      </c>
      <c r="F727" t="s">
        <v>50</v>
      </c>
      <c r="G727">
        <v>2009</v>
      </c>
      <c r="H727">
        <v>2484446</v>
      </c>
      <c r="I727">
        <v>100</v>
      </c>
      <c r="J727">
        <v>2050</v>
      </c>
      <c r="K727">
        <v>50</v>
      </c>
      <c r="L727">
        <v>1242223</v>
      </c>
      <c r="M727">
        <v>2020</v>
      </c>
      <c r="N727">
        <v>2484446</v>
      </c>
      <c r="O727">
        <v>-123.560242834994</v>
      </c>
      <c r="P727" t="s">
        <v>45</v>
      </c>
      <c r="Q727">
        <v>2.8301535693000002</v>
      </c>
      <c r="R727">
        <v>1</v>
      </c>
      <c r="S727" t="s">
        <v>25</v>
      </c>
      <c r="T727">
        <v>-1.11368485725649E-2</v>
      </c>
      <c r="AN727">
        <v>2484446</v>
      </c>
      <c r="AO727">
        <v>2484446</v>
      </c>
      <c r="AP727">
        <v>2484446</v>
      </c>
      <c r="AQ727">
        <v>2484446</v>
      </c>
      <c r="AR727">
        <v>2484446</v>
      </c>
      <c r="AS727">
        <v>2484446</v>
      </c>
      <c r="AT727">
        <v>2484446</v>
      </c>
      <c r="AU727">
        <v>2484446</v>
      </c>
      <c r="AV727">
        <v>2484446</v>
      </c>
      <c r="AW727">
        <v>2484446</v>
      </c>
      <c r="AX727">
        <v>2484446</v>
      </c>
      <c r="AY727">
        <v>2484446</v>
      </c>
      <c r="AZ727">
        <v>2443038.5666666599</v>
      </c>
      <c r="BA727">
        <v>2401631.13333333</v>
      </c>
      <c r="BB727">
        <v>2360223.7000000002</v>
      </c>
      <c r="BC727">
        <v>2318816.2666666601</v>
      </c>
      <c r="BD727">
        <v>2277408.8333333302</v>
      </c>
      <c r="BE727">
        <v>2236001.4</v>
      </c>
      <c r="BF727">
        <v>2194593.9666666598</v>
      </c>
      <c r="BG727">
        <v>2153186.5333333299</v>
      </c>
      <c r="BH727">
        <v>2111779.1</v>
      </c>
      <c r="BI727">
        <v>2070371.66666666</v>
      </c>
      <c r="BJ727">
        <v>2028964.2333333299</v>
      </c>
      <c r="BK727">
        <v>1987556.8</v>
      </c>
      <c r="BL727">
        <v>1946149.3666666599</v>
      </c>
      <c r="BM727">
        <v>1904741.9333333301</v>
      </c>
      <c r="BN727">
        <v>1863334.5</v>
      </c>
      <c r="BO727">
        <v>1821927.0666666599</v>
      </c>
      <c r="BP727">
        <v>1780519.63333333</v>
      </c>
      <c r="BQ727">
        <v>1739112.2</v>
      </c>
      <c r="BR727">
        <v>1697704.7666666601</v>
      </c>
      <c r="BS727">
        <v>1656297.33333333</v>
      </c>
      <c r="BT727">
        <v>1614889.9</v>
      </c>
      <c r="BU727">
        <v>1573482.46666666</v>
      </c>
      <c r="BV727">
        <v>1532075.0333333299</v>
      </c>
      <c r="BW727">
        <v>1490667.6</v>
      </c>
      <c r="BX727">
        <v>1449260.16666666</v>
      </c>
      <c r="BY727">
        <v>1407852.7333333299</v>
      </c>
      <c r="BZ727">
        <v>1366445.3</v>
      </c>
      <c r="CA727">
        <v>1325037.8666666599</v>
      </c>
      <c r="CB727">
        <v>1283630.4333333301</v>
      </c>
      <c r="CC727">
        <v>1242223</v>
      </c>
      <c r="CD727" s="8" t="b">
        <f>IF(ISNUMBER(VLOOKUP(A727,profiles_2018!A:A,1,FALSE)),TRUE,FALSE)</f>
        <v>0</v>
      </c>
      <c r="CE727" t="str">
        <f>INDEX('C5 - Emissions methodology 2021'!$A$2:$I$5911,MATCH($A727,'C5 - Emissions methodology 2021'!$A$2:$A$5911,0),MATCH(CE$1,'C5 - Emissions methodology 2021'!$A$1:$I$1,0))</f>
        <v>Transportation services</v>
      </c>
    </row>
    <row r="728" spans="1:83" x14ac:dyDescent="0.25">
      <c r="A728">
        <v>4836</v>
      </c>
      <c r="B728" t="s">
        <v>1276</v>
      </c>
      <c r="C728" t="s">
        <v>59</v>
      </c>
      <c r="D728">
        <v>2018</v>
      </c>
      <c r="E728" t="s">
        <v>28</v>
      </c>
      <c r="F728" t="s">
        <v>23</v>
      </c>
      <c r="G728">
        <v>2013</v>
      </c>
      <c r="H728">
        <v>39873</v>
      </c>
      <c r="I728">
        <v>100</v>
      </c>
      <c r="J728">
        <v>2030</v>
      </c>
      <c r="K728">
        <v>26</v>
      </c>
      <c r="L728">
        <v>29506.02</v>
      </c>
      <c r="M728">
        <v>2020</v>
      </c>
      <c r="N728">
        <v>69012</v>
      </c>
      <c r="O728">
        <v>101.09369387913701</v>
      </c>
      <c r="P728" t="s">
        <v>691</v>
      </c>
      <c r="Q728">
        <v>2.91029151173902</v>
      </c>
      <c r="R728">
        <v>1</v>
      </c>
      <c r="S728" t="s">
        <v>25</v>
      </c>
      <c r="T728">
        <v>-1.11368485725649E-2</v>
      </c>
      <c r="AR728">
        <v>39873</v>
      </c>
      <c r="AS728">
        <v>44035.714285714203</v>
      </c>
      <c r="AT728">
        <v>48198.4285714285</v>
      </c>
      <c r="AU728">
        <v>52361.142857142797</v>
      </c>
      <c r="AV728">
        <v>56523.857142857101</v>
      </c>
      <c r="AW728">
        <v>60686.571428571398</v>
      </c>
      <c r="AX728">
        <v>64849.285714285703</v>
      </c>
      <c r="AY728">
        <v>69012</v>
      </c>
      <c r="AZ728">
        <v>65061.402000000002</v>
      </c>
      <c r="BA728">
        <v>61110.803999999996</v>
      </c>
      <c r="BB728">
        <v>57160.205999999998</v>
      </c>
      <c r="BC728">
        <v>53209.608</v>
      </c>
      <c r="BD728">
        <v>49259.01</v>
      </c>
      <c r="BE728">
        <v>45308.411999999997</v>
      </c>
      <c r="BF728">
        <v>41357.813999999998</v>
      </c>
      <c r="BG728">
        <v>37407.216</v>
      </c>
      <c r="BH728">
        <v>33456.618000000002</v>
      </c>
      <c r="BI728">
        <v>29506.02</v>
      </c>
      <c r="BJ728">
        <v>29177.4159232809</v>
      </c>
      <c r="BK728">
        <v>28852.471460404598</v>
      </c>
      <c r="BL728">
        <v>28531.1458548058</v>
      </c>
      <c r="BM728">
        <v>28213.398803819</v>
      </c>
      <c r="BN728">
        <v>27899.190453623502</v>
      </c>
      <c r="BO728">
        <v>27588.481394244402</v>
      </c>
      <c r="BP728">
        <v>27281.232654609699</v>
      </c>
      <c r="BQ728">
        <v>26977.405697662402</v>
      </c>
      <c r="BR728">
        <v>26676.962415526799</v>
      </c>
      <c r="BS728">
        <v>26379.865124729102</v>
      </c>
      <c r="BT728">
        <v>26086.076561470301</v>
      </c>
      <c r="BU728">
        <v>25795.559876952899</v>
      </c>
      <c r="BV728">
        <v>25508.278632758698</v>
      </c>
      <c r="BW728">
        <v>25224.196796278899</v>
      </c>
      <c r="BX728">
        <v>24943.278736194199</v>
      </c>
      <c r="BY728">
        <v>24665.4892180059</v>
      </c>
      <c r="BZ728">
        <v>24390.793399616701</v>
      </c>
      <c r="CA728">
        <v>24119.156826960501</v>
      </c>
      <c r="CB728">
        <v>23850.5454296807</v>
      </c>
      <c r="CC728">
        <v>23584.925516857202</v>
      </c>
      <c r="CD728" s="8" t="b">
        <f>IF(ISNUMBER(VLOOKUP(A728,profiles_2018!A:A,1,FALSE)),TRUE,FALSE)</f>
        <v>0</v>
      </c>
      <c r="CE728" t="str">
        <f>INDEX('C5 - Emissions methodology 2021'!$A$2:$I$5911,MATCH($A728,'C5 - Emissions methodology 2021'!$A$2:$A$5911,0),MATCH(CE$1,'C5 - Emissions methodology 2021'!$A$1:$I$1,0))</f>
        <v>Retail</v>
      </c>
    </row>
    <row r="729" spans="1:83" x14ac:dyDescent="0.25">
      <c r="A729">
        <v>31284</v>
      </c>
      <c r="B729" t="s">
        <v>1277</v>
      </c>
      <c r="C729" t="s">
        <v>165</v>
      </c>
      <c r="D729">
        <v>2020</v>
      </c>
      <c r="E729" t="s">
        <v>690</v>
      </c>
      <c r="F729" t="s">
        <v>23</v>
      </c>
      <c r="G729">
        <v>2019</v>
      </c>
      <c r="H729">
        <v>51114</v>
      </c>
      <c r="I729">
        <v>100</v>
      </c>
      <c r="J729">
        <v>2025</v>
      </c>
      <c r="K729">
        <v>90</v>
      </c>
      <c r="L729">
        <v>5111.3999999999896</v>
      </c>
      <c r="M729">
        <v>2020</v>
      </c>
      <c r="N729">
        <v>23659</v>
      </c>
      <c r="O729">
        <v>59.681409311647599</v>
      </c>
      <c r="P729" t="s">
        <v>24</v>
      </c>
      <c r="Q729">
        <v>3.5478099894487798</v>
      </c>
      <c r="R729">
        <v>1</v>
      </c>
      <c r="S729" t="s">
        <v>25</v>
      </c>
      <c r="T729">
        <v>-1.11368485725649E-2</v>
      </c>
      <c r="AX729">
        <v>51114</v>
      </c>
      <c r="AY729">
        <v>23659</v>
      </c>
      <c r="AZ729">
        <v>19949.48</v>
      </c>
      <c r="BA729">
        <v>16239.96</v>
      </c>
      <c r="BB729">
        <v>12530.44</v>
      </c>
      <c r="BC729">
        <v>8820.9199999999892</v>
      </c>
      <c r="BD729">
        <v>5111.3999999999896</v>
      </c>
      <c r="BE729">
        <v>5054.4751122061898</v>
      </c>
      <c r="BF729">
        <v>4998.18418826775</v>
      </c>
      <c r="BG729">
        <v>4942.5201678252197</v>
      </c>
      <c r="BH729">
        <v>4887.4760691493002</v>
      </c>
      <c r="BI729">
        <v>4833.0449882651501</v>
      </c>
      <c r="BJ729">
        <v>4779.22009808645</v>
      </c>
      <c r="BK729">
        <v>4725.9946475590996</v>
      </c>
      <c r="BL729">
        <v>4673.36196081448</v>
      </c>
      <c r="BM729">
        <v>4621.31543633211</v>
      </c>
      <c r="BN729">
        <v>4569.8485461116197</v>
      </c>
      <c r="BO729">
        <v>4518.9548348540202</v>
      </c>
      <c r="BP729">
        <v>4468.6279191519898</v>
      </c>
      <c r="BQ729">
        <v>4418.8614866892603</v>
      </c>
      <c r="BR729">
        <v>4369.6492954488604</v>
      </c>
      <c r="BS729">
        <v>4320.98517293023</v>
      </c>
      <c r="BT729">
        <v>4272.86301537501</v>
      </c>
      <c r="BU729">
        <v>4225.2767870014604</v>
      </c>
      <c r="BV729">
        <v>4178.2205192474603</v>
      </c>
      <c r="BW729">
        <v>4131.6883100218101</v>
      </c>
      <c r="BX729">
        <v>4085.6743229640601</v>
      </c>
      <c r="BY729">
        <v>4040.1727867124</v>
      </c>
      <c r="BZ729">
        <v>3995.1779941797799</v>
      </c>
      <c r="CA729">
        <v>3950.6843018381601</v>
      </c>
      <c r="CB729">
        <v>3906.6861290105799</v>
      </c>
      <c r="CC729">
        <v>3863.17795717125</v>
      </c>
      <c r="CD729" s="8" t="b">
        <f>IF(ISNUMBER(VLOOKUP(A729,profiles_2018!A:A,1,FALSE)),TRUE,FALSE)</f>
        <v>0</v>
      </c>
      <c r="CE729" t="str">
        <f>INDEX('C5 - Emissions methodology 2021'!$A$2:$I$5911,MATCH($A729,'C5 - Emissions methodology 2021'!$A$2:$A$5911,0),MATCH(CE$1,'C5 - Emissions methodology 2021'!$A$1:$I$1,0))</f>
        <v>Retail</v>
      </c>
    </row>
    <row r="730" spans="1:83" x14ac:dyDescent="0.25">
      <c r="A730">
        <v>59175</v>
      </c>
      <c r="B730" t="s">
        <v>1278</v>
      </c>
      <c r="C730" t="s">
        <v>52</v>
      </c>
      <c r="D730">
        <v>2019</v>
      </c>
      <c r="E730" t="s">
        <v>28</v>
      </c>
      <c r="F730" t="s">
        <v>23</v>
      </c>
      <c r="G730">
        <v>2019</v>
      </c>
      <c r="H730">
        <v>14990</v>
      </c>
      <c r="I730">
        <v>100</v>
      </c>
      <c r="J730">
        <v>2023</v>
      </c>
      <c r="K730">
        <v>20</v>
      </c>
      <c r="L730">
        <v>11992</v>
      </c>
      <c r="M730">
        <v>2020</v>
      </c>
      <c r="N730">
        <v>11848</v>
      </c>
      <c r="O730">
        <v>104.803202134757</v>
      </c>
      <c r="P730" t="s">
        <v>24</v>
      </c>
      <c r="Q730">
        <v>2.8468307672926798</v>
      </c>
      <c r="R730">
        <v>1</v>
      </c>
      <c r="S730" t="s">
        <v>25</v>
      </c>
      <c r="T730">
        <v>-1.11368485725649E-2</v>
      </c>
      <c r="AX730">
        <v>14990</v>
      </c>
      <c r="AY730">
        <v>11848</v>
      </c>
      <c r="AZ730">
        <v>11896</v>
      </c>
      <c r="BA730">
        <v>11944</v>
      </c>
      <c r="BB730">
        <v>11992</v>
      </c>
      <c r="BC730">
        <v>11858.446911917799</v>
      </c>
      <c r="BD730">
        <v>11726.381184353901</v>
      </c>
      <c r="BE730">
        <v>11595.7862527996</v>
      </c>
      <c r="BF730">
        <v>11466.645737222299</v>
      </c>
      <c r="BG730">
        <v>11338.943440011601</v>
      </c>
      <c r="BH730">
        <v>11212.663343947401</v>
      </c>
      <c r="BI730">
        <v>11087.789610190701</v>
      </c>
      <c r="BJ730">
        <v>10964.3065762975</v>
      </c>
      <c r="BK730">
        <v>10842.198754254099</v>
      </c>
      <c r="BL730">
        <v>10721.4508285343</v>
      </c>
      <c r="BM730">
        <v>10602.047654178699</v>
      </c>
      <c r="BN730">
        <v>10483.974254895</v>
      </c>
      <c r="BO730">
        <v>10367.2158211796</v>
      </c>
      <c r="BP730">
        <v>10251.75770846</v>
      </c>
      <c r="BQ730">
        <v>10137.585435258299</v>
      </c>
      <c r="BR730">
        <v>10024.6846813744</v>
      </c>
      <c r="BS730">
        <v>9913.0412860902306</v>
      </c>
      <c r="BT730">
        <v>9802.6412463934594</v>
      </c>
      <c r="BU730">
        <v>9693.4707152211995</v>
      </c>
      <c r="BV730">
        <v>9585.5159997231895</v>
      </c>
      <c r="BW730">
        <v>9478.7635595443699</v>
      </c>
      <c r="BX730">
        <v>9373.2000051265804</v>
      </c>
      <c r="BY730">
        <v>9268.8120960291199</v>
      </c>
      <c r="BZ730">
        <v>9165.5867392680902</v>
      </c>
      <c r="CA730">
        <v>9063.5109876741499</v>
      </c>
      <c r="CB730">
        <v>8962.5720382686395</v>
      </c>
      <c r="CC730">
        <v>8862.7572306577404</v>
      </c>
      <c r="CD730" s="8" t="b">
        <f>IF(ISNUMBER(VLOOKUP(A730,profiles_2018!A:A,1,FALSE)),TRUE,FALSE)</f>
        <v>0</v>
      </c>
      <c r="CE730" t="str">
        <f>INDEX('C5 - Emissions methodology 2021'!$A$2:$I$5911,MATCH($A730,'C5 - Emissions methodology 2021'!$A$2:$A$5911,0),MATCH(CE$1,'C5 - Emissions methodology 2021'!$A$1:$I$1,0))</f>
        <v>Infrastructure</v>
      </c>
    </row>
    <row r="731" spans="1:83" x14ac:dyDescent="0.25">
      <c r="A731">
        <v>52447</v>
      </c>
      <c r="B731" t="s">
        <v>1279</v>
      </c>
      <c r="C731" t="s">
        <v>27</v>
      </c>
      <c r="D731">
        <v>2020</v>
      </c>
      <c r="E731" t="s">
        <v>28</v>
      </c>
      <c r="F731" t="s">
        <v>23</v>
      </c>
      <c r="G731">
        <v>2019</v>
      </c>
      <c r="H731">
        <v>31.26</v>
      </c>
      <c r="I731">
        <v>100</v>
      </c>
      <c r="J731">
        <v>2025</v>
      </c>
      <c r="K731">
        <v>30</v>
      </c>
      <c r="L731">
        <v>21.882000000000001</v>
      </c>
      <c r="M731">
        <v>2020</v>
      </c>
      <c r="N731">
        <v>21.7</v>
      </c>
      <c r="O731">
        <v>101.940712305396</v>
      </c>
      <c r="P731" t="s">
        <v>45</v>
      </c>
      <c r="Q731">
        <v>2.9478048811747799</v>
      </c>
      <c r="R731">
        <v>1</v>
      </c>
      <c r="S731" t="s">
        <v>25</v>
      </c>
      <c r="T731">
        <v>-1.11368485725649E-2</v>
      </c>
      <c r="AX731">
        <v>31.26</v>
      </c>
      <c r="AY731">
        <v>21.7</v>
      </c>
      <c r="AZ731">
        <v>21.7364</v>
      </c>
      <c r="BA731">
        <v>21.7728</v>
      </c>
      <c r="BB731">
        <v>21.809200000000001</v>
      </c>
      <c r="BC731">
        <v>21.845600000000001</v>
      </c>
      <c r="BD731">
        <v>21.882000000000001</v>
      </c>
      <c r="BE731">
        <v>21.6383034795351</v>
      </c>
      <c r="BF731">
        <v>21.397320970316301</v>
      </c>
      <c r="BG731">
        <v>21.159022246811301</v>
      </c>
      <c r="BH731">
        <v>20.923377420104998</v>
      </c>
      <c r="BI731">
        <v>20.690356934150699</v>
      </c>
      <c r="BJ731">
        <v>20.459931562062799</v>
      </c>
      <c r="BK731">
        <v>20.232072402450999</v>
      </c>
      <c r="BL731">
        <v>20.006750875795799</v>
      </c>
      <c r="BM731">
        <v>19.783938720862999</v>
      </c>
      <c r="BN731">
        <v>19.563607991159799</v>
      </c>
      <c r="BO731">
        <v>19.345731051429301</v>
      </c>
      <c r="BP731">
        <v>19.130280574183899</v>
      </c>
      <c r="BQ731">
        <v>18.917229536278601</v>
      </c>
      <c r="BR731">
        <v>18.706551215520602</v>
      </c>
      <c r="BS731">
        <v>18.498219187318401</v>
      </c>
      <c r="BT731">
        <v>18.292207321367101</v>
      </c>
      <c r="BU731">
        <v>18.088489778371098</v>
      </c>
      <c r="BV731">
        <v>17.887041006802999</v>
      </c>
      <c r="BW731">
        <v>17.687835739699</v>
      </c>
      <c r="BX731">
        <v>17.4908489914895</v>
      </c>
      <c r="BY731">
        <v>17.296056054865701</v>
      </c>
      <c r="BZ731">
        <v>17.1034324976801</v>
      </c>
      <c r="CA731">
        <v>16.9129541598823</v>
      </c>
      <c r="CB731">
        <v>16.724597150489</v>
      </c>
      <c r="CC731">
        <v>16.538337844586799</v>
      </c>
      <c r="CD731" s="8" t="b">
        <f>IF(ISNUMBER(VLOOKUP(A731,profiles_2018!A:A,1,FALSE)),TRUE,FALSE)</f>
        <v>0</v>
      </c>
      <c r="CE731" t="str">
        <f>INDEX('C5 - Emissions methodology 2021'!$A$2:$I$5911,MATCH($A731,'C5 - Emissions methodology 2021'!$A$2:$A$5911,0),MATCH(CE$1,'C5 - Emissions methodology 2021'!$A$1:$I$1,0))</f>
        <v>Services</v>
      </c>
    </row>
    <row r="732" spans="1:83" x14ac:dyDescent="0.25">
      <c r="A732">
        <v>58304</v>
      </c>
      <c r="B732" t="s">
        <v>1280</v>
      </c>
      <c r="C732" t="s">
        <v>27</v>
      </c>
      <c r="D732">
        <v>2020</v>
      </c>
      <c r="E732" t="s">
        <v>690</v>
      </c>
      <c r="F732" t="s">
        <v>23</v>
      </c>
      <c r="G732">
        <v>2019</v>
      </c>
      <c r="H732">
        <v>53148.76</v>
      </c>
      <c r="I732">
        <v>100</v>
      </c>
      <c r="J732">
        <v>2025</v>
      </c>
      <c r="K732">
        <v>25</v>
      </c>
      <c r="L732">
        <v>39861.57</v>
      </c>
      <c r="M732">
        <v>2020</v>
      </c>
      <c r="N732">
        <v>25101.24</v>
      </c>
      <c r="O732">
        <v>211.08957835519001</v>
      </c>
      <c r="P732" t="s">
        <v>24</v>
      </c>
      <c r="Q732">
        <v>2.8978101929487798</v>
      </c>
      <c r="R732">
        <v>1</v>
      </c>
      <c r="S732" t="s">
        <v>25</v>
      </c>
      <c r="T732">
        <v>-1.11368485725649E-2</v>
      </c>
      <c r="AX732">
        <v>53148.76</v>
      </c>
      <c r="AY732">
        <v>25101.24</v>
      </c>
      <c r="AZ732">
        <v>28053.306</v>
      </c>
      <c r="BA732">
        <v>31005.371999999999</v>
      </c>
      <c r="BB732">
        <v>33957.438000000002</v>
      </c>
      <c r="BC732">
        <v>36909.504000000001</v>
      </c>
      <c r="BD732">
        <v>39861.57</v>
      </c>
      <c r="BE732">
        <v>39417.637731045303</v>
      </c>
      <c r="BF732">
        <v>38978.649468546399</v>
      </c>
      <c r="BG732">
        <v>38544.550151852098</v>
      </c>
      <c r="BH732">
        <v>38115.285333513297</v>
      </c>
      <c r="BI732">
        <v>37690.801172453801</v>
      </c>
      <c r="BJ732">
        <v>37271.044427217603</v>
      </c>
      <c r="BK732">
        <v>36855.962449290302</v>
      </c>
      <c r="BL732">
        <v>36445.503176496401</v>
      </c>
      <c r="BM732">
        <v>36039.615126468801</v>
      </c>
      <c r="BN732">
        <v>35638.247390191798</v>
      </c>
      <c r="BO732">
        <v>35241.349625615701</v>
      </c>
      <c r="BP732">
        <v>34848.872051342398</v>
      </c>
      <c r="BQ732">
        <v>34460.765440381903</v>
      </c>
      <c r="BR732">
        <v>34076.981113977701</v>
      </c>
      <c r="BS732">
        <v>33697.4709355011</v>
      </c>
      <c r="BT732">
        <v>33322.187304414103</v>
      </c>
      <c r="BU732">
        <v>32951.083150298196</v>
      </c>
      <c r="BV732">
        <v>32584.1119269513</v>
      </c>
      <c r="BW732">
        <v>32221.227606549299</v>
      </c>
      <c r="BX732">
        <v>31862.384673872999</v>
      </c>
      <c r="BY732">
        <v>31507.5381205993</v>
      </c>
      <c r="BZ732">
        <v>31156.643439655902</v>
      </c>
      <c r="CA732">
        <v>30809.656619639001</v>
      </c>
      <c r="CB732">
        <v>30466.534139293399</v>
      </c>
      <c r="CC732">
        <v>30127.2329620532</v>
      </c>
      <c r="CD732" s="8" t="b">
        <f>IF(ISNUMBER(VLOOKUP(A732,profiles_2018!A:A,1,FALSE)),TRUE,FALSE)</f>
        <v>0</v>
      </c>
      <c r="CE732" t="str">
        <f>INDEX('C5 - Emissions methodology 2021'!$A$2:$I$5911,MATCH($A732,'C5 - Emissions methodology 2021'!$A$2:$A$5911,0),MATCH(CE$1,'C5 - Emissions methodology 2021'!$A$1:$I$1,0))</f>
        <v>Services</v>
      </c>
    </row>
    <row r="733" spans="1:83" x14ac:dyDescent="0.25">
      <c r="A733">
        <v>61953</v>
      </c>
      <c r="B733" t="s">
        <v>1281</v>
      </c>
      <c r="C733" t="s">
        <v>27</v>
      </c>
      <c r="D733">
        <v>2021</v>
      </c>
      <c r="E733" t="s">
        <v>28</v>
      </c>
      <c r="F733" t="s">
        <v>23</v>
      </c>
      <c r="G733">
        <v>2019</v>
      </c>
      <c r="H733">
        <v>4815</v>
      </c>
      <c r="I733">
        <v>100</v>
      </c>
      <c r="J733">
        <v>2025</v>
      </c>
      <c r="K733">
        <v>5</v>
      </c>
      <c r="L733">
        <v>4574.25</v>
      </c>
      <c r="M733">
        <v>2020</v>
      </c>
      <c r="N733">
        <v>3526</v>
      </c>
      <c r="O733">
        <v>535.41017653167205</v>
      </c>
      <c r="P733" t="s">
        <v>24</v>
      </c>
      <c r="Q733">
        <v>2.6978053595487799</v>
      </c>
      <c r="R733">
        <v>1</v>
      </c>
      <c r="S733" t="s">
        <v>25</v>
      </c>
      <c r="T733">
        <v>-1.11368485725649E-2</v>
      </c>
      <c r="AX733">
        <v>4815</v>
      </c>
      <c r="AY733">
        <v>3526</v>
      </c>
      <c r="AZ733">
        <v>3735.65</v>
      </c>
      <c r="BA733">
        <v>3945.3</v>
      </c>
      <c r="BB733">
        <v>4154.95</v>
      </c>
      <c r="BC733">
        <v>4364.6000000000004</v>
      </c>
      <c r="BD733">
        <v>4574.25</v>
      </c>
      <c r="BE733">
        <v>4523.3072704169399</v>
      </c>
      <c r="BF733">
        <v>4472.9318822991299</v>
      </c>
      <c r="BG733">
        <v>4423.11751725056</v>
      </c>
      <c r="BH733">
        <v>4373.8579272422803</v>
      </c>
      <c r="BI733">
        <v>4325.1469338286697</v>
      </c>
      <c r="BJ733">
        <v>4276.9784273725299</v>
      </c>
      <c r="BK733">
        <v>4229.3463662787599</v>
      </c>
      <c r="BL733">
        <v>4182.24477623658</v>
      </c>
      <c r="BM733">
        <v>4135.6677494702299</v>
      </c>
      <c r="BN733">
        <v>4089.6094439979402</v>
      </c>
      <c r="BO733">
        <v>4044.06408289921</v>
      </c>
      <c r="BP733">
        <v>3999.0259535902101</v>
      </c>
      <c r="BQ733">
        <v>3954.4894071073199</v>
      </c>
      <c r="BR733">
        <v>3910.44885739855</v>
      </c>
      <c r="BS733">
        <v>3866.8987806229402</v>
      </c>
      <c r="BT733">
        <v>3823.8337144577099</v>
      </c>
      <c r="BU733">
        <v>3781.24825741313</v>
      </c>
      <c r="BV733">
        <v>3739.1370681550402</v>
      </c>
      <c r="BW733">
        <v>3697.49486483494</v>
      </c>
      <c r="BX733">
        <v>3656.3164244274299</v>
      </c>
      <c r="BY733">
        <v>3615.5965820751999</v>
      </c>
      <c r="BZ733">
        <v>3575.33023044115</v>
      </c>
      <c r="CA733">
        <v>3535.51231906781</v>
      </c>
      <c r="CB733">
        <v>3496.13785374391</v>
      </c>
      <c r="CC733">
        <v>3457.2018958779599</v>
      </c>
      <c r="CD733" s="8" t="b">
        <f>IF(ISNUMBER(VLOOKUP(A733,profiles_2018!A:A,1,FALSE)),TRUE,FALSE)</f>
        <v>0</v>
      </c>
      <c r="CE733" t="str">
        <f>INDEX('C5 - Emissions methodology 2021'!$A$2:$I$5911,MATCH($A733,'C5 - Emissions methodology 2021'!$A$2:$A$5911,0),MATCH(CE$1,'C5 - Emissions methodology 2021'!$A$1:$I$1,0))</f>
        <v>Services</v>
      </c>
    </row>
    <row r="734" spans="1:83" x14ac:dyDescent="0.25">
      <c r="A734">
        <v>14605</v>
      </c>
      <c r="B734" t="s">
        <v>425</v>
      </c>
      <c r="C734" t="s">
        <v>27</v>
      </c>
      <c r="D734">
        <v>2016</v>
      </c>
      <c r="E734" t="s">
        <v>690</v>
      </c>
      <c r="F734" t="s">
        <v>23</v>
      </c>
      <c r="G734">
        <v>2015</v>
      </c>
      <c r="H734">
        <v>5763128</v>
      </c>
      <c r="I734">
        <v>100</v>
      </c>
      <c r="J734">
        <v>2030</v>
      </c>
      <c r="K734">
        <v>75</v>
      </c>
      <c r="L734">
        <v>1440782</v>
      </c>
      <c r="M734">
        <v>2020</v>
      </c>
      <c r="N734">
        <v>4410104</v>
      </c>
      <c r="O734">
        <v>31.302977595962901</v>
      </c>
      <c r="P734" t="s">
        <v>24</v>
      </c>
      <c r="Q734">
        <v>3.4008202152390199</v>
      </c>
      <c r="R734">
        <v>1</v>
      </c>
      <c r="S734" t="s">
        <v>25</v>
      </c>
      <c r="T734">
        <v>-1.11368485725649E-2</v>
      </c>
      <c r="AT734">
        <v>5763128</v>
      </c>
      <c r="AU734">
        <v>5492523.2000000002</v>
      </c>
      <c r="AV734">
        <v>5221918.4000000004</v>
      </c>
      <c r="AW734">
        <v>4951313.5999999996</v>
      </c>
      <c r="AX734">
        <v>4680708.8</v>
      </c>
      <c r="AY734">
        <v>4410104</v>
      </c>
      <c r="AZ734">
        <v>4113171.8</v>
      </c>
      <c r="BA734">
        <v>3816239.6</v>
      </c>
      <c r="BB734">
        <v>3519307.4</v>
      </c>
      <c r="BC734">
        <v>3222375.2</v>
      </c>
      <c r="BD734">
        <v>2925443</v>
      </c>
      <c r="BE734">
        <v>2628510.7999999998</v>
      </c>
      <c r="BF734">
        <v>2331578.6</v>
      </c>
      <c r="BG734">
        <v>2034646.4</v>
      </c>
      <c r="BH734">
        <v>1737714.1999999899</v>
      </c>
      <c r="BI734">
        <v>1440782</v>
      </c>
      <c r="BJ734">
        <v>1424736.22903992</v>
      </c>
      <c r="BK734">
        <v>1408869.15740125</v>
      </c>
      <c r="BL734">
        <v>1393178.79493672</v>
      </c>
      <c r="BM734">
        <v>1377663.1736630001</v>
      </c>
      <c r="BN734">
        <v>1362320.3475139199</v>
      </c>
      <c r="BO734">
        <v>1347148.3920963299</v>
      </c>
      <c r="BP734">
        <v>1332145.40444878</v>
      </c>
      <c r="BQ734">
        <v>1317309.5028027899</v>
      </c>
      <c r="BR734">
        <v>1302638.8263468801</v>
      </c>
      <c r="BS734">
        <v>1288131.53499311</v>
      </c>
      <c r="BT734">
        <v>1273785.80914635</v>
      </c>
      <c r="BU734">
        <v>1259599.8494760001</v>
      </c>
      <c r="BV734">
        <v>1245571.87669036</v>
      </c>
      <c r="BW734">
        <v>1231700.1313134099</v>
      </c>
      <c r="BX734">
        <v>1217982.8734641699</v>
      </c>
      <c r="BY734">
        <v>1204418.38263842</v>
      </c>
      <c r="BZ734">
        <v>1191004.9574929599</v>
      </c>
      <c r="CA734">
        <v>1177740.9156321899</v>
      </c>
      <c r="CB734">
        <v>1164624.59339708</v>
      </c>
      <c r="CC734">
        <v>1151654.34565653</v>
      </c>
      <c r="CD734" s="8" t="b">
        <f>IF(ISNUMBER(VLOOKUP(A734,profiles_2018!A:A,1,FALSE)),TRUE,FALSE)</f>
        <v>1</v>
      </c>
      <c r="CE734" t="str">
        <f>INDEX('C5 - Emissions methodology 2021'!$A$2:$I$5911,MATCH($A734,'C5 - Emissions methodology 2021'!$A$2:$A$5911,0),MATCH(CE$1,'C5 - Emissions methodology 2021'!$A$1:$I$1,0))</f>
        <v>Food, beverage &amp; agriculture</v>
      </c>
    </row>
    <row r="735" spans="1:83" x14ac:dyDescent="0.25">
      <c r="A735">
        <v>14562</v>
      </c>
      <c r="B735" t="s">
        <v>1282</v>
      </c>
      <c r="C735" t="s">
        <v>39</v>
      </c>
      <c r="D735">
        <v>2019</v>
      </c>
      <c r="E735" t="s">
        <v>690</v>
      </c>
      <c r="F735" t="s">
        <v>23</v>
      </c>
      <c r="G735">
        <v>2018</v>
      </c>
      <c r="H735">
        <v>296812</v>
      </c>
      <c r="I735">
        <v>100</v>
      </c>
      <c r="J735">
        <v>2030</v>
      </c>
      <c r="K735">
        <v>30</v>
      </c>
      <c r="L735">
        <v>207768.4</v>
      </c>
      <c r="M735">
        <v>2020</v>
      </c>
      <c r="N735">
        <v>284974</v>
      </c>
      <c r="O735">
        <v>13.294610730024401</v>
      </c>
      <c r="P735" t="s">
        <v>24</v>
      </c>
      <c r="Q735">
        <v>2.9502735836390199</v>
      </c>
      <c r="R735">
        <v>1</v>
      </c>
      <c r="S735" t="s">
        <v>25</v>
      </c>
      <c r="T735">
        <v>-1.11368485725649E-2</v>
      </c>
      <c r="AW735">
        <v>296812</v>
      </c>
      <c r="AX735">
        <v>290893</v>
      </c>
      <c r="AY735">
        <v>284974</v>
      </c>
      <c r="AZ735">
        <v>277253.44</v>
      </c>
      <c r="BA735">
        <v>269532.88</v>
      </c>
      <c r="BB735">
        <v>261812.32</v>
      </c>
      <c r="BC735">
        <v>254091.76</v>
      </c>
      <c r="BD735">
        <v>246371.20000000001</v>
      </c>
      <c r="BE735">
        <v>238650.64</v>
      </c>
      <c r="BF735">
        <v>230930.08</v>
      </c>
      <c r="BG735">
        <v>223209.52</v>
      </c>
      <c r="BH735">
        <v>215488.96</v>
      </c>
      <c r="BI735">
        <v>207768.4</v>
      </c>
      <c r="BJ735">
        <v>205454.51479103501</v>
      </c>
      <c r="BK735">
        <v>203166.39897125799</v>
      </c>
      <c r="BL735">
        <v>200903.765550882</v>
      </c>
      <c r="BM735">
        <v>198666.33073628301</v>
      </c>
      <c r="BN735">
        <v>196453.81389440599</v>
      </c>
      <c r="BO735">
        <v>194265.93751756099</v>
      </c>
      <c r="BP735">
        <v>192102.42718862099</v>
      </c>
      <c r="BQ735">
        <v>189963.01154659901</v>
      </c>
      <c r="BR735">
        <v>187847.422252616</v>
      </c>
      <c r="BS735">
        <v>185755.39395624201</v>
      </c>
      <c r="BT735">
        <v>183686.66426221401</v>
      </c>
      <c r="BU735">
        <v>181640.97369752699</v>
      </c>
      <c r="BV735">
        <v>179618.06567888401</v>
      </c>
      <c r="BW735">
        <v>177617.68648052099</v>
      </c>
      <c r="BX735">
        <v>175639.58520237799</v>
      </c>
      <c r="BY735">
        <v>173683.51373863101</v>
      </c>
      <c r="BZ735">
        <v>171749.226746573</v>
      </c>
      <c r="CA735">
        <v>169836.48161584101</v>
      </c>
      <c r="CB735">
        <v>167945.03843798899</v>
      </c>
      <c r="CC735">
        <v>166074.65997639101</v>
      </c>
      <c r="CD735" s="8" t="b">
        <f>IF(ISNUMBER(VLOOKUP(A735,profiles_2018!A:A,1,FALSE)),TRUE,FALSE)</f>
        <v>0</v>
      </c>
      <c r="CE735" t="str">
        <f>INDEX('C5 - Emissions methodology 2021'!$A$2:$I$5911,MATCH($A735,'C5 - Emissions methodology 2021'!$A$2:$A$5911,0),MATCH(CE$1,'C5 - Emissions methodology 2021'!$A$1:$I$1,0))</f>
        <v>Food, beverage &amp; agriculture</v>
      </c>
    </row>
    <row r="736" spans="1:83" x14ac:dyDescent="0.25">
      <c r="A736">
        <v>14637</v>
      </c>
      <c r="B736" t="s">
        <v>1283</v>
      </c>
      <c r="C736" t="s">
        <v>21</v>
      </c>
      <c r="D736">
        <v>2020</v>
      </c>
      <c r="E736" t="s">
        <v>690</v>
      </c>
      <c r="F736" t="s">
        <v>23</v>
      </c>
      <c r="G736">
        <v>2019</v>
      </c>
      <c r="H736">
        <v>33543</v>
      </c>
      <c r="I736">
        <v>100</v>
      </c>
      <c r="J736">
        <v>2030</v>
      </c>
      <c r="K736">
        <v>46.2</v>
      </c>
      <c r="L736">
        <v>18046.133999999998</v>
      </c>
      <c r="M736">
        <v>2020</v>
      </c>
      <c r="N736">
        <v>27543</v>
      </c>
      <c r="O736">
        <v>38.717505849247203</v>
      </c>
      <c r="P736" t="s">
        <v>45</v>
      </c>
      <c r="Q736">
        <v>3.1122472567390198</v>
      </c>
      <c r="R736">
        <v>1</v>
      </c>
      <c r="S736" t="s">
        <v>25</v>
      </c>
      <c r="T736">
        <v>-1.11368485725649E-2</v>
      </c>
      <c r="AX736">
        <v>33543</v>
      </c>
      <c r="AY736">
        <v>27543</v>
      </c>
      <c r="AZ736">
        <v>26593.313399999999</v>
      </c>
      <c r="BA736">
        <v>25643.626799999998</v>
      </c>
      <c r="BB736">
        <v>24693.940200000001</v>
      </c>
      <c r="BC736">
        <v>23744.2536</v>
      </c>
      <c r="BD736">
        <v>22794.566999999999</v>
      </c>
      <c r="BE736">
        <v>21844.880399999998</v>
      </c>
      <c r="BF736">
        <v>20895.193800000001</v>
      </c>
      <c r="BG736">
        <v>19945.5072</v>
      </c>
      <c r="BH736">
        <v>18995.820599999999</v>
      </c>
      <c r="BI736">
        <v>18046.133999999998</v>
      </c>
      <c r="BJ736">
        <v>17845.156938321699</v>
      </c>
      <c r="BK736">
        <v>17646.418127746001</v>
      </c>
      <c r="BL736">
        <v>17449.892641209099</v>
      </c>
      <c r="BM736">
        <v>17255.5558292565</v>
      </c>
      <c r="BN736">
        <v>17063.3833169506</v>
      </c>
      <c r="BO736">
        <v>16873.351000814098</v>
      </c>
      <c r="BP736">
        <v>16685.435045806302</v>
      </c>
      <c r="BQ736">
        <v>16499.6118823338</v>
      </c>
      <c r="BR736">
        <v>16315.858203294099</v>
      </c>
      <c r="BS736">
        <v>16134.1509611526</v>
      </c>
      <c r="BT736">
        <v>15954.4673650513</v>
      </c>
      <c r="BU736">
        <v>15776.7848779508</v>
      </c>
      <c r="BV736">
        <v>15601.0812138032</v>
      </c>
      <c r="BW736">
        <v>15427.334334756701</v>
      </c>
      <c r="BX736">
        <v>15255.522448392199</v>
      </c>
      <c r="BY736">
        <v>15085.6240049891</v>
      </c>
      <c r="BZ736">
        <v>14917.6176948229</v>
      </c>
      <c r="CA736">
        <v>14751.4824454922</v>
      </c>
      <c r="CB736">
        <v>14587.197419275901</v>
      </c>
      <c r="CC736">
        <v>14424.7420105194</v>
      </c>
      <c r="CD736" s="8" t="b">
        <f>IF(ISNUMBER(VLOOKUP(A736,profiles_2018!A:A,1,FALSE)),TRUE,FALSE)</f>
        <v>0</v>
      </c>
      <c r="CE736" t="str">
        <f>INDEX('C5 - Emissions methodology 2021'!$A$2:$I$5911,MATCH($A736,'C5 - Emissions methodology 2021'!$A$2:$A$5911,0),MATCH(CE$1,'C5 - Emissions methodology 2021'!$A$1:$I$1,0))</f>
        <v>Infrastructure</v>
      </c>
    </row>
    <row r="737" spans="1:83" x14ac:dyDescent="0.25">
      <c r="A737">
        <v>14654</v>
      </c>
      <c r="B737" t="s">
        <v>1284</v>
      </c>
      <c r="C737" t="s">
        <v>43</v>
      </c>
      <c r="D737">
        <v>2018</v>
      </c>
      <c r="E737" t="s">
        <v>28</v>
      </c>
      <c r="F737" t="s">
        <v>23</v>
      </c>
      <c r="G737">
        <v>2015</v>
      </c>
      <c r="H737">
        <v>78000000</v>
      </c>
      <c r="I737">
        <v>100</v>
      </c>
      <c r="J737">
        <v>2030</v>
      </c>
      <c r="K737">
        <v>25</v>
      </c>
      <c r="L737">
        <v>58500000</v>
      </c>
      <c r="M737">
        <v>2020</v>
      </c>
      <c r="N737">
        <v>56000000</v>
      </c>
      <c r="O737">
        <v>112.820512820513</v>
      </c>
      <c r="P737" t="s">
        <v>706</v>
      </c>
      <c r="Q737">
        <v>2.9080439024390201</v>
      </c>
      <c r="R737">
        <v>1</v>
      </c>
      <c r="S737" t="s">
        <v>25</v>
      </c>
      <c r="T737">
        <v>-1.11368485725649E-2</v>
      </c>
      <c r="AT737">
        <v>78000000</v>
      </c>
      <c r="AU737">
        <v>73600000</v>
      </c>
      <c r="AV737">
        <v>69200000</v>
      </c>
      <c r="AW737">
        <v>64800000</v>
      </c>
      <c r="AX737">
        <v>60400000</v>
      </c>
      <c r="AY737">
        <v>56000000</v>
      </c>
      <c r="AZ737">
        <v>56250000</v>
      </c>
      <c r="BA737">
        <v>56500000</v>
      </c>
      <c r="BB737">
        <v>56750000</v>
      </c>
      <c r="BC737">
        <v>57000000</v>
      </c>
      <c r="BD737">
        <v>57250000</v>
      </c>
      <c r="BE737">
        <v>57500000</v>
      </c>
      <c r="BF737">
        <v>57750000</v>
      </c>
      <c r="BG737">
        <v>58000000</v>
      </c>
      <c r="BH737">
        <v>58250000</v>
      </c>
      <c r="BI737">
        <v>58500000</v>
      </c>
      <c r="BJ737">
        <v>57848494.358504899</v>
      </c>
      <c r="BK737">
        <v>57204244.436683401</v>
      </c>
      <c r="BL737">
        <v>56567169.428684004</v>
      </c>
      <c r="BM737">
        <v>55937189.428578198</v>
      </c>
      <c r="BN737">
        <v>55314225.4203372</v>
      </c>
      <c r="BO737">
        <v>54698199.2679222</v>
      </c>
      <c r="BP737">
        <v>54089033.705483399</v>
      </c>
      <c r="BQ737">
        <v>53486652.327669002</v>
      </c>
      <c r="BR737">
        <v>52890979.580042303</v>
      </c>
      <c r="BS737">
        <v>52301940.749604799</v>
      </c>
      <c r="BT737">
        <v>51719461.955425203</v>
      </c>
      <c r="BU737">
        <v>51143470.139373101</v>
      </c>
      <c r="BV737">
        <v>50573893.056955397</v>
      </c>
      <c r="BW737">
        <v>50010659.268255003</v>
      </c>
      <c r="BX737">
        <v>49453698.128970303</v>
      </c>
      <c r="BY737">
        <v>48902939.781554602</v>
      </c>
      <c r="BZ737">
        <v>48358315.1464542</v>
      </c>
      <c r="CA737">
        <v>47819755.913443699</v>
      </c>
      <c r="CB737">
        <v>47287194.533058703</v>
      </c>
      <c r="CC737">
        <v>46760564.208122604</v>
      </c>
      <c r="CD737" s="8" t="b">
        <f>IF(ISNUMBER(VLOOKUP(A737,profiles_2018!A:A,1,FALSE)),TRUE,FALSE)</f>
        <v>0</v>
      </c>
      <c r="CE737" t="str">
        <f>INDEX('C5 - Emissions methodology 2021'!$A$2:$I$5911,MATCH($A737,'C5 - Emissions methodology 2021'!$A$2:$A$5911,0),MATCH(CE$1,'C5 - Emissions methodology 2021'!$A$1:$I$1,0))</f>
        <v>Fossil Fuels</v>
      </c>
    </row>
    <row r="738" spans="1:83" x14ac:dyDescent="0.25">
      <c r="A738">
        <v>46855</v>
      </c>
      <c r="B738" t="s">
        <v>1285</v>
      </c>
      <c r="C738" t="s">
        <v>1286</v>
      </c>
      <c r="D738">
        <v>2020</v>
      </c>
      <c r="E738" t="s">
        <v>28</v>
      </c>
      <c r="F738" t="s">
        <v>23</v>
      </c>
      <c r="G738">
        <v>2017</v>
      </c>
      <c r="H738">
        <v>16759</v>
      </c>
      <c r="I738">
        <v>100</v>
      </c>
      <c r="J738">
        <v>2024</v>
      </c>
      <c r="K738">
        <v>37.14</v>
      </c>
      <c r="L738">
        <v>10534.707399999999</v>
      </c>
      <c r="M738">
        <v>2020</v>
      </c>
      <c r="N738">
        <v>15145</v>
      </c>
      <c r="O738">
        <v>25.9145914830546</v>
      </c>
      <c r="P738" t="s">
        <v>691</v>
      </c>
      <c r="Q738">
        <v>3.0187187490707301</v>
      </c>
      <c r="R738">
        <v>1</v>
      </c>
      <c r="S738" t="s">
        <v>25</v>
      </c>
      <c r="T738">
        <v>-1.11368485725649E-2</v>
      </c>
      <c r="AV738">
        <v>16759</v>
      </c>
      <c r="AW738">
        <v>16221</v>
      </c>
      <c r="AX738">
        <v>15683</v>
      </c>
      <c r="AY738">
        <v>15145</v>
      </c>
      <c r="AZ738">
        <v>13992.42685</v>
      </c>
      <c r="BA738">
        <v>12839.8537</v>
      </c>
      <c r="BB738">
        <v>11687.280549999999</v>
      </c>
      <c r="BC738">
        <v>10534.707399999999</v>
      </c>
      <c r="BD738">
        <v>10417.3839589299</v>
      </c>
      <c r="BE738">
        <v>10301.367131257</v>
      </c>
      <c r="BF738">
        <v>10186.6423654258</v>
      </c>
      <c r="BG738">
        <v>10073.195271939199</v>
      </c>
      <c r="BH738">
        <v>9961.0116215537491</v>
      </c>
      <c r="BI738">
        <v>9850.0773434949497</v>
      </c>
      <c r="BJ738">
        <v>9740.3785236923995</v>
      </c>
      <c r="BK738">
        <v>9631.9014030345697</v>
      </c>
      <c r="BL738">
        <v>9524.6323756430993</v>
      </c>
      <c r="BM738">
        <v>9418.5579871662103</v>
      </c>
      <c r="BN738">
        <v>9313.6649330912205</v>
      </c>
      <c r="BO738">
        <v>9209.9400570757698</v>
      </c>
      <c r="BP738">
        <v>9107.3703492977202</v>
      </c>
      <c r="BQ738">
        <v>9005.9429448233204</v>
      </c>
      <c r="BR738">
        <v>8905.6451219936698</v>
      </c>
      <c r="BS738">
        <v>8806.4643008290204</v>
      </c>
      <c r="BT738">
        <v>8708.3880414509895</v>
      </c>
      <c r="BU738">
        <v>8611.4040425222192</v>
      </c>
      <c r="BV738">
        <v>8515.5001397034703</v>
      </c>
      <c r="BW738">
        <v>8420.6643041279403</v>
      </c>
      <c r="BX738">
        <v>8326.8846408924601</v>
      </c>
      <c r="BY738">
        <v>8234.1493875656306</v>
      </c>
      <c r="BZ738">
        <v>8142.4469127124303</v>
      </c>
      <c r="CA738">
        <v>8051.7657144353998</v>
      </c>
      <c r="CB738">
        <v>7962.0944189319698</v>
      </c>
      <c r="CC738">
        <v>7873.4217790678604</v>
      </c>
      <c r="CD738" s="8" t="b">
        <f>IF(ISNUMBER(VLOOKUP(A738,profiles_2018!A:A,1,FALSE)),TRUE,FALSE)</f>
        <v>0</v>
      </c>
      <c r="CE738" t="str">
        <f>INDEX('C5 - Emissions methodology 2021'!$A$2:$I$5911,MATCH($A738,'C5 - Emissions methodology 2021'!$A$2:$A$5911,0),MATCH(CE$1,'C5 - Emissions methodology 2021'!$A$1:$I$1,0))</f>
        <v>Materials</v>
      </c>
    </row>
    <row r="739" spans="1:83" x14ac:dyDescent="0.25">
      <c r="A739">
        <v>31453</v>
      </c>
      <c r="B739" t="s">
        <v>1287</v>
      </c>
      <c r="C739" t="s">
        <v>21</v>
      </c>
      <c r="D739">
        <v>2020</v>
      </c>
      <c r="E739" t="s">
        <v>105</v>
      </c>
      <c r="F739" t="s">
        <v>54</v>
      </c>
      <c r="G739">
        <v>2019</v>
      </c>
      <c r="H739">
        <v>21523</v>
      </c>
      <c r="I739">
        <v>100</v>
      </c>
      <c r="J739">
        <v>2050</v>
      </c>
      <c r="K739">
        <v>100</v>
      </c>
      <c r="L739">
        <v>0</v>
      </c>
      <c r="M739">
        <v>2020</v>
      </c>
      <c r="N739">
        <v>22236</v>
      </c>
      <c r="O739">
        <v>-3.3127352134925401</v>
      </c>
      <c r="P739" t="s">
        <v>24</v>
      </c>
      <c r="Q739">
        <v>4.0000021522999996</v>
      </c>
      <c r="R739">
        <v>1</v>
      </c>
      <c r="S739" t="s">
        <v>25</v>
      </c>
      <c r="T739">
        <v>-1.11368485725649E-2</v>
      </c>
      <c r="AX739">
        <v>21523</v>
      </c>
      <c r="AY739">
        <v>22236</v>
      </c>
      <c r="AZ739">
        <v>21494.799999999999</v>
      </c>
      <c r="BA739">
        <v>20753.599999999999</v>
      </c>
      <c r="BB739">
        <v>20012.400000000001</v>
      </c>
      <c r="BC739">
        <v>19271.2</v>
      </c>
      <c r="BD739">
        <v>18530</v>
      </c>
      <c r="BE739">
        <v>17788.8</v>
      </c>
      <c r="BF739">
        <v>17047.599999999999</v>
      </c>
      <c r="BG739">
        <v>16306.4</v>
      </c>
      <c r="BH739">
        <v>15565.2</v>
      </c>
      <c r="BI739">
        <v>14824</v>
      </c>
      <c r="BJ739">
        <v>14082.8</v>
      </c>
      <c r="BK739">
        <v>13341.6</v>
      </c>
      <c r="BL739">
        <v>12600.4</v>
      </c>
      <c r="BM739">
        <v>11859.2</v>
      </c>
      <c r="BN739">
        <v>11118</v>
      </c>
      <c r="BO739">
        <v>10376.799999999999</v>
      </c>
      <c r="BP739">
        <v>9635.6</v>
      </c>
      <c r="BQ739">
        <v>8894.4</v>
      </c>
      <c r="BR739">
        <v>8153.2</v>
      </c>
      <c r="BS739">
        <v>7412</v>
      </c>
      <c r="BT739">
        <v>6670.8</v>
      </c>
      <c r="BU739">
        <v>5929.6</v>
      </c>
      <c r="BV739">
        <v>5188.3999999999896</v>
      </c>
      <c r="BW739">
        <v>4447.2</v>
      </c>
      <c r="BX739">
        <v>3706</v>
      </c>
      <c r="BY739">
        <v>2964.7999999999902</v>
      </c>
      <c r="BZ739">
        <v>2223.5999999999899</v>
      </c>
      <c r="CA739">
        <v>1482.4</v>
      </c>
      <c r="CB739">
        <v>741.2</v>
      </c>
      <c r="CC739">
        <v>0</v>
      </c>
      <c r="CD739" s="8" t="b">
        <f>IF(ISNUMBER(VLOOKUP(A739,profiles_2018!A:A,1,FALSE)),TRUE,FALSE)</f>
        <v>0</v>
      </c>
      <c r="CE739" t="str">
        <f>INDEX('C5 - Emissions methodology 2021'!$A$2:$I$5911,MATCH($A739,'C5 - Emissions methodology 2021'!$A$2:$A$5911,0),MATCH(CE$1,'C5 - Emissions methodology 2021'!$A$1:$I$1,0))</f>
        <v>Services</v>
      </c>
    </row>
    <row r="740" spans="1:83" x14ac:dyDescent="0.25">
      <c r="A740">
        <v>841064</v>
      </c>
      <c r="B740" t="s">
        <v>1288</v>
      </c>
      <c r="C740" t="s">
        <v>48</v>
      </c>
      <c r="D740">
        <v>2020</v>
      </c>
      <c r="E740" t="s">
        <v>105</v>
      </c>
      <c r="F740" t="s">
        <v>54</v>
      </c>
      <c r="G740">
        <v>2020</v>
      </c>
      <c r="H740">
        <v>739.3</v>
      </c>
      <c r="I740">
        <v>100</v>
      </c>
      <c r="J740">
        <v>2021</v>
      </c>
      <c r="K740">
        <v>0</v>
      </c>
      <c r="L740">
        <v>739.3</v>
      </c>
      <c r="M740">
        <v>2020</v>
      </c>
      <c r="N740">
        <v>739.3</v>
      </c>
      <c r="O740">
        <v>0</v>
      </c>
      <c r="P740" t="s">
        <v>691</v>
      </c>
      <c r="Q740">
        <v>2.9858537324665901</v>
      </c>
      <c r="R740">
        <v>1</v>
      </c>
      <c r="S740" t="s">
        <v>25</v>
      </c>
      <c r="T740">
        <v>-1.11368485725649E-2</v>
      </c>
      <c r="AY740">
        <v>739.3</v>
      </c>
      <c r="AZ740">
        <v>739.3</v>
      </c>
      <c r="BA740">
        <v>731.06652785030201</v>
      </c>
      <c r="BB740">
        <v>722.92475063316294</v>
      </c>
      <c r="BC740">
        <v>714.87364715600199</v>
      </c>
      <c r="BD740">
        <v>706.912207599108</v>
      </c>
      <c r="BE740">
        <v>699.03943338897898</v>
      </c>
      <c r="BF740">
        <v>691.25433707307502</v>
      </c>
      <c r="BG740">
        <v>683.55594219596298</v>
      </c>
      <c r="BH740">
        <v>675.94328317684995</v>
      </c>
      <c r="BI740">
        <v>668.41540518846705</v>
      </c>
      <c r="BJ740">
        <v>660.97136403731304</v>
      </c>
      <c r="BK740">
        <v>653.61022604522805</v>
      </c>
      <c r="BL740">
        <v>646.33106793228205</v>
      </c>
      <c r="BM740">
        <v>639.13297670097597</v>
      </c>
      <c r="BN740">
        <v>632.01504952172502</v>
      </c>
      <c r="BO740">
        <v>624.97639361961899</v>
      </c>
      <c r="BP740">
        <v>618.01612616244995</v>
      </c>
      <c r="BQ740">
        <v>611.13337414997602</v>
      </c>
      <c r="BR740">
        <v>604.32727430442696</v>
      </c>
      <c r="BS740">
        <v>597.59697296222703</v>
      </c>
      <c r="BT740">
        <v>590.94162596692399</v>
      </c>
      <c r="BU740">
        <v>584.36039856330501</v>
      </c>
      <c r="BV740">
        <v>577.85246529270205</v>
      </c>
      <c r="BW740">
        <v>571.41700988945399</v>
      </c>
      <c r="BX740">
        <v>565.05322517852699</v>
      </c>
      <c r="BY740">
        <v>558.76031297427403</v>
      </c>
      <c r="BZ740">
        <v>552.53748398032099</v>
      </c>
      <c r="CA740">
        <v>546.38395769056604</v>
      </c>
      <c r="CB740">
        <v>540.29896229128701</v>
      </c>
      <c r="CC740">
        <v>534.28173456433501</v>
      </c>
      <c r="CD740" s="8" t="b">
        <f>IF(ISNUMBER(VLOOKUP(A740,profiles_2018!A:A,1,FALSE)),TRUE,FALSE)</f>
        <v>0</v>
      </c>
      <c r="CE740" t="str">
        <f>INDEX('C5 - Emissions methodology 2021'!$A$2:$I$5911,MATCH($A740,'C5 - Emissions methodology 2021'!$A$2:$A$5911,0),MATCH(CE$1,'C5 - Emissions methodology 2021'!$A$1:$I$1,0))</f>
        <v>Services</v>
      </c>
    </row>
    <row r="741" spans="1:83" x14ac:dyDescent="0.25">
      <c r="A741">
        <v>14783</v>
      </c>
      <c r="B741" t="s">
        <v>427</v>
      </c>
      <c r="C741" t="s">
        <v>27</v>
      </c>
      <c r="D741">
        <v>2020</v>
      </c>
      <c r="E741" t="s">
        <v>690</v>
      </c>
      <c r="F741" t="s">
        <v>23</v>
      </c>
      <c r="G741">
        <v>2005</v>
      </c>
      <c r="H741">
        <v>16777885.305</v>
      </c>
      <c r="I741">
        <v>99.5</v>
      </c>
      <c r="J741">
        <v>2050</v>
      </c>
      <c r="K741">
        <v>100</v>
      </c>
      <c r="L741">
        <v>0</v>
      </c>
      <c r="M741">
        <v>2020</v>
      </c>
      <c r="N741">
        <v>11257147</v>
      </c>
      <c r="O741">
        <v>31.281313338214499</v>
      </c>
      <c r="P741" t="s">
        <v>24</v>
      </c>
      <c r="Q741">
        <v>3.6566557441</v>
      </c>
      <c r="R741">
        <v>1</v>
      </c>
      <c r="S741" t="s">
        <v>25</v>
      </c>
      <c r="T741">
        <v>-1.11368485725649E-2</v>
      </c>
      <c r="AJ741">
        <v>16777885.305</v>
      </c>
      <c r="AK741">
        <v>16409836.0846666</v>
      </c>
      <c r="AL741">
        <v>16041786.8643333</v>
      </c>
      <c r="AM741">
        <v>15673737.643999999</v>
      </c>
      <c r="AN741">
        <v>15305688.4236666</v>
      </c>
      <c r="AO741">
        <v>14937639.2033333</v>
      </c>
      <c r="AP741">
        <v>14569589.982999999</v>
      </c>
      <c r="AQ741">
        <v>14201540.7626666</v>
      </c>
      <c r="AR741">
        <v>13833491.542333299</v>
      </c>
      <c r="AS741">
        <v>13465442.322000001</v>
      </c>
      <c r="AT741">
        <v>13097393.1016666</v>
      </c>
      <c r="AU741">
        <v>12729343.881333301</v>
      </c>
      <c r="AV741">
        <v>12361294.6609999</v>
      </c>
      <c r="AW741">
        <v>11993245.440666599</v>
      </c>
      <c r="AX741">
        <v>11625196.220333301</v>
      </c>
      <c r="AY741">
        <v>11257147</v>
      </c>
      <c r="AZ741">
        <v>10881908.7666666</v>
      </c>
      <c r="BA741">
        <v>10506670.5333333</v>
      </c>
      <c r="BB741">
        <v>10131432.300000001</v>
      </c>
      <c r="BC741">
        <v>9756194.0666666608</v>
      </c>
      <c r="BD741">
        <v>9380955.8333333302</v>
      </c>
      <c r="BE741">
        <v>9005717.5999999996</v>
      </c>
      <c r="BF741">
        <v>8630479.3666666597</v>
      </c>
      <c r="BG741">
        <v>8255241.13333333</v>
      </c>
      <c r="BH741">
        <v>7880002.9000000004</v>
      </c>
      <c r="BI741">
        <v>7504764.6666666605</v>
      </c>
      <c r="BJ741">
        <v>7129526.4333333299</v>
      </c>
      <c r="BK741">
        <v>6754288.2000000002</v>
      </c>
      <c r="BL741">
        <v>6379049.9666666603</v>
      </c>
      <c r="BM741">
        <v>6003811.7333333297</v>
      </c>
      <c r="BN741">
        <v>5628573.5</v>
      </c>
      <c r="BO741">
        <v>5253335.2666666601</v>
      </c>
      <c r="BP741">
        <v>4878097.0333333304</v>
      </c>
      <c r="BQ741">
        <v>4502858.8</v>
      </c>
      <c r="BR741">
        <v>4127620.5666666599</v>
      </c>
      <c r="BS741">
        <v>3752382.3333333302</v>
      </c>
      <c r="BT741">
        <v>3377144.1</v>
      </c>
      <c r="BU741">
        <v>3001905.8666666602</v>
      </c>
      <c r="BV741">
        <v>2626667.63333333</v>
      </c>
      <c r="BW741">
        <v>2251429.4</v>
      </c>
      <c r="BX741">
        <v>1876191.16666666</v>
      </c>
      <c r="BY741">
        <v>1500952.9333333301</v>
      </c>
      <c r="BZ741">
        <v>1125714.6999999899</v>
      </c>
      <c r="CA741">
        <v>750476.46666666598</v>
      </c>
      <c r="CB741">
        <v>375238.233333332</v>
      </c>
      <c r="CC741">
        <v>0</v>
      </c>
      <c r="CD741" s="8" t="b">
        <f>IF(ISNUMBER(VLOOKUP(A741,profiles_2018!A:A,1,FALSE)),TRUE,FALSE)</f>
        <v>1</v>
      </c>
      <c r="CE741" t="str">
        <f>INDEX('C5 - Emissions methodology 2021'!$A$2:$I$5911,MATCH($A741,'C5 - Emissions methodology 2021'!$A$2:$A$5911,0),MATCH(CE$1,'C5 - Emissions methodology 2021'!$A$1:$I$1,0))</f>
        <v>Power generation</v>
      </c>
    </row>
    <row r="742" spans="1:83" x14ac:dyDescent="0.25">
      <c r="A742">
        <v>837985</v>
      </c>
      <c r="B742" t="s">
        <v>1289</v>
      </c>
      <c r="C742" t="s">
        <v>27</v>
      </c>
      <c r="D742">
        <v>2020</v>
      </c>
      <c r="E742" t="s">
        <v>49</v>
      </c>
      <c r="F742" t="s">
        <v>50</v>
      </c>
      <c r="G742">
        <v>2019</v>
      </c>
      <c r="H742">
        <v>30.91</v>
      </c>
      <c r="I742">
        <v>100</v>
      </c>
      <c r="J742">
        <v>2030</v>
      </c>
      <c r="K742">
        <v>0.02</v>
      </c>
      <c r="L742">
        <v>30.903818000000001</v>
      </c>
      <c r="M742">
        <v>2020</v>
      </c>
      <c r="N742">
        <v>28.82</v>
      </c>
      <c r="O742">
        <v>33807.829181494701</v>
      </c>
      <c r="P742" t="s">
        <v>24</v>
      </c>
      <c r="Q742">
        <v>2.3204439055300199</v>
      </c>
      <c r="R742">
        <v>1</v>
      </c>
      <c r="S742" t="s">
        <v>25</v>
      </c>
      <c r="T742">
        <v>-1.11368485725649E-2</v>
      </c>
      <c r="AX742">
        <v>30.91</v>
      </c>
      <c r="AY742">
        <v>28.82</v>
      </c>
      <c r="AZ742">
        <v>29.028381799999998</v>
      </c>
      <c r="BA742">
        <v>29.2367636</v>
      </c>
      <c r="BB742">
        <v>29.445145400000001</v>
      </c>
      <c r="BC742">
        <v>29.653527199999999</v>
      </c>
      <c r="BD742">
        <v>29.861909000000001</v>
      </c>
      <c r="BE742">
        <v>30.070290799999999</v>
      </c>
      <c r="BF742">
        <v>30.2786726</v>
      </c>
      <c r="BG742">
        <v>30.487054400000002</v>
      </c>
      <c r="BH742">
        <v>30.6954362</v>
      </c>
      <c r="BI742">
        <v>30.903818000000001</v>
      </c>
      <c r="BJ742">
        <v>30.5596468586198</v>
      </c>
      <c r="BK742">
        <v>30.219308699124301</v>
      </c>
      <c r="BL742">
        <v>29.882760834174601</v>
      </c>
      <c r="BM742">
        <v>29.549961051834199</v>
      </c>
      <c r="BN742">
        <v>29.220867610274802</v>
      </c>
      <c r="BO742">
        <v>28.895439232540198</v>
      </c>
      <c r="BP742">
        <v>28.5736351013696</v>
      </c>
      <c r="BQ742">
        <v>28.255414854077902</v>
      </c>
      <c r="BR742">
        <v>27.9407385774931</v>
      </c>
      <c r="BS742">
        <v>27.629566802949899</v>
      </c>
      <c r="BT742">
        <v>27.321860501339899</v>
      </c>
      <c r="BU742">
        <v>27.017581078215699</v>
      </c>
      <c r="BV742">
        <v>26.716690368950601</v>
      </c>
      <c r="BW742">
        <v>26.419150633951499</v>
      </c>
      <c r="BX742">
        <v>26.1249245539254</v>
      </c>
      <c r="BY742">
        <v>25.833975225198699</v>
      </c>
      <c r="BZ742">
        <v>25.546266155088201</v>
      </c>
      <c r="CA742">
        <v>25.261761257324601</v>
      </c>
      <c r="CB742">
        <v>24.980424847525502</v>
      </c>
      <c r="CC742">
        <v>24.7022216387202</v>
      </c>
      <c r="CD742" s="8" t="b">
        <f>IF(ISNUMBER(VLOOKUP(A742,profiles_2018!A:A,1,FALSE)),TRUE,FALSE)</f>
        <v>0</v>
      </c>
      <c r="CE742" t="str">
        <f>INDEX('C5 - Emissions methodology 2021'!$A$2:$I$5911,MATCH($A742,'C5 - Emissions methodology 2021'!$A$2:$A$5911,0),MATCH(CE$1,'C5 - Emissions methodology 2021'!$A$1:$I$1,0))</f>
        <v>Manufacturing</v>
      </c>
    </row>
    <row r="743" spans="1:83" x14ac:dyDescent="0.25">
      <c r="A743">
        <v>14810</v>
      </c>
      <c r="B743" t="s">
        <v>1290</v>
      </c>
      <c r="C743" t="s">
        <v>92</v>
      </c>
      <c r="D743">
        <v>2020</v>
      </c>
      <c r="E743" t="s">
        <v>690</v>
      </c>
      <c r="F743" t="s">
        <v>23</v>
      </c>
      <c r="G743">
        <v>2015</v>
      </c>
      <c r="H743">
        <v>925477</v>
      </c>
      <c r="I743">
        <v>100</v>
      </c>
      <c r="J743">
        <v>2025</v>
      </c>
      <c r="K743">
        <v>25</v>
      </c>
      <c r="L743">
        <v>694107.75</v>
      </c>
      <c r="M743">
        <v>2020</v>
      </c>
      <c r="N743">
        <v>638730</v>
      </c>
      <c r="O743">
        <v>123.934792544817</v>
      </c>
      <c r="P743" t="s">
        <v>45</v>
      </c>
      <c r="Q743">
        <v>2.8978974257487802</v>
      </c>
      <c r="R743">
        <v>1</v>
      </c>
      <c r="S743" t="s">
        <v>25</v>
      </c>
      <c r="T743">
        <v>-1.11368485725649E-2</v>
      </c>
      <c r="AT743">
        <v>925477</v>
      </c>
      <c r="AU743">
        <v>868127.6</v>
      </c>
      <c r="AV743">
        <v>810778.2</v>
      </c>
      <c r="AW743">
        <v>753428.8</v>
      </c>
      <c r="AX743">
        <v>696079.4</v>
      </c>
      <c r="AY743">
        <v>638730</v>
      </c>
      <c r="AZ743">
        <v>649805.55000000005</v>
      </c>
      <c r="BA743">
        <v>660881.1</v>
      </c>
      <c r="BB743">
        <v>671956.65</v>
      </c>
      <c r="BC743">
        <v>683032.2</v>
      </c>
      <c r="BD743">
        <v>694107.75</v>
      </c>
      <c r="BE743">
        <v>686377.57709520601</v>
      </c>
      <c r="BF743">
        <v>678733.49395549297</v>
      </c>
      <c r="BG743">
        <v>671174.54181218205</v>
      </c>
      <c r="BH743">
        <v>663699.77257425897</v>
      </c>
      <c r="BI743">
        <v>656308.24870945397</v>
      </c>
      <c r="BJ743">
        <v>648999.04312665202</v>
      </c>
      <c r="BK743">
        <v>641771.23905961099</v>
      </c>
      <c r="BL743">
        <v>634623.92995197605</v>
      </c>
      <c r="BM743">
        <v>627556.21934357495</v>
      </c>
      <c r="BN743">
        <v>620567.22075797396</v>
      </c>
      <c r="BO743">
        <v>613656.05759129499</v>
      </c>
      <c r="BP743">
        <v>606821.86300226406</v>
      </c>
      <c r="BQ743">
        <v>600063.77980348596</v>
      </c>
      <c r="BR743">
        <v>593380.96035393397</v>
      </c>
      <c r="BS743">
        <v>586772.56645262905</v>
      </c>
      <c r="BT743">
        <v>580237.76923351095</v>
      </c>
      <c r="BU743">
        <v>573775.74906147399</v>
      </c>
      <c r="BV743">
        <v>567385.69542956597</v>
      </c>
      <c r="BW743">
        <v>561066.80685732805</v>
      </c>
      <c r="BX743">
        <v>554818.29079026496</v>
      </c>
      <c r="BY743">
        <v>548639.36350044503</v>
      </c>
      <c r="BZ743">
        <v>542529.24998819199</v>
      </c>
      <c r="CA743">
        <v>536487.18388488598</v>
      </c>
      <c r="CB743">
        <v>530512.407356838</v>
      </c>
      <c r="CC743">
        <v>524604.171010238</v>
      </c>
      <c r="CD743" s="8" t="b">
        <f>IF(ISNUMBER(VLOOKUP(A743,profiles_2018!A:A,1,FALSE)),TRUE,FALSE)</f>
        <v>0</v>
      </c>
      <c r="CE743" t="str">
        <f>INDEX('C5 - Emissions methodology 2021'!$A$2:$I$5911,MATCH($A743,'C5 - Emissions methodology 2021'!$A$2:$A$5911,0),MATCH(CE$1,'C5 - Emissions methodology 2021'!$A$1:$I$1,0))</f>
        <v>Manufacturing</v>
      </c>
    </row>
    <row r="744" spans="1:83" x14ac:dyDescent="0.25">
      <c r="A744">
        <v>23017</v>
      </c>
      <c r="B744" t="s">
        <v>1291</v>
      </c>
      <c r="C744" t="s">
        <v>39</v>
      </c>
      <c r="D744">
        <v>2021</v>
      </c>
      <c r="E744" t="s">
        <v>690</v>
      </c>
      <c r="F744" t="s">
        <v>23</v>
      </c>
      <c r="G744">
        <v>2019</v>
      </c>
      <c r="H744">
        <v>86313</v>
      </c>
      <c r="I744">
        <v>100</v>
      </c>
      <c r="J744">
        <v>2026</v>
      </c>
      <c r="K744">
        <v>80</v>
      </c>
      <c r="L744">
        <v>17262.5999999999</v>
      </c>
      <c r="M744">
        <v>2020</v>
      </c>
      <c r="N744">
        <v>71750</v>
      </c>
      <c r="O744">
        <v>28.014496348812902</v>
      </c>
      <c r="P744" t="s">
        <v>706</v>
      </c>
      <c r="Q744">
        <v>3.44834065362683</v>
      </c>
      <c r="R744">
        <v>1</v>
      </c>
      <c r="S744" t="s">
        <v>25</v>
      </c>
      <c r="T744">
        <v>-1.11368485725649E-2</v>
      </c>
      <c r="AX744">
        <v>86313</v>
      </c>
      <c r="AY744">
        <v>71750</v>
      </c>
      <c r="AZ744">
        <v>62668.766666666597</v>
      </c>
      <c r="BA744">
        <v>53587.533333333296</v>
      </c>
      <c r="BB744">
        <v>44506.3</v>
      </c>
      <c r="BC744">
        <v>35425.0666666666</v>
      </c>
      <c r="BD744">
        <v>26343.833333333299</v>
      </c>
      <c r="BE744">
        <v>17262.5999999999</v>
      </c>
      <c r="BF744">
        <v>17070.349037831202</v>
      </c>
      <c r="BG744">
        <v>16880.239145516</v>
      </c>
      <c r="BH744">
        <v>16692.246478283701</v>
      </c>
      <c r="BI744">
        <v>16506.3474569192</v>
      </c>
      <c r="BJ744">
        <v>16322.5187648053</v>
      </c>
      <c r="BK744">
        <v>16140.737344998801</v>
      </c>
      <c r="BL744">
        <v>15960.980397338</v>
      </c>
      <c r="BM744">
        <v>15783.225375583201</v>
      </c>
      <c r="BN744">
        <v>15607.4499845887</v>
      </c>
      <c r="BO744">
        <v>15433.632177506401</v>
      </c>
      <c r="BP744">
        <v>15261.750153020899</v>
      </c>
      <c r="BQ744">
        <v>15091.7823526143</v>
      </c>
      <c r="BR744">
        <v>14923.7074578632</v>
      </c>
      <c r="BS744">
        <v>14757.5043877637</v>
      </c>
      <c r="BT744">
        <v>14593.152296088199</v>
      </c>
      <c r="BU744">
        <v>14430.630568770301</v>
      </c>
      <c r="BV744">
        <v>14269.918821319299</v>
      </c>
      <c r="BW744">
        <v>14110.996896263399</v>
      </c>
      <c r="BX744">
        <v>13953.844860621801</v>
      </c>
      <c r="BY744">
        <v>13798.443003404</v>
      </c>
      <c r="BZ744">
        <v>13644.7718331379</v>
      </c>
      <c r="CA744">
        <v>13492.812075425099</v>
      </c>
      <c r="CB744">
        <v>13342.544670523001</v>
      </c>
      <c r="CC744">
        <v>13193.9507709547</v>
      </c>
      <c r="CD744" s="8" t="b">
        <f>IF(ISNUMBER(VLOOKUP(A744,profiles_2018!A:A,1,FALSE)),TRUE,FALSE)</f>
        <v>0</v>
      </c>
      <c r="CE744" t="str">
        <f>INDEX('C5 - Emissions methodology 2021'!$A$2:$I$5911,MATCH($A744,'C5 - Emissions methodology 2021'!$A$2:$A$5911,0),MATCH(CE$1,'C5 - Emissions methodology 2021'!$A$1:$I$1,0))</f>
        <v>Manufacturing</v>
      </c>
    </row>
    <row r="745" spans="1:83" x14ac:dyDescent="0.25">
      <c r="A745">
        <v>14830</v>
      </c>
      <c r="B745" t="s">
        <v>433</v>
      </c>
      <c r="C745" t="s">
        <v>27</v>
      </c>
      <c r="D745">
        <v>2017</v>
      </c>
      <c r="E745" t="s">
        <v>28</v>
      </c>
      <c r="F745" t="s">
        <v>23</v>
      </c>
      <c r="G745">
        <v>2009</v>
      </c>
      <c r="H745">
        <v>480206</v>
      </c>
      <c r="I745">
        <v>100</v>
      </c>
      <c r="J745">
        <v>2035</v>
      </c>
      <c r="K745">
        <v>75</v>
      </c>
      <c r="L745">
        <v>120051.5</v>
      </c>
      <c r="M745">
        <v>2020</v>
      </c>
      <c r="N745">
        <v>170574</v>
      </c>
      <c r="O745">
        <v>85.971992575408606</v>
      </c>
      <c r="P745" t="s">
        <v>24</v>
      </c>
      <c r="Q745">
        <v>3.4027309474292702</v>
      </c>
      <c r="R745">
        <v>1</v>
      </c>
      <c r="S745" t="s">
        <v>25</v>
      </c>
      <c r="T745">
        <v>-1.11368485725649E-2</v>
      </c>
      <c r="AN745">
        <v>480206</v>
      </c>
      <c r="AO745">
        <v>452057.636363636</v>
      </c>
      <c r="AP745">
        <v>423909.27272727201</v>
      </c>
      <c r="AQ745">
        <v>395760.909090909</v>
      </c>
      <c r="AR745">
        <v>367612.545454545</v>
      </c>
      <c r="AS745">
        <v>339464.18181818101</v>
      </c>
      <c r="AT745">
        <v>311315.818181818</v>
      </c>
      <c r="AU745">
        <v>283167.45454545401</v>
      </c>
      <c r="AV745">
        <v>255019.09090909001</v>
      </c>
      <c r="AW745">
        <v>226870.727272727</v>
      </c>
      <c r="AX745">
        <v>198722.36363636301</v>
      </c>
      <c r="AY745">
        <v>170574</v>
      </c>
      <c r="AZ745">
        <v>167205.83333333299</v>
      </c>
      <c r="BA745">
        <v>163837.66666666599</v>
      </c>
      <c r="BB745">
        <v>160469.5</v>
      </c>
      <c r="BC745">
        <v>157101.33333333299</v>
      </c>
      <c r="BD745">
        <v>153733.16666666599</v>
      </c>
      <c r="BE745">
        <v>150365</v>
      </c>
      <c r="BF745">
        <v>146996.83333333299</v>
      </c>
      <c r="BG745">
        <v>143628.66666666599</v>
      </c>
      <c r="BH745">
        <v>140260.5</v>
      </c>
      <c r="BI745">
        <v>136892.33333333299</v>
      </c>
      <c r="BJ745">
        <v>133524.16666666599</v>
      </c>
      <c r="BK745">
        <v>130156</v>
      </c>
      <c r="BL745">
        <v>126787.83333333299</v>
      </c>
      <c r="BM745">
        <v>123419.666666666</v>
      </c>
      <c r="BN745">
        <v>120051.5</v>
      </c>
      <c r="BO745">
        <v>118714.50462358999</v>
      </c>
      <c r="BP745">
        <v>117392.39916222999</v>
      </c>
      <c r="BQ745">
        <v>116085.01778918999</v>
      </c>
      <c r="BR745">
        <v>114792.196524529</v>
      </c>
      <c r="BS745">
        <v>113513.773214523</v>
      </c>
      <c r="BT745">
        <v>112249.58751133201</v>
      </c>
      <c r="BU745">
        <v>110999.480852886</v>
      </c>
      <c r="BV745">
        <v>109763.296442994</v>
      </c>
      <c r="BW745">
        <v>108540.87923168299</v>
      </c>
      <c r="BX745">
        <v>107332.07589574601</v>
      </c>
      <c r="BY745">
        <v>106136.734819516</v>
      </c>
      <c r="BZ745">
        <v>104954.706075845</v>
      </c>
      <c r="CA745">
        <v>103785.8414073</v>
      </c>
      <c r="CB745">
        <v>102629.994207571</v>
      </c>
      <c r="CC745">
        <v>101487.019503078</v>
      </c>
      <c r="CD745" s="8" t="b">
        <f>IF(ISNUMBER(VLOOKUP(A745,profiles_2018!A:A,1,FALSE)),TRUE,FALSE)</f>
        <v>1</v>
      </c>
      <c r="CE745" t="str">
        <f>INDEX('C5 - Emissions methodology 2021'!$A$2:$I$5911,MATCH($A745,'C5 - Emissions methodology 2021'!$A$2:$A$5911,0),MATCH(CE$1,'C5 - Emissions methodology 2021'!$A$1:$I$1,0))</f>
        <v>Services</v>
      </c>
    </row>
    <row r="746" spans="1:83" x14ac:dyDescent="0.25">
      <c r="A746">
        <v>31908</v>
      </c>
      <c r="B746" t="s">
        <v>1292</v>
      </c>
      <c r="C746" t="s">
        <v>59</v>
      </c>
      <c r="D746">
        <v>2020</v>
      </c>
      <c r="E746" t="s">
        <v>690</v>
      </c>
      <c r="F746" t="s">
        <v>23</v>
      </c>
      <c r="G746">
        <v>2019</v>
      </c>
      <c r="H746">
        <v>11659.3</v>
      </c>
      <c r="I746">
        <v>100</v>
      </c>
      <c r="J746">
        <v>2029</v>
      </c>
      <c r="K746">
        <v>42</v>
      </c>
      <c r="L746">
        <v>6762.3940000000002</v>
      </c>
      <c r="M746">
        <v>2020</v>
      </c>
      <c r="N746">
        <v>9599.9</v>
      </c>
      <c r="O746">
        <v>42.055126236852402</v>
      </c>
      <c r="P746" t="s">
        <v>45</v>
      </c>
      <c r="Q746">
        <v>3.0697572634909802</v>
      </c>
      <c r="R746">
        <v>1</v>
      </c>
      <c r="S746" t="s">
        <v>25</v>
      </c>
      <c r="T746">
        <v>-1.11368485725649E-2</v>
      </c>
      <c r="AX746">
        <v>11659.3</v>
      </c>
      <c r="AY746">
        <v>9599.9</v>
      </c>
      <c r="AZ746">
        <v>9284.62155555555</v>
      </c>
      <c r="BA746">
        <v>8969.3431111111095</v>
      </c>
      <c r="BB746">
        <v>8654.0646666666598</v>
      </c>
      <c r="BC746">
        <v>8338.7862222222193</v>
      </c>
      <c r="BD746">
        <v>8023.5077777777697</v>
      </c>
      <c r="BE746">
        <v>7708.22933333333</v>
      </c>
      <c r="BF746">
        <v>7392.9508888888804</v>
      </c>
      <c r="BG746">
        <v>7077.6724444444399</v>
      </c>
      <c r="BH746">
        <v>6762.3940000000002</v>
      </c>
      <c r="BI746">
        <v>6687.08224203397</v>
      </c>
      <c r="BJ746">
        <v>6612.6092197121498</v>
      </c>
      <c r="BK746">
        <v>6538.96559216267</v>
      </c>
      <c r="BL746">
        <v>6466.1421225415397</v>
      </c>
      <c r="BM746">
        <v>6394.1296768741204</v>
      </c>
      <c r="BN746">
        <v>6322.9192229094297</v>
      </c>
      <c r="BO746">
        <v>6252.5018289873196</v>
      </c>
      <c r="BP746">
        <v>6182.8686629182102</v>
      </c>
      <c r="BQ746">
        <v>6114.0109908752302</v>
      </c>
      <c r="BR746">
        <v>6045.9201762988496</v>
      </c>
      <c r="BS746">
        <v>5978.5876788136002</v>
      </c>
      <c r="BT746">
        <v>5912.0050531568504</v>
      </c>
      <c r="BU746">
        <v>5846.1639481195998</v>
      </c>
      <c r="BV746">
        <v>5781.0561054990103</v>
      </c>
      <c r="BW746">
        <v>5716.6733590625599</v>
      </c>
      <c r="BX746">
        <v>5653.00763352387</v>
      </c>
      <c r="BY746">
        <v>5590.0509435297599</v>
      </c>
      <c r="BZ746">
        <v>5527.7953926587397</v>
      </c>
      <c r="CA746">
        <v>5466.2331724305805</v>
      </c>
      <c r="CB746">
        <v>5405.3565613268902</v>
      </c>
      <c r="CC746">
        <v>5345.1579238226695</v>
      </c>
      <c r="CD746" s="8" t="b">
        <f>IF(ISNUMBER(VLOOKUP(A746,profiles_2018!A:A,1,FALSE)),TRUE,FALSE)</f>
        <v>0</v>
      </c>
      <c r="CE746" t="str">
        <f>INDEX('C5 - Emissions methodology 2021'!$A$2:$I$5911,MATCH($A746,'C5 - Emissions methodology 2021'!$A$2:$A$5911,0),MATCH(CE$1,'C5 - Emissions methodology 2021'!$A$1:$I$1,0))</f>
        <v>Materials</v>
      </c>
    </row>
    <row r="747" spans="1:83" x14ac:dyDescent="0.25">
      <c r="A747">
        <v>842874</v>
      </c>
      <c r="B747" t="s">
        <v>1293</v>
      </c>
      <c r="C747" t="s">
        <v>84</v>
      </c>
      <c r="D747">
        <v>2020</v>
      </c>
      <c r="E747" t="s">
        <v>44</v>
      </c>
      <c r="F747" t="s">
        <v>33</v>
      </c>
      <c r="G747">
        <v>2020</v>
      </c>
      <c r="H747">
        <v>0.6</v>
      </c>
      <c r="I747">
        <v>100</v>
      </c>
      <c r="J747">
        <v>2021</v>
      </c>
      <c r="K747">
        <v>100</v>
      </c>
      <c r="L747">
        <v>0</v>
      </c>
      <c r="M747">
        <v>2020</v>
      </c>
      <c r="N747">
        <v>0.6</v>
      </c>
      <c r="O747">
        <v>0</v>
      </c>
      <c r="P747" t="s">
        <v>24</v>
      </c>
      <c r="Q747">
        <v>3.3158536585965899</v>
      </c>
      <c r="R747">
        <v>1</v>
      </c>
      <c r="S747" t="s">
        <v>25</v>
      </c>
      <c r="T747">
        <v>-1.11368485725649E-2</v>
      </c>
      <c r="AY747">
        <v>0.6</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s="8" t="b">
        <f>IF(ISNUMBER(VLOOKUP(A747,profiles_2018!A:A,1,FALSE)),TRUE,FALSE)</f>
        <v>0</v>
      </c>
      <c r="CE747" t="str">
        <f>INDEX('C5 - Emissions methodology 2021'!$A$2:$I$5911,MATCH($A747,'C5 - Emissions methodology 2021'!$A$2:$A$5911,0),MATCH(CE$1,'C5 - Emissions methodology 2021'!$A$1:$I$1,0))</f>
        <v>Manufacturing</v>
      </c>
    </row>
    <row r="748" spans="1:83" x14ac:dyDescent="0.25">
      <c r="A748">
        <v>14896</v>
      </c>
      <c r="B748" t="s">
        <v>1294</v>
      </c>
      <c r="C748" t="s">
        <v>432</v>
      </c>
      <c r="D748">
        <v>2021</v>
      </c>
      <c r="E748" t="s">
        <v>690</v>
      </c>
      <c r="F748" t="s">
        <v>23</v>
      </c>
      <c r="G748">
        <v>2019</v>
      </c>
      <c r="H748">
        <v>1180000</v>
      </c>
      <c r="I748">
        <v>98.5</v>
      </c>
      <c r="J748">
        <v>2030</v>
      </c>
      <c r="K748">
        <v>35</v>
      </c>
      <c r="L748">
        <v>767000</v>
      </c>
      <c r="M748">
        <v>2020</v>
      </c>
      <c r="N748">
        <v>1153000</v>
      </c>
      <c r="O748">
        <v>6.5375302663438202</v>
      </c>
      <c r="P748" t="s">
        <v>24</v>
      </c>
      <c r="Q748">
        <v>2.9853619024390201</v>
      </c>
      <c r="R748">
        <v>1</v>
      </c>
      <c r="S748" t="s">
        <v>25</v>
      </c>
      <c r="T748">
        <v>-1.11368485725649E-2</v>
      </c>
      <c r="AX748">
        <v>1180000</v>
      </c>
      <c r="AY748">
        <v>1153000</v>
      </c>
      <c r="AZ748">
        <v>1114400</v>
      </c>
      <c r="BA748">
        <v>1075800</v>
      </c>
      <c r="BB748">
        <v>1037200</v>
      </c>
      <c r="BC748">
        <v>998600</v>
      </c>
      <c r="BD748">
        <v>960000</v>
      </c>
      <c r="BE748">
        <v>921400</v>
      </c>
      <c r="BF748">
        <v>882800</v>
      </c>
      <c r="BG748">
        <v>844200</v>
      </c>
      <c r="BH748">
        <v>805600</v>
      </c>
      <c r="BI748">
        <v>767000</v>
      </c>
      <c r="BJ748">
        <v>758458.03714484198</v>
      </c>
      <c r="BK748">
        <v>750011.20483651501</v>
      </c>
      <c r="BL748">
        <v>741658.44362052402</v>
      </c>
      <c r="BM748">
        <v>733398.70584135805</v>
      </c>
      <c r="BN748">
        <v>725230.95551108802</v>
      </c>
      <c r="BO748">
        <v>717154.16817942401</v>
      </c>
      <c r="BP748">
        <v>709167.330805226</v>
      </c>
      <c r="BQ748">
        <v>701269.44162943796</v>
      </c>
      <c r="BR748">
        <v>693459.51004944404</v>
      </c>
      <c r="BS748">
        <v>685736.55649481795</v>
      </c>
      <c r="BT748">
        <v>678099.61230446398</v>
      </c>
      <c r="BU748">
        <v>670547.71960511396</v>
      </c>
      <c r="BV748">
        <v>663079.93119119306</v>
      </c>
      <c r="BW748">
        <v>655695.31040601002</v>
      </c>
      <c r="BX748">
        <v>648392.931024277</v>
      </c>
      <c r="BY748">
        <v>641171.87713593803</v>
      </c>
      <c r="BZ748">
        <v>634031.24303128803</v>
      </c>
      <c r="CA748">
        <v>626970.13308737404</v>
      </c>
      <c r="CB748">
        <v>619987.66165565897</v>
      </c>
      <c r="CC748">
        <v>613082.95295094105</v>
      </c>
      <c r="CD748" s="8" t="b">
        <f>IF(ISNUMBER(VLOOKUP(A748,profiles_2018!A:A,1,FALSE)),TRUE,FALSE)</f>
        <v>0</v>
      </c>
      <c r="CE748" t="str">
        <f>INDEX('C5 - Emissions methodology 2021'!$A$2:$I$5911,MATCH($A748,'C5 - Emissions methodology 2021'!$A$2:$A$5911,0),MATCH(CE$1,'C5 - Emissions methodology 2021'!$A$1:$I$1,0))</f>
        <v>Materials</v>
      </c>
    </row>
    <row r="749" spans="1:83" x14ac:dyDescent="0.25">
      <c r="A749">
        <v>829859</v>
      </c>
      <c r="B749" t="s">
        <v>1295</v>
      </c>
      <c r="C749" t="s">
        <v>415</v>
      </c>
      <c r="D749">
        <v>2020</v>
      </c>
      <c r="E749" t="s">
        <v>690</v>
      </c>
      <c r="F749" t="s">
        <v>23</v>
      </c>
      <c r="G749">
        <v>2020</v>
      </c>
      <c r="H749">
        <v>46533</v>
      </c>
      <c r="I749">
        <v>100</v>
      </c>
      <c r="J749">
        <v>2025</v>
      </c>
      <c r="K749">
        <v>20</v>
      </c>
      <c r="L749">
        <v>37226.400000000001</v>
      </c>
      <c r="M749">
        <v>2020</v>
      </c>
      <c r="N749">
        <v>46533</v>
      </c>
      <c r="O749">
        <v>0</v>
      </c>
      <c r="P749" t="s">
        <v>45</v>
      </c>
      <c r="Q749">
        <v>2.8478095313487799</v>
      </c>
      <c r="R749">
        <v>1</v>
      </c>
      <c r="S749" t="s">
        <v>25</v>
      </c>
      <c r="T749">
        <v>-1.11368485725649E-2</v>
      </c>
      <c r="AY749">
        <v>46533</v>
      </c>
      <c r="AZ749">
        <v>44671.68</v>
      </c>
      <c r="BA749">
        <v>42810.36</v>
      </c>
      <c r="BB749">
        <v>40949.040000000001</v>
      </c>
      <c r="BC749">
        <v>39087.72</v>
      </c>
      <c r="BD749">
        <v>37226.400000000001</v>
      </c>
      <c r="BE749">
        <v>36811.815220298202</v>
      </c>
      <c r="BF749">
        <v>36401.847608508499</v>
      </c>
      <c r="BG749">
        <v>35996.445743930999</v>
      </c>
      <c r="BH749">
        <v>35595.5587785303</v>
      </c>
      <c r="BI749">
        <v>35199.136430557897</v>
      </c>
      <c r="BJ749">
        <v>34807.128978245797</v>
      </c>
      <c r="BK749">
        <v>34419.487253569299</v>
      </c>
      <c r="BL749">
        <v>34036.162636080997</v>
      </c>
      <c r="BM749">
        <v>33657.107046811703</v>
      </c>
      <c r="BN749">
        <v>33282.272942240801</v>
      </c>
      <c r="BO749">
        <v>32911.6133083323</v>
      </c>
      <c r="BP749">
        <v>32545.081654638601</v>
      </c>
      <c r="BQ749">
        <v>32182.6320084691</v>
      </c>
      <c r="BR749">
        <v>31824.2189091242</v>
      </c>
      <c r="BS749">
        <v>31469.7974021931</v>
      </c>
      <c r="BT749">
        <v>31119.3230339156</v>
      </c>
      <c r="BU749">
        <v>30772.751845606199</v>
      </c>
      <c r="BV749">
        <v>30430.040368140501</v>
      </c>
      <c r="BW749">
        <v>30091.145616503502</v>
      </c>
      <c r="BX749">
        <v>29756.025084397501</v>
      </c>
      <c r="BY749">
        <v>29424.6367389111</v>
      </c>
      <c r="BZ749">
        <v>29096.939015247099</v>
      </c>
      <c r="CA749">
        <v>28772.890811509202</v>
      </c>
      <c r="CB749">
        <v>28452.4514835464</v>
      </c>
      <c r="CC749">
        <v>28135.580839855898</v>
      </c>
      <c r="CD749" s="8" t="b">
        <f>IF(ISNUMBER(VLOOKUP(A749,profiles_2018!A:A,1,FALSE)),TRUE,FALSE)</f>
        <v>0</v>
      </c>
      <c r="CE749" t="str">
        <f>INDEX('C5 - Emissions methodology 2021'!$A$2:$I$5911,MATCH($A749,'C5 - Emissions methodology 2021'!$A$2:$A$5911,0),MATCH(CE$1,'C5 - Emissions methodology 2021'!$A$1:$I$1,0))</f>
        <v>Manufacturing</v>
      </c>
    </row>
    <row r="750" spans="1:83" x14ac:dyDescent="0.25">
      <c r="A750">
        <v>59338</v>
      </c>
      <c r="B750" t="s">
        <v>1296</v>
      </c>
      <c r="C750" t="s">
        <v>92</v>
      </c>
      <c r="D750">
        <v>2020</v>
      </c>
      <c r="E750" t="s">
        <v>105</v>
      </c>
      <c r="F750" t="s">
        <v>54</v>
      </c>
      <c r="G750">
        <v>2020</v>
      </c>
      <c r="H750">
        <v>338221</v>
      </c>
      <c r="I750">
        <v>100</v>
      </c>
      <c r="J750">
        <v>2025</v>
      </c>
      <c r="K750">
        <v>30</v>
      </c>
      <c r="L750">
        <v>236754.7</v>
      </c>
      <c r="M750">
        <v>2020</v>
      </c>
      <c r="N750">
        <v>338221</v>
      </c>
      <c r="O750">
        <v>0</v>
      </c>
      <c r="P750" t="s">
        <v>45</v>
      </c>
      <c r="Q750">
        <v>3.2878387001487801</v>
      </c>
      <c r="R750">
        <v>1</v>
      </c>
      <c r="S750" t="s">
        <v>25</v>
      </c>
      <c r="T750">
        <v>-1.11368485725649E-2</v>
      </c>
      <c r="AY750">
        <v>338221</v>
      </c>
      <c r="AZ750">
        <v>317927.74</v>
      </c>
      <c r="BA750">
        <v>297634.48</v>
      </c>
      <c r="BB750">
        <v>277341.21999999997</v>
      </c>
      <c r="BC750">
        <v>257047.96</v>
      </c>
      <c r="BD750">
        <v>236754.7</v>
      </c>
      <c r="BE750">
        <v>234117.99875725599</v>
      </c>
      <c r="BF750">
        <v>231510.66205698499</v>
      </c>
      <c r="BG750">
        <v>228932.36287072199</v>
      </c>
      <c r="BH750">
        <v>226382.777812071</v>
      </c>
      <c r="BI750">
        <v>223861.587096142</v>
      </c>
      <c r="BJ750">
        <v>221368.47449943799</v>
      </c>
      <c r="BK750">
        <v>218903.12732019799</v>
      </c>
      <c r="BL750">
        <v>216465.236339172</v>
      </c>
      <c r="BM750">
        <v>214054.49578083801</v>
      </c>
      <c r="BN750">
        <v>211670.60327505</v>
      </c>
      <c r="BO750">
        <v>209313.25981911301</v>
      </c>
      <c r="BP750">
        <v>206982.16974027699</v>
      </c>
      <c r="BQ750">
        <v>204677.04065865901</v>
      </c>
      <c r="BR750">
        <v>202397.58345056299</v>
      </c>
      <c r="BS750">
        <v>200143.51221222099</v>
      </c>
      <c r="BT750">
        <v>197914.544223932</v>
      </c>
      <c r="BU750">
        <v>195710.39991460199</v>
      </c>
      <c r="BV750">
        <v>193530.80282667701</v>
      </c>
      <c r="BW750">
        <v>191375.479581469</v>
      </c>
      <c r="BX750">
        <v>189244.159844868</v>
      </c>
      <c r="BY750">
        <v>187136.57629343399</v>
      </c>
      <c r="BZ750">
        <v>185052.46458086499</v>
      </c>
      <c r="CA750">
        <v>182991.56330484801</v>
      </c>
      <c r="CB750">
        <v>180953.613974265</v>
      </c>
      <c r="CC750">
        <v>178938.36097677599</v>
      </c>
      <c r="CD750" s="8" t="b">
        <f>IF(ISNUMBER(VLOOKUP(A750,profiles_2018!A:A,1,FALSE)),TRUE,FALSE)</f>
        <v>0</v>
      </c>
      <c r="CE750" t="str">
        <f>INDEX('C5 - Emissions methodology 2021'!$A$2:$I$5911,MATCH($A750,'C5 - Emissions methodology 2021'!$A$2:$A$5911,0),MATCH(CE$1,'C5 - Emissions methodology 2021'!$A$1:$I$1,0))</f>
        <v>Transportation services</v>
      </c>
    </row>
    <row r="751" spans="1:83" x14ac:dyDescent="0.25">
      <c r="A751">
        <v>828384</v>
      </c>
      <c r="B751" t="s">
        <v>1297</v>
      </c>
      <c r="C751" t="s">
        <v>78</v>
      </c>
      <c r="D751">
        <v>2019</v>
      </c>
      <c r="E751" t="s">
        <v>28</v>
      </c>
      <c r="F751" t="s">
        <v>23</v>
      </c>
      <c r="G751">
        <v>2018</v>
      </c>
      <c r="H751">
        <v>2230</v>
      </c>
      <c r="I751">
        <v>100</v>
      </c>
      <c r="J751">
        <v>2028</v>
      </c>
      <c r="K751">
        <v>5</v>
      </c>
      <c r="L751">
        <v>2118.5</v>
      </c>
      <c r="M751">
        <v>2020</v>
      </c>
      <c r="N751">
        <v>1942.98</v>
      </c>
      <c r="O751">
        <v>257.41704035874398</v>
      </c>
      <c r="P751" t="s">
        <v>24</v>
      </c>
      <c r="Q751">
        <v>2.6992685156829301</v>
      </c>
      <c r="R751">
        <v>1</v>
      </c>
      <c r="S751" t="s">
        <v>25</v>
      </c>
      <c r="T751">
        <v>-1.11368485725649E-2</v>
      </c>
      <c r="AW751">
        <v>2230</v>
      </c>
      <c r="AX751">
        <v>2086.4899999999998</v>
      </c>
      <c r="AY751">
        <v>1942.98</v>
      </c>
      <c r="AZ751">
        <v>1964.92</v>
      </c>
      <c r="BA751">
        <v>1986.86</v>
      </c>
      <c r="BB751">
        <v>2008.8</v>
      </c>
      <c r="BC751">
        <v>2030.74</v>
      </c>
      <c r="BD751">
        <v>2052.6799999999998</v>
      </c>
      <c r="BE751">
        <v>2074.62</v>
      </c>
      <c r="BF751">
        <v>2096.56</v>
      </c>
      <c r="BG751">
        <v>2118.5</v>
      </c>
      <c r="BH751">
        <v>2094.9065862990201</v>
      </c>
      <c r="BI751">
        <v>2071.5759288737399</v>
      </c>
      <c r="BJ751">
        <v>2048.5051014473001</v>
      </c>
      <c r="BK751">
        <v>2025.69121033235</v>
      </c>
      <c r="BL751">
        <v>2003.1313940681</v>
      </c>
      <c r="BM751">
        <v>1980.82282306142</v>
      </c>
      <c r="BN751">
        <v>1958.7626992318999</v>
      </c>
      <c r="BO751">
        <v>1936.9482556609701</v>
      </c>
      <c r="BP751">
        <v>1915.3767562447799</v>
      </c>
      <c r="BQ751">
        <v>1894.04549535107</v>
      </c>
      <c r="BR751">
        <v>1872.9517974798</v>
      </c>
      <c r="BS751">
        <v>1852.09301692755</v>
      </c>
      <c r="BT751">
        <v>1831.4665374557201</v>
      </c>
      <c r="BU751">
        <v>1811.0697719623599</v>
      </c>
      <c r="BV751">
        <v>1790.9001621576599</v>
      </c>
      <c r="BW751">
        <v>1770.9551782431299</v>
      </c>
      <c r="BX751">
        <v>1751.23231859424</v>
      </c>
      <c r="BY751">
        <v>1731.72910944667</v>
      </c>
      <c r="BZ751">
        <v>1712.4431045860599</v>
      </c>
      <c r="CA751">
        <v>1693.3718850411501</v>
      </c>
      <c r="CB751">
        <v>1674.5130587804099</v>
      </c>
      <c r="CC751">
        <v>1655.86426041199</v>
      </c>
      <c r="CD751" s="8" t="b">
        <f>IF(ISNUMBER(VLOOKUP(A751,profiles_2018!A:A,1,FALSE)),TRUE,FALSE)</f>
        <v>0</v>
      </c>
      <c r="CE751" t="str">
        <f>INDEX('C5 - Emissions methodology 2021'!$A$2:$I$5911,MATCH($A751,'C5 - Emissions methodology 2021'!$A$2:$A$5911,0),MATCH(CE$1,'C5 - Emissions methodology 2021'!$A$1:$I$1,0))</f>
        <v>Manufacturing</v>
      </c>
    </row>
    <row r="752" spans="1:83" x14ac:dyDescent="0.25">
      <c r="A752">
        <v>840363</v>
      </c>
      <c r="B752" t="s">
        <v>1298</v>
      </c>
      <c r="C752" t="s">
        <v>252</v>
      </c>
      <c r="D752">
        <v>2019</v>
      </c>
      <c r="E752" t="s">
        <v>28</v>
      </c>
      <c r="F752" t="s">
        <v>23</v>
      </c>
      <c r="G752">
        <v>2018</v>
      </c>
      <c r="H752">
        <v>394.43</v>
      </c>
      <c r="I752">
        <v>100</v>
      </c>
      <c r="J752">
        <v>2023</v>
      </c>
      <c r="K752">
        <v>10</v>
      </c>
      <c r="L752">
        <v>354.98700000000002</v>
      </c>
      <c r="M752">
        <v>2020</v>
      </c>
      <c r="N752">
        <v>392.3</v>
      </c>
      <c r="O752">
        <v>5.4001977537205503</v>
      </c>
      <c r="P752" t="s">
        <v>24</v>
      </c>
      <c r="Q752">
        <v>2.74682930773568</v>
      </c>
      <c r="R752">
        <v>1</v>
      </c>
      <c r="S752" t="s">
        <v>25</v>
      </c>
      <c r="T752">
        <v>-1.11368485725649E-2</v>
      </c>
      <c r="AW752">
        <v>394.43</v>
      </c>
      <c r="AX752">
        <v>393.36500000000001</v>
      </c>
      <c r="AY752">
        <v>392.3</v>
      </c>
      <c r="AZ752">
        <v>379.86233333333303</v>
      </c>
      <c r="BA752">
        <v>367.42466666666598</v>
      </c>
      <c r="BB752">
        <v>354.98700000000002</v>
      </c>
      <c r="BC752">
        <v>351.03356353576999</v>
      </c>
      <c r="BD752">
        <v>347.12415589478502</v>
      </c>
      <c r="BE752">
        <v>343.258286734705</v>
      </c>
      <c r="BF752">
        <v>339.43547117406303</v>
      </c>
      <c r="BG752">
        <v>335.65522973143999</v>
      </c>
      <c r="BH752">
        <v>331.91708826533102</v>
      </c>
      <c r="BI752">
        <v>328.22057791467398</v>
      </c>
      <c r="BJ752">
        <v>324.56523504003798</v>
      </c>
      <c r="BK752">
        <v>320.95060116547802</v>
      </c>
      <c r="BL752">
        <v>317.37622292102498</v>
      </c>
      <c r="BM752">
        <v>313.84165198582099</v>
      </c>
      <c r="BN752">
        <v>310.34644503189099</v>
      </c>
      <c r="BO752">
        <v>306.89016366853701</v>
      </c>
      <c r="BP752">
        <v>303.47237438735101</v>
      </c>
      <c r="BQ752">
        <v>300.092648507842</v>
      </c>
      <c r="BR752">
        <v>296.75056212367002</v>
      </c>
      <c r="BS752">
        <v>293.44569604947498</v>
      </c>
      <c r="BT752">
        <v>290.17763576830203</v>
      </c>
      <c r="BU752">
        <v>286.945971379605</v>
      </c>
      <c r="BV752">
        <v>283.75029754784299</v>
      </c>
      <c r="BW752">
        <v>280.590213451632</v>
      </c>
      <c r="BX752">
        <v>277.46532273347799</v>
      </c>
      <c r="BY752">
        <v>274.37523345005701</v>
      </c>
      <c r="BZ752">
        <v>271.31955802306197</v>
      </c>
      <c r="CA752">
        <v>268.29791319058398</v>
      </c>
      <c r="CB752">
        <v>265.30991995904498</v>
      </c>
      <c r="CC752">
        <v>262.355203555662</v>
      </c>
      <c r="CD752" s="8" t="b">
        <f>IF(ISNUMBER(VLOOKUP(A752,profiles_2018!A:A,1,FALSE)),TRUE,FALSE)</f>
        <v>0</v>
      </c>
      <c r="CE752" t="str">
        <f>INDEX('C5 - Emissions methodology 2021'!$A$2:$I$5911,MATCH($A752,'C5 - Emissions methodology 2021'!$A$2:$A$5911,0),MATCH(CE$1,'C5 - Emissions methodology 2021'!$A$1:$I$1,0))</f>
        <v>Manufacturing</v>
      </c>
    </row>
    <row r="753" spans="1:83" x14ac:dyDescent="0.25">
      <c r="A753">
        <v>1652</v>
      </c>
      <c r="B753" t="s">
        <v>438</v>
      </c>
      <c r="C753" t="s">
        <v>116</v>
      </c>
      <c r="D753">
        <v>2016</v>
      </c>
      <c r="E753" t="s">
        <v>690</v>
      </c>
      <c r="F753" t="s">
        <v>23</v>
      </c>
      <c r="G753">
        <v>2015</v>
      </c>
      <c r="H753">
        <v>50318</v>
      </c>
      <c r="I753">
        <v>100</v>
      </c>
      <c r="J753">
        <v>2025</v>
      </c>
      <c r="K753">
        <v>30</v>
      </c>
      <c r="L753">
        <v>35222.6</v>
      </c>
      <c r="M753">
        <v>2020</v>
      </c>
      <c r="N753">
        <v>27.4</v>
      </c>
      <c r="O753">
        <v>333.15182108456901</v>
      </c>
      <c r="P753" t="s">
        <v>691</v>
      </c>
      <c r="Q753">
        <v>2.9478099098487802</v>
      </c>
      <c r="R753">
        <v>1</v>
      </c>
      <c r="S753" t="s">
        <v>25</v>
      </c>
      <c r="T753">
        <v>-1.11368485725649E-2</v>
      </c>
      <c r="AT753">
        <v>50318</v>
      </c>
      <c r="AU753">
        <v>40259.879999999997</v>
      </c>
      <c r="AV753">
        <v>30201.759999999998</v>
      </c>
      <c r="AW753">
        <v>20143.64</v>
      </c>
      <c r="AX753">
        <v>10085.5199999999</v>
      </c>
      <c r="AY753">
        <v>27.4</v>
      </c>
      <c r="AZ753">
        <v>7066.44</v>
      </c>
      <c r="BA753">
        <v>14105.48</v>
      </c>
      <c r="BB753">
        <v>21144.52</v>
      </c>
      <c r="BC753">
        <v>28183.56</v>
      </c>
      <c r="BD753">
        <v>35222.6</v>
      </c>
      <c r="BE753">
        <v>34830.331237467901</v>
      </c>
      <c r="BF753">
        <v>34442.431112744001</v>
      </c>
      <c r="BG753">
        <v>34058.8509729703</v>
      </c>
      <c r="BH753">
        <v>33679.5427071288</v>
      </c>
      <c r="BI753">
        <v>33304.458740006303</v>
      </c>
      <c r="BJ753">
        <v>32933.552026227597</v>
      </c>
      <c r="BK753">
        <v>32566.7760443548</v>
      </c>
      <c r="BL753">
        <v>32204.084791052199</v>
      </c>
      <c r="BM753">
        <v>31845.4327753162</v>
      </c>
      <c r="BN753">
        <v>31490.7750127697</v>
      </c>
      <c r="BO753">
        <v>31140.0670200198</v>
      </c>
      <c r="BP753">
        <v>30793.2648090783</v>
      </c>
      <c r="BQ753">
        <v>30450.324881844699</v>
      </c>
      <c r="BR753">
        <v>30111.204224650199</v>
      </c>
      <c r="BS753">
        <v>29775.8603028627</v>
      </c>
      <c r="BT753">
        <v>29444.2510555519</v>
      </c>
      <c r="BU753">
        <v>29116.334890213599</v>
      </c>
      <c r="BV753">
        <v>28792.070677553202</v>
      </c>
      <c r="BW753">
        <v>28471.417746326701</v>
      </c>
      <c r="BX753">
        <v>28154.335878239599</v>
      </c>
      <c r="BY753">
        <v>27840.785302902499</v>
      </c>
      <c r="BZ753">
        <v>27530.7266928428</v>
      </c>
      <c r="CA753">
        <v>27224.121158572001</v>
      </c>
      <c r="CB753">
        <v>26920.9302437078</v>
      </c>
      <c r="CC753">
        <v>26621.115920151002</v>
      </c>
      <c r="CD753" s="8" t="b">
        <f>IF(ISNUMBER(VLOOKUP(A753,profiles_2018!A:A,1,FALSE)),TRUE,FALSE)</f>
        <v>1</v>
      </c>
      <c r="CE753" t="str">
        <f>INDEX('C5 - Emissions methodology 2021'!$A$2:$I$5911,MATCH($A753,'C5 - Emissions methodology 2021'!$A$2:$A$5911,0),MATCH(CE$1,'C5 - Emissions methodology 2021'!$A$1:$I$1,0))</f>
        <v>Services</v>
      </c>
    </row>
    <row r="754" spans="1:83" x14ac:dyDescent="0.25">
      <c r="A754">
        <v>15306</v>
      </c>
      <c r="B754" t="s">
        <v>1299</v>
      </c>
      <c r="C754" t="s">
        <v>27</v>
      </c>
      <c r="D754">
        <v>2019</v>
      </c>
      <c r="E754" t="s">
        <v>690</v>
      </c>
      <c r="F754" t="s">
        <v>23</v>
      </c>
      <c r="G754">
        <v>2017</v>
      </c>
      <c r="H754">
        <v>76343.100000000006</v>
      </c>
      <c r="I754">
        <v>90</v>
      </c>
      <c r="J754">
        <v>2050</v>
      </c>
      <c r="K754">
        <v>65</v>
      </c>
      <c r="L754">
        <v>26720.084999999999</v>
      </c>
      <c r="M754">
        <v>2020</v>
      </c>
      <c r="N754">
        <v>54407.9</v>
      </c>
      <c r="O754">
        <v>55.133065258763601</v>
      </c>
      <c r="P754" t="s">
        <v>24</v>
      </c>
      <c r="Q754">
        <v>3.2100080192</v>
      </c>
      <c r="R754">
        <v>1</v>
      </c>
      <c r="S754" t="s">
        <v>25</v>
      </c>
      <c r="T754">
        <v>-1.11368485725649E-2</v>
      </c>
      <c r="AV754">
        <v>76343.100000000006</v>
      </c>
      <c r="AW754">
        <v>69031.366666666596</v>
      </c>
      <c r="AX754">
        <v>61719.633333333302</v>
      </c>
      <c r="AY754">
        <v>54407.9</v>
      </c>
      <c r="AZ754">
        <v>53484.972833333297</v>
      </c>
      <c r="BA754">
        <v>52562.0456666666</v>
      </c>
      <c r="BB754">
        <v>51639.118499999997</v>
      </c>
      <c r="BC754">
        <v>50716.1913333333</v>
      </c>
      <c r="BD754">
        <v>49793.264166666602</v>
      </c>
      <c r="BE754">
        <v>48870.337</v>
      </c>
      <c r="BF754">
        <v>47947.409833333302</v>
      </c>
      <c r="BG754">
        <v>47024.482666666598</v>
      </c>
      <c r="BH754">
        <v>46101.555500000002</v>
      </c>
      <c r="BI754">
        <v>45178.628333333298</v>
      </c>
      <c r="BJ754">
        <v>44255.7011666666</v>
      </c>
      <c r="BK754">
        <v>43332.773999999998</v>
      </c>
      <c r="BL754">
        <v>42409.8468333333</v>
      </c>
      <c r="BM754">
        <v>41486.919666666603</v>
      </c>
      <c r="BN754">
        <v>40563.9925</v>
      </c>
      <c r="BO754">
        <v>39641.065333333303</v>
      </c>
      <c r="BP754">
        <v>38718.138166666598</v>
      </c>
      <c r="BQ754">
        <v>37795.211000000003</v>
      </c>
      <c r="BR754">
        <v>36872.283833333298</v>
      </c>
      <c r="BS754">
        <v>35949.356666666601</v>
      </c>
      <c r="BT754">
        <v>35026.429499999998</v>
      </c>
      <c r="BU754">
        <v>34103.502333333301</v>
      </c>
      <c r="BV754">
        <v>33180.575166666596</v>
      </c>
      <c r="BW754">
        <v>32257.648000000001</v>
      </c>
      <c r="BX754">
        <v>31334.7208333333</v>
      </c>
      <c r="BY754">
        <v>30411.793666666599</v>
      </c>
      <c r="BZ754">
        <v>29488.8665</v>
      </c>
      <c r="CA754">
        <v>28565.939333333299</v>
      </c>
      <c r="CB754">
        <v>27643.012166666598</v>
      </c>
      <c r="CC754">
        <v>26720.084999999999</v>
      </c>
      <c r="CD754" s="8" t="b">
        <f>IF(ISNUMBER(VLOOKUP(A754,profiles_2018!A:A,1,FALSE)),TRUE,FALSE)</f>
        <v>0</v>
      </c>
      <c r="CE754" t="str">
        <f>INDEX('C5 - Emissions methodology 2021'!$A$2:$I$5911,MATCH($A754,'C5 - Emissions methodology 2021'!$A$2:$A$5911,0),MATCH(CE$1,'C5 - Emissions methodology 2021'!$A$1:$I$1,0))</f>
        <v>Services</v>
      </c>
    </row>
    <row r="755" spans="1:83" x14ac:dyDescent="0.25">
      <c r="A755">
        <v>74159</v>
      </c>
      <c r="B755" t="s">
        <v>1300</v>
      </c>
      <c r="C755" t="s">
        <v>1122</v>
      </c>
      <c r="D755">
        <v>2019</v>
      </c>
      <c r="E755" t="s">
        <v>28</v>
      </c>
      <c r="F755" t="s">
        <v>23</v>
      </c>
      <c r="G755">
        <v>2018</v>
      </c>
      <c r="H755">
        <v>48568.47</v>
      </c>
      <c r="I755">
        <v>99</v>
      </c>
      <c r="J755">
        <v>2022</v>
      </c>
      <c r="K755">
        <v>1.5</v>
      </c>
      <c r="L755">
        <v>47839.942949999997</v>
      </c>
      <c r="M755">
        <v>2020</v>
      </c>
      <c r="N755">
        <v>33500.932099999998</v>
      </c>
      <c r="O755">
        <v>2072.4350191210501</v>
      </c>
      <c r="P755" t="s">
        <v>45</v>
      </c>
      <c r="Q755">
        <v>2.6513463533146302</v>
      </c>
      <c r="R755">
        <v>1</v>
      </c>
      <c r="S755" t="s">
        <v>25</v>
      </c>
      <c r="T755">
        <v>-1.11368485725649E-2</v>
      </c>
      <c r="AW755">
        <v>48568.47</v>
      </c>
      <c r="AX755">
        <v>41034.701050000003</v>
      </c>
      <c r="AY755">
        <v>33500.932099999998</v>
      </c>
      <c r="AZ755">
        <v>40670.437525000001</v>
      </c>
      <c r="BA755">
        <v>47839.942949999997</v>
      </c>
      <c r="BB755">
        <v>47307.156749645699</v>
      </c>
      <c r="BC755">
        <v>46780.304108526303</v>
      </c>
      <c r="BD755">
        <v>46259.318945491097</v>
      </c>
      <c r="BE755">
        <v>45744.135915325103</v>
      </c>
      <c r="BF755">
        <v>45234.6904005533</v>
      </c>
      <c r="BG755">
        <v>44730.918503335502</v>
      </c>
      <c r="BH755">
        <v>44232.757037452102</v>
      </c>
      <c r="BI755">
        <v>43740.143520379002</v>
      </c>
      <c r="BJ755">
        <v>43253.016165450303</v>
      </c>
      <c r="BK755">
        <v>42771.313874108899</v>
      </c>
      <c r="BL755">
        <v>42294.9762282433</v>
      </c>
      <c r="BM755">
        <v>41823.943482609197</v>
      </c>
      <c r="BN755">
        <v>41358.156557335802</v>
      </c>
      <c r="BO755">
        <v>40897.557030516298</v>
      </c>
      <c r="BP755">
        <v>40442.087130879598</v>
      </c>
      <c r="BQ755">
        <v>39991.689730544596</v>
      </c>
      <c r="BR755">
        <v>39546.308337854498</v>
      </c>
      <c r="BS755">
        <v>39105.887090291799</v>
      </c>
      <c r="BT755">
        <v>38670.370747471403</v>
      </c>
      <c r="BU755">
        <v>38239.704684211902</v>
      </c>
      <c r="BV755">
        <v>37813.834883684198</v>
      </c>
      <c r="BW755">
        <v>37392.707930636701</v>
      </c>
      <c r="BX755">
        <v>36976.271004695001</v>
      </c>
      <c r="BY755">
        <v>36564.471873737602</v>
      </c>
      <c r="BZ755">
        <v>36157.258887344004</v>
      </c>
      <c r="CA755">
        <v>35754.580970316601</v>
      </c>
      <c r="CB755">
        <v>35356.387616274696</v>
      </c>
      <c r="CC755">
        <v>34962.628881319302</v>
      </c>
      <c r="CD755" s="8" t="b">
        <f>IF(ISNUMBER(VLOOKUP(A755,profiles_2018!A:A,1,FALSE)),TRUE,FALSE)</f>
        <v>0</v>
      </c>
      <c r="CE755" t="str">
        <f>INDEX('C5 - Emissions methodology 2021'!$A$2:$I$5911,MATCH($A755,'C5 - Emissions methodology 2021'!$A$2:$A$5911,0),MATCH(CE$1,'C5 - Emissions methodology 2021'!$A$1:$I$1,0))</f>
        <v>Services</v>
      </c>
    </row>
    <row r="756" spans="1:83" x14ac:dyDescent="0.25">
      <c r="A756">
        <v>856831</v>
      </c>
      <c r="B756" t="s">
        <v>1301</v>
      </c>
      <c r="C756" t="s">
        <v>1122</v>
      </c>
      <c r="D756">
        <v>2020</v>
      </c>
      <c r="E756" t="s">
        <v>32</v>
      </c>
      <c r="F756" t="s">
        <v>33</v>
      </c>
      <c r="G756">
        <v>2020</v>
      </c>
      <c r="H756">
        <v>339</v>
      </c>
      <c r="I756">
        <v>100</v>
      </c>
      <c r="J756">
        <v>2025</v>
      </c>
      <c r="K756">
        <v>25</v>
      </c>
      <c r="L756">
        <v>254.25</v>
      </c>
      <c r="M756">
        <v>2020</v>
      </c>
      <c r="N756">
        <v>339</v>
      </c>
      <c r="O756">
        <v>0</v>
      </c>
      <c r="P756" t="s">
        <v>45</v>
      </c>
      <c r="Q756">
        <v>2.5678049119487798</v>
      </c>
      <c r="R756">
        <v>1</v>
      </c>
      <c r="S756" t="s">
        <v>25</v>
      </c>
      <c r="T756">
        <v>-1.11368485725649E-2</v>
      </c>
      <c r="AY756">
        <v>339</v>
      </c>
      <c r="AZ756">
        <v>322.05</v>
      </c>
      <c r="BA756">
        <v>305.10000000000002</v>
      </c>
      <c r="BB756">
        <v>288.14999999999998</v>
      </c>
      <c r="BC756">
        <v>271.2</v>
      </c>
      <c r="BD756">
        <v>254.25</v>
      </c>
      <c r="BE756">
        <v>251.41845625042501</v>
      </c>
      <c r="BF756">
        <v>248.61844697481601</v>
      </c>
      <c r="BG756">
        <v>245.84962097851101</v>
      </c>
      <c r="BH756">
        <v>243.11163097805101</v>
      </c>
      <c r="BI756">
        <v>240.40413355761899</v>
      </c>
      <c r="BJ756">
        <v>237.72678912596899</v>
      </c>
      <c r="BK756">
        <v>235.079261873831</v>
      </c>
      <c r="BL756">
        <v>232.461219731792</v>
      </c>
      <c r="BM756">
        <v>229.872334328645</v>
      </c>
      <c r="BN756">
        <v>227.31228095020501</v>
      </c>
      <c r="BO756">
        <v>224.78073849857799</v>
      </c>
      <c r="BP756">
        <v>222.27738945189</v>
      </c>
      <c r="BQ756">
        <v>219.80191982445999</v>
      </c>
      <c r="BR756">
        <v>217.354019127416</v>
      </c>
      <c r="BS756">
        <v>214.93338032975501</v>
      </c>
      <c r="BT756">
        <v>212.539699819833</v>
      </c>
      <c r="BU756">
        <v>210.17267736728101</v>
      </c>
      <c r="BV756">
        <v>207.832016085351</v>
      </c>
      <c r="BW756">
        <v>205.517422393678</v>
      </c>
      <c r="BX756">
        <v>203.22860598145601</v>
      </c>
      <c r="BY756">
        <v>200.96527977102701</v>
      </c>
      <c r="BZ756">
        <v>198.727159881874</v>
      </c>
      <c r="CA756">
        <v>196.51396559501299</v>
      </c>
      <c r="CB756">
        <v>194.32541931778701</v>
      </c>
      <c r="CC756">
        <v>192.16124654904499</v>
      </c>
      <c r="CD756" s="8" t="b">
        <f>IF(ISNUMBER(VLOOKUP(A756,profiles_2018!A:A,1,FALSE)),TRUE,FALSE)</f>
        <v>0</v>
      </c>
      <c r="CE756" t="str">
        <f>INDEX('C5 - Emissions methodology 2021'!$A$2:$I$5911,MATCH($A756,'C5 - Emissions methodology 2021'!$A$2:$A$5911,0),MATCH(CE$1,'C5 - Emissions methodology 2021'!$A$1:$I$1,0))</f>
        <v>Apparel</v>
      </c>
    </row>
    <row r="757" spans="1:83" x14ac:dyDescent="0.25">
      <c r="A757">
        <v>856838</v>
      </c>
      <c r="B757" t="s">
        <v>1302</v>
      </c>
      <c r="C757" t="s">
        <v>1122</v>
      </c>
      <c r="D757">
        <v>2020</v>
      </c>
      <c r="E757" t="s">
        <v>44</v>
      </c>
      <c r="F757" t="s">
        <v>33</v>
      </c>
      <c r="G757">
        <v>2019</v>
      </c>
      <c r="H757">
        <v>896.04</v>
      </c>
      <c r="I757">
        <v>82.84</v>
      </c>
      <c r="J757">
        <v>2023</v>
      </c>
      <c r="K757">
        <v>10</v>
      </c>
      <c r="L757">
        <v>806.43600000000004</v>
      </c>
      <c r="M757">
        <v>2020</v>
      </c>
      <c r="N757">
        <v>941.36</v>
      </c>
      <c r="O757">
        <v>-50.578099192000401</v>
      </c>
      <c r="P757" t="s">
        <v>24</v>
      </c>
      <c r="Q757">
        <v>2.24522935789668</v>
      </c>
      <c r="R757">
        <v>1</v>
      </c>
      <c r="S757" t="s">
        <v>25</v>
      </c>
      <c r="T757">
        <v>-1.11368485725649E-2</v>
      </c>
      <c r="AX757">
        <v>896.04</v>
      </c>
      <c r="AY757">
        <v>941.36</v>
      </c>
      <c r="AZ757">
        <v>896.38533333333305</v>
      </c>
      <c r="BA757">
        <v>851.41066666666597</v>
      </c>
      <c r="BB757">
        <v>806.43600000000004</v>
      </c>
      <c r="BC757">
        <v>797.45484438453502</v>
      </c>
      <c r="BD757">
        <v>788.57371053916597</v>
      </c>
      <c r="BE757">
        <v>779.79148453658502</v>
      </c>
      <c r="BF757">
        <v>771.10706485512605</v>
      </c>
      <c r="BG757">
        <v>762.51936224059898</v>
      </c>
      <c r="BH757">
        <v>754.02729956967698</v>
      </c>
      <c r="BI757">
        <v>745.62981171478896</v>
      </c>
      <c r="BJ757">
        <v>737.325845410532</v>
      </c>
      <c r="BK757">
        <v>729.11435912155605</v>
      </c>
      <c r="BL757">
        <v>720.99432291193705</v>
      </c>
      <c r="BM757">
        <v>712.96471831598706</v>
      </c>
      <c r="BN757">
        <v>705.02453821052097</v>
      </c>
      <c r="BO757">
        <v>697.17278668852805</v>
      </c>
      <c r="BP757">
        <v>689.40847893426496</v>
      </c>
      <c r="BQ757">
        <v>681.73064109973097</v>
      </c>
      <c r="BR757">
        <v>674.13831018252597</v>
      </c>
      <c r="BS757">
        <v>666.630533905059</v>
      </c>
      <c r="BT757">
        <v>659.20637059511</v>
      </c>
      <c r="BU757">
        <v>651.86488906772195</v>
      </c>
      <c r="BV757">
        <v>644.60516850840304</v>
      </c>
      <c r="BW757">
        <v>637.42629835763205</v>
      </c>
      <c r="BX757">
        <v>630.32737819665294</v>
      </c>
      <c r="BY757">
        <v>623.30751763453497</v>
      </c>
      <c r="BZ757">
        <v>616.36583619649798</v>
      </c>
      <c r="CA757">
        <v>609.50146321347495</v>
      </c>
      <c r="CB757">
        <v>602.71353771291001</v>
      </c>
      <c r="CC757">
        <v>596.00120831076595</v>
      </c>
      <c r="CD757" s="8" t="b">
        <f>IF(ISNUMBER(VLOOKUP(A757,profiles_2018!A:A,1,FALSE)),TRUE,FALSE)</f>
        <v>0</v>
      </c>
      <c r="CE757" t="str">
        <f>INDEX('C5 - Emissions methodology 2021'!$A$2:$I$5911,MATCH($A757,'C5 - Emissions methodology 2021'!$A$2:$A$5911,0),MATCH(CE$1,'C5 - Emissions methodology 2021'!$A$1:$I$1,0))</f>
        <v>Apparel</v>
      </c>
    </row>
    <row r="758" spans="1:83" x14ac:dyDescent="0.25">
      <c r="A758">
        <v>15294</v>
      </c>
      <c r="B758" t="s">
        <v>1303</v>
      </c>
      <c r="C758" t="s">
        <v>441</v>
      </c>
      <c r="D758">
        <v>2013</v>
      </c>
      <c r="E758" t="s">
        <v>28</v>
      </c>
      <c r="F758" t="s">
        <v>23</v>
      </c>
      <c r="G758">
        <v>2012</v>
      </c>
      <c r="H758">
        <v>5804651</v>
      </c>
      <c r="I758">
        <v>100</v>
      </c>
      <c r="J758">
        <v>2030</v>
      </c>
      <c r="K758">
        <v>7.8</v>
      </c>
      <c r="L758">
        <v>5351888.2220000001</v>
      </c>
      <c r="M758">
        <v>2020</v>
      </c>
      <c r="N758">
        <v>5401285</v>
      </c>
      <c r="O758">
        <v>89.696320241779603</v>
      </c>
      <c r="P758" t="s">
        <v>24</v>
      </c>
      <c r="Q758">
        <v>2.7288243710390199</v>
      </c>
      <c r="R758">
        <v>1</v>
      </c>
      <c r="S758" t="s">
        <v>25</v>
      </c>
      <c r="T758">
        <v>-1.11368485725649E-2</v>
      </c>
      <c r="AQ758">
        <v>5804651</v>
      </c>
      <c r="AR758">
        <v>5754230.25</v>
      </c>
      <c r="AS758">
        <v>5703809.5</v>
      </c>
      <c r="AT758">
        <v>5653388.75</v>
      </c>
      <c r="AU758">
        <v>5602968</v>
      </c>
      <c r="AV758">
        <v>5552547.25</v>
      </c>
      <c r="AW758">
        <v>5502126.5</v>
      </c>
      <c r="AX758">
        <v>5451705.75</v>
      </c>
      <c r="AY758">
        <v>5401285</v>
      </c>
      <c r="AZ758">
        <v>5396345.3222000003</v>
      </c>
      <c r="BA758">
        <v>5391405.6443999996</v>
      </c>
      <c r="BB758">
        <v>5386465.9665999999</v>
      </c>
      <c r="BC758">
        <v>5381526.2888000002</v>
      </c>
      <c r="BD758">
        <v>5376586.6109999996</v>
      </c>
      <c r="BE758">
        <v>5371646.9331999999</v>
      </c>
      <c r="BF758">
        <v>5366707.2554000001</v>
      </c>
      <c r="BG758">
        <v>5361767.5776000004</v>
      </c>
      <c r="BH758">
        <v>5356827.8997999998</v>
      </c>
      <c r="BI758">
        <v>5351888.2220000001</v>
      </c>
      <c r="BJ758">
        <v>5292285.0532942899</v>
      </c>
      <c r="BK758">
        <v>5233345.6760529</v>
      </c>
      <c r="BL758">
        <v>5175062.6977308104</v>
      </c>
      <c r="BM758">
        <v>5117428.8081126604</v>
      </c>
      <c r="BN758">
        <v>5060436.7783958204</v>
      </c>
      <c r="BO758">
        <v>5004079.4602837898</v>
      </c>
      <c r="BP758">
        <v>4948349.7850895301</v>
      </c>
      <c r="BQ758">
        <v>4893240.7628488997</v>
      </c>
      <c r="BR758">
        <v>4838745.48144395</v>
      </c>
      <c r="BS758">
        <v>4784857.1057359297</v>
      </c>
      <c r="BT758">
        <v>4731568.8767079804</v>
      </c>
      <c r="BU758">
        <v>4678874.1106174299</v>
      </c>
      <c r="BV758">
        <v>4626766.1981573896</v>
      </c>
      <c r="BW758">
        <v>4575238.6036278401</v>
      </c>
      <c r="BX758">
        <v>4524284.8641158901</v>
      </c>
      <c r="BY758">
        <v>4473898.5886850804</v>
      </c>
      <c r="BZ758">
        <v>4424073.4575738804</v>
      </c>
      <c r="CA758">
        <v>4374803.2214029804</v>
      </c>
      <c r="CB758">
        <v>4326081.70039145</v>
      </c>
      <c r="CC758">
        <v>4277902.7835816396</v>
      </c>
      <c r="CD758" s="8" t="b">
        <f>IF(ISNUMBER(VLOOKUP(A758,profiles_2018!A:A,1,FALSE)),TRUE,FALSE)</f>
        <v>0</v>
      </c>
      <c r="CE758" t="str">
        <f>INDEX('C5 - Emissions methodology 2021'!$A$2:$I$5911,MATCH($A758,'C5 - Emissions methodology 2021'!$A$2:$A$5911,0),MATCH(CE$1,'C5 - Emissions methodology 2021'!$A$1:$I$1,0))</f>
        <v>Fossil Fuels</v>
      </c>
    </row>
    <row r="759" spans="1:83" x14ac:dyDescent="0.25">
      <c r="A759">
        <v>15271</v>
      </c>
      <c r="B759" t="s">
        <v>1304</v>
      </c>
      <c r="C759" t="s">
        <v>27</v>
      </c>
      <c r="D759">
        <v>2021</v>
      </c>
      <c r="E759" t="s">
        <v>28</v>
      </c>
      <c r="F759" t="s">
        <v>23</v>
      </c>
      <c r="G759">
        <v>2005</v>
      </c>
      <c r="H759">
        <v>26566330</v>
      </c>
      <c r="I759">
        <v>100</v>
      </c>
      <c r="J759">
        <v>2030</v>
      </c>
      <c r="K759">
        <v>100</v>
      </c>
      <c r="L759">
        <v>0</v>
      </c>
      <c r="M759">
        <v>2020</v>
      </c>
      <c r="N759">
        <v>10376800</v>
      </c>
      <c r="O759">
        <v>60.940035752021402</v>
      </c>
      <c r="P759" t="s">
        <v>24</v>
      </c>
      <c r="Q759">
        <v>3.65290053543902</v>
      </c>
      <c r="R759">
        <v>1</v>
      </c>
      <c r="S759" t="s">
        <v>25</v>
      </c>
      <c r="T759">
        <v>-1.11368485725649E-2</v>
      </c>
      <c r="AJ759">
        <v>26566330</v>
      </c>
      <c r="AK759">
        <v>25487028</v>
      </c>
      <c r="AL759">
        <v>24407726</v>
      </c>
      <c r="AM759">
        <v>23328424</v>
      </c>
      <c r="AN759">
        <v>22249122</v>
      </c>
      <c r="AO759">
        <v>21169820</v>
      </c>
      <c r="AP759">
        <v>20090518</v>
      </c>
      <c r="AQ759">
        <v>19011216</v>
      </c>
      <c r="AR759">
        <v>17931914</v>
      </c>
      <c r="AS759">
        <v>16852612</v>
      </c>
      <c r="AT759">
        <v>15773310</v>
      </c>
      <c r="AU759">
        <v>14694008</v>
      </c>
      <c r="AV759">
        <v>13614706</v>
      </c>
      <c r="AW759">
        <v>12535404</v>
      </c>
      <c r="AX759">
        <v>11456102</v>
      </c>
      <c r="AY759">
        <v>10376800</v>
      </c>
      <c r="AZ759">
        <v>9339120</v>
      </c>
      <c r="BA759">
        <v>8301440</v>
      </c>
      <c r="BB759">
        <v>7263760</v>
      </c>
      <c r="BC759">
        <v>6226080</v>
      </c>
      <c r="BD759">
        <v>5188400</v>
      </c>
      <c r="BE759">
        <v>4150720</v>
      </c>
      <c r="BF759">
        <v>3113040</v>
      </c>
      <c r="BG759">
        <v>2075360</v>
      </c>
      <c r="BH759">
        <v>1037680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s="8" t="b">
        <f>IF(ISNUMBER(VLOOKUP(A759,profiles_2018!A:A,1,FALSE)),TRUE,FALSE)</f>
        <v>0</v>
      </c>
      <c r="CE759" t="str">
        <f>INDEX('C5 - Emissions methodology 2021'!$A$2:$I$5911,MATCH($A759,'C5 - Emissions methodology 2021'!$A$2:$A$5911,0),MATCH(CE$1,'C5 - Emissions methodology 2021'!$A$1:$I$1,0))</f>
        <v>Power generation</v>
      </c>
    </row>
    <row r="760" spans="1:83" x14ac:dyDescent="0.25">
      <c r="A760">
        <v>15345</v>
      </c>
      <c r="B760" t="s">
        <v>1305</v>
      </c>
      <c r="C760" t="s">
        <v>31</v>
      </c>
      <c r="D760">
        <v>2017</v>
      </c>
      <c r="E760" t="s">
        <v>690</v>
      </c>
      <c r="F760" t="s">
        <v>23</v>
      </c>
      <c r="G760">
        <v>2017</v>
      </c>
      <c r="H760">
        <v>47707</v>
      </c>
      <c r="I760">
        <v>100</v>
      </c>
      <c r="J760">
        <v>2030</v>
      </c>
      <c r="K760">
        <v>35</v>
      </c>
      <c r="L760">
        <v>31009.55</v>
      </c>
      <c r="M760">
        <v>2020</v>
      </c>
      <c r="N760">
        <v>5257</v>
      </c>
      <c r="O760">
        <v>254.23043638399901</v>
      </c>
      <c r="P760" t="s">
        <v>691</v>
      </c>
      <c r="Q760">
        <v>3.0002486731390201</v>
      </c>
      <c r="R760">
        <v>1</v>
      </c>
      <c r="S760" t="s">
        <v>25</v>
      </c>
      <c r="T760">
        <v>-1.11368485725649E-2</v>
      </c>
      <c r="AV760">
        <v>47707</v>
      </c>
      <c r="AW760">
        <v>33557</v>
      </c>
      <c r="AX760">
        <v>19407</v>
      </c>
      <c r="AY760">
        <v>5257</v>
      </c>
      <c r="AZ760">
        <v>7832.2550000000001</v>
      </c>
      <c r="BA760">
        <v>10407.51</v>
      </c>
      <c r="BB760">
        <v>12982.764999999999</v>
      </c>
      <c r="BC760">
        <v>15558.02</v>
      </c>
      <c r="BD760">
        <v>18133.275000000001</v>
      </c>
      <c r="BE760">
        <v>20708.53</v>
      </c>
      <c r="BF760">
        <v>23283.785</v>
      </c>
      <c r="BG760">
        <v>25859.040000000001</v>
      </c>
      <c r="BH760">
        <v>28434.294999999998</v>
      </c>
      <c r="BI760">
        <v>31009.55</v>
      </c>
      <c r="BJ760">
        <v>30664.2013373466</v>
      </c>
      <c r="BK760">
        <v>30322.698770453899</v>
      </c>
      <c r="BL760">
        <v>29984.9994659359</v>
      </c>
      <c r="BM760">
        <v>29651.061067435301</v>
      </c>
      <c r="BN760">
        <v>29320.841690311401</v>
      </c>
      <c r="BO760">
        <v>28994.2999163862</v>
      </c>
      <c r="BP760">
        <v>28671.394788749902</v>
      </c>
      <c r="BQ760">
        <v>28352.0858066234</v>
      </c>
      <c r="BR760">
        <v>28036.332920278601</v>
      </c>
      <c r="BS760">
        <v>27724.096526015499</v>
      </c>
      <c r="BT760">
        <v>27415.3374611941</v>
      </c>
      <c r="BU760">
        <v>27110.016999323001</v>
      </c>
      <c r="BV760">
        <v>26808.096845201901</v>
      </c>
      <c r="BW760">
        <v>26509.539130118199</v>
      </c>
      <c r="BX760">
        <v>26214.3064070976</v>
      </c>
      <c r="BY760">
        <v>25922.3616462069</v>
      </c>
      <c r="BZ760">
        <v>25633.668229909901</v>
      </c>
      <c r="CA760">
        <v>25348.189948473999</v>
      </c>
      <c r="CB760">
        <v>25065.890995429199</v>
      </c>
      <c r="CC760">
        <v>24786.735963076699</v>
      </c>
      <c r="CD760" s="8" t="b">
        <f>IF(ISNUMBER(VLOOKUP(A760,profiles_2018!A:A,1,FALSE)),TRUE,FALSE)</f>
        <v>0</v>
      </c>
      <c r="CE760" t="str">
        <f>INDEX('C5 - Emissions methodology 2021'!$A$2:$I$5911,MATCH($A760,'C5 - Emissions methodology 2021'!$A$2:$A$5911,0),MATCH(CE$1,'C5 - Emissions methodology 2021'!$A$1:$I$1,0))</f>
        <v>Apparel</v>
      </c>
    </row>
    <row r="761" spans="1:83" x14ac:dyDescent="0.25">
      <c r="A761">
        <v>838500</v>
      </c>
      <c r="B761" t="s">
        <v>1306</v>
      </c>
      <c r="C761" t="s">
        <v>116</v>
      </c>
      <c r="D761">
        <v>2018</v>
      </c>
      <c r="E761" t="s">
        <v>32</v>
      </c>
      <c r="F761" t="s">
        <v>33</v>
      </c>
      <c r="G761">
        <v>2016</v>
      </c>
      <c r="H761">
        <v>40591.379999999997</v>
      </c>
      <c r="I761">
        <v>100</v>
      </c>
      <c r="J761">
        <v>2023</v>
      </c>
      <c r="K761">
        <v>100</v>
      </c>
      <c r="L761">
        <v>0</v>
      </c>
      <c r="M761">
        <v>2020</v>
      </c>
      <c r="N761">
        <v>18587.37</v>
      </c>
      <c r="O761">
        <v>54.208578274500603</v>
      </c>
      <c r="P761" t="s">
        <v>24</v>
      </c>
      <c r="Q761">
        <v>3.3168333274306798</v>
      </c>
      <c r="R761">
        <v>1</v>
      </c>
      <c r="S761" t="s">
        <v>25</v>
      </c>
      <c r="T761">
        <v>-1.11368485725649E-2</v>
      </c>
      <c r="AU761">
        <v>40591.379999999997</v>
      </c>
      <c r="AV761">
        <v>35090.3774999999</v>
      </c>
      <c r="AW761">
        <v>29589.375</v>
      </c>
      <c r="AX761">
        <v>24088.372500000001</v>
      </c>
      <c r="AY761">
        <v>18587.37</v>
      </c>
      <c r="AZ761">
        <v>12391.58</v>
      </c>
      <c r="BA761">
        <v>6195.79</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s="8" t="b">
        <f>IF(ISNUMBER(VLOOKUP(A761,profiles_2018!A:A,1,FALSE)),TRUE,FALSE)</f>
        <v>0</v>
      </c>
      <c r="CE761" t="str">
        <f>INDEX('C5 - Emissions methodology 2021'!$A$2:$I$5911,MATCH($A761,'C5 - Emissions methodology 2021'!$A$2:$A$5911,0),MATCH(CE$1,'C5 - Emissions methodology 2021'!$A$1:$I$1,0))</f>
        <v>Food, beverage &amp; agriculture</v>
      </c>
    </row>
    <row r="762" spans="1:83" x14ac:dyDescent="0.25">
      <c r="A762">
        <v>74120</v>
      </c>
      <c r="B762" t="s">
        <v>1307</v>
      </c>
      <c r="C762" t="s">
        <v>1286</v>
      </c>
      <c r="D762">
        <v>2019</v>
      </c>
      <c r="E762" t="s">
        <v>28</v>
      </c>
      <c r="F762" t="s">
        <v>23</v>
      </c>
      <c r="G762">
        <v>2019</v>
      </c>
      <c r="H762">
        <v>60077.73</v>
      </c>
      <c r="I762">
        <v>100</v>
      </c>
      <c r="J762">
        <v>2030</v>
      </c>
      <c r="K762">
        <v>25</v>
      </c>
      <c r="L762">
        <v>45058.297500000001</v>
      </c>
      <c r="M762">
        <v>2020</v>
      </c>
      <c r="N762">
        <v>60077</v>
      </c>
      <c r="O762">
        <v>35.631434506390903</v>
      </c>
      <c r="P762" t="s">
        <v>45</v>
      </c>
      <c r="Q762">
        <v>2.90025049773902</v>
      </c>
      <c r="R762">
        <v>1</v>
      </c>
      <c r="S762" t="s">
        <v>25</v>
      </c>
      <c r="T762">
        <v>-1.11368485725649E-2</v>
      </c>
      <c r="AX762">
        <v>60077.73</v>
      </c>
      <c r="AY762">
        <v>60077</v>
      </c>
      <c r="AZ762">
        <v>58575.12975</v>
      </c>
      <c r="BA762">
        <v>57073.2595</v>
      </c>
      <c r="BB762">
        <v>55571.38925</v>
      </c>
      <c r="BC762">
        <v>54069.519</v>
      </c>
      <c r="BD762">
        <v>52567.64875</v>
      </c>
      <c r="BE762">
        <v>51065.7785</v>
      </c>
      <c r="BF762">
        <v>49563.90825</v>
      </c>
      <c r="BG762">
        <v>48062.038</v>
      </c>
      <c r="BH762">
        <v>46560.167750000001</v>
      </c>
      <c r="BI762">
        <v>45058.297500000001</v>
      </c>
      <c r="BJ762">
        <v>44556.4900638049</v>
      </c>
      <c r="BK762">
        <v>44060.271181039301</v>
      </c>
      <c r="BL762">
        <v>43569.578612829901</v>
      </c>
      <c r="BM762">
        <v>43084.3508134484</v>
      </c>
      <c r="BN762">
        <v>42604.5269225917</v>
      </c>
      <c r="BO762">
        <v>42130.046757748998</v>
      </c>
      <c r="BP762">
        <v>41660.850806652903</v>
      </c>
      <c r="BQ762">
        <v>41196.880219815001</v>
      </c>
      <c r="BR762">
        <v>40738.076803144802</v>
      </c>
      <c r="BS762">
        <v>40284.383010650701</v>
      </c>
      <c r="BT762">
        <v>39835.741937221901</v>
      </c>
      <c r="BU762">
        <v>39392.097311491198</v>
      </c>
      <c r="BV762">
        <v>38953.393488777401</v>
      </c>
      <c r="BW762">
        <v>38519.575444105401</v>
      </c>
      <c r="BX762">
        <v>38090.588765304899</v>
      </c>
      <c r="BY762">
        <v>37666.3796461858</v>
      </c>
      <c r="BZ762">
        <v>37246.894879789499</v>
      </c>
      <c r="CA762">
        <v>36832.081851715098</v>
      </c>
      <c r="CB762">
        <v>36421.888533520199</v>
      </c>
      <c r="CC762">
        <v>36016.263476195498</v>
      </c>
      <c r="CD762" s="8" t="b">
        <f>IF(ISNUMBER(VLOOKUP(A762,profiles_2018!A:A,1,FALSE)),TRUE,FALSE)</f>
        <v>0</v>
      </c>
      <c r="CE762" t="str">
        <f>INDEX('C5 - Emissions methodology 2021'!$A$2:$I$5911,MATCH($A762,'C5 - Emissions methodology 2021'!$A$2:$A$5911,0),MATCH(CE$1,'C5 - Emissions methodology 2021'!$A$1:$I$1,0))</f>
        <v>Food, beverage &amp; agriculture</v>
      </c>
    </row>
    <row r="763" spans="1:83" x14ac:dyDescent="0.25">
      <c r="A763">
        <v>44266</v>
      </c>
      <c r="B763" t="s">
        <v>443</v>
      </c>
      <c r="C763" t="s">
        <v>27</v>
      </c>
      <c r="D763">
        <v>2019</v>
      </c>
      <c r="E763" t="s">
        <v>690</v>
      </c>
      <c r="F763" t="s">
        <v>23</v>
      </c>
      <c r="G763">
        <v>2017</v>
      </c>
      <c r="H763">
        <v>152447</v>
      </c>
      <c r="I763">
        <v>100</v>
      </c>
      <c r="J763">
        <v>2030</v>
      </c>
      <c r="K763">
        <v>71</v>
      </c>
      <c r="L763">
        <v>44209.63</v>
      </c>
      <c r="M763">
        <v>2020</v>
      </c>
      <c r="N763">
        <v>80888</v>
      </c>
      <c r="O763">
        <v>66.113025473549499</v>
      </c>
      <c r="P763" t="s">
        <v>24</v>
      </c>
      <c r="Q763">
        <v>3.3602591471390202</v>
      </c>
      <c r="R763">
        <v>1</v>
      </c>
      <c r="S763" t="s">
        <v>25</v>
      </c>
      <c r="T763">
        <v>-1.11368485725649E-2</v>
      </c>
      <c r="AV763">
        <v>152447</v>
      </c>
      <c r="AW763">
        <v>128594</v>
      </c>
      <c r="AX763">
        <v>104741</v>
      </c>
      <c r="AY763">
        <v>80888</v>
      </c>
      <c r="AZ763">
        <v>77220.163</v>
      </c>
      <c r="BA763">
        <v>73552.326000000001</v>
      </c>
      <c r="BB763">
        <v>69884.489000000001</v>
      </c>
      <c r="BC763">
        <v>66216.652000000002</v>
      </c>
      <c r="BD763">
        <v>62548.815000000002</v>
      </c>
      <c r="BE763">
        <v>58880.978000000003</v>
      </c>
      <c r="BF763">
        <v>55213.141000000003</v>
      </c>
      <c r="BG763">
        <v>51545.303999999996</v>
      </c>
      <c r="BH763">
        <v>47877.466999999997</v>
      </c>
      <c r="BI763">
        <v>44209.63</v>
      </c>
      <c r="BJ763">
        <v>43717.274045240803</v>
      </c>
      <c r="BK763">
        <v>43230.401384193698</v>
      </c>
      <c r="BL763">
        <v>42748.950950246697</v>
      </c>
      <c r="BM763">
        <v>42272.862356877798</v>
      </c>
      <c r="BN763">
        <v>41802.075890080399</v>
      </c>
      <c r="BO763">
        <v>41336.532500873698</v>
      </c>
      <c r="BP763">
        <v>40876.173797896503</v>
      </c>
      <c r="BQ763">
        <v>40420.942040083501</v>
      </c>
      <c r="BR763">
        <v>39970.780129422703</v>
      </c>
      <c r="BS763">
        <v>39525.631603793998</v>
      </c>
      <c r="BT763">
        <v>39085.440629887598</v>
      </c>
      <c r="BU763">
        <v>38650.151996200497</v>
      </c>
      <c r="BV763">
        <v>38219.711106112198</v>
      </c>
      <c r="BW763">
        <v>37794.063971036303</v>
      </c>
      <c r="BX763">
        <v>37373.157203649003</v>
      </c>
      <c r="BY763">
        <v>36956.938011193299</v>
      </c>
      <c r="BZ763">
        <v>36545.354188857003</v>
      </c>
      <c r="CA763">
        <v>36138.354113224901</v>
      </c>
      <c r="CB763">
        <v>35735.886735804197</v>
      </c>
      <c r="CC763">
        <v>35337.901576621203</v>
      </c>
      <c r="CD763" s="8" t="b">
        <f>IF(ISNUMBER(VLOOKUP(A763,profiles_2018!A:A,1,FALSE)),TRUE,FALSE)</f>
        <v>1</v>
      </c>
      <c r="CE763" t="str">
        <f>INDEX('C5 - Emissions methodology 2021'!$A$2:$I$5911,MATCH($A763,'C5 - Emissions methodology 2021'!$A$2:$A$5911,0),MATCH(CE$1,'C5 - Emissions methodology 2021'!$A$1:$I$1,0))</f>
        <v>Apparel</v>
      </c>
    </row>
    <row r="764" spans="1:83" x14ac:dyDescent="0.25">
      <c r="A764">
        <v>15366</v>
      </c>
      <c r="B764" t="s">
        <v>1308</v>
      </c>
      <c r="C764" t="s">
        <v>48</v>
      </c>
      <c r="D764">
        <v>2019</v>
      </c>
      <c r="E764" t="s">
        <v>690</v>
      </c>
      <c r="F764" t="s">
        <v>23</v>
      </c>
      <c r="G764">
        <v>2018</v>
      </c>
      <c r="H764">
        <v>29696</v>
      </c>
      <c r="I764">
        <v>100</v>
      </c>
      <c r="J764">
        <v>2025</v>
      </c>
      <c r="K764">
        <v>30</v>
      </c>
      <c r="L764">
        <v>20787.2</v>
      </c>
      <c r="M764">
        <v>2020</v>
      </c>
      <c r="N764">
        <v>5881</v>
      </c>
      <c r="O764">
        <v>267.31995330459802</v>
      </c>
      <c r="P764" t="s">
        <v>691</v>
      </c>
      <c r="Q764">
        <v>2.9478078476487801</v>
      </c>
      <c r="R764">
        <v>1</v>
      </c>
      <c r="S764" t="s">
        <v>25</v>
      </c>
      <c r="T764">
        <v>-1.11368485725649E-2</v>
      </c>
      <c r="AW764">
        <v>29696</v>
      </c>
      <c r="AX764">
        <v>17788.5</v>
      </c>
      <c r="AY764">
        <v>5881</v>
      </c>
      <c r="AZ764">
        <v>8862.24</v>
      </c>
      <c r="BA764">
        <v>11843.48</v>
      </c>
      <c r="BB764">
        <v>14824.719999999899</v>
      </c>
      <c r="BC764">
        <v>17805.96</v>
      </c>
      <c r="BD764">
        <v>20787.2</v>
      </c>
      <c r="BE764">
        <v>20555.6961013523</v>
      </c>
      <c r="BF764">
        <v>20326.770426567899</v>
      </c>
      <c r="BG764">
        <v>20100.394262357899</v>
      </c>
      <c r="BH764">
        <v>19876.539215209199</v>
      </c>
      <c r="BI764">
        <v>19655.177207822799</v>
      </c>
      <c r="BJ764">
        <v>19436.280475592299</v>
      </c>
      <c r="BK764">
        <v>19219.821563121699</v>
      </c>
      <c r="BL764">
        <v>19005.7733207815</v>
      </c>
      <c r="BM764">
        <v>18794.108901303502</v>
      </c>
      <c r="BN764">
        <v>18584.801756413399</v>
      </c>
      <c r="BO764">
        <v>18377.825633501099</v>
      </c>
      <c r="BP764">
        <v>18173.1545723278</v>
      </c>
      <c r="BQ764">
        <v>17970.7629017699</v>
      </c>
      <c r="BR764">
        <v>17770.625236599499</v>
      </c>
      <c r="BS764">
        <v>17572.716474299599</v>
      </c>
      <c r="BT764">
        <v>17377.011791916699</v>
      </c>
      <c r="BU764">
        <v>17183.4866429465</v>
      </c>
      <c r="BV764">
        <v>16992.116754255301</v>
      </c>
      <c r="BW764">
        <v>16802.8781230358</v>
      </c>
      <c r="BX764">
        <v>16615.747013796299</v>
      </c>
      <c r="BY764">
        <v>16430.699955383599</v>
      </c>
      <c r="BZ764">
        <v>16247.7137380393</v>
      </c>
      <c r="CA764">
        <v>16066.7654104883</v>
      </c>
      <c r="CB764">
        <v>15887.832277060799</v>
      </c>
      <c r="CC764">
        <v>15710.891894844901</v>
      </c>
      <c r="CD764" s="8" t="b">
        <f>IF(ISNUMBER(VLOOKUP(A764,profiles_2018!A:A,1,FALSE)),TRUE,FALSE)</f>
        <v>0</v>
      </c>
      <c r="CE764" t="str">
        <f>INDEX('C5 - Emissions methodology 2021'!$A$2:$I$5911,MATCH($A764,'C5 - Emissions methodology 2021'!$A$2:$A$5911,0),MATCH(CE$1,'C5 - Emissions methodology 2021'!$A$1:$I$1,0))</f>
        <v>Services</v>
      </c>
    </row>
    <row r="765" spans="1:83" x14ac:dyDescent="0.25">
      <c r="A765">
        <v>850295</v>
      </c>
      <c r="B765" t="s">
        <v>1309</v>
      </c>
      <c r="C765" t="s">
        <v>84</v>
      </c>
      <c r="D765">
        <v>2020</v>
      </c>
      <c r="E765" t="s">
        <v>28</v>
      </c>
      <c r="F765" t="s">
        <v>23</v>
      </c>
      <c r="G765">
        <v>2019</v>
      </c>
      <c r="H765">
        <v>99327.08</v>
      </c>
      <c r="I765">
        <v>100</v>
      </c>
      <c r="J765">
        <v>2030</v>
      </c>
      <c r="K765">
        <v>46.2</v>
      </c>
      <c r="L765">
        <v>53437.969040000004</v>
      </c>
      <c r="M765">
        <v>2020</v>
      </c>
      <c r="N765">
        <v>93083</v>
      </c>
      <c r="O765">
        <v>13.606888147043801</v>
      </c>
      <c r="P765" t="s">
        <v>691</v>
      </c>
      <c r="Q765">
        <v>3.1122538351470199</v>
      </c>
      <c r="R765">
        <v>1</v>
      </c>
      <c r="S765" t="s">
        <v>25</v>
      </c>
      <c r="T765">
        <v>-1.11368485725649E-2</v>
      </c>
      <c r="AX765">
        <v>99327.08</v>
      </c>
      <c r="AY765">
        <v>93083</v>
      </c>
      <c r="AZ765">
        <v>89118.496904</v>
      </c>
      <c r="BA765">
        <v>85153.993807999999</v>
      </c>
      <c r="BB765">
        <v>81189.490711999999</v>
      </c>
      <c r="BC765">
        <v>77224.987615999999</v>
      </c>
      <c r="BD765">
        <v>73260.484519999998</v>
      </c>
      <c r="BE765">
        <v>69295.981423999998</v>
      </c>
      <c r="BF765">
        <v>65331.478327999997</v>
      </c>
      <c r="BG765">
        <v>61366.975231999997</v>
      </c>
      <c r="BH765">
        <v>57402.472135999997</v>
      </c>
      <c r="BI765">
        <v>53437.969040000004</v>
      </c>
      <c r="BJ765">
        <v>52842.8384707761</v>
      </c>
      <c r="BK765">
        <v>52254.3357805825</v>
      </c>
      <c r="BL765">
        <v>51672.387155734199</v>
      </c>
      <c r="BM765">
        <v>51096.919604597897</v>
      </c>
      <c r="BN765">
        <v>50527.860948436901</v>
      </c>
      <c r="BO765">
        <v>49965.139812358597</v>
      </c>
      <c r="BP765">
        <v>49408.685616361297</v>
      </c>
      <c r="BQ765">
        <v>48858.428566482398</v>
      </c>
      <c r="BR765">
        <v>48314.299646043997</v>
      </c>
      <c r="BS765">
        <v>47776.230606996498</v>
      </c>
      <c r="BT765">
        <v>47244.153961358403</v>
      </c>
      <c r="BU765">
        <v>46718.002972751798</v>
      </c>
      <c r="BV765">
        <v>46197.711648031698</v>
      </c>
      <c r="BW765">
        <v>45683.214729008498</v>
      </c>
      <c r="BX765">
        <v>45174.4476842636</v>
      </c>
      <c r="BY765">
        <v>44671.346701054703</v>
      </c>
      <c r="BZ765">
        <v>44173.848677312497</v>
      </c>
      <c r="CA765">
        <v>43681.891213725903</v>
      </c>
      <c r="CB765">
        <v>43195.4126059154</v>
      </c>
      <c r="CC765">
        <v>42714.351836693801</v>
      </c>
      <c r="CD765" s="8" t="b">
        <f>IF(ISNUMBER(VLOOKUP(A765,profiles_2018!A:A,1,FALSE)),TRUE,FALSE)</f>
        <v>0</v>
      </c>
      <c r="CE765" t="str">
        <f>INDEX('C5 - Emissions methodology 2021'!$A$2:$I$5911,MATCH($A765,'C5 - Emissions methodology 2021'!$A$2:$A$5911,0),MATCH(CE$1,'C5 - Emissions methodology 2021'!$A$1:$I$1,0))</f>
        <v>Manufacturing</v>
      </c>
    </row>
    <row r="766" spans="1:83" x14ac:dyDescent="0.25">
      <c r="A766">
        <v>858937</v>
      </c>
      <c r="B766" t="s">
        <v>1310</v>
      </c>
      <c r="C766" t="s">
        <v>84</v>
      </c>
      <c r="D766">
        <v>2021</v>
      </c>
      <c r="E766" t="s">
        <v>28</v>
      </c>
      <c r="F766" t="s">
        <v>23</v>
      </c>
      <c r="G766">
        <v>2020</v>
      </c>
      <c r="H766">
        <v>5677.09</v>
      </c>
      <c r="I766">
        <v>100</v>
      </c>
      <c r="J766">
        <v>2021</v>
      </c>
      <c r="K766">
        <v>3</v>
      </c>
      <c r="L766">
        <v>5506.7772999999997</v>
      </c>
      <c r="M766">
        <v>2020</v>
      </c>
      <c r="N766">
        <v>5677.09</v>
      </c>
      <c r="O766">
        <v>0</v>
      </c>
      <c r="P766" t="s">
        <v>691</v>
      </c>
      <c r="Q766">
        <v>2.67585422624559</v>
      </c>
      <c r="R766">
        <v>1</v>
      </c>
      <c r="S766" t="s">
        <v>25</v>
      </c>
      <c r="T766">
        <v>-1.11368485725649E-2</v>
      </c>
      <c r="AY766">
        <v>5677.09</v>
      </c>
      <c r="AZ766">
        <v>5506.7772999999997</v>
      </c>
      <c r="BA766">
        <v>5445.4491550870598</v>
      </c>
      <c r="BB766">
        <v>5384.8040124372501</v>
      </c>
      <c r="BC766">
        <v>5324.8342655577999</v>
      </c>
      <c r="BD766">
        <v>5265.5323926682804</v>
      </c>
      <c r="BE766">
        <v>5206.8909557571897</v>
      </c>
      <c r="BF766">
        <v>5148.90259964907</v>
      </c>
      <c r="BG766">
        <v>5091.5600510818904</v>
      </c>
      <c r="BH766">
        <v>5034.8561177948704</v>
      </c>
      <c r="BI766">
        <v>4978.78368762634</v>
      </c>
      <c r="BJ766">
        <v>4923.3357276216902</v>
      </c>
      <c r="BK766">
        <v>4868.5052831512603</v>
      </c>
      <c r="BL766">
        <v>4814.28547703808</v>
      </c>
      <c r="BM766">
        <v>4760.6695086952004</v>
      </c>
      <c r="BN766">
        <v>4707.6506532728399</v>
      </c>
      <c r="BO766">
        <v>4655.2222608148004</v>
      </c>
      <c r="BP766">
        <v>4603.3777554244798</v>
      </c>
      <c r="BQ766">
        <v>4552.1106344399996</v>
      </c>
      <c r="BR766">
        <v>4501.4144676186797</v>
      </c>
      <c r="BS766">
        <v>4451.2828963304601</v>
      </c>
      <c r="BT766">
        <v>4401.7096327603804</v>
      </c>
      <c r="BU766">
        <v>4352.6884591199196</v>
      </c>
      <c r="BV766">
        <v>4304.2132268671503</v>
      </c>
      <c r="BW766">
        <v>4256.2778559355002</v>
      </c>
      <c r="BX766">
        <v>4208.8763339711904</v>
      </c>
      <c r="BY766">
        <v>4162.0027155791004</v>
      </c>
      <c r="BZ766">
        <v>4115.6511215770897</v>
      </c>
      <c r="CA766">
        <v>4069.81573825858</v>
      </c>
      <c r="CB766">
        <v>4024.49081666335</v>
      </c>
      <c r="CC766">
        <v>3979.6706718564901</v>
      </c>
      <c r="CD766" s="8" t="b">
        <f>IF(ISNUMBER(VLOOKUP(A766,profiles_2018!A:A,1,FALSE)),TRUE,FALSE)</f>
        <v>0</v>
      </c>
      <c r="CE766" t="str">
        <f>INDEX('C5 - Emissions methodology 2021'!$A$2:$I$5911,MATCH($A766,'C5 - Emissions methodology 2021'!$A$2:$A$5911,0),MATCH(CE$1,'C5 - Emissions methodology 2021'!$A$1:$I$1,0))</f>
        <v>Manufacturing</v>
      </c>
    </row>
    <row r="767" spans="1:83" x14ac:dyDescent="0.25">
      <c r="A767">
        <v>22942</v>
      </c>
      <c r="B767" t="s">
        <v>1311</v>
      </c>
      <c r="C767" t="s">
        <v>39</v>
      </c>
      <c r="D767">
        <v>2020</v>
      </c>
      <c r="E767" t="s">
        <v>690</v>
      </c>
      <c r="F767" t="s">
        <v>23</v>
      </c>
      <c r="G767">
        <v>2018</v>
      </c>
      <c r="H767">
        <v>17621.87</v>
      </c>
      <c r="I767">
        <v>100</v>
      </c>
      <c r="J767">
        <v>2030</v>
      </c>
      <c r="K767">
        <v>28</v>
      </c>
      <c r="L767">
        <v>12687.7463999999</v>
      </c>
      <c r="M767">
        <v>2020</v>
      </c>
      <c r="N767">
        <v>12013.94</v>
      </c>
      <c r="O767">
        <v>113.65663051056301</v>
      </c>
      <c r="P767" t="s">
        <v>24</v>
      </c>
      <c r="Q767">
        <v>2.93024566463902</v>
      </c>
      <c r="R767">
        <v>1</v>
      </c>
      <c r="S767" t="s">
        <v>25</v>
      </c>
      <c r="T767">
        <v>-1.11368485725649E-2</v>
      </c>
      <c r="AW767">
        <v>17621.87</v>
      </c>
      <c r="AX767">
        <v>14817.905000000001</v>
      </c>
      <c r="AY767">
        <v>12013.94</v>
      </c>
      <c r="AZ767">
        <v>12081.3206399999</v>
      </c>
      <c r="BA767">
        <v>12148.701279999999</v>
      </c>
      <c r="BB767">
        <v>12216.081920000001</v>
      </c>
      <c r="BC767">
        <v>12283.4625599999</v>
      </c>
      <c r="BD767">
        <v>12350.843199999999</v>
      </c>
      <c r="BE767">
        <v>12418.223840000001</v>
      </c>
      <c r="BF767">
        <v>12485.6044799999</v>
      </c>
      <c r="BG767">
        <v>12552.985119999899</v>
      </c>
      <c r="BH767">
        <v>12620.365760000001</v>
      </c>
      <c r="BI767">
        <v>12687.7463999999</v>
      </c>
      <c r="BJ767">
        <v>12546.444889615999</v>
      </c>
      <c r="BK767">
        <v>12406.7170327564</v>
      </c>
      <c r="BL767">
        <v>12268.545303879901</v>
      </c>
      <c r="BM767">
        <v>12131.9123726249</v>
      </c>
      <c r="BN767">
        <v>11996.801101635399</v>
      </c>
      <c r="BO767">
        <v>11863.194544411301</v>
      </c>
      <c r="BP767">
        <v>11731.075943183299</v>
      </c>
      <c r="BQ767">
        <v>11600.4287268108</v>
      </c>
      <c r="BR767">
        <v>11471.2365087035</v>
      </c>
      <c r="BS767">
        <v>11343.483084766</v>
      </c>
      <c r="BT767">
        <v>11217.152431365501</v>
      </c>
      <c r="BU767">
        <v>11092.228703322</v>
      </c>
      <c r="BV767">
        <v>10968.6962319208</v>
      </c>
      <c r="BW767">
        <v>10846.5395229475</v>
      </c>
      <c r="BX767">
        <v>10725.7432547441</v>
      </c>
      <c r="BY767">
        <v>10606.292276287801</v>
      </c>
      <c r="BZ767">
        <v>10488.171605290399</v>
      </c>
      <c r="CA767">
        <v>10371.3664263192</v>
      </c>
      <c r="CB767">
        <v>10255.8620889387</v>
      </c>
      <c r="CC767">
        <v>10141.6441058731</v>
      </c>
      <c r="CD767" s="8" t="b">
        <f>IF(ISNUMBER(VLOOKUP(A767,profiles_2018!A:A,1,FALSE)),TRUE,FALSE)</f>
        <v>0</v>
      </c>
      <c r="CE767" t="str">
        <f>INDEX('C5 - Emissions methodology 2021'!$A$2:$I$5911,MATCH($A767,'C5 - Emissions methodology 2021'!$A$2:$A$5911,0),MATCH(CE$1,'C5 - Emissions methodology 2021'!$A$1:$I$1,0))</f>
        <v>Manufacturing</v>
      </c>
    </row>
    <row r="768" spans="1:83" x14ac:dyDescent="0.25">
      <c r="A768">
        <v>15419</v>
      </c>
      <c r="B768" t="s">
        <v>446</v>
      </c>
      <c r="C768" t="s">
        <v>27</v>
      </c>
      <c r="D768">
        <v>2015</v>
      </c>
      <c r="E768" t="s">
        <v>690</v>
      </c>
      <c r="F768" t="s">
        <v>23</v>
      </c>
      <c r="G768">
        <v>2014</v>
      </c>
      <c r="H768">
        <v>368547</v>
      </c>
      <c r="I768">
        <v>100</v>
      </c>
      <c r="J768">
        <v>2025</v>
      </c>
      <c r="K768">
        <v>30</v>
      </c>
      <c r="L768">
        <v>257982.9</v>
      </c>
      <c r="M768">
        <v>2020</v>
      </c>
      <c r="N768">
        <v>315526</v>
      </c>
      <c r="O768">
        <v>47.954987197471901</v>
      </c>
      <c r="P768" t="s">
        <v>24</v>
      </c>
      <c r="Q768">
        <v>2.9478417327487798</v>
      </c>
      <c r="R768">
        <v>1</v>
      </c>
      <c r="S768" t="s">
        <v>25</v>
      </c>
      <c r="T768">
        <v>-1.11368485725649E-2</v>
      </c>
      <c r="AS768">
        <v>368547</v>
      </c>
      <c r="AT768">
        <v>359710.16666666599</v>
      </c>
      <c r="AU768">
        <v>350873.33333333302</v>
      </c>
      <c r="AV768">
        <v>342036.5</v>
      </c>
      <c r="AW768">
        <v>333199.66666666599</v>
      </c>
      <c r="AX768">
        <v>324362.83333333302</v>
      </c>
      <c r="AY768">
        <v>315526</v>
      </c>
      <c r="AZ768">
        <v>304017.38</v>
      </c>
      <c r="BA768">
        <v>292508.76</v>
      </c>
      <c r="BB768">
        <v>281000.14</v>
      </c>
      <c r="BC768">
        <v>269491.52</v>
      </c>
      <c r="BD768">
        <v>257982.9</v>
      </c>
      <c r="BE768">
        <v>255109.78350838801</v>
      </c>
      <c r="BF768">
        <v>252268.664480076</v>
      </c>
      <c r="BG768">
        <v>249459.18656415801</v>
      </c>
      <c r="BH768">
        <v>246680.99737835801</v>
      </c>
      <c r="BI768">
        <v>243933.748464826</v>
      </c>
      <c r="BJ768">
        <v>241217.095246435</v>
      </c>
      <c r="BK768">
        <v>238530.69698356101</v>
      </c>
      <c r="BL768">
        <v>235874.216731347</v>
      </c>
      <c r="BM768">
        <v>233247.32129743701</v>
      </c>
      <c r="BN768">
        <v>230649.681200191</v>
      </c>
      <c r="BO768">
        <v>228080.97062735501</v>
      </c>
      <c r="BP768">
        <v>225540.86739519401</v>
      </c>
      <c r="BQ768">
        <v>223029.05290808901</v>
      </c>
      <c r="BR768">
        <v>220545.212118569</v>
      </c>
      <c r="BS768">
        <v>218089.03348780001</v>
      </c>
      <c r="BT768">
        <v>215660.20894651001</v>
      </c>
      <c r="BU768">
        <v>213258.433856344</v>
      </c>
      <c r="BV768">
        <v>210883.40697166399</v>
      </c>
      <c r="BW768">
        <v>208534.83040175401</v>
      </c>
      <c r="BX768">
        <v>206212.40957346401</v>
      </c>
      <c r="BY768">
        <v>203915.853194261</v>
      </c>
      <c r="BZ768">
        <v>201644.87321569101</v>
      </c>
      <c r="CA768">
        <v>199399.18479725401</v>
      </c>
      <c r="CB768">
        <v>197178.506270674</v>
      </c>
      <c r="CC768">
        <v>194982.55910457301</v>
      </c>
      <c r="CD768" s="8" t="b">
        <f>IF(ISNUMBER(VLOOKUP(A768,profiles_2018!A:A,1,FALSE)),TRUE,FALSE)</f>
        <v>1</v>
      </c>
      <c r="CE768" t="str">
        <f>INDEX('C5 - Emissions methodology 2021'!$A$2:$I$5911,MATCH($A768,'C5 - Emissions methodology 2021'!$A$2:$A$5911,0),MATCH(CE$1,'C5 - Emissions methodology 2021'!$A$1:$I$1,0))</f>
        <v>Manufacturing</v>
      </c>
    </row>
    <row r="769" spans="1:83" x14ac:dyDescent="0.25">
      <c r="A769">
        <v>50821</v>
      </c>
      <c r="B769" t="s">
        <v>1312</v>
      </c>
      <c r="C769" t="s">
        <v>27</v>
      </c>
      <c r="D769">
        <v>2018</v>
      </c>
      <c r="E769" t="s">
        <v>690</v>
      </c>
      <c r="F769" t="s">
        <v>23</v>
      </c>
      <c r="G769">
        <v>2017</v>
      </c>
      <c r="H769">
        <v>825</v>
      </c>
      <c r="I769">
        <v>100</v>
      </c>
      <c r="J769">
        <v>2025</v>
      </c>
      <c r="K769">
        <v>99.8</v>
      </c>
      <c r="L769">
        <v>1.65</v>
      </c>
      <c r="M769">
        <v>2020</v>
      </c>
      <c r="N769">
        <v>2761</v>
      </c>
      <c r="O769">
        <v>-0.87126983565704896</v>
      </c>
      <c r="P769" t="s">
        <v>24</v>
      </c>
      <c r="Q769">
        <v>3.64584615334878</v>
      </c>
      <c r="R769">
        <v>1</v>
      </c>
      <c r="S769" t="s">
        <v>25</v>
      </c>
      <c r="T769">
        <v>-1.11368485725649E-2</v>
      </c>
      <c r="AV769">
        <v>825</v>
      </c>
      <c r="AW769">
        <v>1470.3333333333301</v>
      </c>
      <c r="AX769">
        <v>2115.6666666666601</v>
      </c>
      <c r="AY769">
        <v>2761</v>
      </c>
      <c r="AZ769">
        <v>2209.13</v>
      </c>
      <c r="BA769">
        <v>1657.26</v>
      </c>
      <c r="BB769">
        <v>1105.3900000000001</v>
      </c>
      <c r="BC769">
        <v>553.52</v>
      </c>
      <c r="BD769">
        <v>1.65</v>
      </c>
      <c r="BE769">
        <v>1.6316241998552601</v>
      </c>
      <c r="BF769">
        <v>1.61345304821414</v>
      </c>
      <c r="BG769">
        <v>1.5954842659372399</v>
      </c>
      <c r="BH769">
        <v>1.57771559926759</v>
      </c>
      <c r="BI769">
        <v>1.5601448195479699</v>
      </c>
      <c r="BJ769">
        <v>1.5427697229413899</v>
      </c>
      <c r="BK769">
        <v>1.5255881301546601</v>
      </c>
      <c r="BL769">
        <v>1.50859788616502</v>
      </c>
      <c r="BM769">
        <v>1.4917968599499101</v>
      </c>
      <c r="BN769">
        <v>1.47518294421962</v>
      </c>
      <c r="BO769">
        <v>1.45875405515302</v>
      </c>
      <c r="BP769">
        <v>1.4425081321361599</v>
      </c>
      <c r="BQ769">
        <v>1.42644313750387</v>
      </c>
      <c r="BR769">
        <v>1.4105570562841101</v>
      </c>
      <c r="BS769">
        <v>1.3948478959453099</v>
      </c>
      <c r="BT769">
        <v>1.3793136861464099</v>
      </c>
      <c r="BU769">
        <v>1.3639524784897299</v>
      </c>
      <c r="BV769">
        <v>1.3487623462766201</v>
      </c>
      <c r="BW769">
        <v>1.3337413842657599</v>
      </c>
      <c r="BX769">
        <v>1.3188877084342201</v>
      </c>
      <c r="BY769">
        <v>1.30419945574118</v>
      </c>
      <c r="BZ769">
        <v>1.28967478389416</v>
      </c>
      <c r="CA769">
        <v>1.27531187111808</v>
      </c>
      <c r="CB769">
        <v>1.26110891592664</v>
      </c>
      <c r="CC769">
        <v>1.2470641368964599</v>
      </c>
      <c r="CD769" s="8" t="b">
        <f>IF(ISNUMBER(VLOOKUP(A769,profiles_2018!A:A,1,FALSE)),TRUE,FALSE)</f>
        <v>0</v>
      </c>
      <c r="CE769" t="str">
        <f>INDEX('C5 - Emissions methodology 2021'!$A$2:$I$5911,MATCH($A769,'C5 - Emissions methodology 2021'!$A$2:$A$5911,0),MATCH(CE$1,'C5 - Emissions methodology 2021'!$A$1:$I$1,0))</f>
        <v>Services</v>
      </c>
    </row>
    <row r="770" spans="1:83" x14ac:dyDescent="0.25">
      <c r="A770">
        <v>51451</v>
      </c>
      <c r="B770" t="s">
        <v>1313</v>
      </c>
      <c r="C770" t="s">
        <v>27</v>
      </c>
      <c r="D770">
        <v>2020</v>
      </c>
      <c r="E770" t="s">
        <v>690</v>
      </c>
      <c r="F770" t="s">
        <v>23</v>
      </c>
      <c r="G770">
        <v>2017</v>
      </c>
      <c r="H770">
        <v>850</v>
      </c>
      <c r="I770">
        <v>100</v>
      </c>
      <c r="J770">
        <v>2030</v>
      </c>
      <c r="K770">
        <v>33</v>
      </c>
      <c r="L770">
        <v>569.49999999999898</v>
      </c>
      <c r="M770">
        <v>2020</v>
      </c>
      <c r="N770">
        <v>825.5</v>
      </c>
      <c r="O770">
        <v>160.76665270213701</v>
      </c>
      <c r="P770" t="s">
        <v>691</v>
      </c>
      <c r="Q770">
        <v>2.9802440760390199</v>
      </c>
      <c r="R770">
        <v>1</v>
      </c>
      <c r="S770" t="s">
        <v>25</v>
      </c>
      <c r="T770">
        <v>-1.11368485725649E-2</v>
      </c>
      <c r="AV770">
        <v>850</v>
      </c>
      <c r="AW770">
        <v>841.83333333333303</v>
      </c>
      <c r="AX770">
        <v>833.66666666666595</v>
      </c>
      <c r="AY770">
        <v>825.5</v>
      </c>
      <c r="AZ770">
        <v>799.9</v>
      </c>
      <c r="BA770">
        <v>774.3</v>
      </c>
      <c r="BB770">
        <v>748.69999999999902</v>
      </c>
      <c r="BC770">
        <v>723.099999999999</v>
      </c>
      <c r="BD770">
        <v>697.5</v>
      </c>
      <c r="BE770">
        <v>671.9</v>
      </c>
      <c r="BF770">
        <v>646.29999999999995</v>
      </c>
      <c r="BG770">
        <v>620.69999999999902</v>
      </c>
      <c r="BH770">
        <v>595.099999999999</v>
      </c>
      <c r="BI770">
        <v>569.49999999999898</v>
      </c>
      <c r="BJ770">
        <v>563.15756473792396</v>
      </c>
      <c r="BK770">
        <v>556.88576421694302</v>
      </c>
      <c r="BL770">
        <v>550.68381178864195</v>
      </c>
      <c r="BM770">
        <v>544.55092956538897</v>
      </c>
      <c r="BN770">
        <v>538.48634832277003</v>
      </c>
      <c r="BO770">
        <v>532.48930740310595</v>
      </c>
      <c r="BP770">
        <v>526.55905462004705</v>
      </c>
      <c r="BQ770">
        <v>520.69484616423097</v>
      </c>
      <c r="BR770">
        <v>514.89594650998504</v>
      </c>
      <c r="BS770">
        <v>509.161628323076</v>
      </c>
      <c r="BT770">
        <v>503.49117236948098</v>
      </c>
      <c r="BU770">
        <v>497.88386742517901</v>
      </c>
      <c r="BV770">
        <v>492.33901018694201</v>
      </c>
      <c r="BW770">
        <v>486.855905184123</v>
      </c>
      <c r="BX770">
        <v>481.43386469142803</v>
      </c>
      <c r="BY770">
        <v>476.07220864265503</v>
      </c>
      <c r="BZ770">
        <v>470.770264545396</v>
      </c>
      <c r="CA770">
        <v>465.527367396687</v>
      </c>
      <c r="CB770">
        <v>460.34285959960499</v>
      </c>
      <c r="CC770">
        <v>455.21609088078299</v>
      </c>
      <c r="CD770" s="8" t="b">
        <f>IF(ISNUMBER(VLOOKUP(A770,profiles_2018!A:A,1,FALSE)),TRUE,FALSE)</f>
        <v>0</v>
      </c>
      <c r="CE770" t="str">
        <f>INDEX('C5 - Emissions methodology 2021'!$A$2:$I$5911,MATCH($A770,'C5 - Emissions methodology 2021'!$A$2:$A$5911,0),MATCH(CE$1,'C5 - Emissions methodology 2021'!$A$1:$I$1,0))</f>
        <v>Manufacturing</v>
      </c>
    </row>
    <row r="771" spans="1:83" x14ac:dyDescent="0.25">
      <c r="A771">
        <v>58848</v>
      </c>
      <c r="B771" t="s">
        <v>1314</v>
      </c>
      <c r="C771" t="s">
        <v>92</v>
      </c>
      <c r="D771">
        <v>2020</v>
      </c>
      <c r="E771" t="s">
        <v>690</v>
      </c>
      <c r="F771" t="s">
        <v>23</v>
      </c>
      <c r="G771">
        <v>2019</v>
      </c>
      <c r="H771">
        <v>2471.12</v>
      </c>
      <c r="I771">
        <v>100</v>
      </c>
      <c r="J771">
        <v>2025</v>
      </c>
      <c r="K771">
        <v>100</v>
      </c>
      <c r="L771">
        <v>0</v>
      </c>
      <c r="M771">
        <v>2020</v>
      </c>
      <c r="N771">
        <v>1582.04</v>
      </c>
      <c r="O771">
        <v>35.978827414289903</v>
      </c>
      <c r="P771" t="s">
        <v>45</v>
      </c>
      <c r="Q771">
        <v>3.6478051251607799</v>
      </c>
      <c r="R771">
        <v>1</v>
      </c>
      <c r="S771" t="s">
        <v>25</v>
      </c>
      <c r="T771">
        <v>-1.11368485725649E-2</v>
      </c>
      <c r="AX771">
        <v>2471.12</v>
      </c>
      <c r="AY771">
        <v>1582.04</v>
      </c>
      <c r="AZ771">
        <v>1265.6320000000001</v>
      </c>
      <c r="BA771">
        <v>949.22400000000005</v>
      </c>
      <c r="BB771">
        <v>632.81600000000003</v>
      </c>
      <c r="BC771">
        <v>316.40799999999899</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s="8" t="b">
        <f>IF(ISNUMBER(VLOOKUP(A771,profiles_2018!A:A,1,FALSE)),TRUE,FALSE)</f>
        <v>0</v>
      </c>
      <c r="CE771" t="str">
        <f>INDEX('C5 - Emissions methodology 2021'!$A$2:$I$5911,MATCH($A771,'C5 - Emissions methodology 2021'!$A$2:$A$5911,0),MATCH(CE$1,'C5 - Emissions methodology 2021'!$A$1:$I$1,0))</f>
        <v>Services</v>
      </c>
    </row>
    <row r="772" spans="1:83" x14ac:dyDescent="0.25">
      <c r="A772">
        <v>844306</v>
      </c>
      <c r="B772" t="s">
        <v>1315</v>
      </c>
      <c r="C772" t="s">
        <v>252</v>
      </c>
      <c r="D772">
        <v>2020</v>
      </c>
      <c r="E772" t="s">
        <v>690</v>
      </c>
      <c r="F772" t="s">
        <v>23</v>
      </c>
      <c r="G772">
        <v>2020</v>
      </c>
      <c r="H772">
        <v>5052</v>
      </c>
      <c r="I772">
        <v>100</v>
      </c>
      <c r="J772">
        <v>2021</v>
      </c>
      <c r="K772">
        <v>4</v>
      </c>
      <c r="L772">
        <v>4849.92</v>
      </c>
      <c r="M772">
        <v>2020</v>
      </c>
      <c r="N772">
        <v>5052</v>
      </c>
      <c r="O772">
        <v>0</v>
      </c>
      <c r="P772" t="s">
        <v>45</v>
      </c>
      <c r="Q772">
        <v>2.68585416373659</v>
      </c>
      <c r="R772">
        <v>1</v>
      </c>
      <c r="S772" t="s">
        <v>25</v>
      </c>
      <c r="T772">
        <v>-1.11368485725649E-2</v>
      </c>
      <c r="AY772">
        <v>5052</v>
      </c>
      <c r="AZ772">
        <v>4849.92</v>
      </c>
      <c r="BA772">
        <v>4795.9071753709404</v>
      </c>
      <c r="BB772">
        <v>4742.4958833907604</v>
      </c>
      <c r="BC772">
        <v>4689.6794248814203</v>
      </c>
      <c r="BD772">
        <v>4637.4511752726403</v>
      </c>
      <c r="BE772">
        <v>4585.8045837709697</v>
      </c>
      <c r="BF772">
        <v>4534.73317253814</v>
      </c>
      <c r="BG772">
        <v>4484.2305358785998</v>
      </c>
      <c r="BH772">
        <v>4434.2903394360401</v>
      </c>
      <c r="BI772">
        <v>4384.9063193989596</v>
      </c>
      <c r="BJ772">
        <v>4336.0722817149299</v>
      </c>
      <c r="BK772">
        <v>4287.78210131377</v>
      </c>
      <c r="BL772">
        <v>4240.0297213392896</v>
      </c>
      <c r="BM772">
        <v>4192.80915238956</v>
      </c>
      <c r="BN772">
        <v>4146.1144717657298</v>
      </c>
      <c r="BO772">
        <v>4099.9398227291604</v>
      </c>
      <c r="BP772">
        <v>4054.2794137667902</v>
      </c>
      <c r="BQ772">
        <v>4009.1275178648002</v>
      </c>
      <c r="BR772">
        <v>3964.4784717902398</v>
      </c>
      <c r="BS772">
        <v>3920.3266753807202</v>
      </c>
      <c r="BT772">
        <v>3876.66659084202</v>
      </c>
      <c r="BU772">
        <v>3833.49274205349</v>
      </c>
      <c r="BV772">
        <v>3790.7997138812102</v>
      </c>
      <c r="BW772">
        <v>3748.5821514987902</v>
      </c>
      <c r="BX772">
        <v>3706.8347597157299</v>
      </c>
      <c r="BY772">
        <v>3665.55230231326</v>
      </c>
      <c r="BZ772">
        <v>3624.7296013875798</v>
      </c>
      <c r="CA772">
        <v>3584.36153670043</v>
      </c>
      <c r="CB772">
        <v>3544.44304503687</v>
      </c>
      <c r="CC772">
        <v>3504.9691195702198</v>
      </c>
      <c r="CD772" s="8" t="b">
        <f>IF(ISNUMBER(VLOOKUP(A772,profiles_2018!A:A,1,FALSE)),TRUE,FALSE)</f>
        <v>0</v>
      </c>
      <c r="CE772" t="str">
        <f>INDEX('C5 - Emissions methodology 2021'!$A$2:$I$5911,MATCH($A772,'C5 - Emissions methodology 2021'!$A$2:$A$5911,0),MATCH(CE$1,'C5 - Emissions methodology 2021'!$A$1:$I$1,0))</f>
        <v>Materials</v>
      </c>
    </row>
    <row r="773" spans="1:83" x14ac:dyDescent="0.25">
      <c r="A773">
        <v>14901</v>
      </c>
      <c r="B773" t="s">
        <v>1316</v>
      </c>
      <c r="C773" t="s">
        <v>27</v>
      </c>
      <c r="D773">
        <v>2020</v>
      </c>
      <c r="E773" t="s">
        <v>105</v>
      </c>
      <c r="F773" t="s">
        <v>54</v>
      </c>
      <c r="G773">
        <v>2020</v>
      </c>
      <c r="H773">
        <v>100472</v>
      </c>
      <c r="I773">
        <v>100</v>
      </c>
      <c r="J773">
        <v>2030</v>
      </c>
      <c r="K773">
        <v>30</v>
      </c>
      <c r="L773">
        <v>70330.399999999994</v>
      </c>
      <c r="M773">
        <v>2020</v>
      </c>
      <c r="N773">
        <v>92535</v>
      </c>
      <c r="O773">
        <v>111.852414449023</v>
      </c>
      <c r="P773" t="s">
        <v>24</v>
      </c>
      <c r="Q773">
        <v>3.2904300760390202</v>
      </c>
      <c r="R773">
        <v>1</v>
      </c>
      <c r="S773" t="s">
        <v>25</v>
      </c>
      <c r="T773">
        <v>-1.11368485725649E-2</v>
      </c>
      <c r="AY773">
        <v>92535</v>
      </c>
      <c r="AZ773">
        <v>90314.54</v>
      </c>
      <c r="BA773">
        <v>88094.080000000002</v>
      </c>
      <c r="BB773">
        <v>85873.62</v>
      </c>
      <c r="BC773">
        <v>83653.16</v>
      </c>
      <c r="BD773">
        <v>81432.7</v>
      </c>
      <c r="BE773">
        <v>79212.239999999903</v>
      </c>
      <c r="BF773">
        <v>76991.78</v>
      </c>
      <c r="BG773">
        <v>74771.319999999905</v>
      </c>
      <c r="BH773">
        <v>72550.859999999899</v>
      </c>
      <c r="BI773">
        <v>70330.399999999994</v>
      </c>
      <c r="BJ773">
        <v>69547.140985152</v>
      </c>
      <c r="BK773">
        <v>68772.605007345599</v>
      </c>
      <c r="BL773">
        <v>68006.694919437898</v>
      </c>
      <c r="BM773">
        <v>67249.314656199494</v>
      </c>
      <c r="BN773">
        <v>66500.369222264693</v>
      </c>
      <c r="BO773">
        <v>65759.7646802167</v>
      </c>
      <c r="BP773">
        <v>65027.4081388056</v>
      </c>
      <c r="BQ773">
        <v>64303.207741297301</v>
      </c>
      <c r="BR773">
        <v>63587.072653952302</v>
      </c>
      <c r="BS773">
        <v>62878.913054632598</v>
      </c>
      <c r="BT773">
        <v>62178.640121535602</v>
      </c>
      <c r="BU773">
        <v>61486.166022054102</v>
      </c>
      <c r="BV773">
        <v>60801.403901758902</v>
      </c>
      <c r="BW773">
        <v>60124.267873505603</v>
      </c>
      <c r="BX773">
        <v>59454.673006662102</v>
      </c>
      <c r="BY773">
        <v>58792.535316455498</v>
      </c>
      <c r="BZ773">
        <v>58137.771753439003</v>
      </c>
      <c r="CA773">
        <v>57490.300193074603</v>
      </c>
      <c r="CB773">
        <v>56850.039425433002</v>
      </c>
      <c r="CC773">
        <v>56216.909145007601</v>
      </c>
      <c r="CD773" s="8" t="b">
        <f>IF(ISNUMBER(VLOOKUP(A773,profiles_2018!A:A,1,FALSE)),TRUE,FALSE)</f>
        <v>0</v>
      </c>
      <c r="CE773" t="str">
        <f>INDEX('C5 - Emissions methodology 2021'!$A$2:$I$5911,MATCH($A773,'C5 - Emissions methodology 2021'!$A$2:$A$5911,0),MATCH(CE$1,'C5 - Emissions methodology 2021'!$A$1:$I$1,0))</f>
        <v>Retail</v>
      </c>
    </row>
    <row r="774" spans="1:83" x14ac:dyDescent="0.25">
      <c r="A774">
        <v>50091</v>
      </c>
      <c r="B774" t="s">
        <v>1317</v>
      </c>
      <c r="C774" t="s">
        <v>48</v>
      </c>
      <c r="D774">
        <v>2020</v>
      </c>
      <c r="E774" t="s">
        <v>28</v>
      </c>
      <c r="F774" t="s">
        <v>23</v>
      </c>
      <c r="G774">
        <v>2020</v>
      </c>
      <c r="H774">
        <v>954.7</v>
      </c>
      <c r="I774">
        <v>100</v>
      </c>
      <c r="J774">
        <v>2030</v>
      </c>
      <c r="K774">
        <v>42</v>
      </c>
      <c r="L774">
        <v>553.726</v>
      </c>
      <c r="M774">
        <v>2020</v>
      </c>
      <c r="N774">
        <v>954.7</v>
      </c>
      <c r="O774">
        <v>0</v>
      </c>
      <c r="P774" t="s">
        <v>24</v>
      </c>
      <c r="Q774">
        <v>3.0702439979090199</v>
      </c>
      <c r="R774">
        <v>1</v>
      </c>
      <c r="S774" t="s">
        <v>25</v>
      </c>
      <c r="T774">
        <v>-1.11368485725649E-2</v>
      </c>
      <c r="AY774">
        <v>954.7</v>
      </c>
      <c r="AZ774">
        <v>914.60260000000005</v>
      </c>
      <c r="BA774">
        <v>874.50519999999995</v>
      </c>
      <c r="BB774">
        <v>834.40779999999995</v>
      </c>
      <c r="BC774">
        <v>794.31039999999996</v>
      </c>
      <c r="BD774">
        <v>754.21299999999997</v>
      </c>
      <c r="BE774">
        <v>714.11559999999997</v>
      </c>
      <c r="BF774">
        <v>674.01819999999998</v>
      </c>
      <c r="BG774">
        <v>633.92079999999999</v>
      </c>
      <c r="BH774">
        <v>593.82339999999999</v>
      </c>
      <c r="BI774">
        <v>553.726</v>
      </c>
      <c r="BJ774">
        <v>547.55923738730803</v>
      </c>
      <c r="BK774">
        <v>541.46115307601599</v>
      </c>
      <c r="BL774">
        <v>535.43098220628201</v>
      </c>
      <c r="BM774">
        <v>529.46796843639095</v>
      </c>
      <c r="BN774">
        <v>523.57136384789101</v>
      </c>
      <c r="BO774">
        <v>517.74042885178596</v>
      </c>
      <c r="BP774">
        <v>511.97443209576898</v>
      </c>
      <c r="BQ774">
        <v>506.27265037249299</v>
      </c>
      <c r="BR774">
        <v>500.634368528864</v>
      </c>
      <c r="BS774">
        <v>495.05887937633599</v>
      </c>
      <c r="BT774">
        <v>489.54548360221798</v>
      </c>
      <c r="BU774">
        <v>484.09348968195701</v>
      </c>
      <c r="BV774">
        <v>478.70221379240502</v>
      </c>
      <c r="BW774">
        <v>473.37097972604698</v>
      </c>
      <c r="BX774">
        <v>468.09911880619097</v>
      </c>
      <c r="BY774">
        <v>462.88596980309597</v>
      </c>
      <c r="BZ774">
        <v>457.73087885103399</v>
      </c>
      <c r="CA774">
        <v>452.63319936628301</v>
      </c>
      <c r="CB774">
        <v>447.59229196602502</v>
      </c>
      <c r="CC774">
        <v>442.607524388152</v>
      </c>
      <c r="CD774" s="8" t="b">
        <f>IF(ISNUMBER(VLOOKUP(A774,profiles_2018!A:A,1,FALSE)),TRUE,FALSE)</f>
        <v>0</v>
      </c>
      <c r="CE774" t="str">
        <f>INDEX('C5 - Emissions methodology 2021'!$A$2:$I$5911,MATCH($A774,'C5 - Emissions methodology 2021'!$A$2:$A$5911,0),MATCH(CE$1,'C5 - Emissions methodology 2021'!$A$1:$I$1,0))</f>
        <v>Services</v>
      </c>
    </row>
    <row r="775" spans="1:83" x14ac:dyDescent="0.25">
      <c r="A775">
        <v>33518</v>
      </c>
      <c r="B775" t="s">
        <v>1318</v>
      </c>
      <c r="C775" t="s">
        <v>27</v>
      </c>
      <c r="D775">
        <v>2019</v>
      </c>
      <c r="E775" t="s">
        <v>105</v>
      </c>
      <c r="F775" t="s">
        <v>54</v>
      </c>
      <c r="G775">
        <v>2019</v>
      </c>
      <c r="H775">
        <v>33535</v>
      </c>
      <c r="I775">
        <v>100</v>
      </c>
      <c r="J775">
        <v>2035</v>
      </c>
      <c r="K775">
        <v>20</v>
      </c>
      <c r="L775">
        <v>26828</v>
      </c>
      <c r="M775">
        <v>2020</v>
      </c>
      <c r="N775">
        <v>33535</v>
      </c>
      <c r="O775">
        <v>12.034983258975601</v>
      </c>
      <c r="P775" t="s">
        <v>24</v>
      </c>
      <c r="Q775">
        <v>3.1927422123292701</v>
      </c>
      <c r="R775">
        <v>1</v>
      </c>
      <c r="S775" t="s">
        <v>25</v>
      </c>
      <c r="T775">
        <v>-1.11368485725649E-2</v>
      </c>
      <c r="AX775">
        <v>33535</v>
      </c>
      <c r="AY775">
        <v>33535</v>
      </c>
      <c r="AZ775">
        <v>33087.866666666603</v>
      </c>
      <c r="BA775">
        <v>32640.733333333301</v>
      </c>
      <c r="BB775">
        <v>32193.599999999999</v>
      </c>
      <c r="BC775">
        <v>31746.466666666602</v>
      </c>
      <c r="BD775">
        <v>31299.333333333299</v>
      </c>
      <c r="BE775">
        <v>30852.2</v>
      </c>
      <c r="BF775">
        <v>30405.0666666666</v>
      </c>
      <c r="BG775">
        <v>29957.933333333302</v>
      </c>
      <c r="BH775">
        <v>29510.799999999999</v>
      </c>
      <c r="BI775">
        <v>29063.666666666599</v>
      </c>
      <c r="BJ775">
        <v>28616.5333333333</v>
      </c>
      <c r="BK775">
        <v>28169.4</v>
      </c>
      <c r="BL775">
        <v>27722.266666666601</v>
      </c>
      <c r="BM775">
        <v>27275.133333333299</v>
      </c>
      <c r="BN775">
        <v>26828</v>
      </c>
      <c r="BO775">
        <v>26529.2206264952</v>
      </c>
      <c r="BP775">
        <v>26233.768713629699</v>
      </c>
      <c r="BQ775">
        <v>25941.607203978401</v>
      </c>
      <c r="BR775">
        <v>25652.699452818699</v>
      </c>
      <c r="BS775">
        <v>25367.0092235351</v>
      </c>
      <c r="BT775">
        <v>25084.500683073798</v>
      </c>
      <c r="BU775">
        <v>24805.138397448001</v>
      </c>
      <c r="BV775">
        <v>24528.887327294098</v>
      </c>
      <c r="BW775">
        <v>24255.7128234765</v>
      </c>
      <c r="BX775">
        <v>23985.5806227418</v>
      </c>
      <c r="BY775">
        <v>23718.4568434213</v>
      </c>
      <c r="BZ775">
        <v>23454.307981181199</v>
      </c>
      <c r="CA775">
        <v>23193.100904820501</v>
      </c>
      <c r="CB775">
        <v>22934.802852115299</v>
      </c>
      <c r="CC775">
        <v>22679.381425709598</v>
      </c>
      <c r="CD775" s="8" t="b">
        <f>IF(ISNUMBER(VLOOKUP(A775,profiles_2018!A:A,1,FALSE)),TRUE,FALSE)</f>
        <v>0</v>
      </c>
      <c r="CE775" t="str">
        <f>INDEX('C5 - Emissions methodology 2021'!$A$2:$I$5911,MATCH($A775,'C5 - Emissions methodology 2021'!$A$2:$A$5911,0),MATCH(CE$1,'C5 - Emissions methodology 2021'!$A$1:$I$1,0))</f>
        <v>Food, beverage &amp; agriculture</v>
      </c>
    </row>
    <row r="776" spans="1:83" x14ac:dyDescent="0.25">
      <c r="A776">
        <v>15591</v>
      </c>
      <c r="B776" t="s">
        <v>1319</v>
      </c>
      <c r="C776" t="s">
        <v>21</v>
      </c>
      <c r="D776">
        <v>2020</v>
      </c>
      <c r="E776" t="s">
        <v>690</v>
      </c>
      <c r="F776" t="s">
        <v>23</v>
      </c>
      <c r="G776">
        <v>2015</v>
      </c>
      <c r="H776">
        <v>425180</v>
      </c>
      <c r="I776">
        <v>100</v>
      </c>
      <c r="J776">
        <v>2030</v>
      </c>
      <c r="K776">
        <v>65</v>
      </c>
      <c r="L776">
        <v>148813</v>
      </c>
      <c r="M776">
        <v>2020</v>
      </c>
      <c r="N776">
        <v>261814</v>
      </c>
      <c r="O776">
        <v>59.111977913426699</v>
      </c>
      <c r="P776" t="s">
        <v>24</v>
      </c>
      <c r="Q776">
        <v>3.3002864204390199</v>
      </c>
      <c r="R776">
        <v>1</v>
      </c>
      <c r="S776" t="s">
        <v>25</v>
      </c>
      <c r="T776">
        <v>-1.11368485725649E-2</v>
      </c>
      <c r="AT776">
        <v>425180</v>
      </c>
      <c r="AU776">
        <v>392506.8</v>
      </c>
      <c r="AV776">
        <v>359833.59999999998</v>
      </c>
      <c r="AW776">
        <v>327160.40000000002</v>
      </c>
      <c r="AX776">
        <v>294487.2</v>
      </c>
      <c r="AY776">
        <v>261814</v>
      </c>
      <c r="AZ776">
        <v>250513.9</v>
      </c>
      <c r="BA776">
        <v>239213.8</v>
      </c>
      <c r="BB776">
        <v>227913.7</v>
      </c>
      <c r="BC776">
        <v>216613.6</v>
      </c>
      <c r="BD776">
        <v>205313.5</v>
      </c>
      <c r="BE776">
        <v>194013.4</v>
      </c>
      <c r="BF776">
        <v>182713.3</v>
      </c>
      <c r="BG776">
        <v>171413.2</v>
      </c>
      <c r="BH776">
        <v>160113.09999999899</v>
      </c>
      <c r="BI776">
        <v>148813</v>
      </c>
      <c r="BJ776">
        <v>147155.69215337001</v>
      </c>
      <c r="BK776">
        <v>145516.84149326701</v>
      </c>
      <c r="BL776">
        <v>143896.242464799</v>
      </c>
      <c r="BM776">
        <v>142293.691802307</v>
      </c>
      <c r="BN776">
        <v>140708.98850387399</v>
      </c>
      <c r="BO776">
        <v>139141.933806107</v>
      </c>
      <c r="BP776">
        <v>137592.33115921501</v>
      </c>
      <c r="BQ776">
        <v>136059.98620234799</v>
      </c>
      <c r="BR776">
        <v>134544.70673922799</v>
      </c>
      <c r="BS776">
        <v>133046.30271403299</v>
      </c>
      <c r="BT776">
        <v>131564.58618756701</v>
      </c>
      <c r="BU776">
        <v>130099.37131368399</v>
      </c>
      <c r="BV776">
        <v>128650.474315977</v>
      </c>
      <c r="BW776">
        <v>127217.71346473201</v>
      </c>
      <c r="BX776">
        <v>125800.909054127</v>
      </c>
      <c r="BY776">
        <v>124399.8833797</v>
      </c>
      <c r="BZ776">
        <v>123014.460716056</v>
      </c>
      <c r="CA776">
        <v>121644.46729482499</v>
      </c>
      <c r="CB776">
        <v>120289.73128287301</v>
      </c>
      <c r="CC776">
        <v>118950.082760741</v>
      </c>
      <c r="CD776" s="8" t="b">
        <f>IF(ISNUMBER(VLOOKUP(A776,profiles_2018!A:A,1,FALSE)),TRUE,FALSE)</f>
        <v>0</v>
      </c>
      <c r="CE776" t="str">
        <f>INDEX('C5 - Emissions methodology 2021'!$A$2:$I$5911,MATCH($A776,'C5 - Emissions methodology 2021'!$A$2:$A$5911,0),MATCH(CE$1,'C5 - Emissions methodology 2021'!$A$1:$I$1,0))</f>
        <v>Materials</v>
      </c>
    </row>
    <row r="777" spans="1:83" x14ac:dyDescent="0.25">
      <c r="A777">
        <v>31476</v>
      </c>
      <c r="B777" t="s">
        <v>1320</v>
      </c>
      <c r="C777" t="s">
        <v>116</v>
      </c>
      <c r="D777">
        <v>2015</v>
      </c>
      <c r="E777" t="s">
        <v>105</v>
      </c>
      <c r="F777" t="s">
        <v>54</v>
      </c>
      <c r="G777">
        <v>2013</v>
      </c>
      <c r="H777">
        <v>29981.27</v>
      </c>
      <c r="I777">
        <v>100</v>
      </c>
      <c r="J777">
        <v>2025</v>
      </c>
      <c r="K777">
        <v>25</v>
      </c>
      <c r="L777">
        <v>22485.952499999999</v>
      </c>
      <c r="M777">
        <v>2020</v>
      </c>
      <c r="N777">
        <v>29981.27</v>
      </c>
      <c r="O777">
        <v>72.000049816435407</v>
      </c>
      <c r="P777" t="s">
        <v>24</v>
      </c>
      <c r="Q777">
        <v>3.2379172907487801</v>
      </c>
      <c r="R777">
        <v>1</v>
      </c>
      <c r="S777" t="s">
        <v>25</v>
      </c>
      <c r="T777">
        <v>-1.11368485725649E-2</v>
      </c>
      <c r="AR777">
        <v>29981.27</v>
      </c>
      <c r="AS777">
        <v>29981.27</v>
      </c>
      <c r="AT777">
        <v>29981.27</v>
      </c>
      <c r="AU777">
        <v>29981.27</v>
      </c>
      <c r="AV777">
        <v>29981.27</v>
      </c>
      <c r="AW777">
        <v>29981.27</v>
      </c>
      <c r="AX777">
        <v>29981.27</v>
      </c>
      <c r="AY777">
        <v>29981.27</v>
      </c>
      <c r="AZ777">
        <v>28482.2065</v>
      </c>
      <c r="BA777">
        <v>26983.143</v>
      </c>
      <c r="BB777">
        <v>25484.0795</v>
      </c>
      <c r="BC777">
        <v>23985.016</v>
      </c>
      <c r="BD777">
        <v>22485.952499999999</v>
      </c>
      <c r="BE777">
        <v>22235.529851997599</v>
      </c>
      <c r="BF777">
        <v>21987.8961231051</v>
      </c>
      <c r="BG777">
        <v>21743.020253552801</v>
      </c>
      <c r="BH777">
        <v>21500.871529478802</v>
      </c>
      <c r="BI777">
        <v>21261.419579076799</v>
      </c>
      <c r="BJ777">
        <v>21024.634368786901</v>
      </c>
      <c r="BK777">
        <v>20790.486199528099</v>
      </c>
      <c r="BL777">
        <v>20558.945702974001</v>
      </c>
      <c r="BM777">
        <v>20329.9838378684</v>
      </c>
      <c r="BN777">
        <v>20103.571886383401</v>
      </c>
      <c r="BO777">
        <v>19879.681450517</v>
      </c>
      <c r="BP777">
        <v>19658.284448531798</v>
      </c>
      <c r="BQ777">
        <v>19439.353111432101</v>
      </c>
      <c r="BR777">
        <v>19222.8599794814</v>
      </c>
      <c r="BS777">
        <v>19008.777898758301</v>
      </c>
      <c r="BT777">
        <v>18797.080017750399</v>
      </c>
      <c r="BU777">
        <v>18587.739783986301</v>
      </c>
      <c r="BV777">
        <v>18380.730940705798</v>
      </c>
      <c r="BW777">
        <v>18176.027523566099</v>
      </c>
      <c r="BX777">
        <v>17973.603857385398</v>
      </c>
      <c r="BY777">
        <v>17773.434552922401</v>
      </c>
      <c r="BZ777">
        <v>17575.494503692102</v>
      </c>
      <c r="CA777">
        <v>17379.758882816499</v>
      </c>
      <c r="CB777">
        <v>17186.2031399109</v>
      </c>
      <c r="CC777">
        <v>16994.802998004401</v>
      </c>
      <c r="CD777" s="8" t="b">
        <f>IF(ISNUMBER(VLOOKUP(A777,profiles_2018!A:A,1,FALSE)),TRUE,FALSE)</f>
        <v>0</v>
      </c>
      <c r="CE777" t="str">
        <f>INDEX('C5 - Emissions methodology 2021'!$A$2:$I$5911,MATCH($A777,'C5 - Emissions methodology 2021'!$A$2:$A$5911,0),MATCH(CE$1,'C5 - Emissions methodology 2021'!$A$1:$I$1,0))</f>
        <v>Manufacturing</v>
      </c>
    </row>
    <row r="778" spans="1:83" x14ac:dyDescent="0.25">
      <c r="A778">
        <v>832294</v>
      </c>
      <c r="B778" t="s">
        <v>1321</v>
      </c>
      <c r="C778" t="s">
        <v>213</v>
      </c>
      <c r="D778">
        <v>2020</v>
      </c>
      <c r="E778" t="s">
        <v>49</v>
      </c>
      <c r="F778" t="s">
        <v>50</v>
      </c>
      <c r="G778">
        <v>2020</v>
      </c>
      <c r="H778">
        <v>490</v>
      </c>
      <c r="I778">
        <v>100</v>
      </c>
      <c r="J778">
        <v>2021</v>
      </c>
      <c r="K778">
        <v>3</v>
      </c>
      <c r="L778">
        <v>475.3</v>
      </c>
      <c r="M778">
        <v>2020</v>
      </c>
      <c r="N778">
        <v>490</v>
      </c>
      <c r="O778">
        <v>0</v>
      </c>
      <c r="P778" t="s">
        <v>24</v>
      </c>
      <c r="Q778">
        <v>2.3458537075365902</v>
      </c>
      <c r="R778">
        <v>1</v>
      </c>
      <c r="S778" t="s">
        <v>25</v>
      </c>
      <c r="T778">
        <v>-1.11368485725649E-2</v>
      </c>
      <c r="AY778">
        <v>490</v>
      </c>
      <c r="AZ778">
        <v>475.3</v>
      </c>
      <c r="BA778">
        <v>470.00665587345901</v>
      </c>
      <c r="BB778">
        <v>464.772262918899</v>
      </c>
      <c r="BC778">
        <v>459.59616460604298</v>
      </c>
      <c r="BD778">
        <v>454.47771171629398</v>
      </c>
      <c r="BE778">
        <v>449.41626226130398</v>
      </c>
      <c r="BF778">
        <v>444.41118140245101</v>
      </c>
      <c r="BG778">
        <v>439.46184137121799</v>
      </c>
      <c r="BH778">
        <v>434.56762139044599</v>
      </c>
      <c r="BI778">
        <v>429.72790759648097</v>
      </c>
      <c r="BJ778">
        <v>424.942092962174</v>
      </c>
      <c r="BK778">
        <v>420.20957722074502</v>
      </c>
      <c r="BL778">
        <v>415.52976679049601</v>
      </c>
      <c r="BM778">
        <v>410.90207470035699</v>
      </c>
      <c r="BN778">
        <v>406.32592051626602</v>
      </c>
      <c r="BO778">
        <v>401.80073026836902</v>
      </c>
      <c r="BP778">
        <v>397.32593637902397</v>
      </c>
      <c r="BQ778">
        <v>392.90097759161802</v>
      </c>
      <c r="BR778">
        <v>388.52529890016802</v>
      </c>
      <c r="BS778">
        <v>384.19835147970599</v>
      </c>
      <c r="BT778">
        <v>379.91959261744699</v>
      </c>
      <c r="BU778">
        <v>375.68848564471602</v>
      </c>
      <c r="BV778">
        <v>371.50449986963503</v>
      </c>
      <c r="BW778">
        <v>367.36711051056</v>
      </c>
      <c r="BX778">
        <v>363.27579863026301</v>
      </c>
      <c r="BY778">
        <v>359.230051070841</v>
      </c>
      <c r="BZ778">
        <v>355.22936038935001</v>
      </c>
      <c r="CA778">
        <v>351.273224794165</v>
      </c>
      <c r="CB778">
        <v>347.36114808203502</v>
      </c>
      <c r="CC778">
        <v>343.49263957585401</v>
      </c>
      <c r="CD778" s="8" t="b">
        <f>IF(ISNUMBER(VLOOKUP(A778,profiles_2018!A:A,1,FALSE)),TRUE,FALSE)</f>
        <v>0</v>
      </c>
      <c r="CE778" t="str">
        <f>INDEX('C5 - Emissions methodology 2021'!$A$2:$I$5911,MATCH($A778,'C5 - Emissions methodology 2021'!$A$2:$A$5911,0),MATCH(CE$1,'C5 - Emissions methodology 2021'!$A$1:$I$1,0))</f>
        <v>Services</v>
      </c>
    </row>
    <row r="779" spans="1:83" x14ac:dyDescent="0.25">
      <c r="A779">
        <v>15623</v>
      </c>
      <c r="B779" t="s">
        <v>1322</v>
      </c>
      <c r="C779" t="s">
        <v>27</v>
      </c>
      <c r="D779">
        <v>2018</v>
      </c>
      <c r="E779" t="s">
        <v>28</v>
      </c>
      <c r="F779" t="s">
        <v>23</v>
      </c>
      <c r="G779">
        <v>2015</v>
      </c>
      <c r="H779">
        <v>136039</v>
      </c>
      <c r="I779">
        <v>100</v>
      </c>
      <c r="J779">
        <v>2023</v>
      </c>
      <c r="K779">
        <v>30</v>
      </c>
      <c r="L779">
        <v>95227.3</v>
      </c>
      <c r="M779">
        <v>2020</v>
      </c>
      <c r="N779">
        <v>79880</v>
      </c>
      <c r="O779">
        <v>137.605147543474</v>
      </c>
      <c r="P779" t="s">
        <v>691</v>
      </c>
      <c r="Q779">
        <v>2.94684287219268</v>
      </c>
      <c r="R779">
        <v>1</v>
      </c>
      <c r="S779" t="s">
        <v>25</v>
      </c>
      <c r="T779">
        <v>-1.11368485725649E-2</v>
      </c>
      <c r="AT779">
        <v>136039</v>
      </c>
      <c r="AU779">
        <v>124807.2</v>
      </c>
      <c r="AV779">
        <v>113575.4</v>
      </c>
      <c r="AW779">
        <v>102343.6</v>
      </c>
      <c r="AX779">
        <v>91111.8</v>
      </c>
      <c r="AY779">
        <v>79880</v>
      </c>
      <c r="AZ779">
        <v>84995.766666666605</v>
      </c>
      <c r="BA779">
        <v>90111.533333333296</v>
      </c>
      <c r="BB779">
        <v>95227.3</v>
      </c>
      <c r="BC779">
        <v>94166.767979925702</v>
      </c>
      <c r="BD779">
        <v>93118.0469443654</v>
      </c>
      <c r="BE779">
        <v>92081.005356173104</v>
      </c>
      <c r="BF779">
        <v>91055.513143111806</v>
      </c>
      <c r="BG779">
        <v>90041.4416815398</v>
      </c>
      <c r="BH779">
        <v>89038.663780276998</v>
      </c>
      <c r="BI779">
        <v>88047.053664652602</v>
      </c>
      <c r="BJ779">
        <v>87066.486960728798</v>
      </c>
      <c r="BK779">
        <v>86096.840679702</v>
      </c>
      <c r="BL779">
        <v>85137.993202475904</v>
      </c>
      <c r="BM779">
        <v>84189.8242644079</v>
      </c>
      <c r="BN779">
        <v>83252.214940224294</v>
      </c>
      <c r="BO779">
        <v>82325.047629104403</v>
      </c>
      <c r="BP779">
        <v>81408.206039929893</v>
      </c>
      <c r="BQ779">
        <v>80501.575176699</v>
      </c>
      <c r="BR779">
        <v>79605.041324103193</v>
      </c>
      <c r="BS779">
        <v>78718.492033263901</v>
      </c>
      <c r="BT779">
        <v>77841.816107628794</v>
      </c>
      <c r="BU779">
        <v>76974.903589024601</v>
      </c>
      <c r="BV779">
        <v>76117.645743865898</v>
      </c>
      <c r="BW779">
        <v>75269.935049516294</v>
      </c>
      <c r="BX779">
        <v>74431.665180803102</v>
      </c>
      <c r="BY779">
        <v>73602.730996680606</v>
      </c>
      <c r="BZ779">
        <v>72783.028527043294</v>
      </c>
      <c r="CA779">
        <v>71972.454959684997</v>
      </c>
      <c r="CB779">
        <v>71170.908627403202</v>
      </c>
      <c r="CC779">
        <v>70378.288995248004</v>
      </c>
      <c r="CD779" s="8" t="b">
        <f>IF(ISNUMBER(VLOOKUP(A779,profiles_2018!A:A,1,FALSE)),TRUE,FALSE)</f>
        <v>0</v>
      </c>
      <c r="CE779" t="str">
        <f>INDEX('C5 - Emissions methodology 2021'!$A$2:$I$5911,MATCH($A779,'C5 - Emissions methodology 2021'!$A$2:$A$5911,0),MATCH(CE$1,'C5 - Emissions methodology 2021'!$A$1:$I$1,0))</f>
        <v>Services</v>
      </c>
    </row>
    <row r="780" spans="1:83" x14ac:dyDescent="0.25">
      <c r="A780">
        <v>15670</v>
      </c>
      <c r="B780" t="s">
        <v>1323</v>
      </c>
      <c r="C780" t="s">
        <v>27</v>
      </c>
      <c r="D780">
        <v>2018</v>
      </c>
      <c r="E780" t="s">
        <v>690</v>
      </c>
      <c r="F780" t="s">
        <v>23</v>
      </c>
      <c r="G780">
        <v>2017</v>
      </c>
      <c r="H780">
        <v>13773367</v>
      </c>
      <c r="I780">
        <v>100</v>
      </c>
      <c r="J780">
        <v>2030</v>
      </c>
      <c r="K780">
        <v>35</v>
      </c>
      <c r="L780">
        <v>8952688.5500000007</v>
      </c>
      <c r="M780">
        <v>2020</v>
      </c>
      <c r="N780">
        <v>13453373</v>
      </c>
      <c r="O780">
        <v>6.6379453290438803</v>
      </c>
      <c r="P780" t="s">
        <v>24</v>
      </c>
      <c r="Q780">
        <v>3.0016212391390198</v>
      </c>
      <c r="R780">
        <v>1</v>
      </c>
      <c r="S780" t="s">
        <v>25</v>
      </c>
      <c r="T780">
        <v>-1.11368485725649E-2</v>
      </c>
      <c r="AV780">
        <v>13773367</v>
      </c>
      <c r="AW780">
        <v>13666702.3333333</v>
      </c>
      <c r="AX780">
        <v>13560037.666666601</v>
      </c>
      <c r="AY780">
        <v>13453373</v>
      </c>
      <c r="AZ780">
        <v>13003304.555</v>
      </c>
      <c r="BA780">
        <v>12553236.109999999</v>
      </c>
      <c r="BB780">
        <v>12103167.664999999</v>
      </c>
      <c r="BC780">
        <v>11653099.220000001</v>
      </c>
      <c r="BD780">
        <v>11203030.775</v>
      </c>
      <c r="BE780">
        <v>10752962.33</v>
      </c>
      <c r="BF780">
        <v>10302893.885</v>
      </c>
      <c r="BG780">
        <v>9852825.4399999995</v>
      </c>
      <c r="BH780">
        <v>9402756.9949999992</v>
      </c>
      <c r="BI780">
        <v>8952688.5500000007</v>
      </c>
      <c r="BJ780">
        <v>8852983.8133013099</v>
      </c>
      <c r="BK780">
        <v>8754389.4731572103</v>
      </c>
      <c r="BL780">
        <v>8656893.1632493995</v>
      </c>
      <c r="BM780">
        <v>8560482.6549814194</v>
      </c>
      <c r="BN780">
        <v>8465145.8559448197</v>
      </c>
      <c r="BO780">
        <v>8370870.8084024899</v>
      </c>
      <c r="BP780">
        <v>8277645.6877888003</v>
      </c>
      <c r="BQ780">
        <v>8185458.8012265498</v>
      </c>
      <c r="BR780">
        <v>8094298.5860603303</v>
      </c>
      <c r="BS780">
        <v>8004153.6084062504</v>
      </c>
      <c r="BT780">
        <v>7915012.56171788</v>
      </c>
      <c r="BU780">
        <v>7826864.2653680798</v>
      </c>
      <c r="BV780">
        <v>7739697.6632466502</v>
      </c>
      <c r="BW780">
        <v>7653501.8223736398</v>
      </c>
      <c r="BX780">
        <v>7568265.9315280104</v>
      </c>
      <c r="BY780">
        <v>7483979.2998916795</v>
      </c>
      <c r="BZ780">
        <v>7400631.3557085805</v>
      </c>
      <c r="CA780">
        <v>7318211.6449586796</v>
      </c>
      <c r="CB780">
        <v>7236709.8300467897</v>
      </c>
      <c r="CC780">
        <v>7156115.6885059699</v>
      </c>
      <c r="CD780" s="8" t="b">
        <f>IF(ISNUMBER(VLOOKUP(A780,profiles_2018!A:A,1,FALSE)),TRUE,FALSE)</f>
        <v>0</v>
      </c>
      <c r="CE780" t="str">
        <f>INDEX('C5 - Emissions methodology 2021'!$A$2:$I$5911,MATCH($A780,'C5 - Emissions methodology 2021'!$A$2:$A$5911,0),MATCH(CE$1,'C5 - Emissions methodology 2021'!$A$1:$I$1,0))</f>
        <v>Infrastructure</v>
      </c>
    </row>
    <row r="781" spans="1:83" x14ac:dyDescent="0.25">
      <c r="A781">
        <v>15693</v>
      </c>
      <c r="B781" t="s">
        <v>453</v>
      </c>
      <c r="C781" t="s">
        <v>59</v>
      </c>
      <c r="D781">
        <v>2018</v>
      </c>
      <c r="E781" t="s">
        <v>690</v>
      </c>
      <c r="F781" t="s">
        <v>23</v>
      </c>
      <c r="G781">
        <v>2013</v>
      </c>
      <c r="H781">
        <v>92991</v>
      </c>
      <c r="I781">
        <v>100</v>
      </c>
      <c r="J781">
        <v>2030</v>
      </c>
      <c r="K781">
        <v>26</v>
      </c>
      <c r="L781">
        <v>68813.34</v>
      </c>
      <c r="M781">
        <v>2020</v>
      </c>
      <c r="N781">
        <v>56818</v>
      </c>
      <c r="O781">
        <v>149.613320726654</v>
      </c>
      <c r="P781" t="s">
        <v>691</v>
      </c>
      <c r="Q781">
        <v>2.9102532015390201</v>
      </c>
      <c r="R781">
        <v>1</v>
      </c>
      <c r="S781" t="s">
        <v>25</v>
      </c>
      <c r="T781">
        <v>-1.11368485725649E-2</v>
      </c>
      <c r="AR781">
        <v>92991</v>
      </c>
      <c r="AS781">
        <v>87823.428571428507</v>
      </c>
      <c r="AT781">
        <v>82655.857142857101</v>
      </c>
      <c r="AU781">
        <v>77488.285714285696</v>
      </c>
      <c r="AV781">
        <v>72320.714285714203</v>
      </c>
      <c r="AW781">
        <v>67153.142857142797</v>
      </c>
      <c r="AX781">
        <v>61985.571428571398</v>
      </c>
      <c r="AY781">
        <v>56818</v>
      </c>
      <c r="AZ781">
        <v>58017.534</v>
      </c>
      <c r="BA781">
        <v>59217.067999999999</v>
      </c>
      <c r="BB781">
        <v>60416.601999999999</v>
      </c>
      <c r="BC781">
        <v>61616.135999999999</v>
      </c>
      <c r="BD781">
        <v>62815.67</v>
      </c>
      <c r="BE781">
        <v>64015.203999999998</v>
      </c>
      <c r="BF781">
        <v>65214.737999999998</v>
      </c>
      <c r="BG781">
        <v>66414.271999999997</v>
      </c>
      <c r="BH781">
        <v>67613.805999999997</v>
      </c>
      <c r="BI781">
        <v>68813.34</v>
      </c>
      <c r="BJ781">
        <v>68046.976252647495</v>
      </c>
      <c r="BK781">
        <v>67289.1473823009</v>
      </c>
      <c r="BL781">
        <v>66539.758337327206</v>
      </c>
      <c r="BM781">
        <v>65798.715124669296</v>
      </c>
      <c r="BN781">
        <v>65065.924798056498</v>
      </c>
      <c r="BO781">
        <v>64341.295446346703</v>
      </c>
      <c r="BP781">
        <v>63624.736181998</v>
      </c>
      <c r="BQ781">
        <v>62916.1571296697</v>
      </c>
      <c r="BR781">
        <v>62215.469414948901</v>
      </c>
      <c r="BS781">
        <v>61522.585153203603</v>
      </c>
      <c r="BT781">
        <v>60837.417438559598</v>
      </c>
      <c r="BU781">
        <v>60159.880333000401</v>
      </c>
      <c r="BV781">
        <v>59489.8888555882</v>
      </c>
      <c r="BW781">
        <v>58827.358971804802</v>
      </c>
      <c r="BX781">
        <v>58172.207583011899</v>
      </c>
      <c r="BY781">
        <v>57524.352516028099</v>
      </c>
      <c r="BZ781">
        <v>56883.712512822203</v>
      </c>
      <c r="CA781">
        <v>56250.207220321601</v>
      </c>
      <c r="CB781">
        <v>55623.757180333501</v>
      </c>
      <c r="CC781">
        <v>55004.283819579003</v>
      </c>
      <c r="CD781" s="8" t="b">
        <f>IF(ISNUMBER(VLOOKUP(A781,profiles_2018!A:A,1,FALSE)),TRUE,FALSE)</f>
        <v>1</v>
      </c>
      <c r="CE781" t="str">
        <f>INDEX('C5 - Emissions methodology 2021'!$A$2:$I$5911,MATCH($A781,'C5 - Emissions methodology 2021'!$A$2:$A$5911,0),MATCH(CE$1,'C5 - Emissions methodology 2021'!$A$1:$I$1,0))</f>
        <v>Services</v>
      </c>
    </row>
    <row r="782" spans="1:83" x14ac:dyDescent="0.25">
      <c r="A782">
        <v>56377</v>
      </c>
      <c r="B782" t="s">
        <v>1324</v>
      </c>
      <c r="C782" t="s">
        <v>56</v>
      </c>
      <c r="D782">
        <v>2021</v>
      </c>
      <c r="E782" t="s">
        <v>690</v>
      </c>
      <c r="F782" t="s">
        <v>23</v>
      </c>
      <c r="G782">
        <v>2019</v>
      </c>
      <c r="H782">
        <v>65473</v>
      </c>
      <c r="I782">
        <v>100</v>
      </c>
      <c r="J782">
        <v>2030</v>
      </c>
      <c r="K782">
        <v>50</v>
      </c>
      <c r="L782">
        <v>32736.5</v>
      </c>
      <c r="M782">
        <v>2020</v>
      </c>
      <c r="N782">
        <v>71704</v>
      </c>
      <c r="O782">
        <v>-19.162097353107399</v>
      </c>
      <c r="P782" t="s">
        <v>45</v>
      </c>
      <c r="Q782">
        <v>3.15025044973902</v>
      </c>
      <c r="R782">
        <v>1</v>
      </c>
      <c r="S782" t="s">
        <v>25</v>
      </c>
      <c r="T782">
        <v>-1.11368485725649E-2</v>
      </c>
      <c r="AX782">
        <v>65473</v>
      </c>
      <c r="AY782">
        <v>71704</v>
      </c>
      <c r="AZ782">
        <v>67807.25</v>
      </c>
      <c r="BA782">
        <v>63910.5</v>
      </c>
      <c r="BB782">
        <v>60013.75</v>
      </c>
      <c r="BC782">
        <v>56117</v>
      </c>
      <c r="BD782">
        <v>52220.25</v>
      </c>
      <c r="BE782">
        <v>48323.5</v>
      </c>
      <c r="BF782">
        <v>44426.75</v>
      </c>
      <c r="BG782">
        <v>40530</v>
      </c>
      <c r="BH782">
        <v>36633.25</v>
      </c>
      <c r="BI782">
        <v>32736.5</v>
      </c>
      <c r="BJ782">
        <v>32371.9185567042</v>
      </c>
      <c r="BK782">
        <v>32011.397401734801</v>
      </c>
      <c r="BL782">
        <v>31654.8913162754</v>
      </c>
      <c r="BM782">
        <v>31302.355585105099</v>
      </c>
      <c r="BN782">
        <v>30953.745990989199</v>
      </c>
      <c r="BO782">
        <v>30609.018809133901</v>
      </c>
      <c r="BP782">
        <v>30268.130801701798</v>
      </c>
      <c r="BQ782">
        <v>29931.039212388601</v>
      </c>
      <c r="BR782">
        <v>29597.701761060802</v>
      </c>
      <c r="BS782">
        <v>29268.076638451901</v>
      </c>
      <c r="BT782">
        <v>28942.122500919199</v>
      </c>
      <c r="BU782">
        <v>28619.7984652579</v>
      </c>
      <c r="BV782">
        <v>28301.064103573</v>
      </c>
      <c r="BW782">
        <v>27985.879438208998</v>
      </c>
      <c r="BX782">
        <v>27674.204936735601</v>
      </c>
      <c r="BY782">
        <v>27366.001506989101</v>
      </c>
      <c r="BZ782">
        <v>27061.230492169201</v>
      </c>
      <c r="CA782">
        <v>26759.853665990599</v>
      </c>
      <c r="CB782">
        <v>26461.833227888499</v>
      </c>
      <c r="CC782">
        <v>26167.131798277002</v>
      </c>
      <c r="CD782" s="8" t="b">
        <f>IF(ISNUMBER(VLOOKUP(A782,profiles_2018!A:A,1,FALSE)),TRUE,FALSE)</f>
        <v>0</v>
      </c>
      <c r="CE782" t="str">
        <f>INDEX('C5 - Emissions methodology 2021'!$A$2:$I$5911,MATCH($A782,'C5 - Emissions methodology 2021'!$A$2:$A$5911,0),MATCH(CE$1,'C5 - Emissions methodology 2021'!$A$1:$I$1,0))</f>
        <v>Hospitality</v>
      </c>
    </row>
    <row r="783" spans="1:83" x14ac:dyDescent="0.25">
      <c r="A783">
        <v>38118</v>
      </c>
      <c r="B783" t="s">
        <v>1325</v>
      </c>
      <c r="C783" t="s">
        <v>116</v>
      </c>
      <c r="D783">
        <v>2020</v>
      </c>
      <c r="E783" t="s">
        <v>28</v>
      </c>
      <c r="F783" t="s">
        <v>23</v>
      </c>
      <c r="G783">
        <v>2018</v>
      </c>
      <c r="H783">
        <v>4436.79</v>
      </c>
      <c r="I783">
        <v>100</v>
      </c>
      <c r="J783">
        <v>2030</v>
      </c>
      <c r="K783">
        <v>30</v>
      </c>
      <c r="L783">
        <v>3105.7530000000002</v>
      </c>
      <c r="M783">
        <v>2020</v>
      </c>
      <c r="N783">
        <v>4526.8999999999996</v>
      </c>
      <c r="O783">
        <v>-6.7699094765960401</v>
      </c>
      <c r="P783" t="s">
        <v>706</v>
      </c>
      <c r="Q783">
        <v>2.9502443461180201</v>
      </c>
      <c r="R783">
        <v>1</v>
      </c>
      <c r="S783" t="s">
        <v>25</v>
      </c>
      <c r="T783">
        <v>-1.11368485725649E-2</v>
      </c>
      <c r="AW783">
        <v>4436.79</v>
      </c>
      <c r="AX783">
        <v>4481.8449999999903</v>
      </c>
      <c r="AY783">
        <v>4526.8999999999996</v>
      </c>
      <c r="AZ783">
        <v>4384.7852999999996</v>
      </c>
      <c r="BA783">
        <v>4242.6706000000004</v>
      </c>
      <c r="BB783">
        <v>4100.5558999999903</v>
      </c>
      <c r="BC783">
        <v>3958.4412000000002</v>
      </c>
      <c r="BD783">
        <v>3816.3265000000001</v>
      </c>
      <c r="BE783">
        <v>3674.2118</v>
      </c>
      <c r="BF783">
        <v>3532.0971</v>
      </c>
      <c r="BG783">
        <v>3389.9823999999999</v>
      </c>
      <c r="BH783">
        <v>3247.8676999999998</v>
      </c>
      <c r="BI783">
        <v>3105.7530000000002</v>
      </c>
      <c r="BJ783">
        <v>3071.16469913521</v>
      </c>
      <c r="BK783">
        <v>3036.9616029395302</v>
      </c>
      <c r="BL783">
        <v>3003.1394214469001</v>
      </c>
      <c r="BM783">
        <v>2969.6939124679402</v>
      </c>
      <c r="BN783">
        <v>2936.6208810579201</v>
      </c>
      <c r="BO783">
        <v>2903.9161789905502</v>
      </c>
      <c r="BP783">
        <v>2871.5757042377099</v>
      </c>
      <c r="BQ783">
        <v>2839.5954004549599</v>
      </c>
      <c r="BR783">
        <v>2807.9712564727402</v>
      </c>
      <c r="BS783">
        <v>2776.69930579328</v>
      </c>
      <c r="BT783">
        <v>2745.7756260931201</v>
      </c>
      <c r="BU783">
        <v>2715.1963387310798</v>
      </c>
      <c r="BV783">
        <v>2684.9576082618501</v>
      </c>
      <c r="BW783">
        <v>2655.0556419548798</v>
      </c>
      <c r="BX783">
        <v>2625.4866893187</v>
      </c>
      <c r="BY783">
        <v>2596.24704163047</v>
      </c>
      <c r="BZ783">
        <v>2567.3330314708601</v>
      </c>
      <c r="CA783">
        <v>2538.7410322640199</v>
      </c>
      <c r="CB783">
        <v>2510.46745782274</v>
      </c>
      <c r="CC783">
        <v>2482.5087618986199</v>
      </c>
      <c r="CD783" s="8" t="b">
        <f>IF(ISNUMBER(VLOOKUP(A783,profiles_2018!A:A,1,FALSE)),TRUE,FALSE)</f>
        <v>0</v>
      </c>
      <c r="CE783" t="str">
        <f>INDEX('C5 - Emissions methodology 2021'!$A$2:$I$5911,MATCH($A783,'C5 - Emissions methodology 2021'!$A$2:$A$5911,0),MATCH(CE$1,'C5 - Emissions methodology 2021'!$A$1:$I$1,0))</f>
        <v>Manufacturing</v>
      </c>
    </row>
    <row r="784" spans="1:83" x14ac:dyDescent="0.25">
      <c r="A784">
        <v>61315</v>
      </c>
      <c r="B784" t="s">
        <v>455</v>
      </c>
      <c r="C784" t="s">
        <v>27</v>
      </c>
      <c r="D784">
        <v>2019</v>
      </c>
      <c r="E784" t="s">
        <v>49</v>
      </c>
      <c r="F784" t="s">
        <v>50</v>
      </c>
      <c r="G784">
        <v>2017</v>
      </c>
      <c r="H784">
        <v>19620</v>
      </c>
      <c r="I784">
        <v>100</v>
      </c>
      <c r="J784">
        <v>2050</v>
      </c>
      <c r="K784">
        <v>70</v>
      </c>
      <c r="L784">
        <v>5886</v>
      </c>
      <c r="M784">
        <v>2020</v>
      </c>
      <c r="N784">
        <v>15279</v>
      </c>
      <c r="O784">
        <v>31.607688947138499</v>
      </c>
      <c r="P784" t="s">
        <v>706</v>
      </c>
      <c r="Q784">
        <v>3.030001962</v>
      </c>
      <c r="R784">
        <v>1</v>
      </c>
      <c r="S784" t="s">
        <v>25</v>
      </c>
      <c r="T784">
        <v>-1.11368485725649E-2</v>
      </c>
      <c r="AV784">
        <v>19620</v>
      </c>
      <c r="AW784">
        <v>18173</v>
      </c>
      <c r="AX784">
        <v>16726</v>
      </c>
      <c r="AY784">
        <v>15279</v>
      </c>
      <c r="AZ784">
        <v>14965.9</v>
      </c>
      <c r="BA784">
        <v>14652.8</v>
      </c>
      <c r="BB784">
        <v>14339.7</v>
      </c>
      <c r="BC784">
        <v>14026.6</v>
      </c>
      <c r="BD784">
        <v>13713.5</v>
      </c>
      <c r="BE784">
        <v>13400.4</v>
      </c>
      <c r="BF784">
        <v>13087.3</v>
      </c>
      <c r="BG784">
        <v>12774.2</v>
      </c>
      <c r="BH784">
        <v>12461.1</v>
      </c>
      <c r="BI784">
        <v>12148</v>
      </c>
      <c r="BJ784">
        <v>11834.9</v>
      </c>
      <c r="BK784">
        <v>11521.8</v>
      </c>
      <c r="BL784">
        <v>11208.7</v>
      </c>
      <c r="BM784">
        <v>10895.6</v>
      </c>
      <c r="BN784">
        <v>10582.5</v>
      </c>
      <c r="BO784">
        <v>10269.4</v>
      </c>
      <c r="BP784">
        <v>9956.2999999999993</v>
      </c>
      <c r="BQ784">
        <v>9643.2000000000007</v>
      </c>
      <c r="BR784">
        <v>9330.1</v>
      </c>
      <c r="BS784">
        <v>9017</v>
      </c>
      <c r="BT784">
        <v>8703.9</v>
      </c>
      <c r="BU784">
        <v>8390.7999999999993</v>
      </c>
      <c r="BV784">
        <v>8077.7</v>
      </c>
      <c r="BW784">
        <v>7764.5999999999904</v>
      </c>
      <c r="BX784">
        <v>7451.5</v>
      </c>
      <c r="BY784">
        <v>7138.4</v>
      </c>
      <c r="BZ784">
        <v>6825.2999999999902</v>
      </c>
      <c r="CA784">
        <v>6512.2</v>
      </c>
      <c r="CB784">
        <v>6199.1</v>
      </c>
      <c r="CC784">
        <v>5886</v>
      </c>
      <c r="CD784" s="8" t="b">
        <f>IF(ISNUMBER(VLOOKUP(A784,profiles_2018!A:A,1,FALSE)),TRUE,FALSE)</f>
        <v>1</v>
      </c>
      <c r="CE784" t="str">
        <f>INDEX('C5 - Emissions methodology 2021'!$A$2:$I$5911,MATCH($A784,'C5 - Emissions methodology 2021'!$A$2:$A$5911,0),MATCH(CE$1,'C5 - Emissions methodology 2021'!$A$1:$I$1,0))</f>
        <v>Services</v>
      </c>
    </row>
    <row r="785" spans="1:83" x14ac:dyDescent="0.25">
      <c r="A785">
        <v>15829</v>
      </c>
      <c r="B785" t="s">
        <v>1326</v>
      </c>
      <c r="C785" t="s">
        <v>21</v>
      </c>
      <c r="D785">
        <v>2020</v>
      </c>
      <c r="E785" t="s">
        <v>28</v>
      </c>
      <c r="F785" t="s">
        <v>23</v>
      </c>
      <c r="G785">
        <v>2018</v>
      </c>
      <c r="H785">
        <v>32600000</v>
      </c>
      <c r="I785">
        <v>97</v>
      </c>
      <c r="J785">
        <v>2030</v>
      </c>
      <c r="K785">
        <v>15</v>
      </c>
      <c r="L785">
        <v>27710000</v>
      </c>
      <c r="M785">
        <v>2020</v>
      </c>
      <c r="N785">
        <v>31500000</v>
      </c>
      <c r="O785">
        <v>22.494887525562401</v>
      </c>
      <c r="P785" t="s">
        <v>24</v>
      </c>
      <c r="Q785">
        <v>2.7735039024390198</v>
      </c>
      <c r="R785">
        <v>1</v>
      </c>
      <c r="S785" t="s">
        <v>25</v>
      </c>
      <c r="T785">
        <v>-1.11368485725649E-2</v>
      </c>
      <c r="AW785">
        <v>32600000</v>
      </c>
      <c r="AX785">
        <v>32050000</v>
      </c>
      <c r="AY785">
        <v>31500000</v>
      </c>
      <c r="AZ785">
        <v>31121000</v>
      </c>
      <c r="BA785">
        <v>30742000</v>
      </c>
      <c r="BB785">
        <v>30363000</v>
      </c>
      <c r="BC785">
        <v>29984000</v>
      </c>
      <c r="BD785">
        <v>29605000</v>
      </c>
      <c r="BE785">
        <v>29226000</v>
      </c>
      <c r="BF785">
        <v>28847000</v>
      </c>
      <c r="BG785">
        <v>28468000</v>
      </c>
      <c r="BH785">
        <v>28089000</v>
      </c>
      <c r="BI785">
        <v>27710000</v>
      </c>
      <c r="BJ785">
        <v>27401397.926054198</v>
      </c>
      <c r="BK785">
        <v>27096232.706675101</v>
      </c>
      <c r="BL785">
        <v>26794466.066133901</v>
      </c>
      <c r="BM785">
        <v>26496060.154972602</v>
      </c>
      <c r="BN785">
        <v>26200977.545257099</v>
      </c>
      <c r="BO785">
        <v>25909181.2258824</v>
      </c>
      <c r="BP785">
        <v>25620634.597930599</v>
      </c>
      <c r="BQ785">
        <v>25335301.470080499</v>
      </c>
      <c r="BR785">
        <v>25053146.054067899</v>
      </c>
      <c r="BS785">
        <v>24774132.9601974</v>
      </c>
      <c r="BT785">
        <v>24498227.192903101</v>
      </c>
      <c r="BU785">
        <v>24225394.146359399</v>
      </c>
      <c r="BV785">
        <v>23955599.600140698</v>
      </c>
      <c r="BW785">
        <v>23688809.714929</v>
      </c>
      <c r="BX785">
        <v>23424991.0282695</v>
      </c>
      <c r="BY785">
        <v>23164110.450374</v>
      </c>
      <c r="BZ785">
        <v>22906135.259969998</v>
      </c>
      <c r="CA785">
        <v>22651033.100196999</v>
      </c>
      <c r="CB785">
        <v>22398771.9745479</v>
      </c>
      <c r="CC785">
        <v>22149320.242856</v>
      </c>
      <c r="CD785" s="8" t="b">
        <f>IF(ISNUMBER(VLOOKUP(A785,profiles_2018!A:A,1,FALSE)),TRUE,FALSE)</f>
        <v>0</v>
      </c>
      <c r="CE785" t="str">
        <f>INDEX('C5 - Emissions methodology 2021'!$A$2:$I$5911,MATCH($A785,'C5 - Emissions methodology 2021'!$A$2:$A$5911,0),MATCH(CE$1,'C5 - Emissions methodology 2021'!$A$1:$I$1,0))</f>
        <v>Materials</v>
      </c>
    </row>
    <row r="786" spans="1:83" x14ac:dyDescent="0.25">
      <c r="A786">
        <v>15854</v>
      </c>
      <c r="B786" t="s">
        <v>1327</v>
      </c>
      <c r="C786" t="s">
        <v>31</v>
      </c>
      <c r="D786">
        <v>2019</v>
      </c>
      <c r="E786" t="s">
        <v>690</v>
      </c>
      <c r="F786" t="s">
        <v>23</v>
      </c>
      <c r="G786">
        <v>2018</v>
      </c>
      <c r="H786">
        <v>3258000</v>
      </c>
      <c r="I786">
        <v>100</v>
      </c>
      <c r="J786">
        <v>2030</v>
      </c>
      <c r="K786">
        <v>85</v>
      </c>
      <c r="L786">
        <v>488700</v>
      </c>
      <c r="M786">
        <v>2020</v>
      </c>
      <c r="N786">
        <v>938657</v>
      </c>
      <c r="O786">
        <v>83.762359439019605</v>
      </c>
      <c r="P786" t="s">
        <v>24</v>
      </c>
      <c r="Q786">
        <v>3.5005698024390202</v>
      </c>
      <c r="R786">
        <v>1</v>
      </c>
      <c r="S786" t="s">
        <v>25</v>
      </c>
      <c r="T786">
        <v>-1.11368485725649E-2</v>
      </c>
      <c r="AW786">
        <v>3258000</v>
      </c>
      <c r="AX786">
        <v>2098328.5</v>
      </c>
      <c r="AY786">
        <v>938657</v>
      </c>
      <c r="AZ786">
        <v>893661.3</v>
      </c>
      <c r="BA786">
        <v>848665.59999999998</v>
      </c>
      <c r="BB786">
        <v>803669.9</v>
      </c>
      <c r="BC786">
        <v>758674.2</v>
      </c>
      <c r="BD786">
        <v>713678.5</v>
      </c>
      <c r="BE786">
        <v>668682.80000000005</v>
      </c>
      <c r="BF786">
        <v>623687.1</v>
      </c>
      <c r="BG786">
        <v>578691.4</v>
      </c>
      <c r="BH786">
        <v>533695.69999999995</v>
      </c>
      <c r="BI786">
        <v>488700</v>
      </c>
      <c r="BJ786">
        <v>483257.42210258701</v>
      </c>
      <c r="BK786">
        <v>477875.45737106301</v>
      </c>
      <c r="BL786">
        <v>472553.43076577602</v>
      </c>
      <c r="BM786">
        <v>467290.67476489098</v>
      </c>
      <c r="BN786">
        <v>462086.529280663</v>
      </c>
      <c r="BO786">
        <v>456940.34157664201</v>
      </c>
      <c r="BP786">
        <v>451851.46618580702</v>
      </c>
      <c r="BQ786">
        <v>446819.26482960401</v>
      </c>
      <c r="BR786">
        <v>441843.10633789201</v>
      </c>
      <c r="BS786">
        <v>436922.36656977498</v>
      </c>
      <c r="BT786">
        <v>432056.42833532102</v>
      </c>
      <c r="BU786">
        <v>427244.68131814699</v>
      </c>
      <c r="BV786">
        <v>422486.52199887298</v>
      </c>
      <c r="BW786">
        <v>417781.35357942199</v>
      </c>
      <c r="BX786">
        <v>413128.58590816701</v>
      </c>
      <c r="BY786">
        <v>408527.63540591003</v>
      </c>
      <c r="BZ786">
        <v>403977.92499268602</v>
      </c>
      <c r="CA786">
        <v>399478.88401538401</v>
      </c>
      <c r="CB786">
        <v>395029.94817616697</v>
      </c>
      <c r="CC786">
        <v>390630.55946170102</v>
      </c>
      <c r="CD786" s="8" t="b">
        <f>IF(ISNUMBER(VLOOKUP(A786,profiles_2018!A:A,1,FALSE)),TRUE,FALSE)</f>
        <v>0</v>
      </c>
      <c r="CE786" t="str">
        <f>INDEX('C5 - Emissions methodology 2021'!$A$2:$I$5911,MATCH($A786,'C5 - Emissions methodology 2021'!$A$2:$A$5911,0),MATCH(CE$1,'C5 - Emissions methodology 2021'!$A$1:$I$1,0))</f>
        <v>Manufacturing</v>
      </c>
    </row>
    <row r="787" spans="1:83" x14ac:dyDescent="0.25">
      <c r="A787">
        <v>15867</v>
      </c>
      <c r="B787" t="s">
        <v>1328</v>
      </c>
      <c r="C787" t="s">
        <v>39</v>
      </c>
      <c r="D787">
        <v>2017</v>
      </c>
      <c r="E787" t="s">
        <v>690</v>
      </c>
      <c r="F787" t="s">
        <v>23</v>
      </c>
      <c r="G787">
        <v>2017</v>
      </c>
      <c r="H787">
        <v>36648</v>
      </c>
      <c r="I787">
        <v>100</v>
      </c>
      <c r="J787">
        <v>2025</v>
      </c>
      <c r="K787">
        <v>10</v>
      </c>
      <c r="L787">
        <v>32983.199999999997</v>
      </c>
      <c r="M787">
        <v>2020</v>
      </c>
      <c r="N787">
        <v>38111</v>
      </c>
      <c r="O787">
        <v>-39.948699757142499</v>
      </c>
      <c r="P787" t="s">
        <v>24</v>
      </c>
      <c r="Q787">
        <v>2.7478085427487802</v>
      </c>
      <c r="R787">
        <v>1</v>
      </c>
      <c r="S787" t="s">
        <v>25</v>
      </c>
      <c r="T787">
        <v>-1.11368485725649E-2</v>
      </c>
      <c r="AV787">
        <v>36648</v>
      </c>
      <c r="AW787">
        <v>37135.666666666599</v>
      </c>
      <c r="AX787">
        <v>37623.333333333299</v>
      </c>
      <c r="AY787">
        <v>38111</v>
      </c>
      <c r="AZ787">
        <v>37085.440000000002</v>
      </c>
      <c r="BA787">
        <v>36059.879999999997</v>
      </c>
      <c r="BB787">
        <v>35034.32</v>
      </c>
      <c r="BC787">
        <v>34008.76</v>
      </c>
      <c r="BD787">
        <v>32983.199999999997</v>
      </c>
      <c r="BE787">
        <v>32615.8710961613</v>
      </c>
      <c r="BF787">
        <v>32252.633078701099</v>
      </c>
      <c r="BG787">
        <v>31893.440388037099</v>
      </c>
      <c r="BH787">
        <v>31538.247971977398</v>
      </c>
      <c r="BI787">
        <v>31187.011280069499</v>
      </c>
      <c r="BJ787">
        <v>30839.686258012502</v>
      </c>
      <c r="BK787">
        <v>30496.229342131599</v>
      </c>
      <c r="BL787">
        <v>30156.597453914001</v>
      </c>
      <c r="BM787">
        <v>29820.747994606001</v>
      </c>
      <c r="BN787">
        <v>29488.638839869502</v>
      </c>
      <c r="BO787">
        <v>29160.228334498799</v>
      </c>
      <c r="BP787">
        <v>28835.475287196001</v>
      </c>
      <c r="BQ787">
        <v>28514.3389654046</v>
      </c>
      <c r="BR787">
        <v>28196.7790902001</v>
      </c>
      <c r="BS787">
        <v>27882.755831238501</v>
      </c>
      <c r="BT787">
        <v>27572.229801760201</v>
      </c>
      <c r="BU787">
        <v>27265.162053650001</v>
      </c>
      <c r="BV787">
        <v>26961.514072552101</v>
      </c>
      <c r="BW787">
        <v>26661.247773038998</v>
      </c>
      <c r="BX787">
        <v>26364.325493835</v>
      </c>
      <c r="BY787">
        <v>26070.709993092401</v>
      </c>
      <c r="BZ787">
        <v>25780.364443719998</v>
      </c>
      <c r="CA787">
        <v>25493.252428764801</v>
      </c>
      <c r="CB787">
        <v>25209.337936843502</v>
      </c>
      <c r="CC787">
        <v>24928.585357626202</v>
      </c>
      <c r="CD787" s="8" t="b">
        <f>IF(ISNUMBER(VLOOKUP(A787,profiles_2018!A:A,1,FALSE)),TRUE,FALSE)</f>
        <v>0</v>
      </c>
      <c r="CE787" t="str">
        <f>INDEX('C5 - Emissions methodology 2021'!$A$2:$I$5911,MATCH($A787,'C5 - Emissions methodology 2021'!$A$2:$A$5911,0),MATCH(CE$1,'C5 - Emissions methodology 2021'!$A$1:$I$1,0))</f>
        <v>Materials</v>
      </c>
    </row>
    <row r="788" spans="1:83" x14ac:dyDescent="0.25">
      <c r="A788">
        <v>15913</v>
      </c>
      <c r="B788" t="s">
        <v>1329</v>
      </c>
      <c r="C788" t="s">
        <v>27</v>
      </c>
      <c r="D788">
        <v>2020</v>
      </c>
      <c r="E788" t="s">
        <v>28</v>
      </c>
      <c r="F788" t="s">
        <v>23</v>
      </c>
      <c r="G788">
        <v>2020</v>
      </c>
      <c r="H788">
        <v>108100</v>
      </c>
      <c r="I788">
        <v>100</v>
      </c>
      <c r="J788">
        <v>2030</v>
      </c>
      <c r="K788">
        <v>100</v>
      </c>
      <c r="L788">
        <v>0</v>
      </c>
      <c r="M788">
        <v>2020</v>
      </c>
      <c r="N788">
        <v>108100</v>
      </c>
      <c r="O788">
        <v>0</v>
      </c>
      <c r="P788" t="s">
        <v>45</v>
      </c>
      <c r="Q788">
        <v>3.6502547124390201</v>
      </c>
      <c r="R788">
        <v>1</v>
      </c>
      <c r="S788" t="s">
        <v>25</v>
      </c>
      <c r="T788">
        <v>-1.11368485725649E-2</v>
      </c>
      <c r="AY788">
        <v>108100</v>
      </c>
      <c r="AZ788">
        <v>97290</v>
      </c>
      <c r="BA788">
        <v>86480</v>
      </c>
      <c r="BB788">
        <v>75670</v>
      </c>
      <c r="BC788">
        <v>64860</v>
      </c>
      <c r="BD788">
        <v>54050</v>
      </c>
      <c r="BE788">
        <v>43240</v>
      </c>
      <c r="BF788">
        <v>32430</v>
      </c>
      <c r="BG788">
        <v>21620</v>
      </c>
      <c r="BH788">
        <v>10810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s="8" t="b">
        <f>IF(ISNUMBER(VLOOKUP(A788,profiles_2018!A:A,1,FALSE)),TRUE,FALSE)</f>
        <v>0</v>
      </c>
      <c r="CE788" t="str">
        <f>INDEX('C5 - Emissions methodology 2021'!$A$2:$I$5911,MATCH($A788,'C5 - Emissions methodology 2021'!$A$2:$A$5911,0),MATCH(CE$1,'C5 - Emissions methodology 2021'!$A$1:$I$1,0))</f>
        <v>Manufacturing</v>
      </c>
    </row>
    <row r="789" spans="1:83" x14ac:dyDescent="0.25">
      <c r="A789">
        <v>15911</v>
      </c>
      <c r="B789" t="s">
        <v>1330</v>
      </c>
      <c r="C789" t="s">
        <v>165</v>
      </c>
      <c r="D789">
        <v>2020</v>
      </c>
      <c r="E789" t="s">
        <v>690</v>
      </c>
      <c r="F789" t="s">
        <v>23</v>
      </c>
      <c r="G789">
        <v>2019</v>
      </c>
      <c r="H789">
        <v>2049634</v>
      </c>
      <c r="I789">
        <v>100</v>
      </c>
      <c r="J789">
        <v>2034</v>
      </c>
      <c r="K789">
        <v>38</v>
      </c>
      <c r="L789">
        <v>1270773.08</v>
      </c>
      <c r="M789">
        <v>2020</v>
      </c>
      <c r="N789">
        <v>1854077</v>
      </c>
      <c r="O789">
        <v>25.108077062076799</v>
      </c>
      <c r="P789" t="s">
        <v>24</v>
      </c>
      <c r="Q789">
        <v>3.0324000853512199</v>
      </c>
      <c r="R789">
        <v>1</v>
      </c>
      <c r="S789" t="s">
        <v>25</v>
      </c>
      <c r="T789">
        <v>-1.11368485725649E-2</v>
      </c>
      <c r="AX789">
        <v>2049634</v>
      </c>
      <c r="AY789">
        <v>1854077</v>
      </c>
      <c r="AZ789">
        <v>1812412.4342857101</v>
      </c>
      <c r="BA789">
        <v>1770747.86857142</v>
      </c>
      <c r="BB789">
        <v>1729083.3028571401</v>
      </c>
      <c r="BC789">
        <v>1687418.7371428499</v>
      </c>
      <c r="BD789">
        <v>1645754.1714285701</v>
      </c>
      <c r="BE789">
        <v>1604089.6057142799</v>
      </c>
      <c r="BF789">
        <v>1562425.04</v>
      </c>
      <c r="BG789">
        <v>1520760.4742857099</v>
      </c>
      <c r="BH789">
        <v>1479095.90857142</v>
      </c>
      <c r="BI789">
        <v>1437431.3428571401</v>
      </c>
      <c r="BJ789">
        <v>1395766.77714285</v>
      </c>
      <c r="BK789">
        <v>1354102.2114285701</v>
      </c>
      <c r="BL789">
        <v>1312437.64571428</v>
      </c>
      <c r="BM789">
        <v>1270773.08</v>
      </c>
      <c r="BN789">
        <v>1256620.6726379399</v>
      </c>
      <c r="BO789">
        <v>1242625.8784936201</v>
      </c>
      <c r="BP789">
        <v>1228786.94225249</v>
      </c>
      <c r="BQ789">
        <v>1215102.1281486701</v>
      </c>
      <c r="BR789">
        <v>1201569.71974728</v>
      </c>
      <c r="BS789">
        <v>1188188.0197290799</v>
      </c>
      <c r="BT789">
        <v>1174955.34967762</v>
      </c>
      <c r="BU789">
        <v>1161870.0498687299</v>
      </c>
      <c r="BV789">
        <v>1148930.47906235</v>
      </c>
      <c r="BW789">
        <v>1136135.0142966199</v>
      </c>
      <c r="BX789">
        <v>1123482.0506844099</v>
      </c>
      <c r="BY789">
        <v>1110970.0012119501</v>
      </c>
      <c r="BZ789">
        <v>1098597.29653979</v>
      </c>
      <c r="CA789">
        <v>1086362.3848059899</v>
      </c>
      <c r="CB789">
        <v>1074263.73143148</v>
      </c>
      <c r="CC789">
        <v>1062299.81892753</v>
      </c>
      <c r="CD789" s="8" t="b">
        <f>IF(ISNUMBER(VLOOKUP(A789,profiles_2018!A:A,1,FALSE)),TRUE,FALSE)</f>
        <v>0</v>
      </c>
      <c r="CE789" t="str">
        <f>INDEX('C5 - Emissions methodology 2021'!$A$2:$I$5911,MATCH($A789,'C5 - Emissions methodology 2021'!$A$2:$A$5911,0),MATCH(CE$1,'C5 - Emissions methodology 2021'!$A$1:$I$1,0))</f>
        <v>Materials</v>
      </c>
    </row>
    <row r="790" spans="1:83" x14ac:dyDescent="0.25">
      <c r="A790">
        <v>15916</v>
      </c>
      <c r="B790" t="s">
        <v>1331</v>
      </c>
      <c r="C790" t="s">
        <v>56</v>
      </c>
      <c r="D790">
        <v>2011</v>
      </c>
      <c r="E790" t="s">
        <v>28</v>
      </c>
      <c r="F790" t="s">
        <v>23</v>
      </c>
      <c r="G790">
        <v>2011</v>
      </c>
      <c r="H790">
        <v>197448</v>
      </c>
      <c r="I790">
        <v>100</v>
      </c>
      <c r="J790">
        <v>2025</v>
      </c>
      <c r="K790">
        <v>25</v>
      </c>
      <c r="L790">
        <v>148086</v>
      </c>
      <c r="M790">
        <v>2020</v>
      </c>
      <c r="N790">
        <v>148118</v>
      </c>
      <c r="O790">
        <v>99.935172804991694</v>
      </c>
      <c r="P790" t="s">
        <v>24</v>
      </c>
      <c r="Q790">
        <v>2.8978246228487801</v>
      </c>
      <c r="R790">
        <v>1</v>
      </c>
      <c r="S790" t="s">
        <v>25</v>
      </c>
      <c r="T790">
        <v>-1.11368485725649E-2</v>
      </c>
      <c r="AP790">
        <v>197448</v>
      </c>
      <c r="AQ790">
        <v>191966.888888888</v>
      </c>
      <c r="AR790">
        <v>186485.777777777</v>
      </c>
      <c r="AS790">
        <v>181004.66666666599</v>
      </c>
      <c r="AT790">
        <v>175523.55555555501</v>
      </c>
      <c r="AU790">
        <v>170042.444444444</v>
      </c>
      <c r="AV790">
        <v>164561.33333333299</v>
      </c>
      <c r="AW790">
        <v>159080.22222222199</v>
      </c>
      <c r="AX790">
        <v>153599.11111111101</v>
      </c>
      <c r="AY790">
        <v>148118</v>
      </c>
      <c r="AZ790">
        <v>148111.6</v>
      </c>
      <c r="BA790">
        <v>148105.20000000001</v>
      </c>
      <c r="BB790">
        <v>148098.79999999999</v>
      </c>
      <c r="BC790">
        <v>148092.4</v>
      </c>
      <c r="BD790">
        <v>148086</v>
      </c>
      <c r="BE790">
        <v>146436.78864228301</v>
      </c>
      <c r="BF790">
        <v>144805.944301721</v>
      </c>
      <c r="BG790">
        <v>143193.26242762501</v>
      </c>
      <c r="BH790">
        <v>141598.54074735701</v>
      </c>
      <c r="BI790">
        <v>140021.579240958</v>
      </c>
      <c r="BJ790">
        <v>138462.18011605999</v>
      </c>
      <c r="BK790">
        <v>136920.14778308</v>
      </c>
      <c r="BL790">
        <v>135395.288830687</v>
      </c>
      <c r="BM790">
        <v>133887.412001541</v>
      </c>
      <c r="BN790">
        <v>132396.32816830699</v>
      </c>
      <c r="BO790">
        <v>130921.850309933</v>
      </c>
      <c r="BP790">
        <v>129463.793488191</v>
      </c>
      <c r="BQ790">
        <v>128021.974824483</v>
      </c>
      <c r="BR790">
        <v>126596.213476902</v>
      </c>
      <c r="BS790">
        <v>125186.33061755</v>
      </c>
      <c r="BT790">
        <v>123792.149410107</v>
      </c>
      <c r="BU790">
        <v>122413.49498765499</v>
      </c>
      <c r="BV790">
        <v>121050.19443073899</v>
      </c>
      <c r="BW790">
        <v>119702.076745684</v>
      </c>
      <c r="BX790">
        <v>118368.972843146</v>
      </c>
      <c r="BY790">
        <v>117050.71551690099</v>
      </c>
      <c r="BZ790">
        <v>115747.139422879</v>
      </c>
      <c r="CA790">
        <v>114458.081058419</v>
      </c>
      <c r="CB790">
        <v>113183.378741765</v>
      </c>
      <c r="CC790">
        <v>111922.872591787</v>
      </c>
      <c r="CD790" s="8" t="b">
        <f>IF(ISNUMBER(VLOOKUP(A790,profiles_2018!A:A,1,FALSE)),TRUE,FALSE)</f>
        <v>0</v>
      </c>
      <c r="CE790" t="str">
        <f>INDEX('C5 - Emissions methodology 2021'!$A$2:$I$5911,MATCH($A790,'C5 - Emissions methodology 2021'!$A$2:$A$5911,0),MATCH(CE$1,'C5 - Emissions methodology 2021'!$A$1:$I$1,0))</f>
        <v>Services</v>
      </c>
    </row>
    <row r="791" spans="1:83" x14ac:dyDescent="0.25">
      <c r="A791">
        <v>15921</v>
      </c>
      <c r="B791" t="s">
        <v>670</v>
      </c>
      <c r="C791" t="s">
        <v>59</v>
      </c>
      <c r="D791">
        <v>2021</v>
      </c>
      <c r="E791" t="s">
        <v>690</v>
      </c>
      <c r="F791" t="s">
        <v>23</v>
      </c>
      <c r="G791">
        <v>2018</v>
      </c>
      <c r="H791">
        <v>992954</v>
      </c>
      <c r="I791">
        <v>100</v>
      </c>
      <c r="J791">
        <v>2030</v>
      </c>
      <c r="K791">
        <v>30</v>
      </c>
      <c r="L791">
        <v>695067.799999999</v>
      </c>
      <c r="M791">
        <v>2020</v>
      </c>
      <c r="N791">
        <v>902485.38</v>
      </c>
      <c r="O791">
        <v>31.040998221051201</v>
      </c>
      <c r="P791" t="s">
        <v>45</v>
      </c>
      <c r="Q791">
        <v>2.95034341813902</v>
      </c>
      <c r="R791">
        <v>1</v>
      </c>
      <c r="S791" t="s">
        <v>25</v>
      </c>
      <c r="T791">
        <v>-1.11368485725649E-2</v>
      </c>
      <c r="AW791">
        <v>992954</v>
      </c>
      <c r="AX791">
        <v>947719.69</v>
      </c>
      <c r="AY791">
        <v>902485.38</v>
      </c>
      <c r="AZ791">
        <v>881743.62199999997</v>
      </c>
      <c r="BA791">
        <v>861001.86399999994</v>
      </c>
      <c r="BB791">
        <v>840260.10600000003</v>
      </c>
      <c r="BC791">
        <v>819518.348</v>
      </c>
      <c r="BD791">
        <v>798776.59</v>
      </c>
      <c r="BE791">
        <v>778034.83199999901</v>
      </c>
      <c r="BF791">
        <v>757293.07400000002</v>
      </c>
      <c r="BG791">
        <v>736551.31599999894</v>
      </c>
      <c r="BH791">
        <v>715809.55799999996</v>
      </c>
      <c r="BI791">
        <v>695067.799999999</v>
      </c>
      <c r="BJ791">
        <v>687326.93516373402</v>
      </c>
      <c r="BK791">
        <v>679672.27916697005</v>
      </c>
      <c r="BL791">
        <v>672102.87191491795</v>
      </c>
      <c r="BM791">
        <v>664617.76400521502</v>
      </c>
      <c r="BN791">
        <v>657216.01660885196</v>
      </c>
      <c r="BO791">
        <v>649896.70135241502</v>
      </c>
      <c r="BP791">
        <v>642658.90020164405</v>
      </c>
      <c r="BQ791">
        <v>635501.705346287</v>
      </c>
      <c r="BR791">
        <v>628424.219086239</v>
      </c>
      <c r="BS791">
        <v>621425.55371894303</v>
      </c>
      <c r="BT791">
        <v>614504.83142805297</v>
      </c>
      <c r="BU791">
        <v>607661.18417332903</v>
      </c>
      <c r="BV791">
        <v>600893.75358176499</v>
      </c>
      <c r="BW791">
        <v>594201.69083992497</v>
      </c>
      <c r="BX791">
        <v>587584.15658747905</v>
      </c>
      <c r="BY791">
        <v>581040.32081192604</v>
      </c>
      <c r="BZ791">
        <v>574569.36274448899</v>
      </c>
      <c r="CA791">
        <v>568170.47075716802</v>
      </c>
      <c r="CB791">
        <v>561842.84226094303</v>
      </c>
      <c r="CC791">
        <v>555585.68360510306</v>
      </c>
      <c r="CD791" s="8" t="b">
        <f>IF(ISNUMBER(VLOOKUP(A791,profiles_2018!A:A,1,FALSE)),TRUE,FALSE)</f>
        <v>1</v>
      </c>
      <c r="CE791" t="str">
        <f>INDEX('C5 - Emissions methodology 2021'!$A$2:$I$5911,MATCH($A791,'C5 - Emissions methodology 2021'!$A$2:$A$5911,0),MATCH(CE$1,'C5 - Emissions methodology 2021'!$A$1:$I$1,0))</f>
        <v>Manufacturing</v>
      </c>
    </row>
    <row r="792" spans="1:83" x14ac:dyDescent="0.25">
      <c r="A792">
        <v>40872</v>
      </c>
      <c r="B792" t="s">
        <v>1332</v>
      </c>
      <c r="C792" t="s">
        <v>21</v>
      </c>
      <c r="D792">
        <v>2017</v>
      </c>
      <c r="E792" t="s">
        <v>88</v>
      </c>
      <c r="F792" t="s">
        <v>54</v>
      </c>
      <c r="G792">
        <v>2016</v>
      </c>
      <c r="H792">
        <v>5940</v>
      </c>
      <c r="I792">
        <v>100</v>
      </c>
      <c r="J792">
        <v>2022</v>
      </c>
      <c r="K792">
        <v>10</v>
      </c>
      <c r="L792">
        <v>5346</v>
      </c>
      <c r="M792">
        <v>2020</v>
      </c>
      <c r="N792">
        <v>5560</v>
      </c>
      <c r="O792">
        <v>63.973063973064001</v>
      </c>
      <c r="P792" t="s">
        <v>24</v>
      </c>
      <c r="Q792">
        <v>3.0863420574146301</v>
      </c>
      <c r="R792">
        <v>1</v>
      </c>
      <c r="S792" t="s">
        <v>25</v>
      </c>
      <c r="T792">
        <v>-1.11368485725649E-2</v>
      </c>
      <c r="AU792">
        <v>5940</v>
      </c>
      <c r="AV792">
        <v>5845</v>
      </c>
      <c r="AW792">
        <v>5750</v>
      </c>
      <c r="AX792">
        <v>5655</v>
      </c>
      <c r="AY792">
        <v>5560</v>
      </c>
      <c r="AZ792">
        <v>5453</v>
      </c>
      <c r="BA792">
        <v>5346</v>
      </c>
      <c r="BB792">
        <v>5286.4624075310603</v>
      </c>
      <c r="BC792">
        <v>5227.58787621383</v>
      </c>
      <c r="BD792">
        <v>5169.3690216366604</v>
      </c>
      <c r="BE792">
        <v>5111.7985416269903</v>
      </c>
      <c r="BF792">
        <v>5054.8692153354305</v>
      </c>
      <c r="BG792">
        <v>4998.5739023301203</v>
      </c>
      <c r="BH792">
        <v>4942.9055417010904</v>
      </c>
      <c r="BI792">
        <v>4887.8571511746804</v>
      </c>
      <c r="BJ792">
        <v>4833.4218262377199</v>
      </c>
      <c r="BK792">
        <v>4779.5927392715803</v>
      </c>
      <c r="BL792">
        <v>4726.3631386957804</v>
      </c>
      <c r="BM792">
        <v>4673.7263481211703</v>
      </c>
      <c r="BN792">
        <v>4621.6757655125402</v>
      </c>
      <c r="BO792">
        <v>4570.2048623605297</v>
      </c>
      <c r="BP792">
        <v>4519.3071828628199</v>
      </c>
      <c r="BQ792">
        <v>4468.9763431143701</v>
      </c>
      <c r="BR792">
        <v>4419.2060303067301</v>
      </c>
      <c r="BS792">
        <v>4369.9900019362403</v>
      </c>
      <c r="BT792">
        <v>4321.32208502106</v>
      </c>
      <c r="BU792">
        <v>4273.1961753268997</v>
      </c>
      <c r="BV792">
        <v>4225.6062366014203</v>
      </c>
      <c r="BW792">
        <v>4178.5462998170997</v>
      </c>
      <c r="BX792">
        <v>4132.0104624225896</v>
      </c>
      <c r="BY792">
        <v>4085.99288760233</v>
      </c>
      <c r="BZ792">
        <v>4040.4878035445299</v>
      </c>
      <c r="CA792">
        <v>3995.4895027171601</v>
      </c>
      <c r="CB792">
        <v>3950.9923411521199</v>
      </c>
      <c r="CC792">
        <v>3906.9907377373502</v>
      </c>
      <c r="CD792" s="8" t="b">
        <f>IF(ISNUMBER(VLOOKUP(A792,profiles_2018!A:A,1,FALSE)),TRUE,FALSE)</f>
        <v>0</v>
      </c>
      <c r="CE792" t="str">
        <f>INDEX('C5 - Emissions methodology 2021'!$A$2:$I$5911,MATCH($A792,'C5 - Emissions methodology 2021'!$A$2:$A$5911,0),MATCH(CE$1,'C5 - Emissions methodology 2021'!$A$1:$I$1,0))</f>
        <v>Manufacturing</v>
      </c>
    </row>
    <row r="793" spans="1:83" x14ac:dyDescent="0.25">
      <c r="A793">
        <v>16012</v>
      </c>
      <c r="B793" t="s">
        <v>1333</v>
      </c>
      <c r="C793" t="s">
        <v>21</v>
      </c>
      <c r="D793">
        <v>2020</v>
      </c>
      <c r="E793" t="s">
        <v>690</v>
      </c>
      <c r="F793" t="s">
        <v>23</v>
      </c>
      <c r="G793">
        <v>2016</v>
      </c>
      <c r="H793">
        <v>83000000</v>
      </c>
      <c r="I793">
        <v>100</v>
      </c>
      <c r="J793">
        <v>2050</v>
      </c>
      <c r="K793">
        <v>100</v>
      </c>
      <c r="L793">
        <v>0</v>
      </c>
      <c r="M793">
        <v>2020</v>
      </c>
      <c r="N793">
        <v>72000000</v>
      </c>
      <c r="O793">
        <v>13.253012048192801</v>
      </c>
      <c r="P793" t="s">
        <v>24</v>
      </c>
      <c r="Q793">
        <v>3.6682999999999999</v>
      </c>
      <c r="R793">
        <v>1</v>
      </c>
      <c r="S793" t="s">
        <v>25</v>
      </c>
      <c r="T793">
        <v>-1.11368485725649E-2</v>
      </c>
      <c r="AU793">
        <v>83000000</v>
      </c>
      <c r="AV793">
        <v>80250000</v>
      </c>
      <c r="AW793">
        <v>77500000</v>
      </c>
      <c r="AX793">
        <v>74750000</v>
      </c>
      <c r="AY793">
        <v>72000000</v>
      </c>
      <c r="AZ793">
        <v>69600000</v>
      </c>
      <c r="BA793">
        <v>67200000</v>
      </c>
      <c r="BB793">
        <v>64800000</v>
      </c>
      <c r="BC793">
        <v>62400000</v>
      </c>
      <c r="BD793">
        <v>60000000</v>
      </c>
      <c r="BE793">
        <v>57600000</v>
      </c>
      <c r="BF793">
        <v>55200000</v>
      </c>
      <c r="BG793">
        <v>52800000</v>
      </c>
      <c r="BH793">
        <v>50400000</v>
      </c>
      <c r="BI793">
        <v>48000000</v>
      </c>
      <c r="BJ793">
        <v>45600000</v>
      </c>
      <c r="BK793">
        <v>43200000</v>
      </c>
      <c r="BL793">
        <v>40800000</v>
      </c>
      <c r="BM793">
        <v>38400000</v>
      </c>
      <c r="BN793">
        <v>36000000</v>
      </c>
      <c r="BO793">
        <v>33600000</v>
      </c>
      <c r="BP793">
        <v>31200000</v>
      </c>
      <c r="BQ793">
        <v>28800000</v>
      </c>
      <c r="BR793">
        <v>26400000</v>
      </c>
      <c r="BS793">
        <v>24000000</v>
      </c>
      <c r="BT793">
        <v>21600000</v>
      </c>
      <c r="BU793">
        <v>19200000</v>
      </c>
      <c r="BV793">
        <v>16799999.999999899</v>
      </c>
      <c r="BW793">
        <v>14400000</v>
      </c>
      <c r="BX793">
        <v>12000000</v>
      </c>
      <c r="BY793">
        <v>9600000</v>
      </c>
      <c r="BZ793">
        <v>7200000</v>
      </c>
      <c r="CA793">
        <v>4800000</v>
      </c>
      <c r="CB793">
        <v>2400000</v>
      </c>
      <c r="CC793">
        <v>0</v>
      </c>
      <c r="CD793" s="8" t="b">
        <f>IF(ISNUMBER(VLOOKUP(A793,profiles_2018!A:A,1,FALSE)),TRUE,FALSE)</f>
        <v>0</v>
      </c>
      <c r="CE793" t="str">
        <f>INDEX('C5 - Emissions methodology 2021'!$A$2:$I$5911,MATCH($A793,'C5 - Emissions methodology 2021'!$A$2:$A$5911,0),MATCH(CE$1,'C5 - Emissions methodology 2021'!$A$1:$I$1,0))</f>
        <v>Fossil Fuels</v>
      </c>
    </row>
    <row r="794" spans="1:83" x14ac:dyDescent="0.25">
      <c r="A794">
        <v>855645</v>
      </c>
      <c r="B794" t="s">
        <v>1334</v>
      </c>
      <c r="C794" t="s">
        <v>31</v>
      </c>
      <c r="D794">
        <v>2021</v>
      </c>
      <c r="E794" t="s">
        <v>32</v>
      </c>
      <c r="F794" t="s">
        <v>33</v>
      </c>
      <c r="G794">
        <v>2020</v>
      </c>
      <c r="H794">
        <v>1124</v>
      </c>
      <c r="I794">
        <v>100</v>
      </c>
      <c r="J794">
        <v>2021</v>
      </c>
      <c r="K794">
        <v>100</v>
      </c>
      <c r="L794">
        <v>0</v>
      </c>
      <c r="M794">
        <v>2020</v>
      </c>
      <c r="N794">
        <v>1124</v>
      </c>
      <c r="O794">
        <v>0</v>
      </c>
      <c r="P794" t="s">
        <v>691</v>
      </c>
      <c r="Q794">
        <v>3.3158537709365898</v>
      </c>
      <c r="R794">
        <v>1</v>
      </c>
      <c r="S794" t="s">
        <v>25</v>
      </c>
      <c r="T794">
        <v>-1.11368485725649E-2</v>
      </c>
      <c r="AY794">
        <v>1124</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s="8" t="b">
        <f>IF(ISNUMBER(VLOOKUP(A794,profiles_2018!A:A,1,FALSE)),TRUE,FALSE)</f>
        <v>0</v>
      </c>
      <c r="CE794" t="str">
        <f>INDEX('C5 - Emissions methodology 2021'!$A$2:$I$5911,MATCH($A794,'C5 - Emissions methodology 2021'!$A$2:$A$5911,0),MATCH(CE$1,'C5 - Emissions methodology 2021'!$A$1:$I$1,0))</f>
        <v>Manufacturing</v>
      </c>
    </row>
    <row r="795" spans="1:83" x14ac:dyDescent="0.25">
      <c r="A795">
        <v>846820</v>
      </c>
      <c r="B795" t="s">
        <v>1335</v>
      </c>
      <c r="C795" t="s">
        <v>1336</v>
      </c>
      <c r="D795">
        <v>2018</v>
      </c>
      <c r="E795" t="s">
        <v>28</v>
      </c>
      <c r="F795" t="s">
        <v>23</v>
      </c>
      <c r="G795">
        <v>2018</v>
      </c>
      <c r="H795">
        <v>14550</v>
      </c>
      <c r="I795">
        <v>100</v>
      </c>
      <c r="J795">
        <v>2030</v>
      </c>
      <c r="K795">
        <v>50</v>
      </c>
      <c r="L795">
        <v>7275</v>
      </c>
      <c r="M795">
        <v>2020</v>
      </c>
      <c r="N795">
        <v>16225</v>
      </c>
      <c r="O795">
        <v>-23.024054982817901</v>
      </c>
      <c r="P795" t="s">
        <v>706</v>
      </c>
      <c r="Q795">
        <v>3.1502453574390201</v>
      </c>
      <c r="R795">
        <v>1</v>
      </c>
      <c r="S795" t="s">
        <v>25</v>
      </c>
      <c r="T795">
        <v>-1.11368485725649E-2</v>
      </c>
      <c r="AW795">
        <v>14550</v>
      </c>
      <c r="AX795">
        <v>15387.5</v>
      </c>
      <c r="AY795">
        <v>16225</v>
      </c>
      <c r="AZ795">
        <v>15330</v>
      </c>
      <c r="BA795">
        <v>14435</v>
      </c>
      <c r="BB795">
        <v>13540</v>
      </c>
      <c r="BC795">
        <v>12645</v>
      </c>
      <c r="BD795">
        <v>11750</v>
      </c>
      <c r="BE795">
        <v>10855</v>
      </c>
      <c r="BF795">
        <v>9960</v>
      </c>
      <c r="BG795">
        <v>9065</v>
      </c>
      <c r="BH795">
        <v>8170</v>
      </c>
      <c r="BI795">
        <v>7275</v>
      </c>
      <c r="BJ795">
        <v>7193.9794266345898</v>
      </c>
      <c r="BK795">
        <v>7113.8611671260096</v>
      </c>
      <c r="BL795">
        <v>7034.6351725414797</v>
      </c>
      <c r="BM795">
        <v>6956.29150586164</v>
      </c>
      <c r="BN795">
        <v>6878.8203407342398</v>
      </c>
      <c r="BO795">
        <v>6802.2119602416096</v>
      </c>
      <c r="BP795">
        <v>6726.4567556819002</v>
      </c>
      <c r="BQ795">
        <v>6651.5452253639696</v>
      </c>
      <c r="BR795">
        <v>6577.4679734155197</v>
      </c>
      <c r="BS795">
        <v>6504.2157086047</v>
      </c>
      <c r="BT795">
        <v>6431.7792431746702</v>
      </c>
      <c r="BU795">
        <v>6360.1494916912698</v>
      </c>
      <c r="BV795">
        <v>6289.3174699034298</v>
      </c>
      <c r="BW795">
        <v>6219.2742936163204</v>
      </c>
      <c r="BX795">
        <v>6150.0111775770702</v>
      </c>
      <c r="BY795">
        <v>6081.5194343728199</v>
      </c>
      <c r="BZ795">
        <v>6013.7904733410996</v>
      </c>
      <c r="CA795">
        <v>5946.8157994923604</v>
      </c>
      <c r="CB795">
        <v>5880.58701244448</v>
      </c>
      <c r="CC795">
        <v>5815.0958053690902</v>
      </c>
      <c r="CD795" s="8" t="b">
        <f>IF(ISNUMBER(VLOOKUP(A795,profiles_2018!A:A,1,FALSE)),TRUE,FALSE)</f>
        <v>0</v>
      </c>
      <c r="CE795" t="str">
        <f>INDEX('C5 - Emissions methodology 2021'!$A$2:$I$5911,MATCH($A795,'C5 - Emissions methodology 2021'!$A$2:$A$5911,0),MATCH(CE$1,'C5 - Emissions methodology 2021'!$A$1:$I$1,0))</f>
        <v>Apparel</v>
      </c>
    </row>
    <row r="796" spans="1:83" x14ac:dyDescent="0.25">
      <c r="A796">
        <v>22990</v>
      </c>
      <c r="B796" t="s">
        <v>1337</v>
      </c>
      <c r="C796" t="s">
        <v>39</v>
      </c>
      <c r="D796">
        <v>2020</v>
      </c>
      <c r="E796" t="s">
        <v>28</v>
      </c>
      <c r="F796" t="s">
        <v>23</v>
      </c>
      <c r="G796">
        <v>2019</v>
      </c>
      <c r="H796">
        <v>239800</v>
      </c>
      <c r="I796">
        <v>94</v>
      </c>
      <c r="J796">
        <v>2030</v>
      </c>
      <c r="K796">
        <v>20</v>
      </c>
      <c r="L796">
        <v>191840</v>
      </c>
      <c r="M796">
        <v>2020</v>
      </c>
      <c r="N796">
        <v>217800</v>
      </c>
      <c r="O796">
        <v>45.871559633027502</v>
      </c>
      <c r="P796" t="s">
        <v>45</v>
      </c>
      <c r="Q796">
        <v>2.7902678824390201</v>
      </c>
      <c r="R796">
        <v>1</v>
      </c>
      <c r="S796" t="s">
        <v>25</v>
      </c>
      <c r="T796">
        <v>-1.11368485725649E-2</v>
      </c>
      <c r="AX796">
        <v>239800</v>
      </c>
      <c r="AY796">
        <v>217800</v>
      </c>
      <c r="AZ796">
        <v>215204</v>
      </c>
      <c r="BA796">
        <v>212608</v>
      </c>
      <c r="BB796">
        <v>210012</v>
      </c>
      <c r="BC796">
        <v>207416</v>
      </c>
      <c r="BD796">
        <v>204820</v>
      </c>
      <c r="BE796">
        <v>202224</v>
      </c>
      <c r="BF796">
        <v>199628</v>
      </c>
      <c r="BG796">
        <v>197032</v>
      </c>
      <c r="BH796">
        <v>194436</v>
      </c>
      <c r="BI796">
        <v>191840</v>
      </c>
      <c r="BJ796">
        <v>189703.50696983901</v>
      </c>
      <c r="BK796">
        <v>187590.80773903101</v>
      </c>
      <c r="BL796">
        <v>185501.63731963601</v>
      </c>
      <c r="BM796">
        <v>183435.73367484499</v>
      </c>
      <c r="BN796">
        <v>181392.83768611099</v>
      </c>
      <c r="BO796">
        <v>179372.69312065301</v>
      </c>
      <c r="BP796">
        <v>177375.04659931501</v>
      </c>
      <c r="BQ796">
        <v>175399.64756478599</v>
      </c>
      <c r="BR796">
        <v>173446.248250176</v>
      </c>
      <c r="BS796">
        <v>171514.60364793401</v>
      </c>
      <c r="BT796">
        <v>169604.47147912401</v>
      </c>
      <c r="BU796">
        <v>167715.61216303101</v>
      </c>
      <c r="BV796">
        <v>165847.78878711601</v>
      </c>
      <c r="BW796">
        <v>164000.76707729901</v>
      </c>
      <c r="BX796">
        <v>162174.31536857499</v>
      </c>
      <c r="BY796">
        <v>160368.20457595601</v>
      </c>
      <c r="BZ796">
        <v>158582.20816573899</v>
      </c>
      <c r="CA796">
        <v>156816.102127094</v>
      </c>
      <c r="CB796">
        <v>155069.66494396501</v>
      </c>
      <c r="CC796">
        <v>153342.67756728601</v>
      </c>
      <c r="CD796" s="8" t="b">
        <f>IF(ISNUMBER(VLOOKUP(A796,profiles_2018!A:A,1,FALSE)),TRUE,FALSE)</f>
        <v>0</v>
      </c>
      <c r="CE796" t="str">
        <f>INDEX('C5 - Emissions methodology 2021'!$A$2:$I$5911,MATCH($A796,'C5 - Emissions methodology 2021'!$A$2:$A$5911,0),MATCH(CE$1,'C5 - Emissions methodology 2021'!$A$1:$I$1,0))</f>
        <v>Fossil Fuels</v>
      </c>
    </row>
    <row r="797" spans="1:83" x14ac:dyDescent="0.25">
      <c r="A797">
        <v>860524</v>
      </c>
      <c r="B797" t="s">
        <v>1338</v>
      </c>
      <c r="C797" t="s">
        <v>21</v>
      </c>
      <c r="D797">
        <v>2020</v>
      </c>
      <c r="E797" t="s">
        <v>28</v>
      </c>
      <c r="F797" t="s">
        <v>23</v>
      </c>
      <c r="G797">
        <v>2019</v>
      </c>
      <c r="H797">
        <v>26704</v>
      </c>
      <c r="I797">
        <v>100</v>
      </c>
      <c r="J797">
        <v>2026</v>
      </c>
      <c r="K797">
        <v>15</v>
      </c>
      <c r="L797">
        <v>22698.400000000001</v>
      </c>
      <c r="M797">
        <v>2020</v>
      </c>
      <c r="N797">
        <v>20686</v>
      </c>
      <c r="O797">
        <v>150.239664469742</v>
      </c>
      <c r="P797" t="s">
        <v>45</v>
      </c>
      <c r="Q797">
        <v>2.79829535332683</v>
      </c>
      <c r="R797">
        <v>1</v>
      </c>
      <c r="S797" t="s">
        <v>25</v>
      </c>
      <c r="T797">
        <v>-1.11368485725649E-2</v>
      </c>
      <c r="AX797">
        <v>26704</v>
      </c>
      <c r="AY797">
        <v>20686</v>
      </c>
      <c r="AZ797">
        <v>21021.4</v>
      </c>
      <c r="BA797">
        <v>21356.799999999999</v>
      </c>
      <c r="BB797">
        <v>21692.2</v>
      </c>
      <c r="BC797">
        <v>22027.599999999999</v>
      </c>
      <c r="BD797">
        <v>22363</v>
      </c>
      <c r="BE797">
        <v>22698.400000000001</v>
      </c>
      <c r="BF797">
        <v>22445.611356360401</v>
      </c>
      <c r="BG797">
        <v>22195.637981566</v>
      </c>
      <c r="BH797">
        <v>21948.448522393799</v>
      </c>
      <c r="BI797">
        <v>21704.011974797198</v>
      </c>
      <c r="BJ797">
        <v>21462.2976800168</v>
      </c>
      <c r="BK797">
        <v>21223.275320735102</v>
      </c>
      <c r="BL797">
        <v>20986.9149172742</v>
      </c>
      <c r="BM797">
        <v>20753.1868238352</v>
      </c>
      <c r="BN797">
        <v>20522.06172478</v>
      </c>
      <c r="BO797">
        <v>20293.510630954301</v>
      </c>
      <c r="BP797">
        <v>20067.5048760516</v>
      </c>
      <c r="BQ797">
        <v>19844.016113017798</v>
      </c>
      <c r="BR797">
        <v>19623.016310495601</v>
      </c>
      <c r="BS797">
        <v>19404.477749308699</v>
      </c>
      <c r="BT797">
        <v>19188.373018984901</v>
      </c>
      <c r="BU797">
        <v>18974.6750143186</v>
      </c>
      <c r="BV797">
        <v>18763.356931970498</v>
      </c>
      <c r="BW797">
        <v>18554.392267106101</v>
      </c>
      <c r="BX797">
        <v>18347.754810071401</v>
      </c>
      <c r="BY797">
        <v>18143.418643105098</v>
      </c>
      <c r="BZ797">
        <v>17941.358137088198</v>
      </c>
      <c r="CA797">
        <v>17741.547948329298</v>
      </c>
      <c r="CB797">
        <v>17543.963015385802</v>
      </c>
      <c r="CC797">
        <v>17348.578555920802</v>
      </c>
      <c r="CD797" s="8" t="b">
        <f>IF(ISNUMBER(VLOOKUP(A797,profiles_2018!A:A,1,FALSE)),TRUE,FALSE)</f>
        <v>0</v>
      </c>
      <c r="CE797" t="str">
        <f>INDEX('C5 - Emissions methodology 2021'!$A$2:$I$5911,MATCH($A797,'C5 - Emissions methodology 2021'!$A$2:$A$5911,0),MATCH(CE$1,'C5 - Emissions methodology 2021'!$A$1:$I$1,0))</f>
        <v>Retail</v>
      </c>
    </row>
    <row r="798" spans="1:83" x14ac:dyDescent="0.25">
      <c r="A798">
        <v>16036</v>
      </c>
      <c r="B798" t="s">
        <v>458</v>
      </c>
      <c r="C798" t="s">
        <v>31</v>
      </c>
      <c r="D798">
        <v>2019</v>
      </c>
      <c r="E798" t="s">
        <v>49</v>
      </c>
      <c r="F798" t="s">
        <v>50</v>
      </c>
      <c r="G798">
        <v>2012</v>
      </c>
      <c r="H798">
        <v>179800000</v>
      </c>
      <c r="I798">
        <v>100</v>
      </c>
      <c r="J798">
        <v>2040</v>
      </c>
      <c r="K798">
        <v>100</v>
      </c>
      <c r="L798">
        <v>0</v>
      </c>
      <c r="M798">
        <v>2020</v>
      </c>
      <c r="N798">
        <v>70366000</v>
      </c>
      <c r="O798">
        <v>60.907777777777802</v>
      </c>
      <c r="P798" t="s">
        <v>706</v>
      </c>
      <c r="Q798">
        <v>3.3431219512195098</v>
      </c>
      <c r="R798">
        <v>1</v>
      </c>
      <c r="S798" t="s">
        <v>25</v>
      </c>
      <c r="T798">
        <v>-1.11368485725649E-2</v>
      </c>
      <c r="AQ798">
        <v>179800000</v>
      </c>
      <c r="AR798">
        <v>166120750</v>
      </c>
      <c r="AS798">
        <v>152441500</v>
      </c>
      <c r="AT798">
        <v>138762250</v>
      </c>
      <c r="AU798">
        <v>125083000</v>
      </c>
      <c r="AV798">
        <v>111403750</v>
      </c>
      <c r="AW798">
        <v>97724500</v>
      </c>
      <c r="AX798">
        <v>84045250</v>
      </c>
      <c r="AY798">
        <v>70366000</v>
      </c>
      <c r="AZ798">
        <v>66847700</v>
      </c>
      <c r="BA798">
        <v>63329400</v>
      </c>
      <c r="BB798">
        <v>59811100</v>
      </c>
      <c r="BC798">
        <v>56292800</v>
      </c>
      <c r="BD798">
        <v>52774500</v>
      </c>
      <c r="BE798">
        <v>49256200</v>
      </c>
      <c r="BF798">
        <v>45737900</v>
      </c>
      <c r="BG798">
        <v>42219600</v>
      </c>
      <c r="BH798">
        <v>38701300</v>
      </c>
      <c r="BI798">
        <v>35183000</v>
      </c>
      <c r="BJ798">
        <v>31664700</v>
      </c>
      <c r="BK798">
        <v>28146400</v>
      </c>
      <c r="BL798">
        <v>24628100</v>
      </c>
      <c r="BM798">
        <v>21109800</v>
      </c>
      <c r="BN798">
        <v>17591500</v>
      </c>
      <c r="BO798">
        <v>14073200</v>
      </c>
      <c r="BP798">
        <v>10554900</v>
      </c>
      <c r="BQ798">
        <v>7036600</v>
      </c>
      <c r="BR798">
        <v>3518300</v>
      </c>
      <c r="BS798">
        <v>0</v>
      </c>
      <c r="BT798">
        <v>0</v>
      </c>
      <c r="BU798">
        <v>0</v>
      </c>
      <c r="BV798">
        <v>0</v>
      </c>
      <c r="BW798">
        <v>0</v>
      </c>
      <c r="BX798">
        <v>0</v>
      </c>
      <c r="BY798">
        <v>0</v>
      </c>
      <c r="BZ798">
        <v>0</v>
      </c>
      <c r="CA798">
        <v>0</v>
      </c>
      <c r="CB798">
        <v>0</v>
      </c>
      <c r="CC798">
        <v>0</v>
      </c>
      <c r="CD798" s="8" t="b">
        <f>IF(ISNUMBER(VLOOKUP(A798,profiles_2018!A:A,1,FALSE)),TRUE,FALSE)</f>
        <v>1</v>
      </c>
      <c r="CE798" t="str">
        <f>INDEX('C5 - Emissions methodology 2021'!$A$2:$I$5911,MATCH($A798,'C5 - Emissions methodology 2021'!$A$2:$A$5911,0),MATCH(CE$1,'C5 - Emissions methodology 2021'!$A$1:$I$1,0))</f>
        <v>Infrastructure</v>
      </c>
    </row>
    <row r="799" spans="1:83" x14ac:dyDescent="0.25">
      <c r="A799">
        <v>22213</v>
      </c>
      <c r="B799" t="s">
        <v>1339</v>
      </c>
      <c r="C799" t="s">
        <v>111</v>
      </c>
      <c r="D799">
        <v>2019</v>
      </c>
      <c r="E799" t="s">
        <v>49</v>
      </c>
      <c r="F799" t="s">
        <v>50</v>
      </c>
      <c r="G799">
        <v>2005</v>
      </c>
      <c r="H799">
        <v>9245535</v>
      </c>
      <c r="I799">
        <v>100</v>
      </c>
      <c r="J799">
        <v>2050</v>
      </c>
      <c r="K799">
        <v>50</v>
      </c>
      <c r="L799">
        <v>4622767.5</v>
      </c>
      <c r="M799">
        <v>2020</v>
      </c>
      <c r="N799">
        <v>5042920</v>
      </c>
      <c r="O799">
        <v>137.262628066248</v>
      </c>
      <c r="P799" t="s">
        <v>691</v>
      </c>
      <c r="Q799">
        <v>2.8313636985000001</v>
      </c>
      <c r="R799">
        <v>1</v>
      </c>
      <c r="S799" t="s">
        <v>25</v>
      </c>
      <c r="T799">
        <v>-1.11368485725649E-2</v>
      </c>
      <c r="AJ799">
        <v>9245535</v>
      </c>
      <c r="AK799">
        <v>8965360.6666666605</v>
      </c>
      <c r="AL799">
        <v>8685186.3333333302</v>
      </c>
      <c r="AM799">
        <v>8405012</v>
      </c>
      <c r="AN799">
        <v>8124837.6666666605</v>
      </c>
      <c r="AO799">
        <v>7844663.3333333302</v>
      </c>
      <c r="AP799">
        <v>7564489</v>
      </c>
      <c r="AQ799">
        <v>7284314.6666666605</v>
      </c>
      <c r="AR799">
        <v>7004140.3333333302</v>
      </c>
      <c r="AS799">
        <v>6723966</v>
      </c>
      <c r="AT799">
        <v>6443791.6666666605</v>
      </c>
      <c r="AU799">
        <v>6163617.3333333302</v>
      </c>
      <c r="AV799">
        <v>5883443</v>
      </c>
      <c r="AW799">
        <v>5603268.6666666605</v>
      </c>
      <c r="AX799">
        <v>5323094.3333333302</v>
      </c>
      <c r="AY799">
        <v>5042920</v>
      </c>
      <c r="AZ799">
        <v>5028914.9166666605</v>
      </c>
      <c r="BA799">
        <v>5014909.8333333302</v>
      </c>
      <c r="BB799">
        <v>5000904.75</v>
      </c>
      <c r="BC799">
        <v>4986899.6666666605</v>
      </c>
      <c r="BD799">
        <v>4972894.5833333302</v>
      </c>
      <c r="BE799">
        <v>4958889.5</v>
      </c>
      <c r="BF799">
        <v>4944884.4166666605</v>
      </c>
      <c r="BG799">
        <v>4930879.3333333302</v>
      </c>
      <c r="BH799">
        <v>4916874.25</v>
      </c>
      <c r="BI799">
        <v>4902869.1666666605</v>
      </c>
      <c r="BJ799">
        <v>4888864.0833333302</v>
      </c>
      <c r="BK799">
        <v>4874859</v>
      </c>
      <c r="BL799">
        <v>4860853.9166666605</v>
      </c>
      <c r="BM799">
        <v>4846848.8333333302</v>
      </c>
      <c r="BN799">
        <v>4832843.75</v>
      </c>
      <c r="BO799">
        <v>4818838.6666666605</v>
      </c>
      <c r="BP799">
        <v>4804833.5833333302</v>
      </c>
      <c r="BQ799">
        <v>4790828.5</v>
      </c>
      <c r="BR799">
        <v>4776823.4166666605</v>
      </c>
      <c r="BS799">
        <v>4762818.3333333302</v>
      </c>
      <c r="BT799">
        <v>4748813.25</v>
      </c>
      <c r="BU799">
        <v>4734808.1666666605</v>
      </c>
      <c r="BV799">
        <v>4720803.0833333302</v>
      </c>
      <c r="BW799">
        <v>4706798</v>
      </c>
      <c r="BX799">
        <v>4692792.9166666605</v>
      </c>
      <c r="BY799">
        <v>4678787.8333333302</v>
      </c>
      <c r="BZ799">
        <v>4664782.75</v>
      </c>
      <c r="CA799">
        <v>4650777.6666666605</v>
      </c>
      <c r="CB799">
        <v>4636772.5833333302</v>
      </c>
      <c r="CC799">
        <v>4622767.5</v>
      </c>
      <c r="CD799" s="8" t="b">
        <f>IF(ISNUMBER(VLOOKUP(A799,profiles_2018!A:A,1,FALSE)),TRUE,FALSE)</f>
        <v>0</v>
      </c>
      <c r="CE799" t="str">
        <f>INDEX('C5 - Emissions methodology 2021'!$A$2:$I$5911,MATCH($A799,'C5 - Emissions methodology 2021'!$A$2:$A$5911,0),MATCH(CE$1,'C5 - Emissions methodology 2021'!$A$1:$I$1,0))</f>
        <v>Transportation services</v>
      </c>
    </row>
    <row r="800" spans="1:83" x14ac:dyDescent="0.25">
      <c r="A800">
        <v>60620</v>
      </c>
      <c r="B800" t="s">
        <v>671</v>
      </c>
      <c r="C800" t="s">
        <v>65</v>
      </c>
      <c r="D800">
        <v>2020</v>
      </c>
      <c r="E800" t="s">
        <v>28</v>
      </c>
      <c r="F800" t="s">
        <v>23</v>
      </c>
      <c r="G800">
        <v>2015</v>
      </c>
      <c r="H800">
        <v>496164</v>
      </c>
      <c r="I800">
        <v>100</v>
      </c>
      <c r="J800">
        <v>2030</v>
      </c>
      <c r="K800">
        <v>90</v>
      </c>
      <c r="L800">
        <v>49616.3999999999</v>
      </c>
      <c r="M800">
        <v>2020</v>
      </c>
      <c r="N800">
        <v>190907</v>
      </c>
      <c r="O800">
        <v>77.944028816846796</v>
      </c>
      <c r="P800" t="s">
        <v>24</v>
      </c>
      <c r="Q800">
        <v>3.5502840024390201</v>
      </c>
      <c r="R800">
        <v>1</v>
      </c>
      <c r="S800" t="s">
        <v>25</v>
      </c>
      <c r="T800">
        <v>-1.11368485725649E-2</v>
      </c>
      <c r="AT800">
        <v>496164</v>
      </c>
      <c r="AU800">
        <v>435112.6</v>
      </c>
      <c r="AV800">
        <v>374061.2</v>
      </c>
      <c r="AW800">
        <v>313009.8</v>
      </c>
      <c r="AX800">
        <v>251958.39999999999</v>
      </c>
      <c r="AY800">
        <v>190907</v>
      </c>
      <c r="AZ800">
        <v>176777.94</v>
      </c>
      <c r="BA800">
        <v>162648.88</v>
      </c>
      <c r="BB800">
        <v>148519.82</v>
      </c>
      <c r="BC800">
        <v>134390.76</v>
      </c>
      <c r="BD800">
        <v>120261.7</v>
      </c>
      <c r="BE800">
        <v>106132.64</v>
      </c>
      <c r="BF800">
        <v>92003.58</v>
      </c>
      <c r="BG800">
        <v>77874.519999999902</v>
      </c>
      <c r="BH800">
        <v>63745.459999999897</v>
      </c>
      <c r="BI800">
        <v>49616.3999999999</v>
      </c>
      <c r="BJ800">
        <v>49063.829666484096</v>
      </c>
      <c r="BK800">
        <v>48517.413225098397</v>
      </c>
      <c r="BL800">
        <v>47977.082140877901</v>
      </c>
      <c r="BM800">
        <v>47442.768642121402</v>
      </c>
      <c r="BN800">
        <v>46914.405711890897</v>
      </c>
      <c r="BO800">
        <v>46391.927079605703</v>
      </c>
      <c r="BP800">
        <v>45875.2672127306</v>
      </c>
      <c r="BQ800">
        <v>45364.361308556501</v>
      </c>
      <c r="BR800">
        <v>44859.145286072002</v>
      </c>
      <c r="BS800">
        <v>44359.555777926304</v>
      </c>
      <c r="BT800">
        <v>43865.530122481301</v>
      </c>
      <c r="BU800">
        <v>43377.006355951897</v>
      </c>
      <c r="BV800">
        <v>42893.923204634499</v>
      </c>
      <c r="BW800">
        <v>42416.220077221296</v>
      </c>
      <c r="BX800">
        <v>41943.837057200697</v>
      </c>
      <c r="BY800">
        <v>41476.714895342302</v>
      </c>
      <c r="BZ800">
        <v>41014.795002265397</v>
      </c>
      <c r="CA800">
        <v>40558.019441090401</v>
      </c>
      <c r="CB800">
        <v>40106.3309201718</v>
      </c>
      <c r="CC800">
        <v>39659.672785912699</v>
      </c>
      <c r="CD800" s="8" t="b">
        <f>IF(ISNUMBER(VLOOKUP(A800,profiles_2018!A:A,1,FALSE)),TRUE,FALSE)</f>
        <v>1</v>
      </c>
      <c r="CE800" t="str">
        <f>INDEX('C5 - Emissions methodology 2021'!$A$2:$I$5911,MATCH($A800,'C5 - Emissions methodology 2021'!$A$2:$A$5911,0),MATCH(CE$1,'C5 - Emissions methodology 2021'!$A$1:$I$1,0))</f>
        <v>Retail</v>
      </c>
    </row>
    <row r="801" spans="1:83" x14ac:dyDescent="0.25">
      <c r="A801">
        <v>11584</v>
      </c>
      <c r="B801" t="s">
        <v>459</v>
      </c>
      <c r="C801" t="s">
        <v>27</v>
      </c>
      <c r="D801">
        <v>2020</v>
      </c>
      <c r="E801" t="s">
        <v>690</v>
      </c>
      <c r="F801" t="s">
        <v>23</v>
      </c>
      <c r="G801">
        <v>2019</v>
      </c>
      <c r="H801">
        <v>30395.48</v>
      </c>
      <c r="I801">
        <v>100</v>
      </c>
      <c r="J801">
        <v>2025</v>
      </c>
      <c r="K801">
        <v>25</v>
      </c>
      <c r="L801">
        <v>22796.61</v>
      </c>
      <c r="M801">
        <v>2020</v>
      </c>
      <c r="N801">
        <v>18780</v>
      </c>
      <c r="O801">
        <v>152.85799072756899</v>
      </c>
      <c r="P801" t="s">
        <v>45</v>
      </c>
      <c r="Q801">
        <v>2.8978079175967801</v>
      </c>
      <c r="R801">
        <v>1</v>
      </c>
      <c r="S801" t="s">
        <v>25</v>
      </c>
      <c r="T801">
        <v>-1.11368485725649E-2</v>
      </c>
      <c r="AX801">
        <v>30395.48</v>
      </c>
      <c r="AY801">
        <v>18780</v>
      </c>
      <c r="AZ801">
        <v>19583.322</v>
      </c>
      <c r="BA801">
        <v>20386.644</v>
      </c>
      <c r="BB801">
        <v>21189.966</v>
      </c>
      <c r="BC801">
        <v>21993.288</v>
      </c>
      <c r="BD801">
        <v>22796.61</v>
      </c>
      <c r="BE801">
        <v>22542.7276064621</v>
      </c>
      <c r="BF801">
        <v>22291.672662696401</v>
      </c>
      <c r="BG801">
        <v>22043.413679822799</v>
      </c>
      <c r="BH801">
        <v>21797.9195196482</v>
      </c>
      <c r="BI801">
        <v>21555.159390760899</v>
      </c>
      <c r="BJ801">
        <v>21315.102844668501</v>
      </c>
      <c r="BK801">
        <v>21077.719771978798</v>
      </c>
      <c r="BL801">
        <v>20842.980398623298</v>
      </c>
      <c r="BM801">
        <v>20610.855282122899</v>
      </c>
      <c r="BN801">
        <v>20381.315307894802</v>
      </c>
      <c r="BO801">
        <v>20154.331685601101</v>
      </c>
      <c r="BP801">
        <v>19929.8759455373</v>
      </c>
      <c r="BQ801">
        <v>19707.9199350618</v>
      </c>
      <c r="BR801">
        <v>19488.4358150648</v>
      </c>
      <c r="BS801">
        <v>19271.3960564763</v>
      </c>
      <c r="BT801">
        <v>19056.773436813401</v>
      </c>
      <c r="BU801">
        <v>18844.541036765899</v>
      </c>
      <c r="BV801">
        <v>18634.672236819999</v>
      </c>
      <c r="BW801">
        <v>18427.1407139191</v>
      </c>
      <c r="BX801">
        <v>18221.920438162899</v>
      </c>
      <c r="BY801">
        <v>18018.9856695417</v>
      </c>
      <c r="BZ801">
        <v>17818.310954708799</v>
      </c>
      <c r="CA801">
        <v>17619.871123787401</v>
      </c>
      <c r="CB801">
        <v>17423.641287213599</v>
      </c>
      <c r="CC801">
        <v>17229.5968326152</v>
      </c>
      <c r="CD801" s="8" t="b">
        <f>IF(ISNUMBER(VLOOKUP(A801,profiles_2018!A:A,1,FALSE)),TRUE,FALSE)</f>
        <v>1</v>
      </c>
      <c r="CE801" t="str">
        <f>INDEX('C5 - Emissions methodology 2021'!$A$2:$I$5911,MATCH($A801,'C5 - Emissions methodology 2021'!$A$2:$A$5911,0),MATCH(CE$1,'C5 - Emissions methodology 2021'!$A$1:$I$1,0))</f>
        <v>Services</v>
      </c>
    </row>
    <row r="802" spans="1:83" x14ac:dyDescent="0.25">
      <c r="A802">
        <v>16102</v>
      </c>
      <c r="B802" t="s">
        <v>1340</v>
      </c>
      <c r="C802" t="s">
        <v>52</v>
      </c>
      <c r="D802">
        <v>2017</v>
      </c>
      <c r="E802" t="s">
        <v>117</v>
      </c>
      <c r="F802" t="s">
        <v>54</v>
      </c>
      <c r="G802">
        <v>2017</v>
      </c>
      <c r="H802">
        <v>36206.199999999997</v>
      </c>
      <c r="I802">
        <v>100</v>
      </c>
      <c r="J802">
        <v>2030</v>
      </c>
      <c r="K802">
        <v>33</v>
      </c>
      <c r="L802">
        <v>24258.1539999999</v>
      </c>
      <c r="M802">
        <v>2020</v>
      </c>
      <c r="N802">
        <v>28985.5</v>
      </c>
      <c r="O802">
        <v>111.19927128655</v>
      </c>
      <c r="P802" t="s">
        <v>706</v>
      </c>
      <c r="Q802">
        <v>3.32025086863902</v>
      </c>
      <c r="R802">
        <v>1</v>
      </c>
      <c r="S802" t="s">
        <v>25</v>
      </c>
      <c r="T802">
        <v>-1.11368485725649E-2</v>
      </c>
      <c r="AV802">
        <v>36206.199999999997</v>
      </c>
      <c r="AW802">
        <v>33799.300000000003</v>
      </c>
      <c r="AX802">
        <v>31392.400000000001</v>
      </c>
      <c r="AY802">
        <v>28985.5</v>
      </c>
      <c r="AZ802">
        <v>28512.7654</v>
      </c>
      <c r="BA802">
        <v>28040.0308</v>
      </c>
      <c r="BB802">
        <v>27567.296200000001</v>
      </c>
      <c r="BC802">
        <v>27094.561600000001</v>
      </c>
      <c r="BD802">
        <v>26621.827000000001</v>
      </c>
      <c r="BE802">
        <v>26149.092400000001</v>
      </c>
      <c r="BF802">
        <v>25676.357800000002</v>
      </c>
      <c r="BG802">
        <v>25203.6231999999</v>
      </c>
      <c r="BH802">
        <v>24730.8885999999</v>
      </c>
      <c r="BI802">
        <v>24258.1539999999</v>
      </c>
      <c r="BJ802">
        <v>23987.994612252001</v>
      </c>
      <c r="BK802">
        <v>23720.843948695801</v>
      </c>
      <c r="BL802">
        <v>23456.668501625802</v>
      </c>
      <c r="BM802">
        <v>23195.435136506301</v>
      </c>
      <c r="BN802">
        <v>22937.111087816302</v>
      </c>
      <c r="BO802">
        <v>22681.663954939198</v>
      </c>
      <c r="BP802">
        <v>22429.061698099202</v>
      </c>
      <c r="BQ802">
        <v>22179.2726343428</v>
      </c>
      <c r="BR802">
        <v>21932.265433564498</v>
      </c>
      <c r="BS802">
        <v>21688.0091145775</v>
      </c>
      <c r="BT802">
        <v>21446.473041228099</v>
      </c>
      <c r="BU802">
        <v>21207.626918552302</v>
      </c>
      <c r="BV802">
        <v>20971.440788977001</v>
      </c>
      <c r="BW802">
        <v>20737.885028561599</v>
      </c>
      <c r="BX802">
        <v>20506.9303432833</v>
      </c>
      <c r="BY802">
        <v>20278.547765362</v>
      </c>
      <c r="BZ802">
        <v>20052.708649627599</v>
      </c>
      <c r="CA802">
        <v>19829.384669927</v>
      </c>
      <c r="CB802">
        <v>19608.547815570801</v>
      </c>
      <c r="CC802">
        <v>19390.170387820901</v>
      </c>
      <c r="CD802" s="8" t="b">
        <f>IF(ISNUMBER(VLOOKUP(A802,profiles_2018!A:A,1,FALSE)),TRUE,FALSE)</f>
        <v>0</v>
      </c>
      <c r="CE802" t="str">
        <f>INDEX('C5 - Emissions methodology 2021'!$A$2:$I$5911,MATCH($A802,'C5 - Emissions methodology 2021'!$A$2:$A$5911,0),MATCH(CE$1,'C5 - Emissions methodology 2021'!$A$1:$I$1,0))</f>
        <v>Manufacturing</v>
      </c>
    </row>
    <row r="803" spans="1:83" x14ac:dyDescent="0.25">
      <c r="A803">
        <v>53675</v>
      </c>
      <c r="B803" t="s">
        <v>1341</v>
      </c>
      <c r="C803" t="s">
        <v>21</v>
      </c>
      <c r="D803">
        <v>2019</v>
      </c>
      <c r="E803" t="s">
        <v>28</v>
      </c>
      <c r="F803" t="s">
        <v>23</v>
      </c>
      <c r="G803">
        <v>2018</v>
      </c>
      <c r="H803">
        <v>98306.54</v>
      </c>
      <c r="I803">
        <v>100</v>
      </c>
      <c r="J803">
        <v>2030</v>
      </c>
      <c r="K803">
        <v>30</v>
      </c>
      <c r="L803">
        <v>68814.577999999994</v>
      </c>
      <c r="M803">
        <v>2020</v>
      </c>
      <c r="N803">
        <v>37840</v>
      </c>
      <c r="O803">
        <v>205.02718672972699</v>
      </c>
      <c r="P803" t="s">
        <v>24</v>
      </c>
      <c r="Q803">
        <v>2.9502537330930201</v>
      </c>
      <c r="R803">
        <v>1</v>
      </c>
      <c r="S803" t="s">
        <v>25</v>
      </c>
      <c r="T803">
        <v>-1.11368485725649E-2</v>
      </c>
      <c r="AW803">
        <v>98306.54</v>
      </c>
      <c r="AX803">
        <v>68073.269999999902</v>
      </c>
      <c r="AY803">
        <v>37840</v>
      </c>
      <c r="AZ803">
        <v>40937.457799999996</v>
      </c>
      <c r="BA803">
        <v>44034.9156</v>
      </c>
      <c r="BB803">
        <v>47132.373399999997</v>
      </c>
      <c r="BC803">
        <v>50229.831200000001</v>
      </c>
      <c r="BD803">
        <v>53327.288999999997</v>
      </c>
      <c r="BE803">
        <v>56424.746799999899</v>
      </c>
      <c r="BF803">
        <v>59522.204599999997</v>
      </c>
      <c r="BG803">
        <v>62619.662400000001</v>
      </c>
      <c r="BH803">
        <v>65717.120199999903</v>
      </c>
      <c r="BI803">
        <v>68814.577999999994</v>
      </c>
      <c r="BJ803">
        <v>68048.200465229005</v>
      </c>
      <c r="BK803">
        <v>67290.357961012196</v>
      </c>
      <c r="BL803">
        <v>66540.955434006697</v>
      </c>
      <c r="BM803">
        <v>65799.898889464399</v>
      </c>
      <c r="BN803">
        <v>65067.095379442297</v>
      </c>
      <c r="BO803">
        <v>64342.452991144797</v>
      </c>
      <c r="BP803">
        <v>63625.880835395103</v>
      </c>
      <c r="BQ803">
        <v>62917.289035235197</v>
      </c>
      <c r="BR803">
        <v>62216.588714653502</v>
      </c>
      <c r="BS803">
        <v>61523.691987436898</v>
      </c>
      <c r="BT803">
        <v>60838.511946147701</v>
      </c>
      <c r="BU803">
        <v>60160.962651223199</v>
      </c>
      <c r="BV803">
        <v>59490.9591201968</v>
      </c>
      <c r="BW803">
        <v>58828.417317038497</v>
      </c>
      <c r="BX803">
        <v>58173.254141614998</v>
      </c>
      <c r="BY803">
        <v>57525.387419266503</v>
      </c>
      <c r="BZ803">
        <v>56884.7358905</v>
      </c>
      <c r="CA803">
        <v>56251.219200797197</v>
      </c>
      <c r="CB803">
        <v>55624.7578905357</v>
      </c>
      <c r="CC803">
        <v>55005.273385023298</v>
      </c>
      <c r="CD803" s="8" t="b">
        <f>IF(ISNUMBER(VLOOKUP(A803,profiles_2018!A:A,1,FALSE)),TRUE,FALSE)</f>
        <v>0</v>
      </c>
      <c r="CE803" t="str">
        <f>INDEX('C5 - Emissions methodology 2021'!$A$2:$I$5911,MATCH($A803,'C5 - Emissions methodology 2021'!$A$2:$A$5911,0),MATCH(CE$1,'C5 - Emissions methodology 2021'!$A$1:$I$1,0))</f>
        <v>Services</v>
      </c>
    </row>
    <row r="804" spans="1:83" x14ac:dyDescent="0.25">
      <c r="A804">
        <v>38124</v>
      </c>
      <c r="B804" t="s">
        <v>1342</v>
      </c>
      <c r="C804" t="s">
        <v>84</v>
      </c>
      <c r="D804">
        <v>2019</v>
      </c>
      <c r="E804" t="s">
        <v>28</v>
      </c>
      <c r="F804" t="s">
        <v>23</v>
      </c>
      <c r="G804">
        <v>2018</v>
      </c>
      <c r="H804">
        <v>128.82</v>
      </c>
      <c r="I804">
        <v>100</v>
      </c>
      <c r="J804">
        <v>2028</v>
      </c>
      <c r="K804">
        <v>15</v>
      </c>
      <c r="L804">
        <v>109.497</v>
      </c>
      <c r="M804">
        <v>2020</v>
      </c>
      <c r="N804">
        <v>92.24</v>
      </c>
      <c r="O804">
        <v>189.30807845572599</v>
      </c>
      <c r="P804" t="s">
        <v>691</v>
      </c>
      <c r="Q804">
        <v>2.7992683055649299</v>
      </c>
      <c r="R804">
        <v>1</v>
      </c>
      <c r="S804" t="s">
        <v>25</v>
      </c>
      <c r="T804">
        <v>-1.11368485725649E-2</v>
      </c>
      <c r="AW804">
        <v>128.82</v>
      </c>
      <c r="AX804">
        <v>110.53</v>
      </c>
      <c r="AY804">
        <v>92.24</v>
      </c>
      <c r="AZ804">
        <v>94.397125000000003</v>
      </c>
      <c r="BA804">
        <v>96.554249999999996</v>
      </c>
      <c r="BB804">
        <v>98.711375000000004</v>
      </c>
      <c r="BC804">
        <v>100.868499999999</v>
      </c>
      <c r="BD804">
        <v>103.02562500000001</v>
      </c>
      <c r="BE804">
        <v>105.182749999999</v>
      </c>
      <c r="BF804">
        <v>107.33987500000001</v>
      </c>
      <c r="BG804">
        <v>109.497</v>
      </c>
      <c r="BH804">
        <v>108.277548491849</v>
      </c>
      <c r="BI804">
        <v>107.071677830487</v>
      </c>
      <c r="BJ804">
        <v>105.879236768078</v>
      </c>
      <c r="BK804">
        <v>104.70007574121399</v>
      </c>
      <c r="BL804">
        <v>103.53404685214799</v>
      </c>
      <c r="BM804">
        <v>102.38100385025</v>
      </c>
      <c r="BN804">
        <v>101.24080211366299</v>
      </c>
      <c r="BO804">
        <v>100.113298631158</v>
      </c>
      <c r="BP804">
        <v>98.998351984203396</v>
      </c>
      <c r="BQ804">
        <v>97.895822329221801</v>
      </c>
      <c r="BR804">
        <v>96.805571380054602</v>
      </c>
      <c r="BS804">
        <v>95.727462390614306</v>
      </c>
      <c r="BT804">
        <v>94.661360137734107</v>
      </c>
      <c r="BU804">
        <v>93.607130904207096</v>
      </c>
      <c r="BV804">
        <v>92.564642462014703</v>
      </c>
      <c r="BW804">
        <v>91.533764055741599</v>
      </c>
      <c r="BX804">
        <v>90.514366386175894</v>
      </c>
      <c r="BY804">
        <v>89.506321594091403</v>
      </c>
      <c r="BZ804">
        <v>88.509503244210705</v>
      </c>
      <c r="CA804">
        <v>87.523786309347003</v>
      </c>
      <c r="CB804">
        <v>86.549047154722302</v>
      </c>
      <c r="CC804">
        <v>85.585163522460405</v>
      </c>
      <c r="CD804" s="8" t="b">
        <f>IF(ISNUMBER(VLOOKUP(A804,profiles_2018!A:A,1,FALSE)),TRUE,FALSE)</f>
        <v>0</v>
      </c>
      <c r="CE804" t="str">
        <f>INDEX('C5 - Emissions methodology 2021'!$A$2:$I$5911,MATCH($A804,'C5 - Emissions methodology 2021'!$A$2:$A$5911,0),MATCH(CE$1,'C5 - Emissions methodology 2021'!$A$1:$I$1,0))</f>
        <v>Materials</v>
      </c>
    </row>
    <row r="805" spans="1:83" x14ac:dyDescent="0.25">
      <c r="A805">
        <v>16151</v>
      </c>
      <c r="B805" t="s">
        <v>1343</v>
      </c>
      <c r="C805" t="s">
        <v>39</v>
      </c>
      <c r="D805">
        <v>2018</v>
      </c>
      <c r="E805" t="s">
        <v>28</v>
      </c>
      <c r="F805" t="s">
        <v>23</v>
      </c>
      <c r="G805">
        <v>2017</v>
      </c>
      <c r="H805">
        <v>13428176</v>
      </c>
      <c r="I805">
        <v>100</v>
      </c>
      <c r="J805">
        <v>2030</v>
      </c>
      <c r="K805">
        <v>33</v>
      </c>
      <c r="L805">
        <v>8996877.9199999999</v>
      </c>
      <c r="M805">
        <v>2020</v>
      </c>
      <c r="N805">
        <v>10446727</v>
      </c>
      <c r="O805">
        <v>67.2816169477816</v>
      </c>
      <c r="P805" t="s">
        <v>24</v>
      </c>
      <c r="Q805">
        <v>2.98158672003902</v>
      </c>
      <c r="R805">
        <v>1</v>
      </c>
      <c r="S805" t="s">
        <v>25</v>
      </c>
      <c r="T805">
        <v>-1.11368485725649E-2</v>
      </c>
      <c r="AV805">
        <v>13428176</v>
      </c>
      <c r="AW805">
        <v>12434359.666666601</v>
      </c>
      <c r="AX805">
        <v>11440543.3333333</v>
      </c>
      <c r="AY805">
        <v>10446727</v>
      </c>
      <c r="AZ805">
        <v>10301742.092</v>
      </c>
      <c r="BA805">
        <v>10156757.184</v>
      </c>
      <c r="BB805">
        <v>10011772.276000001</v>
      </c>
      <c r="BC805">
        <v>9866787.3680000007</v>
      </c>
      <c r="BD805">
        <v>9721802.4600000009</v>
      </c>
      <c r="BE805">
        <v>9576817.5519999992</v>
      </c>
      <c r="BF805">
        <v>9431832.6439999994</v>
      </c>
      <c r="BG805">
        <v>9286847.7359999996</v>
      </c>
      <c r="BH805">
        <v>9141862.8279999997</v>
      </c>
      <c r="BI805">
        <v>8996877.9199999999</v>
      </c>
      <c r="BJ805">
        <v>8896681.0529791005</v>
      </c>
      <c r="BK805">
        <v>8797600.0632936694</v>
      </c>
      <c r="BL805">
        <v>8699622.5235867798</v>
      </c>
      <c r="BM805">
        <v>8602736.1449031197</v>
      </c>
      <c r="BN805">
        <v>8506928.7751476001</v>
      </c>
      <c r="BO805">
        <v>8412188.3975611906</v>
      </c>
      <c r="BP805">
        <v>8318503.12921366</v>
      </c>
      <c r="BQ805">
        <v>8225861.2195132002</v>
      </c>
      <c r="BR805">
        <v>8134251.0487325499</v>
      </c>
      <c r="BS805">
        <v>8043661.1265515899</v>
      </c>
      <c r="BT805">
        <v>7954080.0906161498</v>
      </c>
      <c r="BU805">
        <v>7865496.7051129099</v>
      </c>
      <c r="BV805">
        <v>7777899.8593600597</v>
      </c>
      <c r="BW805">
        <v>7691278.56641379</v>
      </c>
      <c r="BX805">
        <v>7605621.9616902303</v>
      </c>
      <c r="BY805">
        <v>7520919.30160271</v>
      </c>
      <c r="BZ805">
        <v>7437159.9622142799</v>
      </c>
      <c r="CA805">
        <v>7354333.4379051598</v>
      </c>
      <c r="CB805">
        <v>7272429.3400550596</v>
      </c>
      <c r="CC805">
        <v>7191437.3957401803</v>
      </c>
      <c r="CD805" s="8" t="b">
        <f>IF(ISNUMBER(VLOOKUP(A805,profiles_2018!A:A,1,FALSE)),TRUE,FALSE)</f>
        <v>0</v>
      </c>
      <c r="CE805" t="str">
        <f>INDEX('C5 - Emissions methodology 2021'!$A$2:$I$5911,MATCH($A805,'C5 - Emissions methodology 2021'!$A$2:$A$5911,0),MATCH(CE$1,'C5 - Emissions methodology 2021'!$A$1:$I$1,0))</f>
        <v>Materials</v>
      </c>
    </row>
    <row r="806" spans="1:83" x14ac:dyDescent="0.25">
      <c r="A806">
        <v>828707</v>
      </c>
      <c r="B806" t="s">
        <v>1344</v>
      </c>
      <c r="C806" t="s">
        <v>84</v>
      </c>
      <c r="D806">
        <v>2021</v>
      </c>
      <c r="E806" t="s">
        <v>28</v>
      </c>
      <c r="F806" t="s">
        <v>23</v>
      </c>
      <c r="G806">
        <v>2020</v>
      </c>
      <c r="H806">
        <v>18267.73</v>
      </c>
      <c r="I806">
        <v>100</v>
      </c>
      <c r="J806">
        <v>2030</v>
      </c>
      <c r="K806">
        <v>25</v>
      </c>
      <c r="L806">
        <v>13700.797500000001</v>
      </c>
      <c r="M806">
        <v>2020</v>
      </c>
      <c r="N806">
        <v>18267.73</v>
      </c>
      <c r="O806">
        <v>0</v>
      </c>
      <c r="P806" t="s">
        <v>24</v>
      </c>
      <c r="Q806">
        <v>2.9002457292120201</v>
      </c>
      <c r="R806">
        <v>1</v>
      </c>
      <c r="S806" t="s">
        <v>25</v>
      </c>
      <c r="T806">
        <v>-1.11368485725649E-2</v>
      </c>
      <c r="AY806">
        <v>18267.73</v>
      </c>
      <c r="AZ806">
        <v>17811.036749999999</v>
      </c>
      <c r="BA806">
        <v>17354.343499999999</v>
      </c>
      <c r="BB806">
        <v>16897.650249999999</v>
      </c>
      <c r="BC806">
        <v>16440.956999999999</v>
      </c>
      <c r="BD806">
        <v>15984.26375</v>
      </c>
      <c r="BE806">
        <v>15527.5705</v>
      </c>
      <c r="BF806">
        <v>15070.87725</v>
      </c>
      <c r="BG806">
        <v>14614.183999999999</v>
      </c>
      <c r="BH806">
        <v>14157.490750000001</v>
      </c>
      <c r="BI806">
        <v>13700.797500000001</v>
      </c>
      <c r="BJ806">
        <v>13548.213792919099</v>
      </c>
      <c r="BK806">
        <v>13397.3293874786</v>
      </c>
      <c r="BL806">
        <v>13248.1253588135</v>
      </c>
      <c r="BM806">
        <v>13100.582992821999</v>
      </c>
      <c r="BN806">
        <v>12954.6837838186</v>
      </c>
      <c r="BO806">
        <v>12810.4094322128</v>
      </c>
      <c r="BP806">
        <v>12667.7418422137</v>
      </c>
      <c r="BQ806">
        <v>12526.663119560601</v>
      </c>
      <c r="BR806">
        <v>12387.1555692785</v>
      </c>
      <c r="BS806">
        <v>12249.201693458701</v>
      </c>
      <c r="BT806">
        <v>12112.784189063799</v>
      </c>
      <c r="BU806">
        <v>11977.885945758</v>
      </c>
      <c r="BV806">
        <v>11844.490043760699</v>
      </c>
      <c r="BW806">
        <v>11712.579751724101</v>
      </c>
      <c r="BX806">
        <v>11582.138524635</v>
      </c>
      <c r="BY806">
        <v>11453.150001739699</v>
      </c>
      <c r="BZ806">
        <v>11325.598004491399</v>
      </c>
      <c r="CA806">
        <v>11199.4665345217</v>
      </c>
      <c r="CB806">
        <v>11074.7397716332</v>
      </c>
      <c r="CC806">
        <v>10951.402071816001</v>
      </c>
      <c r="CD806" s="8" t="b">
        <f>IF(ISNUMBER(VLOOKUP(A806,profiles_2018!A:A,1,FALSE)),TRUE,FALSE)</f>
        <v>0</v>
      </c>
      <c r="CE806" t="str">
        <f>INDEX('C5 - Emissions methodology 2021'!$A$2:$I$5911,MATCH($A806,'C5 - Emissions methodology 2021'!$A$2:$A$5911,0),MATCH(CE$1,'C5 - Emissions methodology 2021'!$A$1:$I$1,0))</f>
        <v>Manufacturing</v>
      </c>
    </row>
    <row r="807" spans="1:83" x14ac:dyDescent="0.25">
      <c r="A807">
        <v>16137</v>
      </c>
      <c r="B807" t="s">
        <v>460</v>
      </c>
      <c r="C807" t="s">
        <v>148</v>
      </c>
      <c r="D807">
        <v>2020</v>
      </c>
      <c r="E807" t="s">
        <v>28</v>
      </c>
      <c r="F807" t="s">
        <v>23</v>
      </c>
      <c r="G807">
        <v>2018</v>
      </c>
      <c r="H807">
        <v>16173</v>
      </c>
      <c r="I807">
        <v>100</v>
      </c>
      <c r="J807">
        <v>2030</v>
      </c>
      <c r="K807">
        <v>35</v>
      </c>
      <c r="L807">
        <v>10512.45</v>
      </c>
      <c r="M807">
        <v>2020</v>
      </c>
      <c r="N807">
        <v>16699</v>
      </c>
      <c r="O807">
        <v>-10.079448730326</v>
      </c>
      <c r="P807" t="s">
        <v>45</v>
      </c>
      <c r="Q807">
        <v>3.00024551533902</v>
      </c>
      <c r="R807">
        <v>1</v>
      </c>
      <c r="S807" t="s">
        <v>25</v>
      </c>
      <c r="T807">
        <v>-1.11368485725649E-2</v>
      </c>
      <c r="AW807">
        <v>16173</v>
      </c>
      <c r="AX807">
        <v>16436</v>
      </c>
      <c r="AY807">
        <v>16699</v>
      </c>
      <c r="AZ807">
        <v>16080.344999999999</v>
      </c>
      <c r="BA807">
        <v>15461.69</v>
      </c>
      <c r="BB807">
        <v>14843.035</v>
      </c>
      <c r="BC807">
        <v>14224.38</v>
      </c>
      <c r="BD807">
        <v>13605.725</v>
      </c>
      <c r="BE807">
        <v>12987.07</v>
      </c>
      <c r="BF807">
        <v>12368.415000000001</v>
      </c>
      <c r="BG807">
        <v>11749.76</v>
      </c>
      <c r="BH807">
        <v>11131.105</v>
      </c>
      <c r="BI807">
        <v>10512.45</v>
      </c>
      <c r="BJ807">
        <v>10395.374436223299</v>
      </c>
      <c r="BK807">
        <v>10279.602725272</v>
      </c>
      <c r="BL807">
        <v>10165.120346334499</v>
      </c>
      <c r="BM807">
        <v>10051.9129403155</v>
      </c>
      <c r="BN807">
        <v>9939.9663080345999</v>
      </c>
      <c r="BO807">
        <v>9829.2664084456192</v>
      </c>
      <c r="BP807">
        <v>9719.7993568753609</v>
      </c>
      <c r="BQ807">
        <v>9611.5514232821297</v>
      </c>
      <c r="BR807">
        <v>9504.5090305336107</v>
      </c>
      <c r="BS807">
        <v>9398.6587527039792</v>
      </c>
      <c r="BT807">
        <v>9293.9873133899091</v>
      </c>
      <c r="BU807">
        <v>9190.4815840453502</v>
      </c>
      <c r="BV807">
        <v>9088.1285823348899</v>
      </c>
      <c r="BW807">
        <v>8986.9154705054207</v>
      </c>
      <c r="BX807">
        <v>8886.8295537759604</v>
      </c>
      <c r="BY807">
        <v>8787.8582787453706</v>
      </c>
      <c r="BZ807">
        <v>8689.9892318178208</v>
      </c>
      <c r="CA807">
        <v>8593.2101376458395</v>
      </c>
      <c r="CB807">
        <v>8497.5088575906502</v>
      </c>
      <c r="CC807">
        <v>8402.8733881996395</v>
      </c>
      <c r="CD807" s="8" t="b">
        <f>IF(ISNUMBER(VLOOKUP(A807,profiles_2018!A:A,1,FALSE)),TRUE,FALSE)</f>
        <v>1</v>
      </c>
      <c r="CE807" t="str">
        <f>INDEX('C5 - Emissions methodology 2021'!$A$2:$I$5911,MATCH($A807,'C5 - Emissions methodology 2021'!$A$2:$A$5911,0),MATCH(CE$1,'C5 - Emissions methodology 2021'!$A$1:$I$1,0))</f>
        <v>Food, beverage &amp; agriculture</v>
      </c>
    </row>
    <row r="808" spans="1:83" x14ac:dyDescent="0.25">
      <c r="A808">
        <v>36752</v>
      </c>
      <c r="B808" t="s">
        <v>1345</v>
      </c>
      <c r="C808" t="s">
        <v>92</v>
      </c>
      <c r="D808">
        <v>2019</v>
      </c>
      <c r="E808" t="s">
        <v>690</v>
      </c>
      <c r="F808" t="s">
        <v>23</v>
      </c>
      <c r="G808">
        <v>2019</v>
      </c>
      <c r="H808">
        <v>11912.417600000001</v>
      </c>
      <c r="I808">
        <v>96.92</v>
      </c>
      <c r="J808">
        <v>2029</v>
      </c>
      <c r="K808">
        <v>42</v>
      </c>
      <c r="L808">
        <v>6909.2022079999997</v>
      </c>
      <c r="M808">
        <v>2020</v>
      </c>
      <c r="N808">
        <v>10382.2688</v>
      </c>
      <c r="O808">
        <v>30.4228484339523</v>
      </c>
      <c r="P808" t="s">
        <v>24</v>
      </c>
      <c r="Q808">
        <v>3.03895732236098</v>
      </c>
      <c r="R808">
        <v>1</v>
      </c>
      <c r="S808" t="s">
        <v>25</v>
      </c>
      <c r="T808">
        <v>-1.11368485725649E-2</v>
      </c>
      <c r="AX808">
        <v>11912.417600000001</v>
      </c>
      <c r="AY808">
        <v>10382.2688</v>
      </c>
      <c r="AZ808">
        <v>9996.3725119999999</v>
      </c>
      <c r="BA808">
        <v>9610.476224</v>
      </c>
      <c r="BB808">
        <v>9224.5799360000001</v>
      </c>
      <c r="BC808">
        <v>8838.6836480000002</v>
      </c>
      <c r="BD808">
        <v>8452.7873600000003</v>
      </c>
      <c r="BE808">
        <v>8066.8910720000003</v>
      </c>
      <c r="BF808">
        <v>7680.9947840000004</v>
      </c>
      <c r="BG808">
        <v>7295.0984959999996</v>
      </c>
      <c r="BH808">
        <v>6909.2022079999997</v>
      </c>
      <c r="BI808">
        <v>6832.2554692522699</v>
      </c>
      <c r="BJ808">
        <v>6756.16567468213</v>
      </c>
      <c r="BK808">
        <v>6680.9232806320297</v>
      </c>
      <c r="BL808">
        <v>6606.5188497307099</v>
      </c>
      <c r="BM808">
        <v>6532.94304970946</v>
      </c>
      <c r="BN808">
        <v>6460.1866522316604</v>
      </c>
      <c r="BO808">
        <v>6388.2405317352504</v>
      </c>
      <c r="BP808">
        <v>6317.0956642881902</v>
      </c>
      <c r="BQ808">
        <v>6246.7431264566103</v>
      </c>
      <c r="BR808">
        <v>6177.1740941855496</v>
      </c>
      <c r="BS808">
        <v>6108.37984169224</v>
      </c>
      <c r="BT808">
        <v>6040.3517403715996</v>
      </c>
      <c r="BU808">
        <v>5973.0812577140496</v>
      </c>
      <c r="BV808">
        <v>5906.55995623527</v>
      </c>
      <c r="BW808">
        <v>5840.7794924178997</v>
      </c>
      <c r="BX808">
        <v>5775.7316156651004</v>
      </c>
      <c r="BY808">
        <v>5711.4081672656603</v>
      </c>
      <c r="BZ808">
        <v>5647.8010793707099</v>
      </c>
      <c r="CA808">
        <v>5584.9023739817903</v>
      </c>
      <c r="CB808">
        <v>5522.7041619501997</v>
      </c>
      <c r="CC808">
        <v>5461.1986419874802</v>
      </c>
      <c r="CD808" s="8" t="b">
        <f>IF(ISNUMBER(VLOOKUP(A808,profiles_2018!A:A,1,FALSE)),TRUE,FALSE)</f>
        <v>0</v>
      </c>
      <c r="CE808" t="str">
        <f>INDEX('C5 - Emissions methodology 2021'!$A$2:$I$5911,MATCH($A808,'C5 - Emissions methodology 2021'!$A$2:$A$5911,0),MATCH(CE$1,'C5 - Emissions methodology 2021'!$A$1:$I$1,0))</f>
        <v>Apparel</v>
      </c>
    </row>
    <row r="809" spans="1:83" x14ac:dyDescent="0.25">
      <c r="A809">
        <v>16168</v>
      </c>
      <c r="B809" t="s">
        <v>461</v>
      </c>
      <c r="C809" t="s">
        <v>172</v>
      </c>
      <c r="D809">
        <v>2015</v>
      </c>
      <c r="E809" t="s">
        <v>28</v>
      </c>
      <c r="F809" t="s">
        <v>23</v>
      </c>
      <c r="G809">
        <v>2009</v>
      </c>
      <c r="H809">
        <v>432047.7</v>
      </c>
      <c r="I809">
        <v>85</v>
      </c>
      <c r="J809">
        <v>2025</v>
      </c>
      <c r="K809">
        <v>15</v>
      </c>
      <c r="L809">
        <v>367240.54499999899</v>
      </c>
      <c r="M809">
        <v>2020</v>
      </c>
      <c r="N809">
        <v>405521.75</v>
      </c>
      <c r="O809">
        <v>102.44821924263501</v>
      </c>
      <c r="P809" t="s">
        <v>24</v>
      </c>
      <c r="Q809">
        <v>2.64785014904878</v>
      </c>
      <c r="R809">
        <v>1</v>
      </c>
      <c r="S809" t="s">
        <v>25</v>
      </c>
      <c r="T809">
        <v>-1.11368485725649E-2</v>
      </c>
      <c r="AN809">
        <v>432047.7</v>
      </c>
      <c r="AO809">
        <v>429636.25</v>
      </c>
      <c r="AP809">
        <v>427224.8</v>
      </c>
      <c r="AQ809">
        <v>424813.35</v>
      </c>
      <c r="AR809">
        <v>422401.9</v>
      </c>
      <c r="AS809">
        <v>419990.45</v>
      </c>
      <c r="AT809">
        <v>417579</v>
      </c>
      <c r="AU809">
        <v>415167.55</v>
      </c>
      <c r="AV809">
        <v>412756.1</v>
      </c>
      <c r="AW809">
        <v>410344.65</v>
      </c>
      <c r="AX809">
        <v>407933.2</v>
      </c>
      <c r="AY809">
        <v>405521.75</v>
      </c>
      <c r="AZ809">
        <v>397865.50900000002</v>
      </c>
      <c r="BA809">
        <v>390209.26799999998</v>
      </c>
      <c r="BB809">
        <v>382553.027</v>
      </c>
      <c r="BC809">
        <v>374896.78600000002</v>
      </c>
      <c r="BD809">
        <v>367240.54499999899</v>
      </c>
      <c r="BE809">
        <v>363150.64266062801</v>
      </c>
      <c r="BF809">
        <v>359106.28894428699</v>
      </c>
      <c r="BG809">
        <v>355106.976582859</v>
      </c>
      <c r="BH809">
        <v>351152.203957594</v>
      </c>
      <c r="BI809">
        <v>347241.475036196</v>
      </c>
      <c r="BJ809">
        <v>343374.29931060399</v>
      </c>
      <c r="BK809">
        <v>339550.19173547102</v>
      </c>
      <c r="BL809">
        <v>335768.67266732798</v>
      </c>
      <c r="BM809">
        <v>332029.26780442102</v>
      </c>
      <c r="BN809">
        <v>328331.508127223</v>
      </c>
      <c r="BO809">
        <v>324674.92983960803</v>
      </c>
      <c r="BP809">
        <v>321059.07431067701</v>
      </c>
      <c r="BQ809">
        <v>317483.48801723099</v>
      </c>
      <c r="BR809">
        <v>313947.72248689301</v>
      </c>
      <c r="BS809">
        <v>310451.33424185502</v>
      </c>
      <c r="BT809">
        <v>306993.884743253</v>
      </c>
      <c r="BU809">
        <v>303574.94033616403</v>
      </c>
      <c r="BV809">
        <v>300194.07219521399</v>
      </c>
      <c r="BW809">
        <v>296850.856270794</v>
      </c>
      <c r="BX809">
        <v>293544.87323586998</v>
      </c>
      <c r="BY809">
        <v>290275.70843339001</v>
      </c>
      <c r="BZ809">
        <v>287042.95182427298</v>
      </c>
      <c r="CA809">
        <v>283846.197935984</v>
      </c>
      <c r="CB809">
        <v>280685.04581167299</v>
      </c>
      <c r="CC809">
        <v>277559.09895988501</v>
      </c>
      <c r="CD809" s="8" t="b">
        <f>IF(ISNUMBER(VLOOKUP(A809,profiles_2018!A:A,1,FALSE)),TRUE,FALSE)</f>
        <v>1</v>
      </c>
      <c r="CE809" t="str">
        <f>INDEX('C5 - Emissions methodology 2021'!$A$2:$I$5911,MATCH($A809,'C5 - Emissions methodology 2021'!$A$2:$A$5911,0),MATCH(CE$1,'C5 - Emissions methodology 2021'!$A$1:$I$1,0))</f>
        <v>Manufacturing</v>
      </c>
    </row>
    <row r="810" spans="1:83" x14ac:dyDescent="0.25">
      <c r="A810">
        <v>16270</v>
      </c>
      <c r="B810" t="s">
        <v>1346</v>
      </c>
      <c r="C810" t="s">
        <v>172</v>
      </c>
      <c r="D810">
        <v>2016</v>
      </c>
      <c r="E810" t="s">
        <v>28</v>
      </c>
      <c r="F810" t="s">
        <v>23</v>
      </c>
      <c r="G810">
        <v>2016</v>
      </c>
      <c r="H810">
        <v>1288</v>
      </c>
      <c r="I810">
        <v>100</v>
      </c>
      <c r="J810">
        <v>2025</v>
      </c>
      <c r="K810">
        <v>10</v>
      </c>
      <c r="L810">
        <v>1159.2</v>
      </c>
      <c r="M810">
        <v>2020</v>
      </c>
      <c r="N810">
        <v>1288</v>
      </c>
      <c r="O810">
        <v>136.150234741784</v>
      </c>
      <c r="P810" t="s">
        <v>24</v>
      </c>
      <c r="Q810">
        <v>2.7478050271487802</v>
      </c>
      <c r="R810">
        <v>1</v>
      </c>
      <c r="S810" t="s">
        <v>25</v>
      </c>
      <c r="T810">
        <v>-1.11368485725649E-2</v>
      </c>
      <c r="AU810">
        <v>1288</v>
      </c>
      <c r="AV810">
        <v>1288</v>
      </c>
      <c r="AW810">
        <v>1288</v>
      </c>
      <c r="AX810">
        <v>1288</v>
      </c>
      <c r="AY810">
        <v>1288</v>
      </c>
      <c r="AZ810">
        <v>1262.24</v>
      </c>
      <c r="BA810">
        <v>1236.48</v>
      </c>
      <c r="BB810">
        <v>1210.72</v>
      </c>
      <c r="BC810">
        <v>1184.96</v>
      </c>
      <c r="BD810">
        <v>1159.2</v>
      </c>
      <c r="BE810">
        <v>1146.2901651346799</v>
      </c>
      <c r="BF810">
        <v>1133.5241051453499</v>
      </c>
      <c r="BG810">
        <v>1120.9002188330001</v>
      </c>
      <c r="BH810">
        <v>1108.4169228308999</v>
      </c>
      <c r="BI810">
        <v>1096.07265140606</v>
      </c>
      <c r="BJ810">
        <v>1083.86585626282</v>
      </c>
      <c r="BK810">
        <v>1071.7950063486501</v>
      </c>
      <c r="BL810">
        <v>1059.85858766211</v>
      </c>
      <c r="BM810">
        <v>1048.0551030629899</v>
      </c>
      <c r="BN810">
        <v>1036.3830720844701</v>
      </c>
      <c r="BO810">
        <v>1024.8410307475001</v>
      </c>
      <c r="BP810">
        <v>1013.42753137711</v>
      </c>
      <c r="BQ810">
        <v>1002.1411424209</v>
      </c>
      <c r="BR810">
        <v>990.98044826942203</v>
      </c>
      <c r="BS810">
        <v>979.94404907867295</v>
      </c>
      <c r="BT810">
        <v>969.03056059449796</v>
      </c>
      <c r="BU810">
        <v>958.23861397896906</v>
      </c>
      <c r="BV810">
        <v>947.56685563870099</v>
      </c>
      <c r="BW810">
        <v>937.01394705507096</v>
      </c>
      <c r="BX810">
        <v>926.57856461633799</v>
      </c>
      <c r="BY810">
        <v>916.25939945162099</v>
      </c>
      <c r="BZ810">
        <v>906.055157266739</v>
      </c>
      <c r="CA810">
        <v>895.96455818186701</v>
      </c>
      <c r="CB810">
        <v>885.98633657101095</v>
      </c>
      <c r="CC810">
        <v>876.11924090325795</v>
      </c>
      <c r="CD810" s="8" t="b">
        <f>IF(ISNUMBER(VLOOKUP(A810,profiles_2018!A:A,1,FALSE)),TRUE,FALSE)</f>
        <v>0</v>
      </c>
      <c r="CE810" t="str">
        <f>INDEX('C5 - Emissions methodology 2021'!$A$2:$I$5911,MATCH($A810,'C5 - Emissions methodology 2021'!$A$2:$A$5911,0),MATCH(CE$1,'C5 - Emissions methodology 2021'!$A$1:$I$1,0))</f>
        <v>Services</v>
      </c>
    </row>
    <row r="811" spans="1:83" x14ac:dyDescent="0.25">
      <c r="A811">
        <v>16321</v>
      </c>
      <c r="B811" t="s">
        <v>1347</v>
      </c>
      <c r="C811" t="s">
        <v>65</v>
      </c>
      <c r="D811">
        <v>2020</v>
      </c>
      <c r="E811" t="s">
        <v>690</v>
      </c>
      <c r="F811" t="s">
        <v>23</v>
      </c>
      <c r="G811">
        <v>2019</v>
      </c>
      <c r="H811">
        <v>8550</v>
      </c>
      <c r="I811">
        <v>100</v>
      </c>
      <c r="J811">
        <v>2030</v>
      </c>
      <c r="K811">
        <v>25</v>
      </c>
      <c r="L811">
        <v>6412.5</v>
      </c>
      <c r="M811">
        <v>2020</v>
      </c>
      <c r="N811">
        <v>10187</v>
      </c>
      <c r="O811">
        <v>-78.870588235294093</v>
      </c>
      <c r="P811" t="s">
        <v>45</v>
      </c>
      <c r="Q811">
        <v>2.9002447524390198</v>
      </c>
      <c r="R811">
        <v>1</v>
      </c>
      <c r="S811" t="s">
        <v>25</v>
      </c>
      <c r="T811">
        <v>-1.11368485725649E-2</v>
      </c>
      <c r="AX811">
        <v>8550</v>
      </c>
      <c r="AY811">
        <v>10187</v>
      </c>
      <c r="AZ811">
        <v>9809.5499999999993</v>
      </c>
      <c r="BA811">
        <v>9432.1</v>
      </c>
      <c r="BB811">
        <v>9054.65</v>
      </c>
      <c r="BC811">
        <v>8677.2000000000007</v>
      </c>
      <c r="BD811">
        <v>8299.75</v>
      </c>
      <c r="BE811">
        <v>7922.3</v>
      </c>
      <c r="BF811">
        <v>7544.85</v>
      </c>
      <c r="BG811">
        <v>7167.4</v>
      </c>
      <c r="BH811">
        <v>6789.95</v>
      </c>
      <c r="BI811">
        <v>6412.5</v>
      </c>
      <c r="BJ811">
        <v>6341.0849585284204</v>
      </c>
      <c r="BK811">
        <v>6270.4652555595203</v>
      </c>
      <c r="BL811">
        <v>6200.6320335288301</v>
      </c>
      <c r="BM811">
        <v>6131.57653351722</v>
      </c>
      <c r="BN811">
        <v>6063.2900941523503</v>
      </c>
      <c r="BO811">
        <v>5995.76415052224</v>
      </c>
      <c r="BP811">
        <v>5928.9902331010599</v>
      </c>
      <c r="BQ811">
        <v>5862.9599666867998</v>
      </c>
      <c r="BR811">
        <v>5797.6650693508</v>
      </c>
      <c r="BS811">
        <v>5733.0973513989902</v>
      </c>
      <c r="BT811">
        <v>5669.2487143446897</v>
      </c>
      <c r="BU811">
        <v>5606.1111498928203</v>
      </c>
      <c r="BV811">
        <v>5543.6767389355</v>
      </c>
      <c r="BW811">
        <v>5481.9376505587197</v>
      </c>
      <c r="BX811">
        <v>5420.8861410602103</v>
      </c>
      <c r="BY811">
        <v>5360.5145529781003</v>
      </c>
      <c r="BZ811">
        <v>5300.8153141305602</v>
      </c>
      <c r="CA811">
        <v>5241.7809366659503</v>
      </c>
      <c r="CB811">
        <v>5183.4040161237399</v>
      </c>
      <c r="CC811">
        <v>5125.6772305057502</v>
      </c>
      <c r="CD811" s="8" t="b">
        <f>IF(ISNUMBER(VLOOKUP(A811,profiles_2018!A:A,1,FALSE)),TRUE,FALSE)</f>
        <v>0</v>
      </c>
      <c r="CE811" t="str">
        <f>INDEX('C5 - Emissions methodology 2021'!$A$2:$I$5911,MATCH($A811,'C5 - Emissions methodology 2021'!$A$2:$A$5911,0),MATCH(CE$1,'C5 - Emissions methodology 2021'!$A$1:$I$1,0))</f>
        <v>Services</v>
      </c>
    </row>
    <row r="812" spans="1:83" x14ac:dyDescent="0.25">
      <c r="A812">
        <v>16332</v>
      </c>
      <c r="B812" t="s">
        <v>1348</v>
      </c>
      <c r="C812" t="s">
        <v>59</v>
      </c>
      <c r="D812">
        <v>2021</v>
      </c>
      <c r="E812" t="s">
        <v>690</v>
      </c>
      <c r="F812" t="s">
        <v>23</v>
      </c>
      <c r="G812">
        <v>2020</v>
      </c>
      <c r="H812">
        <v>22423</v>
      </c>
      <c r="I812">
        <v>100</v>
      </c>
      <c r="J812">
        <v>2030</v>
      </c>
      <c r="K812">
        <v>30</v>
      </c>
      <c r="L812">
        <v>15696.1</v>
      </c>
      <c r="M812">
        <v>2020</v>
      </c>
      <c r="N812">
        <v>22423</v>
      </c>
      <c r="O812">
        <v>0</v>
      </c>
      <c r="P812" t="s">
        <v>45</v>
      </c>
      <c r="Q812">
        <v>2.9502461448390198</v>
      </c>
      <c r="R812">
        <v>1</v>
      </c>
      <c r="S812" t="s">
        <v>25</v>
      </c>
      <c r="T812">
        <v>-1.11368485725649E-2</v>
      </c>
      <c r="AY812">
        <v>22423</v>
      </c>
      <c r="AZ812">
        <v>21750.31</v>
      </c>
      <c r="BA812">
        <v>21077.62</v>
      </c>
      <c r="BB812">
        <v>20404.93</v>
      </c>
      <c r="BC812">
        <v>19732.240000000002</v>
      </c>
      <c r="BD812">
        <v>19059.55</v>
      </c>
      <c r="BE812">
        <v>18386.86</v>
      </c>
      <c r="BF812">
        <v>17714.169999999998</v>
      </c>
      <c r="BG812">
        <v>17041.48</v>
      </c>
      <c r="BH812">
        <v>16368.789999999901</v>
      </c>
      <c r="BI812">
        <v>15696.1</v>
      </c>
      <c r="BJ812">
        <v>15521.2949111201</v>
      </c>
      <c r="BK812">
        <v>15348.436600044801</v>
      </c>
      <c r="BL812">
        <v>15177.503385804501</v>
      </c>
      <c r="BM812">
        <v>15008.473828887199</v>
      </c>
      <c r="BN812">
        <v>14841.3267285496</v>
      </c>
      <c r="BO812">
        <v>14676.041120157801</v>
      </c>
      <c r="BP812">
        <v>14512.596272557899</v>
      </c>
      <c r="BQ812">
        <v>14350.971685475601</v>
      </c>
      <c r="BR812">
        <v>14191.147086945301</v>
      </c>
      <c r="BS812">
        <v>14033.102430767</v>
      </c>
      <c r="BT812">
        <v>13876.8178939923</v>
      </c>
      <c r="BU812">
        <v>13722.2738744378</v>
      </c>
      <c r="BV812">
        <v>13569.450988226899</v>
      </c>
      <c r="BW812">
        <v>13418.3300673582</v>
      </c>
      <c r="BX812">
        <v>13268.892157301299</v>
      </c>
      <c r="BY812">
        <v>13121.1185146198</v>
      </c>
      <c r="BZ812">
        <v>12974.990604619799</v>
      </c>
      <c r="CA812">
        <v>12830.490099025699</v>
      </c>
      <c r="CB812">
        <v>12687.598873681</v>
      </c>
      <c r="CC812">
        <v>12546.2990062754</v>
      </c>
      <c r="CD812" s="8" t="b">
        <f>IF(ISNUMBER(VLOOKUP(A812,profiles_2018!A:A,1,FALSE)),TRUE,FALSE)</f>
        <v>0</v>
      </c>
      <c r="CE812" t="str">
        <f>INDEX('C5 - Emissions methodology 2021'!$A$2:$I$5911,MATCH($A812,'C5 - Emissions methodology 2021'!$A$2:$A$5911,0),MATCH(CE$1,'C5 - Emissions methodology 2021'!$A$1:$I$1,0))</f>
        <v>Manufacturing</v>
      </c>
    </row>
    <row r="813" spans="1:83" x14ac:dyDescent="0.25">
      <c r="A813">
        <v>38125</v>
      </c>
      <c r="B813" t="s">
        <v>1349</v>
      </c>
      <c r="C813" t="s">
        <v>31</v>
      </c>
      <c r="D813">
        <v>2020</v>
      </c>
      <c r="E813" t="s">
        <v>44</v>
      </c>
      <c r="F813" t="s">
        <v>33</v>
      </c>
      <c r="G813">
        <v>2020</v>
      </c>
      <c r="H813">
        <v>11.3</v>
      </c>
      <c r="I813">
        <v>100</v>
      </c>
      <c r="J813">
        <v>2021</v>
      </c>
      <c r="K813">
        <v>25</v>
      </c>
      <c r="L813">
        <v>8.4749999999999996</v>
      </c>
      <c r="M813">
        <v>2020</v>
      </c>
      <c r="N813">
        <v>10.4</v>
      </c>
      <c r="O813">
        <v>31.858407079646</v>
      </c>
      <c r="P813" t="s">
        <v>24</v>
      </c>
      <c r="Q813">
        <v>2.56585365966659</v>
      </c>
      <c r="R813">
        <v>1</v>
      </c>
      <c r="S813" t="s">
        <v>25</v>
      </c>
      <c r="T813">
        <v>-1.11368485725649E-2</v>
      </c>
      <c r="AY813">
        <v>10.4</v>
      </c>
      <c r="AZ813">
        <v>8.4749999999999996</v>
      </c>
      <c r="BA813">
        <v>8.3806152083475105</v>
      </c>
      <c r="BB813">
        <v>8.2872815658272092</v>
      </c>
      <c r="BC813">
        <v>8.1949873659503805</v>
      </c>
      <c r="BD813">
        <v>8.10372103260171</v>
      </c>
      <c r="BE813">
        <v>8.0134711185873098</v>
      </c>
      <c r="BF813">
        <v>7.9242263041989798</v>
      </c>
      <c r="BG813">
        <v>7.8359753957943896</v>
      </c>
      <c r="BH813">
        <v>7.74870732439308</v>
      </c>
      <c r="BI813">
        <v>7.6624111442881899</v>
      </c>
      <c r="BJ813">
        <v>7.5770760316735197</v>
      </c>
      <c r="BK813">
        <v>7.4926912832859598</v>
      </c>
      <c r="BL813">
        <v>7.4092463150630197</v>
      </c>
      <c r="BM813">
        <v>7.32673066081533</v>
      </c>
      <c r="BN813">
        <v>7.2451339709138596</v>
      </c>
      <c r="BO813">
        <v>7.16444601099185</v>
      </c>
      <c r="BP813">
        <v>7.0846566606611203</v>
      </c>
      <c r="BQ813">
        <v>7.0057559122427202</v>
      </c>
      <c r="BR813">
        <v>6.9277338695117203</v>
      </c>
      <c r="BS813">
        <v>6.8505807464559396</v>
      </c>
      <c r="BT813">
        <v>6.7742868660485298</v>
      </c>
      <c r="BU813">
        <v>6.6988426590342298</v>
      </c>
      <c r="BV813">
        <v>6.6242386627291303</v>
      </c>
      <c r="BW813">
        <v>6.5504655198337902</v>
      </c>
      <c r="BX813">
        <v>6.4775139772595898</v>
      </c>
      <c r="BY813">
        <v>6.4053748849681797</v>
      </c>
      <c r="BZ813">
        <v>6.33403919482378</v>
      </c>
      <c r="CA813">
        <v>6.2634979594583298</v>
      </c>
      <c r="CB813">
        <v>6.1937423311492799</v>
      </c>
      <c r="CC813">
        <v>6.1247635607097797</v>
      </c>
      <c r="CD813" s="8" t="b">
        <f>IF(ISNUMBER(VLOOKUP(A813,profiles_2018!A:A,1,FALSE)),TRUE,FALSE)</f>
        <v>0</v>
      </c>
      <c r="CE813" t="str">
        <f>INDEX('C5 - Emissions methodology 2021'!$A$2:$I$5911,MATCH($A813,'C5 - Emissions methodology 2021'!$A$2:$A$5911,0),MATCH(CE$1,'C5 - Emissions methodology 2021'!$A$1:$I$1,0))</f>
        <v>Materials</v>
      </c>
    </row>
    <row r="814" spans="1:83" x14ac:dyDescent="0.25">
      <c r="A814">
        <v>40410</v>
      </c>
      <c r="B814" t="s">
        <v>1350</v>
      </c>
      <c r="C814" t="s">
        <v>27</v>
      </c>
      <c r="D814">
        <v>2020</v>
      </c>
      <c r="E814" t="s">
        <v>32</v>
      </c>
      <c r="F814" t="s">
        <v>33</v>
      </c>
      <c r="G814">
        <v>2019</v>
      </c>
      <c r="H814">
        <v>21364</v>
      </c>
      <c r="I814">
        <v>100</v>
      </c>
      <c r="J814">
        <v>2022</v>
      </c>
      <c r="K814">
        <v>100</v>
      </c>
      <c r="L814">
        <v>0</v>
      </c>
      <c r="M814">
        <v>2020</v>
      </c>
      <c r="N814">
        <v>19365</v>
      </c>
      <c r="O814">
        <v>9.3568620108593894</v>
      </c>
      <c r="P814" t="s">
        <v>45</v>
      </c>
      <c r="Q814">
        <v>3.3163435998146298</v>
      </c>
      <c r="R814">
        <v>1</v>
      </c>
      <c r="S814" t="s">
        <v>25</v>
      </c>
      <c r="T814">
        <v>-1.11368485725649E-2</v>
      </c>
      <c r="AX814">
        <v>21364</v>
      </c>
      <c r="AY814">
        <v>19365</v>
      </c>
      <c r="AZ814">
        <v>9682.5</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s="8" t="b">
        <f>IF(ISNUMBER(VLOOKUP(A814,profiles_2018!A:A,1,FALSE)),TRUE,FALSE)</f>
        <v>0</v>
      </c>
      <c r="CE814" t="str">
        <f>INDEX('C5 - Emissions methodology 2021'!$A$2:$I$5911,MATCH($A814,'C5 - Emissions methodology 2021'!$A$2:$A$5911,0),MATCH(CE$1,'C5 - Emissions methodology 2021'!$A$1:$I$1,0))</f>
        <v>Infrastructure</v>
      </c>
    </row>
    <row r="815" spans="1:83" x14ac:dyDescent="0.25">
      <c r="A815">
        <v>33536</v>
      </c>
      <c r="B815" t="s">
        <v>1351</v>
      </c>
      <c r="C815" t="s">
        <v>27</v>
      </c>
      <c r="D815">
        <v>2017</v>
      </c>
      <c r="E815" t="s">
        <v>690</v>
      </c>
      <c r="F815" t="s">
        <v>23</v>
      </c>
      <c r="G815">
        <v>2017</v>
      </c>
      <c r="H815">
        <v>321453</v>
      </c>
      <c r="I815">
        <v>100</v>
      </c>
      <c r="J815">
        <v>2030</v>
      </c>
      <c r="K815">
        <v>27</v>
      </c>
      <c r="L815">
        <v>234660.69</v>
      </c>
      <c r="M815">
        <v>2020</v>
      </c>
      <c r="N815">
        <v>305660</v>
      </c>
      <c r="O815">
        <v>18.196312553496998</v>
      </c>
      <c r="P815" t="s">
        <v>24</v>
      </c>
      <c r="Q815">
        <v>2.9202760477390202</v>
      </c>
      <c r="R815">
        <v>1</v>
      </c>
      <c r="S815" t="s">
        <v>25</v>
      </c>
      <c r="T815">
        <v>-1.11368485725649E-2</v>
      </c>
      <c r="AV815">
        <v>321453</v>
      </c>
      <c r="AW815">
        <v>316188.66666666599</v>
      </c>
      <c r="AX815">
        <v>310924.33333333302</v>
      </c>
      <c r="AY815">
        <v>305660</v>
      </c>
      <c r="AZ815">
        <v>298560.06900000002</v>
      </c>
      <c r="BA815">
        <v>291460.13799999998</v>
      </c>
      <c r="BB815">
        <v>284360.20699999999</v>
      </c>
      <c r="BC815">
        <v>277260.27600000001</v>
      </c>
      <c r="BD815">
        <v>270160.34499999997</v>
      </c>
      <c r="BE815">
        <v>263060.41399999999</v>
      </c>
      <c r="BF815">
        <v>255960.48300000001</v>
      </c>
      <c r="BG815">
        <v>248860.552</v>
      </c>
      <c r="BH815">
        <v>241760.62100000001</v>
      </c>
      <c r="BI815">
        <v>234660.69</v>
      </c>
      <c r="BJ815">
        <v>232047.30942953599</v>
      </c>
      <c r="BK815">
        <v>229463.03368274801</v>
      </c>
      <c r="BL815">
        <v>226907.53862362201</v>
      </c>
      <c r="BM815">
        <v>224380.503725997</v>
      </c>
      <c r="BN815">
        <v>221881.612033365</v>
      </c>
      <c r="BO815">
        <v>219410.550119113</v>
      </c>
      <c r="BP815">
        <v>216967.00804721299</v>
      </c>
      <c r="BQ815">
        <v>214550.67933334899</v>
      </c>
      <c r="BR815">
        <v>212161.26090647199</v>
      </c>
      <c r="BS815">
        <v>209798.45307079199</v>
      </c>
      <c r="BT815">
        <v>207461.959468185</v>
      </c>
      <c r="BU815">
        <v>205151.48704102001</v>
      </c>
      <c r="BV815">
        <v>202866.74599540801</v>
      </c>
      <c r="BW815">
        <v>200607.44976484799</v>
      </c>
      <c r="BX815">
        <v>198373.31497428799</v>
      </c>
      <c r="BY815">
        <v>196164.061404582</v>
      </c>
      <c r="BZ815">
        <v>193979.41195733999</v>
      </c>
      <c r="CA815">
        <v>191819.092620176</v>
      </c>
      <c r="CB815">
        <v>189682.83243233801</v>
      </c>
      <c r="CC815">
        <v>187570.36345072399</v>
      </c>
      <c r="CD815" s="8" t="b">
        <f>IF(ISNUMBER(VLOOKUP(A815,profiles_2018!A:A,1,FALSE)),TRUE,FALSE)</f>
        <v>0</v>
      </c>
      <c r="CE815" t="str">
        <f>INDEX('C5 - Emissions methodology 2021'!$A$2:$I$5911,MATCH($A815,'C5 - Emissions methodology 2021'!$A$2:$A$5911,0),MATCH(CE$1,'C5 - Emissions methodology 2021'!$A$1:$I$1,0))</f>
        <v>Food, beverage &amp; agriculture</v>
      </c>
    </row>
    <row r="816" spans="1:83" x14ac:dyDescent="0.25">
      <c r="A816">
        <v>21622</v>
      </c>
      <c r="B816" t="s">
        <v>1352</v>
      </c>
      <c r="C816" t="s">
        <v>27</v>
      </c>
      <c r="D816">
        <v>2015</v>
      </c>
      <c r="E816" t="s">
        <v>28</v>
      </c>
      <c r="F816" t="s">
        <v>23</v>
      </c>
      <c r="G816">
        <v>2014</v>
      </c>
      <c r="H816">
        <v>15790.1</v>
      </c>
      <c r="I816">
        <v>100</v>
      </c>
      <c r="J816">
        <v>2025</v>
      </c>
      <c r="K816">
        <v>15</v>
      </c>
      <c r="L816">
        <v>13421.584999999999</v>
      </c>
      <c r="M816">
        <v>2020</v>
      </c>
      <c r="N816">
        <v>11719.9</v>
      </c>
      <c r="O816">
        <v>171.84607232802</v>
      </c>
      <c r="P816" t="s">
        <v>691</v>
      </c>
      <c r="Q816">
        <v>2.7978064570587802</v>
      </c>
      <c r="R816">
        <v>1</v>
      </c>
      <c r="S816" t="s">
        <v>25</v>
      </c>
      <c r="T816">
        <v>-1.11368485725649E-2</v>
      </c>
      <c r="AS816">
        <v>15790.1</v>
      </c>
      <c r="AT816">
        <v>15111.733333333301</v>
      </c>
      <c r="AU816">
        <v>14433.366666666599</v>
      </c>
      <c r="AV816">
        <v>13755</v>
      </c>
      <c r="AW816">
        <v>13076.6333333333</v>
      </c>
      <c r="AX816">
        <v>12398.266666666599</v>
      </c>
      <c r="AY816">
        <v>11719.9</v>
      </c>
      <c r="AZ816">
        <v>12060.236999999999</v>
      </c>
      <c r="BA816">
        <v>12400.574000000001</v>
      </c>
      <c r="BB816">
        <v>12740.911</v>
      </c>
      <c r="BC816">
        <v>13081.248</v>
      </c>
      <c r="BD816">
        <v>13421.584999999999</v>
      </c>
      <c r="BE816">
        <v>13272.1108402511</v>
      </c>
      <c r="BF816">
        <v>13124.301351585</v>
      </c>
      <c r="BG816">
        <v>12978.137994811699</v>
      </c>
      <c r="BH816">
        <v>12833.6024372096</v>
      </c>
      <c r="BI816">
        <v>12690.6765502259</v>
      </c>
      <c r="BJ816">
        <v>12549.342407202599</v>
      </c>
      <c r="BK816">
        <v>12409.5822811283</v>
      </c>
      <c r="BL816">
        <v>12271.3786424146</v>
      </c>
      <c r="BM816">
        <v>12134.714156697401</v>
      </c>
      <c r="BN816">
        <v>11999.5716826629</v>
      </c>
      <c r="BO816">
        <v>11865.9342698975</v>
      </c>
      <c r="BP816">
        <v>11733.7851567616</v>
      </c>
      <c r="BQ816">
        <v>11603.1077682878</v>
      </c>
      <c r="BR816">
        <v>11473.885714101199</v>
      </c>
      <c r="BS816">
        <v>11346.102786364299</v>
      </c>
      <c r="BT816">
        <v>11219.7429577438</v>
      </c>
      <c r="BU816">
        <v>11094.7903794003</v>
      </c>
      <c r="BV816">
        <v>10971.229379000601</v>
      </c>
      <c r="BW816">
        <v>10849.0444587518</v>
      </c>
      <c r="BX816">
        <v>10728.2202934577</v>
      </c>
      <c r="BY816">
        <v>10608.7417285963</v>
      </c>
      <c r="BZ816">
        <v>10490.593778419499</v>
      </c>
      <c r="CA816">
        <v>10373.7616240729</v>
      </c>
      <c r="CB816">
        <v>10258.230611737699</v>
      </c>
      <c r="CC816">
        <v>10143.986250792401</v>
      </c>
      <c r="CD816" s="8" t="b">
        <f>IF(ISNUMBER(VLOOKUP(A816,profiles_2018!A:A,1,FALSE)),TRUE,FALSE)</f>
        <v>0</v>
      </c>
      <c r="CE816" t="str">
        <f>INDEX('C5 - Emissions methodology 2021'!$A$2:$I$5911,MATCH($A816,'C5 - Emissions methodology 2021'!$A$2:$A$5911,0),MATCH(CE$1,'C5 - Emissions methodology 2021'!$A$1:$I$1,0))</f>
        <v>Services</v>
      </c>
    </row>
    <row r="817" spans="1:83" x14ac:dyDescent="0.25">
      <c r="A817">
        <v>37360</v>
      </c>
      <c r="B817" t="s">
        <v>466</v>
      </c>
      <c r="C817" t="s">
        <v>59</v>
      </c>
      <c r="D817">
        <v>2021</v>
      </c>
      <c r="E817" t="s">
        <v>690</v>
      </c>
      <c r="F817" t="s">
        <v>23</v>
      </c>
      <c r="G817">
        <v>2019</v>
      </c>
      <c r="H817">
        <v>46781</v>
      </c>
      <c r="I817">
        <v>100</v>
      </c>
      <c r="J817">
        <v>2030</v>
      </c>
      <c r="K817">
        <v>47</v>
      </c>
      <c r="L817">
        <v>24793.93</v>
      </c>
      <c r="M817">
        <v>2020</v>
      </c>
      <c r="N817">
        <v>52603</v>
      </c>
      <c r="O817">
        <v>-26.479198910996299</v>
      </c>
      <c r="P817" t="s">
        <v>45</v>
      </c>
      <c r="Q817">
        <v>3.1202485805390201</v>
      </c>
      <c r="R817">
        <v>1</v>
      </c>
      <c r="S817" t="s">
        <v>25</v>
      </c>
      <c r="T817">
        <v>-1.11368485725649E-2</v>
      </c>
      <c r="AX817">
        <v>46781</v>
      </c>
      <c r="AY817">
        <v>52603</v>
      </c>
      <c r="AZ817">
        <v>49822.093000000001</v>
      </c>
      <c r="BA817">
        <v>47041.186000000002</v>
      </c>
      <c r="BB817">
        <v>44260.279000000002</v>
      </c>
      <c r="BC817">
        <v>41479.372000000003</v>
      </c>
      <c r="BD817">
        <v>38698.464999999997</v>
      </c>
      <c r="BE817">
        <v>35917.557999999997</v>
      </c>
      <c r="BF817">
        <v>33136.650999999998</v>
      </c>
      <c r="BG817">
        <v>30355.743999999999</v>
      </c>
      <c r="BH817">
        <v>27574.837</v>
      </c>
      <c r="BI817">
        <v>24793.93</v>
      </c>
      <c r="BJ817">
        <v>24517.8037560712</v>
      </c>
      <c r="BK817">
        <v>24244.752688307901</v>
      </c>
      <c r="BL817">
        <v>23974.742548939001</v>
      </c>
      <c r="BM817">
        <v>23707.7394716052</v>
      </c>
      <c r="BN817">
        <v>23443.7099671121</v>
      </c>
      <c r="BO817">
        <v>23182.620919229299</v>
      </c>
      <c r="BP817">
        <v>22924.4395805366</v>
      </c>
      <c r="BQ817">
        <v>22669.133568317298</v>
      </c>
      <c r="BR817">
        <v>22416.670860495698</v>
      </c>
      <c r="BS817">
        <v>22167.0197916213</v>
      </c>
      <c r="BT817">
        <v>21920.149048897001</v>
      </c>
      <c r="BU817">
        <v>21676.027668251401</v>
      </c>
      <c r="BV817">
        <v>21434.6250304553</v>
      </c>
      <c r="BW817">
        <v>21195.9108572814</v>
      </c>
      <c r="BX817">
        <v>20959.8552077063</v>
      </c>
      <c r="BY817">
        <v>20726.4284741552</v>
      </c>
      <c r="BZ817">
        <v>20495.6013787884</v>
      </c>
      <c r="CA817">
        <v>20267.344969829199</v>
      </c>
      <c r="CB817">
        <v>20041.6306179323</v>
      </c>
      <c r="CC817">
        <v>19818.4300125931</v>
      </c>
      <c r="CD817" s="8" t="b">
        <f>IF(ISNUMBER(VLOOKUP(A817,profiles_2018!A:A,1,FALSE)),TRUE,FALSE)</f>
        <v>1</v>
      </c>
      <c r="CE817" t="str">
        <f>INDEX('C5 - Emissions methodology 2021'!$A$2:$I$5911,MATCH($A817,'C5 - Emissions methodology 2021'!$A$2:$A$5911,0),MATCH(CE$1,'C5 - Emissions methodology 2021'!$A$1:$I$1,0))</f>
        <v>Services</v>
      </c>
    </row>
    <row r="818" spans="1:83" x14ac:dyDescent="0.25">
      <c r="A818">
        <v>16606</v>
      </c>
      <c r="B818" t="s">
        <v>1353</v>
      </c>
      <c r="C818" t="s">
        <v>27</v>
      </c>
      <c r="D818">
        <v>2020</v>
      </c>
      <c r="E818" t="s">
        <v>690</v>
      </c>
      <c r="F818" t="s">
        <v>23</v>
      </c>
      <c r="G818">
        <v>2019</v>
      </c>
      <c r="H818">
        <v>455327</v>
      </c>
      <c r="I818">
        <v>100</v>
      </c>
      <c r="J818">
        <v>2030</v>
      </c>
      <c r="K818">
        <v>46.2</v>
      </c>
      <c r="L818">
        <v>244965.92600000001</v>
      </c>
      <c r="M818">
        <v>2020</v>
      </c>
      <c r="N818">
        <v>465170</v>
      </c>
      <c r="O818">
        <v>-4.6795729898203504</v>
      </c>
      <c r="P818" t="s">
        <v>24</v>
      </c>
      <c r="Q818">
        <v>3.11228943513902</v>
      </c>
      <c r="R818">
        <v>1</v>
      </c>
      <c r="S818" t="s">
        <v>25</v>
      </c>
      <c r="T818">
        <v>-1.11368485725649E-2</v>
      </c>
      <c r="AX818">
        <v>455327</v>
      </c>
      <c r="AY818">
        <v>465170</v>
      </c>
      <c r="AZ818">
        <v>443149.59259999997</v>
      </c>
      <c r="BA818">
        <v>421129.18520000001</v>
      </c>
      <c r="BB818">
        <v>399108.77779999998</v>
      </c>
      <c r="BC818">
        <v>377088.37040000001</v>
      </c>
      <c r="BD818">
        <v>355067.96299999999</v>
      </c>
      <c r="BE818">
        <v>333047.55560000002</v>
      </c>
      <c r="BF818">
        <v>311027.1482</v>
      </c>
      <c r="BG818">
        <v>289006.74080000003</v>
      </c>
      <c r="BH818">
        <v>266986.3334</v>
      </c>
      <c r="BI818">
        <v>244965.92600000001</v>
      </c>
      <c r="BJ818">
        <v>242237.77757669901</v>
      </c>
      <c r="BK818">
        <v>239540.012129273</v>
      </c>
      <c r="BL818">
        <v>236872.29128711901</v>
      </c>
      <c r="BM818">
        <v>234234.28044801799</v>
      </c>
      <c r="BN818">
        <v>231625.64873616499</v>
      </c>
      <c r="BO818">
        <v>229046.068960668</v>
      </c>
      <c r="BP818">
        <v>226495.217574512</v>
      </c>
      <c r="BQ818">
        <v>223972.77463397401</v>
      </c>
      <c r="BR818">
        <v>221478.42375849799</v>
      </c>
      <c r="BS818">
        <v>219011.852091009</v>
      </c>
      <c r="BT818">
        <v>216572.75025867499</v>
      </c>
      <c r="BU818">
        <v>214160.81233409999</v>
      </c>
      <c r="BV818">
        <v>211775.735796958</v>
      </c>
      <c r="BW818">
        <v>209417.22149604399</v>
      </c>
      <c r="BX818">
        <v>207084.97361175501</v>
      </c>
      <c r="BY818">
        <v>204778.69961898701</v>
      </c>
      <c r="BZ818">
        <v>202498.11025044401</v>
      </c>
      <c r="CA818">
        <v>200242.91946035399</v>
      </c>
      <c r="CB818">
        <v>198012.84438859599</v>
      </c>
      <c r="CC818">
        <v>195807.60532521701</v>
      </c>
      <c r="CD818" s="8" t="b">
        <f>IF(ISNUMBER(VLOOKUP(A818,profiles_2018!A:A,1,FALSE)),TRUE,FALSE)</f>
        <v>0</v>
      </c>
      <c r="CE818" t="str">
        <f>INDEX('C5 - Emissions methodology 2021'!$A$2:$I$5911,MATCH($A818,'C5 - Emissions methodology 2021'!$A$2:$A$5911,0),MATCH(CE$1,'C5 - Emissions methodology 2021'!$A$1:$I$1,0))</f>
        <v>Manufacturing</v>
      </c>
    </row>
    <row r="819" spans="1:83" x14ac:dyDescent="0.25">
      <c r="A819">
        <v>16630</v>
      </c>
      <c r="B819" t="s">
        <v>1354</v>
      </c>
      <c r="C819" t="s">
        <v>21</v>
      </c>
      <c r="D819">
        <v>2020</v>
      </c>
      <c r="E819" t="s">
        <v>362</v>
      </c>
      <c r="F819" t="s">
        <v>54</v>
      </c>
      <c r="G819">
        <v>2020</v>
      </c>
      <c r="H819">
        <v>122718</v>
      </c>
      <c r="I819">
        <v>100</v>
      </c>
      <c r="J819">
        <v>2030</v>
      </c>
      <c r="K819">
        <v>100</v>
      </c>
      <c r="L819">
        <v>0</v>
      </c>
      <c r="M819">
        <v>2020</v>
      </c>
      <c r="N819">
        <v>122718</v>
      </c>
      <c r="O819">
        <v>0</v>
      </c>
      <c r="P819" t="s">
        <v>45</v>
      </c>
      <c r="Q819">
        <v>3.9902561742390201</v>
      </c>
      <c r="R819">
        <v>1</v>
      </c>
      <c r="S819" t="s">
        <v>25</v>
      </c>
      <c r="T819">
        <v>-1.11368485725649E-2</v>
      </c>
      <c r="AY819">
        <v>122718</v>
      </c>
      <c r="AZ819">
        <v>110446.2</v>
      </c>
      <c r="BA819">
        <v>98174.399999999994</v>
      </c>
      <c r="BB819">
        <v>85902.6</v>
      </c>
      <c r="BC819">
        <v>73630.799999999901</v>
      </c>
      <c r="BD819">
        <v>61359</v>
      </c>
      <c r="BE819">
        <v>49087.199999999997</v>
      </c>
      <c r="BF819">
        <v>36815.4</v>
      </c>
      <c r="BG819">
        <v>24543.5999999999</v>
      </c>
      <c r="BH819">
        <v>12271.8</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s="8" t="b">
        <f>IF(ISNUMBER(VLOOKUP(A819,profiles_2018!A:A,1,FALSE)),TRUE,FALSE)</f>
        <v>0</v>
      </c>
      <c r="CE819" t="str">
        <f>INDEX('C5 - Emissions methodology 2021'!$A$2:$I$5911,MATCH($A819,'C5 - Emissions methodology 2021'!$A$2:$A$5911,0),MATCH(CE$1,'C5 - Emissions methodology 2021'!$A$1:$I$1,0))</f>
        <v>Services</v>
      </c>
    </row>
    <row r="820" spans="1:83" x14ac:dyDescent="0.25">
      <c r="A820">
        <v>61703</v>
      </c>
      <c r="B820" t="s">
        <v>1355</v>
      </c>
      <c r="C820" t="s">
        <v>31</v>
      </c>
      <c r="D820">
        <v>2019</v>
      </c>
      <c r="E820" t="s">
        <v>690</v>
      </c>
      <c r="F820" t="s">
        <v>23</v>
      </c>
      <c r="G820">
        <v>2017</v>
      </c>
      <c r="H820">
        <v>2639.6</v>
      </c>
      <c r="I820">
        <v>100</v>
      </c>
      <c r="J820">
        <v>2022</v>
      </c>
      <c r="K820">
        <v>50</v>
      </c>
      <c r="L820">
        <v>1319.8</v>
      </c>
      <c r="M820">
        <v>2020</v>
      </c>
      <c r="N820">
        <v>2639.6</v>
      </c>
      <c r="O820">
        <v>160.25901664031301</v>
      </c>
      <c r="P820" t="s">
        <v>691</v>
      </c>
      <c r="Q820">
        <v>3.14634279151463</v>
      </c>
      <c r="R820">
        <v>1</v>
      </c>
      <c r="S820" t="s">
        <v>25</v>
      </c>
      <c r="T820">
        <v>-1.11368485725649E-2</v>
      </c>
      <c r="AV820">
        <v>2639.6</v>
      </c>
      <c r="AW820">
        <v>2639.6</v>
      </c>
      <c r="AX820">
        <v>2639.6</v>
      </c>
      <c r="AY820">
        <v>2639.6</v>
      </c>
      <c r="AZ820">
        <v>1979.7</v>
      </c>
      <c r="BA820">
        <v>1319.8</v>
      </c>
      <c r="BB820">
        <v>1305.1015872539199</v>
      </c>
      <c r="BC820">
        <v>1290.5668685048599</v>
      </c>
      <c r="BD820">
        <v>1276.1940207175501</v>
      </c>
      <c r="BE820">
        <v>1261.9812411596099</v>
      </c>
      <c r="BF820">
        <v>1247.9267471753999</v>
      </c>
      <c r="BG820">
        <v>1234.02877596245</v>
      </c>
      <c r="BH820">
        <v>1220.2855843503701</v>
      </c>
      <c r="BI820">
        <v>1206.69544858218</v>
      </c>
      <c r="BJ820">
        <v>1193.2566640981099</v>
      </c>
      <c r="BK820">
        <v>1179.9675453218499</v>
      </c>
      <c r="BL820">
        <v>1166.82642544906</v>
      </c>
      <c r="BM820">
        <v>1153.83165623837</v>
      </c>
      <c r="BN820">
        <v>1140.9816078046099</v>
      </c>
      <c r="BO820">
        <v>1128.2746684144099</v>
      </c>
      <c r="BP820">
        <v>1115.7092442840101</v>
      </c>
      <c r="BQ820">
        <v>1103.28375937941</v>
      </c>
      <c r="BR820">
        <v>1090.9966552186299</v>
      </c>
      <c r="BS820">
        <v>1078.84639067629</v>
      </c>
      <c r="BT820">
        <v>1066.83144179027</v>
      </c>
      <c r="BU820">
        <v>1054.9503015706</v>
      </c>
      <c r="BV820">
        <v>1043.2014798104201</v>
      </c>
      <c r="BW820">
        <v>1031.5835028991</v>
      </c>
      <c r="BX820">
        <v>1020.09491363736</v>
      </c>
      <c r="BY820">
        <v>1008.73427105453</v>
      </c>
      <c r="BZ820">
        <v>997.50015022784703</v>
      </c>
      <c r="CA820">
        <v>986.39114210364903</v>
      </c>
      <c r="CB820">
        <v>975.40585332072101</v>
      </c>
      <c r="CC820">
        <v>964.54290603549498</v>
      </c>
      <c r="CD820" s="8" t="b">
        <f>IF(ISNUMBER(VLOOKUP(A820,profiles_2018!A:A,1,FALSE)),TRUE,FALSE)</f>
        <v>0</v>
      </c>
      <c r="CE820" t="str">
        <f>INDEX('C5 - Emissions methodology 2021'!$A$2:$I$5911,MATCH($A820,'C5 - Emissions methodology 2021'!$A$2:$A$5911,0),MATCH(CE$1,'C5 - Emissions methodology 2021'!$A$1:$I$1,0))</f>
        <v>Manufacturing</v>
      </c>
    </row>
    <row r="821" spans="1:83" x14ac:dyDescent="0.25">
      <c r="A821">
        <v>16656</v>
      </c>
      <c r="B821" t="s">
        <v>467</v>
      </c>
      <c r="C821" t="s">
        <v>59</v>
      </c>
      <c r="D821">
        <v>2018</v>
      </c>
      <c r="E821" t="s">
        <v>690</v>
      </c>
      <c r="F821" t="s">
        <v>23</v>
      </c>
      <c r="G821">
        <v>2017</v>
      </c>
      <c r="H821">
        <v>591844</v>
      </c>
      <c r="I821">
        <v>100</v>
      </c>
      <c r="J821">
        <v>2025</v>
      </c>
      <c r="K821">
        <v>19</v>
      </c>
      <c r="L821">
        <v>479393.64</v>
      </c>
      <c r="M821">
        <v>2020</v>
      </c>
      <c r="N821">
        <v>470080</v>
      </c>
      <c r="O821">
        <v>108.28333497553901</v>
      </c>
      <c r="P821" t="s">
        <v>24</v>
      </c>
      <c r="Q821">
        <v>2.8378640624487801</v>
      </c>
      <c r="R821">
        <v>1</v>
      </c>
      <c r="S821" t="s">
        <v>25</v>
      </c>
      <c r="T821">
        <v>-1.11368485725649E-2</v>
      </c>
      <c r="AV821">
        <v>591844</v>
      </c>
      <c r="AW821">
        <v>551256</v>
      </c>
      <c r="AX821">
        <v>510668</v>
      </c>
      <c r="AY821">
        <v>470080</v>
      </c>
      <c r="AZ821">
        <v>471942.728</v>
      </c>
      <c r="BA821">
        <v>473805.45600000001</v>
      </c>
      <c r="BB821">
        <v>475668.18400000001</v>
      </c>
      <c r="BC821">
        <v>477530.91200000001</v>
      </c>
      <c r="BD821">
        <v>479393.64</v>
      </c>
      <c r="BE821">
        <v>474054.70562466898</v>
      </c>
      <c r="BF821">
        <v>468775.230153015</v>
      </c>
      <c r="BG821">
        <v>463554.55140023201</v>
      </c>
      <c r="BH821">
        <v>458392.01455616398</v>
      </c>
      <c r="BI821">
        <v>453286.97210317902</v>
      </c>
      <c r="BJ821">
        <v>448238.78373495</v>
      </c>
      <c r="BK821">
        <v>443246.81627614301</v>
      </c>
      <c r="BL821">
        <v>438310.44360300398</v>
      </c>
      <c r="BM821">
        <v>433429.04656482302</v>
      </c>
      <c r="BN821">
        <v>428602.01290628</v>
      </c>
      <c r="BO821">
        <v>423828.737190646</v>
      </c>
      <c r="BP821">
        <v>419108.62072385201</v>
      </c>
      <c r="BQ821">
        <v>414441.07147939398</v>
      </c>
      <c r="BR821">
        <v>409825.50402407697</v>
      </c>
      <c r="BS821">
        <v>405261.33944458503</v>
      </c>
      <c r="BT821">
        <v>400748.00527487602</v>
      </c>
      <c r="BU821">
        <v>396284.93542437197</v>
      </c>
      <c r="BV821">
        <v>391871.57010696299</v>
      </c>
      <c r="BW821">
        <v>387507.35577078798</v>
      </c>
      <c r="BX821">
        <v>383191.74502881401</v>
      </c>
      <c r="BY821">
        <v>378924.19659017102</v>
      </c>
      <c r="BZ821">
        <v>374704.17519226501</v>
      </c>
      <c r="CA821">
        <v>370531.15153364098</v>
      </c>
      <c r="CB821">
        <v>366404.60220759298</v>
      </c>
      <c r="CC821">
        <v>362324.00963651598</v>
      </c>
      <c r="CD821" s="8" t="b">
        <f>IF(ISNUMBER(VLOOKUP(A821,profiles_2018!A:A,1,FALSE)),TRUE,FALSE)</f>
        <v>1</v>
      </c>
      <c r="CE821" t="str">
        <f>INDEX('C5 - Emissions methodology 2021'!$A$2:$I$5911,MATCH($A821,'C5 - Emissions methodology 2021'!$A$2:$A$5911,0),MATCH(CE$1,'C5 - Emissions methodology 2021'!$A$1:$I$1,0))</f>
        <v>Manufacturing</v>
      </c>
    </row>
    <row r="822" spans="1:83" x14ac:dyDescent="0.25">
      <c r="A822">
        <v>16645</v>
      </c>
      <c r="B822" t="s">
        <v>468</v>
      </c>
      <c r="C822" t="s">
        <v>59</v>
      </c>
      <c r="D822">
        <v>2017</v>
      </c>
      <c r="E822" t="s">
        <v>690</v>
      </c>
      <c r="F822" t="s">
        <v>23</v>
      </c>
      <c r="G822">
        <v>2013</v>
      </c>
      <c r="H822">
        <v>894375.76799999899</v>
      </c>
      <c r="I822">
        <v>100</v>
      </c>
      <c r="J822">
        <v>2030</v>
      </c>
      <c r="K822">
        <v>26</v>
      </c>
      <c r="L822">
        <v>661838.06831999903</v>
      </c>
      <c r="M822">
        <v>2020</v>
      </c>
      <c r="N822">
        <v>728014.39999999898</v>
      </c>
      <c r="O822">
        <v>71.541676836451302</v>
      </c>
      <c r="P822" t="s">
        <v>24</v>
      </c>
      <c r="Q822">
        <v>2.9103333400160198</v>
      </c>
      <c r="R822">
        <v>1</v>
      </c>
      <c r="S822" t="s">
        <v>25</v>
      </c>
      <c r="T822">
        <v>-1.11368485725649E-2</v>
      </c>
      <c r="AR822">
        <v>894375.76799999899</v>
      </c>
      <c r="AS822">
        <v>870609.85828571301</v>
      </c>
      <c r="AT822">
        <v>846843.94857142703</v>
      </c>
      <c r="AU822">
        <v>823078.03885714198</v>
      </c>
      <c r="AV822">
        <v>799312.12914285599</v>
      </c>
      <c r="AW822">
        <v>775546.21942857106</v>
      </c>
      <c r="AX822">
        <v>751780.30971428496</v>
      </c>
      <c r="AY822">
        <v>728014.39999999898</v>
      </c>
      <c r="AZ822">
        <v>721396.76683199895</v>
      </c>
      <c r="BA822">
        <v>714779.13366399903</v>
      </c>
      <c r="BB822">
        <v>708161.500495999</v>
      </c>
      <c r="BC822">
        <v>701543.86732799897</v>
      </c>
      <c r="BD822">
        <v>694926.23415999894</v>
      </c>
      <c r="BE822">
        <v>688308.60099199903</v>
      </c>
      <c r="BF822">
        <v>681690.967823999</v>
      </c>
      <c r="BG822">
        <v>675073.33465599897</v>
      </c>
      <c r="BH822">
        <v>668455.70148799894</v>
      </c>
      <c r="BI822">
        <v>661838.06831999903</v>
      </c>
      <c r="BJ822">
        <v>654467.27797356003</v>
      </c>
      <c r="BK822">
        <v>647178.57500306994</v>
      </c>
      <c r="BL822">
        <v>639971.04521385196</v>
      </c>
      <c r="BM822">
        <v>632843.784592479</v>
      </c>
      <c r="BN822">
        <v>625795.89919338399</v>
      </c>
      <c r="BO822">
        <v>618826.50502673502</v>
      </c>
      <c r="BP822">
        <v>611934.72794756305</v>
      </c>
      <c r="BQ822">
        <v>605119.70354611694</v>
      </c>
      <c r="BR822">
        <v>598380.57703944901</v>
      </c>
      <c r="BS822">
        <v>591716.50316419604</v>
      </c>
      <c r="BT822">
        <v>585126.64607056906</v>
      </c>
      <c r="BU822">
        <v>578610.17921750795</v>
      </c>
      <c r="BV822">
        <v>572166.28526901803</v>
      </c>
      <c r="BW822">
        <v>565794.15599164995</v>
      </c>
      <c r="BX822">
        <v>559492.99215312896</v>
      </c>
      <c r="BY822">
        <v>553262.00342210801</v>
      </c>
      <c r="BZ822">
        <v>547100.40826904203</v>
      </c>
      <c r="CA822">
        <v>541007.43386816198</v>
      </c>
      <c r="CB822">
        <v>534982.31600054004</v>
      </c>
      <c r="CC822">
        <v>529024.29895824206</v>
      </c>
      <c r="CD822" s="8" t="b">
        <f>IF(ISNUMBER(VLOOKUP(A822,profiles_2018!A:A,1,FALSE)),TRUE,FALSE)</f>
        <v>1</v>
      </c>
      <c r="CE822" t="str">
        <f>INDEX('C5 - Emissions methodology 2021'!$A$2:$I$5911,MATCH($A822,'C5 - Emissions methodology 2021'!$A$2:$A$5911,0),MATCH(CE$1,'C5 - Emissions methodology 2021'!$A$1:$I$1,0))</f>
        <v>Infrastructure</v>
      </c>
    </row>
    <row r="823" spans="1:83" x14ac:dyDescent="0.25">
      <c r="A823">
        <v>16650</v>
      </c>
      <c r="B823" t="s">
        <v>469</v>
      </c>
      <c r="C823" t="s">
        <v>59</v>
      </c>
      <c r="D823">
        <v>2016</v>
      </c>
      <c r="E823" t="s">
        <v>690</v>
      </c>
      <c r="F823" t="s">
        <v>23</v>
      </c>
      <c r="G823">
        <v>2013</v>
      </c>
      <c r="H823">
        <v>176164</v>
      </c>
      <c r="I823">
        <v>100</v>
      </c>
      <c r="J823">
        <v>2030</v>
      </c>
      <c r="K823">
        <v>50</v>
      </c>
      <c r="L823">
        <v>88082</v>
      </c>
      <c r="M823">
        <v>2020</v>
      </c>
      <c r="N823">
        <v>134838.49400000001</v>
      </c>
      <c r="O823">
        <v>46.928997979155803</v>
      </c>
      <c r="P823" t="s">
        <v>24</v>
      </c>
      <c r="Q823">
        <v>3.1502615188390202</v>
      </c>
      <c r="R823">
        <v>1</v>
      </c>
      <c r="S823" t="s">
        <v>25</v>
      </c>
      <c r="T823">
        <v>-1.11368485725649E-2</v>
      </c>
      <c r="AR823">
        <v>176164</v>
      </c>
      <c r="AS823">
        <v>170260.35628571399</v>
      </c>
      <c r="AT823">
        <v>164356.71257142801</v>
      </c>
      <c r="AU823">
        <v>158453.068857142</v>
      </c>
      <c r="AV823">
        <v>152549.42514285701</v>
      </c>
      <c r="AW823">
        <v>146645.781428571</v>
      </c>
      <c r="AX823">
        <v>140742.137714285</v>
      </c>
      <c r="AY823">
        <v>134838.49400000001</v>
      </c>
      <c r="AZ823">
        <v>130162.8446</v>
      </c>
      <c r="BA823">
        <v>125487.1952</v>
      </c>
      <c r="BB823">
        <v>120811.54580000001</v>
      </c>
      <c r="BC823">
        <v>116135.8964</v>
      </c>
      <c r="BD823">
        <v>111460.247</v>
      </c>
      <c r="BE823">
        <v>106784.59759999999</v>
      </c>
      <c r="BF823">
        <v>102108.9482</v>
      </c>
      <c r="BG823">
        <v>97433.298800000004</v>
      </c>
      <c r="BH823">
        <v>92757.649399999995</v>
      </c>
      <c r="BI823">
        <v>88082</v>
      </c>
      <c r="BJ823">
        <v>87101.044104031302</v>
      </c>
      <c r="BK823">
        <v>86131.012965332397</v>
      </c>
      <c r="BL823">
        <v>85171.784916535893</v>
      </c>
      <c r="BM823">
        <v>84223.239645265305</v>
      </c>
      <c r="BN823">
        <v>83285.258179045195</v>
      </c>
      <c r="BO823">
        <v>82357.722870378202</v>
      </c>
      <c r="BP823">
        <v>81440.517381989499</v>
      </c>
      <c r="BQ823">
        <v>80533.526672234904</v>
      </c>
      <c r="BR823">
        <v>79636.636980671596</v>
      </c>
      <c r="BS823">
        <v>78749.735813789594</v>
      </c>
      <c r="BT823">
        <v>77872.711930901904</v>
      </c>
      <c r="BU823">
        <v>77005.455330192504</v>
      </c>
      <c r="BV823">
        <v>76147.857234918702</v>
      </c>
      <c r="BW823">
        <v>75299.810079768096</v>
      </c>
      <c r="BX823">
        <v>74461.207497366893</v>
      </c>
      <c r="BY823">
        <v>73631.944304938399</v>
      </c>
      <c r="BZ823">
        <v>72811.916491110693</v>
      </c>
      <c r="CA823">
        <v>72001.021202870994</v>
      </c>
      <c r="CB823">
        <v>71199.156732664604</v>
      </c>
      <c r="CC823">
        <v>70406.222505638594</v>
      </c>
      <c r="CD823" s="8" t="b">
        <f>IF(ISNUMBER(VLOOKUP(A823,profiles_2018!A:A,1,FALSE)),TRUE,FALSE)</f>
        <v>1</v>
      </c>
      <c r="CE823" t="str">
        <f>INDEX('C5 - Emissions methodology 2021'!$A$2:$I$5911,MATCH($A823,'C5 - Emissions methodology 2021'!$A$2:$A$5911,0),MATCH(CE$1,'C5 - Emissions methodology 2021'!$A$1:$I$1,0))</f>
        <v>Infrastructure</v>
      </c>
    </row>
    <row r="824" spans="1:83" x14ac:dyDescent="0.25">
      <c r="A824">
        <v>848205</v>
      </c>
      <c r="B824" t="s">
        <v>1356</v>
      </c>
      <c r="C824" t="s">
        <v>59</v>
      </c>
      <c r="D824">
        <v>2017</v>
      </c>
      <c r="E824" t="s">
        <v>690</v>
      </c>
      <c r="F824" t="s">
        <v>23</v>
      </c>
      <c r="G824">
        <v>2016</v>
      </c>
      <c r="H824">
        <v>94276</v>
      </c>
      <c r="I824">
        <v>100</v>
      </c>
      <c r="J824">
        <v>2021</v>
      </c>
      <c r="K824">
        <v>9</v>
      </c>
      <c r="L824">
        <v>85791.16</v>
      </c>
      <c r="M824">
        <v>2020</v>
      </c>
      <c r="N824">
        <v>98390</v>
      </c>
      <c r="O824">
        <v>-48.486477057905603</v>
      </c>
      <c r="P824" t="s">
        <v>706</v>
      </c>
      <c r="Q824">
        <v>2.73586308613659</v>
      </c>
      <c r="R824">
        <v>1</v>
      </c>
      <c r="S824" t="s">
        <v>25</v>
      </c>
      <c r="T824">
        <v>-1.11368485725649E-2</v>
      </c>
      <c r="AU824">
        <v>94276</v>
      </c>
      <c r="AV824">
        <v>95304.5</v>
      </c>
      <c r="AW824">
        <v>96333</v>
      </c>
      <c r="AX824">
        <v>97361.5</v>
      </c>
      <c r="AY824">
        <v>98390</v>
      </c>
      <c r="AZ824">
        <v>85791.16</v>
      </c>
      <c r="BA824">
        <v>84835.716842215304</v>
      </c>
      <c r="BB824">
        <v>83890.914310198496</v>
      </c>
      <c r="BC824">
        <v>82956.633900911795</v>
      </c>
      <c r="BD824">
        <v>82032.758431067705</v>
      </c>
      <c r="BE824">
        <v>81119.172022431099</v>
      </c>
      <c r="BF824">
        <v>80215.760087285395</v>
      </c>
      <c r="BG824">
        <v>79322.409314060103</v>
      </c>
      <c r="BH824">
        <v>78439.007653118402</v>
      </c>
      <c r="BI824">
        <v>77565.444302703399</v>
      </c>
      <c r="BJ824">
        <v>76701.609695040403</v>
      </c>
      <c r="BK824">
        <v>75847.395482594802</v>
      </c>
      <c r="BL824">
        <v>75002.694524481703</v>
      </c>
      <c r="BM824">
        <v>74167.400873028193</v>
      </c>
      <c r="BN824">
        <v>73341.409760484603</v>
      </c>
      <c r="BO824">
        <v>72524.617585883607</v>
      </c>
      <c r="BP824">
        <v>71716.921902046393</v>
      </c>
      <c r="BQ824">
        <v>70918.221402732903</v>
      </c>
      <c r="BR824">
        <v>70128.415909935007</v>
      </c>
      <c r="BS824">
        <v>69347.406361312198</v>
      </c>
      <c r="BT824">
        <v>68575.0947977662</v>
      </c>
      <c r="BU824">
        <v>67811.384351154207</v>
      </c>
      <c r="BV824">
        <v>67056.179232139402</v>
      </c>
      <c r="BW824">
        <v>66309.384718176298</v>
      </c>
      <c r="BX824">
        <v>65570.907141629999</v>
      </c>
      <c r="BY824">
        <v>64840.653878027901</v>
      </c>
      <c r="BZ824">
        <v>64118.533334442203</v>
      </c>
      <c r="CA824">
        <v>63404.454938001603</v>
      </c>
      <c r="CB824">
        <v>62698.329124531097</v>
      </c>
      <c r="CC824">
        <v>62000.067327318298</v>
      </c>
      <c r="CD824" s="8" t="b">
        <f>IF(ISNUMBER(VLOOKUP(A824,profiles_2018!A:A,1,FALSE)),TRUE,FALSE)</f>
        <v>0</v>
      </c>
      <c r="CE824" t="str">
        <f>INDEX('C5 - Emissions methodology 2021'!$A$2:$I$5911,MATCH($A824,'C5 - Emissions methodology 2021'!$A$2:$A$5911,0),MATCH(CE$1,'C5 - Emissions methodology 2021'!$A$1:$I$1,0))</f>
        <v>Transportation services</v>
      </c>
    </row>
    <row r="825" spans="1:83" x14ac:dyDescent="0.25">
      <c r="A825">
        <v>16725</v>
      </c>
      <c r="B825" t="s">
        <v>472</v>
      </c>
      <c r="C825" t="s">
        <v>59</v>
      </c>
      <c r="D825">
        <v>2020</v>
      </c>
      <c r="E825" t="s">
        <v>28</v>
      </c>
      <c r="F825" t="s">
        <v>23</v>
      </c>
      <c r="G825">
        <v>2019</v>
      </c>
      <c r="H825">
        <v>1639</v>
      </c>
      <c r="I825">
        <v>100</v>
      </c>
      <c r="J825">
        <v>2030</v>
      </c>
      <c r="K825">
        <v>27.5</v>
      </c>
      <c r="L825">
        <v>1188.2750000000001</v>
      </c>
      <c r="M825">
        <v>2020</v>
      </c>
      <c r="N825">
        <v>1722</v>
      </c>
      <c r="O825">
        <v>-18.414776193909798</v>
      </c>
      <c r="P825" t="s">
        <v>45</v>
      </c>
      <c r="Q825">
        <v>2.9252440663390198</v>
      </c>
      <c r="R825">
        <v>1</v>
      </c>
      <c r="S825" t="s">
        <v>25</v>
      </c>
      <c r="T825">
        <v>-1.11368485725649E-2</v>
      </c>
      <c r="AX825">
        <v>1639</v>
      </c>
      <c r="AY825">
        <v>1722</v>
      </c>
      <c r="AZ825">
        <v>1668.6275000000001</v>
      </c>
      <c r="BA825">
        <v>1615.2550000000001</v>
      </c>
      <c r="BB825">
        <v>1561.8824999999999</v>
      </c>
      <c r="BC825">
        <v>1508.51</v>
      </c>
      <c r="BD825">
        <v>1455.13749999999</v>
      </c>
      <c r="BE825">
        <v>1401.7650000000001</v>
      </c>
      <c r="BF825">
        <v>1348.3924999999999</v>
      </c>
      <c r="BG825">
        <v>1295.02</v>
      </c>
      <c r="BH825">
        <v>1241.64749999999</v>
      </c>
      <c r="BI825">
        <v>1188.2750000000001</v>
      </c>
      <c r="BJ825">
        <v>1175.04136126243</v>
      </c>
      <c r="BK825">
        <v>1161.9551035555501</v>
      </c>
      <c r="BL825">
        <v>1149.0145855191299</v>
      </c>
      <c r="BM825">
        <v>1136.21818407254</v>
      </c>
      <c r="BN825">
        <v>1123.5642942111299</v>
      </c>
      <c r="BO825">
        <v>1111.0513288049599</v>
      </c>
      <c r="BP825">
        <v>1098.6777183997101</v>
      </c>
      <c r="BQ825">
        <v>1086.4419110198401</v>
      </c>
      <c r="BR825">
        <v>1074.3423719739201</v>
      </c>
      <c r="BS825">
        <v>1062.3775836621601</v>
      </c>
      <c r="BT825">
        <v>1050.5460453860301</v>
      </c>
      <c r="BU825">
        <v>1038.84627316006</v>
      </c>
      <c r="BV825">
        <v>1027.2767995257</v>
      </c>
      <c r="BW825">
        <v>1015.83617336727</v>
      </c>
      <c r="BX825">
        <v>1004.52295972995</v>
      </c>
      <c r="BY825">
        <v>993.33573963977403</v>
      </c>
      <c r="BZ825">
        <v>982.27310992568903</v>
      </c>
      <c r="CA825">
        <v>971.33368304354406</v>
      </c>
      <c r="CB825">
        <v>960.51608690205705</v>
      </c>
      <c r="CC825">
        <v>949.81896469071603</v>
      </c>
      <c r="CD825" s="8" t="b">
        <f>IF(ISNUMBER(VLOOKUP(A825,profiles_2018!A:A,1,FALSE)),TRUE,FALSE)</f>
        <v>1</v>
      </c>
      <c r="CE825" t="str">
        <f>INDEX('C5 - Emissions methodology 2021'!$A$2:$I$5911,MATCH($A825,'C5 - Emissions methodology 2021'!$A$2:$A$5911,0),MATCH(CE$1,'C5 - Emissions methodology 2021'!$A$1:$I$1,0))</f>
        <v>Materials</v>
      </c>
    </row>
    <row r="826" spans="1:83" x14ac:dyDescent="0.25">
      <c r="A826">
        <v>16722</v>
      </c>
      <c r="B826" t="s">
        <v>473</v>
      </c>
      <c r="C826" t="s">
        <v>21</v>
      </c>
      <c r="D826">
        <v>2019</v>
      </c>
      <c r="E826" t="s">
        <v>690</v>
      </c>
      <c r="F826" t="s">
        <v>23</v>
      </c>
      <c r="G826">
        <v>2019</v>
      </c>
      <c r="H826">
        <v>259987</v>
      </c>
      <c r="I826">
        <v>100</v>
      </c>
      <c r="J826">
        <v>2030</v>
      </c>
      <c r="K826">
        <v>46</v>
      </c>
      <c r="L826">
        <v>140392.98000000001</v>
      </c>
      <c r="M826">
        <v>2020</v>
      </c>
      <c r="N826">
        <v>164116</v>
      </c>
      <c r="O826">
        <v>80.163707182014605</v>
      </c>
      <c r="P826" t="s">
        <v>24</v>
      </c>
      <c r="Q826">
        <v>3.11026990113902</v>
      </c>
      <c r="R826">
        <v>1</v>
      </c>
      <c r="S826" t="s">
        <v>25</v>
      </c>
      <c r="T826">
        <v>-1.11368485725649E-2</v>
      </c>
      <c r="AX826">
        <v>259987</v>
      </c>
      <c r="AY826">
        <v>164116</v>
      </c>
      <c r="AZ826">
        <v>161743.698</v>
      </c>
      <c r="BA826">
        <v>159371.39600000001</v>
      </c>
      <c r="BB826">
        <v>156999.09400000001</v>
      </c>
      <c r="BC826">
        <v>154626.79199999999</v>
      </c>
      <c r="BD826">
        <v>152254.49</v>
      </c>
      <c r="BE826">
        <v>149882.18799999999</v>
      </c>
      <c r="BF826">
        <v>147509.886</v>
      </c>
      <c r="BG826">
        <v>145137.584</v>
      </c>
      <c r="BH826">
        <v>142765.28200000001</v>
      </c>
      <c r="BI826">
        <v>140392.98000000001</v>
      </c>
      <c r="BJ826">
        <v>138829.44464108799</v>
      </c>
      <c r="BK826">
        <v>137283.32213870701</v>
      </c>
      <c r="BL826">
        <v>135754.41856851001</v>
      </c>
      <c r="BM826">
        <v>134242.54216585599</v>
      </c>
      <c r="BN826">
        <v>132747.503301758</v>
      </c>
      <c r="BO826">
        <v>131269.11445910099</v>
      </c>
      <c r="BP826">
        <v>129807.190209115</v>
      </c>
      <c r="BQ826">
        <v>128361.547188126</v>
      </c>
      <c r="BR826">
        <v>126932.00407455199</v>
      </c>
      <c r="BS826">
        <v>125518.381566161</v>
      </c>
      <c r="BT826">
        <v>124120.50235758501</v>
      </c>
      <c r="BU826">
        <v>122738.191118078</v>
      </c>
      <c r="BV826">
        <v>121371.274469526</v>
      </c>
      <c r="BW826">
        <v>120019.58096469899</v>
      </c>
      <c r="BX826">
        <v>118682.941065753</v>
      </c>
      <c r="BY826">
        <v>117361.187122957</v>
      </c>
      <c r="BZ826">
        <v>116054.15335367199</v>
      </c>
      <c r="CA826">
        <v>114761.67582155501</v>
      </c>
      <c r="CB826">
        <v>113483.592415997</v>
      </c>
      <c r="CC826">
        <v>112219.742831789</v>
      </c>
      <c r="CD826" s="8" t="b">
        <f>IF(ISNUMBER(VLOOKUP(A826,profiles_2018!A:A,1,FALSE)),TRUE,FALSE)</f>
        <v>1</v>
      </c>
      <c r="CE826" t="str">
        <f>INDEX('C5 - Emissions methodology 2021'!$A$2:$I$5911,MATCH($A826,'C5 - Emissions methodology 2021'!$A$2:$A$5911,0),MATCH(CE$1,'C5 - Emissions methodology 2021'!$A$1:$I$1,0))</f>
        <v>Infrastructure</v>
      </c>
    </row>
    <row r="827" spans="1:83" x14ac:dyDescent="0.25">
      <c r="A827">
        <v>838538</v>
      </c>
      <c r="B827" t="s">
        <v>1357</v>
      </c>
      <c r="C827" t="s">
        <v>84</v>
      </c>
      <c r="D827">
        <v>2019</v>
      </c>
      <c r="E827" t="s">
        <v>44</v>
      </c>
      <c r="F827" t="s">
        <v>33</v>
      </c>
      <c r="G827">
        <v>2018</v>
      </c>
      <c r="H827">
        <v>387.2</v>
      </c>
      <c r="I827">
        <v>100</v>
      </c>
      <c r="J827">
        <v>2021</v>
      </c>
      <c r="K827">
        <v>5</v>
      </c>
      <c r="L827">
        <v>367.84</v>
      </c>
      <c r="M827">
        <v>2020</v>
      </c>
      <c r="N827">
        <v>327.19</v>
      </c>
      <c r="O827">
        <v>309.96900826446301</v>
      </c>
      <c r="P827" t="s">
        <v>691</v>
      </c>
      <c r="Q827">
        <v>2.3658536972565898</v>
      </c>
      <c r="R827">
        <v>1</v>
      </c>
      <c r="S827" t="s">
        <v>25</v>
      </c>
      <c r="T827">
        <v>-1.11368485725649E-2</v>
      </c>
      <c r="AW827">
        <v>387.2</v>
      </c>
      <c r="AX827">
        <v>357.19499999999999</v>
      </c>
      <c r="AY827">
        <v>327.19</v>
      </c>
      <c r="AZ827">
        <v>367.84</v>
      </c>
      <c r="BA827">
        <v>363.743421621067</v>
      </c>
      <c r="BB827">
        <v>359.69246621520699</v>
      </c>
      <c r="BC827">
        <v>355.68662568627599</v>
      </c>
      <c r="BD827">
        <v>351.725397596721</v>
      </c>
      <c r="BE827">
        <v>347.80828510456098</v>
      </c>
      <c r="BF827">
        <v>343.93479690106801</v>
      </c>
      <c r="BG827">
        <v>340.10444714914502</v>
      </c>
      <c r="BH827">
        <v>336.31675542238901</v>
      </c>
      <c r="BI827">
        <v>332.57124664483399</v>
      </c>
      <c r="BJ827">
        <v>328.86745103136099</v>
      </c>
      <c r="BK827">
        <v>325.20490402877903</v>
      </c>
      <c r="BL827">
        <v>321.58314625755497</v>
      </c>
      <c r="BM827">
        <v>318.001723454196</v>
      </c>
      <c r="BN827">
        <v>314.46018641427202</v>
      </c>
      <c r="BO827">
        <v>310.95809093607602</v>
      </c>
      <c r="BP827">
        <v>307.494997764907</v>
      </c>
      <c r="BQ827">
        <v>304.07047253797799</v>
      </c>
      <c r="BR827">
        <v>300.684085729934</v>
      </c>
      <c r="BS827">
        <v>297.33541259897999</v>
      </c>
      <c r="BT827">
        <v>294.02403313360298</v>
      </c>
      <c r="BU827">
        <v>290.7495319999</v>
      </c>
      <c r="BV827">
        <v>287.51149848947301</v>
      </c>
      <c r="BW827">
        <v>284.309526467924</v>
      </c>
      <c r="BX827">
        <v>281.14321432391301</v>
      </c>
      <c r="BY827">
        <v>278.01216491878398</v>
      </c>
      <c r="BZ827">
        <v>274.91598553675198</v>
      </c>
      <c r="CA827">
        <v>271.85428783565197</v>
      </c>
      <c r="CB827">
        <v>268.82668779822399</v>
      </c>
      <c r="CC827">
        <v>265.83280568395099</v>
      </c>
      <c r="CD827" s="8" t="b">
        <f>IF(ISNUMBER(VLOOKUP(A827,profiles_2018!A:A,1,FALSE)),TRUE,FALSE)</f>
        <v>0</v>
      </c>
      <c r="CE827" t="str">
        <f>INDEX('C5 - Emissions methodology 2021'!$A$2:$I$5911,MATCH($A827,'C5 - Emissions methodology 2021'!$A$2:$A$5911,0),MATCH(CE$1,'C5 - Emissions methodology 2021'!$A$1:$I$1,0))</f>
        <v>Manufacturing</v>
      </c>
    </row>
    <row r="828" spans="1:83" x14ac:dyDescent="0.25">
      <c r="A828">
        <v>851921</v>
      </c>
      <c r="B828" t="s">
        <v>1358</v>
      </c>
      <c r="C828" t="s">
        <v>84</v>
      </c>
      <c r="D828">
        <v>2020</v>
      </c>
      <c r="E828" t="s">
        <v>28</v>
      </c>
      <c r="F828" t="s">
        <v>23</v>
      </c>
      <c r="G828">
        <v>2020</v>
      </c>
      <c r="H828">
        <v>109869.8</v>
      </c>
      <c r="I828">
        <v>100</v>
      </c>
      <c r="J828">
        <v>2021</v>
      </c>
      <c r="K828">
        <v>2</v>
      </c>
      <c r="L828">
        <v>107672.40399999999</v>
      </c>
      <c r="M828">
        <v>2020</v>
      </c>
      <c r="N828">
        <v>109869.8</v>
      </c>
      <c r="O828">
        <v>0</v>
      </c>
      <c r="P828" t="s">
        <v>691</v>
      </c>
      <c r="Q828">
        <v>2.66586464551659</v>
      </c>
      <c r="R828">
        <v>1</v>
      </c>
      <c r="S828" t="s">
        <v>25</v>
      </c>
      <c r="T828">
        <v>-1.11368485725649E-2</v>
      </c>
      <c r="AY828">
        <v>109869.8</v>
      </c>
      <c r="AZ828">
        <v>107672.40399999999</v>
      </c>
      <c r="BA828">
        <v>106473.27274120699</v>
      </c>
      <c r="BB828">
        <v>105287.496025663</v>
      </c>
      <c r="BC828">
        <v>104114.92512584099</v>
      </c>
      <c r="BD828">
        <v>102955.41297057</v>
      </c>
      <c r="BE828">
        <v>101808.81412659099</v>
      </c>
      <c r="BF828">
        <v>100674.984780311</v>
      </c>
      <c r="BG828">
        <v>99553.7827197679</v>
      </c>
      <c r="BH828">
        <v>98445.067316791799</v>
      </c>
      <c r="BI828">
        <v>97348.6995093687</v>
      </c>
      <c r="BJ828">
        <v>96264.541784196801</v>
      </c>
      <c r="BK828">
        <v>95192.4581594388</v>
      </c>
      <c r="BL828">
        <v>94132.314167666904</v>
      </c>
      <c r="BM828">
        <v>93083.976838996503</v>
      </c>
      <c r="BN828">
        <v>92047.314684408499</v>
      </c>
      <c r="BO828">
        <v>91022.197679257006</v>
      </c>
      <c r="BP828">
        <v>90008.497246960993</v>
      </c>
      <c r="BQ828">
        <v>89006.0862428775</v>
      </c>
      <c r="BR828">
        <v>88014.838938353903</v>
      </c>
      <c r="BS828">
        <v>87034.631004958705</v>
      </c>
      <c r="BT828">
        <v>86065.339498887493</v>
      </c>
      <c r="BU828">
        <v>85106.842845542007</v>
      </c>
      <c r="BV828">
        <v>84159.020824282095</v>
      </c>
      <c r="BW828">
        <v>83221.754553346706</v>
      </c>
      <c r="BX828">
        <v>82294.926474942898</v>
      </c>
      <c r="BY828">
        <v>81378.420340501107</v>
      </c>
      <c r="BZ828">
        <v>80472.121196094406</v>
      </c>
      <c r="CA828">
        <v>79575.915368020404</v>
      </c>
      <c r="CB828">
        <v>78689.690448543493</v>
      </c>
      <c r="CC828">
        <v>77813.335281796099</v>
      </c>
      <c r="CD828" s="8" t="b">
        <f>IF(ISNUMBER(VLOOKUP(A828,profiles_2018!A:A,1,FALSE)),TRUE,FALSE)</f>
        <v>0</v>
      </c>
      <c r="CE828" t="str">
        <f>INDEX('C5 - Emissions methodology 2021'!$A$2:$I$5911,MATCH($A828,'C5 - Emissions methodology 2021'!$A$2:$A$5911,0),MATCH(CE$1,'C5 - Emissions methodology 2021'!$A$1:$I$1,0))</f>
        <v>Food, beverage &amp; agriculture</v>
      </c>
    </row>
    <row r="829" spans="1:83" x14ac:dyDescent="0.25">
      <c r="A829">
        <v>61190</v>
      </c>
      <c r="B829" t="s">
        <v>476</v>
      </c>
      <c r="C829" t="s">
        <v>84</v>
      </c>
      <c r="D829">
        <v>2020</v>
      </c>
      <c r="E829" t="s">
        <v>49</v>
      </c>
      <c r="F829" t="s">
        <v>50</v>
      </c>
      <c r="G829">
        <v>2017</v>
      </c>
      <c r="H829">
        <v>47</v>
      </c>
      <c r="I829">
        <v>100</v>
      </c>
      <c r="J829">
        <v>2021</v>
      </c>
      <c r="K829">
        <v>2</v>
      </c>
      <c r="L829">
        <v>46.06</v>
      </c>
      <c r="M829">
        <v>2020</v>
      </c>
      <c r="N829">
        <v>46.04</v>
      </c>
      <c r="O829">
        <v>102.127659574468</v>
      </c>
      <c r="P829" t="s">
        <v>691</v>
      </c>
      <c r="Q829">
        <v>2.3358536632365898</v>
      </c>
      <c r="R829">
        <v>1</v>
      </c>
      <c r="S829" t="s">
        <v>25</v>
      </c>
      <c r="T829">
        <v>-1.11368485725649E-2</v>
      </c>
      <c r="AV829">
        <v>47</v>
      </c>
      <c r="AW829">
        <v>46.68</v>
      </c>
      <c r="AX829">
        <v>46.36</v>
      </c>
      <c r="AY829">
        <v>46.04</v>
      </c>
      <c r="AZ829">
        <v>46.06</v>
      </c>
      <c r="BA829">
        <v>45.547036754747602</v>
      </c>
      <c r="BB829">
        <v>45.039786303480902</v>
      </c>
      <c r="BC829">
        <v>44.538185023678402</v>
      </c>
      <c r="BD829">
        <v>44.042170001372803</v>
      </c>
      <c r="BE829">
        <v>43.551679023260398</v>
      </c>
      <c r="BF829">
        <v>43.066650568897401</v>
      </c>
      <c r="BG829">
        <v>42.587023802984</v>
      </c>
      <c r="BH829">
        <v>42.112738567733899</v>
      </c>
      <c r="BI829">
        <v>41.643735375329101</v>
      </c>
      <c r="BJ829">
        <v>41.179955400458098</v>
      </c>
      <c r="BK829">
        <v>40.721340472938202</v>
      </c>
      <c r="BL829">
        <v>40.267833070419201</v>
      </c>
      <c r="BM829">
        <v>39.819376311168597</v>
      </c>
      <c r="BN829">
        <v>39.375913946937203</v>
      </c>
      <c r="BO829">
        <v>38.937390355903801</v>
      </c>
      <c r="BP829">
        <v>38.503750535699197</v>
      </c>
      <c r="BQ829">
        <v>38.074940096507298</v>
      </c>
      <c r="BR829">
        <v>37.650905254243</v>
      </c>
      <c r="BS829">
        <v>37.231592823806501</v>
      </c>
      <c r="BT829">
        <v>36.816950212412401</v>
      </c>
      <c r="BU829">
        <v>36.406925412993097</v>
      </c>
      <c r="BV829">
        <v>36.001466997675998</v>
      </c>
      <c r="BW829">
        <v>35.600524111332597</v>
      </c>
      <c r="BX829">
        <v>35.204046465200797</v>
      </c>
      <c r="BY829">
        <v>34.811984330576301</v>
      </c>
      <c r="BZ829">
        <v>34.424288532576199</v>
      </c>
      <c r="CA829">
        <v>34.040910443970603</v>
      </c>
      <c r="CB829">
        <v>33.661801979083897</v>
      </c>
      <c r="CC829">
        <v>33.286915587763097</v>
      </c>
      <c r="CD829" s="8" t="b">
        <f>IF(ISNUMBER(VLOOKUP(A829,profiles_2018!A:A,1,FALSE)),TRUE,FALSE)</f>
        <v>1</v>
      </c>
      <c r="CE829" t="str">
        <f>INDEX('C5 - Emissions methodology 2021'!$A$2:$I$5911,MATCH($A829,'C5 - Emissions methodology 2021'!$A$2:$A$5911,0),MATCH(CE$1,'C5 - Emissions methodology 2021'!$A$1:$I$1,0))</f>
        <v>Services</v>
      </c>
    </row>
    <row r="830" spans="1:83" x14ac:dyDescent="0.25">
      <c r="A830">
        <v>853605</v>
      </c>
      <c r="B830" t="s">
        <v>1359</v>
      </c>
      <c r="C830" t="s">
        <v>84</v>
      </c>
      <c r="D830">
        <v>2021</v>
      </c>
      <c r="E830" t="s">
        <v>49</v>
      </c>
      <c r="F830" t="s">
        <v>50</v>
      </c>
      <c r="G830">
        <v>2020</v>
      </c>
      <c r="H830">
        <v>969</v>
      </c>
      <c r="I830">
        <v>100</v>
      </c>
      <c r="J830">
        <v>2021</v>
      </c>
      <c r="K830">
        <v>5</v>
      </c>
      <c r="L830">
        <v>920.55</v>
      </c>
      <c r="M830">
        <v>2020</v>
      </c>
      <c r="N830">
        <v>969</v>
      </c>
      <c r="O830">
        <v>0</v>
      </c>
      <c r="P830" t="s">
        <v>24</v>
      </c>
      <c r="Q830">
        <v>2.3658537554365902</v>
      </c>
      <c r="R830">
        <v>1</v>
      </c>
      <c r="S830" t="s">
        <v>25</v>
      </c>
      <c r="T830">
        <v>-1.11368485725649E-2</v>
      </c>
      <c r="AY830">
        <v>969</v>
      </c>
      <c r="AZ830">
        <v>920.55</v>
      </c>
      <c r="BA830">
        <v>910.29797404652504</v>
      </c>
      <c r="BB830">
        <v>900.16012335365599</v>
      </c>
      <c r="BC830">
        <v>890.13517636880499</v>
      </c>
      <c r="BD830">
        <v>880.22187570047197</v>
      </c>
      <c r="BE830">
        <v>870.41897796053695</v>
      </c>
      <c r="BF830">
        <v>860.725253608304</v>
      </c>
      <c r="BG830">
        <v>851.13948679628595</v>
      </c>
      <c r="BH830">
        <v>841.66047521770497</v>
      </c>
      <c r="BI830">
        <v>832.28702995569199</v>
      </c>
      <c r="BJ830">
        <v>823.01797533416595</v>
      </c>
      <c r="BK830">
        <v>813.85214877037004</v>
      </c>
      <c r="BL830">
        <v>804.78840062905795</v>
      </c>
      <c r="BM830">
        <v>795.82559407829501</v>
      </c>
      <c r="BN830">
        <v>786.96260494687397</v>
      </c>
      <c r="BO830">
        <v>778.19832158330905</v>
      </c>
      <c r="BP830">
        <v>769.53164471641196</v>
      </c>
      <c r="BQ830">
        <v>760.961487317408</v>
      </c>
      <c r="BR830">
        <v>752.48677446360102</v>
      </c>
      <c r="BS830">
        <v>744.10644320354197</v>
      </c>
      <c r="BT830">
        <v>735.81944242371401</v>
      </c>
      <c r="BU830">
        <v>727.62473271669205</v>
      </c>
      <c r="BV830">
        <v>719.52128625077296</v>
      </c>
      <c r="BW830">
        <v>711.50808664106103</v>
      </c>
      <c r="BX830">
        <v>703.584128821984</v>
      </c>
      <c r="BY830">
        <v>695.74841892123402</v>
      </c>
      <c r="BZ830">
        <v>687.99997413510596</v>
      </c>
      <c r="CA830">
        <v>680.33782260523503</v>
      </c>
      <c r="CB830">
        <v>672.76100329669202</v>
      </c>
      <c r="CC830">
        <v>665.26856587744999</v>
      </c>
      <c r="CD830" s="8" t="b">
        <f>IF(ISNUMBER(VLOOKUP(A830,profiles_2018!A:A,1,FALSE)),TRUE,FALSE)</f>
        <v>0</v>
      </c>
      <c r="CE830" t="str">
        <f>INDEX('C5 - Emissions methodology 2021'!$A$2:$I$5911,MATCH($A830,'C5 - Emissions methodology 2021'!$A$2:$A$5911,0),MATCH(CE$1,'C5 - Emissions methodology 2021'!$A$1:$I$1,0))</f>
        <v>Manufacturing</v>
      </c>
    </row>
    <row r="831" spans="1:83" x14ac:dyDescent="0.25">
      <c r="A831">
        <v>840469</v>
      </c>
      <c r="B831" t="s">
        <v>1360</v>
      </c>
      <c r="C831" t="s">
        <v>84</v>
      </c>
      <c r="D831">
        <v>2020</v>
      </c>
      <c r="E831" t="s">
        <v>49</v>
      </c>
      <c r="F831" t="s">
        <v>50</v>
      </c>
      <c r="G831">
        <v>2019</v>
      </c>
      <c r="H831">
        <v>62.7</v>
      </c>
      <c r="I831">
        <v>93</v>
      </c>
      <c r="J831">
        <v>2030</v>
      </c>
      <c r="K831">
        <v>5</v>
      </c>
      <c r="L831">
        <v>59.564999999999998</v>
      </c>
      <c r="M831">
        <v>2020</v>
      </c>
      <c r="N831">
        <v>60.12</v>
      </c>
      <c r="O831">
        <v>82.2966507177035</v>
      </c>
      <c r="P831" t="s">
        <v>24</v>
      </c>
      <c r="Q831">
        <v>2.3002439087090201</v>
      </c>
      <c r="R831">
        <v>1</v>
      </c>
      <c r="S831" t="s">
        <v>25</v>
      </c>
      <c r="T831">
        <v>-1.11368485725649E-2</v>
      </c>
      <c r="AX831">
        <v>62.7</v>
      </c>
      <c r="AY831">
        <v>60.12</v>
      </c>
      <c r="AZ831">
        <v>60.064500000000002</v>
      </c>
      <c r="BA831">
        <v>60.009</v>
      </c>
      <c r="BB831">
        <v>59.953499999999998</v>
      </c>
      <c r="BC831">
        <v>59.898000000000003</v>
      </c>
      <c r="BD831">
        <v>59.842500000000001</v>
      </c>
      <c r="BE831">
        <v>59.786999999999999</v>
      </c>
      <c r="BF831">
        <v>59.731499999999997</v>
      </c>
      <c r="BG831">
        <v>59.676000000000002</v>
      </c>
      <c r="BH831">
        <v>59.6205</v>
      </c>
      <c r="BI831">
        <v>59.564999999999998</v>
      </c>
      <c r="BJ831">
        <v>58.901633614775101</v>
      </c>
      <c r="BK831">
        <v>58.2456550405307</v>
      </c>
      <c r="BL831">
        <v>57.5969820003344</v>
      </c>
      <c r="BM831">
        <v>56.955533133560003</v>
      </c>
      <c r="BN831">
        <v>56.321227985681801</v>
      </c>
      <c r="BO831">
        <v>55.6939869981844</v>
      </c>
      <c r="BP831">
        <v>55.0737314985832</v>
      </c>
      <c r="BQ831">
        <v>54.4603836905574</v>
      </c>
      <c r="BR831">
        <v>53.853866644191797</v>
      </c>
      <c r="BS831">
        <v>53.254104286328399</v>
      </c>
      <c r="BT831">
        <v>52.661021391023901</v>
      </c>
      <c r="BU831">
        <v>52.074543570115502</v>
      </c>
      <c r="BV831">
        <v>51.494597263889702</v>
      </c>
      <c r="BW831">
        <v>50.921109731856497</v>
      </c>
      <c r="BX831">
        <v>50.354009043625901</v>
      </c>
      <c r="BY831">
        <v>49.793224069885497</v>
      </c>
      <c r="BZ831">
        <v>49.238684473479402</v>
      </c>
      <c r="CA831">
        <v>48.6903207005859</v>
      </c>
      <c r="CB831">
        <v>48.148063971993899</v>
      </c>
      <c r="CC831">
        <v>47.611846274475603</v>
      </c>
      <c r="CD831" s="8" t="b">
        <f>IF(ISNUMBER(VLOOKUP(A831,profiles_2018!A:A,1,FALSE)),TRUE,FALSE)</f>
        <v>0</v>
      </c>
      <c r="CE831" t="str">
        <f>INDEX('C5 - Emissions methodology 2021'!$A$2:$I$5911,MATCH($A831,'C5 - Emissions methodology 2021'!$A$2:$A$5911,0),MATCH(CE$1,'C5 - Emissions methodology 2021'!$A$1:$I$1,0))</f>
        <v>Manufacturing</v>
      </c>
    </row>
    <row r="832" spans="1:83" x14ac:dyDescent="0.25">
      <c r="A832">
        <v>836111</v>
      </c>
      <c r="B832" t="s">
        <v>1361</v>
      </c>
      <c r="C832" t="s">
        <v>84</v>
      </c>
      <c r="D832">
        <v>2020</v>
      </c>
      <c r="E832" t="s">
        <v>49</v>
      </c>
      <c r="F832" t="s">
        <v>50</v>
      </c>
      <c r="G832">
        <v>2019</v>
      </c>
      <c r="H832">
        <v>178</v>
      </c>
      <c r="I832">
        <v>95</v>
      </c>
      <c r="J832">
        <v>2030</v>
      </c>
      <c r="K832">
        <v>1.9</v>
      </c>
      <c r="L832">
        <v>174.61799999999999</v>
      </c>
      <c r="M832">
        <v>2020</v>
      </c>
      <c r="N832">
        <v>175</v>
      </c>
      <c r="O832">
        <v>88.704908338261404</v>
      </c>
      <c r="P832" t="s">
        <v>24</v>
      </c>
      <c r="Q832">
        <v>2.28924392023902</v>
      </c>
      <c r="R832">
        <v>1</v>
      </c>
      <c r="S832" t="s">
        <v>25</v>
      </c>
      <c r="T832">
        <v>-1.11368485725649E-2</v>
      </c>
      <c r="AX832">
        <v>178</v>
      </c>
      <c r="AY832">
        <v>175</v>
      </c>
      <c r="AZ832">
        <v>174.96180000000001</v>
      </c>
      <c r="BA832">
        <v>174.92359999999999</v>
      </c>
      <c r="BB832">
        <v>174.8854</v>
      </c>
      <c r="BC832">
        <v>174.84719999999999</v>
      </c>
      <c r="BD832">
        <v>174.809</v>
      </c>
      <c r="BE832">
        <v>174.77080000000001</v>
      </c>
      <c r="BF832">
        <v>174.73259999999999</v>
      </c>
      <c r="BG832">
        <v>174.6944</v>
      </c>
      <c r="BH832">
        <v>174.65619999999899</v>
      </c>
      <c r="BI832">
        <v>174.61799999999999</v>
      </c>
      <c r="BJ832">
        <v>172.67330577595499</v>
      </c>
      <c r="BK832">
        <v>170.75026931700401</v>
      </c>
      <c r="BL832">
        <v>168.84864942389601</v>
      </c>
      <c r="BM832">
        <v>166.96820758358001</v>
      </c>
      <c r="BN832">
        <v>165.10870793928899</v>
      </c>
      <c r="BO832">
        <v>163.26991726095801</v>
      </c>
      <c r="BP832">
        <v>161.45160491596701</v>
      </c>
      <c r="BQ832">
        <v>159.65354284022001</v>
      </c>
      <c r="BR832">
        <v>157.875505509535</v>
      </c>
      <c r="BS832">
        <v>156.11726991135799</v>
      </c>
      <c r="BT832">
        <v>154.37861551679299</v>
      </c>
      <c r="BU832">
        <v>152.65932425294099</v>
      </c>
      <c r="BV832">
        <v>150.95918047554599</v>
      </c>
      <c r="BW832">
        <v>149.277970941951</v>
      </c>
      <c r="BX832">
        <v>147.615484784351</v>
      </c>
      <c r="BY832">
        <v>145.97151348334199</v>
      </c>
      <c r="BZ832">
        <v>144.34585084176899</v>
      </c>
      <c r="CA832">
        <v>142.73829295886699</v>
      </c>
      <c r="CB832">
        <v>141.14863820467701</v>
      </c>
      <c r="CC832">
        <v>139.576687194768</v>
      </c>
      <c r="CD832" s="8" t="b">
        <f>IF(ISNUMBER(VLOOKUP(A832,profiles_2018!A:A,1,FALSE)),TRUE,FALSE)</f>
        <v>0</v>
      </c>
      <c r="CE832" t="str">
        <f>INDEX('C5 - Emissions methodology 2021'!$A$2:$I$5911,MATCH($A832,'C5 - Emissions methodology 2021'!$A$2:$A$5911,0),MATCH(CE$1,'C5 - Emissions methodology 2021'!$A$1:$I$1,0))</f>
        <v>Transportation services</v>
      </c>
    </row>
    <row r="833" spans="1:83" x14ac:dyDescent="0.25">
      <c r="A833">
        <v>856103</v>
      </c>
      <c r="B833" t="s">
        <v>1362</v>
      </c>
      <c r="C833" t="s">
        <v>84</v>
      </c>
      <c r="D833">
        <v>2020</v>
      </c>
      <c r="E833" t="s">
        <v>49</v>
      </c>
      <c r="F833" t="s">
        <v>50</v>
      </c>
      <c r="G833">
        <v>2019</v>
      </c>
      <c r="H833">
        <v>105.8</v>
      </c>
      <c r="I833">
        <v>90</v>
      </c>
      <c r="J833">
        <v>2030</v>
      </c>
      <c r="K833">
        <v>2</v>
      </c>
      <c r="L833">
        <v>103.684</v>
      </c>
      <c r="M833">
        <v>2020</v>
      </c>
      <c r="N833">
        <v>103.75</v>
      </c>
      <c r="O833">
        <v>96.8809073724006</v>
      </c>
      <c r="P833" t="s">
        <v>24</v>
      </c>
      <c r="Q833">
        <v>2.2402439130190199</v>
      </c>
      <c r="R833">
        <v>1</v>
      </c>
      <c r="S833" t="s">
        <v>25</v>
      </c>
      <c r="T833">
        <v>-1.11368485725649E-2</v>
      </c>
      <c r="AX833">
        <v>105.8</v>
      </c>
      <c r="AY833">
        <v>103.75</v>
      </c>
      <c r="AZ833">
        <v>103.74339999999999</v>
      </c>
      <c r="BA833">
        <v>103.7368</v>
      </c>
      <c r="BB833">
        <v>103.7302</v>
      </c>
      <c r="BC833">
        <v>103.7236</v>
      </c>
      <c r="BD833">
        <v>103.717</v>
      </c>
      <c r="BE833">
        <v>103.71040000000001</v>
      </c>
      <c r="BF833">
        <v>103.7038</v>
      </c>
      <c r="BG833">
        <v>103.6972</v>
      </c>
      <c r="BH833">
        <v>103.6906</v>
      </c>
      <c r="BI833">
        <v>103.684</v>
      </c>
      <c r="BJ833">
        <v>102.529286992602</v>
      </c>
      <c r="BK833">
        <v>101.387433849112</v>
      </c>
      <c r="BL833">
        <v>100.25829735117399</v>
      </c>
      <c r="BM833">
        <v>99.141735875430797</v>
      </c>
      <c r="BN833">
        <v>98.037609375764902</v>
      </c>
      <c r="BO833">
        <v>96.945779365730701</v>
      </c>
      <c r="BP833">
        <v>95.866108901185299</v>
      </c>
      <c r="BQ833">
        <v>94.798462563111798</v>
      </c>
      <c r="BR833">
        <v>93.742706440634393</v>
      </c>
      <c r="BS833">
        <v>92.698708114222697</v>
      </c>
      <c r="BT833">
        <v>91.666336639082203</v>
      </c>
      <c r="BU833">
        <v>90.645462528731002</v>
      </c>
      <c r="BV833">
        <v>89.635957738758407</v>
      </c>
      <c r="BW833">
        <v>88.637695650764996</v>
      </c>
      <c r="BX833">
        <v>87.650551056481305</v>
      </c>
      <c r="BY833">
        <v>86.674400142063405</v>
      </c>
      <c r="BZ833">
        <v>85.709120472563399</v>
      </c>
      <c r="CA833">
        <v>84.7545909765727</v>
      </c>
      <c r="CB833">
        <v>83.810691931036999</v>
      </c>
      <c r="CC833">
        <v>82.877304946239093</v>
      </c>
      <c r="CD833" s="8" t="b">
        <f>IF(ISNUMBER(VLOOKUP(A833,profiles_2018!A:A,1,FALSE)),TRUE,FALSE)</f>
        <v>0</v>
      </c>
      <c r="CE833" t="str">
        <f>INDEX('C5 - Emissions methodology 2021'!$A$2:$I$5911,MATCH($A833,'C5 - Emissions methodology 2021'!$A$2:$A$5911,0),MATCH(CE$1,'C5 - Emissions methodology 2021'!$A$1:$I$1,0))</f>
        <v>Services</v>
      </c>
    </row>
    <row r="834" spans="1:83" x14ac:dyDescent="0.25">
      <c r="A834">
        <v>71232</v>
      </c>
      <c r="B834" t="s">
        <v>1363</v>
      </c>
      <c r="C834" t="s">
        <v>84</v>
      </c>
      <c r="D834">
        <v>2019</v>
      </c>
      <c r="E834" t="s">
        <v>49</v>
      </c>
      <c r="F834" t="s">
        <v>50</v>
      </c>
      <c r="G834">
        <v>2020</v>
      </c>
      <c r="H834">
        <v>500</v>
      </c>
      <c r="I834">
        <v>100</v>
      </c>
      <c r="J834">
        <v>2021</v>
      </c>
      <c r="K834">
        <v>50</v>
      </c>
      <c r="L834">
        <v>250</v>
      </c>
      <c r="M834">
        <v>2020</v>
      </c>
      <c r="N834">
        <v>350</v>
      </c>
      <c r="O834">
        <v>180</v>
      </c>
      <c r="P834" t="s">
        <v>691</v>
      </c>
      <c r="Q834">
        <v>2.8158536785365902</v>
      </c>
      <c r="R834">
        <v>1</v>
      </c>
      <c r="S834" t="s">
        <v>25</v>
      </c>
      <c r="T834">
        <v>-1.11368485725649E-2</v>
      </c>
      <c r="AY834">
        <v>350</v>
      </c>
      <c r="AZ834">
        <v>250</v>
      </c>
      <c r="BA834">
        <v>247.21578785685799</v>
      </c>
      <c r="BB834">
        <v>244.46258306274899</v>
      </c>
      <c r="BC834">
        <v>241.74004029352099</v>
      </c>
      <c r="BD834">
        <v>239.047818070847</v>
      </c>
      <c r="BE834">
        <v>236.385578719389</v>
      </c>
      <c r="BF834">
        <v>233.75298832445401</v>
      </c>
      <c r="BG834">
        <v>231.14971669010001</v>
      </c>
      <c r="BH834">
        <v>228.57543729773101</v>
      </c>
      <c r="BI834">
        <v>226.02982726513801</v>
      </c>
      <c r="BJ834">
        <v>223.51256730600301</v>
      </c>
      <c r="BK834">
        <v>221.02334168985101</v>
      </c>
      <c r="BL834">
        <v>218.561838202449</v>
      </c>
      <c r="BM834">
        <v>216.127748106647</v>
      </c>
      <c r="BN834">
        <v>213.72076610365301</v>
      </c>
      <c r="BO834">
        <v>211.340590294744</v>
      </c>
      <c r="BP834">
        <v>208.98692214339499</v>
      </c>
      <c r="BQ834">
        <v>206.65946643783801</v>
      </c>
      <c r="BR834">
        <v>204.35793125403299</v>
      </c>
      <c r="BS834">
        <v>202.08202791905401</v>
      </c>
      <c r="BT834">
        <v>199.83147097488299</v>
      </c>
      <c r="BU834">
        <v>197.605978142602</v>
      </c>
      <c r="BV834">
        <v>195.40527028699501</v>
      </c>
      <c r="BW834">
        <v>193.22907138152701</v>
      </c>
      <c r="BX834">
        <v>191.077108473734</v>
      </c>
      <c r="BY834">
        <v>188.94911165097801</v>
      </c>
      <c r="BZ834">
        <v>186.84481400660101</v>
      </c>
      <c r="CA834">
        <v>184.76395160644</v>
      </c>
      <c r="CB834">
        <v>182.706263455731</v>
      </c>
      <c r="CC834">
        <v>180.67149146636501</v>
      </c>
      <c r="CD834" s="8" t="b">
        <f>IF(ISNUMBER(VLOOKUP(A834,profiles_2018!A:A,1,FALSE)),TRUE,FALSE)</f>
        <v>0</v>
      </c>
      <c r="CE834" t="str">
        <f>INDEX('C5 - Emissions methodology 2021'!$A$2:$I$5911,MATCH($A834,'C5 - Emissions methodology 2021'!$A$2:$A$5911,0),MATCH(CE$1,'C5 - Emissions methodology 2021'!$A$1:$I$1,0))</f>
        <v>Manufacturing</v>
      </c>
    </row>
    <row r="835" spans="1:83" x14ac:dyDescent="0.25">
      <c r="A835">
        <v>856602</v>
      </c>
      <c r="B835" t="s">
        <v>1364</v>
      </c>
      <c r="C835" t="s">
        <v>84</v>
      </c>
      <c r="D835">
        <v>2020</v>
      </c>
      <c r="E835" t="s">
        <v>49</v>
      </c>
      <c r="F835" t="s">
        <v>50</v>
      </c>
      <c r="G835">
        <v>2019</v>
      </c>
      <c r="H835">
        <v>520.12</v>
      </c>
      <c r="I835">
        <v>95</v>
      </c>
      <c r="J835">
        <v>2030</v>
      </c>
      <c r="K835">
        <v>1.68</v>
      </c>
      <c r="L835">
        <v>511.38198399999999</v>
      </c>
      <c r="M835">
        <v>2020</v>
      </c>
      <c r="N835">
        <v>512.1</v>
      </c>
      <c r="O835">
        <v>91.7828486466491</v>
      </c>
      <c r="P835" t="s">
        <v>24</v>
      </c>
      <c r="Q835">
        <v>2.2870439544510202</v>
      </c>
      <c r="R835">
        <v>1</v>
      </c>
      <c r="S835" t="s">
        <v>25</v>
      </c>
      <c r="T835">
        <v>-1.11368485725649E-2</v>
      </c>
      <c r="AX835">
        <v>520.12</v>
      </c>
      <c r="AY835">
        <v>512.1</v>
      </c>
      <c r="AZ835">
        <v>512.02819839999995</v>
      </c>
      <c r="BA835">
        <v>511.95639679999999</v>
      </c>
      <c r="BB835">
        <v>511.88459519999998</v>
      </c>
      <c r="BC835">
        <v>511.81279360000002</v>
      </c>
      <c r="BD835">
        <v>511.74099200000001</v>
      </c>
      <c r="BE835">
        <v>511.66919039999999</v>
      </c>
      <c r="BF835">
        <v>511.59738879999998</v>
      </c>
      <c r="BG835">
        <v>511.52558720000002</v>
      </c>
      <c r="BH835">
        <v>511.4537856</v>
      </c>
      <c r="BI835">
        <v>511.38198399999999</v>
      </c>
      <c r="BJ835">
        <v>505.686800281454</v>
      </c>
      <c r="BK835">
        <v>500.05504296157397</v>
      </c>
      <c r="BL835">
        <v>494.48600567016399</v>
      </c>
      <c r="BM835">
        <v>488.97898990376302</v>
      </c>
      <c r="BN835">
        <v>483.53330493803901</v>
      </c>
      <c r="BO835">
        <v>478.14826774115198</v>
      </c>
      <c r="BP835">
        <v>472.82320288808398</v>
      </c>
      <c r="BQ835">
        <v>467.55744247592497</v>
      </c>
      <c r="BR835">
        <v>462.35032604009501</v>
      </c>
      <c r="BS835">
        <v>457.20120047150999</v>
      </c>
      <c r="BT835">
        <v>452.109419934664</v>
      </c>
      <c r="BU835">
        <v>447.074345786621</v>
      </c>
      <c r="BV835">
        <v>442.09534649691699</v>
      </c>
      <c r="BW835">
        <v>437.17179756834599</v>
      </c>
      <c r="BX835">
        <v>432.30308145863103</v>
      </c>
      <c r="BY835">
        <v>427.48858750297302</v>
      </c>
      <c r="BZ835">
        <v>422.727711837453</v>
      </c>
      <c r="CA835">
        <v>418.019857323292</v>
      </c>
      <c r="CB835">
        <v>413.364433471957</v>
      </c>
      <c r="CC835">
        <v>408.760856371096</v>
      </c>
      <c r="CD835" s="8" t="b">
        <f>IF(ISNUMBER(VLOOKUP(A835,profiles_2018!A:A,1,FALSE)),TRUE,FALSE)</f>
        <v>0</v>
      </c>
      <c r="CE835" t="str">
        <f>INDEX('C5 - Emissions methodology 2021'!$A$2:$I$5911,MATCH($A835,'C5 - Emissions methodology 2021'!$A$2:$A$5911,0),MATCH(CE$1,'C5 - Emissions methodology 2021'!$A$1:$I$1,0))</f>
        <v>Transportation services</v>
      </c>
    </row>
    <row r="836" spans="1:83" x14ac:dyDescent="0.25">
      <c r="A836">
        <v>828396</v>
      </c>
      <c r="B836" t="s">
        <v>1365</v>
      </c>
      <c r="C836" t="s">
        <v>84</v>
      </c>
      <c r="D836">
        <v>2019</v>
      </c>
      <c r="E836" t="s">
        <v>28</v>
      </c>
      <c r="F836" t="s">
        <v>23</v>
      </c>
      <c r="G836">
        <v>2018</v>
      </c>
      <c r="H836">
        <v>5000</v>
      </c>
      <c r="I836">
        <v>100</v>
      </c>
      <c r="J836">
        <v>2021</v>
      </c>
      <c r="K836">
        <v>5</v>
      </c>
      <c r="L836">
        <v>4750</v>
      </c>
      <c r="M836">
        <v>2020</v>
      </c>
      <c r="N836">
        <v>4600</v>
      </c>
      <c r="O836">
        <v>160</v>
      </c>
      <c r="P836" t="s">
        <v>691</v>
      </c>
      <c r="Q836">
        <v>2.6958541585365898</v>
      </c>
      <c r="R836">
        <v>1</v>
      </c>
      <c r="S836" t="s">
        <v>25</v>
      </c>
      <c r="T836">
        <v>-1.11368485725649E-2</v>
      </c>
      <c r="AW836">
        <v>5000</v>
      </c>
      <c r="AX836">
        <v>4800</v>
      </c>
      <c r="AY836">
        <v>4600</v>
      </c>
      <c r="AZ836">
        <v>4750</v>
      </c>
      <c r="BA836">
        <v>4697.0999692803098</v>
      </c>
      <c r="BB836">
        <v>4644.7890781922397</v>
      </c>
      <c r="BC836">
        <v>4593.0607655769099</v>
      </c>
      <c r="BD836">
        <v>4541.9085433460896</v>
      </c>
      <c r="BE836">
        <v>4491.3259956683996</v>
      </c>
      <c r="BF836">
        <v>4441.3067781646196</v>
      </c>
      <c r="BG836">
        <v>4391.8446171118903</v>
      </c>
      <c r="BH836">
        <v>4342.9333086568804</v>
      </c>
      <c r="BI836">
        <v>4294.5667180376204</v>
      </c>
      <c r="BJ836">
        <v>4246.7387788140604</v>
      </c>
      <c r="BK836">
        <v>4199.4434921071697</v>
      </c>
      <c r="BL836">
        <v>4152.6749258465297</v>
      </c>
      <c r="BM836">
        <v>4106.4272140262901</v>
      </c>
      <c r="BN836">
        <v>4060.69455596942</v>
      </c>
      <c r="BO836">
        <v>4015.4712156001501</v>
      </c>
      <c r="BP836">
        <v>3970.7515207245201</v>
      </c>
      <c r="BQ836">
        <v>3926.5298623189201</v>
      </c>
      <c r="BR836">
        <v>3882.8006938266199</v>
      </c>
      <c r="BS836">
        <v>3839.5585304620299</v>
      </c>
      <c r="BT836">
        <v>3796.7979485227702</v>
      </c>
      <c r="BU836">
        <v>3754.5135847094498</v>
      </c>
      <c r="BV836">
        <v>3712.7001354529002</v>
      </c>
      <c r="BW836">
        <v>3671.35235624902</v>
      </c>
      <c r="BX836">
        <v>3630.4650610009498</v>
      </c>
      <c r="BY836">
        <v>3590.0331213685899</v>
      </c>
      <c r="BZ836">
        <v>3550.0514661254201</v>
      </c>
      <c r="CA836">
        <v>3510.5150805223702</v>
      </c>
      <c r="CB836">
        <v>3471.41900565888</v>
      </c>
      <c r="CC836">
        <v>3432.7583378609402</v>
      </c>
      <c r="CD836" s="8" t="b">
        <f>IF(ISNUMBER(VLOOKUP(A836,profiles_2018!A:A,1,FALSE)),TRUE,FALSE)</f>
        <v>0</v>
      </c>
      <c r="CE836" t="str">
        <f>INDEX('C5 - Emissions methodology 2021'!$A$2:$I$5911,MATCH($A836,'C5 - Emissions methodology 2021'!$A$2:$A$5911,0),MATCH(CE$1,'C5 - Emissions methodology 2021'!$A$1:$I$1,0))</f>
        <v>Materials</v>
      </c>
    </row>
    <row r="837" spans="1:83" x14ac:dyDescent="0.25">
      <c r="A837">
        <v>16794</v>
      </c>
      <c r="B837" t="s">
        <v>1366</v>
      </c>
      <c r="C837" t="s">
        <v>59</v>
      </c>
      <c r="D837">
        <v>2020</v>
      </c>
      <c r="E837" t="s">
        <v>690</v>
      </c>
      <c r="F837" t="s">
        <v>23</v>
      </c>
      <c r="G837">
        <v>2019</v>
      </c>
      <c r="H837">
        <v>973569</v>
      </c>
      <c r="I837">
        <v>100</v>
      </c>
      <c r="J837">
        <v>2032</v>
      </c>
      <c r="K837">
        <v>33</v>
      </c>
      <c r="L837">
        <v>652291.23</v>
      </c>
      <c r="M837">
        <v>2020</v>
      </c>
      <c r="N837">
        <v>917293</v>
      </c>
      <c r="O837">
        <v>44.9575553884386</v>
      </c>
      <c r="P837" t="s">
        <v>24</v>
      </c>
      <c r="Q837">
        <v>2.9813272211951198</v>
      </c>
      <c r="R837">
        <v>1</v>
      </c>
      <c r="S837" t="s">
        <v>25</v>
      </c>
      <c r="T837">
        <v>-1.11368485725649E-2</v>
      </c>
      <c r="AX837">
        <v>973569</v>
      </c>
      <c r="AY837">
        <v>917293</v>
      </c>
      <c r="AZ837">
        <v>895209.51916666597</v>
      </c>
      <c r="BA837">
        <v>873126.03833333298</v>
      </c>
      <c r="BB837">
        <v>851042.5575</v>
      </c>
      <c r="BC837">
        <v>828959.07666666596</v>
      </c>
      <c r="BD837">
        <v>806875.59583333298</v>
      </c>
      <c r="BE837">
        <v>784792.11499999999</v>
      </c>
      <c r="BF837">
        <v>762708.63416666596</v>
      </c>
      <c r="BG837">
        <v>740625.15333333297</v>
      </c>
      <c r="BH837">
        <v>718541.67249999999</v>
      </c>
      <c r="BI837">
        <v>696458.19166666595</v>
      </c>
      <c r="BJ837">
        <v>674374.71083333297</v>
      </c>
      <c r="BK837">
        <v>652291.23</v>
      </c>
      <c r="BL837">
        <v>645026.76134627697</v>
      </c>
      <c r="BM837">
        <v>637843.19597991195</v>
      </c>
      <c r="BN837">
        <v>630739.63289324299</v>
      </c>
      <c r="BO837">
        <v>623715.18111299595</v>
      </c>
      <c r="BP837">
        <v>616768.95958853001</v>
      </c>
      <c r="BQ837">
        <v>609900.09708133398</v>
      </c>
      <c r="BR837">
        <v>603107.73205574695</v>
      </c>
      <c r="BS837">
        <v>596391.01257089898</v>
      </c>
      <c r="BT837">
        <v>589749.09617385804</v>
      </c>
      <c r="BU837">
        <v>583181.14979396295</v>
      </c>
      <c r="BV837">
        <v>576686.34963833296</v>
      </c>
      <c r="BW837">
        <v>570263.88108854601</v>
      </c>
      <c r="BX837">
        <v>563912.93859846005</v>
      </c>
      <c r="BY837">
        <v>557632.72559317795</v>
      </c>
      <c r="BZ837">
        <v>551422.45436914102</v>
      </c>
      <c r="CA837">
        <v>545281.34599531896</v>
      </c>
      <c r="CB837">
        <v>539208.63021552505</v>
      </c>
      <c r="CC837">
        <v>533203.54535179504</v>
      </c>
      <c r="CD837" s="8" t="b">
        <f>IF(ISNUMBER(VLOOKUP(A837,profiles_2018!A:A,1,FALSE)),TRUE,FALSE)</f>
        <v>0</v>
      </c>
      <c r="CE837" t="str">
        <f>INDEX('C5 - Emissions methodology 2021'!$A$2:$I$5911,MATCH($A837,'C5 - Emissions methodology 2021'!$A$2:$A$5911,0),MATCH(CE$1,'C5 - Emissions methodology 2021'!$A$1:$I$1,0))</f>
        <v>Manufacturing</v>
      </c>
    </row>
    <row r="838" spans="1:83" x14ac:dyDescent="0.25">
      <c r="A838">
        <v>846095</v>
      </c>
      <c r="B838" t="s">
        <v>1367</v>
      </c>
      <c r="C838" t="s">
        <v>84</v>
      </c>
      <c r="D838">
        <v>2020</v>
      </c>
      <c r="E838" t="s">
        <v>28</v>
      </c>
      <c r="F838" t="s">
        <v>23</v>
      </c>
      <c r="G838">
        <v>2019</v>
      </c>
      <c r="H838">
        <v>22982.27</v>
      </c>
      <c r="I838">
        <v>100</v>
      </c>
      <c r="J838">
        <v>2023</v>
      </c>
      <c r="K838">
        <v>10</v>
      </c>
      <c r="L838">
        <v>20684.043000000001</v>
      </c>
      <c r="M838">
        <v>2020</v>
      </c>
      <c r="N838">
        <v>19232.91</v>
      </c>
      <c r="O838">
        <v>163.141412923963</v>
      </c>
      <c r="P838" t="s">
        <v>691</v>
      </c>
      <c r="Q838">
        <v>2.7468315665196799</v>
      </c>
      <c r="R838">
        <v>1</v>
      </c>
      <c r="S838" t="s">
        <v>25</v>
      </c>
      <c r="T838">
        <v>-1.11368485725649E-2</v>
      </c>
      <c r="AX838">
        <v>22982.27</v>
      </c>
      <c r="AY838">
        <v>19232.91</v>
      </c>
      <c r="AZ838">
        <v>19716.620999999999</v>
      </c>
      <c r="BA838">
        <v>20200.331999999999</v>
      </c>
      <c r="BB838">
        <v>20684.043000000001</v>
      </c>
      <c r="BC838">
        <v>20453.687945240501</v>
      </c>
      <c r="BD838">
        <v>20225.898319843898</v>
      </c>
      <c r="BE838">
        <v>20000.645553011698</v>
      </c>
      <c r="BF838">
        <v>19777.901392134299</v>
      </c>
      <c r="BG838">
        <v>19557.6378992469</v>
      </c>
      <c r="BH838">
        <v>19339.827447526</v>
      </c>
      <c r="BI838">
        <v>19124.442717823302</v>
      </c>
      <c r="BJ838">
        <v>18911.456695240198</v>
      </c>
      <c r="BK838">
        <v>18700.842665738699</v>
      </c>
      <c r="BL838">
        <v>18492.574212791002</v>
      </c>
      <c r="BM838">
        <v>18286.625214066298</v>
      </c>
      <c r="BN838">
        <v>18082.969838154</v>
      </c>
      <c r="BO838">
        <v>17881.582541324198</v>
      </c>
      <c r="BP838">
        <v>17682.4380643236</v>
      </c>
      <c r="BQ838">
        <v>17485.511429207501</v>
      </c>
      <c r="BR838">
        <v>17290.777936206599</v>
      </c>
      <c r="BS838">
        <v>17098.213160629199</v>
      </c>
      <c r="BT838">
        <v>16907.7929497978</v>
      </c>
      <c r="BU838">
        <v>16719.4934200196</v>
      </c>
      <c r="BV838">
        <v>16533.290953590898</v>
      </c>
      <c r="BW838">
        <v>16349.1621958346</v>
      </c>
      <c r="BX838">
        <v>16167.0840521713</v>
      </c>
      <c r="BY838">
        <v>15987.033685222301</v>
      </c>
      <c r="BZ838">
        <v>15808.988511945499</v>
      </c>
      <c r="CA838">
        <v>15632.9262008025</v>
      </c>
      <c r="CB838">
        <v>15458.824668958099</v>
      </c>
      <c r="CC838">
        <v>15286.662079510101</v>
      </c>
      <c r="CD838" s="8" t="b">
        <f>IF(ISNUMBER(VLOOKUP(A838,profiles_2018!A:A,1,FALSE)),TRUE,FALSE)</f>
        <v>0</v>
      </c>
      <c r="CE838" t="str">
        <f>INDEX('C5 - Emissions methodology 2021'!$A$2:$I$5911,MATCH($A838,'C5 - Emissions methodology 2021'!$A$2:$A$5911,0),MATCH(CE$1,'C5 - Emissions methodology 2021'!$A$1:$I$1,0))</f>
        <v>Manufacturing</v>
      </c>
    </row>
    <row r="839" spans="1:83" x14ac:dyDescent="0.25">
      <c r="A839">
        <v>49759</v>
      </c>
      <c r="B839" t="s">
        <v>1368</v>
      </c>
      <c r="C839" t="s">
        <v>84</v>
      </c>
      <c r="D839">
        <v>2020</v>
      </c>
      <c r="E839" t="s">
        <v>28</v>
      </c>
      <c r="F839" t="s">
        <v>23</v>
      </c>
      <c r="G839">
        <v>2020</v>
      </c>
      <c r="H839">
        <v>1164295</v>
      </c>
      <c r="I839">
        <v>100</v>
      </c>
      <c r="J839">
        <v>2030</v>
      </c>
      <c r="K839">
        <v>42</v>
      </c>
      <c r="L839">
        <v>675291.1</v>
      </c>
      <c r="M839">
        <v>2020</v>
      </c>
      <c r="N839">
        <v>1164295</v>
      </c>
      <c r="O839">
        <v>0</v>
      </c>
      <c r="P839" t="s">
        <v>45</v>
      </c>
      <c r="Q839">
        <v>3.0703603319390198</v>
      </c>
      <c r="R839">
        <v>1</v>
      </c>
      <c r="S839" t="s">
        <v>25</v>
      </c>
      <c r="T839">
        <v>-1.11368485725649E-2</v>
      </c>
      <c r="AY839">
        <v>1164295</v>
      </c>
      <c r="AZ839">
        <v>1115394.6100000001</v>
      </c>
      <c r="BA839">
        <v>1066494.22</v>
      </c>
      <c r="BB839">
        <v>1017593.83</v>
      </c>
      <c r="BC839">
        <v>968693.44</v>
      </c>
      <c r="BD839">
        <v>919793.05</v>
      </c>
      <c r="BE839">
        <v>870892.66</v>
      </c>
      <c r="BF839">
        <v>821992.27</v>
      </c>
      <c r="BG839">
        <v>773091.88</v>
      </c>
      <c r="BH839">
        <v>724191.49</v>
      </c>
      <c r="BI839">
        <v>675291.1</v>
      </c>
      <c r="BJ839">
        <v>667770.48527689895</v>
      </c>
      <c r="BK839">
        <v>660333.62650114205</v>
      </c>
      <c r="BL839">
        <v>652979.59089542599</v>
      </c>
      <c r="BM839">
        <v>645707.45607064804</v>
      </c>
      <c r="BN839">
        <v>638516.30991021299</v>
      </c>
      <c r="BO839">
        <v>631405.25045563001</v>
      </c>
      <c r="BP839">
        <v>624373.38579338405</v>
      </c>
      <c r="BQ839">
        <v>617419.83394306304</v>
      </c>
      <c r="BR839">
        <v>610543.72274674103</v>
      </c>
      <c r="BS839">
        <v>603744.189759581</v>
      </c>
      <c r="BT839">
        <v>597020.38214166195</v>
      </c>
      <c r="BU839">
        <v>590371.45655101596</v>
      </c>
      <c r="BV839">
        <v>583796.57903784199</v>
      </c>
      <c r="BW839">
        <v>577294.924939916</v>
      </c>
      <c r="BX839">
        <v>570865.67877915001</v>
      </c>
      <c r="BY839">
        <v>564508.03415931296</v>
      </c>
      <c r="BZ839">
        <v>558221.19366488396</v>
      </c>
      <c r="CA839">
        <v>552004.36876104202</v>
      </c>
      <c r="CB839">
        <v>545856.77969475603</v>
      </c>
      <c r="CC839">
        <v>539777.65539698699</v>
      </c>
      <c r="CD839" s="8" t="b">
        <f>IF(ISNUMBER(VLOOKUP(A839,profiles_2018!A:A,1,FALSE)),TRUE,FALSE)</f>
        <v>0</v>
      </c>
      <c r="CE839" t="str">
        <f>INDEX('C5 - Emissions methodology 2021'!$A$2:$I$5911,MATCH($A839,'C5 - Emissions methodology 2021'!$A$2:$A$5911,0),MATCH(CE$1,'C5 - Emissions methodology 2021'!$A$1:$I$1,0))</f>
        <v>Apparel</v>
      </c>
    </row>
    <row r="840" spans="1:83" x14ac:dyDescent="0.25">
      <c r="A840">
        <v>16835</v>
      </c>
      <c r="B840" t="s">
        <v>1369</v>
      </c>
      <c r="C840" t="s">
        <v>59</v>
      </c>
      <c r="D840">
        <v>2018</v>
      </c>
      <c r="E840" t="s">
        <v>690</v>
      </c>
      <c r="F840" t="s">
        <v>23</v>
      </c>
      <c r="G840">
        <v>2017</v>
      </c>
      <c r="H840">
        <v>40267.9</v>
      </c>
      <c r="I840">
        <v>95</v>
      </c>
      <c r="J840">
        <v>2030</v>
      </c>
      <c r="K840">
        <v>30</v>
      </c>
      <c r="L840">
        <v>28187.53</v>
      </c>
      <c r="M840">
        <v>2020</v>
      </c>
      <c r="N840">
        <v>32260</v>
      </c>
      <c r="O840">
        <v>105.051486564908</v>
      </c>
      <c r="P840" t="s">
        <v>691</v>
      </c>
      <c r="Q840">
        <v>2.9002488422390198</v>
      </c>
      <c r="R840">
        <v>1</v>
      </c>
      <c r="S840" t="s">
        <v>25</v>
      </c>
      <c r="T840">
        <v>-1.11368485725649E-2</v>
      </c>
      <c r="AV840">
        <v>40267.9</v>
      </c>
      <c r="AW840">
        <v>37598.6</v>
      </c>
      <c r="AX840">
        <v>34929.300000000003</v>
      </c>
      <c r="AY840">
        <v>32260</v>
      </c>
      <c r="AZ840">
        <v>31852.753000000001</v>
      </c>
      <c r="BA840">
        <v>31445.506000000001</v>
      </c>
      <c r="BB840">
        <v>31038.258999999998</v>
      </c>
      <c r="BC840">
        <v>30631.011999999999</v>
      </c>
      <c r="BD840">
        <v>30223.764999999999</v>
      </c>
      <c r="BE840">
        <v>29816.518</v>
      </c>
      <c r="BF840">
        <v>29409.271000000001</v>
      </c>
      <c r="BG840">
        <v>29002.024000000001</v>
      </c>
      <c r="BH840">
        <v>28594.776999999998</v>
      </c>
      <c r="BI840">
        <v>28187.53</v>
      </c>
      <c r="BJ840">
        <v>27873.609746755301</v>
      </c>
      <c r="BK840">
        <v>27563.185575834901</v>
      </c>
      <c r="BL840">
        <v>27256.218551899401</v>
      </c>
      <c r="BM840">
        <v>26952.670173226099</v>
      </c>
      <c r="BN840">
        <v>26652.502366880599</v>
      </c>
      <c r="BO840">
        <v>26355.677483940701</v>
      </c>
      <c r="BP840">
        <v>26062.158294774701</v>
      </c>
      <c r="BQ840">
        <v>25771.907984371599</v>
      </c>
      <c r="BR840">
        <v>25484.8901477236</v>
      </c>
      <c r="BS840">
        <v>25201.0687852599</v>
      </c>
      <c r="BT840">
        <v>24920.408298331698</v>
      </c>
      <c r="BU840">
        <v>24642.873484746699</v>
      </c>
      <c r="BV840">
        <v>24368.4295343542</v>
      </c>
      <c r="BW840">
        <v>24097.0420246789</v>
      </c>
      <c r="BX840">
        <v>23828.676916603301</v>
      </c>
      <c r="BY840">
        <v>23563.300550098498</v>
      </c>
      <c r="BZ840">
        <v>23300.8796400022</v>
      </c>
      <c r="CA840">
        <v>23041.3812718439</v>
      </c>
      <c r="CB840">
        <v>22784.772897716699</v>
      </c>
      <c r="CC840">
        <v>22531.022332194501</v>
      </c>
      <c r="CD840" s="8" t="b">
        <f>IF(ISNUMBER(VLOOKUP(A840,profiles_2018!A:A,1,FALSE)),TRUE,FALSE)</f>
        <v>0</v>
      </c>
      <c r="CE840" t="str">
        <f>INDEX('C5 - Emissions methodology 2021'!$A$2:$I$5911,MATCH($A840,'C5 - Emissions methodology 2021'!$A$2:$A$5911,0),MATCH(CE$1,'C5 - Emissions methodology 2021'!$A$1:$I$1,0))</f>
        <v>Biotech, health care &amp; pharma</v>
      </c>
    </row>
    <row r="841" spans="1:83" x14ac:dyDescent="0.25">
      <c r="A841">
        <v>16852</v>
      </c>
      <c r="B841" t="s">
        <v>1370</v>
      </c>
      <c r="C841" t="s">
        <v>59</v>
      </c>
      <c r="D841">
        <v>2019</v>
      </c>
      <c r="E841" t="s">
        <v>690</v>
      </c>
      <c r="F841" t="s">
        <v>23</v>
      </c>
      <c r="G841">
        <v>2019</v>
      </c>
      <c r="H841">
        <v>74619</v>
      </c>
      <c r="I841">
        <v>100</v>
      </c>
      <c r="J841">
        <v>2026</v>
      </c>
      <c r="K841">
        <v>34.869999999999997</v>
      </c>
      <c r="L841">
        <v>48599.354700000004</v>
      </c>
      <c r="M841">
        <v>2020</v>
      </c>
      <c r="N841">
        <v>74619</v>
      </c>
      <c r="O841">
        <v>31.141518251380901</v>
      </c>
      <c r="P841" t="s">
        <v>24</v>
      </c>
      <c r="Q841">
        <v>2.9970010538268301</v>
      </c>
      <c r="R841">
        <v>1</v>
      </c>
      <c r="S841" t="s">
        <v>25</v>
      </c>
      <c r="T841">
        <v>-1.11368485725649E-2</v>
      </c>
      <c r="AX841">
        <v>74619</v>
      </c>
      <c r="AY841">
        <v>74619</v>
      </c>
      <c r="AZ841">
        <v>70282.392449999999</v>
      </c>
      <c r="BA841">
        <v>65945.784899999999</v>
      </c>
      <c r="BB841">
        <v>61609.177349999998</v>
      </c>
      <c r="BC841">
        <v>57272.569799999997</v>
      </c>
      <c r="BD841">
        <v>52935.962249999997</v>
      </c>
      <c r="BE841">
        <v>48599.354700000004</v>
      </c>
      <c r="BF841">
        <v>48058.111045981699</v>
      </c>
      <c r="BG841">
        <v>47522.895140579101</v>
      </c>
      <c r="BH841">
        <v>46993.639853668603</v>
      </c>
      <c r="BI841">
        <v>46470.2788027446</v>
      </c>
      <c r="BJ841">
        <v>45952.746344593601</v>
      </c>
      <c r="BK841">
        <v>45440.977567060298</v>
      </c>
      <c r="BL841">
        <v>44934.908280906697</v>
      </c>
      <c r="BM841">
        <v>44434.4750117601</v>
      </c>
      <c r="BN841">
        <v>43939.614992152703</v>
      </c>
      <c r="BO841">
        <v>43450.266153648299</v>
      </c>
      <c r="BP841">
        <v>42966.367119057497</v>
      </c>
      <c r="BQ841">
        <v>42487.857194739299</v>
      </c>
      <c r="BR841">
        <v>42014.676362988699</v>
      </c>
      <c r="BS841">
        <v>41546.765274508798</v>
      </c>
      <c r="BT841">
        <v>41084.065240966702</v>
      </c>
      <c r="BU841">
        <v>40626.518227632703</v>
      </c>
      <c r="BV841">
        <v>40174.066846100999</v>
      </c>
      <c r="BW841">
        <v>39726.654347091797</v>
      </c>
      <c r="BX841">
        <v>39284.224613333703</v>
      </c>
      <c r="BY841">
        <v>38846.7221525243</v>
      </c>
      <c r="BZ841">
        <v>38414.092090371203</v>
      </c>
      <c r="CA841">
        <v>37986.280163708099</v>
      </c>
      <c r="CB841">
        <v>37563.232713689897</v>
      </c>
      <c r="CC841">
        <v>37144.896679061501</v>
      </c>
      <c r="CD841" s="8" t="b">
        <f>IF(ISNUMBER(VLOOKUP(A841,profiles_2018!A:A,1,FALSE)),TRUE,FALSE)</f>
        <v>0</v>
      </c>
      <c r="CE841" t="str">
        <f>INDEX('C5 - Emissions methodology 2021'!$A$2:$I$5911,MATCH($A841,'C5 - Emissions methodology 2021'!$A$2:$A$5911,0),MATCH(CE$1,'C5 - Emissions methodology 2021'!$A$1:$I$1,0))</f>
        <v>Materials</v>
      </c>
    </row>
    <row r="842" spans="1:83" x14ac:dyDescent="0.25">
      <c r="A842">
        <v>838062</v>
      </c>
      <c r="B842" t="s">
        <v>1371</v>
      </c>
      <c r="C842" t="s">
        <v>252</v>
      </c>
      <c r="D842">
        <v>2019</v>
      </c>
      <c r="E842" t="s">
        <v>28</v>
      </c>
      <c r="F842" t="s">
        <v>23</v>
      </c>
      <c r="G842">
        <v>2018</v>
      </c>
      <c r="H842">
        <v>2418.37</v>
      </c>
      <c r="I842">
        <v>100</v>
      </c>
      <c r="J842">
        <v>2021</v>
      </c>
      <c r="K842">
        <v>0</v>
      </c>
      <c r="L842">
        <v>2418.37</v>
      </c>
      <c r="M842">
        <v>2020</v>
      </c>
      <c r="N842">
        <v>2826.22</v>
      </c>
      <c r="O842">
        <v>0</v>
      </c>
      <c r="P842" t="s">
        <v>24</v>
      </c>
      <c r="Q842">
        <v>2.6458539003685901</v>
      </c>
      <c r="R842">
        <v>1</v>
      </c>
      <c r="S842" t="s">
        <v>25</v>
      </c>
      <c r="T842">
        <v>-1.11368485725649E-2</v>
      </c>
      <c r="AW842">
        <v>2418.37</v>
      </c>
      <c r="AX842">
        <v>2622.2950000000001</v>
      </c>
      <c r="AY842">
        <v>2826.22</v>
      </c>
      <c r="AZ842">
        <v>2418.37</v>
      </c>
      <c r="BA842">
        <v>2391.4369795175598</v>
      </c>
      <c r="BB842">
        <v>2364.8039080058402</v>
      </c>
      <c r="BC842">
        <v>2338.4674449785698</v>
      </c>
      <c r="BD842">
        <v>2312.42428715197</v>
      </c>
      <c r="BE842">
        <v>2286.6711680304402</v>
      </c>
      <c r="BF842">
        <v>2261.2048574968298</v>
      </c>
      <c r="BG842">
        <v>2236.0221614073398</v>
      </c>
      <c r="BH842">
        <v>2211.1199211908502</v>
      </c>
      <c r="BI842">
        <v>2186.4950134527699</v>
      </c>
      <c r="BJ842">
        <v>2162.14434958327</v>
      </c>
      <c r="BK842">
        <v>2138.0648753699402</v>
      </c>
      <c r="BL842">
        <v>2114.25357061462</v>
      </c>
      <c r="BM842">
        <v>2090.7074487546802</v>
      </c>
      <c r="BN842">
        <v>2067.4235564883702</v>
      </c>
      <c r="BO842">
        <v>2044.3989734044001</v>
      </c>
      <c r="BP842">
        <v>2021.6308116156899</v>
      </c>
      <c r="BQ842">
        <v>1999.1162153970999</v>
      </c>
      <c r="BR842">
        <v>1976.8523608272601</v>
      </c>
      <c r="BS842">
        <v>1954.83645543441</v>
      </c>
      <c r="BT842">
        <v>1933.0657378461101</v>
      </c>
      <c r="BU842">
        <v>1911.5374774428999</v>
      </c>
      <c r="BV842">
        <v>1890.2489740158401</v>
      </c>
      <c r="BW842">
        <v>1869.1975574277801</v>
      </c>
      <c r="BX842">
        <v>1848.3805872784999</v>
      </c>
      <c r="BY842">
        <v>1827.7954525735099</v>
      </c>
      <c r="BZ842">
        <v>1807.43957139657</v>
      </c>
      <c r="CA842">
        <v>1787.31039058587</v>
      </c>
      <c r="CB842">
        <v>1767.4053854137401</v>
      </c>
      <c r="CC842">
        <v>1747.7220592700501</v>
      </c>
      <c r="CD842" s="8" t="b">
        <f>IF(ISNUMBER(VLOOKUP(A842,profiles_2018!A:A,1,FALSE)),TRUE,FALSE)</f>
        <v>0</v>
      </c>
      <c r="CE842" t="str">
        <f>INDEX('C5 - Emissions methodology 2021'!$A$2:$I$5911,MATCH($A842,'C5 - Emissions methodology 2021'!$A$2:$A$5911,0),MATCH(CE$1,'C5 - Emissions methodology 2021'!$A$1:$I$1,0))</f>
        <v>Manufacturing</v>
      </c>
    </row>
    <row r="843" spans="1:83" x14ac:dyDescent="0.25">
      <c r="A843">
        <v>16848</v>
      </c>
      <c r="B843" t="s">
        <v>1372</v>
      </c>
      <c r="C843" t="s">
        <v>211</v>
      </c>
      <c r="D843">
        <v>2021</v>
      </c>
      <c r="E843" t="s">
        <v>690</v>
      </c>
      <c r="F843" t="s">
        <v>23</v>
      </c>
      <c r="G843">
        <v>2020</v>
      </c>
      <c r="H843">
        <v>2569711</v>
      </c>
      <c r="I843">
        <v>100</v>
      </c>
      <c r="J843">
        <v>2030</v>
      </c>
      <c r="K843">
        <v>42</v>
      </c>
      <c r="L843">
        <v>1490432.38</v>
      </c>
      <c r="M843">
        <v>2020</v>
      </c>
      <c r="N843">
        <v>2430883</v>
      </c>
      <c r="O843">
        <v>12.863036238038299</v>
      </c>
      <c r="P843" t="s">
        <v>45</v>
      </c>
      <c r="Q843">
        <v>3.0705008735390198</v>
      </c>
      <c r="R843">
        <v>1</v>
      </c>
      <c r="S843" t="s">
        <v>25</v>
      </c>
      <c r="T843">
        <v>-1.11368485725649E-2</v>
      </c>
      <c r="AY843">
        <v>2430883</v>
      </c>
      <c r="AZ843">
        <v>2336837.9380000001</v>
      </c>
      <c r="BA843">
        <v>2242792.8760000002</v>
      </c>
      <c r="BB843">
        <v>2148747.8139999998</v>
      </c>
      <c r="BC843">
        <v>2054702.7520000001</v>
      </c>
      <c r="BD843">
        <v>1960657.69</v>
      </c>
      <c r="BE843">
        <v>1866612.628</v>
      </c>
      <c r="BF843">
        <v>1772567.5660000001</v>
      </c>
      <c r="BG843">
        <v>1678522.504</v>
      </c>
      <c r="BH843">
        <v>1584477.442</v>
      </c>
      <c r="BI843">
        <v>1490432.38</v>
      </c>
      <c r="BJ843">
        <v>1473833.66027629</v>
      </c>
      <c r="BK843">
        <v>1457419.7979806401</v>
      </c>
      <c r="BL843">
        <v>1441188.7343838699</v>
      </c>
      <c r="BM843">
        <v>1425138.43368455</v>
      </c>
      <c r="BN843">
        <v>1409266.88275367</v>
      </c>
      <c r="BO843">
        <v>1393572.0908821099</v>
      </c>
      <c r="BP843">
        <v>1378052.089531</v>
      </c>
      <c r="BQ843">
        <v>1362704.93208479</v>
      </c>
      <c r="BR843">
        <v>1347528.69360707</v>
      </c>
      <c r="BS843">
        <v>1332521.4705991801</v>
      </c>
      <c r="BT843">
        <v>1317681.3807614299</v>
      </c>
      <c r="BU843">
        <v>1303006.5627570001</v>
      </c>
      <c r="BV843">
        <v>1288495.17597852</v>
      </c>
      <c r="BW843">
        <v>1274145.4003171599</v>
      </c>
      <c r="BX843">
        <v>1259955.4359344</v>
      </c>
      <c r="BY843">
        <v>1245923.5030362201</v>
      </c>
      <c r="BZ843">
        <v>1232047.84164991</v>
      </c>
      <c r="CA843">
        <v>1218326.7114033001</v>
      </c>
      <c r="CB843">
        <v>1204758.3913064899</v>
      </c>
      <c r="CC843">
        <v>1191341.1795359801</v>
      </c>
      <c r="CD843" s="8" t="b">
        <f>IF(ISNUMBER(VLOOKUP(A843,profiles_2018!A:A,1,FALSE)),TRUE,FALSE)</f>
        <v>0</v>
      </c>
      <c r="CE843" t="str">
        <f>INDEX('C5 - Emissions methodology 2021'!$A$2:$I$5911,MATCH($A843,'C5 - Emissions methodology 2021'!$A$2:$A$5911,0),MATCH(CE$1,'C5 - Emissions methodology 2021'!$A$1:$I$1,0))</f>
        <v>Retail</v>
      </c>
    </row>
    <row r="844" spans="1:83" x14ac:dyDescent="0.25">
      <c r="A844">
        <v>17013</v>
      </c>
      <c r="B844" t="s">
        <v>1373</v>
      </c>
      <c r="C844" t="s">
        <v>59</v>
      </c>
      <c r="D844">
        <v>2018</v>
      </c>
      <c r="E844" t="s">
        <v>690</v>
      </c>
      <c r="F844" t="s">
        <v>23</v>
      </c>
      <c r="G844">
        <v>2013</v>
      </c>
      <c r="H844">
        <v>3790000</v>
      </c>
      <c r="I844">
        <v>83</v>
      </c>
      <c r="J844">
        <v>2030</v>
      </c>
      <c r="K844">
        <v>11</v>
      </c>
      <c r="L844">
        <v>3373100</v>
      </c>
      <c r="M844">
        <v>2020</v>
      </c>
      <c r="N844">
        <v>3388000</v>
      </c>
      <c r="O844">
        <v>96.426001439193996</v>
      </c>
      <c r="P844" t="s">
        <v>691</v>
      </c>
      <c r="Q844">
        <v>2.5906229024390202</v>
      </c>
      <c r="R844">
        <v>1</v>
      </c>
      <c r="S844" t="s">
        <v>25</v>
      </c>
      <c r="T844">
        <v>-1.11368485725649E-2</v>
      </c>
      <c r="AR844">
        <v>3790000</v>
      </c>
      <c r="AS844">
        <v>3732571.4285714198</v>
      </c>
      <c r="AT844">
        <v>3675142.8571428498</v>
      </c>
      <c r="AU844">
        <v>3617714.2857142799</v>
      </c>
      <c r="AV844">
        <v>3560285.7142857099</v>
      </c>
      <c r="AW844">
        <v>3502857.1428571399</v>
      </c>
      <c r="AX844">
        <v>3445428.57142857</v>
      </c>
      <c r="AY844">
        <v>3388000</v>
      </c>
      <c r="AZ844">
        <v>3386510</v>
      </c>
      <c r="BA844">
        <v>3385020</v>
      </c>
      <c r="BB844">
        <v>3383530</v>
      </c>
      <c r="BC844">
        <v>3382040</v>
      </c>
      <c r="BD844">
        <v>3380550</v>
      </c>
      <c r="BE844">
        <v>3379060</v>
      </c>
      <c r="BF844">
        <v>3377570</v>
      </c>
      <c r="BG844">
        <v>3376080</v>
      </c>
      <c r="BH844">
        <v>3374590</v>
      </c>
      <c r="BI844">
        <v>3373100</v>
      </c>
      <c r="BJ844">
        <v>3335534.2960798801</v>
      </c>
      <c r="BK844">
        <v>3298386.9557158402</v>
      </c>
      <c r="BL844">
        <v>3261653.3196563101</v>
      </c>
      <c r="BM844">
        <v>3225328.7805390898</v>
      </c>
      <c r="BN844">
        <v>3189408.7823134898</v>
      </c>
      <c r="BO844">
        <v>3153888.8196688602</v>
      </c>
      <c r="BP844">
        <v>3118764.4374695001</v>
      </c>
      <c r="BQ844">
        <v>3084031.2301959</v>
      </c>
      <c r="BR844">
        <v>3049684.8413921501</v>
      </c>
      <c r="BS844">
        <v>3015720.9631195199</v>
      </c>
      <c r="BT844">
        <v>2982135.3354161498</v>
      </c>
      <c r="BU844">
        <v>2948923.7457627198</v>
      </c>
      <c r="BV844">
        <v>2916082.0285541201</v>
      </c>
      <c r="BW844">
        <v>2883606.0645769401</v>
      </c>
      <c r="BX844">
        <v>2851491.7804928101</v>
      </c>
      <c r="BY844">
        <v>2819735.1483275499</v>
      </c>
      <c r="BZ844">
        <v>2788332.1849658899</v>
      </c>
      <c r="CA844">
        <v>2757278.9516519099</v>
      </c>
      <c r="CB844">
        <v>2726571.5534950499</v>
      </c>
      <c r="CC844">
        <v>2696206.13898151</v>
      </c>
      <c r="CD844" s="8" t="b">
        <f>IF(ISNUMBER(VLOOKUP(A844,profiles_2018!A:A,1,FALSE)),TRUE,FALSE)</f>
        <v>0</v>
      </c>
      <c r="CE844" t="str">
        <f>INDEX('C5 - Emissions methodology 2021'!$A$2:$I$5911,MATCH($A844,'C5 - Emissions methodology 2021'!$A$2:$A$5911,0),MATCH(CE$1,'C5 - Emissions methodology 2021'!$A$1:$I$1,0))</f>
        <v>Materials</v>
      </c>
    </row>
    <row r="845" spans="1:83" x14ac:dyDescent="0.25">
      <c r="A845">
        <v>33541</v>
      </c>
      <c r="B845" t="s">
        <v>1374</v>
      </c>
      <c r="C845" t="s">
        <v>84</v>
      </c>
      <c r="D845">
        <v>2020</v>
      </c>
      <c r="E845" t="s">
        <v>49</v>
      </c>
      <c r="F845" t="s">
        <v>50</v>
      </c>
      <c r="G845">
        <v>2019</v>
      </c>
      <c r="H845">
        <v>36.770000000000003</v>
      </c>
      <c r="I845">
        <v>100</v>
      </c>
      <c r="J845">
        <v>2030</v>
      </c>
      <c r="K845">
        <v>1.8</v>
      </c>
      <c r="L845">
        <v>36.108139999999999</v>
      </c>
      <c r="M845">
        <v>2020</v>
      </c>
      <c r="N845">
        <v>36.770000000000003</v>
      </c>
      <c r="O845">
        <v>78.703703703703397</v>
      </c>
      <c r="P845" t="s">
        <v>24</v>
      </c>
      <c r="Q845">
        <v>2.3382439060390201</v>
      </c>
      <c r="R845">
        <v>1</v>
      </c>
      <c r="S845" t="s">
        <v>25</v>
      </c>
      <c r="T845">
        <v>-1.11368485725649E-2</v>
      </c>
      <c r="AX845">
        <v>36.770000000000003</v>
      </c>
      <c r="AY845">
        <v>36.770000000000003</v>
      </c>
      <c r="AZ845">
        <v>36.703814000000001</v>
      </c>
      <c r="BA845">
        <v>36.637627999999999</v>
      </c>
      <c r="BB845">
        <v>36.571441999999998</v>
      </c>
      <c r="BC845">
        <v>36.505256000000003</v>
      </c>
      <c r="BD845">
        <v>36.439070000000001</v>
      </c>
      <c r="BE845">
        <v>36.372883999999999</v>
      </c>
      <c r="BF845">
        <v>36.306697999999997</v>
      </c>
      <c r="BG845">
        <v>36.240512000000003</v>
      </c>
      <c r="BH845">
        <v>36.174326000000001</v>
      </c>
      <c r="BI845">
        <v>36.108139999999999</v>
      </c>
      <c r="BJ845">
        <v>35.706009112582997</v>
      </c>
      <c r="BK845">
        <v>35.3083566959655</v>
      </c>
      <c r="BL845">
        <v>34.9151328740964</v>
      </c>
      <c r="BM845">
        <v>34.526288326386698</v>
      </c>
      <c r="BN845">
        <v>34.141774281522999</v>
      </c>
      <c r="BO845">
        <v>33.761542511351003</v>
      </c>
      <c r="BP845">
        <v>33.385545324825799</v>
      </c>
      <c r="BQ845">
        <v>33.013735562030703</v>
      </c>
      <c r="BR845">
        <v>32.646066588261696</v>
      </c>
      <c r="BS845">
        <v>32.282492288178403</v>
      </c>
      <c r="BT845">
        <v>31.9229670600199</v>
      </c>
      <c r="BU845">
        <v>31.567445809885498</v>
      </c>
      <c r="BV845">
        <v>31.2158839460782</v>
      </c>
      <c r="BW845">
        <v>30.868237373511899</v>
      </c>
      <c r="BX845">
        <v>30.524462488181101</v>
      </c>
      <c r="BY845">
        <v>30.1845161716913</v>
      </c>
      <c r="BZ845">
        <v>29.848355785851101</v>
      </c>
      <c r="CA845">
        <v>29.515939167323999</v>
      </c>
      <c r="CB845">
        <v>29.187224622340501</v>
      </c>
      <c r="CC845">
        <v>28.862170921468</v>
      </c>
      <c r="CD845" s="8" t="b">
        <f>IF(ISNUMBER(VLOOKUP(A845,profiles_2018!A:A,1,FALSE)),TRUE,FALSE)</f>
        <v>0</v>
      </c>
      <c r="CE845" t="str">
        <f>INDEX('C5 - Emissions methodology 2021'!$A$2:$I$5911,MATCH($A845,'C5 - Emissions methodology 2021'!$A$2:$A$5911,0),MATCH(CE$1,'C5 - Emissions methodology 2021'!$A$1:$I$1,0))</f>
        <v>Biotech, health care &amp; pharma</v>
      </c>
    </row>
    <row r="846" spans="1:83" x14ac:dyDescent="0.25">
      <c r="A846">
        <v>49682</v>
      </c>
      <c r="B846" t="s">
        <v>1375</v>
      </c>
      <c r="C846" t="s">
        <v>211</v>
      </c>
      <c r="D846">
        <v>2018</v>
      </c>
      <c r="E846" t="s">
        <v>690</v>
      </c>
      <c r="F846" t="s">
        <v>23</v>
      </c>
      <c r="G846">
        <v>2010</v>
      </c>
      <c r="H846">
        <v>7808692</v>
      </c>
      <c r="I846">
        <v>100</v>
      </c>
      <c r="J846">
        <v>2025</v>
      </c>
      <c r="K846">
        <v>27</v>
      </c>
      <c r="L846">
        <v>5700345.1600000001</v>
      </c>
      <c r="M846">
        <v>2020</v>
      </c>
      <c r="N846">
        <v>5553592</v>
      </c>
      <c r="O846">
        <v>106.960579597994</v>
      </c>
      <c r="P846" t="s">
        <v>691</v>
      </c>
      <c r="Q846">
        <v>2.9185857472487799</v>
      </c>
      <c r="R846">
        <v>1</v>
      </c>
      <c r="S846" t="s">
        <v>25</v>
      </c>
      <c r="T846">
        <v>-1.11368485725649E-2</v>
      </c>
      <c r="AO846">
        <v>7808692</v>
      </c>
      <c r="AP846">
        <v>7583182</v>
      </c>
      <c r="AQ846">
        <v>7357672</v>
      </c>
      <c r="AR846">
        <v>7132162</v>
      </c>
      <c r="AS846">
        <v>6906652</v>
      </c>
      <c r="AT846">
        <v>6681142</v>
      </c>
      <c r="AU846">
        <v>6455632</v>
      </c>
      <c r="AV846">
        <v>6230122</v>
      </c>
      <c r="AW846">
        <v>6004612</v>
      </c>
      <c r="AX846">
        <v>5779102</v>
      </c>
      <c r="AY846">
        <v>5553592</v>
      </c>
      <c r="AZ846">
        <v>5582942.6320000002</v>
      </c>
      <c r="BA846">
        <v>5612293.2640000004</v>
      </c>
      <c r="BB846">
        <v>5641643.8959999997</v>
      </c>
      <c r="BC846">
        <v>5670994.5279999999</v>
      </c>
      <c r="BD846">
        <v>5700345.1600000001</v>
      </c>
      <c r="BE846">
        <v>5636861.2791417204</v>
      </c>
      <c r="BF846">
        <v>5574084.4086513696</v>
      </c>
      <c r="BG846">
        <v>5512006.6746615199</v>
      </c>
      <c r="BH846">
        <v>5450620.29099485</v>
      </c>
      <c r="BI846">
        <v>5389917.5581874903</v>
      </c>
      <c r="BJ846">
        <v>5329890.8625233499</v>
      </c>
      <c r="BK846">
        <v>5270532.6750791296</v>
      </c>
      <c r="BL846">
        <v>5211835.5507800104</v>
      </c>
      <c r="BM846">
        <v>5153792.1274658702</v>
      </c>
      <c r="BN846">
        <v>5096395.1249678005</v>
      </c>
      <c r="BO846">
        <v>5039637.34419508</v>
      </c>
      <c r="BP846">
        <v>4983511.6662321296</v>
      </c>
      <c r="BQ846">
        <v>4928011.0514457002</v>
      </c>
      <c r="BR846">
        <v>4873128.5386018204</v>
      </c>
      <c r="BS846">
        <v>4818857.2439927701</v>
      </c>
      <c r="BT846">
        <v>4765190.3605736103</v>
      </c>
      <c r="BU846">
        <v>4712121.1571084596</v>
      </c>
      <c r="BV846">
        <v>4659642.9773261603</v>
      </c>
      <c r="BW846">
        <v>4607749.2390854601</v>
      </c>
      <c r="BX846">
        <v>4556433.43354942</v>
      </c>
      <c r="BY846">
        <v>4505689.1243690001</v>
      </c>
      <c r="BZ846">
        <v>4455509.9468758497</v>
      </c>
      <c r="CA846">
        <v>4405889.6072839396</v>
      </c>
      <c r="CB846">
        <v>4356821.8819001801</v>
      </c>
      <c r="CC846">
        <v>4308300.6163438195</v>
      </c>
      <c r="CD846" s="8" t="b">
        <f>IF(ISNUMBER(VLOOKUP(A846,profiles_2018!A:A,1,FALSE)),TRUE,FALSE)</f>
        <v>0</v>
      </c>
      <c r="CE846" t="str">
        <f>INDEX('C5 - Emissions methodology 2021'!$A$2:$I$5911,MATCH($A846,'C5 - Emissions methodology 2021'!$A$2:$A$5911,0),MATCH(CE$1,'C5 - Emissions methodology 2021'!$A$1:$I$1,0))</f>
        <v>Materials</v>
      </c>
    </row>
    <row r="847" spans="1:83" x14ac:dyDescent="0.25">
      <c r="A847">
        <v>48092</v>
      </c>
      <c r="B847" t="s">
        <v>1376</v>
      </c>
      <c r="C847" t="s">
        <v>39</v>
      </c>
      <c r="D847">
        <v>2021</v>
      </c>
      <c r="E847" t="s">
        <v>32</v>
      </c>
      <c r="F847" t="s">
        <v>33</v>
      </c>
      <c r="G847">
        <v>2019</v>
      </c>
      <c r="H847">
        <v>14921.51</v>
      </c>
      <c r="I847">
        <v>97</v>
      </c>
      <c r="J847">
        <v>2030</v>
      </c>
      <c r="K847">
        <v>30</v>
      </c>
      <c r="L847">
        <v>10445.057000000001</v>
      </c>
      <c r="M847">
        <v>2020</v>
      </c>
      <c r="N847">
        <v>15243.55</v>
      </c>
      <c r="O847">
        <v>-3.96309034737128</v>
      </c>
      <c r="P847" t="s">
        <v>24</v>
      </c>
      <c r="Q847">
        <v>2.5902461810480202</v>
      </c>
      <c r="R847">
        <v>1</v>
      </c>
      <c r="S847" t="s">
        <v>25</v>
      </c>
      <c r="T847">
        <v>-1.11368485725649E-2</v>
      </c>
      <c r="AX847">
        <v>14921.51</v>
      </c>
      <c r="AY847">
        <v>15243.55</v>
      </c>
      <c r="AZ847">
        <v>14763.700699999999</v>
      </c>
      <c r="BA847">
        <v>14283.8514</v>
      </c>
      <c r="BB847">
        <v>13804.0021</v>
      </c>
      <c r="BC847">
        <v>13324.1528</v>
      </c>
      <c r="BD847">
        <v>12844.3034999999</v>
      </c>
      <c r="BE847">
        <v>12364.4542</v>
      </c>
      <c r="BF847">
        <v>11884.6048999999</v>
      </c>
      <c r="BG847">
        <v>11404.7556</v>
      </c>
      <c r="BH847">
        <v>10924.906300000001</v>
      </c>
      <c r="BI847">
        <v>10445.057000000001</v>
      </c>
      <c r="BJ847">
        <v>10328.7319818591</v>
      </c>
      <c r="BK847">
        <v>10213.702457830601</v>
      </c>
      <c r="BL847">
        <v>10099.9540001925</v>
      </c>
      <c r="BM847">
        <v>9987.4723419024995</v>
      </c>
      <c r="BN847">
        <v>9876.2433748080493</v>
      </c>
      <c r="BO847">
        <v>9766.2531478770197</v>
      </c>
      <c r="BP847">
        <v>9657.4878654477798</v>
      </c>
      <c r="BQ847">
        <v>9549.9338854989001</v>
      </c>
      <c r="BR847">
        <v>9443.5777179381002</v>
      </c>
      <c r="BS847">
        <v>9338.4060229101706</v>
      </c>
      <c r="BT847">
        <v>9234.4056091238908</v>
      </c>
      <c r="BU847">
        <v>9131.5634321974394</v>
      </c>
      <c r="BV847">
        <v>9029.8665930222796</v>
      </c>
      <c r="BW847">
        <v>8929.3023361453306</v>
      </c>
      <c r="BX847">
        <v>8829.8580481690296</v>
      </c>
      <c r="BY847">
        <v>8731.5212561693297</v>
      </c>
      <c r="BZ847">
        <v>8634.2796261312396</v>
      </c>
      <c r="CA847">
        <v>8538.1209614018298</v>
      </c>
      <c r="CB847">
        <v>8443.0332011604605</v>
      </c>
      <c r="CC847">
        <v>8349.00441890599</v>
      </c>
      <c r="CD847" s="8" t="b">
        <f>IF(ISNUMBER(VLOOKUP(A847,profiles_2018!A:A,1,FALSE)),TRUE,FALSE)</f>
        <v>0</v>
      </c>
      <c r="CE847" t="str">
        <f>INDEX('C5 - Emissions methodology 2021'!$A$2:$I$5911,MATCH($A847,'C5 - Emissions methodology 2021'!$A$2:$A$5911,0),MATCH(CE$1,'C5 - Emissions methodology 2021'!$A$1:$I$1,0))</f>
        <v>Manufacturing</v>
      </c>
    </row>
    <row r="848" spans="1:83" x14ac:dyDescent="0.25">
      <c r="A848">
        <v>37884</v>
      </c>
      <c r="B848" t="s">
        <v>1377</v>
      </c>
      <c r="C848" t="s">
        <v>27</v>
      </c>
      <c r="D848">
        <v>2020</v>
      </c>
      <c r="E848" t="s">
        <v>28</v>
      </c>
      <c r="F848" t="s">
        <v>23</v>
      </c>
      <c r="G848">
        <v>2018</v>
      </c>
      <c r="H848">
        <v>3328</v>
      </c>
      <c r="I848">
        <v>100</v>
      </c>
      <c r="J848">
        <v>2025</v>
      </c>
      <c r="K848">
        <v>50</v>
      </c>
      <c r="L848">
        <v>1664</v>
      </c>
      <c r="M848">
        <v>2020</v>
      </c>
      <c r="N848">
        <v>2253</v>
      </c>
      <c r="O848">
        <v>64.603365384615401</v>
      </c>
      <c r="P848" t="s">
        <v>24</v>
      </c>
      <c r="Q848">
        <v>3.1478052108487802</v>
      </c>
      <c r="R848">
        <v>1</v>
      </c>
      <c r="S848" t="s">
        <v>25</v>
      </c>
      <c r="T848">
        <v>-1.11368485725649E-2</v>
      </c>
      <c r="AW848">
        <v>3328</v>
      </c>
      <c r="AX848">
        <v>2790.5</v>
      </c>
      <c r="AY848">
        <v>2253</v>
      </c>
      <c r="AZ848">
        <v>2135.1999999999998</v>
      </c>
      <c r="BA848">
        <v>2017.4</v>
      </c>
      <c r="BB848">
        <v>1899.6</v>
      </c>
      <c r="BC848">
        <v>1781.8</v>
      </c>
      <c r="BD848">
        <v>1664</v>
      </c>
      <c r="BE848">
        <v>1645.46828397525</v>
      </c>
      <c r="BF848">
        <v>1627.1429528656599</v>
      </c>
      <c r="BG848">
        <v>1609.0217081936801</v>
      </c>
      <c r="BH848">
        <v>1591.10227707955</v>
      </c>
      <c r="BI848">
        <v>1573.3824119562501</v>
      </c>
      <c r="BJ848">
        <v>1555.8598902875599</v>
      </c>
      <c r="BK848">
        <v>1538.5325142893</v>
      </c>
      <c r="BL848">
        <v>1521.3981106536901</v>
      </c>
      <c r="BM848">
        <v>1504.4545302767599</v>
      </c>
      <c r="BN848">
        <v>1487.69964798875</v>
      </c>
      <c r="BO848">
        <v>1471.1313622876501</v>
      </c>
      <c r="BP848">
        <v>1454.7475950754999</v>
      </c>
      <c r="BQ848">
        <v>1438.5462913978399</v>
      </c>
      <c r="BR848">
        <v>1422.5254191859201</v>
      </c>
      <c r="BS848">
        <v>1406.6829690018201</v>
      </c>
      <c r="BT848">
        <v>1391.0169537864399</v>
      </c>
      <c r="BU848">
        <v>1375.52540861025</v>
      </c>
      <c r="BV848">
        <v>1360.20639042684</v>
      </c>
      <c r="BW848">
        <v>1345.0579778292199</v>
      </c>
      <c r="BX848">
        <v>1330.07827080882</v>
      </c>
      <c r="BY848">
        <v>1315.2653905171601</v>
      </c>
      <c r="BZ848">
        <v>1300.61747903023</v>
      </c>
      <c r="CA848">
        <v>1286.1326991154399</v>
      </c>
      <c r="CB848">
        <v>1271.8092340011699</v>
      </c>
      <c r="CC848">
        <v>1257.64528714891</v>
      </c>
      <c r="CD848" s="8" t="b">
        <f>IF(ISNUMBER(VLOOKUP(A848,profiles_2018!A:A,1,FALSE)),TRUE,FALSE)</f>
        <v>0</v>
      </c>
      <c r="CE848" t="str">
        <f>INDEX('C5 - Emissions methodology 2021'!$A$2:$I$5911,MATCH($A848,'C5 - Emissions methodology 2021'!$A$2:$A$5911,0),MATCH(CE$1,'C5 - Emissions methodology 2021'!$A$1:$I$1,0))</f>
        <v>Manufacturing</v>
      </c>
    </row>
    <row r="849" spans="1:83" x14ac:dyDescent="0.25">
      <c r="A849">
        <v>58816</v>
      </c>
      <c r="B849" t="s">
        <v>1378</v>
      </c>
      <c r="C849" t="s">
        <v>31</v>
      </c>
      <c r="D849">
        <v>2019</v>
      </c>
      <c r="E849" t="s">
        <v>28</v>
      </c>
      <c r="F849" t="s">
        <v>23</v>
      </c>
      <c r="G849">
        <v>2015</v>
      </c>
      <c r="H849">
        <v>295049</v>
      </c>
      <c r="I849">
        <v>100</v>
      </c>
      <c r="J849">
        <v>2030</v>
      </c>
      <c r="K849">
        <v>20</v>
      </c>
      <c r="L849">
        <v>236039.2</v>
      </c>
      <c r="M849">
        <v>2020</v>
      </c>
      <c r="N849">
        <v>263305</v>
      </c>
      <c r="O849">
        <v>53.794454480442198</v>
      </c>
      <c r="P849" t="s">
        <v>24</v>
      </c>
      <c r="Q849">
        <v>2.8502734073390199</v>
      </c>
      <c r="R849">
        <v>1</v>
      </c>
      <c r="S849" t="s">
        <v>25</v>
      </c>
      <c r="T849">
        <v>-1.11368485725649E-2</v>
      </c>
      <c r="AT849">
        <v>295049</v>
      </c>
      <c r="AU849">
        <v>288700.2</v>
      </c>
      <c r="AV849">
        <v>282351.40000000002</v>
      </c>
      <c r="AW849">
        <v>276002.59999999998</v>
      </c>
      <c r="AX849">
        <v>269653.8</v>
      </c>
      <c r="AY849">
        <v>263305</v>
      </c>
      <c r="AZ849">
        <v>260578.42</v>
      </c>
      <c r="BA849">
        <v>257851.84</v>
      </c>
      <c r="BB849">
        <v>255125.26</v>
      </c>
      <c r="BC849">
        <v>252398.68</v>
      </c>
      <c r="BD849">
        <v>249672.1</v>
      </c>
      <c r="BE849">
        <v>246945.52</v>
      </c>
      <c r="BF849">
        <v>244218.94</v>
      </c>
      <c r="BG849">
        <v>241492.36</v>
      </c>
      <c r="BH849">
        <v>238765.78</v>
      </c>
      <c r="BI849">
        <v>236039.2</v>
      </c>
      <c r="BJ849">
        <v>233410.46717240999</v>
      </c>
      <c r="BK849">
        <v>230811.01014425899</v>
      </c>
      <c r="BL849">
        <v>228240.50287540199</v>
      </c>
      <c r="BM849">
        <v>225698.62295675301</v>
      </c>
      <c r="BN849">
        <v>223185.05156984701</v>
      </c>
      <c r="BO849">
        <v>220699.47344685299</v>
      </c>
      <c r="BP849">
        <v>218241.57683103101</v>
      </c>
      <c r="BQ849">
        <v>215811.05343762599</v>
      </c>
      <c r="BR849">
        <v>213407.59841520499</v>
      </c>
      <c r="BS849">
        <v>211030.91030742001</v>
      </c>
      <c r="BT849">
        <v>208680.691015196</v>
      </c>
      <c r="BU849">
        <v>206356.64575934201</v>
      </c>
      <c r="BV849">
        <v>204058.48304357799</v>
      </c>
      <c r="BW849">
        <v>201785.91461797399</v>
      </c>
      <c r="BX849">
        <v>199538.655442797</v>
      </c>
      <c r="BY849">
        <v>197316.42365275699</v>
      </c>
      <c r="BZ849">
        <v>195118.940521657</v>
      </c>
      <c r="CA849">
        <v>192945.93042742799</v>
      </c>
      <c r="CB849">
        <v>190797.12081756501</v>
      </c>
      <c r="CC849">
        <v>188672.242174938</v>
      </c>
      <c r="CD849" s="8" t="b">
        <f>IF(ISNUMBER(VLOOKUP(A849,profiles_2018!A:A,1,FALSE)),TRUE,FALSE)</f>
        <v>0</v>
      </c>
      <c r="CE849" t="str">
        <f>INDEX('C5 - Emissions methodology 2021'!$A$2:$I$5911,MATCH($A849,'C5 - Emissions methodology 2021'!$A$2:$A$5911,0),MATCH(CE$1,'C5 - Emissions methodology 2021'!$A$1:$I$1,0))</f>
        <v>Manufacturing</v>
      </c>
    </row>
    <row r="850" spans="1:83" x14ac:dyDescent="0.25">
      <c r="A850">
        <v>17069</v>
      </c>
      <c r="B850" t="s">
        <v>1379</v>
      </c>
      <c r="C850" t="s">
        <v>27</v>
      </c>
      <c r="D850">
        <v>2020</v>
      </c>
      <c r="E850" t="s">
        <v>690</v>
      </c>
      <c r="F850" t="s">
        <v>23</v>
      </c>
      <c r="G850">
        <v>2019</v>
      </c>
      <c r="H850">
        <v>266578.01</v>
      </c>
      <c r="I850">
        <v>100</v>
      </c>
      <c r="J850">
        <v>2035</v>
      </c>
      <c r="K850">
        <v>68</v>
      </c>
      <c r="L850">
        <v>85304.963199999896</v>
      </c>
      <c r="M850">
        <v>2020</v>
      </c>
      <c r="N850">
        <v>191039.14</v>
      </c>
      <c r="O850">
        <v>41.671319224497097</v>
      </c>
      <c r="P850" t="s">
        <v>45</v>
      </c>
      <c r="Q850">
        <v>3.3327095846302699</v>
      </c>
      <c r="R850">
        <v>1</v>
      </c>
      <c r="S850" t="s">
        <v>25</v>
      </c>
      <c r="T850">
        <v>-1.11368485725649E-2</v>
      </c>
      <c r="AX850">
        <v>266578.01</v>
      </c>
      <c r="AY850">
        <v>191039.14</v>
      </c>
      <c r="AZ850">
        <v>183990.19488</v>
      </c>
      <c r="BA850">
        <v>176941.24976000001</v>
      </c>
      <c r="BB850">
        <v>169892.30463999999</v>
      </c>
      <c r="BC850">
        <v>162843.35952</v>
      </c>
      <c r="BD850">
        <v>155794.41440000001</v>
      </c>
      <c r="BE850">
        <v>148745.46927999999</v>
      </c>
      <c r="BF850">
        <v>141696.52416</v>
      </c>
      <c r="BG850">
        <v>134647.57903999899</v>
      </c>
      <c r="BH850">
        <v>127598.63391999999</v>
      </c>
      <c r="BI850">
        <v>120549.6888</v>
      </c>
      <c r="BJ850">
        <v>113500.74368</v>
      </c>
      <c r="BK850">
        <v>106451.79855999901</v>
      </c>
      <c r="BL850">
        <v>99402.853440000006</v>
      </c>
      <c r="BM850">
        <v>92353.908320000002</v>
      </c>
      <c r="BN850">
        <v>85304.963199999896</v>
      </c>
      <c r="BO850">
        <v>84354.934742353304</v>
      </c>
      <c r="BP850">
        <v>83415.486607779094</v>
      </c>
      <c r="BQ850">
        <v>82486.500964821505</v>
      </c>
      <c r="BR850">
        <v>81567.861294295493</v>
      </c>
      <c r="BS850">
        <v>80659.452374672997</v>
      </c>
      <c r="BT850">
        <v>79761.160267630199</v>
      </c>
      <c r="BU850">
        <v>78872.872303757598</v>
      </c>
      <c r="BV850">
        <v>77994.477068427397</v>
      </c>
      <c r="BW850">
        <v>77125.864387819893</v>
      </c>
      <c r="BX850">
        <v>76266.9253151046</v>
      </c>
      <c r="BY850">
        <v>75417.552116775099</v>
      </c>
      <c r="BZ850">
        <v>74577.638259137093</v>
      </c>
      <c r="CA850">
        <v>73747.078394945594</v>
      </c>
      <c r="CB850">
        <v>72925.768350191996</v>
      </c>
      <c r="CC850">
        <v>72113.605111037905</v>
      </c>
      <c r="CD850" s="8" t="b">
        <f>IF(ISNUMBER(VLOOKUP(A850,profiles_2018!A:A,1,FALSE)),TRUE,FALSE)</f>
        <v>0</v>
      </c>
      <c r="CE850" t="str">
        <f>INDEX('C5 - Emissions methodology 2021'!$A$2:$I$5911,MATCH($A850,'C5 - Emissions methodology 2021'!$A$2:$A$5911,0),MATCH(CE$1,'C5 - Emissions methodology 2021'!$A$1:$I$1,0))</f>
        <v>Services</v>
      </c>
    </row>
    <row r="851" spans="1:83" x14ac:dyDescent="0.25">
      <c r="A851">
        <v>17028</v>
      </c>
      <c r="B851" t="s">
        <v>483</v>
      </c>
      <c r="C851" t="s">
        <v>48</v>
      </c>
      <c r="D851">
        <v>2020</v>
      </c>
      <c r="E851" t="s">
        <v>28</v>
      </c>
      <c r="F851" t="s">
        <v>23</v>
      </c>
      <c r="G851">
        <v>2020</v>
      </c>
      <c r="H851">
        <v>148600</v>
      </c>
      <c r="I851">
        <v>100</v>
      </c>
      <c r="J851">
        <v>2025</v>
      </c>
      <c r="K851">
        <v>23</v>
      </c>
      <c r="L851">
        <v>114422</v>
      </c>
      <c r="M851">
        <v>2020</v>
      </c>
      <c r="N851">
        <v>156141.71</v>
      </c>
      <c r="O851">
        <v>-22.065978114576598</v>
      </c>
      <c r="P851" t="s">
        <v>24</v>
      </c>
      <c r="Q851">
        <v>2.87781973804878</v>
      </c>
      <c r="R851">
        <v>1</v>
      </c>
      <c r="S851" t="s">
        <v>25</v>
      </c>
      <c r="T851">
        <v>-1.11368485725649E-2</v>
      </c>
      <c r="AY851">
        <v>156141.71</v>
      </c>
      <c r="AZ851">
        <v>147797.76799999899</v>
      </c>
      <c r="BA851">
        <v>139453.826</v>
      </c>
      <c r="BB851">
        <v>131109.88399999999</v>
      </c>
      <c r="BC851">
        <v>122765.942</v>
      </c>
      <c r="BD851">
        <v>114422</v>
      </c>
      <c r="BE851">
        <v>113147.699512629</v>
      </c>
      <c r="BF851">
        <v>111887.590716823</v>
      </c>
      <c r="BG851">
        <v>110641.515561861</v>
      </c>
      <c r="BH851">
        <v>109409.31775720901</v>
      </c>
      <c r="BI851">
        <v>108190.84275292</v>
      </c>
      <c r="BJ851">
        <v>106985.937720242</v>
      </c>
      <c r="BK851">
        <v>105794.451532458</v>
      </c>
      <c r="BL851">
        <v>104616.23474592299</v>
      </c>
      <c r="BM851">
        <v>103451.139581326</v>
      </c>
      <c r="BN851">
        <v>102299.01990514999</v>
      </c>
      <c r="BO851">
        <v>101159.731211344</v>
      </c>
      <c r="BP851">
        <v>100033.13060320199</v>
      </c>
      <c r="BQ851">
        <v>98919.076775435096</v>
      </c>
      <c r="BR851">
        <v>97817.429996449093</v>
      </c>
      <c r="BS851">
        <v>96728.052090821206</v>
      </c>
      <c r="BT851">
        <v>95650.806421966496</v>
      </c>
      <c r="BU851">
        <v>94585.557875001396</v>
      </c>
      <c r="BV851">
        <v>93532.172839795894</v>
      </c>
      <c r="BW851">
        <v>92490.519194216104</v>
      </c>
      <c r="BX851">
        <v>91460.466287552204</v>
      </c>
      <c r="BY851">
        <v>90441.884924131606</v>
      </c>
      <c r="BZ851">
        <v>89434.647347114194</v>
      </c>
      <c r="CA851">
        <v>88438.627222468596</v>
      </c>
      <c r="CB851">
        <v>87453.699623126493</v>
      </c>
      <c r="CC851">
        <v>86479.741013313105</v>
      </c>
      <c r="CD851" s="8" t="b">
        <f>IF(ISNUMBER(VLOOKUP(A851,profiles_2018!A:A,1,FALSE)),TRUE,FALSE)</f>
        <v>1</v>
      </c>
      <c r="CE851" t="str">
        <f>INDEX('C5 - Emissions methodology 2021'!$A$2:$I$5911,MATCH($A851,'C5 - Emissions methodology 2021'!$A$2:$A$5911,0),MATCH(CE$1,'C5 - Emissions methodology 2021'!$A$1:$I$1,0))</f>
        <v>Infrastructure</v>
      </c>
    </row>
    <row r="852" spans="1:83" x14ac:dyDescent="0.25">
      <c r="A852">
        <v>848020</v>
      </c>
      <c r="B852" t="s">
        <v>1380</v>
      </c>
      <c r="C852" t="s">
        <v>78</v>
      </c>
      <c r="D852">
        <v>2020</v>
      </c>
      <c r="E852" t="s">
        <v>690</v>
      </c>
      <c r="F852" t="s">
        <v>23</v>
      </c>
      <c r="G852">
        <v>2017</v>
      </c>
      <c r="H852">
        <v>6506.89</v>
      </c>
      <c r="I852">
        <v>100</v>
      </c>
      <c r="J852">
        <v>2030</v>
      </c>
      <c r="K852">
        <v>90</v>
      </c>
      <c r="L852">
        <v>650.68899999999906</v>
      </c>
      <c r="M852">
        <v>2020</v>
      </c>
      <c r="N852">
        <v>6771.26</v>
      </c>
      <c r="O852">
        <v>-4.5143600774631896</v>
      </c>
      <c r="P852" t="s">
        <v>45</v>
      </c>
      <c r="Q852">
        <v>3.55024455312802</v>
      </c>
      <c r="R852">
        <v>1</v>
      </c>
      <c r="S852" t="s">
        <v>25</v>
      </c>
      <c r="T852">
        <v>-1.11368485725649E-2</v>
      </c>
      <c r="AV852">
        <v>6506.89</v>
      </c>
      <c r="AW852">
        <v>6595.0133333333297</v>
      </c>
      <c r="AX852">
        <v>6683.1366666666599</v>
      </c>
      <c r="AY852">
        <v>6771.26</v>
      </c>
      <c r="AZ852">
        <v>6159.2029000000002</v>
      </c>
      <c r="BA852">
        <v>5547.1458000000002</v>
      </c>
      <c r="BB852">
        <v>4935.0887000000002</v>
      </c>
      <c r="BC852">
        <v>4323.0316000000003</v>
      </c>
      <c r="BD852">
        <v>3710.9744999999998</v>
      </c>
      <c r="BE852">
        <v>3098.9173999999998</v>
      </c>
      <c r="BF852">
        <v>2486.8602999999998</v>
      </c>
      <c r="BG852">
        <v>1874.8032000000001</v>
      </c>
      <c r="BH852">
        <v>1262.7461000000001</v>
      </c>
      <c r="BI852">
        <v>650.68899999999906</v>
      </c>
      <c r="BJ852">
        <v>643.44237513916596</v>
      </c>
      <c r="BK852">
        <v>636.27645484206903</v>
      </c>
      <c r="BL852">
        <v>629.19034031420495</v>
      </c>
      <c r="BM852">
        <v>622.18314277080503</v>
      </c>
      <c r="BN852">
        <v>615.25398332536395</v>
      </c>
      <c r="BO852">
        <v>608.40199287940197</v>
      </c>
      <c r="BP852">
        <v>601.62631201345698</v>
      </c>
      <c r="BQ852">
        <v>594.92609087929304</v>
      </c>
      <c r="BR852">
        <v>588.30048909330196</v>
      </c>
      <c r="BS852">
        <v>581.74867563110399</v>
      </c>
      <c r="BT852">
        <v>575.26982872330996</v>
      </c>
      <c r="BU852">
        <v>568.86313575245299</v>
      </c>
      <c r="BV852">
        <v>562.52779315106397</v>
      </c>
      <c r="BW852">
        <v>556.26300630088099</v>
      </c>
      <c r="BX852">
        <v>550.06798943318904</v>
      </c>
      <c r="BY852">
        <v>543.94196553025597</v>
      </c>
      <c r="BZ852">
        <v>537.88416622788202</v>
      </c>
      <c r="CA852">
        <v>531.89383171902205</v>
      </c>
      <c r="CB852">
        <v>525.97021065848605</v>
      </c>
      <c r="CC852">
        <v>520.11256006870201</v>
      </c>
      <c r="CD852" s="8" t="b">
        <f>IF(ISNUMBER(VLOOKUP(A852,profiles_2018!A:A,1,FALSE)),TRUE,FALSE)</f>
        <v>0</v>
      </c>
      <c r="CE852" t="str">
        <f>INDEX('C5 - Emissions methodology 2021'!$A$2:$I$5911,MATCH($A852,'C5 - Emissions methodology 2021'!$A$2:$A$5911,0),MATCH(CE$1,'C5 - Emissions methodology 2021'!$A$1:$I$1,0))</f>
        <v>Services</v>
      </c>
    </row>
    <row r="853" spans="1:83" x14ac:dyDescent="0.25">
      <c r="A853">
        <v>51297</v>
      </c>
      <c r="B853" t="s">
        <v>1381</v>
      </c>
      <c r="C853" t="s">
        <v>84</v>
      </c>
      <c r="D853">
        <v>2020</v>
      </c>
      <c r="E853" t="s">
        <v>49</v>
      </c>
      <c r="F853" t="s">
        <v>50</v>
      </c>
      <c r="G853">
        <v>2019</v>
      </c>
      <c r="H853">
        <v>25.3</v>
      </c>
      <c r="I853">
        <v>90</v>
      </c>
      <c r="J853">
        <v>2029</v>
      </c>
      <c r="K853">
        <v>5</v>
      </c>
      <c r="L853">
        <v>24.035</v>
      </c>
      <c r="M853">
        <v>2020</v>
      </c>
      <c r="N853">
        <v>24.5</v>
      </c>
      <c r="O853">
        <v>63.2411067193676</v>
      </c>
      <c r="P853" t="s">
        <v>24</v>
      </c>
      <c r="Q853">
        <v>2.2697561000909801</v>
      </c>
      <c r="R853">
        <v>1</v>
      </c>
      <c r="S853" t="s">
        <v>25</v>
      </c>
      <c r="T853">
        <v>-1.11368485725649E-2</v>
      </c>
      <c r="AX853">
        <v>25.3</v>
      </c>
      <c r="AY853">
        <v>24.5</v>
      </c>
      <c r="AZ853">
        <v>24.448333333333299</v>
      </c>
      <c r="BA853">
        <v>24.396666666666601</v>
      </c>
      <c r="BB853">
        <v>24.344999999999999</v>
      </c>
      <c r="BC853">
        <v>24.293333333333301</v>
      </c>
      <c r="BD853">
        <v>24.2416666666666</v>
      </c>
      <c r="BE853">
        <v>24.19</v>
      </c>
      <c r="BF853">
        <v>24.1383333333333</v>
      </c>
      <c r="BG853">
        <v>24.086666666666599</v>
      </c>
      <c r="BH853">
        <v>24.035</v>
      </c>
      <c r="BI853">
        <v>23.7673258445584</v>
      </c>
      <c r="BJ853">
        <v>23.5026327356527</v>
      </c>
      <c r="BK853">
        <v>23.2408874738191</v>
      </c>
      <c r="BL853">
        <v>22.9820572293312</v>
      </c>
      <c r="BM853">
        <v>22.726109538082099</v>
      </c>
      <c r="BN853">
        <v>22.473012297513002</v>
      </c>
      <c r="BO853">
        <v>22.222733762586198</v>
      </c>
      <c r="BP853">
        <v>21.975242541803802</v>
      </c>
      <c r="BQ853">
        <v>21.730507593270399</v>
      </c>
      <c r="BR853">
        <v>21.488498220799102</v>
      </c>
      <c r="BS853">
        <v>21.249184070062299</v>
      </c>
      <c r="BT853">
        <v>21.012535124783401</v>
      </c>
      <c r="BU853">
        <v>20.778521702972998</v>
      </c>
      <c r="BV853">
        <v>20.5471144532052</v>
      </c>
      <c r="BW853">
        <v>20.3182843509367</v>
      </c>
      <c r="BX853">
        <v>20.092002694866</v>
      </c>
      <c r="BY853">
        <v>19.868241103333698</v>
      </c>
      <c r="BZ853">
        <v>19.6469715107627</v>
      </c>
      <c r="CA853">
        <v>19.428166164137799</v>
      </c>
      <c r="CB853">
        <v>19.2117976195252</v>
      </c>
      <c r="CC853">
        <v>18.997838738629799</v>
      </c>
      <c r="CD853" s="8" t="b">
        <f>IF(ISNUMBER(VLOOKUP(A853,profiles_2018!A:A,1,FALSE)),TRUE,FALSE)</f>
        <v>0</v>
      </c>
      <c r="CE853" t="str">
        <f>INDEX('C5 - Emissions methodology 2021'!$A$2:$I$5911,MATCH($A853,'C5 - Emissions methodology 2021'!$A$2:$A$5911,0),MATCH(CE$1,'C5 - Emissions methodology 2021'!$A$1:$I$1,0))</f>
        <v>Manufacturing</v>
      </c>
    </row>
    <row r="854" spans="1:83" x14ac:dyDescent="0.25">
      <c r="A854">
        <v>836542</v>
      </c>
      <c r="B854" t="s">
        <v>1382</v>
      </c>
      <c r="C854" t="s">
        <v>31</v>
      </c>
      <c r="D854">
        <v>2019</v>
      </c>
      <c r="E854" t="s">
        <v>105</v>
      </c>
      <c r="F854" t="s">
        <v>54</v>
      </c>
      <c r="G854">
        <v>2019</v>
      </c>
      <c r="H854">
        <v>158</v>
      </c>
      <c r="I854">
        <v>100</v>
      </c>
      <c r="J854">
        <v>2024</v>
      </c>
      <c r="K854">
        <v>12</v>
      </c>
      <c r="L854">
        <v>139.04</v>
      </c>
      <c r="M854">
        <v>2020</v>
      </c>
      <c r="N854">
        <v>98</v>
      </c>
      <c r="O854">
        <v>316.45569620253201</v>
      </c>
      <c r="P854" t="s">
        <v>691</v>
      </c>
      <c r="Q854">
        <v>3.10731708897073</v>
      </c>
      <c r="R854">
        <v>1</v>
      </c>
      <c r="S854" t="s">
        <v>25</v>
      </c>
      <c r="T854">
        <v>-1.11368485725649E-2</v>
      </c>
      <c r="AX854">
        <v>158</v>
      </c>
      <c r="AY854">
        <v>98</v>
      </c>
      <c r="AZ854">
        <v>108.26</v>
      </c>
      <c r="BA854">
        <v>118.52</v>
      </c>
      <c r="BB854">
        <v>128.78</v>
      </c>
      <c r="BC854">
        <v>139.04</v>
      </c>
      <c r="BD854">
        <v>137.49153257447</v>
      </c>
      <c r="BE854">
        <v>135.960310196178</v>
      </c>
      <c r="BF854">
        <v>134.44614080964499</v>
      </c>
      <c r="BG854">
        <v>132.948834498282</v>
      </c>
      <c r="BH854">
        <v>131.46820346057501</v>
      </c>
      <c r="BI854">
        <v>130.004061986528</v>
      </c>
      <c r="BJ854">
        <v>128.55622643436601</v>
      </c>
      <c r="BK854">
        <v>127.12451520750599</v>
      </c>
      <c r="BL854">
        <v>125.708748731779</v>
      </c>
      <c r="BM854">
        <v>124.308749432906</v>
      </c>
      <c r="BN854">
        <v>122.924341714227</v>
      </c>
      <c r="BO854">
        <v>121.55535193467399</v>
      </c>
      <c r="BP854">
        <v>120.20160838699201</v>
      </c>
      <c r="BQ854">
        <v>118.86294127620801</v>
      </c>
      <c r="BR854">
        <v>117.53918269832501</v>
      </c>
      <c r="BS854">
        <v>116.230166619271</v>
      </c>
      <c r="BT854">
        <v>114.935728854068</v>
      </c>
      <c r="BU854">
        <v>113.65570704624299</v>
      </c>
      <c r="BV854">
        <v>112.389940647461</v>
      </c>
      <c r="BW854">
        <v>111.13827089739</v>
      </c>
      <c r="BX854">
        <v>109.90054080378999</v>
      </c>
      <c r="BY854">
        <v>108.676595122815</v>
      </c>
      <c r="BZ854">
        <v>107.46628033955</v>
      </c>
      <c r="CA854">
        <v>106.269444648752</v>
      </c>
      <c r="CB854">
        <v>105.085937935808</v>
      </c>
      <c r="CC854">
        <v>103.91561175791099</v>
      </c>
      <c r="CD854" s="8" t="b">
        <f>IF(ISNUMBER(VLOOKUP(A854,profiles_2018!A:A,1,FALSE)),TRUE,FALSE)</f>
        <v>0</v>
      </c>
      <c r="CE854" t="str">
        <f>INDEX('C5 - Emissions methodology 2021'!$A$2:$I$5911,MATCH($A854,'C5 - Emissions methodology 2021'!$A$2:$A$5911,0),MATCH(CE$1,'C5 - Emissions methodology 2021'!$A$1:$I$1,0))</f>
        <v>Services</v>
      </c>
    </row>
    <row r="855" spans="1:83" x14ac:dyDescent="0.25">
      <c r="A855">
        <v>844232</v>
      </c>
      <c r="B855" t="s">
        <v>1383</v>
      </c>
      <c r="C855" t="s">
        <v>172</v>
      </c>
      <c r="D855">
        <v>2020</v>
      </c>
      <c r="E855" t="s">
        <v>28</v>
      </c>
      <c r="F855" t="s">
        <v>23</v>
      </c>
      <c r="G855">
        <v>2018</v>
      </c>
      <c r="H855">
        <v>321287</v>
      </c>
      <c r="I855">
        <v>100</v>
      </c>
      <c r="J855">
        <v>2040</v>
      </c>
      <c r="K855">
        <v>100</v>
      </c>
      <c r="L855">
        <v>0</v>
      </c>
      <c r="M855">
        <v>2020</v>
      </c>
      <c r="N855">
        <v>372392</v>
      </c>
      <c r="O855">
        <v>-15.9063391920619</v>
      </c>
      <c r="P855" t="s">
        <v>45</v>
      </c>
      <c r="Q855">
        <v>3.6551540799195101</v>
      </c>
      <c r="R855">
        <v>1</v>
      </c>
      <c r="S855" t="s">
        <v>25</v>
      </c>
      <c r="T855">
        <v>-1.11368485725649E-2</v>
      </c>
      <c r="AW855">
        <v>321287</v>
      </c>
      <c r="AX855">
        <v>346839.5</v>
      </c>
      <c r="AY855">
        <v>372392</v>
      </c>
      <c r="AZ855">
        <v>353772.4</v>
      </c>
      <c r="BA855">
        <v>335152.8</v>
      </c>
      <c r="BB855">
        <v>316533.2</v>
      </c>
      <c r="BC855">
        <v>297913.59999999998</v>
      </c>
      <c r="BD855">
        <v>279294</v>
      </c>
      <c r="BE855">
        <v>260674.4</v>
      </c>
      <c r="BF855">
        <v>242054.8</v>
      </c>
      <c r="BG855">
        <v>223435.2</v>
      </c>
      <c r="BH855">
        <v>204815.6</v>
      </c>
      <c r="BI855">
        <v>186196</v>
      </c>
      <c r="BJ855">
        <v>167576.4</v>
      </c>
      <c r="BK855">
        <v>148956.79999999999</v>
      </c>
      <c r="BL855">
        <v>130337.19999999899</v>
      </c>
      <c r="BM855">
        <v>111717.6</v>
      </c>
      <c r="BN855">
        <v>93098</v>
      </c>
      <c r="BO855">
        <v>74478.399999999907</v>
      </c>
      <c r="BP855">
        <v>55858.799999999901</v>
      </c>
      <c r="BQ855">
        <v>37239.199999999997</v>
      </c>
      <c r="BR855">
        <v>18619.599999999999</v>
      </c>
      <c r="BS855">
        <v>0</v>
      </c>
      <c r="BT855">
        <v>0</v>
      </c>
      <c r="BU855">
        <v>0</v>
      </c>
      <c r="BV855">
        <v>0</v>
      </c>
      <c r="BW855">
        <v>0</v>
      </c>
      <c r="BX855">
        <v>0</v>
      </c>
      <c r="BY855">
        <v>0</v>
      </c>
      <c r="BZ855">
        <v>0</v>
      </c>
      <c r="CA855">
        <v>0</v>
      </c>
      <c r="CB855">
        <v>0</v>
      </c>
      <c r="CC855">
        <v>0</v>
      </c>
      <c r="CD855" s="8" t="b">
        <f>IF(ISNUMBER(VLOOKUP(A855,profiles_2018!A:A,1,FALSE)),TRUE,FALSE)</f>
        <v>0</v>
      </c>
      <c r="CE855" t="str">
        <f>INDEX('C5 - Emissions methodology 2021'!$A$2:$I$5911,MATCH($A855,'C5 - Emissions methodology 2021'!$A$2:$A$5911,0),MATCH(CE$1,'C5 - Emissions methodology 2021'!$A$1:$I$1,0))</f>
        <v>Manufacturing</v>
      </c>
    </row>
    <row r="856" spans="1:83" x14ac:dyDescent="0.25">
      <c r="A856">
        <v>17147</v>
      </c>
      <c r="B856" t="s">
        <v>1384</v>
      </c>
      <c r="C856" t="s">
        <v>52</v>
      </c>
      <c r="D856">
        <v>2020</v>
      </c>
      <c r="E856" t="s">
        <v>690</v>
      </c>
      <c r="F856" t="s">
        <v>23</v>
      </c>
      <c r="G856">
        <v>2015</v>
      </c>
      <c r="H856">
        <v>585420</v>
      </c>
      <c r="I856">
        <v>100</v>
      </c>
      <c r="J856">
        <v>2030</v>
      </c>
      <c r="K856">
        <v>100</v>
      </c>
      <c r="L856">
        <v>0</v>
      </c>
      <c r="M856">
        <v>2020</v>
      </c>
      <c r="N856">
        <v>381794</v>
      </c>
      <c r="O856">
        <v>20.688100743067402</v>
      </c>
      <c r="P856" t="s">
        <v>24</v>
      </c>
      <c r="Q856">
        <v>3.65029204073902</v>
      </c>
      <c r="R856">
        <v>1</v>
      </c>
      <c r="S856" t="s">
        <v>25</v>
      </c>
      <c r="T856">
        <v>-1.11368485725649E-2</v>
      </c>
      <c r="AT856">
        <v>585420</v>
      </c>
      <c r="AU856">
        <v>544694.80000000005</v>
      </c>
      <c r="AV856">
        <v>503969.6</v>
      </c>
      <c r="AW856">
        <v>463244.4</v>
      </c>
      <c r="AX856">
        <v>422519.2</v>
      </c>
      <c r="AY856">
        <v>381794</v>
      </c>
      <c r="AZ856">
        <v>343614.6</v>
      </c>
      <c r="BA856">
        <v>305435.2</v>
      </c>
      <c r="BB856">
        <v>267255.8</v>
      </c>
      <c r="BC856">
        <v>229076.4</v>
      </c>
      <c r="BD856">
        <v>190897</v>
      </c>
      <c r="BE856">
        <v>152717.6</v>
      </c>
      <c r="BF856">
        <v>114538.2</v>
      </c>
      <c r="BG856">
        <v>76358.799999999901</v>
      </c>
      <c r="BH856">
        <v>38179.3999999999</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s="8" t="b">
        <f>IF(ISNUMBER(VLOOKUP(A856,profiles_2018!A:A,1,FALSE)),TRUE,FALSE)</f>
        <v>0</v>
      </c>
      <c r="CE856" t="str">
        <f>INDEX('C5 - Emissions methodology 2021'!$A$2:$I$5911,MATCH($A856,'C5 - Emissions methodology 2021'!$A$2:$A$5911,0),MATCH(CE$1,'C5 - Emissions methodology 2021'!$A$1:$I$1,0))</f>
        <v>Manufacturing</v>
      </c>
    </row>
    <row r="857" spans="1:83" x14ac:dyDescent="0.25">
      <c r="A857">
        <v>23137</v>
      </c>
      <c r="B857" t="s">
        <v>1385</v>
      </c>
      <c r="C857" t="s">
        <v>52</v>
      </c>
      <c r="D857">
        <v>2015</v>
      </c>
      <c r="E857" t="s">
        <v>690</v>
      </c>
      <c r="F857" t="s">
        <v>23</v>
      </c>
      <c r="G857">
        <v>2015</v>
      </c>
      <c r="H857">
        <v>6436</v>
      </c>
      <c r="I857">
        <v>100</v>
      </c>
      <c r="J857">
        <v>2030</v>
      </c>
      <c r="K857">
        <v>100</v>
      </c>
      <c r="L857">
        <v>0</v>
      </c>
      <c r="M857">
        <v>2020</v>
      </c>
      <c r="N857">
        <v>2306</v>
      </c>
      <c r="O857">
        <v>64.1702921068987</v>
      </c>
      <c r="P857" t="s">
        <v>24</v>
      </c>
      <c r="Q857">
        <v>3.65024454603902</v>
      </c>
      <c r="R857">
        <v>1</v>
      </c>
      <c r="S857" t="s">
        <v>25</v>
      </c>
      <c r="T857">
        <v>-1.11368485725649E-2</v>
      </c>
      <c r="AT857">
        <v>6436</v>
      </c>
      <c r="AU857">
        <v>5610</v>
      </c>
      <c r="AV857">
        <v>4784</v>
      </c>
      <c r="AW857">
        <v>3958</v>
      </c>
      <c r="AX857">
        <v>3132</v>
      </c>
      <c r="AY857">
        <v>2306</v>
      </c>
      <c r="AZ857">
        <v>2075.4</v>
      </c>
      <c r="BA857">
        <v>1844.8</v>
      </c>
      <c r="BB857">
        <v>1614.2</v>
      </c>
      <c r="BC857">
        <v>1383.6</v>
      </c>
      <c r="BD857">
        <v>1153</v>
      </c>
      <c r="BE857">
        <v>922.4</v>
      </c>
      <c r="BF857">
        <v>691.8</v>
      </c>
      <c r="BG857">
        <v>461.19999999999902</v>
      </c>
      <c r="BH857">
        <v>230.599999999999</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s="8" t="b">
        <f>IF(ISNUMBER(VLOOKUP(A857,profiles_2018!A:A,1,FALSE)),TRUE,FALSE)</f>
        <v>0</v>
      </c>
      <c r="CE857" t="str">
        <f>INDEX('C5 - Emissions methodology 2021'!$A$2:$I$5911,MATCH($A857,'C5 - Emissions methodology 2021'!$A$2:$A$5911,0),MATCH(CE$1,'C5 - Emissions methodology 2021'!$A$1:$I$1,0))</f>
        <v>Hospitality</v>
      </c>
    </row>
    <row r="858" spans="1:83" x14ac:dyDescent="0.25">
      <c r="A858">
        <v>17133</v>
      </c>
      <c r="B858" t="s">
        <v>1386</v>
      </c>
      <c r="C858" t="s">
        <v>21</v>
      </c>
      <c r="D858">
        <v>2020</v>
      </c>
      <c r="E858" t="s">
        <v>105</v>
      </c>
      <c r="F858" t="s">
        <v>54</v>
      </c>
      <c r="G858">
        <v>2018</v>
      </c>
      <c r="H858">
        <v>3099</v>
      </c>
      <c r="I858">
        <v>100</v>
      </c>
      <c r="J858">
        <v>2030</v>
      </c>
      <c r="K858">
        <v>50</v>
      </c>
      <c r="L858">
        <v>1549.5</v>
      </c>
      <c r="M858">
        <v>2020</v>
      </c>
      <c r="N858">
        <v>1849</v>
      </c>
      <c r="O858">
        <v>116.402814423923</v>
      </c>
      <c r="P858" t="s">
        <v>691</v>
      </c>
      <c r="Q858">
        <v>3.49024526683902</v>
      </c>
      <c r="R858">
        <v>1</v>
      </c>
      <c r="S858" t="s">
        <v>25</v>
      </c>
      <c r="T858">
        <v>-1.11368485725649E-2</v>
      </c>
      <c r="AW858">
        <v>3099</v>
      </c>
      <c r="AX858">
        <v>2474</v>
      </c>
      <c r="AY858">
        <v>1849</v>
      </c>
      <c r="AZ858">
        <v>1819.05</v>
      </c>
      <c r="BA858">
        <v>1789.1</v>
      </c>
      <c r="BB858">
        <v>1759.15</v>
      </c>
      <c r="BC858">
        <v>1729.2</v>
      </c>
      <c r="BD858">
        <v>1699.25</v>
      </c>
      <c r="BE858">
        <v>1669.3</v>
      </c>
      <c r="BF858">
        <v>1639.35</v>
      </c>
      <c r="BG858">
        <v>1609.4</v>
      </c>
      <c r="BH858">
        <v>1579.45</v>
      </c>
      <c r="BI858">
        <v>1549.5</v>
      </c>
      <c r="BJ858">
        <v>1532.2434531368101</v>
      </c>
      <c r="BK858">
        <v>1515.1790898229201</v>
      </c>
      <c r="BL858">
        <v>1498.3047697392401</v>
      </c>
      <c r="BM858">
        <v>1481.6183764031</v>
      </c>
      <c r="BN858">
        <v>1465.1178169027701</v>
      </c>
      <c r="BO858">
        <v>1448.8010216349601</v>
      </c>
      <c r="BP858">
        <v>1432.6659440452299</v>
      </c>
      <c r="BQ858">
        <v>1416.7105603713301</v>
      </c>
      <c r="BR858">
        <v>1400.9328693893201</v>
      </c>
      <c r="BS858">
        <v>1385.3308921626101</v>
      </c>
      <c r="BT858">
        <v>1369.9026717936899</v>
      </c>
      <c r="BU858">
        <v>1354.6462731787799</v>
      </c>
      <c r="BV858">
        <v>1339.5597827649899</v>
      </c>
      <c r="BW858">
        <v>1324.6413083104401</v>
      </c>
      <c r="BX858">
        <v>1309.8889786468201</v>
      </c>
      <c r="BY858">
        <v>1295.3009434447599</v>
      </c>
      <c r="BZ858">
        <v>1280.8753729817199</v>
      </c>
      <c r="CA858">
        <v>1266.6104579124899</v>
      </c>
      <c r="CB858">
        <v>1252.50440904229</v>
      </c>
      <c r="CC858">
        <v>1238.5554571023199</v>
      </c>
      <c r="CD858" s="8" t="b">
        <f>IF(ISNUMBER(VLOOKUP(A858,profiles_2018!A:A,1,FALSE)),TRUE,FALSE)</f>
        <v>0</v>
      </c>
      <c r="CE858" t="str">
        <f>INDEX('C5 - Emissions methodology 2021'!$A$2:$I$5911,MATCH($A858,'C5 - Emissions methodology 2021'!$A$2:$A$5911,0),MATCH(CE$1,'C5 - Emissions methodology 2021'!$A$1:$I$1,0))</f>
        <v>Services</v>
      </c>
    </row>
    <row r="859" spans="1:83" x14ac:dyDescent="0.25">
      <c r="A859">
        <v>846792</v>
      </c>
      <c r="B859" t="s">
        <v>1387</v>
      </c>
      <c r="C859" t="s">
        <v>208</v>
      </c>
      <c r="D859">
        <v>2018</v>
      </c>
      <c r="E859" t="s">
        <v>28</v>
      </c>
      <c r="F859" t="s">
        <v>23</v>
      </c>
      <c r="G859">
        <v>2016</v>
      </c>
      <c r="H859">
        <v>9471</v>
      </c>
      <c r="I859">
        <v>100</v>
      </c>
      <c r="J859">
        <v>2030</v>
      </c>
      <c r="K859">
        <v>30</v>
      </c>
      <c r="L859">
        <v>6629.7</v>
      </c>
      <c r="M859">
        <v>2020</v>
      </c>
      <c r="N859">
        <v>10586</v>
      </c>
      <c r="O859">
        <v>-39.242600218210001</v>
      </c>
      <c r="P859" t="s">
        <v>24</v>
      </c>
      <c r="Q859">
        <v>2.9502448495390201</v>
      </c>
      <c r="R859">
        <v>1</v>
      </c>
      <c r="S859" t="s">
        <v>25</v>
      </c>
      <c r="T859">
        <v>-1.11368485725649E-2</v>
      </c>
      <c r="AU859">
        <v>9471</v>
      </c>
      <c r="AV859">
        <v>9749.75</v>
      </c>
      <c r="AW859">
        <v>10028.5</v>
      </c>
      <c r="AX859">
        <v>10307.25</v>
      </c>
      <c r="AY859">
        <v>10586</v>
      </c>
      <c r="AZ859">
        <v>10190.370000000001</v>
      </c>
      <c r="BA859">
        <v>9794.74</v>
      </c>
      <c r="BB859">
        <v>9399.11</v>
      </c>
      <c r="BC859">
        <v>9003.48</v>
      </c>
      <c r="BD859">
        <v>8607.85</v>
      </c>
      <c r="BE859">
        <v>8212.2199999999993</v>
      </c>
      <c r="BF859">
        <v>7816.59</v>
      </c>
      <c r="BG859">
        <v>7420.95999999999</v>
      </c>
      <c r="BH859">
        <v>7025.33</v>
      </c>
      <c r="BI859">
        <v>6629.7</v>
      </c>
      <c r="BJ859">
        <v>6555.86603501846</v>
      </c>
      <c r="BK859">
        <v>6482.8543477244402</v>
      </c>
      <c r="BL859">
        <v>6410.6557805358398</v>
      </c>
      <c r="BM859">
        <v>6339.2612778571702</v>
      </c>
      <c r="BN859">
        <v>6268.66188494375</v>
      </c>
      <c r="BO859">
        <v>6198.8487467785199</v>
      </c>
      <c r="BP859">
        <v>6129.8131069614201</v>
      </c>
      <c r="BQ859">
        <v>6061.5463066110597</v>
      </c>
      <c r="BR859">
        <v>5994.0397832787503</v>
      </c>
      <c r="BS859">
        <v>5927.2850698744396</v>
      </c>
      <c r="BT859">
        <v>5861.2737936048297</v>
      </c>
      <c r="BU859">
        <v>5795.99767492311</v>
      </c>
      <c r="BV859">
        <v>5731.4485264905497</v>
      </c>
      <c r="BW859">
        <v>5667.6182521495703</v>
      </c>
      <c r="BX859">
        <v>5604.4988459082797</v>
      </c>
      <c r="BY859">
        <v>5542.0823909362798</v>
      </c>
      <c r="BZ859">
        <v>5480.3610585717497</v>
      </c>
      <c r="CA859">
        <v>5419.3271073394499</v>
      </c>
      <c r="CB859">
        <v>5358.9728819798202</v>
      </c>
      <c r="CC859">
        <v>5299.2908124887199</v>
      </c>
      <c r="CD859" s="8" t="b">
        <f>IF(ISNUMBER(VLOOKUP(A859,profiles_2018!A:A,1,FALSE)),TRUE,FALSE)</f>
        <v>0</v>
      </c>
      <c r="CE859" t="str">
        <f>INDEX('C5 - Emissions methodology 2021'!$A$2:$I$5911,MATCH($A859,'C5 - Emissions methodology 2021'!$A$2:$A$5911,0),MATCH(CE$1,'C5 - Emissions methodology 2021'!$A$1:$I$1,0))</f>
        <v>Apparel</v>
      </c>
    </row>
    <row r="860" spans="1:83" x14ac:dyDescent="0.25">
      <c r="A860">
        <v>848397</v>
      </c>
      <c r="B860" t="s">
        <v>1388</v>
      </c>
      <c r="C860" t="s">
        <v>21</v>
      </c>
      <c r="D860">
        <v>2020</v>
      </c>
      <c r="E860" t="s">
        <v>28</v>
      </c>
      <c r="F860" t="s">
        <v>23</v>
      </c>
      <c r="G860">
        <v>2019</v>
      </c>
      <c r="H860">
        <v>3151</v>
      </c>
      <c r="I860">
        <v>100</v>
      </c>
      <c r="J860">
        <v>2030</v>
      </c>
      <c r="K860">
        <v>100</v>
      </c>
      <c r="L860">
        <v>0</v>
      </c>
      <c r="M860">
        <v>2020</v>
      </c>
      <c r="N860">
        <v>2851</v>
      </c>
      <c r="O860">
        <v>9.5207870517296094</v>
      </c>
      <c r="P860" t="s">
        <v>24</v>
      </c>
      <c r="Q860">
        <v>3.65024421753902</v>
      </c>
      <c r="R860">
        <v>1</v>
      </c>
      <c r="S860" t="s">
        <v>25</v>
      </c>
      <c r="T860">
        <v>-1.11368485725649E-2</v>
      </c>
      <c r="AX860">
        <v>3151</v>
      </c>
      <c r="AY860">
        <v>2851</v>
      </c>
      <c r="AZ860">
        <v>2565.9</v>
      </c>
      <c r="BA860">
        <v>2280.8000000000002</v>
      </c>
      <c r="BB860">
        <v>1995.7</v>
      </c>
      <c r="BC860">
        <v>1710.6</v>
      </c>
      <c r="BD860">
        <v>1425.5</v>
      </c>
      <c r="BE860">
        <v>1140.4000000000001</v>
      </c>
      <c r="BF860">
        <v>855.3</v>
      </c>
      <c r="BG860">
        <v>570.19999999999902</v>
      </c>
      <c r="BH860">
        <v>285.099999999999</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s="8" t="b">
        <f>IF(ISNUMBER(VLOOKUP(A860,profiles_2018!A:A,1,FALSE)),TRUE,FALSE)</f>
        <v>0</v>
      </c>
      <c r="CE860" t="str">
        <f>INDEX('C5 - Emissions methodology 2021'!$A$2:$I$5911,MATCH($A860,'C5 - Emissions methodology 2021'!$A$2:$A$5911,0),MATCH(CE$1,'C5 - Emissions methodology 2021'!$A$1:$I$1,0))</f>
        <v>Infrastructure</v>
      </c>
    </row>
    <row r="861" spans="1:83" x14ac:dyDescent="0.25">
      <c r="A861">
        <v>40418</v>
      </c>
      <c r="B861" t="s">
        <v>491</v>
      </c>
      <c r="C861" t="s">
        <v>27</v>
      </c>
      <c r="D861">
        <v>2020</v>
      </c>
      <c r="E861" t="s">
        <v>105</v>
      </c>
      <c r="F861" t="s">
        <v>54</v>
      </c>
      <c r="G861">
        <v>2010</v>
      </c>
      <c r="H861">
        <v>19111823</v>
      </c>
      <c r="I861">
        <v>100</v>
      </c>
      <c r="J861">
        <v>2030</v>
      </c>
      <c r="K861">
        <v>30</v>
      </c>
      <c r="L861">
        <v>13378276.1</v>
      </c>
      <c r="M861">
        <v>2020</v>
      </c>
      <c r="N861">
        <v>16060233</v>
      </c>
      <c r="O861">
        <v>53.223424404185103</v>
      </c>
      <c r="P861" t="s">
        <v>24</v>
      </c>
      <c r="Q861">
        <v>3.29215508473902</v>
      </c>
      <c r="R861">
        <v>1</v>
      </c>
      <c r="S861" t="s">
        <v>25</v>
      </c>
      <c r="T861">
        <v>-1.11368485725649E-2</v>
      </c>
      <c r="AO861">
        <v>19111823</v>
      </c>
      <c r="AP861">
        <v>18806664</v>
      </c>
      <c r="AQ861">
        <v>18501505</v>
      </c>
      <c r="AR861">
        <v>18196346</v>
      </c>
      <c r="AS861">
        <v>17891187</v>
      </c>
      <c r="AT861">
        <v>17586028</v>
      </c>
      <c r="AU861">
        <v>17280869</v>
      </c>
      <c r="AV861">
        <v>16975710</v>
      </c>
      <c r="AW861">
        <v>16670551</v>
      </c>
      <c r="AX861">
        <v>16365392</v>
      </c>
      <c r="AY861">
        <v>16060233</v>
      </c>
      <c r="AZ861">
        <v>15792037.310000001</v>
      </c>
      <c r="BA861">
        <v>15523841.619999999</v>
      </c>
      <c r="BB861">
        <v>15255645.93</v>
      </c>
      <c r="BC861">
        <v>14987450.24</v>
      </c>
      <c r="BD861">
        <v>14719254.550000001</v>
      </c>
      <c r="BE861">
        <v>14451058.859999999</v>
      </c>
      <c r="BF861">
        <v>14182863.17</v>
      </c>
      <c r="BG861">
        <v>13914667.48</v>
      </c>
      <c r="BH861">
        <v>13646471.789999999</v>
      </c>
      <c r="BI861">
        <v>13378276.1</v>
      </c>
      <c r="BJ861">
        <v>13229284.2649123</v>
      </c>
      <c r="BK861">
        <v>13081951.729330501</v>
      </c>
      <c r="BL861">
        <v>12936260.0138874</v>
      </c>
      <c r="BM861">
        <v>12792190.8450174</v>
      </c>
      <c r="BN861">
        <v>12649726.152665099</v>
      </c>
      <c r="BO861">
        <v>12508848.068018399</v>
      </c>
      <c r="BP861">
        <v>12369538.921267699</v>
      </c>
      <c r="BQ861">
        <v>12231781.239389099</v>
      </c>
      <c r="BR861">
        <v>12095557.743953301</v>
      </c>
      <c r="BS861">
        <v>11960851.348958099</v>
      </c>
      <c r="BT861">
        <v>11827645.1586858</v>
      </c>
      <c r="BU861">
        <v>11695922.4655835</v>
      </c>
      <c r="BV861">
        <v>11565666.7481679</v>
      </c>
      <c r="BW861">
        <v>11436861.6689528</v>
      </c>
      <c r="BX861">
        <v>11309491.0724003</v>
      </c>
      <c r="BY861">
        <v>11183538.982894201</v>
      </c>
      <c r="BZ861">
        <v>11058989.6027363</v>
      </c>
      <c r="CA861">
        <v>10935827.3101651</v>
      </c>
      <c r="CB861">
        <v>10814036.657396</v>
      </c>
      <c r="CC861">
        <v>10693602.3686844</v>
      </c>
      <c r="CD861" s="8" t="b">
        <f>IF(ISNUMBER(VLOOKUP(A861,profiles_2018!A:A,1,FALSE)),TRUE,FALSE)</f>
        <v>1</v>
      </c>
      <c r="CE861" t="str">
        <f>INDEX('C5 - Emissions methodology 2021'!$A$2:$I$5911,MATCH($A861,'C5 - Emissions methodology 2021'!$A$2:$A$5911,0),MATCH(CE$1,'C5 - Emissions methodology 2021'!$A$1:$I$1,0))</f>
        <v>Food, beverage &amp; agriculture</v>
      </c>
    </row>
    <row r="862" spans="1:83" x14ac:dyDescent="0.25">
      <c r="A862">
        <v>841388</v>
      </c>
      <c r="B862" t="s">
        <v>1389</v>
      </c>
      <c r="C862" t="s">
        <v>27</v>
      </c>
      <c r="D862">
        <v>2020</v>
      </c>
      <c r="E862" t="s">
        <v>690</v>
      </c>
      <c r="F862" t="s">
        <v>23</v>
      </c>
      <c r="G862">
        <v>2019</v>
      </c>
      <c r="H862">
        <v>8940.3680000000004</v>
      </c>
      <c r="I862">
        <v>100</v>
      </c>
      <c r="J862">
        <v>2025</v>
      </c>
      <c r="K862">
        <v>25</v>
      </c>
      <c r="L862">
        <v>6705.2759999999998</v>
      </c>
      <c r="M862">
        <v>2020</v>
      </c>
      <c r="N862">
        <v>3854.2280000000001</v>
      </c>
      <c r="O862">
        <v>227.55862180046401</v>
      </c>
      <c r="P862" t="s">
        <v>45</v>
      </c>
      <c r="Q862">
        <v>2.8978057720847801</v>
      </c>
      <c r="R862">
        <v>1</v>
      </c>
      <c r="S862" t="s">
        <v>25</v>
      </c>
      <c r="T862">
        <v>-1.11368485725649E-2</v>
      </c>
      <c r="AX862">
        <v>8940.3680000000004</v>
      </c>
      <c r="AY862">
        <v>3854.2280000000001</v>
      </c>
      <c r="AZ862">
        <v>4424.4376000000002</v>
      </c>
      <c r="BA862">
        <v>4994.6472000000003</v>
      </c>
      <c r="BB862">
        <v>5564.8567999999996</v>
      </c>
      <c r="BC862">
        <v>6135.0663999999997</v>
      </c>
      <c r="BD862">
        <v>6705.2759999999998</v>
      </c>
      <c r="BE862">
        <v>6630.6003565507399</v>
      </c>
      <c r="BF862">
        <v>6556.7563644346401</v>
      </c>
      <c r="BG862">
        <v>6483.7347616767302</v>
      </c>
      <c r="BH862">
        <v>6411.52638945126</v>
      </c>
      <c r="BI862">
        <v>6340.1221909329397</v>
      </c>
      <c r="BJ862">
        <v>6269.5132101609597</v>
      </c>
      <c r="BK862">
        <v>6199.6905909157003</v>
      </c>
      <c r="BL862">
        <v>6130.6455756079204</v>
      </c>
      <c r="BM862">
        <v>6062.3695041803103</v>
      </c>
      <c r="BN862">
        <v>5994.8538130213201</v>
      </c>
      <c r="BO862">
        <v>5928.0900338910296</v>
      </c>
      <c r="BP862">
        <v>5862.0697928590598</v>
      </c>
      <c r="BQ862">
        <v>5796.7848092541799</v>
      </c>
      <c r="BR862">
        <v>5732.22689462577</v>
      </c>
      <c r="BS862">
        <v>5668.3879517167397</v>
      </c>
      <c r="BT862">
        <v>5605.2599734479199</v>
      </c>
      <c r="BU862">
        <v>5542.8350419137696</v>
      </c>
      <c r="BV862">
        <v>5481.1053273892703</v>
      </c>
      <c r="BW862">
        <v>5420.0630873478603</v>
      </c>
      <c r="BX862">
        <v>5359.7006654903198</v>
      </c>
      <c r="BY862">
        <v>5300.0104907844798</v>
      </c>
      <c r="BZ862">
        <v>5240.9850765155998</v>
      </c>
      <c r="CA862">
        <v>5182.6170193473799</v>
      </c>
      <c r="CB862">
        <v>5124.8989983933097</v>
      </c>
      <c r="CC862">
        <v>5067.8237742985102</v>
      </c>
      <c r="CD862" s="8" t="b">
        <f>IF(ISNUMBER(VLOOKUP(A862,profiles_2018!A:A,1,FALSE)),TRUE,FALSE)</f>
        <v>0</v>
      </c>
      <c r="CE862" t="str">
        <f>INDEX('C5 - Emissions methodology 2021'!$A$2:$I$5911,MATCH($A862,'C5 - Emissions methodology 2021'!$A$2:$A$5911,0),MATCH(CE$1,'C5 - Emissions methodology 2021'!$A$1:$I$1,0))</f>
        <v>Services</v>
      </c>
    </row>
    <row r="863" spans="1:83" x14ac:dyDescent="0.25">
      <c r="A863">
        <v>29041</v>
      </c>
      <c r="B863" t="s">
        <v>1390</v>
      </c>
      <c r="C863" t="s">
        <v>21</v>
      </c>
      <c r="D863">
        <v>2020</v>
      </c>
      <c r="E863" t="s">
        <v>690</v>
      </c>
      <c r="F863" t="s">
        <v>23</v>
      </c>
      <c r="G863">
        <v>2020</v>
      </c>
      <c r="H863">
        <v>326</v>
      </c>
      <c r="I863">
        <v>100</v>
      </c>
      <c r="J863">
        <v>2024</v>
      </c>
      <c r="K863">
        <v>100</v>
      </c>
      <c r="L863">
        <v>0</v>
      </c>
      <c r="M863">
        <v>2020</v>
      </c>
      <c r="N863">
        <v>326</v>
      </c>
      <c r="O863">
        <v>0</v>
      </c>
      <c r="P863" t="s">
        <v>45</v>
      </c>
      <c r="Q863">
        <v>3.6473171057707301</v>
      </c>
      <c r="R863">
        <v>1</v>
      </c>
      <c r="S863" t="s">
        <v>25</v>
      </c>
      <c r="T863">
        <v>-1.11368485725649E-2</v>
      </c>
      <c r="AY863">
        <v>326</v>
      </c>
      <c r="AZ863">
        <v>244.5</v>
      </c>
      <c r="BA863">
        <v>163</v>
      </c>
      <c r="BB863">
        <v>81.5</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s="8" t="b">
        <f>IF(ISNUMBER(VLOOKUP(A863,profiles_2018!A:A,1,FALSE)),TRUE,FALSE)</f>
        <v>0</v>
      </c>
      <c r="CE863" t="str">
        <f>INDEX('C5 - Emissions methodology 2021'!$A$2:$I$5911,MATCH($A863,'C5 - Emissions methodology 2021'!$A$2:$A$5911,0),MATCH(CE$1,'C5 - Emissions methodology 2021'!$A$1:$I$1,0))</f>
        <v>Services</v>
      </c>
    </row>
    <row r="864" spans="1:83" x14ac:dyDescent="0.25">
      <c r="A864">
        <v>17315</v>
      </c>
      <c r="B864" t="s">
        <v>1391</v>
      </c>
      <c r="C864" t="s">
        <v>59</v>
      </c>
      <c r="D864">
        <v>2021</v>
      </c>
      <c r="E864" t="s">
        <v>28</v>
      </c>
      <c r="F864" t="s">
        <v>23</v>
      </c>
      <c r="G864">
        <v>2019</v>
      </c>
      <c r="H864">
        <v>1121884</v>
      </c>
      <c r="I864">
        <v>100</v>
      </c>
      <c r="J864">
        <v>2030</v>
      </c>
      <c r="K864">
        <v>60</v>
      </c>
      <c r="L864">
        <v>448753.6</v>
      </c>
      <c r="M864">
        <v>2020</v>
      </c>
      <c r="N864">
        <v>912090</v>
      </c>
      <c r="O864">
        <v>31.166918029552701</v>
      </c>
      <c r="P864" t="s">
        <v>45</v>
      </c>
      <c r="Q864">
        <v>3.2503560908390199</v>
      </c>
      <c r="R864">
        <v>1</v>
      </c>
      <c r="S864" t="s">
        <v>25</v>
      </c>
      <c r="T864">
        <v>-1.11368485725649E-2</v>
      </c>
      <c r="AX864">
        <v>1121884</v>
      </c>
      <c r="AY864">
        <v>912090</v>
      </c>
      <c r="AZ864">
        <v>865756.36</v>
      </c>
      <c r="BA864">
        <v>819422.71999999997</v>
      </c>
      <c r="BB864">
        <v>773089.08</v>
      </c>
      <c r="BC864">
        <v>726755.44</v>
      </c>
      <c r="BD864">
        <v>680421.8</v>
      </c>
      <c r="BE864">
        <v>634088.16</v>
      </c>
      <c r="BF864">
        <v>587754.52</v>
      </c>
      <c r="BG864">
        <v>541420.88</v>
      </c>
      <c r="BH864">
        <v>495087.24</v>
      </c>
      <c r="BI864">
        <v>448753.6</v>
      </c>
      <c r="BJ864">
        <v>443755.899110406</v>
      </c>
      <c r="BK864">
        <v>438813.85685883102</v>
      </c>
      <c r="BL864">
        <v>433926.853383451</v>
      </c>
      <c r="BM864">
        <v>429094.27572575002</v>
      </c>
      <c r="BN864">
        <v>424315.51775363798</v>
      </c>
      <c r="BO864">
        <v>419589.98008542601</v>
      </c>
      <c r="BP864">
        <v>414917.07001464901</v>
      </c>
      <c r="BQ864">
        <v>410296.20143572398</v>
      </c>
      <c r="BR864">
        <v>405726.79477043601</v>
      </c>
      <c r="BS864">
        <v>401208.27689524501</v>
      </c>
      <c r="BT864">
        <v>396740.08106940298</v>
      </c>
      <c r="BU864">
        <v>392321.64686386602</v>
      </c>
      <c r="BV864">
        <v>387952.42009100399</v>
      </c>
      <c r="BW864">
        <v>383631.85273509001</v>
      </c>
      <c r="BX864">
        <v>379359.40288356697</v>
      </c>
      <c r="BY864">
        <v>375134.53465907398</v>
      </c>
      <c r="BZ864">
        <v>370956.71815223602</v>
      </c>
      <c r="CA864">
        <v>366825.42935519898</v>
      </c>
      <c r="CB864">
        <v>362740.15009590401</v>
      </c>
      <c r="CC864">
        <v>358700.36797309702</v>
      </c>
      <c r="CD864" s="8" t="b">
        <f>IF(ISNUMBER(VLOOKUP(A864,profiles_2018!A:A,1,FALSE)),TRUE,FALSE)</f>
        <v>0</v>
      </c>
      <c r="CE864" t="str">
        <f>INDEX('C5 - Emissions methodology 2021'!$A$2:$I$5911,MATCH($A864,'C5 - Emissions methodology 2021'!$A$2:$A$5911,0),MATCH(CE$1,'C5 - Emissions methodology 2021'!$A$1:$I$1,0))</f>
        <v>Retail</v>
      </c>
    </row>
    <row r="865" spans="1:83" x14ac:dyDescent="0.25">
      <c r="A865">
        <v>17321</v>
      </c>
      <c r="B865" t="s">
        <v>1392</v>
      </c>
      <c r="C865" t="s">
        <v>36</v>
      </c>
      <c r="D865">
        <v>2019</v>
      </c>
      <c r="E865" t="s">
        <v>28</v>
      </c>
      <c r="F865" t="s">
        <v>23</v>
      </c>
      <c r="G865">
        <v>2019</v>
      </c>
      <c r="H865">
        <v>205.51</v>
      </c>
      <c r="I865">
        <v>100</v>
      </c>
      <c r="J865">
        <v>2021</v>
      </c>
      <c r="K865">
        <v>14</v>
      </c>
      <c r="L865">
        <v>176.73859999999999</v>
      </c>
      <c r="M865">
        <v>2020</v>
      </c>
      <c r="N865">
        <v>208.88</v>
      </c>
      <c r="O865">
        <v>-11.713020569037299</v>
      </c>
      <c r="P865" t="s">
        <v>24</v>
      </c>
      <c r="Q865">
        <v>2.7858536790875901</v>
      </c>
      <c r="R865">
        <v>1</v>
      </c>
      <c r="S865" t="s">
        <v>25</v>
      </c>
      <c r="T865">
        <v>-1.11368485725649E-2</v>
      </c>
      <c r="AX865">
        <v>205.51</v>
      </c>
      <c r="AY865">
        <v>208.88</v>
      </c>
      <c r="AZ865">
        <v>176.73859999999999</v>
      </c>
      <c r="BA865">
        <v>174.77028897487199</v>
      </c>
      <c r="BB865">
        <v>172.82389873157601</v>
      </c>
      <c r="BC865">
        <v>170.89918514168201</v>
      </c>
      <c r="BD865">
        <v>168.99590679558401</v>
      </c>
      <c r="BE865">
        <v>167.11382497221899</v>
      </c>
      <c r="BF865">
        <v>165.252703609121</v>
      </c>
      <c r="BG865">
        <v>163.41230927281899</v>
      </c>
      <c r="BH865">
        <v>161.59241112955499</v>
      </c>
      <c r="BI865">
        <v>159.79278091632901</v>
      </c>
      <c r="BJ865">
        <v>158.013192912275</v>
      </c>
      <c r="BK865">
        <v>156.253423910343</v>
      </c>
      <c r="BL865">
        <v>154.51325318930901</v>
      </c>
      <c r="BM865">
        <v>152.79246248608499</v>
      </c>
      <c r="BN865">
        <v>151.09083596834901</v>
      </c>
      <c r="BO865">
        <v>149.40816020746701</v>
      </c>
      <c r="BP865">
        <v>147.744224151731</v>
      </c>
      <c r="BQ865">
        <v>146.09881909988201</v>
      </c>
      <c r="BR865">
        <v>144.47173867493601</v>
      </c>
      <c r="BS865">
        <v>142.862778798298</v>
      </c>
      <c r="BT865">
        <v>141.27173766416499</v>
      </c>
      <c r="BU865">
        <v>139.698415714216</v>
      </c>
      <c r="BV865">
        <v>138.14261561257999</v>
      </c>
      <c r="BW865">
        <v>136.604142221085</v>
      </c>
      <c r="BX865">
        <v>135.08280257478299</v>
      </c>
      <c r="BY865">
        <v>133.57840585775</v>
      </c>
      <c r="BZ865">
        <v>132.090763379148</v>
      </c>
      <c r="CA865">
        <v>130.61968854956001</v>
      </c>
      <c r="CB865">
        <v>129.16499685758799</v>
      </c>
      <c r="CC865">
        <v>127.726505846709</v>
      </c>
      <c r="CD865" s="8" t="b">
        <f>IF(ISNUMBER(VLOOKUP(A865,profiles_2018!A:A,1,FALSE)),TRUE,FALSE)</f>
        <v>0</v>
      </c>
      <c r="CE865" t="str">
        <f>INDEX('C5 - Emissions methodology 2021'!$A$2:$I$5911,MATCH($A865,'C5 - Emissions methodology 2021'!$A$2:$A$5911,0),MATCH(CE$1,'C5 - Emissions methodology 2021'!$A$1:$I$1,0))</f>
        <v>Power generation</v>
      </c>
    </row>
    <row r="866" spans="1:83" x14ac:dyDescent="0.25">
      <c r="A866">
        <v>17296</v>
      </c>
      <c r="B866" t="s">
        <v>1393</v>
      </c>
      <c r="C866" t="s">
        <v>116</v>
      </c>
      <c r="D866">
        <v>2019</v>
      </c>
      <c r="E866" t="s">
        <v>690</v>
      </c>
      <c r="F866" t="s">
        <v>23</v>
      </c>
      <c r="G866">
        <v>2018</v>
      </c>
      <c r="H866">
        <v>12300000</v>
      </c>
      <c r="I866">
        <v>100</v>
      </c>
      <c r="J866">
        <v>2030</v>
      </c>
      <c r="K866">
        <v>26</v>
      </c>
      <c r="L866">
        <v>9102000</v>
      </c>
      <c r="M866">
        <v>2020</v>
      </c>
      <c r="N866">
        <v>10132260</v>
      </c>
      <c r="O866">
        <v>68.792995622263902</v>
      </c>
      <c r="P866" t="s">
        <v>24</v>
      </c>
      <c r="Q866">
        <v>2.9114739024390199</v>
      </c>
      <c r="R866">
        <v>1</v>
      </c>
      <c r="S866" t="s">
        <v>25</v>
      </c>
      <c r="T866">
        <v>-1.11368485725649E-2</v>
      </c>
      <c r="AW866">
        <v>12300000</v>
      </c>
      <c r="AX866">
        <v>11216130</v>
      </c>
      <c r="AY866">
        <v>10132260</v>
      </c>
      <c r="AZ866">
        <v>10029234</v>
      </c>
      <c r="BA866">
        <v>9926208</v>
      </c>
      <c r="BB866">
        <v>9823182</v>
      </c>
      <c r="BC866">
        <v>9720156</v>
      </c>
      <c r="BD866">
        <v>9617130</v>
      </c>
      <c r="BE866">
        <v>9514104</v>
      </c>
      <c r="BF866">
        <v>9411078</v>
      </c>
      <c r="BG866">
        <v>9308052</v>
      </c>
      <c r="BH866">
        <v>9205026</v>
      </c>
      <c r="BI866">
        <v>9102000</v>
      </c>
      <c r="BJ866">
        <v>9000632.4042925108</v>
      </c>
      <c r="BK866">
        <v>8900393.7241485808</v>
      </c>
      <c r="BL866">
        <v>8801271.3870065305</v>
      </c>
      <c r="BM866">
        <v>8703252.9603233896</v>
      </c>
      <c r="BN866">
        <v>8606326.1500155404</v>
      </c>
      <c r="BO866">
        <v>8510478.7989167199</v>
      </c>
      <c r="BP866">
        <v>8415698.8852531593</v>
      </c>
      <c r="BQ866">
        <v>8321974.5211357903</v>
      </c>
      <c r="BR866">
        <v>8229293.9510691501</v>
      </c>
      <c r="BS866">
        <v>8137645.5504769702</v>
      </c>
      <c r="BT866">
        <v>8047017.8242440997</v>
      </c>
      <c r="BU866">
        <v>7957399.4052747702</v>
      </c>
      <c r="BV866">
        <v>7868779.0530668003</v>
      </c>
      <c r="BW866">
        <v>7781145.6523018302</v>
      </c>
      <c r="BX866">
        <v>7694488.2114510704</v>
      </c>
      <c r="BY866">
        <v>7608795.8613967504</v>
      </c>
      <c r="BZ866">
        <v>7524057.8540688204</v>
      </c>
      <c r="CA866">
        <v>7440263.5610968396</v>
      </c>
      <c r="CB866">
        <v>7357402.4724769304</v>
      </c>
      <c r="CC866">
        <v>7275464.1952535398</v>
      </c>
      <c r="CD866" s="8" t="b">
        <f>IF(ISNUMBER(VLOOKUP(A866,profiles_2018!A:A,1,FALSE)),TRUE,FALSE)</f>
        <v>0</v>
      </c>
      <c r="CE866" t="str">
        <f>INDEX('C5 - Emissions methodology 2021'!$A$2:$I$5911,MATCH($A866,'C5 - Emissions methodology 2021'!$A$2:$A$5911,0),MATCH(CE$1,'C5 - Emissions methodology 2021'!$A$1:$I$1,0))</f>
        <v>Materials</v>
      </c>
    </row>
    <row r="867" spans="1:83" x14ac:dyDescent="0.25">
      <c r="A867">
        <v>17359</v>
      </c>
      <c r="B867" t="s">
        <v>1394</v>
      </c>
      <c r="C867" t="s">
        <v>136</v>
      </c>
      <c r="D867">
        <v>2018</v>
      </c>
      <c r="E867" t="s">
        <v>690</v>
      </c>
      <c r="F867" t="s">
        <v>23</v>
      </c>
      <c r="G867">
        <v>2018</v>
      </c>
      <c r="H867">
        <v>245253</v>
      </c>
      <c r="I867">
        <v>100</v>
      </c>
      <c r="J867">
        <v>2030</v>
      </c>
      <c r="K867">
        <v>54</v>
      </c>
      <c r="L867">
        <v>112816.38</v>
      </c>
      <c r="M867">
        <v>2020</v>
      </c>
      <c r="N867">
        <v>163305</v>
      </c>
      <c r="O867">
        <v>61.877145460220902</v>
      </c>
      <c r="P867" t="s">
        <v>24</v>
      </c>
      <c r="Q867">
        <v>3.1902684277390199</v>
      </c>
      <c r="R867">
        <v>1</v>
      </c>
      <c r="S867" t="s">
        <v>25</v>
      </c>
      <c r="T867">
        <v>-1.11368485725649E-2</v>
      </c>
      <c r="AW867">
        <v>245253</v>
      </c>
      <c r="AX867">
        <v>204279</v>
      </c>
      <c r="AY867">
        <v>163305</v>
      </c>
      <c r="AZ867">
        <v>158256.13800000001</v>
      </c>
      <c r="BA867">
        <v>153207.27600000001</v>
      </c>
      <c r="BB867">
        <v>148158.41399999999</v>
      </c>
      <c r="BC867">
        <v>143109.552</v>
      </c>
      <c r="BD867">
        <v>138060.69</v>
      </c>
      <c r="BE867">
        <v>133011.82799999899</v>
      </c>
      <c r="BF867">
        <v>127962.966</v>
      </c>
      <c r="BG867">
        <v>122914.10400000001</v>
      </c>
      <c r="BH867">
        <v>117865.242</v>
      </c>
      <c r="BI867">
        <v>112816.38</v>
      </c>
      <c r="BJ867">
        <v>111559.96105943499</v>
      </c>
      <c r="BK867">
        <v>110317.534666354</v>
      </c>
      <c r="BL867">
        <v>109088.944987877</v>
      </c>
      <c r="BM867">
        <v>107874.037926606</v>
      </c>
      <c r="BN867">
        <v>106672.661101306</v>
      </c>
      <c r="BO867">
        <v>105484.663827788</v>
      </c>
      <c r="BP867">
        <v>104309.89710001</v>
      </c>
      <c r="BQ867">
        <v>103148.213571388</v>
      </c>
      <c r="BR867">
        <v>101999.467536312</v>
      </c>
      <c r="BS867">
        <v>100863.514911878</v>
      </c>
      <c r="BT867">
        <v>99740.2132198084</v>
      </c>
      <c r="BU867">
        <v>98629.421568584105</v>
      </c>
      <c r="BV867">
        <v>97531.000635775097</v>
      </c>
      <c r="BW867">
        <v>96444.812650563705</v>
      </c>
      <c r="BX867">
        <v>95370.721376464993</v>
      </c>
      <c r="BY867">
        <v>94308.592094238993</v>
      </c>
      <c r="BZ867">
        <v>93258.291584993698</v>
      </c>
      <c r="CA867">
        <v>92219.688113475495</v>
      </c>
      <c r="CB867">
        <v>91192.651411546598</v>
      </c>
      <c r="CC867">
        <v>90177.052661845504</v>
      </c>
      <c r="CD867" s="8" t="b">
        <f>IF(ISNUMBER(VLOOKUP(A867,profiles_2018!A:A,1,FALSE)),TRUE,FALSE)</f>
        <v>0</v>
      </c>
      <c r="CE867" t="str">
        <f>INDEX('C5 - Emissions methodology 2021'!$A$2:$I$5911,MATCH($A867,'C5 - Emissions methodology 2021'!$A$2:$A$5911,0),MATCH(CE$1,'C5 - Emissions methodology 2021'!$A$1:$I$1,0))</f>
        <v>Retail</v>
      </c>
    </row>
    <row r="868" spans="1:83" x14ac:dyDescent="0.25">
      <c r="A868">
        <v>22913</v>
      </c>
      <c r="B868" t="s">
        <v>1395</v>
      </c>
      <c r="C868" t="s">
        <v>136</v>
      </c>
      <c r="D868">
        <v>2019</v>
      </c>
      <c r="E868" t="s">
        <v>32</v>
      </c>
      <c r="F868" t="s">
        <v>33</v>
      </c>
      <c r="G868">
        <v>2018</v>
      </c>
      <c r="H868">
        <v>12151</v>
      </c>
      <c r="I868">
        <v>100</v>
      </c>
      <c r="J868">
        <v>2030</v>
      </c>
      <c r="K868">
        <v>100</v>
      </c>
      <c r="L868">
        <v>0</v>
      </c>
      <c r="M868">
        <v>2020</v>
      </c>
      <c r="N868">
        <v>3899</v>
      </c>
      <c r="O868">
        <v>67.912105999506196</v>
      </c>
      <c r="P868" t="s">
        <v>24</v>
      </c>
      <c r="Q868">
        <v>3.3202451175390202</v>
      </c>
      <c r="R868">
        <v>1</v>
      </c>
      <c r="S868" t="s">
        <v>25</v>
      </c>
      <c r="T868">
        <v>-1.11368485725649E-2</v>
      </c>
      <c r="AW868">
        <v>12151</v>
      </c>
      <c r="AX868">
        <v>8025</v>
      </c>
      <c r="AY868">
        <v>3899</v>
      </c>
      <c r="AZ868">
        <v>3509.1</v>
      </c>
      <c r="BA868">
        <v>3119.2</v>
      </c>
      <c r="BB868">
        <v>2729.3</v>
      </c>
      <c r="BC868">
        <v>2339.4</v>
      </c>
      <c r="BD868">
        <v>1949.5</v>
      </c>
      <c r="BE868">
        <v>1559.6</v>
      </c>
      <c r="BF868">
        <v>1169.7</v>
      </c>
      <c r="BG868">
        <v>779.79999999999905</v>
      </c>
      <c r="BH868">
        <v>389.9</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s="8" t="b">
        <f>IF(ISNUMBER(VLOOKUP(A868,profiles_2018!A:A,1,FALSE)),TRUE,FALSE)</f>
        <v>0</v>
      </c>
      <c r="CE868" t="str">
        <f>INDEX('C5 - Emissions methodology 2021'!$A$2:$I$5911,MATCH($A868,'C5 - Emissions methodology 2021'!$A$2:$A$5911,0),MATCH(CE$1,'C5 - Emissions methodology 2021'!$A$1:$I$1,0))</f>
        <v>Services</v>
      </c>
    </row>
    <row r="869" spans="1:83" x14ac:dyDescent="0.25">
      <c r="A869">
        <v>57172</v>
      </c>
      <c r="B869" t="s">
        <v>1396</v>
      </c>
      <c r="C869" t="s">
        <v>27</v>
      </c>
      <c r="D869">
        <v>2020</v>
      </c>
      <c r="E869" t="s">
        <v>28</v>
      </c>
      <c r="F869" t="s">
        <v>23</v>
      </c>
      <c r="G869">
        <v>2019</v>
      </c>
      <c r="H869">
        <v>6577</v>
      </c>
      <c r="I869">
        <v>100</v>
      </c>
      <c r="J869">
        <v>2021</v>
      </c>
      <c r="K869">
        <v>30</v>
      </c>
      <c r="L869">
        <v>4603.8999999999996</v>
      </c>
      <c r="M869">
        <v>2020</v>
      </c>
      <c r="N869">
        <v>2542.2660000000001</v>
      </c>
      <c r="O869">
        <v>204.50053215751899</v>
      </c>
      <c r="P869" t="s">
        <v>691</v>
      </c>
      <c r="Q869">
        <v>2.94585431623659</v>
      </c>
      <c r="R869">
        <v>1</v>
      </c>
      <c r="S869" t="s">
        <v>25</v>
      </c>
      <c r="T869">
        <v>-1.11368485725649E-2</v>
      </c>
      <c r="AX869">
        <v>6577</v>
      </c>
      <c r="AY869">
        <v>2542.2660000000001</v>
      </c>
      <c r="AZ869">
        <v>4603.8999999999996</v>
      </c>
      <c r="BA869">
        <v>4552.6270628567599</v>
      </c>
      <c r="BB869">
        <v>4501.9251446503704</v>
      </c>
      <c r="BC869">
        <v>4451.7878860293704</v>
      </c>
      <c r="BD869">
        <v>4402.2089984654804</v>
      </c>
      <c r="BE869">
        <v>4353.1822634647897</v>
      </c>
      <c r="BF869">
        <v>4304.7015317878104</v>
      </c>
      <c r="BG869">
        <v>4256.7607226782002</v>
      </c>
      <c r="BH869">
        <v>4209.3538231000903</v>
      </c>
      <c r="BI869">
        <v>4162.4748869838804</v>
      </c>
      <c r="BJ869">
        <v>4116.1180344804397</v>
      </c>
      <c r="BK869">
        <v>4070.2774512236201</v>
      </c>
      <c r="BL869">
        <v>4024.9473876010202</v>
      </c>
      <c r="BM869">
        <v>3980.1221580327701</v>
      </c>
      <c r="BN869">
        <v>3935.7961402584401</v>
      </c>
      <c r="BO869">
        <v>3891.9637746318999</v>
      </c>
      <c r="BP869">
        <v>3848.6195634239202</v>
      </c>
      <c r="BQ869">
        <v>3805.7580701326501</v>
      </c>
      <c r="BR869">
        <v>3763.3739188017698</v>
      </c>
      <c r="BS869">
        <v>3721.46179334613</v>
      </c>
      <c r="BT869">
        <v>3680.0164368850501</v>
      </c>
      <c r="BU869">
        <v>3639.03265108291</v>
      </c>
      <c r="BV869">
        <v>3598.5052954971802</v>
      </c>
      <c r="BW869">
        <v>3558.42928693366</v>
      </c>
      <c r="BX869">
        <v>3518.7995988089001</v>
      </c>
      <c r="BY869">
        <v>3479.61126051976</v>
      </c>
      <c r="BZ869">
        <v>3440.8593568199599</v>
      </c>
      <c r="CA869">
        <v>3402.5390272035602</v>
      </c>
      <c r="CB869">
        <v>3364.6454652953598</v>
      </c>
      <c r="CC869">
        <v>3327.1739182479901</v>
      </c>
      <c r="CD869" s="8" t="b">
        <f>IF(ISNUMBER(VLOOKUP(A869,profiles_2018!A:A,1,FALSE)),TRUE,FALSE)</f>
        <v>0</v>
      </c>
      <c r="CE869" t="str">
        <f>INDEX('C5 - Emissions methodology 2021'!$A$2:$I$5911,MATCH($A869,'C5 - Emissions methodology 2021'!$A$2:$A$5911,0),MATCH(CE$1,'C5 - Emissions methodology 2021'!$A$1:$I$1,0))</f>
        <v>Services</v>
      </c>
    </row>
    <row r="870" spans="1:83" x14ac:dyDescent="0.25">
      <c r="A870">
        <v>34451</v>
      </c>
      <c r="B870" t="s">
        <v>1397</v>
      </c>
      <c r="C870" t="s">
        <v>84</v>
      </c>
      <c r="D870">
        <v>2017</v>
      </c>
      <c r="E870" t="s">
        <v>49</v>
      </c>
      <c r="F870" t="s">
        <v>50</v>
      </c>
      <c r="G870">
        <v>2017</v>
      </c>
      <c r="H870">
        <v>100000</v>
      </c>
      <c r="I870">
        <v>100</v>
      </c>
      <c r="J870">
        <v>2060</v>
      </c>
      <c r="K870">
        <v>50</v>
      </c>
      <c r="L870">
        <v>50000</v>
      </c>
      <c r="M870">
        <v>2020</v>
      </c>
      <c r="N870">
        <v>500000</v>
      </c>
      <c r="O870">
        <v>-1600</v>
      </c>
      <c r="P870" t="s">
        <v>24</v>
      </c>
      <c r="Q870">
        <v>2.8349780487804899</v>
      </c>
      <c r="R870">
        <v>1</v>
      </c>
      <c r="S870" t="s">
        <v>25</v>
      </c>
      <c r="T870">
        <v>-1.11368485725649E-2</v>
      </c>
      <c r="AV870">
        <v>100000</v>
      </c>
      <c r="AW870">
        <v>233333.33333333299</v>
      </c>
      <c r="AX870">
        <v>366666.66666666599</v>
      </c>
      <c r="AY870">
        <v>500000</v>
      </c>
      <c r="AZ870">
        <v>488750</v>
      </c>
      <c r="BA870">
        <v>477500</v>
      </c>
      <c r="BB870">
        <v>466250</v>
      </c>
      <c r="BC870">
        <v>455000</v>
      </c>
      <c r="BD870">
        <v>443750</v>
      </c>
      <c r="BE870">
        <v>432500</v>
      </c>
      <c r="BF870">
        <v>421250</v>
      </c>
      <c r="BG870">
        <v>410000</v>
      </c>
      <c r="BH870">
        <v>398750</v>
      </c>
      <c r="BI870">
        <v>387500</v>
      </c>
      <c r="BJ870">
        <v>376250</v>
      </c>
      <c r="BK870">
        <v>365000</v>
      </c>
      <c r="BL870">
        <v>353750</v>
      </c>
      <c r="BM870">
        <v>342500</v>
      </c>
      <c r="BN870">
        <v>331250</v>
      </c>
      <c r="BO870">
        <v>320000</v>
      </c>
      <c r="BP870">
        <v>308750</v>
      </c>
      <c r="BQ870">
        <v>297500</v>
      </c>
      <c r="BR870">
        <v>286250</v>
      </c>
      <c r="BS870">
        <v>275000</v>
      </c>
      <c r="BT870">
        <v>263750</v>
      </c>
      <c r="BU870">
        <v>252500</v>
      </c>
      <c r="BV870">
        <v>241250</v>
      </c>
      <c r="BW870">
        <v>230000</v>
      </c>
      <c r="BX870">
        <v>218750</v>
      </c>
      <c r="BY870">
        <v>207500</v>
      </c>
      <c r="BZ870">
        <v>196250</v>
      </c>
      <c r="CA870">
        <v>185000</v>
      </c>
      <c r="CB870">
        <v>173750</v>
      </c>
      <c r="CC870">
        <v>162500</v>
      </c>
      <c r="CD870" s="8" t="b">
        <f>IF(ISNUMBER(VLOOKUP(A870,profiles_2018!A:A,1,FALSE)),TRUE,FALSE)</f>
        <v>0</v>
      </c>
      <c r="CE870" t="str">
        <f>INDEX('C5 - Emissions methodology 2021'!$A$2:$I$5911,MATCH($A870,'C5 - Emissions methodology 2021'!$A$2:$A$5911,0),MATCH(CE$1,'C5 - Emissions methodology 2021'!$A$1:$I$1,0))</f>
        <v>Manufacturing</v>
      </c>
    </row>
    <row r="871" spans="1:83" x14ac:dyDescent="0.25">
      <c r="A871">
        <v>858212</v>
      </c>
      <c r="B871" t="s">
        <v>1398</v>
      </c>
      <c r="C871" t="s">
        <v>165</v>
      </c>
      <c r="D871">
        <v>2020</v>
      </c>
      <c r="E871" t="s">
        <v>88</v>
      </c>
      <c r="F871" t="s">
        <v>54</v>
      </c>
      <c r="G871">
        <v>2020</v>
      </c>
      <c r="H871">
        <v>945</v>
      </c>
      <c r="I871">
        <v>100</v>
      </c>
      <c r="J871">
        <v>2021</v>
      </c>
      <c r="K871">
        <v>5</v>
      </c>
      <c r="L871">
        <v>897.75</v>
      </c>
      <c r="M871">
        <v>2020</v>
      </c>
      <c r="N871">
        <v>945</v>
      </c>
      <c r="O871">
        <v>0</v>
      </c>
      <c r="P871" t="s">
        <v>24</v>
      </c>
      <c r="Q871">
        <v>3.0358537530365899</v>
      </c>
      <c r="R871">
        <v>1</v>
      </c>
      <c r="S871" t="s">
        <v>25</v>
      </c>
      <c r="T871">
        <v>-1.11368485725649E-2</v>
      </c>
      <c r="AY871">
        <v>945</v>
      </c>
      <c r="AZ871">
        <v>897.75</v>
      </c>
      <c r="BA871">
        <v>887.75189419397896</v>
      </c>
      <c r="BB871">
        <v>877.86513577833296</v>
      </c>
      <c r="BC871">
        <v>868.08848469403597</v>
      </c>
      <c r="BD871">
        <v>858.42071469241102</v>
      </c>
      <c r="BE871">
        <v>848.86061318132897</v>
      </c>
      <c r="BF871">
        <v>839.40698107311403</v>
      </c>
      <c r="BG871">
        <v>830.05863263414903</v>
      </c>
      <c r="BH871">
        <v>820.81439533615196</v>
      </c>
      <c r="BI871">
        <v>811.67310970911205</v>
      </c>
      <c r="BJ871">
        <v>802.63362919585802</v>
      </c>
      <c r="BK871">
        <v>793.69482000825599</v>
      </c>
      <c r="BL871">
        <v>784.85556098499501</v>
      </c>
      <c r="BM871">
        <v>776.11474345096894</v>
      </c>
      <c r="BN871">
        <v>767.47127107822098</v>
      </c>
      <c r="BO871">
        <v>758.92405974842904</v>
      </c>
      <c r="BP871">
        <v>750.47203741693397</v>
      </c>
      <c r="BQ871">
        <v>742.11414397827798</v>
      </c>
      <c r="BR871">
        <v>733.84933113323302</v>
      </c>
      <c r="BS871">
        <v>725.67656225732401</v>
      </c>
      <c r="BT871">
        <v>717.59481227080505</v>
      </c>
      <c r="BU871">
        <v>709.60306751008704</v>
      </c>
      <c r="BV871">
        <v>701.70032560059894</v>
      </c>
      <c r="BW871">
        <v>693.88559533106604</v>
      </c>
      <c r="BX871">
        <v>686.15789652917999</v>
      </c>
      <c r="BY871">
        <v>678.51625993866401</v>
      </c>
      <c r="BZ871">
        <v>670.95972709770399</v>
      </c>
      <c r="CA871">
        <v>663.48735021872801</v>
      </c>
      <c r="CB871">
        <v>656.09819206952898</v>
      </c>
      <c r="CC871">
        <v>648.79132585571699</v>
      </c>
      <c r="CD871" s="8" t="b">
        <f>IF(ISNUMBER(VLOOKUP(A871,profiles_2018!A:A,1,FALSE)),TRUE,FALSE)</f>
        <v>0</v>
      </c>
      <c r="CE871" t="str">
        <f>INDEX('C5 - Emissions methodology 2021'!$A$2:$I$5911,MATCH($A871,'C5 - Emissions methodology 2021'!$A$2:$A$5911,0),MATCH(CE$1,'C5 - Emissions methodology 2021'!$A$1:$I$1,0))</f>
        <v>Services</v>
      </c>
    </row>
    <row r="872" spans="1:83" x14ac:dyDescent="0.25">
      <c r="A872">
        <v>17421</v>
      </c>
      <c r="B872" t="s">
        <v>1399</v>
      </c>
      <c r="C872" t="s">
        <v>27</v>
      </c>
      <c r="D872">
        <v>2020</v>
      </c>
      <c r="E872" t="s">
        <v>28</v>
      </c>
      <c r="F872" t="s">
        <v>23</v>
      </c>
      <c r="G872">
        <v>2018</v>
      </c>
      <c r="H872">
        <v>368252</v>
      </c>
      <c r="I872">
        <v>100</v>
      </c>
      <c r="J872">
        <v>2025</v>
      </c>
      <c r="K872">
        <v>100</v>
      </c>
      <c r="L872">
        <v>0</v>
      </c>
      <c r="M872">
        <v>2020</v>
      </c>
      <c r="N872">
        <v>340353</v>
      </c>
      <c r="O872">
        <v>7.5760620444695501</v>
      </c>
      <c r="P872" t="s">
        <v>24</v>
      </c>
      <c r="Q872">
        <v>3.6478417032487802</v>
      </c>
      <c r="R872">
        <v>1</v>
      </c>
      <c r="S872" t="s">
        <v>25</v>
      </c>
      <c r="T872">
        <v>-1.11368485725649E-2</v>
      </c>
      <c r="AW872">
        <v>368252</v>
      </c>
      <c r="AX872">
        <v>354302.5</v>
      </c>
      <c r="AY872">
        <v>340353</v>
      </c>
      <c r="AZ872">
        <v>272282.40000000002</v>
      </c>
      <c r="BA872">
        <v>204211.8</v>
      </c>
      <c r="BB872">
        <v>136141.20000000001</v>
      </c>
      <c r="BC872">
        <v>68070.599999999904</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s="8" t="b">
        <f>IF(ISNUMBER(VLOOKUP(A872,profiles_2018!A:A,1,FALSE)),TRUE,FALSE)</f>
        <v>0</v>
      </c>
      <c r="CE872" t="str">
        <f>INDEX('C5 - Emissions methodology 2021'!$A$2:$I$5911,MATCH($A872,'C5 - Emissions methodology 2021'!$A$2:$A$5911,0),MATCH(CE$1,'C5 - Emissions methodology 2021'!$A$1:$I$1,0))</f>
        <v>Manufacturing</v>
      </c>
    </row>
    <row r="873" spans="1:83" x14ac:dyDescent="0.25">
      <c r="A873">
        <v>40423</v>
      </c>
      <c r="B873" t="s">
        <v>1400</v>
      </c>
      <c r="C873" t="s">
        <v>27</v>
      </c>
      <c r="D873">
        <v>2020</v>
      </c>
      <c r="E873" t="s">
        <v>690</v>
      </c>
      <c r="F873" t="s">
        <v>23</v>
      </c>
      <c r="G873">
        <v>2019</v>
      </c>
      <c r="H873">
        <v>435825</v>
      </c>
      <c r="I873">
        <v>100</v>
      </c>
      <c r="J873">
        <v>2030</v>
      </c>
      <c r="K873">
        <v>30</v>
      </c>
      <c r="L873">
        <v>305077.5</v>
      </c>
      <c r="M873">
        <v>2020</v>
      </c>
      <c r="N873">
        <v>325828</v>
      </c>
      <c r="O873">
        <v>84.1299050538518</v>
      </c>
      <c r="P873" t="s">
        <v>24</v>
      </c>
      <c r="Q873">
        <v>2.9502874850390199</v>
      </c>
      <c r="R873">
        <v>1</v>
      </c>
      <c r="S873" t="s">
        <v>25</v>
      </c>
      <c r="T873">
        <v>-1.11368485725649E-2</v>
      </c>
      <c r="AX873">
        <v>435825</v>
      </c>
      <c r="AY873">
        <v>325828</v>
      </c>
      <c r="AZ873">
        <v>323752.95</v>
      </c>
      <c r="BA873">
        <v>321677.90000000002</v>
      </c>
      <c r="BB873">
        <v>319602.84999999998</v>
      </c>
      <c r="BC873">
        <v>317527.8</v>
      </c>
      <c r="BD873">
        <v>315452.75</v>
      </c>
      <c r="BE873">
        <v>313377.7</v>
      </c>
      <c r="BF873">
        <v>311302.65000000002</v>
      </c>
      <c r="BG873">
        <v>309227.59999999998</v>
      </c>
      <c r="BH873">
        <v>307152.55</v>
      </c>
      <c r="BI873">
        <v>305077.5</v>
      </c>
      <c r="BJ873">
        <v>301679.89807960298</v>
      </c>
      <c r="BK873">
        <v>298320.13473730301</v>
      </c>
      <c r="BL873">
        <v>294997.788570587</v>
      </c>
      <c r="BM873">
        <v>291712.44287003501</v>
      </c>
      <c r="BN873">
        <v>288463.68556705798</v>
      </c>
      <c r="BO873">
        <v>285251.10918221402</v>
      </c>
      <c r="BP873">
        <v>282074.31077409501</v>
      </c>
      <c r="BQ873">
        <v>278932.89188879402</v>
      </c>
      <c r="BR873">
        <v>275826.45850992098</v>
      </c>
      <c r="BS873">
        <v>272754.621009189</v>
      </c>
      <c r="BT873">
        <v>269716.99409754202</v>
      </c>
      <c r="BU873">
        <v>266713.19677683001</v>
      </c>
      <c r="BV873">
        <v>263742.85229202203</v>
      </c>
      <c r="BW873">
        <v>260805.588083949</v>
      </c>
      <c r="BX873">
        <v>257901.03574257999</v>
      </c>
      <c r="BY873">
        <v>255028.83096080701</v>
      </c>
      <c r="BZ873">
        <v>252188.61348875801</v>
      </c>
      <c r="CA873">
        <v>249380.027088609</v>
      </c>
      <c r="CB873">
        <v>246602.71948990101</v>
      </c>
      <c r="CC873">
        <v>243856.34234535901</v>
      </c>
      <c r="CD873" s="8" t="b">
        <f>IF(ISNUMBER(VLOOKUP(A873,profiles_2018!A:A,1,FALSE)),TRUE,FALSE)</f>
        <v>0</v>
      </c>
      <c r="CE873" t="str">
        <f>INDEX('C5 - Emissions methodology 2021'!$A$2:$I$5911,MATCH($A873,'C5 - Emissions methodology 2021'!$A$2:$A$5911,0),MATCH(CE$1,'C5 - Emissions methodology 2021'!$A$1:$I$1,0))</f>
        <v>Manufacturing</v>
      </c>
    </row>
    <row r="874" spans="1:83" x14ac:dyDescent="0.25">
      <c r="A874">
        <v>16558</v>
      </c>
      <c r="B874" t="s">
        <v>1401</v>
      </c>
      <c r="C874" t="s">
        <v>21</v>
      </c>
      <c r="D874">
        <v>2020</v>
      </c>
      <c r="E874" t="s">
        <v>28</v>
      </c>
      <c r="F874" t="s">
        <v>23</v>
      </c>
      <c r="G874">
        <v>2018</v>
      </c>
      <c r="H874">
        <v>11062493</v>
      </c>
      <c r="I874">
        <v>100</v>
      </c>
      <c r="J874">
        <v>2030</v>
      </c>
      <c r="K874">
        <v>40</v>
      </c>
      <c r="L874">
        <v>6637495.7999999998</v>
      </c>
      <c r="M874">
        <v>2020</v>
      </c>
      <c r="N874">
        <v>7633849</v>
      </c>
      <c r="O874">
        <v>77.483529255114604</v>
      </c>
      <c r="P874" t="s">
        <v>24</v>
      </c>
      <c r="Q874">
        <v>3.0513501517390198</v>
      </c>
      <c r="R874">
        <v>1</v>
      </c>
      <c r="S874" t="s">
        <v>25</v>
      </c>
      <c r="T874">
        <v>-1.11368485725649E-2</v>
      </c>
      <c r="AW874">
        <v>11062493</v>
      </c>
      <c r="AX874">
        <v>9348171</v>
      </c>
      <c r="AY874">
        <v>7633849</v>
      </c>
      <c r="AZ874">
        <v>7534213.6799999997</v>
      </c>
      <c r="BA874">
        <v>7434578.3600000003</v>
      </c>
      <c r="BB874">
        <v>7334943.04</v>
      </c>
      <c r="BC874">
        <v>7235307.7199999997</v>
      </c>
      <c r="BD874">
        <v>7135672.4000000004</v>
      </c>
      <c r="BE874">
        <v>7036037.0800000001</v>
      </c>
      <c r="BF874">
        <v>6936401.7599999998</v>
      </c>
      <c r="BG874">
        <v>6836766.4400000004</v>
      </c>
      <c r="BH874">
        <v>6737131.1200000001</v>
      </c>
      <c r="BI874">
        <v>6637495.7999999998</v>
      </c>
      <c r="BJ874">
        <v>6563575.0143743604</v>
      </c>
      <c r="BK874">
        <v>6490477.4733445998</v>
      </c>
      <c r="BL874">
        <v>6418194.0085603204</v>
      </c>
      <c r="BM874">
        <v>6346715.5537776398</v>
      </c>
      <c r="BN874">
        <v>6276033.1437220797</v>
      </c>
      <c r="BO874">
        <v>6206137.9129640497</v>
      </c>
      <c r="BP874">
        <v>6137021.0948069096</v>
      </c>
      <c r="BQ874">
        <v>6068674.0201874096</v>
      </c>
      <c r="BR874">
        <v>6001088.1165883197</v>
      </c>
      <c r="BS874">
        <v>5934254.9069632599</v>
      </c>
      <c r="BT874">
        <v>5868166.0086734099</v>
      </c>
      <c r="BU874">
        <v>5802813.1324361404</v>
      </c>
      <c r="BV874">
        <v>5738188.08128531</v>
      </c>
      <c r="BW874">
        <v>5674282.7495431397</v>
      </c>
      <c r="BX874">
        <v>5611089.1218035603</v>
      </c>
      <c r="BY874">
        <v>5548599.2719268696</v>
      </c>
      <c r="BZ874">
        <v>5486805.3620455703</v>
      </c>
      <c r="CA874">
        <v>5425699.6415813304</v>
      </c>
      <c r="CB874">
        <v>5365274.4462728202</v>
      </c>
      <c r="CC874">
        <v>5305522.1972144302</v>
      </c>
      <c r="CD874" s="8" t="b">
        <f>IF(ISNUMBER(VLOOKUP(A874,profiles_2018!A:A,1,FALSE)),TRUE,FALSE)</f>
        <v>0</v>
      </c>
      <c r="CE874" t="str">
        <f>INDEX('C5 - Emissions methodology 2021'!$A$2:$I$5911,MATCH($A874,'C5 - Emissions methodology 2021'!$A$2:$A$5911,0),MATCH(CE$1,'C5 - Emissions methodology 2021'!$A$1:$I$1,0))</f>
        <v>Power generation</v>
      </c>
    </row>
    <row r="875" spans="1:83" x14ac:dyDescent="0.25">
      <c r="A875">
        <v>17628</v>
      </c>
      <c r="B875" t="s">
        <v>499</v>
      </c>
      <c r="C875" t="s">
        <v>21</v>
      </c>
      <c r="D875">
        <v>2019</v>
      </c>
      <c r="E875" t="s">
        <v>32</v>
      </c>
      <c r="F875" t="s">
        <v>33</v>
      </c>
      <c r="G875">
        <v>2018</v>
      </c>
      <c r="H875">
        <v>167</v>
      </c>
      <c r="I875">
        <v>100</v>
      </c>
      <c r="J875">
        <v>2025</v>
      </c>
      <c r="K875">
        <v>100</v>
      </c>
      <c r="L875">
        <v>0</v>
      </c>
      <c r="M875">
        <v>2020</v>
      </c>
      <c r="N875">
        <v>108</v>
      </c>
      <c r="O875">
        <v>35.329341317365298</v>
      </c>
      <c r="P875" t="s">
        <v>24</v>
      </c>
      <c r="Q875">
        <v>3.3178048947487802</v>
      </c>
      <c r="R875">
        <v>1</v>
      </c>
      <c r="S875" t="s">
        <v>25</v>
      </c>
      <c r="T875">
        <v>-1.11368485725649E-2</v>
      </c>
      <c r="AW875">
        <v>167</v>
      </c>
      <c r="AX875">
        <v>137.5</v>
      </c>
      <c r="AY875">
        <v>108</v>
      </c>
      <c r="AZ875">
        <v>86.4</v>
      </c>
      <c r="BA875">
        <v>64.8</v>
      </c>
      <c r="BB875">
        <v>43.2</v>
      </c>
      <c r="BC875">
        <v>21.599999999999898</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s="8" t="b">
        <f>IF(ISNUMBER(VLOOKUP(A875,profiles_2018!A:A,1,FALSE)),TRUE,FALSE)</f>
        <v>1</v>
      </c>
      <c r="CE875" t="str">
        <f>INDEX('C5 - Emissions methodology 2021'!$A$2:$I$5911,MATCH($A875,'C5 - Emissions methodology 2021'!$A$2:$A$5911,0),MATCH(CE$1,'C5 - Emissions methodology 2021'!$A$1:$I$1,0))</f>
        <v>Services</v>
      </c>
    </row>
    <row r="876" spans="1:83" x14ac:dyDescent="0.25">
      <c r="A876">
        <v>17624</v>
      </c>
      <c r="B876" t="s">
        <v>1402</v>
      </c>
      <c r="C876" t="s">
        <v>21</v>
      </c>
      <c r="D876">
        <v>2019</v>
      </c>
      <c r="E876" t="s">
        <v>28</v>
      </c>
      <c r="F876" t="s">
        <v>23</v>
      </c>
      <c r="G876">
        <v>2018</v>
      </c>
      <c r="H876">
        <v>147950</v>
      </c>
      <c r="I876">
        <v>100</v>
      </c>
      <c r="J876">
        <v>2030</v>
      </c>
      <c r="K876">
        <v>100</v>
      </c>
      <c r="L876">
        <v>0</v>
      </c>
      <c r="M876">
        <v>2020</v>
      </c>
      <c r="N876">
        <v>117858</v>
      </c>
      <c r="O876">
        <v>20.339303818857701</v>
      </c>
      <c r="P876" t="s">
        <v>24</v>
      </c>
      <c r="Q876">
        <v>3.6502586974390199</v>
      </c>
      <c r="R876">
        <v>1</v>
      </c>
      <c r="S876" t="s">
        <v>25</v>
      </c>
      <c r="T876">
        <v>-1.11368485725649E-2</v>
      </c>
      <c r="AW876">
        <v>147950</v>
      </c>
      <c r="AX876">
        <v>132904</v>
      </c>
      <c r="AY876">
        <v>117858</v>
      </c>
      <c r="AZ876">
        <v>106072.2</v>
      </c>
      <c r="BA876">
        <v>94286.399999999994</v>
      </c>
      <c r="BB876">
        <v>82500.600000000006</v>
      </c>
      <c r="BC876">
        <v>70714.799999999901</v>
      </c>
      <c r="BD876">
        <v>58929</v>
      </c>
      <c r="BE876">
        <v>47143.199999999997</v>
      </c>
      <c r="BF876">
        <v>35357.4</v>
      </c>
      <c r="BG876">
        <v>23571.5999999999</v>
      </c>
      <c r="BH876">
        <v>11785.8</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s="8" t="b">
        <f>IF(ISNUMBER(VLOOKUP(A876,profiles_2018!A:A,1,FALSE)),TRUE,FALSE)</f>
        <v>0</v>
      </c>
      <c r="CE876" t="str">
        <f>INDEX('C5 - Emissions methodology 2021'!$A$2:$I$5911,MATCH($A876,'C5 - Emissions methodology 2021'!$A$2:$A$5911,0),MATCH(CE$1,'C5 - Emissions methodology 2021'!$A$1:$I$1,0))</f>
        <v>Services</v>
      </c>
    </row>
    <row r="877" spans="1:83" x14ac:dyDescent="0.25">
      <c r="A877">
        <v>17673</v>
      </c>
      <c r="B877" t="s">
        <v>501</v>
      </c>
      <c r="C877" t="s">
        <v>27</v>
      </c>
      <c r="D877">
        <v>2017</v>
      </c>
      <c r="E877" t="s">
        <v>690</v>
      </c>
      <c r="F877" t="s">
        <v>23</v>
      </c>
      <c r="G877">
        <v>2015</v>
      </c>
      <c r="H877">
        <v>379403</v>
      </c>
      <c r="I877">
        <v>100</v>
      </c>
      <c r="J877">
        <v>2030</v>
      </c>
      <c r="K877">
        <v>100</v>
      </c>
      <c r="L877">
        <v>0</v>
      </c>
      <c r="M877">
        <v>2020</v>
      </c>
      <c r="N877">
        <v>246837</v>
      </c>
      <c r="O877">
        <v>34.9406831258583</v>
      </c>
      <c r="P877" t="s">
        <v>24</v>
      </c>
      <c r="Q877">
        <v>3.65028184273902</v>
      </c>
      <c r="R877">
        <v>1</v>
      </c>
      <c r="S877" t="s">
        <v>25</v>
      </c>
      <c r="T877">
        <v>-1.11368485725649E-2</v>
      </c>
      <c r="AT877">
        <v>379403</v>
      </c>
      <c r="AU877">
        <v>352889.8</v>
      </c>
      <c r="AV877">
        <v>326376.59999999998</v>
      </c>
      <c r="AW877">
        <v>299863.40000000002</v>
      </c>
      <c r="AX877">
        <v>273350.2</v>
      </c>
      <c r="AY877">
        <v>246837</v>
      </c>
      <c r="AZ877">
        <v>222153.3</v>
      </c>
      <c r="BA877">
        <v>197469.6</v>
      </c>
      <c r="BB877">
        <v>172785.9</v>
      </c>
      <c r="BC877">
        <v>148102.20000000001</v>
      </c>
      <c r="BD877">
        <v>123418.5</v>
      </c>
      <c r="BE877">
        <v>98734.8</v>
      </c>
      <c r="BF877">
        <v>74051.100000000006</v>
      </c>
      <c r="BG877">
        <v>49367.4</v>
      </c>
      <c r="BH877">
        <v>24683.699999999899</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s="8" t="b">
        <f>IF(ISNUMBER(VLOOKUP(A877,profiles_2018!A:A,1,FALSE)),TRUE,FALSE)</f>
        <v>1</v>
      </c>
      <c r="CE877" t="str">
        <f>INDEX('C5 - Emissions methodology 2021'!$A$2:$I$5911,MATCH($A877,'C5 - Emissions methodology 2021'!$A$2:$A$5911,0),MATCH(CE$1,'C5 - Emissions methodology 2021'!$A$1:$I$1,0))</f>
        <v>Manufacturing</v>
      </c>
    </row>
    <row r="878" spans="1:83" x14ac:dyDescent="0.25">
      <c r="A878">
        <v>17652</v>
      </c>
      <c r="B878" t="s">
        <v>1403</v>
      </c>
      <c r="C878" t="s">
        <v>27</v>
      </c>
      <c r="D878">
        <v>2020</v>
      </c>
      <c r="E878" t="s">
        <v>105</v>
      </c>
      <c r="F878" t="s">
        <v>54</v>
      </c>
      <c r="G878">
        <v>2019</v>
      </c>
      <c r="H878">
        <v>1171200</v>
      </c>
      <c r="I878">
        <v>100</v>
      </c>
      <c r="J878">
        <v>2030</v>
      </c>
      <c r="K878">
        <v>50</v>
      </c>
      <c r="L878">
        <v>585600</v>
      </c>
      <c r="M878">
        <v>2020</v>
      </c>
      <c r="N878">
        <v>1103956</v>
      </c>
      <c r="O878">
        <v>22.827728208647901</v>
      </c>
      <c r="P878" t="s">
        <v>24</v>
      </c>
      <c r="Q878">
        <v>3.4917009024390202</v>
      </c>
      <c r="R878">
        <v>1</v>
      </c>
      <c r="S878" t="s">
        <v>25</v>
      </c>
      <c r="T878">
        <v>-1.11368485725649E-2</v>
      </c>
      <c r="AX878">
        <v>1171200</v>
      </c>
      <c r="AY878">
        <v>1103956</v>
      </c>
      <c r="AZ878">
        <v>1052120.3999999999</v>
      </c>
      <c r="BA878">
        <v>1000284.8</v>
      </c>
      <c r="BB878">
        <v>948449.2</v>
      </c>
      <c r="BC878">
        <v>896613.6</v>
      </c>
      <c r="BD878">
        <v>844778</v>
      </c>
      <c r="BE878">
        <v>792942.4</v>
      </c>
      <c r="BF878">
        <v>741106.8</v>
      </c>
      <c r="BG878">
        <v>689271.2</v>
      </c>
      <c r="BH878">
        <v>637435.6</v>
      </c>
      <c r="BI878">
        <v>585600</v>
      </c>
      <c r="BJ878">
        <v>579078.26147590601</v>
      </c>
      <c r="BK878">
        <v>572629.15456618404</v>
      </c>
      <c r="BL878">
        <v>566251.87038354506</v>
      </c>
      <c r="BM878">
        <v>559945.609049152</v>
      </c>
      <c r="BN878">
        <v>553709.57959229895</v>
      </c>
      <c r="BO878">
        <v>547542.99985120096</v>
      </c>
      <c r="BP878">
        <v>541445.09637488995</v>
      </c>
      <c r="BQ878">
        <v>535415.10432620498</v>
      </c>
      <c r="BR878">
        <v>529452.26738585997</v>
      </c>
      <c r="BS878">
        <v>523555.83765758201</v>
      </c>
      <c r="BT878">
        <v>517725.07557430799</v>
      </c>
      <c r="BU878">
        <v>511959.24980541703</v>
      </c>
      <c r="BV878">
        <v>506257.63716500998</v>
      </c>
      <c r="BW878">
        <v>500619.52252119902</v>
      </c>
      <c r="BX878">
        <v>495044.19870641001</v>
      </c>
      <c r="BY878">
        <v>489530.96642869001</v>
      </c>
      <c r="BZ878">
        <v>484079.13418399199</v>
      </c>
      <c r="CA878">
        <v>478688.01816944702</v>
      </c>
      <c r="CB878">
        <v>473356.94219759299</v>
      </c>
      <c r="CC878">
        <v>468085.23761156597</v>
      </c>
      <c r="CD878" s="8" t="b">
        <f>IF(ISNUMBER(VLOOKUP(A878,profiles_2018!A:A,1,FALSE)),TRUE,FALSE)</f>
        <v>0</v>
      </c>
      <c r="CE878" t="str">
        <f>INDEX('C5 - Emissions methodology 2021'!$A$2:$I$5911,MATCH($A878,'C5 - Emissions methodology 2021'!$A$2:$A$5911,0),MATCH(CE$1,'C5 - Emissions methodology 2021'!$A$1:$I$1,0))</f>
        <v>Hospitality</v>
      </c>
    </row>
    <row r="879" spans="1:83" x14ac:dyDescent="0.25">
      <c r="A879">
        <v>22352</v>
      </c>
      <c r="B879" t="s">
        <v>502</v>
      </c>
      <c r="C879" t="s">
        <v>252</v>
      </c>
      <c r="D879">
        <v>2019</v>
      </c>
      <c r="E879" t="s">
        <v>28</v>
      </c>
      <c r="F879" t="s">
        <v>23</v>
      </c>
      <c r="G879">
        <v>2019</v>
      </c>
      <c r="H879">
        <v>1163785</v>
      </c>
      <c r="I879">
        <v>100</v>
      </c>
      <c r="J879">
        <v>2030</v>
      </c>
      <c r="K879">
        <v>100</v>
      </c>
      <c r="L879">
        <v>0</v>
      </c>
      <c r="M879">
        <v>2020</v>
      </c>
      <c r="N879">
        <v>1169699</v>
      </c>
      <c r="O879">
        <v>-0.508169464291085</v>
      </c>
      <c r="P879" t="s">
        <v>24</v>
      </c>
      <c r="Q879">
        <v>3.6503602809390201</v>
      </c>
      <c r="R879">
        <v>1</v>
      </c>
      <c r="S879" t="s">
        <v>25</v>
      </c>
      <c r="T879">
        <v>-1.11368485725649E-2</v>
      </c>
      <c r="AX879">
        <v>1163785</v>
      </c>
      <c r="AY879">
        <v>1169699</v>
      </c>
      <c r="AZ879">
        <v>1052729.1000000001</v>
      </c>
      <c r="BA879">
        <v>935759.2</v>
      </c>
      <c r="BB879">
        <v>818789.3</v>
      </c>
      <c r="BC879">
        <v>701819.39999999898</v>
      </c>
      <c r="BD879">
        <v>584849.5</v>
      </c>
      <c r="BE879">
        <v>467879.6</v>
      </c>
      <c r="BF879">
        <v>350909.7</v>
      </c>
      <c r="BG879">
        <v>233939.799999999</v>
      </c>
      <c r="BH879">
        <v>116969.899999999</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s="8" t="b">
        <f>IF(ISNUMBER(VLOOKUP(A879,profiles_2018!A:A,1,FALSE)),TRUE,FALSE)</f>
        <v>1</v>
      </c>
      <c r="CE879" t="str">
        <f>INDEX('C5 - Emissions methodology 2021'!$A$2:$I$5911,MATCH($A879,'C5 - Emissions methodology 2021'!$A$2:$A$5911,0),MATCH(CE$1,'C5 - Emissions methodology 2021'!$A$1:$I$1,0))</f>
        <v>Services</v>
      </c>
    </row>
    <row r="880" spans="1:83" x14ac:dyDescent="0.25">
      <c r="A880">
        <v>862395</v>
      </c>
      <c r="B880" t="s">
        <v>1404</v>
      </c>
      <c r="C880" t="s">
        <v>148</v>
      </c>
      <c r="D880">
        <v>2020</v>
      </c>
      <c r="E880" t="s">
        <v>690</v>
      </c>
      <c r="F880" t="s">
        <v>23</v>
      </c>
      <c r="G880">
        <v>2020</v>
      </c>
      <c r="H880">
        <v>1845800</v>
      </c>
      <c r="I880">
        <v>100</v>
      </c>
      <c r="J880">
        <v>2040</v>
      </c>
      <c r="K880">
        <v>100</v>
      </c>
      <c r="L880">
        <v>0</v>
      </c>
      <c r="M880">
        <v>2020</v>
      </c>
      <c r="N880">
        <v>1845800</v>
      </c>
      <c r="O880">
        <v>0</v>
      </c>
      <c r="P880" t="s">
        <v>45</v>
      </c>
      <c r="Q880">
        <v>3.6553065312195101</v>
      </c>
      <c r="R880">
        <v>1</v>
      </c>
      <c r="S880" t="s">
        <v>25</v>
      </c>
      <c r="T880">
        <v>-1.11368485725649E-2</v>
      </c>
      <c r="AY880">
        <v>1845800</v>
      </c>
      <c r="AZ880">
        <v>1753510</v>
      </c>
      <c r="BA880">
        <v>1661220</v>
      </c>
      <c r="BB880">
        <v>1568930</v>
      </c>
      <c r="BC880">
        <v>1476640</v>
      </c>
      <c r="BD880">
        <v>1384350</v>
      </c>
      <c r="BE880">
        <v>1292060</v>
      </c>
      <c r="BF880">
        <v>1199770</v>
      </c>
      <c r="BG880">
        <v>1107480</v>
      </c>
      <c r="BH880">
        <v>1015190</v>
      </c>
      <c r="BI880">
        <v>922900</v>
      </c>
      <c r="BJ880">
        <v>830609.99999999895</v>
      </c>
      <c r="BK880">
        <v>738320</v>
      </c>
      <c r="BL880">
        <v>646030</v>
      </c>
      <c r="BM880">
        <v>553740</v>
      </c>
      <c r="BN880">
        <v>461450</v>
      </c>
      <c r="BO880">
        <v>369160</v>
      </c>
      <c r="BP880">
        <v>276870</v>
      </c>
      <c r="BQ880">
        <v>184580</v>
      </c>
      <c r="BR880">
        <v>92290</v>
      </c>
      <c r="BS880">
        <v>0</v>
      </c>
      <c r="BT880">
        <v>0</v>
      </c>
      <c r="BU880">
        <v>0</v>
      </c>
      <c r="BV880">
        <v>0</v>
      </c>
      <c r="BW880">
        <v>0</v>
      </c>
      <c r="BX880">
        <v>0</v>
      </c>
      <c r="BY880">
        <v>0</v>
      </c>
      <c r="BZ880">
        <v>0</v>
      </c>
      <c r="CA880">
        <v>0</v>
      </c>
      <c r="CB880">
        <v>0</v>
      </c>
      <c r="CC880">
        <v>0</v>
      </c>
      <c r="CD880" s="8" t="b">
        <f>IF(ISNUMBER(VLOOKUP(A880,profiles_2018!A:A,1,FALSE)),TRUE,FALSE)</f>
        <v>0</v>
      </c>
      <c r="CE880" t="str">
        <f>INDEX('C5 - Emissions methodology 2021'!$A$2:$I$5911,MATCH($A880,'C5 - Emissions methodology 2021'!$A$2:$A$5911,0),MATCH(CE$1,'C5 - Emissions methodology 2021'!$A$1:$I$1,0))</f>
        <v>Power generation</v>
      </c>
    </row>
    <row r="881" spans="1:83" x14ac:dyDescent="0.25">
      <c r="A881">
        <v>17788</v>
      </c>
      <c r="B881" t="s">
        <v>677</v>
      </c>
      <c r="C881" t="s">
        <v>27</v>
      </c>
      <c r="D881">
        <v>2020</v>
      </c>
      <c r="E881" t="s">
        <v>28</v>
      </c>
      <c r="F881" t="s">
        <v>23</v>
      </c>
      <c r="G881">
        <v>2019</v>
      </c>
      <c r="H881">
        <v>123562.97</v>
      </c>
      <c r="I881">
        <v>100</v>
      </c>
      <c r="J881">
        <v>2030</v>
      </c>
      <c r="K881">
        <v>50</v>
      </c>
      <c r="L881">
        <v>61781.485000000001</v>
      </c>
      <c r="M881">
        <v>2020</v>
      </c>
      <c r="N881">
        <v>90415.1</v>
      </c>
      <c r="O881">
        <v>53.653404413959898</v>
      </c>
      <c r="P881" t="s">
        <v>24</v>
      </c>
      <c r="Q881">
        <v>3.1502562587360199</v>
      </c>
      <c r="R881">
        <v>1</v>
      </c>
      <c r="S881" t="s">
        <v>25</v>
      </c>
      <c r="T881">
        <v>-1.11368485725649E-2</v>
      </c>
      <c r="AX881">
        <v>123562.97</v>
      </c>
      <c r="AY881">
        <v>90415.1</v>
      </c>
      <c r="AZ881">
        <v>87551.738500000007</v>
      </c>
      <c r="BA881">
        <v>84688.376999999993</v>
      </c>
      <c r="BB881">
        <v>81825.015499999994</v>
      </c>
      <c r="BC881">
        <v>78961.653999999995</v>
      </c>
      <c r="BD881">
        <v>76098.292499999996</v>
      </c>
      <c r="BE881">
        <v>73234.930999999997</v>
      </c>
      <c r="BF881">
        <v>70371.569499999998</v>
      </c>
      <c r="BG881">
        <v>67508.207999999999</v>
      </c>
      <c r="BH881">
        <v>64644.8465</v>
      </c>
      <c r="BI881">
        <v>61781.485000000001</v>
      </c>
      <c r="BJ881">
        <v>61093.433956966801</v>
      </c>
      <c r="BK881">
        <v>60413.045634210001</v>
      </c>
      <c r="BL881">
        <v>59740.234693174403</v>
      </c>
      <c r="BM881">
        <v>59074.916745707</v>
      </c>
      <c r="BN881">
        <v>58417.008343473201</v>
      </c>
      <c r="BO881">
        <v>57766.4269674897</v>
      </c>
      <c r="BP881">
        <v>57123.091017774597</v>
      </c>
      <c r="BQ881">
        <v>56486.919803112803</v>
      </c>
      <c r="BR881">
        <v>55857.833530934899</v>
      </c>
      <c r="BS881">
        <v>55235.753297309398</v>
      </c>
      <c r="BT881">
        <v>54620.6010770457</v>
      </c>
      <c r="BU881">
        <v>54012.299713908098</v>
      </c>
      <c r="BV881">
        <v>53410.7729109383</v>
      </c>
      <c r="BW881">
        <v>52815.945220885602</v>
      </c>
      <c r="BX881">
        <v>52227.742036743701</v>
      </c>
      <c r="BY881">
        <v>51646.089582393499</v>
      </c>
      <c r="BZ881">
        <v>51070.914903349199</v>
      </c>
      <c r="CA881">
        <v>50502.145857608302</v>
      </c>
      <c r="CB881">
        <v>49939.711106602503</v>
      </c>
      <c r="CC881">
        <v>49383.540106250701</v>
      </c>
      <c r="CD881" s="8" t="b">
        <f>IF(ISNUMBER(VLOOKUP(A881,profiles_2018!A:A,1,FALSE)),TRUE,FALSE)</f>
        <v>1</v>
      </c>
      <c r="CE881" t="str">
        <f>INDEX('C5 - Emissions methodology 2021'!$A$2:$I$5911,MATCH($A881,'C5 - Emissions methodology 2021'!$A$2:$A$5911,0),MATCH(CE$1,'C5 - Emissions methodology 2021'!$A$1:$I$1,0))</f>
        <v>Manufacturing</v>
      </c>
    </row>
    <row r="882" spans="1:83" x14ac:dyDescent="0.25">
      <c r="A882">
        <v>21815</v>
      </c>
      <c r="B882" t="s">
        <v>1405</v>
      </c>
      <c r="C882" t="s">
        <v>21</v>
      </c>
      <c r="D882">
        <v>2020</v>
      </c>
      <c r="E882" t="s">
        <v>88</v>
      </c>
      <c r="F882" t="s">
        <v>54</v>
      </c>
      <c r="G882">
        <v>2019</v>
      </c>
      <c r="H882">
        <v>4872</v>
      </c>
      <c r="I882">
        <v>100</v>
      </c>
      <c r="J882">
        <v>2024</v>
      </c>
      <c r="K882">
        <v>20</v>
      </c>
      <c r="L882">
        <v>3897.6</v>
      </c>
      <c r="M882">
        <v>2020</v>
      </c>
      <c r="N882">
        <v>4872</v>
      </c>
      <c r="O882">
        <v>0</v>
      </c>
      <c r="P882" t="s">
        <v>691</v>
      </c>
      <c r="Q882">
        <v>3.18731756037073</v>
      </c>
      <c r="R882">
        <v>1</v>
      </c>
      <c r="S882" t="s">
        <v>25</v>
      </c>
      <c r="T882">
        <v>-1.11368485725649E-2</v>
      </c>
      <c r="AX882">
        <v>4872</v>
      </c>
      <c r="AY882">
        <v>4872</v>
      </c>
      <c r="AZ882">
        <v>4628.3999999999996</v>
      </c>
      <c r="BA882">
        <v>4384.8</v>
      </c>
      <c r="BB882">
        <v>4141.2</v>
      </c>
      <c r="BC882">
        <v>3897.6</v>
      </c>
      <c r="BD882">
        <v>3854.19301900357</v>
      </c>
      <c r="BE882">
        <v>3811.2694549814901</v>
      </c>
      <c r="BF882">
        <v>3768.8239241921201</v>
      </c>
      <c r="BG882">
        <v>3726.85110285173</v>
      </c>
      <c r="BH882">
        <v>3685.34572646677</v>
      </c>
      <c r="BI882">
        <v>3644.3025891735601</v>
      </c>
      <c r="BJ882">
        <v>3603.7165430853302</v>
      </c>
      <c r="BK882">
        <v>3563.5824976465401</v>
      </c>
      <c r="BL882">
        <v>3523.8954189944102</v>
      </c>
      <c r="BM882">
        <v>3484.65032932751</v>
      </c>
      <c r="BN882">
        <v>3445.84230628145</v>
      </c>
      <c r="BO882">
        <v>3407.4664823114599</v>
      </c>
      <c r="BP882">
        <v>3369.5180440818699</v>
      </c>
      <c r="BQ882">
        <v>3331.9922318623999</v>
      </c>
      <c r="BR882">
        <v>3294.8843389311901</v>
      </c>
      <c r="BS882">
        <v>3258.1897109843899</v>
      </c>
      <c r="BT882">
        <v>3221.9037455524699</v>
      </c>
      <c r="BU882">
        <v>3186.0218914228699</v>
      </c>
      <c r="BV882">
        <v>3150.5396480692202</v>
      </c>
      <c r="BW882">
        <v>3115.45256508681</v>
      </c>
      <c r="BX882">
        <v>3080.7562416344299</v>
      </c>
      <c r="BY882">
        <v>3046.4463258823598</v>
      </c>
      <c r="BZ882">
        <v>3012.5185144665702</v>
      </c>
      <c r="CA882">
        <v>2978.9685519488999</v>
      </c>
      <c r="CB882">
        <v>2945.7922302834199</v>
      </c>
      <c r="CC882">
        <v>2912.98538828851</v>
      </c>
      <c r="CD882" s="8" t="b">
        <f>IF(ISNUMBER(VLOOKUP(A882,profiles_2018!A:A,1,FALSE)),TRUE,FALSE)</f>
        <v>0</v>
      </c>
      <c r="CE882" t="str">
        <f>INDEX('C5 - Emissions methodology 2021'!$A$2:$I$5911,MATCH($A882,'C5 - Emissions methodology 2021'!$A$2:$A$5911,0),MATCH(CE$1,'C5 - Emissions methodology 2021'!$A$1:$I$1,0))</f>
        <v>Services</v>
      </c>
    </row>
    <row r="883" spans="1:83" x14ac:dyDescent="0.25">
      <c r="A883">
        <v>73265</v>
      </c>
      <c r="B883" t="s">
        <v>1406</v>
      </c>
      <c r="C883" t="s">
        <v>27</v>
      </c>
      <c r="D883">
        <v>2019</v>
      </c>
      <c r="E883" t="s">
        <v>44</v>
      </c>
      <c r="F883" t="s">
        <v>33</v>
      </c>
      <c r="G883">
        <v>2019</v>
      </c>
      <c r="H883">
        <v>16845.096000000001</v>
      </c>
      <c r="I883">
        <v>98.4</v>
      </c>
      <c r="J883">
        <v>2025</v>
      </c>
      <c r="K883">
        <v>15</v>
      </c>
      <c r="L883">
        <v>14318.3316</v>
      </c>
      <c r="M883">
        <v>2020</v>
      </c>
      <c r="N883">
        <v>17301.652320000001</v>
      </c>
      <c r="O883">
        <v>53.591352859135299</v>
      </c>
      <c r="P883" t="s">
        <v>24</v>
      </c>
      <c r="Q883">
        <v>2.4518067900487801</v>
      </c>
      <c r="R883">
        <v>1</v>
      </c>
      <c r="S883" t="s">
        <v>25</v>
      </c>
      <c r="T883">
        <v>-1.11368485725649E-2</v>
      </c>
      <c r="AX883">
        <v>16845.096000000001</v>
      </c>
      <c r="AY883">
        <v>17301.652320000001</v>
      </c>
      <c r="AZ883">
        <v>16704.988175999999</v>
      </c>
      <c r="BA883">
        <v>16108.324032</v>
      </c>
      <c r="BB883">
        <v>15511.659888</v>
      </c>
      <c r="BC883">
        <v>14914.995744</v>
      </c>
      <c r="BD883">
        <v>14318.3316</v>
      </c>
      <c r="BE883">
        <v>14158.870509159</v>
      </c>
      <c r="BF883">
        <v>14001.1853123399</v>
      </c>
      <c r="BG883">
        <v>13845.256231679999</v>
      </c>
      <c r="BH883">
        <v>13691.063709579401</v>
      </c>
      <c r="BI883">
        <v>13538.5884062485</v>
      </c>
      <c r="BJ883">
        <v>13387.811197281801</v>
      </c>
      <c r="BK883">
        <v>13238.7131712596</v>
      </c>
      <c r="BL883">
        <v>13091.2756273756</v>
      </c>
      <c r="BM883">
        <v>12945.4800730918</v>
      </c>
      <c r="BN883">
        <v>12801.308221818699</v>
      </c>
      <c r="BO883">
        <v>12658.7419906215</v>
      </c>
      <c r="BP883">
        <v>12517.763497952799</v>
      </c>
      <c r="BQ883">
        <v>12378.3550614089</v>
      </c>
      <c r="BR883">
        <v>12240.499195512601</v>
      </c>
      <c r="BS883">
        <v>12104.1786095196</v>
      </c>
      <c r="BT883">
        <v>11969.376205250101</v>
      </c>
      <c r="BU883">
        <v>11836.075074944099</v>
      </c>
      <c r="BV883">
        <v>11704.258499141</v>
      </c>
      <c r="BW883">
        <v>11573.909944581899</v>
      </c>
      <c r="BX883">
        <v>11445.013062136601</v>
      </c>
      <c r="BY883">
        <v>11317.5516847525</v>
      </c>
      <c r="BZ883">
        <v>11191.5098254273</v>
      </c>
      <c r="CA883">
        <v>11066.8716752031</v>
      </c>
      <c r="CB883">
        <v>10943.621601184301</v>
      </c>
      <c r="CC883">
        <v>10821.7441445765</v>
      </c>
      <c r="CD883" s="8" t="b">
        <f>IF(ISNUMBER(VLOOKUP(A883,profiles_2018!A:A,1,FALSE)),TRUE,FALSE)</f>
        <v>0</v>
      </c>
      <c r="CE883" t="str">
        <f>INDEX('C5 - Emissions methodology 2021'!$A$2:$I$5911,MATCH($A883,'C5 - Emissions methodology 2021'!$A$2:$A$5911,0),MATCH(CE$1,'C5 - Emissions methodology 2021'!$A$1:$I$1,0))</f>
        <v>Manufacturing</v>
      </c>
    </row>
    <row r="884" spans="1:83" x14ac:dyDescent="0.25">
      <c r="A884">
        <v>17832</v>
      </c>
      <c r="B884" t="s">
        <v>1407</v>
      </c>
      <c r="C884" t="s">
        <v>31</v>
      </c>
      <c r="D884">
        <v>2019</v>
      </c>
      <c r="E884" t="s">
        <v>690</v>
      </c>
      <c r="F884" t="s">
        <v>23</v>
      </c>
      <c r="G884">
        <v>2019</v>
      </c>
      <c r="H884">
        <v>2148.5999999999899</v>
      </c>
      <c r="I884">
        <v>100</v>
      </c>
      <c r="J884">
        <v>2030</v>
      </c>
      <c r="K884">
        <v>30</v>
      </c>
      <c r="L884">
        <v>1504.01999999999</v>
      </c>
      <c r="M884">
        <v>2020</v>
      </c>
      <c r="N884">
        <v>813.7</v>
      </c>
      <c r="O884">
        <v>207.09609358031599</v>
      </c>
      <c r="P884" t="s">
        <v>691</v>
      </c>
      <c r="Q884">
        <v>2.9502441172990199</v>
      </c>
      <c r="R884">
        <v>1</v>
      </c>
      <c r="S884" t="s">
        <v>25</v>
      </c>
      <c r="T884">
        <v>-1.11368485725649E-2</v>
      </c>
      <c r="AX884">
        <v>2148.5999999999899</v>
      </c>
      <c r="AY884">
        <v>813.7</v>
      </c>
      <c r="AZ884">
        <v>882.73199999999895</v>
      </c>
      <c r="BA884">
        <v>951.76399999999796</v>
      </c>
      <c r="BB884">
        <v>1020.79599999999</v>
      </c>
      <c r="BC884">
        <v>1089.82799999999</v>
      </c>
      <c r="BD884">
        <v>1158.8599999999899</v>
      </c>
      <c r="BE884">
        <v>1227.89199999999</v>
      </c>
      <c r="BF884">
        <v>1296.92399999999</v>
      </c>
      <c r="BG884">
        <v>1365.9559999999899</v>
      </c>
      <c r="BH884">
        <v>1434.9879999999901</v>
      </c>
      <c r="BI884">
        <v>1504.01999999999</v>
      </c>
      <c r="BJ884">
        <v>1487.26995700988</v>
      </c>
      <c r="BK884">
        <v>1470.7064567121299</v>
      </c>
      <c r="BL884">
        <v>1454.3274216090399</v>
      </c>
      <c r="BM884">
        <v>1438.1307973396499</v>
      </c>
      <c r="BN884">
        <v>1422.1145524221399</v>
      </c>
      <c r="BO884">
        <v>1406.2766779989699</v>
      </c>
      <c r="BP884">
        <v>1390.61518758497</v>
      </c>
      <c r="BQ884">
        <v>1375.1281168181199</v>
      </c>
      <c r="BR884">
        <v>1359.8135232132399</v>
      </c>
      <c r="BS884">
        <v>1344.6694859182901</v>
      </c>
      <c r="BT884">
        <v>1329.69410547347</v>
      </c>
      <c r="BU884">
        <v>1314.88550357298</v>
      </c>
      <c r="BV884">
        <v>1300.24182282943</v>
      </c>
      <c r="BW884">
        <v>1285.76122654086</v>
      </c>
      <c r="BX884">
        <v>1271.4418984603999</v>
      </c>
      <c r="BY884">
        <v>1257.2820425684299</v>
      </c>
      <c r="BZ884">
        <v>1243.2798828473401</v>
      </c>
      <c r="CA884">
        <v>1229.43366305875</v>
      </c>
      <c r="CB884">
        <v>1215.74164652325</v>
      </c>
      <c r="CC884">
        <v>1202.2021159025601</v>
      </c>
      <c r="CD884" s="8" t="b">
        <f>IF(ISNUMBER(VLOOKUP(A884,profiles_2018!A:A,1,FALSE)),TRUE,FALSE)</f>
        <v>0</v>
      </c>
      <c r="CE884" t="str">
        <f>INDEX('C5 - Emissions methodology 2021'!$A$2:$I$5911,MATCH($A884,'C5 - Emissions methodology 2021'!$A$2:$A$5911,0),MATCH(CE$1,'C5 - Emissions methodology 2021'!$A$1:$I$1,0))</f>
        <v>Biotech, health care &amp; pharma</v>
      </c>
    </row>
    <row r="885" spans="1:83" x14ac:dyDescent="0.25">
      <c r="A885">
        <v>52360</v>
      </c>
      <c r="B885" t="s">
        <v>1408</v>
      </c>
      <c r="C885" t="s">
        <v>92</v>
      </c>
      <c r="D885">
        <v>2019</v>
      </c>
      <c r="E885" t="s">
        <v>28</v>
      </c>
      <c r="F885" t="s">
        <v>23</v>
      </c>
      <c r="G885">
        <v>2014</v>
      </c>
      <c r="H885">
        <v>5398</v>
      </c>
      <c r="I885">
        <v>100</v>
      </c>
      <c r="J885">
        <v>2021</v>
      </c>
      <c r="K885">
        <v>25</v>
      </c>
      <c r="L885">
        <v>4048.5</v>
      </c>
      <c r="M885">
        <v>2020</v>
      </c>
      <c r="N885">
        <v>4018</v>
      </c>
      <c r="O885">
        <v>102.26009633197501</v>
      </c>
      <c r="P885" t="s">
        <v>691</v>
      </c>
      <c r="Q885">
        <v>2.8958541983365902</v>
      </c>
      <c r="R885">
        <v>1</v>
      </c>
      <c r="S885" t="s">
        <v>25</v>
      </c>
      <c r="T885">
        <v>-1.11368485725649E-2</v>
      </c>
      <c r="AS885">
        <v>5398</v>
      </c>
      <c r="AT885">
        <v>5168</v>
      </c>
      <c r="AU885">
        <v>4938</v>
      </c>
      <c r="AV885">
        <v>4708</v>
      </c>
      <c r="AW885">
        <v>4478</v>
      </c>
      <c r="AX885">
        <v>4248</v>
      </c>
      <c r="AY885">
        <v>4018</v>
      </c>
      <c r="AZ885">
        <v>4048.5</v>
      </c>
      <c r="BA885">
        <v>4003.41246855397</v>
      </c>
      <c r="BB885">
        <v>3958.82707011816</v>
      </c>
      <c r="BC885">
        <v>3914.7382125132799</v>
      </c>
      <c r="BD885">
        <v>3871.1403658392901</v>
      </c>
      <c r="BE885">
        <v>3828.0280617817998</v>
      </c>
      <c r="BF885">
        <v>3785.3958929261998</v>
      </c>
      <c r="BG885">
        <v>3743.2385120794702</v>
      </c>
      <c r="BH885">
        <v>3701.5506315994498</v>
      </c>
      <c r="BI885">
        <v>3660.3270227316498</v>
      </c>
      <c r="BJ885">
        <v>3619.5625149534198</v>
      </c>
      <c r="BK885">
        <v>3579.25199532545</v>
      </c>
      <c r="BL885">
        <v>3539.3904078504602</v>
      </c>
      <c r="BM885">
        <v>3499.9727528390399</v>
      </c>
      <c r="BN885">
        <v>3460.9940862825702</v>
      </c>
      <c r="BO885">
        <v>3422.4495192331001</v>
      </c>
      <c r="BP885">
        <v>3384.33421719015</v>
      </c>
      <c r="BQ885">
        <v>3346.64339949435</v>
      </c>
      <c r="BR885">
        <v>3309.3723387278101</v>
      </c>
      <c r="BS885">
        <v>3272.5163601211598</v>
      </c>
      <c r="BT885">
        <v>3236.0708409672502</v>
      </c>
      <c r="BU885">
        <v>3200.0312100413098</v>
      </c>
      <c r="BV885">
        <v>3164.3929470275998</v>
      </c>
      <c r="BW885">
        <v>3129.1515819524602</v>
      </c>
      <c r="BX885">
        <v>3094.30269462365</v>
      </c>
      <c r="BY885">
        <v>3059.8419140759502</v>
      </c>
      <c r="BZ885">
        <v>3025.7649180229</v>
      </c>
      <c r="CA885">
        <v>2992.0674323147</v>
      </c>
      <c r="CB885">
        <v>2958.7452304020999</v>
      </c>
      <c r="CC885">
        <v>2925.7941328063198</v>
      </c>
      <c r="CD885" s="8" t="b">
        <f>IF(ISNUMBER(VLOOKUP(A885,profiles_2018!A:A,1,FALSE)),TRUE,FALSE)</f>
        <v>0</v>
      </c>
      <c r="CE885" t="str">
        <f>INDEX('C5 - Emissions methodology 2021'!$A$2:$I$5911,MATCH($A885,'C5 - Emissions methodology 2021'!$A$2:$A$5911,0),MATCH(CE$1,'C5 - Emissions methodology 2021'!$A$1:$I$1,0))</f>
        <v>Manufacturing</v>
      </c>
    </row>
    <row r="886" spans="1:83" x14ac:dyDescent="0.25">
      <c r="A886">
        <v>17815</v>
      </c>
      <c r="B886" t="s">
        <v>1409</v>
      </c>
      <c r="C886" t="s">
        <v>27</v>
      </c>
      <c r="D886">
        <v>2020</v>
      </c>
      <c r="E886" t="s">
        <v>690</v>
      </c>
      <c r="F886" t="s">
        <v>23</v>
      </c>
      <c r="G886">
        <v>2019</v>
      </c>
      <c r="H886">
        <v>177759</v>
      </c>
      <c r="I886">
        <v>100</v>
      </c>
      <c r="J886">
        <v>2024</v>
      </c>
      <c r="K886">
        <v>20</v>
      </c>
      <c r="L886">
        <v>142207.20000000001</v>
      </c>
      <c r="M886">
        <v>2020</v>
      </c>
      <c r="N886">
        <v>143526</v>
      </c>
      <c r="O886">
        <v>96.290483182286096</v>
      </c>
      <c r="P886" t="s">
        <v>24</v>
      </c>
      <c r="Q886">
        <v>2.8473348490707302</v>
      </c>
      <c r="R886">
        <v>1</v>
      </c>
      <c r="S886" t="s">
        <v>25</v>
      </c>
      <c r="T886">
        <v>-1.11368485725649E-2</v>
      </c>
      <c r="AX886">
        <v>177759</v>
      </c>
      <c r="AY886">
        <v>143526</v>
      </c>
      <c r="AZ886">
        <v>143196.29999999999</v>
      </c>
      <c r="BA886">
        <v>142866.6</v>
      </c>
      <c r="BB886">
        <v>142536.9</v>
      </c>
      <c r="BC886">
        <v>142207.20000000001</v>
      </c>
      <c r="BD886">
        <v>140623.45994767101</v>
      </c>
      <c r="BE886">
        <v>139057.35776848401</v>
      </c>
      <c r="BF886">
        <v>137508.69703211499</v>
      </c>
      <c r="BG886">
        <v>135977.28349585799</v>
      </c>
      <c r="BH886">
        <v>134462.92508025601</v>
      </c>
      <c r="BI886">
        <v>132965.43184501299</v>
      </c>
      <c r="BJ886">
        <v>131484.61596516901</v>
      </c>
      <c r="BK886">
        <v>130020.291707543</v>
      </c>
      <c r="BL886">
        <v>128572.27540743499</v>
      </c>
      <c r="BM886">
        <v>127140.385445593</v>
      </c>
      <c r="BN886">
        <v>125724.44222542801</v>
      </c>
      <c r="BO886">
        <v>124324.26815049299</v>
      </c>
      <c r="BP886">
        <v>122939.687602206</v>
      </c>
      <c r="BQ886">
        <v>121570.526917822</v>
      </c>
      <c r="BR886">
        <v>120216.614368651</v>
      </c>
      <c r="BS886">
        <v>118877.780138521</v>
      </c>
      <c r="BT886">
        <v>117553.856302475</v>
      </c>
      <c r="BU886">
        <v>116244.676805714</v>
      </c>
      <c r="BV886">
        <v>114950.07744276201</v>
      </c>
      <c r="BW886">
        <v>113669.895836877</v>
      </c>
      <c r="BX886">
        <v>112403.971419683</v>
      </c>
      <c r="BY886">
        <v>111152.145411027</v>
      </c>
      <c r="BZ886">
        <v>109914.260799068</v>
      </c>
      <c r="CA886">
        <v>108690.162320584</v>
      </c>
      <c r="CB886">
        <v>107479.69644149199</v>
      </c>
      <c r="CC886">
        <v>106282.711337598</v>
      </c>
      <c r="CD886" s="8" t="b">
        <f>IF(ISNUMBER(VLOOKUP(A886,profiles_2018!A:A,1,FALSE)),TRUE,FALSE)</f>
        <v>0</v>
      </c>
      <c r="CE886" t="str">
        <f>INDEX('C5 - Emissions methodology 2021'!$A$2:$I$5911,MATCH($A886,'C5 - Emissions methodology 2021'!$A$2:$A$5911,0),MATCH(CE$1,'C5 - Emissions methodology 2021'!$A$1:$I$1,0))</f>
        <v>Biotech, health care &amp; pharma</v>
      </c>
    </row>
    <row r="887" spans="1:83" x14ac:dyDescent="0.25">
      <c r="A887">
        <v>17870</v>
      </c>
      <c r="B887" t="s">
        <v>1410</v>
      </c>
      <c r="C887" t="s">
        <v>59</v>
      </c>
      <c r="D887">
        <v>2017</v>
      </c>
      <c r="E887" t="s">
        <v>690</v>
      </c>
      <c r="F887" t="s">
        <v>23</v>
      </c>
      <c r="G887">
        <v>2005</v>
      </c>
      <c r="H887">
        <v>273098</v>
      </c>
      <c r="I887">
        <v>100</v>
      </c>
      <c r="J887">
        <v>2030</v>
      </c>
      <c r="K887">
        <v>39</v>
      </c>
      <c r="L887">
        <v>166589.78</v>
      </c>
      <c r="M887">
        <v>2020</v>
      </c>
      <c r="N887">
        <v>202607.508</v>
      </c>
      <c r="O887">
        <v>83.868805319904197</v>
      </c>
      <c r="P887" t="s">
        <v>24</v>
      </c>
      <c r="Q887">
        <v>3.0402740244390198</v>
      </c>
      <c r="R887">
        <v>1</v>
      </c>
      <c r="S887" t="s">
        <v>25</v>
      </c>
      <c r="T887">
        <v>-1.11368485725649E-2</v>
      </c>
      <c r="AJ887">
        <v>273098</v>
      </c>
      <c r="AK887">
        <v>268398.633866666</v>
      </c>
      <c r="AL887">
        <v>263699.26773333299</v>
      </c>
      <c r="AM887">
        <v>258999.90160000001</v>
      </c>
      <c r="AN887">
        <v>254300.53546666601</v>
      </c>
      <c r="AO887">
        <v>249601.169333333</v>
      </c>
      <c r="AP887">
        <v>244901.80319999999</v>
      </c>
      <c r="AQ887">
        <v>240202.437066666</v>
      </c>
      <c r="AR887">
        <v>235503.07093333299</v>
      </c>
      <c r="AS887">
        <v>230803.70480000001</v>
      </c>
      <c r="AT887">
        <v>226104.33866666601</v>
      </c>
      <c r="AU887">
        <v>221404.972533333</v>
      </c>
      <c r="AV887">
        <v>216705.60639999999</v>
      </c>
      <c r="AW887">
        <v>212006.24026666599</v>
      </c>
      <c r="AX887">
        <v>207306.87413333301</v>
      </c>
      <c r="AY887">
        <v>202607.508</v>
      </c>
      <c r="AZ887">
        <v>199005.7352</v>
      </c>
      <c r="BA887">
        <v>195403.96239999999</v>
      </c>
      <c r="BB887">
        <v>191802.18960000001</v>
      </c>
      <c r="BC887">
        <v>188200.41680000001</v>
      </c>
      <c r="BD887">
        <v>184598.644</v>
      </c>
      <c r="BE887">
        <v>180996.87119999999</v>
      </c>
      <c r="BF887">
        <v>177395.09839999999</v>
      </c>
      <c r="BG887">
        <v>173793.32559999899</v>
      </c>
      <c r="BH887">
        <v>170191.5528</v>
      </c>
      <c r="BI887">
        <v>166589.78</v>
      </c>
      <c r="BJ887">
        <v>164734.49484640299</v>
      </c>
      <c r="BK887">
        <v>162899.87172262001</v>
      </c>
      <c r="BL887">
        <v>161085.68051875499</v>
      </c>
      <c r="BM887">
        <v>159291.69368760899</v>
      </c>
      <c r="BN887">
        <v>157517.68621614299</v>
      </c>
      <c r="BO887">
        <v>155763.435597253</v>
      </c>
      <c r="BP887">
        <v>154028.72180186401</v>
      </c>
      <c r="BQ887">
        <v>152313.32725133101</v>
      </c>
      <c r="BR887">
        <v>150617.036790149</v>
      </c>
      <c r="BS887">
        <v>148939.637658969</v>
      </c>
      <c r="BT887">
        <v>147280.91946790801</v>
      </c>
      <c r="BU887">
        <v>145640.67417016599</v>
      </c>
      <c r="BV887">
        <v>144018.69603592699</v>
      </c>
      <c r="BW887">
        <v>142414.78162655601</v>
      </c>
      <c r="BX887">
        <v>140828.729769086</v>
      </c>
      <c r="BY887">
        <v>139260.34153098101</v>
      </c>
      <c r="BZ887">
        <v>137709.42019518701</v>
      </c>
      <c r="CA887">
        <v>136175.771235458</v>
      </c>
      <c r="CB887">
        <v>134659.202291956</v>
      </c>
      <c r="CC887">
        <v>133159.523147128</v>
      </c>
      <c r="CD887" s="8" t="b">
        <f>IF(ISNUMBER(VLOOKUP(A887,profiles_2018!A:A,1,FALSE)),TRUE,FALSE)</f>
        <v>0</v>
      </c>
      <c r="CE887" t="str">
        <f>INDEX('C5 - Emissions methodology 2021'!$A$2:$I$5911,MATCH($A887,'C5 - Emissions methodology 2021'!$A$2:$A$5911,0),MATCH(CE$1,'C5 - Emissions methodology 2021'!$A$1:$I$1,0))</f>
        <v>Materials</v>
      </c>
    </row>
    <row r="888" spans="1:83" x14ac:dyDescent="0.25">
      <c r="A888">
        <v>17848</v>
      </c>
      <c r="B888" t="s">
        <v>1411</v>
      </c>
      <c r="C888" t="s">
        <v>59</v>
      </c>
      <c r="D888">
        <v>2019</v>
      </c>
      <c r="E888" t="s">
        <v>690</v>
      </c>
      <c r="F888" t="s">
        <v>23</v>
      </c>
      <c r="G888">
        <v>2019</v>
      </c>
      <c r="H888">
        <v>1474886</v>
      </c>
      <c r="I888">
        <v>100</v>
      </c>
      <c r="J888">
        <v>2035</v>
      </c>
      <c r="K888">
        <v>50</v>
      </c>
      <c r="L888">
        <v>737443</v>
      </c>
      <c r="M888">
        <v>2020</v>
      </c>
      <c r="N888">
        <v>2225556</v>
      </c>
      <c r="O888">
        <v>13.052129317295901</v>
      </c>
      <c r="P888" t="s">
        <v>24</v>
      </c>
      <c r="Q888">
        <v>3.1570960596292701</v>
      </c>
      <c r="R888">
        <v>1</v>
      </c>
      <c r="S888" t="s">
        <v>25</v>
      </c>
      <c r="T888">
        <v>-1.11368485725649E-2</v>
      </c>
      <c r="AX888">
        <v>1474886</v>
      </c>
      <c r="AY888">
        <v>2225556</v>
      </c>
      <c r="AZ888">
        <v>2126348.4666666598</v>
      </c>
      <c r="BA888">
        <v>2027140.9333333301</v>
      </c>
      <c r="BB888">
        <v>1927933.4</v>
      </c>
      <c r="BC888">
        <v>1828725.8666666599</v>
      </c>
      <c r="BD888">
        <v>1729518.33333333</v>
      </c>
      <c r="BE888">
        <v>1630310.79999999</v>
      </c>
      <c r="BF888">
        <v>1531103.2666666601</v>
      </c>
      <c r="BG888">
        <v>1431895.7333333299</v>
      </c>
      <c r="BH888">
        <v>1332688.2</v>
      </c>
      <c r="BI888">
        <v>1233480.66666666</v>
      </c>
      <c r="BJ888">
        <v>1134273.13333333</v>
      </c>
      <c r="BK888">
        <v>1035065.6</v>
      </c>
      <c r="BL888">
        <v>935858.06666666595</v>
      </c>
      <c r="BM888">
        <v>836650.53333333298</v>
      </c>
      <c r="BN888">
        <v>737443</v>
      </c>
      <c r="BO888">
        <v>729230.20897810196</v>
      </c>
      <c r="BP888">
        <v>721108.88256617298</v>
      </c>
      <c r="BQ888">
        <v>713078.00213670195</v>
      </c>
      <c r="BR888">
        <v>705136.56040647801</v>
      </c>
      <c r="BS888">
        <v>697283.56131025194</v>
      </c>
      <c r="BT888">
        <v>689518.01987580105</v>
      </c>
      <c r="BU888">
        <v>681838.96210038895</v>
      </c>
      <c r="BV888">
        <v>674245.424828602</v>
      </c>
      <c r="BW888">
        <v>666736.45563154097</v>
      </c>
      <c r="BX888">
        <v>659311.11268736399</v>
      </c>
      <c r="BY888">
        <v>651968.46466315596</v>
      </c>
      <c r="BZ888">
        <v>644707.590598115</v>
      </c>
      <c r="CA888">
        <v>637527.57978804002</v>
      </c>
      <c r="CB888">
        <v>630427.53167110705</v>
      </c>
      <c r="CC888">
        <v>623406.55571491004</v>
      </c>
      <c r="CD888" s="8" t="b">
        <f>IF(ISNUMBER(VLOOKUP(A888,profiles_2018!A:A,1,FALSE)),TRUE,FALSE)</f>
        <v>0</v>
      </c>
      <c r="CE888" t="str">
        <f>INDEX('C5 - Emissions methodology 2021'!$A$2:$I$5911,MATCH($A888,'C5 - Emissions methodology 2021'!$A$2:$A$5911,0),MATCH(CE$1,'C5 - Emissions methodology 2021'!$A$1:$I$1,0))</f>
        <v>Retail</v>
      </c>
    </row>
    <row r="889" spans="1:83" x14ac:dyDescent="0.25">
      <c r="A889">
        <v>17884</v>
      </c>
      <c r="B889" t="s">
        <v>505</v>
      </c>
      <c r="C889" t="s">
        <v>59</v>
      </c>
      <c r="D889">
        <v>2019</v>
      </c>
      <c r="E889" t="s">
        <v>690</v>
      </c>
      <c r="F889" t="s">
        <v>23</v>
      </c>
      <c r="G889">
        <v>2017</v>
      </c>
      <c r="H889">
        <v>1575000</v>
      </c>
      <c r="I889">
        <v>100</v>
      </c>
      <c r="J889">
        <v>2022</v>
      </c>
      <c r="K889">
        <v>5</v>
      </c>
      <c r="L889">
        <v>1496250</v>
      </c>
      <c r="M889">
        <v>2020</v>
      </c>
      <c r="N889">
        <v>1373057</v>
      </c>
      <c r="O889">
        <v>256.43555555555599</v>
      </c>
      <c r="P889" t="s">
        <v>691</v>
      </c>
      <c r="Q889">
        <v>2.6964989634146299</v>
      </c>
      <c r="R889">
        <v>1</v>
      </c>
      <c r="S889" t="s">
        <v>25</v>
      </c>
      <c r="T889">
        <v>-1.11368485725649E-2</v>
      </c>
      <c r="AV889">
        <v>1575000</v>
      </c>
      <c r="AW889">
        <v>1507685.66666666</v>
      </c>
      <c r="AX889">
        <v>1440371.33333333</v>
      </c>
      <c r="AY889">
        <v>1373057</v>
      </c>
      <c r="AZ889">
        <v>1434653.5</v>
      </c>
      <c r="BA889">
        <v>1496250</v>
      </c>
      <c r="BB889">
        <v>1479586.49032329</v>
      </c>
      <c r="BC889">
        <v>1463108.55963055</v>
      </c>
      <c r="BD889">
        <v>1446814.14115672</v>
      </c>
      <c r="BE889">
        <v>1430701.1911540099</v>
      </c>
      <c r="BF889">
        <v>1414767.68863554</v>
      </c>
      <c r="BG889">
        <v>1399011.6351218501</v>
      </c>
      <c r="BH889">
        <v>1383431.05439024</v>
      </c>
      <c r="BI889">
        <v>1368023.9922269201</v>
      </c>
      <c r="BJ889">
        <v>1352788.5161818501</v>
      </c>
      <c r="BK889">
        <v>1337722.71532643</v>
      </c>
      <c r="BL889">
        <v>1322824.70001376</v>
      </c>
      <c r="BM889">
        <v>1308092.6016416501</v>
      </c>
      <c r="BN889">
        <v>1293524.5724182799</v>
      </c>
      <c r="BO889">
        <v>1279118.7851303599</v>
      </c>
      <c r="BP889">
        <v>1264873.4329140401</v>
      </c>
      <c r="BQ889">
        <v>1250786.7290282201</v>
      </c>
      <c r="BR889">
        <v>1236856.9066304599</v>
      </c>
      <c r="BS889">
        <v>1223082.2185553799</v>
      </c>
      <c r="BT889">
        <v>1209460.9370955401</v>
      </c>
      <c r="BU889">
        <v>1195991.3537846699</v>
      </c>
      <c r="BV889">
        <v>1182671.7791834699</v>
      </c>
      <c r="BW889">
        <v>1169500.5426676599</v>
      </c>
      <c r="BX889">
        <v>1156475.9922184399</v>
      </c>
      <c r="BY889">
        <v>1143596.4942153001</v>
      </c>
      <c r="BZ889">
        <v>1130860.4332311</v>
      </c>
      <c r="CA889">
        <v>1118266.2118295</v>
      </c>
      <c r="CB889">
        <v>1105812.2503645399</v>
      </c>
      <c r="CC889">
        <v>1093496.9867825501</v>
      </c>
      <c r="CD889" s="8" t="b">
        <f>IF(ISNUMBER(VLOOKUP(A889,profiles_2018!A:A,1,FALSE)),TRUE,FALSE)</f>
        <v>1</v>
      </c>
      <c r="CE889" t="str">
        <f>INDEX('C5 - Emissions methodology 2021'!$A$2:$I$5911,MATCH($A889,'C5 - Emissions methodology 2021'!$A$2:$A$5911,0),MATCH(CE$1,'C5 - Emissions methodology 2021'!$A$1:$I$1,0))</f>
        <v>Manufacturing</v>
      </c>
    </row>
    <row r="890" spans="1:83" x14ac:dyDescent="0.25">
      <c r="A890">
        <v>17897</v>
      </c>
      <c r="B890" t="s">
        <v>506</v>
      </c>
      <c r="C890" t="s">
        <v>59</v>
      </c>
      <c r="D890">
        <v>2018</v>
      </c>
      <c r="E890" t="s">
        <v>690</v>
      </c>
      <c r="F890" t="s">
        <v>23</v>
      </c>
      <c r="G890">
        <v>2017</v>
      </c>
      <c r="H890">
        <v>369785</v>
      </c>
      <c r="I890">
        <v>100</v>
      </c>
      <c r="J890">
        <v>2030</v>
      </c>
      <c r="K890">
        <v>21</v>
      </c>
      <c r="L890">
        <v>292130.15000000002</v>
      </c>
      <c r="M890">
        <v>2020</v>
      </c>
      <c r="N890">
        <v>370526</v>
      </c>
      <c r="O890">
        <v>-0.95422243427165199</v>
      </c>
      <c r="P890" t="s">
        <v>24</v>
      </c>
      <c r="Q890">
        <v>2.8602808809390199</v>
      </c>
      <c r="R890">
        <v>1</v>
      </c>
      <c r="S890" t="s">
        <v>25</v>
      </c>
      <c r="T890">
        <v>-1.11368485725649E-2</v>
      </c>
      <c r="AV890">
        <v>369785</v>
      </c>
      <c r="AW890">
        <v>370032</v>
      </c>
      <c r="AX890">
        <v>370279</v>
      </c>
      <c r="AY890">
        <v>370526</v>
      </c>
      <c r="AZ890">
        <v>362686.41499999998</v>
      </c>
      <c r="BA890">
        <v>354846.83</v>
      </c>
      <c r="BB890">
        <v>347007.245</v>
      </c>
      <c r="BC890">
        <v>339167.66</v>
      </c>
      <c r="BD890">
        <v>331328.07500000001</v>
      </c>
      <c r="BE890">
        <v>323488.49</v>
      </c>
      <c r="BF890">
        <v>315648.90500000003</v>
      </c>
      <c r="BG890">
        <v>307809.32</v>
      </c>
      <c r="BH890">
        <v>299969.73499999999</v>
      </c>
      <c r="BI890">
        <v>292130.15000000002</v>
      </c>
      <c r="BJ890">
        <v>288876.74075596902</v>
      </c>
      <c r="BK890">
        <v>285659.56423803401</v>
      </c>
      <c r="BL890">
        <v>282478.21692780999</v>
      </c>
      <c r="BM890">
        <v>279332.29980083701</v>
      </c>
      <c r="BN890">
        <v>276221.41827652801</v>
      </c>
      <c r="BO890">
        <v>273145.18216868403</v>
      </c>
      <c r="BP890">
        <v>270103.20563654503</v>
      </c>
      <c r="BQ890">
        <v>267095.10713640699</v>
      </c>
      <c r="BR890">
        <v>264120.50937375601</v>
      </c>
      <c r="BS890">
        <v>261179.03925595101</v>
      </c>
      <c r="BT890">
        <v>258270.32784543</v>
      </c>
      <c r="BU890">
        <v>255394.01031342801</v>
      </c>
      <c r="BV890">
        <v>252549.725894228</v>
      </c>
      <c r="BW890">
        <v>249737.11783990101</v>
      </c>
      <c r="BX890">
        <v>246955.833375569</v>
      </c>
      <c r="BY890">
        <v>244205.52365515399</v>
      </c>
      <c r="BZ890">
        <v>241485.84371762199</v>
      </c>
      <c r="CA890">
        <v>238796.45244372101</v>
      </c>
      <c r="CB890">
        <v>236137.01251319001</v>
      </c>
      <c r="CC890">
        <v>233507.190362453</v>
      </c>
      <c r="CD890" s="8" t="b">
        <f>IF(ISNUMBER(VLOOKUP(A890,profiles_2018!A:A,1,FALSE)),TRUE,FALSE)</f>
        <v>1</v>
      </c>
      <c r="CE890" t="str">
        <f>INDEX('C5 - Emissions methodology 2021'!$A$2:$I$5911,MATCH($A890,'C5 - Emissions methodology 2021'!$A$2:$A$5911,0),MATCH(CE$1,'C5 - Emissions methodology 2021'!$A$1:$I$1,0))</f>
        <v>Food, beverage &amp; agriculture</v>
      </c>
    </row>
    <row r="891" spans="1:83" x14ac:dyDescent="0.25">
      <c r="A891">
        <v>17919</v>
      </c>
      <c r="B891" t="s">
        <v>507</v>
      </c>
      <c r="C891" t="s">
        <v>59</v>
      </c>
      <c r="D891">
        <v>2020</v>
      </c>
      <c r="E891" t="s">
        <v>28</v>
      </c>
      <c r="F891" t="s">
        <v>23</v>
      </c>
      <c r="G891">
        <v>2019</v>
      </c>
      <c r="H891">
        <v>190339.56699999899</v>
      </c>
      <c r="I891">
        <v>100</v>
      </c>
      <c r="J891">
        <v>2022</v>
      </c>
      <c r="K891">
        <v>3</v>
      </c>
      <c r="L891">
        <v>184629.379989999</v>
      </c>
      <c r="M891">
        <v>2020</v>
      </c>
      <c r="N891">
        <v>173446.82800000001</v>
      </c>
      <c r="O891">
        <v>295.83902490280599</v>
      </c>
      <c r="P891" t="s">
        <v>24</v>
      </c>
      <c r="Q891">
        <v>2.6763604974146298</v>
      </c>
      <c r="R891">
        <v>1</v>
      </c>
      <c r="S891" t="s">
        <v>25</v>
      </c>
      <c r="T891">
        <v>-1.11368485725649E-2</v>
      </c>
      <c r="AX891">
        <v>190339.56699999899</v>
      </c>
      <c r="AY891">
        <v>173446.82800000001</v>
      </c>
      <c r="AZ891">
        <v>179038.10399499899</v>
      </c>
      <c r="BA891">
        <v>184629.379989999</v>
      </c>
      <c r="BB891">
        <v>182573.19054300399</v>
      </c>
      <c r="BC891">
        <v>180539.900566517</v>
      </c>
      <c r="BD891">
        <v>178529.255032602</v>
      </c>
      <c r="BE891">
        <v>176541.00175353099</v>
      </c>
      <c r="BF891">
        <v>174574.89135015299</v>
      </c>
      <c r="BG891">
        <v>172630.67722061399</v>
      </c>
      <c r="BH891">
        <v>170708.11550942899</v>
      </c>
      <c r="BI891">
        <v>168806.965076892</v>
      </c>
      <c r="BJ891">
        <v>166926.987468837</v>
      </c>
      <c r="BK891">
        <v>165067.946886722</v>
      </c>
      <c r="BL891">
        <v>163229.61015806001</v>
      </c>
      <c r="BM891">
        <v>161411.746707171</v>
      </c>
      <c r="BN891">
        <v>159614.12852626</v>
      </c>
      <c r="BO891">
        <v>157836.53014682099</v>
      </c>
      <c r="BP891">
        <v>156078.72861135699</v>
      </c>
      <c r="BQ891">
        <v>154340.50344541401</v>
      </c>
      <c r="BR891">
        <v>152621.63662992901</v>
      </c>
      <c r="BS891">
        <v>150921.91257388401</v>
      </c>
      <c r="BT891">
        <v>149241.11808726701</v>
      </c>
      <c r="BU891">
        <v>147579.04235432899</v>
      </c>
      <c r="BV891">
        <v>145935.47690714401</v>
      </c>
      <c r="BW891">
        <v>144310.21559946501</v>
      </c>
      <c r="BX891">
        <v>142703.054580859</v>
      </c>
      <c r="BY891">
        <v>141113.79227115001</v>
      </c>
      <c r="BZ891">
        <v>139542.22933512501</v>
      </c>
      <c r="CA891">
        <v>137988.168657542</v>
      </c>
      <c r="CB891">
        <v>136451.41531839699</v>
      </c>
      <c r="CC891">
        <v>134931.776568484</v>
      </c>
      <c r="CD891" s="8" t="b">
        <f>IF(ISNUMBER(VLOOKUP(A891,profiles_2018!A:A,1,FALSE)),TRUE,FALSE)</f>
        <v>1</v>
      </c>
      <c r="CE891" t="str">
        <f>INDEX('C5 - Emissions methodology 2021'!$A$2:$I$5911,MATCH($A891,'C5 - Emissions methodology 2021'!$A$2:$A$5911,0),MATCH(CE$1,'C5 - Emissions methodology 2021'!$A$1:$I$1,0))</f>
        <v>Manufacturing</v>
      </c>
    </row>
    <row r="892" spans="1:83" x14ac:dyDescent="0.25">
      <c r="A892">
        <v>17889</v>
      </c>
      <c r="B892" t="s">
        <v>509</v>
      </c>
      <c r="C892" t="s">
        <v>211</v>
      </c>
      <c r="D892">
        <v>2017</v>
      </c>
      <c r="E892" t="s">
        <v>28</v>
      </c>
      <c r="F892" t="s">
        <v>23</v>
      </c>
      <c r="G892">
        <v>2017</v>
      </c>
      <c r="H892">
        <v>253875</v>
      </c>
      <c r="I892">
        <v>100</v>
      </c>
      <c r="J892">
        <v>2023</v>
      </c>
      <c r="K892">
        <v>15</v>
      </c>
      <c r="L892">
        <v>215793.75</v>
      </c>
      <c r="M892">
        <v>2020</v>
      </c>
      <c r="N892">
        <v>173121</v>
      </c>
      <c r="O892">
        <v>215.661602267517</v>
      </c>
      <c r="P892" t="s">
        <v>24</v>
      </c>
      <c r="Q892">
        <v>2.7968548586926798</v>
      </c>
      <c r="R892">
        <v>1</v>
      </c>
      <c r="S892" t="s">
        <v>25</v>
      </c>
      <c r="T892">
        <v>-1.11368485725649E-2</v>
      </c>
      <c r="AV892">
        <v>253875</v>
      </c>
      <c r="AW892">
        <v>226957</v>
      </c>
      <c r="AX892">
        <v>200039</v>
      </c>
      <c r="AY892">
        <v>173121</v>
      </c>
      <c r="AZ892">
        <v>187345.25</v>
      </c>
      <c r="BA892">
        <v>201569.5</v>
      </c>
      <c r="BB892">
        <v>215793.75</v>
      </c>
      <c r="BC892">
        <v>213390.48768334399</v>
      </c>
      <c r="BD892">
        <v>211013.99013518801</v>
      </c>
      <c r="BE892">
        <v>208663.95928036</v>
      </c>
      <c r="BF892">
        <v>206340.100363303</v>
      </c>
      <c r="BG892">
        <v>204042.12191110899</v>
      </c>
      <c r="BH892">
        <v>201769.73569696001</v>
      </c>
      <c r="BI892">
        <v>199522.656703977</v>
      </c>
      <c r="BJ892">
        <v>197300.60308946899</v>
      </c>
      <c r="BK892">
        <v>195103.29614958499</v>
      </c>
      <c r="BL892">
        <v>192930.460284359</v>
      </c>
      <c r="BM892">
        <v>190781.822963137</v>
      </c>
      <c r="BN892">
        <v>188657.114690399</v>
      </c>
      <c r="BO892">
        <v>186556.06897195501</v>
      </c>
      <c r="BP892">
        <v>184478.42228152099</v>
      </c>
      <c r="BQ892">
        <v>182423.914027666</v>
      </c>
      <c r="BR892">
        <v>180392.286521125</v>
      </c>
      <c r="BS892">
        <v>178383.284942481</v>
      </c>
      <c r="BT892">
        <v>176396.65731020001</v>
      </c>
      <c r="BU892">
        <v>174432.15444902901</v>
      </c>
      <c r="BV892">
        <v>172489.52995874401</v>
      </c>
      <c r="BW892">
        <v>170568.54018324101</v>
      </c>
      <c r="BX892">
        <v>168668.944179977</v>
      </c>
      <c r="BY892">
        <v>166790.50368975001</v>
      </c>
      <c r="BZ892">
        <v>164932.98310681499</v>
      </c>
      <c r="CA892">
        <v>163096.149449333</v>
      </c>
      <c r="CB892">
        <v>161279.772330148</v>
      </c>
      <c r="CC892">
        <v>159483.62392788901</v>
      </c>
      <c r="CD892" s="8" t="b">
        <f>IF(ISNUMBER(VLOOKUP(A892,profiles_2018!A:A,1,FALSE)),TRUE,FALSE)</f>
        <v>1</v>
      </c>
      <c r="CE892" t="str">
        <f>INDEX('C5 - Emissions methodology 2021'!$A$2:$I$5911,MATCH($A892,'C5 - Emissions methodology 2021'!$A$2:$A$5911,0),MATCH(CE$1,'C5 - Emissions methodology 2021'!$A$1:$I$1,0))</f>
        <v>Hospitality</v>
      </c>
    </row>
    <row r="893" spans="1:83" x14ac:dyDescent="0.25">
      <c r="A893">
        <v>837543</v>
      </c>
      <c r="B893" t="s">
        <v>1412</v>
      </c>
      <c r="C893" t="s">
        <v>84</v>
      </c>
      <c r="D893">
        <v>2019</v>
      </c>
      <c r="E893" t="s">
        <v>28</v>
      </c>
      <c r="F893" t="s">
        <v>23</v>
      </c>
      <c r="G893">
        <v>2019</v>
      </c>
      <c r="H893">
        <v>1346</v>
      </c>
      <c r="I893">
        <v>100</v>
      </c>
      <c r="J893">
        <v>2025</v>
      </c>
      <c r="K893">
        <v>20</v>
      </c>
      <c r="L893">
        <v>1076.8</v>
      </c>
      <c r="M893">
        <v>2020</v>
      </c>
      <c r="N893">
        <v>1340</v>
      </c>
      <c r="O893">
        <v>2.2288261515601802</v>
      </c>
      <c r="P893" t="s">
        <v>24</v>
      </c>
      <c r="Q893">
        <v>2.8478050126487799</v>
      </c>
      <c r="R893">
        <v>1</v>
      </c>
      <c r="S893" t="s">
        <v>25</v>
      </c>
      <c r="T893">
        <v>-1.11368485725649E-2</v>
      </c>
      <c r="AX893">
        <v>1346</v>
      </c>
      <c r="AY893">
        <v>1340</v>
      </c>
      <c r="AZ893">
        <v>1287.3599999999999</v>
      </c>
      <c r="BA893">
        <v>1234.72</v>
      </c>
      <c r="BB893">
        <v>1182.08</v>
      </c>
      <c r="BC893">
        <v>1129.44</v>
      </c>
      <c r="BD893">
        <v>1076.8</v>
      </c>
      <c r="BE893">
        <v>1064.80784145706</v>
      </c>
      <c r="BF893">
        <v>1052.94923776787</v>
      </c>
      <c r="BG893">
        <v>1041.2227015522501</v>
      </c>
      <c r="BH893">
        <v>1029.62676199475</v>
      </c>
      <c r="BI893">
        <v>1018.15996466015</v>
      </c>
      <c r="BJ893">
        <v>1006.8208713110801</v>
      </c>
      <c r="BK893">
        <v>995.60805972759795</v>
      </c>
      <c r="BL893">
        <v>984.52012352878705</v>
      </c>
      <c r="BM893">
        <v>973.55567199640404</v>
      </c>
      <c r="BN893">
        <v>962.71332990041799</v>
      </c>
      <c r="BO893">
        <v>951.99173732652696</v>
      </c>
      <c r="BP893">
        <v>941.389549505589</v>
      </c>
      <c r="BQ893">
        <v>930.90543664494999</v>
      </c>
      <c r="BR893">
        <v>920.53808376165796</v>
      </c>
      <c r="BS893">
        <v>910.28619051752503</v>
      </c>
      <c r="BT893">
        <v>900.14847105603405</v>
      </c>
      <c r="BU893">
        <v>890.12365384105703</v>
      </c>
      <c r="BV893">
        <v>880.21048149737101</v>
      </c>
      <c r="BW893">
        <v>870.40771065295098</v>
      </c>
      <c r="BX893">
        <v>860.71411178301605</v>
      </c>
      <c r="BY893">
        <v>851.12846905581898</v>
      </c>
      <c r="BZ893">
        <v>841.64958018014499</v>
      </c>
      <c r="CA893">
        <v>832.27625625451606</v>
      </c>
      <c r="CB893">
        <v>823.00732161806798</v>
      </c>
      <c r="CC893">
        <v>813.84161370309505</v>
      </c>
      <c r="CD893" s="8" t="b">
        <f>IF(ISNUMBER(VLOOKUP(A893,profiles_2018!A:A,1,FALSE)),TRUE,FALSE)</f>
        <v>0</v>
      </c>
      <c r="CE893" t="str">
        <f>INDEX('C5 - Emissions methodology 2021'!$A$2:$I$5911,MATCH($A893,'C5 - Emissions methodology 2021'!$A$2:$A$5911,0),MATCH(CE$1,'C5 - Emissions methodology 2021'!$A$1:$I$1,0))</f>
        <v>Manufacturing</v>
      </c>
    </row>
    <row r="894" spans="1:83" x14ac:dyDescent="0.25">
      <c r="A894">
        <v>56307</v>
      </c>
      <c r="B894" t="s">
        <v>1413</v>
      </c>
      <c r="C894" t="s">
        <v>84</v>
      </c>
      <c r="D894">
        <v>2021</v>
      </c>
      <c r="E894" t="s">
        <v>49</v>
      </c>
      <c r="F894" t="s">
        <v>50</v>
      </c>
      <c r="G894">
        <v>2020</v>
      </c>
      <c r="H894">
        <v>3515</v>
      </c>
      <c r="I894">
        <v>98</v>
      </c>
      <c r="J894">
        <v>2021</v>
      </c>
      <c r="K894">
        <v>2</v>
      </c>
      <c r="L894">
        <v>3444.7</v>
      </c>
      <c r="M894">
        <v>2020</v>
      </c>
      <c r="N894">
        <v>3515</v>
      </c>
      <c r="O894">
        <v>99.573257467994296</v>
      </c>
      <c r="P894" t="s">
        <v>24</v>
      </c>
      <c r="Q894">
        <v>2.3158540100365901</v>
      </c>
      <c r="R894">
        <v>1</v>
      </c>
      <c r="S894" t="s">
        <v>25</v>
      </c>
      <c r="T894">
        <v>-1.11368485725649E-2</v>
      </c>
      <c r="AY894">
        <v>3515</v>
      </c>
      <c r="AZ894">
        <v>3444.7</v>
      </c>
      <c r="BA894">
        <v>3406.3368977220798</v>
      </c>
      <c r="BB894">
        <v>3368.40103950501</v>
      </c>
      <c r="BC894">
        <v>3330.8876671963699</v>
      </c>
      <c r="BD894">
        <v>3293.7920756345802</v>
      </c>
      <c r="BE894">
        <v>3257.1096120587299</v>
      </c>
      <c r="BF894">
        <v>3220.8356755249802</v>
      </c>
      <c r="BG894">
        <v>3184.9657163295401</v>
      </c>
      <c r="BH894">
        <v>3149.4952354379702</v>
      </c>
      <c r="BI894">
        <v>3114.41978392088</v>
      </c>
      <c r="BJ894">
        <v>3079.7349623959599</v>
      </c>
      <c r="BK894">
        <v>3045.43642047612</v>
      </c>
      <c r="BL894">
        <v>3011.5198562239002</v>
      </c>
      <c r="BM894">
        <v>2977.9810156118601</v>
      </c>
      <c r="BN894">
        <v>2944.8156919890198</v>
      </c>
      <c r="BO894">
        <v>2912.0197255532298</v>
      </c>
      <c r="BP894">
        <v>2879.5890028294202</v>
      </c>
      <c r="BQ894">
        <v>2847.51945615368</v>
      </c>
      <c r="BR894">
        <v>2815.8070631630699</v>
      </c>
      <c r="BS894">
        <v>2784.4478462910602</v>
      </c>
      <c r="BT894">
        <v>2753.4378722687102</v>
      </c>
      <c r="BU894">
        <v>2722.7732516312899</v>
      </c>
      <c r="BV894">
        <v>2692.4501382304402</v>
      </c>
      <c r="BW894">
        <v>2662.4647287517901</v>
      </c>
      <c r="BX894">
        <v>2632.8132622378898</v>
      </c>
      <c r="BY894">
        <v>2603.4920196164999</v>
      </c>
      <c r="BZ894">
        <v>2574.4973232341499</v>
      </c>
      <c r="CA894">
        <v>2545.8255363948201</v>
      </c>
      <c r="CB894">
        <v>2517.4730629038199</v>
      </c>
      <c r="CC894">
        <v>2489.4363466167501</v>
      </c>
      <c r="CD894" s="8" t="b">
        <f>IF(ISNUMBER(VLOOKUP(A894,profiles_2018!A:A,1,FALSE)),TRUE,FALSE)</f>
        <v>0</v>
      </c>
      <c r="CE894" t="str">
        <f>INDEX('C5 - Emissions methodology 2021'!$A$2:$I$5911,MATCH($A894,'C5 - Emissions methodology 2021'!$A$2:$A$5911,0),MATCH(CE$1,'C5 - Emissions methodology 2021'!$A$1:$I$1,0))</f>
        <v>Manufacturing</v>
      </c>
    </row>
    <row r="895" spans="1:83" x14ac:dyDescent="0.25">
      <c r="A895">
        <v>828420</v>
      </c>
      <c r="B895" t="s">
        <v>1414</v>
      </c>
      <c r="C895" t="s">
        <v>84</v>
      </c>
      <c r="D895">
        <v>2020</v>
      </c>
      <c r="E895" t="s">
        <v>32</v>
      </c>
      <c r="F895" t="s">
        <v>33</v>
      </c>
      <c r="G895">
        <v>2018</v>
      </c>
      <c r="H895">
        <v>320</v>
      </c>
      <c r="I895">
        <v>80</v>
      </c>
      <c r="J895">
        <v>2023</v>
      </c>
      <c r="K895">
        <v>20</v>
      </c>
      <c r="L895">
        <v>256</v>
      </c>
      <c r="M895">
        <v>2020</v>
      </c>
      <c r="N895">
        <v>294.39999999999998</v>
      </c>
      <c r="O895">
        <v>248.45</v>
      </c>
      <c r="P895" t="s">
        <v>691</v>
      </c>
      <c r="Q895">
        <v>2.3168293082926801</v>
      </c>
      <c r="R895">
        <v>1</v>
      </c>
      <c r="S895" t="s">
        <v>25</v>
      </c>
      <c r="T895">
        <v>-1.11368485725649E-2</v>
      </c>
      <c r="AW895">
        <v>320</v>
      </c>
      <c r="AX895">
        <v>307.2</v>
      </c>
      <c r="AY895">
        <v>294.39999999999998</v>
      </c>
      <c r="AZ895">
        <v>281.60000000000002</v>
      </c>
      <c r="BA895">
        <v>268.8</v>
      </c>
      <c r="BB895">
        <v>256</v>
      </c>
      <c r="BC895">
        <v>253.14896676542301</v>
      </c>
      <c r="BD895">
        <v>250.32968505625499</v>
      </c>
      <c r="BE895">
        <v>247.54180126056599</v>
      </c>
      <c r="BF895">
        <v>244.78496570454701</v>
      </c>
      <c r="BG895">
        <v>242.058832608655</v>
      </c>
      <c r="BH895">
        <v>239.36306004424</v>
      </c>
      <c r="BI895">
        <v>236.69730989066201</v>
      </c>
      <c r="BJ895">
        <v>234.061247792876</v>
      </c>
      <c r="BK895">
        <v>231.45454311950101</v>
      </c>
      <c r="BL895">
        <v>228.87686892134701</v>
      </c>
      <c r="BM895">
        <v>226.32790189040699</v>
      </c>
      <c r="BN895">
        <v>223.80732231930801</v>
      </c>
      <c r="BO895">
        <v>221.31481406120599</v>
      </c>
      <c r="BP895">
        <v>218.85006449014099</v>
      </c>
      <c r="BQ895">
        <v>216.412764461818</v>
      </c>
      <c r="BR895">
        <v>214.002608274837</v>
      </c>
      <c r="BS895">
        <v>211.619293632346</v>
      </c>
      <c r="BT895">
        <v>209.26252160413</v>
      </c>
      <c r="BU895">
        <v>206.93199658911101</v>
      </c>
      <c r="BV895">
        <v>204.62742627828001</v>
      </c>
      <c r="BW895">
        <v>202.34852161802499</v>
      </c>
      <c r="BX895">
        <v>200.094996773883</v>
      </c>
      <c r="BY895">
        <v>197.866569094684</v>
      </c>
      <c r="BZ895">
        <v>195.66295907710401</v>
      </c>
      <c r="CA895">
        <v>193.48389033060201</v>
      </c>
      <c r="CB895">
        <v>191.32908954275899</v>
      </c>
      <c r="CC895">
        <v>189.19828644499501</v>
      </c>
      <c r="CD895" s="8" t="b">
        <f>IF(ISNUMBER(VLOOKUP(A895,profiles_2018!A:A,1,FALSE)),TRUE,FALSE)</f>
        <v>0</v>
      </c>
      <c r="CE895" t="str">
        <f>INDEX('C5 - Emissions methodology 2021'!$A$2:$I$5911,MATCH($A895,'C5 - Emissions methodology 2021'!$A$2:$A$5911,0),MATCH(CE$1,'C5 - Emissions methodology 2021'!$A$1:$I$1,0))</f>
        <v>Manufacturing</v>
      </c>
    </row>
    <row r="896" spans="1:83" x14ac:dyDescent="0.25">
      <c r="A896">
        <v>18061</v>
      </c>
      <c r="B896" t="s">
        <v>1415</v>
      </c>
      <c r="C896" t="s">
        <v>52</v>
      </c>
      <c r="D896">
        <v>2020</v>
      </c>
      <c r="E896" t="s">
        <v>60</v>
      </c>
      <c r="F896" t="s">
        <v>54</v>
      </c>
      <c r="G896">
        <v>2013</v>
      </c>
      <c r="H896">
        <v>11432</v>
      </c>
      <c r="I896">
        <v>100</v>
      </c>
      <c r="J896">
        <v>2040</v>
      </c>
      <c r="K896">
        <v>100</v>
      </c>
      <c r="L896">
        <v>0</v>
      </c>
      <c r="M896">
        <v>2020</v>
      </c>
      <c r="N896">
        <v>4714</v>
      </c>
      <c r="O896">
        <v>62.636414082249203</v>
      </c>
      <c r="P896" t="s">
        <v>45</v>
      </c>
      <c r="Q896">
        <v>3.9951235731195101</v>
      </c>
      <c r="R896">
        <v>1</v>
      </c>
      <c r="S896" t="s">
        <v>25</v>
      </c>
      <c r="T896">
        <v>-1.11368485725649E-2</v>
      </c>
      <c r="AR896">
        <v>11432</v>
      </c>
      <c r="AS896">
        <v>10472.285714285699</v>
      </c>
      <c r="AT896">
        <v>9512.5714285714294</v>
      </c>
      <c r="AU896">
        <v>8552.8571428571395</v>
      </c>
      <c r="AV896">
        <v>7593.1428571428496</v>
      </c>
      <c r="AW896">
        <v>6633.4285714285697</v>
      </c>
      <c r="AX896">
        <v>5673.7142857142799</v>
      </c>
      <c r="AY896">
        <v>4714</v>
      </c>
      <c r="AZ896">
        <v>4478.3</v>
      </c>
      <c r="BA896">
        <v>4242.6000000000004</v>
      </c>
      <c r="BB896">
        <v>4006.9</v>
      </c>
      <c r="BC896">
        <v>3771.2</v>
      </c>
      <c r="BD896">
        <v>3535.5</v>
      </c>
      <c r="BE896">
        <v>3299.8</v>
      </c>
      <c r="BF896">
        <v>3064.1</v>
      </c>
      <c r="BG896">
        <v>2828.4</v>
      </c>
      <c r="BH896">
        <v>2592.6999999999998</v>
      </c>
      <c r="BI896">
        <v>2357</v>
      </c>
      <c r="BJ896">
        <v>2121.3000000000002</v>
      </c>
      <c r="BK896">
        <v>1885.6</v>
      </c>
      <c r="BL896">
        <v>1649.9</v>
      </c>
      <c r="BM896">
        <v>1414.2</v>
      </c>
      <c r="BN896">
        <v>1178.5</v>
      </c>
      <c r="BO896">
        <v>942.79999999999905</v>
      </c>
      <c r="BP896">
        <v>707.099999999999</v>
      </c>
      <c r="BQ896">
        <v>471.39999999999901</v>
      </c>
      <c r="BR896">
        <v>235.69999999999899</v>
      </c>
      <c r="BS896">
        <v>0</v>
      </c>
      <c r="BT896">
        <v>0</v>
      </c>
      <c r="BU896">
        <v>0</v>
      </c>
      <c r="BV896">
        <v>0</v>
      </c>
      <c r="BW896">
        <v>0</v>
      </c>
      <c r="BX896">
        <v>0</v>
      </c>
      <c r="BY896">
        <v>0</v>
      </c>
      <c r="BZ896">
        <v>0</v>
      </c>
      <c r="CA896">
        <v>0</v>
      </c>
      <c r="CB896">
        <v>0</v>
      </c>
      <c r="CC896">
        <v>0</v>
      </c>
      <c r="CD896" s="8" t="b">
        <f>IF(ISNUMBER(VLOOKUP(A896,profiles_2018!A:A,1,FALSE)),TRUE,FALSE)</f>
        <v>0</v>
      </c>
      <c r="CE896" t="str">
        <f>INDEX('C5 - Emissions methodology 2021'!$A$2:$I$5911,MATCH($A896,'C5 - Emissions methodology 2021'!$A$2:$A$5911,0),MATCH(CE$1,'C5 - Emissions methodology 2021'!$A$1:$I$1,0))</f>
        <v>Services</v>
      </c>
    </row>
    <row r="897" spans="1:83" x14ac:dyDescent="0.25">
      <c r="A897">
        <v>18089</v>
      </c>
      <c r="B897" t="s">
        <v>1416</v>
      </c>
      <c r="C897" t="s">
        <v>52</v>
      </c>
      <c r="D897">
        <v>2020</v>
      </c>
      <c r="E897" t="s">
        <v>105</v>
      </c>
      <c r="F897" t="s">
        <v>54</v>
      </c>
      <c r="G897">
        <v>2019</v>
      </c>
      <c r="H897">
        <v>17464</v>
      </c>
      <c r="I897">
        <v>100</v>
      </c>
      <c r="J897">
        <v>2030</v>
      </c>
      <c r="K897">
        <v>60</v>
      </c>
      <c r="L897">
        <v>6985.6</v>
      </c>
      <c r="M897">
        <v>2020</v>
      </c>
      <c r="N897">
        <v>17076</v>
      </c>
      <c r="O897">
        <v>89.070120732389896</v>
      </c>
      <c r="P897" t="s">
        <v>45</v>
      </c>
      <c r="Q897">
        <v>3.5902464038390201</v>
      </c>
      <c r="R897">
        <v>1</v>
      </c>
      <c r="S897" t="s">
        <v>25</v>
      </c>
      <c r="T897">
        <v>-1.11368485725649E-2</v>
      </c>
      <c r="AX897">
        <v>17464</v>
      </c>
      <c r="AY897">
        <v>17076</v>
      </c>
      <c r="AZ897">
        <v>16066.96</v>
      </c>
      <c r="BA897">
        <v>15057.92</v>
      </c>
      <c r="BB897">
        <v>14048.88</v>
      </c>
      <c r="BC897">
        <v>13039.84</v>
      </c>
      <c r="BD897">
        <v>12030.8</v>
      </c>
      <c r="BE897">
        <v>11021.76</v>
      </c>
      <c r="BF897">
        <v>10012.719999999999</v>
      </c>
      <c r="BG897">
        <v>9003.68</v>
      </c>
      <c r="BH897">
        <v>7994.6399999999903</v>
      </c>
      <c r="BI897">
        <v>6985.6</v>
      </c>
      <c r="BJ897">
        <v>6907.8024306114903</v>
      </c>
      <c r="BK897">
        <v>6830.8712809725703</v>
      </c>
      <c r="BL897">
        <v>6754.7969018977001</v>
      </c>
      <c r="BM897">
        <v>6679.5697516628297</v>
      </c>
      <c r="BN897">
        <v>6605.1803948086799</v>
      </c>
      <c r="BO897">
        <v>6531.6195009572202</v>
      </c>
      <c r="BP897">
        <v>6458.8778436414505</v>
      </c>
      <c r="BQ897">
        <v>6386.9462991481196</v>
      </c>
      <c r="BR897">
        <v>6315.8158453734004</v>
      </c>
      <c r="BS897">
        <v>6245.4775606912699</v>
      </c>
      <c r="BT897">
        <v>6175.9226228344996</v>
      </c>
      <c r="BU897">
        <v>6107.14230778811</v>
      </c>
      <c r="BV897">
        <v>6039.1279886951697</v>
      </c>
      <c r="BW897">
        <v>5971.8711347747403</v>
      </c>
      <c r="BX897">
        <v>5905.3633102518797</v>
      </c>
      <c r="BY897">
        <v>5839.5961732996202</v>
      </c>
      <c r="BZ897">
        <v>5774.5614749926499</v>
      </c>
      <c r="CA897">
        <v>5710.25105827269</v>
      </c>
      <c r="CB897">
        <v>5646.6568569253805</v>
      </c>
      <c r="CC897">
        <v>5583.7708945685699</v>
      </c>
      <c r="CD897" s="8" t="b">
        <f>IF(ISNUMBER(VLOOKUP(A897,profiles_2018!A:A,1,FALSE)),TRUE,FALSE)</f>
        <v>0</v>
      </c>
      <c r="CE897" t="str">
        <f>INDEX('C5 - Emissions methodology 2021'!$A$2:$I$5911,MATCH($A897,'C5 - Emissions methodology 2021'!$A$2:$A$5911,0),MATCH(CE$1,'C5 - Emissions methodology 2021'!$A$1:$I$1,0))</f>
        <v>Services</v>
      </c>
    </row>
    <row r="898" spans="1:83" x14ac:dyDescent="0.25">
      <c r="A898">
        <v>846775</v>
      </c>
      <c r="B898" t="s">
        <v>1417</v>
      </c>
      <c r="C898" t="s">
        <v>31</v>
      </c>
      <c r="D898">
        <v>2018</v>
      </c>
      <c r="E898" t="s">
        <v>88</v>
      </c>
      <c r="F898" t="s">
        <v>54</v>
      </c>
      <c r="G898">
        <v>2017</v>
      </c>
      <c r="H898">
        <v>7580</v>
      </c>
      <c r="I898">
        <v>100</v>
      </c>
      <c r="J898">
        <v>2030</v>
      </c>
      <c r="K898">
        <v>30</v>
      </c>
      <c r="L898">
        <v>5306</v>
      </c>
      <c r="M898">
        <v>2020</v>
      </c>
      <c r="N898">
        <v>6998.8</v>
      </c>
      <c r="O898">
        <v>25.558487247141599</v>
      </c>
      <c r="P898" t="s">
        <v>691</v>
      </c>
      <c r="Q898">
        <v>3.2902446604390199</v>
      </c>
      <c r="R898">
        <v>1</v>
      </c>
      <c r="S898" t="s">
        <v>25</v>
      </c>
      <c r="T898">
        <v>-1.11368485725649E-2</v>
      </c>
      <c r="AV898">
        <v>7580</v>
      </c>
      <c r="AW898">
        <v>7386.2666666666601</v>
      </c>
      <c r="AX898">
        <v>7192.5333333333301</v>
      </c>
      <c r="AY898">
        <v>6998.8</v>
      </c>
      <c r="AZ898">
        <v>6829.52</v>
      </c>
      <c r="BA898">
        <v>6660.24</v>
      </c>
      <c r="BB898">
        <v>6490.96</v>
      </c>
      <c r="BC898">
        <v>6321.68</v>
      </c>
      <c r="BD898">
        <v>6152.4</v>
      </c>
      <c r="BE898">
        <v>5983.12</v>
      </c>
      <c r="BF898">
        <v>5813.84</v>
      </c>
      <c r="BG898">
        <v>5644.56</v>
      </c>
      <c r="BH898">
        <v>5475.28</v>
      </c>
      <c r="BI898">
        <v>5306</v>
      </c>
      <c r="BJ898">
        <v>5246.9078814739696</v>
      </c>
      <c r="BK898">
        <v>5188.47386292379</v>
      </c>
      <c r="BL898">
        <v>5130.6906151897001</v>
      </c>
      <c r="BM898">
        <v>5073.5508907356498</v>
      </c>
      <c r="BN898">
        <v>5017.0475227403304</v>
      </c>
      <c r="BO898">
        <v>4961.1734241982103</v>
      </c>
      <c r="BP898">
        <v>4905.9215870306798</v>
      </c>
      <c r="BQ898">
        <v>4851.2850812070401</v>
      </c>
      <c r="BR898">
        <v>4797.2570538752898</v>
      </c>
      <c r="BS898">
        <v>4743.8307285026203</v>
      </c>
      <c r="BT898">
        <v>4690.9994040253996</v>
      </c>
      <c r="BU898">
        <v>4638.7564540087797</v>
      </c>
      <c r="BV898">
        <v>4587.0953258154696</v>
      </c>
      <c r="BW898">
        <v>4536.0095397839495</v>
      </c>
      <c r="BX898">
        <v>4485.4926884156603</v>
      </c>
      <c r="BY898">
        <v>4435.5384355714305</v>
      </c>
      <c r="BZ898">
        <v>4386.1405156766796</v>
      </c>
      <c r="CA898">
        <v>4337.2927329355998</v>
      </c>
      <c r="CB898">
        <v>4288.9889605540102</v>
      </c>
      <c r="CC898">
        <v>4241.2231399709099</v>
      </c>
      <c r="CD898" s="8" t="b">
        <f>IF(ISNUMBER(VLOOKUP(A898,profiles_2018!A:A,1,FALSE)),TRUE,FALSE)</f>
        <v>0</v>
      </c>
      <c r="CE898" t="str">
        <f>INDEX('C5 - Emissions methodology 2021'!$A$2:$I$5911,MATCH($A898,'C5 - Emissions methodology 2021'!$A$2:$A$5911,0),MATCH(CE$1,'C5 - Emissions methodology 2021'!$A$1:$I$1,0))</f>
        <v>Apparel</v>
      </c>
    </row>
    <row r="899" spans="1:83" x14ac:dyDescent="0.25">
      <c r="A899">
        <v>18135</v>
      </c>
      <c r="B899" t="s">
        <v>511</v>
      </c>
      <c r="C899" t="s">
        <v>31</v>
      </c>
      <c r="D899">
        <v>2016</v>
      </c>
      <c r="E899" t="s">
        <v>690</v>
      </c>
      <c r="F899" t="s">
        <v>23</v>
      </c>
      <c r="G899">
        <v>2016</v>
      </c>
      <c r="H899">
        <v>325310</v>
      </c>
      <c r="I899">
        <v>100</v>
      </c>
      <c r="J899">
        <v>2030</v>
      </c>
      <c r="K899">
        <v>18</v>
      </c>
      <c r="L899">
        <v>266754.2</v>
      </c>
      <c r="M899">
        <v>2020</v>
      </c>
      <c r="N899">
        <v>300479</v>
      </c>
      <c r="O899">
        <v>42.6894835478817</v>
      </c>
      <c r="P899" t="s">
        <v>24</v>
      </c>
      <c r="Q899">
        <v>2.83027645143902</v>
      </c>
      <c r="R899">
        <v>1</v>
      </c>
      <c r="S899" t="s">
        <v>25</v>
      </c>
      <c r="T899">
        <v>-1.11368485725649E-2</v>
      </c>
      <c r="AU899">
        <v>325310</v>
      </c>
      <c r="AV899">
        <v>319102.25</v>
      </c>
      <c r="AW899">
        <v>312894.5</v>
      </c>
      <c r="AX899">
        <v>306686.75</v>
      </c>
      <c r="AY899">
        <v>300479</v>
      </c>
      <c r="AZ899">
        <v>297106.52</v>
      </c>
      <c r="BA899">
        <v>293734.03999999998</v>
      </c>
      <c r="BB899">
        <v>290361.56</v>
      </c>
      <c r="BC899">
        <v>286989.08</v>
      </c>
      <c r="BD899">
        <v>283616.59999999998</v>
      </c>
      <c r="BE899">
        <v>280244.12</v>
      </c>
      <c r="BF899">
        <v>276871.64</v>
      </c>
      <c r="BG899">
        <v>273499.15999999997</v>
      </c>
      <c r="BH899">
        <v>270126.68</v>
      </c>
      <c r="BI899">
        <v>266754.2</v>
      </c>
      <c r="BJ899">
        <v>263783.39886850398</v>
      </c>
      <c r="BK899">
        <v>260845.683099349</v>
      </c>
      <c r="BL899">
        <v>257940.68422586401</v>
      </c>
      <c r="BM899">
        <v>255068.03788493699</v>
      </c>
      <c r="BN899">
        <v>252227.383771311</v>
      </c>
      <c r="BO899">
        <v>249418.365592396</v>
      </c>
      <c r="BP899">
        <v>246640.63102357701</v>
      </c>
      <c r="BQ899">
        <v>243893.831664025</v>
      </c>
      <c r="BR899">
        <v>241177.622993</v>
      </c>
      <c r="BS899">
        <v>238491.664326636</v>
      </c>
      <c r="BT899">
        <v>235835.61877521101</v>
      </c>
      <c r="BU899">
        <v>233209.153200895</v>
      </c>
      <c r="BV899">
        <v>230611.93817596001</v>
      </c>
      <c r="BW899">
        <v>228043.64794146901</v>
      </c>
      <c r="BX899">
        <v>225503.96036640901</v>
      </c>
      <c r="BY899">
        <v>222992.55690729499</v>
      </c>
      <c r="BZ899">
        <v>220509.12256820899</v>
      </c>
      <c r="CA899">
        <v>218053.345861298</v>
      </c>
      <c r="CB899">
        <v>215624.9187677</v>
      </c>
      <c r="CC899">
        <v>213223.53669891201</v>
      </c>
      <c r="CD899" s="8" t="b">
        <f>IF(ISNUMBER(VLOOKUP(A899,profiles_2018!A:A,1,FALSE)),TRUE,FALSE)</f>
        <v>1</v>
      </c>
      <c r="CE899" t="str">
        <f>INDEX('C5 - Emissions methodology 2021'!$A$2:$I$5911,MATCH($A899,'C5 - Emissions methodology 2021'!$A$2:$A$5911,0),MATCH(CE$1,'C5 - Emissions methodology 2021'!$A$1:$I$1,0))</f>
        <v>Materials</v>
      </c>
    </row>
    <row r="900" spans="1:83" x14ac:dyDescent="0.25">
      <c r="A900">
        <v>47763</v>
      </c>
      <c r="B900" t="s">
        <v>1418</v>
      </c>
      <c r="C900" t="s">
        <v>27</v>
      </c>
      <c r="D900">
        <v>2020</v>
      </c>
      <c r="E900" t="s">
        <v>690</v>
      </c>
      <c r="F900" t="s">
        <v>23</v>
      </c>
      <c r="G900">
        <v>2019</v>
      </c>
      <c r="H900">
        <v>4324.4699999999802</v>
      </c>
      <c r="I900">
        <v>100</v>
      </c>
      <c r="J900">
        <v>2024</v>
      </c>
      <c r="K900">
        <v>15</v>
      </c>
      <c r="L900">
        <v>3675.7994999999901</v>
      </c>
      <c r="M900">
        <v>2020</v>
      </c>
      <c r="N900">
        <v>2711.01</v>
      </c>
      <c r="O900">
        <v>248.73433723052599</v>
      </c>
      <c r="P900" t="s">
        <v>45</v>
      </c>
      <c r="Q900">
        <v>2.79731750561873</v>
      </c>
      <c r="R900">
        <v>1</v>
      </c>
      <c r="S900" t="s">
        <v>25</v>
      </c>
      <c r="T900">
        <v>-1.11368485725649E-2</v>
      </c>
      <c r="AX900">
        <v>4324.4699999999802</v>
      </c>
      <c r="AY900">
        <v>2711.01</v>
      </c>
      <c r="AZ900">
        <v>2952.20737499999</v>
      </c>
      <c r="BA900">
        <v>3193.4047499999901</v>
      </c>
      <c r="BB900">
        <v>3434.6021249999899</v>
      </c>
      <c r="BC900">
        <v>3675.7994999999901</v>
      </c>
      <c r="BD900">
        <v>3634.86267758538</v>
      </c>
      <c r="BE900">
        <v>3594.3817623630398</v>
      </c>
      <c r="BF900">
        <v>3554.3516769636099</v>
      </c>
      <c r="BG900">
        <v>3514.76740056363</v>
      </c>
      <c r="BH900">
        <v>3475.6239682557598</v>
      </c>
      <c r="BI900">
        <v>3436.9164704261202</v>
      </c>
      <c r="BJ900">
        <v>3398.6400521384298</v>
      </c>
      <c r="BK900">
        <v>3360.7899125251101</v>
      </c>
      <c r="BL900">
        <v>3323.3613041851199</v>
      </c>
      <c r="BM900">
        <v>3286.3495325884801</v>
      </c>
      <c r="BN900">
        <v>3249.7499554875299</v>
      </c>
      <c r="BO900">
        <v>3213.5579823345602</v>
      </c>
      <c r="BP900">
        <v>3177.7690737061498</v>
      </c>
      <c r="BQ900">
        <v>3142.3787407336999</v>
      </c>
      <c r="BR900">
        <v>3107.3825445405</v>
      </c>
      <c r="BS900">
        <v>3072.7760956849202</v>
      </c>
      <c r="BT900">
        <v>3038.5550536098799</v>
      </c>
      <c r="BU900">
        <v>3004.7151260984301</v>
      </c>
      <c r="BV900">
        <v>2971.2520687353699</v>
      </c>
      <c r="BW900">
        <v>2938.1616843749498</v>
      </c>
      <c r="BX900">
        <v>2905.4398226143499</v>
      </c>
      <c r="BY900">
        <v>2873.0823792731999</v>
      </c>
      <c r="BZ900">
        <v>2841.08529587873</v>
      </c>
      <c r="CA900">
        <v>2809.4445591567801</v>
      </c>
      <c r="CB900">
        <v>2778.15620052844</v>
      </c>
      <c r="CC900">
        <v>2747.2162956122202</v>
      </c>
      <c r="CD900" s="8" t="b">
        <f>IF(ISNUMBER(VLOOKUP(A900,profiles_2018!A:A,1,FALSE)),TRUE,FALSE)</f>
        <v>0</v>
      </c>
      <c r="CE900" t="str">
        <f>INDEX('C5 - Emissions methodology 2021'!$A$2:$I$5911,MATCH($A900,'C5 - Emissions methodology 2021'!$A$2:$A$5911,0),MATCH(CE$1,'C5 - Emissions methodology 2021'!$A$1:$I$1,0))</f>
        <v>Manufacturing</v>
      </c>
    </row>
    <row r="901" spans="1:83" x14ac:dyDescent="0.25">
      <c r="A901">
        <v>830500</v>
      </c>
      <c r="B901" t="s">
        <v>1419</v>
      </c>
      <c r="C901" t="s">
        <v>252</v>
      </c>
      <c r="D901">
        <v>2020</v>
      </c>
      <c r="E901" t="s">
        <v>53</v>
      </c>
      <c r="F901" t="s">
        <v>54</v>
      </c>
      <c r="G901">
        <v>2019</v>
      </c>
      <c r="H901">
        <v>8697.82</v>
      </c>
      <c r="I901">
        <v>100</v>
      </c>
      <c r="J901">
        <v>2023</v>
      </c>
      <c r="K901">
        <v>10</v>
      </c>
      <c r="L901">
        <v>7828.0379999999996</v>
      </c>
      <c r="M901">
        <v>2020</v>
      </c>
      <c r="N901">
        <v>5746.05</v>
      </c>
      <c r="O901">
        <v>562.43276290033896</v>
      </c>
      <c r="P901" t="s">
        <v>691</v>
      </c>
      <c r="Q901">
        <v>3.08683079274868</v>
      </c>
      <c r="R901">
        <v>1</v>
      </c>
      <c r="S901" t="s">
        <v>25</v>
      </c>
      <c r="T901">
        <v>-1.11368485725649E-2</v>
      </c>
      <c r="AX901">
        <v>8697.82</v>
      </c>
      <c r="AY901">
        <v>5746.05</v>
      </c>
      <c r="AZ901">
        <v>6440.0460000000003</v>
      </c>
      <c r="BA901">
        <v>7134.0420000000004</v>
      </c>
      <c r="BB901">
        <v>7828.0379999999996</v>
      </c>
      <c r="BC901">
        <v>7740.8583261737103</v>
      </c>
      <c r="BD901">
        <v>7654.6495591734401</v>
      </c>
      <c r="BE901">
        <v>7569.40088615687</v>
      </c>
      <c r="BF901">
        <v>7485.1016147027003</v>
      </c>
      <c r="BG901">
        <v>7401.7411714694999</v>
      </c>
      <c r="BH901">
        <v>7319.3091008695201</v>
      </c>
      <c r="BI901">
        <v>7237.7950637573404</v>
      </c>
      <c r="BJ901">
        <v>7157.1888361330202</v>
      </c>
      <c r="BK901">
        <v>7077.4803078597497</v>
      </c>
      <c r="BL901">
        <v>6998.65948139581</v>
      </c>
      <c r="BM901">
        <v>6920.7164705405603</v>
      </c>
      <c r="BN901">
        <v>6843.6414991944903</v>
      </c>
      <c r="BO901">
        <v>6767.42490013304</v>
      </c>
      <c r="BP901">
        <v>6692.0571137940497</v>
      </c>
      <c r="BQ901">
        <v>6617.5286870787704</v>
      </c>
      <c r="BR901">
        <v>6543.8302721661703</v>
      </c>
      <c r="BS901">
        <v>6470.9526253404902</v>
      </c>
      <c r="BT901">
        <v>6398.8866058318299</v>
      </c>
      <c r="BU901">
        <v>6327.6231746696703</v>
      </c>
      <c r="BV901">
        <v>6257.1533935491198</v>
      </c>
      <c r="BW901">
        <v>6187.46842370985</v>
      </c>
      <c r="BX901">
        <v>6118.5595248274703</v>
      </c>
      <c r="BY901">
        <v>6050.4180539172403</v>
      </c>
      <c r="BZ901">
        <v>5983.0354642500497</v>
      </c>
      <c r="CA901">
        <v>5916.4033042804103</v>
      </c>
      <c r="CB901">
        <v>5850.5132165864197</v>
      </c>
      <c r="CC901">
        <v>5785.3569368215103</v>
      </c>
      <c r="CD901" s="8" t="b">
        <f>IF(ISNUMBER(VLOOKUP(A901,profiles_2018!A:A,1,FALSE)),TRUE,FALSE)</f>
        <v>0</v>
      </c>
      <c r="CE901" t="str">
        <f>INDEX('C5 - Emissions methodology 2021'!$A$2:$I$5911,MATCH($A901,'C5 - Emissions methodology 2021'!$A$2:$A$5911,0),MATCH(CE$1,'C5 - Emissions methodology 2021'!$A$1:$I$1,0))</f>
        <v>Services</v>
      </c>
    </row>
    <row r="902" spans="1:83" x14ac:dyDescent="0.25">
      <c r="A902">
        <v>28924</v>
      </c>
      <c r="B902" t="s">
        <v>512</v>
      </c>
      <c r="C902" t="s">
        <v>27</v>
      </c>
      <c r="D902">
        <v>2019</v>
      </c>
      <c r="E902" t="s">
        <v>32</v>
      </c>
      <c r="F902" t="s">
        <v>33</v>
      </c>
      <c r="G902">
        <v>2010</v>
      </c>
      <c r="H902">
        <v>10336</v>
      </c>
      <c r="I902">
        <v>100</v>
      </c>
      <c r="J902">
        <v>2035</v>
      </c>
      <c r="K902">
        <v>50</v>
      </c>
      <c r="L902">
        <v>5168</v>
      </c>
      <c r="M902">
        <v>2020</v>
      </c>
      <c r="N902">
        <v>4231</v>
      </c>
      <c r="O902">
        <v>118.13080495356</v>
      </c>
      <c r="P902" t="s">
        <v>45</v>
      </c>
      <c r="Q902">
        <v>2.8226839604292699</v>
      </c>
      <c r="R902">
        <v>1</v>
      </c>
      <c r="S902" t="s">
        <v>25</v>
      </c>
      <c r="T902">
        <v>-1.11368485725649E-2</v>
      </c>
      <c r="AO902">
        <v>10336</v>
      </c>
      <c r="AP902">
        <v>9725.5</v>
      </c>
      <c r="AQ902">
        <v>9115</v>
      </c>
      <c r="AR902">
        <v>8504.5</v>
      </c>
      <c r="AS902">
        <v>7894</v>
      </c>
      <c r="AT902">
        <v>7283.5</v>
      </c>
      <c r="AU902">
        <v>6673</v>
      </c>
      <c r="AV902">
        <v>6062.5</v>
      </c>
      <c r="AW902">
        <v>5452</v>
      </c>
      <c r="AX902">
        <v>4841.5</v>
      </c>
      <c r="AY902">
        <v>4231</v>
      </c>
      <c r="AZ902">
        <v>4293.4666666666599</v>
      </c>
      <c r="BA902">
        <v>4355.9333333333298</v>
      </c>
      <c r="BB902">
        <v>4418.3999999999996</v>
      </c>
      <c r="BC902">
        <v>4480.8666666666604</v>
      </c>
      <c r="BD902">
        <v>4543.3333333333303</v>
      </c>
      <c r="BE902">
        <v>4605.8</v>
      </c>
      <c r="BF902">
        <v>4668.2666666666601</v>
      </c>
      <c r="BG902">
        <v>4730.7333333333299</v>
      </c>
      <c r="BH902">
        <v>4793.2</v>
      </c>
      <c r="BI902">
        <v>4855.6666666666597</v>
      </c>
      <c r="BJ902">
        <v>4918.1333333333296</v>
      </c>
      <c r="BK902">
        <v>4980.6000000000004</v>
      </c>
      <c r="BL902">
        <v>5043.0666666666602</v>
      </c>
      <c r="BM902">
        <v>5105.5333333333301</v>
      </c>
      <c r="BN902">
        <v>5168</v>
      </c>
      <c r="BO902">
        <v>5110.4447665769803</v>
      </c>
      <c r="BP902">
        <v>5053.5305170731599</v>
      </c>
      <c r="BQ902">
        <v>4997.2501129476796</v>
      </c>
      <c r="BR902">
        <v>4941.5964951605401</v>
      </c>
      <c r="BS902">
        <v>4886.5626832872204</v>
      </c>
      <c r="BT902">
        <v>4832.1417746431098</v>
      </c>
      <c r="BU902">
        <v>4778.32694341774</v>
      </c>
      <c r="BV902">
        <v>4725.1114398186901</v>
      </c>
      <c r="BW902">
        <v>4672.4885892249404</v>
      </c>
      <c r="BX902">
        <v>4620.4517913497002</v>
      </c>
      <c r="BY902">
        <v>4568.9945194126003</v>
      </c>
      <c r="BZ902">
        <v>4518.1103193210301</v>
      </c>
      <c r="CA902">
        <v>4467.7928088606004</v>
      </c>
      <c r="CB902">
        <v>4418.0356768947304</v>
      </c>
      <c r="CC902">
        <v>4368.83268257296</v>
      </c>
      <c r="CD902" s="8" t="b">
        <f>IF(ISNUMBER(VLOOKUP(A902,profiles_2018!A:A,1,FALSE)),TRUE,FALSE)</f>
        <v>1</v>
      </c>
      <c r="CE902" t="str">
        <f>INDEX('C5 - Emissions methodology 2021'!$A$2:$I$5911,MATCH($A902,'C5 - Emissions methodology 2021'!$A$2:$A$5911,0),MATCH(CE$1,'C5 - Emissions methodology 2021'!$A$1:$I$1,0))</f>
        <v>Services</v>
      </c>
    </row>
    <row r="903" spans="1:83" x14ac:dyDescent="0.25">
      <c r="A903">
        <v>29807</v>
      </c>
      <c r="B903" t="s">
        <v>1420</v>
      </c>
      <c r="C903" t="s">
        <v>27</v>
      </c>
      <c r="D903">
        <v>2019</v>
      </c>
      <c r="E903" t="s">
        <v>690</v>
      </c>
      <c r="F903" t="s">
        <v>23</v>
      </c>
      <c r="G903">
        <v>2018</v>
      </c>
      <c r="H903">
        <v>33482.89</v>
      </c>
      <c r="I903">
        <v>100</v>
      </c>
      <c r="J903">
        <v>2024</v>
      </c>
      <c r="K903">
        <v>25</v>
      </c>
      <c r="L903">
        <v>25112.1675</v>
      </c>
      <c r="M903">
        <v>2020</v>
      </c>
      <c r="N903">
        <v>24993.38</v>
      </c>
      <c r="O903">
        <v>101.419083000303</v>
      </c>
      <c r="P903" t="s">
        <v>24</v>
      </c>
      <c r="Q903">
        <v>2.8973204214597299</v>
      </c>
      <c r="R903">
        <v>1</v>
      </c>
      <c r="S903" t="s">
        <v>25</v>
      </c>
      <c r="T903">
        <v>-1.11368485725649E-2</v>
      </c>
      <c r="AW903">
        <v>33482.89</v>
      </c>
      <c r="AX903">
        <v>29238.134999999998</v>
      </c>
      <c r="AY903">
        <v>24993.38</v>
      </c>
      <c r="AZ903">
        <v>25023.076874999999</v>
      </c>
      <c r="BA903">
        <v>25052.77375</v>
      </c>
      <c r="BB903">
        <v>25082.470625000002</v>
      </c>
      <c r="BC903">
        <v>25112.1675</v>
      </c>
      <c r="BD903">
        <v>24832.497093223599</v>
      </c>
      <c r="BE903">
        <v>24555.941333417701</v>
      </c>
      <c r="BF903">
        <v>24282.465533230599</v>
      </c>
      <c r="BG903">
        <v>24012.035391618501</v>
      </c>
      <c r="BH903">
        <v>23744.616989542999</v>
      </c>
      <c r="BI903">
        <v>23480.1767857169</v>
      </c>
      <c r="BJ903">
        <v>23218.6816123973</v>
      </c>
      <c r="BK903">
        <v>22960.098671225402</v>
      </c>
      <c r="BL903">
        <v>22704.3955291128</v>
      </c>
      <c r="BM903">
        <v>22451.540114173498</v>
      </c>
      <c r="BN903">
        <v>22201.500711701101</v>
      </c>
      <c r="BO903">
        <v>21954.245960191201</v>
      </c>
      <c r="BP903">
        <v>21709.744847407699</v>
      </c>
      <c r="BQ903">
        <v>21467.966706493102</v>
      </c>
      <c r="BR903">
        <v>21228.881212122</v>
      </c>
      <c r="BS903">
        <v>20992.458376697599</v>
      </c>
      <c r="BT903">
        <v>20758.668546590499</v>
      </c>
      <c r="BU903">
        <v>20527.482398419001</v>
      </c>
      <c r="BV903">
        <v>20298.8709353718</v>
      </c>
      <c r="BW903">
        <v>20072.805483570599</v>
      </c>
      <c r="BX903">
        <v>19849.257688473499</v>
      </c>
      <c r="BY903">
        <v>19628.199511319101</v>
      </c>
      <c r="BZ903">
        <v>19409.603225609499</v>
      </c>
      <c r="CA903">
        <v>19193.441413632299</v>
      </c>
      <c r="CB903">
        <v>18979.686963022301</v>
      </c>
      <c r="CC903">
        <v>18768.313063360401</v>
      </c>
      <c r="CD903" s="8" t="b">
        <f>IF(ISNUMBER(VLOOKUP(A903,profiles_2018!A:A,1,FALSE)),TRUE,FALSE)</f>
        <v>0</v>
      </c>
      <c r="CE903" t="str">
        <f>INDEX('C5 - Emissions methodology 2021'!$A$2:$I$5911,MATCH($A903,'C5 - Emissions methodology 2021'!$A$2:$A$5911,0),MATCH(CE$1,'C5 - Emissions methodology 2021'!$A$1:$I$1,0))</f>
        <v>Services</v>
      </c>
    </row>
    <row r="904" spans="1:83" x14ac:dyDescent="0.25">
      <c r="A904">
        <v>22331</v>
      </c>
      <c r="B904" t="s">
        <v>1421</v>
      </c>
      <c r="C904" t="s">
        <v>27</v>
      </c>
      <c r="D904">
        <v>2017</v>
      </c>
      <c r="E904" t="s">
        <v>690</v>
      </c>
      <c r="F904" t="s">
        <v>23</v>
      </c>
      <c r="G904">
        <v>2016</v>
      </c>
      <c r="H904">
        <v>2456912</v>
      </c>
      <c r="I904">
        <v>100</v>
      </c>
      <c r="J904">
        <v>2025</v>
      </c>
      <c r="K904">
        <v>95</v>
      </c>
      <c r="L904">
        <v>122845.6</v>
      </c>
      <c r="M904">
        <v>2020</v>
      </c>
      <c r="N904">
        <v>1911386</v>
      </c>
      <c r="O904">
        <v>23.3723427919617</v>
      </c>
      <c r="P904" t="s">
        <v>24</v>
      </c>
      <c r="Q904">
        <v>3.5980505692487799</v>
      </c>
      <c r="R904">
        <v>1</v>
      </c>
      <c r="S904" t="s">
        <v>25</v>
      </c>
      <c r="T904">
        <v>-1.11368485725649E-2</v>
      </c>
      <c r="AU904">
        <v>2456912</v>
      </c>
      <c r="AV904">
        <v>2320530.5</v>
      </c>
      <c r="AW904">
        <v>2184149</v>
      </c>
      <c r="AX904">
        <v>2047767.5</v>
      </c>
      <c r="AY904">
        <v>1911386</v>
      </c>
      <c r="AZ904">
        <v>1553677.92</v>
      </c>
      <c r="BA904">
        <v>1195969.8400000001</v>
      </c>
      <c r="BB904">
        <v>838261.76000000001</v>
      </c>
      <c r="BC904">
        <v>480553.679999999</v>
      </c>
      <c r="BD904">
        <v>122845.6</v>
      </c>
      <c r="BE904">
        <v>121477.487154994</v>
      </c>
      <c r="BF904">
        <v>120124.610775573</v>
      </c>
      <c r="BG904">
        <v>118786.801175527</v>
      </c>
      <c r="BH904">
        <v>117463.89055841599</v>
      </c>
      <c r="BI904">
        <v>116155.71299652199</v>
      </c>
      <c r="BJ904">
        <v>114862.104410042</v>
      </c>
      <c r="BK904">
        <v>113582.90254650101</v>
      </c>
      <c r="BL904">
        <v>112317.94696040799</v>
      </c>
      <c r="BM904">
        <v>111067.07899312901</v>
      </c>
      <c r="BN904">
        <v>109830.141752985</v>
      </c>
      <c r="BO904">
        <v>108606.980095579</v>
      </c>
      <c r="BP904">
        <v>107397.440604331</v>
      </c>
      <c r="BQ904">
        <v>106201.371571239</v>
      </c>
      <c r="BR904">
        <v>105018.62297785201</v>
      </c>
      <c r="BS904">
        <v>103849.046476448</v>
      </c>
      <c r="BT904">
        <v>102692.495371435</v>
      </c>
      <c r="BU904">
        <v>101548.824600944</v>
      </c>
      <c r="BV904">
        <v>100417.89071864101</v>
      </c>
      <c r="BW904">
        <v>99299.551875731995</v>
      </c>
      <c r="BX904">
        <v>98193.667803168501</v>
      </c>
      <c r="BY904">
        <v>97100.099794059803</v>
      </c>
      <c r="BZ904">
        <v>96018.710686272403</v>
      </c>
      <c r="CA904">
        <v>94949.364845226504</v>
      </c>
      <c r="CB904">
        <v>93891.928146884005</v>
      </c>
      <c r="CC904">
        <v>92846.267960925994</v>
      </c>
      <c r="CD904" s="8" t="b">
        <f>IF(ISNUMBER(VLOOKUP(A904,profiles_2018!A:A,1,FALSE)),TRUE,FALSE)</f>
        <v>0</v>
      </c>
      <c r="CE904" t="str">
        <f>INDEX('C5 - Emissions methodology 2021'!$A$2:$I$5911,MATCH($A904,'C5 - Emissions methodology 2021'!$A$2:$A$5911,0),MATCH(CE$1,'C5 - Emissions methodology 2021'!$A$1:$I$1,0))</f>
        <v>Services</v>
      </c>
    </row>
    <row r="905" spans="1:83" x14ac:dyDescent="0.25">
      <c r="A905">
        <v>18169</v>
      </c>
      <c r="B905" t="s">
        <v>1422</v>
      </c>
      <c r="C905" t="s">
        <v>27</v>
      </c>
      <c r="D905">
        <v>2019</v>
      </c>
      <c r="E905" t="s">
        <v>53</v>
      </c>
      <c r="F905" t="s">
        <v>54</v>
      </c>
      <c r="G905">
        <v>2010</v>
      </c>
      <c r="H905">
        <v>35373</v>
      </c>
      <c r="I905">
        <v>100</v>
      </c>
      <c r="J905">
        <v>2025</v>
      </c>
      <c r="K905">
        <v>13</v>
      </c>
      <c r="L905">
        <v>30774.51</v>
      </c>
      <c r="M905">
        <v>2020</v>
      </c>
      <c r="N905">
        <v>21420.59</v>
      </c>
      <c r="O905">
        <v>344.56218061564101</v>
      </c>
      <c r="P905" t="s">
        <v>691</v>
      </c>
      <c r="Q905">
        <v>3.1178091952487801</v>
      </c>
      <c r="R905">
        <v>1</v>
      </c>
      <c r="S905" t="s">
        <v>25</v>
      </c>
      <c r="T905">
        <v>-1.11368485725649E-2</v>
      </c>
      <c r="AO905">
        <v>35373</v>
      </c>
      <c r="AP905">
        <v>33977.758999999998</v>
      </c>
      <c r="AQ905">
        <v>32582.518</v>
      </c>
      <c r="AR905">
        <v>31187.276999999998</v>
      </c>
      <c r="AS905">
        <v>29792.036</v>
      </c>
      <c r="AT905">
        <v>28396.794999999998</v>
      </c>
      <c r="AU905">
        <v>27001.554</v>
      </c>
      <c r="AV905">
        <v>25606.312999999998</v>
      </c>
      <c r="AW905">
        <v>24211.072</v>
      </c>
      <c r="AX905">
        <v>22815.830999999998</v>
      </c>
      <c r="AY905">
        <v>21420.59</v>
      </c>
      <c r="AZ905">
        <v>23291.374</v>
      </c>
      <c r="BA905">
        <v>25162.157999999999</v>
      </c>
      <c r="BB905">
        <v>27032.941999999999</v>
      </c>
      <c r="BC905">
        <v>28903.725999999999</v>
      </c>
      <c r="BD905">
        <v>30774.51</v>
      </c>
      <c r="BE905">
        <v>30431.778942235102</v>
      </c>
      <c r="BF905">
        <v>30092.864828361598</v>
      </c>
      <c r="BG905">
        <v>29757.725149653499</v>
      </c>
      <c r="BH905">
        <v>29426.3178707978</v>
      </c>
      <c r="BI905">
        <v>29098.6014246226</v>
      </c>
      <c r="BJ905">
        <v>28774.5347068831</v>
      </c>
      <c r="BK905">
        <v>28454.077071106502</v>
      </c>
      <c r="BL905">
        <v>28137.188323493501</v>
      </c>
      <c r="BM905">
        <v>27823.828717877099</v>
      </c>
      <c r="BN905">
        <v>27513.958950737098</v>
      </c>
      <c r="BO905">
        <v>27207.540156270901</v>
      </c>
      <c r="BP905">
        <v>26904.5339015186</v>
      </c>
      <c r="BQ905">
        <v>26604.9021815419</v>
      </c>
      <c r="BR905">
        <v>26308.6074146582</v>
      </c>
      <c r="BS905">
        <v>26015.6124377261</v>
      </c>
      <c r="BT905">
        <v>25725.8805014846</v>
      </c>
      <c r="BU905">
        <v>25439.375265943701</v>
      </c>
      <c r="BV905">
        <v>25156.060795826201</v>
      </c>
      <c r="BW905">
        <v>24875.901556060799</v>
      </c>
      <c r="BX905">
        <v>24598.862407324999</v>
      </c>
      <c r="BY905">
        <v>24324.908601637198</v>
      </c>
      <c r="BZ905">
        <v>24054.0057779993</v>
      </c>
      <c r="CA905">
        <v>23786.119958086099</v>
      </c>
      <c r="CB905">
        <v>23521.217541983999</v>
      </c>
      <c r="CC905">
        <v>23259.265303976601</v>
      </c>
      <c r="CD905" s="8" t="b">
        <f>IF(ISNUMBER(VLOOKUP(A905,profiles_2018!A:A,1,FALSE)),TRUE,FALSE)</f>
        <v>0</v>
      </c>
      <c r="CE905" t="str">
        <f>INDEX('C5 - Emissions methodology 2021'!$A$2:$I$5911,MATCH($A905,'C5 - Emissions methodology 2021'!$A$2:$A$5911,0),MATCH(CE$1,'C5 - Emissions methodology 2021'!$A$1:$I$1,0))</f>
        <v>Services</v>
      </c>
    </row>
    <row r="906" spans="1:83" x14ac:dyDescent="0.25">
      <c r="A906">
        <v>21154</v>
      </c>
      <c r="B906" t="s">
        <v>1423</v>
      </c>
      <c r="C906" t="s">
        <v>208</v>
      </c>
      <c r="D906">
        <v>2017</v>
      </c>
      <c r="E906" t="s">
        <v>117</v>
      </c>
      <c r="F906" t="s">
        <v>54</v>
      </c>
      <c r="G906">
        <v>2016</v>
      </c>
      <c r="H906">
        <v>927.8</v>
      </c>
      <c r="I906">
        <v>100</v>
      </c>
      <c r="J906">
        <v>2021</v>
      </c>
      <c r="K906">
        <v>10</v>
      </c>
      <c r="L906">
        <v>835.02</v>
      </c>
      <c r="M906">
        <v>2020</v>
      </c>
      <c r="N906">
        <v>779.38</v>
      </c>
      <c r="O906">
        <v>159.96982108213001</v>
      </c>
      <c r="P906" t="s">
        <v>691</v>
      </c>
      <c r="Q906">
        <v>3.08585375131659</v>
      </c>
      <c r="R906">
        <v>1</v>
      </c>
      <c r="S906" t="s">
        <v>25</v>
      </c>
      <c r="T906">
        <v>-1.11368485725649E-2</v>
      </c>
      <c r="AU906">
        <v>927.8</v>
      </c>
      <c r="AV906">
        <v>890.69499999999903</v>
      </c>
      <c r="AW906">
        <v>853.58999999999901</v>
      </c>
      <c r="AX906">
        <v>816.48500000000001</v>
      </c>
      <c r="AY906">
        <v>779.38</v>
      </c>
      <c r="AZ906">
        <v>835.02</v>
      </c>
      <c r="BA906">
        <v>825.72050870493604</v>
      </c>
      <c r="BB906">
        <v>816.524584436228</v>
      </c>
      <c r="BC906">
        <v>807.43107378358502</v>
      </c>
      <c r="BD906">
        <v>798.43883618207406</v>
      </c>
      <c r="BE906">
        <v>789.54674376905905</v>
      </c>
      <c r="BF906">
        <v>780.753681242742</v>
      </c>
      <c r="BG906">
        <v>772.05854572226895</v>
      </c>
      <c r="BH906">
        <v>763.46024660940498</v>
      </c>
      <c r="BI906">
        <v>754.95770545174298</v>
      </c>
      <c r="BJ906">
        <v>746.54985580743596</v>
      </c>
      <c r="BK906">
        <v>738.23564311143798</v>
      </c>
      <c r="BL906">
        <v>730.01402454323602</v>
      </c>
      <c r="BM906">
        <v>721.88396889604905</v>
      </c>
      <c r="BN906">
        <v>713.84445644749201</v>
      </c>
      <c r="BO906">
        <v>705.89447883167099</v>
      </c>
      <c r="BP906">
        <v>698.03303891271298</v>
      </c>
      <c r="BQ906">
        <v>690.25915065969502</v>
      </c>
      <c r="BR906">
        <v>682.57183902297095</v>
      </c>
      <c r="BS906">
        <v>674.97013981187501</v>
      </c>
      <c r="BT906">
        <v>667.45309957378697</v>
      </c>
      <c r="BU906">
        <v>660.01977547454499</v>
      </c>
      <c r="BV906">
        <v>652.66923518018598</v>
      </c>
      <c r="BW906">
        <v>645.40055674001303</v>
      </c>
      <c r="BX906">
        <v>638.21282847094994</v>
      </c>
      <c r="BY906">
        <v>631.10514884320105</v>
      </c>
      <c r="BZ906">
        <v>624.07662636716805</v>
      </c>
      <c r="CA906">
        <v>617.12637948164002</v>
      </c>
      <c r="CB906">
        <v>610.25353644321694</v>
      </c>
      <c r="CC906">
        <v>603.45723521697698</v>
      </c>
      <c r="CD906" s="8" t="b">
        <f>IF(ISNUMBER(VLOOKUP(A906,profiles_2018!A:A,1,FALSE)),TRUE,FALSE)</f>
        <v>0</v>
      </c>
      <c r="CE906" t="str">
        <f>INDEX('C5 - Emissions methodology 2021'!$A$2:$I$5911,MATCH($A906,'C5 - Emissions methodology 2021'!$A$2:$A$5911,0),MATCH(CE$1,'C5 - Emissions methodology 2021'!$A$1:$I$1,0))</f>
        <v>Services</v>
      </c>
    </row>
    <row r="907" spans="1:83" x14ac:dyDescent="0.25">
      <c r="A907">
        <v>851275</v>
      </c>
      <c r="B907" t="s">
        <v>1424</v>
      </c>
      <c r="C907" t="s">
        <v>59</v>
      </c>
      <c r="D907">
        <v>2020</v>
      </c>
      <c r="E907" t="s">
        <v>28</v>
      </c>
      <c r="F907" t="s">
        <v>23</v>
      </c>
      <c r="G907">
        <v>2020</v>
      </c>
      <c r="H907">
        <v>6314</v>
      </c>
      <c r="I907">
        <v>100</v>
      </c>
      <c r="J907">
        <v>2030</v>
      </c>
      <c r="K907">
        <v>10</v>
      </c>
      <c r="L907">
        <v>5682.6</v>
      </c>
      <c r="M907">
        <v>2020</v>
      </c>
      <c r="N907">
        <v>6314</v>
      </c>
      <c r="O907">
        <v>0</v>
      </c>
      <c r="P907" t="s">
        <v>45</v>
      </c>
      <c r="Q907">
        <v>2.75024453383902</v>
      </c>
      <c r="R907">
        <v>1</v>
      </c>
      <c r="S907" t="s">
        <v>25</v>
      </c>
      <c r="T907">
        <v>-1.11368485725649E-2</v>
      </c>
      <c r="AY907">
        <v>6314</v>
      </c>
      <c r="AZ907">
        <v>6250.86</v>
      </c>
      <c r="BA907">
        <v>6187.72</v>
      </c>
      <c r="BB907">
        <v>6124.58</v>
      </c>
      <c r="BC907">
        <v>6061.44</v>
      </c>
      <c r="BD907">
        <v>5998.3</v>
      </c>
      <c r="BE907">
        <v>5935.16</v>
      </c>
      <c r="BF907">
        <v>5872.02</v>
      </c>
      <c r="BG907">
        <v>5808.88</v>
      </c>
      <c r="BH907">
        <v>5745.74</v>
      </c>
      <c r="BI907">
        <v>5682.6</v>
      </c>
      <c r="BJ907">
        <v>5619.3137443015403</v>
      </c>
      <c r="BK907">
        <v>5556.7322980495201</v>
      </c>
      <c r="BL907">
        <v>5494.8478118878602</v>
      </c>
      <c r="BM907">
        <v>5433.6525238775803</v>
      </c>
      <c r="BN907">
        <v>5373.1387585232196</v>
      </c>
      <c r="BO907">
        <v>5313.2989258101597</v>
      </c>
      <c r="BP907">
        <v>5254.1255202526399</v>
      </c>
      <c r="BQ907">
        <v>5195.6111199523402</v>
      </c>
      <c r="BR907">
        <v>5137.7483856674999</v>
      </c>
      <c r="BS907">
        <v>5080.5300598923805</v>
      </c>
      <c r="BT907">
        <v>5023.94896594699</v>
      </c>
      <c r="BU907">
        <v>4967.9980070769498</v>
      </c>
      <c r="BV907">
        <v>4912.6701655633296</v>
      </c>
      <c r="BW907">
        <v>4857.9585018424896</v>
      </c>
      <c r="BX907">
        <v>4803.8561536356701</v>
      </c>
      <c r="BY907">
        <v>4750.3563350882396</v>
      </c>
      <c r="BZ907">
        <v>4697.4523359186396</v>
      </c>
      <c r="CA907">
        <v>4645.1375205766699</v>
      </c>
      <c r="CB907">
        <v>4593.4053274112703</v>
      </c>
      <c r="CC907">
        <v>4542.24926784748</v>
      </c>
      <c r="CD907" s="8" t="b">
        <f>IF(ISNUMBER(VLOOKUP(A907,profiles_2018!A:A,1,FALSE)),TRUE,FALSE)</f>
        <v>0</v>
      </c>
      <c r="CE907" t="str">
        <f>INDEX('C5 - Emissions methodology 2021'!$A$2:$I$5911,MATCH($A907,'C5 - Emissions methodology 2021'!$A$2:$A$5911,0),MATCH(CE$1,'C5 - Emissions methodology 2021'!$A$1:$I$1,0))</f>
        <v>Manufacturing</v>
      </c>
    </row>
    <row r="908" spans="1:83" x14ac:dyDescent="0.25">
      <c r="A908">
        <v>18277</v>
      </c>
      <c r="B908" t="s">
        <v>514</v>
      </c>
      <c r="C908" t="s">
        <v>78</v>
      </c>
      <c r="D908">
        <v>2019</v>
      </c>
      <c r="E908" t="s">
        <v>690</v>
      </c>
      <c r="F908" t="s">
        <v>23</v>
      </c>
      <c r="G908">
        <v>2019</v>
      </c>
      <c r="H908">
        <v>235938.84</v>
      </c>
      <c r="I908">
        <v>100</v>
      </c>
      <c r="J908">
        <v>2030</v>
      </c>
      <c r="K908">
        <v>30</v>
      </c>
      <c r="L908">
        <v>165157.18799999999</v>
      </c>
      <c r="M908">
        <v>2020</v>
      </c>
      <c r="N908">
        <v>240705.31</v>
      </c>
      <c r="O908">
        <v>-6.7340474053925696</v>
      </c>
      <c r="P908" t="s">
        <v>24</v>
      </c>
      <c r="Q908">
        <v>2.9502674963230202</v>
      </c>
      <c r="R908">
        <v>1</v>
      </c>
      <c r="S908" t="s">
        <v>25</v>
      </c>
      <c r="T908">
        <v>-1.11368485725649E-2</v>
      </c>
      <c r="AX908">
        <v>235938.84</v>
      </c>
      <c r="AY908">
        <v>240705.31</v>
      </c>
      <c r="AZ908">
        <v>233150.49780000001</v>
      </c>
      <c r="BA908">
        <v>225595.6856</v>
      </c>
      <c r="BB908">
        <v>218040.87340000001</v>
      </c>
      <c r="BC908">
        <v>210486.0612</v>
      </c>
      <c r="BD908">
        <v>202931.24900000001</v>
      </c>
      <c r="BE908">
        <v>195376.4368</v>
      </c>
      <c r="BF908">
        <v>187821.62460000001</v>
      </c>
      <c r="BG908">
        <v>180266.8124</v>
      </c>
      <c r="BH908">
        <v>172712.00020000001</v>
      </c>
      <c r="BI908">
        <v>165157.18799999999</v>
      </c>
      <c r="BJ908">
        <v>163317.85740657299</v>
      </c>
      <c r="BK908">
        <v>161499.01115944001</v>
      </c>
      <c r="BL908">
        <v>159700.42112753799</v>
      </c>
      <c r="BM908">
        <v>157921.861720466</v>
      </c>
      <c r="BN908">
        <v>156163.10986018801</v>
      </c>
      <c r="BO908">
        <v>154423.94495305399</v>
      </c>
      <c r="BP908">
        <v>152704.148862134</v>
      </c>
      <c r="BQ908">
        <v>151003.505879854</v>
      </c>
      <c r="BR908">
        <v>149321.80270094299</v>
      </c>
      <c r="BS908">
        <v>147658.82839568099</v>
      </c>
      <c r="BT908">
        <v>146014.37438343599</v>
      </c>
      <c r="BU908">
        <v>144388.234406509</v>
      </c>
      <c r="BV908">
        <v>142780.20450426399</v>
      </c>
      <c r="BW908">
        <v>141190.08298753999</v>
      </c>
      <c r="BX908">
        <v>139617.67041336</v>
      </c>
      <c r="BY908">
        <v>138062.76955991201</v>
      </c>
      <c r="BZ908">
        <v>136525.18540181499</v>
      </c>
      <c r="CA908">
        <v>135004.72508565299</v>
      </c>
      <c r="CB908">
        <v>133501.19790579399</v>
      </c>
      <c r="CC908">
        <v>132014.41528046099</v>
      </c>
      <c r="CD908" s="8" t="b">
        <f>IF(ISNUMBER(VLOOKUP(A908,profiles_2018!A:A,1,FALSE)),TRUE,FALSE)</f>
        <v>1</v>
      </c>
      <c r="CE908" t="str">
        <f>INDEX('C5 - Emissions methodology 2021'!$A$2:$I$5911,MATCH($A908,'C5 - Emissions methodology 2021'!$A$2:$A$5911,0),MATCH(CE$1,'C5 - Emissions methodology 2021'!$A$1:$I$1,0))</f>
        <v>Services</v>
      </c>
    </row>
    <row r="909" spans="1:83" x14ac:dyDescent="0.25">
      <c r="A909">
        <v>18280</v>
      </c>
      <c r="B909" t="s">
        <v>1425</v>
      </c>
      <c r="C909" t="s">
        <v>78</v>
      </c>
      <c r="D909">
        <v>2020</v>
      </c>
      <c r="E909" t="s">
        <v>32</v>
      </c>
      <c r="F909" t="s">
        <v>33</v>
      </c>
      <c r="G909">
        <v>2020</v>
      </c>
      <c r="H909">
        <v>7459856</v>
      </c>
      <c r="I909">
        <v>100</v>
      </c>
      <c r="J909">
        <v>2050</v>
      </c>
      <c r="K909">
        <v>100</v>
      </c>
      <c r="L909">
        <v>0</v>
      </c>
      <c r="M909">
        <v>2020</v>
      </c>
      <c r="N909">
        <v>7459856</v>
      </c>
      <c r="O909">
        <v>0</v>
      </c>
      <c r="P909" t="s">
        <v>45</v>
      </c>
      <c r="Q909">
        <v>3.3307459856000001</v>
      </c>
      <c r="R909">
        <v>1</v>
      </c>
      <c r="S909" t="s">
        <v>25</v>
      </c>
      <c r="T909">
        <v>-1.11368485725649E-2</v>
      </c>
      <c r="AY909">
        <v>7459856</v>
      </c>
      <c r="AZ909">
        <v>7211194.13333333</v>
      </c>
      <c r="BA909">
        <v>6962532.2666666601</v>
      </c>
      <c r="BB909">
        <v>6713870.4000000004</v>
      </c>
      <c r="BC909">
        <v>6465208.5333333304</v>
      </c>
      <c r="BD909">
        <v>6216546.6666666605</v>
      </c>
      <c r="BE909">
        <v>5967884.7999999998</v>
      </c>
      <c r="BF909">
        <v>5719222.9333333299</v>
      </c>
      <c r="BG909">
        <v>5470561.0666666599</v>
      </c>
      <c r="BH909">
        <v>5221899.2</v>
      </c>
      <c r="BI909">
        <v>4973237.3333333302</v>
      </c>
      <c r="BJ909">
        <v>4724575.4666666603</v>
      </c>
      <c r="BK909">
        <v>4475913.5999999996</v>
      </c>
      <c r="BL909">
        <v>4227251.7333333297</v>
      </c>
      <c r="BM909">
        <v>3978589.8666666602</v>
      </c>
      <c r="BN909">
        <v>3729928</v>
      </c>
      <c r="BO909">
        <v>3481266.13333333</v>
      </c>
      <c r="BP909">
        <v>3232604.2666666601</v>
      </c>
      <c r="BQ909">
        <v>2983942.4</v>
      </c>
      <c r="BR909">
        <v>2735280.5333333299</v>
      </c>
      <c r="BS909">
        <v>2486618.66666666</v>
      </c>
      <c r="BT909">
        <v>2237956.7999999998</v>
      </c>
      <c r="BU909">
        <v>1989294.9333333301</v>
      </c>
      <c r="BV909">
        <v>1740633.0666666599</v>
      </c>
      <c r="BW909">
        <v>1491971.1999999899</v>
      </c>
      <c r="BX909">
        <v>1243309.33333333</v>
      </c>
      <c r="BY909">
        <v>994647.46666666598</v>
      </c>
      <c r="BZ909">
        <v>745985.59999999905</v>
      </c>
      <c r="CA909">
        <v>497323.73333333299</v>
      </c>
      <c r="CB909">
        <v>248661.866666666</v>
      </c>
      <c r="CC909">
        <v>0</v>
      </c>
      <c r="CD909" s="8" t="b">
        <f>IF(ISNUMBER(VLOOKUP(A909,profiles_2018!A:A,1,FALSE)),TRUE,FALSE)</f>
        <v>0</v>
      </c>
      <c r="CE909" t="str">
        <f>INDEX('C5 - Emissions methodology 2021'!$A$2:$I$5911,MATCH($A909,'C5 - Emissions methodology 2021'!$A$2:$A$5911,0),MATCH(CE$1,'C5 - Emissions methodology 2021'!$A$1:$I$1,0))</f>
        <v>Manufacturing</v>
      </c>
    </row>
    <row r="910" spans="1:83" x14ac:dyDescent="0.25">
      <c r="A910">
        <v>18292</v>
      </c>
      <c r="B910" t="s">
        <v>1426</v>
      </c>
      <c r="C910" t="s">
        <v>59</v>
      </c>
      <c r="D910">
        <v>2021</v>
      </c>
      <c r="E910" t="s">
        <v>28</v>
      </c>
      <c r="F910" t="s">
        <v>23</v>
      </c>
      <c r="G910">
        <v>2020</v>
      </c>
      <c r="H910">
        <v>483925</v>
      </c>
      <c r="I910">
        <v>100</v>
      </c>
      <c r="J910">
        <v>2030</v>
      </c>
      <c r="K910">
        <v>25</v>
      </c>
      <c r="L910">
        <v>362943.75</v>
      </c>
      <c r="M910">
        <v>2020</v>
      </c>
      <c r="N910">
        <v>483925</v>
      </c>
      <c r="O910">
        <v>0</v>
      </c>
      <c r="P910" t="s">
        <v>45</v>
      </c>
      <c r="Q910">
        <v>2.9002922949390202</v>
      </c>
      <c r="R910">
        <v>1</v>
      </c>
      <c r="S910" t="s">
        <v>25</v>
      </c>
      <c r="T910">
        <v>-1.11368485725649E-2</v>
      </c>
      <c r="AY910">
        <v>483925</v>
      </c>
      <c r="AZ910">
        <v>471826.875</v>
      </c>
      <c r="BA910">
        <v>459728.75</v>
      </c>
      <c r="BB910">
        <v>447630.625</v>
      </c>
      <c r="BC910">
        <v>435532.5</v>
      </c>
      <c r="BD910">
        <v>423434.375</v>
      </c>
      <c r="BE910">
        <v>411336.25</v>
      </c>
      <c r="BF910">
        <v>399238.125</v>
      </c>
      <c r="BG910">
        <v>387140</v>
      </c>
      <c r="BH910">
        <v>375041.875</v>
      </c>
      <c r="BI910">
        <v>362943.75</v>
      </c>
      <c r="BJ910">
        <v>358901.70041589101</v>
      </c>
      <c r="BK910">
        <v>354904.66652592301</v>
      </c>
      <c r="BL910">
        <v>350952.14699712698</v>
      </c>
      <c r="BM910">
        <v>347043.646079803</v>
      </c>
      <c r="BN910">
        <v>343178.673545342</v>
      </c>
      <c r="BO910">
        <v>339356.74462473398</v>
      </c>
      <c r="BP910">
        <v>335577.37994776899</v>
      </c>
      <c r="BQ910">
        <v>331840.10548291297</v>
      </c>
      <c r="BR910">
        <v>328144.452477846</v>
      </c>
      <c r="BS910">
        <v>324489.95740067301</v>
      </c>
      <c r="BT910">
        <v>320876.16188178398</v>
      </c>
      <c r="BU910">
        <v>317302.61265636003</v>
      </c>
      <c r="BV910">
        <v>313768.86150752701</v>
      </c>
      <c r="BW910">
        <v>310274.46521013201</v>
      </c>
      <c r="BX910">
        <v>306818.98547515302</v>
      </c>
      <c r="BY910">
        <v>303401.98889472801</v>
      </c>
      <c r="BZ910">
        <v>300023.046887793</v>
      </c>
      <c r="CA910">
        <v>296681.735646324</v>
      </c>
      <c r="CB910">
        <v>293377.63608218502</v>
      </c>
      <c r="CC910">
        <v>290110.33377456001</v>
      </c>
      <c r="CD910" s="8" t="b">
        <f>IF(ISNUMBER(VLOOKUP(A910,profiles_2018!A:A,1,FALSE)),TRUE,FALSE)</f>
        <v>0</v>
      </c>
      <c r="CE910" t="str">
        <f>INDEX('C5 - Emissions methodology 2021'!$A$2:$I$5911,MATCH($A910,'C5 - Emissions methodology 2021'!$A$2:$A$5911,0),MATCH(CE$1,'C5 - Emissions methodology 2021'!$A$1:$I$1,0))</f>
        <v>Manufacturing</v>
      </c>
    </row>
    <row r="911" spans="1:83" x14ac:dyDescent="0.25">
      <c r="A911">
        <v>51264</v>
      </c>
      <c r="B911" t="s">
        <v>1427</v>
      </c>
      <c r="C911" t="s">
        <v>59</v>
      </c>
      <c r="D911">
        <v>2020</v>
      </c>
      <c r="E911" t="s">
        <v>690</v>
      </c>
      <c r="F911" t="s">
        <v>23</v>
      </c>
      <c r="G911">
        <v>2019</v>
      </c>
      <c r="H911">
        <v>4354</v>
      </c>
      <c r="I911">
        <v>100</v>
      </c>
      <c r="J911">
        <v>2030</v>
      </c>
      <c r="K911">
        <v>27.5</v>
      </c>
      <c r="L911">
        <v>3156.65</v>
      </c>
      <c r="M911">
        <v>2020</v>
      </c>
      <c r="N911">
        <v>3487</v>
      </c>
      <c r="O911">
        <v>101.223535307137</v>
      </c>
      <c r="P911" t="s">
        <v>24</v>
      </c>
      <c r="Q911">
        <v>2.92524433783902</v>
      </c>
      <c r="R911">
        <v>1</v>
      </c>
      <c r="S911" t="s">
        <v>25</v>
      </c>
      <c r="T911">
        <v>-1.11368485725649E-2</v>
      </c>
      <c r="AX911">
        <v>4354</v>
      </c>
      <c r="AY911">
        <v>3487</v>
      </c>
      <c r="AZ911">
        <v>3453.9650000000001</v>
      </c>
      <c r="BA911">
        <v>3420.93</v>
      </c>
      <c r="BB911">
        <v>3387.895</v>
      </c>
      <c r="BC911">
        <v>3354.86</v>
      </c>
      <c r="BD911">
        <v>3321.8249999999998</v>
      </c>
      <c r="BE911">
        <v>3288.79</v>
      </c>
      <c r="BF911">
        <v>3255.7550000000001</v>
      </c>
      <c r="BG911">
        <v>3222.72</v>
      </c>
      <c r="BH911">
        <v>3189.6849999999999</v>
      </c>
      <c r="BI911">
        <v>3156.65</v>
      </c>
      <c r="BJ911">
        <v>3121.4948669534101</v>
      </c>
      <c r="BK911">
        <v>3086.7312513001102</v>
      </c>
      <c r="BL911">
        <v>3052.3547927701802</v>
      </c>
      <c r="BM911">
        <v>3018.3611796533501</v>
      </c>
      <c r="BN911">
        <v>2984.7461482582398</v>
      </c>
      <c r="BO911">
        <v>2951.5054823775499</v>
      </c>
      <c r="BP911">
        <v>2918.63501275921</v>
      </c>
      <c r="BQ911">
        <v>2886.1306165835299</v>
      </c>
      <c r="BR911">
        <v>2853.9882169459902</v>
      </c>
      <c r="BS911">
        <v>2822.20378234598</v>
      </c>
      <c r="BT911">
        <v>2790.7733261810699</v>
      </c>
      <c r="BU911">
        <v>2759.6929062470399</v>
      </c>
      <c r="BV911">
        <v>2728.9586242433802</v>
      </c>
      <c r="BW911">
        <v>2698.5666252843898</v>
      </c>
      <c r="BX911">
        <v>2668.51309741562</v>
      </c>
      <c r="BY911">
        <v>2638.7942711358</v>
      </c>
      <c r="BZ911">
        <v>2609.4064189240098</v>
      </c>
      <c r="CA911">
        <v>2580.3458547721698</v>
      </c>
      <c r="CB911">
        <v>2551.6089337227299</v>
      </c>
      <c r="CC911">
        <v>2523.1920514114499</v>
      </c>
      <c r="CD911" s="8" t="b">
        <f>IF(ISNUMBER(VLOOKUP(A911,profiles_2018!A:A,1,FALSE)),TRUE,FALSE)</f>
        <v>0</v>
      </c>
      <c r="CE911" t="str">
        <f>INDEX('C5 - Emissions methodology 2021'!$A$2:$I$5911,MATCH($A911,'C5 - Emissions methodology 2021'!$A$2:$A$5911,0),MATCH(CE$1,'C5 - Emissions methodology 2021'!$A$1:$I$1,0))</f>
        <v>Manufacturing</v>
      </c>
    </row>
    <row r="912" spans="1:83" x14ac:dyDescent="0.25">
      <c r="A912">
        <v>846817</v>
      </c>
      <c r="B912" t="s">
        <v>1428</v>
      </c>
      <c r="C912" t="s">
        <v>380</v>
      </c>
      <c r="D912">
        <v>2020</v>
      </c>
      <c r="E912" t="s">
        <v>28</v>
      </c>
      <c r="F912" t="s">
        <v>23</v>
      </c>
      <c r="G912">
        <v>2018</v>
      </c>
      <c r="H912">
        <v>77950</v>
      </c>
      <c r="I912">
        <v>100</v>
      </c>
      <c r="J912">
        <v>2030</v>
      </c>
      <c r="K912">
        <v>45</v>
      </c>
      <c r="L912">
        <v>42872.5</v>
      </c>
      <c r="M912">
        <v>2020</v>
      </c>
      <c r="N912">
        <v>48331</v>
      </c>
      <c r="O912">
        <v>84.438742783835806</v>
      </c>
      <c r="P912" t="s">
        <v>45</v>
      </c>
      <c r="Q912">
        <v>3.10025169743902</v>
      </c>
      <c r="R912">
        <v>1</v>
      </c>
      <c r="S912" t="s">
        <v>25</v>
      </c>
      <c r="T912">
        <v>-1.11368485725649E-2</v>
      </c>
      <c r="AW912">
        <v>77950</v>
      </c>
      <c r="AX912">
        <v>63140.5</v>
      </c>
      <c r="AY912">
        <v>48331</v>
      </c>
      <c r="AZ912">
        <v>47785.15</v>
      </c>
      <c r="BA912">
        <v>47239.3</v>
      </c>
      <c r="BB912">
        <v>46693.45</v>
      </c>
      <c r="BC912">
        <v>46147.6</v>
      </c>
      <c r="BD912">
        <v>45601.75</v>
      </c>
      <c r="BE912">
        <v>45055.9</v>
      </c>
      <c r="BF912">
        <v>44510.05</v>
      </c>
      <c r="BG912">
        <v>43964.2</v>
      </c>
      <c r="BH912">
        <v>43418.35</v>
      </c>
      <c r="BI912">
        <v>42872.5</v>
      </c>
      <c r="BJ912">
        <v>42395.035459572697</v>
      </c>
      <c r="BK912">
        <v>41922.888369430897</v>
      </c>
      <c r="BL912">
        <v>41455.999509936002</v>
      </c>
      <c r="BM912">
        <v>40994.310320969496</v>
      </c>
      <c r="BN912">
        <v>40537.762894588101</v>
      </c>
      <c r="BO912">
        <v>40086.299967760599</v>
      </c>
      <c r="BP912">
        <v>39639.864915185201</v>
      </c>
      <c r="BQ912">
        <v>39198.401742187903</v>
      </c>
      <c r="BR912">
        <v>38761.855077698499</v>
      </c>
      <c r="BS912">
        <v>38330.170167306504</v>
      </c>
      <c r="BT912">
        <v>37903.2928663926</v>
      </c>
      <c r="BU912">
        <v>37481.169633338002</v>
      </c>
      <c r="BV912">
        <v>37063.747522808902</v>
      </c>
      <c r="BW912">
        <v>36650.974179115598</v>
      </c>
      <c r="BX912">
        <v>36242.797829645802</v>
      </c>
      <c r="BY912">
        <v>35839.1672783709</v>
      </c>
      <c r="BZ912">
        <v>35440.031899424903</v>
      </c>
      <c r="CA912">
        <v>35045.341630754097</v>
      </c>
      <c r="CB912">
        <v>34655.0469678386</v>
      </c>
      <c r="CC912">
        <v>34269.098957482704</v>
      </c>
      <c r="CD912" s="8" t="b">
        <f>IF(ISNUMBER(VLOOKUP(A912,profiles_2018!A:A,1,FALSE)),TRUE,FALSE)</f>
        <v>0</v>
      </c>
      <c r="CE912" t="str">
        <f>INDEX('C5 - Emissions methodology 2021'!$A$2:$I$5911,MATCH($A912,'C5 - Emissions methodology 2021'!$A$2:$A$5911,0),MATCH(CE$1,'C5 - Emissions methodology 2021'!$A$1:$I$1,0))</f>
        <v>Apparel</v>
      </c>
    </row>
    <row r="913" spans="1:83" x14ac:dyDescent="0.25">
      <c r="A913">
        <v>832189</v>
      </c>
      <c r="B913" t="s">
        <v>1429</v>
      </c>
      <c r="C913" t="s">
        <v>1430</v>
      </c>
      <c r="D913">
        <v>2019</v>
      </c>
      <c r="E913" t="s">
        <v>28</v>
      </c>
      <c r="F913" t="s">
        <v>23</v>
      </c>
      <c r="G913">
        <v>2019</v>
      </c>
      <c r="H913">
        <v>27070</v>
      </c>
      <c r="I913">
        <v>100</v>
      </c>
      <c r="J913">
        <v>2050</v>
      </c>
      <c r="K913">
        <v>100</v>
      </c>
      <c r="L913">
        <v>0</v>
      </c>
      <c r="M913">
        <v>2020</v>
      </c>
      <c r="N913">
        <v>25070</v>
      </c>
      <c r="O913">
        <v>7.3882526782416003</v>
      </c>
      <c r="P913" t="s">
        <v>24</v>
      </c>
      <c r="Q913">
        <v>3.6600027069999999</v>
      </c>
      <c r="R913">
        <v>1</v>
      </c>
      <c r="S913" t="s">
        <v>25</v>
      </c>
      <c r="T913">
        <v>-1.11368485725649E-2</v>
      </c>
      <c r="AX913">
        <v>27070</v>
      </c>
      <c r="AY913">
        <v>25070</v>
      </c>
      <c r="AZ913">
        <v>24234.333333333299</v>
      </c>
      <c r="BA913">
        <v>23398.666666666599</v>
      </c>
      <c r="BB913">
        <v>22563</v>
      </c>
      <c r="BC913">
        <v>21727.333333333299</v>
      </c>
      <c r="BD913">
        <v>20891.666666666599</v>
      </c>
      <c r="BE913">
        <v>20056</v>
      </c>
      <c r="BF913">
        <v>19220.333333333299</v>
      </c>
      <c r="BG913">
        <v>18384.666666666599</v>
      </c>
      <c r="BH913">
        <v>17549</v>
      </c>
      <c r="BI913">
        <v>16713.333333333299</v>
      </c>
      <c r="BJ913">
        <v>15877.666666666601</v>
      </c>
      <c r="BK913">
        <v>15042</v>
      </c>
      <c r="BL913">
        <v>14206.333333333299</v>
      </c>
      <c r="BM913">
        <v>13370.666666666601</v>
      </c>
      <c r="BN913">
        <v>12535</v>
      </c>
      <c r="BO913">
        <v>11699.333333333299</v>
      </c>
      <c r="BP913">
        <v>10863.666666666601</v>
      </c>
      <c r="BQ913">
        <v>10028</v>
      </c>
      <c r="BR913">
        <v>9192.3333333333303</v>
      </c>
      <c r="BS913">
        <v>8356.6666666666606</v>
      </c>
      <c r="BT913">
        <v>7521</v>
      </c>
      <c r="BU913">
        <v>6685.3333333333303</v>
      </c>
      <c r="BV913">
        <v>5849.6666666666597</v>
      </c>
      <c r="BW913">
        <v>5014</v>
      </c>
      <c r="BX913">
        <v>4178.3333333333303</v>
      </c>
      <c r="BY913">
        <v>3342.6666666666601</v>
      </c>
      <c r="BZ913">
        <v>2507</v>
      </c>
      <c r="CA913">
        <v>1671.3333333333301</v>
      </c>
      <c r="CB913">
        <v>835.66666666666697</v>
      </c>
      <c r="CC913">
        <v>0</v>
      </c>
      <c r="CD913" s="8" t="b">
        <f>IF(ISNUMBER(VLOOKUP(A913,profiles_2018!A:A,1,FALSE)),TRUE,FALSE)</f>
        <v>0</v>
      </c>
      <c r="CE913" t="str">
        <f>INDEX('C5 - Emissions methodology 2021'!$A$2:$I$5911,MATCH($A913,'C5 - Emissions methodology 2021'!$A$2:$A$5911,0),MATCH(CE$1,'C5 - Emissions methodology 2021'!$A$1:$I$1,0))</f>
        <v>Infrastructure</v>
      </c>
    </row>
    <row r="914" spans="1:83" x14ac:dyDescent="0.25">
      <c r="A914">
        <v>47122</v>
      </c>
      <c r="B914" t="s">
        <v>1431</v>
      </c>
      <c r="C914" t="s">
        <v>59</v>
      </c>
      <c r="D914">
        <v>2020</v>
      </c>
      <c r="E914" t="s">
        <v>690</v>
      </c>
      <c r="F914" t="s">
        <v>23</v>
      </c>
      <c r="G914">
        <v>2015</v>
      </c>
      <c r="H914">
        <v>45814</v>
      </c>
      <c r="I914">
        <v>100</v>
      </c>
      <c r="J914">
        <v>2050</v>
      </c>
      <c r="K914">
        <v>100</v>
      </c>
      <c r="L914">
        <v>0</v>
      </c>
      <c r="M914">
        <v>2020</v>
      </c>
      <c r="N914">
        <v>40450</v>
      </c>
      <c r="O914">
        <v>11.7082114637447</v>
      </c>
      <c r="P914" t="s">
        <v>691</v>
      </c>
      <c r="Q914">
        <v>3.6600045814</v>
      </c>
      <c r="R914">
        <v>1</v>
      </c>
      <c r="S914" t="s">
        <v>25</v>
      </c>
      <c r="T914">
        <v>-1.11368485725649E-2</v>
      </c>
      <c r="AT914">
        <v>45814</v>
      </c>
      <c r="AU914">
        <v>44741.2</v>
      </c>
      <c r="AV914">
        <v>43668.4</v>
      </c>
      <c r="AW914">
        <v>42595.6</v>
      </c>
      <c r="AX914">
        <v>41522.800000000003</v>
      </c>
      <c r="AY914">
        <v>40450</v>
      </c>
      <c r="AZ914">
        <v>39101.666666666599</v>
      </c>
      <c r="BA914">
        <v>37753.333333333299</v>
      </c>
      <c r="BB914">
        <v>36405</v>
      </c>
      <c r="BC914">
        <v>35056.666666666599</v>
      </c>
      <c r="BD914">
        <v>33708.333333333299</v>
      </c>
      <c r="BE914">
        <v>32360</v>
      </c>
      <c r="BF914">
        <v>31011.666666666599</v>
      </c>
      <c r="BG914">
        <v>29663.333333333299</v>
      </c>
      <c r="BH914">
        <v>28315</v>
      </c>
      <c r="BI914">
        <v>26966.666666666599</v>
      </c>
      <c r="BJ914">
        <v>25618.333333333299</v>
      </c>
      <c r="BK914">
        <v>24270</v>
      </c>
      <c r="BL914">
        <v>22921.666666666599</v>
      </c>
      <c r="BM914">
        <v>21573.333333333299</v>
      </c>
      <c r="BN914">
        <v>20225</v>
      </c>
      <c r="BO914">
        <v>18876.666666666599</v>
      </c>
      <c r="BP914">
        <v>17528.333333333299</v>
      </c>
      <c r="BQ914">
        <v>16180</v>
      </c>
      <c r="BR914">
        <v>14831.666666666601</v>
      </c>
      <c r="BS914">
        <v>13483.333333333299</v>
      </c>
      <c r="BT914">
        <v>12135</v>
      </c>
      <c r="BU914">
        <v>10786.666666666601</v>
      </c>
      <c r="BV914">
        <v>9438.3333333333303</v>
      </c>
      <c r="BW914">
        <v>8090</v>
      </c>
      <c r="BX914">
        <v>6741.6666666666597</v>
      </c>
      <c r="BY914">
        <v>5393.3333333333303</v>
      </c>
      <c r="BZ914">
        <v>4045</v>
      </c>
      <c r="CA914">
        <v>2696.6666666666601</v>
      </c>
      <c r="CB914">
        <v>1348.3333333333301</v>
      </c>
      <c r="CC914">
        <v>0</v>
      </c>
      <c r="CD914" s="8" t="b">
        <f>IF(ISNUMBER(VLOOKUP(A914,profiles_2018!A:A,1,FALSE)),TRUE,FALSE)</f>
        <v>0</v>
      </c>
      <c r="CE914" t="str">
        <f>INDEX('C5 - Emissions methodology 2021'!$A$2:$I$5911,MATCH($A914,'C5 - Emissions methodology 2021'!$A$2:$A$5911,0),MATCH(CE$1,'C5 - Emissions methodology 2021'!$A$1:$I$1,0))</f>
        <v>Manufacturing</v>
      </c>
    </row>
    <row r="915" spans="1:83" x14ac:dyDescent="0.25">
      <c r="A915">
        <v>57487</v>
      </c>
      <c r="B915" t="s">
        <v>515</v>
      </c>
      <c r="C915" t="s">
        <v>59</v>
      </c>
      <c r="D915">
        <v>2015</v>
      </c>
      <c r="E915" t="s">
        <v>690</v>
      </c>
      <c r="F915" t="s">
        <v>23</v>
      </c>
      <c r="G915">
        <v>2013</v>
      </c>
      <c r="H915">
        <v>4098</v>
      </c>
      <c r="I915">
        <v>100</v>
      </c>
      <c r="J915">
        <v>2030</v>
      </c>
      <c r="K915">
        <v>26</v>
      </c>
      <c r="L915">
        <v>3032.52</v>
      </c>
      <c r="M915">
        <v>2020</v>
      </c>
      <c r="N915">
        <v>3386</v>
      </c>
      <c r="O915">
        <v>66.824342080564605</v>
      </c>
      <c r="P915" t="s">
        <v>24</v>
      </c>
      <c r="Q915">
        <v>2.91024431223902</v>
      </c>
      <c r="R915">
        <v>1</v>
      </c>
      <c r="S915" t="s">
        <v>25</v>
      </c>
      <c r="T915">
        <v>-1.11368485725649E-2</v>
      </c>
      <c r="AR915">
        <v>4098</v>
      </c>
      <c r="AS915">
        <v>3996.2857142857101</v>
      </c>
      <c r="AT915">
        <v>3894.5714285714198</v>
      </c>
      <c r="AU915">
        <v>3792.8571428571399</v>
      </c>
      <c r="AV915">
        <v>3691.1428571428501</v>
      </c>
      <c r="AW915">
        <v>3589.4285714285702</v>
      </c>
      <c r="AX915">
        <v>3487.7142857142799</v>
      </c>
      <c r="AY915">
        <v>3386</v>
      </c>
      <c r="AZ915">
        <v>3350.652</v>
      </c>
      <c r="BA915">
        <v>3315.3040000000001</v>
      </c>
      <c r="BB915">
        <v>3279.9560000000001</v>
      </c>
      <c r="BC915">
        <v>3244.6080000000002</v>
      </c>
      <c r="BD915">
        <v>3209.26</v>
      </c>
      <c r="BE915">
        <v>3173.9119999999998</v>
      </c>
      <c r="BF915">
        <v>3138.5639999999999</v>
      </c>
      <c r="BG915">
        <v>3103.2159999999999</v>
      </c>
      <c r="BH915">
        <v>3067.8679999999999</v>
      </c>
      <c r="BI915">
        <v>3032.52</v>
      </c>
      <c r="BJ915">
        <v>2998.7472839667198</v>
      </c>
      <c r="BK915">
        <v>2965.3506895577898</v>
      </c>
      <c r="BL915">
        <v>2932.3260279636402</v>
      </c>
      <c r="BM915">
        <v>2899.6691570248199</v>
      </c>
      <c r="BN915">
        <v>2867.3759807124902</v>
      </c>
      <c r="BO915">
        <v>2835.44244861469</v>
      </c>
      <c r="BP915">
        <v>2803.8645554282398</v>
      </c>
      <c r="BQ915">
        <v>2772.6383404564599</v>
      </c>
      <c r="BR915">
        <v>2741.75988711231</v>
      </c>
      <c r="BS915">
        <v>2711.2253224271999</v>
      </c>
      <c r="BT915">
        <v>2681.03081656523</v>
      </c>
      <c r="BU915">
        <v>2651.1725823427601</v>
      </c>
      <c r="BV915">
        <v>2621.64687475347</v>
      </c>
      <c r="BW915">
        <v>2592.4499904986101</v>
      </c>
      <c r="BX915">
        <v>2563.57826752248</v>
      </c>
      <c r="BY915">
        <v>2535.0280845531602</v>
      </c>
      <c r="BZ915">
        <v>2506.7958606482898</v>
      </c>
      <c r="CA915">
        <v>2478.8780547459201</v>
      </c>
      <c r="CB915">
        <v>2451.2711652203602</v>
      </c>
      <c r="CC915">
        <v>2423.9717294430002</v>
      </c>
      <c r="CD915" s="8" t="b">
        <f>IF(ISNUMBER(VLOOKUP(A915,profiles_2018!A:A,1,FALSE)),TRUE,FALSE)</f>
        <v>1</v>
      </c>
      <c r="CE915" t="str">
        <f>INDEX('C5 - Emissions methodology 2021'!$A$2:$I$5911,MATCH($A915,'C5 - Emissions methodology 2021'!$A$2:$A$5911,0),MATCH(CE$1,'C5 - Emissions methodology 2021'!$A$1:$I$1,0))</f>
        <v>Manufacturing</v>
      </c>
    </row>
    <row r="916" spans="1:83" x14ac:dyDescent="0.25">
      <c r="A916">
        <v>3546</v>
      </c>
      <c r="B916" t="s">
        <v>1432</v>
      </c>
      <c r="C916" t="s">
        <v>27</v>
      </c>
      <c r="D916">
        <v>2019</v>
      </c>
      <c r="E916" t="s">
        <v>28</v>
      </c>
      <c r="F916" t="s">
        <v>23</v>
      </c>
      <c r="G916">
        <v>2017</v>
      </c>
      <c r="H916">
        <v>63272.51</v>
      </c>
      <c r="I916">
        <v>100</v>
      </c>
      <c r="J916">
        <v>2025</v>
      </c>
      <c r="K916">
        <v>20</v>
      </c>
      <c r="L916">
        <v>50618.008000000002</v>
      </c>
      <c r="M916">
        <v>2020</v>
      </c>
      <c r="N916">
        <v>27077.05</v>
      </c>
      <c r="O916">
        <v>286.028324148987</v>
      </c>
      <c r="P916" t="s">
        <v>691</v>
      </c>
      <c r="Q916">
        <v>2.8478112052997799</v>
      </c>
      <c r="R916">
        <v>1</v>
      </c>
      <c r="S916" t="s">
        <v>25</v>
      </c>
      <c r="T916">
        <v>-1.11368485725649E-2</v>
      </c>
      <c r="AV916">
        <v>63272.51</v>
      </c>
      <c r="AW916">
        <v>51207.356666666601</v>
      </c>
      <c r="AX916">
        <v>39142.203333333302</v>
      </c>
      <c r="AY916">
        <v>27077.05</v>
      </c>
      <c r="AZ916">
        <v>31785.241600000001</v>
      </c>
      <c r="BA916">
        <v>36493.433199999999</v>
      </c>
      <c r="BB916">
        <v>41201.624799999998</v>
      </c>
      <c r="BC916">
        <v>45909.816400000003</v>
      </c>
      <c r="BD916">
        <v>50618.008000000002</v>
      </c>
      <c r="BE916">
        <v>50054.282909859103</v>
      </c>
      <c r="BF916">
        <v>49496.835940683697</v>
      </c>
      <c r="BG916">
        <v>48945.597173991198</v>
      </c>
      <c r="BH916">
        <v>48400.497469970702</v>
      </c>
      <c r="BI916">
        <v>47861.468458810799</v>
      </c>
      <c r="BJ916">
        <v>47328.442532124398</v>
      </c>
      <c r="BK916">
        <v>46801.352834468802</v>
      </c>
      <c r="BL916">
        <v>46280.133254960201</v>
      </c>
      <c r="BM916">
        <v>45764.718418981502</v>
      </c>
      <c r="BN916">
        <v>45255.043679983297</v>
      </c>
      <c r="BO916">
        <v>44751.0451113745</v>
      </c>
      <c r="BP916">
        <v>44252.659498505098</v>
      </c>
      <c r="BQ916">
        <v>43759.824330736999</v>
      </c>
      <c r="BR916">
        <v>43272.477793603503</v>
      </c>
      <c r="BS916">
        <v>42790.558761056498</v>
      </c>
      <c r="BT916">
        <v>42314.006787799102</v>
      </c>
      <c r="BU916">
        <v>41842.762101704902</v>
      </c>
      <c r="BV916">
        <v>41376.765596320402</v>
      </c>
      <c r="BW916">
        <v>40915.958823451598</v>
      </c>
      <c r="BX916">
        <v>40460.283985833601</v>
      </c>
      <c r="BY916">
        <v>40009.683929880397</v>
      </c>
      <c r="BZ916">
        <v>39564.102138517097</v>
      </c>
      <c r="CA916">
        <v>39123.4827240909</v>
      </c>
      <c r="CB916">
        <v>38687.770421361398</v>
      </c>
      <c r="CC916">
        <v>38256.910580568503</v>
      </c>
      <c r="CD916" s="8" t="b">
        <f>IF(ISNUMBER(VLOOKUP(A916,profiles_2018!A:A,1,FALSE)),TRUE,FALSE)</f>
        <v>0</v>
      </c>
      <c r="CE916" t="str">
        <f>INDEX('C5 - Emissions methodology 2021'!$A$2:$I$5911,MATCH($A916,'C5 - Emissions methodology 2021'!$A$2:$A$5911,0),MATCH(CE$1,'C5 - Emissions methodology 2021'!$A$1:$I$1,0))</f>
        <v>Apparel</v>
      </c>
    </row>
    <row r="917" spans="1:83" x14ac:dyDescent="0.25">
      <c r="A917">
        <v>18320</v>
      </c>
      <c r="B917" t="s">
        <v>516</v>
      </c>
      <c r="C917" t="s">
        <v>27</v>
      </c>
      <c r="D917">
        <v>2019</v>
      </c>
      <c r="E917" t="s">
        <v>690</v>
      </c>
      <c r="F917" t="s">
        <v>23</v>
      </c>
      <c r="G917">
        <v>2017</v>
      </c>
      <c r="H917">
        <v>2567879</v>
      </c>
      <c r="I917">
        <v>100</v>
      </c>
      <c r="J917">
        <v>2030</v>
      </c>
      <c r="K917">
        <v>30</v>
      </c>
      <c r="L917">
        <v>1797515.29999999</v>
      </c>
      <c r="M917">
        <v>2020</v>
      </c>
      <c r="N917">
        <v>1883429</v>
      </c>
      <c r="O917">
        <v>88.847739510153602</v>
      </c>
      <c r="P917" t="s">
        <v>24</v>
      </c>
      <c r="Q917">
        <v>2.9505006904390201</v>
      </c>
      <c r="R917">
        <v>1</v>
      </c>
      <c r="S917" t="s">
        <v>25</v>
      </c>
      <c r="T917">
        <v>-1.11368485725649E-2</v>
      </c>
      <c r="AV917">
        <v>2567879</v>
      </c>
      <c r="AW917">
        <v>2339729</v>
      </c>
      <c r="AX917">
        <v>2111579</v>
      </c>
      <c r="AY917">
        <v>1883429</v>
      </c>
      <c r="AZ917">
        <v>1874837.63</v>
      </c>
      <c r="BA917">
        <v>1866246.26</v>
      </c>
      <c r="BB917">
        <v>1857654.89</v>
      </c>
      <c r="BC917">
        <v>1849063.52</v>
      </c>
      <c r="BD917">
        <v>1840472.15</v>
      </c>
      <c r="BE917">
        <v>1831880.78</v>
      </c>
      <c r="BF917">
        <v>1823289.41</v>
      </c>
      <c r="BG917">
        <v>1814698.04</v>
      </c>
      <c r="BH917">
        <v>1806106.67</v>
      </c>
      <c r="BI917">
        <v>1797515.29999999</v>
      </c>
      <c r="BJ917">
        <v>1777496.6442970301</v>
      </c>
      <c r="BK917">
        <v>1757700.93333125</v>
      </c>
      <c r="BL917">
        <v>1738125.6842008799</v>
      </c>
      <c r="BM917">
        <v>1718768.44165585</v>
      </c>
      <c r="BN917">
        <v>1699626.77778983</v>
      </c>
      <c r="BO917">
        <v>1680698.2917357001</v>
      </c>
      <c r="BP917">
        <v>1661980.60936448</v>
      </c>
      <c r="BQ917">
        <v>1643471.3829874401</v>
      </c>
      <c r="BR917">
        <v>1625168.2910617699</v>
      </c>
      <c r="BS917">
        <v>1607069.03789928</v>
      </c>
      <c r="BT917">
        <v>1589171.3533785399</v>
      </c>
      <c r="BU917">
        <v>1571472.9926601001</v>
      </c>
      <c r="BV917">
        <v>1553971.73590497</v>
      </c>
      <c r="BW917">
        <v>1536665.3879961499</v>
      </c>
      <c r="BX917">
        <v>1519551.77826334</v>
      </c>
      <c r="BY917">
        <v>1502628.76021065</v>
      </c>
      <c r="BZ917">
        <v>1485894.2112473999</v>
      </c>
      <c r="CA917">
        <v>1469346.0324218899</v>
      </c>
      <c r="CB917">
        <v>1452982.14815811</v>
      </c>
      <c r="CC917">
        <v>1436800.5059954301</v>
      </c>
      <c r="CD917" s="8" t="b">
        <f>IF(ISNUMBER(VLOOKUP(A917,profiles_2018!A:A,1,FALSE)),TRUE,FALSE)</f>
        <v>1</v>
      </c>
      <c r="CE917" t="str">
        <f>INDEX('C5 - Emissions methodology 2021'!$A$2:$I$5911,MATCH($A917,'C5 - Emissions methodology 2021'!$A$2:$A$5911,0),MATCH(CE$1,'C5 - Emissions methodology 2021'!$A$1:$I$1,0))</f>
        <v>Retail</v>
      </c>
    </row>
    <row r="918" spans="1:83" x14ac:dyDescent="0.25">
      <c r="A918">
        <v>18288</v>
      </c>
      <c r="B918" t="s">
        <v>1433</v>
      </c>
      <c r="C918" t="s">
        <v>252</v>
      </c>
      <c r="D918">
        <v>2020</v>
      </c>
      <c r="E918" t="s">
        <v>28</v>
      </c>
      <c r="F918" t="s">
        <v>23</v>
      </c>
      <c r="G918">
        <v>2019</v>
      </c>
      <c r="H918">
        <v>4360531</v>
      </c>
      <c r="I918">
        <v>100</v>
      </c>
      <c r="J918">
        <v>2030</v>
      </c>
      <c r="K918">
        <v>27.5</v>
      </c>
      <c r="L918">
        <v>3161384.9750000001</v>
      </c>
      <c r="M918">
        <v>2020</v>
      </c>
      <c r="N918">
        <v>4125407.62</v>
      </c>
      <c r="O918">
        <v>19.607568644527699</v>
      </c>
      <c r="P918" t="s">
        <v>24</v>
      </c>
      <c r="Q918">
        <v>2.92567995553902</v>
      </c>
      <c r="R918">
        <v>1</v>
      </c>
      <c r="S918" t="s">
        <v>25</v>
      </c>
      <c r="T918">
        <v>-1.11368485725649E-2</v>
      </c>
      <c r="AX918">
        <v>4360531</v>
      </c>
      <c r="AY918">
        <v>4125407.62</v>
      </c>
      <c r="AZ918">
        <v>4029005.3555000001</v>
      </c>
      <c r="BA918">
        <v>3932603.091</v>
      </c>
      <c r="BB918">
        <v>3836200.8265</v>
      </c>
      <c r="BC918">
        <v>3739798.5619999999</v>
      </c>
      <c r="BD918">
        <v>3643396.2974999999</v>
      </c>
      <c r="BE918">
        <v>3546994.0329999998</v>
      </c>
      <c r="BF918">
        <v>3450591.7684999998</v>
      </c>
      <c r="BG918">
        <v>3354189.5040000002</v>
      </c>
      <c r="BH918">
        <v>3257787.2395000001</v>
      </c>
      <c r="BI918">
        <v>3161384.9750000001</v>
      </c>
      <c r="BJ918">
        <v>3126177.1092538401</v>
      </c>
      <c r="BK918">
        <v>3091361.34817706</v>
      </c>
      <c r="BL918">
        <v>3056933.3249593298</v>
      </c>
      <c r="BM918">
        <v>3022888.7214228301</v>
      </c>
      <c r="BN918">
        <v>2989223.26748063</v>
      </c>
      <c r="BO918">
        <v>2955932.7406011098</v>
      </c>
      <c r="BP918">
        <v>2923012.9652783498</v>
      </c>
      <c r="BQ918">
        <v>2890459.8125084001</v>
      </c>
      <c r="BR918">
        <v>2858269.1992714098</v>
      </c>
      <c r="BS918">
        <v>2826437.0880195</v>
      </c>
      <c r="BT918">
        <v>2794959.4861703399</v>
      </c>
      <c r="BU918">
        <v>2763832.44560641</v>
      </c>
      <c r="BV918">
        <v>2733052.0621797498</v>
      </c>
      <c r="BW918">
        <v>2702614.4752223198</v>
      </c>
      <c r="BX918">
        <v>2672515.86706175</v>
      </c>
      <c r="BY918">
        <v>2642752.4625424999</v>
      </c>
      <c r="BZ918">
        <v>2613320.5285523902</v>
      </c>
      <c r="CA918">
        <v>2584216.3735543299</v>
      </c>
      <c r="CB918">
        <v>2555436.34712331</v>
      </c>
      <c r="CC918">
        <v>2526976.8394885701</v>
      </c>
      <c r="CD918" s="8" t="b">
        <f>IF(ISNUMBER(VLOOKUP(A918,profiles_2018!A:A,1,FALSE)),TRUE,FALSE)</f>
        <v>0</v>
      </c>
      <c r="CE918" t="str">
        <f>INDEX('C5 - Emissions methodology 2021'!$A$2:$I$5911,MATCH($A918,'C5 - Emissions methodology 2021'!$A$2:$A$5911,0),MATCH(CE$1,'C5 - Emissions methodology 2021'!$A$1:$I$1,0))</f>
        <v>Materials</v>
      </c>
    </row>
    <row r="919" spans="1:83" x14ac:dyDescent="0.25">
      <c r="A919">
        <v>18284</v>
      </c>
      <c r="B919" t="s">
        <v>517</v>
      </c>
      <c r="C919" t="s">
        <v>252</v>
      </c>
      <c r="D919">
        <v>2020</v>
      </c>
      <c r="E919" t="s">
        <v>690</v>
      </c>
      <c r="F919" t="s">
        <v>23</v>
      </c>
      <c r="G919">
        <v>2020</v>
      </c>
      <c r="H919">
        <v>6360</v>
      </c>
      <c r="I919">
        <v>100</v>
      </c>
      <c r="J919">
        <v>2024</v>
      </c>
      <c r="K919">
        <v>25</v>
      </c>
      <c r="L919">
        <v>4770</v>
      </c>
      <c r="M919">
        <v>2020</v>
      </c>
      <c r="N919">
        <v>5561</v>
      </c>
      <c r="O919">
        <v>39.053336572162301</v>
      </c>
      <c r="P919" t="s">
        <v>24</v>
      </c>
      <c r="Q919">
        <v>2.8973285999707299</v>
      </c>
      <c r="R919">
        <v>1</v>
      </c>
      <c r="S919" t="s">
        <v>25</v>
      </c>
      <c r="T919">
        <v>-1.11368485725649E-2</v>
      </c>
      <c r="AY919">
        <v>5561</v>
      </c>
      <c r="AZ919">
        <v>5363.25</v>
      </c>
      <c r="BA919">
        <v>5165.5</v>
      </c>
      <c r="BB919">
        <v>4967.75</v>
      </c>
      <c r="BC919">
        <v>4770</v>
      </c>
      <c r="BD919">
        <v>4716.8772323088597</v>
      </c>
      <c r="BE919">
        <v>4664.3460848372597</v>
      </c>
      <c r="BF919">
        <v>4612.3999688003896</v>
      </c>
      <c r="BG919">
        <v>4561.0323687917598</v>
      </c>
      <c r="BH919">
        <v>4510.2368419659597</v>
      </c>
      <c r="BI919">
        <v>4460.0070172305795</v>
      </c>
      <c r="BJ919">
        <v>4410.3365944470997</v>
      </c>
      <c r="BK919">
        <v>4361.2193436406997</v>
      </c>
      <c r="BL919">
        <v>4312.64910421884</v>
      </c>
      <c r="BM919">
        <v>4264.6197841985404</v>
      </c>
      <c r="BN919">
        <v>4217.1253594423597</v>
      </c>
      <c r="BO919">
        <v>4170.1598729027301</v>
      </c>
      <c r="BP919">
        <v>4123.71743387482</v>
      </c>
      <c r="BQ919">
        <v>4077.79221725771</v>
      </c>
      <c r="BR919">
        <v>4032.3784628237299</v>
      </c>
      <c r="BS919">
        <v>3987.4704744959899</v>
      </c>
      <c r="BT919">
        <v>3943.0626196339499</v>
      </c>
      <c r="BU919">
        <v>3899.1493283269501</v>
      </c>
      <c r="BV919">
        <v>3855.7250926955498</v>
      </c>
      <c r="BW919">
        <v>3812.7844662007601</v>
      </c>
      <c r="BX919">
        <v>3770.32206296086</v>
      </c>
      <c r="BY919">
        <v>3728.3325570758602</v>
      </c>
      <c r="BZ919">
        <v>3686.81068195954</v>
      </c>
      <c r="CA919">
        <v>3645.75122967885</v>
      </c>
      <c r="CB919">
        <v>3605.1490503006698</v>
      </c>
      <c r="CC919">
        <v>3564.9990512459499</v>
      </c>
      <c r="CD919" s="8" t="b">
        <f>IF(ISNUMBER(VLOOKUP(A919,profiles_2018!A:A,1,FALSE)),TRUE,FALSE)</f>
        <v>1</v>
      </c>
      <c r="CE919" t="str">
        <f>INDEX('C5 - Emissions methodology 2021'!$A$2:$I$5911,MATCH($A919,'C5 - Emissions methodology 2021'!$A$2:$A$5911,0),MATCH(CE$1,'C5 - Emissions methodology 2021'!$A$1:$I$1,0))</f>
        <v>Services</v>
      </c>
    </row>
    <row r="920" spans="1:83" x14ac:dyDescent="0.25">
      <c r="A920">
        <v>18287</v>
      </c>
      <c r="B920" t="s">
        <v>1434</v>
      </c>
      <c r="C920" t="s">
        <v>252</v>
      </c>
      <c r="D920">
        <v>2021</v>
      </c>
      <c r="E920" t="s">
        <v>690</v>
      </c>
      <c r="F920" t="s">
        <v>23</v>
      </c>
      <c r="G920">
        <v>2016</v>
      </c>
      <c r="H920">
        <v>471323</v>
      </c>
      <c r="I920">
        <v>100</v>
      </c>
      <c r="J920">
        <v>2025</v>
      </c>
      <c r="K920">
        <v>70</v>
      </c>
      <c r="L920">
        <v>141396.9</v>
      </c>
      <c r="M920">
        <v>2020</v>
      </c>
      <c r="N920">
        <v>210278</v>
      </c>
      <c r="O920">
        <v>79.122264046403103</v>
      </c>
      <c r="P920" t="s">
        <v>45</v>
      </c>
      <c r="Q920">
        <v>3.3478520103487801</v>
      </c>
      <c r="R920">
        <v>1</v>
      </c>
      <c r="S920" t="s">
        <v>25</v>
      </c>
      <c r="T920">
        <v>-1.11368485725649E-2</v>
      </c>
      <c r="AU920">
        <v>471323</v>
      </c>
      <c r="AV920">
        <v>406061.75</v>
      </c>
      <c r="AW920">
        <v>340800.5</v>
      </c>
      <c r="AX920">
        <v>275539.25</v>
      </c>
      <c r="AY920">
        <v>210278</v>
      </c>
      <c r="AZ920">
        <v>196501.78</v>
      </c>
      <c r="BA920">
        <v>182725.56</v>
      </c>
      <c r="BB920">
        <v>168949.34</v>
      </c>
      <c r="BC920">
        <v>155173.12</v>
      </c>
      <c r="BD920">
        <v>141396.9</v>
      </c>
      <c r="BE920">
        <v>139822.184136069</v>
      </c>
      <c r="BF920">
        <v>138265.00564426099</v>
      </c>
      <c r="BG920">
        <v>136725.169213516</v>
      </c>
      <c r="BH920">
        <v>135202.48170792701</v>
      </c>
      <c r="BI920">
        <v>133696.75214251</v>
      </c>
      <c r="BJ920">
        <v>132207.79165925499</v>
      </c>
      <c r="BK920">
        <v>130735.413503433</v>
      </c>
      <c r="BL920">
        <v>129279.433000174</v>
      </c>
      <c r="BM920">
        <v>127839.667531304</v>
      </c>
      <c r="BN920">
        <v>126415.936512441</v>
      </c>
      <c r="BO920">
        <v>125008.06137034199</v>
      </c>
      <c r="BP920">
        <v>123615.865520511</v>
      </c>
      <c r="BQ920">
        <v>122239.17434504299</v>
      </c>
      <c r="BR920">
        <v>120877.815170727</v>
      </c>
      <c r="BS920">
        <v>119531.617247388</v>
      </c>
      <c r="BT920">
        <v>118200.41172647</v>
      </c>
      <c r="BU920">
        <v>116884.031639857</v>
      </c>
      <c r="BV920">
        <v>115582.311878933</v>
      </c>
      <c r="BW920">
        <v>114295.08917387101</v>
      </c>
      <c r="BX920">
        <v>113022.20207315301</v>
      </c>
      <c r="BY920">
        <v>111763.490923327</v>
      </c>
      <c r="BZ920">
        <v>110518.797848972</v>
      </c>
      <c r="CA920">
        <v>109287.96673290701</v>
      </c>
      <c r="CB920">
        <v>108070.843196599</v>
      </c>
      <c r="CC920">
        <v>106867.274580809</v>
      </c>
      <c r="CD920" s="8" t="b">
        <f>IF(ISNUMBER(VLOOKUP(A920,profiles_2018!A:A,1,FALSE)),TRUE,FALSE)</f>
        <v>0</v>
      </c>
      <c r="CE920" t="str">
        <f>INDEX('C5 - Emissions methodology 2021'!$A$2:$I$5911,MATCH($A920,'C5 - Emissions methodology 2021'!$A$2:$A$5911,0),MATCH(CE$1,'C5 - Emissions methodology 2021'!$A$1:$I$1,0))</f>
        <v>Services</v>
      </c>
    </row>
    <row r="921" spans="1:83" x14ac:dyDescent="0.25">
      <c r="A921">
        <v>18346</v>
      </c>
      <c r="B921" t="s">
        <v>1435</v>
      </c>
      <c r="C921" t="s">
        <v>21</v>
      </c>
      <c r="D921">
        <v>2020</v>
      </c>
      <c r="E921" t="s">
        <v>690</v>
      </c>
      <c r="F921" t="s">
        <v>23</v>
      </c>
      <c r="G921">
        <v>2019</v>
      </c>
      <c r="H921">
        <v>2438535</v>
      </c>
      <c r="I921">
        <v>100</v>
      </c>
      <c r="J921">
        <v>2030</v>
      </c>
      <c r="K921">
        <v>30</v>
      </c>
      <c r="L921">
        <v>1706974.5</v>
      </c>
      <c r="M921">
        <v>2020</v>
      </c>
      <c r="N921">
        <v>2257047</v>
      </c>
      <c r="O921">
        <v>24.8083377929782</v>
      </c>
      <c r="P921" t="s">
        <v>45</v>
      </c>
      <c r="Q921">
        <v>2.9504877559390201</v>
      </c>
      <c r="R921">
        <v>1</v>
      </c>
      <c r="S921" t="s">
        <v>25</v>
      </c>
      <c r="T921">
        <v>-1.11368485725649E-2</v>
      </c>
      <c r="AX921">
        <v>2438535</v>
      </c>
      <c r="AY921">
        <v>2257047</v>
      </c>
      <c r="AZ921">
        <v>2202039.75</v>
      </c>
      <c r="BA921">
        <v>2147032.5</v>
      </c>
      <c r="BB921">
        <v>2092025.25</v>
      </c>
      <c r="BC921">
        <v>2037018</v>
      </c>
      <c r="BD921">
        <v>1982010.75</v>
      </c>
      <c r="BE921">
        <v>1927003.5</v>
      </c>
      <c r="BF921">
        <v>1871996.25</v>
      </c>
      <c r="BG921">
        <v>1816989</v>
      </c>
      <c r="BH921">
        <v>1761981.75</v>
      </c>
      <c r="BI921">
        <v>1706974.5</v>
      </c>
      <c r="BJ921">
        <v>1687964.1834762699</v>
      </c>
      <c r="BK921">
        <v>1669165.5819689799</v>
      </c>
      <c r="BL921">
        <v>1650576.3376400501</v>
      </c>
      <c r="BM921">
        <v>1632194.1189102901</v>
      </c>
      <c r="BN921">
        <v>1614016.6201669599</v>
      </c>
      <c r="BO921">
        <v>1596041.5614745601</v>
      </c>
      <c r="BP921">
        <v>1578266.6882889001</v>
      </c>
      <c r="BQ921">
        <v>1560689.7711743</v>
      </c>
      <c r="BR921">
        <v>1543308.60552398</v>
      </c>
      <c r="BS921">
        <v>1526121.0112835199</v>
      </c>
      <c r="BT921">
        <v>1509124.83267745</v>
      </c>
      <c r="BU921">
        <v>1492317.9379388201</v>
      </c>
      <c r="BV921">
        <v>1475698.21904187</v>
      </c>
      <c r="BW921">
        <v>1459263.5914376001</v>
      </c>
      <c r="BX921">
        <v>1443011.9937923001</v>
      </c>
      <c r="BY921">
        <v>1426941.3877290401</v>
      </c>
      <c r="BZ921">
        <v>1411049.7575719799</v>
      </c>
      <c r="CA921">
        <v>1395335.1100935501</v>
      </c>
      <c r="CB921">
        <v>1379795.4742644499</v>
      </c>
      <c r="CC921">
        <v>1364428.90100646</v>
      </c>
      <c r="CD921" s="8" t="b">
        <f>IF(ISNUMBER(VLOOKUP(A921,profiles_2018!A:A,1,FALSE)),TRUE,FALSE)</f>
        <v>0</v>
      </c>
      <c r="CE921" t="str">
        <f>INDEX('C5 - Emissions methodology 2021'!$A$2:$I$5911,MATCH($A921,'C5 - Emissions methodology 2021'!$A$2:$A$5911,0),MATCH(CE$1,'C5 - Emissions methodology 2021'!$A$1:$I$1,0))</f>
        <v>Food, beverage &amp; agriculture</v>
      </c>
    </row>
    <row r="922" spans="1:83" x14ac:dyDescent="0.25">
      <c r="A922">
        <v>31740</v>
      </c>
      <c r="B922" t="s">
        <v>1436</v>
      </c>
      <c r="C922" t="s">
        <v>763</v>
      </c>
      <c r="D922">
        <v>2018</v>
      </c>
      <c r="E922" t="s">
        <v>49</v>
      </c>
      <c r="F922" t="s">
        <v>50</v>
      </c>
      <c r="G922">
        <v>2018</v>
      </c>
      <c r="H922">
        <v>14629722</v>
      </c>
      <c r="I922">
        <v>100</v>
      </c>
      <c r="J922">
        <v>2030</v>
      </c>
      <c r="K922">
        <v>50</v>
      </c>
      <c r="L922">
        <v>7314861</v>
      </c>
      <c r="M922">
        <v>2020</v>
      </c>
      <c r="N922">
        <v>10338942</v>
      </c>
      <c r="O922">
        <v>58.658394192316202</v>
      </c>
      <c r="P922" t="s">
        <v>24</v>
      </c>
      <c r="Q922">
        <v>2.8217068746390201</v>
      </c>
      <c r="R922">
        <v>1</v>
      </c>
      <c r="S922" t="s">
        <v>25</v>
      </c>
      <c r="T922">
        <v>-1.11368485725649E-2</v>
      </c>
      <c r="AW922">
        <v>14629722</v>
      </c>
      <c r="AX922">
        <v>12484332</v>
      </c>
      <c r="AY922">
        <v>10338942</v>
      </c>
      <c r="AZ922">
        <v>10036533.9</v>
      </c>
      <c r="BA922">
        <v>9734125.8000000007</v>
      </c>
      <c r="BB922">
        <v>9431717.6999999993</v>
      </c>
      <c r="BC922">
        <v>9129309.5999999996</v>
      </c>
      <c r="BD922">
        <v>8826901.5</v>
      </c>
      <c r="BE922">
        <v>8524493.4000000004</v>
      </c>
      <c r="BF922">
        <v>8222085.2999999998</v>
      </c>
      <c r="BG922">
        <v>7919677.1999999899</v>
      </c>
      <c r="BH922">
        <v>7617269.0999999996</v>
      </c>
      <c r="BI922">
        <v>7314861</v>
      </c>
      <c r="BJ922">
        <v>7233396.5007136296</v>
      </c>
      <c r="BK922">
        <v>7152839.25921987</v>
      </c>
      <c r="BL922">
        <v>7073179.17152604</v>
      </c>
      <c r="BM922">
        <v>6994406.2461661296</v>
      </c>
      <c r="BN922">
        <v>6916510.6029475797</v>
      </c>
      <c r="BO922">
        <v>6839482.47171201</v>
      </c>
      <c r="BP922">
        <v>6763312.1911098398</v>
      </c>
      <c r="BQ922">
        <v>6687990.2073884699</v>
      </c>
      <c r="BR922">
        <v>6613507.0731939897</v>
      </c>
      <c r="BS922">
        <v>6539853.4463862404</v>
      </c>
      <c r="BT922">
        <v>6467020.0888670702</v>
      </c>
      <c r="BU922">
        <v>6394997.8654216202</v>
      </c>
      <c r="BV922">
        <v>6323777.7425725404</v>
      </c>
      <c r="BW922">
        <v>6253350.7874469599</v>
      </c>
      <c r="BX922">
        <v>6183708.1666560303</v>
      </c>
      <c r="BY922">
        <v>6114841.1451870501</v>
      </c>
      <c r="BZ922">
        <v>6046741.0853078105</v>
      </c>
      <c r="CA922">
        <v>5979399.4454832301</v>
      </c>
      <c r="CB922">
        <v>5912807.7793039996</v>
      </c>
      <c r="CC922">
        <v>5846957.7344272099</v>
      </c>
      <c r="CD922" s="8" t="b">
        <f>IF(ISNUMBER(VLOOKUP(A922,profiles_2018!A:A,1,FALSE)),TRUE,FALSE)</f>
        <v>0</v>
      </c>
      <c r="CE922" t="str">
        <f>INDEX('C5 - Emissions methodology 2021'!$A$2:$I$5911,MATCH($A922,'C5 - Emissions methodology 2021'!$A$2:$A$5911,0),MATCH(CE$1,'C5 - Emissions methodology 2021'!$A$1:$I$1,0))</f>
        <v>Infrastructure</v>
      </c>
    </row>
    <row r="923" spans="1:83" x14ac:dyDescent="0.25">
      <c r="A923">
        <v>49239</v>
      </c>
      <c r="B923" t="s">
        <v>1437</v>
      </c>
      <c r="C923" t="s">
        <v>31</v>
      </c>
      <c r="D923">
        <v>2020</v>
      </c>
      <c r="E923" t="s">
        <v>690</v>
      </c>
      <c r="F923" t="s">
        <v>23</v>
      </c>
      <c r="G923">
        <v>2018</v>
      </c>
      <c r="H923">
        <v>40636</v>
      </c>
      <c r="I923">
        <v>100</v>
      </c>
      <c r="J923">
        <v>2030</v>
      </c>
      <c r="K923">
        <v>51</v>
      </c>
      <c r="L923">
        <v>19911.64</v>
      </c>
      <c r="M923">
        <v>2020</v>
      </c>
      <c r="N923">
        <v>34773</v>
      </c>
      <c r="O923">
        <v>28.294507999326399</v>
      </c>
      <c r="P923" t="s">
        <v>24</v>
      </c>
      <c r="Q923">
        <v>3.1602479661390199</v>
      </c>
      <c r="R923">
        <v>1</v>
      </c>
      <c r="S923" t="s">
        <v>25</v>
      </c>
      <c r="T923">
        <v>-1.11368485725649E-2</v>
      </c>
      <c r="AW923">
        <v>40636</v>
      </c>
      <c r="AX923">
        <v>37704.5</v>
      </c>
      <c r="AY923">
        <v>34773</v>
      </c>
      <c r="AZ923">
        <v>33286.864000000001</v>
      </c>
      <c r="BA923">
        <v>31800.727999999999</v>
      </c>
      <c r="BB923">
        <v>30314.592000000001</v>
      </c>
      <c r="BC923">
        <v>28828.455999999998</v>
      </c>
      <c r="BD923">
        <v>27342.32</v>
      </c>
      <c r="BE923">
        <v>25856.184000000001</v>
      </c>
      <c r="BF923">
        <v>24370.047999999999</v>
      </c>
      <c r="BG923">
        <v>22883.912</v>
      </c>
      <c r="BH923">
        <v>21397.776000000002</v>
      </c>
      <c r="BI923">
        <v>19911.64</v>
      </c>
      <c r="BJ923">
        <v>19689.887080488501</v>
      </c>
      <c r="BK923">
        <v>19470.6037896622</v>
      </c>
      <c r="BL923">
        <v>19253.762623640301</v>
      </c>
      <c r="BM923">
        <v>19039.336384848801</v>
      </c>
      <c r="BN923">
        <v>18827.298178608598</v>
      </c>
      <c r="BO923">
        <v>18617.621409762902</v>
      </c>
      <c r="BP923">
        <v>18410.279779340999</v>
      </c>
      <c r="BQ923">
        <v>18205.247281259901</v>
      </c>
      <c r="BR923">
        <v>18002.4981990624</v>
      </c>
      <c r="BS923">
        <v>17802.007102691601</v>
      </c>
      <c r="BT923">
        <v>17603.748845301201</v>
      </c>
      <c r="BU923">
        <v>17407.698560101599</v>
      </c>
      <c r="BV923">
        <v>17213.831657240898</v>
      </c>
      <c r="BW923">
        <v>17022.123820720601</v>
      </c>
      <c r="BX923">
        <v>16832.551005345798</v>
      </c>
      <c r="BY923">
        <v>16645.089433709301</v>
      </c>
      <c r="BZ923">
        <v>16459.715593209199</v>
      </c>
      <c r="CA923">
        <v>16276.406233100201</v>
      </c>
      <c r="CB923">
        <v>16095.138361576601</v>
      </c>
      <c r="CC923">
        <v>15915.8892428892</v>
      </c>
      <c r="CD923" s="8" t="b">
        <f>IF(ISNUMBER(VLOOKUP(A923,profiles_2018!A:A,1,FALSE)),TRUE,FALSE)</f>
        <v>0</v>
      </c>
      <c r="CE923" t="str">
        <f>INDEX('C5 - Emissions methodology 2021'!$A$2:$I$5911,MATCH($A923,'C5 - Emissions methodology 2021'!$A$2:$A$5911,0),MATCH(CE$1,'C5 - Emissions methodology 2021'!$A$1:$I$1,0))</f>
        <v>Retail</v>
      </c>
    </row>
    <row r="924" spans="1:83" x14ac:dyDescent="0.25">
      <c r="A924">
        <v>19241</v>
      </c>
      <c r="B924" t="s">
        <v>680</v>
      </c>
      <c r="C924" t="s">
        <v>56</v>
      </c>
      <c r="D924">
        <v>2020</v>
      </c>
      <c r="E924" t="s">
        <v>28</v>
      </c>
      <c r="F924" t="s">
        <v>23</v>
      </c>
      <c r="G924">
        <v>2019</v>
      </c>
      <c r="H924">
        <v>158077</v>
      </c>
      <c r="I924">
        <v>100</v>
      </c>
      <c r="J924">
        <v>2025</v>
      </c>
      <c r="K924">
        <v>25</v>
      </c>
      <c r="L924">
        <v>118557.75</v>
      </c>
      <c r="M924">
        <v>2020</v>
      </c>
      <c r="N924">
        <v>136511</v>
      </c>
      <c r="O924">
        <v>54.570873688139301</v>
      </c>
      <c r="P924" t="s">
        <v>45</v>
      </c>
      <c r="Q924">
        <v>2.8978206857487798</v>
      </c>
      <c r="R924">
        <v>1</v>
      </c>
      <c r="S924" t="s">
        <v>25</v>
      </c>
      <c r="T924">
        <v>-1.11368485725649E-2</v>
      </c>
      <c r="AX924">
        <v>158077</v>
      </c>
      <c r="AY924">
        <v>136511</v>
      </c>
      <c r="AZ924">
        <v>132920.35</v>
      </c>
      <c r="BA924">
        <v>129329.7</v>
      </c>
      <c r="BB924">
        <v>125739.05</v>
      </c>
      <c r="BC924">
        <v>122148.4</v>
      </c>
      <c r="BD924">
        <v>118557.75</v>
      </c>
      <c r="BE924">
        <v>117237.390291146</v>
      </c>
      <c r="BF924">
        <v>115931.73522843</v>
      </c>
      <c r="BG924">
        <v>114640.62104843699</v>
      </c>
      <c r="BH924">
        <v>113363.885811555</v>
      </c>
      <c r="BI924">
        <v>112101.369381675</v>
      </c>
      <c r="BJ924">
        <v>110852.913406094</v>
      </c>
      <c r="BK924">
        <v>109618.36129566201</v>
      </c>
      <c r="BL924">
        <v>108397.55820514</v>
      </c>
      <c r="BM924">
        <v>107190.351013773</v>
      </c>
      <c r="BN924">
        <v>105996.58830609301</v>
      </c>
      <c r="BO924">
        <v>104816.120352919</v>
      </c>
      <c r="BP924">
        <v>103648.799092585</v>
      </c>
      <c r="BQ924">
        <v>102494.47811236299</v>
      </c>
      <c r="BR924">
        <v>101353.012630101</v>
      </c>
      <c r="BS924">
        <v>100224.259476067</v>
      </c>
      <c r="BT924">
        <v>99108.077074984802</v>
      </c>
      <c r="BU924">
        <v>98004.325428282595</v>
      </c>
      <c r="BV924">
        <v>96912.866096531405</v>
      </c>
      <c r="BW924">
        <v>95833.562182081107</v>
      </c>
      <c r="BX924">
        <v>94766.278311889706</v>
      </c>
      <c r="BY924">
        <v>93710.880620544704</v>
      </c>
      <c r="BZ924">
        <v>92667.236733472004</v>
      </c>
      <c r="CA924">
        <v>91635.2157503333</v>
      </c>
      <c r="CB924">
        <v>90614.688228607498</v>
      </c>
      <c r="CC924">
        <v>89605.526167355303</v>
      </c>
      <c r="CD924" s="8" t="b">
        <f>IF(ISNUMBER(VLOOKUP(A924,profiles_2018!A:A,1,FALSE)),TRUE,FALSE)</f>
        <v>1</v>
      </c>
      <c r="CE924" t="str">
        <f>INDEX('C5 - Emissions methodology 2021'!$A$2:$I$5911,MATCH($A924,'C5 - Emissions methodology 2021'!$A$2:$A$5911,0),MATCH(CE$1,'C5 - Emissions methodology 2021'!$A$1:$I$1,0))</f>
        <v>Services</v>
      </c>
    </row>
    <row r="925" spans="1:83" x14ac:dyDescent="0.25">
      <c r="A925">
        <v>18377</v>
      </c>
      <c r="B925" t="s">
        <v>1438</v>
      </c>
      <c r="C925" t="s">
        <v>76</v>
      </c>
      <c r="D925">
        <v>2019</v>
      </c>
      <c r="E925" t="s">
        <v>28</v>
      </c>
      <c r="F925" t="s">
        <v>23</v>
      </c>
      <c r="G925">
        <v>2019</v>
      </c>
      <c r="H925">
        <v>1344.46</v>
      </c>
      <c r="I925">
        <v>100</v>
      </c>
      <c r="J925">
        <v>2022</v>
      </c>
      <c r="K925">
        <v>33</v>
      </c>
      <c r="L925">
        <v>900.78819999999996</v>
      </c>
      <c r="M925">
        <v>2020</v>
      </c>
      <c r="N925">
        <v>878.7</v>
      </c>
      <c r="O925">
        <v>104.978499873104</v>
      </c>
      <c r="P925" t="s">
        <v>691</v>
      </c>
      <c r="Q925">
        <v>2.97634159786063</v>
      </c>
      <c r="R925">
        <v>1</v>
      </c>
      <c r="S925" t="s">
        <v>25</v>
      </c>
      <c r="T925">
        <v>-1.11368485725649E-2</v>
      </c>
      <c r="AX925">
        <v>1344.46</v>
      </c>
      <c r="AY925">
        <v>878.7</v>
      </c>
      <c r="AZ925">
        <v>889.7441</v>
      </c>
      <c r="BA925">
        <v>900.78819999999996</v>
      </c>
      <c r="BB925">
        <v>890.75625822064603</v>
      </c>
      <c r="BC925">
        <v>880.83604065777797</v>
      </c>
      <c r="BD925">
        <v>871.02630305571495</v>
      </c>
      <c r="BE925">
        <v>861.32581501586196</v>
      </c>
      <c r="BF925">
        <v>851.73335984238997</v>
      </c>
      <c r="BG925">
        <v>842.24773438962302</v>
      </c>
      <c r="BH925">
        <v>832.86774891113998</v>
      </c>
      <c r="BI925">
        <v>823.59222691054401</v>
      </c>
      <c r="BJ925">
        <v>814.42000499389906</v>
      </c>
      <c r="BK925">
        <v>805.34993272381496</v>
      </c>
      <c r="BL925">
        <v>796.38087247514397</v>
      </c>
      <c r="BM925">
        <v>787.51169929230105</v>
      </c>
      <c r="BN925">
        <v>778.74130074816003</v>
      </c>
      <c r="BO925">
        <v>770.06857680452504</v>
      </c>
      <c r="BP925">
        <v>761.49243967416305</v>
      </c>
      <c r="BQ925">
        <v>753.011813684358</v>
      </c>
      <c r="BR925">
        <v>744.62563514200303</v>
      </c>
      <c r="BS925">
        <v>736.33285220017694</v>
      </c>
      <c r="BT925">
        <v>728.13242472621903</v>
      </c>
      <c r="BU925">
        <v>720.02332417126797</v>
      </c>
      <c r="BV925">
        <v>712.00453344125799</v>
      </c>
      <c r="BW925">
        <v>704.07504676934298</v>
      </c>
      <c r="BX925">
        <v>696.23386958975095</v>
      </c>
      <c r="BY925">
        <v>688.48001841303903</v>
      </c>
      <c r="BZ925">
        <v>680.81252070273695</v>
      </c>
      <c r="CA925">
        <v>673.23041475336402</v>
      </c>
      <c r="CB925">
        <v>665.73274956981095</v>
      </c>
      <c r="CC925">
        <v>658.31858474805495</v>
      </c>
      <c r="CD925" s="8" t="b">
        <f>IF(ISNUMBER(VLOOKUP(A925,profiles_2018!A:A,1,FALSE)),TRUE,FALSE)</f>
        <v>0</v>
      </c>
      <c r="CE925" t="str">
        <f>INDEX('C5 - Emissions methodology 2021'!$A$2:$I$5911,MATCH($A925,'C5 - Emissions methodology 2021'!$A$2:$A$5911,0),MATCH(CE$1,'C5 - Emissions methodology 2021'!$A$1:$I$1,0))</f>
        <v>Biotech, health care &amp; pharma</v>
      </c>
    </row>
    <row r="926" spans="1:83" x14ac:dyDescent="0.25">
      <c r="A926">
        <v>22257</v>
      </c>
      <c r="B926" t="s">
        <v>1439</v>
      </c>
      <c r="C926" t="s">
        <v>21</v>
      </c>
      <c r="D926">
        <v>2019</v>
      </c>
      <c r="E926" t="s">
        <v>32</v>
      </c>
      <c r="F926" t="s">
        <v>33</v>
      </c>
      <c r="G926">
        <v>2018</v>
      </c>
      <c r="H926">
        <v>3951.62</v>
      </c>
      <c r="I926">
        <v>100</v>
      </c>
      <c r="J926">
        <v>2030</v>
      </c>
      <c r="K926">
        <v>100</v>
      </c>
      <c r="L926">
        <v>0</v>
      </c>
      <c r="M926">
        <v>2020</v>
      </c>
      <c r="N926">
        <v>2543.48</v>
      </c>
      <c r="O926">
        <v>35.634499268654402</v>
      </c>
      <c r="P926" t="s">
        <v>24</v>
      </c>
      <c r="Q926">
        <v>3.32024429760102</v>
      </c>
      <c r="R926">
        <v>1</v>
      </c>
      <c r="S926" t="s">
        <v>25</v>
      </c>
      <c r="T926">
        <v>-1.11368485725649E-2</v>
      </c>
      <c r="AW926">
        <v>3951.62</v>
      </c>
      <c r="AX926">
        <v>3247.55</v>
      </c>
      <c r="AY926">
        <v>2543.48</v>
      </c>
      <c r="AZ926">
        <v>2289.1320000000001</v>
      </c>
      <c r="BA926">
        <v>2034.7840000000001</v>
      </c>
      <c r="BB926">
        <v>1780.4359999999999</v>
      </c>
      <c r="BC926">
        <v>1526.088</v>
      </c>
      <c r="BD926">
        <v>1271.74</v>
      </c>
      <c r="BE926">
        <v>1017.3920000000001</v>
      </c>
      <c r="BF926">
        <v>763.04399999999998</v>
      </c>
      <c r="BG926">
        <v>508.695999999999</v>
      </c>
      <c r="BH926">
        <v>254.34800000000001</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s="8" t="b">
        <f>IF(ISNUMBER(VLOOKUP(A926,profiles_2018!A:A,1,FALSE)),TRUE,FALSE)</f>
        <v>0</v>
      </c>
      <c r="CE926" t="str">
        <f>INDEX('C5 - Emissions methodology 2021'!$A$2:$I$5911,MATCH($A926,'C5 - Emissions methodology 2021'!$A$2:$A$5911,0),MATCH(CE$1,'C5 - Emissions methodology 2021'!$A$1:$I$1,0))</f>
        <v>Retail</v>
      </c>
    </row>
    <row r="927" spans="1:83" x14ac:dyDescent="0.25">
      <c r="A927">
        <v>18417</v>
      </c>
      <c r="B927" t="s">
        <v>1440</v>
      </c>
      <c r="C927" t="s">
        <v>59</v>
      </c>
      <c r="D927">
        <v>2021</v>
      </c>
      <c r="E927" t="s">
        <v>690</v>
      </c>
      <c r="F927" t="s">
        <v>23</v>
      </c>
      <c r="G927">
        <v>2018</v>
      </c>
      <c r="H927">
        <v>1478013.55</v>
      </c>
      <c r="I927">
        <v>99.5</v>
      </c>
      <c r="J927">
        <v>2030</v>
      </c>
      <c r="K927">
        <v>30</v>
      </c>
      <c r="L927">
        <v>1034609.485</v>
      </c>
      <c r="M927">
        <v>2020</v>
      </c>
      <c r="N927">
        <v>1366077.6850000001</v>
      </c>
      <c r="O927">
        <v>25.2506368003801</v>
      </c>
      <c r="P927" t="s">
        <v>706</v>
      </c>
      <c r="Q927">
        <v>2.94539206503902</v>
      </c>
      <c r="R927">
        <v>1</v>
      </c>
      <c r="S927" t="s">
        <v>25</v>
      </c>
      <c r="T927">
        <v>-1.11368485725649E-2</v>
      </c>
      <c r="AW927">
        <v>1478013.55</v>
      </c>
      <c r="AX927">
        <v>1422045.6174999999</v>
      </c>
      <c r="AY927">
        <v>1366077.6850000001</v>
      </c>
      <c r="AZ927">
        <v>1332930.865</v>
      </c>
      <c r="BA927">
        <v>1299784.0449999999</v>
      </c>
      <c r="BB927">
        <v>1266637.2250000001</v>
      </c>
      <c r="BC927">
        <v>1233490.405</v>
      </c>
      <c r="BD927">
        <v>1200343.585</v>
      </c>
      <c r="BE927">
        <v>1167196.7649999999</v>
      </c>
      <c r="BF927">
        <v>1134049.9450000001</v>
      </c>
      <c r="BG927">
        <v>1100903.125</v>
      </c>
      <c r="BH927">
        <v>1067756.3049999999</v>
      </c>
      <c r="BI927">
        <v>1034609.485</v>
      </c>
      <c r="BJ927">
        <v>1023087.19583381</v>
      </c>
      <c r="BK927">
        <v>1011693.22865728</v>
      </c>
      <c r="BL927">
        <v>1000426.15436783</v>
      </c>
      <c r="BM927">
        <v>989284.55977861001</v>
      </c>
      <c r="BN927">
        <v>978267.04744117998</v>
      </c>
      <c r="BO927">
        <v>967372.23547029705</v>
      </c>
      <c r="BP927">
        <v>956598.75737056101</v>
      </c>
      <c r="BQ927">
        <v>945945.26186502096</v>
      </c>
      <c r="BR927">
        <v>935410.41272569494</v>
      </c>
      <c r="BS927">
        <v>924992.88860596798</v>
      </c>
      <c r="BT927">
        <v>914691.38287486404</v>
      </c>
      <c r="BU927">
        <v>904504.603453157</v>
      </c>
      <c r="BV927">
        <v>894431.27265131101</v>
      </c>
      <c r="BW927">
        <v>884470.12700922706</v>
      </c>
      <c r="BX927">
        <v>874619.917137768</v>
      </c>
      <c r="BY927">
        <v>864879.40756205504</v>
      </c>
      <c r="BZ927">
        <v>855247.37656650704</v>
      </c>
      <c r="CA927">
        <v>845722.61604160303</v>
      </c>
      <c r="CB927">
        <v>836303.93133235397</v>
      </c>
      <c r="CC927">
        <v>826990.141088465</v>
      </c>
      <c r="CD927" s="8" t="b">
        <f>IF(ISNUMBER(VLOOKUP(A927,profiles_2018!A:A,1,FALSE)),TRUE,FALSE)</f>
        <v>0</v>
      </c>
      <c r="CE927" t="str">
        <f>INDEX('C5 - Emissions methodology 2021'!$A$2:$I$5911,MATCH($A927,'C5 - Emissions methodology 2021'!$A$2:$A$5911,0),MATCH(CE$1,'C5 - Emissions methodology 2021'!$A$1:$I$1,0))</f>
        <v>Materials</v>
      </c>
    </row>
    <row r="928" spans="1:83" x14ac:dyDescent="0.25">
      <c r="A928">
        <v>18433</v>
      </c>
      <c r="B928" t="s">
        <v>1441</v>
      </c>
      <c r="C928" t="s">
        <v>415</v>
      </c>
      <c r="D928">
        <v>2020</v>
      </c>
      <c r="E928" t="s">
        <v>690</v>
      </c>
      <c r="F928" t="s">
        <v>23</v>
      </c>
      <c r="G928">
        <v>2019</v>
      </c>
      <c r="H928">
        <v>240909</v>
      </c>
      <c r="I928">
        <v>100</v>
      </c>
      <c r="J928">
        <v>2030</v>
      </c>
      <c r="K928">
        <v>50</v>
      </c>
      <c r="L928">
        <v>120454.5</v>
      </c>
      <c r="M928">
        <v>2020</v>
      </c>
      <c r="N928">
        <v>247705</v>
      </c>
      <c r="O928">
        <v>-5.6419643931941099</v>
      </c>
      <c r="P928" t="s">
        <v>45</v>
      </c>
      <c r="Q928">
        <v>3.1502679933390199</v>
      </c>
      <c r="R928">
        <v>1</v>
      </c>
      <c r="S928" t="s">
        <v>25</v>
      </c>
      <c r="T928">
        <v>-1.11368485725649E-2</v>
      </c>
      <c r="AX928">
        <v>240909</v>
      </c>
      <c r="AY928">
        <v>247705</v>
      </c>
      <c r="AZ928">
        <v>234979.95</v>
      </c>
      <c r="BA928">
        <v>222254.9</v>
      </c>
      <c r="BB928">
        <v>209529.85</v>
      </c>
      <c r="BC928">
        <v>196804.8</v>
      </c>
      <c r="BD928">
        <v>184079.75</v>
      </c>
      <c r="BE928">
        <v>171354.7</v>
      </c>
      <c r="BF928">
        <v>158629.65</v>
      </c>
      <c r="BG928">
        <v>145904.59999999899</v>
      </c>
      <c r="BH928">
        <v>133179.54999999999</v>
      </c>
      <c r="BI928">
        <v>120454.5</v>
      </c>
      <c r="BJ928">
        <v>119113.016473615</v>
      </c>
      <c r="BK928">
        <v>117786.472846127</v>
      </c>
      <c r="BL928">
        <v>116474.702734144</v>
      </c>
      <c r="BM928">
        <v>115177.541607259</v>
      </c>
      <c r="BN928">
        <v>113894.826767419</v>
      </c>
      <c r="BO928">
        <v>112626.397328511</v>
      </c>
      <c r="BP928">
        <v>111372.09419619</v>
      </c>
      <c r="BQ928">
        <v>110131.760047918</v>
      </c>
      <c r="BR928">
        <v>108905.23931323399</v>
      </c>
      <c r="BS928">
        <v>107692.378154244</v>
      </c>
      <c r="BT928">
        <v>106493.02444632001</v>
      </c>
      <c r="BU928">
        <v>105307.027759027</v>
      </c>
      <c r="BV928">
        <v>104134.239337248</v>
      </c>
      <c r="BW928">
        <v>102974.51208253</v>
      </c>
      <c r="BX928">
        <v>101827.700534633</v>
      </c>
      <c r="BY928">
        <v>100693.660853286</v>
      </c>
      <c r="BZ928">
        <v>99572.250800146401</v>
      </c>
      <c r="CA928">
        <v>98463.329720955793</v>
      </c>
      <c r="CB928">
        <v>97366.758527903003</v>
      </c>
      <c r="CC928">
        <v>96282.399682176198</v>
      </c>
      <c r="CD928" s="8" t="b">
        <f>IF(ISNUMBER(VLOOKUP(A928,profiles_2018!A:A,1,FALSE)),TRUE,FALSE)</f>
        <v>0</v>
      </c>
      <c r="CE928" t="str">
        <f>INDEX('C5 - Emissions methodology 2021'!$A$2:$I$5911,MATCH($A928,'C5 - Emissions methodology 2021'!$A$2:$A$5911,0),MATCH(CE$1,'C5 - Emissions methodology 2021'!$A$1:$I$1,0))</f>
        <v>Services</v>
      </c>
    </row>
    <row r="929" spans="1:83" x14ac:dyDescent="0.25">
      <c r="A929">
        <v>18435</v>
      </c>
      <c r="B929" t="s">
        <v>1442</v>
      </c>
      <c r="C929" t="s">
        <v>148</v>
      </c>
      <c r="D929">
        <v>2019</v>
      </c>
      <c r="E929" t="s">
        <v>690</v>
      </c>
      <c r="F929" t="s">
        <v>23</v>
      </c>
      <c r="G929">
        <v>2019</v>
      </c>
      <c r="H929">
        <v>1208400</v>
      </c>
      <c r="I929">
        <v>100</v>
      </c>
      <c r="J929">
        <v>2030</v>
      </c>
      <c r="K929">
        <v>57</v>
      </c>
      <c r="L929">
        <v>519612</v>
      </c>
      <c r="M929">
        <v>2020</v>
      </c>
      <c r="N929">
        <v>1207200</v>
      </c>
      <c r="O929">
        <v>0.174219063049879</v>
      </c>
      <c r="P929" t="s">
        <v>24</v>
      </c>
      <c r="Q929">
        <v>3.22036474243902</v>
      </c>
      <c r="R929">
        <v>1</v>
      </c>
      <c r="S929" t="s">
        <v>25</v>
      </c>
      <c r="T929">
        <v>-1.11368485725649E-2</v>
      </c>
      <c r="AX929">
        <v>1208400</v>
      </c>
      <c r="AY929">
        <v>1207200</v>
      </c>
      <c r="AZ929">
        <v>1138441.2</v>
      </c>
      <c r="BA929">
        <v>1069682.3999999999</v>
      </c>
      <c r="BB929">
        <v>1000923.6</v>
      </c>
      <c r="BC929">
        <v>932164.8</v>
      </c>
      <c r="BD929">
        <v>863406</v>
      </c>
      <c r="BE929">
        <v>794647.2</v>
      </c>
      <c r="BF929">
        <v>725888.4</v>
      </c>
      <c r="BG929">
        <v>657129.6</v>
      </c>
      <c r="BH929">
        <v>588370.799999999</v>
      </c>
      <c r="BI929">
        <v>519612</v>
      </c>
      <c r="BJ929">
        <v>513825.15983951202</v>
      </c>
      <c r="BK929">
        <v>508102.76684160501</v>
      </c>
      <c r="BL929">
        <v>502444.103267989</v>
      </c>
      <c r="BM929">
        <v>496848.45937371498</v>
      </c>
      <c r="BN929">
        <v>491315.13331815798</v>
      </c>
      <c r="BO929">
        <v>485843.43107698398</v>
      </c>
      <c r="BP929">
        <v>480432.66635510401</v>
      </c>
      <c r="BQ929">
        <v>475082.16050059401</v>
      </c>
      <c r="BR929">
        <v>469791.24241957202</v>
      </c>
      <c r="BS929">
        <v>464559.24849202798</v>
      </c>
      <c r="BT929">
        <v>459385.522488588</v>
      </c>
      <c r="BU929">
        <v>454269.41548820399</v>
      </c>
      <c r="BV929">
        <v>449210.28579676402</v>
      </c>
      <c r="BW929">
        <v>444207.49886660703</v>
      </c>
      <c r="BX929">
        <v>439260.427216932</v>
      </c>
      <c r="BY929">
        <v>434368.45035509701</v>
      </c>
      <c r="BZ929">
        <v>429530.95469879202</v>
      </c>
      <c r="CA929">
        <v>424747.33349908201</v>
      </c>
      <c r="CB929">
        <v>420016.98676430201</v>
      </c>
      <c r="CC929">
        <v>415339.32118480298</v>
      </c>
      <c r="CD929" s="8" t="b">
        <f>IF(ISNUMBER(VLOOKUP(A929,profiles_2018!A:A,1,FALSE)),TRUE,FALSE)</f>
        <v>0</v>
      </c>
      <c r="CE929" t="str">
        <f>INDEX('C5 - Emissions methodology 2021'!$A$2:$I$5911,MATCH($A929,'C5 - Emissions methodology 2021'!$A$2:$A$5911,0),MATCH(CE$1,'C5 - Emissions methodology 2021'!$A$1:$I$1,0))</f>
        <v>Services</v>
      </c>
    </row>
    <row r="930" spans="1:83" x14ac:dyDescent="0.25">
      <c r="A930">
        <v>18430</v>
      </c>
      <c r="B930" t="s">
        <v>1443</v>
      </c>
      <c r="C930" t="s">
        <v>52</v>
      </c>
      <c r="D930">
        <v>2020</v>
      </c>
      <c r="E930" t="s">
        <v>690</v>
      </c>
      <c r="F930" t="s">
        <v>23</v>
      </c>
      <c r="G930">
        <v>2018</v>
      </c>
      <c r="H930">
        <v>62591</v>
      </c>
      <c r="I930">
        <v>100</v>
      </c>
      <c r="J930">
        <v>2025</v>
      </c>
      <c r="K930">
        <v>50</v>
      </c>
      <c r="L930">
        <v>31295.5</v>
      </c>
      <c r="M930">
        <v>2020</v>
      </c>
      <c r="N930">
        <v>13159</v>
      </c>
      <c r="O930">
        <v>157.95242127462399</v>
      </c>
      <c r="P930" t="s">
        <v>691</v>
      </c>
      <c r="Q930">
        <v>3.1478111371487798</v>
      </c>
      <c r="R930">
        <v>1</v>
      </c>
      <c r="S930" t="s">
        <v>25</v>
      </c>
      <c r="T930">
        <v>-1.11368485725649E-2</v>
      </c>
      <c r="AW930">
        <v>62591</v>
      </c>
      <c r="AX930">
        <v>37875</v>
      </c>
      <c r="AY930">
        <v>13159</v>
      </c>
      <c r="AZ930">
        <v>16786.3</v>
      </c>
      <c r="BA930">
        <v>20413.599999999999</v>
      </c>
      <c r="BB930">
        <v>24040.9</v>
      </c>
      <c r="BC930">
        <v>27668.2</v>
      </c>
      <c r="BD930">
        <v>31295.5</v>
      </c>
      <c r="BE930">
        <v>30946.9667554972</v>
      </c>
      <c r="BF930">
        <v>30602.315072961101</v>
      </c>
      <c r="BG930">
        <v>30261.501724023601</v>
      </c>
      <c r="BH930">
        <v>29924.4839617447</v>
      </c>
      <c r="BI930">
        <v>29591.219515250599</v>
      </c>
      <c r="BJ930">
        <v>29261.666584431699</v>
      </c>
      <c r="BK930">
        <v>28935.7838347</v>
      </c>
      <c r="BL930">
        <v>28613.530391804499</v>
      </c>
      <c r="BM930">
        <v>28294.865836704499</v>
      </c>
      <c r="BN930">
        <v>27979.750200500101</v>
      </c>
      <c r="BO930">
        <v>27668.1439594189</v>
      </c>
      <c r="BP930">
        <v>27360.008029859</v>
      </c>
      <c r="BQ930">
        <v>27055.303763486201</v>
      </c>
      <c r="BR930">
        <v>26753.992942387598</v>
      </c>
      <c r="BS930">
        <v>26456.037774276701</v>
      </c>
      <c r="BT930">
        <v>26161.400887754498</v>
      </c>
      <c r="BU930">
        <v>25870.045327621399</v>
      </c>
      <c r="BV930">
        <v>25581.934550242298</v>
      </c>
      <c r="BW930">
        <v>25297.032418963001</v>
      </c>
      <c r="BX930">
        <v>25015.3031995778</v>
      </c>
      <c r="BY930">
        <v>24736.711555847301</v>
      </c>
      <c r="BZ930">
        <v>24461.222545066601</v>
      </c>
      <c r="CA930">
        <v>24188.801613682401</v>
      </c>
      <c r="CB930">
        <v>23919.414592959001</v>
      </c>
      <c r="CC930">
        <v>23653.027694692799</v>
      </c>
      <c r="CD930" s="8" t="b">
        <f>IF(ISNUMBER(VLOOKUP(A930,profiles_2018!A:A,1,FALSE)),TRUE,FALSE)</f>
        <v>0</v>
      </c>
      <c r="CE930" t="str">
        <f>INDEX('C5 - Emissions methodology 2021'!$A$2:$I$5911,MATCH($A930,'C5 - Emissions methodology 2021'!$A$2:$A$5911,0),MATCH(CE$1,'C5 - Emissions methodology 2021'!$A$1:$I$1,0))</f>
        <v>Services</v>
      </c>
    </row>
    <row r="931" spans="1:83" x14ac:dyDescent="0.25">
      <c r="A931">
        <v>18519</v>
      </c>
      <c r="B931" t="s">
        <v>1444</v>
      </c>
      <c r="C931" t="s">
        <v>48</v>
      </c>
      <c r="D931">
        <v>2020</v>
      </c>
      <c r="E931" t="s">
        <v>28</v>
      </c>
      <c r="F931" t="s">
        <v>23</v>
      </c>
      <c r="G931">
        <v>2019</v>
      </c>
      <c r="H931">
        <v>1237452</v>
      </c>
      <c r="I931">
        <v>100</v>
      </c>
      <c r="J931">
        <v>2030</v>
      </c>
      <c r="K931">
        <v>50</v>
      </c>
      <c r="L931">
        <v>618726</v>
      </c>
      <c r="M931">
        <v>2020</v>
      </c>
      <c r="N931">
        <v>1185582</v>
      </c>
      <c r="O931">
        <v>8.3833554756063293</v>
      </c>
      <c r="P931" t="s">
        <v>45</v>
      </c>
      <c r="Q931">
        <v>3.1503676476390199</v>
      </c>
      <c r="R931">
        <v>1</v>
      </c>
      <c r="S931" t="s">
        <v>25</v>
      </c>
      <c r="T931">
        <v>-1.11368485725649E-2</v>
      </c>
      <c r="AX931">
        <v>1237452</v>
      </c>
      <c r="AY931">
        <v>1185582</v>
      </c>
      <c r="AZ931">
        <v>1128896.3999999999</v>
      </c>
      <c r="BA931">
        <v>1072210.8</v>
      </c>
      <c r="BB931">
        <v>1015525.2</v>
      </c>
      <c r="BC931">
        <v>958839.6</v>
      </c>
      <c r="BD931">
        <v>902154</v>
      </c>
      <c r="BE931">
        <v>845468.4</v>
      </c>
      <c r="BF931">
        <v>788782.8</v>
      </c>
      <c r="BG931">
        <v>732097.2</v>
      </c>
      <c r="BH931">
        <v>675411.6</v>
      </c>
      <c r="BI931">
        <v>618726</v>
      </c>
      <c r="BJ931">
        <v>611835.34223009099</v>
      </c>
      <c r="BK931">
        <v>605021.42467233096</v>
      </c>
      <c r="BL931">
        <v>598283.39268259797</v>
      </c>
      <c r="BM931">
        <v>591620.40113481099</v>
      </c>
      <c r="BN931">
        <v>585031.61431493296</v>
      </c>
      <c r="BO931">
        <v>578516.20581614401</v>
      </c>
      <c r="BP931">
        <v>572073.35843519506</v>
      </c>
      <c r="BQ931">
        <v>565702.26406990294</v>
      </c>
      <c r="BR931">
        <v>559402.12361779995</v>
      </c>
      <c r="BS931">
        <v>553172.14687589696</v>
      </c>
      <c r="BT931">
        <v>547011.55244157999</v>
      </c>
      <c r="BU931">
        <v>540919.56761459401</v>
      </c>
      <c r="BV931">
        <v>534895.42830013297</v>
      </c>
      <c r="BW931">
        <v>528938.37891299697</v>
      </c>
      <c r="BX931">
        <v>523047.67228282499</v>
      </c>
      <c r="BY931">
        <v>517222.56956037902</v>
      </c>
      <c r="BZ931">
        <v>511462.34012487199</v>
      </c>
      <c r="CA931">
        <v>505766.26149233099</v>
      </c>
      <c r="CB931">
        <v>500133.61922497902</v>
      </c>
      <c r="CC931">
        <v>494563.70684162201</v>
      </c>
      <c r="CD931" s="8" t="b">
        <f>IF(ISNUMBER(VLOOKUP(A931,profiles_2018!A:A,1,FALSE)),TRUE,FALSE)</f>
        <v>0</v>
      </c>
      <c r="CE931" t="str">
        <f>INDEX('C5 - Emissions methodology 2021'!$A$2:$I$5911,MATCH($A931,'C5 - Emissions methodology 2021'!$A$2:$A$5911,0),MATCH(CE$1,'C5 - Emissions methodology 2021'!$A$1:$I$1,0))</f>
        <v>Services</v>
      </c>
    </row>
    <row r="932" spans="1:83" x14ac:dyDescent="0.25">
      <c r="A932">
        <v>846824</v>
      </c>
      <c r="B932" t="s">
        <v>1445</v>
      </c>
      <c r="C932" t="s">
        <v>36</v>
      </c>
      <c r="D932">
        <v>2020</v>
      </c>
      <c r="E932" t="s">
        <v>690</v>
      </c>
      <c r="F932" t="s">
        <v>23</v>
      </c>
      <c r="G932">
        <v>2019</v>
      </c>
      <c r="H932">
        <v>26945</v>
      </c>
      <c r="I932">
        <v>100</v>
      </c>
      <c r="J932">
        <v>2030</v>
      </c>
      <c r="K932">
        <v>46.2</v>
      </c>
      <c r="L932">
        <v>14496.41</v>
      </c>
      <c r="M932">
        <v>2020</v>
      </c>
      <c r="N932">
        <v>6305</v>
      </c>
      <c r="O932">
        <v>165.801910095842</v>
      </c>
      <c r="P932" t="s">
        <v>45</v>
      </c>
      <c r="Q932">
        <v>3.1122465969390198</v>
      </c>
      <c r="R932">
        <v>1</v>
      </c>
      <c r="S932" t="s">
        <v>25</v>
      </c>
      <c r="T932">
        <v>-1.11368485725649E-2</v>
      </c>
      <c r="AX932">
        <v>26945</v>
      </c>
      <c r="AY932">
        <v>6305</v>
      </c>
      <c r="AZ932">
        <v>7124.1409999999996</v>
      </c>
      <c r="BA932">
        <v>7943.2820000000002</v>
      </c>
      <c r="BB932">
        <v>8762.4230000000007</v>
      </c>
      <c r="BC932">
        <v>9581.5640000000003</v>
      </c>
      <c r="BD932">
        <v>10400.705</v>
      </c>
      <c r="BE932">
        <v>11219.846</v>
      </c>
      <c r="BF932">
        <v>12038.986999999999</v>
      </c>
      <c r="BG932">
        <v>12858.128000000001</v>
      </c>
      <c r="BH932">
        <v>13677.269</v>
      </c>
      <c r="BI932">
        <v>14496.41</v>
      </c>
      <c r="BJ932">
        <v>14334.9656769841</v>
      </c>
      <c r="BK932">
        <v>14175.3193349466</v>
      </c>
      <c r="BL932">
        <v>14017.450950045601</v>
      </c>
      <c r="BM932">
        <v>13861.3407214416</v>
      </c>
      <c r="BN932">
        <v>13706.9690688142</v>
      </c>
      <c r="BO932">
        <v>13554.316629905899</v>
      </c>
      <c r="BP932">
        <v>13403.3642580941</v>
      </c>
      <c r="BQ932">
        <v>13254.093019988801</v>
      </c>
      <c r="BR932">
        <v>13106.484193058501</v>
      </c>
      <c r="BS932">
        <v>12960.5192632816</v>
      </c>
      <c r="BT932">
        <v>12816.1799228247</v>
      </c>
      <c r="BU932">
        <v>12673.448067745399</v>
      </c>
      <c r="BV932">
        <v>12532.305795722699</v>
      </c>
      <c r="BW932">
        <v>12392.7354038106</v>
      </c>
      <c r="BX932">
        <v>12254.719386218499</v>
      </c>
      <c r="BY932">
        <v>12118.240432114901</v>
      </c>
      <c r="BZ932">
        <v>11983.281423456499</v>
      </c>
      <c r="CA932">
        <v>11849.8254328411</v>
      </c>
      <c r="CB932">
        <v>11717.8557213842</v>
      </c>
      <c r="CC932">
        <v>11587.35573662</v>
      </c>
      <c r="CD932" s="8" t="b">
        <f>IF(ISNUMBER(VLOOKUP(A932,profiles_2018!A:A,1,FALSE)),TRUE,FALSE)</f>
        <v>0</v>
      </c>
      <c r="CE932" t="str">
        <f>INDEX('C5 - Emissions methodology 2021'!$A$2:$I$5911,MATCH($A932,'C5 - Emissions methodology 2021'!$A$2:$A$5911,0),MATCH(CE$1,'C5 - Emissions methodology 2021'!$A$1:$I$1,0))</f>
        <v>Retail</v>
      </c>
    </row>
    <row r="933" spans="1:83" x14ac:dyDescent="0.25">
      <c r="A933">
        <v>37977</v>
      </c>
      <c r="B933" t="s">
        <v>523</v>
      </c>
      <c r="C933" t="s">
        <v>27</v>
      </c>
      <c r="D933">
        <v>2017</v>
      </c>
      <c r="E933" t="s">
        <v>690</v>
      </c>
      <c r="F933" t="s">
        <v>23</v>
      </c>
      <c r="G933">
        <v>2016</v>
      </c>
      <c r="H933">
        <v>32385.79</v>
      </c>
      <c r="I933">
        <v>99</v>
      </c>
      <c r="J933">
        <v>2030</v>
      </c>
      <c r="K933">
        <v>25</v>
      </c>
      <c r="L933">
        <v>24289.342499999999</v>
      </c>
      <c r="M933">
        <v>2020</v>
      </c>
      <c r="N933">
        <v>25878.506000000001</v>
      </c>
      <c r="O933">
        <v>139.33866995073899</v>
      </c>
      <c r="P933" t="s">
        <v>691</v>
      </c>
      <c r="Q933">
        <v>2.8902471504390199</v>
      </c>
      <c r="R933">
        <v>1</v>
      </c>
      <c r="S933" t="s">
        <v>25</v>
      </c>
      <c r="T933">
        <v>-1.11368485725649E-2</v>
      </c>
      <c r="AU933">
        <v>32385.79</v>
      </c>
      <c r="AV933">
        <v>30758.969000000001</v>
      </c>
      <c r="AW933">
        <v>29132.148000000001</v>
      </c>
      <c r="AX933">
        <v>27505.327000000001</v>
      </c>
      <c r="AY933">
        <v>25878.506000000001</v>
      </c>
      <c r="AZ933">
        <v>25719.589650000002</v>
      </c>
      <c r="BA933">
        <v>25560.673299999999</v>
      </c>
      <c r="BB933">
        <v>25401.756949999999</v>
      </c>
      <c r="BC933">
        <v>25242.8406</v>
      </c>
      <c r="BD933">
        <v>25083.92425</v>
      </c>
      <c r="BE933">
        <v>24925.007900000001</v>
      </c>
      <c r="BF933">
        <v>24766.091550000001</v>
      </c>
      <c r="BG933">
        <v>24607.175200000001</v>
      </c>
      <c r="BH933">
        <v>24448.258849999998</v>
      </c>
      <c r="BI933">
        <v>24289.342499999999</v>
      </c>
      <c r="BJ933">
        <v>24018.835770650301</v>
      </c>
      <c r="BK933">
        <v>23751.341633783199</v>
      </c>
      <c r="BL933">
        <v>23486.8265386126</v>
      </c>
      <c r="BM933">
        <v>23225.257308001899</v>
      </c>
      <c r="BN933">
        <v>22966.601134303801</v>
      </c>
      <c r="BO933">
        <v>22710.825575244598</v>
      </c>
      <c r="BP933">
        <v>22457.898549855199</v>
      </c>
      <c r="BQ933">
        <v>22207.788334447399</v>
      </c>
      <c r="BR933">
        <v>21960.4635586351</v>
      </c>
      <c r="BS933">
        <v>21715.893201399202</v>
      </c>
      <c r="BT933">
        <v>21474.046587197299</v>
      </c>
      <c r="BU933">
        <v>21234.893382115399</v>
      </c>
      <c r="BV933">
        <v>20998.403590064299</v>
      </c>
      <c r="BW933">
        <v>20764.547549016101</v>
      </c>
      <c r="BX933">
        <v>20533.2959272849</v>
      </c>
      <c r="BY933">
        <v>20304.619719847102</v>
      </c>
      <c r="BZ933">
        <v>20078.4902447036</v>
      </c>
      <c r="CA933">
        <v>19854.879139282599</v>
      </c>
      <c r="CB933">
        <v>19633.758356881899</v>
      </c>
      <c r="CC933">
        <v>19415.100163150899</v>
      </c>
      <c r="CD933" s="8" t="b">
        <f>IF(ISNUMBER(VLOOKUP(A933,profiles_2018!A:A,1,FALSE)),TRUE,FALSE)</f>
        <v>1</v>
      </c>
      <c r="CE933" t="str">
        <f>INDEX('C5 - Emissions methodology 2021'!$A$2:$I$5911,MATCH($A933,'C5 - Emissions methodology 2021'!$A$2:$A$5911,0),MATCH(CE$1,'C5 - Emissions methodology 2021'!$A$1:$I$1,0))</f>
        <v>Manufacturing</v>
      </c>
    </row>
    <row r="934" spans="1:83" x14ac:dyDescent="0.25">
      <c r="A934">
        <v>18513</v>
      </c>
      <c r="B934" t="s">
        <v>1446</v>
      </c>
      <c r="C934" t="s">
        <v>27</v>
      </c>
      <c r="D934">
        <v>2020</v>
      </c>
      <c r="E934" t="s">
        <v>28</v>
      </c>
      <c r="F934" t="s">
        <v>23</v>
      </c>
      <c r="G934">
        <v>2018</v>
      </c>
      <c r="H934">
        <v>18010.88</v>
      </c>
      <c r="I934">
        <v>100</v>
      </c>
      <c r="J934">
        <v>2033</v>
      </c>
      <c r="K934">
        <v>37</v>
      </c>
      <c r="L934">
        <v>11346.8544</v>
      </c>
      <c r="M934">
        <v>2020</v>
      </c>
      <c r="N934">
        <v>10826.91</v>
      </c>
      <c r="O934">
        <v>109.053840924344</v>
      </c>
      <c r="P934" t="s">
        <v>24</v>
      </c>
      <c r="Q934">
        <v>3.0217091025611702</v>
      </c>
      <c r="R934">
        <v>1</v>
      </c>
      <c r="S934" t="s">
        <v>25</v>
      </c>
      <c r="T934">
        <v>-1.11368485725649E-2</v>
      </c>
      <c r="AW934">
        <v>18010.88</v>
      </c>
      <c r="AX934">
        <v>14418.895</v>
      </c>
      <c r="AY934">
        <v>10826.91</v>
      </c>
      <c r="AZ934">
        <v>10866.905723076899</v>
      </c>
      <c r="BA934">
        <v>10906.901446153801</v>
      </c>
      <c r="BB934">
        <v>10946.8971692307</v>
      </c>
      <c r="BC934">
        <v>10986.8928923076</v>
      </c>
      <c r="BD934">
        <v>11026.8886153846</v>
      </c>
      <c r="BE934">
        <v>11066.884338461499</v>
      </c>
      <c r="BF934">
        <v>11106.880061538401</v>
      </c>
      <c r="BG934">
        <v>11146.8757846153</v>
      </c>
      <c r="BH934">
        <v>11186.8715076923</v>
      </c>
      <c r="BI934">
        <v>11226.8672307692</v>
      </c>
      <c r="BJ934">
        <v>11266.862953846099</v>
      </c>
      <c r="BK934">
        <v>11306.858676923001</v>
      </c>
      <c r="BL934">
        <v>11346.8544</v>
      </c>
      <c r="BM934">
        <v>11220.4862007722</v>
      </c>
      <c r="BN934">
        <v>11095.525345043699</v>
      </c>
      <c r="BO934">
        <v>10971.9561594428</v>
      </c>
      <c r="BP934">
        <v>10849.7631451503</v>
      </c>
      <c r="BQ934">
        <v>10728.930975954599</v>
      </c>
      <c r="BR934">
        <v>10609.444496329899</v>
      </c>
      <c r="BS934">
        <v>10491.2887195352</v>
      </c>
      <c r="BT934">
        <v>10374.4488257347</v>
      </c>
      <c r="BU934">
        <v>10258.910160138699</v>
      </c>
      <c r="BV934">
        <v>10144.6582311656</v>
      </c>
      <c r="BW934">
        <v>10031.6787086247</v>
      </c>
      <c r="BX934">
        <v>9919.9574219181995</v>
      </c>
      <c r="BY934">
        <v>9809.4803582639997</v>
      </c>
      <c r="BZ934">
        <v>9700.2336609384693</v>
      </c>
      <c r="CA934">
        <v>9592.2036275380997</v>
      </c>
      <c r="CB934">
        <v>9485.3767082609993</v>
      </c>
      <c r="CC934">
        <v>9379.7395042073604</v>
      </c>
      <c r="CD934" s="8" t="b">
        <f>IF(ISNUMBER(VLOOKUP(A934,profiles_2018!A:A,1,FALSE)),TRUE,FALSE)</f>
        <v>0</v>
      </c>
      <c r="CE934" t="str">
        <f>INDEX('C5 - Emissions methodology 2021'!$A$2:$I$5911,MATCH($A934,'C5 - Emissions methodology 2021'!$A$2:$A$5911,0),MATCH(CE$1,'C5 - Emissions methodology 2021'!$A$1:$I$1,0))</f>
        <v>Services</v>
      </c>
    </row>
    <row r="935" spans="1:83" x14ac:dyDescent="0.25">
      <c r="A935">
        <v>18573</v>
      </c>
      <c r="B935" t="s">
        <v>1447</v>
      </c>
      <c r="C935" t="s">
        <v>27</v>
      </c>
      <c r="D935">
        <v>2019</v>
      </c>
      <c r="E935" t="s">
        <v>28</v>
      </c>
      <c r="F935" t="s">
        <v>23</v>
      </c>
      <c r="G935">
        <v>2019</v>
      </c>
      <c r="H935">
        <v>69312</v>
      </c>
      <c r="I935">
        <v>100</v>
      </c>
      <c r="J935">
        <v>2024</v>
      </c>
      <c r="K935">
        <v>15</v>
      </c>
      <c r="L935">
        <v>58915.199999999997</v>
      </c>
      <c r="M935">
        <v>2020</v>
      </c>
      <c r="N935">
        <v>57654</v>
      </c>
      <c r="O935">
        <v>112.130655586334</v>
      </c>
      <c r="P935" t="s">
        <v>691</v>
      </c>
      <c r="Q935">
        <v>2.7973240043707301</v>
      </c>
      <c r="R935">
        <v>1</v>
      </c>
      <c r="S935" t="s">
        <v>25</v>
      </c>
      <c r="T935">
        <v>-1.11368485725649E-2</v>
      </c>
      <c r="AX935">
        <v>69312</v>
      </c>
      <c r="AY935">
        <v>57654</v>
      </c>
      <c r="AZ935">
        <v>57969.3</v>
      </c>
      <c r="BA935">
        <v>58284.6</v>
      </c>
      <c r="BB935">
        <v>58599.9</v>
      </c>
      <c r="BC935">
        <v>58915.199999999997</v>
      </c>
      <c r="BD935">
        <v>58259.070338977603</v>
      </c>
      <c r="BE935">
        <v>57610.247894633998</v>
      </c>
      <c r="BF935">
        <v>56968.651287603498</v>
      </c>
      <c r="BG935">
        <v>56334.200044830199</v>
      </c>
      <c r="BH935">
        <v>55706.814589474401</v>
      </c>
      <c r="BI935">
        <v>55086.416230931398</v>
      </c>
      <c r="BJ935">
        <v>54472.927154962301</v>
      </c>
      <c r="BK935">
        <v>53866.270413933104</v>
      </c>
      <c r="BL935">
        <v>53266.369917164302</v>
      </c>
      <c r="BM935">
        <v>52673.150421386599</v>
      </c>
      <c r="BN935">
        <v>52086.537521303697</v>
      </c>
      <c r="BO935">
        <v>51506.457640259701</v>
      </c>
      <c r="BP935">
        <v>50932.838021010903</v>
      </c>
      <c r="BQ935">
        <v>50365.606716599897</v>
      </c>
      <c r="BR935">
        <v>49804.692581331801</v>
      </c>
      <c r="BS935">
        <v>49250.0252618503</v>
      </c>
      <c r="BT935">
        <v>48701.535188314097</v>
      </c>
      <c r="BU935">
        <v>48159.1535656704</v>
      </c>
      <c r="BV935">
        <v>47622.812365026599</v>
      </c>
      <c r="BW935">
        <v>47092.444315117697</v>
      </c>
      <c r="BX935">
        <v>46567.982893868299</v>
      </c>
      <c r="BY935">
        <v>46049.362320049499</v>
      </c>
      <c r="BZ935">
        <v>45536.517545027898</v>
      </c>
      <c r="CA935">
        <v>45029.384244606998</v>
      </c>
      <c r="CB935">
        <v>44527.898810958897</v>
      </c>
      <c r="CC935">
        <v>44031.998344646803</v>
      </c>
      <c r="CD935" s="8" t="b">
        <f>IF(ISNUMBER(VLOOKUP(A935,profiles_2018!A:A,1,FALSE)),TRUE,FALSE)</f>
        <v>0</v>
      </c>
      <c r="CE935" t="str">
        <f>INDEX('C5 - Emissions methodology 2021'!$A$2:$I$5911,MATCH($A935,'C5 - Emissions methodology 2021'!$A$2:$A$5911,0),MATCH(CE$1,'C5 - Emissions methodology 2021'!$A$1:$I$1,0))</f>
        <v>Manufacturing</v>
      </c>
    </row>
    <row r="936" spans="1:83" x14ac:dyDescent="0.25">
      <c r="A936">
        <v>18579</v>
      </c>
      <c r="B936" t="s">
        <v>525</v>
      </c>
      <c r="C936" t="s">
        <v>92</v>
      </c>
      <c r="D936">
        <v>2020</v>
      </c>
      <c r="E936" t="s">
        <v>28</v>
      </c>
      <c r="F936" t="s">
        <v>23</v>
      </c>
      <c r="G936">
        <v>2019</v>
      </c>
      <c r="H936">
        <v>1668940</v>
      </c>
      <c r="I936">
        <v>100</v>
      </c>
      <c r="J936">
        <v>2030</v>
      </c>
      <c r="K936">
        <v>28</v>
      </c>
      <c r="L936">
        <v>1201636.8</v>
      </c>
      <c r="M936">
        <v>2020</v>
      </c>
      <c r="N936">
        <v>1670902.6</v>
      </c>
      <c r="O936">
        <v>-0.41998428429338702</v>
      </c>
      <c r="P936" t="s">
        <v>45</v>
      </c>
      <c r="Q936">
        <v>2.9304107964390198</v>
      </c>
      <c r="R936">
        <v>1</v>
      </c>
      <c r="S936" t="s">
        <v>25</v>
      </c>
      <c r="T936">
        <v>-1.11368485725649E-2</v>
      </c>
      <c r="AX936">
        <v>1668940</v>
      </c>
      <c r="AY936">
        <v>1670902.6</v>
      </c>
      <c r="AZ936">
        <v>1623976.02</v>
      </c>
      <c r="BA936">
        <v>1577049.44</v>
      </c>
      <c r="BB936">
        <v>1530122.86</v>
      </c>
      <c r="BC936">
        <v>1483196.28</v>
      </c>
      <c r="BD936">
        <v>1436269.7</v>
      </c>
      <c r="BE936">
        <v>1389343.12</v>
      </c>
      <c r="BF936">
        <v>1342416.54</v>
      </c>
      <c r="BG936">
        <v>1295489.96</v>
      </c>
      <c r="BH936">
        <v>1248563.3799999999</v>
      </c>
      <c r="BI936">
        <v>1201636.8</v>
      </c>
      <c r="BJ936">
        <v>1188254.3529191699</v>
      </c>
      <c r="BK936">
        <v>1175020.9441250199</v>
      </c>
      <c r="BL936">
        <v>1161934.9138007101</v>
      </c>
      <c r="BM936">
        <v>1148994.6206145301</v>
      </c>
      <c r="BN936">
        <v>1136198.4415140599</v>
      </c>
      <c r="BO936">
        <v>1123544.7715225299</v>
      </c>
      <c r="BP936">
        <v>1111032.0235375899</v>
      </c>
      <c r="BQ936">
        <v>1098658.6281321801</v>
      </c>
      <c r="BR936">
        <v>1086423.0333577299</v>
      </c>
      <c r="BS936">
        <v>1074323.70454948</v>
      </c>
      <c r="BT936">
        <v>1062359.1241339899</v>
      </c>
      <c r="BU936">
        <v>1050527.7914388301</v>
      </c>
      <c r="BV936">
        <v>1038828.22250431</v>
      </c>
      <c r="BW936">
        <v>1027258.94989737</v>
      </c>
      <c r="BX936">
        <v>1015818.52252755</v>
      </c>
      <c r="BY936">
        <v>1004505.50546495</v>
      </c>
      <c r="BZ936">
        <v>993318.47976028698</v>
      </c>
      <c r="CA936">
        <v>982256.04226686596</v>
      </c>
      <c r="CB936">
        <v>971316.80546465295</v>
      </c>
      <c r="CC936">
        <v>960499.39728620602</v>
      </c>
      <c r="CD936" s="8" t="b">
        <f>IF(ISNUMBER(VLOOKUP(A936,profiles_2018!A:A,1,FALSE)),TRUE,FALSE)</f>
        <v>1</v>
      </c>
      <c r="CE936" t="str">
        <f>INDEX('C5 - Emissions methodology 2021'!$A$2:$I$5911,MATCH($A936,'C5 - Emissions methodology 2021'!$A$2:$A$5911,0),MATCH(CE$1,'C5 - Emissions methodology 2021'!$A$1:$I$1,0))</f>
        <v>Infrastructure</v>
      </c>
    </row>
    <row r="937" spans="1:83" x14ac:dyDescent="0.25">
      <c r="A937">
        <v>74085</v>
      </c>
      <c r="B937" t="s">
        <v>1448</v>
      </c>
      <c r="C937" t="s">
        <v>65</v>
      </c>
      <c r="D937">
        <v>2019</v>
      </c>
      <c r="E937" t="s">
        <v>690</v>
      </c>
      <c r="F937" t="s">
        <v>23</v>
      </c>
      <c r="G937">
        <v>2018</v>
      </c>
      <c r="H937">
        <v>6316.7999999999902</v>
      </c>
      <c r="I937">
        <v>100</v>
      </c>
      <c r="J937">
        <v>2030</v>
      </c>
      <c r="K937">
        <v>40</v>
      </c>
      <c r="L937">
        <v>3790.08</v>
      </c>
      <c r="M937">
        <v>2020</v>
      </c>
      <c r="N937">
        <v>2165.4</v>
      </c>
      <c r="O937">
        <v>164.299962006079</v>
      </c>
      <c r="P937" t="s">
        <v>691</v>
      </c>
      <c r="Q937">
        <v>3.0502445341190199</v>
      </c>
      <c r="R937">
        <v>1</v>
      </c>
      <c r="S937" t="s">
        <v>25</v>
      </c>
      <c r="T937">
        <v>-1.11368485725649E-2</v>
      </c>
      <c r="AW937">
        <v>6316.7999999999902</v>
      </c>
      <c r="AX937">
        <v>4241.0999999999904</v>
      </c>
      <c r="AY937">
        <v>2165.4</v>
      </c>
      <c r="AZ937">
        <v>2327.8679999999999</v>
      </c>
      <c r="BA937">
        <v>2490.3359999999998</v>
      </c>
      <c r="BB937">
        <v>2652.8040000000001</v>
      </c>
      <c r="BC937">
        <v>2815.2719999999999</v>
      </c>
      <c r="BD937">
        <v>2977.74</v>
      </c>
      <c r="BE937">
        <v>3140.2080000000001</v>
      </c>
      <c r="BF937">
        <v>3302.6759999999899</v>
      </c>
      <c r="BG937">
        <v>3465.1439999999998</v>
      </c>
      <c r="BH937">
        <v>3627.6120000000001</v>
      </c>
      <c r="BI937">
        <v>3790.08</v>
      </c>
      <c r="BJ937">
        <v>3747.87045296209</v>
      </c>
      <c r="BK937">
        <v>3706.1309872578599</v>
      </c>
      <c r="BL937">
        <v>3664.85636766268</v>
      </c>
      <c r="BM937">
        <v>3624.0414172558199</v>
      </c>
      <c r="BN937">
        <v>3583.6810167711401</v>
      </c>
      <c r="BO937">
        <v>3543.7701039549802</v>
      </c>
      <c r="BP937">
        <v>3504.3036729312498</v>
      </c>
      <c r="BQ937">
        <v>3465.2767735735301</v>
      </c>
      <c r="BR937">
        <v>3426.6845108842199</v>
      </c>
      <c r="BS937">
        <v>3388.5220443805501</v>
      </c>
      <c r="BT937">
        <v>3350.7845874874802</v>
      </c>
      <c r="BU937">
        <v>3313.46740693735</v>
      </c>
      <c r="BV937">
        <v>3276.5658221761601</v>
      </c>
      <c r="BW937">
        <v>3240.07520477654</v>
      </c>
      <c r="BX937">
        <v>3203.9909778572201</v>
      </c>
      <c r="BY937">
        <v>3168.30861550896</v>
      </c>
      <c r="BZ937">
        <v>3133.0236422268899</v>
      </c>
      <c r="CA937">
        <v>3098.1316323491401</v>
      </c>
      <c r="CB937">
        <v>3063.62820950179</v>
      </c>
      <c r="CC937">
        <v>3029.50904604993</v>
      </c>
      <c r="CD937" s="8" t="b">
        <f>IF(ISNUMBER(VLOOKUP(A937,profiles_2018!A:A,1,FALSE)),TRUE,FALSE)</f>
        <v>0</v>
      </c>
      <c r="CE937" t="str">
        <f>INDEX('C5 - Emissions methodology 2021'!$A$2:$I$5911,MATCH($A937,'C5 - Emissions methodology 2021'!$A$2:$A$5911,0),MATCH(CE$1,'C5 - Emissions methodology 2021'!$A$1:$I$1,0))</f>
        <v>Biotech, health care &amp; pharma</v>
      </c>
    </row>
    <row r="938" spans="1:83" x14ac:dyDescent="0.25">
      <c r="A938">
        <v>18574</v>
      </c>
      <c r="B938" t="s">
        <v>526</v>
      </c>
      <c r="C938" t="s">
        <v>21</v>
      </c>
      <c r="D938">
        <v>2017</v>
      </c>
      <c r="E938" t="s">
        <v>690</v>
      </c>
      <c r="F938" t="s">
        <v>23</v>
      </c>
      <c r="G938">
        <v>2015</v>
      </c>
      <c r="H938">
        <v>2325585.29</v>
      </c>
      <c r="I938">
        <v>99</v>
      </c>
      <c r="J938">
        <v>2025</v>
      </c>
      <c r="K938">
        <v>60</v>
      </c>
      <c r="L938">
        <v>930234.11600000004</v>
      </c>
      <c r="M938">
        <v>2020</v>
      </c>
      <c r="N938">
        <v>1066625.69</v>
      </c>
      <c r="O938">
        <v>90.574019213007901</v>
      </c>
      <c r="P938" t="s">
        <v>24</v>
      </c>
      <c r="Q938">
        <v>3.2380385322487801</v>
      </c>
      <c r="R938">
        <v>1</v>
      </c>
      <c r="S938" t="s">
        <v>25</v>
      </c>
      <c r="T938">
        <v>-1.11368485725649E-2</v>
      </c>
      <c r="AT938">
        <v>2325585.29</v>
      </c>
      <c r="AU938">
        <v>2073793.37</v>
      </c>
      <c r="AV938">
        <v>1822001.45</v>
      </c>
      <c r="AW938">
        <v>1570209.53</v>
      </c>
      <c r="AX938">
        <v>1318417.6100000001</v>
      </c>
      <c r="AY938">
        <v>1066625.69</v>
      </c>
      <c r="AZ938">
        <v>1039347.3752</v>
      </c>
      <c r="BA938">
        <v>1012069.0604</v>
      </c>
      <c r="BB938">
        <v>984790.74560000002</v>
      </c>
      <c r="BC938">
        <v>957512.43079999997</v>
      </c>
      <c r="BD938">
        <v>930234.11600000004</v>
      </c>
      <c r="BE938">
        <v>919874.23951307405</v>
      </c>
      <c r="BF938">
        <v>909629.73940181301</v>
      </c>
      <c r="BG938">
        <v>899499.33073699404</v>
      </c>
      <c r="BH938">
        <v>889481.74289945199</v>
      </c>
      <c r="BI938">
        <v>879575.71942072001</v>
      </c>
      <c r="BJ938">
        <v>869780.017825427</v>
      </c>
      <c r="BK938">
        <v>860093.40947546205</v>
      </c>
      <c r="BL938">
        <v>850514.67941587302</v>
      </c>
      <c r="BM938">
        <v>841042.62622247497</v>
      </c>
      <c r="BN938">
        <v>831676.06185116305</v>
      </c>
      <c r="BO938">
        <v>822413.81148889905</v>
      </c>
      <c r="BP938">
        <v>813254.71340636106</v>
      </c>
      <c r="BQ938">
        <v>804197.61881222995</v>
      </c>
      <c r="BR938">
        <v>795241.39170910104</v>
      </c>
      <c r="BS938">
        <v>786384.908751001</v>
      </c>
      <c r="BT938">
        <v>777627.05910248996</v>
      </c>
      <c r="BU938">
        <v>768966.74429933704</v>
      </c>
      <c r="BV938">
        <v>760402.87811073696</v>
      </c>
      <c r="BW938">
        <v>751934.38640307495</v>
      </c>
      <c r="BX938">
        <v>743560.20700519998</v>
      </c>
      <c r="BY938">
        <v>735279.28957519797</v>
      </c>
      <c r="BZ938">
        <v>727090.59546865604</v>
      </c>
      <c r="CA938">
        <v>718993.09760838503</v>
      </c>
      <c r="CB938">
        <v>710985.78035560099</v>
      </c>
      <c r="CC938">
        <v>703067.63938253396</v>
      </c>
      <c r="CD938" s="8" t="b">
        <f>IF(ISNUMBER(VLOOKUP(A938,profiles_2018!A:A,1,FALSE)),TRUE,FALSE)</f>
        <v>1</v>
      </c>
      <c r="CE938" t="str">
        <f>INDEX('C5 - Emissions methodology 2021'!$A$2:$I$5911,MATCH($A938,'C5 - Emissions methodology 2021'!$A$2:$A$5911,0),MATCH(CE$1,'C5 - Emissions methodology 2021'!$A$1:$I$1,0))</f>
        <v>Retail</v>
      </c>
    </row>
    <row r="939" spans="1:83" x14ac:dyDescent="0.25">
      <c r="A939">
        <v>28840</v>
      </c>
      <c r="B939" t="s">
        <v>1449</v>
      </c>
      <c r="C939" t="s">
        <v>27</v>
      </c>
      <c r="D939">
        <v>2017</v>
      </c>
      <c r="E939" t="s">
        <v>28</v>
      </c>
      <c r="F939" t="s">
        <v>23</v>
      </c>
      <c r="G939">
        <v>2016</v>
      </c>
      <c r="H939">
        <v>12266.21</v>
      </c>
      <c r="I939">
        <v>100</v>
      </c>
      <c r="J939">
        <v>2025</v>
      </c>
      <c r="K939">
        <v>20</v>
      </c>
      <c r="L939">
        <v>9812.9680000000008</v>
      </c>
      <c r="M939">
        <v>2020</v>
      </c>
      <c r="N939">
        <v>11655.27</v>
      </c>
      <c r="O939">
        <v>24.903372761431601</v>
      </c>
      <c r="P939" t="s">
        <v>24</v>
      </c>
      <c r="Q939">
        <v>2.8478061046697798</v>
      </c>
      <c r="R939">
        <v>1</v>
      </c>
      <c r="S939" t="s">
        <v>25</v>
      </c>
      <c r="T939">
        <v>-1.11368485725649E-2</v>
      </c>
      <c r="AU939">
        <v>12266.21</v>
      </c>
      <c r="AV939">
        <v>12113.475</v>
      </c>
      <c r="AW939">
        <v>11960.74</v>
      </c>
      <c r="AX939">
        <v>11808.004999999999</v>
      </c>
      <c r="AY939">
        <v>11655.27</v>
      </c>
      <c r="AZ939">
        <v>11286.809600000001</v>
      </c>
      <c r="BA939">
        <v>10918.349200000001</v>
      </c>
      <c r="BB939">
        <v>10549.888800000001</v>
      </c>
      <c r="BC939">
        <v>10181.428400000001</v>
      </c>
      <c r="BD939">
        <v>9812.9680000000008</v>
      </c>
      <c r="BE939">
        <v>9703.6824613365698</v>
      </c>
      <c r="BF939">
        <v>9595.6140191684099</v>
      </c>
      <c r="BG939">
        <v>9488.7491188761505</v>
      </c>
      <c r="BH939">
        <v>9383.0743567961708</v>
      </c>
      <c r="BI939">
        <v>9278.5764785394094</v>
      </c>
      <c r="BJ939">
        <v>9175.2423773289593</v>
      </c>
      <c r="BK939">
        <v>9073.0590923560594</v>
      </c>
      <c r="BL939">
        <v>8972.0138071545607</v>
      </c>
      <c r="BM939">
        <v>8872.0938479933193</v>
      </c>
      <c r="BN939">
        <v>8773.2866822866308</v>
      </c>
      <c r="BO939">
        <v>8675.5799170222999</v>
      </c>
      <c r="BP939">
        <v>8578.9612972072391</v>
      </c>
      <c r="BQ939">
        <v>8483.41870433035</v>
      </c>
      <c r="BR939">
        <v>8388.9401548425594</v>
      </c>
      <c r="BS939">
        <v>8295.5137986537702</v>
      </c>
      <c r="BT939">
        <v>8203.1279176465396</v>
      </c>
      <c r="BU939">
        <v>8111.7709242063302</v>
      </c>
      <c r="BV939">
        <v>8021.4313597681003</v>
      </c>
      <c r="BW939">
        <v>7932.0978933791403</v>
      </c>
      <c r="BX939">
        <v>7843.7593202778198</v>
      </c>
      <c r="BY939">
        <v>7756.4045604882403</v>
      </c>
      <c r="BZ939">
        <v>7670.0226574305298</v>
      </c>
      <c r="CA939">
        <v>7584.6027765465897</v>
      </c>
      <c r="CB939">
        <v>7500.1342039411302</v>
      </c>
      <c r="CC939">
        <v>7416.6063450379197</v>
      </c>
      <c r="CD939" s="8" t="b">
        <f>IF(ISNUMBER(VLOOKUP(A939,profiles_2018!A:A,1,FALSE)),TRUE,FALSE)</f>
        <v>0</v>
      </c>
      <c r="CE939" t="str">
        <f>INDEX('C5 - Emissions methodology 2021'!$A$2:$I$5911,MATCH($A939,'C5 - Emissions methodology 2021'!$A$2:$A$5911,0),MATCH(CE$1,'C5 - Emissions methodology 2021'!$A$1:$I$1,0))</f>
        <v>Manufacturing</v>
      </c>
    </row>
    <row r="940" spans="1:83" x14ac:dyDescent="0.25">
      <c r="A940">
        <v>18586</v>
      </c>
      <c r="B940" t="s">
        <v>527</v>
      </c>
      <c r="C940" t="s">
        <v>109</v>
      </c>
      <c r="D940">
        <v>2020</v>
      </c>
      <c r="E940" t="s">
        <v>690</v>
      </c>
      <c r="F940" t="s">
        <v>23</v>
      </c>
      <c r="G940">
        <v>2017</v>
      </c>
      <c r="H940">
        <v>931113</v>
      </c>
      <c r="I940">
        <v>100</v>
      </c>
      <c r="J940">
        <v>2030</v>
      </c>
      <c r="K940">
        <v>33</v>
      </c>
      <c r="L940">
        <v>623845.71</v>
      </c>
      <c r="M940">
        <v>2020</v>
      </c>
      <c r="N940">
        <v>696685</v>
      </c>
      <c r="O940">
        <v>76.294486145921994</v>
      </c>
      <c r="P940" t="s">
        <v>45</v>
      </c>
      <c r="Q940">
        <v>2.9803370137390202</v>
      </c>
      <c r="R940">
        <v>1</v>
      </c>
      <c r="S940" t="s">
        <v>25</v>
      </c>
      <c r="T940">
        <v>-1.11368485725649E-2</v>
      </c>
      <c r="AV940">
        <v>931113</v>
      </c>
      <c r="AW940">
        <v>852970.33333333302</v>
      </c>
      <c r="AX940">
        <v>774827.66666666605</v>
      </c>
      <c r="AY940">
        <v>696685</v>
      </c>
      <c r="AZ940">
        <v>689401.071</v>
      </c>
      <c r="BA940">
        <v>682117.14199999999</v>
      </c>
      <c r="BB940">
        <v>674833.21299999999</v>
      </c>
      <c r="BC940">
        <v>667549.28399999999</v>
      </c>
      <c r="BD940">
        <v>660265.35499999998</v>
      </c>
      <c r="BE940">
        <v>652981.42599999998</v>
      </c>
      <c r="BF940">
        <v>645697.49699999997</v>
      </c>
      <c r="BG940">
        <v>638413.56799999997</v>
      </c>
      <c r="BH940">
        <v>631129.63899999997</v>
      </c>
      <c r="BI940">
        <v>623845.71</v>
      </c>
      <c r="BJ940">
        <v>616898.03479508497</v>
      </c>
      <c r="BK940">
        <v>610027.73479685897</v>
      </c>
      <c r="BL940">
        <v>603233.94828936202</v>
      </c>
      <c r="BM940">
        <v>596515.82315343304</v>
      </c>
      <c r="BN940">
        <v>589872.51675983402</v>
      </c>
      <c r="BO940">
        <v>583303.19586356205</v>
      </c>
      <c r="BP940">
        <v>576807.03649933694</v>
      </c>
      <c r="BQ940">
        <v>570383.22387825395</v>
      </c>
      <c r="BR940">
        <v>564030.95228559</v>
      </c>
      <c r="BS940">
        <v>557749.42497974599</v>
      </c>
      <c r="BT940">
        <v>551537.854092311</v>
      </c>
      <c r="BU940">
        <v>545395.460529248</v>
      </c>
      <c r="BV940">
        <v>539321.47387316904</v>
      </c>
      <c r="BW940">
        <v>533315.13228671101</v>
      </c>
      <c r="BX940">
        <v>527375.68241697701</v>
      </c>
      <c r="BY940">
        <v>521502.37930104602</v>
      </c>
      <c r="BZ940">
        <v>515694.48627253802</v>
      </c>
      <c r="CA940">
        <v>509951.27486921399</v>
      </c>
      <c r="CB940">
        <v>504272.024741609</v>
      </c>
      <c r="CC940">
        <v>498656.02356268099</v>
      </c>
      <c r="CD940" s="8" t="b">
        <f>IF(ISNUMBER(VLOOKUP(A940,profiles_2018!A:A,1,FALSE)),TRUE,FALSE)</f>
        <v>1</v>
      </c>
      <c r="CE940" t="str">
        <f>INDEX('C5 - Emissions methodology 2021'!$A$2:$I$5911,MATCH($A940,'C5 - Emissions methodology 2021'!$A$2:$A$5911,0),MATCH(CE$1,'C5 - Emissions methodology 2021'!$A$1:$I$1,0))</f>
        <v>Biotech, health care &amp; pharma</v>
      </c>
    </row>
    <row r="941" spans="1:83" x14ac:dyDescent="0.25">
      <c r="A941">
        <v>18631</v>
      </c>
      <c r="B941" t="s">
        <v>1450</v>
      </c>
      <c r="C941" t="s">
        <v>39</v>
      </c>
      <c r="D941">
        <v>2019</v>
      </c>
      <c r="E941" t="s">
        <v>28</v>
      </c>
      <c r="F941" t="s">
        <v>23</v>
      </c>
      <c r="G941">
        <v>2018</v>
      </c>
      <c r="H941">
        <v>251000</v>
      </c>
      <c r="I941">
        <v>100</v>
      </c>
      <c r="J941">
        <v>2030</v>
      </c>
      <c r="K941">
        <v>40</v>
      </c>
      <c r="L941">
        <v>150600</v>
      </c>
      <c r="M941">
        <v>2020</v>
      </c>
      <c r="N941">
        <v>248008</v>
      </c>
      <c r="O941">
        <v>54.532868525896397</v>
      </c>
      <c r="P941" t="s">
        <v>24</v>
      </c>
      <c r="Q941">
        <v>3.0502690024390202</v>
      </c>
      <c r="R941">
        <v>1</v>
      </c>
      <c r="S941" t="s">
        <v>25</v>
      </c>
      <c r="T941">
        <v>-1.11368485725649E-2</v>
      </c>
      <c r="AW941">
        <v>251000</v>
      </c>
      <c r="AX941">
        <v>249504</v>
      </c>
      <c r="AY941">
        <v>248008</v>
      </c>
      <c r="AZ941">
        <v>238267.2</v>
      </c>
      <c r="BA941">
        <v>228526.4</v>
      </c>
      <c r="BB941">
        <v>218785.6</v>
      </c>
      <c r="BC941">
        <v>209044.8</v>
      </c>
      <c r="BD941">
        <v>199304</v>
      </c>
      <c r="BE941">
        <v>189563.2</v>
      </c>
      <c r="BF941">
        <v>179822.4</v>
      </c>
      <c r="BG941">
        <v>170081.59999999899</v>
      </c>
      <c r="BH941">
        <v>160340.79999999999</v>
      </c>
      <c r="BI941">
        <v>150600</v>
      </c>
      <c r="BJ941">
        <v>148922.790604971</v>
      </c>
      <c r="BK941">
        <v>147264.260037</v>
      </c>
      <c r="BL941">
        <v>145624.20027281699</v>
      </c>
      <c r="BM941">
        <v>144002.40560587801</v>
      </c>
      <c r="BN941">
        <v>142398.67262056001</v>
      </c>
      <c r="BO941">
        <v>140812.800166651</v>
      </c>
      <c r="BP941">
        <v>139244.589334116</v>
      </c>
      <c r="BQ941">
        <v>137693.84342815299</v>
      </c>
      <c r="BR941">
        <v>136160.36794451901</v>
      </c>
      <c r="BS941">
        <v>134643.97054513599</v>
      </c>
      <c r="BT941">
        <v>133144.46103396601</v>
      </c>
      <c r="BU941">
        <v>131661.65133315499</v>
      </c>
      <c r="BV941">
        <v>130195.35545944401</v>
      </c>
      <c r="BW941">
        <v>128745.389500841</v>
      </c>
      <c r="BX941">
        <v>127311.57159355401</v>
      </c>
      <c r="BY941">
        <v>125893.72189918099</v>
      </c>
      <c r="BZ941">
        <v>124491.662582153</v>
      </c>
      <c r="CA941">
        <v>123105.21778742901</v>
      </c>
      <c r="CB941">
        <v>121734.21361843801</v>
      </c>
      <c r="CC941">
        <v>120378.478115269</v>
      </c>
      <c r="CD941" s="8" t="b">
        <f>IF(ISNUMBER(VLOOKUP(A941,profiles_2018!A:A,1,FALSE)),TRUE,FALSE)</f>
        <v>0</v>
      </c>
      <c r="CE941" t="str">
        <f>INDEX('C5 - Emissions methodology 2021'!$A$2:$I$5911,MATCH($A941,'C5 - Emissions methodology 2021'!$A$2:$A$5911,0),MATCH(CE$1,'C5 - Emissions methodology 2021'!$A$1:$I$1,0))</f>
        <v>Manufacturing</v>
      </c>
    </row>
    <row r="942" spans="1:83" x14ac:dyDescent="0.25">
      <c r="A942">
        <v>3564</v>
      </c>
      <c r="B942" t="s">
        <v>1451</v>
      </c>
      <c r="C942" t="s">
        <v>27</v>
      </c>
      <c r="D942">
        <v>2019</v>
      </c>
      <c r="E942" t="s">
        <v>60</v>
      </c>
      <c r="F942" t="s">
        <v>54</v>
      </c>
      <c r="G942">
        <v>2015</v>
      </c>
      <c r="H942">
        <v>1458288</v>
      </c>
      <c r="I942">
        <v>100</v>
      </c>
      <c r="J942">
        <v>2030</v>
      </c>
      <c r="K942">
        <v>25</v>
      </c>
      <c r="L942">
        <v>1093716</v>
      </c>
      <c r="M942">
        <v>2020</v>
      </c>
      <c r="N942">
        <v>1541336</v>
      </c>
      <c r="O942">
        <v>50.879251010699399</v>
      </c>
      <c r="P942" t="s">
        <v>24</v>
      </c>
      <c r="Q942">
        <v>3.2466820184390199</v>
      </c>
      <c r="R942">
        <v>1</v>
      </c>
      <c r="S942" t="s">
        <v>25</v>
      </c>
      <c r="T942">
        <v>-1.11368485725649E-2</v>
      </c>
      <c r="AT942">
        <v>1458288</v>
      </c>
      <c r="AU942">
        <v>1474897.6</v>
      </c>
      <c r="AV942">
        <v>1491507.2</v>
      </c>
      <c r="AW942">
        <v>1508116.8</v>
      </c>
      <c r="AX942">
        <v>1524726.4</v>
      </c>
      <c r="AY942">
        <v>1541336</v>
      </c>
      <c r="AZ942">
        <v>1496574</v>
      </c>
      <c r="BA942">
        <v>1451812</v>
      </c>
      <c r="BB942">
        <v>1407050</v>
      </c>
      <c r="BC942">
        <v>1362288</v>
      </c>
      <c r="BD942">
        <v>1317526</v>
      </c>
      <c r="BE942">
        <v>1272764</v>
      </c>
      <c r="BF942">
        <v>1228002</v>
      </c>
      <c r="BG942">
        <v>1183240</v>
      </c>
      <c r="BH942">
        <v>1138478</v>
      </c>
      <c r="BI942">
        <v>1093716</v>
      </c>
      <c r="BJ942">
        <v>1081535.4505266</v>
      </c>
      <c r="BK942">
        <v>1069490.5539882299</v>
      </c>
      <c r="BL942">
        <v>1057579.7996386699</v>
      </c>
      <c r="BM942">
        <v>1045801.69355669</v>
      </c>
      <c r="BN942">
        <v>1034154.7584586201</v>
      </c>
      <c r="BO942">
        <v>1022637.53351307</v>
      </c>
      <c r="BP942">
        <v>1011248.57415771</v>
      </c>
      <c r="BQ942">
        <v>999986.45191810001</v>
      </c>
      <c r="BR942">
        <v>988849.75422847201</v>
      </c>
      <c r="BS942">
        <v>977837.08425461198</v>
      </c>
      <c r="BT942">
        <v>966947.06071862997</v>
      </c>
      <c r="BU942">
        <v>956178.31772572</v>
      </c>
      <c r="BV942">
        <v>945529.504592838</v>
      </c>
      <c r="BW942">
        <v>934999.28567929601</v>
      </c>
      <c r="BX942">
        <v>924586.34021922899</v>
      </c>
      <c r="BY942">
        <v>914289.36215594504</v>
      </c>
      <c r="BZ942">
        <v>904107.05997810804</v>
      </c>
      <c r="CA942">
        <v>894038.15655774495</v>
      </c>
      <c r="CB942">
        <v>884081.38899006601</v>
      </c>
      <c r="CC942">
        <v>874235.50843506097</v>
      </c>
      <c r="CD942" s="8" t="b">
        <f>IF(ISNUMBER(VLOOKUP(A942,profiles_2018!A:A,1,FALSE)),TRUE,FALSE)</f>
        <v>0</v>
      </c>
      <c r="CE942" t="str">
        <f>INDEX('C5 - Emissions methodology 2021'!$A$2:$I$5911,MATCH($A942,'C5 - Emissions methodology 2021'!$A$2:$A$5911,0),MATCH(CE$1,'C5 - Emissions methodology 2021'!$A$1:$I$1,0))</f>
        <v>Food, beverage &amp; agriculture</v>
      </c>
    </row>
    <row r="943" spans="1:83" x14ac:dyDescent="0.25">
      <c r="A943">
        <v>8032</v>
      </c>
      <c r="B943" t="s">
        <v>1452</v>
      </c>
      <c r="C943" t="s">
        <v>59</v>
      </c>
      <c r="D943">
        <v>2020</v>
      </c>
      <c r="E943" t="s">
        <v>690</v>
      </c>
      <c r="F943" t="s">
        <v>23</v>
      </c>
      <c r="G943">
        <v>2013</v>
      </c>
      <c r="H943">
        <v>13633</v>
      </c>
      <c r="I943">
        <v>100</v>
      </c>
      <c r="J943">
        <v>2030</v>
      </c>
      <c r="K943">
        <v>60</v>
      </c>
      <c r="L943">
        <v>5453.2</v>
      </c>
      <c r="M943">
        <v>2020</v>
      </c>
      <c r="N943">
        <v>10041</v>
      </c>
      <c r="O943">
        <v>52.301874757967198</v>
      </c>
      <c r="P943" t="s">
        <v>706</v>
      </c>
      <c r="Q943">
        <v>3.25024536573902</v>
      </c>
      <c r="R943">
        <v>1</v>
      </c>
      <c r="S943" t="s">
        <v>25</v>
      </c>
      <c r="T943">
        <v>-1.11368485725649E-2</v>
      </c>
      <c r="AR943">
        <v>13633</v>
      </c>
      <c r="AS943">
        <v>13119.857142857099</v>
      </c>
      <c r="AT943">
        <v>12606.714285714201</v>
      </c>
      <c r="AU943">
        <v>12093.5714285714</v>
      </c>
      <c r="AV943">
        <v>11580.4285714285</v>
      </c>
      <c r="AW943">
        <v>11067.285714285699</v>
      </c>
      <c r="AX943">
        <v>10554.1428571428</v>
      </c>
      <c r="AY943">
        <v>10041</v>
      </c>
      <c r="AZ943">
        <v>9582.2199999999993</v>
      </c>
      <c r="BA943">
        <v>9123.44</v>
      </c>
      <c r="BB943">
        <v>8664.66</v>
      </c>
      <c r="BC943">
        <v>8205.8799999999992</v>
      </c>
      <c r="BD943">
        <v>7747.1</v>
      </c>
      <c r="BE943">
        <v>7288.32</v>
      </c>
      <c r="BF943">
        <v>6829.54</v>
      </c>
      <c r="BG943">
        <v>6370.76</v>
      </c>
      <c r="BH943">
        <v>5911.98</v>
      </c>
      <c r="BI943">
        <v>5453.2</v>
      </c>
      <c r="BJ943">
        <v>5392.4685373640896</v>
      </c>
      <c r="BK943">
        <v>5332.4134318311399</v>
      </c>
      <c r="BL943">
        <v>5273.0271509145296</v>
      </c>
      <c r="BM943">
        <v>5214.3022460157699</v>
      </c>
      <c r="BN943">
        <v>5156.2313514902999</v>
      </c>
      <c r="BO943">
        <v>5098.8071837236403</v>
      </c>
      <c r="BP943">
        <v>5042.0225402178103</v>
      </c>
      <c r="BQ943">
        <v>4985.8702986879398</v>
      </c>
      <c r="BR943">
        <v>4930.3434161690102</v>
      </c>
      <c r="BS943">
        <v>4875.4349281323903</v>
      </c>
      <c r="BT943">
        <v>4821.1379476123902</v>
      </c>
      <c r="BU943">
        <v>4767.44566434238</v>
      </c>
      <c r="BV943">
        <v>4714.3513439006701</v>
      </c>
      <c r="BW943">
        <v>4661.8483268657801</v>
      </c>
      <c r="BX943">
        <v>4609.9300279812096</v>
      </c>
      <c r="BY943">
        <v>4558.5899353294599</v>
      </c>
      <c r="BZ943">
        <v>4507.8216095152802</v>
      </c>
      <c r="CA943">
        <v>4457.6186828579703</v>
      </c>
      <c r="CB943">
        <v>4407.97485859275</v>
      </c>
      <c r="CC943">
        <v>4358.88391008092</v>
      </c>
      <c r="CD943" s="8" t="b">
        <f>IF(ISNUMBER(VLOOKUP(A943,profiles_2018!A:A,1,FALSE)),TRUE,FALSE)</f>
        <v>0</v>
      </c>
      <c r="CE943" t="str">
        <f>INDEX('C5 - Emissions methodology 2021'!$A$2:$I$5911,MATCH($A943,'C5 - Emissions methodology 2021'!$A$2:$A$5911,0),MATCH(CE$1,'C5 - Emissions methodology 2021'!$A$1:$I$1,0))</f>
        <v>Services</v>
      </c>
    </row>
    <row r="944" spans="1:83" x14ac:dyDescent="0.25">
      <c r="A944">
        <v>39565</v>
      </c>
      <c r="B944" t="s">
        <v>1453</v>
      </c>
      <c r="C944" t="s">
        <v>165</v>
      </c>
      <c r="D944">
        <v>2020</v>
      </c>
      <c r="E944" t="s">
        <v>105</v>
      </c>
      <c r="F944" t="s">
        <v>54</v>
      </c>
      <c r="G944">
        <v>2019</v>
      </c>
      <c r="H944">
        <v>130130</v>
      </c>
      <c r="I944">
        <v>100</v>
      </c>
      <c r="J944">
        <v>2032</v>
      </c>
      <c r="K944">
        <v>37</v>
      </c>
      <c r="L944">
        <v>81981.899999999994</v>
      </c>
      <c r="M944">
        <v>2020</v>
      </c>
      <c r="N944">
        <v>125583</v>
      </c>
      <c r="O944">
        <v>-15.2326533515857</v>
      </c>
      <c r="P944" t="s">
        <v>24</v>
      </c>
      <c r="Q944">
        <v>3.3613304491951199</v>
      </c>
      <c r="R944">
        <v>1</v>
      </c>
      <c r="S944" t="s">
        <v>25</v>
      </c>
      <c r="T944">
        <v>-1.11368485725649E-2</v>
      </c>
      <c r="AX944">
        <v>130130</v>
      </c>
      <c r="AY944">
        <v>125583</v>
      </c>
      <c r="AZ944">
        <v>121949.575</v>
      </c>
      <c r="BA944">
        <v>118316.15</v>
      </c>
      <c r="BB944">
        <v>114682.72500000001</v>
      </c>
      <c r="BC944">
        <v>111049.3</v>
      </c>
      <c r="BD944">
        <v>107415.875</v>
      </c>
      <c r="BE944">
        <v>103782.45</v>
      </c>
      <c r="BF944">
        <v>100149.02499999999</v>
      </c>
      <c r="BG944">
        <v>96515.6</v>
      </c>
      <c r="BH944">
        <v>92882.175000000003</v>
      </c>
      <c r="BI944">
        <v>89248.75</v>
      </c>
      <c r="BJ944">
        <v>85615.324999999997</v>
      </c>
      <c r="BK944">
        <v>81981.899999999994</v>
      </c>
      <c r="BL944">
        <v>81068.879994008807</v>
      </c>
      <c r="BM944">
        <v>80166.028153568099</v>
      </c>
      <c r="BN944">
        <v>79273.231237357802</v>
      </c>
      <c r="BO944">
        <v>78390.377265209405</v>
      </c>
      <c r="BP944">
        <v>77517.355504060601</v>
      </c>
      <c r="BQ944">
        <v>76654.056454066202</v>
      </c>
      <c r="BR944">
        <v>75800.371834864403</v>
      </c>
      <c r="BS944">
        <v>74956.194571995395</v>
      </c>
      <c r="BT944">
        <v>74121.418783471396</v>
      </c>
      <c r="BU944">
        <v>73295.939766496202</v>
      </c>
      <c r="BV944">
        <v>72479.653984332894</v>
      </c>
      <c r="BW944">
        <v>71672.459053317405</v>
      </c>
      <c r="BX944">
        <v>70874.253730017299</v>
      </c>
      <c r="BY944">
        <v>70084.937898532502</v>
      </c>
      <c r="BZ944">
        <v>69304.412557938995</v>
      </c>
      <c r="CA944">
        <v>68532.5798098706</v>
      </c>
      <c r="CB944">
        <v>67769.342846240907</v>
      </c>
      <c r="CC944">
        <v>67014.605937100001</v>
      </c>
      <c r="CD944" s="8" t="b">
        <f>IF(ISNUMBER(VLOOKUP(A944,profiles_2018!A:A,1,FALSE)),TRUE,FALSE)</f>
        <v>0</v>
      </c>
      <c r="CE944" t="str">
        <f>INDEX('C5 - Emissions methodology 2021'!$A$2:$I$5911,MATCH($A944,'C5 - Emissions methodology 2021'!$A$2:$A$5911,0),MATCH(CE$1,'C5 - Emissions methodology 2021'!$A$1:$I$1,0))</f>
        <v>Manufacturing</v>
      </c>
    </row>
    <row r="945" spans="1:83" x14ac:dyDescent="0.25">
      <c r="A945">
        <v>14877</v>
      </c>
      <c r="B945" t="s">
        <v>1454</v>
      </c>
      <c r="C945" t="s">
        <v>136</v>
      </c>
      <c r="D945">
        <v>2020</v>
      </c>
      <c r="E945" t="s">
        <v>49</v>
      </c>
      <c r="F945" t="s">
        <v>50</v>
      </c>
      <c r="G945">
        <v>2018</v>
      </c>
      <c r="H945">
        <v>769615</v>
      </c>
      <c r="I945">
        <v>100</v>
      </c>
      <c r="J945">
        <v>2035</v>
      </c>
      <c r="K945">
        <v>86</v>
      </c>
      <c r="L945">
        <v>107746.1</v>
      </c>
      <c r="M945">
        <v>2020</v>
      </c>
      <c r="N945">
        <v>738609</v>
      </c>
      <c r="O945">
        <v>4.6846135239168998</v>
      </c>
      <c r="P945" t="s">
        <v>45</v>
      </c>
      <c r="Q945">
        <v>3.18275988832927</v>
      </c>
      <c r="R945">
        <v>1</v>
      </c>
      <c r="S945" t="s">
        <v>25</v>
      </c>
      <c r="T945">
        <v>-1.11368485725649E-2</v>
      </c>
      <c r="AW945">
        <v>769615</v>
      </c>
      <c r="AX945">
        <v>754112</v>
      </c>
      <c r="AY945">
        <v>738609</v>
      </c>
      <c r="AZ945">
        <v>696551.47333333304</v>
      </c>
      <c r="BA945">
        <v>654493.94666666596</v>
      </c>
      <c r="BB945">
        <v>612436.41999999899</v>
      </c>
      <c r="BC945">
        <v>570378.89333333296</v>
      </c>
      <c r="BD945">
        <v>528321.366666666</v>
      </c>
      <c r="BE945">
        <v>486263.84</v>
      </c>
      <c r="BF945">
        <v>444206.313333333</v>
      </c>
      <c r="BG945">
        <v>402148.78666666598</v>
      </c>
      <c r="BH945">
        <v>360091.26</v>
      </c>
      <c r="BI945">
        <v>318033.73333333299</v>
      </c>
      <c r="BJ945">
        <v>275976.20666666602</v>
      </c>
      <c r="BK945">
        <v>233918.679999999</v>
      </c>
      <c r="BL945">
        <v>191861.153333333</v>
      </c>
      <c r="BM945">
        <v>149803.62666666601</v>
      </c>
      <c r="BN945">
        <v>107746.1</v>
      </c>
      <c r="BO945">
        <v>106546.148000015</v>
      </c>
      <c r="BP945">
        <v>105359.559683749</v>
      </c>
      <c r="BQ945">
        <v>104186.186221879</v>
      </c>
      <c r="BR945">
        <v>103025.880442573</v>
      </c>
      <c r="BS945">
        <v>101878.49681302901</v>
      </c>
      <c r="BT945">
        <v>100743.89142122099</v>
      </c>
      <c r="BU945">
        <v>99621.921957852697</v>
      </c>
      <c r="BV945">
        <v>98512.447698500197</v>
      </c>
      <c r="BW945">
        <v>97415.329485969298</v>
      </c>
      <c r="BX945">
        <v>96330.429712837504</v>
      </c>
      <c r="BY945">
        <v>95257.612304195602</v>
      </c>
      <c r="BZ945">
        <v>94196.742700579605</v>
      </c>
      <c r="CA945">
        <v>93147.687841094405</v>
      </c>
      <c r="CB945">
        <v>92110.316146723606</v>
      </c>
      <c r="CC945">
        <v>91084.497503826497</v>
      </c>
      <c r="CD945" s="8" t="b">
        <f>IF(ISNUMBER(VLOOKUP(A945,profiles_2018!A:A,1,FALSE)),TRUE,FALSE)</f>
        <v>0</v>
      </c>
      <c r="CE945" t="str">
        <f>INDEX('C5 - Emissions methodology 2021'!$A$2:$I$5911,MATCH($A945,'C5 - Emissions methodology 2021'!$A$2:$A$5911,0),MATCH(CE$1,'C5 - Emissions methodology 2021'!$A$1:$I$1,0))</f>
        <v>Materials</v>
      </c>
    </row>
    <row r="946" spans="1:83" x14ac:dyDescent="0.25">
      <c r="A946">
        <v>18908</v>
      </c>
      <c r="B946" t="s">
        <v>1455</v>
      </c>
      <c r="C946" t="s">
        <v>59</v>
      </c>
      <c r="D946">
        <v>2020</v>
      </c>
      <c r="E946" t="s">
        <v>690</v>
      </c>
      <c r="F946" t="s">
        <v>23</v>
      </c>
      <c r="G946">
        <v>2017</v>
      </c>
      <c r="H946">
        <v>191619</v>
      </c>
      <c r="I946">
        <v>100</v>
      </c>
      <c r="J946">
        <v>2031</v>
      </c>
      <c r="K946">
        <v>31</v>
      </c>
      <c r="L946">
        <v>132217.10999999999</v>
      </c>
      <c r="M946">
        <v>2020</v>
      </c>
      <c r="N946">
        <v>160232</v>
      </c>
      <c r="O946">
        <v>52.838386118690799</v>
      </c>
      <c r="P946" t="s">
        <v>24</v>
      </c>
      <c r="Q946">
        <v>2.9607508692170699</v>
      </c>
      <c r="R946">
        <v>1</v>
      </c>
      <c r="S946" t="s">
        <v>25</v>
      </c>
      <c r="T946">
        <v>-1.11368485725649E-2</v>
      </c>
      <c r="AV946">
        <v>191619</v>
      </c>
      <c r="AW946">
        <v>181156.66666666599</v>
      </c>
      <c r="AX946">
        <v>170694.33333333299</v>
      </c>
      <c r="AY946">
        <v>160232</v>
      </c>
      <c r="AZ946">
        <v>157685.19181818099</v>
      </c>
      <c r="BA946">
        <v>155138.383636363</v>
      </c>
      <c r="BB946">
        <v>152591.575454545</v>
      </c>
      <c r="BC946">
        <v>150044.76727272701</v>
      </c>
      <c r="BD946">
        <v>147497.95909090899</v>
      </c>
      <c r="BE946">
        <v>144951.15090909001</v>
      </c>
      <c r="BF946">
        <v>142404.34272727199</v>
      </c>
      <c r="BG946">
        <v>139857.53454545399</v>
      </c>
      <c r="BH946">
        <v>137310.726363636</v>
      </c>
      <c r="BI946">
        <v>134763.91818181801</v>
      </c>
      <c r="BJ946">
        <v>132217.10999999999</v>
      </c>
      <c r="BK946">
        <v>130744.62806722699</v>
      </c>
      <c r="BL946">
        <v>129288.54494276601</v>
      </c>
      <c r="BM946">
        <v>127848.67799557099</v>
      </c>
      <c r="BN946">
        <v>126424.846628532</v>
      </c>
      <c r="BO946">
        <v>125016.87225582</v>
      </c>
      <c r="BP946">
        <v>123624.578280492</v>
      </c>
      <c r="BQ946">
        <v>122247.790072335</v>
      </c>
      <c r="BR946">
        <v>120886.334945968</v>
      </c>
      <c r="BS946">
        <v>119540.042139183</v>
      </c>
      <c r="BT946">
        <v>118208.742791521</v>
      </c>
      <c r="BU946">
        <v>116892.26992309801</v>
      </c>
      <c r="BV946">
        <v>115590.45841366101</v>
      </c>
      <c r="BW946">
        <v>114303.144981875</v>
      </c>
      <c r="BX946">
        <v>113030.168164844</v>
      </c>
      <c r="BY946">
        <v>111771.36829786</v>
      </c>
      <c r="BZ946">
        <v>110526.587494379</v>
      </c>
      <c r="CA946">
        <v>109295.66962621199</v>
      </c>
      <c r="CB946">
        <v>108078.46030394699</v>
      </c>
      <c r="CC946">
        <v>106874.80685758599</v>
      </c>
      <c r="CD946" s="8" t="b">
        <f>IF(ISNUMBER(VLOOKUP(A946,profiles_2018!A:A,1,FALSE)),TRUE,FALSE)</f>
        <v>0</v>
      </c>
      <c r="CE946" t="str">
        <f>INDEX('C5 - Emissions methodology 2021'!$A$2:$I$5911,MATCH($A946,'C5 - Emissions methodology 2021'!$A$2:$A$5911,0),MATCH(CE$1,'C5 - Emissions methodology 2021'!$A$1:$I$1,0))</f>
        <v>Food, beverage &amp; agriculture</v>
      </c>
    </row>
    <row r="947" spans="1:83" x14ac:dyDescent="0.25">
      <c r="A947">
        <v>846804</v>
      </c>
      <c r="B947" t="s">
        <v>1456</v>
      </c>
      <c r="C947" t="s">
        <v>27</v>
      </c>
      <c r="D947">
        <v>2020</v>
      </c>
      <c r="E947" t="s">
        <v>88</v>
      </c>
      <c r="F947" t="s">
        <v>54</v>
      </c>
      <c r="G947">
        <v>2019</v>
      </c>
      <c r="H947">
        <v>2761</v>
      </c>
      <c r="I947">
        <v>100</v>
      </c>
      <c r="J947">
        <v>2030</v>
      </c>
      <c r="K947">
        <v>30</v>
      </c>
      <c r="L947">
        <v>1932.7</v>
      </c>
      <c r="M947">
        <v>2020</v>
      </c>
      <c r="N947">
        <v>4705</v>
      </c>
      <c r="O947">
        <v>73.335288941038399</v>
      </c>
      <c r="P947" t="s">
        <v>24</v>
      </c>
      <c r="Q947">
        <v>3.29024560693902</v>
      </c>
      <c r="R947">
        <v>1</v>
      </c>
      <c r="S947" t="s">
        <v>25</v>
      </c>
      <c r="T947">
        <v>-1.11368485725649E-2</v>
      </c>
      <c r="AX947">
        <v>2761</v>
      </c>
      <c r="AY947">
        <v>4705</v>
      </c>
      <c r="AZ947">
        <v>4427.7700000000004</v>
      </c>
      <c r="BA947">
        <v>4150.54</v>
      </c>
      <c r="BB947">
        <v>3873.31</v>
      </c>
      <c r="BC947">
        <v>3596.08</v>
      </c>
      <c r="BD947">
        <v>3318.85</v>
      </c>
      <c r="BE947">
        <v>3041.62</v>
      </c>
      <c r="BF947">
        <v>2764.39</v>
      </c>
      <c r="BG947">
        <v>2487.16</v>
      </c>
      <c r="BH947">
        <v>2209.9299999999998</v>
      </c>
      <c r="BI947">
        <v>1932.7</v>
      </c>
      <c r="BJ947">
        <v>1911.1758127638</v>
      </c>
      <c r="BK947">
        <v>1889.8913371414999</v>
      </c>
      <c r="BL947">
        <v>1868.84390350115</v>
      </c>
      <c r="BM947">
        <v>1848.0308719421</v>
      </c>
      <c r="BN947">
        <v>1827.4496319638499</v>
      </c>
      <c r="BO947">
        <v>1807.09760213868</v>
      </c>
      <c r="BP947">
        <v>1786.97222978782</v>
      </c>
      <c r="BQ947">
        <v>1767.0709906612899</v>
      </c>
      <c r="BR947">
        <v>1747.39138862133</v>
      </c>
      <c r="BS947">
        <v>1727.9309553292501</v>
      </c>
      <c r="BT947">
        <v>1708.6872499358999</v>
      </c>
      <c r="BU947">
        <v>1689.65785877549</v>
      </c>
      <c r="BV947">
        <v>1670.8403950628599</v>
      </c>
      <c r="BW947">
        <v>1652.23249859412</v>
      </c>
      <c r="BX947">
        <v>1633.83183545061</v>
      </c>
      <c r="BY947">
        <v>1615.6360977061599</v>
      </c>
      <c r="BZ947">
        <v>1597.6430031376401</v>
      </c>
      <c r="CA947">
        <v>1579.85029493867</v>
      </c>
      <c r="CB947">
        <v>1562.2557414366199</v>
      </c>
      <c r="CC947">
        <v>1544.8571358126201</v>
      </c>
      <c r="CD947" s="8" t="b">
        <f>IF(ISNUMBER(VLOOKUP(A947,profiles_2018!A:A,1,FALSE)),TRUE,FALSE)</f>
        <v>0</v>
      </c>
      <c r="CE947" t="str">
        <f>INDEX('C5 - Emissions methodology 2021'!$A$2:$I$5911,MATCH($A947,'C5 - Emissions methodology 2021'!$A$2:$A$5911,0),MATCH(CE$1,'C5 - Emissions methodology 2021'!$A$1:$I$1,0))</f>
        <v>Retail</v>
      </c>
    </row>
    <row r="948" spans="1:83" x14ac:dyDescent="0.25">
      <c r="A948">
        <v>19016</v>
      </c>
      <c r="B948" t="s">
        <v>1457</v>
      </c>
      <c r="C948" t="s">
        <v>27</v>
      </c>
      <c r="D948">
        <v>2019</v>
      </c>
      <c r="E948" t="s">
        <v>28</v>
      </c>
      <c r="F948" t="s">
        <v>23</v>
      </c>
      <c r="G948">
        <v>2018</v>
      </c>
      <c r="H948">
        <v>513900</v>
      </c>
      <c r="I948">
        <v>100</v>
      </c>
      <c r="J948">
        <v>2030</v>
      </c>
      <c r="K948">
        <v>30</v>
      </c>
      <c r="L948">
        <v>359730</v>
      </c>
      <c r="M948">
        <v>2020</v>
      </c>
      <c r="N948">
        <v>512360</v>
      </c>
      <c r="O948">
        <v>0.99889732113900198</v>
      </c>
      <c r="P948" t="s">
        <v>24</v>
      </c>
      <c r="Q948">
        <v>2.9502952924390198</v>
      </c>
      <c r="R948">
        <v>1</v>
      </c>
      <c r="S948" t="s">
        <v>25</v>
      </c>
      <c r="T948">
        <v>-1.11368485725649E-2</v>
      </c>
      <c r="AW948">
        <v>513900</v>
      </c>
      <c r="AX948">
        <v>513130</v>
      </c>
      <c r="AY948">
        <v>512360</v>
      </c>
      <c r="AZ948">
        <v>497097</v>
      </c>
      <c r="BA948">
        <v>481834</v>
      </c>
      <c r="BB948">
        <v>466571</v>
      </c>
      <c r="BC948">
        <v>451308</v>
      </c>
      <c r="BD948">
        <v>436045</v>
      </c>
      <c r="BE948">
        <v>420782</v>
      </c>
      <c r="BF948">
        <v>405519</v>
      </c>
      <c r="BG948">
        <v>390256</v>
      </c>
      <c r="BH948">
        <v>374993</v>
      </c>
      <c r="BI948">
        <v>359730</v>
      </c>
      <c r="BJ948">
        <v>355723.74146299099</v>
      </c>
      <c r="BK948">
        <v>351762.10002065101</v>
      </c>
      <c r="BL948">
        <v>347844.57877915399</v>
      </c>
      <c r="BM948">
        <v>343970.68637850299</v>
      </c>
      <c r="BN948">
        <v>340139.93693090399</v>
      </c>
      <c r="BO948">
        <v>336351.84995982301</v>
      </c>
      <c r="BP948">
        <v>332605.95033971802</v>
      </c>
      <c r="BQ948">
        <v>328901.76823645103</v>
      </c>
      <c r="BR948">
        <v>325238.83904835198</v>
      </c>
      <c r="BS948">
        <v>321616.70334795403</v>
      </c>
      <c r="BT948">
        <v>318034.90682436002</v>
      </c>
      <c r="BU948">
        <v>314493.00022626802</v>
      </c>
      <c r="BV948">
        <v>310990.539305616</v>
      </c>
      <c r="BW948">
        <v>307527.08476186899</v>
      </c>
      <c r="BX948">
        <v>304102.20218691399</v>
      </c>
      <c r="BY948">
        <v>300715.46201057499</v>
      </c>
      <c r="BZ948">
        <v>297366.43944673397</v>
      </c>
      <c r="CA948">
        <v>294054.71444005298</v>
      </c>
      <c r="CB948">
        <v>290779.87161328498</v>
      </c>
      <c r="CC948">
        <v>287541.50021517801</v>
      </c>
      <c r="CD948" s="8" t="b">
        <f>IF(ISNUMBER(VLOOKUP(A948,profiles_2018!A:A,1,FALSE)),TRUE,FALSE)</f>
        <v>0</v>
      </c>
      <c r="CE948" t="str">
        <f>INDEX('C5 - Emissions methodology 2021'!$A$2:$I$5911,MATCH($A948,'C5 - Emissions methodology 2021'!$A$2:$A$5911,0),MATCH(CE$1,'C5 - Emissions methodology 2021'!$A$1:$I$1,0))</f>
        <v>Biotech, health care &amp; pharma</v>
      </c>
    </row>
    <row r="949" spans="1:83" x14ac:dyDescent="0.25">
      <c r="A949">
        <v>19075</v>
      </c>
      <c r="B949" t="s">
        <v>532</v>
      </c>
      <c r="C949" t="s">
        <v>27</v>
      </c>
      <c r="D949">
        <v>2020</v>
      </c>
      <c r="E949" t="s">
        <v>690</v>
      </c>
      <c r="F949" t="s">
        <v>23</v>
      </c>
      <c r="G949">
        <v>2018</v>
      </c>
      <c r="H949">
        <v>100933</v>
      </c>
      <c r="I949">
        <v>100</v>
      </c>
      <c r="J949">
        <v>2030</v>
      </c>
      <c r="K949">
        <v>50.4</v>
      </c>
      <c r="L949">
        <v>50062.767999999996</v>
      </c>
      <c r="M949">
        <v>2020</v>
      </c>
      <c r="N949">
        <v>4090.88</v>
      </c>
      <c r="O949">
        <v>190.37090296737799</v>
      </c>
      <c r="P949" t="s">
        <v>691</v>
      </c>
      <c r="Q949">
        <v>3.1542539957390199</v>
      </c>
      <c r="R949">
        <v>1</v>
      </c>
      <c r="S949" t="s">
        <v>25</v>
      </c>
      <c r="T949">
        <v>-1.11368485725649E-2</v>
      </c>
      <c r="AW949">
        <v>100933</v>
      </c>
      <c r="AX949">
        <v>52511.94</v>
      </c>
      <c r="AY949">
        <v>4090.88</v>
      </c>
      <c r="AZ949">
        <v>8688.0687999999991</v>
      </c>
      <c r="BA949">
        <v>13285.257600000001</v>
      </c>
      <c r="BB949">
        <v>17882.446400000001</v>
      </c>
      <c r="BC949">
        <v>22479.635200000001</v>
      </c>
      <c r="BD949">
        <v>27076.824000000001</v>
      </c>
      <c r="BE949">
        <v>31674.0128</v>
      </c>
      <c r="BF949">
        <v>36271.201599999898</v>
      </c>
      <c r="BG949">
        <v>40868.390399999997</v>
      </c>
      <c r="BH949">
        <v>45465.5792</v>
      </c>
      <c r="BI949">
        <v>50062.767999999996</v>
      </c>
      <c r="BJ949">
        <v>49505.226533660498</v>
      </c>
      <c r="BK949">
        <v>48953.8943222046</v>
      </c>
      <c r="BL949">
        <v>48408.7022141009</v>
      </c>
      <c r="BM949">
        <v>47869.581827948001</v>
      </c>
      <c r="BN949">
        <v>47336.465543898201</v>
      </c>
      <c r="BO949">
        <v>46809.286495175402</v>
      </c>
      <c r="BP949">
        <v>46287.978559688803</v>
      </c>
      <c r="BQ949">
        <v>45772.476351739402</v>
      </c>
      <c r="BR949">
        <v>45262.715213818803</v>
      </c>
      <c r="BS949">
        <v>44758.631208499297</v>
      </c>
      <c r="BT949">
        <v>44260.161110415</v>
      </c>
      <c r="BU949">
        <v>43767.242398331</v>
      </c>
      <c r="BV949">
        <v>43279.813247302001</v>
      </c>
      <c r="BW949">
        <v>42797.812520917898</v>
      </c>
      <c r="BX949">
        <v>42321.179763635402</v>
      </c>
      <c r="BY949">
        <v>41849.855193195501</v>
      </c>
      <c r="BZ949">
        <v>41383.7796931251</v>
      </c>
      <c r="CA949">
        <v>40922.894805322401</v>
      </c>
      <c r="CB949">
        <v>40467.1427227245</v>
      </c>
      <c r="CC949">
        <v>40016.466282057198</v>
      </c>
      <c r="CD949" s="8" t="b">
        <f>IF(ISNUMBER(VLOOKUP(A949,profiles_2018!A:A,1,FALSE)),TRUE,FALSE)</f>
        <v>1</v>
      </c>
      <c r="CE949" t="str">
        <f>INDEX('C5 - Emissions methodology 2021'!$A$2:$I$5911,MATCH($A949,'C5 - Emissions methodology 2021'!$A$2:$A$5911,0),MATCH(CE$1,'C5 - Emissions methodology 2021'!$A$1:$I$1,0))</f>
        <v>Services</v>
      </c>
    </row>
    <row r="950" spans="1:83" x14ac:dyDescent="0.25">
      <c r="A950">
        <v>842132</v>
      </c>
      <c r="B950" t="s">
        <v>1458</v>
      </c>
      <c r="C950" t="s">
        <v>84</v>
      </c>
      <c r="D950">
        <v>2019</v>
      </c>
      <c r="E950" t="s">
        <v>49</v>
      </c>
      <c r="F950" t="s">
        <v>50</v>
      </c>
      <c r="G950">
        <v>2018</v>
      </c>
      <c r="H950">
        <v>25.82</v>
      </c>
      <c r="I950">
        <v>89</v>
      </c>
      <c r="J950">
        <v>2021</v>
      </c>
      <c r="K950">
        <v>30</v>
      </c>
      <c r="L950">
        <v>18.074000000000002</v>
      </c>
      <c r="M950">
        <v>2020</v>
      </c>
      <c r="N950">
        <v>19.8</v>
      </c>
      <c r="O950">
        <v>77.717531629228006</v>
      </c>
      <c r="P950" t="s">
        <v>24</v>
      </c>
      <c r="Q950">
        <v>2.5058536611185902</v>
      </c>
      <c r="R950">
        <v>1</v>
      </c>
      <c r="S950" t="s">
        <v>25</v>
      </c>
      <c r="T950">
        <v>-1.11368485725649E-2</v>
      </c>
      <c r="AW950">
        <v>25.82</v>
      </c>
      <c r="AX950">
        <v>22.81</v>
      </c>
      <c r="AY950">
        <v>19.8</v>
      </c>
      <c r="AZ950">
        <v>18.074000000000002</v>
      </c>
      <c r="BA950">
        <v>17.872712598899401</v>
      </c>
      <c r="BB950">
        <v>17.673666905104501</v>
      </c>
      <c r="BC950">
        <v>17.4768379530604</v>
      </c>
      <c r="BD950">
        <v>17.282201055249899</v>
      </c>
      <c r="BE950">
        <v>17.089731799096999</v>
      </c>
      <c r="BF950">
        <v>16.899406043904701</v>
      </c>
      <c r="BG950">
        <v>16.7111999178274</v>
      </c>
      <c r="BH950">
        <v>16.525089814876701</v>
      </c>
      <c r="BI950">
        <v>16.3410523919604</v>
      </c>
      <c r="BJ950">
        <v>16.1590645659548</v>
      </c>
      <c r="BK950">
        <v>15.9791035108094</v>
      </c>
      <c r="BL950">
        <v>15.801146654684199</v>
      </c>
      <c r="BM950">
        <v>15.6251716771181</v>
      </c>
      <c r="BN950">
        <v>15.451156506229699</v>
      </c>
      <c r="BO950">
        <v>15.279079315948801</v>
      </c>
      <c r="BP950">
        <v>15.1089185232789</v>
      </c>
      <c r="BQ950">
        <v>14.940652785589901</v>
      </c>
      <c r="BR950">
        <v>14.7742609979415</v>
      </c>
      <c r="BS950">
        <v>14.609722290435901</v>
      </c>
      <c r="BT950">
        <v>14.447016025600099</v>
      </c>
      <c r="BU950">
        <v>14.2861217957976</v>
      </c>
      <c r="BV950">
        <v>14.127019420668599</v>
      </c>
      <c r="BW950">
        <v>13.9696889445989</v>
      </c>
      <c r="BX950">
        <v>13.8141106342171</v>
      </c>
      <c r="BY950">
        <v>13.6602649759191</v>
      </c>
      <c r="BZ950">
        <v>13.508132673421199</v>
      </c>
      <c r="CA950">
        <v>13.357694645339199</v>
      </c>
      <c r="CB950">
        <v>13.2089320227955</v>
      </c>
      <c r="CC950">
        <v>13.061826147052299</v>
      </c>
      <c r="CD950" s="8" t="b">
        <f>IF(ISNUMBER(VLOOKUP(A950,profiles_2018!A:A,1,FALSE)),TRUE,FALSE)</f>
        <v>0</v>
      </c>
      <c r="CE950" t="str">
        <f>INDEX('C5 - Emissions methodology 2021'!$A$2:$I$5911,MATCH($A950,'C5 - Emissions methodology 2021'!$A$2:$A$5911,0),MATCH(CE$1,'C5 - Emissions methodology 2021'!$A$1:$I$1,0))</f>
        <v>Manufacturing</v>
      </c>
    </row>
    <row r="951" spans="1:83" x14ac:dyDescent="0.25">
      <c r="A951">
        <v>19080</v>
      </c>
      <c r="B951" t="s">
        <v>533</v>
      </c>
      <c r="C951" t="s">
        <v>31</v>
      </c>
      <c r="D951">
        <v>2018</v>
      </c>
      <c r="E951" t="s">
        <v>28</v>
      </c>
      <c r="F951" t="s">
        <v>23</v>
      </c>
      <c r="G951">
        <v>2018</v>
      </c>
      <c r="H951">
        <v>25930000</v>
      </c>
      <c r="I951">
        <v>100</v>
      </c>
      <c r="J951">
        <v>2030</v>
      </c>
      <c r="K951">
        <v>30</v>
      </c>
      <c r="L951">
        <v>18151000</v>
      </c>
      <c r="M951">
        <v>2020</v>
      </c>
      <c r="N951">
        <v>22750000</v>
      </c>
      <c r="O951">
        <v>40.879290397223301</v>
      </c>
      <c r="P951" t="s">
        <v>24</v>
      </c>
      <c r="Q951">
        <v>2.95283690243902</v>
      </c>
      <c r="R951">
        <v>1</v>
      </c>
      <c r="S951" t="s">
        <v>25</v>
      </c>
      <c r="T951">
        <v>-1.11368485725649E-2</v>
      </c>
      <c r="AW951">
        <v>25930000</v>
      </c>
      <c r="AX951">
        <v>24340000</v>
      </c>
      <c r="AY951">
        <v>22750000</v>
      </c>
      <c r="AZ951">
        <v>22290100</v>
      </c>
      <c r="BA951">
        <v>21830200</v>
      </c>
      <c r="BB951">
        <v>21370300</v>
      </c>
      <c r="BC951">
        <v>20910400</v>
      </c>
      <c r="BD951">
        <v>20450500</v>
      </c>
      <c r="BE951">
        <v>19990600</v>
      </c>
      <c r="BF951">
        <v>19530700</v>
      </c>
      <c r="BG951">
        <v>19070800</v>
      </c>
      <c r="BH951">
        <v>18610900</v>
      </c>
      <c r="BI951">
        <v>18151000</v>
      </c>
      <c r="BJ951">
        <v>17948855.061559301</v>
      </c>
      <c r="BK951">
        <v>17748961.380687799</v>
      </c>
      <c r="BL951">
        <v>17551293.8854708</v>
      </c>
      <c r="BM951">
        <v>17355827.783215702</v>
      </c>
      <c r="BN951">
        <v>17162538.557342499</v>
      </c>
      <c r="BO951">
        <v>16971401.964308601</v>
      </c>
      <c r="BP951">
        <v>16782394.030568</v>
      </c>
      <c r="BQ951">
        <v>16595491.049564401</v>
      </c>
      <c r="BR951">
        <v>16410669.5787581</v>
      </c>
      <c r="BS951">
        <v>16227906.436685</v>
      </c>
      <c r="BT951">
        <v>16047178.7000499</v>
      </c>
      <c r="BU951">
        <v>15868463.7008506</v>
      </c>
      <c r="BV951">
        <v>15691739.023535</v>
      </c>
      <c r="BW951">
        <v>15516982.502189601</v>
      </c>
      <c r="BX951">
        <v>15344172.2177596</v>
      </c>
      <c r="BY951">
        <v>15173286.495299101</v>
      </c>
      <c r="BZ951">
        <v>15004303.901252801</v>
      </c>
      <c r="CA951">
        <v>14837203.240767799</v>
      </c>
      <c r="CB951">
        <v>14671963.555035001</v>
      </c>
      <c r="CC951">
        <v>14508564.1186604</v>
      </c>
      <c r="CD951" s="8" t="b">
        <f>IF(ISNUMBER(VLOOKUP(A951,profiles_2018!A:A,1,FALSE)),TRUE,FALSE)</f>
        <v>1</v>
      </c>
      <c r="CE951" t="str">
        <f>INDEX('C5 - Emissions methodology 2021'!$A$2:$I$5911,MATCH($A951,'C5 - Emissions methodology 2021'!$A$2:$A$5911,0),MATCH(CE$1,'C5 - Emissions methodology 2021'!$A$1:$I$1,0))</f>
        <v>Services</v>
      </c>
    </row>
    <row r="952" spans="1:83" x14ac:dyDescent="0.25">
      <c r="A952">
        <v>36857</v>
      </c>
      <c r="B952" t="s">
        <v>1459</v>
      </c>
      <c r="C952" t="s">
        <v>65</v>
      </c>
      <c r="D952">
        <v>2020</v>
      </c>
      <c r="E952" t="s">
        <v>690</v>
      </c>
      <c r="F952" t="s">
        <v>23</v>
      </c>
      <c r="G952">
        <v>2020</v>
      </c>
      <c r="H952">
        <v>18636</v>
      </c>
      <c r="I952">
        <v>100</v>
      </c>
      <c r="J952">
        <v>2021</v>
      </c>
      <c r="K952">
        <v>20</v>
      </c>
      <c r="L952">
        <v>14908.8</v>
      </c>
      <c r="M952">
        <v>2020</v>
      </c>
      <c r="N952">
        <v>18636</v>
      </c>
      <c r="O952">
        <v>0</v>
      </c>
      <c r="P952" t="s">
        <v>45</v>
      </c>
      <c r="Q952">
        <v>2.8458555231365898</v>
      </c>
      <c r="R952">
        <v>1</v>
      </c>
      <c r="S952" t="s">
        <v>25</v>
      </c>
      <c r="T952">
        <v>-1.11368485725649E-2</v>
      </c>
      <c r="AY952">
        <v>18636</v>
      </c>
      <c r="AZ952">
        <v>14908.8</v>
      </c>
      <c r="BA952">
        <v>14742.7629520013</v>
      </c>
      <c r="BB952">
        <v>14578.5750334636</v>
      </c>
      <c r="BC952">
        <v>14416.2156509122</v>
      </c>
      <c r="BD952">
        <v>14255.664440218499</v>
      </c>
      <c r="BE952">
        <v>14096.901264046501</v>
      </c>
      <c r="BF952">
        <v>13939.9062093264</v>
      </c>
      <c r="BG952">
        <v>13784.659584757401</v>
      </c>
      <c r="BH952">
        <v>13631.1419183376</v>
      </c>
      <c r="BI952">
        <v>13479.3339549219</v>
      </c>
      <c r="BJ952">
        <v>13329.2166538069</v>
      </c>
      <c r="BK952">
        <v>13180.771186342599</v>
      </c>
      <c r="BL952">
        <v>13033.978933570699</v>
      </c>
      <c r="BM952">
        <v>12888.8214838895</v>
      </c>
      <c r="BN952">
        <v>12745.280630744601</v>
      </c>
      <c r="BO952">
        <v>12603.3383703451</v>
      </c>
      <c r="BP952">
        <v>12462.976899405799</v>
      </c>
      <c r="BQ952">
        <v>12324.1786129137</v>
      </c>
      <c r="BR952">
        <v>12186.926101920501</v>
      </c>
      <c r="BS952">
        <v>12051.2021513583</v>
      </c>
      <c r="BT952">
        <v>11916.9897378813</v>
      </c>
      <c r="BU952">
        <v>11784.272027729699</v>
      </c>
      <c r="BV952">
        <v>11653.032374619001</v>
      </c>
      <c r="BW952">
        <v>11523.254317651599</v>
      </c>
      <c r="BX952">
        <v>11394.921579252799</v>
      </c>
      <c r="BY952">
        <v>11268.0180631284</v>
      </c>
      <c r="BZ952">
        <v>11142.5278522464</v>
      </c>
      <c r="CA952">
        <v>11018.4352068404</v>
      </c>
      <c r="CB952">
        <v>10895.7245624352</v>
      </c>
      <c r="CC952">
        <v>10774.3805278949</v>
      </c>
      <c r="CD952" s="8" t="b">
        <f>IF(ISNUMBER(VLOOKUP(A952,profiles_2018!A:A,1,FALSE)),TRUE,FALSE)</f>
        <v>0</v>
      </c>
      <c r="CE952" t="str">
        <f>INDEX('C5 - Emissions methodology 2021'!$A$2:$I$5911,MATCH($A952,'C5 - Emissions methodology 2021'!$A$2:$A$5911,0),MATCH(CE$1,'C5 - Emissions methodology 2021'!$A$1:$I$1,0))</f>
        <v>Materials</v>
      </c>
    </row>
    <row r="953" spans="1:83" x14ac:dyDescent="0.25">
      <c r="A953">
        <v>846801</v>
      </c>
      <c r="B953" t="s">
        <v>1460</v>
      </c>
      <c r="C953" t="s">
        <v>136</v>
      </c>
      <c r="D953">
        <v>2018</v>
      </c>
      <c r="E953" t="s">
        <v>28</v>
      </c>
      <c r="F953" t="s">
        <v>23</v>
      </c>
      <c r="G953">
        <v>2018</v>
      </c>
      <c r="H953">
        <v>3617</v>
      </c>
      <c r="I953">
        <v>100</v>
      </c>
      <c r="J953">
        <v>2030</v>
      </c>
      <c r="K953">
        <v>50</v>
      </c>
      <c r="L953">
        <v>1808.5</v>
      </c>
      <c r="M953">
        <v>2020</v>
      </c>
      <c r="N953">
        <v>3020</v>
      </c>
      <c r="O953">
        <v>33.010782416367199</v>
      </c>
      <c r="P953" t="s">
        <v>24</v>
      </c>
      <c r="Q953">
        <v>3.1502442641390198</v>
      </c>
      <c r="R953">
        <v>1</v>
      </c>
      <c r="S953" t="s">
        <v>25</v>
      </c>
      <c r="T953">
        <v>-1.11368485725649E-2</v>
      </c>
      <c r="AW953">
        <v>3617</v>
      </c>
      <c r="AX953">
        <v>3318.5</v>
      </c>
      <c r="AY953">
        <v>3020</v>
      </c>
      <c r="AZ953">
        <v>2898.85</v>
      </c>
      <c r="BA953">
        <v>2777.7</v>
      </c>
      <c r="BB953">
        <v>2656.55</v>
      </c>
      <c r="BC953">
        <v>2535.4</v>
      </c>
      <c r="BD953">
        <v>2414.25</v>
      </c>
      <c r="BE953">
        <v>2293.1</v>
      </c>
      <c r="BF953">
        <v>2171.9499999999998</v>
      </c>
      <c r="BG953">
        <v>2050.8000000000002</v>
      </c>
      <c r="BH953">
        <v>1929.65</v>
      </c>
      <c r="BI953">
        <v>1808.5</v>
      </c>
      <c r="BJ953">
        <v>1788.3590093565099</v>
      </c>
      <c r="BK953">
        <v>1768.44232587593</v>
      </c>
      <c r="BL953">
        <v>1748.74745148333</v>
      </c>
      <c r="BM953">
        <v>1729.2719159245</v>
      </c>
      <c r="BN953">
        <v>1710.0132764560601</v>
      </c>
      <c r="BO953">
        <v>1690.9691175390899</v>
      </c>
      <c r="BP953">
        <v>1672.1370505361799</v>
      </c>
      <c r="BQ953">
        <v>1653.5147134117799</v>
      </c>
      <c r="BR953">
        <v>1635.09977043601</v>
      </c>
      <c r="BS953">
        <v>1616.8899118916199</v>
      </c>
      <c r="BT953">
        <v>1598.8828537843799</v>
      </c>
      <c r="BU953">
        <v>1581.07633755651</v>
      </c>
      <c r="BV953">
        <v>1563.46812980348</v>
      </c>
      <c r="BW953">
        <v>1546.05602199383</v>
      </c>
      <c r="BX953">
        <v>1528.83783019218</v>
      </c>
      <c r="BY953">
        <v>1511.8113947853201</v>
      </c>
      <c r="BZ953">
        <v>1494.97458021132</v>
      </c>
      <c r="CA953">
        <v>1478.3252746916701</v>
      </c>
      <c r="CB953">
        <v>1461.8613899664399</v>
      </c>
      <c r="CC953">
        <v>1445.5808610322999</v>
      </c>
      <c r="CD953" s="8" t="b">
        <f>IF(ISNUMBER(VLOOKUP(A953,profiles_2018!A:A,1,FALSE)),TRUE,FALSE)</f>
        <v>0</v>
      </c>
      <c r="CE953" t="str">
        <f>INDEX('C5 - Emissions methodology 2021'!$A$2:$I$5911,MATCH($A953,'C5 - Emissions methodology 2021'!$A$2:$A$5911,0),MATCH(CE$1,'C5 - Emissions methodology 2021'!$A$1:$I$1,0))</f>
        <v>Apparel</v>
      </c>
    </row>
    <row r="954" spans="1:83" x14ac:dyDescent="0.25">
      <c r="A954">
        <v>9563</v>
      </c>
      <c r="B954" t="s">
        <v>1461</v>
      </c>
      <c r="C954" t="s">
        <v>59</v>
      </c>
      <c r="D954">
        <v>2020</v>
      </c>
      <c r="E954" t="s">
        <v>690</v>
      </c>
      <c r="F954" t="s">
        <v>23</v>
      </c>
      <c r="G954">
        <v>2019</v>
      </c>
      <c r="H954">
        <v>63749.775999999998</v>
      </c>
      <c r="I954">
        <v>97.7</v>
      </c>
      <c r="J954">
        <v>2030</v>
      </c>
      <c r="K954">
        <v>27.5</v>
      </c>
      <c r="L954">
        <v>46218.587599999999</v>
      </c>
      <c r="M954">
        <v>2020</v>
      </c>
      <c r="N954">
        <v>65112.368999999999</v>
      </c>
      <c r="O954">
        <v>-7.7707462620006904</v>
      </c>
      <c r="P954" t="s">
        <v>45</v>
      </c>
      <c r="Q954">
        <v>2.90225042573902</v>
      </c>
      <c r="R954">
        <v>1</v>
      </c>
      <c r="S954" t="s">
        <v>25</v>
      </c>
      <c r="T954">
        <v>-1.11368485725649E-2</v>
      </c>
      <c r="AX954">
        <v>63749.775999999998</v>
      </c>
      <c r="AY954">
        <v>65112.368999999999</v>
      </c>
      <c r="AZ954">
        <v>63222.990859999998</v>
      </c>
      <c r="BA954">
        <v>61333.612719999997</v>
      </c>
      <c r="BB954">
        <v>59444.234579999997</v>
      </c>
      <c r="BC954">
        <v>57554.856440000003</v>
      </c>
      <c r="BD954">
        <v>55665.478300000002</v>
      </c>
      <c r="BE954">
        <v>53776.100160000002</v>
      </c>
      <c r="BF954">
        <v>51886.722020000001</v>
      </c>
      <c r="BG954">
        <v>49997.34388</v>
      </c>
      <c r="BH954">
        <v>48107.96574</v>
      </c>
      <c r="BI954">
        <v>46218.587599999999</v>
      </c>
      <c r="BJ954">
        <v>45703.858188660903</v>
      </c>
      <c r="BK954">
        <v>45194.8612408318</v>
      </c>
      <c r="BL954">
        <v>44691.5329149346</v>
      </c>
      <c r="BM954">
        <v>44193.810080385199</v>
      </c>
      <c r="BN954">
        <v>43701.630309675202</v>
      </c>
      <c r="BO954">
        <v>43214.931870542197</v>
      </c>
      <c r="BP954">
        <v>42733.653718226204</v>
      </c>
      <c r="BQ954">
        <v>42257.735487813901</v>
      </c>
      <c r="BR954">
        <v>41787.117486666597</v>
      </c>
      <c r="BS954">
        <v>41321.740686933597</v>
      </c>
      <c r="BT954">
        <v>40861.5467181485</v>
      </c>
      <c r="BU954">
        <v>40406.477859907704</v>
      </c>
      <c r="BV954">
        <v>39956.4770346312</v>
      </c>
      <c r="BW954">
        <v>39511.487800403302</v>
      </c>
      <c r="BX954">
        <v>39071.4543438935</v>
      </c>
      <c r="BY954">
        <v>38636.321473355601</v>
      </c>
      <c r="BZ954">
        <v>38206.034611706003</v>
      </c>
      <c r="CA954">
        <v>37780.539789677197</v>
      </c>
      <c r="CB954">
        <v>37359.783639049798</v>
      </c>
      <c r="CC954">
        <v>36943.713385957897</v>
      </c>
      <c r="CD954" s="8" t="b">
        <f>IF(ISNUMBER(VLOOKUP(A954,profiles_2018!A:A,1,FALSE)),TRUE,FALSE)</f>
        <v>0</v>
      </c>
      <c r="CE954" t="str">
        <f>INDEX('C5 - Emissions methodology 2021'!$A$2:$I$5911,MATCH($A954,'C5 - Emissions methodology 2021'!$A$2:$A$5911,0),MATCH(CE$1,'C5 - Emissions methodology 2021'!$A$1:$I$1,0))</f>
        <v>Services</v>
      </c>
    </row>
    <row r="955" spans="1:83" x14ac:dyDescent="0.25">
      <c r="A955">
        <v>19145</v>
      </c>
      <c r="B955" t="s">
        <v>1462</v>
      </c>
      <c r="C955" t="s">
        <v>27</v>
      </c>
      <c r="D955">
        <v>2020</v>
      </c>
      <c r="E955" t="s">
        <v>690</v>
      </c>
      <c r="F955" t="s">
        <v>23</v>
      </c>
      <c r="G955">
        <v>2017</v>
      </c>
      <c r="H955">
        <v>715659</v>
      </c>
      <c r="I955">
        <v>100</v>
      </c>
      <c r="J955">
        <v>2030</v>
      </c>
      <c r="K955">
        <v>55</v>
      </c>
      <c r="L955">
        <v>322046.55</v>
      </c>
      <c r="M955">
        <v>2020</v>
      </c>
      <c r="N955">
        <v>542645</v>
      </c>
      <c r="O955">
        <v>58.806220996486502</v>
      </c>
      <c r="P955" t="s">
        <v>24</v>
      </c>
      <c r="Q955">
        <v>3.2003241082390201</v>
      </c>
      <c r="R955">
        <v>1</v>
      </c>
      <c r="S955" t="s">
        <v>25</v>
      </c>
      <c r="T955">
        <v>-1.11368485725649E-2</v>
      </c>
      <c r="AV955">
        <v>715659</v>
      </c>
      <c r="AW955">
        <v>657987.66666666605</v>
      </c>
      <c r="AX955">
        <v>600316.33333333302</v>
      </c>
      <c r="AY955">
        <v>542645</v>
      </c>
      <c r="AZ955">
        <v>520585.15500000003</v>
      </c>
      <c r="BA955">
        <v>498525.31</v>
      </c>
      <c r="BB955">
        <v>476465.46500000003</v>
      </c>
      <c r="BC955">
        <v>454405.62</v>
      </c>
      <c r="BD955">
        <v>432345.77500000002</v>
      </c>
      <c r="BE955">
        <v>410285.93</v>
      </c>
      <c r="BF955">
        <v>388226.08500000002</v>
      </c>
      <c r="BG955">
        <v>366166.24</v>
      </c>
      <c r="BH955">
        <v>344106.39500000002</v>
      </c>
      <c r="BI955">
        <v>322046.55</v>
      </c>
      <c r="BJ955">
        <v>318459.96633933298</v>
      </c>
      <c r="BK955">
        <v>314913.32591778698</v>
      </c>
      <c r="BL955">
        <v>311406.18389355799</v>
      </c>
      <c r="BM955">
        <v>307938.10037897498</v>
      </c>
      <c r="BN955">
        <v>304508.640385331</v>
      </c>
      <c r="BO955">
        <v>301117.373768322</v>
      </c>
      <c r="BP955">
        <v>297763.87517409603</v>
      </c>
      <c r="BQ955">
        <v>294447.72398590198</v>
      </c>
      <c r="BR955">
        <v>291168.50427133503</v>
      </c>
      <c r="BS955">
        <v>287925.804730164</v>
      </c>
      <c r="BT955">
        <v>284719.21864275099</v>
      </c>
      <c r="BU955">
        <v>281548.34381902701</v>
      </c>
      <c r="BV955">
        <v>278412.78254805802</v>
      </c>
      <c r="BW955">
        <v>275312.141548154</v>
      </c>
      <c r="BX955">
        <v>272246.03191754402</v>
      </c>
      <c r="BY955">
        <v>269214.069085597</v>
      </c>
      <c r="BZ955">
        <v>266215.87276458601</v>
      </c>
      <c r="CA955">
        <v>263251.066901994</v>
      </c>
      <c r="CB955">
        <v>260319.27963333999</v>
      </c>
      <c r="CC955">
        <v>257420.143235544</v>
      </c>
      <c r="CD955" s="8" t="b">
        <f>IF(ISNUMBER(VLOOKUP(A955,profiles_2018!A:A,1,FALSE)),TRUE,FALSE)</f>
        <v>0</v>
      </c>
      <c r="CE955" t="str">
        <f>INDEX('C5 - Emissions methodology 2021'!$A$2:$I$5911,MATCH($A955,'C5 - Emissions methodology 2021'!$A$2:$A$5911,0),MATCH(CE$1,'C5 - Emissions methodology 2021'!$A$1:$I$1,0))</f>
        <v>Retail</v>
      </c>
    </row>
    <row r="956" spans="1:83" x14ac:dyDescent="0.25">
      <c r="A956">
        <v>850292</v>
      </c>
      <c r="B956" t="s">
        <v>1463</v>
      </c>
      <c r="C956" t="s">
        <v>172</v>
      </c>
      <c r="D956">
        <v>2020</v>
      </c>
      <c r="E956" t="s">
        <v>28</v>
      </c>
      <c r="F956" t="s">
        <v>23</v>
      </c>
      <c r="G956">
        <v>2019</v>
      </c>
      <c r="H956">
        <v>206236</v>
      </c>
      <c r="I956">
        <v>100</v>
      </c>
      <c r="J956">
        <v>2030</v>
      </c>
      <c r="K956">
        <v>46.5</v>
      </c>
      <c r="L956">
        <v>110336.25999999901</v>
      </c>
      <c r="M956">
        <v>2020</v>
      </c>
      <c r="N956">
        <v>184092</v>
      </c>
      <c r="O956">
        <v>23.090782102224701</v>
      </c>
      <c r="P956" t="s">
        <v>24</v>
      </c>
      <c r="Q956">
        <v>3.1152645260390202</v>
      </c>
      <c r="R956">
        <v>1</v>
      </c>
      <c r="S956" t="s">
        <v>25</v>
      </c>
      <c r="T956">
        <v>-1.11368485725649E-2</v>
      </c>
      <c r="AX956">
        <v>206236</v>
      </c>
      <c r="AY956">
        <v>184092</v>
      </c>
      <c r="AZ956">
        <v>176716.42600000001</v>
      </c>
      <c r="BA956">
        <v>169340.85199999899</v>
      </c>
      <c r="BB956">
        <v>161965.27799999999</v>
      </c>
      <c r="BC956">
        <v>154589.704</v>
      </c>
      <c r="BD956">
        <v>147214.13</v>
      </c>
      <c r="BE956">
        <v>139838.55599999899</v>
      </c>
      <c r="BF956">
        <v>132462.98199999999</v>
      </c>
      <c r="BG956">
        <v>125087.40799999901</v>
      </c>
      <c r="BH956">
        <v>117711.833999999</v>
      </c>
      <c r="BI956">
        <v>110336.25999999901</v>
      </c>
      <c r="BJ956">
        <v>109107.46178031601</v>
      </c>
      <c r="BK956">
        <v>107892.34850033199</v>
      </c>
      <c r="BL956">
        <v>106690.767752945</v>
      </c>
      <c r="BM956">
        <v>105502.56882838999</v>
      </c>
      <c r="BN956">
        <v>104327.602695332</v>
      </c>
      <c r="BO956">
        <v>103165.721982175</v>
      </c>
      <c r="BP956">
        <v>102016.78095858</v>
      </c>
      <c r="BQ956">
        <v>100880.635517184</v>
      </c>
      <c r="BR956">
        <v>99757.143155525599</v>
      </c>
      <c r="BS956">
        <v>98646.162958170797</v>
      </c>
      <c r="BT956">
        <v>97547.555579041102</v>
      </c>
      <c r="BU956">
        <v>96461.183223933403</v>
      </c>
      <c r="BV956">
        <v>95386.909633238</v>
      </c>
      <c r="BW956">
        <v>94324.600064847706</v>
      </c>
      <c r="BX956">
        <v>93274.1212772578</v>
      </c>
      <c r="BY956">
        <v>92235.341512853905</v>
      </c>
      <c r="BZ956">
        <v>91208.130481386397</v>
      </c>
      <c r="CA956">
        <v>90192.359343628501</v>
      </c>
      <c r="CB956">
        <v>89187.9006952161</v>
      </c>
      <c r="CC956">
        <v>88194.628550668596</v>
      </c>
      <c r="CD956" s="8" t="b">
        <f>IF(ISNUMBER(VLOOKUP(A956,profiles_2018!A:A,1,FALSE)),TRUE,FALSE)</f>
        <v>0</v>
      </c>
      <c r="CE956" t="str">
        <f>INDEX('C5 - Emissions methodology 2021'!$A$2:$I$5911,MATCH($A956,'C5 - Emissions methodology 2021'!$A$2:$A$5911,0),MATCH(CE$1,'C5 - Emissions methodology 2021'!$A$1:$I$1,0))</f>
        <v>Apparel</v>
      </c>
    </row>
    <row r="957" spans="1:83" x14ac:dyDescent="0.25">
      <c r="A957">
        <v>836826</v>
      </c>
      <c r="B957" t="s">
        <v>1464</v>
      </c>
      <c r="C957" t="s">
        <v>59</v>
      </c>
      <c r="D957">
        <v>2020</v>
      </c>
      <c r="E957" t="s">
        <v>690</v>
      </c>
      <c r="F957" t="s">
        <v>23</v>
      </c>
      <c r="G957">
        <v>2019</v>
      </c>
      <c r="H957">
        <v>47543</v>
      </c>
      <c r="I957">
        <v>100</v>
      </c>
      <c r="J957">
        <v>2030</v>
      </c>
      <c r="K957">
        <v>40</v>
      </c>
      <c r="L957">
        <v>28525.8</v>
      </c>
      <c r="M957">
        <v>2020</v>
      </c>
      <c r="N957">
        <v>41676</v>
      </c>
      <c r="O957">
        <v>30.851019077466699</v>
      </c>
      <c r="P957" t="s">
        <v>691</v>
      </c>
      <c r="Q957">
        <v>3.0502486567390199</v>
      </c>
      <c r="R957">
        <v>1</v>
      </c>
      <c r="S957" t="s">
        <v>25</v>
      </c>
      <c r="T957">
        <v>-1.11368485725649E-2</v>
      </c>
      <c r="AX957">
        <v>47543</v>
      </c>
      <c r="AY957">
        <v>41676</v>
      </c>
      <c r="AZ957">
        <v>40360.980000000003</v>
      </c>
      <c r="BA957">
        <v>39045.96</v>
      </c>
      <c r="BB957">
        <v>37730.94</v>
      </c>
      <c r="BC957">
        <v>36415.919999999998</v>
      </c>
      <c r="BD957">
        <v>35100.9</v>
      </c>
      <c r="BE957">
        <v>33785.879999999997</v>
      </c>
      <c r="BF957">
        <v>32470.86</v>
      </c>
      <c r="BG957">
        <v>31155.84</v>
      </c>
      <c r="BH957">
        <v>29840.82</v>
      </c>
      <c r="BI957">
        <v>28525.8</v>
      </c>
      <c r="BJ957">
        <v>28208.112484988698</v>
      </c>
      <c r="BK957">
        <v>27893.963007725499</v>
      </c>
      <c r="BL957">
        <v>27583.3121656197</v>
      </c>
      <c r="BM957">
        <v>27276.120994901401</v>
      </c>
      <c r="BN957">
        <v>26972.3509657342</v>
      </c>
      <c r="BO957">
        <v>26671.963977382798</v>
      </c>
      <c r="BP957">
        <v>26374.922353433802</v>
      </c>
      <c r="BQ957">
        <v>26081.1888370704</v>
      </c>
      <c r="BR957">
        <v>25790.726586399502</v>
      </c>
      <c r="BS957">
        <v>25503.499169830298</v>
      </c>
      <c r="BT957">
        <v>25219.470561505401</v>
      </c>
      <c r="BU957">
        <v>24938.605136781702</v>
      </c>
      <c r="BV957">
        <v>24660.867667762301</v>
      </c>
      <c r="BW957">
        <v>24386.223318878401</v>
      </c>
      <c r="BX957">
        <v>24114.637642519301</v>
      </c>
      <c r="BY957">
        <v>23846.0765747123</v>
      </c>
      <c r="BZ957">
        <v>23580.506430849899</v>
      </c>
      <c r="CA957">
        <v>23317.893901465199</v>
      </c>
      <c r="CB957">
        <v>23058.206048053398</v>
      </c>
      <c r="CC957">
        <v>22801.410298941199</v>
      </c>
      <c r="CD957" s="8" t="b">
        <f>IF(ISNUMBER(VLOOKUP(A957,profiles_2018!A:A,1,FALSE)),TRUE,FALSE)</f>
        <v>0</v>
      </c>
      <c r="CE957" t="str">
        <f>INDEX('C5 - Emissions methodology 2021'!$A$2:$I$5911,MATCH($A957,'C5 - Emissions methodology 2021'!$A$2:$A$5911,0),MATCH(CE$1,'C5 - Emissions methodology 2021'!$A$1:$I$1,0))</f>
        <v>Manufacturing</v>
      </c>
    </row>
    <row r="958" spans="1:83" x14ac:dyDescent="0.25">
      <c r="A958">
        <v>19179</v>
      </c>
      <c r="B958" t="s">
        <v>1465</v>
      </c>
      <c r="C958" t="s">
        <v>59</v>
      </c>
      <c r="D958">
        <v>2020</v>
      </c>
      <c r="E958" t="s">
        <v>690</v>
      </c>
      <c r="F958" t="s">
        <v>23</v>
      </c>
      <c r="G958">
        <v>2019</v>
      </c>
      <c r="H958">
        <v>6821000</v>
      </c>
      <c r="I958">
        <v>100</v>
      </c>
      <c r="J958">
        <v>2030</v>
      </c>
      <c r="K958">
        <v>30</v>
      </c>
      <c r="L958">
        <v>4774700</v>
      </c>
      <c r="M958">
        <v>2020</v>
      </c>
      <c r="N958">
        <v>6594000</v>
      </c>
      <c r="O958">
        <v>11.0931925915066</v>
      </c>
      <c r="P958" t="s">
        <v>24</v>
      </c>
      <c r="Q958">
        <v>2.95092600243902</v>
      </c>
      <c r="R958">
        <v>1</v>
      </c>
      <c r="S958" t="s">
        <v>25</v>
      </c>
      <c r="T958">
        <v>-1.11368485725649E-2</v>
      </c>
      <c r="AX958">
        <v>6821000</v>
      </c>
      <c r="AY958">
        <v>6594000</v>
      </c>
      <c r="AZ958">
        <v>6412070</v>
      </c>
      <c r="BA958">
        <v>6230140</v>
      </c>
      <c r="BB958">
        <v>6048210</v>
      </c>
      <c r="BC958">
        <v>5866280</v>
      </c>
      <c r="BD958">
        <v>5684350</v>
      </c>
      <c r="BE958">
        <v>5502420</v>
      </c>
      <c r="BF958">
        <v>5320490</v>
      </c>
      <c r="BG958">
        <v>5138560</v>
      </c>
      <c r="BH958">
        <v>4956630</v>
      </c>
      <c r="BI958">
        <v>4774700</v>
      </c>
      <c r="BJ958">
        <v>4721524.8891205704</v>
      </c>
      <c r="BK958">
        <v>4668941.9813988404</v>
      </c>
      <c r="BL958">
        <v>4616944.6815579096</v>
      </c>
      <c r="BM958">
        <v>4565526.4677714901</v>
      </c>
      <c r="BN958">
        <v>4514680.8908458799</v>
      </c>
      <c r="BO958">
        <v>4464401.5734110801</v>
      </c>
      <c r="BP958">
        <v>4414682.2091208799</v>
      </c>
      <c r="BQ958">
        <v>4365516.5618618997</v>
      </c>
      <c r="BR958">
        <v>4316898.4649714204</v>
      </c>
      <c r="BS958">
        <v>4268821.8204639005</v>
      </c>
      <c r="BT958">
        <v>4221280.5982661303</v>
      </c>
      <c r="BU958">
        <v>4174268.8354609301</v>
      </c>
      <c r="BV958">
        <v>4127780.63553923</v>
      </c>
      <c r="BW958">
        <v>4081810.1676604599</v>
      </c>
      <c r="BX958">
        <v>4036351.6659212699</v>
      </c>
      <c r="BY958">
        <v>3991399.4286322901</v>
      </c>
      <c r="BZ958">
        <v>3946947.8176029902</v>
      </c>
      <c r="CA958">
        <v>3902991.2574345302</v>
      </c>
      <c r="CB958">
        <v>3859524.2348204302</v>
      </c>
      <c r="CC958">
        <v>3816541.2978550899</v>
      </c>
      <c r="CD958" s="8" t="b">
        <f>IF(ISNUMBER(VLOOKUP(A958,profiles_2018!A:A,1,FALSE)),TRUE,FALSE)</f>
        <v>0</v>
      </c>
      <c r="CE958" t="str">
        <f>INDEX('C5 - Emissions methodology 2021'!$A$2:$I$5911,MATCH($A958,'C5 - Emissions methodology 2021'!$A$2:$A$5911,0),MATCH(CE$1,'C5 - Emissions methodology 2021'!$A$1:$I$1,0))</f>
        <v>Materials</v>
      </c>
    </row>
    <row r="959" spans="1:83" x14ac:dyDescent="0.25">
      <c r="A959">
        <v>22273</v>
      </c>
      <c r="B959" t="s">
        <v>1466</v>
      </c>
      <c r="C959" t="s">
        <v>59</v>
      </c>
      <c r="D959">
        <v>2020</v>
      </c>
      <c r="E959" t="s">
        <v>44</v>
      </c>
      <c r="F959" t="s">
        <v>33</v>
      </c>
      <c r="G959">
        <v>2014</v>
      </c>
      <c r="H959">
        <v>1087</v>
      </c>
      <c r="I959">
        <v>80.8</v>
      </c>
      <c r="J959">
        <v>2023</v>
      </c>
      <c r="K959">
        <v>24.56</v>
      </c>
      <c r="L959">
        <v>820.03279999999995</v>
      </c>
      <c r="M959">
        <v>2020</v>
      </c>
      <c r="N959">
        <v>742</v>
      </c>
      <c r="O959">
        <v>129.229358512956</v>
      </c>
      <c r="P959" t="s">
        <v>691</v>
      </c>
      <c r="Q959">
        <v>2.3704293769926799</v>
      </c>
      <c r="R959">
        <v>1</v>
      </c>
      <c r="S959" t="s">
        <v>25</v>
      </c>
      <c r="T959">
        <v>-1.11368485725649E-2</v>
      </c>
      <c r="AS959">
        <v>1087</v>
      </c>
      <c r="AT959">
        <v>1029.5</v>
      </c>
      <c r="AU959">
        <v>972</v>
      </c>
      <c r="AV959">
        <v>914.5</v>
      </c>
      <c r="AW959">
        <v>857</v>
      </c>
      <c r="AX959">
        <v>799.5</v>
      </c>
      <c r="AY959">
        <v>742</v>
      </c>
      <c r="AZ959">
        <v>768.01093333333301</v>
      </c>
      <c r="BA959">
        <v>794.02186666666603</v>
      </c>
      <c r="BB959">
        <v>820.03279999999995</v>
      </c>
      <c r="BC959">
        <v>810.900218881863</v>
      </c>
      <c r="BD959">
        <v>801.86934593671594</v>
      </c>
      <c r="BE959">
        <v>792.93904845603697</v>
      </c>
      <c r="BF959">
        <v>784.108206346109</v>
      </c>
      <c r="BG959">
        <v>775.37571198752596</v>
      </c>
      <c r="BH959">
        <v>766.74047009627702</v>
      </c>
      <c r="BI959">
        <v>758.20139758635696</v>
      </c>
      <c r="BJ959">
        <v>749.75742343393097</v>
      </c>
      <c r="BK959">
        <v>741.40748854299102</v>
      </c>
      <c r="BL959">
        <v>733.15054561252202</v>
      </c>
      <c r="BM959">
        <v>724.98555900514202</v>
      </c>
      <c r="BN959">
        <v>716.91150461720497</v>
      </c>
      <c r="BO959">
        <v>708.92736975035302</v>
      </c>
      <c r="BP959">
        <v>701.03215298449697</v>
      </c>
      <c r="BQ959">
        <v>693.22486405221002</v>
      </c>
      <c r="BR959">
        <v>685.50452371452297</v>
      </c>
      <c r="BS959">
        <v>677.87016363810596</v>
      </c>
      <c r="BT959">
        <v>670.32082627380896</v>
      </c>
      <c r="BU959">
        <v>662.85556473656095</v>
      </c>
      <c r="BV959">
        <v>655.473442686608</v>
      </c>
      <c r="BW959">
        <v>648.17353421206894</v>
      </c>
      <c r="BX959">
        <v>640.954923712805</v>
      </c>
      <c r="BY959">
        <v>633.816705785576</v>
      </c>
      <c r="BZ959">
        <v>626.75798511048004</v>
      </c>
      <c r="CA959">
        <v>619.77787633865898</v>
      </c>
      <c r="CB959">
        <v>612.87550398124904</v>
      </c>
      <c r="CC959">
        <v>606.05000229957602</v>
      </c>
      <c r="CD959" s="8" t="b">
        <f>IF(ISNUMBER(VLOOKUP(A959,profiles_2018!A:A,1,FALSE)),TRUE,FALSE)</f>
        <v>0</v>
      </c>
      <c r="CE959" t="str">
        <f>INDEX('C5 - Emissions methodology 2021'!$A$2:$I$5911,MATCH($A959,'C5 - Emissions methodology 2021'!$A$2:$A$5911,0),MATCH(CE$1,'C5 - Emissions methodology 2021'!$A$1:$I$1,0))</f>
        <v>Retail</v>
      </c>
    </row>
    <row r="960" spans="1:83" x14ac:dyDescent="0.25">
      <c r="A960">
        <v>19174</v>
      </c>
      <c r="B960" t="s">
        <v>1467</v>
      </c>
      <c r="C960" t="s">
        <v>59</v>
      </c>
      <c r="D960">
        <v>2020</v>
      </c>
      <c r="E960" t="s">
        <v>690</v>
      </c>
      <c r="F960" t="s">
        <v>23</v>
      </c>
      <c r="G960">
        <v>2018</v>
      </c>
      <c r="H960">
        <v>173794</v>
      </c>
      <c r="I960">
        <v>100</v>
      </c>
      <c r="J960">
        <v>2030</v>
      </c>
      <c r="K960">
        <v>70</v>
      </c>
      <c r="L960">
        <v>52138.2</v>
      </c>
      <c r="M960">
        <v>2020</v>
      </c>
      <c r="N960">
        <v>186025</v>
      </c>
      <c r="O960">
        <v>-10.053774665901701</v>
      </c>
      <c r="P960" t="s">
        <v>706</v>
      </c>
      <c r="Q960">
        <v>3.3502612818390198</v>
      </c>
      <c r="R960">
        <v>1</v>
      </c>
      <c r="S960" t="s">
        <v>25</v>
      </c>
      <c r="T960">
        <v>-1.11368485725649E-2</v>
      </c>
      <c r="AW960">
        <v>173794</v>
      </c>
      <c r="AX960">
        <v>179909.5</v>
      </c>
      <c r="AY960">
        <v>186025</v>
      </c>
      <c r="AZ960">
        <v>172636.32</v>
      </c>
      <c r="BA960">
        <v>159247.64000000001</v>
      </c>
      <c r="BB960">
        <v>145858.96</v>
      </c>
      <c r="BC960">
        <v>132470.28</v>
      </c>
      <c r="BD960">
        <v>119081.60000000001</v>
      </c>
      <c r="BE960">
        <v>105692.92</v>
      </c>
      <c r="BF960">
        <v>92304.24</v>
      </c>
      <c r="BG960">
        <v>78915.56</v>
      </c>
      <c r="BH960">
        <v>65526.879999999997</v>
      </c>
      <c r="BI960">
        <v>52138.2</v>
      </c>
      <c r="BJ960">
        <v>51557.544761753903</v>
      </c>
      <c r="BK960">
        <v>50983.356192968997</v>
      </c>
      <c r="BL960">
        <v>50415.562275326702</v>
      </c>
      <c r="BM960">
        <v>49854.091792565698</v>
      </c>
      <c r="BN960">
        <v>49298.874321549098</v>
      </c>
      <c r="BO960">
        <v>48749.840223432097</v>
      </c>
      <c r="BP960">
        <v>48206.920634927003</v>
      </c>
      <c r="BQ960">
        <v>47670.047459666202</v>
      </c>
      <c r="BR960">
        <v>47139.153359660901</v>
      </c>
      <c r="BS960">
        <v>46614.1717468555</v>
      </c>
      <c r="BT960">
        <v>46095.036774775203</v>
      </c>
      <c r="BU960">
        <v>45581.683330267697</v>
      </c>
      <c r="BV960">
        <v>45074.047025335902</v>
      </c>
      <c r="BW960">
        <v>44572.064189062097</v>
      </c>
      <c r="BX960">
        <v>44075.6718596219</v>
      </c>
      <c r="BY960">
        <v>43584.807776387199</v>
      </c>
      <c r="BZ960">
        <v>43099.4103721172</v>
      </c>
      <c r="CA960">
        <v>42619.4187652361</v>
      </c>
      <c r="CB960">
        <v>42144.772752196899</v>
      </c>
      <c r="CC960">
        <v>41675.4127999306</v>
      </c>
      <c r="CD960" s="8" t="b">
        <f>IF(ISNUMBER(VLOOKUP(A960,profiles_2018!A:A,1,FALSE)),TRUE,FALSE)</f>
        <v>0</v>
      </c>
      <c r="CE960" t="str">
        <f>INDEX('C5 - Emissions methodology 2021'!$A$2:$I$5911,MATCH($A960,'C5 - Emissions methodology 2021'!$A$2:$A$5911,0),MATCH(CE$1,'C5 - Emissions methodology 2021'!$A$1:$I$1,0))</f>
        <v>Manufacturing</v>
      </c>
    </row>
    <row r="961" spans="1:83" x14ac:dyDescent="0.25">
      <c r="A961">
        <v>49535</v>
      </c>
      <c r="B961" t="s">
        <v>535</v>
      </c>
      <c r="C961" t="s">
        <v>59</v>
      </c>
      <c r="D961">
        <v>2019</v>
      </c>
      <c r="E961" t="s">
        <v>44</v>
      </c>
      <c r="F961" t="s">
        <v>33</v>
      </c>
      <c r="G961">
        <v>2018</v>
      </c>
      <c r="H961">
        <v>4085</v>
      </c>
      <c r="I961">
        <v>100</v>
      </c>
      <c r="J961">
        <v>2022</v>
      </c>
      <c r="K961">
        <v>1</v>
      </c>
      <c r="L961">
        <v>4044.15</v>
      </c>
      <c r="M961">
        <v>2020</v>
      </c>
      <c r="N961">
        <v>5178</v>
      </c>
      <c r="O961">
        <v>-2675.64259485924</v>
      </c>
      <c r="P961" t="s">
        <v>24</v>
      </c>
      <c r="Q961">
        <v>2.32634187191463</v>
      </c>
      <c r="R961">
        <v>1</v>
      </c>
      <c r="S961" t="s">
        <v>25</v>
      </c>
      <c r="T961">
        <v>-1.11368485725649E-2</v>
      </c>
      <c r="AW961">
        <v>4085</v>
      </c>
      <c r="AX961">
        <v>4631.5</v>
      </c>
      <c r="AY961">
        <v>5178</v>
      </c>
      <c r="AZ961">
        <v>4611.0749999999998</v>
      </c>
      <c r="BA961">
        <v>4044.15</v>
      </c>
      <c r="BB961">
        <v>3999.1109138452598</v>
      </c>
      <c r="BC961">
        <v>3954.57342117287</v>
      </c>
      <c r="BD961">
        <v>3910.5319358121801</v>
      </c>
      <c r="BE961">
        <v>3866.9809338048599</v>
      </c>
      <c r="BF961">
        <v>3823.9149527120799</v>
      </c>
      <c r="BG961">
        <v>3781.32859092936</v>
      </c>
      <c r="BH961">
        <v>3739.21650700907</v>
      </c>
      <c r="BI961">
        <v>3697.5734189904701</v>
      </c>
      <c r="BJ961">
        <v>3656.3941037372301</v>
      </c>
      <c r="BK961">
        <v>3615.67339628229</v>
      </c>
      <c r="BL961">
        <v>3575.4061891800402</v>
      </c>
      <c r="BM961">
        <v>3535.5874318657402</v>
      </c>
      <c r="BN961">
        <v>3496.2121300219801</v>
      </c>
      <c r="BO961">
        <v>3457.2753449523598</v>
      </c>
      <c r="BP961">
        <v>3418.7721929619702</v>
      </c>
      <c r="BQ961">
        <v>3380.69784474485</v>
      </c>
      <c r="BR961">
        <v>3343.0475247783302</v>
      </c>
      <c r="BS961">
        <v>3305.8165107239902</v>
      </c>
      <c r="BT961">
        <v>3269.0001328353701</v>
      </c>
      <c r="BU961">
        <v>3232.5937733722899</v>
      </c>
      <c r="BV961">
        <v>3196.59286602163</v>
      </c>
      <c r="BW961">
        <v>3160.9928953245999</v>
      </c>
      <c r="BX961">
        <v>3125.7893961104201</v>
      </c>
      <c r="BY961">
        <v>3090.9779529362099</v>
      </c>
      <c r="BZ961">
        <v>3056.5541995332201</v>
      </c>
      <c r="CA961">
        <v>3022.51381825918</v>
      </c>
      <c r="CB961">
        <v>2988.8525395567399</v>
      </c>
      <c r="CC961">
        <v>2955.5661414179699</v>
      </c>
      <c r="CD961" s="8" t="b">
        <f>IF(ISNUMBER(VLOOKUP(A961,profiles_2018!A:A,1,FALSE)),TRUE,FALSE)</f>
        <v>1</v>
      </c>
      <c r="CE961" t="str">
        <f>INDEX('C5 - Emissions methodology 2021'!$A$2:$I$5911,MATCH($A961,'C5 - Emissions methodology 2021'!$A$2:$A$5911,0),MATCH(CE$1,'C5 - Emissions methodology 2021'!$A$1:$I$1,0))</f>
        <v>Manufacturing</v>
      </c>
    </row>
    <row r="962" spans="1:83" x14ac:dyDescent="0.25">
      <c r="A962">
        <v>19169</v>
      </c>
      <c r="B962" t="s">
        <v>1468</v>
      </c>
      <c r="C962" t="s">
        <v>59</v>
      </c>
      <c r="D962">
        <v>2020</v>
      </c>
      <c r="E962" t="s">
        <v>690</v>
      </c>
      <c r="F962" t="s">
        <v>23</v>
      </c>
      <c r="G962">
        <v>2019</v>
      </c>
      <c r="H962">
        <v>282799</v>
      </c>
      <c r="I962">
        <v>100</v>
      </c>
      <c r="J962">
        <v>2030</v>
      </c>
      <c r="K962">
        <v>46.2</v>
      </c>
      <c r="L962">
        <v>152145.86199999999</v>
      </c>
      <c r="M962">
        <v>2020</v>
      </c>
      <c r="N962">
        <v>275195</v>
      </c>
      <c r="O962">
        <v>5.8199903319582003</v>
      </c>
      <c r="P962" t="s">
        <v>45</v>
      </c>
      <c r="Q962">
        <v>3.1122721823390198</v>
      </c>
      <c r="R962">
        <v>1</v>
      </c>
      <c r="S962" t="s">
        <v>25</v>
      </c>
      <c r="T962">
        <v>-1.11368485725649E-2</v>
      </c>
      <c r="AX962">
        <v>282799</v>
      </c>
      <c r="AY962">
        <v>275195</v>
      </c>
      <c r="AZ962">
        <v>262890.08620000002</v>
      </c>
      <c r="BA962">
        <v>250585.17240000001</v>
      </c>
      <c r="BB962">
        <v>238280.2586</v>
      </c>
      <c r="BC962">
        <v>225975.34479999999</v>
      </c>
      <c r="BD962">
        <v>213670.43100000001</v>
      </c>
      <c r="BE962">
        <v>201365.5172</v>
      </c>
      <c r="BF962">
        <v>189060.60339999999</v>
      </c>
      <c r="BG962">
        <v>176755.68960000001</v>
      </c>
      <c r="BH962">
        <v>164450.7758</v>
      </c>
      <c r="BI962">
        <v>152145.86199999999</v>
      </c>
      <c r="BJ962">
        <v>150451.436573963</v>
      </c>
      <c r="BK962">
        <v>148775.88170731399</v>
      </c>
      <c r="BL962">
        <v>147118.98724148999</v>
      </c>
      <c r="BM962">
        <v>145480.54535843199</v>
      </c>
      <c r="BN962">
        <v>143860.35055452099</v>
      </c>
      <c r="BO962">
        <v>142258.199614799</v>
      </c>
      <c r="BP962">
        <v>140673.89158748399</v>
      </c>
      <c r="BQ962">
        <v>139107.227758761</v>
      </c>
      <c r="BR962">
        <v>137558.011627862</v>
      </c>
      <c r="BS962">
        <v>136026.04888241901</v>
      </c>
      <c r="BT962">
        <v>134511.147374091</v>
      </c>
      <c r="BU962">
        <v>133013.11709446399</v>
      </c>
      <c r="BV962">
        <v>131531.77015121799</v>
      </c>
      <c r="BW962">
        <v>130066.920744563</v>
      </c>
      <c r="BX962">
        <v>128618.38514393099</v>
      </c>
      <c r="BY962">
        <v>127185.981664935</v>
      </c>
      <c r="BZ962">
        <v>125769.53064657999</v>
      </c>
      <c r="CA962">
        <v>124368.854428726</v>
      </c>
      <c r="CB962">
        <v>122983.77732980999</v>
      </c>
      <c r="CC962">
        <v>121614.12562480599</v>
      </c>
      <c r="CD962" s="8" t="b">
        <f>IF(ISNUMBER(VLOOKUP(A962,profiles_2018!A:A,1,FALSE)),TRUE,FALSE)</f>
        <v>0</v>
      </c>
      <c r="CE962" t="str">
        <f>INDEX('C5 - Emissions methodology 2021'!$A$2:$I$5911,MATCH($A962,'C5 - Emissions methodology 2021'!$A$2:$A$5911,0),MATCH(CE$1,'C5 - Emissions methodology 2021'!$A$1:$I$1,0))</f>
        <v>Services</v>
      </c>
    </row>
    <row r="963" spans="1:83" x14ac:dyDescent="0.25">
      <c r="A963">
        <v>51172</v>
      </c>
      <c r="B963" t="s">
        <v>536</v>
      </c>
      <c r="C963" t="s">
        <v>59</v>
      </c>
      <c r="D963">
        <v>2020</v>
      </c>
      <c r="E963" t="s">
        <v>690</v>
      </c>
      <c r="F963" t="s">
        <v>23</v>
      </c>
      <c r="G963">
        <v>2013</v>
      </c>
      <c r="H963">
        <v>90360</v>
      </c>
      <c r="I963">
        <v>100</v>
      </c>
      <c r="J963">
        <v>2030</v>
      </c>
      <c r="K963">
        <v>30</v>
      </c>
      <c r="L963">
        <v>63251.999999999898</v>
      </c>
      <c r="M963">
        <v>2020</v>
      </c>
      <c r="N963">
        <v>95726</v>
      </c>
      <c r="O963">
        <v>-19.7948944960897</v>
      </c>
      <c r="P963" t="s">
        <v>45</v>
      </c>
      <c r="Q963">
        <v>2.9502529384390201</v>
      </c>
      <c r="R963">
        <v>1</v>
      </c>
      <c r="S963" t="s">
        <v>25</v>
      </c>
      <c r="T963">
        <v>-1.11368485725649E-2</v>
      </c>
      <c r="AR963">
        <v>90360</v>
      </c>
      <c r="AS963">
        <v>91126.571428571406</v>
      </c>
      <c r="AT963">
        <v>91893.142857142797</v>
      </c>
      <c r="AU963">
        <v>92659.714285714203</v>
      </c>
      <c r="AV963">
        <v>93426.285714285696</v>
      </c>
      <c r="AW963">
        <v>94192.857142857101</v>
      </c>
      <c r="AX963">
        <v>94959.428571428507</v>
      </c>
      <c r="AY963">
        <v>95726</v>
      </c>
      <c r="AZ963">
        <v>92478.6</v>
      </c>
      <c r="BA963">
        <v>89231.2</v>
      </c>
      <c r="BB963">
        <v>85983.8</v>
      </c>
      <c r="BC963">
        <v>82736.399999999994</v>
      </c>
      <c r="BD963">
        <v>79489</v>
      </c>
      <c r="BE963">
        <v>76241.599999999904</v>
      </c>
      <c r="BF963">
        <v>72994.2</v>
      </c>
      <c r="BG963">
        <v>69746.799999999901</v>
      </c>
      <c r="BH963">
        <v>66499.399999999994</v>
      </c>
      <c r="BI963">
        <v>63251.999999999898</v>
      </c>
      <c r="BJ963">
        <v>62547.572054088101</v>
      </c>
      <c r="BK963">
        <v>61850.989215540103</v>
      </c>
      <c r="BL963">
        <v>61162.164114583298</v>
      </c>
      <c r="BM963">
        <v>60481.010354468803</v>
      </c>
      <c r="BN963">
        <v>59807.442500635399</v>
      </c>
      <c r="BO963">
        <v>59141.376069993399</v>
      </c>
      <c r="BP963">
        <v>58482.727520328801</v>
      </c>
      <c r="BQ963">
        <v>57831.414239824298</v>
      </c>
      <c r="BR963">
        <v>57187.354536698098</v>
      </c>
      <c r="BS963">
        <v>56550.467628957304</v>
      </c>
      <c r="BT963">
        <v>55920.673634265899</v>
      </c>
      <c r="BU963">
        <v>55297.8935599252</v>
      </c>
      <c r="BV963">
        <v>54682.049292966498</v>
      </c>
      <c r="BW963">
        <v>54073.063590353202</v>
      </c>
      <c r="BX963">
        <v>53470.860069292801</v>
      </c>
      <c r="BY963">
        <v>52875.363197656297</v>
      </c>
      <c r="BZ963">
        <v>52286.498284504603</v>
      </c>
      <c r="CA963">
        <v>51704.191470720398</v>
      </c>
      <c r="CB963">
        <v>51128.3697197441</v>
      </c>
      <c r="CC963">
        <v>50558.960808413198</v>
      </c>
      <c r="CD963" s="8" t="b">
        <f>IF(ISNUMBER(VLOOKUP(A963,profiles_2018!A:A,1,FALSE)),TRUE,FALSE)</f>
        <v>1</v>
      </c>
      <c r="CE963" t="str">
        <f>INDEX('C5 - Emissions methodology 2021'!$A$2:$I$5911,MATCH($A963,'C5 - Emissions methodology 2021'!$A$2:$A$5911,0),MATCH(CE$1,'C5 - Emissions methodology 2021'!$A$1:$I$1,0))</f>
        <v>Manufacturing</v>
      </c>
    </row>
    <row r="964" spans="1:83" x14ac:dyDescent="0.25">
      <c r="A964">
        <v>19227</v>
      </c>
      <c r="B964" t="s">
        <v>1469</v>
      </c>
      <c r="C964" t="s">
        <v>165</v>
      </c>
      <c r="D964">
        <v>2018</v>
      </c>
      <c r="E964" t="s">
        <v>88</v>
      </c>
      <c r="F964" t="s">
        <v>54</v>
      </c>
      <c r="G964">
        <v>2019</v>
      </c>
      <c r="H964">
        <v>7136</v>
      </c>
      <c r="I964">
        <v>100</v>
      </c>
      <c r="J964">
        <v>2030</v>
      </c>
      <c r="K964">
        <v>100</v>
      </c>
      <c r="L964">
        <v>0</v>
      </c>
      <c r="M964">
        <v>2020</v>
      </c>
      <c r="N964">
        <v>6024</v>
      </c>
      <c r="O964">
        <v>15.5829596412556</v>
      </c>
      <c r="P964" t="s">
        <v>24</v>
      </c>
      <c r="Q964">
        <v>3.9902446160390199</v>
      </c>
      <c r="R964">
        <v>1</v>
      </c>
      <c r="S964" t="s">
        <v>25</v>
      </c>
      <c r="T964">
        <v>-1.11368485725649E-2</v>
      </c>
      <c r="AX964">
        <v>7136</v>
      </c>
      <c r="AY964">
        <v>6024</v>
      </c>
      <c r="AZ964">
        <v>5421.6</v>
      </c>
      <c r="BA964">
        <v>4819.2</v>
      </c>
      <c r="BB964">
        <v>4216.8</v>
      </c>
      <c r="BC964">
        <v>3614.4</v>
      </c>
      <c r="BD964">
        <v>3012</v>
      </c>
      <c r="BE964">
        <v>2409.6</v>
      </c>
      <c r="BF964">
        <v>1807.2</v>
      </c>
      <c r="BG964">
        <v>1204.8</v>
      </c>
      <c r="BH964">
        <v>602.39999999999895</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s="8" t="b">
        <f>IF(ISNUMBER(VLOOKUP(A964,profiles_2018!A:A,1,FALSE)),TRUE,FALSE)</f>
        <v>0</v>
      </c>
      <c r="CE964" t="str">
        <f>INDEX('C5 - Emissions methodology 2021'!$A$2:$I$5911,MATCH($A964,'C5 - Emissions methodology 2021'!$A$2:$A$5911,0),MATCH(CE$1,'C5 - Emissions methodology 2021'!$A$1:$I$1,0))</f>
        <v>Services</v>
      </c>
    </row>
    <row r="965" spans="1:83" x14ac:dyDescent="0.25">
      <c r="A965">
        <v>19238</v>
      </c>
      <c r="B965" t="s">
        <v>1470</v>
      </c>
      <c r="C965" t="s">
        <v>59</v>
      </c>
      <c r="D965">
        <v>2018</v>
      </c>
      <c r="E965" t="s">
        <v>690</v>
      </c>
      <c r="F965" t="s">
        <v>23</v>
      </c>
      <c r="G965">
        <v>2017</v>
      </c>
      <c r="H965">
        <v>1373370</v>
      </c>
      <c r="I965">
        <v>100</v>
      </c>
      <c r="J965">
        <v>2030</v>
      </c>
      <c r="K965">
        <v>30</v>
      </c>
      <c r="L965">
        <v>961359</v>
      </c>
      <c r="M965">
        <v>2020</v>
      </c>
      <c r="N965">
        <v>1174872</v>
      </c>
      <c r="O965">
        <v>69.784413692643795</v>
      </c>
      <c r="P965" t="s">
        <v>24</v>
      </c>
      <c r="Q965">
        <v>2.9503812024390199</v>
      </c>
      <c r="R965">
        <v>1</v>
      </c>
      <c r="S965" t="s">
        <v>25</v>
      </c>
      <c r="T965">
        <v>-1.11368485725649E-2</v>
      </c>
      <c r="AV965">
        <v>1373370</v>
      </c>
      <c r="AW965">
        <v>1307204</v>
      </c>
      <c r="AX965">
        <v>1241038</v>
      </c>
      <c r="AY965">
        <v>1174872</v>
      </c>
      <c r="AZ965">
        <v>1153520.7</v>
      </c>
      <c r="BA965">
        <v>1132169.3999999999</v>
      </c>
      <c r="BB965">
        <v>1110818.1000000001</v>
      </c>
      <c r="BC965">
        <v>1089466.8</v>
      </c>
      <c r="BD965">
        <v>1068115.5</v>
      </c>
      <c r="BE965">
        <v>1046764.2</v>
      </c>
      <c r="BF965">
        <v>1025412.9</v>
      </c>
      <c r="BG965">
        <v>1004061.6</v>
      </c>
      <c r="BH965">
        <v>982710.3</v>
      </c>
      <c r="BI965">
        <v>961359</v>
      </c>
      <c r="BJ965">
        <v>950652.49039312697</v>
      </c>
      <c r="BK965">
        <v>940065.217562487</v>
      </c>
      <c r="BL965">
        <v>929595.85358615802</v>
      </c>
      <c r="BM965">
        <v>919243.08533108502</v>
      </c>
      <c r="BN965">
        <v>909005.61428837501</v>
      </c>
      <c r="BO965">
        <v>898882.15641043405</v>
      </c>
      <c r="BP965">
        <v>888871.44194991095</v>
      </c>
      <c r="BQ965">
        <v>878972.21530043695</v>
      </c>
      <c r="BR965">
        <v>869183.23483914405</v>
      </c>
      <c r="BS965">
        <v>859503.27277092903</v>
      </c>
      <c r="BT965">
        <v>849931.11497445498</v>
      </c>
      <c r="BU965">
        <v>840465.560849873</v>
      </c>
      <c r="BV965">
        <v>831105.42316823197</v>
      </c>
      <c r="BW965">
        <v>821849.52792257001</v>
      </c>
      <c r="BX965">
        <v>812696.71418066195</v>
      </c>
      <c r="BY965">
        <v>803645.83393941098</v>
      </c>
      <c r="BZ965">
        <v>794695.75198085594</v>
      </c>
      <c r="CA965">
        <v>785845.34572978399</v>
      </c>
      <c r="CB965">
        <v>777093.50511293695</v>
      </c>
      <c r="CC965">
        <v>768439.13241977</v>
      </c>
      <c r="CD965" s="8" t="b">
        <f>IF(ISNUMBER(VLOOKUP(A965,profiles_2018!A:A,1,FALSE)),TRUE,FALSE)</f>
        <v>0</v>
      </c>
      <c r="CE965" t="str">
        <f>INDEX('C5 - Emissions methodology 2021'!$A$2:$I$5911,MATCH($A965,'C5 - Emissions methodology 2021'!$A$2:$A$5911,0),MATCH(CE$1,'C5 - Emissions methodology 2021'!$A$1:$I$1,0))</f>
        <v>Services</v>
      </c>
    </row>
    <row r="966" spans="1:83" x14ac:dyDescent="0.25">
      <c r="A966">
        <v>851478</v>
      </c>
      <c r="B966" t="s">
        <v>1471</v>
      </c>
      <c r="C966" t="s">
        <v>27</v>
      </c>
      <c r="D966">
        <v>2021</v>
      </c>
      <c r="E966" t="s">
        <v>44</v>
      </c>
      <c r="F966" t="s">
        <v>33</v>
      </c>
      <c r="G966">
        <v>2020</v>
      </c>
      <c r="H966">
        <v>256</v>
      </c>
      <c r="I966">
        <v>95</v>
      </c>
      <c r="J966">
        <v>2021</v>
      </c>
      <c r="K966">
        <v>5</v>
      </c>
      <c r="L966">
        <v>243.2</v>
      </c>
      <c r="M966">
        <v>2020</v>
      </c>
      <c r="N966">
        <v>120.8</v>
      </c>
      <c r="O966">
        <v>1056.25</v>
      </c>
      <c r="P966" t="s">
        <v>24</v>
      </c>
      <c r="Q966">
        <v>2.31585368413658</v>
      </c>
      <c r="R966">
        <v>1</v>
      </c>
      <c r="S966" t="s">
        <v>25</v>
      </c>
      <c r="T966">
        <v>-1.11368485725649E-2</v>
      </c>
      <c r="AY966">
        <v>120.8</v>
      </c>
      <c r="AZ966">
        <v>243.2</v>
      </c>
      <c r="BA966">
        <v>240.49151842715199</v>
      </c>
      <c r="BB966">
        <v>237.81320080344199</v>
      </c>
      <c r="BC966">
        <v>235.164711197537</v>
      </c>
      <c r="BD966">
        <v>232.545717419319</v>
      </c>
      <c r="BE966">
        <v>229.95589097822199</v>
      </c>
      <c r="BF966">
        <v>227.394907042028</v>
      </c>
      <c r="BG966">
        <v>224.86244439612901</v>
      </c>
      <c r="BH966">
        <v>222.358185403232</v>
      </c>
      <c r="BI966">
        <v>219.88181596352601</v>
      </c>
      <c r="BJ966">
        <v>217.43302547528</v>
      </c>
      <c r="BK966">
        <v>215.01150679588699</v>
      </c>
      <c r="BL966">
        <v>212.616956203342</v>
      </c>
      <c r="BM966">
        <v>210.24907335814601</v>
      </c>
      <c r="BN966">
        <v>207.907561265634</v>
      </c>
      <c r="BO966">
        <v>205.59212623872699</v>
      </c>
      <c r="BP966">
        <v>203.30247786109501</v>
      </c>
      <c r="BQ966">
        <v>201.03832895072901</v>
      </c>
      <c r="BR966">
        <v>198.79939552392301</v>
      </c>
      <c r="BS966">
        <v>196.58539675965599</v>
      </c>
      <c r="BT966">
        <v>194.39605496436599</v>
      </c>
      <c r="BU966">
        <v>192.23109553712399</v>
      </c>
      <c r="BV966">
        <v>190.09024693518799</v>
      </c>
      <c r="BW966">
        <v>187.97324063995001</v>
      </c>
      <c r="BX966">
        <v>185.879811123248</v>
      </c>
      <c r="BY966">
        <v>183.809695814072</v>
      </c>
      <c r="BZ966">
        <v>181.762635065621</v>
      </c>
      <c r="CA966">
        <v>179.73837212274501</v>
      </c>
      <c r="CB966">
        <v>177.736653089735</v>
      </c>
      <c r="CC966">
        <v>175.75722689848001</v>
      </c>
      <c r="CD966" s="8" t="b">
        <f>IF(ISNUMBER(VLOOKUP(A966,profiles_2018!A:A,1,FALSE)),TRUE,FALSE)</f>
        <v>0</v>
      </c>
      <c r="CE966" t="str">
        <f>INDEX('C5 - Emissions methodology 2021'!$A$2:$I$5911,MATCH($A966,'C5 - Emissions methodology 2021'!$A$2:$A$5911,0),MATCH(CE$1,'C5 - Emissions methodology 2021'!$A$1:$I$1,0))</f>
        <v>Manufacturing</v>
      </c>
    </row>
    <row r="967" spans="1:83" x14ac:dyDescent="0.25">
      <c r="A967">
        <v>63625</v>
      </c>
      <c r="B967" t="s">
        <v>1472</v>
      </c>
      <c r="C967" t="s">
        <v>27</v>
      </c>
      <c r="D967">
        <v>2019</v>
      </c>
      <c r="E967" t="s">
        <v>44</v>
      </c>
      <c r="F967" t="s">
        <v>33</v>
      </c>
      <c r="G967">
        <v>2019</v>
      </c>
      <c r="H967">
        <v>10571</v>
      </c>
      <c r="I967">
        <v>100</v>
      </c>
      <c r="J967">
        <v>2021</v>
      </c>
      <c r="K967">
        <v>6.6</v>
      </c>
      <c r="L967">
        <v>9873.3139999999894</v>
      </c>
      <c r="M967">
        <v>2020</v>
      </c>
      <c r="N967">
        <v>10222.156999999999</v>
      </c>
      <c r="O967">
        <v>0</v>
      </c>
      <c r="P967" t="s">
        <v>24</v>
      </c>
      <c r="Q967">
        <v>2.3818547156365901</v>
      </c>
      <c r="R967">
        <v>1</v>
      </c>
      <c r="S967" t="s">
        <v>25</v>
      </c>
      <c r="T967">
        <v>-1.11368485725649E-2</v>
      </c>
      <c r="AX967">
        <v>10571</v>
      </c>
      <c r="AY967">
        <v>10222.156999999999</v>
      </c>
      <c r="AZ967">
        <v>9873.3139999999894</v>
      </c>
      <c r="BA967">
        <v>9763.35639707261</v>
      </c>
      <c r="BB967">
        <v>9654.6233753184297</v>
      </c>
      <c r="BC967">
        <v>9547.1012967623592</v>
      </c>
      <c r="BD967">
        <v>9440.7766753133801</v>
      </c>
      <c r="BE967">
        <v>9335.6361750730102</v>
      </c>
      <c r="BF967">
        <v>9231.6666086626701</v>
      </c>
      <c r="BG967">
        <v>9128.8549355695905</v>
      </c>
      <c r="BH967">
        <v>9027.1882605112405</v>
      </c>
      <c r="BI967">
        <v>8926.65383181789</v>
      </c>
      <c r="BJ967">
        <v>8827.23903983323</v>
      </c>
      <c r="BK967">
        <v>8728.9314153327705</v>
      </c>
      <c r="BL967">
        <v>8631.7186279598991</v>
      </c>
      <c r="BM967">
        <v>8535.5884846793306</v>
      </c>
      <c r="BN967">
        <v>8440.5289282477206</v>
      </c>
      <c r="BO967">
        <v>8346.5280357014799</v>
      </c>
      <c r="BP967">
        <v>8253.5740168611992</v>
      </c>
      <c r="BQ967">
        <v>8161.6552128529602</v>
      </c>
      <c r="BR967">
        <v>8070.7600946459297</v>
      </c>
      <c r="BS967">
        <v>7980.8772616063598</v>
      </c>
      <c r="BT967">
        <v>7891.9954400676197</v>
      </c>
      <c r="BU967">
        <v>7804.1034819162196</v>
      </c>
      <c r="BV967">
        <v>7717.1903631934902</v>
      </c>
      <c r="BW967">
        <v>7631.2451827129498</v>
      </c>
      <c r="BX967">
        <v>7546.2571606929596</v>
      </c>
      <c r="BY967">
        <v>7462.2156374046899</v>
      </c>
      <c r="BZ967">
        <v>7379.1100718350799</v>
      </c>
      <c r="CA967">
        <v>7296.9300403647703</v>
      </c>
      <c r="CB967">
        <v>7215.6652354606304</v>
      </c>
      <c r="CC967">
        <v>7135.3054643829801</v>
      </c>
      <c r="CD967" s="8" t="b">
        <f>IF(ISNUMBER(VLOOKUP(A967,profiles_2018!A:A,1,FALSE)),TRUE,FALSE)</f>
        <v>0</v>
      </c>
      <c r="CE967" t="str">
        <f>INDEX('C5 - Emissions methodology 2021'!$A$2:$I$5911,MATCH($A967,'C5 - Emissions methodology 2021'!$A$2:$A$5911,0),MATCH(CE$1,'C5 - Emissions methodology 2021'!$A$1:$I$1,0))</f>
        <v>Materials</v>
      </c>
    </row>
    <row r="968" spans="1:83" x14ac:dyDescent="0.25">
      <c r="A968">
        <v>19266</v>
      </c>
      <c r="B968" t="s">
        <v>1473</v>
      </c>
      <c r="C968" t="s">
        <v>59</v>
      </c>
      <c r="D968">
        <v>2020</v>
      </c>
      <c r="E968" t="s">
        <v>690</v>
      </c>
      <c r="F968" t="s">
        <v>23</v>
      </c>
      <c r="G968">
        <v>2018</v>
      </c>
      <c r="H968">
        <v>356671</v>
      </c>
      <c r="I968">
        <v>100</v>
      </c>
      <c r="J968">
        <v>2030</v>
      </c>
      <c r="K968">
        <v>30</v>
      </c>
      <c r="L968">
        <v>249669.7</v>
      </c>
      <c r="M968">
        <v>2020</v>
      </c>
      <c r="N968">
        <v>307145</v>
      </c>
      <c r="O968">
        <v>46.2854189621995</v>
      </c>
      <c r="P968" t="s">
        <v>691</v>
      </c>
      <c r="Q968">
        <v>2.95027956953902</v>
      </c>
      <c r="R968">
        <v>1</v>
      </c>
      <c r="S968" t="s">
        <v>25</v>
      </c>
      <c r="T968">
        <v>-1.11368485725649E-2</v>
      </c>
      <c r="AW968">
        <v>356671</v>
      </c>
      <c r="AX968">
        <v>331908</v>
      </c>
      <c r="AY968">
        <v>307145</v>
      </c>
      <c r="AZ968">
        <v>301397.46999999997</v>
      </c>
      <c r="BA968">
        <v>295649.94</v>
      </c>
      <c r="BB968">
        <v>289902.40999999997</v>
      </c>
      <c r="BC968">
        <v>284154.88</v>
      </c>
      <c r="BD968">
        <v>278407.34999999998</v>
      </c>
      <c r="BE968">
        <v>272659.82</v>
      </c>
      <c r="BF968">
        <v>266912.28999999998</v>
      </c>
      <c r="BG968">
        <v>261164.76</v>
      </c>
      <c r="BH968">
        <v>255417.23</v>
      </c>
      <c r="BI968">
        <v>249669.7</v>
      </c>
      <c r="BJ968">
        <v>246889.16635794201</v>
      </c>
      <c r="BK968">
        <v>244139.59909800699</v>
      </c>
      <c r="BL968">
        <v>241420.65335228501</v>
      </c>
      <c r="BM968">
        <v>238731.988093611</v>
      </c>
      <c r="BN968">
        <v>236073.26609278499</v>
      </c>
      <c r="BO968">
        <v>233444.15387627899</v>
      </c>
      <c r="BP968">
        <v>230844.32168440899</v>
      </c>
      <c r="BQ968">
        <v>228273.44342997301</v>
      </c>
      <c r="BR968">
        <v>225731.196657355</v>
      </c>
      <c r="BS968">
        <v>223217.262502078</v>
      </c>
      <c r="BT968">
        <v>220731.32565081</v>
      </c>
      <c r="BU968">
        <v>218273.074301816</v>
      </c>
      <c r="BV968">
        <v>215842.200125848</v>
      </c>
      <c r="BW968">
        <v>213438.39822747701</v>
      </c>
      <c r="BX968">
        <v>211061.367106847</v>
      </c>
      <c r="BY968">
        <v>208710.80862185999</v>
      </c>
      <c r="BZ968">
        <v>206386.42795077999</v>
      </c>
      <c r="CA968">
        <v>204087.93355526001</v>
      </c>
      <c r="CB968">
        <v>201815.037143767</v>
      </c>
      <c r="CC968">
        <v>199567.45363543101</v>
      </c>
      <c r="CD968" s="8" t="b">
        <f>IF(ISNUMBER(VLOOKUP(A968,profiles_2018!A:A,1,FALSE)),TRUE,FALSE)</f>
        <v>0</v>
      </c>
      <c r="CE968" t="str">
        <f>INDEX('C5 - Emissions methodology 2021'!$A$2:$I$5911,MATCH($A968,'C5 - Emissions methodology 2021'!$A$2:$A$5911,0),MATCH(CE$1,'C5 - Emissions methodology 2021'!$A$1:$I$1,0))</f>
        <v>Manufacturing</v>
      </c>
    </row>
    <row r="969" spans="1:83" x14ac:dyDescent="0.25">
      <c r="A969">
        <v>22228</v>
      </c>
      <c r="B969" t="s">
        <v>1474</v>
      </c>
      <c r="C969" t="s">
        <v>59</v>
      </c>
      <c r="D969">
        <v>2013</v>
      </c>
      <c r="E969" t="s">
        <v>690</v>
      </c>
      <c r="F969" t="s">
        <v>23</v>
      </c>
      <c r="G969">
        <v>2013</v>
      </c>
      <c r="H969">
        <v>99526</v>
      </c>
      <c r="I969">
        <v>100</v>
      </c>
      <c r="J969">
        <v>2030</v>
      </c>
      <c r="K969">
        <v>50</v>
      </c>
      <c r="L969">
        <v>49763</v>
      </c>
      <c r="M969">
        <v>2020</v>
      </c>
      <c r="N969">
        <v>76843</v>
      </c>
      <c r="O969">
        <v>45.582058959467901</v>
      </c>
      <c r="P969" t="s">
        <v>706</v>
      </c>
      <c r="Q969">
        <v>3.1502538550390198</v>
      </c>
      <c r="R969">
        <v>1</v>
      </c>
      <c r="S969" t="s">
        <v>25</v>
      </c>
      <c r="T969">
        <v>-1.11368485725649E-2</v>
      </c>
      <c r="AR969">
        <v>99526</v>
      </c>
      <c r="AS969">
        <v>96285.571428571406</v>
      </c>
      <c r="AT969">
        <v>93045.142857142797</v>
      </c>
      <c r="AU969">
        <v>89804.714285714203</v>
      </c>
      <c r="AV969">
        <v>86564.285714285696</v>
      </c>
      <c r="AW969">
        <v>83323.857142857101</v>
      </c>
      <c r="AX969">
        <v>80083.428571428507</v>
      </c>
      <c r="AY969">
        <v>76843</v>
      </c>
      <c r="AZ969">
        <v>74135</v>
      </c>
      <c r="BA969">
        <v>71427</v>
      </c>
      <c r="BB969">
        <v>68719</v>
      </c>
      <c r="BC969">
        <v>66011</v>
      </c>
      <c r="BD969">
        <v>63303</v>
      </c>
      <c r="BE969">
        <v>60595</v>
      </c>
      <c r="BF969">
        <v>57887</v>
      </c>
      <c r="BG969">
        <v>55179</v>
      </c>
      <c r="BH969">
        <v>52471</v>
      </c>
      <c r="BI969">
        <v>49763</v>
      </c>
      <c r="BJ969">
        <v>49208.7970044834</v>
      </c>
      <c r="BK969">
        <v>48660.766083806397</v>
      </c>
      <c r="BL969">
        <v>48118.838500505997</v>
      </c>
      <c r="BM969">
        <v>47582.946282638201</v>
      </c>
      <c r="BN969">
        <v>47053.022215252</v>
      </c>
      <c r="BO969">
        <v>46528.999831959198</v>
      </c>
      <c r="BP969">
        <v>46010.813406597699</v>
      </c>
      <c r="BQ969">
        <v>45498.397944987897</v>
      </c>
      <c r="BR969">
        <v>44991.689176780303</v>
      </c>
      <c r="BS969">
        <v>44490.6235473946</v>
      </c>
      <c r="BT969">
        <v>43995.138210048302</v>
      </c>
      <c r="BU969">
        <v>43505.171017873901</v>
      </c>
      <c r="BV969">
        <v>43020.660516124299</v>
      </c>
      <c r="BW969">
        <v>42541.545934464499</v>
      </c>
      <c r="BX969">
        <v>42067.767179349503</v>
      </c>
      <c r="BY969">
        <v>41599.264826487197</v>
      </c>
      <c r="BZ969">
        <v>41135.980113384598</v>
      </c>
      <c r="CA969">
        <v>40677.854931977803</v>
      </c>
      <c r="CB969">
        <v>40224.8318213436</v>
      </c>
      <c r="CC969">
        <v>39776.853960492401</v>
      </c>
      <c r="CD969" s="8" t="b">
        <f>IF(ISNUMBER(VLOOKUP(A969,profiles_2018!A:A,1,FALSE)),TRUE,FALSE)</f>
        <v>0</v>
      </c>
      <c r="CE969" t="str">
        <f>INDEX('C5 - Emissions methodology 2021'!$A$2:$I$5911,MATCH($A969,'C5 - Emissions methodology 2021'!$A$2:$A$5911,0),MATCH(CE$1,'C5 - Emissions methodology 2021'!$A$1:$I$1,0))</f>
        <v>Materials</v>
      </c>
    </row>
    <row r="970" spans="1:83" x14ac:dyDescent="0.25">
      <c r="A970">
        <v>19276</v>
      </c>
      <c r="B970" t="s">
        <v>539</v>
      </c>
      <c r="C970" t="s">
        <v>59</v>
      </c>
      <c r="D970">
        <v>2021</v>
      </c>
      <c r="E970" t="s">
        <v>690</v>
      </c>
      <c r="F970" t="s">
        <v>23</v>
      </c>
      <c r="G970">
        <v>2019</v>
      </c>
      <c r="H970">
        <v>1493893</v>
      </c>
      <c r="I970">
        <v>100</v>
      </c>
      <c r="J970">
        <v>2030</v>
      </c>
      <c r="K970">
        <v>35</v>
      </c>
      <c r="L970">
        <v>971030.45</v>
      </c>
      <c r="M970">
        <v>2020</v>
      </c>
      <c r="N970">
        <v>1380762</v>
      </c>
      <c r="O970">
        <v>21.6368527445693</v>
      </c>
      <c r="P970" t="s">
        <v>691</v>
      </c>
      <c r="Q970">
        <v>3.0003932917390199</v>
      </c>
      <c r="R970">
        <v>1</v>
      </c>
      <c r="S970" t="s">
        <v>25</v>
      </c>
      <c r="T970">
        <v>-1.11368485725649E-2</v>
      </c>
      <c r="AX970">
        <v>1493893</v>
      </c>
      <c r="AY970">
        <v>1380762</v>
      </c>
      <c r="AZ970">
        <v>1339788.845</v>
      </c>
      <c r="BA970">
        <v>1298815.69</v>
      </c>
      <c r="BB970">
        <v>1257842.5349999999</v>
      </c>
      <c r="BC970">
        <v>1216869.3799999999</v>
      </c>
      <c r="BD970">
        <v>1175896.2250000001</v>
      </c>
      <c r="BE970">
        <v>1134923.07</v>
      </c>
      <c r="BF970">
        <v>1093949.915</v>
      </c>
      <c r="BG970">
        <v>1052976.76</v>
      </c>
      <c r="BH970">
        <v>1012003.605</v>
      </c>
      <c r="BI970">
        <v>971030.45</v>
      </c>
      <c r="BJ970">
        <v>960216.23091899999</v>
      </c>
      <c r="BK970">
        <v>949522.44815833599</v>
      </c>
      <c r="BL970">
        <v>938947.76043694594</v>
      </c>
      <c r="BM970">
        <v>928490.84141141002</v>
      </c>
      <c r="BN970">
        <v>918150.37950959802</v>
      </c>
      <c r="BO970">
        <v>907925.07776615699</v>
      </c>
      <c r="BP970">
        <v>897813.65365984105</v>
      </c>
      <c r="BQ970">
        <v>887814.83895264997</v>
      </c>
      <c r="BR970">
        <v>877927.37953075801</v>
      </c>
      <c r="BS970">
        <v>868150.03524721495</v>
      </c>
      <c r="BT970">
        <v>858481.57976640004</v>
      </c>
      <c r="BU970">
        <v>848920.80041020596</v>
      </c>
      <c r="BV970">
        <v>839466.49800593697</v>
      </c>
      <c r="BW970">
        <v>830117.48673590296</v>
      </c>
      <c r="BX970">
        <v>820872.59398868703</v>
      </c>
      <c r="BY970">
        <v>811730.66021206696</v>
      </c>
      <c r="BZ970">
        <v>802690.53876757703</v>
      </c>
      <c r="CA970">
        <v>793751.09578669199</v>
      </c>
      <c r="CB970">
        <v>784911.21002860798</v>
      </c>
      <c r="CC970">
        <v>776169.77273961005</v>
      </c>
      <c r="CD970" s="8" t="b">
        <f>IF(ISNUMBER(VLOOKUP(A970,profiles_2018!A:A,1,FALSE)),TRUE,FALSE)</f>
        <v>1</v>
      </c>
      <c r="CE970" t="str">
        <f>INDEX('C5 - Emissions methodology 2021'!$A$2:$I$5911,MATCH($A970,'C5 - Emissions methodology 2021'!$A$2:$A$5911,0),MATCH(CE$1,'C5 - Emissions methodology 2021'!$A$1:$I$1,0))</f>
        <v>Manufacturing</v>
      </c>
    </row>
    <row r="971" spans="1:83" x14ac:dyDescent="0.25">
      <c r="A971">
        <v>19279</v>
      </c>
      <c r="B971" t="s">
        <v>540</v>
      </c>
      <c r="C971" t="s">
        <v>59</v>
      </c>
      <c r="D971">
        <v>2019</v>
      </c>
      <c r="E971" t="s">
        <v>690</v>
      </c>
      <c r="F971" t="s">
        <v>23</v>
      </c>
      <c r="G971">
        <v>2013</v>
      </c>
      <c r="H971">
        <v>1210293</v>
      </c>
      <c r="I971">
        <v>100</v>
      </c>
      <c r="J971">
        <v>2030</v>
      </c>
      <c r="K971">
        <v>30</v>
      </c>
      <c r="L971">
        <v>847205.1</v>
      </c>
      <c r="M971">
        <v>2020</v>
      </c>
      <c r="N971">
        <v>902850</v>
      </c>
      <c r="O971">
        <v>85.458125054737906</v>
      </c>
      <c r="P971" t="s">
        <v>24</v>
      </c>
      <c r="Q971">
        <v>2.9503653143390198</v>
      </c>
      <c r="R971">
        <v>1</v>
      </c>
      <c r="S971" t="s">
        <v>25</v>
      </c>
      <c r="T971">
        <v>-1.11368485725649E-2</v>
      </c>
      <c r="AR971">
        <v>1210293</v>
      </c>
      <c r="AS971">
        <v>1166372.57142857</v>
      </c>
      <c r="AT971">
        <v>1122452.1428571399</v>
      </c>
      <c r="AU971">
        <v>1078531.7142857099</v>
      </c>
      <c r="AV971">
        <v>1034611.28571428</v>
      </c>
      <c r="AW971">
        <v>990690.85714285704</v>
      </c>
      <c r="AX971">
        <v>946770.42857142806</v>
      </c>
      <c r="AY971">
        <v>902850</v>
      </c>
      <c r="AZ971">
        <v>897285.51</v>
      </c>
      <c r="BA971">
        <v>891721.02</v>
      </c>
      <c r="BB971">
        <v>886156.53</v>
      </c>
      <c r="BC971">
        <v>880592.04</v>
      </c>
      <c r="BD971">
        <v>875027.55</v>
      </c>
      <c r="BE971">
        <v>869463.05999999901</v>
      </c>
      <c r="BF971">
        <v>863898.57</v>
      </c>
      <c r="BG971">
        <v>858334.08</v>
      </c>
      <c r="BH971">
        <v>852769.59</v>
      </c>
      <c r="BI971">
        <v>847205.1</v>
      </c>
      <c r="BJ971">
        <v>837769.90509139502</v>
      </c>
      <c r="BK971">
        <v>828439.78851973999</v>
      </c>
      <c r="BL971">
        <v>819213.58004350797</v>
      </c>
      <c r="BM971">
        <v>810090.12245397503</v>
      </c>
      <c r="BN971">
        <v>801068.271430074</v>
      </c>
      <c r="BO971">
        <v>792146.89539487101</v>
      </c>
      <c r="BP971">
        <v>783324.87537363102</v>
      </c>
      <c r="BQ971">
        <v>774601.10485347197</v>
      </c>
      <c r="BR971">
        <v>765974.48964457703</v>
      </c>
      <c r="BS971">
        <v>757443.94774295797</v>
      </c>
      <c r="BT971">
        <v>749008.40919473802</v>
      </c>
      <c r="BU971">
        <v>740666.81596195896</v>
      </c>
      <c r="BV971">
        <v>732418.12178986694</v>
      </c>
      <c r="BW971">
        <v>724261.29207569105</v>
      </c>
      <c r="BX971">
        <v>716195.30373887299</v>
      </c>
      <c r="BY971">
        <v>708219.14509275195</v>
      </c>
      <c r="BZ971">
        <v>700331.81571766199</v>
      </c>
      <c r="CA971">
        <v>692532.32633546495</v>
      </c>
      <c r="CB971">
        <v>684819.69868546096</v>
      </c>
      <c r="CC971">
        <v>677192.96540169104</v>
      </c>
      <c r="CD971" s="8" t="b">
        <f>IF(ISNUMBER(VLOOKUP(A971,profiles_2018!A:A,1,FALSE)),TRUE,FALSE)</f>
        <v>1</v>
      </c>
      <c r="CE971" t="str">
        <f>INDEX('C5 - Emissions methodology 2021'!$A$2:$I$5911,MATCH($A971,'C5 - Emissions methodology 2021'!$A$2:$A$5911,0),MATCH(CE$1,'C5 - Emissions methodology 2021'!$A$1:$I$1,0))</f>
        <v>Manufacturing</v>
      </c>
    </row>
    <row r="972" spans="1:83" x14ac:dyDescent="0.25">
      <c r="A972">
        <v>19325</v>
      </c>
      <c r="B972" t="s">
        <v>1475</v>
      </c>
      <c r="C972" t="s">
        <v>59</v>
      </c>
      <c r="D972">
        <v>2019</v>
      </c>
      <c r="E972" t="s">
        <v>690</v>
      </c>
      <c r="F972" t="s">
        <v>23</v>
      </c>
      <c r="G972">
        <v>2018</v>
      </c>
      <c r="H972">
        <v>709307.06</v>
      </c>
      <c r="I972">
        <v>100</v>
      </c>
      <c r="J972">
        <v>2030</v>
      </c>
      <c r="K972">
        <v>11.36</v>
      </c>
      <c r="L972">
        <v>628729.77798400004</v>
      </c>
      <c r="M972">
        <v>2020</v>
      </c>
      <c r="N972">
        <v>703618.03</v>
      </c>
      <c r="O972">
        <v>48.833445205462901</v>
      </c>
      <c r="P972" t="s">
        <v>24</v>
      </c>
      <c r="Q972">
        <v>2.7639062930450198</v>
      </c>
      <c r="R972">
        <v>1</v>
      </c>
      <c r="S972" t="s">
        <v>25</v>
      </c>
      <c r="T972">
        <v>-1.11368485725649E-2</v>
      </c>
      <c r="AW972">
        <v>709307.06</v>
      </c>
      <c r="AX972">
        <v>706462.54500000004</v>
      </c>
      <c r="AY972">
        <v>703618.03</v>
      </c>
      <c r="AZ972">
        <v>696129.20479840005</v>
      </c>
      <c r="BA972">
        <v>688640.37959679996</v>
      </c>
      <c r="BB972">
        <v>681151.55439519999</v>
      </c>
      <c r="BC972">
        <v>673662.72919360001</v>
      </c>
      <c r="BD972">
        <v>666173.90399200004</v>
      </c>
      <c r="BE972">
        <v>658685.07879039994</v>
      </c>
      <c r="BF972">
        <v>651196.25358879997</v>
      </c>
      <c r="BG972">
        <v>643707.42838719999</v>
      </c>
      <c r="BH972">
        <v>636218.60318560002</v>
      </c>
      <c r="BI972">
        <v>628729.77798400004</v>
      </c>
      <c r="BJ972">
        <v>621727.70965352899</v>
      </c>
      <c r="BK972">
        <v>614803.62229774997</v>
      </c>
      <c r="BL972">
        <v>607956.64745435596</v>
      </c>
      <c r="BM972">
        <v>601185.92633297294</v>
      </c>
      <c r="BN972">
        <v>594490.60970744502</v>
      </c>
      <c r="BO972">
        <v>587869.85780932195</v>
      </c>
      <c r="BP972">
        <v>581322.84022252401</v>
      </c>
      <c r="BQ972">
        <v>574848.73577919195</v>
      </c>
      <c r="BR972">
        <v>568446.732456689</v>
      </c>
      <c r="BS972">
        <v>562116.02727574902</v>
      </c>
      <c r="BT972">
        <v>555855.82619976799</v>
      </c>
      <c r="BU972">
        <v>549665.34403520299</v>
      </c>
      <c r="BV972">
        <v>543543.80433309602</v>
      </c>
      <c r="BW972">
        <v>537490.43929168198</v>
      </c>
      <c r="BX972">
        <v>531504.48966008995</v>
      </c>
      <c r="BY972">
        <v>525585.20464310702</v>
      </c>
      <c r="BZ972">
        <v>519731.841807016</v>
      </c>
      <c r="CA972">
        <v>513943.66698647098</v>
      </c>
      <c r="CB972">
        <v>508219.95419241401</v>
      </c>
      <c r="CC972">
        <v>502559.98552101699</v>
      </c>
      <c r="CD972" s="8" t="b">
        <f>IF(ISNUMBER(VLOOKUP(A972,profiles_2018!A:A,1,FALSE)),TRUE,FALSE)</f>
        <v>0</v>
      </c>
      <c r="CE972" t="str">
        <f>INDEX('C5 - Emissions methodology 2021'!$A$2:$I$5911,MATCH($A972,'C5 - Emissions methodology 2021'!$A$2:$A$5911,0),MATCH(CE$1,'C5 - Emissions methodology 2021'!$A$1:$I$1,0))</f>
        <v>Retail</v>
      </c>
    </row>
    <row r="973" spans="1:83" x14ac:dyDescent="0.25">
      <c r="A973">
        <v>32711</v>
      </c>
      <c r="B973" t="s">
        <v>1476</v>
      </c>
      <c r="C973" t="s">
        <v>84</v>
      </c>
      <c r="D973">
        <v>2018</v>
      </c>
      <c r="E973" t="s">
        <v>28</v>
      </c>
      <c r="F973" t="s">
        <v>23</v>
      </c>
      <c r="G973">
        <v>2018</v>
      </c>
      <c r="H973">
        <v>131142</v>
      </c>
      <c r="I973">
        <v>100</v>
      </c>
      <c r="J973">
        <v>2022</v>
      </c>
      <c r="K973">
        <v>4</v>
      </c>
      <c r="L973">
        <v>125896.32000000001</v>
      </c>
      <c r="M973">
        <v>2020</v>
      </c>
      <c r="N973">
        <v>157289</v>
      </c>
      <c r="O973">
        <v>-498.44824693843299</v>
      </c>
      <c r="P973" t="s">
        <v>24</v>
      </c>
      <c r="Q973">
        <v>2.68635457761463</v>
      </c>
      <c r="R973">
        <v>1</v>
      </c>
      <c r="S973" t="s">
        <v>25</v>
      </c>
      <c r="T973">
        <v>-1.11368485725649E-2</v>
      </c>
      <c r="AW973">
        <v>131142</v>
      </c>
      <c r="AX973">
        <v>144215.5</v>
      </c>
      <c r="AY973">
        <v>157289</v>
      </c>
      <c r="AZ973">
        <v>141592.66</v>
      </c>
      <c r="BA973">
        <v>125896.32000000001</v>
      </c>
      <c r="BB973">
        <v>124494.231748316</v>
      </c>
      <c r="BC973">
        <v>123107.75834117801</v>
      </c>
      <c r="BD973">
        <v>121736.725878424</v>
      </c>
      <c r="BE973">
        <v>120380.96239659601</v>
      </c>
      <c r="BF973">
        <v>119040.297847366</v>
      </c>
      <c r="BG973">
        <v>117714.56407620601</v>
      </c>
      <c r="BH973">
        <v>116403.594801304</v>
      </c>
      <c r="BI973">
        <v>115107.22559269999</v>
      </c>
      <c r="BJ973">
        <v>113825.29385166601</v>
      </c>
      <c r="BK973">
        <v>112557.638790312</v>
      </c>
      <c r="BL973">
        <v>111304.101411419</v>
      </c>
      <c r="BM973">
        <v>110064.52448849499</v>
      </c>
      <c r="BN973">
        <v>108838.752546055</v>
      </c>
      <c r="BO973">
        <v>107626.63184012299</v>
      </c>
      <c r="BP973">
        <v>106428.010338944</v>
      </c>
      <c r="BQ973">
        <v>105242.73770391999</v>
      </c>
      <c r="BR973">
        <v>104070.665270749</v>
      </c>
      <c r="BS973">
        <v>102911.646030783</v>
      </c>
      <c r="BT973">
        <v>101765.534612584</v>
      </c>
      <c r="BU973">
        <v>100632.187263698</v>
      </c>
      <c r="BV973">
        <v>99511.461832616493</v>
      </c>
      <c r="BW973">
        <v>98403.217750952099</v>
      </c>
      <c r="BX973">
        <v>97307.316015806602</v>
      </c>
      <c r="BY973">
        <v>96223.619172335893</v>
      </c>
      <c r="BZ973">
        <v>95151.991296509397</v>
      </c>
      <c r="CA973">
        <v>94092.297978062197</v>
      </c>
      <c r="CB973">
        <v>93044.406303635798</v>
      </c>
      <c r="CC973">
        <v>92008.184840108006</v>
      </c>
      <c r="CD973" s="8" t="b">
        <f>IF(ISNUMBER(VLOOKUP(A973,profiles_2018!A:A,1,FALSE)),TRUE,FALSE)</f>
        <v>0</v>
      </c>
      <c r="CE973" t="str">
        <f>INDEX('C5 - Emissions methodology 2021'!$A$2:$I$5911,MATCH($A973,'C5 - Emissions methodology 2021'!$A$2:$A$5911,0),MATCH(CE$1,'C5 - Emissions methodology 2021'!$A$1:$I$1,0))</f>
        <v>Manufacturing</v>
      </c>
    </row>
    <row r="974" spans="1:83" x14ac:dyDescent="0.25">
      <c r="A974">
        <v>63741</v>
      </c>
      <c r="B974" t="s">
        <v>1477</v>
      </c>
      <c r="C974" t="s">
        <v>41</v>
      </c>
      <c r="D974">
        <v>2020</v>
      </c>
      <c r="E974" t="s">
        <v>690</v>
      </c>
      <c r="F974" t="s">
        <v>23</v>
      </c>
      <c r="G974">
        <v>2020</v>
      </c>
      <c r="H974">
        <v>3479515</v>
      </c>
      <c r="I974">
        <v>100</v>
      </c>
      <c r="J974">
        <v>2023</v>
      </c>
      <c r="K974">
        <v>30</v>
      </c>
      <c r="L974">
        <v>2435660.5</v>
      </c>
      <c r="M974">
        <v>2020</v>
      </c>
      <c r="N974">
        <v>3479515</v>
      </c>
      <c r="O974">
        <v>0</v>
      </c>
      <c r="P974" t="s">
        <v>45</v>
      </c>
      <c r="Q974">
        <v>2.94717721979268</v>
      </c>
      <c r="R974">
        <v>1</v>
      </c>
      <c r="S974" t="s">
        <v>25</v>
      </c>
      <c r="T974">
        <v>-1.11368485725649E-2</v>
      </c>
      <c r="AY974">
        <v>3479515</v>
      </c>
      <c r="AZ974">
        <v>3131563.5</v>
      </c>
      <c r="BA974">
        <v>2783612</v>
      </c>
      <c r="BB974">
        <v>2435660.5</v>
      </c>
      <c r="BC974">
        <v>2408534.9178373199</v>
      </c>
      <c r="BD974">
        <v>2381711.4291756302</v>
      </c>
      <c r="BE974">
        <v>2355186.66964535</v>
      </c>
      <c r="BF974">
        <v>2328957.3123453902</v>
      </c>
      <c r="BG974">
        <v>2303020.0674258298</v>
      </c>
      <c r="BH974">
        <v>2277371.6816753298</v>
      </c>
      <c r="BI974">
        <v>2252008.9381130598</v>
      </c>
      <c r="BJ974">
        <v>2226928.6555852401</v>
      </c>
      <c r="BK974">
        <v>2202127.6883660802</v>
      </c>
      <c r="BL974">
        <v>2177602.9257632899</v>
      </c>
      <c r="BM974">
        <v>2153351.2917278898</v>
      </c>
      <c r="BN974">
        <v>2129369.7444683802</v>
      </c>
      <c r="BO974">
        <v>2105655.2760692402</v>
      </c>
      <c r="BP974">
        <v>2082204.91211363</v>
      </c>
      <c r="BQ974">
        <v>2059015.7113103699</v>
      </c>
      <c r="BR974">
        <v>2036084.7651249701</v>
      </c>
      <c r="BS974">
        <v>2013409.1974148699</v>
      </c>
      <c r="BT974">
        <v>1990986.16406865</v>
      </c>
      <c r="BU974">
        <v>1968812.85264935</v>
      </c>
      <c r="BV974">
        <v>1946886.48204167</v>
      </c>
      <c r="BW974">
        <v>1925204.3021032</v>
      </c>
      <c r="BX974">
        <v>1903763.59331943</v>
      </c>
      <c r="BY974">
        <v>1882561.6664626701</v>
      </c>
      <c r="BZ974">
        <v>1861595.86225476</v>
      </c>
      <c r="CA974">
        <v>1840863.5510335099</v>
      </c>
      <c r="CB974">
        <v>1820362.1324229001</v>
      </c>
      <c r="CC974">
        <v>1800089.03500687</v>
      </c>
      <c r="CD974" s="8" t="b">
        <f>IF(ISNUMBER(VLOOKUP(A974,profiles_2018!A:A,1,FALSE)),TRUE,FALSE)</f>
        <v>0</v>
      </c>
      <c r="CE974" t="str">
        <f>INDEX('C5 - Emissions methodology 2021'!$A$2:$I$5911,MATCH($A974,'C5 - Emissions methodology 2021'!$A$2:$A$5911,0),MATCH(CE$1,'C5 - Emissions methodology 2021'!$A$1:$I$1,0))</f>
        <v>Fossil Fuels</v>
      </c>
    </row>
    <row r="975" spans="1:83" x14ac:dyDescent="0.25">
      <c r="A975">
        <v>9103</v>
      </c>
      <c r="B975" t="s">
        <v>1478</v>
      </c>
      <c r="C975" t="s">
        <v>111</v>
      </c>
      <c r="D975">
        <v>2020</v>
      </c>
      <c r="E975" t="s">
        <v>690</v>
      </c>
      <c r="F975" t="s">
        <v>23</v>
      </c>
      <c r="G975">
        <v>2019</v>
      </c>
      <c r="H975">
        <v>423537</v>
      </c>
      <c r="I975">
        <v>100</v>
      </c>
      <c r="J975">
        <v>2030</v>
      </c>
      <c r="K975">
        <v>50</v>
      </c>
      <c r="L975">
        <v>211768.5</v>
      </c>
      <c r="M975">
        <v>2020</v>
      </c>
      <c r="N975">
        <v>348771</v>
      </c>
      <c r="O975">
        <v>35.305534109180499</v>
      </c>
      <c r="P975" t="s">
        <v>24</v>
      </c>
      <c r="Q975">
        <v>3.1502862561390201</v>
      </c>
      <c r="R975">
        <v>1</v>
      </c>
      <c r="S975" t="s">
        <v>25</v>
      </c>
      <c r="T975">
        <v>-1.11368485725649E-2</v>
      </c>
      <c r="AX975">
        <v>423537</v>
      </c>
      <c r="AY975">
        <v>348771</v>
      </c>
      <c r="AZ975">
        <v>335070.75</v>
      </c>
      <c r="BA975">
        <v>321370.5</v>
      </c>
      <c r="BB975">
        <v>307670.25</v>
      </c>
      <c r="BC975">
        <v>293970</v>
      </c>
      <c r="BD975">
        <v>280269.75</v>
      </c>
      <c r="BE975">
        <v>266569.5</v>
      </c>
      <c r="BF975">
        <v>252869.25</v>
      </c>
      <c r="BG975">
        <v>239169</v>
      </c>
      <c r="BH975">
        <v>225468.75</v>
      </c>
      <c r="BI975">
        <v>211768.5</v>
      </c>
      <c r="BJ975">
        <v>209410.06628306</v>
      </c>
      <c r="BK975">
        <v>207077.89808529499</v>
      </c>
      <c r="BL975">
        <v>204771.702891594</v>
      </c>
      <c r="BM975">
        <v>202491.19144454401</v>
      </c>
      <c r="BN975">
        <v>200236.07770814799</v>
      </c>
      <c r="BO975">
        <v>198006.07883194799</v>
      </c>
      <c r="BP975">
        <v>195800.915115549</v>
      </c>
      <c r="BQ975">
        <v>193620.30997353801</v>
      </c>
      <c r="BR975">
        <v>191463.98990078899</v>
      </c>
      <c r="BS975">
        <v>189331.68443816499</v>
      </c>
      <c r="BT975">
        <v>187223.126138589</v>
      </c>
      <c r="BU975">
        <v>185138.05053350099</v>
      </c>
      <c r="BV975">
        <v>183076.19609968999</v>
      </c>
      <c r="BW975">
        <v>181037.30422648601</v>
      </c>
      <c r="BX975">
        <v>179021.11918333001</v>
      </c>
      <c r="BY975">
        <v>177027.38808769401</v>
      </c>
      <c r="BZ975">
        <v>175055.86087336499</v>
      </c>
      <c r="CA975">
        <v>173106.290259078</v>
      </c>
      <c r="CB975">
        <v>171178.43171750501</v>
      </c>
      <c r="CC975">
        <v>169272.04344457801</v>
      </c>
      <c r="CD975" s="8" t="b">
        <f>IF(ISNUMBER(VLOOKUP(A975,profiles_2018!A:A,1,FALSE)),TRUE,FALSE)</f>
        <v>0</v>
      </c>
      <c r="CE975" t="str">
        <f>INDEX('C5 - Emissions methodology 2021'!$A$2:$I$5911,MATCH($A975,'C5 - Emissions methodology 2021'!$A$2:$A$5911,0),MATCH(CE$1,'C5 - Emissions methodology 2021'!$A$1:$I$1,0))</f>
        <v>Manufacturing</v>
      </c>
    </row>
    <row r="976" spans="1:83" x14ac:dyDescent="0.25">
      <c r="A976">
        <v>37764</v>
      </c>
      <c r="B976" t="s">
        <v>542</v>
      </c>
      <c r="C976" t="s">
        <v>27</v>
      </c>
      <c r="D976">
        <v>2012</v>
      </c>
      <c r="E976" t="s">
        <v>49</v>
      </c>
      <c r="F976" t="s">
        <v>50</v>
      </c>
      <c r="G976">
        <v>2012</v>
      </c>
      <c r="H976">
        <v>6845</v>
      </c>
      <c r="I976">
        <v>100</v>
      </c>
      <c r="J976">
        <v>2025</v>
      </c>
      <c r="K976">
        <v>20</v>
      </c>
      <c r="L976">
        <v>5476</v>
      </c>
      <c r="M976">
        <v>2020</v>
      </c>
      <c r="N976">
        <v>2323.1799999999998</v>
      </c>
      <c r="O976">
        <v>330.30094959824697</v>
      </c>
      <c r="P976" t="s">
        <v>691</v>
      </c>
      <c r="Q976">
        <v>2.5178055625487801</v>
      </c>
      <c r="R976">
        <v>1</v>
      </c>
      <c r="S976" t="s">
        <v>25</v>
      </c>
      <c r="T976">
        <v>-1.11368485725649E-2</v>
      </c>
      <c r="AQ976">
        <v>6845</v>
      </c>
      <c r="AR976">
        <v>6279.7725</v>
      </c>
      <c r="AS976">
        <v>5714.5450000000001</v>
      </c>
      <c r="AT976">
        <v>5149.3175000000001</v>
      </c>
      <c r="AU976">
        <v>4584.09</v>
      </c>
      <c r="AV976">
        <v>4018.8625000000002</v>
      </c>
      <c r="AW976">
        <v>3453.6350000000002</v>
      </c>
      <c r="AX976">
        <v>2888.4074999999998</v>
      </c>
      <c r="AY976">
        <v>2323.1799999999998</v>
      </c>
      <c r="AZ976">
        <v>2953.7440000000001</v>
      </c>
      <c r="BA976">
        <v>3584.308</v>
      </c>
      <c r="BB976">
        <v>4214.8719999999903</v>
      </c>
      <c r="BC976">
        <v>4845.4359999999997</v>
      </c>
      <c r="BD976">
        <v>5476</v>
      </c>
      <c r="BE976">
        <v>5415.0146172166296</v>
      </c>
      <c r="BF976">
        <v>5354.7084194064601</v>
      </c>
      <c r="BG976">
        <v>5295.0738425892896</v>
      </c>
      <c r="BH976">
        <v>5236.1034070238302</v>
      </c>
      <c r="BI976">
        <v>5177.7897162695099</v>
      </c>
      <c r="BJ976">
        <v>5120.1254562588301</v>
      </c>
      <c r="BK976">
        <v>5063.1033943799403</v>
      </c>
      <c r="BL976">
        <v>5006.7163785695002</v>
      </c>
      <c r="BM976">
        <v>4950.9573364155904</v>
      </c>
      <c r="BN976">
        <v>4895.8192742706997</v>
      </c>
      <c r="BO976">
        <v>4841.2952763744997</v>
      </c>
      <c r="BP976">
        <v>4787.3785039864397</v>
      </c>
      <c r="BQ976">
        <v>4734.06219452799</v>
      </c>
      <c r="BR976">
        <v>4681.3396607344303</v>
      </c>
      <c r="BS976">
        <v>4629.2042898160898</v>
      </c>
      <c r="BT976">
        <v>4577.6495426289403</v>
      </c>
      <c r="BU976">
        <v>4526.6689528544102</v>
      </c>
      <c r="BV976">
        <v>4476.2561261883402</v>
      </c>
      <c r="BW976">
        <v>4426.4047395389598</v>
      </c>
      <c r="BX976">
        <v>4377.1085402338304</v>
      </c>
      <c r="BY976">
        <v>4328.3613452355703</v>
      </c>
      <c r="BZ976">
        <v>4280.15704036634</v>
      </c>
      <c r="CA976">
        <v>4232.4895795409802</v>
      </c>
      <c r="CB976">
        <v>4185.3529840086703</v>
      </c>
      <c r="CC976">
        <v>4138.7413416030304</v>
      </c>
      <c r="CD976" s="8" t="b">
        <f>IF(ISNUMBER(VLOOKUP(A976,profiles_2018!A:A,1,FALSE)),TRUE,FALSE)</f>
        <v>1</v>
      </c>
      <c r="CE976" t="str">
        <f>INDEX('C5 - Emissions methodology 2021'!$A$2:$I$5911,MATCH($A976,'C5 - Emissions methodology 2021'!$A$2:$A$5911,0),MATCH(CE$1,'C5 - Emissions methodology 2021'!$A$1:$I$1,0))</f>
        <v>Transportation services</v>
      </c>
    </row>
    <row r="977" spans="1:83" x14ac:dyDescent="0.25">
      <c r="A977">
        <v>19305</v>
      </c>
      <c r="B977" t="s">
        <v>1479</v>
      </c>
      <c r="C977" t="s">
        <v>56</v>
      </c>
      <c r="D977">
        <v>2019</v>
      </c>
      <c r="E977" t="s">
        <v>28</v>
      </c>
      <c r="F977" t="s">
        <v>23</v>
      </c>
      <c r="G977">
        <v>2018</v>
      </c>
      <c r="H977">
        <v>207097</v>
      </c>
      <c r="I977">
        <v>100</v>
      </c>
      <c r="J977">
        <v>2021</v>
      </c>
      <c r="K977">
        <v>5</v>
      </c>
      <c r="L977">
        <v>196742.15</v>
      </c>
      <c r="M977">
        <v>2020</v>
      </c>
      <c r="N977">
        <v>191889</v>
      </c>
      <c r="O977">
        <v>146.868375688687</v>
      </c>
      <c r="P977" t="s">
        <v>691</v>
      </c>
      <c r="Q977">
        <v>2.69587436823659</v>
      </c>
      <c r="R977">
        <v>1</v>
      </c>
      <c r="S977" t="s">
        <v>25</v>
      </c>
      <c r="T977">
        <v>-1.11368485725649E-2</v>
      </c>
      <c r="AW977">
        <v>207097</v>
      </c>
      <c r="AX977">
        <v>199493</v>
      </c>
      <c r="AY977">
        <v>191889</v>
      </c>
      <c r="AZ977">
        <v>196742.15</v>
      </c>
      <c r="BA977">
        <v>194551.06246760901</v>
      </c>
      <c r="BB977">
        <v>192384.37674527499</v>
      </c>
      <c r="BC977">
        <v>190241.82107373601</v>
      </c>
      <c r="BD977">
        <v>188123.12672026901</v>
      </c>
      <c r="BE977">
        <v>186028.02794498799</v>
      </c>
      <c r="BF977">
        <v>183956.261967511</v>
      </c>
      <c r="BG977">
        <v>181907.568934004</v>
      </c>
      <c r="BH977">
        <v>179881.69188458301</v>
      </c>
      <c r="BI977">
        <v>177878.376721087</v>
      </c>
      <c r="BJ977">
        <v>175897.372175211</v>
      </c>
      <c r="BK977">
        <v>173938.42977698299</v>
      </c>
      <c r="BL977">
        <v>172001.303823608</v>
      </c>
      <c r="BM977">
        <v>170085.75134864001</v>
      </c>
      <c r="BN977">
        <v>168191.53209152</v>
      </c>
      <c r="BO977">
        <v>166318.40846742899</v>
      </c>
      <c r="BP977">
        <v>164466.14553749701</v>
      </c>
      <c r="BQ977">
        <v>162634.510979332</v>
      </c>
      <c r="BR977">
        <v>160823.27505788201</v>
      </c>
      <c r="BS977">
        <v>159032.210596619</v>
      </c>
      <c r="BT977">
        <v>157261.09294904399</v>
      </c>
      <c r="BU977">
        <v>155509.69997051399</v>
      </c>
      <c r="BV977">
        <v>153777.81199037799</v>
      </c>
      <c r="BW977">
        <v>152065.211784421</v>
      </c>
      <c r="BX977">
        <v>150371.68454762199</v>
      </c>
      <c r="BY977">
        <v>148697.01786721399</v>
      </c>
      <c r="BZ977">
        <v>147041.001696035</v>
      </c>
      <c r="CA977">
        <v>145403.428326188</v>
      </c>
      <c r="CB977">
        <v>143784.09236298699</v>
      </c>
      <c r="CC977">
        <v>142182.79069919701</v>
      </c>
      <c r="CD977" s="8" t="b">
        <f>IF(ISNUMBER(VLOOKUP(A977,profiles_2018!A:A,1,FALSE)),TRUE,FALSE)</f>
        <v>0</v>
      </c>
      <c r="CE977" t="str">
        <f>INDEX('C5 - Emissions methodology 2021'!$A$2:$I$5911,MATCH($A977,'C5 - Emissions methodology 2021'!$A$2:$A$5911,0),MATCH(CE$1,'C5 - Emissions methodology 2021'!$A$1:$I$1,0))</f>
        <v>Manufacturing</v>
      </c>
    </row>
    <row r="978" spans="1:83" x14ac:dyDescent="0.25">
      <c r="A978">
        <v>19357</v>
      </c>
      <c r="B978" t="s">
        <v>1480</v>
      </c>
      <c r="C978" t="s">
        <v>48</v>
      </c>
      <c r="D978">
        <v>2020</v>
      </c>
      <c r="E978" t="s">
        <v>690</v>
      </c>
      <c r="F978" t="s">
        <v>23</v>
      </c>
      <c r="G978">
        <v>2019</v>
      </c>
      <c r="H978">
        <v>122346</v>
      </c>
      <c r="I978">
        <v>100</v>
      </c>
      <c r="J978">
        <v>2030</v>
      </c>
      <c r="K978">
        <v>50</v>
      </c>
      <c r="L978">
        <v>61173</v>
      </c>
      <c r="M978">
        <v>2020</v>
      </c>
      <c r="N978">
        <v>139817</v>
      </c>
      <c r="O978">
        <v>-28.5599856145685</v>
      </c>
      <c r="P978" t="s">
        <v>45</v>
      </c>
      <c r="Q978">
        <v>3.1502561370390199</v>
      </c>
      <c r="R978">
        <v>1</v>
      </c>
      <c r="S978" t="s">
        <v>25</v>
      </c>
      <c r="T978">
        <v>-1.11368485725649E-2</v>
      </c>
      <c r="AX978">
        <v>122346</v>
      </c>
      <c r="AY978">
        <v>139817</v>
      </c>
      <c r="AZ978">
        <v>131952.6</v>
      </c>
      <c r="BA978">
        <v>124088.2</v>
      </c>
      <c r="BB978">
        <v>116223.8</v>
      </c>
      <c r="BC978">
        <v>108359.4</v>
      </c>
      <c r="BD978">
        <v>100495</v>
      </c>
      <c r="BE978">
        <v>92630.6</v>
      </c>
      <c r="BF978">
        <v>84766.2</v>
      </c>
      <c r="BG978">
        <v>76901.799999999901</v>
      </c>
      <c r="BH978">
        <v>69037.399999999994</v>
      </c>
      <c r="BI978">
        <v>61173</v>
      </c>
      <c r="BJ978">
        <v>60491.725562270403</v>
      </c>
      <c r="BK978">
        <v>59818.038374790303</v>
      </c>
      <c r="BL978">
        <v>59151.853939502398</v>
      </c>
      <c r="BM978">
        <v>58493.088699391599</v>
      </c>
      <c r="BN978">
        <v>57841.660028004902</v>
      </c>
      <c r="BO978">
        <v>57197.486219087201</v>
      </c>
      <c r="BP978">
        <v>56560.486476333899</v>
      </c>
      <c r="BQ978">
        <v>55930.580903256399</v>
      </c>
      <c r="BR978">
        <v>55307.690493161201</v>
      </c>
      <c r="BS978">
        <v>54691.737119240599</v>
      </c>
      <c r="BT978">
        <v>54082.643524773099</v>
      </c>
      <c r="BU978">
        <v>53480.333313433701</v>
      </c>
      <c r="BV978">
        <v>52884.730939711699</v>
      </c>
      <c r="BW978">
        <v>52295.761699435199</v>
      </c>
      <c r="BX978">
        <v>51713.351720401697</v>
      </c>
      <c r="BY978">
        <v>51137.427953111801</v>
      </c>
      <c r="BZ978">
        <v>50567.9181616075</v>
      </c>
      <c r="CA978">
        <v>50004.750914411903</v>
      </c>
      <c r="CB978">
        <v>49447.8555755692</v>
      </c>
      <c r="CC978">
        <v>48897.162295786096</v>
      </c>
      <c r="CD978" s="8" t="b">
        <f>IF(ISNUMBER(VLOOKUP(A978,profiles_2018!A:A,1,FALSE)),TRUE,FALSE)</f>
        <v>0</v>
      </c>
      <c r="CE978" t="str">
        <f>INDEX('C5 - Emissions methodology 2021'!$A$2:$I$5911,MATCH($A978,'C5 - Emissions methodology 2021'!$A$2:$A$5911,0),MATCH(CE$1,'C5 - Emissions methodology 2021'!$A$1:$I$1,0))</f>
        <v>Infrastructure</v>
      </c>
    </row>
    <row r="979" spans="1:83" x14ac:dyDescent="0.25">
      <c r="A979">
        <v>40442</v>
      </c>
      <c r="B979" t="s">
        <v>1481</v>
      </c>
      <c r="C979" t="s">
        <v>27</v>
      </c>
      <c r="D979">
        <v>2020</v>
      </c>
      <c r="E979" t="s">
        <v>690</v>
      </c>
      <c r="F979" t="s">
        <v>23</v>
      </c>
      <c r="G979">
        <v>2019</v>
      </c>
      <c r="H979">
        <v>37092</v>
      </c>
      <c r="I979">
        <v>100</v>
      </c>
      <c r="J979">
        <v>2030</v>
      </c>
      <c r="K979">
        <v>50</v>
      </c>
      <c r="L979">
        <v>18546</v>
      </c>
      <c r="M979">
        <v>2020</v>
      </c>
      <c r="N979">
        <v>31866</v>
      </c>
      <c r="O979">
        <v>28.178582982853399</v>
      </c>
      <c r="P979" t="s">
        <v>24</v>
      </c>
      <c r="Q979">
        <v>3.1502476116390201</v>
      </c>
      <c r="R979">
        <v>1</v>
      </c>
      <c r="S979" t="s">
        <v>25</v>
      </c>
      <c r="T979">
        <v>-1.11368485725649E-2</v>
      </c>
      <c r="AX979">
        <v>37092</v>
      </c>
      <c r="AY979">
        <v>31866</v>
      </c>
      <c r="AZ979">
        <v>30534</v>
      </c>
      <c r="BA979">
        <v>29202</v>
      </c>
      <c r="BB979">
        <v>27870</v>
      </c>
      <c r="BC979">
        <v>26538</v>
      </c>
      <c r="BD979">
        <v>25206</v>
      </c>
      <c r="BE979">
        <v>23874</v>
      </c>
      <c r="BF979">
        <v>22542</v>
      </c>
      <c r="BG979">
        <v>21210</v>
      </c>
      <c r="BH979">
        <v>19878</v>
      </c>
      <c r="BI979">
        <v>18546</v>
      </c>
      <c r="BJ979">
        <v>18339.456006373199</v>
      </c>
      <c r="BK979">
        <v>18135.212261927001</v>
      </c>
      <c r="BL979">
        <v>17933.2431491346</v>
      </c>
      <c r="BM979">
        <v>17733.523335767699</v>
      </c>
      <c r="BN979">
        <v>17536.0277717192</v>
      </c>
      <c r="BO979">
        <v>17340.731685861199</v>
      </c>
      <c r="BP979">
        <v>17147.610582938301</v>
      </c>
      <c r="BQ979">
        <v>16956.640240494798</v>
      </c>
      <c r="BR979">
        <v>16767.796705837001</v>
      </c>
      <c r="BS979">
        <v>16581.056293028501</v>
      </c>
      <c r="BT979">
        <v>16396.395579919899</v>
      </c>
      <c r="BU979">
        <v>16213.791405210401</v>
      </c>
      <c r="BV979">
        <v>16033.220865543501</v>
      </c>
      <c r="BW979">
        <v>15854.6613126334</v>
      </c>
      <c r="BX979">
        <v>15678.0903504253</v>
      </c>
      <c r="BY979">
        <v>15503.4858322856</v>
      </c>
      <c r="BZ979">
        <v>15330.8258582246</v>
      </c>
      <c r="CA979">
        <v>15160.0887721491</v>
      </c>
      <c r="CB979">
        <v>14991.2531591471</v>
      </c>
      <c r="CC979">
        <v>14824.297842800701</v>
      </c>
      <c r="CD979" s="8" t="b">
        <f>IF(ISNUMBER(VLOOKUP(A979,profiles_2018!A:A,1,FALSE)),TRUE,FALSE)</f>
        <v>0</v>
      </c>
      <c r="CE979" t="str">
        <f>INDEX('C5 - Emissions methodology 2021'!$A$2:$I$5911,MATCH($A979,'C5 - Emissions methodology 2021'!$A$2:$A$5911,0),MATCH(CE$1,'C5 - Emissions methodology 2021'!$A$1:$I$1,0))</f>
        <v>Manufacturing</v>
      </c>
    </row>
    <row r="980" spans="1:83" x14ac:dyDescent="0.25">
      <c r="A980">
        <v>31492</v>
      </c>
      <c r="B980" t="s">
        <v>1482</v>
      </c>
      <c r="C980" t="s">
        <v>441</v>
      </c>
      <c r="D980">
        <v>2020</v>
      </c>
      <c r="E980" t="s">
        <v>28</v>
      </c>
      <c r="F980" t="s">
        <v>23</v>
      </c>
      <c r="G980">
        <v>2020</v>
      </c>
      <c r="H980">
        <v>417508.17</v>
      </c>
      <c r="I980">
        <v>100</v>
      </c>
      <c r="J980">
        <v>2030</v>
      </c>
      <c r="K980">
        <v>100</v>
      </c>
      <c r="L980">
        <v>0</v>
      </c>
      <c r="M980">
        <v>2020</v>
      </c>
      <c r="N980">
        <v>417508.17</v>
      </c>
      <c r="O980">
        <v>0</v>
      </c>
      <c r="P980" t="s">
        <v>45</v>
      </c>
      <c r="Q980">
        <v>3.6502856532560202</v>
      </c>
      <c r="R980">
        <v>1</v>
      </c>
      <c r="S980" t="s">
        <v>25</v>
      </c>
      <c r="T980">
        <v>-1.11368485725649E-2</v>
      </c>
      <c r="AY980">
        <v>417508.17</v>
      </c>
      <c r="AZ980">
        <v>375757.353</v>
      </c>
      <c r="BA980">
        <v>334006.53600000002</v>
      </c>
      <c r="BB980">
        <v>292255.71899999998</v>
      </c>
      <c r="BC980">
        <v>250504.902</v>
      </c>
      <c r="BD980">
        <v>208754.08499999999</v>
      </c>
      <c r="BE980">
        <v>167003.26800000001</v>
      </c>
      <c r="BF980">
        <v>125252.451</v>
      </c>
      <c r="BG980">
        <v>83501.633999999904</v>
      </c>
      <c r="BH980">
        <v>41750.816999999901</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s="8" t="b">
        <f>IF(ISNUMBER(VLOOKUP(A980,profiles_2018!A:A,1,FALSE)),TRUE,FALSE)</f>
        <v>0</v>
      </c>
      <c r="CE980" t="str">
        <f>INDEX('C5 - Emissions methodology 2021'!$A$2:$I$5911,MATCH($A980,'C5 - Emissions methodology 2021'!$A$2:$A$5911,0),MATCH(CE$1,'C5 - Emissions methodology 2021'!$A$1:$I$1,0))</f>
        <v>Services</v>
      </c>
    </row>
    <row r="981" spans="1:83" x14ac:dyDescent="0.25">
      <c r="A981">
        <v>22231</v>
      </c>
      <c r="B981" t="s">
        <v>1483</v>
      </c>
      <c r="C981" t="s">
        <v>59</v>
      </c>
      <c r="D981">
        <v>2020</v>
      </c>
      <c r="E981" t="s">
        <v>28</v>
      </c>
      <c r="F981" t="s">
        <v>23</v>
      </c>
      <c r="G981">
        <v>2018</v>
      </c>
      <c r="H981">
        <v>81962</v>
      </c>
      <c r="I981">
        <v>100</v>
      </c>
      <c r="J981">
        <v>2024</v>
      </c>
      <c r="K981">
        <v>1</v>
      </c>
      <c r="L981">
        <v>81142.38</v>
      </c>
      <c r="M981">
        <v>2020</v>
      </c>
      <c r="N981">
        <v>66489</v>
      </c>
      <c r="O981">
        <v>1825.45454545455</v>
      </c>
      <c r="P981" t="s">
        <v>691</v>
      </c>
      <c r="Q981">
        <v>2.6573264231707299</v>
      </c>
      <c r="R981">
        <v>1</v>
      </c>
      <c r="S981" t="s">
        <v>25</v>
      </c>
      <c r="T981">
        <v>-1.11368485725649E-2</v>
      </c>
      <c r="AW981">
        <v>81962</v>
      </c>
      <c r="AX981">
        <v>74225.5</v>
      </c>
      <c r="AY981">
        <v>66489</v>
      </c>
      <c r="AZ981">
        <v>70152.345000000001</v>
      </c>
      <c r="BA981">
        <v>73815.69</v>
      </c>
      <c r="BB981">
        <v>77479.035000000003</v>
      </c>
      <c r="BC981">
        <v>81142.38</v>
      </c>
      <c r="BD981">
        <v>80238.709601122406</v>
      </c>
      <c r="BE981">
        <v>79345.103242636702</v>
      </c>
      <c r="BF981">
        <v>78461.448842848898</v>
      </c>
      <c r="BG981">
        <v>77587.635568302096</v>
      </c>
      <c r="BH981">
        <v>76723.553819874505</v>
      </c>
      <c r="BI981">
        <v>75869.095219033596</v>
      </c>
      <c r="BJ981">
        <v>75024.152594241707</v>
      </c>
      <c r="BK981">
        <v>74188.619967514605</v>
      </c>
      <c r="BL981">
        <v>73362.392541128793</v>
      </c>
      <c r="BM981">
        <v>72545.366684477194</v>
      </c>
      <c r="BN981">
        <v>71737.439921070996</v>
      </c>
      <c r="BO981">
        <v>70938.510915686595</v>
      </c>
      <c r="BP981">
        <v>70148.479461655297</v>
      </c>
      <c r="BQ981">
        <v>69367.246468295198</v>
      </c>
      <c r="BR981">
        <v>68594.713948482007</v>
      </c>
      <c r="BS981">
        <v>67830.785006359307</v>
      </c>
      <c r="BT981">
        <v>67075.363825185297</v>
      </c>
      <c r="BU981">
        <v>66328.355655314503</v>
      </c>
      <c r="BV981">
        <v>65589.666802314096</v>
      </c>
      <c r="BW981">
        <v>64859.204615211696</v>
      </c>
      <c r="BX981">
        <v>64136.877474875102</v>
      </c>
      <c r="BY981">
        <v>63422.594782520202</v>
      </c>
      <c r="BZ981">
        <v>62716.266948348202</v>
      </c>
      <c r="CA981">
        <v>62017.8053803078</v>
      </c>
      <c r="CB981">
        <v>61327.1224729846</v>
      </c>
      <c r="CC981">
        <v>60644.131596611798</v>
      </c>
      <c r="CD981" s="8" t="b">
        <f>IF(ISNUMBER(VLOOKUP(A981,profiles_2018!A:A,1,FALSE)),TRUE,FALSE)</f>
        <v>0</v>
      </c>
      <c r="CE981" t="str">
        <f>INDEX('C5 - Emissions methodology 2021'!$A$2:$I$5911,MATCH($A981,'C5 - Emissions methodology 2021'!$A$2:$A$5911,0),MATCH(CE$1,'C5 - Emissions methodology 2021'!$A$1:$I$1,0))</f>
        <v>Manufacturing</v>
      </c>
    </row>
    <row r="982" spans="1:83" x14ac:dyDescent="0.25">
      <c r="A982">
        <v>846604</v>
      </c>
      <c r="B982" t="s">
        <v>1484</v>
      </c>
      <c r="C982" t="s">
        <v>48</v>
      </c>
      <c r="D982">
        <v>2020</v>
      </c>
      <c r="E982" t="s">
        <v>28</v>
      </c>
      <c r="F982" t="s">
        <v>23</v>
      </c>
      <c r="G982">
        <v>2020</v>
      </c>
      <c r="H982">
        <v>3991</v>
      </c>
      <c r="I982">
        <v>100</v>
      </c>
      <c r="J982">
        <v>2025</v>
      </c>
      <c r="K982">
        <v>20</v>
      </c>
      <c r="L982">
        <v>3192.8</v>
      </c>
      <c r="M982">
        <v>2020</v>
      </c>
      <c r="N982">
        <v>3991</v>
      </c>
      <c r="O982">
        <v>500</v>
      </c>
      <c r="P982" t="s">
        <v>691</v>
      </c>
      <c r="Q982">
        <v>2.8478052771487801</v>
      </c>
      <c r="R982">
        <v>1</v>
      </c>
      <c r="S982" t="s">
        <v>25</v>
      </c>
      <c r="T982">
        <v>-1.11368485725649E-2</v>
      </c>
      <c r="AY982">
        <v>3991</v>
      </c>
      <c r="AZ982">
        <v>3831.36</v>
      </c>
      <c r="BA982">
        <v>3671.72</v>
      </c>
      <c r="BB982">
        <v>3512.08</v>
      </c>
      <c r="BC982">
        <v>3352.44</v>
      </c>
      <c r="BD982">
        <v>3192.8</v>
      </c>
      <c r="BE982">
        <v>3157.2422698775099</v>
      </c>
      <c r="BF982">
        <v>3122.08054081098</v>
      </c>
      <c r="BG982">
        <v>3087.31040259662</v>
      </c>
      <c r="BH982">
        <v>3052.9274941464</v>
      </c>
      <c r="BI982">
        <v>3018.9275029410701</v>
      </c>
      <c r="BJ982">
        <v>2985.30616448926</v>
      </c>
      <c r="BK982">
        <v>2952.0592617926</v>
      </c>
      <c r="BL982">
        <v>2919.1826248167799</v>
      </c>
      <c r="BM982">
        <v>2886.67212996853</v>
      </c>
      <c r="BN982">
        <v>2854.5236995784298</v>
      </c>
      <c r="BO982">
        <v>2822.7333013894299</v>
      </c>
      <c r="BP982">
        <v>2791.2969480511201</v>
      </c>
      <c r="BQ982">
        <v>2760.2106966196102</v>
      </c>
      <c r="BR982">
        <v>2729.4706480629802</v>
      </c>
      <c r="BS982">
        <v>2699.0729467722399</v>
      </c>
      <c r="BT982">
        <v>2669.0137800777302</v>
      </c>
      <c r="BU982">
        <v>2639.2893777709201</v>
      </c>
      <c r="BV982">
        <v>2609.8960116315002</v>
      </c>
      <c r="BW982">
        <v>2580.8299949598199</v>
      </c>
      <c r="BX982">
        <v>2552.0876821144202</v>
      </c>
      <c r="BY982">
        <v>2523.6654680548099</v>
      </c>
      <c r="BZ982">
        <v>2495.55978788927</v>
      </c>
      <c r="CA982">
        <v>2467.7671164277599</v>
      </c>
      <c r="CB982">
        <v>2440.2839677397501</v>
      </c>
      <c r="CC982">
        <v>2413.1068947169802</v>
      </c>
      <c r="CD982" s="8" t="b">
        <f>IF(ISNUMBER(VLOOKUP(A982,profiles_2018!A:A,1,FALSE)),TRUE,FALSE)</f>
        <v>0</v>
      </c>
      <c r="CE982" t="str">
        <f>INDEX('C5 - Emissions methodology 2021'!$A$2:$I$5911,MATCH($A982,'C5 - Emissions methodology 2021'!$A$2:$A$5911,0),MATCH(CE$1,'C5 - Emissions methodology 2021'!$A$1:$I$1,0))</f>
        <v>Services</v>
      </c>
    </row>
    <row r="983" spans="1:83" x14ac:dyDescent="0.25">
      <c r="A983">
        <v>842241</v>
      </c>
      <c r="B983" t="s">
        <v>1485</v>
      </c>
      <c r="C983" t="s">
        <v>415</v>
      </c>
      <c r="D983">
        <v>2019</v>
      </c>
      <c r="E983" t="s">
        <v>60</v>
      </c>
      <c r="F983" t="s">
        <v>54</v>
      </c>
      <c r="G983">
        <v>2019</v>
      </c>
      <c r="H983">
        <v>200</v>
      </c>
      <c r="I983">
        <v>100</v>
      </c>
      <c r="J983">
        <v>2025</v>
      </c>
      <c r="K983">
        <v>15</v>
      </c>
      <c r="L983">
        <v>170</v>
      </c>
      <c r="M983">
        <v>2020</v>
      </c>
      <c r="N983">
        <v>186</v>
      </c>
      <c r="O983">
        <v>46.6666666666667</v>
      </c>
      <c r="P983" t="s">
        <v>691</v>
      </c>
      <c r="Q983">
        <v>3.1378048980487798</v>
      </c>
      <c r="R983">
        <v>1</v>
      </c>
      <c r="S983" t="s">
        <v>25</v>
      </c>
      <c r="T983">
        <v>-1.11368485725649E-2</v>
      </c>
      <c r="AX983">
        <v>200</v>
      </c>
      <c r="AY983">
        <v>186</v>
      </c>
      <c r="AZ983">
        <v>182.8</v>
      </c>
      <c r="BA983">
        <v>179.6</v>
      </c>
      <c r="BB983">
        <v>176.4</v>
      </c>
      <c r="BC983">
        <v>173.2</v>
      </c>
      <c r="BD983">
        <v>170</v>
      </c>
      <c r="BE983">
        <v>168.10673574266301</v>
      </c>
      <c r="BF983">
        <v>166.23455648266901</v>
      </c>
      <c r="BG983">
        <v>164.38322739959401</v>
      </c>
      <c r="BH983">
        <v>162.55251628817501</v>
      </c>
      <c r="BI983">
        <v>160.74219352918499</v>
      </c>
      <c r="BJ983">
        <v>158.952032060628</v>
      </c>
      <c r="BK983">
        <v>157.18180734926801</v>
      </c>
      <c r="BL983">
        <v>155.431297362457</v>
      </c>
      <c r="BM983">
        <v>153.70028254029401</v>
      </c>
      <c r="BN983">
        <v>151.98854576808199</v>
      </c>
      <c r="BO983">
        <v>150.295872349098</v>
      </c>
      <c r="BP983">
        <v>148.622049977665</v>
      </c>
      <c r="BQ983">
        <v>146.96686871252001</v>
      </c>
      <c r="BR983">
        <v>145.330120950484</v>
      </c>
      <c r="BS983">
        <v>143.71160140042599</v>
      </c>
      <c r="BT983">
        <v>142.111107057509</v>
      </c>
      <c r="BU983">
        <v>140.52843717773001</v>
      </c>
      <c r="BV983">
        <v>138.96339325274201</v>
      </c>
      <c r="BW983">
        <v>137.415778984957</v>
      </c>
      <c r="BX983">
        <v>135.88540026292</v>
      </c>
      <c r="BY983">
        <v>134.37206513697001</v>
      </c>
      <c r="BZ983">
        <v>132.87558379515599</v>
      </c>
      <c r="CA983">
        <v>131.395768539438</v>
      </c>
      <c r="CB983">
        <v>129.932433762139</v>
      </c>
      <c r="CC983">
        <v>128.48539592266499</v>
      </c>
      <c r="CD983" s="8" t="b">
        <f>IF(ISNUMBER(VLOOKUP(A983,profiles_2018!A:A,1,FALSE)),TRUE,FALSE)</f>
        <v>0</v>
      </c>
      <c r="CE983" t="str">
        <f>INDEX('C5 - Emissions methodology 2021'!$A$2:$I$5911,MATCH($A983,'C5 - Emissions methodology 2021'!$A$2:$A$5911,0),MATCH(CE$1,'C5 - Emissions methodology 2021'!$A$1:$I$1,0))</f>
        <v>Manufacturing</v>
      </c>
    </row>
    <row r="984" spans="1:83" x14ac:dyDescent="0.25">
      <c r="A984">
        <v>19589</v>
      </c>
      <c r="B984" t="s">
        <v>1486</v>
      </c>
      <c r="C984" t="s">
        <v>21</v>
      </c>
      <c r="D984">
        <v>2020</v>
      </c>
      <c r="E984" t="s">
        <v>28</v>
      </c>
      <c r="F984" t="s">
        <v>23</v>
      </c>
      <c r="G984">
        <v>2020</v>
      </c>
      <c r="H984">
        <v>2033308</v>
      </c>
      <c r="I984">
        <v>100</v>
      </c>
      <c r="J984">
        <v>2030</v>
      </c>
      <c r="K984">
        <v>100</v>
      </c>
      <c r="L984">
        <v>0</v>
      </c>
      <c r="M984">
        <v>2020</v>
      </c>
      <c r="N984">
        <v>2033308</v>
      </c>
      <c r="O984">
        <v>0</v>
      </c>
      <c r="P984" t="s">
        <v>45</v>
      </c>
      <c r="Q984">
        <v>3.6504472332390199</v>
      </c>
      <c r="R984">
        <v>1</v>
      </c>
      <c r="S984" t="s">
        <v>25</v>
      </c>
      <c r="T984">
        <v>-1.11368485725649E-2</v>
      </c>
      <c r="AY984">
        <v>2033308</v>
      </c>
      <c r="AZ984">
        <v>1829977.2</v>
      </c>
      <c r="BA984">
        <v>1626646.4</v>
      </c>
      <c r="BB984">
        <v>1423315.6</v>
      </c>
      <c r="BC984">
        <v>1219984.79999999</v>
      </c>
      <c r="BD984">
        <v>1016654</v>
      </c>
      <c r="BE984">
        <v>813323.2</v>
      </c>
      <c r="BF984">
        <v>609992.4</v>
      </c>
      <c r="BG984">
        <v>406661.59999999899</v>
      </c>
      <c r="BH984">
        <v>203330.8</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s="8" t="b">
        <f>IF(ISNUMBER(VLOOKUP(A984,profiles_2018!A:A,1,FALSE)),TRUE,FALSE)</f>
        <v>0</v>
      </c>
      <c r="CE984" t="str">
        <f>INDEX('C5 - Emissions methodology 2021'!$A$2:$I$5911,MATCH($A984,'C5 - Emissions methodology 2021'!$A$2:$A$5911,0),MATCH(CE$1,'C5 - Emissions methodology 2021'!$A$1:$I$1,0))</f>
        <v>Fossil Fuels</v>
      </c>
    </row>
    <row r="985" spans="1:83" x14ac:dyDescent="0.25">
      <c r="A985">
        <v>21145</v>
      </c>
      <c r="B985" t="s">
        <v>1487</v>
      </c>
      <c r="C985" t="s">
        <v>208</v>
      </c>
      <c r="D985">
        <v>2019</v>
      </c>
      <c r="E985" t="s">
        <v>28</v>
      </c>
      <c r="F985" t="s">
        <v>23</v>
      </c>
      <c r="G985">
        <v>2019</v>
      </c>
      <c r="H985">
        <v>492013.25</v>
      </c>
      <c r="I985">
        <v>100</v>
      </c>
      <c r="J985">
        <v>2050</v>
      </c>
      <c r="K985">
        <v>100</v>
      </c>
      <c r="L985">
        <v>0</v>
      </c>
      <c r="M985">
        <v>2020</v>
      </c>
      <c r="N985">
        <v>460347.55</v>
      </c>
      <c r="O985">
        <v>6.4359445604361296</v>
      </c>
      <c r="P985" t="s">
        <v>24</v>
      </c>
      <c r="Q985">
        <v>3.6600492013250001</v>
      </c>
      <c r="R985">
        <v>1</v>
      </c>
      <c r="S985" t="s">
        <v>25</v>
      </c>
      <c r="T985">
        <v>-1.11368485725649E-2</v>
      </c>
      <c r="AX985">
        <v>492013.25</v>
      </c>
      <c r="AY985">
        <v>460347.55</v>
      </c>
      <c r="AZ985">
        <v>445002.63166666601</v>
      </c>
      <c r="BA985">
        <v>429657.71333333303</v>
      </c>
      <c r="BB985">
        <v>414312.79499999998</v>
      </c>
      <c r="BC985">
        <v>398967.87666666601</v>
      </c>
      <c r="BD985">
        <v>383622.95833333302</v>
      </c>
      <c r="BE985">
        <v>368278.04</v>
      </c>
      <c r="BF985">
        <v>352933.121666666</v>
      </c>
      <c r="BG985">
        <v>337588.20333333302</v>
      </c>
      <c r="BH985">
        <v>322243.28499999997</v>
      </c>
      <c r="BI985">
        <v>306898.366666666</v>
      </c>
      <c r="BJ985">
        <v>291553.44833333301</v>
      </c>
      <c r="BK985">
        <v>276208.53000000003</v>
      </c>
      <c r="BL985">
        <v>260863.61166666599</v>
      </c>
      <c r="BM985">
        <v>245518.69333333301</v>
      </c>
      <c r="BN985">
        <v>230173.77499999999</v>
      </c>
      <c r="BO985">
        <v>214828.85666666599</v>
      </c>
      <c r="BP985">
        <v>199483.938333333</v>
      </c>
      <c r="BQ985">
        <v>184139.02</v>
      </c>
      <c r="BR985">
        <v>168794.10166666601</v>
      </c>
      <c r="BS985">
        <v>153449.183333333</v>
      </c>
      <c r="BT985">
        <v>138104.26500000001</v>
      </c>
      <c r="BU985">
        <v>122759.346666666</v>
      </c>
      <c r="BV985">
        <v>107414.42833333299</v>
      </c>
      <c r="BW985">
        <v>92069.509999999893</v>
      </c>
      <c r="BX985">
        <v>76724.591666666602</v>
      </c>
      <c r="BY985">
        <v>61379.673333333303</v>
      </c>
      <c r="BZ985">
        <v>46034.754999999997</v>
      </c>
      <c r="CA985">
        <v>30689.836666666601</v>
      </c>
      <c r="CB985">
        <v>15344.9183333333</v>
      </c>
      <c r="CC985">
        <v>0</v>
      </c>
      <c r="CD985" s="8" t="b">
        <f>IF(ISNUMBER(VLOOKUP(A985,profiles_2018!A:A,1,FALSE)),TRUE,FALSE)</f>
        <v>0</v>
      </c>
      <c r="CE985" t="str">
        <f>INDEX('C5 - Emissions methodology 2021'!$A$2:$I$5911,MATCH($A985,'C5 - Emissions methodology 2021'!$A$2:$A$5911,0),MATCH(CE$1,'C5 - Emissions methodology 2021'!$A$1:$I$1,0))</f>
        <v>Services</v>
      </c>
    </row>
    <row r="986" spans="1:83" x14ac:dyDescent="0.25">
      <c r="A986">
        <v>21131</v>
      </c>
      <c r="B986" t="s">
        <v>1488</v>
      </c>
      <c r="C986" t="s">
        <v>208</v>
      </c>
      <c r="D986">
        <v>2020</v>
      </c>
      <c r="E986" t="s">
        <v>28</v>
      </c>
      <c r="F986" t="s">
        <v>23</v>
      </c>
      <c r="G986">
        <v>2019</v>
      </c>
      <c r="H986">
        <v>44734</v>
      </c>
      <c r="I986">
        <v>100</v>
      </c>
      <c r="J986">
        <v>2040</v>
      </c>
      <c r="K986">
        <v>20</v>
      </c>
      <c r="L986">
        <v>35787.199999999997</v>
      </c>
      <c r="M986">
        <v>2020</v>
      </c>
      <c r="N986">
        <v>44748.99</v>
      </c>
      <c r="O986">
        <v>-0.16754593821252201</v>
      </c>
      <c r="P986" t="s">
        <v>45</v>
      </c>
      <c r="Q986">
        <v>2.8551264246195101</v>
      </c>
      <c r="R986">
        <v>1</v>
      </c>
      <c r="S986" t="s">
        <v>25</v>
      </c>
      <c r="T986">
        <v>-1.11368485725649E-2</v>
      </c>
      <c r="AX986">
        <v>44734</v>
      </c>
      <c r="AY986">
        <v>44748.99</v>
      </c>
      <c r="AZ986">
        <v>44300.900500000003</v>
      </c>
      <c r="BA986">
        <v>43852.811000000002</v>
      </c>
      <c r="BB986">
        <v>43404.7215</v>
      </c>
      <c r="BC986">
        <v>42956.631999999998</v>
      </c>
      <c r="BD986">
        <v>42508.542500000003</v>
      </c>
      <c r="BE986">
        <v>42060.453000000001</v>
      </c>
      <c r="BF986">
        <v>41612.363499999999</v>
      </c>
      <c r="BG986">
        <v>41164.273999999998</v>
      </c>
      <c r="BH986">
        <v>40716.184500000003</v>
      </c>
      <c r="BI986">
        <v>40268.095000000001</v>
      </c>
      <c r="BJ986">
        <v>39820.005499999999</v>
      </c>
      <c r="BK986">
        <v>39371.915999999997</v>
      </c>
      <c r="BL986">
        <v>38923.826500000003</v>
      </c>
      <c r="BM986">
        <v>38475.737000000001</v>
      </c>
      <c r="BN986">
        <v>38027.647499999999</v>
      </c>
      <c r="BO986">
        <v>37579.557999999997</v>
      </c>
      <c r="BP986">
        <v>37131.468500000003</v>
      </c>
      <c r="BQ986">
        <v>36683.379000000001</v>
      </c>
      <c r="BR986">
        <v>36235.289499999999</v>
      </c>
      <c r="BS986">
        <v>35787.199999999997</v>
      </c>
      <c r="BT986">
        <v>35388.643372763901</v>
      </c>
      <c r="BU986">
        <v>34994.525410332899</v>
      </c>
      <c r="BV986">
        <v>34604.7966799692</v>
      </c>
      <c r="BW986">
        <v>34219.408299460003</v>
      </c>
      <c r="BX986">
        <v>33838.311930986201</v>
      </c>
      <c r="BY986">
        <v>33461.4597750596</v>
      </c>
      <c r="BZ986">
        <v>33088.804564527702</v>
      </c>
      <c r="CA986">
        <v>32720.299558645402</v>
      </c>
      <c r="CB986">
        <v>32355.8985372118</v>
      </c>
      <c r="CC986">
        <v>31995.555794773602</v>
      </c>
      <c r="CD986" s="8" t="b">
        <f>IF(ISNUMBER(VLOOKUP(A986,profiles_2018!A:A,1,FALSE)),TRUE,FALSE)</f>
        <v>0</v>
      </c>
      <c r="CE986" t="str">
        <f>INDEX('C5 - Emissions methodology 2021'!$A$2:$I$5911,MATCH($A986,'C5 - Emissions methodology 2021'!$A$2:$A$5911,0),MATCH(CE$1,'C5 - Emissions methodology 2021'!$A$1:$I$1,0))</f>
        <v>Services</v>
      </c>
    </row>
    <row r="987" spans="1:83" x14ac:dyDescent="0.25">
      <c r="A987">
        <v>19581</v>
      </c>
      <c r="B987" t="s">
        <v>545</v>
      </c>
      <c r="C987" t="s">
        <v>27</v>
      </c>
      <c r="D987">
        <v>2017</v>
      </c>
      <c r="E987" t="s">
        <v>690</v>
      </c>
      <c r="F987" t="s">
        <v>23</v>
      </c>
      <c r="G987">
        <v>2016</v>
      </c>
      <c r="H987">
        <v>2902845</v>
      </c>
      <c r="I987">
        <v>100</v>
      </c>
      <c r="J987">
        <v>2030</v>
      </c>
      <c r="K987">
        <v>30</v>
      </c>
      <c r="L987">
        <v>2031991.5</v>
      </c>
      <c r="M987">
        <v>2020</v>
      </c>
      <c r="N987">
        <v>3831202.1460000002</v>
      </c>
      <c r="O987">
        <v>-46.321194335257204</v>
      </c>
      <c r="P987" t="s">
        <v>24</v>
      </c>
      <c r="Q987">
        <v>2.95078603943902</v>
      </c>
      <c r="R987">
        <v>1</v>
      </c>
      <c r="S987" t="s">
        <v>25</v>
      </c>
      <c r="T987">
        <v>-1.11368485725649E-2</v>
      </c>
      <c r="AU987">
        <v>2902845</v>
      </c>
      <c r="AV987">
        <v>3134934.2864999999</v>
      </c>
      <c r="AW987">
        <v>3367023.5729999999</v>
      </c>
      <c r="AX987">
        <v>3599112.8594999998</v>
      </c>
      <c r="AY987">
        <v>3831202.1460000002</v>
      </c>
      <c r="AZ987">
        <v>3651281.0814</v>
      </c>
      <c r="BA987">
        <v>3471360.0167999999</v>
      </c>
      <c r="BB987">
        <v>3291438.9522000002</v>
      </c>
      <c r="BC987">
        <v>3111517.8876</v>
      </c>
      <c r="BD987">
        <v>2931596.8229999999</v>
      </c>
      <c r="BE987">
        <v>2751675.7584000002</v>
      </c>
      <c r="BF987">
        <v>2571754.6938</v>
      </c>
      <c r="BG987">
        <v>2391833.6291999999</v>
      </c>
      <c r="BH987">
        <v>2211912.5646000002</v>
      </c>
      <c r="BI987">
        <v>2031991.5</v>
      </c>
      <c r="BJ987">
        <v>2009361.5183637601</v>
      </c>
      <c r="BK987">
        <v>1986983.5634061999</v>
      </c>
      <c r="BL987">
        <v>1964854.82834437</v>
      </c>
      <c r="BM987">
        <v>1942972.5376540299</v>
      </c>
      <c r="BN987">
        <v>1921333.94672152</v>
      </c>
      <c r="BO987">
        <v>1899936.34149955</v>
      </c>
      <c r="BP987">
        <v>1878777.03816676</v>
      </c>
      <c r="BQ987">
        <v>1857853.38279108</v>
      </c>
      <c r="BR987">
        <v>1837162.75099691</v>
      </c>
      <c r="BS987">
        <v>1816702.5476359001</v>
      </c>
      <c r="BT987">
        <v>1796470.2064614899</v>
      </c>
      <c r="BU987">
        <v>1776463.1898070001</v>
      </c>
      <c r="BV987">
        <v>1756678.9882673901</v>
      </c>
      <c r="BW987">
        <v>1737115.1203844501</v>
      </c>
      <c r="BX987">
        <v>1717769.13233561</v>
      </c>
      <c r="BY987">
        <v>1698638.5976261599</v>
      </c>
      <c r="BZ987">
        <v>1679721.1167848899</v>
      </c>
      <c r="CA987">
        <v>1661014.3170631099</v>
      </c>
      <c r="CB987">
        <v>1642515.85213712</v>
      </c>
      <c r="CC987">
        <v>1624223.40181383</v>
      </c>
      <c r="CD987" s="8" t="b">
        <f>IF(ISNUMBER(VLOOKUP(A987,profiles_2018!A:A,1,FALSE)),TRUE,FALSE)</f>
        <v>1</v>
      </c>
      <c r="CE987" t="str">
        <f>INDEX('C5 - Emissions methodology 2021'!$A$2:$I$5911,MATCH($A987,'C5 - Emissions methodology 2021'!$A$2:$A$5911,0),MATCH(CE$1,'C5 - Emissions methodology 2021'!$A$1:$I$1,0))</f>
        <v>Food, beverage &amp; agriculture</v>
      </c>
    </row>
    <row r="988" spans="1:83" x14ac:dyDescent="0.25">
      <c r="A988">
        <v>19573</v>
      </c>
      <c r="B988" t="s">
        <v>546</v>
      </c>
      <c r="C988" t="s">
        <v>59</v>
      </c>
      <c r="D988">
        <v>2020</v>
      </c>
      <c r="E988" t="s">
        <v>690</v>
      </c>
      <c r="F988" t="s">
        <v>23</v>
      </c>
      <c r="G988">
        <v>2013</v>
      </c>
      <c r="H988">
        <v>12800000</v>
      </c>
      <c r="I988">
        <v>100</v>
      </c>
      <c r="J988">
        <v>2030</v>
      </c>
      <c r="K988">
        <v>17</v>
      </c>
      <c r="L988">
        <v>10624000</v>
      </c>
      <c r="M988">
        <v>2020</v>
      </c>
      <c r="N988">
        <v>11270000</v>
      </c>
      <c r="O988">
        <v>70.3125</v>
      </c>
      <c r="P988" t="s">
        <v>24</v>
      </c>
      <c r="Q988">
        <v>2.82152390243902</v>
      </c>
      <c r="R988">
        <v>1</v>
      </c>
      <c r="S988" t="s">
        <v>25</v>
      </c>
      <c r="T988">
        <v>-1.11368485725649E-2</v>
      </c>
      <c r="AR988">
        <v>12800000</v>
      </c>
      <c r="AS988">
        <v>12581428.5714285</v>
      </c>
      <c r="AT988">
        <v>12362857.142857101</v>
      </c>
      <c r="AU988">
        <v>12144285.7142857</v>
      </c>
      <c r="AV988">
        <v>11925714.2857142</v>
      </c>
      <c r="AW988">
        <v>11707142.8571428</v>
      </c>
      <c r="AX988">
        <v>11488571.428571399</v>
      </c>
      <c r="AY988">
        <v>11270000</v>
      </c>
      <c r="AZ988">
        <v>11205400</v>
      </c>
      <c r="BA988">
        <v>11140800</v>
      </c>
      <c r="BB988">
        <v>11076200</v>
      </c>
      <c r="BC988">
        <v>11011600</v>
      </c>
      <c r="BD988">
        <v>10947000</v>
      </c>
      <c r="BE988">
        <v>10882400</v>
      </c>
      <c r="BF988">
        <v>10817800</v>
      </c>
      <c r="BG988">
        <v>10753200</v>
      </c>
      <c r="BH988">
        <v>10688600</v>
      </c>
      <c r="BI988">
        <v>10624000</v>
      </c>
      <c r="BJ988">
        <v>10505682.120765001</v>
      </c>
      <c r="BK988">
        <v>10388681.929834601</v>
      </c>
      <c r="BL988">
        <v>10272984.7523134</v>
      </c>
      <c r="BM988">
        <v>10158576.0767387</v>
      </c>
      <c r="BN988">
        <v>10045441.553259101</v>
      </c>
      <c r="BO988">
        <v>9933566.9918359909</v>
      </c>
      <c r="BP988">
        <v>9822938.3604624793</v>
      </c>
      <c r="BQ988">
        <v>9713541.7834043708</v>
      </c>
      <c r="BR988">
        <v>9605363.5394593198</v>
      </c>
      <c r="BS988">
        <v>9498390.0602359194</v>
      </c>
      <c r="BT988">
        <v>9392607.9284519199</v>
      </c>
      <c r="BU988">
        <v>9288003.8762512803</v>
      </c>
      <c r="BV988">
        <v>9184564.7835400701</v>
      </c>
      <c r="BW988">
        <v>9082277.6763408706</v>
      </c>
      <c r="BX988">
        <v>8981129.7251654807</v>
      </c>
      <c r="BY988">
        <v>8881108.24340575</v>
      </c>
      <c r="BZ988">
        <v>8782200.6857423801</v>
      </c>
      <c r="CA988">
        <v>8684394.6465713903</v>
      </c>
      <c r="CB988">
        <v>8587677.8584481291</v>
      </c>
      <c r="CC988">
        <v>8492038.1905486304</v>
      </c>
      <c r="CD988" s="8" t="b">
        <f>IF(ISNUMBER(VLOOKUP(A988,profiles_2018!A:A,1,FALSE)),TRUE,FALSE)</f>
        <v>1</v>
      </c>
      <c r="CE988" t="str">
        <f>INDEX('C5 - Emissions methodology 2021'!$A$2:$I$5911,MATCH($A988,'C5 - Emissions methodology 2021'!$A$2:$A$5911,0),MATCH(CE$1,'C5 - Emissions methodology 2021'!$A$1:$I$1,0))</f>
        <v>Materials</v>
      </c>
    </row>
    <row r="989" spans="1:83" x14ac:dyDescent="0.25">
      <c r="A989">
        <v>19657</v>
      </c>
      <c r="B989" t="s">
        <v>1489</v>
      </c>
      <c r="C989" t="s">
        <v>116</v>
      </c>
      <c r="D989">
        <v>2016</v>
      </c>
      <c r="E989" t="s">
        <v>53</v>
      </c>
      <c r="F989" t="s">
        <v>54</v>
      </c>
      <c r="G989">
        <v>2015</v>
      </c>
      <c r="H989">
        <v>97441</v>
      </c>
      <c r="I989">
        <v>100</v>
      </c>
      <c r="J989">
        <v>2030</v>
      </c>
      <c r="K989">
        <v>38</v>
      </c>
      <c r="L989">
        <v>60413.42</v>
      </c>
      <c r="M989">
        <v>2020</v>
      </c>
      <c r="N989">
        <v>48992</v>
      </c>
      <c r="O989">
        <v>156.59655737472599</v>
      </c>
      <c r="P989" t="s">
        <v>24</v>
      </c>
      <c r="Q989">
        <v>3.37026098303902</v>
      </c>
      <c r="R989">
        <v>1</v>
      </c>
      <c r="S989" t="s">
        <v>25</v>
      </c>
      <c r="T989">
        <v>-1.11368485725649E-2</v>
      </c>
      <c r="AT989">
        <v>97441</v>
      </c>
      <c r="AU989">
        <v>87751.2</v>
      </c>
      <c r="AV989">
        <v>78061.399999999994</v>
      </c>
      <c r="AW989">
        <v>68371.600000000006</v>
      </c>
      <c r="AX989">
        <v>58681.8</v>
      </c>
      <c r="AY989">
        <v>48992</v>
      </c>
      <c r="AZ989">
        <v>50134.142</v>
      </c>
      <c r="BA989">
        <v>51276.284</v>
      </c>
      <c r="BB989">
        <v>52418.425999999999</v>
      </c>
      <c r="BC989">
        <v>53560.567999999999</v>
      </c>
      <c r="BD989">
        <v>54702.71</v>
      </c>
      <c r="BE989">
        <v>55844.851999999999</v>
      </c>
      <c r="BF989">
        <v>56986.993999999999</v>
      </c>
      <c r="BG989">
        <v>58129.135999999999</v>
      </c>
      <c r="BH989">
        <v>59271.277999999998</v>
      </c>
      <c r="BI989">
        <v>60413.42</v>
      </c>
      <c r="BJ989">
        <v>59740.604889709197</v>
      </c>
      <c r="BK989">
        <v>59075.282819419102</v>
      </c>
      <c r="BL989">
        <v>58417.370340277703</v>
      </c>
      <c r="BM989">
        <v>57766.784932790601</v>
      </c>
      <c r="BN989">
        <v>57123.4449964702</v>
      </c>
      <c r="BO989">
        <v>56487.2698396013</v>
      </c>
      <c r="BP989">
        <v>55858.17966912</v>
      </c>
      <c r="BQ989">
        <v>55236.095580605899</v>
      </c>
      <c r="BR989">
        <v>54620.939548385002</v>
      </c>
      <c r="BS989">
        <v>54012.6344157434</v>
      </c>
      <c r="BT989">
        <v>53411.103885249897</v>
      </c>
      <c r="BU989">
        <v>52816.272509186398</v>
      </c>
      <c r="BV989">
        <v>52228.065680084197</v>
      </c>
      <c r="BW989">
        <v>51646.409621367202</v>
      </c>
      <c r="BX989">
        <v>51071.231378097298</v>
      </c>
      <c r="BY989">
        <v>50502.458807825002</v>
      </c>
      <c r="BZ989">
        <v>49940.020571540103</v>
      </c>
      <c r="CA989">
        <v>49383.846124724099</v>
      </c>
      <c r="CB989">
        <v>48833.865708502199</v>
      </c>
      <c r="CC989">
        <v>48290.010340893597</v>
      </c>
      <c r="CD989" s="8" t="b">
        <f>IF(ISNUMBER(VLOOKUP(A989,profiles_2018!A:A,1,FALSE)),TRUE,FALSE)</f>
        <v>0</v>
      </c>
      <c r="CE989" t="str">
        <f>INDEX('C5 - Emissions methodology 2021'!$A$2:$I$5911,MATCH($A989,'C5 - Emissions methodology 2021'!$A$2:$A$5911,0),MATCH(CE$1,'C5 - Emissions methodology 2021'!$A$1:$I$1,0))</f>
        <v>Biotech, health care &amp; pharma</v>
      </c>
    </row>
    <row r="990" spans="1:83" x14ac:dyDescent="0.25">
      <c r="A990">
        <v>842878</v>
      </c>
      <c r="B990" t="s">
        <v>1490</v>
      </c>
      <c r="C990" t="s">
        <v>1286</v>
      </c>
      <c r="D990">
        <v>2021</v>
      </c>
      <c r="E990" t="s">
        <v>28</v>
      </c>
      <c r="F990" t="s">
        <v>23</v>
      </c>
      <c r="G990">
        <v>2019</v>
      </c>
      <c r="H990">
        <v>9026.7800000000007</v>
      </c>
      <c r="I990">
        <v>100</v>
      </c>
      <c r="J990">
        <v>2024</v>
      </c>
      <c r="K990">
        <v>1.5</v>
      </c>
      <c r="L990">
        <v>8891.3783000000003</v>
      </c>
      <c r="M990">
        <v>2020</v>
      </c>
      <c r="N990">
        <v>8940.08</v>
      </c>
      <c r="O990">
        <v>64.031692364276594</v>
      </c>
      <c r="P990" t="s">
        <v>24</v>
      </c>
      <c r="Q990">
        <v>2.6623179758487301</v>
      </c>
      <c r="R990">
        <v>1</v>
      </c>
      <c r="S990" t="s">
        <v>25</v>
      </c>
      <c r="T990">
        <v>-1.11368485725649E-2</v>
      </c>
      <c r="AX990">
        <v>9026.7800000000007</v>
      </c>
      <c r="AY990">
        <v>8940.08</v>
      </c>
      <c r="AZ990">
        <v>8927.9045750000005</v>
      </c>
      <c r="BA990">
        <v>8915.7291499999992</v>
      </c>
      <c r="BB990">
        <v>8903.5537249999998</v>
      </c>
      <c r="BC990">
        <v>8891.3783000000003</v>
      </c>
      <c r="BD990">
        <v>8792.3563662715096</v>
      </c>
      <c r="BE990">
        <v>8694.4372248243108</v>
      </c>
      <c r="BF990">
        <v>8597.6085940277699</v>
      </c>
      <c r="BG990">
        <v>8501.8583290298993</v>
      </c>
      <c r="BH990">
        <v>8407.1744202340997</v>
      </c>
      <c r="BI990">
        <v>8313.5449917928108</v>
      </c>
      <c r="BJ990">
        <v>8220.9583001180108</v>
      </c>
      <c r="BK990">
        <v>8129.4027324082199</v>
      </c>
      <c r="BL990">
        <v>8038.8668051920004</v>
      </c>
      <c r="BM990">
        <v>7949.3391628875497</v>
      </c>
      <c r="BN990">
        <v>7860.8085763785102</v>
      </c>
      <c r="BO990">
        <v>7773.2639416054699</v>
      </c>
      <c r="BP990">
        <v>7686.6942781732296</v>
      </c>
      <c r="BQ990">
        <v>7601.0887279736098</v>
      </c>
      <c r="BR990">
        <v>7516.4365538235397</v>
      </c>
      <c r="BS990">
        <v>7432.72713811832</v>
      </c>
      <c r="BT990">
        <v>7349.9499814998999</v>
      </c>
      <c r="BU990">
        <v>7268.0947015400097</v>
      </c>
      <c r="BV990">
        <v>7187.1510314378902</v>
      </c>
      <c r="BW990">
        <v>7107.1088187326204</v>
      </c>
      <c r="BX990">
        <v>7027.95802402965</v>
      </c>
      <c r="BY990">
        <v>6949.68871974169</v>
      </c>
      <c r="BZ990">
        <v>6872.2910888434599</v>
      </c>
      <c r="CA990">
        <v>6795.7554236404303</v>
      </c>
      <c r="CB990">
        <v>6720.0721245511604</v>
      </c>
      <c r="CC990">
        <v>6645.2316989033197</v>
      </c>
      <c r="CD990" s="8" t="b">
        <f>IF(ISNUMBER(VLOOKUP(A990,profiles_2018!A:A,1,FALSE)),TRUE,FALSE)</f>
        <v>0</v>
      </c>
      <c r="CE990" t="str">
        <f>INDEX('C5 - Emissions methodology 2021'!$A$2:$I$5911,MATCH($A990,'C5 - Emissions methodology 2021'!$A$2:$A$5911,0),MATCH(CE$1,'C5 - Emissions methodology 2021'!$A$1:$I$1,0))</f>
        <v>Manufacturing</v>
      </c>
    </row>
    <row r="991" spans="1:83" x14ac:dyDescent="0.25">
      <c r="A991">
        <v>63843</v>
      </c>
      <c r="B991" t="s">
        <v>1491</v>
      </c>
      <c r="C991" t="s">
        <v>31</v>
      </c>
      <c r="D991">
        <v>2020</v>
      </c>
      <c r="E991" t="s">
        <v>105</v>
      </c>
      <c r="F991" t="s">
        <v>54</v>
      </c>
      <c r="G991">
        <v>2019</v>
      </c>
      <c r="H991">
        <v>49256741</v>
      </c>
      <c r="I991">
        <v>100</v>
      </c>
      <c r="J991">
        <v>2050</v>
      </c>
      <c r="K991">
        <v>100</v>
      </c>
      <c r="L991">
        <v>0</v>
      </c>
      <c r="M991">
        <v>2020</v>
      </c>
      <c r="N991">
        <v>43618456</v>
      </c>
      <c r="O991">
        <v>17.2035905522559</v>
      </c>
      <c r="P991" t="s">
        <v>45</v>
      </c>
      <c r="Q991">
        <v>4.0078123580999998</v>
      </c>
      <c r="R991">
        <v>1</v>
      </c>
      <c r="S991" t="s">
        <v>25</v>
      </c>
      <c r="T991">
        <v>-1.11368485725649E-2</v>
      </c>
      <c r="AX991">
        <v>49256741</v>
      </c>
      <c r="AY991">
        <v>43618456</v>
      </c>
      <c r="AZ991">
        <v>42164507.466666602</v>
      </c>
      <c r="BA991">
        <v>40710558.9333333</v>
      </c>
      <c r="BB991">
        <v>39256610.399999999</v>
      </c>
      <c r="BC991">
        <v>37802661.8666666</v>
      </c>
      <c r="BD991">
        <v>36348713.333333299</v>
      </c>
      <c r="BE991">
        <v>34894764.799999997</v>
      </c>
      <c r="BF991">
        <v>33440816.266666599</v>
      </c>
      <c r="BG991">
        <v>31986867.733333301</v>
      </c>
      <c r="BH991">
        <v>30532919.199999999</v>
      </c>
      <c r="BI991">
        <v>29078970.666666601</v>
      </c>
      <c r="BJ991">
        <v>27625022.133333299</v>
      </c>
      <c r="BK991">
        <v>26171073.600000001</v>
      </c>
      <c r="BL991">
        <v>24717125.066666599</v>
      </c>
      <c r="BM991">
        <v>23263176.533333302</v>
      </c>
      <c r="BN991">
        <v>21809228</v>
      </c>
      <c r="BO991">
        <v>20355279.466666602</v>
      </c>
      <c r="BP991">
        <v>18901330.9333333</v>
      </c>
      <c r="BQ991">
        <v>17447382.399999999</v>
      </c>
      <c r="BR991">
        <v>15993433.8666666</v>
      </c>
      <c r="BS991">
        <v>14539485.3333333</v>
      </c>
      <c r="BT991">
        <v>13085536.800000001</v>
      </c>
      <c r="BU991">
        <v>11631588.2666666</v>
      </c>
      <c r="BV991">
        <v>10177639.733333301</v>
      </c>
      <c r="BW991">
        <v>8723691.1999999899</v>
      </c>
      <c r="BX991">
        <v>7269742.6666666605</v>
      </c>
      <c r="BY991">
        <v>5815794.13333333</v>
      </c>
      <c r="BZ991">
        <v>4361845.5999999996</v>
      </c>
      <c r="CA991">
        <v>2907897.0666666599</v>
      </c>
      <c r="CB991">
        <v>1453948.5333333299</v>
      </c>
      <c r="CC991">
        <v>0</v>
      </c>
      <c r="CD991" s="8" t="b">
        <f>IF(ISNUMBER(VLOOKUP(A991,profiles_2018!A:A,1,FALSE)),TRUE,FALSE)</f>
        <v>0</v>
      </c>
      <c r="CE991" t="str">
        <f>INDEX('C5 - Emissions methodology 2021'!$A$2:$I$5911,MATCH($A991,'C5 - Emissions methodology 2021'!$A$2:$A$5911,0),MATCH(CE$1,'C5 - Emissions methodology 2021'!$A$1:$I$1,0))</f>
        <v>Infrastructure</v>
      </c>
    </row>
    <row r="992" spans="1:83" x14ac:dyDescent="0.25">
      <c r="A992">
        <v>22696</v>
      </c>
      <c r="B992" t="s">
        <v>1492</v>
      </c>
      <c r="C992" t="s">
        <v>415</v>
      </c>
      <c r="D992">
        <v>2020</v>
      </c>
      <c r="E992" t="s">
        <v>88</v>
      </c>
      <c r="F992" t="s">
        <v>54</v>
      </c>
      <c r="G992">
        <v>2019</v>
      </c>
      <c r="H992">
        <v>8071</v>
      </c>
      <c r="I992">
        <v>100</v>
      </c>
      <c r="J992">
        <v>2024</v>
      </c>
      <c r="K992">
        <v>12.5</v>
      </c>
      <c r="L992">
        <v>7062.125</v>
      </c>
      <c r="M992">
        <v>2020</v>
      </c>
      <c r="N992">
        <v>7116</v>
      </c>
      <c r="O992">
        <v>94.659893445669695</v>
      </c>
      <c r="P992" t="s">
        <v>24</v>
      </c>
      <c r="Q992">
        <v>3.1123178802707301</v>
      </c>
      <c r="R992">
        <v>1</v>
      </c>
      <c r="S992" t="s">
        <v>25</v>
      </c>
      <c r="T992">
        <v>-1.11368485725649E-2</v>
      </c>
      <c r="AX992">
        <v>8071</v>
      </c>
      <c r="AY992">
        <v>7116</v>
      </c>
      <c r="AZ992">
        <v>7102.53125</v>
      </c>
      <c r="BA992">
        <v>7089.0625</v>
      </c>
      <c r="BB992">
        <v>7075.59375</v>
      </c>
      <c r="BC992">
        <v>7062.125</v>
      </c>
      <c r="BD992">
        <v>6983.4751832744696</v>
      </c>
      <c r="BE992">
        <v>6905.7012776480797</v>
      </c>
      <c r="BF992">
        <v>6828.7935282315402</v>
      </c>
      <c r="BG992">
        <v>6752.7422887743196</v>
      </c>
      <c r="BH992">
        <v>6677.53802045468</v>
      </c>
      <c r="BI992">
        <v>6603.17129068333</v>
      </c>
      <c r="BJ992">
        <v>6529.63277192028</v>
      </c>
      <c r="BK992">
        <v>6456.9132405049504</v>
      </c>
      <c r="BL992">
        <v>6385.0035754992596</v>
      </c>
      <c r="BM992">
        <v>6313.8947575436396</v>
      </c>
      <c r="BN992">
        <v>6243.5778677257604</v>
      </c>
      <c r="BO992">
        <v>6174.0440864618804</v>
      </c>
      <c r="BP992">
        <v>6105.28469239062</v>
      </c>
      <c r="BQ992">
        <v>6037.2910612790602</v>
      </c>
      <c r="BR992">
        <v>5970.0546649410999</v>
      </c>
      <c r="BS992">
        <v>5903.56707016772</v>
      </c>
      <c r="BT992">
        <v>5837.8199376692801</v>
      </c>
      <c r="BU992">
        <v>5772.8050210295496</v>
      </c>
      <c r="BV992">
        <v>5708.5141656714004</v>
      </c>
      <c r="BW992">
        <v>5644.9393078339799</v>
      </c>
      <c r="BX992">
        <v>5582.0724735613103</v>
      </c>
      <c r="BY992">
        <v>5519.9057777021799</v>
      </c>
      <c r="BZ992">
        <v>5458.4314229210804</v>
      </c>
      <c r="CA992">
        <v>5397.6416987202801</v>
      </c>
      <c r="CB992">
        <v>5337.5289804726699</v>
      </c>
      <c r="CC992">
        <v>5278.0857284654703</v>
      </c>
      <c r="CD992" s="8" t="b">
        <f>IF(ISNUMBER(VLOOKUP(A992,profiles_2018!A:A,1,FALSE)),TRUE,FALSE)</f>
        <v>0</v>
      </c>
      <c r="CE992" t="str">
        <f>INDEX('C5 - Emissions methodology 2021'!$A$2:$I$5911,MATCH($A992,'C5 - Emissions methodology 2021'!$A$2:$A$5911,0),MATCH(CE$1,'C5 - Emissions methodology 2021'!$A$1:$I$1,0))</f>
        <v>Services</v>
      </c>
    </row>
    <row r="993" spans="1:83" x14ac:dyDescent="0.25">
      <c r="A993">
        <v>19822</v>
      </c>
      <c r="B993" t="s">
        <v>1493</v>
      </c>
      <c r="C993" t="s">
        <v>27</v>
      </c>
      <c r="D993">
        <v>2006</v>
      </c>
      <c r="E993" t="s">
        <v>28</v>
      </c>
      <c r="F993" t="s">
        <v>23</v>
      </c>
      <c r="G993">
        <v>2006</v>
      </c>
      <c r="H993">
        <v>171365</v>
      </c>
      <c r="I993">
        <v>100</v>
      </c>
      <c r="J993">
        <v>2026</v>
      </c>
      <c r="K993">
        <v>75</v>
      </c>
      <c r="L993">
        <v>42841.25</v>
      </c>
      <c r="M993">
        <v>2020</v>
      </c>
      <c r="N993">
        <v>43994</v>
      </c>
      <c r="O993">
        <v>99.103084060339</v>
      </c>
      <c r="P993" t="s">
        <v>24</v>
      </c>
      <c r="Q993">
        <v>3.3983098194268302</v>
      </c>
      <c r="R993">
        <v>1</v>
      </c>
      <c r="S993" t="s">
        <v>25</v>
      </c>
      <c r="T993">
        <v>-1.11368485725649E-2</v>
      </c>
      <c r="AK993">
        <v>171365</v>
      </c>
      <c r="AL993">
        <v>162267.07142857101</v>
      </c>
      <c r="AM993">
        <v>153169.142857142</v>
      </c>
      <c r="AN993">
        <v>144071.214285714</v>
      </c>
      <c r="AO993">
        <v>134973.28571428501</v>
      </c>
      <c r="AP993">
        <v>125875.357142857</v>
      </c>
      <c r="AQ993">
        <v>116777.428571428</v>
      </c>
      <c r="AR993">
        <v>107679.5</v>
      </c>
      <c r="AS993">
        <v>98581.571428571406</v>
      </c>
      <c r="AT993">
        <v>89483.642857142797</v>
      </c>
      <c r="AU993">
        <v>80385.714285714203</v>
      </c>
      <c r="AV993">
        <v>71287.785714285696</v>
      </c>
      <c r="AW993">
        <v>62189.857142857101</v>
      </c>
      <c r="AX993">
        <v>53091.9285714285</v>
      </c>
      <c r="AY993">
        <v>43994</v>
      </c>
      <c r="AZ993">
        <v>43801.875</v>
      </c>
      <c r="BA993">
        <v>43609.75</v>
      </c>
      <c r="BB993">
        <v>43417.625</v>
      </c>
      <c r="BC993">
        <v>43225.5</v>
      </c>
      <c r="BD993">
        <v>43033.375</v>
      </c>
      <c r="BE993">
        <v>42841.25</v>
      </c>
      <c r="BF993">
        <v>42364.133486090599</v>
      </c>
      <c r="BG993">
        <v>41892.330546548001</v>
      </c>
      <c r="BH993">
        <v>41425.782004899302</v>
      </c>
      <c r="BI993">
        <v>40964.429343710697</v>
      </c>
      <c r="BJ993">
        <v>40508.214697248201</v>
      </c>
      <c r="BK993">
        <v>40057.08084422</v>
      </c>
      <c r="BL993">
        <v>39610.971200598899</v>
      </c>
      <c r="BM993">
        <v>39169.829812525597</v>
      </c>
      <c r="BN993">
        <v>38733.601349290402</v>
      </c>
      <c r="BO993">
        <v>38302.231096393298</v>
      </c>
      <c r="BP993">
        <v>37875.664948681297</v>
      </c>
      <c r="BQ993">
        <v>37453.849403562701</v>
      </c>
      <c r="BR993">
        <v>37036.731554295497</v>
      </c>
      <c r="BS993">
        <v>36624.259083352597</v>
      </c>
      <c r="BT993">
        <v>36216.380255858901</v>
      </c>
      <c r="BU993">
        <v>35813.043913103</v>
      </c>
      <c r="BV993">
        <v>35414.199466120197</v>
      </c>
      <c r="BW993">
        <v>35019.796889347403</v>
      </c>
      <c r="BX993">
        <v>34629.786714348702</v>
      </c>
      <c r="BY993">
        <v>34244.120023610798</v>
      </c>
      <c r="BZ993">
        <v>33862.748444407101</v>
      </c>
      <c r="CA993">
        <v>33485.6241427309</v>
      </c>
      <c r="CB993">
        <v>33112.699817295499</v>
      </c>
      <c r="CC993">
        <v>32743.9286936014</v>
      </c>
      <c r="CD993" s="8" t="b">
        <f>IF(ISNUMBER(VLOOKUP(A993,profiles_2018!A:A,1,FALSE)),TRUE,FALSE)</f>
        <v>0</v>
      </c>
      <c r="CE993" t="str">
        <f>INDEX('C5 - Emissions methodology 2021'!$A$2:$I$5911,MATCH($A993,'C5 - Emissions methodology 2021'!$A$2:$A$5911,0),MATCH(CE$1,'C5 - Emissions methodology 2021'!$A$1:$I$1,0))</f>
        <v>Services</v>
      </c>
    </row>
    <row r="994" spans="1:83" x14ac:dyDescent="0.25">
      <c r="A994">
        <v>19569</v>
      </c>
      <c r="B994" t="s">
        <v>1494</v>
      </c>
      <c r="C994" t="s">
        <v>27</v>
      </c>
      <c r="D994">
        <v>2020</v>
      </c>
      <c r="E994" t="s">
        <v>105</v>
      </c>
      <c r="F994" t="s">
        <v>54</v>
      </c>
      <c r="G994">
        <v>2007</v>
      </c>
      <c r="H994">
        <v>44888416</v>
      </c>
      <c r="I994">
        <v>100</v>
      </c>
      <c r="J994">
        <v>2050</v>
      </c>
      <c r="K994">
        <v>100</v>
      </c>
      <c r="L994">
        <v>0</v>
      </c>
      <c r="M994">
        <v>2020</v>
      </c>
      <c r="N994">
        <v>19940767</v>
      </c>
      <c r="O994">
        <v>55.577031276844302</v>
      </c>
      <c r="P994" t="s">
        <v>45</v>
      </c>
      <c r="Q994">
        <v>4.0044888415999997</v>
      </c>
      <c r="R994">
        <v>1</v>
      </c>
      <c r="S994" t="s">
        <v>25</v>
      </c>
      <c r="T994">
        <v>-1.11368485725649E-2</v>
      </c>
      <c r="AL994">
        <v>44888416</v>
      </c>
      <c r="AM994">
        <v>42969366.076922998</v>
      </c>
      <c r="AN994">
        <v>41050316.1538461</v>
      </c>
      <c r="AO994">
        <v>39131266.230769202</v>
      </c>
      <c r="AP994">
        <v>37212216.307692297</v>
      </c>
      <c r="AQ994">
        <v>35293166.384615302</v>
      </c>
      <c r="AR994">
        <v>33374116.461538401</v>
      </c>
      <c r="AS994">
        <v>31455066.538461499</v>
      </c>
      <c r="AT994">
        <v>29536016.615384601</v>
      </c>
      <c r="AU994">
        <v>27616966.692307599</v>
      </c>
      <c r="AV994">
        <v>25697916.769230701</v>
      </c>
      <c r="AW994">
        <v>23778866.846153799</v>
      </c>
      <c r="AX994">
        <v>21859816.923076902</v>
      </c>
      <c r="AY994">
        <v>19940767</v>
      </c>
      <c r="AZ994">
        <v>19276074.766666599</v>
      </c>
      <c r="BA994">
        <v>18611382.533333302</v>
      </c>
      <c r="BB994">
        <v>17946690.300000001</v>
      </c>
      <c r="BC994">
        <v>17281998.066666599</v>
      </c>
      <c r="BD994">
        <v>16617305.8333333</v>
      </c>
      <c r="BE994">
        <v>15952613.6</v>
      </c>
      <c r="BF994">
        <v>15287921.3666666</v>
      </c>
      <c r="BG994">
        <v>14623229.133333299</v>
      </c>
      <c r="BH994">
        <v>13958536.9</v>
      </c>
      <c r="BI994">
        <v>13293844.666666601</v>
      </c>
      <c r="BJ994">
        <v>12629152.4333333</v>
      </c>
      <c r="BK994">
        <v>11964460.199999999</v>
      </c>
      <c r="BL994">
        <v>11299767.9666666</v>
      </c>
      <c r="BM994">
        <v>10635075.733333301</v>
      </c>
      <c r="BN994">
        <v>9970383.5</v>
      </c>
      <c r="BO994">
        <v>9305691.2666666601</v>
      </c>
      <c r="BP994">
        <v>8640999.0333333295</v>
      </c>
      <c r="BQ994">
        <v>7976306.7999999998</v>
      </c>
      <c r="BR994">
        <v>7311614.5666666599</v>
      </c>
      <c r="BS994">
        <v>6646922.3333333302</v>
      </c>
      <c r="BT994">
        <v>5982230.0999999996</v>
      </c>
      <c r="BU994">
        <v>5317537.8666666597</v>
      </c>
      <c r="BV994">
        <v>4652845.63333333</v>
      </c>
      <c r="BW994">
        <v>3988153.3999999901</v>
      </c>
      <c r="BX994">
        <v>3323461.16666666</v>
      </c>
      <c r="BY994">
        <v>2658768.9333333299</v>
      </c>
      <c r="BZ994">
        <v>1994076.6999999899</v>
      </c>
      <c r="CA994">
        <v>1329384.46666666</v>
      </c>
      <c r="CB994">
        <v>664692.23333333398</v>
      </c>
      <c r="CC994">
        <v>0</v>
      </c>
      <c r="CD994" s="8" t="b">
        <f>IF(ISNUMBER(VLOOKUP(A994,profiles_2018!A:A,1,FALSE)),TRUE,FALSE)</f>
        <v>0</v>
      </c>
      <c r="CE994" t="str">
        <f>INDEX('C5 - Emissions methodology 2021'!$A$2:$I$5911,MATCH($A994,'C5 - Emissions methodology 2021'!$A$2:$A$5911,0),MATCH(CE$1,'C5 - Emissions methodology 2021'!$A$1:$I$1,0))</f>
        <v>Transportation services</v>
      </c>
    </row>
    <row r="995" spans="1:83" x14ac:dyDescent="0.25">
      <c r="A995">
        <v>19923</v>
      </c>
      <c r="B995" t="s">
        <v>1495</v>
      </c>
      <c r="C995" t="s">
        <v>27</v>
      </c>
      <c r="D995">
        <v>2020</v>
      </c>
      <c r="E995" t="s">
        <v>28</v>
      </c>
      <c r="F995" t="s">
        <v>23</v>
      </c>
      <c r="G995">
        <v>2020</v>
      </c>
      <c r="H995">
        <v>183363</v>
      </c>
      <c r="I995">
        <v>100</v>
      </c>
      <c r="J995">
        <v>2030</v>
      </c>
      <c r="K995">
        <v>30</v>
      </c>
      <c r="L995">
        <v>128354.1</v>
      </c>
      <c r="M995">
        <v>2020</v>
      </c>
      <c r="N995">
        <v>162886</v>
      </c>
      <c r="O995">
        <v>37.224885427630802</v>
      </c>
      <c r="P995" t="s">
        <v>45</v>
      </c>
      <c r="Q995">
        <v>2.95026223873902</v>
      </c>
      <c r="R995">
        <v>1</v>
      </c>
      <c r="S995" t="s">
        <v>25</v>
      </c>
      <c r="T995">
        <v>-1.11368485725649E-2</v>
      </c>
      <c r="AY995">
        <v>162886</v>
      </c>
      <c r="AZ995">
        <v>159432.81</v>
      </c>
      <c r="BA995">
        <v>155979.62</v>
      </c>
      <c r="BB995">
        <v>152526.43</v>
      </c>
      <c r="BC995">
        <v>149073.24</v>
      </c>
      <c r="BD995">
        <v>145620.04999999999</v>
      </c>
      <c r="BE995">
        <v>142166.85999999999</v>
      </c>
      <c r="BF995">
        <v>138713.66999999899</v>
      </c>
      <c r="BG995">
        <v>135260.47999999899</v>
      </c>
      <c r="BH995">
        <v>131807.28999999899</v>
      </c>
      <c r="BI995">
        <v>128354.1</v>
      </c>
      <c r="BJ995">
        <v>126924.639824632</v>
      </c>
      <c r="BK995">
        <v>125511.099330777</v>
      </c>
      <c r="BL995">
        <v>124113.30122335401</v>
      </c>
      <c r="BM995">
        <v>122731.07018178899</v>
      </c>
      <c r="BN995">
        <v>121364.232838025</v>
      </c>
      <c r="BO995">
        <v>120012.617754783</v>
      </c>
      <c r="BP995">
        <v>118676.055404051</v>
      </c>
      <c r="BQ995">
        <v>117354.37814582601</v>
      </c>
      <c r="BR995">
        <v>116047.420207089</v>
      </c>
      <c r="BS995">
        <v>114755.017661006</v>
      </c>
      <c r="BT995">
        <v>113477.008406373</v>
      </c>
      <c r="BU995">
        <v>112213.23214728299</v>
      </c>
      <c r="BV995">
        <v>110963.530373021</v>
      </c>
      <c r="BW995">
        <v>109727.74633818</v>
      </c>
      <c r="BX995">
        <v>108505.72504300201</v>
      </c>
      <c r="BY995">
        <v>107297.313213942</v>
      </c>
      <c r="BZ995">
        <v>106102.35928443501</v>
      </c>
      <c r="CA995">
        <v>104920.713375893</v>
      </c>
      <c r="CB995">
        <v>103752.2272789</v>
      </c>
      <c r="CC995">
        <v>102596.754434628</v>
      </c>
      <c r="CD995" s="8" t="b">
        <f>IF(ISNUMBER(VLOOKUP(A995,profiles_2018!A:A,1,FALSE)),TRUE,FALSE)</f>
        <v>0</v>
      </c>
      <c r="CE995" t="str">
        <f>INDEX('C5 - Emissions methodology 2021'!$A$2:$I$5911,MATCH($A995,'C5 - Emissions methodology 2021'!$A$2:$A$5911,0),MATCH(CE$1,'C5 - Emissions methodology 2021'!$A$1:$I$1,0))</f>
        <v>Food, beverage &amp; agriculture</v>
      </c>
    </row>
    <row r="996" spans="1:83" x14ac:dyDescent="0.25">
      <c r="A996">
        <v>839375</v>
      </c>
      <c r="B996" t="s">
        <v>1496</v>
      </c>
      <c r="C996" t="s">
        <v>78</v>
      </c>
      <c r="D996">
        <v>2020</v>
      </c>
      <c r="E996" t="s">
        <v>28</v>
      </c>
      <c r="F996" t="s">
        <v>23</v>
      </c>
      <c r="G996">
        <v>2020</v>
      </c>
      <c r="H996">
        <v>12.6</v>
      </c>
      <c r="I996">
        <v>100</v>
      </c>
      <c r="J996">
        <v>2030</v>
      </c>
      <c r="K996">
        <v>5</v>
      </c>
      <c r="L996">
        <v>11.97</v>
      </c>
      <c r="M996">
        <v>2020</v>
      </c>
      <c r="N996">
        <v>12.6</v>
      </c>
      <c r="O996">
        <v>0</v>
      </c>
      <c r="P996" t="s">
        <v>24</v>
      </c>
      <c r="Q996">
        <v>2.70024390369902</v>
      </c>
      <c r="R996">
        <v>1</v>
      </c>
      <c r="S996" t="s">
        <v>25</v>
      </c>
      <c r="T996">
        <v>-1.11368485725649E-2</v>
      </c>
      <c r="AY996">
        <v>12.6</v>
      </c>
      <c r="AZ996">
        <v>12.537000000000001</v>
      </c>
      <c r="BA996">
        <v>12.474</v>
      </c>
      <c r="BB996">
        <v>12.411</v>
      </c>
      <c r="BC996">
        <v>12.348000000000001</v>
      </c>
      <c r="BD996">
        <v>12.285</v>
      </c>
      <c r="BE996">
        <v>12.222</v>
      </c>
      <c r="BF996">
        <v>12.159000000000001</v>
      </c>
      <c r="BG996">
        <v>12.095999999999901</v>
      </c>
      <c r="BH996">
        <v>12.032999999999999</v>
      </c>
      <c r="BI996">
        <v>11.97</v>
      </c>
      <c r="BJ996">
        <v>11.836691922586301</v>
      </c>
      <c r="BK996">
        <v>11.7048684770444</v>
      </c>
      <c r="BL996">
        <v>11.5745131292538</v>
      </c>
      <c r="BM996">
        <v>11.445609529232099</v>
      </c>
      <c r="BN996">
        <v>11.318141509084301</v>
      </c>
      <c r="BO996">
        <v>11.1920930809748</v>
      </c>
      <c r="BP996">
        <v>11.0674484351219</v>
      </c>
      <c r="BQ996">
        <v>10.944191937815299</v>
      </c>
      <c r="BR996">
        <v>10.8223081294548</v>
      </c>
      <c r="BS996">
        <v>10.7017817226114</v>
      </c>
      <c r="BT996">
        <v>10.582597600110001</v>
      </c>
      <c r="BU996">
        <v>10.464740813133201</v>
      </c>
      <c r="BV996">
        <v>10.348196579346199</v>
      </c>
      <c r="BW996">
        <v>10.2329502810429</v>
      </c>
      <c r="BX996">
        <v>10.118987463312299</v>
      </c>
      <c r="BY996">
        <v>10.006293832225699</v>
      </c>
      <c r="BZ996">
        <v>9.8948552530436995</v>
      </c>
      <c r="CA996">
        <v>9.7846577484431094</v>
      </c>
      <c r="CB996">
        <v>9.6756874967643203</v>
      </c>
      <c r="CC996">
        <v>9.5679308302773993</v>
      </c>
      <c r="CD996" s="8" t="b">
        <f>IF(ISNUMBER(VLOOKUP(A996,profiles_2018!A:A,1,FALSE)),TRUE,FALSE)</f>
        <v>0</v>
      </c>
      <c r="CE996" t="str">
        <f>INDEX('C5 - Emissions methodology 2021'!$A$2:$I$5911,MATCH($A996,'C5 - Emissions methodology 2021'!$A$2:$A$5911,0),MATCH(CE$1,'C5 - Emissions methodology 2021'!$A$1:$I$1,0))</f>
        <v>Manufacturing</v>
      </c>
    </row>
    <row r="997" spans="1:83" x14ac:dyDescent="0.25">
      <c r="A997">
        <v>32481</v>
      </c>
      <c r="B997" t="s">
        <v>1497</v>
      </c>
      <c r="C997" t="s">
        <v>65</v>
      </c>
      <c r="D997">
        <v>2019</v>
      </c>
      <c r="E997" t="s">
        <v>690</v>
      </c>
      <c r="F997" t="s">
        <v>23</v>
      </c>
      <c r="G997">
        <v>2015</v>
      </c>
      <c r="H997">
        <v>6800000</v>
      </c>
      <c r="I997">
        <v>100</v>
      </c>
      <c r="J997">
        <v>2030</v>
      </c>
      <c r="K997">
        <v>65</v>
      </c>
      <c r="L997">
        <v>2380000</v>
      </c>
      <c r="M997">
        <v>2020</v>
      </c>
      <c r="N997">
        <v>5420000</v>
      </c>
      <c r="O997">
        <v>31.221719457013599</v>
      </c>
      <c r="P997" t="s">
        <v>24</v>
      </c>
      <c r="Q997">
        <v>3.30092390243902</v>
      </c>
      <c r="R997">
        <v>1</v>
      </c>
      <c r="S997" t="s">
        <v>25</v>
      </c>
      <c r="T997">
        <v>-1.11368485725649E-2</v>
      </c>
      <c r="AT997">
        <v>6800000</v>
      </c>
      <c r="AU997">
        <v>6524000</v>
      </c>
      <c r="AV997">
        <v>6248000</v>
      </c>
      <c r="AW997">
        <v>5972000</v>
      </c>
      <c r="AX997">
        <v>5696000</v>
      </c>
      <c r="AY997">
        <v>5420000</v>
      </c>
      <c r="AZ997">
        <v>5116000</v>
      </c>
      <c r="BA997">
        <v>4812000</v>
      </c>
      <c r="BB997">
        <v>4508000</v>
      </c>
      <c r="BC997">
        <v>4204000</v>
      </c>
      <c r="BD997">
        <v>3900000</v>
      </c>
      <c r="BE997">
        <v>3596000</v>
      </c>
      <c r="BF997">
        <v>3292000</v>
      </c>
      <c r="BG997">
        <v>2988000</v>
      </c>
      <c r="BH997">
        <v>2684000</v>
      </c>
      <c r="BI997">
        <v>2380000</v>
      </c>
      <c r="BJ997">
        <v>2353494.3003972899</v>
      </c>
      <c r="BK997">
        <v>2327283.7907573702</v>
      </c>
      <c r="BL997">
        <v>2301365.18359432</v>
      </c>
      <c r="BM997">
        <v>2275735.22803446</v>
      </c>
      <c r="BN997">
        <v>2250390.7094085901</v>
      </c>
      <c r="BO997">
        <v>2225328.4488487998</v>
      </c>
      <c r="BP997">
        <v>2200545.3028897499</v>
      </c>
      <c r="BQ997">
        <v>2176038.1630743998</v>
      </c>
      <c r="BR997">
        <v>2151803.9555641101</v>
      </c>
      <c r="BS997">
        <v>2127839.64075315</v>
      </c>
      <c r="BT997">
        <v>2104142.2128873798</v>
      </c>
      <c r="BU997">
        <v>2080708.69968731</v>
      </c>
      <c r="BV997">
        <v>2057536.1619752799</v>
      </c>
      <c r="BW997">
        <v>2034621.69330678</v>
      </c>
      <c r="BX997">
        <v>2011962.4196059699</v>
      </c>
      <c r="BY997">
        <v>1989555.4988051199</v>
      </c>
      <c r="BZ997">
        <v>1967398.1204882199</v>
      </c>
      <c r="CA997">
        <v>1945487.50553839</v>
      </c>
      <c r="CB997">
        <v>1923820.90578939</v>
      </c>
      <c r="CC997">
        <v>1902395.60368088</v>
      </c>
      <c r="CD997" s="8" t="b">
        <f>IF(ISNUMBER(VLOOKUP(A997,profiles_2018!A:A,1,FALSE)),TRUE,FALSE)</f>
        <v>0</v>
      </c>
      <c r="CE997" t="str">
        <f>INDEX('C5 - Emissions methodology 2021'!$A$2:$I$5911,MATCH($A997,'C5 - Emissions methodology 2021'!$A$2:$A$5911,0),MATCH(CE$1,'C5 - Emissions methodology 2021'!$A$1:$I$1,0))</f>
        <v>Materials</v>
      </c>
    </row>
    <row r="998" spans="1:83" x14ac:dyDescent="0.25">
      <c r="A998">
        <v>20031</v>
      </c>
      <c r="B998" t="s">
        <v>1498</v>
      </c>
      <c r="C998" t="s">
        <v>65</v>
      </c>
      <c r="D998">
        <v>2020</v>
      </c>
      <c r="E998" t="s">
        <v>690</v>
      </c>
      <c r="F998" t="s">
        <v>23</v>
      </c>
      <c r="G998">
        <v>2019</v>
      </c>
      <c r="H998">
        <v>34050</v>
      </c>
      <c r="I998">
        <v>95</v>
      </c>
      <c r="J998">
        <v>2030</v>
      </c>
      <c r="K998">
        <v>46</v>
      </c>
      <c r="L998">
        <v>18387</v>
      </c>
      <c r="M998">
        <v>2020</v>
      </c>
      <c r="N998">
        <v>20380</v>
      </c>
      <c r="O998">
        <v>87.816261360845004</v>
      </c>
      <c r="P998" t="s">
        <v>24</v>
      </c>
      <c r="Q998">
        <v>3.06024744243902</v>
      </c>
      <c r="R998">
        <v>1</v>
      </c>
      <c r="S998" t="s">
        <v>25</v>
      </c>
      <c r="T998">
        <v>-1.11368485725649E-2</v>
      </c>
      <c r="AX998">
        <v>34050</v>
      </c>
      <c r="AY998">
        <v>20380</v>
      </c>
      <c r="AZ998">
        <v>20180.7</v>
      </c>
      <c r="BA998">
        <v>19981.400000000001</v>
      </c>
      <c r="BB998">
        <v>19782.099999999999</v>
      </c>
      <c r="BC998">
        <v>19582.8</v>
      </c>
      <c r="BD998">
        <v>19383.5</v>
      </c>
      <c r="BE998">
        <v>19184.2</v>
      </c>
      <c r="BF998">
        <v>18984.900000000001</v>
      </c>
      <c r="BG998">
        <v>18785.599999999999</v>
      </c>
      <c r="BH998">
        <v>18586.3</v>
      </c>
      <c r="BI998">
        <v>18387</v>
      </c>
      <c r="BJ998">
        <v>18182.2267652962</v>
      </c>
      <c r="BK998">
        <v>17979.734059099101</v>
      </c>
      <c r="BL998">
        <v>17779.496483507901</v>
      </c>
      <c r="BM998">
        <v>17581.488923474601</v>
      </c>
      <c r="BN998">
        <v>17385.686543653599</v>
      </c>
      <c r="BO998">
        <v>17192.064785286901</v>
      </c>
      <c r="BP998">
        <v>17000.599363123401</v>
      </c>
      <c r="BQ998">
        <v>16811.266262373501</v>
      </c>
      <c r="BR998">
        <v>16624.041735696399</v>
      </c>
      <c r="BS998">
        <v>16438.9023002219</v>
      </c>
      <c r="BT998">
        <v>16255.824734605099</v>
      </c>
      <c r="BU998">
        <v>16074.7860761137</v>
      </c>
      <c r="BV998">
        <v>15895.7636177476</v>
      </c>
      <c r="BW998">
        <v>15718.7349053915</v>
      </c>
      <c r="BX998">
        <v>15543.6777349979</v>
      </c>
      <c r="BY998">
        <v>15370.570149802399</v>
      </c>
      <c r="BZ998">
        <v>15199.3904375701</v>
      </c>
      <c r="CA998">
        <v>15030.117127871599</v>
      </c>
      <c r="CB998">
        <v>14862.7289893906</v>
      </c>
      <c r="CC998">
        <v>14697.205027260599</v>
      </c>
      <c r="CD998" s="8" t="b">
        <f>IF(ISNUMBER(VLOOKUP(A998,profiles_2018!A:A,1,FALSE)),TRUE,FALSE)</f>
        <v>0</v>
      </c>
      <c r="CE998" t="str">
        <f>INDEX('C5 - Emissions methodology 2021'!$A$2:$I$5911,MATCH($A998,'C5 - Emissions methodology 2021'!$A$2:$A$5911,0),MATCH(CE$1,'C5 - Emissions methodology 2021'!$A$1:$I$1,0))</f>
        <v>Manufacturing</v>
      </c>
    </row>
    <row r="999" spans="1:83" x14ac:dyDescent="0.25">
      <c r="A999">
        <v>20081</v>
      </c>
      <c r="B999" t="s">
        <v>1499</v>
      </c>
      <c r="C999" t="s">
        <v>59</v>
      </c>
      <c r="D999">
        <v>2018</v>
      </c>
      <c r="E999" t="s">
        <v>28</v>
      </c>
      <c r="F999" t="s">
        <v>23</v>
      </c>
      <c r="G999">
        <v>2017</v>
      </c>
      <c r="H999">
        <v>39526</v>
      </c>
      <c r="I999">
        <v>100</v>
      </c>
      <c r="J999">
        <v>2030</v>
      </c>
      <c r="K999">
        <v>33</v>
      </c>
      <c r="L999">
        <v>26482.42</v>
      </c>
      <c r="M999">
        <v>2020</v>
      </c>
      <c r="N999">
        <v>33377.572</v>
      </c>
      <c r="O999">
        <v>69.703026163167294</v>
      </c>
      <c r="P999" t="s">
        <v>706</v>
      </c>
      <c r="Q999">
        <v>2.9802478551390199</v>
      </c>
      <c r="R999">
        <v>1</v>
      </c>
      <c r="S999" t="s">
        <v>25</v>
      </c>
      <c r="T999">
        <v>-1.11368485725649E-2</v>
      </c>
      <c r="AV999">
        <v>39526</v>
      </c>
      <c r="AW999">
        <v>37476.523999999998</v>
      </c>
      <c r="AX999">
        <v>35427.048000000003</v>
      </c>
      <c r="AY999">
        <v>33377.572</v>
      </c>
      <c r="AZ999">
        <v>32688.056799999998</v>
      </c>
      <c r="BA999">
        <v>31998.5416</v>
      </c>
      <c r="BB999">
        <v>31309.026399999999</v>
      </c>
      <c r="BC999">
        <v>30619.511200000001</v>
      </c>
      <c r="BD999">
        <v>29929.995999999999</v>
      </c>
      <c r="BE999">
        <v>29240.480800000001</v>
      </c>
      <c r="BF999">
        <v>28550.9656</v>
      </c>
      <c r="BG999">
        <v>27861.450400000002</v>
      </c>
      <c r="BH999">
        <v>27171.9352</v>
      </c>
      <c r="BI999">
        <v>26482.42</v>
      </c>
      <c r="BJ999">
        <v>26187.4892986249</v>
      </c>
      <c r="BK999">
        <v>25895.843195810401</v>
      </c>
      <c r="BL999">
        <v>25607.445111479799</v>
      </c>
      <c r="BM999">
        <v>25322.258872942999</v>
      </c>
      <c r="BN999">
        <v>25040.248710359701</v>
      </c>
      <c r="BO999">
        <v>24761.3792522531</v>
      </c>
      <c r="BP999">
        <v>24485.615521072901</v>
      </c>
      <c r="BQ999">
        <v>24212.922928808701</v>
      </c>
      <c r="BR999">
        <v>23943.267272651301</v>
      </c>
      <c r="BS999">
        <v>23676.614730703401</v>
      </c>
      <c r="BT999">
        <v>23412.931857736599</v>
      </c>
      <c r="BU999">
        <v>23152.1855809972</v>
      </c>
      <c r="BV999">
        <v>22894.3431960577</v>
      </c>
      <c r="BW999">
        <v>22639.372362714901</v>
      </c>
      <c r="BX999">
        <v>22387.241100933399</v>
      </c>
      <c r="BY999">
        <v>22137.917786834802</v>
      </c>
      <c r="BZ999">
        <v>21891.371148730901</v>
      </c>
      <c r="CA999">
        <v>21647.570263201698</v>
      </c>
      <c r="CB999">
        <v>21406.484551216399</v>
      </c>
      <c r="CC999">
        <v>21168.0837742986</v>
      </c>
      <c r="CD999" s="8" t="b">
        <f>IF(ISNUMBER(VLOOKUP(A999,profiles_2018!A:A,1,FALSE)),TRUE,FALSE)</f>
        <v>0</v>
      </c>
      <c r="CE999" t="str">
        <f>INDEX('C5 - Emissions methodology 2021'!$A$2:$I$5911,MATCH($A999,'C5 - Emissions methodology 2021'!$A$2:$A$5911,0),MATCH(CE$1,'C5 - Emissions methodology 2021'!$A$1:$I$1,0))</f>
        <v>Manufacturing</v>
      </c>
    </row>
    <row r="1000" spans="1:83" x14ac:dyDescent="0.25">
      <c r="A1000">
        <v>851288</v>
      </c>
      <c r="B1000" t="s">
        <v>1500</v>
      </c>
      <c r="C1000" t="s">
        <v>84</v>
      </c>
      <c r="D1000">
        <v>2020</v>
      </c>
      <c r="E1000" t="s">
        <v>28</v>
      </c>
      <c r="F1000" t="s">
        <v>23</v>
      </c>
      <c r="G1000">
        <v>2020</v>
      </c>
      <c r="H1000">
        <v>80.45</v>
      </c>
      <c r="I1000">
        <v>100</v>
      </c>
      <c r="J1000">
        <v>2021</v>
      </c>
      <c r="K1000">
        <v>0.66</v>
      </c>
      <c r="L1000">
        <v>79.919029999999907</v>
      </c>
      <c r="M1000">
        <v>2020</v>
      </c>
      <c r="N1000">
        <v>80.45</v>
      </c>
      <c r="O1000">
        <v>0</v>
      </c>
      <c r="P1000" t="s">
        <v>45</v>
      </c>
      <c r="Q1000">
        <v>2.6524536665815899</v>
      </c>
      <c r="R1000">
        <v>1</v>
      </c>
      <c r="S1000" t="s">
        <v>25</v>
      </c>
      <c r="T1000">
        <v>-1.11368485725649E-2</v>
      </c>
      <c r="AY1000">
        <v>80.45</v>
      </c>
      <c r="AZ1000">
        <v>79.919029999999907</v>
      </c>
      <c r="BA1000">
        <v>79.028983864823701</v>
      </c>
      <c r="BB1000">
        <v>78.148850038677494</v>
      </c>
      <c r="BC1000">
        <v>77.278518129676598</v>
      </c>
      <c r="BD1000">
        <v>76.417878975354199</v>
      </c>
      <c r="BE1000">
        <v>75.566824628969101</v>
      </c>
      <c r="BF1000">
        <v>74.725248345966705</v>
      </c>
      <c r="BG1000">
        <v>73.893044570590305</v>
      </c>
      <c r="BH1000">
        <v>73.070108922641893</v>
      </c>
      <c r="BI1000">
        <v>72.256338184389605</v>
      </c>
      <c r="BJ1000">
        <v>71.451630287621995</v>
      </c>
      <c r="BK1000">
        <v>70.655884300845898</v>
      </c>
      <c r="BL1000">
        <v>69.869000416626704</v>
      </c>
      <c r="BM1000">
        <v>69.090879939070206</v>
      </c>
      <c r="BN1000">
        <v>68.321425271443502</v>
      </c>
      <c r="BO1000">
        <v>67.560539903933702</v>
      </c>
      <c r="BP1000">
        <v>66.808128401542803</v>
      </c>
      <c r="BQ1000">
        <v>66.064096392118401</v>
      </c>
      <c r="BR1000">
        <v>65.328350554516007</v>
      </c>
      <c r="BS1000">
        <v>64.600798606894898</v>
      </c>
      <c r="BT1000">
        <v>63.881349295143202</v>
      </c>
      <c r="BU1000">
        <v>63.169912381431999</v>
      </c>
      <c r="BV1000">
        <v>62.4663986328978</v>
      </c>
      <c r="BW1000">
        <v>61.770719810449798</v>
      </c>
      <c r="BX1000">
        <v>61.082788657702501</v>
      </c>
      <c r="BY1000">
        <v>60.402518890031601</v>
      </c>
      <c r="BZ1000">
        <v>59.729825183751899</v>
      </c>
      <c r="CA1000">
        <v>59.064623165414602</v>
      </c>
      <c r="CB1000">
        <v>58.406829401225799</v>
      </c>
      <c r="CC1000">
        <v>57.7563613865807</v>
      </c>
      <c r="CD1000" s="8" t="b">
        <f>IF(ISNUMBER(VLOOKUP(A1000,profiles_2018!A:A,1,FALSE)),TRUE,FALSE)</f>
        <v>0</v>
      </c>
      <c r="CE1000" t="str">
        <f>INDEX('C5 - Emissions methodology 2021'!$A$2:$I$5911,MATCH($A1000,'C5 - Emissions methodology 2021'!$A$2:$A$5911,0),MATCH(CE$1,'C5 - Emissions methodology 2021'!$A$1:$I$1,0))</f>
        <v>Services</v>
      </c>
    </row>
    <row r="1001" spans="1:83" x14ac:dyDescent="0.25">
      <c r="A1001">
        <v>20050</v>
      </c>
      <c r="B1001" t="s">
        <v>552</v>
      </c>
      <c r="C1001" t="s">
        <v>43</v>
      </c>
      <c r="D1001">
        <v>2019</v>
      </c>
      <c r="E1001" t="s">
        <v>690</v>
      </c>
      <c r="F1001" t="s">
        <v>23</v>
      </c>
      <c r="G1001">
        <v>2017</v>
      </c>
      <c r="H1001">
        <v>14100000</v>
      </c>
      <c r="I1001">
        <v>100</v>
      </c>
      <c r="J1001">
        <v>2030</v>
      </c>
      <c r="K1001">
        <v>33</v>
      </c>
      <c r="L1001">
        <v>9446999.9999999907</v>
      </c>
      <c r="M1001">
        <v>2020</v>
      </c>
      <c r="N1001">
        <v>10300000</v>
      </c>
      <c r="O1001">
        <v>81.667741242209303</v>
      </c>
      <c r="P1001" t="s">
        <v>24</v>
      </c>
      <c r="Q1001">
        <v>2.9816539024390201</v>
      </c>
      <c r="R1001">
        <v>1</v>
      </c>
      <c r="S1001" t="s">
        <v>25</v>
      </c>
      <c r="T1001">
        <v>-1.11368485725649E-2</v>
      </c>
      <c r="AV1001">
        <v>14100000</v>
      </c>
      <c r="AW1001">
        <v>12833333.3333333</v>
      </c>
      <c r="AX1001">
        <v>11566666.666666601</v>
      </c>
      <c r="AY1001">
        <v>10300000</v>
      </c>
      <c r="AZ1001">
        <v>10214700</v>
      </c>
      <c r="BA1001">
        <v>10129400</v>
      </c>
      <c r="BB1001">
        <v>10044100</v>
      </c>
      <c r="BC1001">
        <v>9958800</v>
      </c>
      <c r="BD1001">
        <v>9873500</v>
      </c>
      <c r="BE1001">
        <v>9788199.9999999907</v>
      </c>
      <c r="BF1001">
        <v>9702899.9999999907</v>
      </c>
      <c r="BG1001">
        <v>9617599.9999999907</v>
      </c>
      <c r="BH1001">
        <v>9532299.9999999907</v>
      </c>
      <c r="BI1001">
        <v>9446999.9999999907</v>
      </c>
      <c r="BJ1001">
        <v>9341790.19153497</v>
      </c>
      <c r="BK1001">
        <v>9237752.0887751803</v>
      </c>
      <c r="BL1001">
        <v>9134872.6426115893</v>
      </c>
      <c r="BM1001">
        <v>9033138.9492611606</v>
      </c>
      <c r="BN1001">
        <v>8932538.2486483008</v>
      </c>
      <c r="BO1001">
        <v>8833057.9228044599</v>
      </c>
      <c r="BP1001">
        <v>8734685.4942854904</v>
      </c>
      <c r="BQ1001">
        <v>8637408.6246066596</v>
      </c>
      <c r="BR1001">
        <v>8541215.1126950495</v>
      </c>
      <c r="BS1001">
        <v>8446092.8933592606</v>
      </c>
      <c r="BT1001">
        <v>8352030.0357761001</v>
      </c>
      <c r="BU1001">
        <v>8259014.74199415</v>
      </c>
      <c r="BV1001">
        <v>8167035.3454539804</v>
      </c>
      <c r="BW1001">
        <v>8076080.3095248695</v>
      </c>
      <c r="BX1001">
        <v>7986138.22605782</v>
      </c>
      <c r="BY1001">
        <v>7897197.8139546402</v>
      </c>
      <c r="BZ1001">
        <v>7809247.9177530399</v>
      </c>
      <c r="CA1001">
        <v>7722277.5062274104</v>
      </c>
      <c r="CB1001">
        <v>7636275.6710052304</v>
      </c>
      <c r="CC1001">
        <v>7551231.6251988802</v>
      </c>
      <c r="CD1001" s="8" t="b">
        <f>IF(ISNUMBER(VLOOKUP(A1001,profiles_2018!A:A,1,FALSE)),TRUE,FALSE)</f>
        <v>1</v>
      </c>
      <c r="CE1001" t="str">
        <f>INDEX('C5 - Emissions methodology 2021'!$A$2:$I$5911,MATCH($A1001,'C5 - Emissions methodology 2021'!$A$2:$A$5911,0),MATCH(CE$1,'C5 - Emissions methodology 2021'!$A$1:$I$1,0))</f>
        <v>Materials</v>
      </c>
    </row>
    <row r="1002" spans="1:83" x14ac:dyDescent="0.25">
      <c r="A1002">
        <v>22714</v>
      </c>
      <c r="B1002" t="s">
        <v>1501</v>
      </c>
      <c r="C1002" t="s">
        <v>39</v>
      </c>
      <c r="D1002">
        <v>2020</v>
      </c>
      <c r="E1002" t="s">
        <v>690</v>
      </c>
      <c r="F1002" t="s">
        <v>23</v>
      </c>
      <c r="G1002">
        <v>2019</v>
      </c>
      <c r="H1002">
        <v>1161306</v>
      </c>
      <c r="I1002">
        <v>100</v>
      </c>
      <c r="J1002">
        <v>2030</v>
      </c>
      <c r="K1002">
        <v>75</v>
      </c>
      <c r="L1002">
        <v>290326.5</v>
      </c>
      <c r="M1002">
        <v>2020</v>
      </c>
      <c r="N1002">
        <v>701862</v>
      </c>
      <c r="O1002">
        <v>52.750265649191498</v>
      </c>
      <c r="P1002" t="s">
        <v>691</v>
      </c>
      <c r="Q1002">
        <v>3.40036003303902</v>
      </c>
      <c r="R1002">
        <v>1</v>
      </c>
      <c r="S1002" t="s">
        <v>25</v>
      </c>
      <c r="T1002">
        <v>-1.11368485725649E-2</v>
      </c>
      <c r="AX1002">
        <v>1161306</v>
      </c>
      <c r="AY1002">
        <v>701862</v>
      </c>
      <c r="AZ1002">
        <v>660708.44999999995</v>
      </c>
      <c r="BA1002">
        <v>619554.9</v>
      </c>
      <c r="BB1002">
        <v>578401.35</v>
      </c>
      <c r="BC1002">
        <v>537247.80000000005</v>
      </c>
      <c r="BD1002">
        <v>496094.25</v>
      </c>
      <c r="BE1002">
        <v>454940.7</v>
      </c>
      <c r="BF1002">
        <v>413787.15</v>
      </c>
      <c r="BG1002">
        <v>372633.59999999998</v>
      </c>
      <c r="BH1002">
        <v>331480.05</v>
      </c>
      <c r="BI1002">
        <v>290326.5</v>
      </c>
      <c r="BJ1002">
        <v>287093.17773289699</v>
      </c>
      <c r="BK1002">
        <v>283895.86448626901</v>
      </c>
      <c r="BL1002">
        <v>280734.15923310799</v>
      </c>
      <c r="BM1002">
        <v>277607.66541258298</v>
      </c>
      <c r="BN1002">
        <v>274515.99088029901</v>
      </c>
      <c r="BO1002">
        <v>271458.74785911798</v>
      </c>
      <c r="BP1002">
        <v>268435.55289051298</v>
      </c>
      <c r="BQ1002">
        <v>265446.026786478</v>
      </c>
      <c r="BR1002">
        <v>262489.79458196799</v>
      </c>
      <c r="BS1002">
        <v>259566.48548786499</v>
      </c>
      <c r="BT1002">
        <v>256675.732844474</v>
      </c>
      <c r="BU1002">
        <v>253817.174075533</v>
      </c>
      <c r="BV1002">
        <v>250990.450642738</v>
      </c>
      <c r="BW1002">
        <v>248195.20800077001</v>
      </c>
      <c r="BX1002">
        <v>245431.09555282901</v>
      </c>
      <c r="BY1002">
        <v>242697.766606658</v>
      </c>
      <c r="BZ1002">
        <v>239994.87833106</v>
      </c>
      <c r="CA1002">
        <v>237322.09171289601</v>
      </c>
      <c r="CB1002">
        <v>234679.071514565</v>
      </c>
      <c r="CC1002">
        <v>232065.48623195701</v>
      </c>
      <c r="CD1002" s="8" t="b">
        <f>IF(ISNUMBER(VLOOKUP(A1002,profiles_2018!A:A,1,FALSE)),TRUE,FALSE)</f>
        <v>0</v>
      </c>
      <c r="CE1002" t="str">
        <f>INDEX('C5 - Emissions methodology 2021'!$A$2:$I$5911,MATCH($A1002,'C5 - Emissions methodology 2021'!$A$2:$A$5911,0),MATCH(CE$1,'C5 - Emissions methodology 2021'!$A$1:$I$1,0))</f>
        <v>Manufacturing</v>
      </c>
    </row>
    <row r="1003" spans="1:83" x14ac:dyDescent="0.25">
      <c r="A1003">
        <v>834679</v>
      </c>
      <c r="B1003" t="s">
        <v>1502</v>
      </c>
      <c r="C1003" t="s">
        <v>65</v>
      </c>
      <c r="D1003">
        <v>2020</v>
      </c>
      <c r="E1003" t="s">
        <v>690</v>
      </c>
      <c r="F1003" t="s">
        <v>23</v>
      </c>
      <c r="G1003">
        <v>2019</v>
      </c>
      <c r="H1003">
        <v>180700</v>
      </c>
      <c r="I1003">
        <v>97.1</v>
      </c>
      <c r="J1003">
        <v>2030</v>
      </c>
      <c r="K1003">
        <v>47</v>
      </c>
      <c r="L1003">
        <v>95771</v>
      </c>
      <c r="M1003">
        <v>2020</v>
      </c>
      <c r="N1003">
        <v>178100</v>
      </c>
      <c r="O1003">
        <v>3.06138068268789</v>
      </c>
      <c r="P1003" t="s">
        <v>45</v>
      </c>
      <c r="Q1003">
        <v>3.0912619724390198</v>
      </c>
      <c r="R1003">
        <v>1</v>
      </c>
      <c r="S1003" t="s">
        <v>25</v>
      </c>
      <c r="T1003">
        <v>-1.11368485725649E-2</v>
      </c>
      <c r="AX1003">
        <v>180700</v>
      </c>
      <c r="AY1003">
        <v>178100</v>
      </c>
      <c r="AZ1003">
        <v>169867.1</v>
      </c>
      <c r="BA1003">
        <v>161634.20000000001</v>
      </c>
      <c r="BB1003">
        <v>153401.29999999999</v>
      </c>
      <c r="BC1003">
        <v>145168.4</v>
      </c>
      <c r="BD1003">
        <v>136935.5</v>
      </c>
      <c r="BE1003">
        <v>128702.6</v>
      </c>
      <c r="BF1003">
        <v>120469.7</v>
      </c>
      <c r="BG1003">
        <v>112236.8</v>
      </c>
      <c r="BH1003">
        <v>104003.9</v>
      </c>
      <c r="BI1003">
        <v>95771</v>
      </c>
      <c r="BJ1003">
        <v>94704.412875356793</v>
      </c>
      <c r="BK1003">
        <v>93649.7041700103</v>
      </c>
      <c r="BL1003">
        <v>92606.741595803396</v>
      </c>
      <c r="BM1003">
        <v>91575.394337852296</v>
      </c>
      <c r="BN1003">
        <v>90555.533038138703</v>
      </c>
      <c r="BO1003">
        <v>89547.029779285105</v>
      </c>
      <c r="BP1003">
        <v>88549.7580685102</v>
      </c>
      <c r="BQ1003">
        <v>87563.592821763901</v>
      </c>
      <c r="BR1003">
        <v>86588.410348038204</v>
      </c>
      <c r="BS1003">
        <v>85624.088333852997</v>
      </c>
      <c r="BT1003">
        <v>84670.505827914996</v>
      </c>
      <c r="BU1003">
        <v>83727.543225946996</v>
      </c>
      <c r="BV1003">
        <v>82795.082255686706</v>
      </c>
      <c r="BW1003">
        <v>81873.005962052106</v>
      </c>
      <c r="BX1003">
        <v>80961.198692471997</v>
      </c>
      <c r="BY1003">
        <v>80059.546082380606</v>
      </c>
      <c r="BZ1003">
        <v>79167.935040872893</v>
      </c>
      <c r="CA1003">
        <v>78286.253736519997</v>
      </c>
      <c r="CB1003">
        <v>77414.391583342993</v>
      </c>
      <c r="CC1003">
        <v>76552.239226941994</v>
      </c>
      <c r="CD1003" s="8" t="b">
        <f>IF(ISNUMBER(VLOOKUP(A1003,profiles_2018!A:A,1,FALSE)),TRUE,FALSE)</f>
        <v>0</v>
      </c>
      <c r="CE1003" t="str">
        <f>INDEX('C5 - Emissions methodology 2021'!$A$2:$I$5911,MATCH($A1003,'C5 - Emissions methodology 2021'!$A$2:$A$5911,0),MATCH(CE$1,'C5 - Emissions methodology 2021'!$A$1:$I$1,0))</f>
        <v>Food, beverage &amp; agriculture</v>
      </c>
    </row>
    <row r="1004" spans="1:83" x14ac:dyDescent="0.25">
      <c r="A1004">
        <v>20055</v>
      </c>
      <c r="B1004" t="s">
        <v>1503</v>
      </c>
      <c r="C1004" t="s">
        <v>39</v>
      </c>
      <c r="D1004">
        <v>2018</v>
      </c>
      <c r="E1004" t="s">
        <v>60</v>
      </c>
      <c r="F1004" t="s">
        <v>54</v>
      </c>
      <c r="G1004">
        <v>2017</v>
      </c>
      <c r="H1004">
        <v>1634253</v>
      </c>
      <c r="I1004">
        <v>100</v>
      </c>
      <c r="J1004">
        <v>2025</v>
      </c>
      <c r="K1004">
        <v>25</v>
      </c>
      <c r="L1004">
        <v>1225689.75</v>
      </c>
      <c r="M1004">
        <v>2020</v>
      </c>
      <c r="N1004">
        <v>2855451</v>
      </c>
      <c r="O1004">
        <v>153.62654017271601</v>
      </c>
      <c r="P1004" t="s">
        <v>691</v>
      </c>
      <c r="Q1004">
        <v>3.23913612484878</v>
      </c>
      <c r="R1004">
        <v>1</v>
      </c>
      <c r="S1004" t="s">
        <v>25</v>
      </c>
      <c r="T1004">
        <v>-1.11368485725649E-2</v>
      </c>
      <c r="AV1004">
        <v>1634253</v>
      </c>
      <c r="AW1004">
        <v>2041319</v>
      </c>
      <c r="AX1004">
        <v>2448385</v>
      </c>
      <c r="AY1004">
        <v>2855451</v>
      </c>
      <c r="AZ1004">
        <v>2529498.75</v>
      </c>
      <c r="BA1004">
        <v>2203546.5</v>
      </c>
      <c r="BB1004">
        <v>1877594.25</v>
      </c>
      <c r="BC1004">
        <v>1551642</v>
      </c>
      <c r="BD1004">
        <v>1225689.75</v>
      </c>
      <c r="BE1004">
        <v>1212039.4288573</v>
      </c>
      <c r="BF1004">
        <v>1198541.1292741401</v>
      </c>
      <c r="BG1004">
        <v>1185193.15820942</v>
      </c>
      <c r="BH1004">
        <v>1171993.8414771999</v>
      </c>
      <c r="BI1004">
        <v>1158941.52353669</v>
      </c>
      <c r="BJ1004">
        <v>1146034.5672846099</v>
      </c>
      <c r="BK1004">
        <v>1133271.3538498301</v>
      </c>
      <c r="BL1004">
        <v>1120650.28239038</v>
      </c>
      <c r="BM1004">
        <v>1108169.7698925999</v>
      </c>
      <c r="BN1004">
        <v>1095828.25097261</v>
      </c>
      <c r="BO1004">
        <v>1083624.17767999</v>
      </c>
      <c r="BP1004">
        <v>1071556.0193036001</v>
      </c>
      <c r="BQ1004">
        <v>1059622.2621795901</v>
      </c>
      <c r="BR1004">
        <v>1047821.4095015801</v>
      </c>
      <c r="BS1004">
        <v>1036151.98113287</v>
      </c>
      <c r="BT1004">
        <v>1024612.51342083</v>
      </c>
      <c r="BU1004">
        <v>1013201.55901331</v>
      </c>
      <c r="BV1004">
        <v>1001917.68667709</v>
      </c>
      <c r="BW1004">
        <v>990759.48111839499</v>
      </c>
      <c r="BX1004">
        <v>979725.54280534596</v>
      </c>
      <c r="BY1004">
        <v>968814.48779244896</v>
      </c>
      <c r="BZ1004">
        <v>958024.94754699804</v>
      </c>
      <c r="CA1004">
        <v>947355.56877742801</v>
      </c>
      <c r="CB1004">
        <v>936805.01326357701</v>
      </c>
      <c r="CC1004">
        <v>926371.95768884104</v>
      </c>
      <c r="CD1004" s="8" t="b">
        <f>IF(ISNUMBER(VLOOKUP(A1004,profiles_2018!A:A,1,FALSE)),TRUE,FALSE)</f>
        <v>0</v>
      </c>
      <c r="CE1004" t="str">
        <f>INDEX('C5 - Emissions methodology 2021'!$A$2:$I$5911,MATCH($A1004,'C5 - Emissions methodology 2021'!$A$2:$A$5911,0),MATCH(CE$1,'C5 - Emissions methodology 2021'!$A$1:$I$1,0))</f>
        <v>Materials</v>
      </c>
    </row>
    <row r="1005" spans="1:83" x14ac:dyDescent="0.25">
      <c r="A1005">
        <v>37134</v>
      </c>
      <c r="B1005" t="s">
        <v>553</v>
      </c>
      <c r="C1005" t="s">
        <v>41</v>
      </c>
      <c r="D1005">
        <v>2018</v>
      </c>
      <c r="E1005" t="s">
        <v>88</v>
      </c>
      <c r="F1005" t="s">
        <v>54</v>
      </c>
      <c r="G1005">
        <v>2018</v>
      </c>
      <c r="H1005">
        <v>3723</v>
      </c>
      <c r="I1005">
        <v>100</v>
      </c>
      <c r="J1005">
        <v>2025</v>
      </c>
      <c r="K1005">
        <v>16.25</v>
      </c>
      <c r="L1005">
        <v>3118.0124999999998</v>
      </c>
      <c r="M1005">
        <v>2020</v>
      </c>
      <c r="N1005">
        <v>1663</v>
      </c>
      <c r="O1005">
        <v>357.00197238658802</v>
      </c>
      <c r="P1005" t="s">
        <v>691</v>
      </c>
      <c r="Q1005">
        <v>3.1503053460487802</v>
      </c>
      <c r="R1005">
        <v>1</v>
      </c>
      <c r="S1005" t="s">
        <v>25</v>
      </c>
      <c r="T1005">
        <v>-1.11368485725649E-2</v>
      </c>
      <c r="AW1005">
        <v>3723</v>
      </c>
      <c r="AX1005">
        <v>2693</v>
      </c>
      <c r="AY1005">
        <v>1663</v>
      </c>
      <c r="AZ1005">
        <v>1954.0025000000001</v>
      </c>
      <c r="BA1005">
        <v>2245.0050000000001</v>
      </c>
      <c r="BB1005">
        <v>2536.0075000000002</v>
      </c>
      <c r="BC1005">
        <v>2827.01</v>
      </c>
      <c r="BD1005">
        <v>3118.0124999999998</v>
      </c>
      <c r="BE1005">
        <v>3083.2876669401298</v>
      </c>
      <c r="BF1005">
        <v>3048.94955908776</v>
      </c>
      <c r="BG1005">
        <v>3014.99386954281</v>
      </c>
      <c r="BH1005">
        <v>2981.4163393704998</v>
      </c>
      <c r="BI1005">
        <v>2948.2127570671601</v>
      </c>
      <c r="BJ1005">
        <v>2915.3789580319999</v>
      </c>
      <c r="BK1005">
        <v>2882.9108240447599</v>
      </c>
      <c r="BL1005">
        <v>2850.8042827491599</v>
      </c>
      <c r="BM1005">
        <v>2819.05530714216</v>
      </c>
      <c r="BN1005">
        <v>2787.6599150688398</v>
      </c>
      <c r="BO1005">
        <v>2756.6141687229101</v>
      </c>
      <c r="BP1005">
        <v>2725.9141741528501</v>
      </c>
      <c r="BQ1005">
        <v>2695.5560807735001</v>
      </c>
      <c r="BR1005">
        <v>2665.5360808830701</v>
      </c>
      <c r="BS1005">
        <v>2635.8504091855698</v>
      </c>
      <c r="BT1005">
        <v>2606.4953423185402</v>
      </c>
      <c r="BU1005">
        <v>2577.4671983860399</v>
      </c>
      <c r="BV1005">
        <v>2548.7623364968599</v>
      </c>
      <c r="BW1005">
        <v>2520.3771563078399</v>
      </c>
      <c r="BX1005">
        <v>2492.3080975722901</v>
      </c>
      <c r="BY1005">
        <v>2464.5516396934499</v>
      </c>
      <c r="BZ1005">
        <v>2437.10430128291</v>
      </c>
      <c r="CA1005">
        <v>2409.9626397239799</v>
      </c>
      <c r="CB1005">
        <v>2383.1232507398299</v>
      </c>
      <c r="CC1005">
        <v>2356.5827679665799</v>
      </c>
      <c r="CD1005" s="8" t="b">
        <f>IF(ISNUMBER(VLOOKUP(A1005,profiles_2018!A:A,1,FALSE)),TRUE,FALSE)</f>
        <v>1</v>
      </c>
      <c r="CE1005" t="str">
        <f>INDEX('C5 - Emissions methodology 2021'!$A$2:$I$5911,MATCH($A1005,'C5 - Emissions methodology 2021'!$A$2:$A$5911,0),MATCH(CE$1,'C5 - Emissions methodology 2021'!$A$1:$I$1,0))</f>
        <v>Services</v>
      </c>
    </row>
    <row r="1006" spans="1:83" x14ac:dyDescent="0.25">
      <c r="A1006">
        <v>41559</v>
      </c>
      <c r="B1006" t="s">
        <v>1504</v>
      </c>
      <c r="C1006" t="s">
        <v>41</v>
      </c>
      <c r="D1006">
        <v>2020</v>
      </c>
      <c r="E1006" t="s">
        <v>690</v>
      </c>
      <c r="F1006" t="s">
        <v>23</v>
      </c>
      <c r="G1006">
        <v>2019</v>
      </c>
      <c r="H1006">
        <v>624931</v>
      </c>
      <c r="I1006">
        <v>96</v>
      </c>
      <c r="J1006">
        <v>2030</v>
      </c>
      <c r="K1006">
        <v>28</v>
      </c>
      <c r="L1006">
        <v>449950.32</v>
      </c>
      <c r="M1006">
        <v>2020</v>
      </c>
      <c r="N1006">
        <v>570121</v>
      </c>
      <c r="O1006">
        <v>31.323458109775299</v>
      </c>
      <c r="P1006" t="s">
        <v>24</v>
      </c>
      <c r="Q1006">
        <v>2.89030639553902</v>
      </c>
      <c r="R1006">
        <v>1</v>
      </c>
      <c r="S1006" t="s">
        <v>25</v>
      </c>
      <c r="T1006">
        <v>-1.11368485725649E-2</v>
      </c>
      <c r="AX1006">
        <v>624931</v>
      </c>
      <c r="AY1006">
        <v>570121</v>
      </c>
      <c r="AZ1006">
        <v>558103.93200000003</v>
      </c>
      <c r="BA1006">
        <v>546086.86399999994</v>
      </c>
      <c r="BB1006">
        <v>534069.79599999997</v>
      </c>
      <c r="BC1006">
        <v>522052.728</v>
      </c>
      <c r="BD1006">
        <v>510035.66</v>
      </c>
      <c r="BE1006">
        <v>498018.592</v>
      </c>
      <c r="BF1006">
        <v>486001.52399999998</v>
      </c>
      <c r="BG1006">
        <v>473984.45600000001</v>
      </c>
      <c r="BH1006">
        <v>461967.38799999998</v>
      </c>
      <c r="BI1006">
        <v>449950.32</v>
      </c>
      <c r="BJ1006">
        <v>444939.29142098199</v>
      </c>
      <c r="BK1006">
        <v>439984.06990844302</v>
      </c>
      <c r="BL1006">
        <v>435084.03394753102</v>
      </c>
      <c r="BM1006">
        <v>430238.568945117</v>
      </c>
      <c r="BN1006">
        <v>425447.067152698</v>
      </c>
      <c r="BO1006">
        <v>420708.92759017699</v>
      </c>
      <c r="BP1006">
        <v>416023.55597047898</v>
      </c>
      <c r="BQ1006">
        <v>411390.36462501599</v>
      </c>
      <c r="BR1006">
        <v>406808.77242997399</v>
      </c>
      <c r="BS1006">
        <v>402278.20473343099</v>
      </c>
      <c r="BT1006">
        <v>397798.09328327101</v>
      </c>
      <c r="BU1006">
        <v>393367.87615591998</v>
      </c>
      <c r="BV1006">
        <v>388986.99768586003</v>
      </c>
      <c r="BW1006">
        <v>384654.90839593601</v>
      </c>
      <c r="BX1006">
        <v>380371.064928437</v>
      </c>
      <c r="BY1006">
        <v>376134.929976944</v>
      </c>
      <c r="BZ1006">
        <v>371945.972218938</v>
      </c>
      <c r="CA1006">
        <v>367803.66624916001</v>
      </c>
      <c r="CB1006">
        <v>363707.492513709</v>
      </c>
      <c r="CC1006">
        <v>359656.93724487699</v>
      </c>
      <c r="CD1006" s="8" t="b">
        <f>IF(ISNUMBER(VLOOKUP(A1006,profiles_2018!A:A,1,FALSE)),TRUE,FALSE)</f>
        <v>0</v>
      </c>
      <c r="CE1006" t="str">
        <f>INDEX('C5 - Emissions methodology 2021'!$A$2:$I$5911,MATCH($A1006,'C5 - Emissions methodology 2021'!$A$2:$A$5911,0),MATCH(CE$1,'C5 - Emissions methodology 2021'!$A$1:$I$1,0))</f>
        <v>Infrastructure</v>
      </c>
    </row>
    <row r="1007" spans="1:83" x14ac:dyDescent="0.25">
      <c r="A1007">
        <v>22873</v>
      </c>
      <c r="B1007" t="s">
        <v>1505</v>
      </c>
      <c r="C1007" t="s">
        <v>27</v>
      </c>
      <c r="D1007">
        <v>2020</v>
      </c>
      <c r="E1007" t="s">
        <v>28</v>
      </c>
      <c r="F1007" t="s">
        <v>23</v>
      </c>
      <c r="G1007">
        <v>2018</v>
      </c>
      <c r="H1007">
        <v>417160</v>
      </c>
      <c r="I1007">
        <v>100</v>
      </c>
      <c r="J1007">
        <v>2030</v>
      </c>
      <c r="K1007">
        <v>30</v>
      </c>
      <c r="L1007">
        <v>292012</v>
      </c>
      <c r="M1007">
        <v>2020</v>
      </c>
      <c r="N1007">
        <v>361023</v>
      </c>
      <c r="O1007">
        <v>44.856489915939498</v>
      </c>
      <c r="P1007" t="s">
        <v>24</v>
      </c>
      <c r="Q1007">
        <v>2.95028561843902</v>
      </c>
      <c r="R1007">
        <v>1</v>
      </c>
      <c r="S1007" t="s">
        <v>25</v>
      </c>
      <c r="T1007">
        <v>-1.11368485725649E-2</v>
      </c>
      <c r="AW1007">
        <v>417160</v>
      </c>
      <c r="AX1007">
        <v>389091.5</v>
      </c>
      <c r="AY1007">
        <v>361023</v>
      </c>
      <c r="AZ1007">
        <v>354121.9</v>
      </c>
      <c r="BA1007">
        <v>347220.8</v>
      </c>
      <c r="BB1007">
        <v>340319.7</v>
      </c>
      <c r="BC1007">
        <v>333418.59999999998</v>
      </c>
      <c r="BD1007">
        <v>326517.5</v>
      </c>
      <c r="BE1007">
        <v>319616.40000000002</v>
      </c>
      <c r="BF1007">
        <v>312715.3</v>
      </c>
      <c r="BG1007">
        <v>305814.2</v>
      </c>
      <c r="BH1007">
        <v>298913.09999999998</v>
      </c>
      <c r="BI1007">
        <v>292012</v>
      </c>
      <c r="BJ1007">
        <v>288759.90657462802</v>
      </c>
      <c r="BK1007">
        <v>285544.03122127801</v>
      </c>
      <c r="BL1007">
        <v>282363.970584767</v>
      </c>
      <c r="BM1007">
        <v>279219.32580201601</v>
      </c>
      <c r="BN1007">
        <v>276109.70245202602</v>
      </c>
      <c r="BO1007">
        <v>273034.71050640102</v>
      </c>
      <c r="BP1007">
        <v>269993.96428043698</v>
      </c>
      <c r="BQ1007">
        <v>266987.08238474</v>
      </c>
      <c r="BR1007">
        <v>264013.68767739</v>
      </c>
      <c r="BS1007">
        <v>261073.40721664199</v>
      </c>
      <c r="BT1007">
        <v>258165.87221414701</v>
      </c>
      <c r="BU1007">
        <v>255290.717988694</v>
      </c>
      <c r="BV1007">
        <v>252447.58392047201</v>
      </c>
      <c r="BW1007">
        <v>249636.11340584001</v>
      </c>
      <c r="BX1007">
        <v>246855.95381259601</v>
      </c>
      <c r="BY1007">
        <v>244106.756435749</v>
      </c>
      <c r="BZ1007">
        <v>241388.17645378399</v>
      </c>
      <c r="CA1007">
        <v>238699.87288541099</v>
      </c>
      <c r="CB1007">
        <v>236041.508546795</v>
      </c>
      <c r="CC1007">
        <v>233412.75000927001</v>
      </c>
      <c r="CD1007" s="8" t="b">
        <f>IF(ISNUMBER(VLOOKUP(A1007,profiles_2018!A:A,1,FALSE)),TRUE,FALSE)</f>
        <v>0</v>
      </c>
      <c r="CE1007" t="str">
        <f>INDEX('C5 - Emissions methodology 2021'!$A$2:$I$5911,MATCH($A1007,'C5 - Emissions methodology 2021'!$A$2:$A$5911,0),MATCH(CE$1,'C5 - Emissions methodology 2021'!$A$1:$I$1,0))</f>
        <v>Services</v>
      </c>
    </row>
    <row r="1008" spans="1:83" x14ac:dyDescent="0.25">
      <c r="A1008">
        <v>37989</v>
      </c>
      <c r="B1008" t="s">
        <v>1506</v>
      </c>
      <c r="C1008" t="s">
        <v>39</v>
      </c>
      <c r="D1008">
        <v>2020</v>
      </c>
      <c r="E1008" t="s">
        <v>690</v>
      </c>
      <c r="F1008" t="s">
        <v>23</v>
      </c>
      <c r="G1008">
        <v>2019</v>
      </c>
      <c r="H1008">
        <v>3090039</v>
      </c>
      <c r="I1008">
        <v>100</v>
      </c>
      <c r="J1008">
        <v>2030</v>
      </c>
      <c r="K1008">
        <v>27.5</v>
      </c>
      <c r="L1008">
        <v>2240278.2749999999</v>
      </c>
      <c r="M1008">
        <v>2020</v>
      </c>
      <c r="N1008">
        <v>2940194</v>
      </c>
      <c r="O1008">
        <v>17.795228848706799</v>
      </c>
      <c r="P1008" t="s">
        <v>45</v>
      </c>
      <c r="Q1008">
        <v>2.9255529454390201</v>
      </c>
      <c r="R1008">
        <v>1</v>
      </c>
      <c r="S1008" t="s">
        <v>25</v>
      </c>
      <c r="T1008">
        <v>-1.11368485725649E-2</v>
      </c>
      <c r="AX1008">
        <v>3090039</v>
      </c>
      <c r="AY1008">
        <v>2940194</v>
      </c>
      <c r="AZ1008">
        <v>2870202.4275000002</v>
      </c>
      <c r="BA1008">
        <v>2800210.855</v>
      </c>
      <c r="BB1008">
        <v>2730219.2825000002</v>
      </c>
      <c r="BC1008">
        <v>2660227.71</v>
      </c>
      <c r="BD1008">
        <v>2590236.1375000002</v>
      </c>
      <c r="BE1008">
        <v>2520244.5649999999</v>
      </c>
      <c r="BF1008">
        <v>2450252.9925000002</v>
      </c>
      <c r="BG1008">
        <v>2380261.42</v>
      </c>
      <c r="BH1008">
        <v>2310269.8475000001</v>
      </c>
      <c r="BI1008">
        <v>2240278.2749999999</v>
      </c>
      <c r="BJ1008">
        <v>2215328.6350909099</v>
      </c>
      <c r="BK1008">
        <v>2190656.8555434402</v>
      </c>
      <c r="BL1008">
        <v>2166259.8418688001</v>
      </c>
      <c r="BM1008">
        <v>2142134.5340410802</v>
      </c>
      <c r="BN1008">
        <v>2118277.9061134001</v>
      </c>
      <c r="BO1008">
        <v>2094686.96583841</v>
      </c>
      <c r="BP1008">
        <v>2071358.75429294</v>
      </c>
      <c r="BQ1008">
        <v>2048290.34550692</v>
      </c>
      <c r="BR1008">
        <v>2025478.8460963599</v>
      </c>
      <c r="BS1008">
        <v>2002921.39490046</v>
      </c>
      <c r="BT1008">
        <v>1980615.1626227</v>
      </c>
      <c r="BU1008">
        <v>1958557.35147604</v>
      </c>
      <c r="BV1008">
        <v>1936745.1948319699</v>
      </c>
      <c r="BW1008">
        <v>1915175.95687348</v>
      </c>
      <c r="BX1008">
        <v>1893846.9322519701</v>
      </c>
      <c r="BY1008">
        <v>1872755.44574786</v>
      </c>
      <c r="BZ1008">
        <v>1851898.8519351201</v>
      </c>
      <c r="CA1008">
        <v>1831274.5348494099</v>
      </c>
      <c r="CB1008">
        <v>1810879.90766</v>
      </c>
      <c r="CC1008">
        <v>1790712.41234529</v>
      </c>
      <c r="CD1008" s="8" t="b">
        <f>IF(ISNUMBER(VLOOKUP(A1008,profiles_2018!A:A,1,FALSE)),TRUE,FALSE)</f>
        <v>0</v>
      </c>
      <c r="CE1008" t="str">
        <f>INDEX('C5 - Emissions methodology 2021'!$A$2:$I$5911,MATCH($A1008,'C5 - Emissions methodology 2021'!$A$2:$A$5911,0),MATCH(CE$1,'C5 - Emissions methodology 2021'!$A$1:$I$1,0))</f>
        <v>Materials</v>
      </c>
    </row>
    <row r="1009" spans="1:83" x14ac:dyDescent="0.25">
      <c r="A1009">
        <v>63621</v>
      </c>
      <c r="B1009" t="s">
        <v>1507</v>
      </c>
      <c r="C1009" t="s">
        <v>39</v>
      </c>
      <c r="D1009">
        <v>2020</v>
      </c>
      <c r="E1009" t="s">
        <v>28</v>
      </c>
      <c r="F1009" t="s">
        <v>23</v>
      </c>
      <c r="G1009">
        <v>2019</v>
      </c>
      <c r="H1009">
        <v>145961</v>
      </c>
      <c r="I1009">
        <v>100</v>
      </c>
      <c r="J1009">
        <v>2034</v>
      </c>
      <c r="K1009">
        <v>40</v>
      </c>
      <c r="L1009">
        <v>87576.599999999904</v>
      </c>
      <c r="M1009">
        <v>2020</v>
      </c>
      <c r="N1009">
        <v>127852</v>
      </c>
      <c r="O1009">
        <v>31.0185597522626</v>
      </c>
      <c r="P1009" t="s">
        <v>24</v>
      </c>
      <c r="Q1009">
        <v>3.0522097180512202</v>
      </c>
      <c r="R1009">
        <v>1</v>
      </c>
      <c r="S1009" t="s">
        <v>25</v>
      </c>
      <c r="T1009">
        <v>-1.11368485725649E-2</v>
      </c>
      <c r="AX1009">
        <v>145961</v>
      </c>
      <c r="AY1009">
        <v>127852</v>
      </c>
      <c r="AZ1009">
        <v>124975.18571428501</v>
      </c>
      <c r="BA1009">
        <v>122098.371428571</v>
      </c>
      <c r="BB1009">
        <v>119221.557142857</v>
      </c>
      <c r="BC1009">
        <v>116344.742857142</v>
      </c>
      <c r="BD1009">
        <v>113467.928571428</v>
      </c>
      <c r="BE1009">
        <v>110591.11428571399</v>
      </c>
      <c r="BF1009">
        <v>107714.3</v>
      </c>
      <c r="BG1009">
        <v>104837.48571428499</v>
      </c>
      <c r="BH1009">
        <v>101960.671428571</v>
      </c>
      <c r="BI1009">
        <v>99083.857142857101</v>
      </c>
      <c r="BJ1009">
        <v>96207.042857142806</v>
      </c>
      <c r="BK1009">
        <v>93330.228571428495</v>
      </c>
      <c r="BL1009">
        <v>90453.4142857142</v>
      </c>
      <c r="BM1009">
        <v>87576.599999999904</v>
      </c>
      <c r="BN1009">
        <v>86601.272667299898</v>
      </c>
      <c r="BO1009">
        <v>85636.807407412707</v>
      </c>
      <c r="BP1009">
        <v>84683.083251078497</v>
      </c>
      <c r="BQ1009">
        <v>83739.980576253307</v>
      </c>
      <c r="BR1009">
        <v>82807.381093106</v>
      </c>
      <c r="BS1009">
        <v>81885.167829181402</v>
      </c>
      <c r="BT1009">
        <v>80973.225114728804</v>
      </c>
      <c r="BU1009">
        <v>80071.4385681938</v>
      </c>
      <c r="BV1009">
        <v>79179.6950818724</v>
      </c>
      <c r="BW1009">
        <v>78297.882807723698</v>
      </c>
      <c r="BX1009">
        <v>77425.891143341694</v>
      </c>
      <c r="BY1009">
        <v>76563.610718082404</v>
      </c>
      <c r="BZ1009">
        <v>75710.933379346301</v>
      </c>
      <c r="CA1009">
        <v>74867.752179012998</v>
      </c>
      <c r="CB1009">
        <v>74033.961360026995</v>
      </c>
      <c r="CC1009">
        <v>73209.456343133294</v>
      </c>
      <c r="CD1009" s="8" t="b">
        <f>IF(ISNUMBER(VLOOKUP(A1009,profiles_2018!A:A,1,FALSE)),TRUE,FALSE)</f>
        <v>0</v>
      </c>
      <c r="CE1009" t="str">
        <f>INDEX('C5 - Emissions methodology 2021'!$A$2:$I$5911,MATCH($A1009,'C5 - Emissions methodology 2021'!$A$2:$A$5911,0),MATCH(CE$1,'C5 - Emissions methodology 2021'!$A$1:$I$1,0))</f>
        <v>Materials</v>
      </c>
    </row>
    <row r="1010" spans="1:83" x14ac:dyDescent="0.25">
      <c r="A1010">
        <v>36916</v>
      </c>
      <c r="B1010" t="s">
        <v>1508</v>
      </c>
      <c r="C1010" t="s">
        <v>27</v>
      </c>
      <c r="D1010">
        <v>2019</v>
      </c>
      <c r="E1010" t="s">
        <v>690</v>
      </c>
      <c r="F1010" t="s">
        <v>23</v>
      </c>
      <c r="G1010">
        <v>2018</v>
      </c>
      <c r="H1010">
        <v>16555</v>
      </c>
      <c r="I1010">
        <v>100</v>
      </c>
      <c r="J1010">
        <v>2024</v>
      </c>
      <c r="K1010">
        <v>20</v>
      </c>
      <c r="L1010">
        <v>13244</v>
      </c>
      <c r="M1010">
        <v>2020</v>
      </c>
      <c r="N1010">
        <v>13449</v>
      </c>
      <c r="O1010">
        <v>93.808517064330999</v>
      </c>
      <c r="P1010" t="s">
        <v>24</v>
      </c>
      <c r="Q1010">
        <v>2.84731872867073</v>
      </c>
      <c r="R1010">
        <v>1</v>
      </c>
      <c r="S1010" t="s">
        <v>25</v>
      </c>
      <c r="T1010">
        <v>-1.11368485725649E-2</v>
      </c>
      <c r="AW1010">
        <v>16555</v>
      </c>
      <c r="AX1010">
        <v>15002</v>
      </c>
      <c r="AY1010">
        <v>13449</v>
      </c>
      <c r="AZ1010">
        <v>13397.75</v>
      </c>
      <c r="BA1010">
        <v>13346.5</v>
      </c>
      <c r="BB1010">
        <v>13295.25</v>
      </c>
      <c r="BC1010">
        <v>13244</v>
      </c>
      <c r="BD1010">
        <v>13096.5035775049</v>
      </c>
      <c r="BE1010">
        <v>12950.649800332199</v>
      </c>
      <c r="BF1010">
        <v>12806.420374589599</v>
      </c>
      <c r="BG1010">
        <v>12663.7972101211</v>
      </c>
      <c r="BH1010">
        <v>12522.762418238401</v>
      </c>
      <c r="BI1010">
        <v>12383.2983094762</v>
      </c>
      <c r="BJ1010">
        <v>12245.387391374699</v>
      </c>
      <c r="BK1010">
        <v>12109.0123662846</v>
      </c>
      <c r="BL1010">
        <v>11974.1561291979</v>
      </c>
      <c r="BM1010">
        <v>11840.801765602801</v>
      </c>
      <c r="BN1010">
        <v>11708.9325493615</v>
      </c>
      <c r="BO1010">
        <v>11578.5319406129</v>
      </c>
      <c r="BP1010">
        <v>11449.5835836977</v>
      </c>
      <c r="BQ1010">
        <v>11322.0713051071</v>
      </c>
      <c r="BR1010">
        <v>11195.9791114544</v>
      </c>
      <c r="BS1010">
        <v>11071.2911874685</v>
      </c>
      <c r="BT1010">
        <v>10947.9918940109</v>
      </c>
      <c r="BU1010">
        <v>10826.065766113599</v>
      </c>
      <c r="BV1010">
        <v>10705.497511039801</v>
      </c>
      <c r="BW1010">
        <v>10586.2720063654</v>
      </c>
      <c r="BX1010">
        <v>10468.374298082501</v>
      </c>
      <c r="BY1010">
        <v>10351.789598723801</v>
      </c>
      <c r="BZ1010">
        <v>10236.503285507801</v>
      </c>
      <c r="CA1010">
        <v>10122.500898504501</v>
      </c>
      <c r="CB1010">
        <v>10009.768138822201</v>
      </c>
      <c r="CC1010">
        <v>9898.2908668137006</v>
      </c>
      <c r="CD1010" s="8" t="b">
        <f>IF(ISNUMBER(VLOOKUP(A1010,profiles_2018!A:A,1,FALSE)),TRUE,FALSE)</f>
        <v>0</v>
      </c>
      <c r="CE1010" t="str">
        <f>INDEX('C5 - Emissions methodology 2021'!$A$2:$I$5911,MATCH($A1010,'C5 - Emissions methodology 2021'!$A$2:$A$5911,0),MATCH(CE$1,'C5 - Emissions methodology 2021'!$A$1:$I$1,0))</f>
        <v>Biotech, health care &amp; pharma</v>
      </c>
    </row>
    <row r="1011" spans="1:83" x14ac:dyDescent="0.25">
      <c r="A1011">
        <v>836248</v>
      </c>
      <c r="B1011" t="s">
        <v>1509</v>
      </c>
      <c r="C1011" t="s">
        <v>92</v>
      </c>
      <c r="D1011">
        <v>2019</v>
      </c>
      <c r="E1011" t="s">
        <v>44</v>
      </c>
      <c r="F1011" t="s">
        <v>33</v>
      </c>
      <c r="G1011">
        <v>2019</v>
      </c>
      <c r="H1011">
        <v>5828</v>
      </c>
      <c r="I1011">
        <v>90</v>
      </c>
      <c r="J1011">
        <v>2024</v>
      </c>
      <c r="K1011">
        <v>40</v>
      </c>
      <c r="L1011">
        <v>3496.8</v>
      </c>
      <c r="M1011">
        <v>2020</v>
      </c>
      <c r="N1011">
        <v>3662</v>
      </c>
      <c r="O1011">
        <v>92.913520933424806</v>
      </c>
      <c r="P1011" t="s">
        <v>24</v>
      </c>
      <c r="Q1011">
        <v>2.6173176559707301</v>
      </c>
      <c r="R1011">
        <v>1</v>
      </c>
      <c r="S1011" t="s">
        <v>25</v>
      </c>
      <c r="T1011">
        <v>-1.11368485725649E-2</v>
      </c>
      <c r="AX1011">
        <v>5828</v>
      </c>
      <c r="AY1011">
        <v>3662</v>
      </c>
      <c r="AZ1011">
        <v>3620.7</v>
      </c>
      <c r="BA1011">
        <v>3579.4</v>
      </c>
      <c r="BB1011">
        <v>3538.1</v>
      </c>
      <c r="BC1011">
        <v>3496.8</v>
      </c>
      <c r="BD1011">
        <v>3457.8566679114501</v>
      </c>
      <c r="BE1011">
        <v>3419.3470418152901</v>
      </c>
      <c r="BF1011">
        <v>3381.2662915935398</v>
      </c>
      <c r="BG1011">
        <v>3343.6096409205502</v>
      </c>
      <c r="BH1011">
        <v>3306.3723666638498</v>
      </c>
      <c r="BI1011">
        <v>3269.5497982918</v>
      </c>
      <c r="BJ1011">
        <v>3233.1373172877602</v>
      </c>
      <c r="BK1011">
        <v>3197.1303565708199</v>
      </c>
      <c r="BL1011">
        <v>3161.5243999229401</v>
      </c>
      <c r="BM1011">
        <v>3126.3149814225299</v>
      </c>
      <c r="BN1011">
        <v>3091.4976848842798</v>
      </c>
      <c r="BO1011">
        <v>3057.0681433052901</v>
      </c>
      <c r="BP1011">
        <v>3023.02203831729</v>
      </c>
      <c r="BQ1011">
        <v>2989.3550996450199</v>
      </c>
      <c r="BR1011">
        <v>2956.06310457065</v>
      </c>
      <c r="BS1011">
        <v>2923.1418774040999</v>
      </c>
      <c r="BT1011">
        <v>2890.5872889593302</v>
      </c>
      <c r="BU1011">
        <v>2858.39525603641</v>
      </c>
      <c r="BV1011">
        <v>2826.5617409093902</v>
      </c>
      <c r="BW1011">
        <v>2795.0827508198799</v>
      </c>
      <c r="BX1011">
        <v>2763.9543374762102</v>
      </c>
      <c r="BY1011">
        <v>2733.17259655825</v>
      </c>
      <c r="BZ1011">
        <v>2702.7336672277002</v>
      </c>
      <c r="CA1011">
        <v>2672.6337316438098</v>
      </c>
      <c r="CB1011">
        <v>2642.86901448457</v>
      </c>
      <c r="CC1011">
        <v>2613.4357824731301</v>
      </c>
      <c r="CD1011" s="8" t="b">
        <f>IF(ISNUMBER(VLOOKUP(A1011,profiles_2018!A:A,1,FALSE)),TRUE,FALSE)</f>
        <v>0</v>
      </c>
      <c r="CE1011" t="str">
        <f>INDEX('C5 - Emissions methodology 2021'!$A$2:$I$5911,MATCH($A1011,'C5 - Emissions methodology 2021'!$A$2:$A$5911,0),MATCH(CE$1,'C5 - Emissions methodology 2021'!$A$1:$I$1,0))</f>
        <v>Manufacturing</v>
      </c>
    </row>
    <row r="1012" spans="1:83" x14ac:dyDescent="0.25">
      <c r="A1012">
        <v>20182</v>
      </c>
      <c r="B1012" t="s">
        <v>1510</v>
      </c>
      <c r="C1012" t="s">
        <v>165</v>
      </c>
      <c r="D1012">
        <v>2020</v>
      </c>
      <c r="E1012" t="s">
        <v>690</v>
      </c>
      <c r="F1012" t="s">
        <v>23</v>
      </c>
      <c r="G1012">
        <v>2019</v>
      </c>
      <c r="H1012">
        <v>109027</v>
      </c>
      <c r="I1012">
        <v>100</v>
      </c>
      <c r="J1012">
        <v>2030</v>
      </c>
      <c r="K1012">
        <v>100</v>
      </c>
      <c r="L1012">
        <v>0</v>
      </c>
      <c r="M1012">
        <v>2020</v>
      </c>
      <c r="N1012">
        <v>73127</v>
      </c>
      <c r="O1012">
        <v>33.0275229357798</v>
      </c>
      <c r="P1012" t="s">
        <v>45</v>
      </c>
      <c r="Q1012">
        <v>3.65025480243902</v>
      </c>
      <c r="R1012">
        <v>1</v>
      </c>
      <c r="S1012" t="s">
        <v>25</v>
      </c>
      <c r="T1012">
        <v>-1.11368485725649E-2</v>
      </c>
      <c r="AX1012">
        <v>109027</v>
      </c>
      <c r="AY1012">
        <v>73127</v>
      </c>
      <c r="AZ1012">
        <v>65814.3</v>
      </c>
      <c r="BA1012">
        <v>58501.599999999999</v>
      </c>
      <c r="BB1012">
        <v>51188.9</v>
      </c>
      <c r="BC1012">
        <v>43876.2</v>
      </c>
      <c r="BD1012">
        <v>36563.5</v>
      </c>
      <c r="BE1012">
        <v>29250.799999999999</v>
      </c>
      <c r="BF1012">
        <v>21938.1</v>
      </c>
      <c r="BG1012">
        <v>14625.3999999999</v>
      </c>
      <c r="BH1012">
        <v>7312.6999999999898</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s="8" t="b">
        <f>IF(ISNUMBER(VLOOKUP(A1012,profiles_2018!A:A,1,FALSE)),TRUE,FALSE)</f>
        <v>0</v>
      </c>
      <c r="CE1012" t="str">
        <f>INDEX('C5 - Emissions methodology 2021'!$A$2:$I$5911,MATCH($A1012,'C5 - Emissions methodology 2021'!$A$2:$A$5911,0),MATCH(CE$1,'C5 - Emissions methodology 2021'!$A$1:$I$1,0))</f>
        <v>Manufacturing</v>
      </c>
    </row>
    <row r="1013" spans="1:83" x14ac:dyDescent="0.25">
      <c r="A1013">
        <v>31759</v>
      </c>
      <c r="B1013" t="s">
        <v>1511</v>
      </c>
      <c r="C1013" t="s">
        <v>208</v>
      </c>
      <c r="D1013">
        <v>2020</v>
      </c>
      <c r="E1013" t="s">
        <v>105</v>
      </c>
      <c r="F1013" t="s">
        <v>54</v>
      </c>
      <c r="G1013">
        <v>2020</v>
      </c>
      <c r="H1013">
        <v>78602</v>
      </c>
      <c r="I1013">
        <v>100</v>
      </c>
      <c r="J1013">
        <v>2050</v>
      </c>
      <c r="K1013">
        <v>100</v>
      </c>
      <c r="L1013">
        <v>0</v>
      </c>
      <c r="M1013">
        <v>2020</v>
      </c>
      <c r="N1013">
        <v>78602</v>
      </c>
      <c r="O1013">
        <v>0</v>
      </c>
      <c r="P1013" t="s">
        <v>45</v>
      </c>
      <c r="Q1013">
        <v>4.0000078602000002</v>
      </c>
      <c r="R1013">
        <v>1</v>
      </c>
      <c r="S1013" t="s">
        <v>25</v>
      </c>
      <c r="T1013">
        <v>-1.11368485725649E-2</v>
      </c>
      <c r="AY1013">
        <v>78602</v>
      </c>
      <c r="AZ1013">
        <v>75981.933333333305</v>
      </c>
      <c r="BA1013">
        <v>73361.866666666596</v>
      </c>
      <c r="BB1013">
        <v>70741.8</v>
      </c>
      <c r="BC1013">
        <v>68121.733333333294</v>
      </c>
      <c r="BD1013">
        <v>65501.666666666599</v>
      </c>
      <c r="BE1013">
        <v>62881.599999999999</v>
      </c>
      <c r="BF1013">
        <v>60261.533333333296</v>
      </c>
      <c r="BG1013">
        <v>57641.466666666602</v>
      </c>
      <c r="BH1013">
        <v>55021.4</v>
      </c>
      <c r="BI1013">
        <v>52401.333333333299</v>
      </c>
      <c r="BJ1013">
        <v>49781.266666666597</v>
      </c>
      <c r="BK1013">
        <v>47161.2</v>
      </c>
      <c r="BL1013">
        <v>44541.133333333302</v>
      </c>
      <c r="BM1013">
        <v>41921.0666666666</v>
      </c>
      <c r="BN1013">
        <v>39301</v>
      </c>
      <c r="BO1013">
        <v>36680.933333333298</v>
      </c>
      <c r="BP1013">
        <v>34060.866666666603</v>
      </c>
      <c r="BQ1013">
        <v>31440.799999999999</v>
      </c>
      <c r="BR1013">
        <v>28820.733333333301</v>
      </c>
      <c r="BS1013">
        <v>26200.666666666599</v>
      </c>
      <c r="BT1013">
        <v>23580.6</v>
      </c>
      <c r="BU1013">
        <v>20960.5333333333</v>
      </c>
      <c r="BV1013">
        <v>18340.466666666602</v>
      </c>
      <c r="BW1013">
        <v>15720.3999999999</v>
      </c>
      <c r="BX1013">
        <v>13100.333333333299</v>
      </c>
      <c r="BY1013">
        <v>10480.266666666599</v>
      </c>
      <c r="BZ1013">
        <v>7860.1999999999898</v>
      </c>
      <c r="CA1013">
        <v>5240.1333333333296</v>
      </c>
      <c r="CB1013">
        <v>2620.0666666666598</v>
      </c>
      <c r="CC1013">
        <v>0</v>
      </c>
      <c r="CD1013" s="8" t="b">
        <f>IF(ISNUMBER(VLOOKUP(A1013,profiles_2018!A:A,1,FALSE)),TRUE,FALSE)</f>
        <v>0</v>
      </c>
      <c r="CE1013" t="str">
        <f>INDEX('C5 - Emissions methodology 2021'!$A$2:$I$5911,MATCH($A1013,'C5 - Emissions methodology 2021'!$A$2:$A$5911,0),MATCH(CE$1,'C5 - Emissions methodology 2021'!$A$1:$I$1,0))</f>
        <v>Manufacturing</v>
      </c>
    </row>
    <row r="1014" spans="1:83" x14ac:dyDescent="0.25">
      <c r="A1014">
        <v>22872</v>
      </c>
      <c r="B1014" t="s">
        <v>1512</v>
      </c>
      <c r="C1014" t="s">
        <v>27</v>
      </c>
      <c r="D1014">
        <v>2020</v>
      </c>
      <c r="E1014" t="s">
        <v>690</v>
      </c>
      <c r="F1014" t="s">
        <v>23</v>
      </c>
      <c r="G1014">
        <v>2017</v>
      </c>
      <c r="H1014">
        <v>101261</v>
      </c>
      <c r="I1014">
        <v>100</v>
      </c>
      <c r="J1014">
        <v>2030</v>
      </c>
      <c r="K1014">
        <v>55</v>
      </c>
      <c r="L1014">
        <v>45567.45</v>
      </c>
      <c r="M1014">
        <v>2020</v>
      </c>
      <c r="N1014">
        <v>72058</v>
      </c>
      <c r="O1014">
        <v>52.435156315228603</v>
      </c>
      <c r="P1014" t="s">
        <v>24</v>
      </c>
      <c r="Q1014">
        <v>3.2002540285390202</v>
      </c>
      <c r="R1014">
        <v>1</v>
      </c>
      <c r="S1014" t="s">
        <v>25</v>
      </c>
      <c r="T1014">
        <v>-1.11368485725649E-2</v>
      </c>
      <c r="AV1014">
        <v>101261</v>
      </c>
      <c r="AW1014">
        <v>91526.666666666599</v>
      </c>
      <c r="AX1014">
        <v>81792.333333333299</v>
      </c>
      <c r="AY1014">
        <v>72058</v>
      </c>
      <c r="AZ1014">
        <v>69408.945000000007</v>
      </c>
      <c r="BA1014">
        <v>66759.89</v>
      </c>
      <c r="BB1014">
        <v>64110.834999999999</v>
      </c>
      <c r="BC1014">
        <v>61461.78</v>
      </c>
      <c r="BD1014">
        <v>58812.724999999999</v>
      </c>
      <c r="BE1014">
        <v>56163.67</v>
      </c>
      <c r="BF1014">
        <v>53514.614999999998</v>
      </c>
      <c r="BG1014">
        <v>50865.56</v>
      </c>
      <c r="BH1014">
        <v>48216.504999999997</v>
      </c>
      <c r="BI1014">
        <v>45567.45</v>
      </c>
      <c r="BJ1014">
        <v>45059.972209512001</v>
      </c>
      <c r="BK1014">
        <v>44558.146122330698</v>
      </c>
      <c r="BL1014">
        <v>44061.908796292097</v>
      </c>
      <c r="BM1014">
        <v>43571.197990209599</v>
      </c>
      <c r="BN1014">
        <v>43085.952156067397</v>
      </c>
      <c r="BO1014">
        <v>42606.110431300498</v>
      </c>
      <c r="BP1014">
        <v>42131.612631161101</v>
      </c>
      <c r="BQ1014">
        <v>41662.3992411699</v>
      </c>
      <c r="BR1014">
        <v>41198.4114096513</v>
      </c>
      <c r="BS1014">
        <v>40739.590940351802</v>
      </c>
      <c r="BT1014">
        <v>40285.880285140804</v>
      </c>
      <c r="BU1014">
        <v>39837.222536792702</v>
      </c>
      <c r="BV1014">
        <v>39393.561421848899</v>
      </c>
      <c r="BW1014">
        <v>38954.841293559701</v>
      </c>
      <c r="BX1014">
        <v>38521.007124905103</v>
      </c>
      <c r="BY1014">
        <v>38092.004501692303</v>
      </c>
      <c r="BZ1014">
        <v>37667.779615731502</v>
      </c>
      <c r="CA1014">
        <v>37248.279258086302</v>
      </c>
      <c r="CB1014">
        <v>36833.450812400399</v>
      </c>
      <c r="CC1014">
        <v>36423.242248297698</v>
      </c>
      <c r="CD1014" s="8" t="b">
        <f>IF(ISNUMBER(VLOOKUP(A1014,profiles_2018!A:A,1,FALSE)),TRUE,FALSE)</f>
        <v>0</v>
      </c>
      <c r="CE1014" t="str">
        <f>INDEX('C5 - Emissions methodology 2021'!$A$2:$I$5911,MATCH($A1014,'C5 - Emissions methodology 2021'!$A$2:$A$5911,0),MATCH(CE$1,'C5 - Emissions methodology 2021'!$A$1:$I$1,0))</f>
        <v>Apparel</v>
      </c>
    </row>
    <row r="1015" spans="1:83" x14ac:dyDescent="0.25">
      <c r="A1015">
        <v>20197</v>
      </c>
      <c r="B1015" t="s">
        <v>1513</v>
      </c>
      <c r="C1015" t="s">
        <v>36</v>
      </c>
      <c r="D1015">
        <v>2020</v>
      </c>
      <c r="E1015" t="s">
        <v>690</v>
      </c>
      <c r="F1015" t="s">
        <v>23</v>
      </c>
      <c r="G1015">
        <v>2019</v>
      </c>
      <c r="H1015">
        <v>996495</v>
      </c>
      <c r="I1015">
        <v>100</v>
      </c>
      <c r="J1015">
        <v>2030</v>
      </c>
      <c r="K1015">
        <v>46.2</v>
      </c>
      <c r="L1015">
        <v>536114.31000000006</v>
      </c>
      <c r="M1015">
        <v>2020</v>
      </c>
      <c r="N1015">
        <v>954643</v>
      </c>
      <c r="O1015">
        <v>9.0907374937901899</v>
      </c>
      <c r="P1015" t="s">
        <v>45</v>
      </c>
      <c r="Q1015">
        <v>3.1123435519390199</v>
      </c>
      <c r="R1015">
        <v>1</v>
      </c>
      <c r="S1015" t="s">
        <v>25</v>
      </c>
      <c r="T1015">
        <v>-1.11368485725649E-2</v>
      </c>
      <c r="AX1015">
        <v>996495</v>
      </c>
      <c r="AY1015">
        <v>954643</v>
      </c>
      <c r="AZ1015">
        <v>912790.13100000005</v>
      </c>
      <c r="BA1015">
        <v>870937.26199999999</v>
      </c>
      <c r="BB1015">
        <v>829084.39300000004</v>
      </c>
      <c r="BC1015">
        <v>787231.52399999998</v>
      </c>
      <c r="BD1015">
        <v>745378.65500000003</v>
      </c>
      <c r="BE1015">
        <v>703525.78599999996</v>
      </c>
      <c r="BF1015">
        <v>661672.91700000002</v>
      </c>
      <c r="BG1015">
        <v>619820.04799999995</v>
      </c>
      <c r="BH1015">
        <v>577967.179</v>
      </c>
      <c r="BI1015">
        <v>536114.31000000006</v>
      </c>
      <c r="BJ1015">
        <v>530143.68611194496</v>
      </c>
      <c r="BK1015">
        <v>524239.55615801399</v>
      </c>
      <c r="BL1015">
        <v>518401.17960533401</v>
      </c>
      <c r="BM1015">
        <v>512627.82416823</v>
      </c>
      <c r="BN1015">
        <v>506918.76571638498</v>
      </c>
      <c r="BO1015">
        <v>501273.28818401002</v>
      </c>
      <c r="BP1015">
        <v>495690.68348003301</v>
      </c>
      <c r="BQ1015">
        <v>490170.25139928499</v>
      </c>
      <c r="BR1015">
        <v>484711.29953467502</v>
      </c>
      <c r="BS1015">
        <v>479313.14319034602</v>
      </c>
      <c r="BT1015">
        <v>473975.10529579502</v>
      </c>
      <c r="BU1015">
        <v>468696.51632095099</v>
      </c>
      <c r="BV1015">
        <v>463476.71419219498</v>
      </c>
      <c r="BW1015">
        <v>458315.04420932702</v>
      </c>
      <c r="BX1015">
        <v>453210.85896343901</v>
      </c>
      <c r="BY1015">
        <v>448163.51825572102</v>
      </c>
      <c r="BZ1015">
        <v>443172.389017159</v>
      </c>
      <c r="CA1015">
        <v>438236.84522913402</v>
      </c>
      <c r="CB1015">
        <v>433356.26784489799</v>
      </c>
      <c r="CC1015">
        <v>428530.04471193801</v>
      </c>
      <c r="CD1015" s="8" t="b">
        <f>IF(ISNUMBER(VLOOKUP(A1015,profiles_2018!A:A,1,FALSE)),TRUE,FALSE)</f>
        <v>0</v>
      </c>
      <c r="CE1015" t="str">
        <f>INDEX('C5 - Emissions methodology 2021'!$A$2:$I$5911,MATCH($A1015,'C5 - Emissions methodology 2021'!$A$2:$A$5911,0),MATCH(CE$1,'C5 - Emissions methodology 2021'!$A$1:$I$1,0))</f>
        <v>Materials</v>
      </c>
    </row>
    <row r="1016" spans="1:83" x14ac:dyDescent="0.25">
      <c r="A1016">
        <v>22534</v>
      </c>
      <c r="B1016" t="s">
        <v>1514</v>
      </c>
      <c r="C1016" t="s">
        <v>908</v>
      </c>
      <c r="D1016">
        <v>2017</v>
      </c>
      <c r="E1016" t="s">
        <v>105</v>
      </c>
      <c r="F1016" t="s">
        <v>54</v>
      </c>
      <c r="G1016">
        <v>2017</v>
      </c>
      <c r="H1016">
        <v>60084</v>
      </c>
      <c r="I1016">
        <v>100</v>
      </c>
      <c r="J1016">
        <v>2030</v>
      </c>
      <c r="K1016">
        <v>55</v>
      </c>
      <c r="L1016">
        <v>27037.8</v>
      </c>
      <c r="M1016">
        <v>2020</v>
      </c>
      <c r="N1016">
        <v>59886</v>
      </c>
      <c r="O1016">
        <v>30.534351145038201</v>
      </c>
      <c r="P1016" t="s">
        <v>24</v>
      </c>
      <c r="Q1016">
        <v>3.54027010243902</v>
      </c>
      <c r="R1016">
        <v>1</v>
      </c>
      <c r="S1016" t="s">
        <v>25</v>
      </c>
      <c r="T1016">
        <v>-1.11368485725649E-2</v>
      </c>
      <c r="AV1016">
        <v>60084</v>
      </c>
      <c r="AW1016">
        <v>60018</v>
      </c>
      <c r="AX1016">
        <v>59952</v>
      </c>
      <c r="AY1016">
        <v>59886</v>
      </c>
      <c r="AZ1016">
        <v>56601.18</v>
      </c>
      <c r="BA1016">
        <v>53316.36</v>
      </c>
      <c r="BB1016">
        <v>50031.54</v>
      </c>
      <c r="BC1016">
        <v>46746.720000000001</v>
      </c>
      <c r="BD1016">
        <v>43461.9</v>
      </c>
      <c r="BE1016">
        <v>40177.08</v>
      </c>
      <c r="BF1016">
        <v>36892.26</v>
      </c>
      <c r="BG1016">
        <v>33607.4399999999</v>
      </c>
      <c r="BH1016">
        <v>30322.619999999901</v>
      </c>
      <c r="BI1016">
        <v>27037.8</v>
      </c>
      <c r="BJ1016">
        <v>26736.684115664699</v>
      </c>
      <c r="BK1016">
        <v>26438.921713336</v>
      </c>
      <c r="BL1016">
        <v>26144.475445792701</v>
      </c>
      <c r="BM1016">
        <v>25853.3083817437</v>
      </c>
      <c r="BN1016">
        <v>25565.384001196398</v>
      </c>
      <c r="BO1016">
        <v>25280.6661908756</v>
      </c>
      <c r="BP1016">
        <v>24999.119239694301</v>
      </c>
      <c r="BQ1016">
        <v>24720.707834274301</v>
      </c>
      <c r="BR1016">
        <v>24445.397054517402</v>
      </c>
      <c r="BS1016">
        <v>24173.152369225001</v>
      </c>
      <c r="BT1016">
        <v>23903.9396317674</v>
      </c>
      <c r="BU1016">
        <v>23637.725075800699</v>
      </c>
      <c r="BV1016">
        <v>23374.475311031601</v>
      </c>
      <c r="BW1016">
        <v>23114.1573190294</v>
      </c>
      <c r="BX1016">
        <v>22856.738449085002</v>
      </c>
      <c r="BY1016">
        <v>22602.1864141148</v>
      </c>
      <c r="BZ1016">
        <v>22350.4692866119</v>
      </c>
      <c r="CA1016">
        <v>22101.555494641099</v>
      </c>
      <c r="CB1016">
        <v>21855.413817879202</v>
      </c>
      <c r="CC1016">
        <v>21612.013383698701</v>
      </c>
      <c r="CD1016" s="8" t="b">
        <f>IF(ISNUMBER(VLOOKUP(A1016,profiles_2018!A:A,1,FALSE)),TRUE,FALSE)</f>
        <v>0</v>
      </c>
      <c r="CE1016" t="str">
        <f>INDEX('C5 - Emissions methodology 2021'!$A$2:$I$5911,MATCH($A1016,'C5 - Emissions methodology 2021'!$A$2:$A$5911,0),MATCH(CE$1,'C5 - Emissions methodology 2021'!$A$1:$I$1,0))</f>
        <v>Food, beverage &amp; agriculture</v>
      </c>
    </row>
    <row r="1017" spans="1:83" x14ac:dyDescent="0.25">
      <c r="A1017">
        <v>68167</v>
      </c>
      <c r="B1017" t="s">
        <v>1515</v>
      </c>
      <c r="C1017" t="s">
        <v>21</v>
      </c>
      <c r="D1017">
        <v>2020</v>
      </c>
      <c r="E1017" t="s">
        <v>28</v>
      </c>
      <c r="F1017" t="s">
        <v>23</v>
      </c>
      <c r="G1017">
        <v>2020</v>
      </c>
      <c r="H1017">
        <v>14320</v>
      </c>
      <c r="I1017">
        <v>100</v>
      </c>
      <c r="J1017">
        <v>2021</v>
      </c>
      <c r="K1017">
        <v>5</v>
      </c>
      <c r="L1017">
        <v>13604</v>
      </c>
      <c r="M1017">
        <v>2020</v>
      </c>
      <c r="N1017">
        <v>11559</v>
      </c>
      <c r="O1017">
        <v>385.61452513966498</v>
      </c>
      <c r="P1017" t="s">
        <v>24</v>
      </c>
      <c r="Q1017">
        <v>2.6958550905365901</v>
      </c>
      <c r="R1017">
        <v>1</v>
      </c>
      <c r="S1017" t="s">
        <v>25</v>
      </c>
      <c r="T1017">
        <v>-1.11368485725649E-2</v>
      </c>
      <c r="AY1017">
        <v>11559</v>
      </c>
      <c r="AZ1017">
        <v>13604</v>
      </c>
      <c r="BA1017">
        <v>13452.4943120188</v>
      </c>
      <c r="BB1017">
        <v>13302.6759199425</v>
      </c>
      <c r="BC1017">
        <v>13154.526032612201</v>
      </c>
      <c r="BD1017">
        <v>13008.026068143199</v>
      </c>
      <c r="BE1017">
        <v>12863.1576515943</v>
      </c>
      <c r="BF1017">
        <v>12719.9026126634</v>
      </c>
      <c r="BG1017">
        <v>12578.2429834084</v>
      </c>
      <c r="BH1017">
        <v>12438.160995993299</v>
      </c>
      <c r="BI1017">
        <v>12299.639080459699</v>
      </c>
      <c r="BJ1017">
        <v>12162.6598625234</v>
      </c>
      <c r="BK1017">
        <v>12027.206161394901</v>
      </c>
      <c r="BL1017">
        <v>11893.260987624401</v>
      </c>
      <c r="BM1017">
        <v>11760.8075409713</v>
      </c>
      <c r="BN1017">
        <v>11629.8292082964</v>
      </c>
      <c r="BO1017">
        <v>11500.3095614788</v>
      </c>
      <c r="BP1017">
        <v>11372.232355355</v>
      </c>
      <c r="BQ1017">
        <v>11245.5815256814</v>
      </c>
      <c r="BR1017">
        <v>11120.3411871194</v>
      </c>
      <c r="BS1017">
        <v>10996.4956312432</v>
      </c>
      <c r="BT1017">
        <v>10874.029324569199</v>
      </c>
      <c r="BU1017">
        <v>10752.9269066078</v>
      </c>
      <c r="BV1017">
        <v>10633.1731879371</v>
      </c>
      <c r="BW1017">
        <v>10514.753148297201</v>
      </c>
      <c r="BX1017">
        <v>10397.651934706701</v>
      </c>
      <c r="BY1017">
        <v>10281.8548595996</v>
      </c>
      <c r="BZ1017">
        <v>10167.3473989832</v>
      </c>
      <c r="CA1017">
        <v>10054.115190615999</v>
      </c>
      <c r="CB1017">
        <v>9942.1440322070594</v>
      </c>
      <c r="CC1017">
        <v>9831.4198796337405</v>
      </c>
      <c r="CD1017" s="8" t="b">
        <f>IF(ISNUMBER(VLOOKUP(A1017,profiles_2018!A:A,1,FALSE)),TRUE,FALSE)</f>
        <v>0</v>
      </c>
      <c r="CE1017" t="str">
        <f>INDEX('C5 - Emissions methodology 2021'!$A$2:$I$5911,MATCH($A1017,'C5 - Emissions methodology 2021'!$A$2:$A$5911,0),MATCH(CE$1,'C5 - Emissions methodology 2021'!$A$1:$I$1,0))</f>
        <v>Services</v>
      </c>
    </row>
    <row r="1018" spans="1:83" x14ac:dyDescent="0.25">
      <c r="A1018">
        <v>832418</v>
      </c>
      <c r="B1018" t="s">
        <v>1516</v>
      </c>
      <c r="C1018" t="s">
        <v>27</v>
      </c>
      <c r="D1018">
        <v>2020</v>
      </c>
      <c r="E1018" t="s">
        <v>28</v>
      </c>
      <c r="F1018" t="s">
        <v>23</v>
      </c>
      <c r="G1018">
        <v>2010</v>
      </c>
      <c r="H1018">
        <v>172810588</v>
      </c>
      <c r="I1018">
        <v>100</v>
      </c>
      <c r="J1018">
        <v>2030</v>
      </c>
      <c r="K1018">
        <v>60</v>
      </c>
      <c r="L1018">
        <v>69124235.200000003</v>
      </c>
      <c r="M1018">
        <v>2020</v>
      </c>
      <c r="N1018">
        <v>94623793</v>
      </c>
      <c r="O1018">
        <v>75.407025986162395</v>
      </c>
      <c r="P1018" t="s">
        <v>24</v>
      </c>
      <c r="Q1018">
        <v>3.2675249612390198</v>
      </c>
      <c r="R1018">
        <v>1</v>
      </c>
      <c r="S1018" t="s">
        <v>25</v>
      </c>
      <c r="T1018">
        <v>-1.11368485725649E-2</v>
      </c>
      <c r="AO1018">
        <v>172810588</v>
      </c>
      <c r="AP1018">
        <v>164991908.5</v>
      </c>
      <c r="AQ1018">
        <v>157173229</v>
      </c>
      <c r="AR1018">
        <v>149354549.5</v>
      </c>
      <c r="AS1018">
        <v>141535870</v>
      </c>
      <c r="AT1018">
        <v>133717190.5</v>
      </c>
      <c r="AU1018">
        <v>125898511</v>
      </c>
      <c r="AV1018">
        <v>118079831.5</v>
      </c>
      <c r="AW1018">
        <v>110261152</v>
      </c>
      <c r="AX1018">
        <v>102442472.5</v>
      </c>
      <c r="AY1018">
        <v>94623793</v>
      </c>
      <c r="AZ1018">
        <v>92073837.219999999</v>
      </c>
      <c r="BA1018">
        <v>89523881.439999998</v>
      </c>
      <c r="BB1018">
        <v>86973925.659999996</v>
      </c>
      <c r="BC1018">
        <v>84423969.879999995</v>
      </c>
      <c r="BD1018">
        <v>81874014.099999994</v>
      </c>
      <c r="BE1018">
        <v>79324058.319999993</v>
      </c>
      <c r="BF1018">
        <v>76774102.540000007</v>
      </c>
      <c r="BG1018">
        <v>74224146.760000005</v>
      </c>
      <c r="BH1018">
        <v>71674190.980000004</v>
      </c>
      <c r="BI1018">
        <v>69124235.200000003</v>
      </c>
      <c r="BJ1018">
        <v>68354409.059883207</v>
      </c>
      <c r="BK1018">
        <v>67593156.3569161</v>
      </c>
      <c r="BL1018">
        <v>66840381.610027403</v>
      </c>
      <c r="BM1018">
        <v>66095990.401504099</v>
      </c>
      <c r="BN1018">
        <v>65359889.365148798</v>
      </c>
      <c r="BO1018">
        <v>64631986.174569599</v>
      </c>
      <c r="BP1018">
        <v>63912189.531599298</v>
      </c>
      <c r="BQ1018">
        <v>63200409.154844798</v>
      </c>
      <c r="BR1018">
        <v>62496555.7683632</v>
      </c>
      <c r="BS1018">
        <v>61800541.090464003</v>
      </c>
      <c r="BT1018">
        <v>61112277.822636999</v>
      </c>
      <c r="BU1018">
        <v>60431679.638601698</v>
      </c>
      <c r="BV1018">
        <v>59758661.173480898</v>
      </c>
      <c r="BW1018">
        <v>59093138.0130926</v>
      </c>
      <c r="BX1018">
        <v>58435026.683363102</v>
      </c>
      <c r="BY1018">
        <v>57784244.639856704</v>
      </c>
      <c r="BZ1018">
        <v>57140710.257422604</v>
      </c>
      <c r="CA1018">
        <v>56504342.819956899</v>
      </c>
      <c r="CB1018">
        <v>55875062.510278702</v>
      </c>
      <c r="CC1018">
        <v>55252790.400119103</v>
      </c>
      <c r="CD1018" s="8" t="b">
        <f>IF(ISNUMBER(VLOOKUP(A1018,profiles_2018!A:A,1,FALSE)),TRUE,FALSE)</f>
        <v>0</v>
      </c>
      <c r="CE1018" t="str">
        <f>INDEX('C5 - Emissions methodology 2021'!$A$2:$I$5911,MATCH($A1018,'C5 - Emissions methodology 2021'!$A$2:$A$5911,0),MATCH(CE$1,'C5 - Emissions methodology 2021'!$A$1:$I$1,0))</f>
        <v>Power generation</v>
      </c>
    </row>
    <row r="1019" spans="1:83" x14ac:dyDescent="0.25">
      <c r="A1019">
        <v>20319</v>
      </c>
      <c r="B1019" t="s">
        <v>1517</v>
      </c>
      <c r="C1019" t="s">
        <v>39</v>
      </c>
      <c r="D1019">
        <v>2020</v>
      </c>
      <c r="E1019" t="s">
        <v>28</v>
      </c>
      <c r="F1019" t="s">
        <v>23</v>
      </c>
      <c r="G1019">
        <v>2018</v>
      </c>
      <c r="H1019">
        <v>53036</v>
      </c>
      <c r="I1019">
        <v>100</v>
      </c>
      <c r="J1019">
        <v>2025</v>
      </c>
      <c r="K1019">
        <v>29</v>
      </c>
      <c r="L1019">
        <v>37655.56</v>
      </c>
      <c r="M1019">
        <v>2020</v>
      </c>
      <c r="N1019">
        <v>47038</v>
      </c>
      <c r="O1019">
        <v>38.997583944282503</v>
      </c>
      <c r="P1019" t="s">
        <v>24</v>
      </c>
      <c r="Q1019">
        <v>2.9378101816487798</v>
      </c>
      <c r="R1019">
        <v>1</v>
      </c>
      <c r="S1019" t="s">
        <v>25</v>
      </c>
      <c r="T1019">
        <v>-1.11368485725649E-2</v>
      </c>
      <c r="AW1019">
        <v>53036</v>
      </c>
      <c r="AX1019">
        <v>50037</v>
      </c>
      <c r="AY1019">
        <v>47038</v>
      </c>
      <c r="AZ1019">
        <v>45161.512000000002</v>
      </c>
      <c r="BA1019">
        <v>43285.023999999998</v>
      </c>
      <c r="BB1019">
        <v>41408.536</v>
      </c>
      <c r="BC1019">
        <v>39532.048000000003</v>
      </c>
      <c r="BD1019">
        <v>37655.56</v>
      </c>
      <c r="BE1019">
        <v>37236.195730364801</v>
      </c>
      <c r="BF1019">
        <v>36821.501857097399</v>
      </c>
      <c r="BG1019">
        <v>36411.426366700398</v>
      </c>
      <c r="BH1019">
        <v>36005.917824943397</v>
      </c>
      <c r="BI1019">
        <v>35604.925370410798</v>
      </c>
      <c r="BJ1019">
        <v>35208.398708123001</v>
      </c>
      <c r="BK1019">
        <v>34816.288103228202</v>
      </c>
      <c r="BL1019">
        <v>34428.544374763696</v>
      </c>
      <c r="BM1019">
        <v>34045.1188894882</v>
      </c>
      <c r="BN1019">
        <v>33665.963555781003</v>
      </c>
      <c r="BO1019">
        <v>33291.030817610699</v>
      </c>
      <c r="BP1019">
        <v>32920.273648570401</v>
      </c>
      <c r="BQ1019">
        <v>32553.645545978899</v>
      </c>
      <c r="BR1019">
        <v>32191.100525048401</v>
      </c>
      <c r="BS1019">
        <v>31832.593113116702</v>
      </c>
      <c r="BT1019">
        <v>31478.078343943798</v>
      </c>
      <c r="BU1019">
        <v>31127.511752072001</v>
      </c>
      <c r="BV1019">
        <v>30780.849367248498</v>
      </c>
      <c r="BW1019">
        <v>30438.047708910501</v>
      </c>
      <c r="BX1019">
        <v>30099.063780731802</v>
      </c>
      <c r="BY1019">
        <v>29763.8550652298</v>
      </c>
      <c r="BZ1019">
        <v>29432.379518432601</v>
      </c>
      <c r="CA1019">
        <v>29104.595564605599</v>
      </c>
      <c r="CB1019">
        <v>28780.462091036799</v>
      </c>
      <c r="CC1019">
        <v>28459.938442880499</v>
      </c>
      <c r="CD1019" s="8" t="b">
        <f>IF(ISNUMBER(VLOOKUP(A1019,profiles_2018!A:A,1,FALSE)),TRUE,FALSE)</f>
        <v>0</v>
      </c>
      <c r="CE1019" t="str">
        <f>INDEX('C5 - Emissions methodology 2021'!$A$2:$I$5911,MATCH($A1019,'C5 - Emissions methodology 2021'!$A$2:$A$5911,0),MATCH(CE$1,'C5 - Emissions methodology 2021'!$A$1:$I$1,0))</f>
        <v>Services</v>
      </c>
    </row>
    <row r="1020" spans="1:83" x14ac:dyDescent="0.25">
      <c r="A1020">
        <v>36917</v>
      </c>
      <c r="B1020" t="s">
        <v>559</v>
      </c>
      <c r="C1020" t="s">
        <v>27</v>
      </c>
      <c r="D1020">
        <v>2020</v>
      </c>
      <c r="E1020" t="s">
        <v>690</v>
      </c>
      <c r="F1020" t="s">
        <v>23</v>
      </c>
      <c r="G1020">
        <v>2019</v>
      </c>
      <c r="H1020">
        <v>23874</v>
      </c>
      <c r="I1020">
        <v>100</v>
      </c>
      <c r="J1020">
        <v>2031</v>
      </c>
      <c r="K1020">
        <v>50</v>
      </c>
      <c r="L1020">
        <v>11937</v>
      </c>
      <c r="M1020">
        <v>2020</v>
      </c>
      <c r="N1020">
        <v>10106</v>
      </c>
      <c r="O1020">
        <v>115.34723967495999</v>
      </c>
      <c r="P1020" t="s">
        <v>24</v>
      </c>
      <c r="Q1020">
        <v>3.1507340947170701</v>
      </c>
      <c r="R1020">
        <v>1</v>
      </c>
      <c r="S1020" t="s">
        <v>25</v>
      </c>
      <c r="T1020">
        <v>-1.11368485725649E-2</v>
      </c>
      <c r="AX1020">
        <v>23874</v>
      </c>
      <c r="AY1020">
        <v>10106</v>
      </c>
      <c r="AZ1020">
        <v>10272.4545454545</v>
      </c>
      <c r="BA1020">
        <v>10438.909090908999</v>
      </c>
      <c r="BB1020">
        <v>10605.3636363636</v>
      </c>
      <c r="BC1020">
        <v>10771.8181818181</v>
      </c>
      <c r="BD1020">
        <v>10938.272727272701</v>
      </c>
      <c r="BE1020">
        <v>11104.727272727199</v>
      </c>
      <c r="BF1020">
        <v>11271.1818181818</v>
      </c>
      <c r="BG1020">
        <v>11437.6363636363</v>
      </c>
      <c r="BH1020">
        <v>11604.090909090901</v>
      </c>
      <c r="BI1020">
        <v>11770.545454545399</v>
      </c>
      <c r="BJ1020">
        <v>11937</v>
      </c>
      <c r="BK1020">
        <v>11804.0594385892</v>
      </c>
      <c r="BL1020">
        <v>11672.5994160801</v>
      </c>
      <c r="BM1020">
        <v>11542.603443935001</v>
      </c>
      <c r="BN1020">
        <v>11414.0552172468</v>
      </c>
      <c r="BO1020">
        <v>11286.938612693401</v>
      </c>
      <c r="BP1020">
        <v>11161.237686516</v>
      </c>
      <c r="BQ1020">
        <v>11036.936672518799</v>
      </c>
      <c r="BR1020">
        <v>10914.019980092</v>
      </c>
      <c r="BS1020">
        <v>10792.4721922558</v>
      </c>
      <c r="BT1020">
        <v>10672.278063727001</v>
      </c>
      <c r="BU1020">
        <v>10553.422519006999</v>
      </c>
      <c r="BV1020">
        <v>10435.890650490501</v>
      </c>
      <c r="BW1020">
        <v>10319.667716596099</v>
      </c>
      <c r="BX1020">
        <v>10204.739139917199</v>
      </c>
      <c r="BY1020">
        <v>10091.0905053934</v>
      </c>
      <c r="BZ1020">
        <v>9978.7075585028597</v>
      </c>
      <c r="CA1020">
        <v>9867.5762034739091</v>
      </c>
      <c r="CB1020">
        <v>9757.6825015175691</v>
      </c>
      <c r="CC1020">
        <v>9649.0126690790094</v>
      </c>
      <c r="CD1020" s="8" t="b">
        <f>IF(ISNUMBER(VLOOKUP(A1020,profiles_2018!A:A,1,FALSE)),TRUE,FALSE)</f>
        <v>1</v>
      </c>
      <c r="CE1020" t="str">
        <f>INDEX('C5 - Emissions methodology 2021'!$A$2:$I$5911,MATCH($A1020,'C5 - Emissions methodology 2021'!$A$2:$A$5911,0),MATCH(CE$1,'C5 - Emissions methodology 2021'!$A$1:$I$1,0))</f>
        <v>Services</v>
      </c>
    </row>
    <row r="1021" spans="1:83" x14ac:dyDescent="0.25">
      <c r="A1021">
        <v>22902</v>
      </c>
      <c r="B1021" t="s">
        <v>1518</v>
      </c>
      <c r="C1021" t="s">
        <v>211</v>
      </c>
      <c r="D1021">
        <v>2020</v>
      </c>
      <c r="E1021" t="s">
        <v>690</v>
      </c>
      <c r="F1021" t="s">
        <v>23</v>
      </c>
      <c r="G1021">
        <v>2017</v>
      </c>
      <c r="H1021">
        <v>599213</v>
      </c>
      <c r="I1021">
        <v>100</v>
      </c>
      <c r="J1021">
        <v>2025</v>
      </c>
      <c r="K1021">
        <v>50</v>
      </c>
      <c r="L1021">
        <v>299606.5</v>
      </c>
      <c r="M1021">
        <v>2020</v>
      </c>
      <c r="N1021">
        <v>609738.15</v>
      </c>
      <c r="O1021">
        <v>-3.5129912067995899</v>
      </c>
      <c r="P1021" t="s">
        <v>24</v>
      </c>
      <c r="Q1021">
        <v>3.1478647993487798</v>
      </c>
      <c r="R1021">
        <v>1</v>
      </c>
      <c r="S1021" t="s">
        <v>25</v>
      </c>
      <c r="T1021">
        <v>-1.11368485725649E-2</v>
      </c>
      <c r="AV1021">
        <v>599213</v>
      </c>
      <c r="AW1021">
        <v>602721.38333333295</v>
      </c>
      <c r="AX1021">
        <v>606229.76666666602</v>
      </c>
      <c r="AY1021">
        <v>609738.15</v>
      </c>
      <c r="AZ1021">
        <v>547711.81999999995</v>
      </c>
      <c r="BA1021">
        <v>485685.49</v>
      </c>
      <c r="BB1021">
        <v>423659.16</v>
      </c>
      <c r="BC1021">
        <v>361632.83</v>
      </c>
      <c r="BD1021">
        <v>299606.5</v>
      </c>
      <c r="BE1021">
        <v>296269.82777814299</v>
      </c>
      <c r="BF1021">
        <v>292970.31556955801</v>
      </c>
      <c r="BG1021">
        <v>289707.54952880403</v>
      </c>
      <c r="BH1021">
        <v>286481.12041937199</v>
      </c>
      <c r="BI1021">
        <v>283290.62356236298</v>
      </c>
      <c r="BJ1021">
        <v>280135.65878572199</v>
      </c>
      <c r="BK1021">
        <v>277015.83037404902</v>
      </c>
      <c r="BL1021">
        <v>273930.74701897003</v>
      </c>
      <c r="BM1021">
        <v>270880.02177004999</v>
      </c>
      <c r="BN1021">
        <v>267863.27198626398</v>
      </c>
      <c r="BO1021">
        <v>264880.11928800098</v>
      </c>
      <c r="BP1021">
        <v>261930.189509608</v>
      </c>
      <c r="BQ1021">
        <v>259013.11265245601</v>
      </c>
      <c r="BR1021">
        <v>256128.522838537</v>
      </c>
      <c r="BS1021">
        <v>253276.05826456999</v>
      </c>
      <c r="BT1021">
        <v>250455.36115662099</v>
      </c>
      <c r="BU1021">
        <v>247666.077725232</v>
      </c>
      <c r="BV1021">
        <v>244907.85812104499</v>
      </c>
      <c r="BW1021">
        <v>242180.35639092</v>
      </c>
      <c r="BX1021">
        <v>239483.230434545</v>
      </c>
      <c r="BY1021">
        <v>236816.14196152601</v>
      </c>
      <c r="BZ1021">
        <v>234178.756448962</v>
      </c>
      <c r="CA1021">
        <v>231570.74309947799</v>
      </c>
      <c r="CB1021">
        <v>228991.774799743</v>
      </c>
      <c r="CC1021">
        <v>226441.528079435</v>
      </c>
      <c r="CD1021" s="8" t="b">
        <f>IF(ISNUMBER(VLOOKUP(A1021,profiles_2018!A:A,1,FALSE)),TRUE,FALSE)</f>
        <v>0</v>
      </c>
      <c r="CE1021" t="str">
        <f>INDEX('C5 - Emissions methodology 2021'!$A$2:$I$5911,MATCH($A1021,'C5 - Emissions methodology 2021'!$A$2:$A$5911,0),MATCH(CE$1,'C5 - Emissions methodology 2021'!$A$1:$I$1,0))</f>
        <v>Services</v>
      </c>
    </row>
    <row r="1022" spans="1:83" x14ac:dyDescent="0.25">
      <c r="A1022">
        <v>20301</v>
      </c>
      <c r="B1022" t="s">
        <v>1519</v>
      </c>
      <c r="C1022" t="s">
        <v>415</v>
      </c>
      <c r="D1022">
        <v>2020</v>
      </c>
      <c r="E1022" t="s">
        <v>28</v>
      </c>
      <c r="F1022" t="s">
        <v>23</v>
      </c>
      <c r="G1022">
        <v>2019</v>
      </c>
      <c r="H1022">
        <v>13487973</v>
      </c>
      <c r="I1022">
        <v>95</v>
      </c>
      <c r="J1022">
        <v>2030</v>
      </c>
      <c r="K1022">
        <v>30</v>
      </c>
      <c r="L1022">
        <v>9441581.0999999996</v>
      </c>
      <c r="M1022">
        <v>2020</v>
      </c>
      <c r="N1022">
        <v>13209589.1</v>
      </c>
      <c r="O1022">
        <v>24.618390551266799</v>
      </c>
      <c r="P1022" t="s">
        <v>45</v>
      </c>
      <c r="Q1022">
        <v>2.9014326614390198</v>
      </c>
      <c r="R1022">
        <v>1</v>
      </c>
      <c r="S1022" t="s">
        <v>25</v>
      </c>
      <c r="T1022">
        <v>-1.11368485725649E-2</v>
      </c>
      <c r="AX1022">
        <v>13487973</v>
      </c>
      <c r="AY1022">
        <v>13209589.1</v>
      </c>
      <c r="AZ1022">
        <v>12832788.300000001</v>
      </c>
      <c r="BA1022">
        <v>12455987.5</v>
      </c>
      <c r="BB1022">
        <v>12079186.699999999</v>
      </c>
      <c r="BC1022">
        <v>11702385.9</v>
      </c>
      <c r="BD1022">
        <v>11325585.1</v>
      </c>
      <c r="BE1022">
        <v>10948784.300000001</v>
      </c>
      <c r="BF1022">
        <v>10571983.5</v>
      </c>
      <c r="BG1022">
        <v>10195182.699999999</v>
      </c>
      <c r="BH1022">
        <v>9818381.9000000004</v>
      </c>
      <c r="BI1022">
        <v>9441581.0999999996</v>
      </c>
      <c r="BJ1022">
        <v>9336431.6410037093</v>
      </c>
      <c r="BK1022">
        <v>9232453.2156097405</v>
      </c>
      <c r="BL1022">
        <v>9129632.7821942102</v>
      </c>
      <c r="BM1022">
        <v>9027957.4443757907</v>
      </c>
      <c r="BN1022">
        <v>8927414.4493982103</v>
      </c>
      <c r="BO1022">
        <v>8827991.1865307391</v>
      </c>
      <c r="BP1022">
        <v>8729675.1854864098</v>
      </c>
      <c r="BQ1022">
        <v>8632454.1148579698</v>
      </c>
      <c r="BR1022">
        <v>8536315.7805711795</v>
      </c>
      <c r="BS1022">
        <v>8441248.1243553609</v>
      </c>
      <c r="BT1022">
        <v>8347239.2222309699</v>
      </c>
      <c r="BU1022">
        <v>8254277.2830140097</v>
      </c>
      <c r="BV1022">
        <v>8162350.6468371199</v>
      </c>
      <c r="BW1022">
        <v>8071447.7836871101</v>
      </c>
      <c r="BX1022">
        <v>7981557.2919588201</v>
      </c>
      <c r="BY1022">
        <v>7892667.8970250301</v>
      </c>
      <c r="BZ1022">
        <v>7804768.4498223197</v>
      </c>
      <c r="CA1022">
        <v>7717847.9254527101</v>
      </c>
      <c r="CB1022">
        <v>7631895.4218008602</v>
      </c>
      <c r="CC1022">
        <v>7546900.1581666097</v>
      </c>
      <c r="CD1022" s="8" t="b">
        <f>IF(ISNUMBER(VLOOKUP(A1022,profiles_2018!A:A,1,FALSE)),TRUE,FALSE)</f>
        <v>0</v>
      </c>
      <c r="CE1022" t="str">
        <f>INDEX('C5 - Emissions methodology 2021'!$A$2:$I$5911,MATCH($A1022,'C5 - Emissions methodology 2021'!$A$2:$A$5911,0),MATCH(CE$1,'C5 - Emissions methodology 2021'!$A$1:$I$1,0))</f>
        <v>Materials</v>
      </c>
    </row>
    <row r="1023" spans="1:83" x14ac:dyDescent="0.25">
      <c r="A1023">
        <v>20309</v>
      </c>
      <c r="B1023" t="s">
        <v>1520</v>
      </c>
      <c r="C1023" t="s">
        <v>31</v>
      </c>
      <c r="D1023">
        <v>2019</v>
      </c>
      <c r="E1023" t="s">
        <v>690</v>
      </c>
      <c r="F1023" t="s">
        <v>23</v>
      </c>
      <c r="G1023">
        <v>2018</v>
      </c>
      <c r="H1023">
        <v>9027065</v>
      </c>
      <c r="I1023">
        <v>100</v>
      </c>
      <c r="J1023">
        <v>2030</v>
      </c>
      <c r="K1023">
        <v>30</v>
      </c>
      <c r="L1023">
        <v>6318945.5</v>
      </c>
      <c r="M1023">
        <v>2020</v>
      </c>
      <c r="N1023">
        <v>7137524</v>
      </c>
      <c r="O1023">
        <v>69.773176552954894</v>
      </c>
      <c r="P1023" t="s">
        <v>24</v>
      </c>
      <c r="Q1023">
        <v>2.9511466089390201</v>
      </c>
      <c r="R1023">
        <v>1</v>
      </c>
      <c r="S1023" t="s">
        <v>25</v>
      </c>
      <c r="T1023">
        <v>-1.11368485725649E-2</v>
      </c>
      <c r="AW1023">
        <v>9027065</v>
      </c>
      <c r="AX1023">
        <v>8082294.5</v>
      </c>
      <c r="AY1023">
        <v>7137524</v>
      </c>
      <c r="AZ1023">
        <v>7055666.1500000004</v>
      </c>
      <c r="BA1023">
        <v>6973808.2999999998</v>
      </c>
      <c r="BB1023">
        <v>6891950.4500000002</v>
      </c>
      <c r="BC1023">
        <v>6810092.5999999996</v>
      </c>
      <c r="BD1023">
        <v>6728234.75</v>
      </c>
      <c r="BE1023">
        <v>6646376.9000000004</v>
      </c>
      <c r="BF1023">
        <v>6564519.0499999998</v>
      </c>
      <c r="BG1023">
        <v>6482661.2000000002</v>
      </c>
      <c r="BH1023">
        <v>6400803.3499999996</v>
      </c>
      <c r="BI1023">
        <v>6318945.5</v>
      </c>
      <c r="BJ1023">
        <v>6248572.3608282097</v>
      </c>
      <c r="BK1023">
        <v>6178982.95665095</v>
      </c>
      <c r="BL1023">
        <v>6110168.55913027</v>
      </c>
      <c r="BM1023">
        <v>6042120.5371343903</v>
      </c>
      <c r="BN1023">
        <v>5974830.3556551402</v>
      </c>
      <c r="BO1023">
        <v>5908289.5747374399</v>
      </c>
      <c r="BP1023">
        <v>5842489.8484207299</v>
      </c>
      <c r="BQ1023">
        <v>5777422.9236921202</v>
      </c>
      <c r="BR1023">
        <v>5713080.6394512895</v>
      </c>
      <c r="BS1023">
        <v>5649454.9254868701</v>
      </c>
      <c r="BT1023">
        <v>5586537.8014641898</v>
      </c>
      <c r="BU1023">
        <v>5524321.3759243796</v>
      </c>
      <c r="BV1023">
        <v>5462797.8452945203</v>
      </c>
      <c r="BW1023">
        <v>5401959.4929089397</v>
      </c>
      <c r="BX1023">
        <v>5341798.6880412903</v>
      </c>
      <c r="BY1023">
        <v>5282307.8849474397</v>
      </c>
      <c r="BZ1023">
        <v>5223479.6219191197</v>
      </c>
      <c r="CA1023">
        <v>5165306.5203479296</v>
      </c>
      <c r="CB1023">
        <v>5107781.2837999295</v>
      </c>
      <c r="CC1023">
        <v>5050896.6971004698</v>
      </c>
      <c r="CD1023" s="8" t="b">
        <f>IF(ISNUMBER(VLOOKUP(A1023,profiles_2018!A:A,1,FALSE)),TRUE,FALSE)</f>
        <v>0</v>
      </c>
      <c r="CE1023" t="str">
        <f>INDEX('C5 - Emissions methodology 2021'!$A$2:$I$5911,MATCH($A1023,'C5 - Emissions methodology 2021'!$A$2:$A$5911,0),MATCH(CE$1,'C5 - Emissions methodology 2021'!$A$1:$I$1,0))</f>
        <v>Manufacturing</v>
      </c>
    </row>
    <row r="1024" spans="1:83" x14ac:dyDescent="0.25">
      <c r="A1024">
        <v>840836</v>
      </c>
      <c r="B1024" t="s">
        <v>1521</v>
      </c>
      <c r="C1024" t="s">
        <v>52</v>
      </c>
      <c r="D1024">
        <v>2020</v>
      </c>
      <c r="E1024" t="s">
        <v>690</v>
      </c>
      <c r="F1024" t="s">
        <v>23</v>
      </c>
      <c r="G1024">
        <v>2019</v>
      </c>
      <c r="H1024">
        <v>189000</v>
      </c>
      <c r="I1024">
        <v>100</v>
      </c>
      <c r="J1024">
        <v>2030</v>
      </c>
      <c r="K1024">
        <v>60</v>
      </c>
      <c r="L1024">
        <v>75600</v>
      </c>
      <c r="M1024">
        <v>2020</v>
      </c>
      <c r="N1024">
        <v>185000</v>
      </c>
      <c r="O1024">
        <v>32.023289665211102</v>
      </c>
      <c r="P1024" t="s">
        <v>45</v>
      </c>
      <c r="Q1024">
        <v>3.25026680243902</v>
      </c>
      <c r="R1024">
        <v>1</v>
      </c>
      <c r="S1024" t="s">
        <v>25</v>
      </c>
      <c r="T1024">
        <v>-1.11368485725649E-2</v>
      </c>
      <c r="AX1024">
        <v>189000</v>
      </c>
      <c r="AY1024">
        <v>185000</v>
      </c>
      <c r="AZ1024">
        <v>174060</v>
      </c>
      <c r="BA1024">
        <v>163120</v>
      </c>
      <c r="BB1024">
        <v>152180</v>
      </c>
      <c r="BC1024">
        <v>141240</v>
      </c>
      <c r="BD1024">
        <v>130300</v>
      </c>
      <c r="BE1024">
        <v>119360</v>
      </c>
      <c r="BF1024">
        <v>108420</v>
      </c>
      <c r="BG1024">
        <v>97480</v>
      </c>
      <c r="BH1024">
        <v>86540</v>
      </c>
      <c r="BI1024">
        <v>75600</v>
      </c>
      <c r="BJ1024">
        <v>74758.054247913999</v>
      </c>
      <c r="BK1024">
        <v>73925.485118175406</v>
      </c>
      <c r="BL1024">
        <v>73102.188184760904</v>
      </c>
      <c r="BM1024">
        <v>72288.060184624104</v>
      </c>
      <c r="BN1024">
        <v>71482.999004743499</v>
      </c>
      <c r="BO1024">
        <v>70686.903669314794</v>
      </c>
      <c r="BP1024">
        <v>69899.674327086206</v>
      </c>
      <c r="BQ1024">
        <v>69121.212238833803</v>
      </c>
      <c r="BR1024">
        <v>68351.419764977807</v>
      </c>
      <c r="BS1024">
        <v>67590.2003533354</v>
      </c>
      <c r="BT1024">
        <v>66837.458527010996</v>
      </c>
      <c r="BU1024">
        <v>66093.0998724206</v>
      </c>
      <c r="BV1024">
        <v>65357.031027450103</v>
      </c>
      <c r="BW1024">
        <v>64629.159669744899</v>
      </c>
      <c r="BX1024">
        <v>63909.394505130898</v>
      </c>
      <c r="BY1024">
        <v>63197.645256162898</v>
      </c>
      <c r="BZ1024">
        <v>62493.8226508023</v>
      </c>
      <c r="CA1024">
        <v>61797.8384112196</v>
      </c>
      <c r="CB1024">
        <v>61109.605242721998</v>
      </c>
      <c r="CC1024">
        <v>60429.036822804599</v>
      </c>
      <c r="CD1024" s="8" t="b">
        <f>IF(ISNUMBER(VLOOKUP(A1024,profiles_2018!A:A,1,FALSE)),TRUE,FALSE)</f>
        <v>0</v>
      </c>
      <c r="CE1024" t="str">
        <f>INDEX('C5 - Emissions methodology 2021'!$A$2:$I$5911,MATCH($A1024,'C5 - Emissions methodology 2021'!$A$2:$A$5911,0),MATCH(CE$1,'C5 - Emissions methodology 2021'!$A$1:$I$1,0))</f>
        <v>Manufacturing</v>
      </c>
    </row>
    <row r="1025" spans="1:83" x14ac:dyDescent="0.25">
      <c r="A1025">
        <v>22287</v>
      </c>
      <c r="B1025" t="s">
        <v>561</v>
      </c>
      <c r="C1025" t="s">
        <v>41</v>
      </c>
      <c r="D1025">
        <v>2016</v>
      </c>
      <c r="E1025" t="s">
        <v>28</v>
      </c>
      <c r="F1025" t="s">
        <v>23</v>
      </c>
      <c r="G1025">
        <v>2015</v>
      </c>
      <c r="H1025">
        <v>449330</v>
      </c>
      <c r="I1025">
        <v>100</v>
      </c>
      <c r="J1025">
        <v>2030</v>
      </c>
      <c r="K1025">
        <v>30</v>
      </c>
      <c r="L1025">
        <v>314531</v>
      </c>
      <c r="M1025">
        <v>2020</v>
      </c>
      <c r="N1025">
        <v>444150</v>
      </c>
      <c r="O1025">
        <v>3.8427584774367798</v>
      </c>
      <c r="P1025" t="s">
        <v>706</v>
      </c>
      <c r="Q1025">
        <v>2.9502888354390202</v>
      </c>
      <c r="R1025">
        <v>1</v>
      </c>
      <c r="S1025" t="s">
        <v>25</v>
      </c>
      <c r="T1025">
        <v>-1.11368485725649E-2</v>
      </c>
      <c r="AT1025">
        <v>449330</v>
      </c>
      <c r="AU1025">
        <v>448294</v>
      </c>
      <c r="AV1025">
        <v>447258</v>
      </c>
      <c r="AW1025">
        <v>446222</v>
      </c>
      <c r="AX1025">
        <v>445186</v>
      </c>
      <c r="AY1025">
        <v>444150</v>
      </c>
      <c r="AZ1025">
        <v>431188.1</v>
      </c>
      <c r="BA1025">
        <v>418226.2</v>
      </c>
      <c r="BB1025">
        <v>405264.3</v>
      </c>
      <c r="BC1025">
        <v>392302.4</v>
      </c>
      <c r="BD1025">
        <v>379340.5</v>
      </c>
      <c r="BE1025">
        <v>366378.6</v>
      </c>
      <c r="BF1025">
        <v>353416.7</v>
      </c>
      <c r="BG1025">
        <v>340454.8</v>
      </c>
      <c r="BH1025">
        <v>327492.90000000002</v>
      </c>
      <c r="BI1025">
        <v>314531</v>
      </c>
      <c r="BJ1025">
        <v>311028.11588162201</v>
      </c>
      <c r="BK1025">
        <v>307564.24285323801</v>
      </c>
      <c r="BL1025">
        <v>304138.946454246</v>
      </c>
      <c r="BM1025">
        <v>300751.79706256598</v>
      </c>
      <c r="BN1025">
        <v>297402.36984075297</v>
      </c>
      <c r="BO1025">
        <v>294090.24468271498</v>
      </c>
      <c r="BP1025">
        <v>290815.00616101502</v>
      </c>
      <c r="BQ1025">
        <v>287576.24347476999</v>
      </c>
      <c r="BR1025">
        <v>284373.55039812397</v>
      </c>
      <c r="BS1025">
        <v>281206.52522929799</v>
      </c>
      <c r="BT1025">
        <v>278074.77074020199</v>
      </c>
      <c r="BU1025">
        <v>274977.89412661799</v>
      </c>
      <c r="BV1025">
        <v>271915.50695892703</v>
      </c>
      <c r="BW1025">
        <v>268887.22513339302</v>
      </c>
      <c r="BX1025">
        <v>265892.66882398498</v>
      </c>
      <c r="BY1025">
        <v>262931.46243473701</v>
      </c>
      <c r="BZ1025">
        <v>260003.23455263901</v>
      </c>
      <c r="CA1025">
        <v>257107.617901049</v>
      </c>
      <c r="CB1025">
        <v>254244.24929363199</v>
      </c>
      <c r="CC1025">
        <v>251412.769588803</v>
      </c>
      <c r="CD1025" s="8" t="b">
        <f>IF(ISNUMBER(VLOOKUP(A1025,profiles_2018!A:A,1,FALSE)),TRUE,FALSE)</f>
        <v>1</v>
      </c>
      <c r="CE1025" t="str">
        <f>INDEX('C5 - Emissions methodology 2021'!$A$2:$I$5911,MATCH($A1025,'C5 - Emissions methodology 2021'!$A$2:$A$5911,0),MATCH(CE$1,'C5 - Emissions methodology 2021'!$A$1:$I$1,0))</f>
        <v>Fossil Fuels</v>
      </c>
    </row>
    <row r="1026" spans="1:83" x14ac:dyDescent="0.25">
      <c r="A1026">
        <v>40460</v>
      </c>
      <c r="B1026" t="s">
        <v>1522</v>
      </c>
      <c r="C1026" t="s">
        <v>27</v>
      </c>
      <c r="D1026">
        <v>2020</v>
      </c>
      <c r="E1026" t="s">
        <v>690</v>
      </c>
      <c r="F1026" t="s">
        <v>23</v>
      </c>
      <c r="G1026">
        <v>2019</v>
      </c>
      <c r="H1026">
        <v>741656.12</v>
      </c>
      <c r="I1026">
        <v>100</v>
      </c>
      <c r="J1026">
        <v>2029</v>
      </c>
      <c r="K1026">
        <v>22</v>
      </c>
      <c r="L1026">
        <v>578491.77359999996</v>
      </c>
      <c r="M1026">
        <v>2020</v>
      </c>
      <c r="N1026">
        <v>632676.99</v>
      </c>
      <c r="O1026">
        <v>71.844233304891304</v>
      </c>
      <c r="P1026" t="s">
        <v>45</v>
      </c>
      <c r="Q1026">
        <v>2.8698312424609802</v>
      </c>
      <c r="R1026">
        <v>1</v>
      </c>
      <c r="S1026" t="s">
        <v>25</v>
      </c>
      <c r="T1026">
        <v>-1.11368485725649E-2</v>
      </c>
      <c r="AX1026">
        <v>741656.12</v>
      </c>
      <c r="AY1026">
        <v>632676.99</v>
      </c>
      <c r="AZ1026">
        <v>626656.41040000005</v>
      </c>
      <c r="BA1026">
        <v>620635.8308</v>
      </c>
      <c r="BB1026">
        <v>614615.25120000006</v>
      </c>
      <c r="BC1026">
        <v>608594.6716</v>
      </c>
      <c r="BD1026">
        <v>602574.09199999995</v>
      </c>
      <c r="BE1026">
        <v>596553.51240000001</v>
      </c>
      <c r="BF1026">
        <v>590532.93279999995</v>
      </c>
      <c r="BG1026">
        <v>584512.35320000001</v>
      </c>
      <c r="BH1026">
        <v>578491.77359999996</v>
      </c>
      <c r="BI1026">
        <v>572049.19831694197</v>
      </c>
      <c r="BJ1026">
        <v>565678.37301922904</v>
      </c>
      <c r="BK1026">
        <v>559378.49863813899</v>
      </c>
      <c r="BL1026">
        <v>553148.78500405699</v>
      </c>
      <c r="BM1026">
        <v>546988.45074736897</v>
      </c>
      <c r="BN1026">
        <v>540896.72320045298</v>
      </c>
      <c r="BO1026">
        <v>534872.83830077294</v>
      </c>
      <c r="BP1026">
        <v>528916.04049504001</v>
      </c>
      <c r="BQ1026">
        <v>523025.582644446</v>
      </c>
      <c r="BR1026">
        <v>517200.72593095701</v>
      </c>
      <c r="BS1026">
        <v>511440.73976464302</v>
      </c>
      <c r="BT1026">
        <v>505744.90169204399</v>
      </c>
      <c r="BU1026">
        <v>500112.497305553</v>
      </c>
      <c r="BV1026">
        <v>494542.82015381398</v>
      </c>
      <c r="BW1026">
        <v>489035.171653111</v>
      </c>
      <c r="BX1026">
        <v>483588.86099975201</v>
      </c>
      <c r="BY1026">
        <v>478203.20508341899</v>
      </c>
      <c r="BZ1026">
        <v>472877.52840149001</v>
      </c>
      <c r="CA1026">
        <v>467611.16297431401</v>
      </c>
      <c r="CB1026">
        <v>462403.44826142798</v>
      </c>
      <c r="CC1026">
        <v>457253.73107870802</v>
      </c>
      <c r="CD1026" s="8" t="b">
        <f>IF(ISNUMBER(VLOOKUP(A1026,profiles_2018!A:A,1,FALSE)),TRUE,FALSE)</f>
        <v>0</v>
      </c>
      <c r="CE1026" t="str">
        <f>INDEX('C5 - Emissions methodology 2021'!$A$2:$I$5911,MATCH($A1026,'C5 - Emissions methodology 2021'!$A$2:$A$5911,0),MATCH(CE$1,'C5 - Emissions methodology 2021'!$A$1:$I$1,0))</f>
        <v>Materials</v>
      </c>
    </row>
    <row r="1027" spans="1:83" x14ac:dyDescent="0.25">
      <c r="A1027">
        <v>22861</v>
      </c>
      <c r="B1027" t="s">
        <v>1523</v>
      </c>
      <c r="C1027" t="s">
        <v>27</v>
      </c>
      <c r="D1027">
        <v>2020</v>
      </c>
      <c r="E1027" t="s">
        <v>690</v>
      </c>
      <c r="F1027" t="s">
        <v>23</v>
      </c>
      <c r="G1027">
        <v>2018</v>
      </c>
      <c r="H1027">
        <v>123995</v>
      </c>
      <c r="I1027">
        <v>100</v>
      </c>
      <c r="J1027">
        <v>2030</v>
      </c>
      <c r="K1027">
        <v>30</v>
      </c>
      <c r="L1027">
        <v>86796.5</v>
      </c>
      <c r="M1027">
        <v>2020</v>
      </c>
      <c r="N1027">
        <v>103096</v>
      </c>
      <c r="O1027">
        <v>56.182372945145602</v>
      </c>
      <c r="P1027" t="s">
        <v>45</v>
      </c>
      <c r="Q1027">
        <v>2.95025630193902</v>
      </c>
      <c r="R1027">
        <v>1</v>
      </c>
      <c r="S1027" t="s">
        <v>25</v>
      </c>
      <c r="T1027">
        <v>-1.11368485725649E-2</v>
      </c>
      <c r="AW1027">
        <v>123995</v>
      </c>
      <c r="AX1027">
        <v>113545.5</v>
      </c>
      <c r="AY1027">
        <v>103096</v>
      </c>
      <c r="AZ1027">
        <v>101466.05</v>
      </c>
      <c r="BA1027">
        <v>99836.1</v>
      </c>
      <c r="BB1027">
        <v>98206.15</v>
      </c>
      <c r="BC1027">
        <v>96576.2</v>
      </c>
      <c r="BD1027">
        <v>94946.25</v>
      </c>
      <c r="BE1027">
        <v>93316.3</v>
      </c>
      <c r="BF1027">
        <v>91686.35</v>
      </c>
      <c r="BG1027">
        <v>90056.4</v>
      </c>
      <c r="BH1027">
        <v>88426.45</v>
      </c>
      <c r="BI1027">
        <v>86796.5</v>
      </c>
      <c r="BJ1027">
        <v>85829.860522871299</v>
      </c>
      <c r="BK1027">
        <v>84873.986363223696</v>
      </c>
      <c r="BL1027">
        <v>83928.757629346597</v>
      </c>
      <c r="BM1027">
        <v>82994.055764745004</v>
      </c>
      <c r="BN1027">
        <v>82069.763533270103</v>
      </c>
      <c r="BO1027">
        <v>81155.765004413799</v>
      </c>
      <c r="BP1027">
        <v>80251.945538768996</v>
      </c>
      <c r="BQ1027">
        <v>79358.191773650004</v>
      </c>
      <c r="BR1027">
        <v>78474.391608874299</v>
      </c>
      <c r="BS1027">
        <v>77600.434192702101</v>
      </c>
      <c r="BT1027">
        <v>76736.209907932702</v>
      </c>
      <c r="BU1027">
        <v>75881.610358155507</v>
      </c>
      <c r="BV1027">
        <v>75036.528354154303</v>
      </c>
      <c r="BW1027">
        <v>74200.857900463205</v>
      </c>
      <c r="BX1027">
        <v>73374.494182071299</v>
      </c>
      <c r="BY1027">
        <v>72557.333551276999</v>
      </c>
      <c r="BZ1027">
        <v>71749.273514687404</v>
      </c>
      <c r="CA1027">
        <v>70950.212720362804</v>
      </c>
      <c r="CB1027">
        <v>70160.050945104798</v>
      </c>
      <c r="CC1027">
        <v>69378.689081885706</v>
      </c>
      <c r="CD1027" s="8" t="b">
        <f>IF(ISNUMBER(VLOOKUP(A1027,profiles_2018!A:A,1,FALSE)),TRUE,FALSE)</f>
        <v>0</v>
      </c>
      <c r="CE1027" t="str">
        <f>INDEX('C5 - Emissions methodology 2021'!$A$2:$I$5911,MATCH($A1027,'C5 - Emissions methodology 2021'!$A$2:$A$5911,0),MATCH(CE$1,'C5 - Emissions methodology 2021'!$A$1:$I$1,0))</f>
        <v>Retail</v>
      </c>
    </row>
    <row r="1028" spans="1:83" x14ac:dyDescent="0.25">
      <c r="A1028">
        <v>61742</v>
      </c>
      <c r="B1028" t="s">
        <v>1524</v>
      </c>
      <c r="C1028" t="s">
        <v>59</v>
      </c>
      <c r="D1028">
        <v>2014</v>
      </c>
      <c r="E1028" t="s">
        <v>32</v>
      </c>
      <c r="F1028" t="s">
        <v>33</v>
      </c>
      <c r="G1028">
        <v>2014</v>
      </c>
      <c r="H1028">
        <v>1307</v>
      </c>
      <c r="I1028">
        <v>100</v>
      </c>
      <c r="J1028">
        <v>2030</v>
      </c>
      <c r="K1028">
        <v>33.299999999999997</v>
      </c>
      <c r="L1028">
        <v>871.76900000000001</v>
      </c>
      <c r="M1028">
        <v>2020</v>
      </c>
      <c r="N1028">
        <v>921</v>
      </c>
      <c r="O1028">
        <v>88.688535513325107</v>
      </c>
      <c r="P1028" t="s">
        <v>691</v>
      </c>
      <c r="Q1028">
        <v>2.6532440331390199</v>
      </c>
      <c r="R1028">
        <v>1</v>
      </c>
      <c r="S1028" t="s">
        <v>25</v>
      </c>
      <c r="T1028">
        <v>-1.11368485725649E-2</v>
      </c>
      <c r="AS1028">
        <v>1307</v>
      </c>
      <c r="AT1028">
        <v>1242.6666666666599</v>
      </c>
      <c r="AU1028">
        <v>1178.3333333333301</v>
      </c>
      <c r="AV1028">
        <v>1114</v>
      </c>
      <c r="AW1028">
        <v>1049.6666666666599</v>
      </c>
      <c r="AX1028">
        <v>985.33333333333303</v>
      </c>
      <c r="AY1028">
        <v>921</v>
      </c>
      <c r="AZ1028">
        <v>916.07690000000002</v>
      </c>
      <c r="BA1028">
        <v>911.15380000000005</v>
      </c>
      <c r="BB1028">
        <v>906.23069999999996</v>
      </c>
      <c r="BC1028">
        <v>901.30759999999998</v>
      </c>
      <c r="BD1028">
        <v>896.3845</v>
      </c>
      <c r="BE1028">
        <v>891.46140000000003</v>
      </c>
      <c r="BF1028">
        <v>886.53830000000005</v>
      </c>
      <c r="BG1028">
        <v>881.61519999999996</v>
      </c>
      <c r="BH1028">
        <v>876.69209999999998</v>
      </c>
      <c r="BI1028">
        <v>871.76900000000001</v>
      </c>
      <c r="BJ1028">
        <v>862.06024065674296</v>
      </c>
      <c r="BK1028">
        <v>852.45960629612</v>
      </c>
      <c r="BL1028">
        <v>842.96589274657197</v>
      </c>
      <c r="BM1028">
        <v>833.57790924721598</v>
      </c>
      <c r="BN1028">
        <v>824.29447829849505</v>
      </c>
      <c r="BO1028">
        <v>815.11443551448303</v>
      </c>
      <c r="BP1028">
        <v>806.036629476847</v>
      </c>
      <c r="BQ1028">
        <v>797.05992159042205</v>
      </c>
      <c r="BR1028">
        <v>788.18318594040898</v>
      </c>
      <c r="BS1028">
        <v>779.40530915114903</v>
      </c>
      <c r="BT1028">
        <v>770.72519024648</v>
      </c>
      <c r="BU1028">
        <v>762.14174051164298</v>
      </c>
      <c r="BV1028">
        <v>753.65388335673401</v>
      </c>
      <c r="BW1028">
        <v>745.26055418166504</v>
      </c>
      <c r="BX1028">
        <v>736.96070024263804</v>
      </c>
      <c r="BY1028">
        <v>728.753280520104</v>
      </c>
      <c r="BZ1028">
        <v>720.63726558819201</v>
      </c>
      <c r="CA1028">
        <v>712.61163748558897</v>
      </c>
      <c r="CB1028">
        <v>704.67538958786395</v>
      </c>
      <c r="CC1028">
        <v>696.82752648121095</v>
      </c>
      <c r="CD1028" s="8" t="b">
        <f>IF(ISNUMBER(VLOOKUP(A1028,profiles_2018!A:A,1,FALSE)),TRUE,FALSE)</f>
        <v>0</v>
      </c>
      <c r="CE1028" t="str">
        <f>INDEX('C5 - Emissions methodology 2021'!$A$2:$I$5911,MATCH($A1028,'C5 - Emissions methodology 2021'!$A$2:$A$5911,0),MATCH(CE$1,'C5 - Emissions methodology 2021'!$A$1:$I$1,0))</f>
        <v>Manufacturing</v>
      </c>
    </row>
    <row r="1029" spans="1:83" x14ac:dyDescent="0.25">
      <c r="A1029">
        <v>838389</v>
      </c>
      <c r="B1029" t="s">
        <v>1525</v>
      </c>
      <c r="C1029" t="s">
        <v>78</v>
      </c>
      <c r="D1029">
        <v>2021</v>
      </c>
      <c r="E1029" t="s">
        <v>44</v>
      </c>
      <c r="F1029" t="s">
        <v>33</v>
      </c>
      <c r="G1029">
        <v>2020</v>
      </c>
      <c r="H1029">
        <v>55.7</v>
      </c>
      <c r="I1029">
        <v>100</v>
      </c>
      <c r="J1029">
        <v>2030</v>
      </c>
      <c r="K1029">
        <v>10</v>
      </c>
      <c r="L1029">
        <v>50.13</v>
      </c>
      <c r="M1029">
        <v>2020</v>
      </c>
      <c r="N1029">
        <v>55.7</v>
      </c>
      <c r="O1029">
        <v>0</v>
      </c>
      <c r="P1029" t="s">
        <v>45</v>
      </c>
      <c r="Q1029">
        <v>2.4202439080090201</v>
      </c>
      <c r="R1029">
        <v>1</v>
      </c>
      <c r="S1029" t="s">
        <v>25</v>
      </c>
      <c r="T1029">
        <v>-1.11368485725649E-2</v>
      </c>
      <c r="AY1029">
        <v>55.7</v>
      </c>
      <c r="AZ1029">
        <v>55.143000000000001</v>
      </c>
      <c r="BA1029">
        <v>54.585999999999999</v>
      </c>
      <c r="BB1029">
        <v>54.029000000000003</v>
      </c>
      <c r="BC1029">
        <v>53.472000000000001</v>
      </c>
      <c r="BD1029">
        <v>52.914999999999999</v>
      </c>
      <c r="BE1029">
        <v>52.357999999999997</v>
      </c>
      <c r="BF1029">
        <v>51.801000000000002</v>
      </c>
      <c r="BG1029">
        <v>51.244</v>
      </c>
      <c r="BH1029">
        <v>50.686999999999998</v>
      </c>
      <c r="BI1029">
        <v>50.13</v>
      </c>
      <c r="BJ1029">
        <v>49.571709781057301</v>
      </c>
      <c r="BK1029">
        <v>49.019637155742501</v>
      </c>
      <c r="BL1029">
        <v>48.473712879656901</v>
      </c>
      <c r="BM1029">
        <v>47.9338684795662</v>
      </c>
      <c r="BN1029">
        <v>47.400036244812</v>
      </c>
      <c r="BO1029">
        <v>46.872149218819501</v>
      </c>
      <c r="BP1029">
        <v>46.3501411906988</v>
      </c>
      <c r="BQ1029">
        <v>45.833946686940997</v>
      </c>
      <c r="BR1029">
        <v>45.323500963205497</v>
      </c>
      <c r="BS1029">
        <v>44.818739996199803</v>
      </c>
      <c r="BT1029">
        <v>44.319600475648997</v>
      </c>
      <c r="BU1029">
        <v>43.826019796355098</v>
      </c>
      <c r="BV1029">
        <v>43.337936050344801</v>
      </c>
      <c r="BW1029">
        <v>42.855288019104599</v>
      </c>
      <c r="BX1029">
        <v>42.378015165902198</v>
      </c>
      <c r="BY1029">
        <v>41.9060576281937</v>
      </c>
      <c r="BZ1029">
        <v>41.439356210115299</v>
      </c>
      <c r="CA1029">
        <v>40.977852375058703</v>
      </c>
      <c r="CB1029">
        <v>40.5214882383288</v>
      </c>
      <c r="CC1029">
        <v>40.070206559883502</v>
      </c>
      <c r="CD1029" s="8" t="b">
        <f>IF(ISNUMBER(VLOOKUP(A1029,profiles_2018!A:A,1,FALSE)),TRUE,FALSE)</f>
        <v>0</v>
      </c>
      <c r="CE1029" t="str">
        <f>INDEX('C5 - Emissions methodology 2021'!$A$2:$I$5911,MATCH($A1029,'C5 - Emissions methodology 2021'!$A$2:$A$5911,0),MATCH(CE$1,'C5 - Emissions methodology 2021'!$A$1:$I$1,0))</f>
        <v>Manufacturing</v>
      </c>
    </row>
    <row r="1030" spans="1:83" x14ac:dyDescent="0.25">
      <c r="A1030">
        <v>20332</v>
      </c>
      <c r="B1030" t="s">
        <v>562</v>
      </c>
      <c r="C1030" t="s">
        <v>213</v>
      </c>
      <c r="D1030">
        <v>2016</v>
      </c>
      <c r="E1030" t="s">
        <v>690</v>
      </c>
      <c r="F1030" t="s">
        <v>23</v>
      </c>
      <c r="G1030">
        <v>2015</v>
      </c>
      <c r="H1030">
        <v>1201188</v>
      </c>
      <c r="I1030">
        <v>100</v>
      </c>
      <c r="J1030">
        <v>2025</v>
      </c>
      <c r="K1030">
        <v>18</v>
      </c>
      <c r="L1030">
        <v>984974.16</v>
      </c>
      <c r="M1030">
        <v>2020</v>
      </c>
      <c r="N1030">
        <v>1327331</v>
      </c>
      <c r="O1030">
        <v>-58.341778676147598</v>
      </c>
      <c r="P1030" t="s">
        <v>24</v>
      </c>
      <c r="Q1030">
        <v>2.8279249968487798</v>
      </c>
      <c r="R1030">
        <v>1</v>
      </c>
      <c r="S1030" t="s">
        <v>25</v>
      </c>
      <c r="T1030">
        <v>-1.11368485725649E-2</v>
      </c>
      <c r="AT1030">
        <v>1201188</v>
      </c>
      <c r="AU1030">
        <v>1226416.6000000001</v>
      </c>
      <c r="AV1030">
        <v>1251645.2</v>
      </c>
      <c r="AW1030">
        <v>1276873.8</v>
      </c>
      <c r="AX1030">
        <v>1302102.3999999999</v>
      </c>
      <c r="AY1030">
        <v>1327331</v>
      </c>
      <c r="AZ1030">
        <v>1258859.632</v>
      </c>
      <c r="BA1030">
        <v>1190388.264</v>
      </c>
      <c r="BB1030">
        <v>1121916.8959999999</v>
      </c>
      <c r="BC1030">
        <v>1053445.5279999999</v>
      </c>
      <c r="BD1030">
        <v>984974.16</v>
      </c>
      <c r="BE1030">
        <v>974004.65193219006</v>
      </c>
      <c r="BF1030">
        <v>963157.30961464799</v>
      </c>
      <c r="BG1030">
        <v>952430.77250591002</v>
      </c>
      <c r="BH1030">
        <v>941823.69521666097</v>
      </c>
      <c r="BI1030">
        <v>931334.74734097999</v>
      </c>
      <c r="BJ1030">
        <v>920962.61328947498</v>
      </c>
      <c r="BK1030">
        <v>910705.992124276</v>
      </c>
      <c r="BL1030">
        <v>900563.59739586106</v>
      </c>
      <c r="BM1030">
        <v>890534.15698169905</v>
      </c>
      <c r="BN1030">
        <v>880616.41292669706</v>
      </c>
      <c r="BO1030">
        <v>870809.121285417</v>
      </c>
      <c r="BP1030">
        <v>861111.05196605297</v>
      </c>
      <c r="BQ1030">
        <v>851520.98857614503</v>
      </c>
      <c r="BR1030">
        <v>842037.72827001195</v>
      </c>
      <c r="BS1030">
        <v>832660.08159788197</v>
      </c>
      <c r="BT1030">
        <v>823386.872356707</v>
      </c>
      <c r="BU1030">
        <v>814216.93744263204</v>
      </c>
      <c r="BV1030">
        <v>805149.12670511601</v>
      </c>
      <c r="BW1030">
        <v>796182.30280266795</v>
      </c>
      <c r="BX1030">
        <v>787315.34106019896</v>
      </c>
      <c r="BY1030">
        <v>778547.12932795403</v>
      </c>
      <c r="BZ1030">
        <v>769876.56784202403</v>
      </c>
      <c r="CA1030">
        <v>761302.56908640102</v>
      </c>
      <c r="CB1030">
        <v>752824.05765658105</v>
      </c>
      <c r="CC1030">
        <v>744439.97012467601</v>
      </c>
      <c r="CD1030" s="8" t="b">
        <f>IF(ISNUMBER(VLOOKUP(A1030,profiles_2018!A:A,1,FALSE)),TRUE,FALSE)</f>
        <v>1</v>
      </c>
      <c r="CE1030" t="str">
        <f>INDEX('C5 - Emissions methodology 2021'!$A$2:$I$5911,MATCH($A1030,'C5 - Emissions methodology 2021'!$A$2:$A$5911,0),MATCH(CE$1,'C5 - Emissions methodology 2021'!$A$1:$I$1,0))</f>
        <v>Retail</v>
      </c>
    </row>
    <row r="1031" spans="1:83" x14ac:dyDescent="0.25">
      <c r="A1031">
        <v>56052</v>
      </c>
      <c r="B1031" t="s">
        <v>1526</v>
      </c>
      <c r="C1031" t="s">
        <v>84</v>
      </c>
      <c r="D1031">
        <v>2020</v>
      </c>
      <c r="E1031" t="s">
        <v>49</v>
      </c>
      <c r="F1031" t="s">
        <v>50</v>
      </c>
      <c r="G1031">
        <v>2020</v>
      </c>
      <c r="H1031">
        <v>5478</v>
      </c>
      <c r="I1031">
        <v>90</v>
      </c>
      <c r="J1031">
        <v>2021</v>
      </c>
      <c r="K1031">
        <v>5</v>
      </c>
      <c r="L1031">
        <v>5204.0999999999904</v>
      </c>
      <c r="M1031">
        <v>2020</v>
      </c>
      <c r="N1031">
        <v>2408</v>
      </c>
      <c r="O1031">
        <v>1120.84702446148</v>
      </c>
      <c r="P1031" t="s">
        <v>24</v>
      </c>
      <c r="Q1031">
        <v>2.2658542063365901</v>
      </c>
      <c r="R1031">
        <v>1</v>
      </c>
      <c r="S1031" t="s">
        <v>25</v>
      </c>
      <c r="T1031">
        <v>-1.11368485725649E-2</v>
      </c>
      <c r="AY1031">
        <v>2408</v>
      </c>
      <c r="AZ1031">
        <v>5204.0999999999904</v>
      </c>
      <c r="BA1031">
        <v>5146.1427263435098</v>
      </c>
      <c r="BB1031">
        <v>5088.8309140674201</v>
      </c>
      <c r="BC1031">
        <v>5032.1573747660595</v>
      </c>
      <c r="BD1031">
        <v>4976.1150000899697</v>
      </c>
      <c r="BE1031">
        <v>4920.6967608543</v>
      </c>
      <c r="BF1031">
        <v>4865.89570615716</v>
      </c>
      <c r="BG1031">
        <v>4811.7049625077898</v>
      </c>
      <c r="BH1031">
        <v>4758.1177329644797</v>
      </c>
      <c r="BI1031">
        <v>4705.1272962820203</v>
      </c>
      <c r="BJ1031">
        <v>4652.7270060686897</v>
      </c>
      <c r="BK1031">
        <v>4600.9102899526197</v>
      </c>
      <c r="BL1031">
        <v>4549.6706487574602</v>
      </c>
      <c r="BM1031">
        <v>4499.0016556872097</v>
      </c>
      <c r="BN1031">
        <v>4448.8969555201002</v>
      </c>
      <c r="BO1031">
        <v>4399.3502638115297</v>
      </c>
      <c r="BP1031">
        <v>4350.3553661057804</v>
      </c>
      <c r="BQ1031">
        <v>4301.90611715662</v>
      </c>
      <c r="BR1031">
        <v>4253.9964401564503</v>
      </c>
      <c r="BS1031">
        <v>4206.6203259741997</v>
      </c>
      <c r="BT1031">
        <v>4159.7718324015495</v>
      </c>
      <c r="BU1031">
        <v>4113.4450834076797</v>
      </c>
      <c r="BV1031">
        <v>4067.6342684022002</v>
      </c>
      <c r="BW1031">
        <v>4022.33364150643</v>
      </c>
      <c r="BX1031">
        <v>3977.53752083264</v>
      </c>
      <c r="BY1031">
        <v>3933.2402877714298</v>
      </c>
      <c r="BZ1031">
        <v>3889.43638628701</v>
      </c>
      <c r="CA1031">
        <v>3846.1203222203098</v>
      </c>
      <c r="CB1031">
        <v>3803.2866625998799</v>
      </c>
      <c r="CC1031">
        <v>3760.93003496044</v>
      </c>
      <c r="CD1031" s="8" t="b">
        <f>IF(ISNUMBER(VLOOKUP(A1031,profiles_2018!A:A,1,FALSE)),TRUE,FALSE)</f>
        <v>0</v>
      </c>
      <c r="CE1031" t="str">
        <f>INDEX('C5 - Emissions methodology 2021'!$A$2:$I$5911,MATCH($A1031,'C5 - Emissions methodology 2021'!$A$2:$A$5911,0),MATCH(CE$1,'C5 - Emissions methodology 2021'!$A$1:$I$1,0))</f>
        <v>Manufacturing</v>
      </c>
    </row>
    <row r="1032" spans="1:83" x14ac:dyDescent="0.25">
      <c r="A1032">
        <v>20408</v>
      </c>
      <c r="B1032" t="s">
        <v>565</v>
      </c>
      <c r="C1032" t="s">
        <v>65</v>
      </c>
      <c r="D1032">
        <v>2017</v>
      </c>
      <c r="E1032" t="s">
        <v>28</v>
      </c>
      <c r="F1032" t="s">
        <v>23</v>
      </c>
      <c r="G1032">
        <v>2015</v>
      </c>
      <c r="H1032">
        <v>113466</v>
      </c>
      <c r="I1032">
        <v>100</v>
      </c>
      <c r="J1032">
        <v>2025</v>
      </c>
      <c r="K1032">
        <v>7</v>
      </c>
      <c r="L1032">
        <v>105523.38</v>
      </c>
      <c r="M1032">
        <v>2020</v>
      </c>
      <c r="N1032">
        <v>87472</v>
      </c>
      <c r="O1032">
        <v>327.27236100933999</v>
      </c>
      <c r="P1032" t="s">
        <v>24</v>
      </c>
      <c r="Q1032">
        <v>2.71781622464878</v>
      </c>
      <c r="R1032">
        <v>1</v>
      </c>
      <c r="S1032" t="s">
        <v>25</v>
      </c>
      <c r="T1032">
        <v>-1.11368485725649E-2</v>
      </c>
      <c r="AT1032">
        <v>113466</v>
      </c>
      <c r="AU1032">
        <v>108267.2</v>
      </c>
      <c r="AV1032">
        <v>103068.4</v>
      </c>
      <c r="AW1032">
        <v>97869.6</v>
      </c>
      <c r="AX1032">
        <v>92670.8</v>
      </c>
      <c r="AY1032">
        <v>87472</v>
      </c>
      <c r="AZ1032">
        <v>91082.275999999998</v>
      </c>
      <c r="BA1032">
        <v>94692.551999999996</v>
      </c>
      <c r="BB1032">
        <v>98302.827999999994</v>
      </c>
      <c r="BC1032">
        <v>101913.10400000001</v>
      </c>
      <c r="BD1032">
        <v>105523.38</v>
      </c>
      <c r="BE1032">
        <v>104348.182096074</v>
      </c>
      <c r="BF1032">
        <v>103186.07219324799</v>
      </c>
      <c r="BG1032">
        <v>102036.904532434</v>
      </c>
      <c r="BH1032">
        <v>100900.534977843</v>
      </c>
      <c r="BI1032">
        <v>99776.820998904295</v>
      </c>
      <c r="BJ1032">
        <v>98665.621652387606</v>
      </c>
      <c r="BK1032">
        <v>97566.797564727007</v>
      </c>
      <c r="BL1032">
        <v>96480.210914538504</v>
      </c>
      <c r="BM1032">
        <v>95405.725415334193</v>
      </c>
      <c r="BN1032">
        <v>94343.206298427904</v>
      </c>
      <c r="BO1032">
        <v>93292.520296032104</v>
      </c>
      <c r="BP1032">
        <v>92253.535624542201</v>
      </c>
      <c r="BQ1032">
        <v>91226.121968007996</v>
      </c>
      <c r="BR1032">
        <v>90210.150461787896</v>
      </c>
      <c r="BS1032">
        <v>89205.493676386701</v>
      </c>
      <c r="BT1032">
        <v>88212.025601471905</v>
      </c>
      <c r="BU1032">
        <v>87229.621630069101</v>
      </c>
      <c r="BV1032">
        <v>86258.158542932899</v>
      </c>
      <c r="BW1032">
        <v>85297.514493091905</v>
      </c>
      <c r="BX1032">
        <v>84347.5689905662</v>
      </c>
      <c r="BY1032">
        <v>83408.202887254301</v>
      </c>
      <c r="BZ1032">
        <v>82479.298361989204</v>
      </c>
      <c r="CA1032">
        <v>81560.7389057603</v>
      </c>
      <c r="CB1032">
        <v>80652.409307100301</v>
      </c>
      <c r="CC1032">
        <v>79754.195637634606</v>
      </c>
      <c r="CD1032" s="8" t="b">
        <f>IF(ISNUMBER(VLOOKUP(A1032,profiles_2018!A:A,1,FALSE)),TRUE,FALSE)</f>
        <v>1</v>
      </c>
      <c r="CE1032" t="str">
        <f>INDEX('C5 - Emissions methodology 2021'!$A$2:$I$5911,MATCH($A1032,'C5 - Emissions methodology 2021'!$A$2:$A$5911,0),MATCH(CE$1,'C5 - Emissions methodology 2021'!$A$1:$I$1,0))</f>
        <v>Manufacturing</v>
      </c>
    </row>
    <row r="1033" spans="1:83" x14ac:dyDescent="0.25">
      <c r="A1033">
        <v>20523</v>
      </c>
      <c r="B1033" t="s">
        <v>1527</v>
      </c>
      <c r="C1033" t="s">
        <v>27</v>
      </c>
      <c r="D1033">
        <v>2019</v>
      </c>
      <c r="E1033" t="s">
        <v>28</v>
      </c>
      <c r="F1033" t="s">
        <v>23</v>
      </c>
      <c r="G1033">
        <v>2016</v>
      </c>
      <c r="H1033">
        <v>31802</v>
      </c>
      <c r="I1033">
        <v>100</v>
      </c>
      <c r="J1033">
        <v>2025</v>
      </c>
      <c r="K1033">
        <v>35</v>
      </c>
      <c r="L1033">
        <v>20671.3</v>
      </c>
      <c r="M1033">
        <v>2020</v>
      </c>
      <c r="N1033">
        <v>30014</v>
      </c>
      <c r="O1033">
        <v>16.0636797326314</v>
      </c>
      <c r="P1033" t="s">
        <v>24</v>
      </c>
      <c r="Q1033">
        <v>2.99780805824878</v>
      </c>
      <c r="R1033">
        <v>1</v>
      </c>
      <c r="S1033" t="s">
        <v>25</v>
      </c>
      <c r="T1033">
        <v>-1.11368485725649E-2</v>
      </c>
      <c r="AU1033">
        <v>31802</v>
      </c>
      <c r="AV1033">
        <v>31355</v>
      </c>
      <c r="AW1033">
        <v>30908</v>
      </c>
      <c r="AX1033">
        <v>30461</v>
      </c>
      <c r="AY1033">
        <v>30014</v>
      </c>
      <c r="AZ1033">
        <v>28145.46</v>
      </c>
      <c r="BA1033">
        <v>26276.92</v>
      </c>
      <c r="BB1033">
        <v>24408.38</v>
      </c>
      <c r="BC1033">
        <v>22539.84</v>
      </c>
      <c r="BD1033">
        <v>20671.3</v>
      </c>
      <c r="BE1033">
        <v>20441.0868621019</v>
      </c>
      <c r="BF1033">
        <v>20213.43757306</v>
      </c>
      <c r="BG1033">
        <v>19988.323579677901</v>
      </c>
      <c r="BH1033">
        <v>19765.7166467516</v>
      </c>
      <c r="BI1033">
        <v>19545.588853528501</v>
      </c>
      <c r="BJ1033">
        <v>19327.912590205098</v>
      </c>
      <c r="BK1033">
        <v>19112.660554464201</v>
      </c>
      <c r="BL1033">
        <v>18899.805748050301</v>
      </c>
      <c r="BM1033">
        <v>18689.321473383399</v>
      </c>
      <c r="BN1033">
        <v>18481.1813302103</v>
      </c>
      <c r="BO1033">
        <v>18275.359212293701</v>
      </c>
      <c r="BP1033">
        <v>18071.8293041371</v>
      </c>
      <c r="BQ1033">
        <v>17870.566077747699</v>
      </c>
      <c r="BR1033">
        <v>17671.544289433801</v>
      </c>
      <c r="BS1033">
        <v>17474.738976639001</v>
      </c>
      <c r="BT1033">
        <v>17280.125454811099</v>
      </c>
      <c r="BU1033">
        <v>17087.6793143059</v>
      </c>
      <c r="BV1033">
        <v>16897.376417325901</v>
      </c>
      <c r="BW1033">
        <v>16709.1928948926</v>
      </c>
      <c r="BX1033">
        <v>16523.105143852401</v>
      </c>
      <c r="BY1033">
        <v>16339.0898239167</v>
      </c>
      <c r="BZ1033">
        <v>16157.1238547342</v>
      </c>
      <c r="CA1033">
        <v>15977.184412995901</v>
      </c>
      <c r="CB1033">
        <v>15799.248929572401</v>
      </c>
      <c r="CC1033">
        <v>15623.2950866835</v>
      </c>
      <c r="CD1033" s="8" t="b">
        <f>IF(ISNUMBER(VLOOKUP(A1033,profiles_2018!A:A,1,FALSE)),TRUE,FALSE)</f>
        <v>0</v>
      </c>
      <c r="CE1033" t="str">
        <f>INDEX('C5 - Emissions methodology 2021'!$A$2:$I$5911,MATCH($A1033,'C5 - Emissions methodology 2021'!$A$2:$A$5911,0),MATCH(CE$1,'C5 - Emissions methodology 2021'!$A$1:$I$1,0))</f>
        <v>Biotech, health care &amp; pharma</v>
      </c>
    </row>
    <row r="1034" spans="1:83" x14ac:dyDescent="0.25">
      <c r="A1034">
        <v>38138</v>
      </c>
      <c r="B1034" t="s">
        <v>1528</v>
      </c>
      <c r="C1034" t="s">
        <v>31</v>
      </c>
      <c r="D1034">
        <v>2019</v>
      </c>
      <c r="E1034" t="s">
        <v>105</v>
      </c>
      <c r="F1034" t="s">
        <v>54</v>
      </c>
      <c r="G1034">
        <v>2019</v>
      </c>
      <c r="H1034">
        <v>330</v>
      </c>
      <c r="I1034">
        <v>100</v>
      </c>
      <c r="J1034">
        <v>2025</v>
      </c>
      <c r="K1034">
        <v>10</v>
      </c>
      <c r="L1034">
        <v>297</v>
      </c>
      <c r="M1034">
        <v>2020</v>
      </c>
      <c r="N1034">
        <v>123</v>
      </c>
      <c r="O1034">
        <v>331.85250999555802</v>
      </c>
      <c r="P1034" t="s">
        <v>691</v>
      </c>
      <c r="Q1034">
        <v>3.0878051031487801</v>
      </c>
      <c r="R1034">
        <v>1</v>
      </c>
      <c r="S1034" t="s">
        <v>25</v>
      </c>
      <c r="T1034">
        <v>-1.11368485725649E-2</v>
      </c>
      <c r="AX1034">
        <v>330</v>
      </c>
      <c r="AY1034">
        <v>123</v>
      </c>
      <c r="AZ1034">
        <v>157.80000000000001</v>
      </c>
      <c r="BA1034">
        <v>192.6</v>
      </c>
      <c r="BB1034">
        <v>227.4</v>
      </c>
      <c r="BC1034">
        <v>262.2</v>
      </c>
      <c r="BD1034">
        <v>297</v>
      </c>
      <c r="BE1034">
        <v>293.692355973948</v>
      </c>
      <c r="BF1034">
        <v>290.421548678546</v>
      </c>
      <c r="BG1034">
        <v>287.187167868703</v>
      </c>
      <c r="BH1034">
        <v>283.98880786816602</v>
      </c>
      <c r="BI1034">
        <v>280.826067518635</v>
      </c>
      <c r="BJ1034">
        <v>277.69855012945101</v>
      </c>
      <c r="BK1034">
        <v>274.60586342783802</v>
      </c>
      <c r="BL1034">
        <v>271.54761950970402</v>
      </c>
      <c r="BM1034">
        <v>268.52343479098403</v>
      </c>
      <c r="BN1034">
        <v>265.532929959532</v>
      </c>
      <c r="BO1034">
        <v>262.57572992754302</v>
      </c>
      <c r="BP1034">
        <v>259.65146378450902</v>
      </c>
      <c r="BQ1034">
        <v>256.75976475069598</v>
      </c>
      <c r="BR1034">
        <v>253.90027013113999</v>
      </c>
      <c r="BS1034">
        <v>251.07262127015599</v>
      </c>
      <c r="BT1034">
        <v>248.27646350635399</v>
      </c>
      <c r="BU1034">
        <v>245.51144612815199</v>
      </c>
      <c r="BV1034">
        <v>242.77722232979099</v>
      </c>
      <c r="BW1034">
        <v>240.073449167836</v>
      </c>
      <c r="BX1034">
        <v>237.39978751816099</v>
      </c>
      <c r="BY1034">
        <v>234.75590203341201</v>
      </c>
      <c r="BZ1034">
        <v>232.14146110095001</v>
      </c>
      <c r="CA1034">
        <v>229.55613680125401</v>
      </c>
      <c r="CB1034">
        <v>226.99960486679601</v>
      </c>
      <c r="CC1034">
        <v>224.47154464136199</v>
      </c>
      <c r="CD1034" s="8" t="b">
        <f>IF(ISNUMBER(VLOOKUP(A1034,profiles_2018!A:A,1,FALSE)),TRUE,FALSE)</f>
        <v>0</v>
      </c>
      <c r="CE1034" t="str">
        <f>INDEX('C5 - Emissions methodology 2021'!$A$2:$I$5911,MATCH($A1034,'C5 - Emissions methodology 2021'!$A$2:$A$5911,0),MATCH(CE$1,'C5 - Emissions methodology 2021'!$A$1:$I$1,0))</f>
        <v>Manufacturing</v>
      </c>
    </row>
    <row r="1035" spans="1:83" x14ac:dyDescent="0.25">
      <c r="A1035">
        <v>40676</v>
      </c>
      <c r="B1035" t="s">
        <v>1529</v>
      </c>
      <c r="C1035" t="s">
        <v>31</v>
      </c>
      <c r="D1035">
        <v>2020</v>
      </c>
      <c r="E1035" t="s">
        <v>690</v>
      </c>
      <c r="F1035" t="s">
        <v>23</v>
      </c>
      <c r="G1035">
        <v>2019</v>
      </c>
      <c r="H1035">
        <v>45018</v>
      </c>
      <c r="I1035">
        <v>100</v>
      </c>
      <c r="J1035">
        <v>2030</v>
      </c>
      <c r="K1035">
        <v>70</v>
      </c>
      <c r="L1035">
        <v>13505.4</v>
      </c>
      <c r="M1035">
        <v>2020</v>
      </c>
      <c r="N1035">
        <v>44900</v>
      </c>
      <c r="O1035">
        <v>0.371288306957054</v>
      </c>
      <c r="P1035" t="s">
        <v>45</v>
      </c>
      <c r="Q1035">
        <v>3.3502484041390201</v>
      </c>
      <c r="R1035">
        <v>1</v>
      </c>
      <c r="S1035" t="s">
        <v>25</v>
      </c>
      <c r="T1035">
        <v>-1.11368485725649E-2</v>
      </c>
      <c r="AX1035">
        <v>45018</v>
      </c>
      <c r="AY1035">
        <v>44900</v>
      </c>
      <c r="AZ1035">
        <v>41760.54</v>
      </c>
      <c r="BA1035">
        <v>38621.08</v>
      </c>
      <c r="BB1035">
        <v>35481.620000000003</v>
      </c>
      <c r="BC1035">
        <v>32342.16</v>
      </c>
      <c r="BD1035">
        <v>29202.7</v>
      </c>
      <c r="BE1035">
        <v>26063.24</v>
      </c>
      <c r="BF1035">
        <v>22923.78</v>
      </c>
      <c r="BG1035">
        <v>19784.32</v>
      </c>
      <c r="BH1035">
        <v>16644.86</v>
      </c>
      <c r="BI1035">
        <v>13505.4</v>
      </c>
      <c r="BJ1035">
        <v>13354.992405288</v>
      </c>
      <c r="BK1035">
        <v>13206.2598771826</v>
      </c>
      <c r="BL1035">
        <v>13059.1837607205</v>
      </c>
      <c r="BM1035">
        <v>12913.745608695999</v>
      </c>
      <c r="BN1035">
        <v>12769.9271793473</v>
      </c>
      <c r="BO1035">
        <v>12627.7104340683</v>
      </c>
      <c r="BP1035">
        <v>12487.0775351459</v>
      </c>
      <c r="BQ1035">
        <v>12348.0108435231</v>
      </c>
      <c r="BR1035">
        <v>12210.4929165864</v>
      </c>
      <c r="BS1035">
        <v>12074.506505978001</v>
      </c>
      <c r="BT1035">
        <v>11940.034555432399</v>
      </c>
      <c r="BU1035">
        <v>11807.0601986374</v>
      </c>
      <c r="BV1035">
        <v>11675.566757118</v>
      </c>
      <c r="BW1035">
        <v>11545.5377381451</v>
      </c>
      <c r="BX1035">
        <v>11416.956832666499</v>
      </c>
      <c r="BY1035">
        <v>11289.8079132616</v>
      </c>
      <c r="BZ1035">
        <v>11164.0750321183</v>
      </c>
      <c r="CA1035">
        <v>11039.7424190328</v>
      </c>
      <c r="CB1035">
        <v>10916.794479431899</v>
      </c>
      <c r="CC1035">
        <v>10795.2157924167</v>
      </c>
      <c r="CD1035" s="8" t="b">
        <f>IF(ISNUMBER(VLOOKUP(A1035,profiles_2018!A:A,1,FALSE)),TRUE,FALSE)</f>
        <v>0</v>
      </c>
      <c r="CE1035" t="str">
        <f>INDEX('C5 - Emissions methodology 2021'!$A$2:$I$5911,MATCH($A1035,'C5 - Emissions methodology 2021'!$A$2:$A$5911,0),MATCH(CE$1,'C5 - Emissions methodology 2021'!$A$1:$I$1,0))</f>
        <v>Manufacturing</v>
      </c>
    </row>
    <row r="1036" spans="1:83" x14ac:dyDescent="0.25">
      <c r="A1036">
        <v>839281</v>
      </c>
      <c r="B1036" t="s">
        <v>1530</v>
      </c>
      <c r="C1036" t="s">
        <v>84</v>
      </c>
      <c r="D1036">
        <v>2021</v>
      </c>
      <c r="E1036" t="s">
        <v>690</v>
      </c>
      <c r="F1036" t="s">
        <v>23</v>
      </c>
      <c r="G1036">
        <v>2019</v>
      </c>
      <c r="H1036">
        <v>116.13</v>
      </c>
      <c r="I1036">
        <v>100</v>
      </c>
      <c r="J1036">
        <v>2030</v>
      </c>
      <c r="K1036">
        <v>28</v>
      </c>
      <c r="L1036">
        <v>83.613599999999906</v>
      </c>
      <c r="M1036">
        <v>2020</v>
      </c>
      <c r="N1036">
        <v>114.25</v>
      </c>
      <c r="O1036">
        <v>5.7816978509305903</v>
      </c>
      <c r="P1036" t="s">
        <v>45</v>
      </c>
      <c r="Q1036">
        <v>2.9302439140520198</v>
      </c>
      <c r="R1036">
        <v>1</v>
      </c>
      <c r="S1036" t="s">
        <v>25</v>
      </c>
      <c r="T1036">
        <v>-1.11368485725649E-2</v>
      </c>
      <c r="AX1036">
        <v>116.13</v>
      </c>
      <c r="AY1036">
        <v>114.25</v>
      </c>
      <c r="AZ1036">
        <v>111.18635999999999</v>
      </c>
      <c r="BA1036">
        <v>108.12272</v>
      </c>
      <c r="BB1036">
        <v>105.05907999999999</v>
      </c>
      <c r="BC1036">
        <v>101.99544</v>
      </c>
      <c r="BD1036">
        <v>98.931799999999996</v>
      </c>
      <c r="BE1036">
        <v>95.868160000000003</v>
      </c>
      <c r="BF1036">
        <v>92.804519999999997</v>
      </c>
      <c r="BG1036">
        <v>89.740879999999905</v>
      </c>
      <c r="BH1036">
        <v>86.677239999999898</v>
      </c>
      <c r="BI1036">
        <v>83.613599999999906</v>
      </c>
      <c r="BJ1036">
        <v>82.6824079981929</v>
      </c>
      <c r="BK1036">
        <v>81.761586540701998</v>
      </c>
      <c r="BL1036">
        <v>80.851020132345596</v>
      </c>
      <c r="BM1036">
        <v>79.950594564194205</v>
      </c>
      <c r="BN1036">
        <v>79.060196899246293</v>
      </c>
      <c r="BO1036">
        <v>78.179715458262194</v>
      </c>
      <c r="BP1036">
        <v>77.309039805757294</v>
      </c>
      <c r="BQ1036">
        <v>76.448060736150197</v>
      </c>
      <c r="BR1036">
        <v>75.596670260065494</v>
      </c>
      <c r="BS1036">
        <v>74.754761590789002</v>
      </c>
      <c r="BT1036">
        <v>73.9222291308742</v>
      </c>
      <c r="BU1036">
        <v>73.098968458897204</v>
      </c>
      <c r="BV1036">
        <v>72.2848763163597</v>
      </c>
      <c r="BW1036">
        <v>71.479850594737798</v>
      </c>
      <c r="BX1036">
        <v>70.683790322674696</v>
      </c>
      <c r="BY1036">
        <v>69.896595653316098</v>
      </c>
      <c r="BZ1036">
        <v>69.118167851787305</v>
      </c>
      <c r="CA1036">
        <v>68.348409282808902</v>
      </c>
      <c r="CB1036">
        <v>67.587223398450504</v>
      </c>
      <c r="CC1036">
        <v>66.834514726021894</v>
      </c>
      <c r="CD1036" s="8" t="b">
        <f>IF(ISNUMBER(VLOOKUP(A1036,profiles_2018!A:A,1,FALSE)),TRUE,FALSE)</f>
        <v>0</v>
      </c>
      <c r="CE1036" t="str">
        <f>INDEX('C5 - Emissions methodology 2021'!$A$2:$I$5911,MATCH($A1036,'C5 - Emissions methodology 2021'!$A$2:$A$5911,0),MATCH(CE$1,'C5 - Emissions methodology 2021'!$A$1:$I$1,0))</f>
        <v>Apparel</v>
      </c>
    </row>
    <row r="1037" spans="1:83" x14ac:dyDescent="0.25">
      <c r="A1037">
        <v>20591</v>
      </c>
      <c r="B1037" t="s">
        <v>1531</v>
      </c>
      <c r="C1037" t="s">
        <v>41</v>
      </c>
      <c r="D1037">
        <v>2020</v>
      </c>
      <c r="E1037" t="s">
        <v>28</v>
      </c>
      <c r="F1037" t="s">
        <v>23</v>
      </c>
      <c r="G1037">
        <v>2018</v>
      </c>
      <c r="H1037">
        <v>21049</v>
      </c>
      <c r="I1037">
        <v>100</v>
      </c>
      <c r="J1037">
        <v>2030</v>
      </c>
      <c r="K1037">
        <v>30</v>
      </c>
      <c r="L1037">
        <v>14734.3</v>
      </c>
      <c r="M1037">
        <v>2020</v>
      </c>
      <c r="N1037">
        <v>16557.78</v>
      </c>
      <c r="O1037">
        <v>71.123252094319596</v>
      </c>
      <c r="P1037" t="s">
        <v>24</v>
      </c>
      <c r="Q1037">
        <v>2.95024600733902</v>
      </c>
      <c r="R1037">
        <v>1</v>
      </c>
      <c r="S1037" t="s">
        <v>25</v>
      </c>
      <c r="T1037">
        <v>-1.11368485725649E-2</v>
      </c>
      <c r="AW1037">
        <v>21049</v>
      </c>
      <c r="AX1037">
        <v>18803.39</v>
      </c>
      <c r="AY1037">
        <v>16557.78</v>
      </c>
      <c r="AZ1037">
        <v>16375.432000000001</v>
      </c>
      <c r="BA1037">
        <v>16193.084000000001</v>
      </c>
      <c r="BB1037">
        <v>16010.736000000001</v>
      </c>
      <c r="BC1037">
        <v>15828.388000000001</v>
      </c>
      <c r="BD1037">
        <v>15646.04</v>
      </c>
      <c r="BE1037">
        <v>15463.691999999999</v>
      </c>
      <c r="BF1037">
        <v>15281.343999999999</v>
      </c>
      <c r="BG1037">
        <v>15098.995999999999</v>
      </c>
      <c r="BH1037">
        <v>14916.647999999999</v>
      </c>
      <c r="BI1037">
        <v>14734.3</v>
      </c>
      <c r="BJ1037">
        <v>14570.206332077199</v>
      </c>
      <c r="BK1037">
        <v>14407.9401504858</v>
      </c>
      <c r="BL1037">
        <v>14247.4811027873</v>
      </c>
      <c r="BM1037">
        <v>14088.809063205101</v>
      </c>
      <c r="BN1037">
        <v>13931.9041301004</v>
      </c>
      <c r="BO1037">
        <v>13776.746623476</v>
      </c>
      <c r="BP1037">
        <v>13623.3170825077</v>
      </c>
      <c r="BQ1037">
        <v>13471.5962631038</v>
      </c>
      <c r="BR1037">
        <v>13321.565135490901</v>
      </c>
      <c r="BS1037">
        <v>13173.2048818273</v>
      </c>
      <c r="BT1037">
        <v>13026.496893843099</v>
      </c>
      <c r="BU1037">
        <v>12881.4227705053</v>
      </c>
      <c r="BV1037">
        <v>12737.964315711</v>
      </c>
      <c r="BW1037">
        <v>12596.103536004201</v>
      </c>
      <c r="BX1037">
        <v>12455.8226383194</v>
      </c>
      <c r="BY1037">
        <v>12317.1040277497</v>
      </c>
      <c r="BZ1037">
        <v>12179.9303053401</v>
      </c>
      <c r="CA1037">
        <v>12044.2842659052</v>
      </c>
      <c r="CB1037">
        <v>11910.1488958708</v>
      </c>
      <c r="CC1037">
        <v>11777.5073711408</v>
      </c>
      <c r="CD1037" s="8" t="b">
        <f>IF(ISNUMBER(VLOOKUP(A1037,profiles_2018!A:A,1,FALSE)),TRUE,FALSE)</f>
        <v>0</v>
      </c>
      <c r="CE1037" t="str">
        <f>INDEX('C5 - Emissions methodology 2021'!$A$2:$I$5911,MATCH($A1037,'C5 - Emissions methodology 2021'!$A$2:$A$5911,0),MATCH(CE$1,'C5 - Emissions methodology 2021'!$A$1:$I$1,0))</f>
        <v>Services</v>
      </c>
    </row>
    <row r="1038" spans="1:83" x14ac:dyDescent="0.25">
      <c r="A1038">
        <v>20597</v>
      </c>
      <c r="B1038" t="s">
        <v>1532</v>
      </c>
      <c r="C1038" t="s">
        <v>59</v>
      </c>
      <c r="D1038">
        <v>2017</v>
      </c>
      <c r="E1038" t="s">
        <v>690</v>
      </c>
      <c r="F1038" t="s">
        <v>23</v>
      </c>
      <c r="G1038">
        <v>2013</v>
      </c>
      <c r="H1038">
        <v>1713665</v>
      </c>
      <c r="I1038">
        <v>85</v>
      </c>
      <c r="J1038">
        <v>2031</v>
      </c>
      <c r="K1038">
        <v>46</v>
      </c>
      <c r="L1038">
        <v>925379.1</v>
      </c>
      <c r="M1038">
        <v>2020</v>
      </c>
      <c r="N1038">
        <v>1193050</v>
      </c>
      <c r="O1038">
        <v>66.521739130434796</v>
      </c>
      <c r="P1038" t="s">
        <v>24</v>
      </c>
      <c r="Q1038">
        <v>2.9609317073170698</v>
      </c>
      <c r="R1038">
        <v>1</v>
      </c>
      <c r="S1038" t="s">
        <v>25</v>
      </c>
      <c r="T1038">
        <v>-1.11368485725649E-2</v>
      </c>
      <c r="AR1038">
        <v>1713665</v>
      </c>
      <c r="AS1038">
        <v>1639291.42857142</v>
      </c>
      <c r="AT1038">
        <v>1564917.8571428501</v>
      </c>
      <c r="AU1038">
        <v>1490544.2857142801</v>
      </c>
      <c r="AV1038">
        <v>1416170.7142857099</v>
      </c>
      <c r="AW1038">
        <v>1341797.1428571399</v>
      </c>
      <c r="AX1038">
        <v>1267423.57142857</v>
      </c>
      <c r="AY1038">
        <v>1193050</v>
      </c>
      <c r="AZ1038">
        <v>1168716.2818181801</v>
      </c>
      <c r="BA1038">
        <v>1144382.56363636</v>
      </c>
      <c r="BB1038">
        <v>1120048.8454545401</v>
      </c>
      <c r="BC1038">
        <v>1095715.12727272</v>
      </c>
      <c r="BD1038">
        <v>1071381.4090909001</v>
      </c>
      <c r="BE1038">
        <v>1047047.69090909</v>
      </c>
      <c r="BF1038">
        <v>1022713.97272727</v>
      </c>
      <c r="BG1038">
        <v>998380.25454545405</v>
      </c>
      <c r="BH1038">
        <v>974046.53636363603</v>
      </c>
      <c r="BI1038">
        <v>949712.818181818</v>
      </c>
      <c r="BJ1038">
        <v>925379.1</v>
      </c>
      <c r="BK1038">
        <v>915073.29309108295</v>
      </c>
      <c r="BL1038">
        <v>904882.26039313001</v>
      </c>
      <c r="BM1038">
        <v>894804.72368313104</v>
      </c>
      <c r="BN1038">
        <v>884839.41897345602</v>
      </c>
      <c r="BO1038">
        <v>874985.09635331202</v>
      </c>
      <c r="BP1038">
        <v>865240.51983197394</v>
      </c>
      <c r="BQ1038">
        <v>855604.46718375804</v>
      </c>
      <c r="BR1038">
        <v>846075.72979472298</v>
      </c>
      <c r="BS1038">
        <v>836653.11251107696</v>
      </c>
      <c r="BT1038">
        <v>827335.43348927598</v>
      </c>
      <c r="BU1038">
        <v>818121.524047788</v>
      </c>
      <c r="BV1038">
        <v>809010.228520512</v>
      </c>
      <c r="BW1038">
        <v>800000.40411182295</v>
      </c>
      <c r="BX1038">
        <v>791090.92075323896</v>
      </c>
      <c r="BY1038">
        <v>782280.66096167895</v>
      </c>
      <c r="BZ1038">
        <v>773568.51969930297</v>
      </c>
      <c r="CA1038">
        <v>764953.40423490899</v>
      </c>
      <c r="CB1038">
        <v>756434.23400687601</v>
      </c>
      <c r="CC1038">
        <v>748009.940487638</v>
      </c>
      <c r="CD1038" s="8" t="b">
        <f>IF(ISNUMBER(VLOOKUP(A1038,profiles_2018!A:A,1,FALSE)),TRUE,FALSE)</f>
        <v>0</v>
      </c>
      <c r="CE1038" t="str">
        <f>INDEX('C5 - Emissions methodology 2021'!$A$2:$I$5911,MATCH($A1038,'C5 - Emissions methodology 2021'!$A$2:$A$5911,0),MATCH(CE$1,'C5 - Emissions methodology 2021'!$A$1:$I$1,0))</f>
        <v>Transportation services</v>
      </c>
    </row>
    <row r="1039" spans="1:83" x14ac:dyDescent="0.25">
      <c r="A1039">
        <v>19051</v>
      </c>
      <c r="B1039" t="s">
        <v>572</v>
      </c>
      <c r="C1039" t="s">
        <v>48</v>
      </c>
      <c r="D1039">
        <v>2018</v>
      </c>
      <c r="E1039" t="s">
        <v>28</v>
      </c>
      <c r="F1039" t="s">
        <v>23</v>
      </c>
      <c r="G1039">
        <v>2016</v>
      </c>
      <c r="H1039">
        <v>147620</v>
      </c>
      <c r="I1039">
        <v>100</v>
      </c>
      <c r="J1039">
        <v>2030</v>
      </c>
      <c r="K1039">
        <v>34</v>
      </c>
      <c r="L1039">
        <v>97429.199999999895</v>
      </c>
      <c r="M1039">
        <v>2020</v>
      </c>
      <c r="N1039">
        <v>107634</v>
      </c>
      <c r="O1039">
        <v>79.667986961753897</v>
      </c>
      <c r="P1039" t="s">
        <v>24</v>
      </c>
      <c r="Q1039">
        <v>2.9902586644390201</v>
      </c>
      <c r="R1039">
        <v>1</v>
      </c>
      <c r="S1039" t="s">
        <v>25</v>
      </c>
      <c r="T1039">
        <v>-1.11368485725649E-2</v>
      </c>
      <c r="AU1039">
        <v>147620</v>
      </c>
      <c r="AV1039">
        <v>137623.5</v>
      </c>
      <c r="AW1039">
        <v>127627</v>
      </c>
      <c r="AX1039">
        <v>117630.5</v>
      </c>
      <c r="AY1039">
        <v>107634</v>
      </c>
      <c r="AZ1039">
        <v>106613.52</v>
      </c>
      <c r="BA1039">
        <v>105593.04</v>
      </c>
      <c r="BB1039">
        <v>104572.56</v>
      </c>
      <c r="BC1039">
        <v>103552.08</v>
      </c>
      <c r="BD1039">
        <v>102531.6</v>
      </c>
      <c r="BE1039">
        <v>101511.12</v>
      </c>
      <c r="BF1039">
        <v>100490.639999999</v>
      </c>
      <c r="BG1039">
        <v>99470.16</v>
      </c>
      <c r="BH1039">
        <v>98449.679999999906</v>
      </c>
      <c r="BI1039">
        <v>97429.199999999895</v>
      </c>
      <c r="BJ1039">
        <v>96344.145753053803</v>
      </c>
      <c r="BK1039">
        <v>95271.1755909489</v>
      </c>
      <c r="BL1039">
        <v>94210.154935062295</v>
      </c>
      <c r="BM1039">
        <v>93160.950705552605</v>
      </c>
      <c r="BN1039">
        <v>92123.431304668702</v>
      </c>
      <c r="BO1039">
        <v>91097.466600243497</v>
      </c>
      <c r="BP1039">
        <v>90082.927909372302</v>
      </c>
      <c r="BQ1039">
        <v>89079.687982272299</v>
      </c>
      <c r="BR1039">
        <v>88087.620986322494</v>
      </c>
      <c r="BS1039">
        <v>87106.602490280304</v>
      </c>
      <c r="BT1039">
        <v>86136.509448675395</v>
      </c>
      <c r="BU1039">
        <v>85177.220186376202</v>
      </c>
      <c r="BV1039">
        <v>84228.614383328502</v>
      </c>
      <c r="BW1039">
        <v>83290.573059464397</v>
      </c>
      <c r="BX1039">
        <v>82362.978559779003</v>
      </c>
      <c r="BY1039">
        <v>81445.714539573397</v>
      </c>
      <c r="BZ1039">
        <v>80538.665949861796</v>
      </c>
      <c r="CA1039">
        <v>79641.719022941805</v>
      </c>
      <c r="CB1039">
        <v>78754.761258124505</v>
      </c>
      <c r="CC1039">
        <v>77877.681407624303</v>
      </c>
      <c r="CD1039" s="8" t="b">
        <f>IF(ISNUMBER(VLOOKUP(A1039,profiles_2018!A:A,1,FALSE)),TRUE,FALSE)</f>
        <v>1</v>
      </c>
      <c r="CE1039" t="str">
        <f>INDEX('C5 - Emissions methodology 2021'!$A$2:$I$5911,MATCH($A1039,'C5 - Emissions methodology 2021'!$A$2:$A$5911,0),MATCH(CE$1,'C5 - Emissions methodology 2021'!$A$1:$I$1,0))</f>
        <v>Services</v>
      </c>
    </row>
    <row r="1040" spans="1:83" x14ac:dyDescent="0.25">
      <c r="A1040">
        <v>52010</v>
      </c>
      <c r="B1040" t="s">
        <v>1533</v>
      </c>
      <c r="C1040" t="s">
        <v>84</v>
      </c>
      <c r="D1040">
        <v>2019</v>
      </c>
      <c r="E1040" t="s">
        <v>28</v>
      </c>
      <c r="F1040" t="s">
        <v>23</v>
      </c>
      <c r="G1040">
        <v>2018</v>
      </c>
      <c r="H1040">
        <v>3670.2949999999901</v>
      </c>
      <c r="I1040">
        <v>100</v>
      </c>
      <c r="J1040">
        <v>2023</v>
      </c>
      <c r="K1040">
        <v>25</v>
      </c>
      <c r="L1040">
        <v>2752.7212499999901</v>
      </c>
      <c r="M1040">
        <v>2020</v>
      </c>
      <c r="N1040">
        <v>3987.9830000000002</v>
      </c>
      <c r="O1040">
        <v>150.06642181761401</v>
      </c>
      <c r="P1040" t="s">
        <v>24</v>
      </c>
      <c r="Q1040">
        <v>2.8968298697516799</v>
      </c>
      <c r="R1040">
        <v>1</v>
      </c>
      <c r="S1040" t="s">
        <v>25</v>
      </c>
      <c r="T1040">
        <v>-1.11368485725649E-2</v>
      </c>
      <c r="AW1040">
        <v>3670.2949999999901</v>
      </c>
      <c r="AX1040">
        <v>3829.1389999999901</v>
      </c>
      <c r="AY1040">
        <v>3987.9830000000002</v>
      </c>
      <c r="AZ1040">
        <v>3576.22908333333</v>
      </c>
      <c r="BA1040">
        <v>3164.4751666666598</v>
      </c>
      <c r="BB1040">
        <v>2752.7212499999901</v>
      </c>
      <c r="BC1040">
        <v>2722.0646102762598</v>
      </c>
      <c r="BD1040">
        <v>2691.7493889068701</v>
      </c>
      <c r="BE1040">
        <v>2661.7717835673202</v>
      </c>
      <c r="BF1040">
        <v>2632.1280342790101</v>
      </c>
      <c r="BG1040">
        <v>2602.8144229376398</v>
      </c>
      <c r="BH1040">
        <v>2573.8272728468901</v>
      </c>
      <c r="BI1040">
        <v>2545.1629482572598</v>
      </c>
      <c r="BJ1040">
        <v>2516.8178539100199</v>
      </c>
      <c r="BK1040">
        <v>2488.7884345862899</v>
      </c>
      <c r="BL1040">
        <v>2461.0711746611501</v>
      </c>
      <c r="BM1040">
        <v>2433.6625976626501</v>
      </c>
      <c r="BN1040">
        <v>2406.55926583576</v>
      </c>
      <c r="BO1040">
        <v>2379.7577797112499</v>
      </c>
      <c r="BP1040">
        <v>2353.2547776792198</v>
      </c>
      <c r="BQ1040">
        <v>2327.04693556754</v>
      </c>
      <c r="BR1040">
        <v>2301.13096622488</v>
      </c>
      <c r="BS1040">
        <v>2275.50361910839</v>
      </c>
      <c r="BT1040">
        <v>2250.1616798760601</v>
      </c>
      <c r="BU1040">
        <v>2225.1019699834901</v>
      </c>
      <c r="BV1040">
        <v>2200.32134628527</v>
      </c>
      <c r="BW1040">
        <v>2175.8167006407002</v>
      </c>
      <c r="BX1040">
        <v>2151.5849595240102</v>
      </c>
      <c r="BY1040">
        <v>2127.6230836387799</v>
      </c>
      <c r="BZ1040">
        <v>2103.92806753681</v>
      </c>
      <c r="CA1040">
        <v>2080.4969392410799</v>
      </c>
      <c r="CB1040">
        <v>2057.3267598730699</v>
      </c>
      <c r="CC1040">
        <v>2034.4146232840701</v>
      </c>
      <c r="CD1040" s="8" t="b">
        <f>IF(ISNUMBER(VLOOKUP(A1040,profiles_2018!A:A,1,FALSE)),TRUE,FALSE)</f>
        <v>0</v>
      </c>
      <c r="CE1040" t="str">
        <f>INDEX('C5 - Emissions methodology 2021'!$A$2:$I$5911,MATCH($A1040,'C5 - Emissions methodology 2021'!$A$2:$A$5911,0),MATCH(CE$1,'C5 - Emissions methodology 2021'!$A$1:$I$1,0))</f>
        <v>Services</v>
      </c>
    </row>
    <row r="1041" spans="1:83" x14ac:dyDescent="0.25">
      <c r="A1041">
        <v>20681</v>
      </c>
      <c r="B1041" t="s">
        <v>1534</v>
      </c>
      <c r="C1041" t="s">
        <v>52</v>
      </c>
      <c r="D1041">
        <v>2020</v>
      </c>
      <c r="E1041" t="s">
        <v>690</v>
      </c>
      <c r="F1041" t="s">
        <v>23</v>
      </c>
      <c r="G1041">
        <v>2018</v>
      </c>
      <c r="H1041">
        <v>5495</v>
      </c>
      <c r="I1041">
        <v>100</v>
      </c>
      <c r="J1041">
        <v>2030</v>
      </c>
      <c r="K1041">
        <v>50</v>
      </c>
      <c r="L1041">
        <v>2747.5</v>
      </c>
      <c r="M1041">
        <v>2020</v>
      </c>
      <c r="N1041">
        <v>3079</v>
      </c>
      <c r="O1041">
        <v>87.934485896269393</v>
      </c>
      <c r="P1041" t="s">
        <v>45</v>
      </c>
      <c r="Q1041">
        <v>3.1502444519390198</v>
      </c>
      <c r="R1041">
        <v>1</v>
      </c>
      <c r="S1041" t="s">
        <v>25</v>
      </c>
      <c r="T1041">
        <v>-1.11368485725649E-2</v>
      </c>
      <c r="AW1041">
        <v>5495</v>
      </c>
      <c r="AX1041">
        <v>4287</v>
      </c>
      <c r="AY1041">
        <v>3079</v>
      </c>
      <c r="AZ1041">
        <v>3045.85</v>
      </c>
      <c r="BA1041">
        <v>3012.7</v>
      </c>
      <c r="BB1041">
        <v>2979.55</v>
      </c>
      <c r="BC1041">
        <v>2946.4</v>
      </c>
      <c r="BD1041">
        <v>2913.25</v>
      </c>
      <c r="BE1041">
        <v>2880.1</v>
      </c>
      <c r="BF1041">
        <v>2846.95</v>
      </c>
      <c r="BG1041">
        <v>2813.8</v>
      </c>
      <c r="BH1041">
        <v>2780.65</v>
      </c>
      <c r="BI1041">
        <v>2747.5</v>
      </c>
      <c r="BJ1041">
        <v>2716.90150854687</v>
      </c>
      <c r="BK1041">
        <v>2686.6437878596098</v>
      </c>
      <c r="BL1041">
        <v>2656.7230428257999</v>
      </c>
      <c r="BM1041">
        <v>2627.1355205986001</v>
      </c>
      <c r="BN1041">
        <v>2597.8775101260899</v>
      </c>
      <c r="BO1041">
        <v>2568.94534168574</v>
      </c>
      <c r="BP1041">
        <v>2540.3353864241899</v>
      </c>
      <c r="BQ1041">
        <v>2512.0440559020599</v>
      </c>
      <c r="BR1041">
        <v>2484.0678016438701</v>
      </c>
      <c r="BS1041">
        <v>2456.4031146929701</v>
      </c>
      <c r="BT1041">
        <v>2429.04652517146</v>
      </c>
      <c r="BU1041">
        <v>2401.99460184491</v>
      </c>
      <c r="BV1041">
        <v>2375.2439516920499</v>
      </c>
      <c r="BW1041">
        <v>2348.7912194791502</v>
      </c>
      <c r="BX1041">
        <v>2322.6330873392399</v>
      </c>
      <c r="BY1041">
        <v>2296.7662743559199</v>
      </c>
      <c r="BZ1041">
        <v>2271.18753615184</v>
      </c>
      <c r="CA1041">
        <v>2245.89366448182</v>
      </c>
      <c r="CB1041">
        <v>2220.8814868303998</v>
      </c>
      <c r="CC1041">
        <v>2196.1478660139601</v>
      </c>
      <c r="CD1041" s="8" t="b">
        <f>IF(ISNUMBER(VLOOKUP(A1041,profiles_2018!A:A,1,FALSE)),TRUE,FALSE)</f>
        <v>0</v>
      </c>
      <c r="CE1041" t="str">
        <f>INDEX('C5 - Emissions methodology 2021'!$A$2:$I$5911,MATCH($A1041,'C5 - Emissions methodology 2021'!$A$2:$A$5911,0),MATCH(CE$1,'C5 - Emissions methodology 2021'!$A$1:$I$1,0))</f>
        <v>Infrastructure</v>
      </c>
    </row>
    <row r="1042" spans="1:83" x14ac:dyDescent="0.25">
      <c r="A1042">
        <v>20661</v>
      </c>
      <c r="B1042" t="s">
        <v>1535</v>
      </c>
      <c r="C1042" t="s">
        <v>27</v>
      </c>
      <c r="D1042">
        <v>2021</v>
      </c>
      <c r="E1042" t="s">
        <v>690</v>
      </c>
      <c r="F1042" t="s">
        <v>23</v>
      </c>
      <c r="G1042">
        <v>2019</v>
      </c>
      <c r="H1042">
        <v>77105.119999999995</v>
      </c>
      <c r="I1042">
        <v>100</v>
      </c>
      <c r="J1042">
        <v>2030</v>
      </c>
      <c r="K1042">
        <v>50</v>
      </c>
      <c r="L1042">
        <v>38552.559999999998</v>
      </c>
      <c r="M1042">
        <v>2020</v>
      </c>
      <c r="N1042">
        <v>77105.119999999995</v>
      </c>
      <c r="O1042">
        <v>32.994000303233797</v>
      </c>
      <c r="P1042" t="s">
        <v>24</v>
      </c>
      <c r="Q1042">
        <v>3.1502531362390198</v>
      </c>
      <c r="R1042">
        <v>1</v>
      </c>
      <c r="S1042" t="s">
        <v>25</v>
      </c>
      <c r="T1042">
        <v>-1.11368485725649E-2</v>
      </c>
      <c r="AX1042">
        <v>77105.119999999995</v>
      </c>
      <c r="AY1042">
        <v>77105.119999999995</v>
      </c>
      <c r="AZ1042">
        <v>73249.864000000001</v>
      </c>
      <c r="BA1042">
        <v>69394.607999999993</v>
      </c>
      <c r="BB1042">
        <v>65539.351999999999</v>
      </c>
      <c r="BC1042">
        <v>61684.095999999998</v>
      </c>
      <c r="BD1042">
        <v>57828.84</v>
      </c>
      <c r="BE1042">
        <v>53973.584000000003</v>
      </c>
      <c r="BF1042">
        <v>50118.328000000001</v>
      </c>
      <c r="BG1042">
        <v>46263.072</v>
      </c>
      <c r="BH1042">
        <v>42407.815999999999</v>
      </c>
      <c r="BI1042">
        <v>38552.559999999998</v>
      </c>
      <c r="BJ1042">
        <v>38123.205977195197</v>
      </c>
      <c r="BK1042">
        <v>37698.633605126503</v>
      </c>
      <c r="BL1042">
        <v>37278.789631273597</v>
      </c>
      <c r="BM1042">
        <v>36863.621396181603</v>
      </c>
      <c r="BN1042">
        <v>36453.076826855999</v>
      </c>
      <c r="BO1042">
        <v>36047.1044302312</v>
      </c>
      <c r="BP1042">
        <v>35645.653286712302</v>
      </c>
      <c r="BQ1042">
        <v>35248.673043788003</v>
      </c>
      <c r="BR1042">
        <v>34856.113909715503</v>
      </c>
      <c r="BS1042">
        <v>34467.9266472749</v>
      </c>
      <c r="BT1042">
        <v>34084.062567593901</v>
      </c>
      <c r="BU1042">
        <v>33704.473524040797</v>
      </c>
      <c r="BV1042">
        <v>33329.111906185601</v>
      </c>
      <c r="BW1042">
        <v>32957.930633828299</v>
      </c>
      <c r="BX1042">
        <v>32590.883151094298</v>
      </c>
      <c r="BY1042">
        <v>32227.923420594401</v>
      </c>
      <c r="BZ1042">
        <v>31869.005917651</v>
      </c>
      <c r="CA1042">
        <v>31514.0856245879</v>
      </c>
      <c r="CB1042">
        <v>31163.118025084001</v>
      </c>
      <c r="CC1042">
        <v>30816.0590985897</v>
      </c>
      <c r="CD1042" s="8" t="b">
        <f>IF(ISNUMBER(VLOOKUP(A1042,profiles_2018!A:A,1,FALSE)),TRUE,FALSE)</f>
        <v>0</v>
      </c>
      <c r="CE1042" t="str">
        <f>INDEX('C5 - Emissions methodology 2021'!$A$2:$I$5911,MATCH($A1042,'C5 - Emissions methodology 2021'!$A$2:$A$5911,0),MATCH(CE$1,'C5 - Emissions methodology 2021'!$A$1:$I$1,0))</f>
        <v>Retail</v>
      </c>
    </row>
    <row r="1043" spans="1:83" x14ac:dyDescent="0.25">
      <c r="A1043">
        <v>71869</v>
      </c>
      <c r="B1043" t="s">
        <v>1536</v>
      </c>
      <c r="C1043" t="s">
        <v>78</v>
      </c>
      <c r="D1043">
        <v>2020</v>
      </c>
      <c r="E1043" t="s">
        <v>28</v>
      </c>
      <c r="F1043" t="s">
        <v>23</v>
      </c>
      <c r="G1043">
        <v>2020</v>
      </c>
      <c r="H1043">
        <v>5957.1009999999997</v>
      </c>
      <c r="I1043">
        <v>100</v>
      </c>
      <c r="J1043">
        <v>2030</v>
      </c>
      <c r="K1043">
        <v>0</v>
      </c>
      <c r="L1043">
        <v>5957.1009999999997</v>
      </c>
      <c r="M1043">
        <v>2020</v>
      </c>
      <c r="N1043">
        <v>5957.1009999999997</v>
      </c>
      <c r="O1043">
        <v>0</v>
      </c>
      <c r="P1043" t="s">
        <v>45</v>
      </c>
      <c r="Q1043">
        <v>2.6502444981490201</v>
      </c>
      <c r="R1043">
        <v>1</v>
      </c>
      <c r="S1043" t="s">
        <v>25</v>
      </c>
      <c r="T1043">
        <v>-1.11368485725649E-2</v>
      </c>
      <c r="AY1043">
        <v>5957.1009999999997</v>
      </c>
      <c r="AZ1043">
        <v>5957.1009999999997</v>
      </c>
      <c r="BA1043">
        <v>5957.1009999999997</v>
      </c>
      <c r="BB1043">
        <v>5957.1009999999997</v>
      </c>
      <c r="BC1043">
        <v>5957.1009999999997</v>
      </c>
      <c r="BD1043">
        <v>5957.1009999999997</v>
      </c>
      <c r="BE1043">
        <v>5957.1009999999997</v>
      </c>
      <c r="BF1043">
        <v>5957.1009999999997</v>
      </c>
      <c r="BG1043">
        <v>5957.1009999999997</v>
      </c>
      <c r="BH1043">
        <v>5957.1009999999997</v>
      </c>
      <c r="BI1043">
        <v>5957.1009999999997</v>
      </c>
      <c r="BJ1043">
        <v>5890.7576682315203</v>
      </c>
      <c r="BK1043">
        <v>5825.1531921027499</v>
      </c>
      <c r="BL1043">
        <v>5760.2793430903102</v>
      </c>
      <c r="BM1043">
        <v>5696.1279843106404</v>
      </c>
      <c r="BN1043">
        <v>5632.6910694994203</v>
      </c>
      <c r="BO1043">
        <v>5569.9606420023702</v>
      </c>
      <c r="BP1043">
        <v>5507.9288337772396</v>
      </c>
      <c r="BQ1043">
        <v>5446.5878644069999</v>
      </c>
      <c r="BR1043">
        <v>5385.9300401239298</v>
      </c>
      <c r="BS1043">
        <v>5325.9477528446396</v>
      </c>
      <c r="BT1043">
        <v>5266.6334792158204</v>
      </c>
      <c r="BU1043">
        <v>5207.9797796705898</v>
      </c>
      <c r="BV1043">
        <v>5149.9792974954198</v>
      </c>
      <c r="BW1043">
        <v>5092.6247579073697</v>
      </c>
      <c r="BX1043">
        <v>5035.9089671416596</v>
      </c>
      <c r="BY1043">
        <v>4979.8248115493798</v>
      </c>
      <c r="BZ1043">
        <v>4924.3652567052504</v>
      </c>
      <c r="CA1043">
        <v>4869.5233465253305</v>
      </c>
      <c r="CB1043">
        <v>4815.2922023945002</v>
      </c>
      <c r="CC1043">
        <v>4761.6650223037796</v>
      </c>
      <c r="CD1043" s="8" t="b">
        <f>IF(ISNUMBER(VLOOKUP(A1043,profiles_2018!A:A,1,FALSE)),TRUE,FALSE)</f>
        <v>0</v>
      </c>
      <c r="CE1043" t="str">
        <f>INDEX('C5 - Emissions methodology 2021'!$A$2:$I$5911,MATCH($A1043,'C5 - Emissions methodology 2021'!$A$2:$A$5911,0),MATCH(CE$1,'C5 - Emissions methodology 2021'!$A$1:$I$1,0))</f>
        <v>Manufacturing</v>
      </c>
    </row>
    <row r="1044" spans="1:83" x14ac:dyDescent="0.25">
      <c r="A1044">
        <v>23206</v>
      </c>
      <c r="B1044" t="s">
        <v>1537</v>
      </c>
      <c r="C1044" t="s">
        <v>21</v>
      </c>
      <c r="D1044">
        <v>2020</v>
      </c>
      <c r="E1044" t="s">
        <v>690</v>
      </c>
      <c r="F1044" t="s">
        <v>23</v>
      </c>
      <c r="G1044">
        <v>2019</v>
      </c>
      <c r="H1044">
        <v>173585</v>
      </c>
      <c r="I1044">
        <v>100</v>
      </c>
      <c r="J1044">
        <v>2030</v>
      </c>
      <c r="K1044">
        <v>40</v>
      </c>
      <c r="L1044">
        <v>104151</v>
      </c>
      <c r="M1044">
        <v>2020</v>
      </c>
      <c r="N1044">
        <v>159276</v>
      </c>
      <c r="O1044">
        <v>20.6080594521416</v>
      </c>
      <c r="P1044" t="s">
        <v>24</v>
      </c>
      <c r="Q1044">
        <v>3.0502612609390201</v>
      </c>
      <c r="R1044">
        <v>1</v>
      </c>
      <c r="S1044" t="s">
        <v>25</v>
      </c>
      <c r="T1044">
        <v>-1.11368485725649E-2</v>
      </c>
      <c r="AX1044">
        <v>173585</v>
      </c>
      <c r="AY1044">
        <v>159276</v>
      </c>
      <c r="AZ1044">
        <v>153763.5</v>
      </c>
      <c r="BA1044">
        <v>148251</v>
      </c>
      <c r="BB1044">
        <v>142738.5</v>
      </c>
      <c r="BC1044">
        <v>137226</v>
      </c>
      <c r="BD1044">
        <v>131713.5</v>
      </c>
      <c r="BE1044">
        <v>126201</v>
      </c>
      <c r="BF1044">
        <v>120688.5</v>
      </c>
      <c r="BG1044">
        <v>115176</v>
      </c>
      <c r="BH1044">
        <v>109663.5</v>
      </c>
      <c r="BI1044">
        <v>104151</v>
      </c>
      <c r="BJ1044">
        <v>102991.086084318</v>
      </c>
      <c r="BK1044">
        <v>101844.089954273</v>
      </c>
      <c r="BL1044">
        <v>100709.867746442</v>
      </c>
      <c r="BM1044">
        <v>99588.277199587101</v>
      </c>
      <c r="BN1044">
        <v>98479.177636812703</v>
      </c>
      <c r="BO1044">
        <v>97382.429947920798</v>
      </c>
      <c r="BP1044">
        <v>96297.896571962396</v>
      </c>
      <c r="BQ1044">
        <v>95225.4414799839</v>
      </c>
      <c r="BR1044">
        <v>94164.930157965704</v>
      </c>
      <c r="BS1044">
        <v>93116.229589950293</v>
      </c>
      <c r="BT1044">
        <v>92079.208241358807</v>
      </c>
      <c r="BU1044">
        <v>91053.736042493096</v>
      </c>
      <c r="BV1044">
        <v>90039.6843722216</v>
      </c>
      <c r="BW1044">
        <v>89036.9260418466</v>
      </c>
      <c r="BX1044">
        <v>88045.335279151899</v>
      </c>
      <c r="BY1044">
        <v>87064.787712627294</v>
      </c>
      <c r="BZ1044">
        <v>86095.160355869302</v>
      </c>
      <c r="CA1044">
        <v>85136.331592155198</v>
      </c>
      <c r="CB1044">
        <v>84188.181159189699</v>
      </c>
      <c r="CC1044">
        <v>83250.590134020196</v>
      </c>
      <c r="CD1044" s="8" t="b">
        <f>IF(ISNUMBER(VLOOKUP(A1044,profiles_2018!A:A,1,FALSE)),TRUE,FALSE)</f>
        <v>0</v>
      </c>
      <c r="CE1044" t="str">
        <f>INDEX('C5 - Emissions methodology 2021'!$A$2:$I$5911,MATCH($A1044,'C5 - Emissions methodology 2021'!$A$2:$A$5911,0),MATCH(CE$1,'C5 - Emissions methodology 2021'!$A$1:$I$1,0))</f>
        <v>Services</v>
      </c>
    </row>
    <row r="1045" spans="1:83" x14ac:dyDescent="0.25">
      <c r="A1045">
        <v>20789</v>
      </c>
      <c r="B1045" t="s">
        <v>1538</v>
      </c>
      <c r="C1045" t="s">
        <v>21</v>
      </c>
      <c r="D1045">
        <v>2020</v>
      </c>
      <c r="E1045" t="s">
        <v>690</v>
      </c>
      <c r="F1045" t="s">
        <v>23</v>
      </c>
      <c r="G1045">
        <v>2019</v>
      </c>
      <c r="H1045">
        <v>87585</v>
      </c>
      <c r="I1045">
        <v>100</v>
      </c>
      <c r="J1045">
        <v>2025</v>
      </c>
      <c r="K1045">
        <v>84</v>
      </c>
      <c r="L1045">
        <v>14013.6</v>
      </c>
      <c r="M1045">
        <v>2020</v>
      </c>
      <c r="N1045">
        <v>51963</v>
      </c>
      <c r="O1045">
        <v>48.418271230396599</v>
      </c>
      <c r="P1045" t="s">
        <v>45</v>
      </c>
      <c r="Q1045">
        <v>3.48781363654878</v>
      </c>
      <c r="R1045">
        <v>1</v>
      </c>
      <c r="S1045" t="s">
        <v>25</v>
      </c>
      <c r="T1045">
        <v>-1.11368485725649E-2</v>
      </c>
      <c r="AX1045">
        <v>87585</v>
      </c>
      <c r="AY1045">
        <v>51963</v>
      </c>
      <c r="AZ1045">
        <v>44373.120000000003</v>
      </c>
      <c r="BA1045">
        <v>36783.24</v>
      </c>
      <c r="BB1045">
        <v>29193.360000000001</v>
      </c>
      <c r="BC1045">
        <v>21603.48</v>
      </c>
      <c r="BD1045">
        <v>14013.6</v>
      </c>
      <c r="BE1045">
        <v>13857.5326588435</v>
      </c>
      <c r="BF1045">
        <v>13703.2034160325</v>
      </c>
      <c r="BG1045">
        <v>13550.5929146291</v>
      </c>
      <c r="BH1045">
        <v>13399.6820132704</v>
      </c>
      <c r="BI1045">
        <v>13250.4517837681</v>
      </c>
      <c r="BJ1045">
        <v>13102.883508734199</v>
      </c>
      <c r="BK1045">
        <v>12956.958679233499</v>
      </c>
      <c r="BL1045">
        <v>12812.6589924619</v>
      </c>
      <c r="BM1045">
        <v>12669.9663494509</v>
      </c>
      <c r="BN1045">
        <v>12528.8628527976</v>
      </c>
      <c r="BO1045">
        <v>12389.3308044196</v>
      </c>
      <c r="BP1045">
        <v>12251.3527033353</v>
      </c>
      <c r="BQ1045">
        <v>12114.9112434692</v>
      </c>
      <c r="BR1045">
        <v>11979.9893114806</v>
      </c>
      <c r="BS1045">
        <v>11846.569984617699</v>
      </c>
      <c r="BT1045">
        <v>11714.636528594699</v>
      </c>
      <c r="BU1045">
        <v>11584.1723954931</v>
      </c>
      <c r="BV1045">
        <v>11455.161221685999</v>
      </c>
      <c r="BW1045">
        <v>11327.5868257858</v>
      </c>
      <c r="BX1045">
        <v>11201.4332066144</v>
      </c>
      <c r="BY1045">
        <v>11076.684541196701</v>
      </c>
      <c r="BZ1045">
        <v>10953.325182775299</v>
      </c>
      <c r="CA1045">
        <v>10831.339658848699</v>
      </c>
      <c r="CB1045">
        <v>10710.712669230101</v>
      </c>
      <c r="CC1045">
        <v>10591.4290841286</v>
      </c>
      <c r="CD1045" s="8" t="b">
        <f>IF(ISNUMBER(VLOOKUP(A1045,profiles_2018!A:A,1,FALSE)),TRUE,FALSE)</f>
        <v>0</v>
      </c>
      <c r="CE1045" t="str">
        <f>INDEX('C5 - Emissions methodology 2021'!$A$2:$I$5911,MATCH($A1045,'C5 - Emissions methodology 2021'!$A$2:$A$5911,0),MATCH(CE$1,'C5 - Emissions methodology 2021'!$A$1:$I$1,0))</f>
        <v>Services</v>
      </c>
    </row>
    <row r="1046" spans="1:83" x14ac:dyDescent="0.25">
      <c r="A1046">
        <v>20841</v>
      </c>
      <c r="B1046" t="s">
        <v>1539</v>
      </c>
      <c r="C1046" t="s">
        <v>56</v>
      </c>
      <c r="D1046">
        <v>2020</v>
      </c>
      <c r="E1046" t="s">
        <v>690</v>
      </c>
      <c r="F1046" t="s">
        <v>23</v>
      </c>
      <c r="G1046">
        <v>2018</v>
      </c>
      <c r="H1046">
        <v>55645</v>
      </c>
      <c r="I1046">
        <v>100</v>
      </c>
      <c r="J1046">
        <v>2040</v>
      </c>
      <c r="K1046">
        <v>60</v>
      </c>
      <c r="L1046">
        <v>22258</v>
      </c>
      <c r="M1046">
        <v>2020</v>
      </c>
      <c r="N1046">
        <v>42252</v>
      </c>
      <c r="O1046">
        <v>58.107747014449799</v>
      </c>
      <c r="P1046" t="s">
        <v>24</v>
      </c>
      <c r="Q1046">
        <v>3.25512843801951</v>
      </c>
      <c r="R1046">
        <v>1</v>
      </c>
      <c r="S1046" t="s">
        <v>25</v>
      </c>
      <c r="T1046">
        <v>-1.11368485725649E-2</v>
      </c>
      <c r="AW1046">
        <v>55645</v>
      </c>
      <c r="AX1046">
        <v>48948.5</v>
      </c>
      <c r="AY1046">
        <v>42252</v>
      </c>
      <c r="AZ1046">
        <v>41252.300000000003</v>
      </c>
      <c r="BA1046">
        <v>40252.6</v>
      </c>
      <c r="BB1046">
        <v>39252.9</v>
      </c>
      <c r="BC1046">
        <v>38253.199999999997</v>
      </c>
      <c r="BD1046">
        <v>37253.5</v>
      </c>
      <c r="BE1046">
        <v>36253.800000000003</v>
      </c>
      <c r="BF1046">
        <v>35254.1</v>
      </c>
      <c r="BG1046">
        <v>34254.400000000001</v>
      </c>
      <c r="BH1046">
        <v>33254.699999999997</v>
      </c>
      <c r="BI1046">
        <v>32255</v>
      </c>
      <c r="BJ1046">
        <v>31255.3</v>
      </c>
      <c r="BK1046">
        <v>30255.599999999999</v>
      </c>
      <c r="BL1046">
        <v>29255.9</v>
      </c>
      <c r="BM1046">
        <v>28256.2</v>
      </c>
      <c r="BN1046">
        <v>27256.5</v>
      </c>
      <c r="BO1046">
        <v>26256.799999999999</v>
      </c>
      <c r="BP1046">
        <v>25257.1</v>
      </c>
      <c r="BQ1046">
        <v>24257.4</v>
      </c>
      <c r="BR1046">
        <v>23257.7</v>
      </c>
      <c r="BS1046">
        <v>22258</v>
      </c>
      <c r="BT1046">
        <v>22010.116024471801</v>
      </c>
      <c r="BU1046">
        <v>21764.992695242701</v>
      </c>
      <c r="BV1046">
        <v>21522.599267412799</v>
      </c>
      <c r="BW1046">
        <v>21282.905338483601</v>
      </c>
      <c r="BX1046">
        <v>21045.880844544699</v>
      </c>
      <c r="BY1046">
        <v>20811.4960565027</v>
      </c>
      <c r="BZ1046">
        <v>20579.721576352898</v>
      </c>
      <c r="CA1046">
        <v>20350.5283334915</v>
      </c>
      <c r="CB1046">
        <v>20123.887581069801</v>
      </c>
      <c r="CC1046">
        <v>19899.7708923881</v>
      </c>
      <c r="CD1046" s="8" t="b">
        <f>IF(ISNUMBER(VLOOKUP(A1046,profiles_2018!A:A,1,FALSE)),TRUE,FALSE)</f>
        <v>0</v>
      </c>
      <c r="CE1046" t="str">
        <f>INDEX('C5 - Emissions methodology 2021'!$A$2:$I$5911,MATCH($A1046,'C5 - Emissions methodology 2021'!$A$2:$A$5911,0),MATCH(CE$1,'C5 - Emissions methodology 2021'!$A$1:$I$1,0))</f>
        <v>Services</v>
      </c>
    </row>
    <row r="1047" spans="1:83" x14ac:dyDescent="0.25">
      <c r="A1047">
        <v>839099</v>
      </c>
      <c r="B1047" t="s">
        <v>1540</v>
      </c>
      <c r="C1047" t="s">
        <v>84</v>
      </c>
      <c r="D1047">
        <v>2020</v>
      </c>
      <c r="E1047" t="s">
        <v>28</v>
      </c>
      <c r="F1047" t="s">
        <v>23</v>
      </c>
      <c r="G1047">
        <v>2020</v>
      </c>
      <c r="H1047">
        <v>2004.3</v>
      </c>
      <c r="I1047">
        <v>100</v>
      </c>
      <c r="J1047">
        <v>2030</v>
      </c>
      <c r="K1047">
        <v>50</v>
      </c>
      <c r="L1047">
        <v>1002.15</v>
      </c>
      <c r="M1047">
        <v>2020</v>
      </c>
      <c r="N1047">
        <v>1002.15</v>
      </c>
      <c r="O1047">
        <v>100</v>
      </c>
      <c r="P1047" t="s">
        <v>691</v>
      </c>
      <c r="Q1047">
        <v>3.1502441028690198</v>
      </c>
      <c r="R1047">
        <v>1</v>
      </c>
      <c r="S1047" t="s">
        <v>25</v>
      </c>
      <c r="T1047">
        <v>-1.11368485725649E-2</v>
      </c>
      <c r="AY1047">
        <v>1002.15</v>
      </c>
      <c r="AZ1047">
        <v>1002.15</v>
      </c>
      <c r="BA1047">
        <v>1002.15</v>
      </c>
      <c r="BB1047">
        <v>1002.15</v>
      </c>
      <c r="BC1047">
        <v>1002.15</v>
      </c>
      <c r="BD1047">
        <v>1002.15</v>
      </c>
      <c r="BE1047">
        <v>1002.15</v>
      </c>
      <c r="BF1047">
        <v>1002.15</v>
      </c>
      <c r="BG1047">
        <v>1002.15</v>
      </c>
      <c r="BH1047">
        <v>1002.15</v>
      </c>
      <c r="BI1047">
        <v>1002.15</v>
      </c>
      <c r="BJ1047">
        <v>990.98920720300396</v>
      </c>
      <c r="BK1047">
        <v>979.95271046533799</v>
      </c>
      <c r="BL1047">
        <v>969.03912552061104</v>
      </c>
      <c r="BM1047">
        <v>958.24708351879701</v>
      </c>
      <c r="BN1047">
        <v>947.57523085454602</v>
      </c>
      <c r="BO1047">
        <v>937.02222899740605</v>
      </c>
      <c r="BP1047">
        <v>926.58675432393397</v>
      </c>
      <c r="BQ1047">
        <v>916.26749795168405</v>
      </c>
      <c r="BR1047">
        <v>906.06316557503305</v>
      </c>
      <c r="BS1047">
        <v>895.97247730284505</v>
      </c>
      <c r="BT1047">
        <v>885.99416749793795</v>
      </c>
      <c r="BU1047">
        <v>876.12698461833702</v>
      </c>
      <c r="BV1047">
        <v>866.36969106030494</v>
      </c>
      <c r="BW1047">
        <v>856.72106300310702</v>
      </c>
      <c r="BX1047">
        <v>847.17989025551401</v>
      </c>
      <c r="BY1047">
        <v>837.74497610401602</v>
      </c>
      <c r="BZ1047">
        <v>828.41513716271902</v>
      </c>
      <c r="CA1047">
        <v>819.18920322491704</v>
      </c>
      <c r="CB1047">
        <v>810.06601711632095</v>
      </c>
      <c r="CC1047">
        <v>801.04443454991599</v>
      </c>
      <c r="CD1047" s="8" t="b">
        <f>IF(ISNUMBER(VLOOKUP(A1047,profiles_2018!A:A,1,FALSE)),TRUE,FALSE)</f>
        <v>0</v>
      </c>
      <c r="CE1047" t="str">
        <f>INDEX('C5 - Emissions methodology 2021'!$A$2:$I$5911,MATCH($A1047,'C5 - Emissions methodology 2021'!$A$2:$A$5911,0),MATCH(CE$1,'C5 - Emissions methodology 2021'!$A$1:$I$1,0))</f>
        <v>Manufacturing</v>
      </c>
    </row>
    <row r="1048" spans="1:83" x14ac:dyDescent="0.25">
      <c r="A1048">
        <v>833291</v>
      </c>
      <c r="B1048" t="s">
        <v>1541</v>
      </c>
      <c r="C1048" t="s">
        <v>27</v>
      </c>
      <c r="D1048">
        <v>2020</v>
      </c>
      <c r="E1048" t="s">
        <v>28</v>
      </c>
      <c r="F1048" t="s">
        <v>23</v>
      </c>
      <c r="G1048">
        <v>2019</v>
      </c>
      <c r="H1048">
        <v>326849</v>
      </c>
      <c r="I1048">
        <v>100</v>
      </c>
      <c r="J1048">
        <v>2025</v>
      </c>
      <c r="K1048">
        <v>15</v>
      </c>
      <c r="L1048">
        <v>277821.65000000002</v>
      </c>
      <c r="M1048">
        <v>2020</v>
      </c>
      <c r="N1048">
        <v>238065</v>
      </c>
      <c r="O1048">
        <v>181.09075852559801</v>
      </c>
      <c r="P1048" t="s">
        <v>24</v>
      </c>
      <c r="Q1048">
        <v>2.7978375629487799</v>
      </c>
      <c r="R1048">
        <v>1</v>
      </c>
      <c r="S1048" t="s">
        <v>25</v>
      </c>
      <c r="T1048">
        <v>-1.11368485725649E-2</v>
      </c>
      <c r="AX1048">
        <v>326849</v>
      </c>
      <c r="AY1048">
        <v>238065</v>
      </c>
      <c r="AZ1048">
        <v>246016.33</v>
      </c>
      <c r="BA1048">
        <v>253967.66</v>
      </c>
      <c r="BB1048">
        <v>261918.99</v>
      </c>
      <c r="BC1048">
        <v>269870.31999999902</v>
      </c>
      <c r="BD1048">
        <v>277821.65000000002</v>
      </c>
      <c r="BE1048">
        <v>274727.592353769</v>
      </c>
      <c r="BF1048">
        <v>271667.99275902001</v>
      </c>
      <c r="BG1048">
        <v>268642.46746165003</v>
      </c>
      <c r="BH1048">
        <v>265650.63698136999</v>
      </c>
      <c r="BI1048">
        <v>262692.12606410298</v>
      </c>
      <c r="BJ1048">
        <v>259766.563634922</v>
      </c>
      <c r="BK1048">
        <v>256873.582751504</v>
      </c>
      <c r="BL1048">
        <v>254012.82055810801</v>
      </c>
      <c r="BM1048">
        <v>251183.91824006199</v>
      </c>
      <c r="BN1048">
        <v>248386.52097875901</v>
      </c>
      <c r="BO1048">
        <v>245620.27790715301</v>
      </c>
      <c r="BP1048">
        <v>242884.84206574899</v>
      </c>
      <c r="BQ1048">
        <v>240179.87035909199</v>
      </c>
      <c r="BR1048">
        <v>237505.023512724</v>
      </c>
      <c r="BS1048">
        <v>234859.96603064</v>
      </c>
      <c r="BT1048">
        <v>232244.36615319899</v>
      </c>
      <c r="BU1048">
        <v>229657.895815519</v>
      </c>
      <c r="BV1048">
        <v>227100.230606328</v>
      </c>
      <c r="BW1048">
        <v>224571.04972727099</v>
      </c>
      <c r="BX1048">
        <v>222070.035952676</v>
      </c>
      <c r="BY1048">
        <v>219596.87558976701</v>
      </c>
      <c r="BZ1048">
        <v>217151.25843931499</v>
      </c>
      <c r="CA1048">
        <v>214732.87775673499</v>
      </c>
      <c r="CB1048">
        <v>212341.430213607</v>
      </c>
      <c r="CC1048">
        <v>209976.61585963599</v>
      </c>
      <c r="CD1048" s="8" t="b">
        <f>IF(ISNUMBER(VLOOKUP(A1048,profiles_2018!A:A,1,FALSE)),TRUE,FALSE)</f>
        <v>0</v>
      </c>
      <c r="CE1048" t="str">
        <f>INDEX('C5 - Emissions methodology 2021'!$A$2:$I$5911,MATCH($A1048,'C5 - Emissions methodology 2021'!$A$2:$A$5911,0),MATCH(CE$1,'C5 - Emissions methodology 2021'!$A$1:$I$1,0))</f>
        <v>Hospitality</v>
      </c>
    </row>
    <row r="1049" spans="1:83" x14ac:dyDescent="0.25">
      <c r="A1049">
        <v>58316</v>
      </c>
      <c r="B1049" t="s">
        <v>1542</v>
      </c>
      <c r="C1049" t="s">
        <v>27</v>
      </c>
      <c r="D1049">
        <v>2015</v>
      </c>
      <c r="E1049" t="s">
        <v>28</v>
      </c>
      <c r="F1049" t="s">
        <v>23</v>
      </c>
      <c r="G1049">
        <v>2014</v>
      </c>
      <c r="H1049">
        <v>92656</v>
      </c>
      <c r="I1049">
        <v>100</v>
      </c>
      <c r="J1049">
        <v>2025</v>
      </c>
      <c r="K1049">
        <v>50</v>
      </c>
      <c r="L1049">
        <v>46328</v>
      </c>
      <c r="M1049">
        <v>2020</v>
      </c>
      <c r="N1049">
        <v>64045</v>
      </c>
      <c r="O1049">
        <v>81.2681305851183</v>
      </c>
      <c r="P1049" t="s">
        <v>24</v>
      </c>
      <c r="Q1049">
        <v>3.14781601254878</v>
      </c>
      <c r="R1049">
        <v>1</v>
      </c>
      <c r="S1049" t="s">
        <v>25</v>
      </c>
      <c r="T1049">
        <v>-1.11368485725649E-2</v>
      </c>
      <c r="AS1049">
        <v>92656</v>
      </c>
      <c r="AT1049">
        <v>87887.5</v>
      </c>
      <c r="AU1049">
        <v>83119</v>
      </c>
      <c r="AV1049">
        <v>78350.5</v>
      </c>
      <c r="AW1049">
        <v>73582</v>
      </c>
      <c r="AX1049">
        <v>68813.5</v>
      </c>
      <c r="AY1049">
        <v>64045</v>
      </c>
      <c r="AZ1049">
        <v>60501.599999999999</v>
      </c>
      <c r="BA1049">
        <v>56958.2</v>
      </c>
      <c r="BB1049">
        <v>53414.8</v>
      </c>
      <c r="BC1049">
        <v>49871.4</v>
      </c>
      <c r="BD1049">
        <v>46328</v>
      </c>
      <c r="BE1049">
        <v>45812.052079330198</v>
      </c>
      <c r="BF1049">
        <v>45301.850192524202</v>
      </c>
      <c r="BG1049">
        <v>44797.330346873001</v>
      </c>
      <c r="BH1049">
        <v>44298.429262344798</v>
      </c>
      <c r="BI1049">
        <v>43805.084363647497</v>
      </c>
      <c r="BJ1049">
        <v>43317.233772381202</v>
      </c>
      <c r="BK1049">
        <v>42834.816299275801</v>
      </c>
      <c r="BL1049">
        <v>42357.771436517098</v>
      </c>
      <c r="BM1049">
        <v>41886.039350157298</v>
      </c>
      <c r="BN1049">
        <v>41419.560872610098</v>
      </c>
      <c r="BO1049">
        <v>40958.277495229697</v>
      </c>
      <c r="BP1049">
        <v>40502.131360972198</v>
      </c>
      <c r="BQ1049">
        <v>40051.0652571389</v>
      </c>
      <c r="BR1049">
        <v>39605.022608200299</v>
      </c>
      <c r="BS1049">
        <v>39163.947468699698</v>
      </c>
      <c r="BT1049">
        <v>38727.784516236898</v>
      </c>
      <c r="BU1049">
        <v>38296.4790445287</v>
      </c>
      <c r="BV1049">
        <v>37869.976956547398</v>
      </c>
      <c r="BW1049">
        <v>37448.224757735799</v>
      </c>
      <c r="BX1049">
        <v>37031.169549297498</v>
      </c>
      <c r="BY1049">
        <v>36618.759021562</v>
      </c>
      <c r="BZ1049">
        <v>36210.941447423596</v>
      </c>
      <c r="CA1049">
        <v>35807.665675853597</v>
      </c>
      <c r="CB1049">
        <v>35408.8811254846</v>
      </c>
      <c r="CC1049">
        <v>35014.537778266102</v>
      </c>
      <c r="CD1049" s="8" t="b">
        <f>IF(ISNUMBER(VLOOKUP(A1049,profiles_2018!A:A,1,FALSE)),TRUE,FALSE)</f>
        <v>0</v>
      </c>
      <c r="CE1049" t="str">
        <f>INDEX('C5 - Emissions methodology 2021'!$A$2:$I$5911,MATCH($A1049,'C5 - Emissions methodology 2021'!$A$2:$A$5911,0),MATCH(CE$1,'C5 - Emissions methodology 2021'!$A$1:$I$1,0))</f>
        <v>Hospitality</v>
      </c>
    </row>
    <row r="1050" spans="1:83" x14ac:dyDescent="0.25">
      <c r="A1050">
        <v>20822</v>
      </c>
      <c r="B1050" t="s">
        <v>578</v>
      </c>
      <c r="C1050" t="s">
        <v>27</v>
      </c>
      <c r="D1050">
        <v>2019</v>
      </c>
      <c r="E1050" t="s">
        <v>690</v>
      </c>
      <c r="F1050" t="s">
        <v>23</v>
      </c>
      <c r="G1050">
        <v>2016</v>
      </c>
      <c r="H1050">
        <v>194941</v>
      </c>
      <c r="I1050">
        <v>100</v>
      </c>
      <c r="J1050">
        <v>2030</v>
      </c>
      <c r="K1050">
        <v>60</v>
      </c>
      <c r="L1050">
        <v>77976.399999999994</v>
      </c>
      <c r="M1050">
        <v>2020</v>
      </c>
      <c r="N1050">
        <v>97456</v>
      </c>
      <c r="O1050">
        <v>83.345730246587394</v>
      </c>
      <c r="P1050" t="s">
        <v>24</v>
      </c>
      <c r="Q1050">
        <v>3.2502633965390202</v>
      </c>
      <c r="R1050">
        <v>1</v>
      </c>
      <c r="S1050" t="s">
        <v>25</v>
      </c>
      <c r="T1050">
        <v>-1.11368485725649E-2</v>
      </c>
      <c r="AU1050">
        <v>194941</v>
      </c>
      <c r="AV1050">
        <v>170569.75</v>
      </c>
      <c r="AW1050">
        <v>146198.5</v>
      </c>
      <c r="AX1050">
        <v>121827.25</v>
      </c>
      <c r="AY1050">
        <v>97456</v>
      </c>
      <c r="AZ1050">
        <v>95508.04</v>
      </c>
      <c r="BA1050">
        <v>93560.08</v>
      </c>
      <c r="BB1050">
        <v>91612.12</v>
      </c>
      <c r="BC1050">
        <v>89664.16</v>
      </c>
      <c r="BD1050">
        <v>87716.2</v>
      </c>
      <c r="BE1050">
        <v>85768.24</v>
      </c>
      <c r="BF1050">
        <v>83820.28</v>
      </c>
      <c r="BG1050">
        <v>81872.320000000007</v>
      </c>
      <c r="BH1050">
        <v>79924.36</v>
      </c>
      <c r="BI1050">
        <v>77976.399999999994</v>
      </c>
      <c r="BJ1050">
        <v>77107.988640966199</v>
      </c>
      <c r="BK1050">
        <v>76249.248647736706</v>
      </c>
      <c r="BL1050">
        <v>75400.072311775002</v>
      </c>
      <c r="BM1050">
        <v>74560.353124078305</v>
      </c>
      <c r="BN1050">
        <v>73729.985761818505</v>
      </c>
      <c r="BO1050">
        <v>72908.866075131795</v>
      </c>
      <c r="BP1050">
        <v>72096.891074055602</v>
      </c>
      <c r="BQ1050">
        <v>71293.958915611103</v>
      </c>
      <c r="BR1050">
        <v>70499.968891029304</v>
      </c>
      <c r="BS1050">
        <v>69714.821413119396</v>
      </c>
      <c r="BT1050">
        <v>68938.418003778104</v>
      </c>
      <c r="BU1050">
        <v>68170.661281637804</v>
      </c>
      <c r="BV1050">
        <v>67411.454949852603</v>
      </c>
      <c r="BW1050">
        <v>66660.703784019803</v>
      </c>
      <c r="BX1050">
        <v>65918.3136202366</v>
      </c>
      <c r="BY1050">
        <v>65184.191343289203</v>
      </c>
      <c r="BZ1050">
        <v>64458.244874973803</v>
      </c>
      <c r="CA1050">
        <v>63740.383162548002</v>
      </c>
      <c r="CB1050">
        <v>63030.516167309397</v>
      </c>
      <c r="CC1050">
        <v>62328.554853303503</v>
      </c>
      <c r="CD1050" s="8" t="b">
        <f>IF(ISNUMBER(VLOOKUP(A1050,profiles_2018!A:A,1,FALSE)),TRUE,FALSE)</f>
        <v>1</v>
      </c>
      <c r="CE1050" t="str">
        <f>INDEX('C5 - Emissions methodology 2021'!$A$2:$I$5911,MATCH($A1050,'C5 - Emissions methodology 2021'!$A$2:$A$5911,0),MATCH(CE$1,'C5 - Emissions methodology 2021'!$A$1:$I$1,0))</f>
        <v>Manufacturing</v>
      </c>
    </row>
    <row r="1051" spans="1:83" x14ac:dyDescent="0.25">
      <c r="A1051">
        <v>55778</v>
      </c>
      <c r="B1051" t="s">
        <v>1543</v>
      </c>
      <c r="C1051" t="s">
        <v>84</v>
      </c>
      <c r="D1051">
        <v>2020</v>
      </c>
      <c r="E1051" t="s">
        <v>28</v>
      </c>
      <c r="F1051" t="s">
        <v>23</v>
      </c>
      <c r="G1051">
        <v>2020</v>
      </c>
      <c r="H1051">
        <v>14340.1</v>
      </c>
      <c r="I1051">
        <v>100</v>
      </c>
      <c r="J1051">
        <v>2030</v>
      </c>
      <c r="K1051">
        <v>25</v>
      </c>
      <c r="L1051">
        <v>10755.075000000001</v>
      </c>
      <c r="M1051">
        <v>2020</v>
      </c>
      <c r="N1051">
        <v>14340.1</v>
      </c>
      <c r="O1051">
        <v>0</v>
      </c>
      <c r="P1051" t="s">
        <v>45</v>
      </c>
      <c r="Q1051">
        <v>2.9002453364490202</v>
      </c>
      <c r="R1051">
        <v>1</v>
      </c>
      <c r="S1051" t="s">
        <v>25</v>
      </c>
      <c r="T1051">
        <v>-1.11368485725649E-2</v>
      </c>
      <c r="AY1051">
        <v>14340.1</v>
      </c>
      <c r="AZ1051">
        <v>13981.5975</v>
      </c>
      <c r="BA1051">
        <v>13623.094999999999</v>
      </c>
      <c r="BB1051">
        <v>13264.592500000001</v>
      </c>
      <c r="BC1051">
        <v>12906.09</v>
      </c>
      <c r="BD1051">
        <v>12547.5875</v>
      </c>
      <c r="BE1051">
        <v>12189.084999999999</v>
      </c>
      <c r="BF1051">
        <v>11830.5825</v>
      </c>
      <c r="BG1051">
        <v>11472.08</v>
      </c>
      <c r="BH1051">
        <v>11113.577499999999</v>
      </c>
      <c r="BI1051">
        <v>10755.075000000001</v>
      </c>
      <c r="BJ1051">
        <v>10635.297358338399</v>
      </c>
      <c r="BK1051">
        <v>10516.853662134399</v>
      </c>
      <c r="BL1051">
        <v>10399.7290554393</v>
      </c>
      <c r="BM1051">
        <v>10283.9088477532</v>
      </c>
      <c r="BN1051">
        <v>10169.3785121817</v>
      </c>
      <c r="BO1051">
        <v>10056.1236836145</v>
      </c>
      <c r="BP1051">
        <v>9944.1301569231091</v>
      </c>
      <c r="BQ1051">
        <v>9833.3838851795808</v>
      </c>
      <c r="BR1051">
        <v>9723.8709778944303</v>
      </c>
      <c r="BS1051">
        <v>9615.5776992744595</v>
      </c>
      <c r="BT1051">
        <v>9508.4904664999103</v>
      </c>
      <c r="BU1051">
        <v>9402.5958480208301</v>
      </c>
      <c r="BV1051">
        <v>9297.8805618723909</v>
      </c>
      <c r="BW1051">
        <v>9194.3314740090209</v>
      </c>
      <c r="BX1051">
        <v>9091.9355966570201</v>
      </c>
      <c r="BY1051">
        <v>8990.6800866855301</v>
      </c>
      <c r="BZ1051">
        <v>8890.5522439957404</v>
      </c>
      <c r="CA1051">
        <v>8791.5395099278794</v>
      </c>
      <c r="CB1051">
        <v>8693.6294656860991</v>
      </c>
      <c r="CC1051">
        <v>8596.8098307807595</v>
      </c>
      <c r="CD1051" s="8" t="b">
        <f>IF(ISNUMBER(VLOOKUP(A1051,profiles_2018!A:A,1,FALSE)),TRUE,FALSE)</f>
        <v>0</v>
      </c>
      <c r="CE1051" t="str">
        <f>INDEX('C5 - Emissions methodology 2021'!$A$2:$I$5911,MATCH($A1051,'C5 - Emissions methodology 2021'!$A$2:$A$5911,0),MATCH(CE$1,'C5 - Emissions methodology 2021'!$A$1:$I$1,0))</f>
        <v>Manufacturing</v>
      </c>
    </row>
    <row r="1052" spans="1:83" x14ac:dyDescent="0.25">
      <c r="A1052">
        <v>828138</v>
      </c>
      <c r="B1052" t="s">
        <v>580</v>
      </c>
      <c r="C1052" t="s">
        <v>59</v>
      </c>
      <c r="D1052">
        <v>2020</v>
      </c>
      <c r="E1052" t="s">
        <v>690</v>
      </c>
      <c r="F1052" t="s">
        <v>23</v>
      </c>
      <c r="G1052">
        <v>2013</v>
      </c>
      <c r="H1052">
        <v>33086</v>
      </c>
      <c r="I1052">
        <v>100</v>
      </c>
      <c r="J1052">
        <v>2030</v>
      </c>
      <c r="K1052">
        <v>46</v>
      </c>
      <c r="L1052">
        <v>17866.439999999999</v>
      </c>
      <c r="M1052">
        <v>2020</v>
      </c>
      <c r="N1052">
        <v>18293</v>
      </c>
      <c r="O1052">
        <v>97.197290854663393</v>
      </c>
      <c r="P1052" t="s">
        <v>691</v>
      </c>
      <c r="Q1052">
        <v>3.1102472110390198</v>
      </c>
      <c r="R1052">
        <v>1</v>
      </c>
      <c r="S1052" t="s">
        <v>25</v>
      </c>
      <c r="T1052">
        <v>-1.11368485725649E-2</v>
      </c>
      <c r="AR1052">
        <v>33086</v>
      </c>
      <c r="AS1052">
        <v>30972.714285714199</v>
      </c>
      <c r="AT1052">
        <v>28859.4285714285</v>
      </c>
      <c r="AU1052">
        <v>26746.1428571428</v>
      </c>
      <c r="AV1052">
        <v>24632.857142857101</v>
      </c>
      <c r="AW1052">
        <v>22519.571428571398</v>
      </c>
      <c r="AX1052">
        <v>20406.285714285699</v>
      </c>
      <c r="AY1052">
        <v>18293</v>
      </c>
      <c r="AZ1052">
        <v>18250.344000000001</v>
      </c>
      <c r="BA1052">
        <v>18207.687999999998</v>
      </c>
      <c r="BB1052">
        <v>18165.031999999999</v>
      </c>
      <c r="BC1052">
        <v>18122.376</v>
      </c>
      <c r="BD1052">
        <v>18079.72</v>
      </c>
      <c r="BE1052">
        <v>18037.063999999998</v>
      </c>
      <c r="BF1052">
        <v>17994.407999999999</v>
      </c>
      <c r="BG1052">
        <v>17951.752</v>
      </c>
      <c r="BH1052">
        <v>17909.096000000001</v>
      </c>
      <c r="BI1052">
        <v>17866.439999999999</v>
      </c>
      <c r="BJ1052">
        <v>17667.464163189099</v>
      </c>
      <c r="BK1052">
        <v>17470.704290142501</v>
      </c>
      <c r="BL1052">
        <v>17276.135702007101</v>
      </c>
      <c r="BM1052">
        <v>17083.733994774801</v>
      </c>
      <c r="BN1052">
        <v>16893.475036221</v>
      </c>
      <c r="BO1052">
        <v>16705.334962878202</v>
      </c>
      <c r="BP1052">
        <v>16519.2901770426</v>
      </c>
      <c r="BQ1052">
        <v>16335.3173438146</v>
      </c>
      <c r="BR1052">
        <v>16153.3933881718</v>
      </c>
      <c r="BS1052">
        <v>15973.4954920746</v>
      </c>
      <c r="BT1052">
        <v>15795.6010916049</v>
      </c>
      <c r="BU1052">
        <v>15619.687874134999</v>
      </c>
      <c r="BV1052">
        <v>15445.73377553</v>
      </c>
      <c r="BW1052">
        <v>15273.7169773798</v>
      </c>
      <c r="BX1052">
        <v>15103.6159042625</v>
      </c>
      <c r="BY1052">
        <v>14935.409221038601</v>
      </c>
      <c r="BZ1052">
        <v>14769.075830174599</v>
      </c>
      <c r="CA1052">
        <v>14604.5948690972</v>
      </c>
      <c r="CB1052">
        <v>14441.9457075764</v>
      </c>
      <c r="CC1052">
        <v>14281.107945137899</v>
      </c>
      <c r="CD1052" s="8" t="b">
        <f>IF(ISNUMBER(VLOOKUP(A1052,profiles_2018!A:A,1,FALSE)),TRUE,FALSE)</f>
        <v>1</v>
      </c>
      <c r="CE1052" t="str">
        <f>INDEX('C5 - Emissions methodology 2021'!$A$2:$I$5911,MATCH($A1052,'C5 - Emissions methodology 2021'!$A$2:$A$5911,0),MATCH(CE$1,'C5 - Emissions methodology 2021'!$A$1:$I$1,0))</f>
        <v>Manufacturing</v>
      </c>
    </row>
    <row r="1053" spans="1:83" x14ac:dyDescent="0.25">
      <c r="A1053">
        <v>47919</v>
      </c>
      <c r="B1053" t="s">
        <v>582</v>
      </c>
      <c r="C1053" t="s">
        <v>84</v>
      </c>
      <c r="D1053">
        <v>2020</v>
      </c>
      <c r="E1053" t="s">
        <v>28</v>
      </c>
      <c r="F1053" t="s">
        <v>23</v>
      </c>
      <c r="G1053">
        <v>2020</v>
      </c>
      <c r="H1053">
        <v>1132424.18</v>
      </c>
      <c r="I1053">
        <v>100</v>
      </c>
      <c r="J1053">
        <v>2030</v>
      </c>
      <c r="K1053">
        <v>0</v>
      </c>
      <c r="L1053">
        <v>1132424.18</v>
      </c>
      <c r="M1053">
        <v>2020</v>
      </c>
      <c r="N1053">
        <v>1132424.18</v>
      </c>
      <c r="O1053">
        <v>0</v>
      </c>
      <c r="P1053" t="s">
        <v>45</v>
      </c>
      <c r="Q1053">
        <v>2.6503571097990202</v>
      </c>
      <c r="R1053">
        <v>1</v>
      </c>
      <c r="S1053" t="s">
        <v>25</v>
      </c>
      <c r="T1053">
        <v>-1.11368485725649E-2</v>
      </c>
      <c r="AY1053">
        <v>1132424.18</v>
      </c>
      <c r="AZ1053">
        <v>1132424.18</v>
      </c>
      <c r="BA1053">
        <v>1132424.18</v>
      </c>
      <c r="BB1053">
        <v>1132424.18</v>
      </c>
      <c r="BC1053">
        <v>1132424.18</v>
      </c>
      <c r="BD1053">
        <v>1132424.18</v>
      </c>
      <c r="BE1053">
        <v>1132424.18</v>
      </c>
      <c r="BF1053">
        <v>1132424.18</v>
      </c>
      <c r="BG1053">
        <v>1132424.18</v>
      </c>
      <c r="BH1053">
        <v>1132424.18</v>
      </c>
      <c r="BI1053">
        <v>1132424.18</v>
      </c>
      <c r="BJ1053">
        <v>1119812.54338742</v>
      </c>
      <c r="BK1053">
        <v>1107341.3606620601</v>
      </c>
      <c r="BL1053">
        <v>1095009.0676102301</v>
      </c>
      <c r="BM1053">
        <v>1082814.11743867</v>
      </c>
      <c r="BN1053">
        <v>1070754.9805805199</v>
      </c>
      <c r="BO1053">
        <v>1058830.14450347</v>
      </c>
      <c r="BP1053">
        <v>1047038.11352007</v>
      </c>
      <c r="BQ1053">
        <v>1035377.40860009</v>
      </c>
      <c r="BR1053">
        <v>1023846.56718506</v>
      </c>
      <c r="BS1053">
        <v>1012444.1430047801</v>
      </c>
      <c r="BT1053">
        <v>1001168.70589595</v>
      </c>
      <c r="BU1053">
        <v>990018.84162280499</v>
      </c>
      <c r="BV1053">
        <v>978993.151699665</v>
      </c>
      <c r="BW1053">
        <v>968090.25321560795</v>
      </c>
      <c r="BX1053">
        <v>957308.77866097004</v>
      </c>
      <c r="BY1053">
        <v>946647.37575583602</v>
      </c>
      <c r="BZ1053">
        <v>936104.70728042698</v>
      </c>
      <c r="CA1053">
        <v>925679.45090737997</v>
      </c>
      <c r="CB1053">
        <v>915370.29903588898</v>
      </c>
      <c r="CC1053">
        <v>905175.95862770302</v>
      </c>
      <c r="CD1053" s="8" t="b">
        <f>IF(ISNUMBER(VLOOKUP(A1053,profiles_2018!A:A,1,FALSE)),TRUE,FALSE)</f>
        <v>1</v>
      </c>
      <c r="CE1053" t="str">
        <f>INDEX('C5 - Emissions methodology 2021'!$A$2:$I$5911,MATCH($A1053,'C5 - Emissions methodology 2021'!$A$2:$A$5911,0),MATCH(CE$1,'C5 - Emissions methodology 2021'!$A$1:$I$1,0))</f>
        <v>Manufacturing</v>
      </c>
    </row>
    <row r="1054" spans="1:83" x14ac:dyDescent="0.25">
      <c r="A1054">
        <v>20928</v>
      </c>
      <c r="B1054" t="s">
        <v>1544</v>
      </c>
      <c r="C1054" t="s">
        <v>148</v>
      </c>
      <c r="D1054">
        <v>2020</v>
      </c>
      <c r="E1054" t="s">
        <v>690</v>
      </c>
      <c r="F1054" t="s">
        <v>23</v>
      </c>
      <c r="G1054">
        <v>2019</v>
      </c>
      <c r="H1054">
        <v>18456709</v>
      </c>
      <c r="I1054">
        <v>100</v>
      </c>
      <c r="J1054">
        <v>2030</v>
      </c>
      <c r="K1054">
        <v>30</v>
      </c>
      <c r="L1054">
        <v>12919696.300000001</v>
      </c>
      <c r="M1054">
        <v>2020</v>
      </c>
      <c r="N1054">
        <v>17661246</v>
      </c>
      <c r="O1054">
        <v>14.3662845490674</v>
      </c>
      <c r="P1054" t="s">
        <v>45</v>
      </c>
      <c r="Q1054">
        <v>2.9520895733390198</v>
      </c>
      <c r="R1054">
        <v>1</v>
      </c>
      <c r="S1054" t="s">
        <v>25</v>
      </c>
      <c r="T1054">
        <v>-1.11368485725649E-2</v>
      </c>
      <c r="AX1054">
        <v>18456709</v>
      </c>
      <c r="AY1054">
        <v>17661246</v>
      </c>
      <c r="AZ1054">
        <v>17187091.030000001</v>
      </c>
      <c r="BA1054">
        <v>16712936.060000001</v>
      </c>
      <c r="BB1054">
        <v>16238781.09</v>
      </c>
      <c r="BC1054">
        <v>15764626.119999999</v>
      </c>
      <c r="BD1054">
        <v>15290471.15</v>
      </c>
      <c r="BE1054">
        <v>14816316.18</v>
      </c>
      <c r="BF1054">
        <v>14342161.210000001</v>
      </c>
      <c r="BG1054">
        <v>13868006.2399999</v>
      </c>
      <c r="BH1054">
        <v>13393851.27</v>
      </c>
      <c r="BI1054">
        <v>12919696.300000001</v>
      </c>
      <c r="BJ1054">
        <v>12775811.598703301</v>
      </c>
      <c r="BK1054">
        <v>12633529.3195369</v>
      </c>
      <c r="BL1054">
        <v>12492831.6165682</v>
      </c>
      <c r="BM1054">
        <v>12353700.8426119</v>
      </c>
      <c r="BN1054">
        <v>12216119.547017001</v>
      </c>
      <c r="BO1054">
        <v>12080070.4734775</v>
      </c>
      <c r="BP1054">
        <v>11945536.557868499</v>
      </c>
      <c r="BQ1054">
        <v>11812500.926105499</v>
      </c>
      <c r="BR1054">
        <v>11680946.892028101</v>
      </c>
      <c r="BS1054">
        <v>11550857.9553074</v>
      </c>
      <c r="BT1054">
        <v>11422217.799376</v>
      </c>
      <c r="BU1054">
        <v>11295010.2893815</v>
      </c>
      <c r="BV1054">
        <v>11169219.470163099</v>
      </c>
      <c r="BW1054">
        <v>11044829.5642501</v>
      </c>
      <c r="BX1054">
        <v>10921824.9698833</v>
      </c>
      <c r="BY1054">
        <v>10800190.2590576</v>
      </c>
      <c r="BZ1054">
        <v>10679910.1755876</v>
      </c>
      <c r="CA1054">
        <v>10560969.6331935</v>
      </c>
      <c r="CB1054">
        <v>10443353.7136092</v>
      </c>
      <c r="CC1054">
        <v>10327047.664711</v>
      </c>
      <c r="CD1054" s="8" t="b">
        <f>IF(ISNUMBER(VLOOKUP(A1054,profiles_2018!A:A,1,FALSE)),TRUE,FALSE)</f>
        <v>0</v>
      </c>
      <c r="CE1054" t="str">
        <f>INDEX('C5 - Emissions methodology 2021'!$A$2:$I$5911,MATCH($A1054,'C5 - Emissions methodology 2021'!$A$2:$A$5911,0),MATCH(CE$1,'C5 - Emissions methodology 2021'!$A$1:$I$1,0))</f>
        <v>Materials</v>
      </c>
    </row>
    <row r="1055" spans="1:83" x14ac:dyDescent="0.25">
      <c r="A1055">
        <v>20926</v>
      </c>
      <c r="B1055" t="s">
        <v>1545</v>
      </c>
      <c r="C1055" t="s">
        <v>59</v>
      </c>
      <c r="D1055">
        <v>2021</v>
      </c>
      <c r="E1055" t="s">
        <v>690</v>
      </c>
      <c r="F1055" t="s">
        <v>23</v>
      </c>
      <c r="G1055">
        <v>2019</v>
      </c>
      <c r="H1055">
        <v>52277.3</v>
      </c>
      <c r="I1055">
        <v>95</v>
      </c>
      <c r="J1055">
        <v>2031</v>
      </c>
      <c r="K1055">
        <v>36</v>
      </c>
      <c r="L1055">
        <v>33457.4719999999</v>
      </c>
      <c r="M1055">
        <v>2020</v>
      </c>
      <c r="N1055">
        <v>47219.75</v>
      </c>
      <c r="O1055">
        <v>27.453475944554601</v>
      </c>
      <c r="P1055" t="s">
        <v>45</v>
      </c>
      <c r="Q1055">
        <v>2.9607371549170698</v>
      </c>
      <c r="R1055">
        <v>1</v>
      </c>
      <c r="S1055" t="s">
        <v>25</v>
      </c>
      <c r="T1055">
        <v>-1.11368485725649E-2</v>
      </c>
      <c r="AX1055">
        <v>52277.3</v>
      </c>
      <c r="AY1055">
        <v>47219.75</v>
      </c>
      <c r="AZ1055">
        <v>45968.633818181799</v>
      </c>
      <c r="BA1055">
        <v>44717.517636363598</v>
      </c>
      <c r="BB1055">
        <v>43466.401454545397</v>
      </c>
      <c r="BC1055">
        <v>42215.285272727197</v>
      </c>
      <c r="BD1055">
        <v>40964.169090909003</v>
      </c>
      <c r="BE1055">
        <v>39713.052909090897</v>
      </c>
      <c r="BF1055">
        <v>38461.936727272703</v>
      </c>
      <c r="BG1055">
        <v>37210.820545454502</v>
      </c>
      <c r="BH1055">
        <v>35959.704363636301</v>
      </c>
      <c r="BI1055">
        <v>34708.588181818101</v>
      </c>
      <c r="BJ1055">
        <v>33457.4719999999</v>
      </c>
      <c r="BK1055">
        <v>33084.861200715102</v>
      </c>
      <c r="BL1055">
        <v>32716.400111478401</v>
      </c>
      <c r="BM1055">
        <v>32352.042517597401</v>
      </c>
      <c r="BN1055">
        <v>31991.742719065802</v>
      </c>
      <c r="BO1055">
        <v>31635.455524831101</v>
      </c>
      <c r="BP1055">
        <v>31283.136247126899</v>
      </c>
      <c r="BQ1055">
        <v>30934.7406958678</v>
      </c>
      <c r="BR1055">
        <v>30590.225173106301</v>
      </c>
      <c r="BS1055">
        <v>30249.546467552798</v>
      </c>
      <c r="BT1055">
        <v>29912.661849154902</v>
      </c>
      <c r="BU1055">
        <v>29579.529063738501</v>
      </c>
      <c r="BV1055">
        <v>29250.106327707799</v>
      </c>
      <c r="BW1055">
        <v>28924.352322804702</v>
      </c>
      <c r="BX1055">
        <v>28602.2261909261</v>
      </c>
      <c r="BY1055">
        <v>28283.687528999501</v>
      </c>
      <c r="BZ1055">
        <v>27968.6963839153</v>
      </c>
      <c r="CA1055">
        <v>27657.2132475156</v>
      </c>
      <c r="CB1055">
        <v>27349.199051638901</v>
      </c>
      <c r="CC1055">
        <v>27044.6151632199</v>
      </c>
      <c r="CD1055" s="8" t="b">
        <f>IF(ISNUMBER(VLOOKUP(A1055,profiles_2018!A:A,1,FALSE)),TRUE,FALSE)</f>
        <v>0</v>
      </c>
      <c r="CE1055" t="str">
        <f>INDEX('C5 - Emissions methodology 2021'!$A$2:$I$5911,MATCH($A1055,'C5 - Emissions methodology 2021'!$A$2:$A$5911,0),MATCH(CE$1,'C5 - Emissions methodology 2021'!$A$1:$I$1,0))</f>
        <v>Manufacturing</v>
      </c>
    </row>
    <row r="1056" spans="1:83" x14ac:dyDescent="0.25">
      <c r="A1056">
        <v>51587</v>
      </c>
      <c r="B1056" t="s">
        <v>1546</v>
      </c>
      <c r="C1056" t="s">
        <v>59</v>
      </c>
      <c r="D1056">
        <v>2020</v>
      </c>
      <c r="E1056" t="s">
        <v>690</v>
      </c>
      <c r="F1056" t="s">
        <v>23</v>
      </c>
      <c r="G1056">
        <v>2018</v>
      </c>
      <c r="H1056">
        <v>576828</v>
      </c>
      <c r="I1056">
        <v>100</v>
      </c>
      <c r="J1056">
        <v>2030</v>
      </c>
      <c r="K1056">
        <v>50</v>
      </c>
      <c r="L1056">
        <v>288414</v>
      </c>
      <c r="M1056">
        <v>2020</v>
      </c>
      <c r="N1056">
        <v>459639</v>
      </c>
      <c r="O1056">
        <v>40.632216189227996</v>
      </c>
      <c r="P1056" t="s">
        <v>45</v>
      </c>
      <c r="Q1056">
        <v>3.1503015852390202</v>
      </c>
      <c r="R1056">
        <v>1</v>
      </c>
      <c r="S1056" t="s">
        <v>25</v>
      </c>
      <c r="T1056">
        <v>-1.11368485725649E-2</v>
      </c>
      <c r="AW1056">
        <v>576828</v>
      </c>
      <c r="AX1056">
        <v>518233.5</v>
      </c>
      <c r="AY1056">
        <v>459639</v>
      </c>
      <c r="AZ1056">
        <v>442516.5</v>
      </c>
      <c r="BA1056">
        <v>425394</v>
      </c>
      <c r="BB1056">
        <v>408271.5</v>
      </c>
      <c r="BC1056">
        <v>391149</v>
      </c>
      <c r="BD1056">
        <v>374026.5</v>
      </c>
      <c r="BE1056">
        <v>356904</v>
      </c>
      <c r="BF1056">
        <v>339781.5</v>
      </c>
      <c r="BG1056">
        <v>322659</v>
      </c>
      <c r="BH1056">
        <v>305536.5</v>
      </c>
      <c r="BI1056">
        <v>288414</v>
      </c>
      <c r="BJ1056">
        <v>285201.97695579199</v>
      </c>
      <c r="BK1056">
        <v>282025.72572583897</v>
      </c>
      <c r="BL1056">
        <v>278884.84792486299</v>
      </c>
      <c r="BM1056">
        <v>275778.949604341</v>
      </c>
      <c r="BN1056">
        <v>272707.64120309602</v>
      </c>
      <c r="BO1056">
        <v>269670.537498436</v>
      </c>
      <c r="BP1056">
        <v>266667.25755783397</v>
      </c>
      <c r="BQ1056">
        <v>263697.42469115101</v>
      </c>
      <c r="BR1056">
        <v>260760.66640339</v>
      </c>
      <c r="BS1056">
        <v>257856.61434797401</v>
      </c>
      <c r="BT1056">
        <v>254984.90428054699</v>
      </c>
      <c r="BU1056">
        <v>252145.17601328401</v>
      </c>
      <c r="BV1056">
        <v>249337.073369722</v>
      </c>
      <c r="BW1056">
        <v>246560.244140077</v>
      </c>
      <c r="BX1056">
        <v>243814.340037074</v>
      </c>
      <c r="BY1056">
        <v>241099.01665226099</v>
      </c>
      <c r="BZ1056">
        <v>238413.93341281099</v>
      </c>
      <c r="CA1056">
        <v>235758.753538802</v>
      </c>
      <c r="CB1056">
        <v>233133.144000984</v>
      </c>
      <c r="CC1056">
        <v>230536.77547899901</v>
      </c>
      <c r="CD1056" s="8" t="b">
        <f>IF(ISNUMBER(VLOOKUP(A1056,profiles_2018!A:A,1,FALSE)),TRUE,FALSE)</f>
        <v>0</v>
      </c>
      <c r="CE1056" t="str">
        <f>INDEX('C5 - Emissions methodology 2021'!$A$2:$I$5911,MATCH($A1056,'C5 - Emissions methodology 2021'!$A$2:$A$5911,0),MATCH(CE$1,'C5 - Emissions methodology 2021'!$A$1:$I$1,0))</f>
        <v>Apparel</v>
      </c>
    </row>
    <row r="1057" spans="1:83" x14ac:dyDescent="0.25">
      <c r="A1057">
        <v>56933</v>
      </c>
      <c r="B1057" t="s">
        <v>1547</v>
      </c>
      <c r="C1057" t="s">
        <v>84</v>
      </c>
      <c r="D1057">
        <v>2021</v>
      </c>
      <c r="E1057" t="s">
        <v>28</v>
      </c>
      <c r="F1057" t="s">
        <v>23</v>
      </c>
      <c r="G1057">
        <v>2020</v>
      </c>
      <c r="H1057">
        <v>3.2</v>
      </c>
      <c r="I1057">
        <v>100</v>
      </c>
      <c r="J1057">
        <v>2021</v>
      </c>
      <c r="K1057">
        <v>20</v>
      </c>
      <c r="L1057">
        <v>2.56</v>
      </c>
      <c r="M1057">
        <v>2020</v>
      </c>
      <c r="N1057">
        <v>2.5</v>
      </c>
      <c r="O1057">
        <v>109.375</v>
      </c>
      <c r="P1057" t="s">
        <v>24</v>
      </c>
      <c r="Q1057">
        <v>2.8458536588565901</v>
      </c>
      <c r="R1057">
        <v>1</v>
      </c>
      <c r="S1057" t="s">
        <v>25</v>
      </c>
      <c r="T1057">
        <v>-1.11368485725649E-2</v>
      </c>
      <c r="AY1057">
        <v>2.5</v>
      </c>
      <c r="AZ1057">
        <v>2.56</v>
      </c>
      <c r="BA1057">
        <v>2.5314896676542298</v>
      </c>
      <c r="BB1057">
        <v>2.5032968505625499</v>
      </c>
      <c r="BC1057">
        <v>2.47541801260566</v>
      </c>
      <c r="BD1057">
        <v>2.4478496570454702</v>
      </c>
      <c r="BE1057">
        <v>2.4205883260865502</v>
      </c>
      <c r="BF1057">
        <v>2.3936306004424002</v>
      </c>
      <c r="BG1057">
        <v>2.36697309890662</v>
      </c>
      <c r="BH1057">
        <v>2.3406124779287598</v>
      </c>
      <c r="BI1057">
        <v>2.3145454311950102</v>
      </c>
      <c r="BJ1057">
        <v>2.28876868921347</v>
      </c>
      <c r="BK1057">
        <v>2.2632790189040701</v>
      </c>
      <c r="BL1057">
        <v>2.23807322319308</v>
      </c>
      <c r="BM1057">
        <v>2.2131481406120601</v>
      </c>
      <c r="BN1057">
        <v>2.1885006449014099</v>
      </c>
      <c r="BO1057">
        <v>2.1641276446181799</v>
      </c>
      <c r="BP1057">
        <v>2.1400260827483701</v>
      </c>
      <c r="BQ1057">
        <v>2.1161929363234599</v>
      </c>
      <c r="BR1057">
        <v>2.0926252160412999</v>
      </c>
      <c r="BS1057">
        <v>2.0693199658911099</v>
      </c>
      <c r="BT1057">
        <v>2.0462742627827999</v>
      </c>
      <c r="BU1057">
        <v>2.0234852161802501</v>
      </c>
      <c r="BV1057">
        <v>2.0009499677388298</v>
      </c>
      <c r="BW1057">
        <v>1.9786656909468401</v>
      </c>
      <c r="BX1057">
        <v>1.95662959077104</v>
      </c>
      <c r="BY1057">
        <v>1.93483890330602</v>
      </c>
      <c r="BZ1057">
        <v>1.91329089542759</v>
      </c>
      <c r="CA1057">
        <v>1.8919828644499499</v>
      </c>
      <c r="CB1057">
        <v>1.87091213778668</v>
      </c>
      <c r="CC1057">
        <v>1.85007607261558</v>
      </c>
      <c r="CD1057" s="8" t="b">
        <f>IF(ISNUMBER(VLOOKUP(A1057,profiles_2018!A:A,1,FALSE)),TRUE,FALSE)</f>
        <v>0</v>
      </c>
      <c r="CE1057" t="str">
        <f>INDEX('C5 - Emissions methodology 2021'!$A$2:$I$5911,MATCH($A1057,'C5 - Emissions methodology 2021'!$A$2:$A$5911,0),MATCH(CE$1,'C5 - Emissions methodology 2021'!$A$1:$I$1,0))</f>
        <v>Manufacturing</v>
      </c>
    </row>
    <row r="1058" spans="1:83" x14ac:dyDescent="0.25">
      <c r="A1058">
        <v>838180</v>
      </c>
      <c r="B1058" t="s">
        <v>1548</v>
      </c>
      <c r="C1058" t="s">
        <v>78</v>
      </c>
      <c r="D1058">
        <v>2020</v>
      </c>
      <c r="E1058" t="s">
        <v>105</v>
      </c>
      <c r="F1058" t="s">
        <v>54</v>
      </c>
      <c r="G1058">
        <v>2019</v>
      </c>
      <c r="H1058">
        <v>155.04599999999999</v>
      </c>
      <c r="I1058">
        <v>90</v>
      </c>
      <c r="J1058">
        <v>2038</v>
      </c>
      <c r="K1058">
        <v>20</v>
      </c>
      <c r="L1058">
        <v>124.0368</v>
      </c>
      <c r="M1058">
        <v>2020</v>
      </c>
      <c r="N1058">
        <v>121.94499999999999</v>
      </c>
      <c r="O1058">
        <v>469.95580275115498</v>
      </c>
      <c r="P1058" t="s">
        <v>691</v>
      </c>
      <c r="Q1058">
        <v>3.0941463616004099</v>
      </c>
      <c r="R1058">
        <v>1</v>
      </c>
      <c r="S1058" t="s">
        <v>25</v>
      </c>
      <c r="T1058">
        <v>-1.11368485725649E-2</v>
      </c>
      <c r="AX1058">
        <v>155.04599999999999</v>
      </c>
      <c r="AY1058">
        <v>121.94499999999999</v>
      </c>
      <c r="AZ1058">
        <v>122.06121111111101</v>
      </c>
      <c r="BA1058">
        <v>122.17742222222201</v>
      </c>
      <c r="BB1058">
        <v>122.29363333333301</v>
      </c>
      <c r="BC1058">
        <v>122.409844444444</v>
      </c>
      <c r="BD1058">
        <v>122.526055555555</v>
      </c>
      <c r="BE1058">
        <v>122.642266666666</v>
      </c>
      <c r="BF1058">
        <v>122.758477777777</v>
      </c>
      <c r="BG1058">
        <v>122.874688888888</v>
      </c>
      <c r="BH1058">
        <v>122.9909</v>
      </c>
      <c r="BI1058">
        <v>123.107111111111</v>
      </c>
      <c r="BJ1058">
        <v>123.223322222222</v>
      </c>
      <c r="BK1058">
        <v>123.33953333333299</v>
      </c>
      <c r="BL1058">
        <v>123.45574444444399</v>
      </c>
      <c r="BM1058">
        <v>123.57195555555499</v>
      </c>
      <c r="BN1058">
        <v>123.68816666666601</v>
      </c>
      <c r="BO1058">
        <v>123.80437777777701</v>
      </c>
      <c r="BP1058">
        <v>123.92058888888801</v>
      </c>
      <c r="BQ1058">
        <v>124.0368</v>
      </c>
      <c r="BR1058">
        <v>122.655420940974</v>
      </c>
      <c r="BS1058">
        <v>121.28942609134999</v>
      </c>
      <c r="BT1058">
        <v>119.93864411951699</v>
      </c>
      <c r="BU1058">
        <v>118.60290560196</v>
      </c>
      <c r="BV1058">
        <v>117.282043002004</v>
      </c>
      <c r="BW1058">
        <v>115.97589064880999</v>
      </c>
      <c r="BX1058">
        <v>114.68428471658601</v>
      </c>
      <c r="BY1058">
        <v>113.40706320404399</v>
      </c>
      <c r="BZ1058">
        <v>112.14406591408201</v>
      </c>
      <c r="CA1058">
        <v>110.895134433685</v>
      </c>
      <c r="CB1058">
        <v>109.660112114063</v>
      </c>
      <c r="CC1058">
        <v>108.438844050998</v>
      </c>
      <c r="CD1058" s="8" t="b">
        <f>IF(ISNUMBER(VLOOKUP(A1058,profiles_2018!A:A,1,FALSE)),TRUE,FALSE)</f>
        <v>0</v>
      </c>
      <c r="CE1058" t="str">
        <f>INDEX('C5 - Emissions methodology 2021'!$A$2:$I$5911,MATCH($A1058,'C5 - Emissions methodology 2021'!$A$2:$A$5911,0),MATCH(CE$1,'C5 - Emissions methodology 2021'!$A$1:$I$1,0))</f>
        <v>Manufacturing</v>
      </c>
    </row>
    <row r="1059" spans="1:83" x14ac:dyDescent="0.25">
      <c r="A1059">
        <v>53647</v>
      </c>
      <c r="B1059" t="s">
        <v>1549</v>
      </c>
      <c r="C1059" t="s">
        <v>31</v>
      </c>
      <c r="D1059">
        <v>2020</v>
      </c>
      <c r="E1059" t="s">
        <v>690</v>
      </c>
      <c r="F1059" t="s">
        <v>23</v>
      </c>
      <c r="G1059">
        <v>2017</v>
      </c>
      <c r="H1059">
        <v>7362.22</v>
      </c>
      <c r="I1059">
        <v>99</v>
      </c>
      <c r="J1059">
        <v>2025</v>
      </c>
      <c r="K1059">
        <v>80</v>
      </c>
      <c r="L1059">
        <v>1472.44399999999</v>
      </c>
      <c r="M1059">
        <v>2020</v>
      </c>
      <c r="N1059">
        <v>9304.75</v>
      </c>
      <c r="O1059">
        <v>80.595805529075307</v>
      </c>
      <c r="P1059" t="s">
        <v>24</v>
      </c>
      <c r="Q1059">
        <v>3.43780750054878</v>
      </c>
      <c r="R1059">
        <v>1</v>
      </c>
      <c r="S1059" t="s">
        <v>25</v>
      </c>
      <c r="T1059">
        <v>-1.11368485725649E-2</v>
      </c>
      <c r="AV1059">
        <v>7362.22</v>
      </c>
      <c r="AW1059">
        <v>8009.73</v>
      </c>
      <c r="AX1059">
        <v>8657.24</v>
      </c>
      <c r="AY1059">
        <v>9304.75</v>
      </c>
      <c r="AZ1059">
        <v>7738.2888000000003</v>
      </c>
      <c r="BA1059">
        <v>6171.8275999999996</v>
      </c>
      <c r="BB1059">
        <v>4605.3663999999999</v>
      </c>
      <c r="BC1059">
        <v>3038.9051999999901</v>
      </c>
      <c r="BD1059">
        <v>1472.44399999999</v>
      </c>
      <c r="BE1059">
        <v>1456.04561414041</v>
      </c>
      <c r="BF1059">
        <v>1439.8298546209801</v>
      </c>
      <c r="BG1059">
        <v>1423.79468755981</v>
      </c>
      <c r="BH1059">
        <v>1407.93810172604</v>
      </c>
      <c r="BI1059">
        <v>1392.2581082875699</v>
      </c>
      <c r="BJ1059">
        <v>1376.7527405616399</v>
      </c>
      <c r="BK1059">
        <v>1361.42005376815</v>
      </c>
      <c r="BL1059">
        <v>1346.2581247856799</v>
      </c>
      <c r="BM1059">
        <v>1331.2650519103499</v>
      </c>
      <c r="BN1059">
        <v>1316.4389546172799</v>
      </c>
      <c r="BO1059">
        <v>1301.77797332468</v>
      </c>
      <c r="BP1059">
        <v>1287.2802691606601</v>
      </c>
      <c r="BQ1059">
        <v>1272.94402373257</v>
      </c>
      <c r="BR1059">
        <v>1258.7674388989101</v>
      </c>
      <c r="BS1059">
        <v>1244.7487365438201</v>
      </c>
      <c r="BT1059">
        <v>1230.8861583540399</v>
      </c>
      <c r="BU1059">
        <v>1217.1779655983801</v>
      </c>
      <c r="BV1059">
        <v>1203.6224389096501</v>
      </c>
      <c r="BW1059">
        <v>1190.2178780689701</v>
      </c>
      <c r="BX1059">
        <v>1176.96260179256</v>
      </c>
      <c r="BY1059">
        <v>1163.8549475208199</v>
      </c>
      <c r="BZ1059">
        <v>1150.8932712098499</v>
      </c>
      <c r="CA1059">
        <v>1138.0759471251999</v>
      </c>
      <c r="CB1059">
        <v>1125.40136763799</v>
      </c>
      <c r="CC1059">
        <v>1112.8679430232501</v>
      </c>
      <c r="CD1059" s="8" t="b">
        <f>IF(ISNUMBER(VLOOKUP(A1059,profiles_2018!A:A,1,FALSE)),TRUE,FALSE)</f>
        <v>0</v>
      </c>
      <c r="CE1059" t="str">
        <f>INDEX('C5 - Emissions methodology 2021'!$A$2:$I$5911,MATCH($A1059,'C5 - Emissions methodology 2021'!$A$2:$A$5911,0),MATCH(CE$1,'C5 - Emissions methodology 2021'!$A$1:$I$1,0))</f>
        <v>Retail</v>
      </c>
    </row>
    <row r="1060" spans="1:83" x14ac:dyDescent="0.25">
      <c r="A1060">
        <v>839548</v>
      </c>
      <c r="B1060" t="s">
        <v>1550</v>
      </c>
      <c r="C1060" t="s">
        <v>84</v>
      </c>
      <c r="D1060">
        <v>2017</v>
      </c>
      <c r="E1060" t="s">
        <v>28</v>
      </c>
      <c r="F1060" t="s">
        <v>23</v>
      </c>
      <c r="G1060">
        <v>2017</v>
      </c>
      <c r="H1060">
        <v>168606</v>
      </c>
      <c r="I1060">
        <v>100</v>
      </c>
      <c r="J1060">
        <v>2021</v>
      </c>
      <c r="K1060">
        <v>52</v>
      </c>
      <c r="L1060">
        <v>80930.879999999903</v>
      </c>
      <c r="M1060">
        <v>2020</v>
      </c>
      <c r="N1060">
        <v>105898</v>
      </c>
      <c r="O1060">
        <v>71.523141342720706</v>
      </c>
      <c r="P1060" t="s">
        <v>24</v>
      </c>
      <c r="Q1060">
        <v>3.1658705191365901</v>
      </c>
      <c r="R1060">
        <v>1</v>
      </c>
      <c r="S1060" t="s">
        <v>25</v>
      </c>
      <c r="T1060">
        <v>-1.11368485725649E-2</v>
      </c>
      <c r="AV1060">
        <v>168606</v>
      </c>
      <c r="AW1060">
        <v>147703.33333333299</v>
      </c>
      <c r="AX1060">
        <v>126800.666666666</v>
      </c>
      <c r="AY1060">
        <v>105898</v>
      </c>
      <c r="AZ1060">
        <v>80930.879999999903</v>
      </c>
      <c r="BA1060">
        <v>80029.565044595496</v>
      </c>
      <c r="BB1060">
        <v>79138.287897365604</v>
      </c>
      <c r="BC1060">
        <v>78256.936768760599</v>
      </c>
      <c r="BD1060">
        <v>77385.401114214197</v>
      </c>
      <c r="BE1060">
        <v>76523.571620278002</v>
      </c>
      <c r="BF1060">
        <v>75671.340190911098</v>
      </c>
      <c r="BG1060">
        <v>74828.599933921898</v>
      </c>
      <c r="BH1060">
        <v>73995.245147560694</v>
      </c>
      <c r="BI1060">
        <v>73171.171307262499</v>
      </c>
      <c r="BJ1060">
        <v>72356.275052536294</v>
      </c>
      <c r="BK1060">
        <v>71550.454174001396</v>
      </c>
      <c r="BL1060">
        <v>70753.607600567295</v>
      </c>
      <c r="BM1060">
        <v>69965.635386757102</v>
      </c>
      <c r="BN1060">
        <v>69186.438700171493</v>
      </c>
      <c r="BO1060">
        <v>68415.919809092593</v>
      </c>
      <c r="BP1060">
        <v>67653.982070226004</v>
      </c>
      <c r="BQ1060">
        <v>66900.529916578904</v>
      </c>
      <c r="BR1060">
        <v>66155.468845473602</v>
      </c>
      <c r="BS1060">
        <v>65418.705406694498</v>
      </c>
      <c r="BT1060">
        <v>64690.147190766897</v>
      </c>
      <c r="BU1060">
        <v>63969.7028173664</v>
      </c>
      <c r="BV1060">
        <v>63257.281923857401</v>
      </c>
      <c r="BW1060">
        <v>62552.7951539594</v>
      </c>
      <c r="BX1060">
        <v>61856.154146539098</v>
      </c>
      <c r="BY1060">
        <v>61167.271524527801</v>
      </c>
      <c r="BZ1060">
        <v>60486.0608839622</v>
      </c>
      <c r="CA1060">
        <v>59812.436783146601</v>
      </c>
      <c r="CB1060">
        <v>59146.314731936603</v>
      </c>
      <c r="CC1060">
        <v>58487.611181141699</v>
      </c>
      <c r="CD1060" s="8" t="b">
        <f>IF(ISNUMBER(VLOOKUP(A1060,profiles_2018!A:A,1,FALSE)),TRUE,FALSE)</f>
        <v>0</v>
      </c>
      <c r="CE1060" t="str">
        <f>INDEX('C5 - Emissions methodology 2021'!$A$2:$I$5911,MATCH($A1060,'C5 - Emissions methodology 2021'!$A$2:$A$5911,0),MATCH(CE$1,'C5 - Emissions methodology 2021'!$A$1:$I$1,0))</f>
        <v>Apparel</v>
      </c>
    </row>
    <row r="1061" spans="1:83" x14ac:dyDescent="0.25">
      <c r="A1061">
        <v>828838</v>
      </c>
      <c r="B1061" t="s">
        <v>1551</v>
      </c>
      <c r="C1061" t="s">
        <v>84</v>
      </c>
      <c r="D1061">
        <v>2019</v>
      </c>
      <c r="E1061" t="s">
        <v>44</v>
      </c>
      <c r="F1061" t="s">
        <v>33</v>
      </c>
      <c r="G1061">
        <v>2020</v>
      </c>
      <c r="H1061">
        <v>513.16607999999997</v>
      </c>
      <c r="I1061">
        <v>95.2</v>
      </c>
      <c r="J1061">
        <v>2021</v>
      </c>
      <c r="K1061">
        <v>10</v>
      </c>
      <c r="L1061">
        <v>461.84947199999999</v>
      </c>
      <c r="M1061">
        <v>2020</v>
      </c>
      <c r="N1061">
        <v>513.16607999999997</v>
      </c>
      <c r="O1061">
        <v>0</v>
      </c>
      <c r="P1061" t="s">
        <v>24</v>
      </c>
      <c r="Q1061">
        <v>2.3678537124405898</v>
      </c>
      <c r="R1061">
        <v>1</v>
      </c>
      <c r="S1061" t="s">
        <v>25</v>
      </c>
      <c r="T1061">
        <v>-1.11368485725649E-2</v>
      </c>
      <c r="AY1061">
        <v>513.16607999999997</v>
      </c>
      <c r="AZ1061">
        <v>461.84947199999999</v>
      </c>
      <c r="BA1061">
        <v>456.705924367016</v>
      </c>
      <c r="BB1061">
        <v>451.61965964514798</v>
      </c>
      <c r="BC1061">
        <v>446.59003988328601</v>
      </c>
      <c r="BD1061">
        <v>441.61643423509003</v>
      </c>
      <c r="BE1061">
        <v>436.69821887985802</v>
      </c>
      <c r="BF1061">
        <v>431.83477694428399</v>
      </c>
      <c r="BG1061">
        <v>427.02549842508898</v>
      </c>
      <c r="BH1061">
        <v>422.26978011250401</v>
      </c>
      <c r="BI1061">
        <v>417.56702551462098</v>
      </c>
      <c r="BJ1061">
        <v>412.91664478256803</v>
      </c>
      <c r="BK1061">
        <v>408.31805463653302</v>
      </c>
      <c r="BL1061">
        <v>403.77067829260199</v>
      </c>
      <c r="BM1061">
        <v>399.27394539041501</v>
      </c>
      <c r="BN1061">
        <v>394.82729192163202</v>
      </c>
      <c r="BO1061">
        <v>390.43016015918499</v>
      </c>
      <c r="BP1061">
        <v>386.08199858733002</v>
      </c>
      <c r="BQ1061">
        <v>381.78226183246898</v>
      </c>
      <c r="BR1061">
        <v>377.53041059474998</v>
      </c>
      <c r="BS1061">
        <v>373.32591158041799</v>
      </c>
      <c r="BT1061">
        <v>369.168237434932</v>
      </c>
      <c r="BU1061">
        <v>365.056866676818</v>
      </c>
      <c r="BV1061">
        <v>360.99128363226401</v>
      </c>
      <c r="BW1061">
        <v>356.97097837043498</v>
      </c>
      <c r="BX1061">
        <v>352.99544663952298</v>
      </c>
      <c r="BY1061">
        <v>349.064189803494</v>
      </c>
      <c r="BZ1061">
        <v>345.17671477954701</v>
      </c>
      <c r="CA1061">
        <v>341.33253397627198</v>
      </c>
      <c r="CB1061">
        <v>337.531165232489</v>
      </c>
      <c r="CC1061">
        <v>333.77213175677298</v>
      </c>
      <c r="CD1061" s="8" t="b">
        <f>IF(ISNUMBER(VLOOKUP(A1061,profiles_2018!A:A,1,FALSE)),TRUE,FALSE)</f>
        <v>0</v>
      </c>
      <c r="CE1061" t="str">
        <f>INDEX('C5 - Emissions methodology 2021'!$A$2:$I$5911,MATCH($A1061,'C5 - Emissions methodology 2021'!$A$2:$A$5911,0),MATCH(CE$1,'C5 - Emissions methodology 2021'!$A$1:$I$1,0))</f>
        <v>Manufacturing</v>
      </c>
    </row>
    <row r="1062" spans="1:83" x14ac:dyDescent="0.25">
      <c r="A1062">
        <v>852189</v>
      </c>
      <c r="B1062" t="s">
        <v>1552</v>
      </c>
      <c r="C1062" t="s">
        <v>84</v>
      </c>
      <c r="D1062">
        <v>2020</v>
      </c>
      <c r="E1062" t="s">
        <v>28</v>
      </c>
      <c r="F1062" t="s">
        <v>23</v>
      </c>
      <c r="G1062">
        <v>2019</v>
      </c>
      <c r="H1062">
        <v>93.12</v>
      </c>
      <c r="I1062">
        <v>100</v>
      </c>
      <c r="J1062">
        <v>2025</v>
      </c>
      <c r="K1062">
        <v>15</v>
      </c>
      <c r="L1062">
        <v>79.152000000000001</v>
      </c>
      <c r="M1062">
        <v>2020</v>
      </c>
      <c r="N1062">
        <v>87.15</v>
      </c>
      <c r="O1062">
        <v>42.7405498281787</v>
      </c>
      <c r="P1062" t="s">
        <v>24</v>
      </c>
      <c r="Q1062">
        <v>2.7978048873607801</v>
      </c>
      <c r="R1062">
        <v>1</v>
      </c>
      <c r="S1062" t="s">
        <v>25</v>
      </c>
      <c r="T1062">
        <v>-1.11368485725649E-2</v>
      </c>
      <c r="AX1062">
        <v>93.12</v>
      </c>
      <c r="AY1062">
        <v>87.15</v>
      </c>
      <c r="AZ1062">
        <v>85.550399999999996</v>
      </c>
      <c r="BA1062">
        <v>83.950800000000001</v>
      </c>
      <c r="BB1062">
        <v>82.351200000000006</v>
      </c>
      <c r="BC1062">
        <v>80.751599999999996</v>
      </c>
      <c r="BD1062">
        <v>79.152000000000001</v>
      </c>
      <c r="BE1062">
        <v>78.270496161784294</v>
      </c>
      <c r="BF1062">
        <v>77.398809498331005</v>
      </c>
      <c r="BG1062">
        <v>76.536830677251302</v>
      </c>
      <c r="BH1062">
        <v>75.684451583774702</v>
      </c>
      <c r="BI1062">
        <v>74.841565307188603</v>
      </c>
      <c r="BJ1062">
        <v>74.008066127428705</v>
      </c>
      <c r="BK1062">
        <v>73.183849501819097</v>
      </c>
      <c r="BL1062">
        <v>72.368812051960006</v>
      </c>
      <c r="BM1062">
        <v>71.562851550760897</v>
      </c>
      <c r="BN1062">
        <v>70.765866909619106</v>
      </c>
      <c r="BO1062">
        <v>69.977758165740397</v>
      </c>
      <c r="BP1062">
        <v>69.198426469601003</v>
      </c>
      <c r="BQ1062">
        <v>68.427774072549298</v>
      </c>
      <c r="BR1062">
        <v>67.665704314545593</v>
      </c>
      <c r="BS1062">
        <v>66.912121612038604</v>
      </c>
      <c r="BT1062">
        <v>66.166931445976203</v>
      </c>
      <c r="BU1062">
        <v>65.430040349951099</v>
      </c>
      <c r="BV1062">
        <v>64.701355898476905</v>
      </c>
      <c r="BW1062">
        <v>63.980786695395899</v>
      </c>
      <c r="BX1062">
        <v>63.268242362415698</v>
      </c>
      <c r="BY1062">
        <v>62.563633527773199</v>
      </c>
      <c r="BZ1062">
        <v>61.866871815024901</v>
      </c>
      <c r="CA1062">
        <v>61.177869831962703</v>
      </c>
      <c r="CB1062">
        <v>60.496541159651997</v>
      </c>
      <c r="CC1062">
        <v>59.822800341593002</v>
      </c>
      <c r="CD1062" s="8" t="b">
        <f>IF(ISNUMBER(VLOOKUP(A1062,profiles_2018!A:A,1,FALSE)),TRUE,FALSE)</f>
        <v>0</v>
      </c>
      <c r="CE1062" t="str">
        <f>INDEX('C5 - Emissions methodology 2021'!$A$2:$I$5911,MATCH($A1062,'C5 - Emissions methodology 2021'!$A$2:$A$5911,0),MATCH(CE$1,'C5 - Emissions methodology 2021'!$A$1:$I$1,0))</f>
        <v>Materials</v>
      </c>
    </row>
    <row r="1063" spans="1:83" x14ac:dyDescent="0.25">
      <c r="A1063">
        <v>56048</v>
      </c>
      <c r="B1063" t="s">
        <v>1553</v>
      </c>
      <c r="C1063" t="s">
        <v>84</v>
      </c>
      <c r="D1063">
        <v>2020</v>
      </c>
      <c r="E1063" t="s">
        <v>49</v>
      </c>
      <c r="F1063" t="s">
        <v>50</v>
      </c>
      <c r="G1063">
        <v>2019</v>
      </c>
      <c r="H1063">
        <v>39.14</v>
      </c>
      <c r="I1063">
        <v>90</v>
      </c>
      <c r="J1063">
        <v>2025</v>
      </c>
      <c r="K1063">
        <v>5</v>
      </c>
      <c r="L1063">
        <v>37.183</v>
      </c>
      <c r="M1063">
        <v>2020</v>
      </c>
      <c r="N1063">
        <v>37.909999999999997</v>
      </c>
      <c r="O1063">
        <v>62.851303014818797</v>
      </c>
      <c r="P1063" t="s">
        <v>24</v>
      </c>
      <c r="Q1063">
        <v>2.2678048819627801</v>
      </c>
      <c r="R1063">
        <v>1</v>
      </c>
      <c r="S1063" t="s">
        <v>25</v>
      </c>
      <c r="T1063">
        <v>-1.11368485725649E-2</v>
      </c>
      <c r="AX1063">
        <v>39.14</v>
      </c>
      <c r="AY1063">
        <v>37.909999999999997</v>
      </c>
      <c r="AZ1063">
        <v>37.764600000000002</v>
      </c>
      <c r="BA1063">
        <v>37.619199999999999</v>
      </c>
      <c r="BB1063">
        <v>37.473799999999997</v>
      </c>
      <c r="BC1063">
        <v>37.328400000000002</v>
      </c>
      <c r="BD1063">
        <v>37.183</v>
      </c>
      <c r="BE1063">
        <v>36.768898559526299</v>
      </c>
      <c r="BF1063">
        <v>36.359408904088802</v>
      </c>
      <c r="BG1063">
        <v>35.954479672936003</v>
      </c>
      <c r="BH1063">
        <v>35.554060077313203</v>
      </c>
      <c r="BI1063">
        <v>35.158099894092302</v>
      </c>
      <c r="BJ1063">
        <v>34.7665494594726</v>
      </c>
      <c r="BK1063">
        <v>34.379359662751902</v>
      </c>
      <c r="BL1063">
        <v>33.996481940166099</v>
      </c>
      <c r="BM1063">
        <v>33.617868268798503</v>
      </c>
      <c r="BN1063">
        <v>33.243471160556503</v>
      </c>
      <c r="BO1063">
        <v>32.873243656214903</v>
      </c>
      <c r="BP1063">
        <v>32.507139319526601</v>
      </c>
      <c r="BQ1063">
        <v>32.145112231397803</v>
      </c>
      <c r="BR1063">
        <v>31.787116984128598</v>
      </c>
      <c r="BS1063">
        <v>31.433108675718</v>
      </c>
      <c r="BT1063">
        <v>31.083042904231501</v>
      </c>
      <c r="BU1063">
        <v>30.736875762232501</v>
      </c>
      <c r="BV1063">
        <v>30.394563831274802</v>
      </c>
      <c r="BW1063">
        <v>30.0560641764568</v>
      </c>
      <c r="BX1063">
        <v>29.7213343410363</v>
      </c>
      <c r="BY1063">
        <v>29.390332341105601</v>
      </c>
      <c r="BZ1063">
        <v>29.0630166603253</v>
      </c>
      <c r="CA1063">
        <v>28.7393462447173</v>
      </c>
      <c r="CB1063">
        <v>28.419280497515398</v>
      </c>
      <c r="CC1063">
        <v>28.102779274073299</v>
      </c>
      <c r="CD1063" s="8" t="b">
        <f>IF(ISNUMBER(VLOOKUP(A1063,profiles_2018!A:A,1,FALSE)),TRUE,FALSE)</f>
        <v>0</v>
      </c>
      <c r="CE1063" t="str">
        <f>INDEX('C5 - Emissions methodology 2021'!$A$2:$I$5911,MATCH($A1063,'C5 - Emissions methodology 2021'!$A$2:$A$5911,0),MATCH(CE$1,'C5 - Emissions methodology 2021'!$A$1:$I$1,0))</f>
        <v>Manufacturing</v>
      </c>
    </row>
    <row r="1064" spans="1:83" x14ac:dyDescent="0.25">
      <c r="A1064">
        <v>47483</v>
      </c>
      <c r="B1064" t="s">
        <v>1554</v>
      </c>
      <c r="C1064" t="s">
        <v>109</v>
      </c>
      <c r="D1064">
        <v>2016</v>
      </c>
      <c r="E1064" t="s">
        <v>28</v>
      </c>
      <c r="F1064" t="s">
        <v>23</v>
      </c>
      <c r="G1064">
        <v>2016</v>
      </c>
      <c r="H1064">
        <v>3988516</v>
      </c>
      <c r="I1064">
        <v>90</v>
      </c>
      <c r="J1064">
        <v>2030</v>
      </c>
      <c r="K1064">
        <v>50</v>
      </c>
      <c r="L1064">
        <v>1994258</v>
      </c>
      <c r="M1064">
        <v>2020</v>
      </c>
      <c r="N1064">
        <v>2931720</v>
      </c>
      <c r="O1064">
        <v>52.991939859336199</v>
      </c>
      <c r="P1064" t="s">
        <v>691</v>
      </c>
      <c r="Q1064">
        <v>3.05064275403902</v>
      </c>
      <c r="R1064">
        <v>1</v>
      </c>
      <c r="S1064" t="s">
        <v>25</v>
      </c>
      <c r="T1064">
        <v>-1.11368485725649E-2</v>
      </c>
      <c r="AU1064">
        <v>3988516</v>
      </c>
      <c r="AV1064">
        <v>3724317</v>
      </c>
      <c r="AW1064">
        <v>3460118</v>
      </c>
      <c r="AX1064">
        <v>3195919</v>
      </c>
      <c r="AY1064">
        <v>2931720</v>
      </c>
      <c r="AZ1064">
        <v>2837973.8</v>
      </c>
      <c r="BA1064">
        <v>2744227.6</v>
      </c>
      <c r="BB1064">
        <v>2650481.4</v>
      </c>
      <c r="BC1064">
        <v>2556735.2000000002</v>
      </c>
      <c r="BD1064">
        <v>2462989</v>
      </c>
      <c r="BE1064">
        <v>2369242.7999999998</v>
      </c>
      <c r="BF1064">
        <v>2275496.6</v>
      </c>
      <c r="BG1064">
        <v>2181750.4</v>
      </c>
      <c r="BH1064">
        <v>2088004.2</v>
      </c>
      <c r="BI1064">
        <v>1994258</v>
      </c>
      <c r="BJ1064">
        <v>1972048.2506393699</v>
      </c>
      <c r="BK1064">
        <v>1950085.8478942099</v>
      </c>
      <c r="BL1064">
        <v>1928368.03710271</v>
      </c>
      <c r="BM1064">
        <v>1906892.09428132</v>
      </c>
      <c r="BN1064">
        <v>1885655.32578309</v>
      </c>
      <c r="BO1064">
        <v>1864655.0679597899</v>
      </c>
      <c r="BP1064">
        <v>1843888.6868278601</v>
      </c>
      <c r="BQ1064">
        <v>1823353.5777379901</v>
      </c>
      <c r="BR1064">
        <v>1803047.16504848</v>
      </c>
      <c r="BS1064">
        <v>1782966.9018021401</v>
      </c>
      <c r="BT1064">
        <v>1763110.26940687</v>
      </c>
      <c r="BU1064">
        <v>1743474.7773197601</v>
      </c>
      <c r="BV1064">
        <v>1724057.9627346599</v>
      </c>
      <c r="BW1064">
        <v>1704857.3902733601</v>
      </c>
      <c r="BX1064">
        <v>1685870.65168007</v>
      </c>
      <c r="BY1064">
        <v>1667095.36551937</v>
      </c>
      <c r="BZ1064">
        <v>1648529.1768775601</v>
      </c>
      <c r="CA1064">
        <v>1630169.7570672201</v>
      </c>
      <c r="CB1064">
        <v>1612014.8033351901</v>
      </c>
      <c r="CC1064">
        <v>1594062.03857371</v>
      </c>
      <c r="CD1064" s="8" t="b">
        <f>IF(ISNUMBER(VLOOKUP(A1064,profiles_2018!A:A,1,FALSE)),TRUE,FALSE)</f>
        <v>0</v>
      </c>
      <c r="CE1064" t="str">
        <f>INDEX('C5 - Emissions methodology 2021'!$A$2:$I$5911,MATCH($A1064,'C5 - Emissions methodology 2021'!$A$2:$A$5911,0),MATCH(CE$1,'C5 - Emissions methodology 2021'!$A$1:$I$1,0))</f>
        <v>Transportation services</v>
      </c>
    </row>
    <row r="1065" spans="1:83" x14ac:dyDescent="0.25">
      <c r="A1065">
        <v>21063</v>
      </c>
      <c r="B1065" t="s">
        <v>589</v>
      </c>
      <c r="C1065" t="s">
        <v>27</v>
      </c>
      <c r="D1065">
        <v>2019</v>
      </c>
      <c r="E1065" t="s">
        <v>690</v>
      </c>
      <c r="F1065" t="s">
        <v>23</v>
      </c>
      <c r="G1065">
        <v>2017</v>
      </c>
      <c r="H1065">
        <v>190140</v>
      </c>
      <c r="I1065">
        <v>100</v>
      </c>
      <c r="J1065">
        <v>2030</v>
      </c>
      <c r="K1065">
        <v>55</v>
      </c>
      <c r="L1065">
        <v>85562.999999999898</v>
      </c>
      <c r="M1065">
        <v>2020</v>
      </c>
      <c r="N1065">
        <v>175650</v>
      </c>
      <c r="O1065">
        <v>13.8558191571761</v>
      </c>
      <c r="P1065" t="s">
        <v>24</v>
      </c>
      <c r="Q1065">
        <v>3.2002629164390202</v>
      </c>
      <c r="R1065">
        <v>1</v>
      </c>
      <c r="S1065" t="s">
        <v>25</v>
      </c>
      <c r="T1065">
        <v>-1.11368485725649E-2</v>
      </c>
      <c r="AV1065">
        <v>190140</v>
      </c>
      <c r="AW1065">
        <v>185310</v>
      </c>
      <c r="AX1065">
        <v>180480</v>
      </c>
      <c r="AY1065">
        <v>175650</v>
      </c>
      <c r="AZ1065">
        <v>166641.29999999999</v>
      </c>
      <c r="BA1065">
        <v>157632.6</v>
      </c>
      <c r="BB1065">
        <v>148623.9</v>
      </c>
      <c r="BC1065">
        <v>139615.19999999899</v>
      </c>
      <c r="BD1065">
        <v>130606.5</v>
      </c>
      <c r="BE1065">
        <v>121597.8</v>
      </c>
      <c r="BF1065">
        <v>112589.1</v>
      </c>
      <c r="BG1065">
        <v>103580.399999999</v>
      </c>
      <c r="BH1065">
        <v>94571.699999999895</v>
      </c>
      <c r="BI1065">
        <v>85562.999999999898</v>
      </c>
      <c r="BJ1065">
        <v>84610.097825585603</v>
      </c>
      <c r="BK1065">
        <v>83667.807978392098</v>
      </c>
      <c r="BL1065">
        <v>82736.012270538296</v>
      </c>
      <c r="BM1065">
        <v>81814.593830383499</v>
      </c>
      <c r="BN1065">
        <v>80903.437087868602</v>
      </c>
      <c r="BO1065">
        <v>80002.427760021004</v>
      </c>
      <c r="BP1065">
        <v>79111.452836620098</v>
      </c>
      <c r="BQ1065">
        <v>78230.400566023003</v>
      </c>
      <c r="BR1065">
        <v>77359.160441148095</v>
      </c>
      <c r="BS1065">
        <v>76497.623185614299</v>
      </c>
      <c r="BT1065">
        <v>75645.680740034994</v>
      </c>
      <c r="BU1065">
        <v>74803.226248464605</v>
      </c>
      <c r="BV1065">
        <v>73970.154044996103</v>
      </c>
      <c r="BW1065">
        <v>73146.359640507697</v>
      </c>
      <c r="BX1065">
        <v>72331.739709557005</v>
      </c>
      <c r="BY1065">
        <v>71526.192077421496</v>
      </c>
      <c r="BZ1065">
        <v>70729.615707283097</v>
      </c>
      <c r="CA1065">
        <v>69941.910687555297</v>
      </c>
      <c r="CB1065">
        <v>69162.978219352197</v>
      </c>
      <c r="CC1065">
        <v>68392.720604095593</v>
      </c>
      <c r="CD1065" s="8" t="b">
        <f>IF(ISNUMBER(VLOOKUP(A1065,profiles_2018!A:A,1,FALSE)),TRUE,FALSE)</f>
        <v>1</v>
      </c>
      <c r="CE1065" t="str">
        <f>INDEX('C5 - Emissions methodology 2021'!$A$2:$I$5911,MATCH($A1065,'C5 - Emissions methodology 2021'!$A$2:$A$5911,0),MATCH(CE$1,'C5 - Emissions methodology 2021'!$A$1:$I$1,0))</f>
        <v>Biotech, health care &amp; pharma</v>
      </c>
    </row>
    <row r="1066" spans="1:83" x14ac:dyDescent="0.25">
      <c r="A1066">
        <v>856256</v>
      </c>
      <c r="B1066" t="s">
        <v>1555</v>
      </c>
      <c r="C1066" t="s">
        <v>84</v>
      </c>
      <c r="D1066">
        <v>2020</v>
      </c>
      <c r="E1066" t="s">
        <v>28</v>
      </c>
      <c r="F1066" t="s">
        <v>23</v>
      </c>
      <c r="G1066">
        <v>2020</v>
      </c>
      <c r="H1066">
        <v>11095.71</v>
      </c>
      <c r="I1066">
        <v>100</v>
      </c>
      <c r="J1066">
        <v>2025</v>
      </c>
      <c r="K1066">
        <v>5</v>
      </c>
      <c r="L1066">
        <v>10540.924499999999</v>
      </c>
      <c r="M1066">
        <v>2020</v>
      </c>
      <c r="N1066">
        <v>11095.71</v>
      </c>
      <c r="O1066">
        <v>0</v>
      </c>
      <c r="P1066" t="s">
        <v>24</v>
      </c>
      <c r="Q1066">
        <v>2.69780598761978</v>
      </c>
      <c r="R1066">
        <v>1</v>
      </c>
      <c r="S1066" t="s">
        <v>25</v>
      </c>
      <c r="T1066">
        <v>-1.11368485725649E-2</v>
      </c>
      <c r="AY1066">
        <v>11095.71</v>
      </c>
      <c r="AZ1066">
        <v>10984.752899999999</v>
      </c>
      <c r="BA1066">
        <v>10873.7958</v>
      </c>
      <c r="BB1066">
        <v>10762.8386999999</v>
      </c>
      <c r="BC1066">
        <v>10651.881600000001</v>
      </c>
      <c r="BD1066">
        <v>10540.924499999999</v>
      </c>
      <c r="BE1066">
        <v>10423.5318200286</v>
      </c>
      <c r="BF1066">
        <v>10307.446524557599</v>
      </c>
      <c r="BG1066">
        <v>10192.654053443801</v>
      </c>
      <c r="BH1066">
        <v>10079.140008698099</v>
      </c>
      <c r="BI1066">
        <v>9966.8901526795798</v>
      </c>
      <c r="BJ1066">
        <v>9855.8904063097998</v>
      </c>
      <c r="BK1066">
        <v>9746.1268473069304</v>
      </c>
      <c r="BL1066">
        <v>9637.5857084394593</v>
      </c>
      <c r="BM1066">
        <v>9530.2533757994606</v>
      </c>
      <c r="BN1066">
        <v>9424.1163870950004</v>
      </c>
      <c r="BO1066">
        <v>9319.1614299616995</v>
      </c>
      <c r="BP1066">
        <v>9215.3753402929306</v>
      </c>
      <c r="BQ1066">
        <v>9112.7451005887397</v>
      </c>
      <c r="BR1066">
        <v>9011.2578383230993</v>
      </c>
      <c r="BS1066">
        <v>8910.9008243293501</v>
      </c>
      <c r="BT1066">
        <v>8811.6614712036499</v>
      </c>
      <c r="BU1066">
        <v>8713.5273317261508</v>
      </c>
      <c r="BV1066">
        <v>8616.4860972998104</v>
      </c>
      <c r="BW1066">
        <v>8520.5255964065691</v>
      </c>
      <c r="BX1066">
        <v>8425.6337930807294</v>
      </c>
      <c r="BY1066">
        <v>8331.7987853993</v>
      </c>
      <c r="BZ1066">
        <v>8239.0088039892307</v>
      </c>
      <c r="CA1066">
        <v>8147.2522105511698</v>
      </c>
      <c r="CB1066">
        <v>8056.5174963997697</v>
      </c>
      <c r="CC1066">
        <v>7966.7932810201501</v>
      </c>
      <c r="CD1066" s="8" t="b">
        <f>IF(ISNUMBER(VLOOKUP(A1066,profiles_2018!A:A,1,FALSE)),TRUE,FALSE)</f>
        <v>0</v>
      </c>
      <c r="CE1066" t="str">
        <f>INDEX('C5 - Emissions methodology 2021'!$A$2:$I$5911,MATCH($A1066,'C5 - Emissions methodology 2021'!$A$2:$A$5911,0),MATCH(CE$1,'C5 - Emissions methodology 2021'!$A$1:$I$1,0))</f>
        <v>Manufacturing</v>
      </c>
    </row>
    <row r="1067" spans="1:83" x14ac:dyDescent="0.25">
      <c r="A1067">
        <v>282</v>
      </c>
      <c r="B1067" t="s">
        <v>1556</v>
      </c>
      <c r="C1067" t="s">
        <v>76</v>
      </c>
      <c r="D1067">
        <v>2020</v>
      </c>
      <c r="E1067" t="s">
        <v>690</v>
      </c>
      <c r="F1067" t="s">
        <v>23</v>
      </c>
      <c r="G1067">
        <v>2019</v>
      </c>
      <c r="H1067">
        <v>680257</v>
      </c>
      <c r="I1067">
        <v>100</v>
      </c>
      <c r="J1067">
        <v>2030</v>
      </c>
      <c r="K1067">
        <v>80</v>
      </c>
      <c r="L1067">
        <v>136051.399999999</v>
      </c>
      <c r="M1067">
        <v>2020</v>
      </c>
      <c r="N1067">
        <v>560818</v>
      </c>
      <c r="O1067">
        <v>21.947403701836201</v>
      </c>
      <c r="P1067" t="s">
        <v>24</v>
      </c>
      <c r="Q1067">
        <v>3.45031192813902</v>
      </c>
      <c r="R1067">
        <v>1</v>
      </c>
      <c r="S1067" t="s">
        <v>592</v>
      </c>
      <c r="T1067">
        <v>-1.11368485725649E-2</v>
      </c>
      <c r="AX1067">
        <v>680257</v>
      </c>
      <c r="AY1067">
        <v>560818</v>
      </c>
      <c r="AZ1067">
        <v>518341.34</v>
      </c>
      <c r="BA1067">
        <v>475864.68</v>
      </c>
      <c r="BB1067">
        <v>433388.02</v>
      </c>
      <c r="BC1067">
        <v>390911.36</v>
      </c>
      <c r="BD1067">
        <v>348434.69999999902</v>
      </c>
      <c r="BE1067">
        <v>305958.03999999998</v>
      </c>
      <c r="BF1067">
        <v>263481.38</v>
      </c>
      <c r="BG1067">
        <v>221004.72</v>
      </c>
      <c r="BH1067">
        <v>178528.05999999901</v>
      </c>
      <c r="BI1067">
        <v>136051.399999999</v>
      </c>
      <c r="BJ1067">
        <v>134536.21616011401</v>
      </c>
      <c r="BK1067">
        <v>133037.90669321301</v>
      </c>
      <c r="BL1067">
        <v>131556.28367196</v>
      </c>
      <c r="BM1067">
        <v>130091.16126193599</v>
      </c>
      <c r="BN1067">
        <v>128642.355698332</v>
      </c>
      <c r="BO1067">
        <v>127209.685262902</v>
      </c>
      <c r="BP1067">
        <v>125792.970261165</v>
      </c>
      <c r="BQ1067">
        <v>124392.03299987401</v>
      </c>
      <c r="BR1067">
        <v>123006.69776472</v>
      </c>
      <c r="BS1067">
        <v>121636.79079830401</v>
      </c>
      <c r="BT1067">
        <v>120282.14027833</v>
      </c>
      <c r="BU1067">
        <v>118942.57629606601</v>
      </c>
      <c r="BV1067">
        <v>117617.930835026</v>
      </c>
      <c r="BW1067">
        <v>116308.03774989799</v>
      </c>
      <c r="BX1067">
        <v>115012.732745705</v>
      </c>
      <c r="BY1067">
        <v>113731.8533572</v>
      </c>
      <c r="BZ1067">
        <v>112465.238928483</v>
      </c>
      <c r="CA1067">
        <v>111212.73059285901</v>
      </c>
      <c r="CB1067">
        <v>109974.171252905</v>
      </c>
      <c r="CC1067">
        <v>108749.40556076801</v>
      </c>
      <c r="CD1067" s="8" t="b">
        <f>IF(ISNUMBER(VLOOKUP(A1067,profiles_2018!A:A,1,FALSE)),TRUE,FALSE)</f>
        <v>0</v>
      </c>
      <c r="CE1067" t="str">
        <f>INDEX('C5 - Emissions methodology 2021'!$A$2:$I$5911,MATCH($A1067,'C5 - Emissions methodology 2021'!$A$2:$A$5911,0),MATCH(CE$1,'C5 - Emissions methodology 2021'!$A$1:$I$1,0))</f>
        <v>Manufacturing</v>
      </c>
    </row>
    <row r="1068" spans="1:83" x14ac:dyDescent="0.25">
      <c r="A1068">
        <v>135</v>
      </c>
      <c r="B1068" t="s">
        <v>591</v>
      </c>
      <c r="C1068" t="s">
        <v>41</v>
      </c>
      <c r="D1068">
        <v>2019</v>
      </c>
      <c r="E1068" t="s">
        <v>49</v>
      </c>
      <c r="F1068" t="s">
        <v>50</v>
      </c>
      <c r="G1068">
        <v>2017</v>
      </c>
      <c r="H1068">
        <v>10030</v>
      </c>
      <c r="I1068">
        <v>100</v>
      </c>
      <c r="J1068">
        <v>2022</v>
      </c>
      <c r="K1068">
        <v>83</v>
      </c>
      <c r="L1068">
        <v>1705.1</v>
      </c>
      <c r="M1068">
        <v>2020</v>
      </c>
      <c r="N1068">
        <v>5980</v>
      </c>
      <c r="O1068">
        <v>73.510085380226002</v>
      </c>
      <c r="P1068" t="s">
        <v>24</v>
      </c>
      <c r="Q1068">
        <v>3.1463428844146302</v>
      </c>
      <c r="R1068">
        <v>1</v>
      </c>
      <c r="S1068" t="s">
        <v>592</v>
      </c>
      <c r="T1068">
        <v>-1.11368485725649E-2</v>
      </c>
      <c r="AV1068">
        <v>10030</v>
      </c>
      <c r="AW1068">
        <v>8680</v>
      </c>
      <c r="AX1068">
        <v>7330</v>
      </c>
      <c r="AY1068">
        <v>5980</v>
      </c>
      <c r="AZ1068">
        <v>3842.55</v>
      </c>
      <c r="BA1068">
        <v>1705.1</v>
      </c>
      <c r="BB1068">
        <v>1686.1105594989201</v>
      </c>
      <c r="BC1068">
        <v>1667.3326015211701</v>
      </c>
      <c r="BD1068">
        <v>1648.76377081793</v>
      </c>
      <c r="BE1068">
        <v>1630.4017383703999</v>
      </c>
      <c r="BF1068">
        <v>1612.24420109772</v>
      </c>
      <c r="BG1068">
        <v>1594.2888815680999</v>
      </c>
      <c r="BH1068">
        <v>1576.5335277131501</v>
      </c>
      <c r="BI1068">
        <v>1558.97591254544</v>
      </c>
      <c r="BJ1068">
        <v>1541.61383387915</v>
      </c>
      <c r="BK1068">
        <v>1524.4451140538599</v>
      </c>
      <c r="BL1068">
        <v>1507.4675996614601</v>
      </c>
      <c r="BM1068">
        <v>1490.6791612759801</v>
      </c>
      <c r="BN1068">
        <v>1474.0776931865701</v>
      </c>
      <c r="BO1068">
        <v>1457.66111313336</v>
      </c>
      <c r="BP1068">
        <v>1441.42736204627</v>
      </c>
      <c r="BQ1068">
        <v>1425.37440378681</v>
      </c>
      <c r="BR1068">
        <v>1409.5002248926301</v>
      </c>
      <c r="BS1068">
        <v>1393.802834325</v>
      </c>
      <c r="BT1068">
        <v>1378.2802632191101</v>
      </c>
      <c r="BU1068">
        <v>1362.9305646370899</v>
      </c>
      <c r="BV1068">
        <v>1347.7518133238</v>
      </c>
      <c r="BW1068">
        <v>1332.7421054654201</v>
      </c>
      <c r="BX1068">
        <v>1317.8995584505701</v>
      </c>
      <c r="BY1068">
        <v>1303.2223106342501</v>
      </c>
      <c r="BZ1068">
        <v>1288.70852110433</v>
      </c>
      <c r="CA1068">
        <v>1274.3563694506199</v>
      </c>
      <c r="CB1068">
        <v>1260.16405553656</v>
      </c>
      <c r="CC1068">
        <v>1246.1297992734601</v>
      </c>
      <c r="CD1068" s="8" t="b">
        <f>IF(ISNUMBER(VLOOKUP(A1068,profiles_2018!A:A,1,FALSE)),TRUE,FALSE)</f>
        <v>1</v>
      </c>
      <c r="CE1068" t="str">
        <f>INDEX('C5 - Emissions methodology 2021'!$A$2:$I$5911,MATCH($A1068,'C5 - Emissions methodology 2021'!$A$2:$A$5911,0),MATCH(CE$1,'C5 - Emissions methodology 2021'!$A$1:$I$1,0))</f>
        <v>Services</v>
      </c>
    </row>
    <row r="1069" spans="1:83" x14ac:dyDescent="0.25">
      <c r="A1069">
        <v>149</v>
      </c>
      <c r="B1069" t="s">
        <v>1557</v>
      </c>
      <c r="C1069" t="s">
        <v>78</v>
      </c>
      <c r="D1069">
        <v>2018</v>
      </c>
      <c r="E1069" t="s">
        <v>28</v>
      </c>
      <c r="F1069" t="s">
        <v>23</v>
      </c>
      <c r="G1069">
        <v>2014</v>
      </c>
      <c r="H1069">
        <v>48440.160000000003</v>
      </c>
      <c r="I1069">
        <v>100</v>
      </c>
      <c r="J1069">
        <v>2030</v>
      </c>
      <c r="K1069">
        <v>35</v>
      </c>
      <c r="L1069">
        <v>31486.103999999999</v>
      </c>
      <c r="M1069">
        <v>2020</v>
      </c>
      <c r="N1069">
        <v>38876.69</v>
      </c>
      <c r="O1069">
        <v>56.408153895445402</v>
      </c>
      <c r="P1069" t="s">
        <v>24</v>
      </c>
      <c r="Q1069">
        <v>3.00024874645502</v>
      </c>
      <c r="R1069">
        <v>1</v>
      </c>
      <c r="S1069" t="s">
        <v>592</v>
      </c>
      <c r="T1069">
        <v>-1.11368485725649E-2</v>
      </c>
      <c r="AS1069">
        <v>48440.160000000003</v>
      </c>
      <c r="AT1069">
        <v>46846.2483333333</v>
      </c>
      <c r="AU1069">
        <v>45252.336666666597</v>
      </c>
      <c r="AV1069">
        <v>43658.425000000003</v>
      </c>
      <c r="AW1069">
        <v>42064.5133333333</v>
      </c>
      <c r="AX1069">
        <v>40470.601666666596</v>
      </c>
      <c r="AY1069">
        <v>38876.69</v>
      </c>
      <c r="AZ1069">
        <v>38137.631399999998</v>
      </c>
      <c r="BA1069">
        <v>37398.572800000002</v>
      </c>
      <c r="BB1069">
        <v>36659.514199999998</v>
      </c>
      <c r="BC1069">
        <v>35920.455600000001</v>
      </c>
      <c r="BD1069">
        <v>35181.396999999997</v>
      </c>
      <c r="BE1069">
        <v>34442.338400000001</v>
      </c>
      <c r="BF1069">
        <v>33703.279799999997</v>
      </c>
      <c r="BG1069">
        <v>32964.2212</v>
      </c>
      <c r="BH1069">
        <v>32225.1626</v>
      </c>
      <c r="BI1069">
        <v>31486.103999999999</v>
      </c>
      <c r="BJ1069">
        <v>31135.448027611899</v>
      </c>
      <c r="BK1069">
        <v>30788.6972576894</v>
      </c>
      <c r="BL1069">
        <v>30445.808198584</v>
      </c>
      <c r="BM1069">
        <v>30106.737843006998</v>
      </c>
      <c r="BN1069">
        <v>29771.443662635498</v>
      </c>
      <c r="BO1069">
        <v>29439.8836027781</v>
      </c>
      <c r="BP1069">
        <v>29112.016077100001</v>
      </c>
      <c r="BQ1069">
        <v>28787.799962407302</v>
      </c>
      <c r="BR1069">
        <v>28467.194593488701</v>
      </c>
      <c r="BS1069">
        <v>28150.159758015299</v>
      </c>
      <c r="BT1069">
        <v>27836.6556914967</v>
      </c>
      <c r="BU1069">
        <v>27526.6430722939</v>
      </c>
      <c r="BV1069">
        <v>27220.083016686702</v>
      </c>
      <c r="BW1069">
        <v>26916.9370739972</v>
      </c>
      <c r="BX1069">
        <v>26617.1672217669</v>
      </c>
      <c r="BY1069">
        <v>26320.735860987399</v>
      </c>
      <c r="BZ1069">
        <v>26027.6058113851</v>
      </c>
      <c r="CA1069">
        <v>25737.7403067573</v>
      </c>
      <c r="CB1069">
        <v>25451.102990361</v>
      </c>
      <c r="CC1069">
        <v>25167.657910352598</v>
      </c>
      <c r="CD1069" s="8" t="b">
        <f>IF(ISNUMBER(VLOOKUP(A1069,profiles_2018!A:A,1,FALSE)),TRUE,FALSE)</f>
        <v>0</v>
      </c>
      <c r="CE1069" t="str">
        <f>INDEX('C5 - Emissions methodology 2021'!$A$2:$I$5911,MATCH($A1069,'C5 - Emissions methodology 2021'!$A$2:$A$5911,0),MATCH(CE$1,'C5 - Emissions methodology 2021'!$A$1:$I$1,0))</f>
        <v>Manufacturing</v>
      </c>
    </row>
    <row r="1070" spans="1:83" x14ac:dyDescent="0.25">
      <c r="A1070">
        <v>313</v>
      </c>
      <c r="B1070" t="s">
        <v>594</v>
      </c>
      <c r="C1070" t="s">
        <v>92</v>
      </c>
      <c r="D1070">
        <v>2018</v>
      </c>
      <c r="E1070" t="s">
        <v>32</v>
      </c>
      <c r="F1070" t="s">
        <v>33</v>
      </c>
      <c r="G1070">
        <v>2017</v>
      </c>
      <c r="H1070">
        <v>494363</v>
      </c>
      <c r="I1070">
        <v>100</v>
      </c>
      <c r="J1070">
        <v>2024</v>
      </c>
      <c r="K1070">
        <v>57.7</v>
      </c>
      <c r="L1070">
        <v>209115.549</v>
      </c>
      <c r="M1070">
        <v>2020</v>
      </c>
      <c r="N1070">
        <v>309117</v>
      </c>
      <c r="O1070">
        <v>64.942210473950894</v>
      </c>
      <c r="P1070" t="s">
        <v>24</v>
      </c>
      <c r="Q1070">
        <v>2.8943665094707298</v>
      </c>
      <c r="R1070">
        <v>1</v>
      </c>
      <c r="S1070" t="s">
        <v>592</v>
      </c>
      <c r="T1070">
        <v>-1.11368485725649E-2</v>
      </c>
      <c r="AV1070">
        <v>494363</v>
      </c>
      <c r="AW1070">
        <v>432614.33333333302</v>
      </c>
      <c r="AX1070">
        <v>370865.66666666599</v>
      </c>
      <c r="AY1070">
        <v>309117</v>
      </c>
      <c r="AZ1070">
        <v>284116.63725000003</v>
      </c>
      <c r="BA1070">
        <v>259116.2745</v>
      </c>
      <c r="BB1070">
        <v>234115.91175</v>
      </c>
      <c r="BC1070">
        <v>209115.549</v>
      </c>
      <c r="BD1070">
        <v>206786.660796618</v>
      </c>
      <c r="BE1070">
        <v>204483.70906849901</v>
      </c>
      <c r="BF1070">
        <v>202206.404965047</v>
      </c>
      <c r="BG1070">
        <v>199954.46285254901</v>
      </c>
      <c r="BH1070">
        <v>197727.60027835099</v>
      </c>
      <c r="BI1070">
        <v>195525.53793543499</v>
      </c>
      <c r="BJ1070">
        <v>193347.99962737801</v>
      </c>
      <c r="BK1070">
        <v>191194.71223372</v>
      </c>
      <c r="BL1070">
        <v>189065.40567569801</v>
      </c>
      <c r="BM1070">
        <v>186959.81288237701</v>
      </c>
      <c r="BN1070">
        <v>184877.66975715099</v>
      </c>
      <c r="BO1070">
        <v>182818.71514461699</v>
      </c>
      <c r="BP1070">
        <v>180782.69079781999</v>
      </c>
      <c r="BQ1070">
        <v>178769.341345864</v>
      </c>
      <c r="BR1070">
        <v>176778.414261878</v>
      </c>
      <c r="BS1070">
        <v>174809.65983134499</v>
      </c>
      <c r="BT1070">
        <v>172862.83112078201</v>
      </c>
      <c r="BU1070">
        <v>170937.683946765</v>
      </c>
      <c r="BV1070">
        <v>169033.97684530501</v>
      </c>
      <c r="BW1070">
        <v>167151.47104156099</v>
      </c>
      <c r="BX1070">
        <v>165289.93041988899</v>
      </c>
      <c r="BY1070">
        <v>163449.121494233</v>
      </c>
      <c r="BZ1070">
        <v>161628.813378833</v>
      </c>
      <c r="CA1070">
        <v>159828.77775926999</v>
      </c>
      <c r="CB1070">
        <v>158048.78886382599</v>
      </c>
      <c r="CC1070">
        <v>156288.62343517301</v>
      </c>
      <c r="CD1070" s="8" t="b">
        <f>IF(ISNUMBER(VLOOKUP(A1070,profiles_2018!A:A,1,FALSE)),TRUE,FALSE)</f>
        <v>1</v>
      </c>
      <c r="CE1070" t="str">
        <f>INDEX('C5 - Emissions methodology 2021'!$A$2:$I$5911,MATCH($A1070,'C5 - Emissions methodology 2021'!$A$2:$A$5911,0),MATCH(CE$1,'C5 - Emissions methodology 2021'!$A$1:$I$1,0))</f>
        <v>Infrastructure</v>
      </c>
    </row>
    <row r="1071" spans="1:83" x14ac:dyDescent="0.25">
      <c r="A1071">
        <v>21380</v>
      </c>
      <c r="B1071" t="s">
        <v>37</v>
      </c>
      <c r="C1071" t="s">
        <v>31</v>
      </c>
      <c r="D1071">
        <v>2021</v>
      </c>
      <c r="E1071" t="s">
        <v>690</v>
      </c>
      <c r="F1071" t="s">
        <v>23</v>
      </c>
      <c r="G1071">
        <v>2017</v>
      </c>
      <c r="H1071">
        <v>157480</v>
      </c>
      <c r="I1071">
        <v>97</v>
      </c>
      <c r="J1071">
        <v>2025</v>
      </c>
      <c r="K1071">
        <v>90</v>
      </c>
      <c r="L1071">
        <v>15747.9999999999</v>
      </c>
      <c r="M1071">
        <v>2020</v>
      </c>
      <c r="N1071">
        <v>104330.5</v>
      </c>
      <c r="O1071">
        <v>111.111111111111</v>
      </c>
      <c r="P1071" t="s">
        <v>45</v>
      </c>
      <c r="Q1071">
        <v>3.5178206260487799</v>
      </c>
      <c r="R1071">
        <v>1</v>
      </c>
      <c r="S1071" t="s">
        <v>592</v>
      </c>
      <c r="T1071">
        <v>-1.11368485725649E-2</v>
      </c>
      <c r="AV1071">
        <v>157480</v>
      </c>
      <c r="AW1071">
        <v>139763.5</v>
      </c>
      <c r="AX1071">
        <v>122047</v>
      </c>
      <c r="AY1071">
        <v>104330.5</v>
      </c>
      <c r="AZ1071">
        <v>86614</v>
      </c>
      <c r="BA1071">
        <v>68897.5</v>
      </c>
      <c r="BB1071">
        <v>51181</v>
      </c>
      <c r="BC1071">
        <v>33464.5</v>
      </c>
      <c r="BD1071">
        <v>15747.9999999999</v>
      </c>
      <c r="BE1071">
        <v>15572.6169086792</v>
      </c>
      <c r="BF1071">
        <v>15399.187032288701</v>
      </c>
      <c r="BG1071">
        <v>15227.688618169501</v>
      </c>
      <c r="BH1071">
        <v>15058.100155918701</v>
      </c>
      <c r="BI1071">
        <v>14890.400374691801</v>
      </c>
      <c r="BJ1071">
        <v>14724.568240533999</v>
      </c>
      <c r="BK1071">
        <v>14560.5829537427</v>
      </c>
      <c r="BL1071">
        <v>14398.423946258599</v>
      </c>
      <c r="BM1071">
        <v>14238.070879085501</v>
      </c>
      <c r="BN1071">
        <v>14079.5036397397</v>
      </c>
      <c r="BO1071">
        <v>13922.7023397271</v>
      </c>
      <c r="BP1071">
        <v>13767.647312048601</v>
      </c>
      <c r="BQ1071">
        <v>13614.3191087339</v>
      </c>
      <c r="BR1071">
        <v>13462.6984984013</v>
      </c>
      <c r="BS1071">
        <v>13312.766463846499</v>
      </c>
      <c r="BT1071">
        <v>13164.5041996567</v>
      </c>
      <c r="BU1071">
        <v>13017.893109852301</v>
      </c>
      <c r="BV1071">
        <v>12872.914805554001</v>
      </c>
      <c r="BW1071">
        <v>12729.551102677</v>
      </c>
      <c r="BX1071">
        <v>12587.7840196498</v>
      </c>
      <c r="BY1071">
        <v>12447.595775158799</v>
      </c>
      <c r="BZ1071">
        <v>12308.9687859183</v>
      </c>
      <c r="CA1071">
        <v>12171.8856644651</v>
      </c>
      <c r="CB1071">
        <v>12036.329216977399</v>
      </c>
      <c r="CC1071">
        <v>11902.282441118399</v>
      </c>
      <c r="CD1071" s="8" t="b">
        <f>IF(ISNUMBER(VLOOKUP(A1071,profiles_2018!A:A,1,FALSE)),TRUE,FALSE)</f>
        <v>1</v>
      </c>
      <c r="CE1071" t="str">
        <f>INDEX('C5 - Emissions methodology 2021'!$A$2:$I$5911,MATCH($A1071,'C5 - Emissions methodology 2021'!$A$2:$A$5911,0),MATCH(CE$1,'C5 - Emissions methodology 2021'!$A$1:$I$1,0))</f>
        <v>Apparel</v>
      </c>
    </row>
    <row r="1072" spans="1:83" x14ac:dyDescent="0.25">
      <c r="A1072">
        <v>40175</v>
      </c>
      <c r="B1072" t="s">
        <v>1558</v>
      </c>
      <c r="C1072" t="s">
        <v>27</v>
      </c>
      <c r="D1072">
        <v>2020</v>
      </c>
      <c r="E1072" t="s">
        <v>28</v>
      </c>
      <c r="F1072" t="s">
        <v>23</v>
      </c>
      <c r="G1072">
        <v>2020</v>
      </c>
      <c r="H1072">
        <v>333528</v>
      </c>
      <c r="I1072">
        <v>100</v>
      </c>
      <c r="J1072">
        <v>2021</v>
      </c>
      <c r="K1072">
        <v>10</v>
      </c>
      <c r="L1072">
        <v>300175.2</v>
      </c>
      <c r="M1072">
        <v>2020</v>
      </c>
      <c r="N1072">
        <v>333528</v>
      </c>
      <c r="O1072">
        <v>0</v>
      </c>
      <c r="P1072" t="s">
        <v>24</v>
      </c>
      <c r="Q1072">
        <v>2.7458870113365901</v>
      </c>
      <c r="R1072">
        <v>1</v>
      </c>
      <c r="S1072" t="s">
        <v>592</v>
      </c>
      <c r="T1072">
        <v>-1.11368485725649E-2</v>
      </c>
      <c r="AY1072">
        <v>333528</v>
      </c>
      <c r="AZ1072">
        <v>300175.2</v>
      </c>
      <c r="BA1072">
        <v>296832.19425235997</v>
      </c>
      <c r="BB1072">
        <v>293526.41905350902</v>
      </c>
      <c r="BC1072">
        <v>290257.45977246301</v>
      </c>
      <c r="BD1072">
        <v>287024.90639592003</v>
      </c>
      <c r="BE1072">
        <v>283828.35347683402</v>
      </c>
      <c r="BF1072">
        <v>280667.40008356201</v>
      </c>
      <c r="BG1072">
        <v>277541.649749576</v>
      </c>
      <c r="BH1072">
        <v>274450.71042373503</v>
      </c>
      <c r="BI1072">
        <v>271394.194421113</v>
      </c>
      <c r="BJ1072">
        <v>268371.71837437199</v>
      </c>
      <c r="BK1072">
        <v>265382.90318567702</v>
      </c>
      <c r="BL1072">
        <v>262427.37397915102</v>
      </c>
      <c r="BM1072">
        <v>259504.76005384899</v>
      </c>
      <c r="BN1072">
        <v>256614.69483727001</v>
      </c>
      <c r="BO1072">
        <v>253756.81583937199</v>
      </c>
      <c r="BP1072">
        <v>250930.764607113</v>
      </c>
      <c r="BQ1072">
        <v>248136.18667948499</v>
      </c>
      <c r="BR1072">
        <v>245372.73154306199</v>
      </c>
      <c r="BS1072">
        <v>242640.05258803099</v>
      </c>
      <c r="BT1072">
        <v>239937.80706471801</v>
      </c>
      <c r="BU1072">
        <v>237265.65604060501</v>
      </c>
      <c r="BV1072">
        <v>234623.26435781099</v>
      </c>
      <c r="BW1072">
        <v>232010.30059105699</v>
      </c>
      <c r="BX1072">
        <v>229426.437006099</v>
      </c>
      <c r="BY1072">
        <v>226871.34951861901</v>
      </c>
      <c r="BZ1072">
        <v>224344.71765357701</v>
      </c>
      <c r="CA1072">
        <v>221846.22450501399</v>
      </c>
      <c r="CB1072">
        <v>219375.55669630601</v>
      </c>
      <c r="CC1072">
        <v>216932.40434085799</v>
      </c>
      <c r="CD1072" s="8" t="b">
        <f>IF(ISNUMBER(VLOOKUP(A1072,profiles_2018!A:A,1,FALSE)),TRUE,FALSE)</f>
        <v>0</v>
      </c>
      <c r="CE1072" t="str">
        <f>INDEX('C5 - Emissions methodology 2021'!$A$2:$I$5911,MATCH($A1072,'C5 - Emissions methodology 2021'!$A$2:$A$5911,0),MATCH(CE$1,'C5 - Emissions methodology 2021'!$A$1:$I$1,0))</f>
        <v>Retail</v>
      </c>
    </row>
    <row r="1073" spans="1:83" x14ac:dyDescent="0.25">
      <c r="A1073">
        <v>427</v>
      </c>
      <c r="B1073" t="s">
        <v>55</v>
      </c>
      <c r="C1073" t="s">
        <v>56</v>
      </c>
      <c r="D1073">
        <v>2021</v>
      </c>
      <c r="E1073" t="s">
        <v>53</v>
      </c>
      <c r="F1073" t="s">
        <v>54</v>
      </c>
      <c r="G1073">
        <v>2019</v>
      </c>
      <c r="H1073">
        <v>8709196</v>
      </c>
      <c r="I1073">
        <v>100</v>
      </c>
      <c r="J1073">
        <v>2050</v>
      </c>
      <c r="K1073">
        <v>100</v>
      </c>
      <c r="L1073">
        <v>0</v>
      </c>
      <c r="M1073">
        <v>2020</v>
      </c>
      <c r="N1073">
        <v>5044252</v>
      </c>
      <c r="O1073">
        <v>62.102191661549398</v>
      </c>
      <c r="P1073" t="s">
        <v>45</v>
      </c>
      <c r="Q1073">
        <v>4.0014827334999996</v>
      </c>
      <c r="R1073">
        <v>1</v>
      </c>
      <c r="S1073" t="s">
        <v>592</v>
      </c>
      <c r="T1073">
        <v>-1.11368485725649E-2</v>
      </c>
      <c r="AX1073">
        <v>8709196</v>
      </c>
      <c r="AY1073">
        <v>5044252</v>
      </c>
      <c r="AZ1073">
        <v>4876110.2666666601</v>
      </c>
      <c r="BA1073">
        <v>4707968.5333333304</v>
      </c>
      <c r="BB1073">
        <v>4539826.8</v>
      </c>
      <c r="BC1073">
        <v>4371685.0666666599</v>
      </c>
      <c r="BD1073">
        <v>4203543.3333333302</v>
      </c>
      <c r="BE1073">
        <v>4035401.6</v>
      </c>
      <c r="BF1073">
        <v>3867259.8666666602</v>
      </c>
      <c r="BG1073">
        <v>3699118.13333333</v>
      </c>
      <c r="BH1073">
        <v>3530976.4</v>
      </c>
      <c r="BI1073">
        <v>3362834.66666666</v>
      </c>
      <c r="BJ1073">
        <v>3194692.9333333299</v>
      </c>
      <c r="BK1073">
        <v>3026551.2</v>
      </c>
      <c r="BL1073">
        <v>2858409.4666666598</v>
      </c>
      <c r="BM1073">
        <v>2690267.7333333301</v>
      </c>
      <c r="BN1073">
        <v>2522126</v>
      </c>
      <c r="BO1073">
        <v>2353984.2666666601</v>
      </c>
      <c r="BP1073">
        <v>2185842.5333333299</v>
      </c>
      <c r="BQ1073">
        <v>2017700.8</v>
      </c>
      <c r="BR1073">
        <v>1849559.0666666599</v>
      </c>
      <c r="BS1073">
        <v>1681417.33333333</v>
      </c>
      <c r="BT1073">
        <v>1513275.6</v>
      </c>
      <c r="BU1073">
        <v>1345133.8666666599</v>
      </c>
      <c r="BV1073">
        <v>1176992.13333333</v>
      </c>
      <c r="BW1073">
        <v>1008850.4</v>
      </c>
      <c r="BX1073">
        <v>840708.66666666605</v>
      </c>
      <c r="BY1073">
        <v>672566.933333333</v>
      </c>
      <c r="BZ1073">
        <v>504425.2</v>
      </c>
      <c r="CA1073">
        <v>336283.46666666598</v>
      </c>
      <c r="CB1073">
        <v>168141.73333333299</v>
      </c>
      <c r="CC1073">
        <v>0</v>
      </c>
      <c r="CD1073" s="8" t="b">
        <f>IF(ISNUMBER(VLOOKUP(A1073,profiles_2018!A:A,1,FALSE)),TRUE,FALSE)</f>
        <v>1</v>
      </c>
      <c r="CE1073" t="str">
        <f>INDEX('C5 - Emissions methodology 2021'!$A$2:$I$5911,MATCH($A1073,'C5 - Emissions methodology 2021'!$A$2:$A$5911,0),MATCH(CE$1,'C5 - Emissions methodology 2021'!$A$1:$I$1,0))</f>
        <v>Transportation services</v>
      </c>
    </row>
    <row r="1074" spans="1:83" x14ac:dyDescent="0.25">
      <c r="A1074">
        <v>429</v>
      </c>
      <c r="B1074" t="s">
        <v>57</v>
      </c>
      <c r="C1074" t="s">
        <v>39</v>
      </c>
      <c r="D1074">
        <v>2019</v>
      </c>
      <c r="E1074" t="s">
        <v>28</v>
      </c>
      <c r="F1074" t="s">
        <v>23</v>
      </c>
      <c r="G1074">
        <v>2018</v>
      </c>
      <c r="H1074">
        <v>55480</v>
      </c>
      <c r="I1074">
        <v>100</v>
      </c>
      <c r="J1074">
        <v>2030</v>
      </c>
      <c r="K1074">
        <v>100</v>
      </c>
      <c r="L1074">
        <v>0</v>
      </c>
      <c r="M1074">
        <v>2020</v>
      </c>
      <c r="N1074">
        <v>17846</v>
      </c>
      <c r="O1074">
        <v>67.833453496755595</v>
      </c>
      <c r="P1074" t="s">
        <v>24</v>
      </c>
      <c r="Q1074">
        <v>3.6502494504390199</v>
      </c>
      <c r="R1074">
        <v>1</v>
      </c>
      <c r="S1074" t="s">
        <v>592</v>
      </c>
      <c r="T1074">
        <v>-1.11368485725649E-2</v>
      </c>
      <c r="AW1074">
        <v>55480</v>
      </c>
      <c r="AX1074">
        <v>36663</v>
      </c>
      <c r="AY1074">
        <v>17846</v>
      </c>
      <c r="AZ1074">
        <v>16061.4</v>
      </c>
      <c r="BA1074">
        <v>14276.8</v>
      </c>
      <c r="BB1074">
        <v>12492.2</v>
      </c>
      <c r="BC1074">
        <v>10707.6</v>
      </c>
      <c r="BD1074">
        <v>8923</v>
      </c>
      <c r="BE1074">
        <v>7138.4</v>
      </c>
      <c r="BF1074">
        <v>5353.8</v>
      </c>
      <c r="BG1074">
        <v>3569.1999999999898</v>
      </c>
      <c r="BH1074">
        <v>1784.6</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s="8" t="b">
        <f>IF(ISNUMBER(VLOOKUP(A1074,profiles_2018!A:A,1,FALSE)),TRUE,FALSE)</f>
        <v>1</v>
      </c>
      <c r="CE1074" t="str">
        <f>INDEX('C5 - Emissions methodology 2021'!$A$2:$I$5911,MATCH($A1074,'C5 - Emissions methodology 2021'!$A$2:$A$5911,0),MATCH(CE$1,'C5 - Emissions methodology 2021'!$A$1:$I$1,0))</f>
        <v>Transportation services</v>
      </c>
    </row>
    <row r="1075" spans="1:83" x14ac:dyDescent="0.25">
      <c r="A1075">
        <v>21770</v>
      </c>
      <c r="B1075" t="s">
        <v>1559</v>
      </c>
      <c r="C1075" t="s">
        <v>41</v>
      </c>
      <c r="D1075">
        <v>2019</v>
      </c>
      <c r="E1075" t="s">
        <v>117</v>
      </c>
      <c r="F1075" t="s">
        <v>54</v>
      </c>
      <c r="G1075">
        <v>2015</v>
      </c>
      <c r="H1075">
        <v>1060138</v>
      </c>
      <c r="I1075">
        <v>94.4</v>
      </c>
      <c r="J1075">
        <v>2030</v>
      </c>
      <c r="K1075">
        <v>40</v>
      </c>
      <c r="L1075">
        <v>636082.799999999</v>
      </c>
      <c r="M1075">
        <v>2020</v>
      </c>
      <c r="N1075">
        <v>880429</v>
      </c>
      <c r="O1075">
        <v>42.378680888714499</v>
      </c>
      <c r="P1075" t="s">
        <v>24</v>
      </c>
      <c r="Q1075">
        <v>3.3343499162390202</v>
      </c>
      <c r="R1075">
        <v>1</v>
      </c>
      <c r="S1075" t="s">
        <v>592</v>
      </c>
      <c r="T1075">
        <v>-1.11368485725649E-2</v>
      </c>
      <c r="AT1075">
        <v>1060138</v>
      </c>
      <c r="AU1075">
        <v>1024196.2</v>
      </c>
      <c r="AV1075">
        <v>988254.4</v>
      </c>
      <c r="AW1075">
        <v>952312.6</v>
      </c>
      <c r="AX1075">
        <v>916370.8</v>
      </c>
      <c r="AY1075">
        <v>880429</v>
      </c>
      <c r="AZ1075">
        <v>855994.38</v>
      </c>
      <c r="BA1075">
        <v>831559.76</v>
      </c>
      <c r="BB1075">
        <v>807125.14</v>
      </c>
      <c r="BC1075">
        <v>782690.52</v>
      </c>
      <c r="BD1075">
        <v>758255.89999999898</v>
      </c>
      <c r="BE1075">
        <v>733821.28</v>
      </c>
      <c r="BF1075">
        <v>709386.65999999898</v>
      </c>
      <c r="BG1075">
        <v>684952.03999999899</v>
      </c>
      <c r="BH1075">
        <v>660517.41999999899</v>
      </c>
      <c r="BI1075">
        <v>636082.799999999</v>
      </c>
      <c r="BJ1075">
        <v>628998.84217678604</v>
      </c>
      <c r="BK1075">
        <v>621993.77731914504</v>
      </c>
      <c r="BL1075">
        <v>615066.72680806404</v>
      </c>
      <c r="BM1075">
        <v>608216.82180957904</v>
      </c>
      <c r="BN1075">
        <v>601443.20316579903</v>
      </c>
      <c r="BO1075">
        <v>594745.021287143</v>
      </c>
      <c r="BP1075">
        <v>588121.43604578194</v>
      </c>
      <c r="BQ1075">
        <v>581571.61667025997</v>
      </c>
      <c r="BR1075">
        <v>575094.74164130201</v>
      </c>
      <c r="BS1075">
        <v>568689.99858876399</v>
      </c>
      <c r="BT1075">
        <v>562356.58418974897</v>
      </c>
      <c r="BU1075">
        <v>556093.70406784303</v>
      </c>
      <c r="BV1075">
        <v>549900.57269348297</v>
      </c>
      <c r="BW1075">
        <v>543776.41328542901</v>
      </c>
      <c r="BX1075">
        <v>537720.45771333599</v>
      </c>
      <c r="BY1075">
        <v>531731.94640141295</v>
      </c>
      <c r="BZ1075">
        <v>525810.12823314499</v>
      </c>
      <c r="CA1075">
        <v>519954.26045709098</v>
      </c>
      <c r="CB1075">
        <v>514163.608593721</v>
      </c>
      <c r="CC1075">
        <v>508437.44634328899</v>
      </c>
      <c r="CD1075" s="8" t="b">
        <f>IF(ISNUMBER(VLOOKUP(A1075,profiles_2018!A:A,1,FALSE)),TRUE,FALSE)</f>
        <v>0</v>
      </c>
      <c r="CE1075" t="str">
        <f>INDEX('C5 - Emissions methodology 2021'!$A$2:$I$5911,MATCH($A1075,'C5 - Emissions methodology 2021'!$A$2:$A$5911,0),MATCH(CE$1,'C5 - Emissions methodology 2021'!$A$1:$I$1,0))</f>
        <v>Manufacturing</v>
      </c>
    </row>
    <row r="1076" spans="1:83" x14ac:dyDescent="0.25">
      <c r="A1076">
        <v>64656</v>
      </c>
      <c r="B1076" t="s">
        <v>1560</v>
      </c>
      <c r="C1076" t="s">
        <v>148</v>
      </c>
      <c r="D1076">
        <v>2020</v>
      </c>
      <c r="E1076" t="s">
        <v>28</v>
      </c>
      <c r="F1076" t="s">
        <v>23</v>
      </c>
      <c r="G1076">
        <v>2005</v>
      </c>
      <c r="H1076">
        <v>1256203.18</v>
      </c>
      <c r="I1076">
        <v>98</v>
      </c>
      <c r="J1076">
        <v>2050</v>
      </c>
      <c r="K1076">
        <v>99</v>
      </c>
      <c r="L1076">
        <v>12562.031800000001</v>
      </c>
      <c r="M1076">
        <v>2020</v>
      </c>
      <c r="N1076">
        <v>999291.08</v>
      </c>
      <c r="O1076">
        <v>8.9594123048668504</v>
      </c>
      <c r="P1076" t="s">
        <v>24</v>
      </c>
      <c r="Q1076">
        <v>3.6301100000000002</v>
      </c>
      <c r="R1076">
        <v>1</v>
      </c>
      <c r="S1076" t="s">
        <v>592</v>
      </c>
      <c r="T1076">
        <v>-1.11368485725649E-2</v>
      </c>
      <c r="AJ1076">
        <v>1256203.18</v>
      </c>
      <c r="AK1076">
        <v>1239075.70666666</v>
      </c>
      <c r="AL1076">
        <v>1221948.2333333299</v>
      </c>
      <c r="AM1076">
        <v>1204820.76</v>
      </c>
      <c r="AN1076">
        <v>1187693.2866666601</v>
      </c>
      <c r="AO1076">
        <v>1170565.81333333</v>
      </c>
      <c r="AP1076">
        <v>1153438.3400000001</v>
      </c>
      <c r="AQ1076">
        <v>1136310.8666666599</v>
      </c>
      <c r="AR1076">
        <v>1119183.3933333301</v>
      </c>
      <c r="AS1076">
        <v>1102055.92</v>
      </c>
      <c r="AT1076">
        <v>1084928.44666666</v>
      </c>
      <c r="AU1076">
        <v>1067800.9733333299</v>
      </c>
      <c r="AV1076">
        <v>1050673.5</v>
      </c>
      <c r="AW1076">
        <v>1033546.02666666</v>
      </c>
      <c r="AX1076">
        <v>1016418.55333333</v>
      </c>
      <c r="AY1076">
        <v>999291.08</v>
      </c>
      <c r="AZ1076">
        <v>966400.11172666599</v>
      </c>
      <c r="BA1076">
        <v>933509.14345333294</v>
      </c>
      <c r="BB1076">
        <v>900618.17518000002</v>
      </c>
      <c r="BC1076">
        <v>867727.20690666605</v>
      </c>
      <c r="BD1076">
        <v>834836.23863333301</v>
      </c>
      <c r="BE1076">
        <v>801945.27035999997</v>
      </c>
      <c r="BF1076">
        <v>769054.30208666599</v>
      </c>
      <c r="BG1076">
        <v>736163.33381333295</v>
      </c>
      <c r="BH1076">
        <v>703272.36553999898</v>
      </c>
      <c r="BI1076">
        <v>670381.39726666606</v>
      </c>
      <c r="BJ1076">
        <v>637490.42899333301</v>
      </c>
      <c r="BK1076">
        <v>604599.46071999997</v>
      </c>
      <c r="BL1076">
        <v>571708.492446666</v>
      </c>
      <c r="BM1076">
        <v>538817.52417333296</v>
      </c>
      <c r="BN1076">
        <v>505926.55589999998</v>
      </c>
      <c r="BO1076">
        <v>473035.58762666601</v>
      </c>
      <c r="BP1076">
        <v>440144.61935333302</v>
      </c>
      <c r="BQ1076">
        <v>407253.65107999998</v>
      </c>
      <c r="BR1076">
        <v>374362.68280666601</v>
      </c>
      <c r="BS1076">
        <v>341471.71453333303</v>
      </c>
      <c r="BT1076">
        <v>308580.74625999999</v>
      </c>
      <c r="BU1076">
        <v>275689.77798666601</v>
      </c>
      <c r="BV1076">
        <v>242798.809713333</v>
      </c>
      <c r="BW1076">
        <v>209907.84143999999</v>
      </c>
      <c r="BX1076">
        <v>177016.87316666599</v>
      </c>
      <c r="BY1076">
        <v>144125.90489333301</v>
      </c>
      <c r="BZ1076">
        <v>111234.936619999</v>
      </c>
      <c r="CA1076">
        <v>78343.968346666603</v>
      </c>
      <c r="CB1076">
        <v>45453.000073333198</v>
      </c>
      <c r="CC1076">
        <v>12562.031800000001</v>
      </c>
      <c r="CD1076" s="8" t="b">
        <f>IF(ISNUMBER(VLOOKUP(A1076,profiles_2018!A:A,1,FALSE)),TRUE,FALSE)</f>
        <v>0</v>
      </c>
      <c r="CE1076" t="str">
        <f>INDEX('C5 - Emissions methodology 2021'!$A$2:$I$5911,MATCH($A1076,'C5 - Emissions methodology 2021'!$A$2:$A$5911,0),MATCH(CE$1,'C5 - Emissions methodology 2021'!$A$1:$I$1,0))</f>
        <v>Fossil Fuels</v>
      </c>
    </row>
    <row r="1077" spans="1:83" x14ac:dyDescent="0.25">
      <c r="A1077">
        <v>661</v>
      </c>
      <c r="B1077" t="s">
        <v>68</v>
      </c>
      <c r="C1077" t="s">
        <v>27</v>
      </c>
      <c r="D1077">
        <v>2020</v>
      </c>
      <c r="E1077" t="s">
        <v>49</v>
      </c>
      <c r="F1077" t="s">
        <v>50</v>
      </c>
      <c r="G1077">
        <v>2005</v>
      </c>
      <c r="H1077">
        <v>24413651</v>
      </c>
      <c r="I1077">
        <v>100</v>
      </c>
      <c r="J1077">
        <v>2050</v>
      </c>
      <c r="K1077">
        <v>100</v>
      </c>
      <c r="L1077">
        <v>0</v>
      </c>
      <c r="M1077">
        <v>2020</v>
      </c>
      <c r="N1077">
        <v>25967235</v>
      </c>
      <c r="O1077">
        <v>68.822351761797904</v>
      </c>
      <c r="P1077" t="s">
        <v>24</v>
      </c>
      <c r="Q1077">
        <v>3.3338113792000001</v>
      </c>
      <c r="R1077">
        <v>1</v>
      </c>
      <c r="S1077" t="s">
        <v>592</v>
      </c>
      <c r="T1077">
        <v>-1.11368485725649E-2</v>
      </c>
      <c r="AJ1077">
        <v>24413651</v>
      </c>
      <c r="AK1077">
        <v>24517223.266666599</v>
      </c>
      <c r="AL1077">
        <v>24620795.533333302</v>
      </c>
      <c r="AM1077">
        <v>24724367.800000001</v>
      </c>
      <c r="AN1077">
        <v>24827940.066666599</v>
      </c>
      <c r="AO1077">
        <v>24931512.333333299</v>
      </c>
      <c r="AP1077">
        <v>25035084.600000001</v>
      </c>
      <c r="AQ1077">
        <v>25138656.8666666</v>
      </c>
      <c r="AR1077">
        <v>25242229.133333299</v>
      </c>
      <c r="AS1077">
        <v>25345801.399999999</v>
      </c>
      <c r="AT1077">
        <v>25449373.666666601</v>
      </c>
      <c r="AU1077">
        <v>25552945.9333333</v>
      </c>
      <c r="AV1077">
        <v>25656518.199999999</v>
      </c>
      <c r="AW1077">
        <v>25760090.466666602</v>
      </c>
      <c r="AX1077">
        <v>25863662.733333301</v>
      </c>
      <c r="AY1077">
        <v>25967235</v>
      </c>
      <c r="AZ1077">
        <v>25101660.5</v>
      </c>
      <c r="BA1077">
        <v>24236086</v>
      </c>
      <c r="BB1077">
        <v>23370511.5</v>
      </c>
      <c r="BC1077">
        <v>22504937</v>
      </c>
      <c r="BD1077">
        <v>21639362.5</v>
      </c>
      <c r="BE1077">
        <v>20773788</v>
      </c>
      <c r="BF1077">
        <v>19908213.5</v>
      </c>
      <c r="BG1077">
        <v>19042639</v>
      </c>
      <c r="BH1077">
        <v>18177064.5</v>
      </c>
      <c r="BI1077">
        <v>17311490</v>
      </c>
      <c r="BJ1077">
        <v>16445915.5</v>
      </c>
      <c r="BK1077">
        <v>15580341</v>
      </c>
      <c r="BL1077">
        <v>14714766.5</v>
      </c>
      <c r="BM1077">
        <v>13849192</v>
      </c>
      <c r="BN1077">
        <v>12983617.5</v>
      </c>
      <c r="BO1077">
        <v>12118043</v>
      </c>
      <c r="BP1077">
        <v>11252468.5</v>
      </c>
      <c r="BQ1077">
        <v>10386894</v>
      </c>
      <c r="BR1077">
        <v>9521319.5</v>
      </c>
      <c r="BS1077">
        <v>8655745</v>
      </c>
      <c r="BT1077">
        <v>7790170.5</v>
      </c>
      <c r="BU1077">
        <v>6924596</v>
      </c>
      <c r="BV1077">
        <v>6059021.5</v>
      </c>
      <c r="BW1077">
        <v>5193447</v>
      </c>
      <c r="BX1077">
        <v>4327872.5</v>
      </c>
      <c r="BY1077">
        <v>3462298</v>
      </c>
      <c r="BZ1077">
        <v>2596723.5</v>
      </c>
      <c r="CA1077">
        <v>1731149</v>
      </c>
      <c r="CB1077">
        <v>865574.5</v>
      </c>
      <c r="CC1077">
        <v>0</v>
      </c>
      <c r="CD1077" s="8" t="b">
        <f>IF(ISNUMBER(VLOOKUP(A1077,profiles_2018!A:A,1,FALSE)),TRUE,FALSE)</f>
        <v>1</v>
      </c>
      <c r="CE1077" t="str">
        <f>INDEX('C5 - Emissions methodology 2021'!$A$2:$I$5911,MATCH($A1077,'C5 - Emissions methodology 2021'!$A$2:$A$5911,0),MATCH(CE$1,'C5 - Emissions methodology 2021'!$A$1:$I$1,0))</f>
        <v>Infrastructure</v>
      </c>
    </row>
    <row r="1078" spans="1:83" x14ac:dyDescent="0.25">
      <c r="A1078">
        <v>40188</v>
      </c>
      <c r="B1078" t="s">
        <v>1561</v>
      </c>
      <c r="C1078" t="s">
        <v>27</v>
      </c>
      <c r="D1078">
        <v>2019</v>
      </c>
      <c r="E1078" t="s">
        <v>690</v>
      </c>
      <c r="F1078" t="s">
        <v>23</v>
      </c>
      <c r="G1078">
        <v>2018</v>
      </c>
      <c r="H1078">
        <v>80187</v>
      </c>
      <c r="I1078">
        <v>100</v>
      </c>
      <c r="J1078">
        <v>2030</v>
      </c>
      <c r="K1078">
        <v>80</v>
      </c>
      <c r="L1078">
        <v>16037.3999999999</v>
      </c>
      <c r="M1078">
        <v>2020</v>
      </c>
      <c r="N1078">
        <v>49585</v>
      </c>
      <c r="O1078">
        <v>47.881076507695603</v>
      </c>
      <c r="P1078" t="s">
        <v>24</v>
      </c>
      <c r="Q1078">
        <v>3.4502519395390201</v>
      </c>
      <c r="R1078">
        <v>1</v>
      </c>
      <c r="S1078" t="s">
        <v>592</v>
      </c>
      <c r="T1078">
        <v>-1.11368485725649E-2</v>
      </c>
      <c r="AW1078">
        <v>80187</v>
      </c>
      <c r="AX1078">
        <v>64886</v>
      </c>
      <c r="AY1078">
        <v>49585</v>
      </c>
      <c r="AZ1078">
        <v>46230.239999999998</v>
      </c>
      <c r="BA1078">
        <v>42875.48</v>
      </c>
      <c r="BB1078">
        <v>39520.720000000001</v>
      </c>
      <c r="BC1078">
        <v>36165.96</v>
      </c>
      <c r="BD1078">
        <v>32811.199999999997</v>
      </c>
      <c r="BE1078">
        <v>29456.44</v>
      </c>
      <c r="BF1078">
        <v>26101.68</v>
      </c>
      <c r="BG1078">
        <v>22746.9199999999</v>
      </c>
      <c r="BH1078">
        <v>19392.159999999902</v>
      </c>
      <c r="BI1078">
        <v>16037.3999999999</v>
      </c>
      <c r="BJ1078">
        <v>15858.793904702299</v>
      </c>
      <c r="BK1078">
        <v>15682.176918442099</v>
      </c>
      <c r="BL1078">
        <v>15507.5268888132</v>
      </c>
      <c r="BM1078">
        <v>15334.8219101176</v>
      </c>
      <c r="BN1078">
        <v>15164.0403206173</v>
      </c>
      <c r="BO1078">
        <v>14995.1606998183</v>
      </c>
      <c r="BP1078">
        <v>14828.1618657832</v>
      </c>
      <c r="BQ1078">
        <v>14663.022872474499</v>
      </c>
      <c r="BR1078">
        <v>14499.723007127701</v>
      </c>
      <c r="BS1078">
        <v>14338.2417876532</v>
      </c>
      <c r="BT1078">
        <v>14178.558960067199</v>
      </c>
      <c r="BU1078">
        <v>14020.6544959518</v>
      </c>
      <c r="BV1078">
        <v>13864.508589942099</v>
      </c>
      <c r="BW1078">
        <v>13710.1016572429</v>
      </c>
      <c r="BX1078">
        <v>13557.4143311717</v>
      </c>
      <c r="BY1078">
        <v>13406.427460729899</v>
      </c>
      <c r="BZ1078">
        <v>13257.1221082007</v>
      </c>
      <c r="CA1078">
        <v>13109.4795467737</v>
      </c>
      <c r="CB1078">
        <v>12963.4812581961</v>
      </c>
      <c r="CC1078">
        <v>12819.1089304503</v>
      </c>
      <c r="CD1078" s="8" t="b">
        <f>IF(ISNUMBER(VLOOKUP(A1078,profiles_2018!A:A,1,FALSE)),TRUE,FALSE)</f>
        <v>0</v>
      </c>
      <c r="CE1078" t="str">
        <f>INDEX('C5 - Emissions methodology 2021'!$A$2:$I$5911,MATCH($A1078,'C5 - Emissions methodology 2021'!$A$2:$A$5911,0),MATCH(CE$1,'C5 - Emissions methodology 2021'!$A$1:$I$1,0))</f>
        <v>Retail</v>
      </c>
    </row>
    <row r="1079" spans="1:83" x14ac:dyDescent="0.25">
      <c r="A1079">
        <v>710</v>
      </c>
      <c r="B1079" t="s">
        <v>1562</v>
      </c>
      <c r="C1079" t="s">
        <v>27</v>
      </c>
      <c r="D1079">
        <v>2021</v>
      </c>
      <c r="E1079" t="s">
        <v>28</v>
      </c>
      <c r="F1079" t="s">
        <v>23</v>
      </c>
      <c r="G1079">
        <v>2019</v>
      </c>
      <c r="H1079">
        <v>117953.67</v>
      </c>
      <c r="I1079">
        <v>100</v>
      </c>
      <c r="J1079">
        <v>2022</v>
      </c>
      <c r="K1079">
        <v>5</v>
      </c>
      <c r="L1079">
        <v>112055.9865</v>
      </c>
      <c r="M1079">
        <v>2020</v>
      </c>
      <c r="N1079">
        <v>107655.228</v>
      </c>
      <c r="O1079">
        <v>210.38807756564199</v>
      </c>
      <c r="P1079" t="s">
        <v>691</v>
      </c>
      <c r="Q1079">
        <v>2.6963534945146299</v>
      </c>
      <c r="R1079">
        <v>1</v>
      </c>
      <c r="S1079" t="s">
        <v>592</v>
      </c>
      <c r="T1079">
        <v>-1.11368485725649E-2</v>
      </c>
      <c r="AX1079">
        <v>117953.67</v>
      </c>
      <c r="AY1079">
        <v>107655.228</v>
      </c>
      <c r="AZ1079">
        <v>109855.60725</v>
      </c>
      <c r="BA1079">
        <v>112055.9865</v>
      </c>
      <c r="BB1079">
        <v>110808.03594669999</v>
      </c>
      <c r="BC1079">
        <v>109573.983629738</v>
      </c>
      <c r="BD1079">
        <v>108353.674766561</v>
      </c>
      <c r="BE1079">
        <v>107146.956298405</v>
      </c>
      <c r="BF1079">
        <v>105953.676871098</v>
      </c>
      <c r="BG1079">
        <v>104773.686816078</v>
      </c>
      <c r="BH1079">
        <v>103606.838131618</v>
      </c>
      <c r="BI1079">
        <v>102452.98446426399</v>
      </c>
      <c r="BJ1079">
        <v>101311.981090478</v>
      </c>
      <c r="BK1079">
        <v>100183.684898487</v>
      </c>
      <c r="BL1079">
        <v>99067.954370331499</v>
      </c>
      <c r="BM1079">
        <v>97964.649564115301</v>
      </c>
      <c r="BN1079">
        <v>96873.632096455403</v>
      </c>
      <c r="BO1079">
        <v>95794.765125122794</v>
      </c>
      <c r="BP1079">
        <v>94727.913331879899</v>
      </c>
      <c r="BQ1079">
        <v>93672.942905507705</v>
      </c>
      <c r="BR1079">
        <v>92629.721525022498</v>
      </c>
      <c r="BS1079">
        <v>91598.118343079506</v>
      </c>
      <c r="BT1079">
        <v>90578.003969560697</v>
      </c>
      <c r="BU1079">
        <v>89569.250455346497</v>
      </c>
      <c r="BV1079">
        <v>88571.731276267194</v>
      </c>
      <c r="BW1079">
        <v>87585.321317233494</v>
      </c>
      <c r="BX1079">
        <v>86609.896856544001</v>
      </c>
      <c r="BY1079">
        <v>85645.335550367206</v>
      </c>
      <c r="BZ1079">
        <v>84691.516417396298</v>
      </c>
      <c r="CA1079">
        <v>83748.319823674799</v>
      </c>
      <c r="CB1079">
        <v>82815.627467591796</v>
      </c>
      <c r="CC1079">
        <v>81893.322365043306</v>
      </c>
      <c r="CD1079" s="8" t="b">
        <f>IF(ISNUMBER(VLOOKUP(A1079,profiles_2018!A:A,1,FALSE)),TRUE,FALSE)</f>
        <v>0</v>
      </c>
      <c r="CE1079" t="str">
        <f>INDEX('C5 - Emissions methodology 2021'!$A$2:$I$5911,MATCH($A1079,'C5 - Emissions methodology 2021'!$A$2:$A$5911,0),MATCH(CE$1,'C5 - Emissions methodology 2021'!$A$1:$I$1,0))</f>
        <v>Retail</v>
      </c>
    </row>
    <row r="1080" spans="1:83" x14ac:dyDescent="0.25">
      <c r="A1080">
        <v>70625</v>
      </c>
      <c r="B1080" t="s">
        <v>1563</v>
      </c>
      <c r="C1080" t="s">
        <v>92</v>
      </c>
      <c r="D1080">
        <v>2020</v>
      </c>
      <c r="E1080" t="s">
        <v>32</v>
      </c>
      <c r="F1080" t="s">
        <v>33</v>
      </c>
      <c r="G1080">
        <v>2020</v>
      </c>
      <c r="H1080">
        <v>935</v>
      </c>
      <c r="I1080">
        <v>100</v>
      </c>
      <c r="J1080">
        <v>2021</v>
      </c>
      <c r="K1080">
        <v>0</v>
      </c>
      <c r="L1080">
        <v>935</v>
      </c>
      <c r="M1080">
        <v>2020</v>
      </c>
      <c r="N1080">
        <v>935</v>
      </c>
      <c r="O1080">
        <v>0</v>
      </c>
      <c r="P1080" t="s">
        <v>24</v>
      </c>
      <c r="Q1080">
        <v>2.3158537514705899</v>
      </c>
      <c r="R1080">
        <v>1</v>
      </c>
      <c r="S1080" t="s">
        <v>592</v>
      </c>
      <c r="T1080">
        <v>-1.11368485725649E-2</v>
      </c>
      <c r="AY1080">
        <v>935</v>
      </c>
      <c r="AZ1080">
        <v>935</v>
      </c>
      <c r="BA1080">
        <v>924.58704658465103</v>
      </c>
      <c r="BB1080">
        <v>914.29006065468297</v>
      </c>
      <c r="BC1080">
        <v>904.10775069777105</v>
      </c>
      <c r="BD1080">
        <v>894.03883958496704</v>
      </c>
      <c r="BE1080">
        <v>884.082064410518</v>
      </c>
      <c r="BF1080">
        <v>874.23617633345702</v>
      </c>
      <c r="BG1080">
        <v>864.49994042097399</v>
      </c>
      <c r="BH1080">
        <v>854.87213549351395</v>
      </c>
      <c r="BI1080">
        <v>845.35155397161702</v>
      </c>
      <c r="BJ1080">
        <v>835.93700172445301</v>
      </c>
      <c r="BK1080">
        <v>826.62729792004404</v>
      </c>
      <c r="BL1080">
        <v>817.42127487716004</v>
      </c>
      <c r="BM1080">
        <v>808.31777791885997</v>
      </c>
      <c r="BN1080">
        <v>799.31566522766502</v>
      </c>
      <c r="BO1080">
        <v>790.41380770234605</v>
      </c>
      <c r="BP1080">
        <v>781.61108881630003</v>
      </c>
      <c r="BQ1080">
        <v>772.90640447751605</v>
      </c>
      <c r="BR1080">
        <v>764.29866289008396</v>
      </c>
      <c r="BS1080">
        <v>755.78678441726299</v>
      </c>
      <c r="BT1080">
        <v>747.36970144606198</v>
      </c>
      <c r="BU1080">
        <v>739.04635825333401</v>
      </c>
      <c r="BV1080">
        <v>730.81571087336101</v>
      </c>
      <c r="BW1080">
        <v>722.67672696691295</v>
      </c>
      <c r="BX1080">
        <v>714.62838569176597</v>
      </c>
      <c r="BY1080">
        <v>706.66967757466</v>
      </c>
      <c r="BZ1080">
        <v>698.799604384688</v>
      </c>
      <c r="CA1080">
        <v>691.01717900808796</v>
      </c>
      <c r="CB1080">
        <v>683.32142532443299</v>
      </c>
      <c r="CC1080">
        <v>675.71137808420599</v>
      </c>
      <c r="CD1080" s="8" t="b">
        <f>IF(ISNUMBER(VLOOKUP(A1080,profiles_2018!A:A,1,FALSE)),TRUE,FALSE)</f>
        <v>0</v>
      </c>
      <c r="CE1080" t="str">
        <f>INDEX('C5 - Emissions methodology 2021'!$A$2:$I$5911,MATCH($A1080,'C5 - Emissions methodology 2021'!$A$2:$A$5911,0),MATCH(CE$1,'C5 - Emissions methodology 2021'!$A$1:$I$1,0))</f>
        <v>Materials</v>
      </c>
    </row>
    <row r="1081" spans="1:83" x14ac:dyDescent="0.25">
      <c r="A1081">
        <v>769</v>
      </c>
      <c r="B1081" t="s">
        <v>1564</v>
      </c>
      <c r="C1081" t="s">
        <v>21</v>
      </c>
      <c r="D1081">
        <v>2020</v>
      </c>
      <c r="E1081" t="s">
        <v>60</v>
      </c>
      <c r="F1081" t="s">
        <v>54</v>
      </c>
      <c r="G1081">
        <v>2019</v>
      </c>
      <c r="H1081">
        <v>358917.84700000001</v>
      </c>
      <c r="I1081">
        <v>100</v>
      </c>
      <c r="J1081">
        <v>2030</v>
      </c>
      <c r="K1081">
        <v>100</v>
      </c>
      <c r="L1081">
        <v>0</v>
      </c>
      <c r="M1081">
        <v>2020</v>
      </c>
      <c r="N1081">
        <v>362511.18599999999</v>
      </c>
      <c r="O1081">
        <v>-8.4387540339553802</v>
      </c>
      <c r="P1081" t="s">
        <v>24</v>
      </c>
      <c r="Q1081">
        <v>3.9902795374390201</v>
      </c>
      <c r="R1081">
        <v>1</v>
      </c>
      <c r="S1081" t="s">
        <v>592</v>
      </c>
      <c r="T1081">
        <v>-1.11368485725649E-2</v>
      </c>
      <c r="AX1081">
        <v>358917.84700000001</v>
      </c>
      <c r="AY1081">
        <v>362511.18599999999</v>
      </c>
      <c r="AZ1081">
        <v>326260.0674</v>
      </c>
      <c r="BA1081">
        <v>290008.94880000001</v>
      </c>
      <c r="BB1081">
        <v>253757.8302</v>
      </c>
      <c r="BC1081">
        <v>217506.71160000001</v>
      </c>
      <c r="BD1081">
        <v>181255.59299999999</v>
      </c>
      <c r="BE1081">
        <v>145004.47440000001</v>
      </c>
      <c r="BF1081">
        <v>108753.3558</v>
      </c>
      <c r="BG1081">
        <v>72502.237199999901</v>
      </c>
      <c r="BH1081">
        <v>36251.1185999999</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s="8" t="b">
        <f>IF(ISNUMBER(VLOOKUP(A1081,profiles_2018!A:A,1,FALSE)),TRUE,FALSE)</f>
        <v>0</v>
      </c>
      <c r="CE1081" t="str">
        <f>INDEX('C5 - Emissions methodology 2021'!$A$2:$I$5911,MATCH($A1081,'C5 - Emissions methodology 2021'!$A$2:$A$5911,0),MATCH(CE$1,'C5 - Emissions methodology 2021'!$A$1:$I$1,0))</f>
        <v>Infrastructure</v>
      </c>
    </row>
    <row r="1082" spans="1:83" x14ac:dyDescent="0.25">
      <c r="A1082">
        <v>777</v>
      </c>
      <c r="B1082" t="s">
        <v>602</v>
      </c>
      <c r="C1082" t="s">
        <v>211</v>
      </c>
      <c r="D1082">
        <v>2017</v>
      </c>
      <c r="E1082" t="s">
        <v>28</v>
      </c>
      <c r="F1082" t="s">
        <v>23</v>
      </c>
      <c r="G1082">
        <v>2016</v>
      </c>
      <c r="H1082">
        <v>5579000</v>
      </c>
      <c r="I1082">
        <v>100</v>
      </c>
      <c r="J1082">
        <v>2030</v>
      </c>
      <c r="K1082">
        <v>30</v>
      </c>
      <c r="L1082">
        <v>3905300</v>
      </c>
      <c r="M1082">
        <v>2020</v>
      </c>
      <c r="N1082">
        <v>3942903</v>
      </c>
      <c r="O1082">
        <v>97.761999347816399</v>
      </c>
      <c r="P1082" t="s">
        <v>24</v>
      </c>
      <c r="Q1082">
        <v>2.9508018230390198</v>
      </c>
      <c r="R1082">
        <v>1</v>
      </c>
      <c r="S1082" t="s">
        <v>592</v>
      </c>
      <c r="T1082">
        <v>-1.11368485725649E-2</v>
      </c>
      <c r="AU1082">
        <v>5579000</v>
      </c>
      <c r="AV1082">
        <v>5169975.75</v>
      </c>
      <c r="AW1082">
        <v>4760951.5</v>
      </c>
      <c r="AX1082">
        <v>4351927.25</v>
      </c>
      <c r="AY1082">
        <v>3942903</v>
      </c>
      <c r="AZ1082">
        <v>3939142.7</v>
      </c>
      <c r="BA1082">
        <v>3935382.4</v>
      </c>
      <c r="BB1082">
        <v>3931622.1</v>
      </c>
      <c r="BC1082">
        <v>3927861.8</v>
      </c>
      <c r="BD1082">
        <v>3924101.5</v>
      </c>
      <c r="BE1082">
        <v>3920341.2</v>
      </c>
      <c r="BF1082">
        <v>3916580.9</v>
      </c>
      <c r="BG1082">
        <v>3912820.6</v>
      </c>
      <c r="BH1082">
        <v>3909060.3</v>
      </c>
      <c r="BI1082">
        <v>3905300</v>
      </c>
      <c r="BJ1082">
        <v>3861807.2652695598</v>
      </c>
      <c r="BK1082">
        <v>3818798.9025398199</v>
      </c>
      <c r="BL1082">
        <v>3776269.51743316</v>
      </c>
      <c r="BM1082">
        <v>3734213.7756483098</v>
      </c>
      <c r="BN1082">
        <v>3692626.40229133</v>
      </c>
      <c r="BO1082">
        <v>3651502.1812139601</v>
      </c>
      <c r="BP1082">
        <v>3610835.9543593801</v>
      </c>
      <c r="BQ1082">
        <v>3570622.6211153101</v>
      </c>
      <c r="BR1082">
        <v>3530857.1376741701</v>
      </c>
      <c r="BS1082">
        <v>3491534.5164005398</v>
      </c>
      <c r="BT1082">
        <v>3452649.8252054998</v>
      </c>
      <c r="BU1082">
        <v>3414198.1869280902</v>
      </c>
      <c r="BV1082">
        <v>3376174.77872355</v>
      </c>
      <c r="BW1082">
        <v>3338574.8314583902</v>
      </c>
      <c r="BX1082">
        <v>3301393.6291122702</v>
      </c>
      <c r="BY1082">
        <v>3264626.5081864102</v>
      </c>
      <c r="BZ1082">
        <v>3228268.8571187598</v>
      </c>
      <c r="CA1082">
        <v>3192316.1157054999</v>
      </c>
      <c r="CB1082">
        <v>3156763.7745291302</v>
      </c>
      <c r="CC1082">
        <v>3121607.3743928401</v>
      </c>
      <c r="CD1082" s="8" t="b">
        <f>IF(ISNUMBER(VLOOKUP(A1082,profiles_2018!A:A,1,FALSE)),TRUE,FALSE)</f>
        <v>1</v>
      </c>
      <c r="CE1082" t="str">
        <f>INDEX('C5 - Emissions methodology 2021'!$A$2:$I$5911,MATCH($A1082,'C5 - Emissions methodology 2021'!$A$2:$A$5911,0),MATCH(CE$1,'C5 - Emissions methodology 2021'!$A$1:$I$1,0))</f>
        <v>Materials</v>
      </c>
    </row>
    <row r="1083" spans="1:83" x14ac:dyDescent="0.25">
      <c r="A1083">
        <v>865</v>
      </c>
      <c r="B1083" t="s">
        <v>1565</v>
      </c>
      <c r="C1083" t="s">
        <v>27</v>
      </c>
      <c r="D1083">
        <v>2020</v>
      </c>
      <c r="E1083" t="s">
        <v>105</v>
      </c>
      <c r="F1083" t="s">
        <v>54</v>
      </c>
      <c r="G1083">
        <v>2015</v>
      </c>
      <c r="H1083">
        <v>21700</v>
      </c>
      <c r="I1083">
        <v>100</v>
      </c>
      <c r="J1083">
        <v>2030</v>
      </c>
      <c r="K1083">
        <v>75</v>
      </c>
      <c r="L1083">
        <v>5425</v>
      </c>
      <c r="M1083">
        <v>2020</v>
      </c>
      <c r="N1083">
        <v>937630</v>
      </c>
      <c r="O1083">
        <v>54.8611111111111</v>
      </c>
      <c r="P1083" t="s">
        <v>24</v>
      </c>
      <c r="Q1083">
        <v>3.7440839024390198</v>
      </c>
      <c r="R1083">
        <v>1</v>
      </c>
      <c r="S1083" t="s">
        <v>592</v>
      </c>
      <c r="T1083">
        <v>-1.11368485725649E-2</v>
      </c>
      <c r="AT1083">
        <v>21700</v>
      </c>
      <c r="AU1083">
        <v>204886</v>
      </c>
      <c r="AV1083">
        <v>388072</v>
      </c>
      <c r="AW1083">
        <v>571258</v>
      </c>
      <c r="AX1083">
        <v>754444</v>
      </c>
      <c r="AY1083">
        <v>937630</v>
      </c>
      <c r="AZ1083">
        <v>844409.5</v>
      </c>
      <c r="BA1083">
        <v>751189</v>
      </c>
      <c r="BB1083">
        <v>657968.5</v>
      </c>
      <c r="BC1083">
        <v>564748</v>
      </c>
      <c r="BD1083">
        <v>471527.5</v>
      </c>
      <c r="BE1083">
        <v>378307</v>
      </c>
      <c r="BF1083">
        <v>285086.5</v>
      </c>
      <c r="BG1083">
        <v>191866</v>
      </c>
      <c r="BH1083">
        <v>98645.5</v>
      </c>
      <c r="BI1083">
        <v>5425</v>
      </c>
      <c r="BJ1083">
        <v>5364.5825964938304</v>
      </c>
      <c r="BK1083">
        <v>5304.8380524616596</v>
      </c>
      <c r="BL1083">
        <v>5245.7588743694196</v>
      </c>
      <c r="BM1083">
        <v>5187.3376521373702</v>
      </c>
      <c r="BN1083">
        <v>5129.5670582107596</v>
      </c>
      <c r="BO1083">
        <v>5072.4398466406501</v>
      </c>
      <c r="BP1083">
        <v>5015.94885217516</v>
      </c>
      <c r="BQ1083">
        <v>4960.0869893607596</v>
      </c>
      <c r="BR1083">
        <v>4904.8472516535003</v>
      </c>
      <c r="BS1083">
        <v>4850.2227105402699</v>
      </c>
      <c r="BT1083">
        <v>4796.2065146697696</v>
      </c>
      <c r="BU1083">
        <v>4742.7918889931398</v>
      </c>
      <c r="BV1083">
        <v>4689.9721339142397</v>
      </c>
      <c r="BW1083">
        <v>4637.7406244492904</v>
      </c>
      <c r="BX1083">
        <v>4586.0908093959597</v>
      </c>
      <c r="BY1083">
        <v>4535.0162105116897</v>
      </c>
      <c r="BZ1083">
        <v>4484.5104217010903</v>
      </c>
      <c r="CA1083">
        <v>4434.56710821252</v>
      </c>
      <c r="CB1083">
        <v>4385.1800058434801</v>
      </c>
      <c r="CC1083">
        <v>4336.3429201549598</v>
      </c>
      <c r="CD1083" s="8" t="b">
        <f>IF(ISNUMBER(VLOOKUP(A1083,profiles_2018!A:A,1,FALSE)),TRUE,FALSE)</f>
        <v>0</v>
      </c>
      <c r="CE1083" t="str">
        <f>INDEX('C5 - Emissions methodology 2021'!$A$2:$I$5911,MATCH($A1083,'C5 - Emissions methodology 2021'!$A$2:$A$5911,0),MATCH(CE$1,'C5 - Emissions methodology 2021'!$A$1:$I$1,0))</f>
        <v>Manufacturing</v>
      </c>
    </row>
    <row r="1084" spans="1:83" x14ac:dyDescent="0.25">
      <c r="A1084">
        <v>894</v>
      </c>
      <c r="B1084" t="s">
        <v>1566</v>
      </c>
      <c r="C1084" t="s">
        <v>41</v>
      </c>
      <c r="D1084">
        <v>2019</v>
      </c>
      <c r="E1084" t="s">
        <v>105</v>
      </c>
      <c r="F1084" t="s">
        <v>54</v>
      </c>
      <c r="G1084">
        <v>2008</v>
      </c>
      <c r="H1084">
        <v>53577</v>
      </c>
      <c r="I1084">
        <v>100</v>
      </c>
      <c r="J1084">
        <v>2030</v>
      </c>
      <c r="K1084">
        <v>100</v>
      </c>
      <c r="L1084">
        <v>0</v>
      </c>
      <c r="M1084">
        <v>2020</v>
      </c>
      <c r="N1084">
        <v>25376.799999999999</v>
      </c>
      <c r="O1084">
        <v>57.552147170278097</v>
      </c>
      <c r="P1084" t="s">
        <v>691</v>
      </c>
      <c r="Q1084">
        <v>3.9902527955390199</v>
      </c>
      <c r="R1084">
        <v>1</v>
      </c>
      <c r="S1084" t="s">
        <v>592</v>
      </c>
      <c r="T1084">
        <v>-1.11368485725649E-2</v>
      </c>
      <c r="AM1084">
        <v>53577</v>
      </c>
      <c r="AN1084">
        <v>51226.983333333301</v>
      </c>
      <c r="AO1084">
        <v>48876.966666666602</v>
      </c>
      <c r="AP1084">
        <v>46526.95</v>
      </c>
      <c r="AQ1084">
        <v>44176.933333333298</v>
      </c>
      <c r="AR1084">
        <v>41826.916666666599</v>
      </c>
      <c r="AS1084">
        <v>39476.9</v>
      </c>
      <c r="AT1084">
        <v>37126.883333333302</v>
      </c>
      <c r="AU1084">
        <v>34776.866666666603</v>
      </c>
      <c r="AV1084">
        <v>32426.85</v>
      </c>
      <c r="AW1084">
        <v>30076.833333333299</v>
      </c>
      <c r="AX1084">
        <v>27726.8166666666</v>
      </c>
      <c r="AY1084">
        <v>25376.799999999999</v>
      </c>
      <c r="AZ1084">
        <v>22839.119999999999</v>
      </c>
      <c r="BA1084">
        <v>20301.439999999999</v>
      </c>
      <c r="BB1084">
        <v>17763.759999999998</v>
      </c>
      <c r="BC1084">
        <v>15226.08</v>
      </c>
      <c r="BD1084">
        <v>12688.4</v>
      </c>
      <c r="BE1084">
        <v>10150.719999999999</v>
      </c>
      <c r="BF1084">
        <v>7613.04</v>
      </c>
      <c r="BG1084">
        <v>5075.3599999999997</v>
      </c>
      <c r="BH1084">
        <v>2537.6799999999998</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s="8" t="b">
        <f>IF(ISNUMBER(VLOOKUP(A1084,profiles_2018!A:A,1,FALSE)),TRUE,FALSE)</f>
        <v>0</v>
      </c>
      <c r="CE1084" t="str">
        <f>INDEX('C5 - Emissions methodology 2021'!$A$2:$I$5911,MATCH($A1084,'C5 - Emissions methodology 2021'!$A$2:$A$5911,0),MATCH(CE$1,'C5 - Emissions methodology 2021'!$A$1:$I$1,0))</f>
        <v>Services</v>
      </c>
    </row>
    <row r="1085" spans="1:83" x14ac:dyDescent="0.25">
      <c r="A1085">
        <v>21115</v>
      </c>
      <c r="B1085" t="s">
        <v>1567</v>
      </c>
      <c r="C1085" t="s">
        <v>208</v>
      </c>
      <c r="D1085">
        <v>2021</v>
      </c>
      <c r="E1085" t="s">
        <v>105</v>
      </c>
      <c r="F1085" t="s">
        <v>54</v>
      </c>
      <c r="G1085">
        <v>2018</v>
      </c>
      <c r="H1085">
        <v>157725</v>
      </c>
      <c r="I1085">
        <v>100</v>
      </c>
      <c r="J1085">
        <v>2050</v>
      </c>
      <c r="K1085">
        <v>100</v>
      </c>
      <c r="L1085">
        <v>0</v>
      </c>
      <c r="M1085">
        <v>2020</v>
      </c>
      <c r="N1085">
        <v>43109</v>
      </c>
      <c r="O1085">
        <v>10.3153320634663</v>
      </c>
      <c r="P1085" t="s">
        <v>24</v>
      </c>
      <c r="Q1085">
        <v>4.0028630295000003</v>
      </c>
      <c r="R1085">
        <v>1</v>
      </c>
      <c r="S1085" t="s">
        <v>592</v>
      </c>
      <c r="T1085">
        <v>-1.11368485725649E-2</v>
      </c>
      <c r="AW1085">
        <v>157725</v>
      </c>
      <c r="AX1085">
        <v>100417</v>
      </c>
      <c r="AY1085">
        <v>43109</v>
      </c>
      <c r="AZ1085">
        <v>41672.033333333296</v>
      </c>
      <c r="BA1085">
        <v>40235.0666666666</v>
      </c>
      <c r="BB1085">
        <v>38798.1</v>
      </c>
      <c r="BC1085">
        <v>37361.133333333302</v>
      </c>
      <c r="BD1085">
        <v>35924.166666666599</v>
      </c>
      <c r="BE1085">
        <v>34487.199999999997</v>
      </c>
      <c r="BF1085">
        <v>33050.233333333301</v>
      </c>
      <c r="BG1085">
        <v>31613.266666666601</v>
      </c>
      <c r="BH1085">
        <v>30176.3</v>
      </c>
      <c r="BI1085">
        <v>28739.333333333299</v>
      </c>
      <c r="BJ1085">
        <v>27302.366666666599</v>
      </c>
      <c r="BK1085">
        <v>25865.4</v>
      </c>
      <c r="BL1085">
        <v>24428.433333333302</v>
      </c>
      <c r="BM1085">
        <v>22991.466666666602</v>
      </c>
      <c r="BN1085">
        <v>21554.5</v>
      </c>
      <c r="BO1085">
        <v>20117.5333333333</v>
      </c>
      <c r="BP1085">
        <v>18680.5666666666</v>
      </c>
      <c r="BQ1085">
        <v>17243.599999999999</v>
      </c>
      <c r="BR1085">
        <v>15806.6333333333</v>
      </c>
      <c r="BS1085">
        <v>14369.666666666601</v>
      </c>
      <c r="BT1085">
        <v>12932.7</v>
      </c>
      <c r="BU1085">
        <v>11495.733333333301</v>
      </c>
      <c r="BV1085">
        <v>10058.766666666599</v>
      </c>
      <c r="BW1085">
        <v>8621.7999999999902</v>
      </c>
      <c r="BX1085">
        <v>7184.8333333333203</v>
      </c>
      <c r="BY1085">
        <v>5747.8666666666604</v>
      </c>
      <c r="BZ1085">
        <v>4310.8999999999996</v>
      </c>
      <c r="CA1085">
        <v>2873.9333333333302</v>
      </c>
      <c r="CB1085">
        <v>1436.9666666666601</v>
      </c>
      <c r="CC1085">
        <v>0</v>
      </c>
      <c r="CD1085" s="8" t="b">
        <f>IF(ISNUMBER(VLOOKUP(A1085,profiles_2018!A:A,1,FALSE)),TRUE,FALSE)</f>
        <v>0</v>
      </c>
      <c r="CE1085" t="str">
        <f>INDEX('C5 - Emissions methodology 2021'!$A$2:$I$5911,MATCH($A1085,'C5 - Emissions methodology 2021'!$A$2:$A$5911,0),MATCH(CE$1,'C5 - Emissions methodology 2021'!$A$1:$I$1,0))</f>
        <v>Manufacturing</v>
      </c>
    </row>
    <row r="1086" spans="1:83" x14ac:dyDescent="0.25">
      <c r="A1086">
        <v>1106</v>
      </c>
      <c r="B1086" t="s">
        <v>93</v>
      </c>
      <c r="C1086" t="s">
        <v>78</v>
      </c>
      <c r="D1086">
        <v>2021</v>
      </c>
      <c r="E1086" t="s">
        <v>44</v>
      </c>
      <c r="F1086" t="s">
        <v>33</v>
      </c>
      <c r="G1086">
        <v>2020</v>
      </c>
      <c r="H1086">
        <v>20379</v>
      </c>
      <c r="I1086">
        <v>100</v>
      </c>
      <c r="J1086">
        <v>2035</v>
      </c>
      <c r="K1086">
        <v>100</v>
      </c>
      <c r="L1086">
        <v>0</v>
      </c>
      <c r="M1086">
        <v>2020</v>
      </c>
      <c r="N1086">
        <v>20379</v>
      </c>
      <c r="O1086">
        <v>0</v>
      </c>
      <c r="P1086" t="s">
        <v>45</v>
      </c>
      <c r="Q1086">
        <v>3.32268496472927</v>
      </c>
      <c r="R1086">
        <v>1</v>
      </c>
      <c r="S1086" t="s">
        <v>592</v>
      </c>
      <c r="T1086">
        <v>-1.11368485725649E-2</v>
      </c>
      <c r="AY1086">
        <v>20379</v>
      </c>
      <c r="AZ1086">
        <v>19020.400000000001</v>
      </c>
      <c r="BA1086">
        <v>17661.8</v>
      </c>
      <c r="BB1086">
        <v>16303.2</v>
      </c>
      <c r="BC1086">
        <v>14944.6</v>
      </c>
      <c r="BD1086">
        <v>13586</v>
      </c>
      <c r="BE1086">
        <v>12227.4</v>
      </c>
      <c r="BF1086">
        <v>10868.8</v>
      </c>
      <c r="BG1086">
        <v>9510.2000000000007</v>
      </c>
      <c r="BH1086">
        <v>8151.6</v>
      </c>
      <c r="BI1086">
        <v>6793</v>
      </c>
      <c r="BJ1086">
        <v>5434.4</v>
      </c>
      <c r="BK1086">
        <v>4075.7999999999902</v>
      </c>
      <c r="BL1086">
        <v>2717.2</v>
      </c>
      <c r="BM1086">
        <v>1358.5999999999899</v>
      </c>
      <c r="BN1086">
        <v>0</v>
      </c>
      <c r="BO1086">
        <v>0</v>
      </c>
      <c r="BP1086">
        <v>0</v>
      </c>
      <c r="BQ1086">
        <v>0</v>
      </c>
      <c r="BR1086">
        <v>0</v>
      </c>
      <c r="BS1086">
        <v>0</v>
      </c>
      <c r="BT1086">
        <v>0</v>
      </c>
      <c r="BU1086">
        <v>0</v>
      </c>
      <c r="BV1086">
        <v>0</v>
      </c>
      <c r="BW1086">
        <v>0</v>
      </c>
      <c r="BX1086">
        <v>0</v>
      </c>
      <c r="BY1086">
        <v>0</v>
      </c>
      <c r="BZ1086">
        <v>0</v>
      </c>
      <c r="CA1086">
        <v>0</v>
      </c>
      <c r="CB1086">
        <v>0</v>
      </c>
      <c r="CC1086">
        <v>0</v>
      </c>
      <c r="CD1086" s="8" t="b">
        <f>IF(ISNUMBER(VLOOKUP(A1086,profiles_2018!A:A,1,FALSE)),TRUE,FALSE)</f>
        <v>1</v>
      </c>
      <c r="CE1086" t="str">
        <f>INDEX('C5 - Emissions methodology 2021'!$A$2:$I$5911,MATCH($A1086,'C5 - Emissions methodology 2021'!$A$2:$A$5911,0),MATCH(CE$1,'C5 - Emissions methodology 2021'!$A$1:$I$1,0))</f>
        <v>Manufacturing</v>
      </c>
    </row>
    <row r="1087" spans="1:83" x14ac:dyDescent="0.25">
      <c r="A1087">
        <v>1134</v>
      </c>
      <c r="B1087" t="s">
        <v>1568</v>
      </c>
      <c r="C1087" t="s">
        <v>92</v>
      </c>
      <c r="D1087">
        <v>2020</v>
      </c>
      <c r="E1087" t="s">
        <v>690</v>
      </c>
      <c r="F1087" t="s">
        <v>23</v>
      </c>
      <c r="G1087">
        <v>2019</v>
      </c>
      <c r="H1087">
        <v>342093</v>
      </c>
      <c r="I1087">
        <v>100</v>
      </c>
      <c r="J1087">
        <v>2040</v>
      </c>
      <c r="K1087">
        <v>100</v>
      </c>
      <c r="L1087">
        <v>0</v>
      </c>
      <c r="M1087">
        <v>2020</v>
      </c>
      <c r="N1087">
        <v>303103</v>
      </c>
      <c r="O1087">
        <v>11.3974854790949</v>
      </c>
      <c r="P1087" t="s">
        <v>24</v>
      </c>
      <c r="Q1087">
        <v>3.65515616051951</v>
      </c>
      <c r="R1087">
        <v>1</v>
      </c>
      <c r="S1087" t="s">
        <v>592</v>
      </c>
      <c r="T1087">
        <v>-1.11368485725649E-2</v>
      </c>
      <c r="AX1087">
        <v>342093</v>
      </c>
      <c r="AY1087">
        <v>303103</v>
      </c>
      <c r="AZ1087">
        <v>287947.84999999998</v>
      </c>
      <c r="BA1087">
        <v>272792.7</v>
      </c>
      <c r="BB1087">
        <v>257637.55</v>
      </c>
      <c r="BC1087">
        <v>242482.4</v>
      </c>
      <c r="BD1087">
        <v>227327.25</v>
      </c>
      <c r="BE1087">
        <v>212172.1</v>
      </c>
      <c r="BF1087">
        <v>197016.95</v>
      </c>
      <c r="BG1087">
        <v>181861.8</v>
      </c>
      <c r="BH1087">
        <v>166706.65</v>
      </c>
      <c r="BI1087">
        <v>151551.5</v>
      </c>
      <c r="BJ1087">
        <v>136396.34999999899</v>
      </c>
      <c r="BK1087">
        <v>121241.2</v>
      </c>
      <c r="BL1087">
        <v>106086.05</v>
      </c>
      <c r="BM1087">
        <v>90930.9</v>
      </c>
      <c r="BN1087">
        <v>75775.75</v>
      </c>
      <c r="BO1087">
        <v>60620.599999999897</v>
      </c>
      <c r="BP1087">
        <v>45465.45</v>
      </c>
      <c r="BQ1087">
        <v>30310.299999999901</v>
      </c>
      <c r="BR1087">
        <v>15155.15</v>
      </c>
      <c r="BS1087">
        <v>0</v>
      </c>
      <c r="BT1087">
        <v>0</v>
      </c>
      <c r="BU1087">
        <v>0</v>
      </c>
      <c r="BV1087">
        <v>0</v>
      </c>
      <c r="BW1087">
        <v>0</v>
      </c>
      <c r="BX1087">
        <v>0</v>
      </c>
      <c r="BY1087">
        <v>0</v>
      </c>
      <c r="BZ1087">
        <v>0</v>
      </c>
      <c r="CA1087">
        <v>0</v>
      </c>
      <c r="CB1087">
        <v>0</v>
      </c>
      <c r="CC1087">
        <v>0</v>
      </c>
      <c r="CD1087" s="8" t="b">
        <f>IF(ISNUMBER(VLOOKUP(A1087,profiles_2018!A:A,1,FALSE)),TRUE,FALSE)</f>
        <v>0</v>
      </c>
      <c r="CE1087" t="str">
        <f>INDEX('C5 - Emissions methodology 2021'!$A$2:$I$5911,MATCH($A1087,'C5 - Emissions methodology 2021'!$A$2:$A$5911,0),MATCH(CE$1,'C5 - Emissions methodology 2021'!$A$1:$I$1,0))</f>
        <v>Infrastructure</v>
      </c>
    </row>
    <row r="1088" spans="1:83" x14ac:dyDescent="0.25">
      <c r="A1088">
        <v>814</v>
      </c>
      <c r="B1088" t="s">
        <v>1569</v>
      </c>
      <c r="C1088" t="s">
        <v>36</v>
      </c>
      <c r="D1088">
        <v>2020</v>
      </c>
      <c r="E1088" t="s">
        <v>690</v>
      </c>
      <c r="F1088" t="s">
        <v>23</v>
      </c>
      <c r="G1088">
        <v>2020</v>
      </c>
      <c r="H1088">
        <v>2393.1999999999998</v>
      </c>
      <c r="I1088">
        <v>100</v>
      </c>
      <c r="J1088">
        <v>2035</v>
      </c>
      <c r="K1088">
        <v>100</v>
      </c>
      <c r="L1088">
        <v>0</v>
      </c>
      <c r="M1088">
        <v>2020</v>
      </c>
      <c r="N1088">
        <v>2393.1999999999998</v>
      </c>
      <c r="O1088">
        <v>0</v>
      </c>
      <c r="P1088" t="s">
        <v>45</v>
      </c>
      <c r="Q1088">
        <v>3.65268316614927</v>
      </c>
      <c r="R1088">
        <v>1</v>
      </c>
      <c r="S1088" t="s">
        <v>592</v>
      </c>
      <c r="T1088">
        <v>-1.11368485725649E-2</v>
      </c>
      <c r="AY1088">
        <v>2393.1999999999998</v>
      </c>
      <c r="AZ1088">
        <v>2233.65333333333</v>
      </c>
      <c r="BA1088">
        <v>2074.1066666666602</v>
      </c>
      <c r="BB1088">
        <v>1914.56</v>
      </c>
      <c r="BC1088">
        <v>1755.0133333333299</v>
      </c>
      <c r="BD1088">
        <v>1595.4666666666601</v>
      </c>
      <c r="BE1088">
        <v>1435.9199999999901</v>
      </c>
      <c r="BF1088">
        <v>1276.37333333333</v>
      </c>
      <c r="BG1088">
        <v>1116.82666666666</v>
      </c>
      <c r="BH1088">
        <v>957.28</v>
      </c>
      <c r="BI1088">
        <v>797.73333333333301</v>
      </c>
      <c r="BJ1088">
        <v>638.18666666666604</v>
      </c>
      <c r="BK1088">
        <v>478.63999999999902</v>
      </c>
      <c r="BL1088">
        <v>319.09333333333302</v>
      </c>
      <c r="BM1088">
        <v>159.546666666666</v>
      </c>
      <c r="BN1088">
        <v>0</v>
      </c>
      <c r="BO1088">
        <v>0</v>
      </c>
      <c r="BP1088">
        <v>0</v>
      </c>
      <c r="BQ1088">
        <v>0</v>
      </c>
      <c r="BR1088">
        <v>0</v>
      </c>
      <c r="BS1088">
        <v>0</v>
      </c>
      <c r="BT1088">
        <v>0</v>
      </c>
      <c r="BU1088">
        <v>0</v>
      </c>
      <c r="BV1088">
        <v>0</v>
      </c>
      <c r="BW1088">
        <v>0</v>
      </c>
      <c r="BX1088">
        <v>0</v>
      </c>
      <c r="BY1088">
        <v>0</v>
      </c>
      <c r="BZ1088">
        <v>0</v>
      </c>
      <c r="CA1088">
        <v>0</v>
      </c>
      <c r="CB1088">
        <v>0</v>
      </c>
      <c r="CC1088">
        <v>0</v>
      </c>
      <c r="CD1088" s="8" t="b">
        <f>IF(ISNUMBER(VLOOKUP(A1088,profiles_2018!A:A,1,FALSE)),TRUE,FALSE)</f>
        <v>0</v>
      </c>
      <c r="CE1088" t="str">
        <f>INDEX('C5 - Emissions methodology 2021'!$A$2:$I$5911,MATCH($A1088,'C5 - Emissions methodology 2021'!$A$2:$A$5911,0),MATCH(CE$1,'C5 - Emissions methodology 2021'!$A$1:$I$1,0))</f>
        <v>Services</v>
      </c>
    </row>
    <row r="1089" spans="1:83" x14ac:dyDescent="0.25">
      <c r="A1089">
        <v>1158</v>
      </c>
      <c r="B1089" t="s">
        <v>605</v>
      </c>
      <c r="C1089" t="s">
        <v>78</v>
      </c>
      <c r="D1089">
        <v>2020</v>
      </c>
      <c r="E1089" t="s">
        <v>28</v>
      </c>
      <c r="F1089" t="s">
        <v>23</v>
      </c>
      <c r="G1089">
        <v>2018</v>
      </c>
      <c r="H1089">
        <v>3356828.05</v>
      </c>
      <c r="I1089">
        <v>100</v>
      </c>
      <c r="J1089">
        <v>2025</v>
      </c>
      <c r="K1089">
        <v>25</v>
      </c>
      <c r="L1089">
        <v>2517621.0375000001</v>
      </c>
      <c r="M1089">
        <v>2020</v>
      </c>
      <c r="N1089">
        <v>3011525.46</v>
      </c>
      <c r="O1089">
        <v>62.459490017196302</v>
      </c>
      <c r="P1089" t="s">
        <v>24</v>
      </c>
      <c r="Q1089">
        <v>2.8981617567487801</v>
      </c>
      <c r="R1089">
        <v>1</v>
      </c>
      <c r="S1089" t="s">
        <v>592</v>
      </c>
      <c r="T1089">
        <v>-1.11368485725649E-2</v>
      </c>
      <c r="AW1089">
        <v>3356828.05</v>
      </c>
      <c r="AX1089">
        <v>3184176.7549999999</v>
      </c>
      <c r="AY1089">
        <v>3011525.46</v>
      </c>
      <c r="AZ1089">
        <v>2912744.5754999998</v>
      </c>
      <c r="BA1089">
        <v>2813963.6910000001</v>
      </c>
      <c r="BB1089">
        <v>2715182.8064999999</v>
      </c>
      <c r="BC1089">
        <v>2616401.9219999998</v>
      </c>
      <c r="BD1089">
        <v>2517621.0375000001</v>
      </c>
      <c r="BE1089">
        <v>2489582.67324225</v>
      </c>
      <c r="BF1089">
        <v>2461856.5680014701</v>
      </c>
      <c r="BG1089">
        <v>2434439.2441962701</v>
      </c>
      <c r="BH1089">
        <v>2407327.2629745398</v>
      </c>
      <c r="BI1089">
        <v>2380517.2237821901</v>
      </c>
      <c r="BJ1089">
        <v>2354005.7639365401</v>
      </c>
      <c r="BK1089">
        <v>2327789.5582046402</v>
      </c>
      <c r="BL1089">
        <v>2301865.31838611</v>
      </c>
      <c r="BM1089">
        <v>2276229.79290081</v>
      </c>
      <c r="BN1089">
        <v>2250879.7663809098</v>
      </c>
      <c r="BO1089">
        <v>2225812.0592676802</v>
      </c>
      <c r="BP1089">
        <v>2201023.5274126199</v>
      </c>
      <c r="BQ1089">
        <v>2176511.0616831798</v>
      </c>
      <c r="BR1089">
        <v>2152271.5875726999</v>
      </c>
      <c r="BS1089">
        <v>2128302.0648148698</v>
      </c>
      <c r="BT1089">
        <v>2104599.4870023499</v>
      </c>
      <c r="BU1089">
        <v>2081160.8812096999</v>
      </c>
      <c r="BV1089">
        <v>2057983.30762053</v>
      </c>
      <c r="BW1089">
        <v>2035063.8591586901</v>
      </c>
      <c r="BX1089">
        <v>2012399.66112374</v>
      </c>
      <c r="BY1089">
        <v>1989987.8708303201</v>
      </c>
      <c r="BZ1089">
        <v>1967825.67725165</v>
      </c>
      <c r="CA1089">
        <v>1945910.3006668901</v>
      </c>
      <c r="CB1089">
        <v>1924238.9923125701</v>
      </c>
      <c r="CC1089">
        <v>1902809.03403776</v>
      </c>
      <c r="CD1089" s="8" t="b">
        <f>IF(ISNUMBER(VLOOKUP(A1089,profiles_2018!A:A,1,FALSE)),TRUE,FALSE)</f>
        <v>1</v>
      </c>
      <c r="CE1089" t="str">
        <f>INDEX('C5 - Emissions methodology 2021'!$A$2:$I$5911,MATCH($A1089,'C5 - Emissions methodology 2021'!$A$2:$A$5911,0),MATCH(CE$1,'C5 - Emissions methodology 2021'!$A$1:$I$1,0))</f>
        <v>Manufacturing</v>
      </c>
    </row>
    <row r="1090" spans="1:83" x14ac:dyDescent="0.25">
      <c r="A1090">
        <v>57626</v>
      </c>
      <c r="B1090" t="s">
        <v>95</v>
      </c>
      <c r="C1090" t="s">
        <v>48</v>
      </c>
      <c r="D1090">
        <v>2020</v>
      </c>
      <c r="E1090" t="s">
        <v>105</v>
      </c>
      <c r="F1090" t="s">
        <v>54</v>
      </c>
      <c r="G1090">
        <v>2019</v>
      </c>
      <c r="H1090">
        <v>887551</v>
      </c>
      <c r="I1090">
        <v>100</v>
      </c>
      <c r="J1090">
        <v>2025</v>
      </c>
      <c r="K1090">
        <v>15</v>
      </c>
      <c r="L1090">
        <v>754418.35</v>
      </c>
      <c r="M1090">
        <v>2020</v>
      </c>
      <c r="N1090">
        <v>844904</v>
      </c>
      <c r="O1090">
        <v>32.033464368056997</v>
      </c>
      <c r="P1090" t="s">
        <v>24</v>
      </c>
      <c r="Q1090">
        <v>3.1378936331487801</v>
      </c>
      <c r="R1090">
        <v>1</v>
      </c>
      <c r="S1090" t="s">
        <v>592</v>
      </c>
      <c r="T1090">
        <v>-1.11368485725649E-2</v>
      </c>
      <c r="AX1090">
        <v>887551</v>
      </c>
      <c r="AY1090">
        <v>844904</v>
      </c>
      <c r="AZ1090">
        <v>826806.87</v>
      </c>
      <c r="BA1090">
        <v>808709.74</v>
      </c>
      <c r="BB1090">
        <v>790612.61</v>
      </c>
      <c r="BC1090">
        <v>772515.48</v>
      </c>
      <c r="BD1090">
        <v>754418.35</v>
      </c>
      <c r="BE1090">
        <v>746016.50707568496</v>
      </c>
      <c r="BF1090">
        <v>737708.23420374899</v>
      </c>
      <c r="BG1090">
        <v>729492.48930868797</v>
      </c>
      <c r="BH1090">
        <v>721368.24192043405</v>
      </c>
      <c r="BI1090">
        <v>713334.47304510896</v>
      </c>
      <c r="BJ1090">
        <v>705390.175037215</v>
      </c>
      <c r="BK1090">
        <v>697534.35147324996</v>
      </c>
      <c r="BL1090">
        <v>689766.01702673</v>
      </c>
      <c r="BM1090">
        <v>682084.19734460302</v>
      </c>
      <c r="BN1090">
        <v>674487.92892503599</v>
      </c>
      <c r="BO1090">
        <v>666976.25899657502</v>
      </c>
      <c r="BP1090">
        <v>659548.245398634</v>
      </c>
      <c r="BQ1090">
        <v>652202.95646332903</v>
      </c>
      <c r="BR1090">
        <v>644939.47089861799</v>
      </c>
      <c r="BS1090">
        <v>637756.87767275004</v>
      </c>
      <c r="BT1090">
        <v>630654.27589999698</v>
      </c>
      <c r="BU1090">
        <v>623630.77472765802</v>
      </c>
      <c r="BV1090">
        <v>616685.49322432396</v>
      </c>
      <c r="BW1090">
        <v>609817.56026938802</v>
      </c>
      <c r="BX1090">
        <v>603026.11444377596</v>
      </c>
      <c r="BY1090">
        <v>596310.30392191396</v>
      </c>
      <c r="BZ1090">
        <v>589669.28636487504</v>
      </c>
      <c r="CA1090">
        <v>583102.22881473706</v>
      </c>
      <c r="CB1090">
        <v>576608.30759010196</v>
      </c>
      <c r="CC1090">
        <v>570186.70818278799</v>
      </c>
      <c r="CD1090" s="8" t="b">
        <f>IF(ISNUMBER(VLOOKUP(A1090,profiles_2018!A:A,1,FALSE)),TRUE,FALSE)</f>
        <v>1</v>
      </c>
      <c r="CE1090" t="str">
        <f>INDEX('C5 - Emissions methodology 2021'!$A$2:$I$5911,MATCH($A1090,'C5 - Emissions methodology 2021'!$A$2:$A$5911,0),MATCH(CE$1,'C5 - Emissions methodology 2021'!$A$1:$I$1,0))</f>
        <v>Transportation services</v>
      </c>
    </row>
    <row r="1091" spans="1:83" x14ac:dyDescent="0.25">
      <c r="A1091">
        <v>1268</v>
      </c>
      <c r="B1091" t="s">
        <v>607</v>
      </c>
      <c r="C1091" t="s">
        <v>21</v>
      </c>
      <c r="D1091">
        <v>2010</v>
      </c>
      <c r="E1091" t="s">
        <v>88</v>
      </c>
      <c r="F1091" t="s">
        <v>54</v>
      </c>
      <c r="G1091">
        <v>2010</v>
      </c>
      <c r="H1091">
        <v>35547</v>
      </c>
      <c r="I1091">
        <v>100</v>
      </c>
      <c r="J1091">
        <v>2030</v>
      </c>
      <c r="K1091">
        <v>70</v>
      </c>
      <c r="L1091">
        <v>10664.1</v>
      </c>
      <c r="M1091">
        <v>2020</v>
      </c>
      <c r="N1091">
        <v>29583</v>
      </c>
      <c r="O1091">
        <v>108.996850750584</v>
      </c>
      <c r="P1091" t="s">
        <v>691</v>
      </c>
      <c r="Q1091">
        <v>3.69025852723902</v>
      </c>
      <c r="R1091">
        <v>1</v>
      </c>
      <c r="S1091" t="s">
        <v>592</v>
      </c>
      <c r="T1091">
        <v>-1.11368485725649E-2</v>
      </c>
      <c r="AO1091">
        <v>35547</v>
      </c>
      <c r="AP1091">
        <v>34950.6</v>
      </c>
      <c r="AQ1091">
        <v>34354.199999999997</v>
      </c>
      <c r="AR1091">
        <v>33757.800000000003</v>
      </c>
      <c r="AS1091">
        <v>33161.4</v>
      </c>
      <c r="AT1091">
        <v>32565</v>
      </c>
      <c r="AU1091">
        <v>31968.6</v>
      </c>
      <c r="AV1091">
        <v>31372.2</v>
      </c>
      <c r="AW1091">
        <v>30775.8</v>
      </c>
      <c r="AX1091">
        <v>30179.4</v>
      </c>
      <c r="AY1091">
        <v>29583</v>
      </c>
      <c r="AZ1091">
        <v>27691.11</v>
      </c>
      <c r="BA1091">
        <v>25799.22</v>
      </c>
      <c r="BB1091">
        <v>23907.33</v>
      </c>
      <c r="BC1091">
        <v>22015.439999999999</v>
      </c>
      <c r="BD1091">
        <v>20123.55</v>
      </c>
      <c r="BE1091">
        <v>18231.66</v>
      </c>
      <c r="BF1091">
        <v>16339.77</v>
      </c>
      <c r="BG1091">
        <v>14447.88</v>
      </c>
      <c r="BH1091">
        <v>12555.99</v>
      </c>
      <c r="BI1091">
        <v>10664.1</v>
      </c>
      <c r="BJ1091">
        <v>10545.3355331373</v>
      </c>
      <c r="BK1091">
        <v>10427.8937281578</v>
      </c>
      <c r="BL1091">
        <v>10311.759854776499</v>
      </c>
      <c r="BM1091">
        <v>10196.9193467572</v>
      </c>
      <c r="BN1091">
        <v>10083.3578000857</v>
      </c>
      <c r="BO1091">
        <v>9971.0609711632405</v>
      </c>
      <c r="BP1091">
        <v>9860.0147750195792</v>
      </c>
      <c r="BQ1091">
        <v>9750.2052835469294</v>
      </c>
      <c r="BR1091">
        <v>9641.6187237526501</v>
      </c>
      <c r="BS1091">
        <v>9534.2414760318097</v>
      </c>
      <c r="BT1091">
        <v>9428.0600724589694</v>
      </c>
      <c r="BU1091">
        <v>9323.0611950989496</v>
      </c>
      <c r="BV1091">
        <v>9219.2316743363808</v>
      </c>
      <c r="BW1091">
        <v>9116.5584872238996</v>
      </c>
      <c r="BX1091">
        <v>9015.0287558487598</v>
      </c>
      <c r="BY1091">
        <v>8914.6297457175497</v>
      </c>
      <c r="BZ1091">
        <v>8815.3488641590102</v>
      </c>
      <c r="CA1091">
        <v>8717.1736587445394</v>
      </c>
      <c r="CB1091">
        <v>8620.0918157263495</v>
      </c>
      <c r="CC1091">
        <v>8524.091158493</v>
      </c>
      <c r="CD1091" s="8" t="b">
        <f>IF(ISNUMBER(VLOOKUP(A1091,profiles_2018!A:A,1,FALSE)),TRUE,FALSE)</f>
        <v>1</v>
      </c>
      <c r="CE1091" t="str">
        <f>INDEX('C5 - Emissions methodology 2021'!$A$2:$I$5911,MATCH($A1091,'C5 - Emissions methodology 2021'!$A$2:$A$5911,0),MATCH(CE$1,'C5 - Emissions methodology 2021'!$A$1:$I$1,0))</f>
        <v>Services</v>
      </c>
    </row>
    <row r="1092" spans="1:83" x14ac:dyDescent="0.25">
      <c r="A1092">
        <v>70652</v>
      </c>
      <c r="B1092" t="s">
        <v>1570</v>
      </c>
      <c r="C1092" t="s">
        <v>39</v>
      </c>
      <c r="D1092">
        <v>2018</v>
      </c>
      <c r="E1092" t="s">
        <v>32</v>
      </c>
      <c r="F1092" t="s">
        <v>33</v>
      </c>
      <c r="G1092">
        <v>2016</v>
      </c>
      <c r="H1092">
        <v>628.4</v>
      </c>
      <c r="I1092">
        <v>100</v>
      </c>
      <c r="J1092">
        <v>2021</v>
      </c>
      <c r="K1092">
        <v>100</v>
      </c>
      <c r="L1092">
        <v>0</v>
      </c>
      <c r="M1092">
        <v>2020</v>
      </c>
      <c r="N1092">
        <v>125.679999999999</v>
      </c>
      <c r="O1092">
        <v>100</v>
      </c>
      <c r="P1092" t="s">
        <v>691</v>
      </c>
      <c r="Q1092">
        <v>3.3158537213765902</v>
      </c>
      <c r="R1092">
        <v>1</v>
      </c>
      <c r="S1092" t="s">
        <v>592</v>
      </c>
      <c r="T1092">
        <v>-1.11368485725649E-2</v>
      </c>
      <c r="AU1092">
        <v>628.4</v>
      </c>
      <c r="AV1092">
        <v>502.72</v>
      </c>
      <c r="AW1092">
        <v>377.04</v>
      </c>
      <c r="AX1092">
        <v>251.36</v>
      </c>
      <c r="AY1092">
        <v>125.679999999999</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s="8" t="b">
        <f>IF(ISNUMBER(VLOOKUP(A1092,profiles_2018!A:A,1,FALSE)),TRUE,FALSE)</f>
        <v>0</v>
      </c>
      <c r="CE1092" t="str">
        <f>INDEX('C5 - Emissions methodology 2021'!$A$2:$I$5911,MATCH($A1092,'C5 - Emissions methodology 2021'!$A$2:$A$5911,0),MATCH(CE$1,'C5 - Emissions methodology 2021'!$A$1:$I$1,0))</f>
        <v>Manufacturing</v>
      </c>
    </row>
    <row r="1093" spans="1:83" x14ac:dyDescent="0.25">
      <c r="A1093">
        <v>20871</v>
      </c>
      <c r="B1093" t="s">
        <v>101</v>
      </c>
      <c r="C1093" t="s">
        <v>59</v>
      </c>
      <c r="D1093">
        <v>2020</v>
      </c>
      <c r="E1093" t="s">
        <v>690</v>
      </c>
      <c r="F1093" t="s">
        <v>23</v>
      </c>
      <c r="G1093">
        <v>2019</v>
      </c>
      <c r="H1093">
        <v>29025</v>
      </c>
      <c r="I1093">
        <v>100</v>
      </c>
      <c r="J1093">
        <v>2050</v>
      </c>
      <c r="K1093">
        <v>100</v>
      </c>
      <c r="L1093">
        <v>0</v>
      </c>
      <c r="M1093">
        <v>2020</v>
      </c>
      <c r="N1093">
        <v>20923</v>
      </c>
      <c r="O1093">
        <v>27.913867355727799</v>
      </c>
      <c r="P1093" t="s">
        <v>24</v>
      </c>
      <c r="Q1093">
        <v>3.6600029025</v>
      </c>
      <c r="R1093">
        <v>1</v>
      </c>
      <c r="S1093" t="s">
        <v>592</v>
      </c>
      <c r="T1093">
        <v>-1.11368485725649E-2</v>
      </c>
      <c r="AX1093">
        <v>29025</v>
      </c>
      <c r="AY1093">
        <v>20923</v>
      </c>
      <c r="AZ1093">
        <v>20225.5666666666</v>
      </c>
      <c r="BA1093">
        <v>19528.133333333299</v>
      </c>
      <c r="BB1093">
        <v>18830.7</v>
      </c>
      <c r="BC1093">
        <v>18133.266666666601</v>
      </c>
      <c r="BD1093">
        <v>17435.833333333299</v>
      </c>
      <c r="BE1093">
        <v>16738.400000000001</v>
      </c>
      <c r="BF1093">
        <v>16040.9666666666</v>
      </c>
      <c r="BG1093">
        <v>15343.5333333333</v>
      </c>
      <c r="BH1093">
        <v>14646.1</v>
      </c>
      <c r="BI1093">
        <v>13948.666666666601</v>
      </c>
      <c r="BJ1093">
        <v>13251.233333333301</v>
      </c>
      <c r="BK1093">
        <v>12553.8</v>
      </c>
      <c r="BL1093">
        <v>11856.366666666599</v>
      </c>
      <c r="BM1093">
        <v>11158.9333333333</v>
      </c>
      <c r="BN1093">
        <v>10461.5</v>
      </c>
      <c r="BO1093">
        <v>9764.0666666666602</v>
      </c>
      <c r="BP1093">
        <v>9066.6333333333296</v>
      </c>
      <c r="BQ1093">
        <v>8369.2000000000007</v>
      </c>
      <c r="BR1093">
        <v>7671.7666666666601</v>
      </c>
      <c r="BS1093">
        <v>6974.3333333333303</v>
      </c>
      <c r="BT1093">
        <v>6276.9</v>
      </c>
      <c r="BU1093">
        <v>5579.4666666666599</v>
      </c>
      <c r="BV1093">
        <v>4882.0333333333301</v>
      </c>
      <c r="BW1093">
        <v>4184.5999999999904</v>
      </c>
      <c r="BX1093">
        <v>3487.1666666666601</v>
      </c>
      <c r="BY1093">
        <v>2789.7333333333299</v>
      </c>
      <c r="BZ1093">
        <v>2092.2999999999902</v>
      </c>
      <c r="CA1093">
        <v>1394.86666666666</v>
      </c>
      <c r="CB1093">
        <v>697.43333333333396</v>
      </c>
      <c r="CC1093">
        <v>0</v>
      </c>
      <c r="CD1093" s="8" t="b">
        <f>IF(ISNUMBER(VLOOKUP(A1093,profiles_2018!A:A,1,FALSE)),TRUE,FALSE)</f>
        <v>1</v>
      </c>
      <c r="CE1093" t="str">
        <f>INDEX('C5 - Emissions methodology 2021'!$A$2:$I$5911,MATCH($A1093,'C5 - Emissions methodology 2021'!$A$2:$A$5911,0),MATCH(CE$1,'C5 - Emissions methodology 2021'!$A$1:$I$1,0))</f>
        <v>Manufacturing</v>
      </c>
    </row>
    <row r="1094" spans="1:83" x14ac:dyDescent="0.25">
      <c r="A1094">
        <v>35244</v>
      </c>
      <c r="B1094" t="s">
        <v>1571</v>
      </c>
      <c r="C1094" t="s">
        <v>27</v>
      </c>
      <c r="D1094">
        <v>2011</v>
      </c>
      <c r="E1094" t="s">
        <v>690</v>
      </c>
      <c r="F1094" t="s">
        <v>23</v>
      </c>
      <c r="G1094">
        <v>2011</v>
      </c>
      <c r="H1094">
        <v>3980.8270000000002</v>
      </c>
      <c r="I1094">
        <v>100</v>
      </c>
      <c r="J1094">
        <v>2030</v>
      </c>
      <c r="K1094">
        <v>90</v>
      </c>
      <c r="L1094">
        <v>398.08269999999902</v>
      </c>
      <c r="M1094">
        <v>2020</v>
      </c>
      <c r="N1094">
        <v>2574.6819999999998</v>
      </c>
      <c r="O1094">
        <v>86.417280732294202</v>
      </c>
      <c r="P1094" t="s">
        <v>24</v>
      </c>
      <c r="Q1094">
        <v>3.5502450609290199</v>
      </c>
      <c r="R1094">
        <v>1</v>
      </c>
      <c r="S1094" t="s">
        <v>592</v>
      </c>
      <c r="T1094">
        <v>-1.11368485725649E-2</v>
      </c>
      <c r="AP1094">
        <v>3980.8270000000002</v>
      </c>
      <c r="AQ1094">
        <v>3824.5886666666602</v>
      </c>
      <c r="AR1094">
        <v>3668.3503333333301</v>
      </c>
      <c r="AS1094">
        <v>3512.1120000000001</v>
      </c>
      <c r="AT1094">
        <v>3355.87366666666</v>
      </c>
      <c r="AU1094">
        <v>3199.63533333333</v>
      </c>
      <c r="AV1094">
        <v>3043.3969999999999</v>
      </c>
      <c r="AW1094">
        <v>2887.1586666666599</v>
      </c>
      <c r="AX1094">
        <v>2730.9203333333298</v>
      </c>
      <c r="AY1094">
        <v>2574.6819999999998</v>
      </c>
      <c r="AZ1094">
        <v>2357.02207</v>
      </c>
      <c r="BA1094">
        <v>2139.3621400000002</v>
      </c>
      <c r="BB1094">
        <v>1921.7022099999999</v>
      </c>
      <c r="BC1094">
        <v>1704.0422799999899</v>
      </c>
      <c r="BD1094">
        <v>1486.3823500000001</v>
      </c>
      <c r="BE1094">
        <v>1268.7224199999901</v>
      </c>
      <c r="BF1094">
        <v>1051.06249</v>
      </c>
      <c r="BG1094">
        <v>833.40255999999897</v>
      </c>
      <c r="BH1094">
        <v>615.74262999999996</v>
      </c>
      <c r="BI1094">
        <v>398.08269999999902</v>
      </c>
      <c r="BJ1094">
        <v>393.64931325074201</v>
      </c>
      <c r="BK1094">
        <v>389.26530045837399</v>
      </c>
      <c r="BL1094">
        <v>384.93011175261501</v>
      </c>
      <c r="BM1094">
        <v>380.643203387006</v>
      </c>
      <c r="BN1094">
        <v>376.40403767070899</v>
      </c>
      <c r="BO1094">
        <v>372.21208290106802</v>
      </c>
      <c r="BP1094">
        <v>368.06681329691997</v>
      </c>
      <c r="BQ1094">
        <v>363.967708932645</v>
      </c>
      <c r="BR1094">
        <v>359.91425567295897</v>
      </c>
      <c r="BS1094">
        <v>355.90594510842197</v>
      </c>
      <c r="BT1094">
        <v>351.94227449167403</v>
      </c>
      <c r="BU1094">
        <v>348.02274667437598</v>
      </c>
      <c r="BV1094">
        <v>344.14687004485501</v>
      </c>
      <c r="BW1094">
        <v>340.31415846644398</v>
      </c>
      <c r="BX1094">
        <v>336.52413121650301</v>
      </c>
      <c r="BY1094">
        <v>332.77631292613103</v>
      </c>
      <c r="BZ1094">
        <v>329.07023352053602</v>
      </c>
      <c r="CA1094">
        <v>325.405428160079</v>
      </c>
      <c r="CB1094">
        <v>321.78143718196998</v>
      </c>
      <c r="CC1094">
        <v>318.197806042612</v>
      </c>
      <c r="CD1094" s="8" t="b">
        <f>IF(ISNUMBER(VLOOKUP(A1094,profiles_2018!A:A,1,FALSE)),TRUE,FALSE)</f>
        <v>0</v>
      </c>
      <c r="CE1094" t="str">
        <f>INDEX('C5 - Emissions methodology 2021'!$A$2:$I$5911,MATCH($A1094,'C5 - Emissions methodology 2021'!$A$2:$A$5911,0),MATCH(CE$1,'C5 - Emissions methodology 2021'!$A$1:$I$1,0))</f>
        <v>Services</v>
      </c>
    </row>
    <row r="1095" spans="1:83" x14ac:dyDescent="0.25">
      <c r="A1095">
        <v>1441</v>
      </c>
      <c r="B1095" t="s">
        <v>103</v>
      </c>
      <c r="C1095" t="s">
        <v>36</v>
      </c>
      <c r="D1095">
        <v>2019</v>
      </c>
      <c r="E1095" t="s">
        <v>53</v>
      </c>
      <c r="F1095" t="s">
        <v>54</v>
      </c>
      <c r="G1095">
        <v>2019</v>
      </c>
      <c r="H1095">
        <v>395909</v>
      </c>
      <c r="I1095">
        <v>100</v>
      </c>
      <c r="J1095">
        <v>2025</v>
      </c>
      <c r="K1095">
        <v>58</v>
      </c>
      <c r="L1095">
        <v>166281.78</v>
      </c>
      <c r="M1095">
        <v>2020</v>
      </c>
      <c r="N1095">
        <v>307034</v>
      </c>
      <c r="O1095">
        <v>71.700799950369401</v>
      </c>
      <c r="P1095" t="s">
        <v>45</v>
      </c>
      <c r="Q1095">
        <v>3.56783811674878</v>
      </c>
      <c r="R1095">
        <v>1</v>
      </c>
      <c r="S1095" t="s">
        <v>592</v>
      </c>
      <c r="T1095">
        <v>-1.11368485725649E-2</v>
      </c>
      <c r="AX1095">
        <v>395909</v>
      </c>
      <c r="AY1095">
        <v>307034</v>
      </c>
      <c r="AZ1095">
        <v>278883.55599999998</v>
      </c>
      <c r="BA1095">
        <v>250733.11199999999</v>
      </c>
      <c r="BB1095">
        <v>222582.66800000001</v>
      </c>
      <c r="BC1095">
        <v>194432.22399999999</v>
      </c>
      <c r="BD1095">
        <v>166281.78</v>
      </c>
      <c r="BE1095">
        <v>164429.92499576299</v>
      </c>
      <c r="BF1095">
        <v>162598.69382028701</v>
      </c>
      <c r="BG1095">
        <v>160787.85678911401</v>
      </c>
      <c r="BH1095">
        <v>158997.186775746</v>
      </c>
      <c r="BI1095">
        <v>157226.459183161</v>
      </c>
      <c r="BJ1095">
        <v>155475.45191563701</v>
      </c>
      <c r="BK1095">
        <v>153743.94535090201</v>
      </c>
      <c r="BL1095">
        <v>152031.72231258001</v>
      </c>
      <c r="BM1095">
        <v>150338.568042959</v>
      </c>
      <c r="BN1095">
        <v>148664.27017604801</v>
      </c>
      <c r="BO1095">
        <v>147008.618710946</v>
      </c>
      <c r="BP1095">
        <v>145371.40598550101</v>
      </c>
      <c r="BQ1095">
        <v>143752.426650259</v>
      </c>
      <c r="BR1095">
        <v>142151.47764271701</v>
      </c>
      <c r="BS1095">
        <v>140568.358161843</v>
      </c>
      <c r="BT1095">
        <v>139002.869642901</v>
      </c>
      <c r="BU1095">
        <v>137454.81573253599</v>
      </c>
      <c r="BV1095">
        <v>135924.00226415301</v>
      </c>
      <c r="BW1095">
        <v>134410.23723356001</v>
      </c>
      <c r="BX1095">
        <v>132913.330774887</v>
      </c>
      <c r="BY1095">
        <v>131433.095136772</v>
      </c>
      <c r="BZ1095">
        <v>129969.34465881001</v>
      </c>
      <c r="CA1095">
        <v>128521.89574827001</v>
      </c>
      <c r="CB1095">
        <v>127090.566857062</v>
      </c>
      <c r="CC1095">
        <v>125675.178458974</v>
      </c>
      <c r="CD1095" s="8" t="b">
        <f>IF(ISNUMBER(VLOOKUP(A1095,profiles_2018!A:A,1,FALSE)),TRUE,FALSE)</f>
        <v>1</v>
      </c>
      <c r="CE1095" t="str">
        <f>INDEX('C5 - Emissions methodology 2021'!$A$2:$I$5911,MATCH($A1095,'C5 - Emissions methodology 2021'!$A$2:$A$5911,0),MATCH(CE$1,'C5 - Emissions methodology 2021'!$A$1:$I$1,0))</f>
        <v>Services</v>
      </c>
    </row>
    <row r="1096" spans="1:83" x14ac:dyDescent="0.25">
      <c r="A1096">
        <v>12669</v>
      </c>
      <c r="B1096" t="s">
        <v>1572</v>
      </c>
      <c r="C1096" t="s">
        <v>59</v>
      </c>
      <c r="D1096">
        <v>2018</v>
      </c>
      <c r="E1096" t="s">
        <v>690</v>
      </c>
      <c r="F1096" t="s">
        <v>23</v>
      </c>
      <c r="G1096">
        <v>2018</v>
      </c>
      <c r="H1096">
        <v>59550</v>
      </c>
      <c r="I1096">
        <v>100</v>
      </c>
      <c r="J1096">
        <v>2021</v>
      </c>
      <c r="K1096">
        <v>3</v>
      </c>
      <c r="L1096">
        <v>57763.5</v>
      </c>
      <c r="M1096">
        <v>2020</v>
      </c>
      <c r="N1096">
        <v>52256</v>
      </c>
      <c r="O1096">
        <v>408.28435488385099</v>
      </c>
      <c r="P1096" t="s">
        <v>691</v>
      </c>
      <c r="Q1096">
        <v>2.67585961353659</v>
      </c>
      <c r="R1096">
        <v>1</v>
      </c>
      <c r="S1096" t="s">
        <v>592</v>
      </c>
      <c r="T1096">
        <v>-1.11368485725649E-2</v>
      </c>
      <c r="AW1096">
        <v>59550</v>
      </c>
      <c r="AX1096">
        <v>55903</v>
      </c>
      <c r="AY1096">
        <v>52256</v>
      </c>
      <c r="AZ1096">
        <v>57763.5</v>
      </c>
      <c r="BA1096">
        <v>57120.196647478602</v>
      </c>
      <c r="BB1096">
        <v>56484.057666980501</v>
      </c>
      <c r="BC1096">
        <v>55855.003269979301</v>
      </c>
      <c r="BD1096">
        <v>55232.954556541401</v>
      </c>
      <c r="BE1096">
        <v>54617.833505429902</v>
      </c>
      <c r="BF1096">
        <v>54009.562964318298</v>
      </c>
      <c r="BG1096">
        <v>53408.066640114303</v>
      </c>
      <c r="BH1096">
        <v>52813.269089389898</v>
      </c>
      <c r="BI1096">
        <v>52225.095708919202</v>
      </c>
      <c r="BJ1096">
        <v>51643.472726321299</v>
      </c>
      <c r="BK1096">
        <v>51068.3271908069</v>
      </c>
      <c r="BL1096">
        <v>50499.586964028596</v>
      </c>
      <c r="BM1096">
        <v>49937.180711033201</v>
      </c>
      <c r="BN1096">
        <v>49381.037891313601</v>
      </c>
      <c r="BO1096">
        <v>48831.088749961898</v>
      </c>
      <c r="BP1096">
        <v>48287.264308920101</v>
      </c>
      <c r="BQ1096">
        <v>47749.496358328302</v>
      </c>
      <c r="BR1096">
        <v>47217.717447969299</v>
      </c>
      <c r="BS1096">
        <v>46691.860878809101</v>
      </c>
      <c r="BT1096">
        <v>46171.860694630603</v>
      </c>
      <c r="BU1096">
        <v>45657.651673760898</v>
      </c>
      <c r="BV1096">
        <v>45149.169320891298</v>
      </c>
      <c r="BW1096">
        <v>44646.349858987502</v>
      </c>
      <c r="BX1096">
        <v>44149.130221290201</v>
      </c>
      <c r="BY1096">
        <v>43657.448043405202</v>
      </c>
      <c r="BZ1096">
        <v>43171.241655481201</v>
      </c>
      <c r="CA1096">
        <v>42690.450074474502</v>
      </c>
      <c r="CB1096">
        <v>42215.012996500402</v>
      </c>
      <c r="CC1096">
        <v>41744.870789269502</v>
      </c>
      <c r="CD1096" s="8" t="b">
        <f>IF(ISNUMBER(VLOOKUP(A1096,profiles_2018!A:A,1,FALSE)),TRUE,FALSE)</f>
        <v>0</v>
      </c>
      <c r="CE1096" t="str">
        <f>INDEX('C5 - Emissions methodology 2021'!$A$2:$I$5911,MATCH($A1096,'C5 - Emissions methodology 2021'!$A$2:$A$5911,0),MATCH(CE$1,'C5 - Emissions methodology 2021'!$A$1:$I$1,0))</f>
        <v>Services</v>
      </c>
    </row>
    <row r="1097" spans="1:83" x14ac:dyDescent="0.25">
      <c r="A1097">
        <v>1487</v>
      </c>
      <c r="B1097" t="s">
        <v>609</v>
      </c>
      <c r="C1097" t="s">
        <v>36</v>
      </c>
      <c r="D1097">
        <v>2019</v>
      </c>
      <c r="E1097" t="s">
        <v>690</v>
      </c>
      <c r="F1097" t="s">
        <v>23</v>
      </c>
      <c r="G1097">
        <v>2018</v>
      </c>
      <c r="H1097">
        <v>6621</v>
      </c>
      <c r="I1097">
        <v>100</v>
      </c>
      <c r="J1097">
        <v>2021</v>
      </c>
      <c r="K1097">
        <v>100</v>
      </c>
      <c r="L1097">
        <v>0</v>
      </c>
      <c r="M1097">
        <v>2020</v>
      </c>
      <c r="N1097">
        <v>692</v>
      </c>
      <c r="O1097">
        <v>89.548406585107998</v>
      </c>
      <c r="P1097" t="s">
        <v>24</v>
      </c>
      <c r="Q1097">
        <v>3.6458543206365901</v>
      </c>
      <c r="R1097">
        <v>1</v>
      </c>
      <c r="S1097" t="s">
        <v>592</v>
      </c>
      <c r="T1097">
        <v>-1.11368485725649E-2</v>
      </c>
      <c r="AW1097">
        <v>6621</v>
      </c>
      <c r="AX1097">
        <v>3656.5</v>
      </c>
      <c r="AY1097">
        <v>692</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s="8" t="b">
        <f>IF(ISNUMBER(VLOOKUP(A1097,profiles_2018!A:A,1,FALSE)),TRUE,FALSE)</f>
        <v>1</v>
      </c>
      <c r="CE1097" t="str">
        <f>INDEX('C5 - Emissions methodology 2021'!$A$2:$I$5911,MATCH($A1097,'C5 - Emissions methodology 2021'!$A$2:$A$5911,0),MATCH(CE$1,'C5 - Emissions methodology 2021'!$A$1:$I$1,0))</f>
        <v>Services</v>
      </c>
    </row>
    <row r="1098" spans="1:83" x14ac:dyDescent="0.25">
      <c r="A1098">
        <v>827976</v>
      </c>
      <c r="B1098" t="s">
        <v>1573</v>
      </c>
      <c r="C1098" t="s">
        <v>21</v>
      </c>
      <c r="D1098">
        <v>2018</v>
      </c>
      <c r="E1098" t="s">
        <v>49</v>
      </c>
      <c r="F1098" t="s">
        <v>50</v>
      </c>
      <c r="G1098">
        <v>2019</v>
      </c>
      <c r="H1098">
        <v>6213.56</v>
      </c>
      <c r="I1098">
        <v>100</v>
      </c>
      <c r="J1098">
        <v>2021</v>
      </c>
      <c r="K1098">
        <v>10</v>
      </c>
      <c r="L1098">
        <v>5592.2039999999997</v>
      </c>
      <c r="M1098">
        <v>2020</v>
      </c>
      <c r="N1098">
        <v>4703.62</v>
      </c>
      <c r="O1098">
        <v>243.00722935000201</v>
      </c>
      <c r="P1098" t="s">
        <v>691</v>
      </c>
      <c r="Q1098">
        <v>2.4158542798925899</v>
      </c>
      <c r="R1098">
        <v>1</v>
      </c>
      <c r="S1098" t="s">
        <v>592</v>
      </c>
      <c r="T1098">
        <v>-1.11368485725649E-2</v>
      </c>
      <c r="AX1098">
        <v>6213.56</v>
      </c>
      <c r="AY1098">
        <v>4703.62</v>
      </c>
      <c r="AZ1098">
        <v>5592.2039999999997</v>
      </c>
      <c r="BA1098">
        <v>5529.9244708651004</v>
      </c>
      <c r="BB1098">
        <v>5468.3385394153602</v>
      </c>
      <c r="BC1098">
        <v>5407.4384811583705</v>
      </c>
      <c r="BD1098">
        <v>5347.2166576282498</v>
      </c>
      <c r="BE1098">
        <v>5287.6655154275404</v>
      </c>
      <c r="BF1098">
        <v>5228.7775852798604</v>
      </c>
      <c r="BG1098">
        <v>5170.5454810929696</v>
      </c>
      <c r="BH1098">
        <v>5112.9618990324798</v>
      </c>
      <c r="BI1098">
        <v>5056.0196166056603</v>
      </c>
      <c r="BJ1098">
        <v>4999.71149175561</v>
      </c>
      <c r="BK1098">
        <v>4944.0304619654098</v>
      </c>
      <c r="BL1098">
        <v>4888.96954337235</v>
      </c>
      <c r="BM1098">
        <v>4834.5218298919299</v>
      </c>
      <c r="BN1098">
        <v>4780.6804923516702</v>
      </c>
      <c r="BO1098">
        <v>4727.4387776345302</v>
      </c>
      <c r="BP1098">
        <v>4674.7900078319399</v>
      </c>
      <c r="BQ1098">
        <v>4622.7275794061798</v>
      </c>
      <c r="BR1098">
        <v>4571.2449623621096</v>
      </c>
      <c r="BS1098">
        <v>4520.3356994281903</v>
      </c>
      <c r="BT1098">
        <v>4469.9934052464996</v>
      </c>
      <c r="BU1098">
        <v>4420.2117655719003</v>
      </c>
      <c r="BV1098">
        <v>4370.9845364800603</v>
      </c>
      <c r="BW1098">
        <v>4322.3055435842598</v>
      </c>
      <c r="BX1098">
        <v>4274.1686812609996</v>
      </c>
      <c r="BY1098">
        <v>4226.5679118841999</v>
      </c>
      <c r="BZ1098">
        <v>4179.4972650678801</v>
      </c>
      <c r="CA1098">
        <v>4132.95083691737</v>
      </c>
      <c r="CB1098">
        <v>4086.9227892887702</v>
      </c>
      <c r="CC1098">
        <v>4041.4073490566898</v>
      </c>
      <c r="CD1098" s="8" t="b">
        <f>IF(ISNUMBER(VLOOKUP(A1098,profiles_2018!A:A,1,FALSE)),TRUE,FALSE)</f>
        <v>0</v>
      </c>
      <c r="CE1098" t="str">
        <f>INDEX('C5 - Emissions methodology 2021'!$A$2:$I$5911,MATCH($A1098,'C5 - Emissions methodology 2021'!$A$2:$A$5911,0),MATCH(CE$1,'C5 - Emissions methodology 2021'!$A$1:$I$1,0))</f>
        <v>Infrastructure</v>
      </c>
    </row>
    <row r="1099" spans="1:83" x14ac:dyDescent="0.25">
      <c r="A1099">
        <v>31360</v>
      </c>
      <c r="B1099" t="s">
        <v>1574</v>
      </c>
      <c r="C1099" t="s">
        <v>116</v>
      </c>
      <c r="D1099">
        <v>2017</v>
      </c>
      <c r="E1099" t="s">
        <v>32</v>
      </c>
      <c r="F1099" t="s">
        <v>33</v>
      </c>
      <c r="G1099">
        <v>2016</v>
      </c>
      <c r="H1099">
        <v>455.7</v>
      </c>
      <c r="I1099">
        <v>100</v>
      </c>
      <c r="J1099">
        <v>2021</v>
      </c>
      <c r="K1099">
        <v>100</v>
      </c>
      <c r="L1099">
        <v>0</v>
      </c>
      <c r="M1099">
        <v>2020</v>
      </c>
      <c r="N1099">
        <v>188.98</v>
      </c>
      <c r="O1099">
        <v>58.525345622119801</v>
      </c>
      <c r="P1099" t="s">
        <v>24</v>
      </c>
      <c r="Q1099">
        <v>3.3158537041065901</v>
      </c>
      <c r="R1099">
        <v>1</v>
      </c>
      <c r="S1099" t="s">
        <v>592</v>
      </c>
      <c r="T1099">
        <v>-1.11368485725649E-2</v>
      </c>
      <c r="AU1099">
        <v>455.7</v>
      </c>
      <c r="AV1099">
        <v>389.02</v>
      </c>
      <c r="AW1099">
        <v>322.33999999999997</v>
      </c>
      <c r="AX1099">
        <v>255.66</v>
      </c>
      <c r="AY1099">
        <v>188.98</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s="8" t="b">
        <f>IF(ISNUMBER(VLOOKUP(A1099,profiles_2018!A:A,1,FALSE)),TRUE,FALSE)</f>
        <v>0</v>
      </c>
      <c r="CE1099" t="str">
        <f>INDEX('C5 - Emissions methodology 2021'!$A$2:$I$5911,MATCH($A1099,'C5 - Emissions methodology 2021'!$A$2:$A$5911,0),MATCH(CE$1,'C5 - Emissions methodology 2021'!$A$1:$I$1,0))</f>
        <v>Services</v>
      </c>
    </row>
    <row r="1100" spans="1:83" x14ac:dyDescent="0.25">
      <c r="A1100">
        <v>1819</v>
      </c>
      <c r="B1100" t="s">
        <v>1575</v>
      </c>
      <c r="C1100" t="s">
        <v>21</v>
      </c>
      <c r="D1100">
        <v>2020</v>
      </c>
      <c r="E1100" t="s">
        <v>28</v>
      </c>
      <c r="F1100" t="s">
        <v>23</v>
      </c>
      <c r="G1100">
        <v>2019</v>
      </c>
      <c r="H1100">
        <v>746925</v>
      </c>
      <c r="I1100">
        <v>100</v>
      </c>
      <c r="J1100">
        <v>2030</v>
      </c>
      <c r="K1100">
        <v>50</v>
      </c>
      <c r="L1100">
        <v>373462.5</v>
      </c>
      <c r="M1100">
        <v>2020</v>
      </c>
      <c r="N1100">
        <v>533187</v>
      </c>
      <c r="O1100">
        <v>57.231448940656698</v>
      </c>
      <c r="P1100" t="s">
        <v>24</v>
      </c>
      <c r="Q1100">
        <v>3.1503185949390198</v>
      </c>
      <c r="R1100">
        <v>1</v>
      </c>
      <c r="S1100" t="s">
        <v>592</v>
      </c>
      <c r="T1100">
        <v>-1.11368485725649E-2</v>
      </c>
      <c r="AX1100">
        <v>746925</v>
      </c>
      <c r="AY1100">
        <v>533187</v>
      </c>
      <c r="AZ1100">
        <v>517214.55</v>
      </c>
      <c r="BA1100">
        <v>501242.1</v>
      </c>
      <c r="BB1100">
        <v>485269.65</v>
      </c>
      <c r="BC1100">
        <v>469297.2</v>
      </c>
      <c r="BD1100">
        <v>453324.75</v>
      </c>
      <c r="BE1100">
        <v>437352.3</v>
      </c>
      <c r="BF1100">
        <v>421379.85</v>
      </c>
      <c r="BG1100">
        <v>405407.4</v>
      </c>
      <c r="BH1100">
        <v>389434.95</v>
      </c>
      <c r="BI1100">
        <v>373462.5</v>
      </c>
      <c r="BJ1100">
        <v>369303.304689968</v>
      </c>
      <c r="BK1100">
        <v>365190.42970828799</v>
      </c>
      <c r="BL1100">
        <v>361123.35919247702</v>
      </c>
      <c r="BM1100">
        <v>357101.58302513399</v>
      </c>
      <c r="BN1100">
        <v>353124.59676996002</v>
      </c>
      <c r="BO1100">
        <v>349191.90160848497</v>
      </c>
      <c r="BP1100">
        <v>345303.00427750498</v>
      </c>
      <c r="BQ1100">
        <v>341457.41700721497</v>
      </c>
      <c r="BR1100">
        <v>337654.65746002703</v>
      </c>
      <c r="BS1100">
        <v>333894.24867007299</v>
      </c>
      <c r="BT1100">
        <v>330175.71898338402</v>
      </c>
      <c r="BU1100">
        <v>326498.601998728</v>
      </c>
      <c r="BV1100">
        <v>322862.43650911399</v>
      </c>
      <c r="BW1100">
        <v>319266.76644394302</v>
      </c>
      <c r="BX1100">
        <v>315711.14081180398</v>
      </c>
      <c r="BY1100">
        <v>312195.11364391202</v>
      </c>
      <c r="BZ1100">
        <v>308718.24393816502</v>
      </c>
      <c r="CA1100">
        <v>305280.09560383699</v>
      </c>
      <c r="CB1100">
        <v>301880.23740687902</v>
      </c>
      <c r="CC1100">
        <v>298518.242915829</v>
      </c>
      <c r="CD1100" s="8" t="b">
        <f>IF(ISNUMBER(VLOOKUP(A1100,profiles_2018!A:A,1,FALSE)),TRUE,FALSE)</f>
        <v>0</v>
      </c>
      <c r="CE1100" t="str">
        <f>INDEX('C5 - Emissions methodology 2021'!$A$2:$I$5911,MATCH($A1100,'C5 - Emissions methodology 2021'!$A$2:$A$5911,0),MATCH(CE$1,'C5 - Emissions methodology 2021'!$A$1:$I$1,0))</f>
        <v>Infrastructure</v>
      </c>
    </row>
    <row r="1101" spans="1:83" x14ac:dyDescent="0.25">
      <c r="A1101">
        <v>1823</v>
      </c>
      <c r="B1101" t="s">
        <v>1576</v>
      </c>
      <c r="C1101" t="s">
        <v>21</v>
      </c>
      <c r="D1101">
        <v>2019</v>
      </c>
      <c r="E1101" t="s">
        <v>28</v>
      </c>
      <c r="F1101" t="s">
        <v>23</v>
      </c>
      <c r="G1101">
        <v>2011</v>
      </c>
      <c r="H1101">
        <v>6879</v>
      </c>
      <c r="I1101">
        <v>100</v>
      </c>
      <c r="J1101">
        <v>2050</v>
      </c>
      <c r="K1101">
        <v>80</v>
      </c>
      <c r="L1101">
        <v>1375.79999999999</v>
      </c>
      <c r="M1101">
        <v>2020</v>
      </c>
      <c r="N1101">
        <v>2177</v>
      </c>
      <c r="O1101">
        <v>85.441197848524496</v>
      </c>
      <c r="P1101" t="s">
        <v>24</v>
      </c>
      <c r="Q1101">
        <v>3.4600006879</v>
      </c>
      <c r="R1101">
        <v>1</v>
      </c>
      <c r="S1101" t="s">
        <v>592</v>
      </c>
      <c r="T1101">
        <v>-1.11368485725649E-2</v>
      </c>
      <c r="AP1101">
        <v>6879</v>
      </c>
      <c r="AQ1101">
        <v>6356.5555555555502</v>
      </c>
      <c r="AR1101">
        <v>5834.1111111111104</v>
      </c>
      <c r="AS1101">
        <v>5311.6666666666597</v>
      </c>
      <c r="AT1101">
        <v>4789.2222222222199</v>
      </c>
      <c r="AU1101">
        <v>4266.7777777777701</v>
      </c>
      <c r="AV1101">
        <v>3744.3333333333298</v>
      </c>
      <c r="AW1101">
        <v>3221.88888888888</v>
      </c>
      <c r="AX1101">
        <v>2699.4444444444398</v>
      </c>
      <c r="AY1101">
        <v>2177</v>
      </c>
      <c r="AZ1101">
        <v>2150.2933333333299</v>
      </c>
      <c r="BA1101">
        <v>2123.5866666666602</v>
      </c>
      <c r="BB1101">
        <v>2096.88</v>
      </c>
      <c r="BC1101">
        <v>2070.17333333333</v>
      </c>
      <c r="BD1101">
        <v>2043.4666666666601</v>
      </c>
      <c r="BE1101">
        <v>2016.76</v>
      </c>
      <c r="BF1101">
        <v>1990.0533333333301</v>
      </c>
      <c r="BG1101">
        <v>1963.34666666666</v>
      </c>
      <c r="BH1101">
        <v>1936.64</v>
      </c>
      <c r="BI1101">
        <v>1909.93333333333</v>
      </c>
      <c r="BJ1101">
        <v>1883.2266666666601</v>
      </c>
      <c r="BK1101">
        <v>1856.52</v>
      </c>
      <c r="BL1101">
        <v>1829.8133333333301</v>
      </c>
      <c r="BM1101">
        <v>1803.10666666666</v>
      </c>
      <c r="BN1101">
        <v>1776.4</v>
      </c>
      <c r="BO1101">
        <v>1749.69333333333</v>
      </c>
      <c r="BP1101">
        <v>1722.9866666666601</v>
      </c>
      <c r="BQ1101">
        <v>1696.27999999999</v>
      </c>
      <c r="BR1101">
        <v>1669.5733333333301</v>
      </c>
      <c r="BS1101">
        <v>1642.86666666666</v>
      </c>
      <c r="BT1101">
        <v>1616.16</v>
      </c>
      <c r="BU1101">
        <v>1589.45333333333</v>
      </c>
      <c r="BV1101">
        <v>1562.7466666666601</v>
      </c>
      <c r="BW1101">
        <v>1536.03999999999</v>
      </c>
      <c r="BX1101">
        <v>1509.3333333333301</v>
      </c>
      <c r="BY1101">
        <v>1482.62666666666</v>
      </c>
      <c r="BZ1101">
        <v>1455.9199999999901</v>
      </c>
      <c r="CA1101">
        <v>1429.21333333333</v>
      </c>
      <c r="CB1101">
        <v>1402.5066666666601</v>
      </c>
      <c r="CC1101">
        <v>1375.79999999999</v>
      </c>
      <c r="CD1101" s="8" t="b">
        <f>IF(ISNUMBER(VLOOKUP(A1101,profiles_2018!A:A,1,FALSE)),TRUE,FALSE)</f>
        <v>0</v>
      </c>
      <c r="CE1101" t="str">
        <f>INDEX('C5 - Emissions methodology 2021'!$A$2:$I$5911,MATCH($A1101,'C5 - Emissions methodology 2021'!$A$2:$A$5911,0),MATCH(CE$1,'C5 - Emissions methodology 2021'!$A$1:$I$1,0))</f>
        <v>Services</v>
      </c>
    </row>
    <row r="1102" spans="1:83" x14ac:dyDescent="0.25">
      <c r="A1102">
        <v>1464</v>
      </c>
      <c r="B1102" t="s">
        <v>613</v>
      </c>
      <c r="C1102" t="s">
        <v>27</v>
      </c>
      <c r="D1102">
        <v>2015</v>
      </c>
      <c r="E1102" t="s">
        <v>690</v>
      </c>
      <c r="F1102" t="s">
        <v>23</v>
      </c>
      <c r="G1102">
        <v>2014</v>
      </c>
      <c r="H1102">
        <v>10490</v>
      </c>
      <c r="I1102">
        <v>100</v>
      </c>
      <c r="J1102">
        <v>2040</v>
      </c>
      <c r="K1102">
        <v>92</v>
      </c>
      <c r="L1102">
        <v>839.19999999999902</v>
      </c>
      <c r="M1102">
        <v>2020</v>
      </c>
      <c r="N1102">
        <v>8359</v>
      </c>
      <c r="O1102">
        <v>104.452218911001</v>
      </c>
      <c r="P1102" t="s">
        <v>24</v>
      </c>
      <c r="Q1102">
        <v>3.5751433628195102</v>
      </c>
      <c r="R1102">
        <v>1</v>
      </c>
      <c r="S1102" t="s">
        <v>592</v>
      </c>
      <c r="T1102">
        <v>-1.11368485725649E-2</v>
      </c>
      <c r="AS1102">
        <v>10490</v>
      </c>
      <c r="AT1102">
        <v>10134.833333333299</v>
      </c>
      <c r="AU1102">
        <v>9779.6666666666606</v>
      </c>
      <c r="AV1102">
        <v>9424.5</v>
      </c>
      <c r="AW1102">
        <v>9069.3333333333303</v>
      </c>
      <c r="AX1102">
        <v>8714.1666666666606</v>
      </c>
      <c r="AY1102">
        <v>8359</v>
      </c>
      <c r="AZ1102">
        <v>7983.01</v>
      </c>
      <c r="BA1102">
        <v>7607.02</v>
      </c>
      <c r="BB1102">
        <v>7231.03</v>
      </c>
      <c r="BC1102">
        <v>6855.04</v>
      </c>
      <c r="BD1102">
        <v>6479.05</v>
      </c>
      <c r="BE1102">
        <v>6103.06</v>
      </c>
      <c r="BF1102">
        <v>5727.07</v>
      </c>
      <c r="BG1102">
        <v>5351.08</v>
      </c>
      <c r="BH1102">
        <v>4975.09</v>
      </c>
      <c r="BI1102">
        <v>4599.1000000000004</v>
      </c>
      <c r="BJ1102">
        <v>4223.1099999999997</v>
      </c>
      <c r="BK1102">
        <v>3847.12</v>
      </c>
      <c r="BL1102">
        <v>3471.13</v>
      </c>
      <c r="BM1102">
        <v>3095.14</v>
      </c>
      <c r="BN1102">
        <v>2719.15</v>
      </c>
      <c r="BO1102">
        <v>2343.16</v>
      </c>
      <c r="BP1102">
        <v>1967.17</v>
      </c>
      <c r="BQ1102">
        <v>1591.1799999999901</v>
      </c>
      <c r="BR1102">
        <v>1215.19</v>
      </c>
      <c r="BS1102">
        <v>839.19999999999902</v>
      </c>
      <c r="BT1102">
        <v>829.85395667790306</v>
      </c>
      <c r="BU1102">
        <v>820.61199882503695</v>
      </c>
      <c r="BV1102">
        <v>811.47296725729302</v>
      </c>
      <c r="BW1102">
        <v>802.435715700218</v>
      </c>
      <c r="BX1102">
        <v>793.49911064524701</v>
      </c>
      <c r="BY1102">
        <v>784.66203120752596</v>
      </c>
      <c r="BZ1102">
        <v>775.92336898532699</v>
      </c>
      <c r="CA1102">
        <v>767.28202792102297</v>
      </c>
      <c r="CB1102">
        <v>758.73692416361598</v>
      </c>
      <c r="CC1102">
        <v>750.28698593279205</v>
      </c>
      <c r="CD1102" s="8" t="b">
        <f>IF(ISNUMBER(VLOOKUP(A1102,profiles_2018!A:A,1,FALSE)),TRUE,FALSE)</f>
        <v>1</v>
      </c>
      <c r="CE1102" t="str">
        <f>INDEX('C5 - Emissions methodology 2021'!$A$2:$I$5911,MATCH($A1102,'C5 - Emissions methodology 2021'!$A$2:$A$5911,0),MATCH(CE$1,'C5 - Emissions methodology 2021'!$A$1:$I$1,0))</f>
        <v>Services</v>
      </c>
    </row>
    <row r="1103" spans="1:83" x14ac:dyDescent="0.25">
      <c r="A1103">
        <v>2096</v>
      </c>
      <c r="B1103" t="s">
        <v>125</v>
      </c>
      <c r="C1103" t="s">
        <v>39</v>
      </c>
      <c r="D1103">
        <v>2020</v>
      </c>
      <c r="E1103" t="s">
        <v>28</v>
      </c>
      <c r="F1103" t="s">
        <v>23</v>
      </c>
      <c r="G1103">
        <v>2019</v>
      </c>
      <c r="H1103">
        <v>2461000</v>
      </c>
      <c r="I1103">
        <v>100</v>
      </c>
      <c r="J1103">
        <v>2030</v>
      </c>
      <c r="K1103">
        <v>33</v>
      </c>
      <c r="L1103">
        <v>1648869.99999999</v>
      </c>
      <c r="M1103">
        <v>2020</v>
      </c>
      <c r="N1103">
        <v>2180000</v>
      </c>
      <c r="O1103">
        <v>34.709401078206902</v>
      </c>
      <c r="P1103" t="s">
        <v>45</v>
      </c>
      <c r="Q1103">
        <v>2.98049010243902</v>
      </c>
      <c r="R1103">
        <v>1</v>
      </c>
      <c r="S1103" t="s">
        <v>592</v>
      </c>
      <c r="T1103">
        <v>-1.11368485725649E-2</v>
      </c>
      <c r="AX1103">
        <v>2461000</v>
      </c>
      <c r="AY1103">
        <v>2180000</v>
      </c>
      <c r="AZ1103">
        <v>2126887</v>
      </c>
      <c r="BA1103">
        <v>2073774</v>
      </c>
      <c r="BB1103">
        <v>2020661</v>
      </c>
      <c r="BC1103">
        <v>1967548</v>
      </c>
      <c r="BD1103">
        <v>1914435</v>
      </c>
      <c r="BE1103">
        <v>1861322</v>
      </c>
      <c r="BF1103">
        <v>1808209</v>
      </c>
      <c r="BG1103">
        <v>1755095.99999999</v>
      </c>
      <c r="BH1103">
        <v>1701982.99999999</v>
      </c>
      <c r="BI1103">
        <v>1648869.99999999</v>
      </c>
      <c r="BJ1103">
        <v>1630506.78449415</v>
      </c>
      <c r="BK1103">
        <v>1612348.0773386999</v>
      </c>
      <c r="BL1103">
        <v>1594391.60095511</v>
      </c>
      <c r="BM1103">
        <v>1576635.1031299001</v>
      </c>
      <c r="BN1103">
        <v>1559076.3567321601</v>
      </c>
      <c r="BO1103">
        <v>1541713.15943416</v>
      </c>
      <c r="BP1103">
        <v>1524543.3334352199</v>
      </c>
      <c r="BQ1103">
        <v>1507564.7251884299</v>
      </c>
      <c r="BR1103">
        <v>1490775.20513067</v>
      </c>
      <c r="BS1103">
        <v>1474172.6674154</v>
      </c>
      <c r="BT1103">
        <v>1457755.0296485799</v>
      </c>
      <c r="BU1103">
        <v>1441520.2326274801</v>
      </c>
      <c r="BV1103">
        <v>1425466.2400824199</v>
      </c>
      <c r="BW1103">
        <v>1409591.03842132</v>
      </c>
      <c r="BX1103">
        <v>1393892.6364771801</v>
      </c>
      <c r="BY1103">
        <v>1378369.06525832</v>
      </c>
      <c r="BZ1103">
        <v>1363018.3777014301</v>
      </c>
      <c r="CA1103">
        <v>1347838.64842735</v>
      </c>
      <c r="CB1103">
        <v>1332827.97349956</v>
      </c>
      <c r="CC1103">
        <v>1317984.47018542</v>
      </c>
      <c r="CD1103" s="8" t="b">
        <f>IF(ISNUMBER(VLOOKUP(A1103,profiles_2018!A:A,1,FALSE)),TRUE,FALSE)</f>
        <v>1</v>
      </c>
      <c r="CE1103" t="str">
        <f>INDEX('C5 - Emissions methodology 2021'!$A$2:$I$5911,MATCH($A1103,'C5 - Emissions methodology 2021'!$A$2:$A$5911,0),MATCH(CE$1,'C5 - Emissions methodology 2021'!$A$1:$I$1,0))</f>
        <v>Infrastructure</v>
      </c>
    </row>
    <row r="1104" spans="1:83" x14ac:dyDescent="0.25">
      <c r="A1104">
        <v>31309</v>
      </c>
      <c r="B1104" t="s">
        <v>1577</v>
      </c>
      <c r="C1104" t="s">
        <v>92</v>
      </c>
      <c r="D1104">
        <v>2020</v>
      </c>
      <c r="E1104" t="s">
        <v>60</v>
      </c>
      <c r="F1104" t="s">
        <v>54</v>
      </c>
      <c r="G1104">
        <v>2020</v>
      </c>
      <c r="H1104">
        <v>1245434</v>
      </c>
      <c r="I1104">
        <v>100</v>
      </c>
      <c r="J1104">
        <v>2040</v>
      </c>
      <c r="K1104">
        <v>100</v>
      </c>
      <c r="L1104">
        <v>0</v>
      </c>
      <c r="M1104">
        <v>2020</v>
      </c>
      <c r="N1104">
        <v>1245434</v>
      </c>
      <c r="O1104">
        <v>0</v>
      </c>
      <c r="P1104" t="s">
        <v>45</v>
      </c>
      <c r="Q1104">
        <v>3.9952464946195101</v>
      </c>
      <c r="R1104">
        <v>1</v>
      </c>
      <c r="S1104" t="s">
        <v>592</v>
      </c>
      <c r="T1104">
        <v>-1.11368485725649E-2</v>
      </c>
      <c r="AY1104">
        <v>1245434</v>
      </c>
      <c r="AZ1104">
        <v>1183162.3</v>
      </c>
      <c r="BA1104">
        <v>1120890.6000000001</v>
      </c>
      <c r="BB1104">
        <v>1058618.8999999999</v>
      </c>
      <c r="BC1104">
        <v>996347.2</v>
      </c>
      <c r="BD1104">
        <v>934075.5</v>
      </c>
      <c r="BE1104">
        <v>871803.8</v>
      </c>
      <c r="BF1104">
        <v>809532.1</v>
      </c>
      <c r="BG1104">
        <v>747260.39999999898</v>
      </c>
      <c r="BH1104">
        <v>684988.7</v>
      </c>
      <c r="BI1104">
        <v>622717</v>
      </c>
      <c r="BJ1104">
        <v>560445.299999999</v>
      </c>
      <c r="BK1104">
        <v>498173.6</v>
      </c>
      <c r="BL1104">
        <v>435901.9</v>
      </c>
      <c r="BM1104">
        <v>373630.2</v>
      </c>
      <c r="BN1104">
        <v>311358.5</v>
      </c>
      <c r="BO1104">
        <v>249086.799999999</v>
      </c>
      <c r="BP1104">
        <v>186815.1</v>
      </c>
      <c r="BQ1104">
        <v>124543.399999999</v>
      </c>
      <c r="BR1104">
        <v>62271.699999999903</v>
      </c>
      <c r="BS1104">
        <v>0</v>
      </c>
      <c r="BT1104">
        <v>0</v>
      </c>
      <c r="BU1104">
        <v>0</v>
      </c>
      <c r="BV1104">
        <v>0</v>
      </c>
      <c r="BW1104">
        <v>0</v>
      </c>
      <c r="BX1104">
        <v>0</v>
      </c>
      <c r="BY1104">
        <v>0</v>
      </c>
      <c r="BZ1104">
        <v>0</v>
      </c>
      <c r="CA1104">
        <v>0</v>
      </c>
      <c r="CB1104">
        <v>0</v>
      </c>
      <c r="CC1104">
        <v>0</v>
      </c>
      <c r="CD1104" s="8" t="b">
        <f>IF(ISNUMBER(VLOOKUP(A1104,profiles_2018!A:A,1,FALSE)),TRUE,FALSE)</f>
        <v>0</v>
      </c>
      <c r="CE1104" t="str">
        <f>INDEX('C5 - Emissions methodology 2021'!$A$2:$I$5911,MATCH($A1104,'C5 - Emissions methodology 2021'!$A$2:$A$5911,0),MATCH(CE$1,'C5 - Emissions methodology 2021'!$A$1:$I$1,0))</f>
        <v>Manufacturing</v>
      </c>
    </row>
    <row r="1105" spans="1:83" x14ac:dyDescent="0.25">
      <c r="A1105">
        <v>2269</v>
      </c>
      <c r="B1105" t="s">
        <v>1578</v>
      </c>
      <c r="C1105" t="s">
        <v>21</v>
      </c>
      <c r="D1105">
        <v>2020</v>
      </c>
      <c r="E1105" t="s">
        <v>60</v>
      </c>
      <c r="F1105" t="s">
        <v>54</v>
      </c>
      <c r="G1105">
        <v>2017</v>
      </c>
      <c r="H1105">
        <v>864257</v>
      </c>
      <c r="I1105">
        <v>100</v>
      </c>
      <c r="J1105">
        <v>2030</v>
      </c>
      <c r="K1105">
        <v>30</v>
      </c>
      <c r="L1105">
        <v>604979.89999999898</v>
      </c>
      <c r="M1105">
        <v>2020</v>
      </c>
      <c r="N1105">
        <v>540864</v>
      </c>
      <c r="O1105">
        <v>10.7462523356064</v>
      </c>
      <c r="P1105" t="s">
        <v>45</v>
      </c>
      <c r="Q1105">
        <v>3.29102548033902</v>
      </c>
      <c r="R1105">
        <v>1</v>
      </c>
      <c r="S1105" t="s">
        <v>592</v>
      </c>
      <c r="T1105">
        <v>-1.11368485725649E-2</v>
      </c>
      <c r="AV1105">
        <v>864257</v>
      </c>
      <c r="AW1105">
        <v>756459.33333333302</v>
      </c>
      <c r="AX1105">
        <v>648661.66666666605</v>
      </c>
      <c r="AY1105">
        <v>540864</v>
      </c>
      <c r="AZ1105">
        <v>547275.59</v>
      </c>
      <c r="BA1105">
        <v>553687.179999999</v>
      </c>
      <c r="BB1105">
        <v>560098.77</v>
      </c>
      <c r="BC1105">
        <v>566510.36</v>
      </c>
      <c r="BD1105">
        <v>572921.94999999995</v>
      </c>
      <c r="BE1105">
        <v>579333.53999999899</v>
      </c>
      <c r="BF1105">
        <v>585745.12999999896</v>
      </c>
      <c r="BG1105">
        <v>592156.72</v>
      </c>
      <c r="BH1105">
        <v>598568.30999999901</v>
      </c>
      <c r="BI1105">
        <v>604979.89999999898</v>
      </c>
      <c r="BJ1105">
        <v>598242.33046425402</v>
      </c>
      <c r="BK1105">
        <v>591579.79622017499</v>
      </c>
      <c r="BL1105">
        <v>584991.46161108196</v>
      </c>
      <c r="BM1105">
        <v>578476.50028687599</v>
      </c>
      <c r="BN1105">
        <v>572034.09510039398</v>
      </c>
      <c r="BO1105">
        <v>565663.438004917</v>
      </c>
      <c r="BP1105">
        <v>559363.72995281895</v>
      </c>
      <c r="BQ1105">
        <v>553134.18079535</v>
      </c>
      <c r="BR1105">
        <v>546974.00918352196</v>
      </c>
      <c r="BS1105">
        <v>540882.44247011701</v>
      </c>
      <c r="BT1105">
        <v>534858.71661276801</v>
      </c>
      <c r="BU1105">
        <v>528902.07607813505</v>
      </c>
      <c r="BV1105">
        <v>523011.77374713798</v>
      </c>
      <c r="BW1105">
        <v>517187.07082124701</v>
      </c>
      <c r="BX1105">
        <v>511427.23672982201</v>
      </c>
      <c r="BY1105">
        <v>505731.54903847701</v>
      </c>
      <c r="BZ1105">
        <v>500099.293358467</v>
      </c>
      <c r="CA1105">
        <v>494529.76325708698</v>
      </c>
      <c r="CB1105">
        <v>489022.26016906602</v>
      </c>
      <c r="CC1105">
        <v>483576.09330895002</v>
      </c>
      <c r="CD1105" s="8" t="b">
        <f>IF(ISNUMBER(VLOOKUP(A1105,profiles_2018!A:A,1,FALSE)),TRUE,FALSE)</f>
        <v>0</v>
      </c>
      <c r="CE1105" t="str">
        <f>INDEX('C5 - Emissions methodology 2021'!$A$2:$I$5911,MATCH($A1105,'C5 - Emissions methodology 2021'!$A$2:$A$5911,0),MATCH(CE$1,'C5 - Emissions methodology 2021'!$A$1:$I$1,0))</f>
        <v>Food, beverage &amp; agriculture</v>
      </c>
    </row>
    <row r="1106" spans="1:83" x14ac:dyDescent="0.25">
      <c r="A1106">
        <v>37173</v>
      </c>
      <c r="B1106" t="s">
        <v>1579</v>
      </c>
      <c r="C1106" t="s">
        <v>59</v>
      </c>
      <c r="D1106">
        <v>0</v>
      </c>
      <c r="E1106" t="s">
        <v>60</v>
      </c>
      <c r="F1106" t="s">
        <v>54</v>
      </c>
      <c r="G1106">
        <v>2020</v>
      </c>
      <c r="H1106">
        <v>37198</v>
      </c>
      <c r="I1106">
        <v>100</v>
      </c>
      <c r="J1106">
        <v>2050</v>
      </c>
      <c r="K1106">
        <v>100</v>
      </c>
      <c r="L1106">
        <v>0</v>
      </c>
      <c r="M1106">
        <v>2020</v>
      </c>
      <c r="N1106">
        <v>37198</v>
      </c>
      <c r="O1106">
        <v>0</v>
      </c>
      <c r="P1106" t="s">
        <v>45</v>
      </c>
      <c r="Q1106">
        <v>4.0000037197999996</v>
      </c>
      <c r="R1106">
        <v>1</v>
      </c>
      <c r="S1106" t="s">
        <v>592</v>
      </c>
      <c r="T1106">
        <v>-1.11368485725649E-2</v>
      </c>
      <c r="AY1106">
        <v>37198</v>
      </c>
      <c r="AZ1106">
        <v>35958.0666666666</v>
      </c>
      <c r="BA1106">
        <v>34718.133333333302</v>
      </c>
      <c r="BB1106">
        <v>33478.199999999997</v>
      </c>
      <c r="BC1106">
        <v>32238.266666666601</v>
      </c>
      <c r="BD1106">
        <v>30998.333333333299</v>
      </c>
      <c r="BE1106">
        <v>29758.400000000001</v>
      </c>
      <c r="BF1106">
        <v>28518.466666666602</v>
      </c>
      <c r="BG1106">
        <v>27278.5333333333</v>
      </c>
      <c r="BH1106">
        <v>26038.6</v>
      </c>
      <c r="BI1106">
        <v>24798.666666666599</v>
      </c>
      <c r="BJ1106">
        <v>23558.733333333301</v>
      </c>
      <c r="BK1106">
        <v>22318.799999999999</v>
      </c>
      <c r="BL1106">
        <v>21078.866666666599</v>
      </c>
      <c r="BM1106">
        <v>19838.933333333302</v>
      </c>
      <c r="BN1106">
        <v>18599</v>
      </c>
      <c r="BO1106">
        <v>17359.0666666666</v>
      </c>
      <c r="BP1106">
        <v>16119.1333333333</v>
      </c>
      <c r="BQ1106">
        <v>14879.2</v>
      </c>
      <c r="BR1106">
        <v>13639.266666666599</v>
      </c>
      <c r="BS1106">
        <v>12399.333333333299</v>
      </c>
      <c r="BT1106">
        <v>11159.4</v>
      </c>
      <c r="BU1106">
        <v>9919.4666666666599</v>
      </c>
      <c r="BV1106">
        <v>8679.5333333333292</v>
      </c>
      <c r="BW1106">
        <v>7439.5999999999904</v>
      </c>
      <c r="BX1106">
        <v>6199.6666666666597</v>
      </c>
      <c r="BY1106">
        <v>4959.7333333333299</v>
      </c>
      <c r="BZ1106">
        <v>3719.7999999999902</v>
      </c>
      <c r="CA1106">
        <v>2479.86666666666</v>
      </c>
      <c r="CB1106">
        <v>1239.93333333333</v>
      </c>
      <c r="CC1106">
        <v>0</v>
      </c>
      <c r="CD1106" s="8" t="b">
        <f>IF(ISNUMBER(VLOOKUP(A1106,profiles_2018!A:A,1,FALSE)),TRUE,FALSE)</f>
        <v>0</v>
      </c>
      <c r="CE1106" t="str">
        <f>INDEX('C5 - Emissions methodology 2021'!$A$2:$I$5911,MATCH($A1106,'C5 - Emissions methodology 2021'!$A$2:$A$5911,0),MATCH(CE$1,'C5 - Emissions methodology 2021'!$A$1:$I$1,0))</f>
        <v>Food, beverage &amp; agriculture</v>
      </c>
    </row>
    <row r="1107" spans="1:83" x14ac:dyDescent="0.25">
      <c r="A1107">
        <v>31648</v>
      </c>
      <c r="B1107" t="s">
        <v>1580</v>
      </c>
      <c r="C1107" t="s">
        <v>56</v>
      </c>
      <c r="D1107">
        <v>2019</v>
      </c>
      <c r="E1107" t="s">
        <v>49</v>
      </c>
      <c r="F1107" t="s">
        <v>50</v>
      </c>
      <c r="G1107">
        <v>2005</v>
      </c>
      <c r="H1107">
        <v>13567778</v>
      </c>
      <c r="I1107">
        <v>100</v>
      </c>
      <c r="J1107">
        <v>2030</v>
      </c>
      <c r="K1107">
        <v>50</v>
      </c>
      <c r="L1107">
        <v>6783889</v>
      </c>
      <c r="M1107">
        <v>2020</v>
      </c>
      <c r="N1107">
        <v>11529679</v>
      </c>
      <c r="O1107">
        <v>3.8712134980841899</v>
      </c>
      <c r="P1107" t="s">
        <v>24</v>
      </c>
      <c r="Q1107">
        <v>2.8211275478390201</v>
      </c>
      <c r="R1107">
        <v>1</v>
      </c>
      <c r="S1107" t="s">
        <v>592</v>
      </c>
      <c r="T1107">
        <v>-1.11368485725649E-2</v>
      </c>
      <c r="AJ1107">
        <v>13567778</v>
      </c>
      <c r="AK1107">
        <v>13431904.733333301</v>
      </c>
      <c r="AL1107">
        <v>13296031.4666666</v>
      </c>
      <c r="AM1107">
        <v>13160158.199999999</v>
      </c>
      <c r="AN1107">
        <v>13024284.9333333</v>
      </c>
      <c r="AO1107">
        <v>12888411.666666601</v>
      </c>
      <c r="AP1107">
        <v>12752538.4</v>
      </c>
      <c r="AQ1107">
        <v>12616665.133333299</v>
      </c>
      <c r="AR1107">
        <v>12480791.8666666</v>
      </c>
      <c r="AS1107">
        <v>12344918.6</v>
      </c>
      <c r="AT1107">
        <v>12209045.3333333</v>
      </c>
      <c r="AU1107">
        <v>12073172.066666599</v>
      </c>
      <c r="AV1107">
        <v>11937298.800000001</v>
      </c>
      <c r="AW1107">
        <v>11801425.5333333</v>
      </c>
      <c r="AX1107">
        <v>11665552.2666666</v>
      </c>
      <c r="AY1107">
        <v>11529679</v>
      </c>
      <c r="AZ1107">
        <v>11055100</v>
      </c>
      <c r="BA1107">
        <v>10580521</v>
      </c>
      <c r="BB1107">
        <v>10105942</v>
      </c>
      <c r="BC1107">
        <v>9631363</v>
      </c>
      <c r="BD1107">
        <v>9156784</v>
      </c>
      <c r="BE1107">
        <v>8682205</v>
      </c>
      <c r="BF1107">
        <v>8207626</v>
      </c>
      <c r="BG1107">
        <v>7733047</v>
      </c>
      <c r="BH1107">
        <v>7258468</v>
      </c>
      <c r="BI1107">
        <v>6783889</v>
      </c>
      <c r="BJ1107">
        <v>6708337.8554739105</v>
      </c>
      <c r="BK1107">
        <v>6633628.1126038898</v>
      </c>
      <c r="BL1107">
        <v>6559750.4008271098</v>
      </c>
      <c r="BM1107">
        <v>6486695.4539392795</v>
      </c>
      <c r="BN1107">
        <v>6414454.1089324104</v>
      </c>
      <c r="BO1107">
        <v>6343017.3048455603</v>
      </c>
      <c r="BP1107">
        <v>6272376.0816283403</v>
      </c>
      <c r="BQ1107">
        <v>6202521.5790170599</v>
      </c>
      <c r="BR1107">
        <v>6133445.0354234902</v>
      </c>
      <c r="BS1107">
        <v>6065137.7868358204</v>
      </c>
      <c r="BT1107">
        <v>5997591.26573209</v>
      </c>
      <c r="BU1107">
        <v>5930797.0000055004</v>
      </c>
      <c r="BV1107">
        <v>5864746.6119018104</v>
      </c>
      <c r="BW1107">
        <v>5799431.8169686003</v>
      </c>
      <c r="BX1107">
        <v>5734844.4230161002</v>
      </c>
      <c r="BY1107">
        <v>5670976.3290897598</v>
      </c>
      <c r="BZ1107">
        <v>5607819.5244540796</v>
      </c>
      <c r="CA1107">
        <v>5545366.0875879601</v>
      </c>
      <c r="CB1107">
        <v>5483608.1851910604</v>
      </c>
      <c r="CC1107">
        <v>5422538.0712013096</v>
      </c>
      <c r="CD1107" s="8" t="b">
        <f>IF(ISNUMBER(VLOOKUP(A1107,profiles_2018!A:A,1,FALSE)),TRUE,FALSE)</f>
        <v>0</v>
      </c>
      <c r="CE1107" t="str">
        <f>INDEX('C5 - Emissions methodology 2021'!$A$2:$I$5911,MATCH($A1107,'C5 - Emissions methodology 2021'!$A$2:$A$5911,0),MATCH(CE$1,'C5 - Emissions methodology 2021'!$A$1:$I$1,0))</f>
        <v>Power generation</v>
      </c>
    </row>
    <row r="1108" spans="1:83" x14ac:dyDescent="0.25">
      <c r="A1108">
        <v>2920</v>
      </c>
      <c r="B1108" t="s">
        <v>1581</v>
      </c>
      <c r="C1108" t="s">
        <v>78</v>
      </c>
      <c r="D1108">
        <v>2020</v>
      </c>
      <c r="E1108" t="s">
        <v>690</v>
      </c>
      <c r="F1108" t="s">
        <v>23</v>
      </c>
      <c r="G1108">
        <v>2020</v>
      </c>
      <c r="H1108">
        <v>60243.66</v>
      </c>
      <c r="I1108">
        <v>100</v>
      </c>
      <c r="J1108">
        <v>2030</v>
      </c>
      <c r="K1108">
        <v>25</v>
      </c>
      <c r="L1108">
        <v>45182.745000000003</v>
      </c>
      <c r="M1108">
        <v>2020</v>
      </c>
      <c r="N1108">
        <v>60243.66</v>
      </c>
      <c r="O1108">
        <v>0</v>
      </c>
      <c r="P1108" t="s">
        <v>45</v>
      </c>
      <c r="Q1108">
        <v>2.9002499268050199</v>
      </c>
      <c r="R1108">
        <v>1</v>
      </c>
      <c r="S1108" t="s">
        <v>592</v>
      </c>
      <c r="T1108">
        <v>-1.11368485725649E-2</v>
      </c>
      <c r="AY1108">
        <v>60243.66</v>
      </c>
      <c r="AZ1108">
        <v>58737.568500000001</v>
      </c>
      <c r="BA1108">
        <v>57231.476999999999</v>
      </c>
      <c r="BB1108">
        <v>55725.385499999997</v>
      </c>
      <c r="BC1108">
        <v>54219.294000000002</v>
      </c>
      <c r="BD1108">
        <v>52713.202499999999</v>
      </c>
      <c r="BE1108">
        <v>51207.110999999997</v>
      </c>
      <c r="BF1108">
        <v>49701.019500000002</v>
      </c>
      <c r="BG1108">
        <v>48194.928</v>
      </c>
      <c r="BH1108">
        <v>46688.836499999998</v>
      </c>
      <c r="BI1108">
        <v>45182.745000000003</v>
      </c>
      <c r="BJ1108">
        <v>44679.5516108421</v>
      </c>
      <c r="BK1108">
        <v>44181.9622102621</v>
      </c>
      <c r="BL1108">
        <v>43689.914387487603</v>
      </c>
      <c r="BM1108">
        <v>43203.346426805801</v>
      </c>
      <c r="BN1108">
        <v>42722.197299822401</v>
      </c>
      <c r="BO1108">
        <v>42246.4066578071</v>
      </c>
      <c r="BP1108">
        <v>41775.914824124098</v>
      </c>
      <c r="BQ1108">
        <v>41310.662786747402</v>
      </c>
      <c r="BR1108">
        <v>40850.592190859097</v>
      </c>
      <c r="BS1108">
        <v>40395.6453315299</v>
      </c>
      <c r="BT1108">
        <v>39945.765146481703</v>
      </c>
      <c r="BU1108">
        <v>39500.89520893</v>
      </c>
      <c r="BV1108">
        <v>39060.979720507399</v>
      </c>
      <c r="BW1108">
        <v>38625.963504264102</v>
      </c>
      <c r="BX1108">
        <v>38195.791997747699</v>
      </c>
      <c r="BY1108">
        <v>37770.411246159601</v>
      </c>
      <c r="BZ1108">
        <v>37349.767895587604</v>
      </c>
      <c r="CA1108">
        <v>36933.809186314</v>
      </c>
      <c r="CB1108">
        <v>36522.482946197997</v>
      </c>
      <c r="CC1108">
        <v>36115.737584132097</v>
      </c>
      <c r="CD1108" s="8" t="b">
        <f>IF(ISNUMBER(VLOOKUP(A1108,profiles_2018!A:A,1,FALSE)),TRUE,FALSE)</f>
        <v>0</v>
      </c>
      <c r="CE1108" t="str">
        <f>INDEX('C5 - Emissions methodology 2021'!$A$2:$I$5911,MATCH($A1108,'C5 - Emissions methodology 2021'!$A$2:$A$5911,0),MATCH(CE$1,'C5 - Emissions methodology 2021'!$A$1:$I$1,0))</f>
        <v>Services</v>
      </c>
    </row>
    <row r="1109" spans="1:83" x14ac:dyDescent="0.25">
      <c r="A1109">
        <v>2985</v>
      </c>
      <c r="B1109" t="s">
        <v>146</v>
      </c>
      <c r="C1109" t="s">
        <v>56</v>
      </c>
      <c r="D1109">
        <v>2020</v>
      </c>
      <c r="E1109" t="s">
        <v>690</v>
      </c>
      <c r="F1109" t="s">
        <v>23</v>
      </c>
      <c r="G1109">
        <v>2018</v>
      </c>
      <c r="H1109">
        <v>184024</v>
      </c>
      <c r="I1109">
        <v>100</v>
      </c>
      <c r="J1109">
        <v>2025</v>
      </c>
      <c r="K1109">
        <v>30</v>
      </c>
      <c r="L1109">
        <v>128816.8</v>
      </c>
      <c r="M1109">
        <v>2020</v>
      </c>
      <c r="N1109">
        <v>61612</v>
      </c>
      <c r="O1109">
        <v>221.73194800678201</v>
      </c>
      <c r="P1109" t="s">
        <v>45</v>
      </c>
      <c r="Q1109">
        <v>2.9478232804487798</v>
      </c>
      <c r="R1109">
        <v>1</v>
      </c>
      <c r="S1109" t="s">
        <v>592</v>
      </c>
      <c r="T1109">
        <v>-1.11368485725649E-2</v>
      </c>
      <c r="AW1109">
        <v>184024</v>
      </c>
      <c r="AX1109">
        <v>122818</v>
      </c>
      <c r="AY1109">
        <v>61612</v>
      </c>
      <c r="AZ1109">
        <v>75052.959999999905</v>
      </c>
      <c r="BA1109">
        <v>88493.92</v>
      </c>
      <c r="BB1109">
        <v>101934.88</v>
      </c>
      <c r="BC1109">
        <v>115375.84</v>
      </c>
      <c r="BD1109">
        <v>128816.8</v>
      </c>
      <c r="BE1109">
        <v>127382.18680479701</v>
      </c>
      <c r="BF1109">
        <v>125963.55067950999</v>
      </c>
      <c r="BG1109">
        <v>124560.71368992999</v>
      </c>
      <c r="BH1109">
        <v>123173.499883474</v>
      </c>
      <c r="BI1109">
        <v>121801.735267119</v>
      </c>
      <c r="BJ1109">
        <v>120445.247785574</v>
      </c>
      <c r="BK1109">
        <v>119103.867299701</v>
      </c>
      <c r="BL1109">
        <v>117777.42556517701</v>
      </c>
      <c r="BM1109">
        <v>116465.756211391</v>
      </c>
      <c r="BN1109">
        <v>115168.69472057599</v>
      </c>
      <c r="BO1109">
        <v>113886.078407173</v>
      </c>
      <c r="BP1109">
        <v>112617.746397429</v>
      </c>
      <c r="BQ1109">
        <v>111363.539609217</v>
      </c>
      <c r="BR1109">
        <v>110123.300732084</v>
      </c>
      <c r="BS1109">
        <v>108896.87420752</v>
      </c>
      <c r="BT1109">
        <v>107684.106209445</v>
      </c>
      <c r="BU1109">
        <v>106484.844624919</v>
      </c>
      <c r="BV1109">
        <v>105298.93903505801</v>
      </c>
      <c r="BW1109">
        <v>104126.240696173</v>
      </c>
      <c r="BX1109">
        <v>102966.602521109</v>
      </c>
      <c r="BY1109">
        <v>101819.8790608</v>
      </c>
      <c r="BZ1109">
        <v>100685.926486023</v>
      </c>
      <c r="CA1109">
        <v>99564.602569359893</v>
      </c>
      <c r="CB1109">
        <v>98455.766667357297</v>
      </c>
      <c r="CC1109">
        <v>97359.279702887201</v>
      </c>
      <c r="CD1109" s="8" t="b">
        <f>IF(ISNUMBER(VLOOKUP(A1109,profiles_2018!A:A,1,FALSE)),TRUE,FALSE)</f>
        <v>1</v>
      </c>
      <c r="CE1109" t="str">
        <f>INDEX('C5 - Emissions methodology 2021'!$A$2:$I$5911,MATCH($A1109,'C5 - Emissions methodology 2021'!$A$2:$A$5911,0),MATCH(CE$1,'C5 - Emissions methodology 2021'!$A$1:$I$1,0))</f>
        <v>Manufacturing</v>
      </c>
    </row>
    <row r="1110" spans="1:83" x14ac:dyDescent="0.25">
      <c r="A1110">
        <v>3042</v>
      </c>
      <c r="B1110" t="s">
        <v>1582</v>
      </c>
      <c r="C1110" t="s">
        <v>21</v>
      </c>
      <c r="D1110">
        <v>2020</v>
      </c>
      <c r="E1110" t="s">
        <v>28</v>
      </c>
      <c r="F1110" t="s">
        <v>23</v>
      </c>
      <c r="G1110">
        <v>2019</v>
      </c>
      <c r="H1110">
        <v>2011508.017</v>
      </c>
      <c r="I1110">
        <v>100</v>
      </c>
      <c r="J1110">
        <v>2034</v>
      </c>
      <c r="K1110">
        <v>40</v>
      </c>
      <c r="L1110">
        <v>1206904.8101999999</v>
      </c>
      <c r="M1110">
        <v>2020</v>
      </c>
      <c r="N1110">
        <v>1926718.723</v>
      </c>
      <c r="O1110">
        <v>45.266876540945901</v>
      </c>
      <c r="P1110" t="s">
        <v>45</v>
      </c>
      <c r="Q1110">
        <v>3.05231290675122</v>
      </c>
      <c r="R1110">
        <v>1</v>
      </c>
      <c r="S1110" t="s">
        <v>592</v>
      </c>
      <c r="T1110">
        <v>-1.11368485725649E-2</v>
      </c>
      <c r="AX1110">
        <v>2011508.017</v>
      </c>
      <c r="AY1110">
        <v>1926718.723</v>
      </c>
      <c r="AZ1110">
        <v>1875303.44351428</v>
      </c>
      <c r="BA1110">
        <v>1823888.1640285701</v>
      </c>
      <c r="BB1110">
        <v>1772472.8845428501</v>
      </c>
      <c r="BC1110">
        <v>1721057.6050571401</v>
      </c>
      <c r="BD1110">
        <v>1669642.3255714199</v>
      </c>
      <c r="BE1110">
        <v>1618227.0460857099</v>
      </c>
      <c r="BF1110">
        <v>1566811.7666</v>
      </c>
      <c r="BG1110">
        <v>1515396.48711428</v>
      </c>
      <c r="BH1110">
        <v>1463981.20762857</v>
      </c>
      <c r="BI1110">
        <v>1412565.9281428501</v>
      </c>
      <c r="BJ1110">
        <v>1361150.6486571401</v>
      </c>
      <c r="BK1110">
        <v>1309735.3691714201</v>
      </c>
      <c r="BL1110">
        <v>1258320.0896857099</v>
      </c>
      <c r="BM1110">
        <v>1206904.8101999999</v>
      </c>
      <c r="BN1110">
        <v>1193463.6940873</v>
      </c>
      <c r="BO1110">
        <v>1180172.2696493899</v>
      </c>
      <c r="BP1110">
        <v>1167028.8697927699</v>
      </c>
      <c r="BQ1110">
        <v>1154031.8459900699</v>
      </c>
      <c r="BR1110">
        <v>1141179.56807336</v>
      </c>
      <c r="BS1110">
        <v>1128470.4240296299</v>
      </c>
      <c r="BT1110">
        <v>1115902.8197985899</v>
      </c>
      <c r="BU1110">
        <v>1103475.1790728001</v>
      </c>
      <c r="BV1110">
        <v>1091185.9430998799</v>
      </c>
      <c r="BW1110">
        <v>1079033.5704870599</v>
      </c>
      <c r="BX1110">
        <v>1067016.5370078301</v>
      </c>
      <c r="BY1110">
        <v>1055133.33541076</v>
      </c>
      <c r="BZ1110">
        <v>1043382.47523042</v>
      </c>
      <c r="CA1110">
        <v>1031762.48260051</v>
      </c>
      <c r="CB1110">
        <v>1020271.90006894</v>
      </c>
      <c r="CC1110">
        <v>1008909.28641502</v>
      </c>
      <c r="CD1110" s="8" t="b">
        <f>IF(ISNUMBER(VLOOKUP(A1110,profiles_2018!A:A,1,FALSE)),TRUE,FALSE)</f>
        <v>0</v>
      </c>
      <c r="CE1110" t="str">
        <f>INDEX('C5 - Emissions methodology 2021'!$A$2:$I$5911,MATCH($A1110,'C5 - Emissions methodology 2021'!$A$2:$A$5911,0),MATCH(CE$1,'C5 - Emissions methodology 2021'!$A$1:$I$1,0))</f>
        <v>Power generation</v>
      </c>
    </row>
    <row r="1111" spans="1:83" x14ac:dyDescent="0.25">
      <c r="A1111">
        <v>22175</v>
      </c>
      <c r="B1111" t="s">
        <v>618</v>
      </c>
      <c r="C1111" t="s">
        <v>31</v>
      </c>
      <c r="D1111">
        <v>2017</v>
      </c>
      <c r="E1111" t="s">
        <v>690</v>
      </c>
      <c r="F1111" t="s">
        <v>23</v>
      </c>
      <c r="G1111">
        <v>2015</v>
      </c>
      <c r="H1111">
        <v>13401</v>
      </c>
      <c r="I1111">
        <v>100</v>
      </c>
      <c r="J1111">
        <v>2025</v>
      </c>
      <c r="K1111">
        <v>50</v>
      </c>
      <c r="L1111">
        <v>6700.5</v>
      </c>
      <c r="M1111">
        <v>2020</v>
      </c>
      <c r="N1111">
        <v>6778</v>
      </c>
      <c r="O1111">
        <v>98.843369897768795</v>
      </c>
      <c r="P1111" t="s">
        <v>24</v>
      </c>
      <c r="Q1111">
        <v>3.14780621814878</v>
      </c>
      <c r="R1111">
        <v>1</v>
      </c>
      <c r="S1111" t="s">
        <v>592</v>
      </c>
      <c r="T1111">
        <v>-1.11368485725649E-2</v>
      </c>
      <c r="AT1111">
        <v>13401</v>
      </c>
      <c r="AU1111">
        <v>12076.4</v>
      </c>
      <c r="AV1111">
        <v>10751.8</v>
      </c>
      <c r="AW1111">
        <v>9427.2000000000007</v>
      </c>
      <c r="AX1111">
        <v>8102.5999999999904</v>
      </c>
      <c r="AY1111">
        <v>6778</v>
      </c>
      <c r="AZ1111">
        <v>6762.5</v>
      </c>
      <c r="BA1111">
        <v>6747</v>
      </c>
      <c r="BB1111">
        <v>6731.5</v>
      </c>
      <c r="BC1111">
        <v>6716</v>
      </c>
      <c r="BD1111">
        <v>6700.5</v>
      </c>
      <c r="BE1111">
        <v>6625.8775461395198</v>
      </c>
      <c r="BF1111">
        <v>6552.0861512478104</v>
      </c>
      <c r="BG1111">
        <v>6479.1165599469596</v>
      </c>
      <c r="BH1111">
        <v>6406.9596199348398</v>
      </c>
      <c r="BI1111">
        <v>6335.6062808370798</v>
      </c>
      <c r="BJ1111">
        <v>6265.0475930720104</v>
      </c>
      <c r="BK1111">
        <v>6195.2747067280598</v>
      </c>
      <c r="BL1111">
        <v>6126.2788704537797</v>
      </c>
      <c r="BM1111">
        <v>6058.0514303602404</v>
      </c>
      <c r="BN1111">
        <v>5990.5838289354997</v>
      </c>
      <c r="BO1111">
        <v>5923.8676039713901</v>
      </c>
      <c r="BP1111">
        <v>5857.8943875020404</v>
      </c>
      <c r="BQ1111">
        <v>5792.6559047543496</v>
      </c>
      <c r="BR1111">
        <v>5728.14397311013</v>
      </c>
      <c r="BS1111">
        <v>5664.3505010797498</v>
      </c>
      <c r="BT1111">
        <v>5601.2674872872904</v>
      </c>
      <c r="BU1111">
        <v>5538.8870194669398</v>
      </c>
      <c r="BV1111">
        <v>5477.2012734706004</v>
      </c>
      <c r="BW1111">
        <v>5416.2025122864898</v>
      </c>
      <c r="BX1111">
        <v>5355.88308506881</v>
      </c>
      <c r="BY1111">
        <v>5296.2354261780401</v>
      </c>
      <c r="BZ1111">
        <v>5237.2520542320399</v>
      </c>
      <c r="CA1111">
        <v>5178.9255711676997</v>
      </c>
      <c r="CB1111">
        <v>5121.2486613130204</v>
      </c>
      <c r="CC1111">
        <v>5064.2140904695298</v>
      </c>
      <c r="CD1111" s="8" t="b">
        <f>IF(ISNUMBER(VLOOKUP(A1111,profiles_2018!A:A,1,FALSE)),TRUE,FALSE)</f>
        <v>1</v>
      </c>
      <c r="CE1111" t="str">
        <f>INDEX('C5 - Emissions methodology 2021'!$A$2:$I$5911,MATCH($A1111,'C5 - Emissions methodology 2021'!$A$2:$A$5911,0),MATCH(CE$1,'C5 - Emissions methodology 2021'!$A$1:$I$1,0))</f>
        <v>Services</v>
      </c>
    </row>
    <row r="1112" spans="1:83" x14ac:dyDescent="0.25">
      <c r="A1112">
        <v>3207</v>
      </c>
      <c r="B1112" t="s">
        <v>152</v>
      </c>
      <c r="C1112" t="s">
        <v>78</v>
      </c>
      <c r="D1112">
        <v>2021</v>
      </c>
      <c r="E1112" t="s">
        <v>28</v>
      </c>
      <c r="F1112" t="s">
        <v>23</v>
      </c>
      <c r="G1112">
        <v>2019</v>
      </c>
      <c r="H1112">
        <v>22491.214400000001</v>
      </c>
      <c r="I1112">
        <v>97.8</v>
      </c>
      <c r="J1112">
        <v>2030</v>
      </c>
      <c r="K1112">
        <v>100</v>
      </c>
      <c r="L1112">
        <v>0</v>
      </c>
      <c r="M1112">
        <v>2020</v>
      </c>
      <c r="N1112">
        <v>21562.239519999999</v>
      </c>
      <c r="O1112">
        <v>3.8334995711588098</v>
      </c>
      <c r="P1112" t="s">
        <v>24</v>
      </c>
      <c r="Q1112">
        <v>3.6282461923310199</v>
      </c>
      <c r="R1112">
        <v>1</v>
      </c>
      <c r="S1112" t="s">
        <v>592</v>
      </c>
      <c r="T1112">
        <v>-1.11368485725649E-2</v>
      </c>
      <c r="AX1112">
        <v>22491.214400000001</v>
      </c>
      <c r="AY1112">
        <v>21562.239519999999</v>
      </c>
      <c r="AZ1112">
        <v>19406.015567999999</v>
      </c>
      <c r="BA1112">
        <v>17249.791615999999</v>
      </c>
      <c r="BB1112">
        <v>15093.5676639999</v>
      </c>
      <c r="BC1112">
        <v>12937.343712</v>
      </c>
      <c r="BD1112">
        <v>10781.11976</v>
      </c>
      <c r="BE1112">
        <v>8624.8958079999993</v>
      </c>
      <c r="BF1112">
        <v>6468.6718559999999</v>
      </c>
      <c r="BG1112">
        <v>4312.4479039999997</v>
      </c>
      <c r="BH1112">
        <v>2156.2239519999998</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s="8" t="b">
        <f>IF(ISNUMBER(VLOOKUP(A1112,profiles_2018!A:A,1,FALSE)),TRUE,FALSE)</f>
        <v>1</v>
      </c>
      <c r="CE1112" t="str">
        <f>INDEX('C5 - Emissions methodology 2021'!$A$2:$I$5911,MATCH($A1112,'C5 - Emissions methodology 2021'!$A$2:$A$5911,0),MATCH(CE$1,'C5 - Emissions methodology 2021'!$A$1:$I$1,0))</f>
        <v>Services</v>
      </c>
    </row>
    <row r="1113" spans="1:83" x14ac:dyDescent="0.25">
      <c r="A1113">
        <v>3352</v>
      </c>
      <c r="B1113" t="s">
        <v>157</v>
      </c>
      <c r="C1113" t="s">
        <v>27</v>
      </c>
      <c r="D1113">
        <v>2021</v>
      </c>
      <c r="E1113" t="s">
        <v>28</v>
      </c>
      <c r="F1113" t="s">
        <v>23</v>
      </c>
      <c r="G1113">
        <v>2019</v>
      </c>
      <c r="H1113">
        <v>136321</v>
      </c>
      <c r="I1113">
        <v>100</v>
      </c>
      <c r="J1113">
        <v>2030</v>
      </c>
      <c r="K1113">
        <v>50</v>
      </c>
      <c r="L1113">
        <v>68160.5</v>
      </c>
      <c r="M1113">
        <v>2020</v>
      </c>
      <c r="N1113">
        <v>129234</v>
      </c>
      <c r="O1113">
        <v>10.397517623843701</v>
      </c>
      <c r="P1113" t="s">
        <v>45</v>
      </c>
      <c r="Q1113">
        <v>3.15025753453902</v>
      </c>
      <c r="R1113">
        <v>1</v>
      </c>
      <c r="S1113" t="s">
        <v>592</v>
      </c>
      <c r="T1113">
        <v>-1.11368485725649E-2</v>
      </c>
      <c r="AX1113">
        <v>136321</v>
      </c>
      <c r="AY1113">
        <v>129234</v>
      </c>
      <c r="AZ1113">
        <v>123126.65</v>
      </c>
      <c r="BA1113">
        <v>117019.3</v>
      </c>
      <c r="BB1113">
        <v>110911.95</v>
      </c>
      <c r="BC1113">
        <v>104804.6</v>
      </c>
      <c r="BD1113">
        <v>98697.25</v>
      </c>
      <c r="BE1113">
        <v>92589.9</v>
      </c>
      <c r="BF1113">
        <v>86482.55</v>
      </c>
      <c r="BG1113">
        <v>80375.199999999997</v>
      </c>
      <c r="BH1113">
        <v>74267.850000000006</v>
      </c>
      <c r="BI1113">
        <v>68160.5</v>
      </c>
      <c r="BJ1113">
        <v>67401.406832869601</v>
      </c>
      <c r="BK1113">
        <v>66650.767571394099</v>
      </c>
      <c r="BL1113">
        <v>65908.488065706304</v>
      </c>
      <c r="BM1113">
        <v>65174.4752144718</v>
      </c>
      <c r="BN1113">
        <v>64448.636953211899</v>
      </c>
      <c r="BO1113">
        <v>63730.882242755702</v>
      </c>
      <c r="BP1113">
        <v>63021.121057822202</v>
      </c>
      <c r="BQ1113">
        <v>62319.2643757279</v>
      </c>
      <c r="BR1113">
        <v>61625.2241652218</v>
      </c>
      <c r="BS1113">
        <v>60938.913375443401</v>
      </c>
      <c r="BT1113">
        <v>60260.245925004398</v>
      </c>
      <c r="BU1113">
        <v>59589.1366911921</v>
      </c>
      <c r="BV1113">
        <v>58925.501499292397</v>
      </c>
      <c r="BW1113">
        <v>58269.257112032399</v>
      </c>
      <c r="BX1113">
        <v>57620.321219139798</v>
      </c>
      <c r="BY1113">
        <v>56978.612427019703</v>
      </c>
      <c r="BZ1113">
        <v>56344.0502485451</v>
      </c>
      <c r="CA1113">
        <v>55716.555092962102</v>
      </c>
      <c r="CB1113">
        <v>55096.048255906797</v>
      </c>
      <c r="CC1113">
        <v>54482.451909534</v>
      </c>
      <c r="CD1113" s="8" t="b">
        <f>IF(ISNUMBER(VLOOKUP(A1113,profiles_2018!A:A,1,FALSE)),TRUE,FALSE)</f>
        <v>1</v>
      </c>
      <c r="CE1113" t="str">
        <f>INDEX('C5 - Emissions methodology 2021'!$A$2:$I$5911,MATCH($A1113,'C5 - Emissions methodology 2021'!$A$2:$A$5911,0),MATCH(CE$1,'C5 - Emissions methodology 2021'!$A$1:$I$1,0))</f>
        <v>Services</v>
      </c>
    </row>
    <row r="1114" spans="1:83" x14ac:dyDescent="0.25">
      <c r="A1114">
        <v>49585</v>
      </c>
      <c r="B1114" t="s">
        <v>1583</v>
      </c>
      <c r="C1114" t="s">
        <v>208</v>
      </c>
      <c r="D1114">
        <v>2018</v>
      </c>
      <c r="E1114" t="s">
        <v>49</v>
      </c>
      <c r="F1114" t="s">
        <v>50</v>
      </c>
      <c r="G1114">
        <v>2017</v>
      </c>
      <c r="H1114">
        <v>4148165</v>
      </c>
      <c r="I1114">
        <v>78</v>
      </c>
      <c r="J1114">
        <v>2025</v>
      </c>
      <c r="K1114">
        <v>20</v>
      </c>
      <c r="L1114">
        <v>3318532</v>
      </c>
      <c r="M1114">
        <v>2020</v>
      </c>
      <c r="N1114">
        <v>4237076</v>
      </c>
      <c r="O1114">
        <v>-10.716907355421</v>
      </c>
      <c r="P1114" t="s">
        <v>24</v>
      </c>
      <c r="Q1114">
        <v>2.2982196945487798</v>
      </c>
      <c r="R1114">
        <v>1</v>
      </c>
      <c r="S1114" t="s">
        <v>592</v>
      </c>
      <c r="T1114">
        <v>-1.11368485725649E-2</v>
      </c>
      <c r="AV1114">
        <v>4148165</v>
      </c>
      <c r="AW1114">
        <v>4177802</v>
      </c>
      <c r="AX1114">
        <v>4207439</v>
      </c>
      <c r="AY1114">
        <v>4237076</v>
      </c>
      <c r="AZ1114">
        <v>4053367.2</v>
      </c>
      <c r="BA1114">
        <v>3869658.4</v>
      </c>
      <c r="BB1114">
        <v>3685949.6</v>
      </c>
      <c r="BC1114">
        <v>3502240.8</v>
      </c>
      <c r="BD1114">
        <v>3318532</v>
      </c>
      <c r="BE1114">
        <v>3281574.0116327801</v>
      </c>
      <c r="BF1114">
        <v>3245027.6187855699</v>
      </c>
      <c r="BG1114">
        <v>3208888.2375813602</v>
      </c>
      <c r="BH1114">
        <v>3173151.3351931302</v>
      </c>
      <c r="BI1114">
        <v>3137812.4292752501</v>
      </c>
      <c r="BJ1114">
        <v>3102867.0874013002</v>
      </c>
      <c r="BK1114">
        <v>3068310.9265081198</v>
      </c>
      <c r="BL1114">
        <v>3034139.6123460499</v>
      </c>
      <c r="BM1114">
        <v>3000348.8589353301</v>
      </c>
      <c r="BN1114">
        <v>2966934.4280285002</v>
      </c>
      <c r="BO1114">
        <v>2933892.1285788198</v>
      </c>
      <c r="BP1114">
        <v>2901217.8162146001</v>
      </c>
      <c r="BQ1114">
        <v>2868907.3927193899</v>
      </c>
      <c r="BR1114">
        <v>2836956.8055179599</v>
      </c>
      <c r="BS1114">
        <v>2805362.0471680001</v>
      </c>
      <c r="BT1114">
        <v>2774119.1548574702</v>
      </c>
      <c r="BU1114">
        <v>2743224.2099075699</v>
      </c>
      <c r="BV1114">
        <v>2712673.3372812299</v>
      </c>
      <c r="BW1114">
        <v>2682462.7050971002</v>
      </c>
      <c r="BX1114">
        <v>2652588.52414888</v>
      </c>
      <c r="BY1114">
        <v>2623047.0474301102</v>
      </c>
      <c r="BZ1114">
        <v>2593834.56966417</v>
      </c>
      <c r="CA1114">
        <v>2564947.42683953</v>
      </c>
      <c r="CB1114">
        <v>2536381.9957502298</v>
      </c>
      <c r="CC1114">
        <v>2508134.6935413801</v>
      </c>
      <c r="CD1114" s="8" t="b">
        <f>IF(ISNUMBER(VLOOKUP(A1114,profiles_2018!A:A,1,FALSE)),TRUE,FALSE)</f>
        <v>0</v>
      </c>
      <c r="CE1114" t="str">
        <f>INDEX('C5 - Emissions methodology 2021'!$A$2:$I$5911,MATCH($A1114,'C5 - Emissions methodology 2021'!$A$2:$A$5911,0),MATCH(CE$1,'C5 - Emissions methodology 2021'!$A$1:$I$1,0))</f>
        <v>Materials</v>
      </c>
    </row>
    <row r="1115" spans="1:83" x14ac:dyDescent="0.25">
      <c r="A1115">
        <v>3387</v>
      </c>
      <c r="B1115" t="s">
        <v>158</v>
      </c>
      <c r="C1115" t="s">
        <v>65</v>
      </c>
      <c r="D1115">
        <v>2017</v>
      </c>
      <c r="E1115" t="s">
        <v>117</v>
      </c>
      <c r="F1115" t="s">
        <v>54</v>
      </c>
      <c r="G1115">
        <v>2014</v>
      </c>
      <c r="H1115">
        <v>62768.4</v>
      </c>
      <c r="I1115">
        <v>80</v>
      </c>
      <c r="J1115">
        <v>2030</v>
      </c>
      <c r="K1115">
        <v>100</v>
      </c>
      <c r="L1115">
        <v>0</v>
      </c>
      <c r="M1115">
        <v>2020</v>
      </c>
      <c r="N1115">
        <v>16041.6</v>
      </c>
      <c r="O1115">
        <v>73.527119112876903</v>
      </c>
      <c r="P1115" t="s">
        <v>24</v>
      </c>
      <c r="Q1115">
        <v>3.7902518562390202</v>
      </c>
      <c r="R1115">
        <v>1</v>
      </c>
      <c r="S1115" t="s">
        <v>592</v>
      </c>
      <c r="T1115">
        <v>-1.11368485725649E-2</v>
      </c>
      <c r="AS1115">
        <v>62768.4</v>
      </c>
      <c r="AT1115">
        <v>54980.6</v>
      </c>
      <c r="AU1115">
        <v>47192.800000000003</v>
      </c>
      <c r="AV1115">
        <v>39405</v>
      </c>
      <c r="AW1115">
        <v>31617.200000000001</v>
      </c>
      <c r="AX1115">
        <v>23829.3999999999</v>
      </c>
      <c r="AY1115">
        <v>16041.6</v>
      </c>
      <c r="AZ1115">
        <v>14437.44</v>
      </c>
      <c r="BA1115">
        <v>12833.28</v>
      </c>
      <c r="BB1115">
        <v>11229.12</v>
      </c>
      <c r="BC1115">
        <v>9624.9599999999991</v>
      </c>
      <c r="BD1115">
        <v>8020.8</v>
      </c>
      <c r="BE1115">
        <v>6416.64</v>
      </c>
      <c r="BF1115">
        <v>4812.4799999999996</v>
      </c>
      <c r="BG1115">
        <v>3208.32</v>
      </c>
      <c r="BH1115">
        <v>1604.16</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s="8" t="b">
        <f>IF(ISNUMBER(VLOOKUP(A1115,profiles_2018!A:A,1,FALSE)),TRUE,FALSE)</f>
        <v>1</v>
      </c>
      <c r="CE1115" t="str">
        <f>INDEX('C5 - Emissions methodology 2021'!$A$2:$I$5911,MATCH($A1115,'C5 - Emissions methodology 2021'!$A$2:$A$5911,0),MATCH(CE$1,'C5 - Emissions methodology 2021'!$A$1:$I$1,0))</f>
        <v>Infrastructure</v>
      </c>
    </row>
    <row r="1116" spans="1:83" x14ac:dyDescent="0.25">
      <c r="A1116">
        <v>32795</v>
      </c>
      <c r="B1116" t="s">
        <v>1584</v>
      </c>
      <c r="C1116" t="s">
        <v>39</v>
      </c>
      <c r="D1116">
        <v>2020</v>
      </c>
      <c r="E1116" t="s">
        <v>49</v>
      </c>
      <c r="F1116" t="s">
        <v>50</v>
      </c>
      <c r="G1116">
        <v>2020</v>
      </c>
      <c r="H1116">
        <v>23546241</v>
      </c>
      <c r="I1116">
        <v>99</v>
      </c>
      <c r="J1116">
        <v>2050</v>
      </c>
      <c r="K1116">
        <v>100</v>
      </c>
      <c r="L1116">
        <v>0</v>
      </c>
      <c r="M1116">
        <v>2020</v>
      </c>
      <c r="N1116">
        <v>23546241</v>
      </c>
      <c r="O1116">
        <v>0</v>
      </c>
      <c r="P1116" t="s">
        <v>24</v>
      </c>
      <c r="Q1116">
        <v>3.3223546240999999</v>
      </c>
      <c r="R1116">
        <v>1</v>
      </c>
      <c r="S1116" t="s">
        <v>592</v>
      </c>
      <c r="T1116">
        <v>-1.11368485725649E-2</v>
      </c>
      <c r="AY1116">
        <v>23546241</v>
      </c>
      <c r="AZ1116">
        <v>22761366.300000001</v>
      </c>
      <c r="BA1116">
        <v>21976491.600000001</v>
      </c>
      <c r="BB1116">
        <v>21191616.899999999</v>
      </c>
      <c r="BC1116">
        <v>20406742.199999999</v>
      </c>
      <c r="BD1116">
        <v>19621867.5</v>
      </c>
      <c r="BE1116">
        <v>18836992.800000001</v>
      </c>
      <c r="BF1116">
        <v>18052118.100000001</v>
      </c>
      <c r="BG1116">
        <v>17267243.399999999</v>
      </c>
      <c r="BH1116">
        <v>16482368.699999999</v>
      </c>
      <c r="BI1116">
        <v>15697494</v>
      </c>
      <c r="BJ1116">
        <v>14912619.300000001</v>
      </c>
      <c r="BK1116">
        <v>14127744.6</v>
      </c>
      <c r="BL1116">
        <v>13342869.9</v>
      </c>
      <c r="BM1116">
        <v>12557995.199999999</v>
      </c>
      <c r="BN1116">
        <v>11773120.5</v>
      </c>
      <c r="BO1116">
        <v>10988245.800000001</v>
      </c>
      <c r="BP1116">
        <v>10203371.1</v>
      </c>
      <c r="BQ1116">
        <v>9418496.4000000004</v>
      </c>
      <c r="BR1116">
        <v>8633621.6999999993</v>
      </c>
      <c r="BS1116">
        <v>7848747</v>
      </c>
      <c r="BT1116">
        <v>7063872.2999999998</v>
      </c>
      <c r="BU1116">
        <v>6278997.5999999996</v>
      </c>
      <c r="BV1116">
        <v>5494122.8999999901</v>
      </c>
      <c r="BW1116">
        <v>4709248.1999999899</v>
      </c>
      <c r="BX1116">
        <v>3924373.5</v>
      </c>
      <c r="BY1116">
        <v>3139498.8</v>
      </c>
      <c r="BZ1116">
        <v>2354624.0999999898</v>
      </c>
      <c r="CA1116">
        <v>1569749.3999999899</v>
      </c>
      <c r="CB1116">
        <v>784874.69999999902</v>
      </c>
      <c r="CC1116">
        <v>0</v>
      </c>
      <c r="CD1116" s="8" t="b">
        <f>IF(ISNUMBER(VLOOKUP(A1116,profiles_2018!A:A,1,FALSE)),TRUE,FALSE)</f>
        <v>0</v>
      </c>
      <c r="CE1116" t="str">
        <f>INDEX('C5 - Emissions methodology 2021'!$A$2:$I$5911,MATCH($A1116,'C5 - Emissions methodology 2021'!$A$2:$A$5911,0),MATCH(CE$1,'C5 - Emissions methodology 2021'!$A$1:$I$1,0))</f>
        <v>Transportation services</v>
      </c>
    </row>
    <row r="1117" spans="1:83" x14ac:dyDescent="0.25">
      <c r="A1117">
        <v>23096</v>
      </c>
      <c r="B1117" t="s">
        <v>1585</v>
      </c>
      <c r="C1117" t="s">
        <v>213</v>
      </c>
      <c r="D1117">
        <v>2019</v>
      </c>
      <c r="E1117" t="s">
        <v>44</v>
      </c>
      <c r="F1117" t="s">
        <v>33</v>
      </c>
      <c r="G1117">
        <v>2015</v>
      </c>
      <c r="H1117">
        <v>227105.12</v>
      </c>
      <c r="I1117">
        <v>100</v>
      </c>
      <c r="J1117">
        <v>2030</v>
      </c>
      <c r="K1117">
        <v>100</v>
      </c>
      <c r="L1117">
        <v>0</v>
      </c>
      <c r="M1117">
        <v>2020</v>
      </c>
      <c r="N1117">
        <v>179737.22</v>
      </c>
      <c r="O1117">
        <v>20.857257643508898</v>
      </c>
      <c r="P1117" t="s">
        <v>24</v>
      </c>
      <c r="Q1117">
        <v>3.3202666129510199</v>
      </c>
      <c r="R1117">
        <v>1</v>
      </c>
      <c r="S1117" t="s">
        <v>592</v>
      </c>
      <c r="T1117">
        <v>-1.11368485725649E-2</v>
      </c>
      <c r="AT1117">
        <v>227105.12</v>
      </c>
      <c r="AU1117">
        <v>217631.54</v>
      </c>
      <c r="AV1117">
        <v>208157.96</v>
      </c>
      <c r="AW1117">
        <v>198684.38</v>
      </c>
      <c r="AX1117">
        <v>189210.8</v>
      </c>
      <c r="AY1117">
        <v>179737.22</v>
      </c>
      <c r="AZ1117">
        <v>161763.49799999999</v>
      </c>
      <c r="BA1117">
        <v>143789.77600000001</v>
      </c>
      <c r="BB1117">
        <v>125816.054</v>
      </c>
      <c r="BC1117">
        <v>107842.33199999999</v>
      </c>
      <c r="BD1117">
        <v>89868.61</v>
      </c>
      <c r="BE1117">
        <v>71894.888000000006</v>
      </c>
      <c r="BF1117">
        <v>53921.165999999997</v>
      </c>
      <c r="BG1117">
        <v>35947.443999999901</v>
      </c>
      <c r="BH1117">
        <v>17973.722000000002</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s="8" t="b">
        <f>IF(ISNUMBER(VLOOKUP(A1117,profiles_2018!A:A,1,FALSE)),TRUE,FALSE)</f>
        <v>0</v>
      </c>
      <c r="CE1117" t="str">
        <f>INDEX('C5 - Emissions methodology 2021'!$A$2:$I$5911,MATCH($A1117,'C5 - Emissions methodology 2021'!$A$2:$A$5911,0),MATCH(CE$1,'C5 - Emissions methodology 2021'!$A$1:$I$1,0))</f>
        <v>Food, beverage &amp; agriculture</v>
      </c>
    </row>
    <row r="1118" spans="1:83" x14ac:dyDescent="0.25">
      <c r="A1118">
        <v>3692</v>
      </c>
      <c r="B1118" t="s">
        <v>1586</v>
      </c>
      <c r="C1118" t="s">
        <v>21</v>
      </c>
      <c r="D1118">
        <v>2021</v>
      </c>
      <c r="E1118" t="s">
        <v>690</v>
      </c>
      <c r="F1118" t="s">
        <v>23</v>
      </c>
      <c r="G1118">
        <v>2019</v>
      </c>
      <c r="H1118">
        <v>219595</v>
      </c>
      <c r="I1118">
        <v>100</v>
      </c>
      <c r="J1118">
        <v>2030</v>
      </c>
      <c r="K1118">
        <v>46.2</v>
      </c>
      <c r="L1118">
        <v>118142.11</v>
      </c>
      <c r="M1118">
        <v>2020</v>
      </c>
      <c r="N1118">
        <v>148813</v>
      </c>
      <c r="O1118">
        <v>69.768342725377295</v>
      </c>
      <c r="P1118" t="s">
        <v>45</v>
      </c>
      <c r="Q1118">
        <v>3.11226586193902</v>
      </c>
      <c r="R1118">
        <v>1</v>
      </c>
      <c r="S1118" t="s">
        <v>592</v>
      </c>
      <c r="T1118">
        <v>-1.11368485725649E-2</v>
      </c>
      <c r="AX1118">
        <v>219595</v>
      </c>
      <c r="AY1118">
        <v>148813</v>
      </c>
      <c r="AZ1118">
        <v>145745.91099999999</v>
      </c>
      <c r="BA1118">
        <v>142678.82199999999</v>
      </c>
      <c r="BB1118">
        <v>139611.73300000001</v>
      </c>
      <c r="BC1118">
        <v>136544.644</v>
      </c>
      <c r="BD1118">
        <v>133477.55499999999</v>
      </c>
      <c r="BE1118">
        <v>130410.466</v>
      </c>
      <c r="BF1118">
        <v>127343.37699999999</v>
      </c>
      <c r="BG1118">
        <v>124276.288</v>
      </c>
      <c r="BH1118">
        <v>121209.19899999999</v>
      </c>
      <c r="BI1118">
        <v>118142.11</v>
      </c>
      <c r="BJ1118">
        <v>116826.37921088601</v>
      </c>
      <c r="BK1118">
        <v>115525.301516334</v>
      </c>
      <c r="BL1118">
        <v>114238.71372704599</v>
      </c>
      <c r="BM1118">
        <v>112966.45447114301</v>
      </c>
      <c r="BN1118">
        <v>111708.36417391901</v>
      </c>
      <c r="BO1118">
        <v>110464.285037825</v>
      </c>
      <c r="BP1118">
        <v>109234.061022682</v>
      </c>
      <c r="BQ1118">
        <v>108017.537826106</v>
      </c>
      <c r="BR1118">
        <v>106814.562864155</v>
      </c>
      <c r="BS1118">
        <v>105624.985252193</v>
      </c>
      <c r="BT1118">
        <v>104448.65578596</v>
      </c>
      <c r="BU1118">
        <v>103285.426922863</v>
      </c>
      <c r="BV1118">
        <v>102135.15276347099</v>
      </c>
      <c r="BW1118">
        <v>100997.68903320799</v>
      </c>
      <c r="BX1118">
        <v>99872.893064266696</v>
      </c>
      <c r="BY1118">
        <v>98760.623777706001</v>
      </c>
      <c r="BZ1118">
        <v>97660.7416657617</v>
      </c>
      <c r="CA1118">
        <v>96573.108774345703</v>
      </c>
      <c r="CB1118">
        <v>95497.588685744005</v>
      </c>
      <c r="CC1118">
        <v>94434.0465015058</v>
      </c>
      <c r="CD1118" s="8" t="b">
        <f>IF(ISNUMBER(VLOOKUP(A1118,profiles_2018!A:A,1,FALSE)),TRUE,FALSE)</f>
        <v>0</v>
      </c>
      <c r="CE1118" t="str">
        <f>INDEX('C5 - Emissions methodology 2021'!$A$2:$I$5911,MATCH($A1118,'C5 - Emissions methodology 2021'!$A$2:$A$5911,0),MATCH(CE$1,'C5 - Emissions methodology 2021'!$A$1:$I$1,0))</f>
        <v>Hospitality</v>
      </c>
    </row>
    <row r="1119" spans="1:83" x14ac:dyDescent="0.25">
      <c r="A1119">
        <v>3818</v>
      </c>
      <c r="B1119" t="s">
        <v>1587</v>
      </c>
      <c r="C1119" t="s">
        <v>31</v>
      </c>
      <c r="D1119">
        <v>2019</v>
      </c>
      <c r="E1119" t="s">
        <v>690</v>
      </c>
      <c r="F1119" t="s">
        <v>23</v>
      </c>
      <c r="G1119">
        <v>2018</v>
      </c>
      <c r="H1119">
        <v>990000</v>
      </c>
      <c r="I1119">
        <v>100</v>
      </c>
      <c r="J1119">
        <v>2040</v>
      </c>
      <c r="K1119">
        <v>100</v>
      </c>
      <c r="L1119">
        <v>0</v>
      </c>
      <c r="M1119">
        <v>2020</v>
      </c>
      <c r="N1119">
        <v>990000</v>
      </c>
      <c r="O1119">
        <v>70.060606060606105</v>
      </c>
      <c r="P1119" t="s">
        <v>24</v>
      </c>
      <c r="Q1119">
        <v>3.6554519512195101</v>
      </c>
      <c r="R1119">
        <v>1</v>
      </c>
      <c r="S1119" t="s">
        <v>592</v>
      </c>
      <c r="T1119">
        <v>-1.11368485725649E-2</v>
      </c>
      <c r="AW1119">
        <v>990000</v>
      </c>
      <c r="AX1119">
        <v>990000</v>
      </c>
      <c r="AY1119">
        <v>990000</v>
      </c>
      <c r="AZ1119">
        <v>940500</v>
      </c>
      <c r="BA1119">
        <v>891000</v>
      </c>
      <c r="BB1119">
        <v>841500</v>
      </c>
      <c r="BC1119">
        <v>792000</v>
      </c>
      <c r="BD1119">
        <v>742500</v>
      </c>
      <c r="BE1119">
        <v>693000</v>
      </c>
      <c r="BF1119">
        <v>643500</v>
      </c>
      <c r="BG1119">
        <v>594000</v>
      </c>
      <c r="BH1119">
        <v>544500</v>
      </c>
      <c r="BI1119">
        <v>495000</v>
      </c>
      <c r="BJ1119">
        <v>445500</v>
      </c>
      <c r="BK1119">
        <v>396000</v>
      </c>
      <c r="BL1119">
        <v>346500</v>
      </c>
      <c r="BM1119">
        <v>297000</v>
      </c>
      <c r="BN1119">
        <v>247500</v>
      </c>
      <c r="BO1119">
        <v>198000</v>
      </c>
      <c r="BP1119">
        <v>148500</v>
      </c>
      <c r="BQ1119">
        <v>99000</v>
      </c>
      <c r="BR1119">
        <v>49500</v>
      </c>
      <c r="BS1119">
        <v>0</v>
      </c>
      <c r="BT1119">
        <v>0</v>
      </c>
      <c r="BU1119">
        <v>0</v>
      </c>
      <c r="BV1119">
        <v>0</v>
      </c>
      <c r="BW1119">
        <v>0</v>
      </c>
      <c r="BX1119">
        <v>0</v>
      </c>
      <c r="BY1119">
        <v>0</v>
      </c>
      <c r="BZ1119">
        <v>0</v>
      </c>
      <c r="CA1119">
        <v>0</v>
      </c>
      <c r="CB1119">
        <v>0</v>
      </c>
      <c r="CC1119">
        <v>0</v>
      </c>
      <c r="CD1119" s="8" t="b">
        <f>IF(ISNUMBER(VLOOKUP(A1119,profiles_2018!A:A,1,FALSE)),TRUE,FALSE)</f>
        <v>0</v>
      </c>
      <c r="CE1119" t="str">
        <f>INDEX('C5 - Emissions methodology 2021'!$A$2:$I$5911,MATCH($A1119,'C5 - Emissions methodology 2021'!$A$2:$A$5911,0),MATCH(CE$1,'C5 - Emissions methodology 2021'!$A$1:$I$1,0))</f>
        <v>Manufacturing</v>
      </c>
    </row>
    <row r="1120" spans="1:83" x14ac:dyDescent="0.25">
      <c r="A1120">
        <v>34386</v>
      </c>
      <c r="B1120" t="s">
        <v>1588</v>
      </c>
      <c r="C1120" t="s">
        <v>31</v>
      </c>
      <c r="D1120">
        <v>2019</v>
      </c>
      <c r="E1120" t="s">
        <v>32</v>
      </c>
      <c r="F1120" t="s">
        <v>33</v>
      </c>
      <c r="G1120">
        <v>2020</v>
      </c>
      <c r="H1120">
        <v>506.86</v>
      </c>
      <c r="I1120">
        <v>100</v>
      </c>
      <c r="J1120">
        <v>2023</v>
      </c>
      <c r="K1120">
        <v>85</v>
      </c>
      <c r="L1120">
        <v>76.028999999999996</v>
      </c>
      <c r="M1120">
        <v>2020</v>
      </c>
      <c r="N1120">
        <v>506.86</v>
      </c>
      <c r="O1120">
        <v>0</v>
      </c>
      <c r="P1120" t="s">
        <v>45</v>
      </c>
      <c r="Q1120">
        <v>3.1668293189786798</v>
      </c>
      <c r="R1120">
        <v>1</v>
      </c>
      <c r="S1120" t="s">
        <v>592</v>
      </c>
      <c r="T1120">
        <v>-1.11368485725649E-2</v>
      </c>
      <c r="AY1120">
        <v>506.86</v>
      </c>
      <c r="AZ1120">
        <v>363.24966666666597</v>
      </c>
      <c r="BA1120">
        <v>219.63933333333301</v>
      </c>
      <c r="BB1120">
        <v>76.028999999999996</v>
      </c>
      <c r="BC1120">
        <v>75.182276539876398</v>
      </c>
      <c r="BD1120">
        <v>74.344982910711096</v>
      </c>
      <c r="BE1120">
        <v>73.517014093904606</v>
      </c>
      <c r="BF1120">
        <v>72.698266240433696</v>
      </c>
      <c r="BG1120">
        <v>71.888636657825998</v>
      </c>
      <c r="BH1120">
        <v>71.088023797279604</v>
      </c>
      <c r="BI1120">
        <v>70.296327240926402</v>
      </c>
      <c r="BJ1120">
        <v>69.513447689236699</v>
      </c>
      <c r="BK1120">
        <v>68.739286948564796</v>
      </c>
      <c r="BL1120">
        <v>67.973747918832501</v>
      </c>
      <c r="BM1120">
        <v>67.216734581350806</v>
      </c>
      <c r="BN1120">
        <v>66.468151986775993</v>
      </c>
      <c r="BO1120">
        <v>65.727906243201005</v>
      </c>
      <c r="BP1120">
        <v>64.9959045043788</v>
      </c>
      <c r="BQ1120">
        <v>64.272054958076595</v>
      </c>
      <c r="BR1120">
        <v>63.5562668145609</v>
      </c>
      <c r="BS1120">
        <v>62.848450295209602</v>
      </c>
      <c r="BT1120">
        <v>62.148516621251503</v>
      </c>
      <c r="BU1120">
        <v>61.456378002631098</v>
      </c>
      <c r="BV1120">
        <v>60.771947626997502</v>
      </c>
      <c r="BW1120">
        <v>60.095139648815803</v>
      </c>
      <c r="BX1120">
        <v>59.425869178599797</v>
      </c>
      <c r="BY1120">
        <v>58.7640522722646</v>
      </c>
      <c r="BZ1120">
        <v>58.109605920598099</v>
      </c>
      <c r="CA1120">
        <v>57.462448038848997</v>
      </c>
      <c r="CB1120">
        <v>56.822497456431499</v>
      </c>
      <c r="CC1120">
        <v>56.189673906744197</v>
      </c>
      <c r="CD1120" s="8" t="b">
        <f>IF(ISNUMBER(VLOOKUP(A1120,profiles_2018!A:A,1,FALSE)),TRUE,FALSE)</f>
        <v>0</v>
      </c>
      <c r="CE1120" t="str">
        <f>INDEX('C5 - Emissions methodology 2021'!$A$2:$I$5911,MATCH($A1120,'C5 - Emissions methodology 2021'!$A$2:$A$5911,0),MATCH(CE$1,'C5 - Emissions methodology 2021'!$A$1:$I$1,0))</f>
        <v>Food, beverage &amp; agriculture</v>
      </c>
    </row>
    <row r="1121" spans="1:83" x14ac:dyDescent="0.25">
      <c r="A1121">
        <v>63672</v>
      </c>
      <c r="B1121" t="s">
        <v>1589</v>
      </c>
      <c r="C1121" t="s">
        <v>213</v>
      </c>
      <c r="D1121">
        <v>2020</v>
      </c>
      <c r="E1121" t="s">
        <v>44</v>
      </c>
      <c r="F1121" t="s">
        <v>33</v>
      </c>
      <c r="G1121">
        <v>2019</v>
      </c>
      <c r="H1121">
        <v>718</v>
      </c>
      <c r="I1121">
        <v>100</v>
      </c>
      <c r="J1121">
        <v>2024</v>
      </c>
      <c r="K1121">
        <v>20</v>
      </c>
      <c r="L1121">
        <v>574.4</v>
      </c>
      <c r="M1121">
        <v>2020</v>
      </c>
      <c r="N1121">
        <v>1015</v>
      </c>
      <c r="O1121">
        <v>-206.82451253481901</v>
      </c>
      <c r="P1121" t="s">
        <v>24</v>
      </c>
      <c r="Q1121">
        <v>2.5173171449707299</v>
      </c>
      <c r="R1121">
        <v>1</v>
      </c>
      <c r="S1121" t="s">
        <v>592</v>
      </c>
      <c r="T1121">
        <v>-1.11368485725649E-2</v>
      </c>
      <c r="AX1121">
        <v>718</v>
      </c>
      <c r="AY1121">
        <v>1015</v>
      </c>
      <c r="AZ1121">
        <v>904.85</v>
      </c>
      <c r="BA1121">
        <v>794.7</v>
      </c>
      <c r="BB1121">
        <v>684.55</v>
      </c>
      <c r="BC1121">
        <v>574.4</v>
      </c>
      <c r="BD1121">
        <v>568.00299417991801</v>
      </c>
      <c r="BE1121">
        <v>561.677230844973</v>
      </c>
      <c r="BF1121">
        <v>555.42191657839498</v>
      </c>
      <c r="BG1121">
        <v>549.23626679957795</v>
      </c>
      <c r="BH1121">
        <v>543.11950566566998</v>
      </c>
      <c r="BI1121">
        <v>537.07086597426496</v>
      </c>
      <c r="BJ1121">
        <v>531.08958906717305</v>
      </c>
      <c r="BK1121">
        <v>525.17492473526602</v>
      </c>
      <c r="BL1121">
        <v>519.32613112438196</v>
      </c>
      <c r="BM1121">
        <v>513.54247464227296</v>
      </c>
      <c r="BN1121">
        <v>507.82322986660199</v>
      </c>
      <c r="BO1121">
        <v>502.16767945394702</v>
      </c>
      <c r="BP1121">
        <v>496.575114049832</v>
      </c>
      <c r="BQ1121">
        <v>491.04483219975498</v>
      </c>
      <c r="BR1121">
        <v>485.57614026120598</v>
      </c>
      <c r="BS1121">
        <v>480.16835231666602</v>
      </c>
      <c r="BT1121">
        <v>474.820790087577</v>
      </c>
      <c r="BU1121">
        <v>469.53278284926603</v>
      </c>
      <c r="BV1121">
        <v>464.303667346819</v>
      </c>
      <c r="BW1121">
        <v>459.13278771189101</v>
      </c>
      <c r="BX1121">
        <v>454.01949538044403</v>
      </c>
      <c r="BY1121">
        <v>448.96314901139999</v>
      </c>
      <c r="BZ1121">
        <v>443.96311440619797</v>
      </c>
      <c r="CA1121">
        <v>439.01876442925197</v>
      </c>
      <c r="CB1121">
        <v>434.12947892928901</v>
      </c>
      <c r="CC1121">
        <v>429.29464466156702</v>
      </c>
      <c r="CD1121" s="8" t="b">
        <f>IF(ISNUMBER(VLOOKUP(A1121,profiles_2018!A:A,1,FALSE)),TRUE,FALSE)</f>
        <v>0</v>
      </c>
      <c r="CE1121" t="str">
        <f>INDEX('C5 - Emissions methodology 2021'!$A$2:$I$5911,MATCH($A1121,'C5 - Emissions methodology 2021'!$A$2:$A$5911,0),MATCH(CE$1,'C5 - Emissions methodology 2021'!$A$1:$I$1,0))</f>
        <v>Infrastructure</v>
      </c>
    </row>
    <row r="1122" spans="1:83" x14ac:dyDescent="0.25">
      <c r="A1122">
        <v>46270</v>
      </c>
      <c r="B1122" t="s">
        <v>1590</v>
      </c>
      <c r="C1122" t="s">
        <v>36</v>
      </c>
      <c r="D1122">
        <v>2019</v>
      </c>
      <c r="E1122" t="s">
        <v>105</v>
      </c>
      <c r="F1122" t="s">
        <v>54</v>
      </c>
      <c r="G1122">
        <v>2020</v>
      </c>
      <c r="H1122">
        <v>149452</v>
      </c>
      <c r="I1122">
        <v>100</v>
      </c>
      <c r="J1122">
        <v>2030</v>
      </c>
      <c r="K1122">
        <v>100</v>
      </c>
      <c r="L1122">
        <v>0</v>
      </c>
      <c r="M1122">
        <v>2020</v>
      </c>
      <c r="N1122">
        <v>149452</v>
      </c>
      <c r="O1122">
        <v>0</v>
      </c>
      <c r="P1122" t="s">
        <v>24</v>
      </c>
      <c r="Q1122">
        <v>3.9902588476390202</v>
      </c>
      <c r="R1122">
        <v>1</v>
      </c>
      <c r="S1122" t="s">
        <v>592</v>
      </c>
      <c r="T1122">
        <v>-1.11368485725649E-2</v>
      </c>
      <c r="AY1122">
        <v>149452</v>
      </c>
      <c r="AZ1122">
        <v>134506.79999999999</v>
      </c>
      <c r="BA1122">
        <v>119561.60000000001</v>
      </c>
      <c r="BB1122">
        <v>104616.4</v>
      </c>
      <c r="BC1122">
        <v>89671.2</v>
      </c>
      <c r="BD1122">
        <v>74726</v>
      </c>
      <c r="BE1122">
        <v>59780.800000000003</v>
      </c>
      <c r="BF1122">
        <v>44835.6</v>
      </c>
      <c r="BG1122">
        <v>29890.3999999999</v>
      </c>
      <c r="BH1122">
        <v>14945.199999999901</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s="8" t="b">
        <f>IF(ISNUMBER(VLOOKUP(A1122,profiles_2018!A:A,1,FALSE)),TRUE,FALSE)</f>
        <v>0</v>
      </c>
      <c r="CE1122" t="str">
        <f>INDEX('C5 - Emissions methodology 2021'!$A$2:$I$5911,MATCH($A1122,'C5 - Emissions methodology 2021'!$A$2:$A$5911,0),MATCH(CE$1,'C5 - Emissions methodology 2021'!$A$1:$I$1,0))</f>
        <v>Transportation services</v>
      </c>
    </row>
    <row r="1123" spans="1:83" x14ac:dyDescent="0.25">
      <c r="A1123">
        <v>34996</v>
      </c>
      <c r="B1123" t="s">
        <v>1591</v>
      </c>
      <c r="C1123" t="s">
        <v>27</v>
      </c>
      <c r="D1123">
        <v>2019</v>
      </c>
      <c r="E1123" t="s">
        <v>60</v>
      </c>
      <c r="F1123" t="s">
        <v>54</v>
      </c>
      <c r="G1123">
        <v>2017</v>
      </c>
      <c r="H1123">
        <v>99530</v>
      </c>
      <c r="I1123">
        <v>100</v>
      </c>
      <c r="J1123">
        <v>2030</v>
      </c>
      <c r="K1123">
        <v>30</v>
      </c>
      <c r="L1123">
        <v>69671</v>
      </c>
      <c r="M1123">
        <v>2020</v>
      </c>
      <c r="N1123">
        <v>65470</v>
      </c>
      <c r="O1123">
        <v>32.607038652893202</v>
      </c>
      <c r="P1123" t="s">
        <v>24</v>
      </c>
      <c r="Q1123">
        <v>3.2904037076390198</v>
      </c>
      <c r="R1123">
        <v>1</v>
      </c>
      <c r="S1123" t="s">
        <v>592</v>
      </c>
      <c r="T1123">
        <v>-1.11368485725649E-2</v>
      </c>
      <c r="AV1123">
        <v>99530</v>
      </c>
      <c r="AW1123">
        <v>88176.666666666599</v>
      </c>
      <c r="AX1123">
        <v>76823.333333333299</v>
      </c>
      <c r="AY1123">
        <v>65470</v>
      </c>
      <c r="AZ1123">
        <v>65890.100000000006</v>
      </c>
      <c r="BA1123">
        <v>66310.2</v>
      </c>
      <c r="BB1123">
        <v>66730.3</v>
      </c>
      <c r="BC1123">
        <v>67150.399999999994</v>
      </c>
      <c r="BD1123">
        <v>67570.5</v>
      </c>
      <c r="BE1123">
        <v>67990.600000000006</v>
      </c>
      <c r="BF1123">
        <v>68410.7</v>
      </c>
      <c r="BG1123">
        <v>68830.8</v>
      </c>
      <c r="BH1123">
        <v>69250.899999999994</v>
      </c>
      <c r="BI1123">
        <v>69671</v>
      </c>
      <c r="BJ1123">
        <v>68895.084623100804</v>
      </c>
      <c r="BK1123">
        <v>68127.810498259307</v>
      </c>
      <c r="BL1123">
        <v>67369.081389159794</v>
      </c>
      <c r="BM1123">
        <v>66618.802131255899</v>
      </c>
      <c r="BN1123">
        <v>65876.878619834402</v>
      </c>
      <c r="BO1123">
        <v>65143.217798212099</v>
      </c>
      <c r="BP1123">
        <v>64417.727646063802</v>
      </c>
      <c r="BQ1123">
        <v>63700.317167880799</v>
      </c>
      <c r="BR1123">
        <v>62990.896381557803</v>
      </c>
      <c r="BS1123">
        <v>62289.376307106199</v>
      </c>
      <c r="BT1123">
        <v>61595.668955494497</v>
      </c>
      <c r="BU1123">
        <v>60909.6873176113</v>
      </c>
      <c r="BV1123">
        <v>60231.345353352801</v>
      </c>
      <c r="BW1123">
        <v>59560.557980830599</v>
      </c>
      <c r="BX1123">
        <v>58897.241065700699</v>
      </c>
      <c r="BY1123">
        <v>58241.311410610098</v>
      </c>
      <c r="BZ1123">
        <v>57592.686744762497</v>
      </c>
      <c r="CA1123">
        <v>56951.285713598903</v>
      </c>
      <c r="CB1123">
        <v>56317.027868593701</v>
      </c>
      <c r="CC1123">
        <v>55689.833657164301</v>
      </c>
      <c r="CD1123" s="8" t="b">
        <f>IF(ISNUMBER(VLOOKUP(A1123,profiles_2018!A:A,1,FALSE)),TRUE,FALSE)</f>
        <v>0</v>
      </c>
      <c r="CE1123" t="str">
        <f>INDEX('C5 - Emissions methodology 2021'!$A$2:$I$5911,MATCH($A1123,'C5 - Emissions methodology 2021'!$A$2:$A$5911,0),MATCH(CE$1,'C5 - Emissions methodology 2021'!$A$1:$I$1,0))</f>
        <v>Materials</v>
      </c>
    </row>
    <row r="1124" spans="1:83" x14ac:dyDescent="0.25">
      <c r="A1124">
        <v>21673</v>
      </c>
      <c r="B1124" t="s">
        <v>171</v>
      </c>
      <c r="C1124" t="s">
        <v>172</v>
      </c>
      <c r="D1124">
        <v>2020</v>
      </c>
      <c r="E1124" t="s">
        <v>28</v>
      </c>
      <c r="F1124" t="s">
        <v>23</v>
      </c>
      <c r="G1124">
        <v>2020</v>
      </c>
      <c r="H1124">
        <v>5735</v>
      </c>
      <c r="I1124">
        <v>100</v>
      </c>
      <c r="J1124">
        <v>2030</v>
      </c>
      <c r="K1124">
        <v>50</v>
      </c>
      <c r="L1124">
        <v>2867.5</v>
      </c>
      <c r="M1124">
        <v>2020</v>
      </c>
      <c r="N1124">
        <v>5735</v>
      </c>
      <c r="O1124">
        <v>0</v>
      </c>
      <c r="P1124" t="s">
        <v>45</v>
      </c>
      <c r="Q1124">
        <v>3.15024447593902</v>
      </c>
      <c r="R1124">
        <v>1</v>
      </c>
      <c r="S1124" t="s">
        <v>592</v>
      </c>
      <c r="T1124">
        <v>-1.11368485725649E-2</v>
      </c>
      <c r="AY1124">
        <v>5735</v>
      </c>
      <c r="AZ1124">
        <v>5448.25</v>
      </c>
      <c r="BA1124">
        <v>5161.5</v>
      </c>
      <c r="BB1124">
        <v>4874.75</v>
      </c>
      <c r="BC1124">
        <v>4588</v>
      </c>
      <c r="BD1124">
        <v>4301.25</v>
      </c>
      <c r="BE1124">
        <v>4014.5</v>
      </c>
      <c r="BF1124">
        <v>3727.75</v>
      </c>
      <c r="BG1124">
        <v>3441</v>
      </c>
      <c r="BH1124">
        <v>3154.25</v>
      </c>
      <c r="BI1124">
        <v>2867.5</v>
      </c>
      <c r="BJ1124">
        <v>2835.5650867181698</v>
      </c>
      <c r="BK1124">
        <v>2803.9858277297299</v>
      </c>
      <c r="BL1124">
        <v>2772.7582621666902</v>
      </c>
      <c r="BM1124">
        <v>2741.8784732726099</v>
      </c>
      <c r="BN1124">
        <v>2711.3425879114002</v>
      </c>
      <c r="BO1124">
        <v>2681.1467760814799</v>
      </c>
      <c r="BP1124">
        <v>2651.28725043544</v>
      </c>
      <c r="BQ1124">
        <v>2621.76026580497</v>
      </c>
      <c r="BR1124">
        <v>2592.5621187311299</v>
      </c>
      <c r="BS1124">
        <v>2563.68914699986</v>
      </c>
      <c r="BT1124">
        <v>2535.1377291825902</v>
      </c>
      <c r="BU1124">
        <v>2506.9042841820901</v>
      </c>
      <c r="BV1124">
        <v>2478.9852707832401</v>
      </c>
      <c r="BW1124">
        <v>2451.3771872089101</v>
      </c>
      <c r="BX1124">
        <v>2424.0765706807201</v>
      </c>
      <c r="BY1124">
        <v>2397.0799969847499</v>
      </c>
      <c r="BZ1124">
        <v>2370.3840800419998</v>
      </c>
      <c r="CA1124">
        <v>2343.9854714837602</v>
      </c>
      <c r="CB1124">
        <v>2317.8808602315498</v>
      </c>
      <c r="CC1124">
        <v>2292.0669720819001</v>
      </c>
      <c r="CD1124" s="8" t="b">
        <f>IF(ISNUMBER(VLOOKUP(A1124,profiles_2018!A:A,1,FALSE)),TRUE,FALSE)</f>
        <v>1</v>
      </c>
      <c r="CE1124" t="str">
        <f>INDEX('C5 - Emissions methodology 2021'!$A$2:$I$5911,MATCH($A1124,'C5 - Emissions methodology 2021'!$A$2:$A$5911,0),MATCH(CE$1,'C5 - Emissions methodology 2021'!$A$1:$I$1,0))</f>
        <v>Retail</v>
      </c>
    </row>
    <row r="1125" spans="1:83" x14ac:dyDescent="0.25">
      <c r="A1125">
        <v>4035</v>
      </c>
      <c r="B1125" t="s">
        <v>1592</v>
      </c>
      <c r="C1125" t="s">
        <v>76</v>
      </c>
      <c r="D1125">
        <v>2020</v>
      </c>
      <c r="E1125" t="s">
        <v>105</v>
      </c>
      <c r="F1125" t="s">
        <v>54</v>
      </c>
      <c r="G1125">
        <v>2020</v>
      </c>
      <c r="H1125">
        <v>51800</v>
      </c>
      <c r="I1125">
        <v>100</v>
      </c>
      <c r="J1125">
        <v>2050</v>
      </c>
      <c r="K1125">
        <v>100</v>
      </c>
      <c r="L1125">
        <v>0</v>
      </c>
      <c r="M1125">
        <v>2020</v>
      </c>
      <c r="N1125">
        <v>51800</v>
      </c>
      <c r="O1125">
        <v>0</v>
      </c>
      <c r="P1125" t="s">
        <v>24</v>
      </c>
      <c r="Q1125">
        <v>4.0000051799999996</v>
      </c>
      <c r="R1125">
        <v>1</v>
      </c>
      <c r="S1125" t="s">
        <v>592</v>
      </c>
      <c r="T1125">
        <v>-1.11368485725649E-2</v>
      </c>
      <c r="AY1125">
        <v>51800</v>
      </c>
      <c r="AZ1125">
        <v>50073.333333333299</v>
      </c>
      <c r="BA1125">
        <v>48346.666666666599</v>
      </c>
      <c r="BB1125">
        <v>46620</v>
      </c>
      <c r="BC1125">
        <v>44893.333333333299</v>
      </c>
      <c r="BD1125">
        <v>43166.666666666599</v>
      </c>
      <c r="BE1125">
        <v>41440</v>
      </c>
      <c r="BF1125">
        <v>39713.333333333299</v>
      </c>
      <c r="BG1125">
        <v>37986.666666666599</v>
      </c>
      <c r="BH1125">
        <v>36260</v>
      </c>
      <c r="BI1125">
        <v>34533.333333333299</v>
      </c>
      <c r="BJ1125">
        <v>32806.666666666599</v>
      </c>
      <c r="BK1125">
        <v>31080</v>
      </c>
      <c r="BL1125">
        <v>29353.333333333299</v>
      </c>
      <c r="BM1125">
        <v>27626.666666666599</v>
      </c>
      <c r="BN1125">
        <v>25900</v>
      </c>
      <c r="BO1125">
        <v>24173.333333333299</v>
      </c>
      <c r="BP1125">
        <v>22446.666666666599</v>
      </c>
      <c r="BQ1125">
        <v>20720</v>
      </c>
      <c r="BR1125">
        <v>18993.333333333299</v>
      </c>
      <c r="BS1125">
        <v>17266.666666666599</v>
      </c>
      <c r="BT1125">
        <v>15540</v>
      </c>
      <c r="BU1125">
        <v>13813.333333333299</v>
      </c>
      <c r="BV1125">
        <v>12086.666666666601</v>
      </c>
      <c r="BW1125">
        <v>10360</v>
      </c>
      <c r="BX1125">
        <v>8633.3333333333194</v>
      </c>
      <c r="BY1125">
        <v>6906.6666666666597</v>
      </c>
      <c r="BZ1125">
        <v>5180</v>
      </c>
      <c r="CA1125">
        <v>3453.3333333333298</v>
      </c>
      <c r="CB1125">
        <v>1726.6666666666599</v>
      </c>
      <c r="CC1125">
        <v>0</v>
      </c>
      <c r="CD1125" s="8" t="b">
        <f>IF(ISNUMBER(VLOOKUP(A1125,profiles_2018!A:A,1,FALSE)),TRUE,FALSE)</f>
        <v>0</v>
      </c>
      <c r="CE1125" t="str">
        <f>INDEX('C5 - Emissions methodology 2021'!$A$2:$I$5911,MATCH($A1125,'C5 - Emissions methodology 2021'!$A$2:$A$5911,0),MATCH(CE$1,'C5 - Emissions methodology 2021'!$A$1:$I$1,0))</f>
        <v>Services</v>
      </c>
    </row>
    <row r="1126" spans="1:83" x14ac:dyDescent="0.25">
      <c r="A1126">
        <v>4151</v>
      </c>
      <c r="B1126" t="s">
        <v>177</v>
      </c>
      <c r="C1126" t="s">
        <v>27</v>
      </c>
      <c r="D1126">
        <v>2020</v>
      </c>
      <c r="E1126" t="s">
        <v>690</v>
      </c>
      <c r="F1126" t="s">
        <v>23</v>
      </c>
      <c r="G1126">
        <v>2014</v>
      </c>
      <c r="H1126">
        <v>1738868</v>
      </c>
      <c r="I1126">
        <v>100</v>
      </c>
      <c r="J1126">
        <v>2030</v>
      </c>
      <c r="K1126">
        <v>67</v>
      </c>
      <c r="L1126">
        <v>573826.43999999994</v>
      </c>
      <c r="M1126">
        <v>2020</v>
      </c>
      <c r="N1126">
        <v>1142764</v>
      </c>
      <c r="O1126">
        <v>51.165900038793502</v>
      </c>
      <c r="P1126" t="s">
        <v>45</v>
      </c>
      <c r="Q1126">
        <v>3.3204177892390199</v>
      </c>
      <c r="R1126">
        <v>1</v>
      </c>
      <c r="S1126" t="s">
        <v>592</v>
      </c>
      <c r="T1126">
        <v>-1.11368485725649E-2</v>
      </c>
      <c r="AS1126">
        <v>1738868</v>
      </c>
      <c r="AT1126">
        <v>1639517.33333333</v>
      </c>
      <c r="AU1126">
        <v>1540166.66666666</v>
      </c>
      <c r="AV1126">
        <v>1440816</v>
      </c>
      <c r="AW1126">
        <v>1341465.33333333</v>
      </c>
      <c r="AX1126">
        <v>1242114.66666666</v>
      </c>
      <c r="AY1126">
        <v>1142764</v>
      </c>
      <c r="AZ1126">
        <v>1085870.2439999999</v>
      </c>
      <c r="BA1126">
        <v>1028976.488</v>
      </c>
      <c r="BB1126">
        <v>972082.73199999996</v>
      </c>
      <c r="BC1126">
        <v>915188.97600000002</v>
      </c>
      <c r="BD1126">
        <v>858295.22</v>
      </c>
      <c r="BE1126">
        <v>801401.46399999899</v>
      </c>
      <c r="BF1126">
        <v>744507.70799999998</v>
      </c>
      <c r="BG1126">
        <v>687613.951999999</v>
      </c>
      <c r="BH1126">
        <v>630720.196</v>
      </c>
      <c r="BI1126">
        <v>573826.43999999994</v>
      </c>
      <c r="BJ1126">
        <v>567435.82183078595</v>
      </c>
      <c r="BK1126">
        <v>561116.37500840705</v>
      </c>
      <c r="BL1126">
        <v>554867.30690835195</v>
      </c>
      <c r="BM1126">
        <v>548687.83373344701</v>
      </c>
      <c r="BN1126">
        <v>542577.18041554897</v>
      </c>
      <c r="BO1126">
        <v>536534.58051833103</v>
      </c>
      <c r="BP1126">
        <v>530559.276141154</v>
      </c>
      <c r="BQ1126">
        <v>524650.51782399998</v>
      </c>
      <c r="BR1126">
        <v>518807.56445347698</v>
      </c>
      <c r="BS1126">
        <v>513029.68316985702</v>
      </c>
      <c r="BT1126">
        <v>507316.149275164</v>
      </c>
      <c r="BU1126">
        <v>501666.246142269</v>
      </c>
      <c r="BV1126">
        <v>496079.26512501598</v>
      </c>
      <c r="BW1126">
        <v>490554.50546932901</v>
      </c>
      <c r="BX1126">
        <v>485091.274225328</v>
      </c>
      <c r="BY1126">
        <v>479688.88616040797</v>
      </c>
      <c r="BZ1126">
        <v>474346.66367329698</v>
      </c>
      <c r="CA1126">
        <v>469063.93670906598</v>
      </c>
      <c r="CB1126">
        <v>463840.04267508601</v>
      </c>
      <c r="CC1126">
        <v>458674.32635792199</v>
      </c>
      <c r="CD1126" s="8" t="b">
        <f>IF(ISNUMBER(VLOOKUP(A1126,profiles_2018!A:A,1,FALSE)),TRUE,FALSE)</f>
        <v>1</v>
      </c>
      <c r="CE1126" t="str">
        <f>INDEX('C5 - Emissions methodology 2021'!$A$2:$I$5911,MATCH($A1126,'C5 - Emissions methodology 2021'!$A$2:$A$5911,0),MATCH(CE$1,'C5 - Emissions methodology 2021'!$A$1:$I$1,0))</f>
        <v>Services</v>
      </c>
    </row>
    <row r="1127" spans="1:83" x14ac:dyDescent="0.25">
      <c r="A1127">
        <v>54750</v>
      </c>
      <c r="B1127" t="s">
        <v>180</v>
      </c>
      <c r="C1127" t="s">
        <v>59</v>
      </c>
      <c r="D1127">
        <v>2020</v>
      </c>
      <c r="E1127" t="s">
        <v>690</v>
      </c>
      <c r="F1127" t="s">
        <v>23</v>
      </c>
      <c r="G1127">
        <v>2018</v>
      </c>
      <c r="H1127">
        <v>40265</v>
      </c>
      <c r="I1127">
        <v>100</v>
      </c>
      <c r="J1127">
        <v>2050</v>
      </c>
      <c r="K1127">
        <v>100</v>
      </c>
      <c r="L1127">
        <v>0</v>
      </c>
      <c r="M1127">
        <v>2020</v>
      </c>
      <c r="N1127">
        <v>32562</v>
      </c>
      <c r="O1127">
        <v>19.130758723457099</v>
      </c>
      <c r="P1127" t="s">
        <v>45</v>
      </c>
      <c r="Q1127">
        <v>3.6600040264999998</v>
      </c>
      <c r="R1127">
        <v>1</v>
      </c>
      <c r="S1127" t="s">
        <v>592</v>
      </c>
      <c r="T1127">
        <v>-1.11368485725649E-2</v>
      </c>
      <c r="AW1127">
        <v>40265</v>
      </c>
      <c r="AX1127">
        <v>36413.5</v>
      </c>
      <c r="AY1127">
        <v>32562</v>
      </c>
      <c r="AZ1127">
        <v>31476.6</v>
      </c>
      <c r="BA1127">
        <v>30391.200000000001</v>
      </c>
      <c r="BB1127">
        <v>29305.8</v>
      </c>
      <c r="BC1127">
        <v>28220.400000000001</v>
      </c>
      <c r="BD1127">
        <v>27135</v>
      </c>
      <c r="BE1127">
        <v>26049.599999999999</v>
      </c>
      <c r="BF1127">
        <v>24964.2</v>
      </c>
      <c r="BG1127">
        <v>23878.799999999999</v>
      </c>
      <c r="BH1127">
        <v>22793.4</v>
      </c>
      <c r="BI1127">
        <v>21708</v>
      </c>
      <c r="BJ1127">
        <v>20622.599999999999</v>
      </c>
      <c r="BK1127">
        <v>19537.2</v>
      </c>
      <c r="BL1127">
        <v>18451.8</v>
      </c>
      <c r="BM1127">
        <v>17366.400000000001</v>
      </c>
      <c r="BN1127">
        <v>16281</v>
      </c>
      <c r="BO1127">
        <v>15195.6</v>
      </c>
      <c r="BP1127">
        <v>14110.2</v>
      </c>
      <c r="BQ1127">
        <v>13024.8</v>
      </c>
      <c r="BR1127">
        <v>11939.4</v>
      </c>
      <c r="BS1127">
        <v>10854</v>
      </c>
      <c r="BT1127">
        <v>9768.6</v>
      </c>
      <c r="BU1127">
        <v>8683.2000000000007</v>
      </c>
      <c r="BV1127">
        <v>7597.7999999999902</v>
      </c>
      <c r="BW1127">
        <v>6512.3999999999896</v>
      </c>
      <c r="BX1127">
        <v>5427</v>
      </c>
      <c r="BY1127">
        <v>4341.5999999999904</v>
      </c>
      <c r="BZ1127">
        <v>3256.2</v>
      </c>
      <c r="CA1127">
        <v>2170.7999999999902</v>
      </c>
      <c r="CB1127">
        <v>1085.4000000000001</v>
      </c>
      <c r="CC1127">
        <v>0</v>
      </c>
      <c r="CD1127" s="8" t="b">
        <f>IF(ISNUMBER(VLOOKUP(A1127,profiles_2018!A:A,1,FALSE)),TRUE,FALSE)</f>
        <v>1</v>
      </c>
      <c r="CE1127" t="str">
        <f>INDEX('C5 - Emissions methodology 2021'!$A$2:$I$5911,MATCH($A1127,'C5 - Emissions methodology 2021'!$A$2:$A$5911,0),MATCH(CE$1,'C5 - Emissions methodology 2021'!$A$1:$I$1,0))</f>
        <v>Manufacturing</v>
      </c>
    </row>
    <row r="1128" spans="1:83" x14ac:dyDescent="0.25">
      <c r="A1128">
        <v>4226</v>
      </c>
      <c r="B1128" t="s">
        <v>1593</v>
      </c>
      <c r="C1128" t="s">
        <v>59</v>
      </c>
      <c r="D1128">
        <v>2021</v>
      </c>
      <c r="E1128" t="s">
        <v>105</v>
      </c>
      <c r="F1128" t="s">
        <v>54</v>
      </c>
      <c r="G1128">
        <v>2019</v>
      </c>
      <c r="H1128">
        <v>5260000</v>
      </c>
      <c r="I1128">
        <v>100</v>
      </c>
      <c r="J1128">
        <v>2050</v>
      </c>
      <c r="K1128">
        <v>100</v>
      </c>
      <c r="L1128">
        <v>0</v>
      </c>
      <c r="M1128">
        <v>2020</v>
      </c>
      <c r="N1128">
        <v>1171936</v>
      </c>
      <c r="O1128">
        <v>7.1428571428571397</v>
      </c>
      <c r="P1128" t="s">
        <v>45</v>
      </c>
      <c r="Q1128">
        <v>4.0308000000000002</v>
      </c>
      <c r="R1128">
        <v>1</v>
      </c>
      <c r="S1128" t="s">
        <v>592</v>
      </c>
      <c r="T1128">
        <v>-1.11368485725649E-2</v>
      </c>
      <c r="AX1128">
        <v>5260000</v>
      </c>
      <c r="AY1128">
        <v>1171936</v>
      </c>
      <c r="AZ1128">
        <v>1132871.46666666</v>
      </c>
      <c r="BA1128">
        <v>1093806.9333333301</v>
      </c>
      <c r="BB1128">
        <v>1054742.3999999999</v>
      </c>
      <c r="BC1128">
        <v>1015677.8666666599</v>
      </c>
      <c r="BD1128">
        <v>976613.33333333302</v>
      </c>
      <c r="BE1128">
        <v>937548.80000000005</v>
      </c>
      <c r="BF1128">
        <v>898484.26666666602</v>
      </c>
      <c r="BG1128">
        <v>859419.73333333305</v>
      </c>
      <c r="BH1128">
        <v>820355.2</v>
      </c>
      <c r="BI1128">
        <v>781290.66666666605</v>
      </c>
      <c r="BJ1128">
        <v>742226.13333333295</v>
      </c>
      <c r="BK1128">
        <v>703161.6</v>
      </c>
      <c r="BL1128">
        <v>664097.06666666595</v>
      </c>
      <c r="BM1128">
        <v>625032.53333333298</v>
      </c>
      <c r="BN1128">
        <v>585968</v>
      </c>
      <c r="BO1128">
        <v>546903.46666666598</v>
      </c>
      <c r="BP1128">
        <v>507838.933333333</v>
      </c>
      <c r="BQ1128">
        <v>468774.40000000002</v>
      </c>
      <c r="BR1128">
        <v>429709.866666666</v>
      </c>
      <c r="BS1128">
        <v>390645.33333333302</v>
      </c>
      <c r="BT1128">
        <v>351580.8</v>
      </c>
      <c r="BU1128">
        <v>312516.26666666602</v>
      </c>
      <c r="BV1128">
        <v>273451.73333333299</v>
      </c>
      <c r="BW1128">
        <v>234387.19999999899</v>
      </c>
      <c r="BX1128">
        <v>195322.66666666599</v>
      </c>
      <c r="BY1128">
        <v>156258.13333333301</v>
      </c>
      <c r="BZ1128">
        <v>117193.599999999</v>
      </c>
      <c r="CA1128">
        <v>78129.066666666593</v>
      </c>
      <c r="CB1128">
        <v>39064.533333333202</v>
      </c>
      <c r="CC1128">
        <v>0</v>
      </c>
      <c r="CD1128" s="8" t="b">
        <f>IF(ISNUMBER(VLOOKUP(A1128,profiles_2018!A:A,1,FALSE)),TRUE,FALSE)</f>
        <v>0</v>
      </c>
      <c r="CE1128" t="str">
        <f>INDEX('C5 - Emissions methodology 2021'!$A$2:$I$5911,MATCH($A1128,'C5 - Emissions methodology 2021'!$A$2:$A$5911,0),MATCH(CE$1,'C5 - Emissions methodology 2021'!$A$1:$I$1,0))</f>
        <v>Manufacturing</v>
      </c>
    </row>
    <row r="1129" spans="1:83" x14ac:dyDescent="0.25">
      <c r="A1129">
        <v>4209</v>
      </c>
      <c r="B1129" t="s">
        <v>1594</v>
      </c>
      <c r="C1129" t="s">
        <v>59</v>
      </c>
      <c r="D1129">
        <v>2021</v>
      </c>
      <c r="E1129" t="s">
        <v>32</v>
      </c>
      <c r="F1129" t="s">
        <v>33</v>
      </c>
      <c r="G1129">
        <v>2019</v>
      </c>
      <c r="H1129">
        <v>14817</v>
      </c>
      <c r="I1129">
        <v>100</v>
      </c>
      <c r="J1129">
        <v>2025</v>
      </c>
      <c r="K1129">
        <v>70</v>
      </c>
      <c r="L1129">
        <v>4445.1000000000004</v>
      </c>
      <c r="M1129">
        <v>2020</v>
      </c>
      <c r="N1129">
        <v>14246</v>
      </c>
      <c r="O1129">
        <v>5.5052594028095099</v>
      </c>
      <c r="P1129" t="s">
        <v>45</v>
      </c>
      <c r="Q1129">
        <v>3.0178063597487799</v>
      </c>
      <c r="R1129">
        <v>1</v>
      </c>
      <c r="S1129" t="s">
        <v>592</v>
      </c>
      <c r="T1129">
        <v>-1.11368485725649E-2</v>
      </c>
      <c r="AX1129">
        <v>14817</v>
      </c>
      <c r="AY1129">
        <v>14246</v>
      </c>
      <c r="AZ1129">
        <v>12285.82</v>
      </c>
      <c r="BA1129">
        <v>10325.64</v>
      </c>
      <c r="BB1129">
        <v>8365.4599999999991</v>
      </c>
      <c r="BC1129">
        <v>6405.28</v>
      </c>
      <c r="BD1129">
        <v>4445.1000000000004</v>
      </c>
      <c r="BE1129">
        <v>4395.5955944100897</v>
      </c>
      <c r="BF1129">
        <v>4346.6425118889101</v>
      </c>
      <c r="BG1129">
        <v>4298.2346124349297</v>
      </c>
      <c r="BH1129">
        <v>4250.36582442688</v>
      </c>
      <c r="BI1129">
        <v>4203.03014386224</v>
      </c>
      <c r="BJ1129">
        <v>4156.2216336041201</v>
      </c>
      <c r="BK1129">
        <v>4109.9344226366502</v>
      </c>
      <c r="BL1129">
        <v>4064.1627053285702</v>
      </c>
      <c r="BM1129">
        <v>4018.9007407050599</v>
      </c>
      <c r="BN1129">
        <v>3974.1428517276599</v>
      </c>
      <c r="BO1129">
        <v>3929.88342458223</v>
      </c>
      <c r="BP1129">
        <v>3886.1169079748202</v>
      </c>
      <c r="BQ1129">
        <v>3842.8378124354199</v>
      </c>
      <c r="BR1129">
        <v>3800.0407096294002</v>
      </c>
      <c r="BS1129">
        <v>3757.7202316766802</v>
      </c>
      <c r="BT1129">
        <v>3715.8710704784298</v>
      </c>
      <c r="BU1129">
        <v>3674.4879770513398</v>
      </c>
      <c r="BV1129">
        <v>3633.56576086921</v>
      </c>
      <c r="BW1129">
        <v>3593.0992892119498</v>
      </c>
      <c r="BX1129">
        <v>3553.0834865218098</v>
      </c>
      <c r="BY1129">
        <v>3513.5133337667298</v>
      </c>
      <c r="BZ1129">
        <v>3474.38386781088</v>
      </c>
      <c r="CA1129">
        <v>3435.6901807921099</v>
      </c>
      <c r="CB1129">
        <v>3397.4274195063799</v>
      </c>
      <c r="CC1129">
        <v>3359.5907847990602</v>
      </c>
      <c r="CD1129" s="8" t="b">
        <f>IF(ISNUMBER(VLOOKUP(A1129,profiles_2018!A:A,1,FALSE)),TRUE,FALSE)</f>
        <v>0</v>
      </c>
      <c r="CE1129" t="str">
        <f>INDEX('C5 - Emissions methodology 2021'!$A$2:$I$5911,MATCH($A1129,'C5 - Emissions methodology 2021'!$A$2:$A$5911,0),MATCH(CE$1,'C5 - Emissions methodology 2021'!$A$1:$I$1,0))</f>
        <v>Infrastructure</v>
      </c>
    </row>
    <row r="1130" spans="1:83" x14ac:dyDescent="0.25">
      <c r="A1130">
        <v>4357</v>
      </c>
      <c r="B1130" t="s">
        <v>1595</v>
      </c>
      <c r="C1130" t="s">
        <v>27</v>
      </c>
      <c r="D1130">
        <v>2020</v>
      </c>
      <c r="E1130" t="s">
        <v>44</v>
      </c>
      <c r="F1130" t="s">
        <v>33</v>
      </c>
      <c r="G1130">
        <v>2018</v>
      </c>
      <c r="H1130">
        <v>257323</v>
      </c>
      <c r="I1130">
        <v>100</v>
      </c>
      <c r="J1130">
        <v>2030</v>
      </c>
      <c r="K1130">
        <v>100</v>
      </c>
      <c r="L1130">
        <v>0</v>
      </c>
      <c r="M1130">
        <v>2020</v>
      </c>
      <c r="N1130">
        <v>229252.3</v>
      </c>
      <c r="O1130">
        <v>10.9087411541137</v>
      </c>
      <c r="P1130" t="s">
        <v>45</v>
      </c>
      <c r="Q1130">
        <v>3.3202696347390201</v>
      </c>
      <c r="R1130">
        <v>1</v>
      </c>
      <c r="S1130" t="s">
        <v>592</v>
      </c>
      <c r="T1130">
        <v>-1.11368485725649E-2</v>
      </c>
      <c r="AW1130">
        <v>257323</v>
      </c>
      <c r="AX1130">
        <v>243287.65</v>
      </c>
      <c r="AY1130">
        <v>229252.3</v>
      </c>
      <c r="AZ1130">
        <v>206327.07</v>
      </c>
      <c r="BA1130">
        <v>183401.84</v>
      </c>
      <c r="BB1130">
        <v>160476.60999999999</v>
      </c>
      <c r="BC1130">
        <v>137551.38</v>
      </c>
      <c r="BD1130">
        <v>114626.15</v>
      </c>
      <c r="BE1130">
        <v>91700.92</v>
      </c>
      <c r="BF1130">
        <v>68775.69</v>
      </c>
      <c r="BG1130">
        <v>45850.459999999897</v>
      </c>
      <c r="BH1130">
        <v>22925.229999999901</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s="8" t="b">
        <f>IF(ISNUMBER(VLOOKUP(A1130,profiles_2018!A:A,1,FALSE)),TRUE,FALSE)</f>
        <v>0</v>
      </c>
      <c r="CE1130" t="str">
        <f>INDEX('C5 - Emissions methodology 2021'!$A$2:$I$5911,MATCH($A1130,'C5 - Emissions methodology 2021'!$A$2:$A$5911,0),MATCH(CE$1,'C5 - Emissions methodology 2021'!$A$1:$I$1,0))</f>
        <v>Biotech, health care &amp; pharma</v>
      </c>
    </row>
    <row r="1131" spans="1:83" x14ac:dyDescent="0.25">
      <c r="A1131">
        <v>4564</v>
      </c>
      <c r="B1131" t="s">
        <v>620</v>
      </c>
      <c r="C1131" t="s">
        <v>59</v>
      </c>
      <c r="D1131">
        <v>2019</v>
      </c>
      <c r="E1131" t="s">
        <v>690</v>
      </c>
      <c r="F1131" t="s">
        <v>23</v>
      </c>
      <c r="G1131">
        <v>2019</v>
      </c>
      <c r="H1131">
        <v>28665.919999999998</v>
      </c>
      <c r="I1131">
        <v>100</v>
      </c>
      <c r="J1131">
        <v>2030</v>
      </c>
      <c r="K1131">
        <v>46</v>
      </c>
      <c r="L1131">
        <v>15479.596799999999</v>
      </c>
      <c r="M1131">
        <v>2020</v>
      </c>
      <c r="N1131">
        <v>26954.799999999999</v>
      </c>
      <c r="O1131">
        <v>85.160509901150107</v>
      </c>
      <c r="P1131" t="s">
        <v>24</v>
      </c>
      <c r="Q1131">
        <v>3.1102448441390198</v>
      </c>
      <c r="R1131">
        <v>1</v>
      </c>
      <c r="S1131" t="s">
        <v>592</v>
      </c>
      <c r="T1131">
        <v>-1.11368485725649E-2</v>
      </c>
      <c r="AX1131">
        <v>28665.919999999998</v>
      </c>
      <c r="AY1131">
        <v>26954.799999999999</v>
      </c>
      <c r="AZ1131">
        <v>25807.27968</v>
      </c>
      <c r="BA1131">
        <v>24659.75936</v>
      </c>
      <c r="BB1131">
        <v>23512.23904</v>
      </c>
      <c r="BC1131">
        <v>22364.718720000001</v>
      </c>
      <c r="BD1131">
        <v>21217.198400000001</v>
      </c>
      <c r="BE1131">
        <v>20069.678080000002</v>
      </c>
      <c r="BF1131">
        <v>18922.157759999998</v>
      </c>
      <c r="BG1131">
        <v>17774.637439999999</v>
      </c>
      <c r="BH1131">
        <v>16627.117119999999</v>
      </c>
      <c r="BI1131">
        <v>15479.596799999999</v>
      </c>
      <c r="BJ1131">
        <v>15307.202874474</v>
      </c>
      <c r="BK1131">
        <v>15136.7288739914</v>
      </c>
      <c r="BL1131">
        <v>14968.153416637801</v>
      </c>
      <c r="BM1131">
        <v>14801.455358625801</v>
      </c>
      <c r="BN1131">
        <v>14636.6137916432</v>
      </c>
      <c r="BO1131">
        <v>14473.6080402306</v>
      </c>
      <c r="BP1131">
        <v>14312.4176591879</v>
      </c>
      <c r="BQ1131">
        <v>14153.0224310102</v>
      </c>
      <c r="BR1131">
        <v>13995.402363351899</v>
      </c>
      <c r="BS1131">
        <v>13839.537686519099</v>
      </c>
      <c r="BT1131">
        <v>13685.408850990099</v>
      </c>
      <c r="BU1131">
        <v>13532.996524963</v>
      </c>
      <c r="BV1131">
        <v>13382.2815919314</v>
      </c>
      <c r="BW1131">
        <v>13233.2451482866</v>
      </c>
      <c r="BX1131">
        <v>13085.868500946501</v>
      </c>
      <c r="BY1131">
        <v>12940.133165011001</v>
      </c>
      <c r="BZ1131">
        <v>12796.0208614434</v>
      </c>
      <c r="CA1131">
        <v>12653.5135147782</v>
      </c>
      <c r="CB1131">
        <v>12512.593250853201</v>
      </c>
      <c r="CC1131">
        <v>12373.2423945683</v>
      </c>
      <c r="CD1131" s="8" t="b">
        <f>IF(ISNUMBER(VLOOKUP(A1131,profiles_2018!A:A,1,FALSE)),TRUE,FALSE)</f>
        <v>1</v>
      </c>
      <c r="CE1131" t="str">
        <f>INDEX('C5 - Emissions methodology 2021'!$A$2:$I$5911,MATCH($A1131,'C5 - Emissions methodology 2021'!$A$2:$A$5911,0),MATCH(CE$1,'C5 - Emissions methodology 2021'!$A$1:$I$1,0))</f>
        <v>Services</v>
      </c>
    </row>
    <row r="1132" spans="1:83" x14ac:dyDescent="0.25">
      <c r="A1132">
        <v>41143</v>
      </c>
      <c r="B1132" t="s">
        <v>621</v>
      </c>
      <c r="C1132" t="s">
        <v>31</v>
      </c>
      <c r="D1132">
        <v>2018</v>
      </c>
      <c r="E1132" t="s">
        <v>117</v>
      </c>
      <c r="F1132" t="s">
        <v>54</v>
      </c>
      <c r="G1132">
        <v>2006</v>
      </c>
      <c r="H1132">
        <v>22651913</v>
      </c>
      <c r="I1132">
        <v>100</v>
      </c>
      <c r="J1132">
        <v>2050</v>
      </c>
      <c r="K1132">
        <v>100</v>
      </c>
      <c r="L1132">
        <v>0</v>
      </c>
      <c r="M1132">
        <v>2020</v>
      </c>
      <c r="N1132">
        <v>15987746</v>
      </c>
      <c r="O1132">
        <v>29.419886082027599</v>
      </c>
      <c r="P1132" t="s">
        <v>24</v>
      </c>
      <c r="Q1132">
        <v>4.0022651913000002</v>
      </c>
      <c r="R1132">
        <v>1</v>
      </c>
      <c r="S1132" t="s">
        <v>592</v>
      </c>
      <c r="T1132">
        <v>-1.11368485725649E-2</v>
      </c>
      <c r="AK1132">
        <v>22651913</v>
      </c>
      <c r="AL1132">
        <v>22175901.0714285</v>
      </c>
      <c r="AM1132">
        <v>21699889.142857101</v>
      </c>
      <c r="AN1132">
        <v>21223877.214285702</v>
      </c>
      <c r="AO1132">
        <v>20747865.285714202</v>
      </c>
      <c r="AP1132">
        <v>20271853.357142799</v>
      </c>
      <c r="AQ1132">
        <v>19795841.428571399</v>
      </c>
      <c r="AR1132">
        <v>19319829.5</v>
      </c>
      <c r="AS1132">
        <v>18843817.5714285</v>
      </c>
      <c r="AT1132">
        <v>18367805.642857101</v>
      </c>
      <c r="AU1132">
        <v>17891793.714285702</v>
      </c>
      <c r="AV1132">
        <v>17415781.785714202</v>
      </c>
      <c r="AW1132">
        <v>16939769.857142799</v>
      </c>
      <c r="AX1132">
        <v>16463757.928571399</v>
      </c>
      <c r="AY1132">
        <v>15987746</v>
      </c>
      <c r="AZ1132">
        <v>15454821.133333299</v>
      </c>
      <c r="BA1132">
        <v>14921896.2666666</v>
      </c>
      <c r="BB1132">
        <v>14388971.4</v>
      </c>
      <c r="BC1132">
        <v>13856046.5333333</v>
      </c>
      <c r="BD1132">
        <v>13323121.666666601</v>
      </c>
      <c r="BE1132">
        <v>12790196.800000001</v>
      </c>
      <c r="BF1132">
        <v>12257271.9333333</v>
      </c>
      <c r="BG1132">
        <v>11724347.066666599</v>
      </c>
      <c r="BH1132">
        <v>11191422.199999999</v>
      </c>
      <c r="BI1132">
        <v>10658497.3333333</v>
      </c>
      <c r="BJ1132">
        <v>10125572.4666666</v>
      </c>
      <c r="BK1132">
        <v>9592647.5999999996</v>
      </c>
      <c r="BL1132">
        <v>9059722.7333333306</v>
      </c>
      <c r="BM1132">
        <v>8526797.8666666597</v>
      </c>
      <c r="BN1132">
        <v>7993873</v>
      </c>
      <c r="BO1132">
        <v>7460948.13333333</v>
      </c>
      <c r="BP1132">
        <v>6928023.2666666601</v>
      </c>
      <c r="BQ1132">
        <v>6395098.4000000004</v>
      </c>
      <c r="BR1132">
        <v>5862173.5333333304</v>
      </c>
      <c r="BS1132">
        <v>5329248.6666666605</v>
      </c>
      <c r="BT1132">
        <v>4796323.8</v>
      </c>
      <c r="BU1132">
        <v>4263398.9333333299</v>
      </c>
      <c r="BV1132">
        <v>3730474.0666666599</v>
      </c>
      <c r="BW1132">
        <v>3197549.1999999899</v>
      </c>
      <c r="BX1132">
        <v>2664624.3333333302</v>
      </c>
      <c r="BY1132">
        <v>2131699.4666666598</v>
      </c>
      <c r="BZ1132">
        <v>1598774.5999999901</v>
      </c>
      <c r="CA1132">
        <v>1065849.7333333299</v>
      </c>
      <c r="CB1132">
        <v>532924.86666666705</v>
      </c>
      <c r="CC1132">
        <v>0</v>
      </c>
      <c r="CD1132" s="8" t="b">
        <f>IF(ISNUMBER(VLOOKUP(A1132,profiles_2018!A:A,1,FALSE)),TRUE,FALSE)</f>
        <v>1</v>
      </c>
      <c r="CE1132" t="str">
        <f>INDEX('C5 - Emissions methodology 2021'!$A$2:$I$5911,MATCH($A1132,'C5 - Emissions methodology 2021'!$A$2:$A$5911,0),MATCH(CE$1,'C5 - Emissions methodology 2021'!$A$1:$I$1,0))</f>
        <v>Transportation services</v>
      </c>
    </row>
    <row r="1133" spans="1:83" x14ac:dyDescent="0.25">
      <c r="A1133">
        <v>4657</v>
      </c>
      <c r="B1133" t="s">
        <v>622</v>
      </c>
      <c r="C1133" t="s">
        <v>31</v>
      </c>
      <c r="D1133">
        <v>2019</v>
      </c>
      <c r="E1133" t="s">
        <v>49</v>
      </c>
      <c r="F1133" t="s">
        <v>50</v>
      </c>
      <c r="G1133">
        <v>2019</v>
      </c>
      <c r="H1133">
        <v>12122</v>
      </c>
      <c r="I1133">
        <v>100</v>
      </c>
      <c r="J1133">
        <v>2030</v>
      </c>
      <c r="K1133">
        <v>100</v>
      </c>
      <c r="L1133">
        <v>0</v>
      </c>
      <c r="M1133">
        <v>2020</v>
      </c>
      <c r="N1133">
        <v>5678</v>
      </c>
      <c r="O1133">
        <v>53.159544629599097</v>
      </c>
      <c r="P1133" t="s">
        <v>24</v>
      </c>
      <c r="Q1133">
        <v>3.3202451146390199</v>
      </c>
      <c r="R1133">
        <v>1</v>
      </c>
      <c r="S1133" t="s">
        <v>592</v>
      </c>
      <c r="T1133">
        <v>-1.11368485725649E-2</v>
      </c>
      <c r="AX1133">
        <v>12122</v>
      </c>
      <c r="AY1133">
        <v>5678</v>
      </c>
      <c r="AZ1133">
        <v>5110.2</v>
      </c>
      <c r="BA1133">
        <v>4542.3999999999996</v>
      </c>
      <c r="BB1133">
        <v>3974.6</v>
      </c>
      <c r="BC1133">
        <v>3406.8</v>
      </c>
      <c r="BD1133">
        <v>2839</v>
      </c>
      <c r="BE1133">
        <v>2271.1999999999998</v>
      </c>
      <c r="BF1133">
        <v>1703.4</v>
      </c>
      <c r="BG1133">
        <v>1135.5999999999899</v>
      </c>
      <c r="BH1133">
        <v>567.79999999999995</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s="8" t="b">
        <f>IF(ISNUMBER(VLOOKUP(A1133,profiles_2018!A:A,1,FALSE)),TRUE,FALSE)</f>
        <v>1</v>
      </c>
      <c r="CE1133" t="str">
        <f>INDEX('C5 - Emissions methodology 2021'!$A$2:$I$5911,MATCH($A1133,'C5 - Emissions methodology 2021'!$A$2:$A$5911,0),MATCH(CE$1,'C5 - Emissions methodology 2021'!$A$1:$I$1,0))</f>
        <v>Transportation services</v>
      </c>
    </row>
    <row r="1134" spans="1:83" x14ac:dyDescent="0.25">
      <c r="A1134">
        <v>4627</v>
      </c>
      <c r="B1134" t="s">
        <v>623</v>
      </c>
      <c r="C1134" t="s">
        <v>48</v>
      </c>
      <c r="D1134">
        <v>2018</v>
      </c>
      <c r="E1134" t="s">
        <v>690</v>
      </c>
      <c r="F1134" t="s">
        <v>23</v>
      </c>
      <c r="G1134">
        <v>2018</v>
      </c>
      <c r="H1134">
        <v>146223</v>
      </c>
      <c r="I1134">
        <v>100</v>
      </c>
      <c r="J1134">
        <v>2030</v>
      </c>
      <c r="K1134">
        <v>70</v>
      </c>
      <c r="L1134">
        <v>43866.9</v>
      </c>
      <c r="M1134">
        <v>2020</v>
      </c>
      <c r="N1134">
        <v>127537</v>
      </c>
      <c r="O1134">
        <v>18.2558733675863</v>
      </c>
      <c r="P1134" t="s">
        <v>24</v>
      </c>
      <c r="Q1134">
        <v>3.35025852473902</v>
      </c>
      <c r="R1134">
        <v>1</v>
      </c>
      <c r="S1134" t="s">
        <v>592</v>
      </c>
      <c r="T1134">
        <v>-1.11368485725649E-2</v>
      </c>
      <c r="AW1134">
        <v>146223</v>
      </c>
      <c r="AX1134">
        <v>136880</v>
      </c>
      <c r="AY1134">
        <v>127537</v>
      </c>
      <c r="AZ1134">
        <v>119169.99</v>
      </c>
      <c r="BA1134">
        <v>110802.98</v>
      </c>
      <c r="BB1134">
        <v>102435.97</v>
      </c>
      <c r="BC1134">
        <v>94068.96</v>
      </c>
      <c r="BD1134">
        <v>85701.95</v>
      </c>
      <c r="BE1134">
        <v>77334.94</v>
      </c>
      <c r="BF1134">
        <v>68967.929999999993</v>
      </c>
      <c r="BG1134">
        <v>60600.92</v>
      </c>
      <c r="BH1134">
        <v>52233.91</v>
      </c>
      <c r="BI1134">
        <v>43866.9</v>
      </c>
      <c r="BJ1134">
        <v>43378.360977352102</v>
      </c>
      <c r="BK1134">
        <v>42895.262739821301</v>
      </c>
      <c r="BL1134">
        <v>42417.5446942075</v>
      </c>
      <c r="BM1134">
        <v>41945.1469221281</v>
      </c>
      <c r="BN1134">
        <v>41478.0101725024</v>
      </c>
      <c r="BO1134">
        <v>41016.075854119903</v>
      </c>
      <c r="BP1134">
        <v>40559.286028291703</v>
      </c>
      <c r="BQ1134">
        <v>40107.583401583302</v>
      </c>
      <c r="BR1134">
        <v>39660.911318628401</v>
      </c>
      <c r="BS1134">
        <v>39219.213755022902</v>
      </c>
      <c r="BT1134">
        <v>38782.435310298097</v>
      </c>
      <c r="BU1134">
        <v>38350.521200971998</v>
      </c>
      <c r="BV1134">
        <v>37923.417253677901</v>
      </c>
      <c r="BW1134">
        <v>37501.069898369497</v>
      </c>
      <c r="BX1134">
        <v>37083.426161602198</v>
      </c>
      <c r="BY1134">
        <v>36670.433659888498</v>
      </c>
      <c r="BZ1134">
        <v>36262.040593127997</v>
      </c>
      <c r="CA1134">
        <v>35858.195738110197</v>
      </c>
      <c r="CB1134">
        <v>35458.848442089402</v>
      </c>
      <c r="CC1134">
        <v>35063.948616432397</v>
      </c>
      <c r="CD1134" s="8" t="b">
        <f>IF(ISNUMBER(VLOOKUP(A1134,profiles_2018!A:A,1,FALSE)),TRUE,FALSE)</f>
        <v>1</v>
      </c>
      <c r="CE1134" t="str">
        <f>INDEX('C5 - Emissions methodology 2021'!$A$2:$I$5911,MATCH($A1134,'C5 - Emissions methodology 2021'!$A$2:$A$5911,0),MATCH(CE$1,'C5 - Emissions methodology 2021'!$A$1:$I$1,0))</f>
        <v>Services</v>
      </c>
    </row>
    <row r="1135" spans="1:83" x14ac:dyDescent="0.25">
      <c r="A1135">
        <v>36702</v>
      </c>
      <c r="B1135" t="s">
        <v>624</v>
      </c>
      <c r="C1135" t="s">
        <v>36</v>
      </c>
      <c r="D1135">
        <v>2016</v>
      </c>
      <c r="E1135" t="s">
        <v>690</v>
      </c>
      <c r="F1135" t="s">
        <v>23</v>
      </c>
      <c r="G1135">
        <v>2015</v>
      </c>
      <c r="H1135">
        <v>551011.12</v>
      </c>
      <c r="I1135">
        <v>100</v>
      </c>
      <c r="J1135">
        <v>2030</v>
      </c>
      <c r="K1135">
        <v>34</v>
      </c>
      <c r="L1135">
        <v>363667.339199999</v>
      </c>
      <c r="M1135">
        <v>2020</v>
      </c>
      <c r="N1135">
        <v>620359.80000000005</v>
      </c>
      <c r="O1135">
        <v>79.205593391127195</v>
      </c>
      <c r="P1135" t="s">
        <v>24</v>
      </c>
      <c r="Q1135">
        <v>2.9903288017090199</v>
      </c>
      <c r="R1135">
        <v>1</v>
      </c>
      <c r="S1135" t="s">
        <v>592</v>
      </c>
      <c r="T1135">
        <v>-1.11368485725649E-2</v>
      </c>
      <c r="AT1135">
        <v>551011.12</v>
      </c>
      <c r="AU1135">
        <v>564880.85600000003</v>
      </c>
      <c r="AV1135">
        <v>578750.59199999995</v>
      </c>
      <c r="AW1135">
        <v>592620.32799999998</v>
      </c>
      <c r="AX1135">
        <v>606490.06400000001</v>
      </c>
      <c r="AY1135">
        <v>620359.80000000005</v>
      </c>
      <c r="AZ1135">
        <v>594690.55391999998</v>
      </c>
      <c r="BA1135">
        <v>569021.30784000002</v>
      </c>
      <c r="BB1135">
        <v>543352.06175999995</v>
      </c>
      <c r="BC1135">
        <v>517682.81568</v>
      </c>
      <c r="BD1135">
        <v>492013.56959999999</v>
      </c>
      <c r="BE1135">
        <v>466344.32351999998</v>
      </c>
      <c r="BF1135">
        <v>440675.07744000002</v>
      </c>
      <c r="BG1135">
        <v>415005.83136000001</v>
      </c>
      <c r="BH1135">
        <v>389336.58528</v>
      </c>
      <c r="BI1135">
        <v>363667.339199999</v>
      </c>
      <c r="BJ1135">
        <v>359617.23111254099</v>
      </c>
      <c r="BK1135">
        <v>355612.22846555599</v>
      </c>
      <c r="BL1135">
        <v>351651.828926583</v>
      </c>
      <c r="BM1135">
        <v>347735.53575756197</v>
      </c>
      <c r="BN1135">
        <v>343862.85775253002</v>
      </c>
      <c r="BO1135">
        <v>340033.30917601101</v>
      </c>
      <c r="BP1135">
        <v>336246.40970208897</v>
      </c>
      <c r="BQ1135">
        <v>332501.684354169</v>
      </c>
      <c r="BR1135">
        <v>328798.66344539297</v>
      </c>
      <c r="BS1135">
        <v>325136.88251973997</v>
      </c>
      <c r="BT1135">
        <v>321515.882293762</v>
      </c>
      <c r="BU1135">
        <v>317935.20859898202</v>
      </c>
      <c r="BV1135">
        <v>314394.41232492798</v>
      </c>
      <c r="BW1135">
        <v>310893.04936280497</v>
      </c>
      <c r="BX1135">
        <v>307430.68054978899</v>
      </c>
      <c r="BY1135">
        <v>304006.871613945</v>
      </c>
      <c r="BZ1135">
        <v>300621.19311976101</v>
      </c>
      <c r="CA1135">
        <v>297273.22041428299</v>
      </c>
      <c r="CB1135">
        <v>293962.53357385</v>
      </c>
      <c r="CC1135">
        <v>290688.71735143103</v>
      </c>
      <c r="CD1135" s="8" t="b">
        <f>IF(ISNUMBER(VLOOKUP(A1135,profiles_2018!A:A,1,FALSE)),TRUE,FALSE)</f>
        <v>1</v>
      </c>
      <c r="CE1135" t="str">
        <f>INDEX('C5 - Emissions methodology 2021'!$A$2:$I$5911,MATCH($A1135,'C5 - Emissions methodology 2021'!$A$2:$A$5911,0),MATCH(CE$1,'C5 - Emissions methodology 2021'!$A$1:$I$1,0))</f>
        <v>Retail</v>
      </c>
    </row>
    <row r="1136" spans="1:83" x14ac:dyDescent="0.25">
      <c r="A1136">
        <v>4724</v>
      </c>
      <c r="B1136" t="s">
        <v>191</v>
      </c>
      <c r="C1136" t="s">
        <v>59</v>
      </c>
      <c r="D1136">
        <v>2021</v>
      </c>
      <c r="E1136" t="s">
        <v>690</v>
      </c>
      <c r="F1136" t="s">
        <v>23</v>
      </c>
      <c r="G1136">
        <v>2013</v>
      </c>
      <c r="H1136">
        <v>722955</v>
      </c>
      <c r="I1136">
        <v>100</v>
      </c>
      <c r="J1136">
        <v>2030</v>
      </c>
      <c r="K1136">
        <v>50</v>
      </c>
      <c r="L1136">
        <v>361477.5</v>
      </c>
      <c r="M1136">
        <v>2020</v>
      </c>
      <c r="N1136">
        <v>566777</v>
      </c>
      <c r="O1136">
        <v>43.205455387956398</v>
      </c>
      <c r="P1136" t="s">
        <v>24</v>
      </c>
      <c r="Q1136">
        <v>3.15031619793902</v>
      </c>
      <c r="R1136">
        <v>1</v>
      </c>
      <c r="S1136" t="s">
        <v>592</v>
      </c>
      <c r="T1136">
        <v>-1.11368485725649E-2</v>
      </c>
      <c r="AR1136">
        <v>722955</v>
      </c>
      <c r="AS1136">
        <v>700643.85714285704</v>
      </c>
      <c r="AT1136">
        <v>678332.71428571397</v>
      </c>
      <c r="AU1136">
        <v>656021.57142857101</v>
      </c>
      <c r="AV1136">
        <v>633710.42857142806</v>
      </c>
      <c r="AW1136">
        <v>611399.28571428498</v>
      </c>
      <c r="AX1136">
        <v>589088.14285714203</v>
      </c>
      <c r="AY1136">
        <v>566777</v>
      </c>
      <c r="AZ1136">
        <v>546247.05000000005</v>
      </c>
      <c r="BA1136">
        <v>525717.1</v>
      </c>
      <c r="BB1136">
        <v>505187.15</v>
      </c>
      <c r="BC1136">
        <v>484657.2</v>
      </c>
      <c r="BD1136">
        <v>464127.25</v>
      </c>
      <c r="BE1136">
        <v>443597.3</v>
      </c>
      <c r="BF1136">
        <v>423067.35</v>
      </c>
      <c r="BG1136">
        <v>402537.4</v>
      </c>
      <c r="BH1136">
        <v>382007.45</v>
      </c>
      <c r="BI1136">
        <v>361477.5</v>
      </c>
      <c r="BJ1136">
        <v>357451.77982011001</v>
      </c>
      <c r="BK1136">
        <v>353470.89347626001</v>
      </c>
      <c r="BL1136">
        <v>349534.34166080499</v>
      </c>
      <c r="BM1136">
        <v>345641.63062681799</v>
      </c>
      <c r="BN1136">
        <v>341792.272126153</v>
      </c>
      <c r="BO1136">
        <v>337985.78334821103</v>
      </c>
      <c r="BP1136">
        <v>334221.68685938203</v>
      </c>
      <c r="BQ1136">
        <v>330499.510543162</v>
      </c>
      <c r="BR1136">
        <v>326818.78754093603</v>
      </c>
      <c r="BS1136">
        <v>323179.05619342299</v>
      </c>
      <c r="BT1136">
        <v>319579.85998277197</v>
      </c>
      <c r="BU1136">
        <v>316020.74747530301</v>
      </c>
      <c r="BV1136">
        <v>312501.27226488199</v>
      </c>
      <c r="BW1136">
        <v>309020.99291693402</v>
      </c>
      <c r="BX1136">
        <v>305579.47291307402</v>
      </c>
      <c r="BY1136">
        <v>302176.28059635701</v>
      </c>
      <c r="BZ1136">
        <v>298810.989117135</v>
      </c>
      <c r="CA1136">
        <v>295483.17637951899</v>
      </c>
      <c r="CB1136">
        <v>292192.42498843902</v>
      </c>
      <c r="CC1136">
        <v>288938.32219729299</v>
      </c>
      <c r="CD1136" s="8" t="b">
        <f>IF(ISNUMBER(VLOOKUP(A1136,profiles_2018!A:A,1,FALSE)),TRUE,FALSE)</f>
        <v>1</v>
      </c>
      <c r="CE1136" t="str">
        <f>INDEX('C5 - Emissions methodology 2021'!$A$2:$I$5911,MATCH($A1136,'C5 - Emissions methodology 2021'!$A$2:$A$5911,0),MATCH(CE$1,'C5 - Emissions methodology 2021'!$A$1:$I$1,0))</f>
        <v>Materials</v>
      </c>
    </row>
    <row r="1137" spans="1:83" x14ac:dyDescent="0.25">
      <c r="A1137">
        <v>5145</v>
      </c>
      <c r="B1137" t="s">
        <v>201</v>
      </c>
      <c r="C1137" t="s">
        <v>59</v>
      </c>
      <c r="D1137">
        <v>2020</v>
      </c>
      <c r="E1137" t="s">
        <v>28</v>
      </c>
      <c r="F1137" t="s">
        <v>23</v>
      </c>
      <c r="G1137">
        <v>2014</v>
      </c>
      <c r="H1137">
        <v>2150000</v>
      </c>
      <c r="I1137">
        <v>86</v>
      </c>
      <c r="J1137">
        <v>2051</v>
      </c>
      <c r="K1137">
        <v>100</v>
      </c>
      <c r="L1137">
        <v>0</v>
      </c>
      <c r="M1137">
        <v>2020</v>
      </c>
      <c r="N1137">
        <v>1990000</v>
      </c>
      <c r="O1137">
        <v>7.4418604651162799</v>
      </c>
      <c r="P1137" t="s">
        <v>45</v>
      </c>
      <c r="Q1137">
        <v>3.52070280487805</v>
      </c>
      <c r="R1137">
        <v>1</v>
      </c>
      <c r="S1137" t="s">
        <v>592</v>
      </c>
      <c r="T1137">
        <v>-1.11368485725649E-2</v>
      </c>
      <c r="AS1137">
        <v>2150000</v>
      </c>
      <c r="AT1137">
        <v>2123333.3333333302</v>
      </c>
      <c r="AU1137">
        <v>2096666.66666666</v>
      </c>
      <c r="AV1137">
        <v>2070000</v>
      </c>
      <c r="AW1137">
        <v>2043333.33333333</v>
      </c>
      <c r="AX1137">
        <v>2016666.66666666</v>
      </c>
      <c r="AY1137">
        <v>1990000</v>
      </c>
      <c r="AZ1137">
        <v>1925806.4516129</v>
      </c>
      <c r="BA1137">
        <v>1861612.9032258</v>
      </c>
      <c r="BB1137">
        <v>1797419.3548387</v>
      </c>
      <c r="BC1137">
        <v>1733225.8064516101</v>
      </c>
      <c r="BD1137">
        <v>1669032.2580645101</v>
      </c>
      <c r="BE1137">
        <v>1604838.7096774101</v>
      </c>
      <c r="BF1137">
        <v>1540645.1612903201</v>
      </c>
      <c r="BG1137">
        <v>1476451.6129032201</v>
      </c>
      <c r="BH1137">
        <v>1412258.0645161199</v>
      </c>
      <c r="BI1137">
        <v>1348064.5161290299</v>
      </c>
      <c r="BJ1137">
        <v>1283870.9677419299</v>
      </c>
      <c r="BK1137">
        <v>1219677.4193548299</v>
      </c>
      <c r="BL1137">
        <v>1155483.87096774</v>
      </c>
      <c r="BM1137">
        <v>1091290.32258064</v>
      </c>
      <c r="BN1137">
        <v>1027096.77419354</v>
      </c>
      <c r="BO1137">
        <v>962903.22580645105</v>
      </c>
      <c r="BP1137">
        <v>898709.67741935397</v>
      </c>
      <c r="BQ1137">
        <v>834516.12903225794</v>
      </c>
      <c r="BR1137">
        <v>770322.58064516098</v>
      </c>
      <c r="BS1137">
        <v>706129.03225806402</v>
      </c>
      <c r="BT1137">
        <v>641935.48387096694</v>
      </c>
      <c r="BU1137">
        <v>577741.93548386998</v>
      </c>
      <c r="BV1137">
        <v>513548.38709677401</v>
      </c>
      <c r="BW1137">
        <v>449354.83870967699</v>
      </c>
      <c r="BX1137">
        <v>385161.29032258003</v>
      </c>
      <c r="BY1137">
        <v>320967.74193548301</v>
      </c>
      <c r="BZ1137">
        <v>256774.193548387</v>
      </c>
      <c r="CA1137">
        <v>192580.64516129001</v>
      </c>
      <c r="CB1137">
        <v>128387.09677419301</v>
      </c>
      <c r="CC1137">
        <v>64193.5483870967</v>
      </c>
      <c r="CD1137" s="8" t="b">
        <f>IF(ISNUMBER(VLOOKUP(A1137,profiles_2018!A:A,1,FALSE)),TRUE,FALSE)</f>
        <v>1</v>
      </c>
      <c r="CE1137" t="str">
        <f>INDEX('C5 - Emissions methodology 2021'!$A$2:$I$5911,MATCH($A1137,'C5 - Emissions methodology 2021'!$A$2:$A$5911,0),MATCH(CE$1,'C5 - Emissions methodology 2021'!$A$1:$I$1,0))</f>
        <v>Transportation services</v>
      </c>
    </row>
    <row r="1138" spans="1:83" x14ac:dyDescent="0.25">
      <c r="A1138">
        <v>31888</v>
      </c>
      <c r="B1138" t="s">
        <v>1596</v>
      </c>
      <c r="C1138" t="s">
        <v>43</v>
      </c>
      <c r="D1138">
        <v>2015</v>
      </c>
      <c r="E1138" t="s">
        <v>28</v>
      </c>
      <c r="F1138" t="s">
        <v>23</v>
      </c>
      <c r="G1138">
        <v>2015</v>
      </c>
      <c r="H1138">
        <v>32309</v>
      </c>
      <c r="I1138">
        <v>100</v>
      </c>
      <c r="J1138">
        <v>2025</v>
      </c>
      <c r="K1138">
        <v>4</v>
      </c>
      <c r="L1138">
        <v>31016.639999999999</v>
      </c>
      <c r="M1138">
        <v>2020</v>
      </c>
      <c r="N1138">
        <v>30514</v>
      </c>
      <c r="O1138">
        <v>761.80784403386394</v>
      </c>
      <c r="P1138" t="s">
        <v>691</v>
      </c>
      <c r="Q1138">
        <v>2.6878067718957799</v>
      </c>
      <c r="R1138">
        <v>1</v>
      </c>
      <c r="S1138" t="s">
        <v>592</v>
      </c>
      <c r="T1138">
        <v>-1.11368485725649E-2</v>
      </c>
      <c r="AT1138">
        <v>32309</v>
      </c>
      <c r="AU1138">
        <v>31950</v>
      </c>
      <c r="AV1138">
        <v>31591</v>
      </c>
      <c r="AW1138">
        <v>31232</v>
      </c>
      <c r="AX1138">
        <v>30873</v>
      </c>
      <c r="AY1138">
        <v>30514</v>
      </c>
      <c r="AZ1138">
        <v>30614.527999999998</v>
      </c>
      <c r="BA1138">
        <v>30715.056</v>
      </c>
      <c r="BB1138">
        <v>30815.583999999999</v>
      </c>
      <c r="BC1138">
        <v>30916.112000000001</v>
      </c>
      <c r="BD1138">
        <v>31016.639999999999</v>
      </c>
      <c r="BE1138">
        <v>30671.2123770902</v>
      </c>
      <c r="BF1138">
        <v>30329.6317293096</v>
      </c>
      <c r="BG1138">
        <v>29991.8552134786</v>
      </c>
      <c r="BH1138">
        <v>29657.8404635558</v>
      </c>
      <c r="BI1138">
        <v>29327.5455853239</v>
      </c>
      <c r="BJ1138">
        <v>29000.9291511351</v>
      </c>
      <c r="BK1138">
        <v>28677.950194715198</v>
      </c>
      <c r="BL1138">
        <v>28358.568206025098</v>
      </c>
      <c r="BM1138">
        <v>28042.743126179899</v>
      </c>
      <c r="BN1138">
        <v>27730.435342424302</v>
      </c>
      <c r="BO1138">
        <v>27421.605683164398</v>
      </c>
      <c r="BP1138">
        <v>27116.2154130544</v>
      </c>
      <c r="BQ1138">
        <v>26814.226228138199</v>
      </c>
      <c r="BR1138">
        <v>26515.6002510449</v>
      </c>
      <c r="BS1138">
        <v>26220.300026238299</v>
      </c>
      <c r="BT1138">
        <v>25928.288515318902</v>
      </c>
      <c r="BU1138">
        <v>25639.529092378001</v>
      </c>
      <c r="BV1138">
        <v>25353.985539404301</v>
      </c>
      <c r="BW1138">
        <v>25071.622041741</v>
      </c>
      <c r="BX1138">
        <v>24792.403183593498</v>
      </c>
      <c r="BY1138">
        <v>24516.293943587902</v>
      </c>
      <c r="BZ1138">
        <v>24243.259690377599</v>
      </c>
      <c r="CA1138">
        <v>23973.266178300499</v>
      </c>
      <c r="CB1138">
        <v>23706.279543083001</v>
      </c>
      <c r="CC1138">
        <v>23442.2662975928</v>
      </c>
      <c r="CD1138" s="8" t="b">
        <f>IF(ISNUMBER(VLOOKUP(A1138,profiles_2018!A:A,1,FALSE)),TRUE,FALSE)</f>
        <v>0</v>
      </c>
      <c r="CE1138" t="str">
        <f>INDEX('C5 - Emissions methodology 2021'!$A$2:$I$5911,MATCH($A1138,'C5 - Emissions methodology 2021'!$A$2:$A$5911,0),MATCH(CE$1,'C5 - Emissions methodology 2021'!$A$1:$I$1,0))</f>
        <v>Infrastructure</v>
      </c>
    </row>
    <row r="1139" spans="1:83" x14ac:dyDescent="0.25">
      <c r="A1139">
        <v>5280</v>
      </c>
      <c r="B1139" t="s">
        <v>1597</v>
      </c>
      <c r="C1139" t="s">
        <v>43</v>
      </c>
      <c r="D1139">
        <v>2019</v>
      </c>
      <c r="E1139" t="s">
        <v>44</v>
      </c>
      <c r="F1139" t="s">
        <v>33</v>
      </c>
      <c r="G1139">
        <v>2015</v>
      </c>
      <c r="H1139">
        <v>298090.65999999898</v>
      </c>
      <c r="I1139">
        <v>100</v>
      </c>
      <c r="J1139">
        <v>2030</v>
      </c>
      <c r="K1139">
        <v>41.41</v>
      </c>
      <c r="L1139">
        <v>174651.31769399901</v>
      </c>
      <c r="M1139">
        <v>2020</v>
      </c>
      <c r="N1139">
        <v>202752.8</v>
      </c>
      <c r="O1139">
        <v>130.42518975696601</v>
      </c>
      <c r="P1139" t="s">
        <v>24</v>
      </c>
      <c r="Q1139">
        <v>2.73438798782602</v>
      </c>
      <c r="R1139">
        <v>1</v>
      </c>
      <c r="S1139" t="s">
        <v>592</v>
      </c>
      <c r="T1139">
        <v>-1.11368485725649E-2</v>
      </c>
      <c r="AT1139">
        <v>298090.65999999898</v>
      </c>
      <c r="AU1139">
        <v>279023.087999999</v>
      </c>
      <c r="AV1139">
        <v>259955.51599999901</v>
      </c>
      <c r="AW1139">
        <v>240887.943999999</v>
      </c>
      <c r="AX1139">
        <v>221820.37199999901</v>
      </c>
      <c r="AY1139">
        <v>202752.8</v>
      </c>
      <c r="AZ1139">
        <v>199942.651769399</v>
      </c>
      <c r="BA1139">
        <v>197132.50353879901</v>
      </c>
      <c r="BB1139">
        <v>194322.35530819901</v>
      </c>
      <c r="BC1139">
        <v>191512.20707759901</v>
      </c>
      <c r="BD1139">
        <v>188702.05884699899</v>
      </c>
      <c r="BE1139">
        <v>185891.91061639899</v>
      </c>
      <c r="BF1139">
        <v>183081.762385799</v>
      </c>
      <c r="BG1139">
        <v>180271.614155199</v>
      </c>
      <c r="BH1139">
        <v>177461.465924599</v>
      </c>
      <c r="BI1139">
        <v>174651.31769399901</v>
      </c>
      <c r="BJ1139">
        <v>172706.252415842</v>
      </c>
      <c r="BK1139">
        <v>170782.849035152</v>
      </c>
      <c r="BL1139">
        <v>168880.86630665601</v>
      </c>
      <c r="BM1139">
        <v>167000.06567179499</v>
      </c>
      <c r="BN1139">
        <v>165140.21122880001</v>
      </c>
      <c r="BO1139">
        <v>163301.06970310301</v>
      </c>
      <c r="BP1139">
        <v>161482.410418082</v>
      </c>
      <c r="BQ1139">
        <v>159684.00526612299</v>
      </c>
      <c r="BR1139">
        <v>157905.62868001399</v>
      </c>
      <c r="BS1139">
        <v>156147.05760464899</v>
      </c>
      <c r="BT1139">
        <v>154408.071469054</v>
      </c>
      <c r="BU1139">
        <v>152688.45215872099</v>
      </c>
      <c r="BV1139">
        <v>150987.98398824999</v>
      </c>
      <c r="BW1139">
        <v>149306.453674296</v>
      </c>
      <c r="BX1139">
        <v>147643.65030881899</v>
      </c>
      <c r="BY1139">
        <v>145999.36533262901</v>
      </c>
      <c r="BZ1139">
        <v>144373.39250922899</v>
      </c>
      <c r="CA1139">
        <v>142765.52789894599</v>
      </c>
      <c r="CB1139">
        <v>141175.56983335299</v>
      </c>
      <c r="CC1139">
        <v>139603.31888997401</v>
      </c>
      <c r="CD1139" s="8" t="b">
        <f>IF(ISNUMBER(VLOOKUP(A1139,profiles_2018!A:A,1,FALSE)),TRUE,FALSE)</f>
        <v>0</v>
      </c>
      <c r="CE1139" t="str">
        <f>INDEX('C5 - Emissions methodology 2021'!$A$2:$I$5911,MATCH($A1139,'C5 - Emissions methodology 2021'!$A$2:$A$5911,0),MATCH(CE$1,'C5 - Emissions methodology 2021'!$A$1:$I$1,0))</f>
        <v>Infrastructure</v>
      </c>
    </row>
    <row r="1140" spans="1:83" x14ac:dyDescent="0.25">
      <c r="A1140">
        <v>5351</v>
      </c>
      <c r="B1140" t="s">
        <v>206</v>
      </c>
      <c r="C1140" t="s">
        <v>59</v>
      </c>
      <c r="D1140">
        <v>2019</v>
      </c>
      <c r="E1140" t="s">
        <v>117</v>
      </c>
      <c r="F1140" t="s">
        <v>54</v>
      </c>
      <c r="G1140">
        <v>2016</v>
      </c>
      <c r="H1140">
        <v>134547</v>
      </c>
      <c r="I1140">
        <v>100</v>
      </c>
      <c r="J1140">
        <v>2030</v>
      </c>
      <c r="K1140">
        <v>30</v>
      </c>
      <c r="L1140">
        <v>94182.9</v>
      </c>
      <c r="M1140">
        <v>2020</v>
      </c>
      <c r="N1140">
        <v>81588</v>
      </c>
      <c r="O1140">
        <v>131.20322266568601</v>
      </c>
      <c r="P1140" t="s">
        <v>691</v>
      </c>
      <c r="Q1140">
        <v>3.2902573571390201</v>
      </c>
      <c r="R1140">
        <v>1</v>
      </c>
      <c r="S1140" t="s">
        <v>592</v>
      </c>
      <c r="T1140">
        <v>-1.11368485725649E-2</v>
      </c>
      <c r="AU1140">
        <v>134547</v>
      </c>
      <c r="AV1140">
        <v>121307.25</v>
      </c>
      <c r="AW1140">
        <v>108067.5</v>
      </c>
      <c r="AX1140">
        <v>94827.75</v>
      </c>
      <c r="AY1140">
        <v>81588</v>
      </c>
      <c r="AZ1140">
        <v>82847.490000000005</v>
      </c>
      <c r="BA1140">
        <v>84106.98</v>
      </c>
      <c r="BB1140">
        <v>85366.47</v>
      </c>
      <c r="BC1140">
        <v>86625.959999999905</v>
      </c>
      <c r="BD1140">
        <v>87885.45</v>
      </c>
      <c r="BE1140">
        <v>89144.94</v>
      </c>
      <c r="BF1140">
        <v>90404.43</v>
      </c>
      <c r="BG1140">
        <v>91663.92</v>
      </c>
      <c r="BH1140">
        <v>92923.41</v>
      </c>
      <c r="BI1140">
        <v>94182.9</v>
      </c>
      <c r="BJ1140">
        <v>93133.9993045749</v>
      </c>
      <c r="BK1140">
        <v>92096.780057362499</v>
      </c>
      <c r="BL1140">
        <v>91071.112163842801</v>
      </c>
      <c r="BM1140">
        <v>90056.866978339094</v>
      </c>
      <c r="BN1140">
        <v>89053.917287881704</v>
      </c>
      <c r="BO1140">
        <v>88062.137296252797</v>
      </c>
      <c r="BP1140">
        <v>87081.402608207994</v>
      </c>
      <c r="BQ1140">
        <v>86111.590213873802</v>
      </c>
      <c r="BR1140">
        <v>85152.578473319198</v>
      </c>
      <c r="BS1140">
        <v>84204.247101298301</v>
      </c>
      <c r="BT1140">
        <v>83266.477152164298</v>
      </c>
      <c r="BU1140">
        <v>82339.151004949701</v>
      </c>
      <c r="BV1140">
        <v>81422.152348614094</v>
      </c>
      <c r="BW1140">
        <v>80515.366167455199</v>
      </c>
      <c r="BX1140">
        <v>79618.678726683705</v>
      </c>
      <c r="BY1140">
        <v>78731.977558156897</v>
      </c>
      <c r="BZ1140">
        <v>77855.151446273099</v>
      </c>
      <c r="CA1140">
        <v>76988.090414021906</v>
      </c>
      <c r="CB1140">
        <v>76130.685709190002</v>
      </c>
      <c r="CC1140">
        <v>75282.829790721196</v>
      </c>
      <c r="CD1140" s="8" t="b">
        <f>IF(ISNUMBER(VLOOKUP(A1140,profiles_2018!A:A,1,FALSE)),TRUE,FALSE)</f>
        <v>1</v>
      </c>
      <c r="CE1140" t="str">
        <f>INDEX('C5 - Emissions methodology 2021'!$A$2:$I$5911,MATCH($A1140,'C5 - Emissions methodology 2021'!$A$2:$A$5911,0),MATCH(CE$1,'C5 - Emissions methodology 2021'!$A$1:$I$1,0))</f>
        <v>Biotech, health care &amp; pharma</v>
      </c>
    </row>
    <row r="1141" spans="1:83" x14ac:dyDescent="0.25">
      <c r="A1141">
        <v>52700</v>
      </c>
      <c r="B1141" t="s">
        <v>1598</v>
      </c>
      <c r="C1141" t="s">
        <v>208</v>
      </c>
      <c r="D1141">
        <v>2021</v>
      </c>
      <c r="E1141" t="s">
        <v>105</v>
      </c>
      <c r="F1141" t="s">
        <v>54</v>
      </c>
      <c r="G1141">
        <v>2020</v>
      </c>
      <c r="H1141">
        <v>286727</v>
      </c>
      <c r="I1141">
        <v>100</v>
      </c>
      <c r="J1141">
        <v>2050</v>
      </c>
      <c r="K1141">
        <v>100</v>
      </c>
      <c r="L1141">
        <v>0</v>
      </c>
      <c r="M1141">
        <v>2020</v>
      </c>
      <c r="N1141">
        <v>286727</v>
      </c>
      <c r="O1141">
        <v>0</v>
      </c>
      <c r="P1141" t="s">
        <v>45</v>
      </c>
      <c r="Q1141">
        <v>4.0000286727000001</v>
      </c>
      <c r="R1141">
        <v>1</v>
      </c>
      <c r="S1141" t="s">
        <v>592</v>
      </c>
      <c r="T1141">
        <v>-1.11368485725649E-2</v>
      </c>
      <c r="AY1141">
        <v>286727</v>
      </c>
      <c r="AZ1141">
        <v>277169.433333333</v>
      </c>
      <c r="BA1141">
        <v>267611.866666666</v>
      </c>
      <c r="BB1141">
        <v>258054.3</v>
      </c>
      <c r="BC1141">
        <v>248496.73333333299</v>
      </c>
      <c r="BD1141">
        <v>238939.16666666599</v>
      </c>
      <c r="BE1141">
        <v>229381.6</v>
      </c>
      <c r="BF1141">
        <v>219824.03333333301</v>
      </c>
      <c r="BG1141">
        <v>210266.46666666601</v>
      </c>
      <c r="BH1141">
        <v>200708.9</v>
      </c>
      <c r="BI1141">
        <v>191151.33333333299</v>
      </c>
      <c r="BJ1141">
        <v>181593.76666666599</v>
      </c>
      <c r="BK1141">
        <v>172036.2</v>
      </c>
      <c r="BL1141">
        <v>162478.63333333301</v>
      </c>
      <c r="BM1141">
        <v>152921.06666666601</v>
      </c>
      <c r="BN1141">
        <v>143363.5</v>
      </c>
      <c r="BO1141">
        <v>133805.933333333</v>
      </c>
      <c r="BP1141">
        <v>124248.366666666</v>
      </c>
      <c r="BQ1141">
        <v>114690.8</v>
      </c>
      <c r="BR1141">
        <v>105133.233333333</v>
      </c>
      <c r="BS1141">
        <v>95575.666666666599</v>
      </c>
      <c r="BT1141">
        <v>86018.1</v>
      </c>
      <c r="BU1141">
        <v>76460.533333333296</v>
      </c>
      <c r="BV1141">
        <v>66902.966666666602</v>
      </c>
      <c r="BW1141">
        <v>57345.4</v>
      </c>
      <c r="BX1141">
        <v>47787.833333333299</v>
      </c>
      <c r="BY1141">
        <v>38230.266666666597</v>
      </c>
      <c r="BZ1141">
        <v>28672.699999999899</v>
      </c>
      <c r="CA1141">
        <v>19115.133333333299</v>
      </c>
      <c r="CB1141">
        <v>9557.5666666666493</v>
      </c>
      <c r="CC1141">
        <v>0</v>
      </c>
      <c r="CD1141" s="8" t="b">
        <f>IF(ISNUMBER(VLOOKUP(A1141,profiles_2018!A:A,1,FALSE)),TRUE,FALSE)</f>
        <v>0</v>
      </c>
      <c r="CE1141" t="str">
        <f>INDEX('C5 - Emissions methodology 2021'!$A$2:$I$5911,MATCH($A1141,'C5 - Emissions methodology 2021'!$A$2:$A$5911,0),MATCH(CE$1,'C5 - Emissions methodology 2021'!$A$1:$I$1,0))</f>
        <v>Transportation services</v>
      </c>
    </row>
    <row r="1142" spans="1:83" x14ac:dyDescent="0.25">
      <c r="A1142">
        <v>37535</v>
      </c>
      <c r="B1142" t="s">
        <v>1599</v>
      </c>
      <c r="C1142" t="s">
        <v>76</v>
      </c>
      <c r="D1142">
        <v>2020</v>
      </c>
      <c r="E1142" t="s">
        <v>690</v>
      </c>
      <c r="F1142" t="s">
        <v>23</v>
      </c>
      <c r="G1142">
        <v>2019</v>
      </c>
      <c r="H1142">
        <v>104660.75</v>
      </c>
      <c r="I1142">
        <v>100</v>
      </c>
      <c r="J1142">
        <v>2027</v>
      </c>
      <c r="K1142">
        <v>45</v>
      </c>
      <c r="L1142">
        <v>57563.412499999999</v>
      </c>
      <c r="M1142">
        <v>2020</v>
      </c>
      <c r="N1142">
        <v>103313.58</v>
      </c>
      <c r="O1142">
        <v>2.8603952399644599</v>
      </c>
      <c r="P1142" t="s">
        <v>24</v>
      </c>
      <c r="Q1142">
        <v>3.0987909538798801</v>
      </c>
      <c r="R1142">
        <v>1</v>
      </c>
      <c r="S1142" t="s">
        <v>592</v>
      </c>
      <c r="T1142">
        <v>-1.11368485725649E-2</v>
      </c>
      <c r="AX1142">
        <v>104660.75</v>
      </c>
      <c r="AY1142">
        <v>103313.58</v>
      </c>
      <c r="AZ1142">
        <v>96777.841785714205</v>
      </c>
      <c r="BA1142">
        <v>90242.103571428495</v>
      </c>
      <c r="BB1142">
        <v>83706.3653571428</v>
      </c>
      <c r="BC1142">
        <v>77170.627142857105</v>
      </c>
      <c r="BD1142">
        <v>70634.888928571396</v>
      </c>
      <c r="BE1142">
        <v>64099.150714285701</v>
      </c>
      <c r="BF1142">
        <v>57563.412499999999</v>
      </c>
      <c r="BG1142">
        <v>56922.3374916674</v>
      </c>
      <c r="BH1142">
        <v>56288.402038626198</v>
      </c>
      <c r="BI1142">
        <v>55661.526628730397</v>
      </c>
      <c r="BJ1142">
        <v>55041.632635348396</v>
      </c>
      <c r="BK1142">
        <v>54428.642307501803</v>
      </c>
      <c r="BL1142">
        <v>53822.478760112899</v>
      </c>
      <c r="BM1142">
        <v>53223.065964361398</v>
      </c>
      <c r="BN1142">
        <v>52630.328738148703</v>
      </c>
      <c r="BO1142">
        <v>52044.192736667603</v>
      </c>
      <c r="BP1142">
        <v>51464.584443077903</v>
      </c>
      <c r="BQ1142">
        <v>50891.431159285399</v>
      </c>
      <c r="BR1142">
        <v>50324.660996823302</v>
      </c>
      <c r="BS1142">
        <v>49764.202867836</v>
      </c>
      <c r="BT1142">
        <v>49209.986476162499</v>
      </c>
      <c r="BU1142">
        <v>48661.942308519603</v>
      </c>
      <c r="BV1142">
        <v>48120.001625782701</v>
      </c>
      <c r="BW1142">
        <v>47584.096454364801</v>
      </c>
      <c r="BX1142">
        <v>47054.159577690203</v>
      </c>
      <c r="BY1142">
        <v>46530.124527764099</v>
      </c>
      <c r="BZ1142">
        <v>46011.925576835798</v>
      </c>
      <c r="CA1142">
        <v>45499.4977291545</v>
      </c>
      <c r="CB1142">
        <v>44992.776712817104</v>
      </c>
      <c r="CC1142">
        <v>44491.698971707301</v>
      </c>
      <c r="CD1142" s="8" t="b">
        <f>IF(ISNUMBER(VLOOKUP(A1142,profiles_2018!A:A,1,FALSE)),TRUE,FALSE)</f>
        <v>0</v>
      </c>
      <c r="CE1142" t="str">
        <f>INDEX('C5 - Emissions methodology 2021'!$A$2:$I$5911,MATCH($A1142,'C5 - Emissions methodology 2021'!$A$2:$A$5911,0),MATCH(CE$1,'C5 - Emissions methodology 2021'!$A$1:$I$1,0))</f>
        <v>Food, beverage &amp; agriculture</v>
      </c>
    </row>
    <row r="1143" spans="1:83" x14ac:dyDescent="0.25">
      <c r="A1143">
        <v>5634</v>
      </c>
      <c r="B1143" t="s">
        <v>1600</v>
      </c>
      <c r="C1143" t="s">
        <v>92</v>
      </c>
      <c r="D1143">
        <v>2020</v>
      </c>
      <c r="E1143" t="s">
        <v>105</v>
      </c>
      <c r="F1143" t="s">
        <v>54</v>
      </c>
      <c r="G1143">
        <v>2018</v>
      </c>
      <c r="H1143">
        <v>43571141.5</v>
      </c>
      <c r="I1143">
        <v>100</v>
      </c>
      <c r="J1143">
        <v>2040</v>
      </c>
      <c r="K1143">
        <v>54</v>
      </c>
      <c r="L1143">
        <v>20042725.09</v>
      </c>
      <c r="M1143">
        <v>2020</v>
      </c>
      <c r="N1143">
        <v>38494064</v>
      </c>
      <c r="O1143">
        <v>33.795434167873601</v>
      </c>
      <c r="P1143" t="s">
        <v>706</v>
      </c>
      <c r="Q1143">
        <v>3.5888219512195101</v>
      </c>
      <c r="R1143">
        <v>1</v>
      </c>
      <c r="S1143" t="s">
        <v>592</v>
      </c>
      <c r="T1143">
        <v>-1.11368485725649E-2</v>
      </c>
      <c r="AW1143">
        <v>43571141.5</v>
      </c>
      <c r="AX1143">
        <v>41032602.75</v>
      </c>
      <c r="AY1143">
        <v>38494064</v>
      </c>
      <c r="AZ1143">
        <v>37571497.054499999</v>
      </c>
      <c r="BA1143">
        <v>36648930.108999997</v>
      </c>
      <c r="BB1143">
        <v>35726363.163500004</v>
      </c>
      <c r="BC1143">
        <v>34803796.218000002</v>
      </c>
      <c r="BD1143">
        <v>33881229.272500001</v>
      </c>
      <c r="BE1143">
        <v>32958662.327</v>
      </c>
      <c r="BF1143">
        <v>32036095.381499998</v>
      </c>
      <c r="BG1143">
        <v>31113528.436000001</v>
      </c>
      <c r="BH1143">
        <v>30190961.490499999</v>
      </c>
      <c r="BI1143">
        <v>29268394.545000002</v>
      </c>
      <c r="BJ1143">
        <v>28345827.5995</v>
      </c>
      <c r="BK1143">
        <v>27423260.653999999</v>
      </c>
      <c r="BL1143">
        <v>26500693.708500002</v>
      </c>
      <c r="BM1143">
        <v>25578126.763</v>
      </c>
      <c r="BN1143">
        <v>24655559.817499999</v>
      </c>
      <c r="BO1143">
        <v>23732992.872000001</v>
      </c>
      <c r="BP1143">
        <v>22810425.9265</v>
      </c>
      <c r="BQ1143">
        <v>21887858.980999999</v>
      </c>
      <c r="BR1143">
        <v>20965292.035500001</v>
      </c>
      <c r="BS1143">
        <v>20042725.09</v>
      </c>
      <c r="BT1143">
        <v>19819512.295691099</v>
      </c>
      <c r="BU1143">
        <v>19598785.388471901</v>
      </c>
      <c r="BV1143">
        <v>19380516.683394302</v>
      </c>
      <c r="BW1143">
        <v>19164678.803833202</v>
      </c>
      <c r="BX1143">
        <v>18951244.6780531</v>
      </c>
      <c r="BY1143">
        <v>18740187.535812002</v>
      </c>
      <c r="BZ1143">
        <v>18531480.9050042</v>
      </c>
      <c r="CA1143">
        <v>18325098.608339801</v>
      </c>
      <c r="CB1143">
        <v>18121014.760061398</v>
      </c>
      <c r="CC1143">
        <v>17919203.762697399</v>
      </c>
      <c r="CD1143" s="8" t="b">
        <f>IF(ISNUMBER(VLOOKUP(A1143,profiles_2018!A:A,1,FALSE)),TRUE,FALSE)</f>
        <v>0</v>
      </c>
      <c r="CE1143" t="str">
        <f>INDEX('C5 - Emissions methodology 2021'!$A$2:$I$5911,MATCH($A1143,'C5 - Emissions methodology 2021'!$A$2:$A$5911,0),MATCH(CE$1,'C5 - Emissions methodology 2021'!$A$1:$I$1,0))</f>
        <v>Fossil Fuels</v>
      </c>
    </row>
    <row r="1144" spans="1:83" x14ac:dyDescent="0.25">
      <c r="A1144">
        <v>5653</v>
      </c>
      <c r="B1144" t="s">
        <v>1601</v>
      </c>
      <c r="C1144" t="s">
        <v>27</v>
      </c>
      <c r="D1144">
        <v>2020</v>
      </c>
      <c r="E1144" t="s">
        <v>105</v>
      </c>
      <c r="F1144" t="s">
        <v>54</v>
      </c>
      <c r="G1144">
        <v>2000</v>
      </c>
      <c r="H1144">
        <v>49050228</v>
      </c>
      <c r="I1144">
        <v>100</v>
      </c>
      <c r="J1144">
        <v>2050</v>
      </c>
      <c r="K1144">
        <v>100</v>
      </c>
      <c r="L1144">
        <v>0</v>
      </c>
      <c r="M1144">
        <v>2020</v>
      </c>
      <c r="N1144">
        <v>33064307</v>
      </c>
      <c r="O1144">
        <v>26.014756059533699</v>
      </c>
      <c r="P1144" t="s">
        <v>45</v>
      </c>
      <c r="Q1144">
        <v>4.0049960898999997</v>
      </c>
      <c r="R1144">
        <v>1</v>
      </c>
      <c r="S1144" t="s">
        <v>592</v>
      </c>
      <c r="T1144">
        <v>-1.11368485725649E-2</v>
      </c>
      <c r="AE1144">
        <v>49050228</v>
      </c>
      <c r="AF1144">
        <v>48250931.950000003</v>
      </c>
      <c r="AG1144">
        <v>47451635.899999999</v>
      </c>
      <c r="AH1144">
        <v>46652339.850000001</v>
      </c>
      <c r="AI1144">
        <v>45853043.799999997</v>
      </c>
      <c r="AJ1144">
        <v>45053747.75</v>
      </c>
      <c r="AK1144">
        <v>44254451.700000003</v>
      </c>
      <c r="AL1144">
        <v>43455155.649999999</v>
      </c>
      <c r="AM1144">
        <v>42655859.600000001</v>
      </c>
      <c r="AN1144">
        <v>41856563.549999997</v>
      </c>
      <c r="AO1144">
        <v>41057267.5</v>
      </c>
      <c r="AP1144">
        <v>40257971.450000003</v>
      </c>
      <c r="AQ1144">
        <v>39458675.399999999</v>
      </c>
      <c r="AR1144">
        <v>38659379.350000001</v>
      </c>
      <c r="AS1144">
        <v>37860083.299999997</v>
      </c>
      <c r="AT1144">
        <v>37060787.25</v>
      </c>
      <c r="AU1144">
        <v>36261491.200000003</v>
      </c>
      <c r="AV1144">
        <v>35462195.149999999</v>
      </c>
      <c r="AW1144">
        <v>34662899.100000001</v>
      </c>
      <c r="AX1144">
        <v>33863603.049999997</v>
      </c>
      <c r="AY1144">
        <v>33064307</v>
      </c>
      <c r="AZ1144">
        <v>31962163.4333333</v>
      </c>
      <c r="BA1144">
        <v>30860019.8666666</v>
      </c>
      <c r="BB1144">
        <v>29757876.300000001</v>
      </c>
      <c r="BC1144">
        <v>28655732.733333301</v>
      </c>
      <c r="BD1144">
        <v>27553589.166666601</v>
      </c>
      <c r="BE1144">
        <v>26451445.600000001</v>
      </c>
      <c r="BF1144">
        <v>25349302.033333302</v>
      </c>
      <c r="BG1144">
        <v>24247158.466666602</v>
      </c>
      <c r="BH1144">
        <v>23145014.899999999</v>
      </c>
      <c r="BI1144">
        <v>22042871.333333299</v>
      </c>
      <c r="BJ1144">
        <v>20940727.766666599</v>
      </c>
      <c r="BK1144">
        <v>19838584.199999999</v>
      </c>
      <c r="BL1144">
        <v>18736440.633333299</v>
      </c>
      <c r="BM1144">
        <v>17634297.066666599</v>
      </c>
      <c r="BN1144">
        <v>16532153.5</v>
      </c>
      <c r="BO1144">
        <v>15430009.9333333</v>
      </c>
      <c r="BP1144">
        <v>14327866.3666666</v>
      </c>
      <c r="BQ1144">
        <v>13225722.800000001</v>
      </c>
      <c r="BR1144">
        <v>12123579.233333301</v>
      </c>
      <c r="BS1144">
        <v>11021435.666666601</v>
      </c>
      <c r="BT1144">
        <v>9919292.0999999996</v>
      </c>
      <c r="BU1144">
        <v>8817148.5333333295</v>
      </c>
      <c r="BV1144">
        <v>7715004.9666666603</v>
      </c>
      <c r="BW1144">
        <v>6612861.3999999901</v>
      </c>
      <c r="BX1144">
        <v>5510717.8333333302</v>
      </c>
      <c r="BY1144">
        <v>4408574.2666666601</v>
      </c>
      <c r="BZ1144">
        <v>3306430.6999999899</v>
      </c>
      <c r="CA1144">
        <v>2204287.13333333</v>
      </c>
      <c r="CB1144">
        <v>1102143.5666666599</v>
      </c>
      <c r="CC1144">
        <v>0</v>
      </c>
      <c r="CD1144" s="8" t="b">
        <f>IF(ISNUMBER(VLOOKUP(A1144,profiles_2018!A:A,1,FALSE)),TRUE,FALSE)</f>
        <v>0</v>
      </c>
      <c r="CE1144" t="str">
        <f>INDEX('C5 - Emissions methodology 2021'!$A$2:$I$5911,MATCH($A1144,'C5 - Emissions methodology 2021'!$A$2:$A$5911,0),MATCH(CE$1,'C5 - Emissions methodology 2021'!$A$1:$I$1,0))</f>
        <v>Infrastructure</v>
      </c>
    </row>
    <row r="1145" spans="1:83" x14ac:dyDescent="0.25">
      <c r="A1145">
        <v>33267</v>
      </c>
      <c r="B1145" t="s">
        <v>1602</v>
      </c>
      <c r="C1145" t="s">
        <v>27</v>
      </c>
      <c r="D1145">
        <v>2015</v>
      </c>
      <c r="E1145" t="s">
        <v>32</v>
      </c>
      <c r="F1145" t="s">
        <v>33</v>
      </c>
      <c r="G1145">
        <v>2015</v>
      </c>
      <c r="H1145">
        <v>766000</v>
      </c>
      <c r="I1145">
        <v>98</v>
      </c>
      <c r="J1145">
        <v>2030</v>
      </c>
      <c r="K1145">
        <v>100</v>
      </c>
      <c r="L1145">
        <v>0</v>
      </c>
      <c r="M1145">
        <v>2020</v>
      </c>
      <c r="N1145">
        <v>321279</v>
      </c>
      <c r="O1145">
        <v>58.057571801566603</v>
      </c>
      <c r="P1145" t="s">
        <v>24</v>
      </c>
      <c r="Q1145">
        <v>3.3003205024390199</v>
      </c>
      <c r="R1145">
        <v>1</v>
      </c>
      <c r="S1145" t="s">
        <v>592</v>
      </c>
      <c r="T1145">
        <v>-1.11368485725649E-2</v>
      </c>
      <c r="AT1145">
        <v>766000</v>
      </c>
      <c r="AU1145">
        <v>677055.8</v>
      </c>
      <c r="AV1145">
        <v>588111.6</v>
      </c>
      <c r="AW1145">
        <v>499167.4</v>
      </c>
      <c r="AX1145">
        <v>410223.2</v>
      </c>
      <c r="AY1145">
        <v>321279</v>
      </c>
      <c r="AZ1145">
        <v>289151.09999999998</v>
      </c>
      <c r="BA1145">
        <v>257023.2</v>
      </c>
      <c r="BB1145">
        <v>224895.3</v>
      </c>
      <c r="BC1145">
        <v>192767.4</v>
      </c>
      <c r="BD1145">
        <v>160639.5</v>
      </c>
      <c r="BE1145">
        <v>128511.6</v>
      </c>
      <c r="BF1145">
        <v>96383.7</v>
      </c>
      <c r="BG1145">
        <v>64255.799999999901</v>
      </c>
      <c r="BH1145">
        <v>32127.8999999999</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s="8" t="b">
        <f>IF(ISNUMBER(VLOOKUP(A1145,profiles_2018!A:A,1,FALSE)),TRUE,FALSE)</f>
        <v>0</v>
      </c>
      <c r="CE1145" t="str">
        <f>INDEX('C5 - Emissions methodology 2021'!$A$2:$I$5911,MATCH($A1145,'C5 - Emissions methodology 2021'!$A$2:$A$5911,0),MATCH(CE$1,'C5 - Emissions methodology 2021'!$A$1:$I$1,0))</f>
        <v>Services</v>
      </c>
    </row>
    <row r="1146" spans="1:83" x14ac:dyDescent="0.25">
      <c r="A1146">
        <v>48176</v>
      </c>
      <c r="B1146" t="s">
        <v>627</v>
      </c>
      <c r="C1146" t="s">
        <v>111</v>
      </c>
      <c r="D1146">
        <v>2016</v>
      </c>
      <c r="E1146" t="s">
        <v>105</v>
      </c>
      <c r="F1146" t="s">
        <v>54</v>
      </c>
      <c r="G1146">
        <v>2015</v>
      </c>
      <c r="H1146">
        <v>63743</v>
      </c>
      <c r="I1146">
        <v>100</v>
      </c>
      <c r="J1146">
        <v>2025</v>
      </c>
      <c r="K1146">
        <v>30</v>
      </c>
      <c r="L1146">
        <v>44620.1</v>
      </c>
      <c r="M1146">
        <v>2020</v>
      </c>
      <c r="N1146">
        <v>28971</v>
      </c>
      <c r="O1146">
        <v>181.83434520914699</v>
      </c>
      <c r="P1146" t="s">
        <v>691</v>
      </c>
      <c r="Q1146">
        <v>3.2878112523487801</v>
      </c>
      <c r="R1146">
        <v>1</v>
      </c>
      <c r="S1146" t="s">
        <v>592</v>
      </c>
      <c r="T1146">
        <v>-1.11368485725649E-2</v>
      </c>
      <c r="AT1146">
        <v>63743</v>
      </c>
      <c r="AU1146">
        <v>56788.6</v>
      </c>
      <c r="AV1146">
        <v>49834.2</v>
      </c>
      <c r="AW1146">
        <v>42879.8</v>
      </c>
      <c r="AX1146">
        <v>35925.3999999999</v>
      </c>
      <c r="AY1146">
        <v>28971</v>
      </c>
      <c r="AZ1146">
        <v>32100.82</v>
      </c>
      <c r="BA1146">
        <v>35230.639999999999</v>
      </c>
      <c r="BB1146">
        <v>38360.46</v>
      </c>
      <c r="BC1146">
        <v>41490.28</v>
      </c>
      <c r="BD1146">
        <v>44620.1</v>
      </c>
      <c r="BE1146">
        <v>44123.1727030072</v>
      </c>
      <c r="BF1146">
        <v>43631.779610072699</v>
      </c>
      <c r="BG1146">
        <v>43145.8590876038</v>
      </c>
      <c r="BH1146">
        <v>42665.350188411998</v>
      </c>
      <c r="BI1146">
        <v>42190.1926440682</v>
      </c>
      <c r="BJ1146">
        <v>41720.326857343804</v>
      </c>
      <c r="BK1146">
        <v>41255.693894735698</v>
      </c>
      <c r="BL1146">
        <v>40796.235479073897</v>
      </c>
      <c r="BM1146">
        <v>40341.893982212801</v>
      </c>
      <c r="BN1146">
        <v>39892.612417802397</v>
      </c>
      <c r="BO1146">
        <v>39448.334434141303</v>
      </c>
      <c r="BP1146">
        <v>39009.0043071084</v>
      </c>
      <c r="BQ1146">
        <v>38574.566933173599</v>
      </c>
      <c r="BR1146">
        <v>38144.967822486498</v>
      </c>
      <c r="BS1146">
        <v>37720.153092042201</v>
      </c>
      <c r="BT1146">
        <v>37300.069458922102</v>
      </c>
      <c r="BU1146">
        <v>36884.664233611897</v>
      </c>
      <c r="BV1146">
        <v>36473.885313392297</v>
      </c>
      <c r="BW1146">
        <v>36067.681175803998</v>
      </c>
      <c r="BX1146">
        <v>35666.000872185497</v>
      </c>
      <c r="BY1146">
        <v>35268.794021283</v>
      </c>
      <c r="BZ1146">
        <v>34876.010802930999</v>
      </c>
      <c r="CA1146">
        <v>34487.601951803597</v>
      </c>
      <c r="CB1146">
        <v>34103.518751235497</v>
      </c>
      <c r="CC1146">
        <v>33723.713027111298</v>
      </c>
      <c r="CD1146" s="8" t="b">
        <f>IF(ISNUMBER(VLOOKUP(A1146,profiles_2018!A:A,1,FALSE)),TRUE,FALSE)</f>
        <v>1</v>
      </c>
      <c r="CE1146" t="str">
        <f>INDEX('C5 - Emissions methodology 2021'!$A$2:$I$5911,MATCH($A1146,'C5 - Emissions methodology 2021'!$A$2:$A$5911,0),MATCH(CE$1,'C5 - Emissions methodology 2021'!$A$1:$I$1,0))</f>
        <v>Power generation</v>
      </c>
    </row>
    <row r="1147" spans="1:83" x14ac:dyDescent="0.25">
      <c r="A1147">
        <v>847016</v>
      </c>
      <c r="B1147" t="s">
        <v>1603</v>
      </c>
      <c r="C1147" t="s">
        <v>59</v>
      </c>
      <c r="D1147">
        <v>2020</v>
      </c>
      <c r="E1147" t="s">
        <v>690</v>
      </c>
      <c r="F1147" t="s">
        <v>23</v>
      </c>
      <c r="G1147">
        <v>2018</v>
      </c>
      <c r="H1147">
        <v>14488</v>
      </c>
      <c r="I1147">
        <v>100</v>
      </c>
      <c r="J1147">
        <v>2030</v>
      </c>
      <c r="K1147">
        <v>40</v>
      </c>
      <c r="L1147">
        <v>8692.7999999999993</v>
      </c>
      <c r="M1147">
        <v>2020</v>
      </c>
      <c r="N1147">
        <v>11587</v>
      </c>
      <c r="O1147">
        <v>50.814825001719001</v>
      </c>
      <c r="P1147" t="s">
        <v>24</v>
      </c>
      <c r="Q1147">
        <v>3.05024535673902</v>
      </c>
      <c r="R1147">
        <v>1</v>
      </c>
      <c r="S1147" t="s">
        <v>592</v>
      </c>
      <c r="T1147">
        <v>-1.11368485725649E-2</v>
      </c>
      <c r="AW1147">
        <v>14488</v>
      </c>
      <c r="AX1147">
        <v>13037.5</v>
      </c>
      <c r="AY1147">
        <v>11587</v>
      </c>
      <c r="AZ1147">
        <v>11297.58</v>
      </c>
      <c r="BA1147">
        <v>11008.16</v>
      </c>
      <c r="BB1147">
        <v>10718.74</v>
      </c>
      <c r="BC1147">
        <v>10429.32</v>
      </c>
      <c r="BD1147">
        <v>10139.9</v>
      </c>
      <c r="BE1147">
        <v>9850.48</v>
      </c>
      <c r="BF1147">
        <v>9561.06</v>
      </c>
      <c r="BG1147">
        <v>9271.64</v>
      </c>
      <c r="BH1147">
        <v>8982.2199999999993</v>
      </c>
      <c r="BI1147">
        <v>8692.7999999999993</v>
      </c>
      <c r="BJ1147">
        <v>8595.9896027283994</v>
      </c>
      <c r="BK1147">
        <v>8500.2573681914691</v>
      </c>
      <c r="BL1147">
        <v>8405.5912890541003</v>
      </c>
      <c r="BM1147">
        <v>8311.9794917050294</v>
      </c>
      <c r="BN1147">
        <v>8219.4102347676508</v>
      </c>
      <c r="BO1147">
        <v>8127.87190762725</v>
      </c>
      <c r="BP1147">
        <v>8037.3530289747996</v>
      </c>
      <c r="BQ1147">
        <v>7947.84224536686</v>
      </c>
      <c r="BR1147">
        <v>7859.3283298015804</v>
      </c>
      <c r="BS1147">
        <v>7771.8001803105099</v>
      </c>
      <c r="BT1147">
        <v>7685.2468185661601</v>
      </c>
      <c r="BU1147">
        <v>7599.6573885050002</v>
      </c>
      <c r="BV1147">
        <v>7515.0211549658397</v>
      </c>
      <c r="BW1147">
        <v>7431.3275023433698</v>
      </c>
      <c r="BX1147">
        <v>7348.5659332566302</v>
      </c>
      <c r="BY1147">
        <v>7266.7260672324401</v>
      </c>
      <c r="BZ1147">
        <v>7185.7976394033703</v>
      </c>
      <c r="CA1147">
        <v>7105.7704992202398</v>
      </c>
      <c r="CB1147">
        <v>7026.6346091790201</v>
      </c>
      <c r="CC1147">
        <v>6948.3800435618496</v>
      </c>
      <c r="CD1147" s="8" t="b">
        <f>IF(ISNUMBER(VLOOKUP(A1147,profiles_2018!A:A,1,FALSE)),TRUE,FALSE)</f>
        <v>0</v>
      </c>
      <c r="CE1147" t="str">
        <f>INDEX('C5 - Emissions methodology 2021'!$A$2:$I$5911,MATCH($A1147,'C5 - Emissions methodology 2021'!$A$2:$A$5911,0),MATCH(CE$1,'C5 - Emissions methodology 2021'!$A$1:$I$1,0))</f>
        <v>Manufacturing</v>
      </c>
    </row>
    <row r="1148" spans="1:83" x14ac:dyDescent="0.25">
      <c r="A1148">
        <v>40195</v>
      </c>
      <c r="B1148" t="s">
        <v>1604</v>
      </c>
      <c r="C1148" t="s">
        <v>27</v>
      </c>
      <c r="D1148">
        <v>2021</v>
      </c>
      <c r="E1148" t="s">
        <v>690</v>
      </c>
      <c r="F1148" t="s">
        <v>23</v>
      </c>
      <c r="G1148">
        <v>2019</v>
      </c>
      <c r="H1148">
        <v>616652</v>
      </c>
      <c r="I1148">
        <v>100</v>
      </c>
      <c r="J1148">
        <v>2035</v>
      </c>
      <c r="K1148">
        <v>61.8</v>
      </c>
      <c r="L1148">
        <v>235561.06400000001</v>
      </c>
      <c r="M1148">
        <v>2020</v>
      </c>
      <c r="N1148">
        <v>594476</v>
      </c>
      <c r="O1148">
        <v>8.5407821979902803</v>
      </c>
      <c r="P1148" t="s">
        <v>45</v>
      </c>
      <c r="Q1148">
        <v>3.2706960449292701</v>
      </c>
      <c r="R1148">
        <v>1</v>
      </c>
      <c r="S1148" t="s">
        <v>592</v>
      </c>
      <c r="T1148">
        <v>-1.11368485725649E-2</v>
      </c>
      <c r="AX1148">
        <v>616652</v>
      </c>
      <c r="AY1148">
        <v>594476</v>
      </c>
      <c r="AZ1148">
        <v>570548.33759999997</v>
      </c>
      <c r="BA1148">
        <v>546620.67520000006</v>
      </c>
      <c r="BB1148">
        <v>522693.01280000003</v>
      </c>
      <c r="BC1148">
        <v>498765.3504</v>
      </c>
      <c r="BD1148">
        <v>474837.68800000002</v>
      </c>
      <c r="BE1148">
        <v>450910.02559999999</v>
      </c>
      <c r="BF1148">
        <v>426982.36320000002</v>
      </c>
      <c r="BG1148">
        <v>403054.70079999999</v>
      </c>
      <c r="BH1148">
        <v>379127.03840000002</v>
      </c>
      <c r="BI1148">
        <v>355199.37599999999</v>
      </c>
      <c r="BJ1148">
        <v>331271.71360000002</v>
      </c>
      <c r="BK1148">
        <v>307344.05119999999</v>
      </c>
      <c r="BL1148">
        <v>283416.38880000002</v>
      </c>
      <c r="BM1148">
        <v>259488.72640000001</v>
      </c>
      <c r="BN1148">
        <v>235561.06400000001</v>
      </c>
      <c r="BO1148">
        <v>232937.656100639</v>
      </c>
      <c r="BP1148">
        <v>230343.46469779799</v>
      </c>
      <c r="BQ1148">
        <v>227778.164411779</v>
      </c>
      <c r="BR1148">
        <v>225241.43348658801</v>
      </c>
      <c r="BS1148">
        <v>222732.95374958101</v>
      </c>
      <c r="BT1148">
        <v>220252.41057155101</v>
      </c>
      <c r="BU1148">
        <v>217799.49282727399</v>
      </c>
      <c r="BV1148">
        <v>215373.89285647499</v>
      </c>
      <c r="BW1148">
        <v>212975.30642524801</v>
      </c>
      <c r="BX1148">
        <v>210603.43268789499</v>
      </c>
      <c r="BY1148">
        <v>208257.97414918701</v>
      </c>
      <c r="BZ1148">
        <v>205938.63662705899</v>
      </c>
      <c r="CA1148">
        <v>203645.129215703</v>
      </c>
      <c r="CB1148">
        <v>201377.16424908701</v>
      </c>
      <c r="CC1148">
        <v>199134.45726487201</v>
      </c>
      <c r="CD1148" s="8" t="b">
        <f>IF(ISNUMBER(VLOOKUP(A1148,profiles_2018!A:A,1,FALSE)),TRUE,FALSE)</f>
        <v>0</v>
      </c>
      <c r="CE1148" t="str">
        <f>INDEX('C5 - Emissions methodology 2021'!$A$2:$I$5911,MATCH($A1148,'C5 - Emissions methodology 2021'!$A$2:$A$5911,0),MATCH(CE$1,'C5 - Emissions methodology 2021'!$A$1:$I$1,0))</f>
        <v>Infrastructure</v>
      </c>
    </row>
    <row r="1149" spans="1:83" x14ac:dyDescent="0.25">
      <c r="A1149">
        <v>838337</v>
      </c>
      <c r="B1149" t="s">
        <v>1605</v>
      </c>
      <c r="C1149" t="s">
        <v>78</v>
      </c>
      <c r="D1149">
        <v>2018</v>
      </c>
      <c r="E1149" t="s">
        <v>44</v>
      </c>
      <c r="F1149" t="s">
        <v>33</v>
      </c>
      <c r="G1149">
        <v>2018</v>
      </c>
      <c r="H1149">
        <v>379.2</v>
      </c>
      <c r="I1149">
        <v>100</v>
      </c>
      <c r="J1149">
        <v>2030</v>
      </c>
      <c r="K1149">
        <v>5</v>
      </c>
      <c r="L1149">
        <v>360.23999999999899</v>
      </c>
      <c r="M1149">
        <v>2020</v>
      </c>
      <c r="N1149">
        <v>361.5</v>
      </c>
      <c r="O1149">
        <v>93.354430379746802</v>
      </c>
      <c r="P1149" t="s">
        <v>24</v>
      </c>
      <c r="Q1149">
        <v>2.3702439403590199</v>
      </c>
      <c r="R1149">
        <v>1</v>
      </c>
      <c r="S1149" t="s">
        <v>592</v>
      </c>
      <c r="T1149">
        <v>-1.11368485725649E-2</v>
      </c>
      <c r="AW1149">
        <v>379.2</v>
      </c>
      <c r="AX1149">
        <v>370.35</v>
      </c>
      <c r="AY1149">
        <v>361.5</v>
      </c>
      <c r="AZ1149">
        <v>361.37400000000002</v>
      </c>
      <c r="BA1149">
        <v>361.24799999999999</v>
      </c>
      <c r="BB1149">
        <v>361.12200000000001</v>
      </c>
      <c r="BC1149">
        <v>360.99599999999998</v>
      </c>
      <c r="BD1149">
        <v>360.87</v>
      </c>
      <c r="BE1149">
        <v>360.74400000000003</v>
      </c>
      <c r="BF1149">
        <v>360.61799999999999</v>
      </c>
      <c r="BG1149">
        <v>360.49200000000002</v>
      </c>
      <c r="BH1149">
        <v>360.36599999999999</v>
      </c>
      <c r="BI1149">
        <v>360.23999999999899</v>
      </c>
      <c r="BJ1149">
        <v>356.22806167021901</v>
      </c>
      <c r="BK1149">
        <v>352.26080369009901</v>
      </c>
      <c r="BL1149">
        <v>348.33772846135298</v>
      </c>
      <c r="BM1149">
        <v>344.45834392736703</v>
      </c>
      <c r="BN1149">
        <v>340.62216351149198</v>
      </c>
      <c r="BO1149">
        <v>336.82870605600499</v>
      </c>
      <c r="BP1149">
        <v>333.07749576176599</v>
      </c>
      <c r="BQ1149">
        <v>329.36806212853799</v>
      </c>
      <c r="BR1149">
        <v>325.69993989597299</v>
      </c>
      <c r="BS1149">
        <v>322.07266898525802</v>
      </c>
      <c r="BT1149">
        <v>318.48579444140802</v>
      </c>
      <c r="BU1149">
        <v>314.93886637620102</v>
      </c>
      <c r="BV1149">
        <v>311.43143991175401</v>
      </c>
      <c r="BW1149">
        <v>307.963075124721</v>
      </c>
      <c r="BX1149">
        <v>304.53333699111499</v>
      </c>
      <c r="BY1149">
        <v>301.14179533174701</v>
      </c>
      <c r="BZ1149">
        <v>297.788024758267</v>
      </c>
      <c r="CA1149">
        <v>294.47160461981099</v>
      </c>
      <c r="CB1149">
        <v>291.19211895024</v>
      </c>
      <c r="CC1149">
        <v>287.94915641596702</v>
      </c>
      <c r="CD1149" s="8" t="b">
        <f>IF(ISNUMBER(VLOOKUP(A1149,profiles_2018!A:A,1,FALSE)),TRUE,FALSE)</f>
        <v>0</v>
      </c>
      <c r="CE1149" t="str">
        <f>INDEX('C5 - Emissions methodology 2021'!$A$2:$I$5911,MATCH($A1149,'C5 - Emissions methodology 2021'!$A$2:$A$5911,0),MATCH(CE$1,'C5 - Emissions methodology 2021'!$A$1:$I$1,0))</f>
        <v>Manufacturing</v>
      </c>
    </row>
    <row r="1150" spans="1:83" x14ac:dyDescent="0.25">
      <c r="A1150">
        <v>6305</v>
      </c>
      <c r="B1150" t="s">
        <v>226</v>
      </c>
      <c r="C1150" t="s">
        <v>36</v>
      </c>
      <c r="D1150">
        <v>2020</v>
      </c>
      <c r="E1150" t="s">
        <v>32</v>
      </c>
      <c r="F1150" t="s">
        <v>33</v>
      </c>
      <c r="G1150">
        <v>2009</v>
      </c>
      <c r="H1150">
        <v>1139094</v>
      </c>
      <c r="I1150">
        <v>100</v>
      </c>
      <c r="J1150">
        <v>2050</v>
      </c>
      <c r="K1150">
        <v>80</v>
      </c>
      <c r="L1150">
        <v>227818.8</v>
      </c>
      <c r="M1150">
        <v>2020</v>
      </c>
      <c r="N1150">
        <v>870135</v>
      </c>
      <c r="O1150">
        <v>29.5145747409784</v>
      </c>
      <c r="P1150" t="s">
        <v>45</v>
      </c>
      <c r="Q1150">
        <v>3.1301139093999999</v>
      </c>
      <c r="R1150">
        <v>1</v>
      </c>
      <c r="S1150" t="s">
        <v>592</v>
      </c>
      <c r="T1150">
        <v>-1.11368485725649E-2</v>
      </c>
      <c r="AN1150">
        <v>1139094</v>
      </c>
      <c r="AO1150">
        <v>1114643.18181818</v>
      </c>
      <c r="AP1150">
        <v>1090192.36363636</v>
      </c>
      <c r="AQ1150">
        <v>1065741.5454545401</v>
      </c>
      <c r="AR1150">
        <v>1041290.72727272</v>
      </c>
      <c r="AS1150">
        <v>1016839.9090909</v>
      </c>
      <c r="AT1150">
        <v>992389.09090909001</v>
      </c>
      <c r="AU1150">
        <v>967938.27272727201</v>
      </c>
      <c r="AV1150">
        <v>943487.45454545401</v>
      </c>
      <c r="AW1150">
        <v>919036.636363636</v>
      </c>
      <c r="AX1150">
        <v>894585.818181818</v>
      </c>
      <c r="AY1150">
        <v>870135</v>
      </c>
      <c r="AZ1150">
        <v>848724.46</v>
      </c>
      <c r="BA1150">
        <v>827313.92</v>
      </c>
      <c r="BB1150">
        <v>805903.38</v>
      </c>
      <c r="BC1150">
        <v>784492.84</v>
      </c>
      <c r="BD1150">
        <v>763082.3</v>
      </c>
      <c r="BE1150">
        <v>741671.76</v>
      </c>
      <c r="BF1150">
        <v>720261.22</v>
      </c>
      <c r="BG1150">
        <v>698850.679999999</v>
      </c>
      <c r="BH1150">
        <v>677440.14</v>
      </c>
      <c r="BI1150">
        <v>656029.6</v>
      </c>
      <c r="BJ1150">
        <v>634619.06000000006</v>
      </c>
      <c r="BK1150">
        <v>613208.52</v>
      </c>
      <c r="BL1150">
        <v>591797.98</v>
      </c>
      <c r="BM1150">
        <v>570387.43999999994</v>
      </c>
      <c r="BN1150">
        <v>548976.89999999898</v>
      </c>
      <c r="BO1150">
        <v>527566.36</v>
      </c>
      <c r="BP1150">
        <v>506155.82</v>
      </c>
      <c r="BQ1150">
        <v>484745.28</v>
      </c>
      <c r="BR1150">
        <v>463334.74</v>
      </c>
      <c r="BS1150">
        <v>441924.2</v>
      </c>
      <c r="BT1150">
        <v>420513.66</v>
      </c>
      <c r="BU1150">
        <v>399103.12</v>
      </c>
      <c r="BV1150">
        <v>377692.57999999903</v>
      </c>
      <c r="BW1150">
        <v>356282.03999999899</v>
      </c>
      <c r="BX1150">
        <v>334871.49999999901</v>
      </c>
      <c r="BY1150">
        <v>313460.96000000002</v>
      </c>
      <c r="BZ1150">
        <v>292050.41999999899</v>
      </c>
      <c r="CA1150">
        <v>270639.87999999902</v>
      </c>
      <c r="CB1150">
        <v>249229.34</v>
      </c>
      <c r="CC1150">
        <v>227818.8</v>
      </c>
      <c r="CD1150" s="8" t="b">
        <f>IF(ISNUMBER(VLOOKUP(A1150,profiles_2018!A:A,1,FALSE)),TRUE,FALSE)</f>
        <v>1</v>
      </c>
      <c r="CE1150" t="str">
        <f>INDEX('C5 - Emissions methodology 2021'!$A$2:$I$5911,MATCH($A1150,'C5 - Emissions methodology 2021'!$A$2:$A$5911,0),MATCH(CE$1,'C5 - Emissions methodology 2021'!$A$1:$I$1,0))</f>
        <v>Infrastructure</v>
      </c>
    </row>
    <row r="1151" spans="1:83" x14ac:dyDescent="0.25">
      <c r="A1151">
        <v>6332</v>
      </c>
      <c r="B1151" t="s">
        <v>629</v>
      </c>
      <c r="C1151" t="s">
        <v>65</v>
      </c>
      <c r="D1151">
        <v>2020</v>
      </c>
      <c r="E1151" t="s">
        <v>49</v>
      </c>
      <c r="F1151" t="s">
        <v>50</v>
      </c>
      <c r="G1151">
        <v>2019</v>
      </c>
      <c r="H1151">
        <v>3566389</v>
      </c>
      <c r="I1151">
        <v>99.99</v>
      </c>
      <c r="J1151">
        <v>2045</v>
      </c>
      <c r="K1151">
        <v>100</v>
      </c>
      <c r="L1151">
        <v>0</v>
      </c>
      <c r="M1151">
        <v>2020</v>
      </c>
      <c r="N1151">
        <v>1151299</v>
      </c>
      <c r="O1151">
        <v>67.718075622148902</v>
      </c>
      <c r="P1151" t="s">
        <v>45</v>
      </c>
      <c r="Q1151">
        <v>3.32781761450976</v>
      </c>
      <c r="R1151">
        <v>1</v>
      </c>
      <c r="S1151" t="s">
        <v>592</v>
      </c>
      <c r="T1151">
        <v>-1.11368485725649E-2</v>
      </c>
      <c r="AX1151">
        <v>3566389</v>
      </c>
      <c r="AY1151">
        <v>1151299</v>
      </c>
      <c r="AZ1151">
        <v>1105247.04</v>
      </c>
      <c r="BA1151">
        <v>1059195.08</v>
      </c>
      <c r="BB1151">
        <v>1013143.12</v>
      </c>
      <c r="BC1151">
        <v>967091.16</v>
      </c>
      <c r="BD1151">
        <v>921039.2</v>
      </c>
      <c r="BE1151">
        <v>874987.24</v>
      </c>
      <c r="BF1151">
        <v>828935.28</v>
      </c>
      <c r="BG1151">
        <v>782883.32</v>
      </c>
      <c r="BH1151">
        <v>736831.36</v>
      </c>
      <c r="BI1151">
        <v>690779.39999999898</v>
      </c>
      <c r="BJ1151">
        <v>644727.43999999994</v>
      </c>
      <c r="BK1151">
        <v>598675.48</v>
      </c>
      <c r="BL1151">
        <v>552623.52</v>
      </c>
      <c r="BM1151">
        <v>506571.56</v>
      </c>
      <c r="BN1151">
        <v>460519.6</v>
      </c>
      <c r="BO1151">
        <v>414467.64</v>
      </c>
      <c r="BP1151">
        <v>368415.679999999</v>
      </c>
      <c r="BQ1151">
        <v>322363.71999999997</v>
      </c>
      <c r="BR1151">
        <v>276311.76</v>
      </c>
      <c r="BS1151">
        <v>230259.799999999</v>
      </c>
      <c r="BT1151">
        <v>184207.84</v>
      </c>
      <c r="BU1151">
        <v>138155.88</v>
      </c>
      <c r="BV1151">
        <v>92103.919999999896</v>
      </c>
      <c r="BW1151">
        <v>46051.959999999897</v>
      </c>
      <c r="BX1151">
        <v>0</v>
      </c>
      <c r="BY1151">
        <v>0</v>
      </c>
      <c r="BZ1151">
        <v>0</v>
      </c>
      <c r="CA1151">
        <v>0</v>
      </c>
      <c r="CB1151">
        <v>0</v>
      </c>
      <c r="CC1151">
        <v>0</v>
      </c>
      <c r="CD1151" s="8" t="b">
        <f>IF(ISNUMBER(VLOOKUP(A1151,profiles_2018!A:A,1,FALSE)),TRUE,FALSE)</f>
        <v>1</v>
      </c>
      <c r="CE1151" t="str">
        <f>INDEX('C5 - Emissions methodology 2021'!$A$2:$I$5911,MATCH($A1151,'C5 - Emissions methodology 2021'!$A$2:$A$5911,0),MATCH(CE$1,'C5 - Emissions methodology 2021'!$A$1:$I$1,0))</f>
        <v>Transportation services</v>
      </c>
    </row>
    <row r="1152" spans="1:83" x14ac:dyDescent="0.25">
      <c r="A1152">
        <v>48881</v>
      </c>
      <c r="B1152" t="s">
        <v>1606</v>
      </c>
      <c r="C1152" t="s">
        <v>31</v>
      </c>
      <c r="D1152">
        <v>2017</v>
      </c>
      <c r="E1152" t="s">
        <v>28</v>
      </c>
      <c r="F1152" t="s">
        <v>23</v>
      </c>
      <c r="G1152">
        <v>2016</v>
      </c>
      <c r="H1152">
        <v>112758</v>
      </c>
      <c r="I1152">
        <v>100</v>
      </c>
      <c r="J1152">
        <v>2030</v>
      </c>
      <c r="K1152">
        <v>100</v>
      </c>
      <c r="L1152">
        <v>0</v>
      </c>
      <c r="M1152">
        <v>2020</v>
      </c>
      <c r="N1152">
        <v>80473</v>
      </c>
      <c r="O1152">
        <v>20.787274463289101</v>
      </c>
      <c r="P1152" t="s">
        <v>24</v>
      </c>
      <c r="Q1152">
        <v>3.65025406153902</v>
      </c>
      <c r="R1152">
        <v>1</v>
      </c>
      <c r="S1152" t="s">
        <v>592</v>
      </c>
      <c r="T1152">
        <v>-1.11368485725649E-2</v>
      </c>
      <c r="AU1152">
        <v>112758</v>
      </c>
      <c r="AV1152">
        <v>104686.75</v>
      </c>
      <c r="AW1152">
        <v>96615.5</v>
      </c>
      <c r="AX1152">
        <v>88544.25</v>
      </c>
      <c r="AY1152">
        <v>80473</v>
      </c>
      <c r="AZ1152">
        <v>72425.7</v>
      </c>
      <c r="BA1152">
        <v>64378.400000000001</v>
      </c>
      <c r="BB1152">
        <v>56331.1</v>
      </c>
      <c r="BC1152">
        <v>48283.8</v>
      </c>
      <c r="BD1152">
        <v>40236.5</v>
      </c>
      <c r="BE1152">
        <v>32189.200000000001</v>
      </c>
      <c r="BF1152">
        <v>24141.9</v>
      </c>
      <c r="BG1152">
        <v>16094.6</v>
      </c>
      <c r="BH1152">
        <v>8047.3</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s="8" t="b">
        <f>IF(ISNUMBER(VLOOKUP(A1152,profiles_2018!A:A,1,FALSE)),TRUE,FALSE)</f>
        <v>0</v>
      </c>
      <c r="CE1152" t="str">
        <f>INDEX('C5 - Emissions methodology 2021'!$A$2:$I$5911,MATCH($A1152,'C5 - Emissions methodology 2021'!$A$2:$A$5911,0),MATCH(CE$1,'C5 - Emissions methodology 2021'!$A$1:$I$1,0))</f>
        <v>Services</v>
      </c>
    </row>
    <row r="1153" spans="1:83" x14ac:dyDescent="0.25">
      <c r="A1153">
        <v>6595</v>
      </c>
      <c r="B1153" t="s">
        <v>1607</v>
      </c>
      <c r="C1153" t="s">
        <v>27</v>
      </c>
      <c r="D1153">
        <v>2018</v>
      </c>
      <c r="E1153" t="s">
        <v>690</v>
      </c>
      <c r="F1153" t="s">
        <v>23</v>
      </c>
      <c r="G1153">
        <v>2017</v>
      </c>
      <c r="H1153">
        <v>4653734</v>
      </c>
      <c r="I1153">
        <v>100</v>
      </c>
      <c r="J1153">
        <v>2035</v>
      </c>
      <c r="K1153">
        <v>76</v>
      </c>
      <c r="L1153">
        <v>1116896.1599999999</v>
      </c>
      <c r="M1153">
        <v>2020</v>
      </c>
      <c r="N1153">
        <v>3572034</v>
      </c>
      <c r="O1153">
        <v>30.5838166445313</v>
      </c>
      <c r="P1153" t="s">
        <v>45</v>
      </c>
      <c r="Q1153">
        <v>3.41314830022927</v>
      </c>
      <c r="R1153">
        <v>1</v>
      </c>
      <c r="S1153" t="s">
        <v>592</v>
      </c>
      <c r="T1153">
        <v>-1.11368485725649E-2</v>
      </c>
      <c r="AV1153">
        <v>4653734</v>
      </c>
      <c r="AW1153">
        <v>4293167.3333333302</v>
      </c>
      <c r="AX1153">
        <v>3932600.66666666</v>
      </c>
      <c r="AY1153">
        <v>3572034</v>
      </c>
      <c r="AZ1153">
        <v>3408358.1439999999</v>
      </c>
      <c r="BA1153">
        <v>3244682.2880000002</v>
      </c>
      <c r="BB1153">
        <v>3081006.432</v>
      </c>
      <c r="BC1153">
        <v>2917330.5759999999</v>
      </c>
      <c r="BD1153">
        <v>2753654.72</v>
      </c>
      <c r="BE1153">
        <v>2589978.8640000001</v>
      </c>
      <c r="BF1153">
        <v>2426303.0079999999</v>
      </c>
      <c r="BG1153">
        <v>2262627.1519999998</v>
      </c>
      <c r="BH1153">
        <v>2098951.2960000001</v>
      </c>
      <c r="BI1153">
        <v>1935275.44</v>
      </c>
      <c r="BJ1153">
        <v>1771599.584</v>
      </c>
      <c r="BK1153">
        <v>1607923.7279999999</v>
      </c>
      <c r="BL1153">
        <v>1444247.872</v>
      </c>
      <c r="BM1153">
        <v>1280572.0160000001</v>
      </c>
      <c r="BN1153">
        <v>1116896.1599999999</v>
      </c>
      <c r="BO1153">
        <v>1104457.4565948001</v>
      </c>
      <c r="BP1153">
        <v>1092157.28114586</v>
      </c>
      <c r="BQ1153">
        <v>1079994.09088831</v>
      </c>
      <c r="BR1153">
        <v>1067966.3602388301</v>
      </c>
      <c r="BS1153">
        <v>1056072.5806042501</v>
      </c>
      <c r="BT1153">
        <v>1044311.26019242</v>
      </c>
      <c r="BU1153">
        <v>1032680.92382504</v>
      </c>
      <c r="BV1153">
        <v>1021180.11275262</v>
      </c>
      <c r="BW1153">
        <v>1009807.38447158</v>
      </c>
      <c r="BX1153">
        <v>998561.31254326703</v>
      </c>
      <c r="BY1153">
        <v>987440.48641505104</v>
      </c>
      <c r="BZ1153">
        <v>976443.51124342706</v>
      </c>
      <c r="CA1153">
        <v>965569.00771904504</v>
      </c>
      <c r="CB1153">
        <v>954815.61189371604</v>
      </c>
      <c r="CC1153">
        <v>944181.97500933497</v>
      </c>
      <c r="CD1153" s="8" t="b">
        <f>IF(ISNUMBER(VLOOKUP(A1153,profiles_2018!A:A,1,FALSE)),TRUE,FALSE)</f>
        <v>0</v>
      </c>
      <c r="CE1153" t="str">
        <f>INDEX('C5 - Emissions methodology 2021'!$A$2:$I$5911,MATCH($A1153,'C5 - Emissions methodology 2021'!$A$2:$A$5911,0),MATCH(CE$1,'C5 - Emissions methodology 2021'!$A$1:$I$1,0))</f>
        <v>Manufacturing</v>
      </c>
    </row>
    <row r="1154" spans="1:83" x14ac:dyDescent="0.25">
      <c r="A1154">
        <v>6612</v>
      </c>
      <c r="B1154" t="s">
        <v>1608</v>
      </c>
      <c r="C1154" t="s">
        <v>84</v>
      </c>
      <c r="D1154">
        <v>2020</v>
      </c>
      <c r="E1154" t="s">
        <v>28</v>
      </c>
      <c r="F1154" t="s">
        <v>23</v>
      </c>
      <c r="G1154">
        <v>2005</v>
      </c>
      <c r="H1154">
        <v>9391076.7300000004</v>
      </c>
      <c r="I1154">
        <v>100</v>
      </c>
      <c r="J1154">
        <v>2050</v>
      </c>
      <c r="K1154">
        <v>50</v>
      </c>
      <c r="L1154">
        <v>4695538.3650000002</v>
      </c>
      <c r="M1154">
        <v>2020</v>
      </c>
      <c r="N1154">
        <v>8357526.727</v>
      </c>
      <c r="O1154">
        <v>18.065611737366801</v>
      </c>
      <c r="P1154" t="s">
        <v>24</v>
      </c>
      <c r="Q1154">
        <v>3.1609391076729998</v>
      </c>
      <c r="R1154">
        <v>1</v>
      </c>
      <c r="S1154" t="s">
        <v>592</v>
      </c>
      <c r="T1154">
        <v>-1.11368485725649E-2</v>
      </c>
      <c r="AJ1154">
        <v>9391076.7300000004</v>
      </c>
      <c r="AK1154">
        <v>9322173.3964666594</v>
      </c>
      <c r="AL1154">
        <v>9253270.0629333295</v>
      </c>
      <c r="AM1154">
        <v>9184366.7293999996</v>
      </c>
      <c r="AN1154">
        <v>9115463.3958666604</v>
      </c>
      <c r="AO1154">
        <v>9046560.0623333305</v>
      </c>
      <c r="AP1154">
        <v>8977656.7288000006</v>
      </c>
      <c r="AQ1154">
        <v>8908753.3952666596</v>
      </c>
      <c r="AR1154">
        <v>8839850.0617333297</v>
      </c>
      <c r="AS1154">
        <v>8770946.7281999998</v>
      </c>
      <c r="AT1154">
        <v>8702043.3946666606</v>
      </c>
      <c r="AU1154">
        <v>8633140.0611333307</v>
      </c>
      <c r="AV1154">
        <v>8564236.7276000008</v>
      </c>
      <c r="AW1154">
        <v>8495333.3940666597</v>
      </c>
      <c r="AX1154">
        <v>8426430.0605333298</v>
      </c>
      <c r="AY1154">
        <v>8357526.727</v>
      </c>
      <c r="AZ1154">
        <v>8235460.4482666599</v>
      </c>
      <c r="BA1154">
        <v>8113394.16953333</v>
      </c>
      <c r="BB1154">
        <v>7991327.8908000002</v>
      </c>
      <c r="BC1154">
        <v>7869261.6120666601</v>
      </c>
      <c r="BD1154">
        <v>7747195.3333333302</v>
      </c>
      <c r="BE1154">
        <v>7625129.0546000004</v>
      </c>
      <c r="BF1154">
        <v>7503062.7758666603</v>
      </c>
      <c r="BG1154">
        <v>7380996.4971333304</v>
      </c>
      <c r="BH1154">
        <v>7258930.2183999997</v>
      </c>
      <c r="BI1154">
        <v>7136863.9396666596</v>
      </c>
      <c r="BJ1154">
        <v>7014797.6609333297</v>
      </c>
      <c r="BK1154">
        <v>6892731.3821999999</v>
      </c>
      <c r="BL1154">
        <v>6770665.1034666598</v>
      </c>
      <c r="BM1154">
        <v>6648598.8247333299</v>
      </c>
      <c r="BN1154">
        <v>6526532.5460000001</v>
      </c>
      <c r="BO1154">
        <v>6404466.26726666</v>
      </c>
      <c r="BP1154">
        <v>6282399.9885333301</v>
      </c>
      <c r="BQ1154">
        <v>6160333.7098000003</v>
      </c>
      <c r="BR1154">
        <v>6038267.4310666602</v>
      </c>
      <c r="BS1154">
        <v>5916201.1523333304</v>
      </c>
      <c r="BT1154">
        <v>5794134.8735999996</v>
      </c>
      <c r="BU1154">
        <v>5672068.5948666604</v>
      </c>
      <c r="BV1154">
        <v>5550002.3161333296</v>
      </c>
      <c r="BW1154">
        <v>5427936.0373999998</v>
      </c>
      <c r="BX1154">
        <v>5305869.7586666597</v>
      </c>
      <c r="BY1154">
        <v>5183803.4799333299</v>
      </c>
      <c r="BZ1154">
        <v>5061737.2012</v>
      </c>
      <c r="CA1154">
        <v>4939670.9224666599</v>
      </c>
      <c r="CB1154">
        <v>4817604.6437333301</v>
      </c>
      <c r="CC1154">
        <v>4695538.3650000002</v>
      </c>
      <c r="CD1154" s="8" t="b">
        <f>IF(ISNUMBER(VLOOKUP(A1154,profiles_2018!A:A,1,FALSE)),TRUE,FALSE)</f>
        <v>0</v>
      </c>
      <c r="CE1154" t="str">
        <f>INDEX('C5 - Emissions methodology 2021'!$A$2:$I$5911,MATCH($A1154,'C5 - Emissions methodology 2021'!$A$2:$A$5911,0),MATCH(CE$1,'C5 - Emissions methodology 2021'!$A$1:$I$1,0))</f>
        <v>Materials</v>
      </c>
    </row>
    <row r="1155" spans="1:83" x14ac:dyDescent="0.25">
      <c r="A1155">
        <v>6602</v>
      </c>
      <c r="B1155" t="s">
        <v>1609</v>
      </c>
      <c r="C1155" t="s">
        <v>84</v>
      </c>
      <c r="D1155">
        <v>2018</v>
      </c>
      <c r="E1155" t="s">
        <v>28</v>
      </c>
      <c r="F1155" t="s">
        <v>23</v>
      </c>
      <c r="G1155">
        <v>2005</v>
      </c>
      <c r="H1155">
        <v>28022633</v>
      </c>
      <c r="I1155">
        <v>100</v>
      </c>
      <c r="J1155">
        <v>2050</v>
      </c>
      <c r="K1155">
        <v>50</v>
      </c>
      <c r="L1155">
        <v>14011316.5</v>
      </c>
      <c r="M1155">
        <v>2020</v>
      </c>
      <c r="N1155">
        <v>25540079.329999998</v>
      </c>
      <c r="O1155">
        <v>1.02344838697438</v>
      </c>
      <c r="P1155" t="s">
        <v>24</v>
      </c>
      <c r="Q1155">
        <v>3.1625671446000001</v>
      </c>
      <c r="R1155">
        <v>1</v>
      </c>
      <c r="S1155" t="s">
        <v>592</v>
      </c>
      <c r="T1155">
        <v>-1.11368485725649E-2</v>
      </c>
      <c r="AJ1155">
        <v>28022633</v>
      </c>
      <c r="AK1155">
        <v>27857129.421999998</v>
      </c>
      <c r="AL1155">
        <v>27691625.844000001</v>
      </c>
      <c r="AM1155">
        <v>27526122.265999999</v>
      </c>
      <c r="AN1155">
        <v>27360618.688000001</v>
      </c>
      <c r="AO1155">
        <v>27195115.109999999</v>
      </c>
      <c r="AP1155">
        <v>27029611.532000002</v>
      </c>
      <c r="AQ1155">
        <v>26864107.954</v>
      </c>
      <c r="AR1155">
        <v>26698604.375999998</v>
      </c>
      <c r="AS1155">
        <v>26533100.798</v>
      </c>
      <c r="AT1155">
        <v>26367597.219999999</v>
      </c>
      <c r="AU1155">
        <v>26202093.642000001</v>
      </c>
      <c r="AV1155">
        <v>26036590.063999999</v>
      </c>
      <c r="AW1155">
        <v>25871086.486000001</v>
      </c>
      <c r="AX1155">
        <v>25705582.908</v>
      </c>
      <c r="AY1155">
        <v>25540079.329999998</v>
      </c>
      <c r="AZ1155">
        <v>25155787.235666599</v>
      </c>
      <c r="BA1155">
        <v>24771495.141333301</v>
      </c>
      <c r="BB1155">
        <v>24387203.046999998</v>
      </c>
      <c r="BC1155">
        <v>24002910.952666599</v>
      </c>
      <c r="BD1155">
        <v>23618618.858333301</v>
      </c>
      <c r="BE1155">
        <v>23234326.763999999</v>
      </c>
      <c r="BF1155">
        <v>22850034.669666599</v>
      </c>
      <c r="BG1155">
        <v>22465742.575333301</v>
      </c>
      <c r="BH1155">
        <v>22081450.480999999</v>
      </c>
      <c r="BI1155">
        <v>21697158.3866666</v>
      </c>
      <c r="BJ1155">
        <v>21312866.292333301</v>
      </c>
      <c r="BK1155">
        <v>20928574.197999999</v>
      </c>
      <c r="BL1155">
        <v>20544282.1036666</v>
      </c>
      <c r="BM1155">
        <v>20159990.009333301</v>
      </c>
      <c r="BN1155">
        <v>19775697.914999999</v>
      </c>
      <c r="BO1155">
        <v>19391405.8206666</v>
      </c>
      <c r="BP1155">
        <v>19007113.726333302</v>
      </c>
      <c r="BQ1155">
        <v>18622821.631999999</v>
      </c>
      <c r="BR1155">
        <v>18238529.5376666</v>
      </c>
      <c r="BS1155">
        <v>17854237.443333302</v>
      </c>
      <c r="BT1155">
        <v>17469945.348999999</v>
      </c>
      <c r="BU1155">
        <v>17085653.2546666</v>
      </c>
      <c r="BV1155">
        <v>16701361.1603333</v>
      </c>
      <c r="BW1155">
        <v>16317069.066</v>
      </c>
      <c r="BX1155">
        <v>15932776.971666601</v>
      </c>
      <c r="BY1155">
        <v>15548484.8773333</v>
      </c>
      <c r="BZ1155">
        <v>15164192.783</v>
      </c>
      <c r="CA1155">
        <v>14779900.688666601</v>
      </c>
      <c r="CB1155">
        <v>14395608.5943333</v>
      </c>
      <c r="CC1155">
        <v>14011316.5</v>
      </c>
      <c r="CD1155" s="8" t="b">
        <f>IF(ISNUMBER(VLOOKUP(A1155,profiles_2018!A:A,1,FALSE)),TRUE,FALSE)</f>
        <v>0</v>
      </c>
      <c r="CE1155" t="str">
        <f>INDEX('C5 - Emissions methodology 2021'!$A$2:$I$5911,MATCH($A1155,'C5 - Emissions methodology 2021'!$A$2:$A$5911,0),MATCH(CE$1,'C5 - Emissions methodology 2021'!$A$1:$I$1,0))</f>
        <v>Fossil Fuels</v>
      </c>
    </row>
    <row r="1156" spans="1:83" x14ac:dyDescent="0.25">
      <c r="A1156">
        <v>6874</v>
      </c>
      <c r="B1156" t="s">
        <v>1610</v>
      </c>
      <c r="C1156" t="s">
        <v>59</v>
      </c>
      <c r="D1156">
        <v>2017</v>
      </c>
      <c r="E1156" t="s">
        <v>28</v>
      </c>
      <c r="F1156" t="s">
        <v>23</v>
      </c>
      <c r="G1156">
        <v>2013</v>
      </c>
      <c r="H1156">
        <v>947900</v>
      </c>
      <c r="I1156">
        <v>100</v>
      </c>
      <c r="J1156">
        <v>2050</v>
      </c>
      <c r="K1156">
        <v>80</v>
      </c>
      <c r="L1156">
        <v>189580</v>
      </c>
      <c r="M1156">
        <v>2020</v>
      </c>
      <c r="N1156">
        <v>658200</v>
      </c>
      <c r="O1156">
        <v>38.202869501002198</v>
      </c>
      <c r="P1156" t="s">
        <v>24</v>
      </c>
      <c r="Q1156">
        <v>3.4600947899999999</v>
      </c>
      <c r="R1156">
        <v>1</v>
      </c>
      <c r="S1156" t="s">
        <v>592</v>
      </c>
      <c r="T1156">
        <v>-1.11368485725649E-2</v>
      </c>
      <c r="AR1156">
        <v>947900</v>
      </c>
      <c r="AS1156">
        <v>906514.28571428498</v>
      </c>
      <c r="AT1156">
        <v>865128.57142857101</v>
      </c>
      <c r="AU1156">
        <v>823742.85714285704</v>
      </c>
      <c r="AV1156">
        <v>782357.14285714203</v>
      </c>
      <c r="AW1156">
        <v>740971.42857142806</v>
      </c>
      <c r="AX1156">
        <v>699585.71428571397</v>
      </c>
      <c r="AY1156">
        <v>658200</v>
      </c>
      <c r="AZ1156">
        <v>642579.33333333302</v>
      </c>
      <c r="BA1156">
        <v>626958.66666666605</v>
      </c>
      <c r="BB1156">
        <v>611338</v>
      </c>
      <c r="BC1156">
        <v>595717.33333333302</v>
      </c>
      <c r="BD1156">
        <v>580096.66666666605</v>
      </c>
      <c r="BE1156">
        <v>564476</v>
      </c>
      <c r="BF1156">
        <v>548855.33333333302</v>
      </c>
      <c r="BG1156">
        <v>533234.66666666605</v>
      </c>
      <c r="BH1156">
        <v>517614</v>
      </c>
      <c r="BI1156">
        <v>501993.33333333302</v>
      </c>
      <c r="BJ1156">
        <v>486372.66666666599</v>
      </c>
      <c r="BK1156">
        <v>470752</v>
      </c>
      <c r="BL1156">
        <v>455131.33333333302</v>
      </c>
      <c r="BM1156">
        <v>439510.66666666599</v>
      </c>
      <c r="BN1156">
        <v>423890</v>
      </c>
      <c r="BO1156">
        <v>408269.33333333302</v>
      </c>
      <c r="BP1156">
        <v>392648.66666666599</v>
      </c>
      <c r="BQ1156">
        <v>377028</v>
      </c>
      <c r="BR1156">
        <v>361407.33333333302</v>
      </c>
      <c r="BS1156">
        <v>345786.66666666599</v>
      </c>
      <c r="BT1156">
        <v>330166</v>
      </c>
      <c r="BU1156">
        <v>314545.33333333302</v>
      </c>
      <c r="BV1156">
        <v>298924.66666666599</v>
      </c>
      <c r="BW1156">
        <v>283304</v>
      </c>
      <c r="BX1156">
        <v>267683.33333333302</v>
      </c>
      <c r="BY1156">
        <v>252062.66666666599</v>
      </c>
      <c r="BZ1156">
        <v>236442</v>
      </c>
      <c r="CA1156">
        <v>220821.33333333299</v>
      </c>
      <c r="CB1156">
        <v>205200.66666666599</v>
      </c>
      <c r="CC1156">
        <v>189580</v>
      </c>
      <c r="CD1156" s="8" t="b">
        <f>IF(ISNUMBER(VLOOKUP(A1156,profiles_2018!A:A,1,FALSE)),TRUE,FALSE)</f>
        <v>0</v>
      </c>
      <c r="CE1156" t="str">
        <f>INDEX('C5 - Emissions methodology 2021'!$A$2:$I$5911,MATCH($A1156,'C5 - Emissions methodology 2021'!$A$2:$A$5911,0),MATCH(CE$1,'C5 - Emissions methodology 2021'!$A$1:$I$1,0))</f>
        <v>Services</v>
      </c>
    </row>
    <row r="1157" spans="1:83" x14ac:dyDescent="0.25">
      <c r="A1157">
        <v>7060</v>
      </c>
      <c r="B1157" t="s">
        <v>243</v>
      </c>
      <c r="C1157" t="s">
        <v>27</v>
      </c>
      <c r="D1157">
        <v>2019</v>
      </c>
      <c r="E1157" t="s">
        <v>690</v>
      </c>
      <c r="F1157" t="s">
        <v>23</v>
      </c>
      <c r="G1157">
        <v>2017</v>
      </c>
      <c r="H1157">
        <v>391671</v>
      </c>
      <c r="I1157">
        <v>100</v>
      </c>
      <c r="J1157">
        <v>2030</v>
      </c>
      <c r="K1157">
        <v>90</v>
      </c>
      <c r="L1157">
        <v>39167.099999999897</v>
      </c>
      <c r="M1157">
        <v>2020</v>
      </c>
      <c r="N1157">
        <v>240724</v>
      </c>
      <c r="O1157">
        <v>42.821370203279997</v>
      </c>
      <c r="P1157" t="s">
        <v>24</v>
      </c>
      <c r="Q1157">
        <v>3.5502830695390202</v>
      </c>
      <c r="R1157">
        <v>1</v>
      </c>
      <c r="S1157" t="s">
        <v>592</v>
      </c>
      <c r="T1157">
        <v>-1.11368485725649E-2</v>
      </c>
      <c r="AV1157">
        <v>391671</v>
      </c>
      <c r="AW1157">
        <v>341355.33333333302</v>
      </c>
      <c r="AX1157">
        <v>291039.66666666599</v>
      </c>
      <c r="AY1157">
        <v>240724</v>
      </c>
      <c r="AZ1157">
        <v>220568.31</v>
      </c>
      <c r="BA1157">
        <v>200412.62</v>
      </c>
      <c r="BB1157">
        <v>180256.93</v>
      </c>
      <c r="BC1157">
        <v>160101.24</v>
      </c>
      <c r="BD1157">
        <v>139945.54999999999</v>
      </c>
      <c r="BE1157">
        <v>119789.86</v>
      </c>
      <c r="BF1157">
        <v>99634.169999999896</v>
      </c>
      <c r="BG1157">
        <v>79478.479999999894</v>
      </c>
      <c r="BH1157">
        <v>59322.789999999899</v>
      </c>
      <c r="BI1157">
        <v>39167.099999999897</v>
      </c>
      <c r="BJ1157">
        <v>38730.901938273397</v>
      </c>
      <c r="BK1157">
        <v>38299.561748307999</v>
      </c>
      <c r="BL1157">
        <v>37873.025328721502</v>
      </c>
      <c r="BM1157">
        <v>37451.239180650598</v>
      </c>
      <c r="BN1157">
        <v>37034.150401040803</v>
      </c>
      <c r="BO1157">
        <v>36621.706676010799</v>
      </c>
      <c r="BP1157">
        <v>36213.856274291204</v>
      </c>
      <c r="BQ1157">
        <v>35810.548040735797</v>
      </c>
      <c r="BR1157">
        <v>35411.731389905501</v>
      </c>
      <c r="BS1157">
        <v>35017.356299723797</v>
      </c>
      <c r="BT1157">
        <v>34627.3733052022</v>
      </c>
      <c r="BU1157">
        <v>34241.733492236497</v>
      </c>
      <c r="BV1157">
        <v>33860.3884914714</v>
      </c>
      <c r="BW1157">
        <v>33483.290472233602</v>
      </c>
      <c r="BX1157">
        <v>33110.392136533199</v>
      </c>
      <c r="BY1157">
        <v>32741.6467131303</v>
      </c>
      <c r="BZ1157">
        <v>32377.007951669799</v>
      </c>
      <c r="CA1157">
        <v>32016.430116879299</v>
      </c>
      <c r="CB1157">
        <v>31659.867982833501</v>
      </c>
      <c r="CC1157">
        <v>31307.276827281301</v>
      </c>
      <c r="CD1157" s="8" t="b">
        <f>IF(ISNUMBER(VLOOKUP(A1157,profiles_2018!A:A,1,FALSE)),TRUE,FALSE)</f>
        <v>1</v>
      </c>
      <c r="CE1157" t="str">
        <f>INDEX('C5 - Emissions methodology 2021'!$A$2:$I$5911,MATCH($A1157,'C5 - Emissions methodology 2021'!$A$2:$A$5911,0),MATCH(CE$1,'C5 - Emissions methodology 2021'!$A$1:$I$1,0))</f>
        <v>Retail</v>
      </c>
    </row>
    <row r="1158" spans="1:83" x14ac:dyDescent="0.25">
      <c r="A1158">
        <v>7374</v>
      </c>
      <c r="B1158" t="s">
        <v>1611</v>
      </c>
      <c r="C1158" t="s">
        <v>21</v>
      </c>
      <c r="D1158">
        <v>2020</v>
      </c>
      <c r="E1158" t="s">
        <v>60</v>
      </c>
      <c r="F1158" t="s">
        <v>54</v>
      </c>
      <c r="G1158">
        <v>2020</v>
      </c>
      <c r="H1158">
        <v>15931591</v>
      </c>
      <c r="I1158">
        <v>100</v>
      </c>
      <c r="J1158">
        <v>2030</v>
      </c>
      <c r="K1158">
        <v>100</v>
      </c>
      <c r="L1158">
        <v>0</v>
      </c>
      <c r="M1158">
        <v>2020</v>
      </c>
      <c r="N1158">
        <v>15931591</v>
      </c>
      <c r="O1158">
        <v>0</v>
      </c>
      <c r="P1158" t="s">
        <v>45</v>
      </c>
      <c r="Q1158">
        <v>3.99183706153902</v>
      </c>
      <c r="R1158">
        <v>1</v>
      </c>
      <c r="S1158" t="s">
        <v>592</v>
      </c>
      <c r="T1158">
        <v>-1.11368485725649E-2</v>
      </c>
      <c r="AY1158">
        <v>15931591</v>
      </c>
      <c r="AZ1158">
        <v>14338431.9</v>
      </c>
      <c r="BA1158">
        <v>12745272.800000001</v>
      </c>
      <c r="BB1158">
        <v>11152113.699999999</v>
      </c>
      <c r="BC1158">
        <v>9558954.5999999996</v>
      </c>
      <c r="BD1158">
        <v>7965795.5</v>
      </c>
      <c r="BE1158">
        <v>6372636.4000000004</v>
      </c>
      <c r="BF1158">
        <v>4779477.3</v>
      </c>
      <c r="BG1158">
        <v>3186318.1999999899</v>
      </c>
      <c r="BH1158">
        <v>1593159.0999999901</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s="8" t="b">
        <f>IF(ISNUMBER(VLOOKUP(A1158,profiles_2018!A:A,1,FALSE)),TRUE,FALSE)</f>
        <v>0</v>
      </c>
      <c r="CE1158" t="str">
        <f>INDEX('C5 - Emissions methodology 2021'!$A$2:$I$5911,MATCH($A1158,'C5 - Emissions methodology 2021'!$A$2:$A$5911,0),MATCH(CE$1,'C5 - Emissions methodology 2021'!$A$1:$I$1,0))</f>
        <v>Biotech, health care &amp; pharma</v>
      </c>
    </row>
    <row r="1159" spans="1:83" x14ac:dyDescent="0.25">
      <c r="A1159">
        <v>862565</v>
      </c>
      <c r="B1159" t="s">
        <v>1612</v>
      </c>
      <c r="C1159" t="s">
        <v>441</v>
      </c>
      <c r="D1159">
        <v>2018</v>
      </c>
      <c r="E1159" t="s">
        <v>690</v>
      </c>
      <c r="F1159" t="s">
        <v>23</v>
      </c>
      <c r="G1159">
        <v>2012</v>
      </c>
      <c r="H1159">
        <v>103771</v>
      </c>
      <c r="I1159">
        <v>100</v>
      </c>
      <c r="J1159">
        <v>2030</v>
      </c>
      <c r="K1159">
        <v>20</v>
      </c>
      <c r="L1159">
        <v>83016.800000000003</v>
      </c>
      <c r="M1159">
        <v>2020</v>
      </c>
      <c r="N1159">
        <v>92814</v>
      </c>
      <c r="O1159">
        <v>52.794133235682402</v>
      </c>
      <c r="P1159" t="s">
        <v>24</v>
      </c>
      <c r="Q1159">
        <v>2.85025427953902</v>
      </c>
      <c r="R1159">
        <v>1</v>
      </c>
      <c r="S1159" t="s">
        <v>592</v>
      </c>
      <c r="T1159">
        <v>-1.11368485725649E-2</v>
      </c>
      <c r="AQ1159">
        <v>103771</v>
      </c>
      <c r="AR1159">
        <v>102401.375</v>
      </c>
      <c r="AS1159">
        <v>101031.75</v>
      </c>
      <c r="AT1159">
        <v>99662.125</v>
      </c>
      <c r="AU1159">
        <v>98292.5</v>
      </c>
      <c r="AV1159">
        <v>96922.875</v>
      </c>
      <c r="AW1159">
        <v>95553.25</v>
      </c>
      <c r="AX1159">
        <v>94183.625</v>
      </c>
      <c r="AY1159">
        <v>92814</v>
      </c>
      <c r="AZ1159">
        <v>91834.28</v>
      </c>
      <c r="BA1159">
        <v>90854.56</v>
      </c>
      <c r="BB1159">
        <v>89874.84</v>
      </c>
      <c r="BC1159">
        <v>88895.12</v>
      </c>
      <c r="BD1159">
        <v>87915.4</v>
      </c>
      <c r="BE1159">
        <v>86935.679999999993</v>
      </c>
      <c r="BF1159">
        <v>85955.96</v>
      </c>
      <c r="BG1159">
        <v>84976.24</v>
      </c>
      <c r="BH1159">
        <v>83996.52</v>
      </c>
      <c r="BI1159">
        <v>83016.800000000003</v>
      </c>
      <c r="BJ1159">
        <v>82092.254469421096</v>
      </c>
      <c r="BK1159">
        <v>81178.0054624146</v>
      </c>
      <c r="BL1159">
        <v>80273.938308156896</v>
      </c>
      <c r="BM1159">
        <v>79379.939612895498</v>
      </c>
      <c r="BN1159">
        <v>78495.897245727407</v>
      </c>
      <c r="BO1159">
        <v>77621.700324534104</v>
      </c>
      <c r="BP1159">
        <v>76757.239202074707</v>
      </c>
      <c r="BQ1159">
        <v>75902.405452233099</v>
      </c>
      <c r="BR1159">
        <v>75057.091856418105</v>
      </c>
      <c r="BS1159">
        <v>74221.192390116106</v>
      </c>
      <c r="BT1159">
        <v>73394.602209592194</v>
      </c>
      <c r="BU1159">
        <v>72577.217638740301</v>
      </c>
      <c r="BV1159">
        <v>71768.936156079595</v>
      </c>
      <c r="BW1159">
        <v>70969.656381895198</v>
      </c>
      <c r="BX1159">
        <v>70179.278065523104</v>
      </c>
      <c r="BY1159">
        <v>69397.702072775399</v>
      </c>
      <c r="BZ1159">
        <v>68624.830373506993</v>
      </c>
      <c r="CA1159">
        <v>67860.566029319205</v>
      </c>
      <c r="CB1159">
        <v>67104.813181402205</v>
      </c>
      <c r="CC1159">
        <v>66357.477038510595</v>
      </c>
      <c r="CD1159" s="8" t="b">
        <f>IF(ISNUMBER(VLOOKUP(A1159,profiles_2018!A:A,1,FALSE)),TRUE,FALSE)</f>
        <v>0</v>
      </c>
      <c r="CE1159" t="str">
        <f>INDEX('C5 - Emissions methodology 2021'!$A$2:$I$5911,MATCH($A1159,'C5 - Emissions methodology 2021'!$A$2:$A$5911,0),MATCH(CE$1,'C5 - Emissions methodology 2021'!$A$1:$I$1,0))</f>
        <v>Materials</v>
      </c>
    </row>
    <row r="1160" spans="1:83" x14ac:dyDescent="0.25">
      <c r="A1160">
        <v>5357</v>
      </c>
      <c r="B1160" t="s">
        <v>1613</v>
      </c>
      <c r="C1160" t="s">
        <v>36</v>
      </c>
      <c r="D1160">
        <v>2021</v>
      </c>
      <c r="E1160" t="s">
        <v>690</v>
      </c>
      <c r="F1160" t="s">
        <v>23</v>
      </c>
      <c r="G1160">
        <v>2020</v>
      </c>
      <c r="H1160">
        <v>56071.87</v>
      </c>
      <c r="I1160">
        <v>100</v>
      </c>
      <c r="J1160">
        <v>2035</v>
      </c>
      <c r="K1160">
        <v>38</v>
      </c>
      <c r="L1160">
        <v>34764.559399999998</v>
      </c>
      <c r="M1160">
        <v>2020</v>
      </c>
      <c r="N1160">
        <v>56071.87</v>
      </c>
      <c r="O1160">
        <v>0</v>
      </c>
      <c r="P1160" t="s">
        <v>45</v>
      </c>
      <c r="Q1160">
        <v>3.0326885340162701</v>
      </c>
      <c r="R1160">
        <v>1</v>
      </c>
      <c r="S1160" t="s">
        <v>592</v>
      </c>
      <c r="T1160">
        <v>-1.11368485725649E-2</v>
      </c>
      <c r="AY1160">
        <v>56071.87</v>
      </c>
      <c r="AZ1160">
        <v>54651.3826266666</v>
      </c>
      <c r="BA1160">
        <v>53230.895253333299</v>
      </c>
      <c r="BB1160">
        <v>51810.407879999999</v>
      </c>
      <c r="BC1160">
        <v>50389.920506666604</v>
      </c>
      <c r="BD1160">
        <v>48969.433133333303</v>
      </c>
      <c r="BE1160">
        <v>47548.945760000002</v>
      </c>
      <c r="BF1160">
        <v>46128.4583866666</v>
      </c>
      <c r="BG1160">
        <v>44707.971013333299</v>
      </c>
      <c r="BH1160">
        <v>43287.483639999999</v>
      </c>
      <c r="BI1160">
        <v>41866.996266666603</v>
      </c>
      <c r="BJ1160">
        <v>40446.508893333303</v>
      </c>
      <c r="BK1160">
        <v>39026.021520000002</v>
      </c>
      <c r="BL1160">
        <v>37605.5341466666</v>
      </c>
      <c r="BM1160">
        <v>36185.046773333299</v>
      </c>
      <c r="BN1160">
        <v>34764.559399999998</v>
      </c>
      <c r="BO1160">
        <v>34377.391766270201</v>
      </c>
      <c r="BP1160">
        <v>33994.535959849498</v>
      </c>
      <c r="BQ1160">
        <v>33615.943960570097</v>
      </c>
      <c r="BR1160">
        <v>33241.568283057401</v>
      </c>
      <c r="BS1160">
        <v>32871.3619707744</v>
      </c>
      <c r="BT1160">
        <v>32505.2785901319</v>
      </c>
      <c r="BU1160">
        <v>32143.272224664601</v>
      </c>
      <c r="BV1160">
        <v>31785.2974692717</v>
      </c>
      <c r="BW1160">
        <v>31431.3094245225</v>
      </c>
      <c r="BX1160">
        <v>31081.2636910242</v>
      </c>
      <c r="BY1160">
        <v>30735.1163638533</v>
      </c>
      <c r="BZ1160">
        <v>30392.8240270489</v>
      </c>
      <c r="CA1160">
        <v>30054.343748167001</v>
      </c>
      <c r="CB1160">
        <v>29719.6330728959</v>
      </c>
      <c r="CC1160">
        <v>29388.650019730801</v>
      </c>
      <c r="CD1160" s="8" t="b">
        <f>IF(ISNUMBER(VLOOKUP(A1160,profiles_2018!A:A,1,FALSE)),TRUE,FALSE)</f>
        <v>0</v>
      </c>
      <c r="CE1160" t="str">
        <f>INDEX('C5 - Emissions methodology 2021'!$A$2:$I$5911,MATCH($A1160,'C5 - Emissions methodology 2021'!$A$2:$A$5911,0),MATCH(CE$1,'C5 - Emissions methodology 2021'!$A$1:$I$1,0))</f>
        <v>Infrastructure</v>
      </c>
    </row>
    <row r="1161" spans="1:83" x14ac:dyDescent="0.25">
      <c r="A1161">
        <v>856661</v>
      </c>
      <c r="B1161" t="s">
        <v>1614</v>
      </c>
      <c r="C1161" t="s">
        <v>36</v>
      </c>
      <c r="D1161">
        <v>2020</v>
      </c>
      <c r="E1161" t="s">
        <v>28</v>
      </c>
      <c r="F1161" t="s">
        <v>23</v>
      </c>
      <c r="G1161">
        <v>2019</v>
      </c>
      <c r="H1161">
        <v>7916</v>
      </c>
      <c r="I1161">
        <v>100</v>
      </c>
      <c r="J1161">
        <v>2030</v>
      </c>
      <c r="K1161">
        <v>46.2</v>
      </c>
      <c r="L1161">
        <v>4258.808</v>
      </c>
      <c r="M1161">
        <v>2020</v>
      </c>
      <c r="N1161">
        <v>6329</v>
      </c>
      <c r="O1161">
        <v>43.393948143821802</v>
      </c>
      <c r="P1161" t="s">
        <v>24</v>
      </c>
      <c r="Q1161">
        <v>3.11224469403902</v>
      </c>
      <c r="R1161">
        <v>1</v>
      </c>
      <c r="S1161" t="s">
        <v>592</v>
      </c>
      <c r="T1161">
        <v>-1.11368485725649E-2</v>
      </c>
      <c r="AX1161">
        <v>7916</v>
      </c>
      <c r="AY1161">
        <v>6329</v>
      </c>
      <c r="AZ1161">
        <v>6121.9808000000003</v>
      </c>
      <c r="BA1161">
        <v>5914.9615999999996</v>
      </c>
      <c r="BB1161">
        <v>5707.9423999999999</v>
      </c>
      <c r="BC1161">
        <v>5500.9232000000002</v>
      </c>
      <c r="BD1161">
        <v>5293.9040000000005</v>
      </c>
      <c r="BE1161">
        <v>5086.8847999999998</v>
      </c>
      <c r="BF1161">
        <v>4879.8656000000001</v>
      </c>
      <c r="BG1161">
        <v>4672.8464000000004</v>
      </c>
      <c r="BH1161">
        <v>4465.8271999999997</v>
      </c>
      <c r="BI1161">
        <v>4258.808</v>
      </c>
      <c r="BJ1161">
        <v>4211.3783002043701</v>
      </c>
      <c r="BK1161">
        <v>4164.4768177932101</v>
      </c>
      <c r="BL1161">
        <v>4118.0976700894898</v>
      </c>
      <c r="BM1161">
        <v>4072.2350399306702</v>
      </c>
      <c r="BN1161">
        <v>4026.8831749390602</v>
      </c>
      <c r="BO1161">
        <v>3982.0363868003601</v>
      </c>
      <c r="BP1161">
        <v>3937.6890505501201</v>
      </c>
      <c r="BQ1161">
        <v>3893.8356038683</v>
      </c>
      <c r="BR1161">
        <v>3850.4705463815499</v>
      </c>
      <c r="BS1161">
        <v>3807.5884389733801</v>
      </c>
      <c r="BT1161">
        <v>3765.1839031018899</v>
      </c>
      <c r="BU1161">
        <v>3723.2516201251801</v>
      </c>
      <c r="BV1161">
        <v>3681.7863306342902</v>
      </c>
      <c r="BW1161">
        <v>3640.7828337934802</v>
      </c>
      <c r="BX1161">
        <v>3600.2359866879201</v>
      </c>
      <c r="BY1161">
        <v>3560.14070367868</v>
      </c>
      <c r="BZ1161">
        <v>3520.49195576479</v>
      </c>
      <c r="CA1161">
        <v>3481.2847699525</v>
      </c>
      <c r="CB1161">
        <v>3442.5142286315599</v>
      </c>
      <c r="CC1161">
        <v>3404.17546895839</v>
      </c>
      <c r="CD1161" s="8" t="b">
        <f>IF(ISNUMBER(VLOOKUP(A1161,profiles_2018!A:A,1,FALSE)),TRUE,FALSE)</f>
        <v>0</v>
      </c>
      <c r="CE1161" t="str">
        <f>INDEX('C5 - Emissions methodology 2021'!$A$2:$I$5911,MATCH($A1161,'C5 - Emissions methodology 2021'!$A$2:$A$5911,0),MATCH(CE$1,'C5 - Emissions methodology 2021'!$A$1:$I$1,0))</f>
        <v>Biotech, health care &amp; pharma</v>
      </c>
    </row>
    <row r="1162" spans="1:83" x14ac:dyDescent="0.25">
      <c r="A1162">
        <v>839953</v>
      </c>
      <c r="B1162" t="s">
        <v>1615</v>
      </c>
      <c r="C1162" t="s">
        <v>92</v>
      </c>
      <c r="D1162">
        <v>2019</v>
      </c>
      <c r="E1162" t="s">
        <v>690</v>
      </c>
      <c r="F1162" t="s">
        <v>23</v>
      </c>
      <c r="G1162">
        <v>2018</v>
      </c>
      <c r="H1162">
        <v>2342017.9696</v>
      </c>
      <c r="I1162">
        <v>80.22</v>
      </c>
      <c r="J1162">
        <v>2050</v>
      </c>
      <c r="K1162">
        <v>100</v>
      </c>
      <c r="L1162">
        <v>0</v>
      </c>
      <c r="M1162">
        <v>2020</v>
      </c>
      <c r="N1162">
        <v>1733754.8544000001</v>
      </c>
      <c r="O1162">
        <v>28.4910671511918</v>
      </c>
      <c r="P1162" t="s">
        <v>24</v>
      </c>
      <c r="Q1162">
        <v>3.4624210549000001</v>
      </c>
      <c r="R1162">
        <v>1</v>
      </c>
      <c r="S1162" t="s">
        <v>592</v>
      </c>
      <c r="T1162">
        <v>-1.11368485725649E-2</v>
      </c>
      <c r="AW1162">
        <v>2342017.9696</v>
      </c>
      <c r="AX1162">
        <v>2037886.412</v>
      </c>
      <c r="AY1162">
        <v>1733754.8544000001</v>
      </c>
      <c r="AZ1162">
        <v>1675963.0259199999</v>
      </c>
      <c r="BA1162">
        <v>1618171.19744</v>
      </c>
      <c r="BB1162">
        <v>1560379.3689600001</v>
      </c>
      <c r="BC1162">
        <v>1502587.54048</v>
      </c>
      <c r="BD1162">
        <v>1444795.7120000001</v>
      </c>
      <c r="BE1162">
        <v>1387003.8835199999</v>
      </c>
      <c r="BF1162">
        <v>1329212.05504</v>
      </c>
      <c r="BG1162">
        <v>1271420.2265600001</v>
      </c>
      <c r="BH1162">
        <v>1213628.39808</v>
      </c>
      <c r="BI1162">
        <v>1155836.5696</v>
      </c>
      <c r="BJ1162">
        <v>1098044.7411199999</v>
      </c>
      <c r="BK1162">
        <v>1040252.91264</v>
      </c>
      <c r="BL1162">
        <v>982461.08415999997</v>
      </c>
      <c r="BM1162">
        <v>924669.25567999994</v>
      </c>
      <c r="BN1162">
        <v>866877.42720000003</v>
      </c>
      <c r="BO1162">
        <v>809085.59872000001</v>
      </c>
      <c r="BP1162">
        <v>751293.77023999998</v>
      </c>
      <c r="BQ1162">
        <v>693501.94175999996</v>
      </c>
      <c r="BR1162">
        <v>635710.11328000005</v>
      </c>
      <c r="BS1162">
        <v>577918.28480000002</v>
      </c>
      <c r="BT1162">
        <v>520126.45632</v>
      </c>
      <c r="BU1162">
        <v>462334.62783999997</v>
      </c>
      <c r="BV1162">
        <v>404542.79935999901</v>
      </c>
      <c r="BW1162">
        <v>346750.97087999899</v>
      </c>
      <c r="BX1162">
        <v>288959.14240000001</v>
      </c>
      <c r="BY1162">
        <v>231167.313919999</v>
      </c>
      <c r="BZ1162">
        <v>173375.485439999</v>
      </c>
      <c r="CA1162">
        <v>115583.65695999999</v>
      </c>
      <c r="CB1162">
        <v>57791.828479999902</v>
      </c>
      <c r="CC1162">
        <v>0</v>
      </c>
      <c r="CD1162" s="8" t="b">
        <f>IF(ISNUMBER(VLOOKUP(A1162,profiles_2018!A:A,1,FALSE)),TRUE,FALSE)</f>
        <v>0</v>
      </c>
      <c r="CE1162" t="str">
        <f>INDEX('C5 - Emissions methodology 2021'!$A$2:$I$5911,MATCH($A1162,'C5 - Emissions methodology 2021'!$A$2:$A$5911,0),MATCH(CE$1,'C5 - Emissions methodology 2021'!$A$1:$I$1,0))</f>
        <v>Transportation services</v>
      </c>
    </row>
    <row r="1163" spans="1:83" x14ac:dyDescent="0.25">
      <c r="A1163">
        <v>856151</v>
      </c>
      <c r="B1163" t="s">
        <v>1616</v>
      </c>
      <c r="C1163" t="s">
        <v>39</v>
      </c>
      <c r="D1163">
        <v>2020</v>
      </c>
      <c r="E1163" t="s">
        <v>28</v>
      </c>
      <c r="F1163" t="s">
        <v>23</v>
      </c>
      <c r="G1163">
        <v>2019</v>
      </c>
      <c r="H1163">
        <v>235</v>
      </c>
      <c r="I1163">
        <v>100</v>
      </c>
      <c r="J1163">
        <v>2023</v>
      </c>
      <c r="K1163">
        <v>10</v>
      </c>
      <c r="L1163">
        <v>211.5</v>
      </c>
      <c r="M1163">
        <v>2020</v>
      </c>
      <c r="N1163">
        <v>231</v>
      </c>
      <c r="O1163">
        <v>17.021276595744698</v>
      </c>
      <c r="P1163" t="s">
        <v>24</v>
      </c>
      <c r="Q1163">
        <v>2.7468292917926802</v>
      </c>
      <c r="R1163">
        <v>1</v>
      </c>
      <c r="S1163" t="s">
        <v>592</v>
      </c>
      <c r="T1163">
        <v>-1.11368485725649E-2</v>
      </c>
      <c r="AX1163">
        <v>235</v>
      </c>
      <c r="AY1163">
        <v>231</v>
      </c>
      <c r="AZ1163">
        <v>224.5</v>
      </c>
      <c r="BA1163">
        <v>218</v>
      </c>
      <c r="BB1163">
        <v>211.5</v>
      </c>
      <c r="BC1163">
        <v>209.14455652690199</v>
      </c>
      <c r="BD1163">
        <v>206.81534527108599</v>
      </c>
      <c r="BE1163">
        <v>204.512074088319</v>
      </c>
      <c r="BF1163">
        <v>202.234454087936</v>
      </c>
      <c r="BG1163">
        <v>199.98219959660301</v>
      </c>
      <c r="BH1163">
        <v>197.755028122488</v>
      </c>
      <c r="BI1163">
        <v>195.55266031982401</v>
      </c>
      <c r="BJ1163">
        <v>193.37481995388001</v>
      </c>
      <c r="BK1163">
        <v>191.22123386630699</v>
      </c>
      <c r="BL1163">
        <v>189.09163194087901</v>
      </c>
      <c r="BM1163">
        <v>186.98574706961401</v>
      </c>
      <c r="BN1163">
        <v>184.90331511927201</v>
      </c>
      <c r="BO1163">
        <v>182.844074898223</v>
      </c>
      <c r="BP1163">
        <v>180.80776812369101</v>
      </c>
      <c r="BQ1163">
        <v>178.794139389354</v>
      </c>
      <c r="BR1163">
        <v>176.80293613331199</v>
      </c>
      <c r="BS1163">
        <v>174.833908606411</v>
      </c>
      <c r="BT1163">
        <v>172.88680984091201</v>
      </c>
      <c r="BU1163">
        <v>170.96139561952</v>
      </c>
      <c r="BV1163">
        <v>169.05742444475101</v>
      </c>
      <c r="BW1163">
        <v>167.17465750864201</v>
      </c>
      <c r="BX1163">
        <v>165.312858662797</v>
      </c>
      <c r="BY1163">
        <v>163.471794388772</v>
      </c>
      <c r="BZ1163">
        <v>161.65123376877901</v>
      </c>
      <c r="CA1163">
        <v>159.85094845672799</v>
      </c>
      <c r="CB1163">
        <v>158.07071264958401</v>
      </c>
      <c r="CC1163">
        <v>156.31030305904801</v>
      </c>
      <c r="CD1163" s="8" t="b">
        <f>IF(ISNUMBER(VLOOKUP(A1163,profiles_2018!A:A,1,FALSE)),TRUE,FALSE)</f>
        <v>0</v>
      </c>
      <c r="CE1163" t="str">
        <f>INDEX('C5 - Emissions methodology 2021'!$A$2:$I$5911,MATCH($A1163,'C5 - Emissions methodology 2021'!$A$2:$A$5911,0),MATCH(CE$1,'C5 - Emissions methodology 2021'!$A$1:$I$1,0))</f>
        <v>Services</v>
      </c>
    </row>
    <row r="1164" spans="1:83" x14ac:dyDescent="0.25">
      <c r="A1164">
        <v>7903</v>
      </c>
      <c r="B1164" t="s">
        <v>634</v>
      </c>
      <c r="C1164" t="s">
        <v>52</v>
      </c>
      <c r="D1164">
        <v>2017</v>
      </c>
      <c r="E1164" t="s">
        <v>60</v>
      </c>
      <c r="F1164" t="s">
        <v>54</v>
      </c>
      <c r="G1164">
        <v>2016</v>
      </c>
      <c r="H1164">
        <v>290982</v>
      </c>
      <c r="I1164">
        <v>100</v>
      </c>
      <c r="J1164">
        <v>2040</v>
      </c>
      <c r="K1164">
        <v>75</v>
      </c>
      <c r="L1164">
        <v>72745.5</v>
      </c>
      <c r="M1164">
        <v>2020</v>
      </c>
      <c r="N1164">
        <v>72580</v>
      </c>
      <c r="O1164">
        <v>6.6308793791331899</v>
      </c>
      <c r="P1164" t="s">
        <v>24</v>
      </c>
      <c r="Q1164">
        <v>3.74695165121951</v>
      </c>
      <c r="R1164">
        <v>1</v>
      </c>
      <c r="S1164" t="s">
        <v>592</v>
      </c>
      <c r="T1164">
        <v>-1.11368485725649E-2</v>
      </c>
      <c r="AU1164">
        <v>290982</v>
      </c>
      <c r="AV1164">
        <v>236381.5</v>
      </c>
      <c r="AW1164">
        <v>181781</v>
      </c>
      <c r="AX1164">
        <v>127180.5</v>
      </c>
      <c r="AY1164">
        <v>72580</v>
      </c>
      <c r="AZ1164">
        <v>72588.274999999994</v>
      </c>
      <c r="BA1164">
        <v>72596.55</v>
      </c>
      <c r="BB1164">
        <v>72604.824999999997</v>
      </c>
      <c r="BC1164">
        <v>72613.100000000006</v>
      </c>
      <c r="BD1164">
        <v>72621.375</v>
      </c>
      <c r="BE1164">
        <v>72629.649999999994</v>
      </c>
      <c r="BF1164">
        <v>72637.925000000003</v>
      </c>
      <c r="BG1164">
        <v>72646.2</v>
      </c>
      <c r="BH1164">
        <v>72654.475000000006</v>
      </c>
      <c r="BI1164">
        <v>72662.75</v>
      </c>
      <c r="BJ1164">
        <v>72671.024999999994</v>
      </c>
      <c r="BK1164">
        <v>72679.3</v>
      </c>
      <c r="BL1164">
        <v>72687.574999999997</v>
      </c>
      <c r="BM1164">
        <v>72695.850000000006</v>
      </c>
      <c r="BN1164">
        <v>72704.125</v>
      </c>
      <c r="BO1164">
        <v>72712.399999999994</v>
      </c>
      <c r="BP1164">
        <v>72720.675000000003</v>
      </c>
      <c r="BQ1164">
        <v>72728.95</v>
      </c>
      <c r="BR1164">
        <v>72737.225000000006</v>
      </c>
      <c r="BS1164">
        <v>72745.5</v>
      </c>
      <c r="BT1164">
        <v>71935.344382164403</v>
      </c>
      <c r="BU1164">
        <v>71134.211344765004</v>
      </c>
      <c r="BV1164">
        <v>70342.000404689505</v>
      </c>
      <c r="BW1164">
        <v>69558.612197891198</v>
      </c>
      <c r="BX1164">
        <v>68783.948466925503</v>
      </c>
      <c r="BY1164">
        <v>68017.912048626196</v>
      </c>
      <c r="BZ1164">
        <v>67260.4068619186</v>
      </c>
      <c r="CA1164">
        <v>66511.337895768302</v>
      </c>
      <c r="CB1164">
        <v>65770.611197264501</v>
      </c>
      <c r="CC1164">
        <v>65038.1338598355</v>
      </c>
      <c r="CD1164" s="8" t="b">
        <f>IF(ISNUMBER(VLOOKUP(A1164,profiles_2018!A:A,1,FALSE)),TRUE,FALSE)</f>
        <v>1</v>
      </c>
      <c r="CE1164" t="str">
        <f>INDEX('C5 - Emissions methodology 2021'!$A$2:$I$5911,MATCH($A1164,'C5 - Emissions methodology 2021'!$A$2:$A$5911,0),MATCH(CE$1,'C5 - Emissions methodology 2021'!$A$1:$I$1,0))</f>
        <v>Retail</v>
      </c>
    </row>
    <row r="1165" spans="1:83" x14ac:dyDescent="0.25">
      <c r="A1165">
        <v>8093</v>
      </c>
      <c r="B1165" t="s">
        <v>1617</v>
      </c>
      <c r="C1165" t="s">
        <v>172</v>
      </c>
      <c r="D1165">
        <v>2017</v>
      </c>
      <c r="E1165" t="s">
        <v>28</v>
      </c>
      <c r="F1165" t="s">
        <v>23</v>
      </c>
      <c r="G1165">
        <v>2017</v>
      </c>
      <c r="H1165">
        <v>2873487</v>
      </c>
      <c r="I1165">
        <v>100</v>
      </c>
      <c r="J1165">
        <v>2050</v>
      </c>
      <c r="K1165">
        <v>100</v>
      </c>
      <c r="L1165">
        <v>0</v>
      </c>
      <c r="M1165">
        <v>2020</v>
      </c>
      <c r="N1165">
        <v>2701549</v>
      </c>
      <c r="O1165">
        <v>13.7770325716779</v>
      </c>
      <c r="P1165" t="s">
        <v>24</v>
      </c>
      <c r="Q1165">
        <v>3.6602873478000002</v>
      </c>
      <c r="R1165">
        <v>1</v>
      </c>
      <c r="S1165" t="s">
        <v>592</v>
      </c>
      <c r="T1165">
        <v>-1.11368485725649E-2</v>
      </c>
      <c r="AV1165">
        <v>2873487</v>
      </c>
      <c r="AW1165">
        <v>2816174.3333333302</v>
      </c>
      <c r="AX1165">
        <v>2758861.66666666</v>
      </c>
      <c r="AY1165">
        <v>2701549</v>
      </c>
      <c r="AZ1165">
        <v>2611497.3666666602</v>
      </c>
      <c r="BA1165">
        <v>2521445.7333333301</v>
      </c>
      <c r="BB1165">
        <v>2431394.1</v>
      </c>
      <c r="BC1165">
        <v>2341342.4666666598</v>
      </c>
      <c r="BD1165">
        <v>2251290.8333333302</v>
      </c>
      <c r="BE1165">
        <v>2161239.2000000002</v>
      </c>
      <c r="BF1165">
        <v>2071187.5666666599</v>
      </c>
      <c r="BG1165">
        <v>1981135.9333333301</v>
      </c>
      <c r="BH1165">
        <v>1891084.3</v>
      </c>
      <c r="BI1165">
        <v>1801032.66666666</v>
      </c>
      <c r="BJ1165">
        <v>1710981.0333333299</v>
      </c>
      <c r="BK1165">
        <v>1620929.4</v>
      </c>
      <c r="BL1165">
        <v>1530877.7666666601</v>
      </c>
      <c r="BM1165">
        <v>1440826.13333333</v>
      </c>
      <c r="BN1165">
        <v>1350774.5</v>
      </c>
      <c r="BO1165">
        <v>1260722.8666666599</v>
      </c>
      <c r="BP1165">
        <v>1170671.2333333299</v>
      </c>
      <c r="BQ1165">
        <v>1080619.6000000001</v>
      </c>
      <c r="BR1165">
        <v>990567.96666666598</v>
      </c>
      <c r="BS1165">
        <v>900516.33333333302</v>
      </c>
      <c r="BT1165">
        <v>810464.7</v>
      </c>
      <c r="BU1165">
        <v>720413.06666666595</v>
      </c>
      <c r="BV1165">
        <v>630361.433333333</v>
      </c>
      <c r="BW1165">
        <v>540309.799999999</v>
      </c>
      <c r="BX1165">
        <v>450258.16666666599</v>
      </c>
      <c r="BY1165">
        <v>360206.53333333298</v>
      </c>
      <c r="BZ1165">
        <v>270154.89999999898</v>
      </c>
      <c r="CA1165">
        <v>180103.26666666599</v>
      </c>
      <c r="CB1165">
        <v>90051.633333333302</v>
      </c>
      <c r="CC1165">
        <v>0</v>
      </c>
      <c r="CD1165" s="8" t="b">
        <f>IF(ISNUMBER(VLOOKUP(A1165,profiles_2018!A:A,1,FALSE)),TRUE,FALSE)</f>
        <v>0</v>
      </c>
      <c r="CE1165" t="str">
        <f>INDEX('C5 - Emissions methodology 2021'!$A$2:$I$5911,MATCH($A1165,'C5 - Emissions methodology 2021'!$A$2:$A$5911,0),MATCH(CE$1,'C5 - Emissions methodology 2021'!$A$1:$I$1,0))</f>
        <v>Materials</v>
      </c>
    </row>
    <row r="1166" spans="1:83" x14ac:dyDescent="0.25">
      <c r="A1166">
        <v>8187</v>
      </c>
      <c r="B1166" t="s">
        <v>1618</v>
      </c>
      <c r="C1166" t="s">
        <v>429</v>
      </c>
      <c r="D1166">
        <v>2019</v>
      </c>
      <c r="E1166" t="s">
        <v>690</v>
      </c>
      <c r="F1166" t="s">
        <v>23</v>
      </c>
      <c r="G1166">
        <v>2017</v>
      </c>
      <c r="H1166">
        <v>99846</v>
      </c>
      <c r="I1166">
        <v>75</v>
      </c>
      <c r="J1166">
        <v>2030</v>
      </c>
      <c r="K1166">
        <v>90</v>
      </c>
      <c r="L1166">
        <v>9984.6</v>
      </c>
      <c r="M1166">
        <v>2020</v>
      </c>
      <c r="N1166">
        <v>14322</v>
      </c>
      <c r="O1166">
        <v>95.173233446173796</v>
      </c>
      <c r="P1166" t="s">
        <v>24</v>
      </c>
      <c r="Q1166">
        <v>3.3002538870390201</v>
      </c>
      <c r="R1166">
        <v>1</v>
      </c>
      <c r="S1166" t="s">
        <v>592</v>
      </c>
      <c r="T1166">
        <v>-1.11368485725649E-2</v>
      </c>
      <c r="AV1166">
        <v>99846</v>
      </c>
      <c r="AW1166">
        <v>71338</v>
      </c>
      <c r="AX1166">
        <v>42830</v>
      </c>
      <c r="AY1166">
        <v>14322</v>
      </c>
      <c r="AZ1166">
        <v>13888.26</v>
      </c>
      <c r="BA1166">
        <v>13454.52</v>
      </c>
      <c r="BB1166">
        <v>13020.78</v>
      </c>
      <c r="BC1166">
        <v>12587.04</v>
      </c>
      <c r="BD1166">
        <v>12153.3</v>
      </c>
      <c r="BE1166">
        <v>11719.56</v>
      </c>
      <c r="BF1166">
        <v>11285.82</v>
      </c>
      <c r="BG1166">
        <v>10852.0799999999</v>
      </c>
      <c r="BH1166">
        <v>10418.3399999999</v>
      </c>
      <c r="BI1166">
        <v>9984.6</v>
      </c>
      <c r="BJ1166">
        <v>9873.4030217423606</v>
      </c>
      <c r="BK1166">
        <v>9763.4444273933095</v>
      </c>
      <c r="BL1166">
        <v>9654.7104252587797</v>
      </c>
      <c r="BM1166">
        <v>9547.1873772407107</v>
      </c>
      <c r="BN1166">
        <v>9440.8617971264794</v>
      </c>
      <c r="BO1166">
        <v>9335.7203488973701</v>
      </c>
      <c r="BP1166">
        <v>9231.7498450558796</v>
      </c>
      <c r="BQ1166">
        <v>9128.9372449716993</v>
      </c>
      <c r="BR1166">
        <v>9027.2696532459995</v>
      </c>
      <c r="BS1166">
        <v>8926.7343180940898</v>
      </c>
      <c r="BT1166">
        <v>8827.3186297459506</v>
      </c>
      <c r="BU1166">
        <v>8729.0101188646895</v>
      </c>
      <c r="BV1166">
        <v>8631.7964549825101</v>
      </c>
      <c r="BW1166">
        <v>8535.6654449541693</v>
      </c>
      <c r="BX1166">
        <v>8440.6050314276399</v>
      </c>
      <c r="BY1166">
        <v>8346.6032913317995</v>
      </c>
      <c r="BZ1166">
        <v>8253.6484343809698</v>
      </c>
      <c r="CA1166">
        <v>8161.7288015960803</v>
      </c>
      <c r="CB1166">
        <v>8070.83286384236</v>
      </c>
      <c r="CC1166">
        <v>7980.9492203832697</v>
      </c>
      <c r="CD1166" s="8" t="b">
        <f>IF(ISNUMBER(VLOOKUP(A1166,profiles_2018!A:A,1,FALSE)),TRUE,FALSE)</f>
        <v>0</v>
      </c>
      <c r="CE1166" t="str">
        <f>INDEX('C5 - Emissions methodology 2021'!$A$2:$I$5911,MATCH($A1166,'C5 - Emissions methodology 2021'!$A$2:$A$5911,0),MATCH(CE$1,'C5 - Emissions methodology 2021'!$A$1:$I$1,0))</f>
        <v>Services</v>
      </c>
    </row>
    <row r="1167" spans="1:83" x14ac:dyDescent="0.25">
      <c r="A1167">
        <v>8254</v>
      </c>
      <c r="B1167" t="s">
        <v>636</v>
      </c>
      <c r="C1167" t="s">
        <v>92</v>
      </c>
      <c r="D1167">
        <v>2020</v>
      </c>
      <c r="E1167" t="s">
        <v>32</v>
      </c>
      <c r="F1167" t="s">
        <v>33</v>
      </c>
      <c r="G1167">
        <v>2019</v>
      </c>
      <c r="H1167">
        <v>48425</v>
      </c>
      <c r="I1167">
        <v>100</v>
      </c>
      <c r="J1167">
        <v>2030</v>
      </c>
      <c r="K1167">
        <v>100</v>
      </c>
      <c r="L1167">
        <v>0</v>
      </c>
      <c r="M1167">
        <v>2020</v>
      </c>
      <c r="N1167">
        <v>44409</v>
      </c>
      <c r="O1167">
        <v>8.2932369643779005</v>
      </c>
      <c r="P1167" t="s">
        <v>45</v>
      </c>
      <c r="Q1167">
        <v>3.3202487449390201</v>
      </c>
      <c r="R1167">
        <v>1</v>
      </c>
      <c r="S1167" t="s">
        <v>592</v>
      </c>
      <c r="T1167">
        <v>-1.11368485725649E-2</v>
      </c>
      <c r="AX1167">
        <v>48425</v>
      </c>
      <c r="AY1167">
        <v>44409</v>
      </c>
      <c r="AZ1167">
        <v>39968.1</v>
      </c>
      <c r="BA1167">
        <v>35527.199999999997</v>
      </c>
      <c r="BB1167">
        <v>31086.3</v>
      </c>
      <c r="BC1167">
        <v>26645.4</v>
      </c>
      <c r="BD1167">
        <v>22204.5</v>
      </c>
      <c r="BE1167">
        <v>17763.599999999999</v>
      </c>
      <c r="BF1167">
        <v>13322.7</v>
      </c>
      <c r="BG1167">
        <v>8881.7999999999902</v>
      </c>
      <c r="BH1167">
        <v>4440.8999999999996</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s="8" t="b">
        <f>IF(ISNUMBER(VLOOKUP(A1167,profiles_2018!A:A,1,FALSE)),TRUE,FALSE)</f>
        <v>1</v>
      </c>
      <c r="CE1167" t="str">
        <f>INDEX('C5 - Emissions methodology 2021'!$A$2:$I$5911,MATCH($A1167,'C5 - Emissions methodology 2021'!$A$2:$A$5911,0),MATCH(CE$1,'C5 - Emissions methodology 2021'!$A$1:$I$1,0))</f>
        <v>Infrastructure</v>
      </c>
    </row>
    <row r="1168" spans="1:83" x14ac:dyDescent="0.25">
      <c r="A1168">
        <v>22965</v>
      </c>
      <c r="B1168" t="s">
        <v>1619</v>
      </c>
      <c r="C1168" t="s">
        <v>21</v>
      </c>
      <c r="D1168">
        <v>2020</v>
      </c>
      <c r="E1168" t="s">
        <v>105</v>
      </c>
      <c r="F1168" t="s">
        <v>54</v>
      </c>
      <c r="G1168">
        <v>2020</v>
      </c>
      <c r="H1168">
        <v>68314</v>
      </c>
      <c r="I1168">
        <v>100</v>
      </c>
      <c r="J1168">
        <v>2050</v>
      </c>
      <c r="K1168">
        <v>100</v>
      </c>
      <c r="L1168">
        <v>0</v>
      </c>
      <c r="M1168">
        <v>2020</v>
      </c>
      <c r="N1168">
        <v>68314</v>
      </c>
      <c r="O1168">
        <v>0</v>
      </c>
      <c r="P1168" t="s">
        <v>45</v>
      </c>
      <c r="Q1168">
        <v>4.0007510951</v>
      </c>
      <c r="R1168">
        <v>1</v>
      </c>
      <c r="S1168" t="s">
        <v>592</v>
      </c>
      <c r="T1168">
        <v>-1.11368485725649E-2</v>
      </c>
      <c r="AY1168">
        <v>68314</v>
      </c>
      <c r="AZ1168">
        <v>66036.866666666596</v>
      </c>
      <c r="BA1168">
        <v>63759.733333333301</v>
      </c>
      <c r="BB1168">
        <v>61482.6</v>
      </c>
      <c r="BC1168">
        <v>59205.466666666602</v>
      </c>
      <c r="BD1168">
        <v>56928.333333333299</v>
      </c>
      <c r="BE1168">
        <v>54651.199999999997</v>
      </c>
      <c r="BF1168">
        <v>52374.0666666666</v>
      </c>
      <c r="BG1168">
        <v>50096.933333333298</v>
      </c>
      <c r="BH1168">
        <v>47819.8</v>
      </c>
      <c r="BI1168">
        <v>45542.666666666599</v>
      </c>
      <c r="BJ1168">
        <v>43265.533333333296</v>
      </c>
      <c r="BK1168">
        <v>40988.400000000001</v>
      </c>
      <c r="BL1168">
        <v>38711.266666666597</v>
      </c>
      <c r="BM1168">
        <v>36434.133333333302</v>
      </c>
      <c r="BN1168">
        <v>34157</v>
      </c>
      <c r="BO1168">
        <v>31879.866666666599</v>
      </c>
      <c r="BP1168">
        <v>29602.733333333301</v>
      </c>
      <c r="BQ1168">
        <v>27325.599999999999</v>
      </c>
      <c r="BR1168">
        <v>25048.466666666602</v>
      </c>
      <c r="BS1168">
        <v>22771.333333333299</v>
      </c>
      <c r="BT1168">
        <v>20494.2</v>
      </c>
      <c r="BU1168">
        <v>18217.0666666666</v>
      </c>
      <c r="BV1168">
        <v>15939.9333333333</v>
      </c>
      <c r="BW1168">
        <v>13662.799999999899</v>
      </c>
      <c r="BX1168">
        <v>11385.666666666601</v>
      </c>
      <c r="BY1168">
        <v>9108.5333333333292</v>
      </c>
      <c r="BZ1168">
        <v>6831.4</v>
      </c>
      <c r="CA1168">
        <v>4554.2666666666601</v>
      </c>
      <c r="CB1168">
        <v>2277.13333333333</v>
      </c>
      <c r="CC1168">
        <v>0</v>
      </c>
      <c r="CD1168" s="8" t="b">
        <f>IF(ISNUMBER(VLOOKUP(A1168,profiles_2018!A:A,1,FALSE)),TRUE,FALSE)</f>
        <v>0</v>
      </c>
      <c r="CE1168" t="str">
        <f>INDEX('C5 - Emissions methodology 2021'!$A$2:$I$5911,MATCH($A1168,'C5 - Emissions methodology 2021'!$A$2:$A$5911,0),MATCH(CE$1,'C5 - Emissions methodology 2021'!$A$1:$I$1,0))</f>
        <v>Retail</v>
      </c>
    </row>
    <row r="1169" spans="1:83" x14ac:dyDescent="0.25">
      <c r="A1169">
        <v>8517</v>
      </c>
      <c r="B1169" t="s">
        <v>272</v>
      </c>
      <c r="C1169" t="s">
        <v>52</v>
      </c>
      <c r="D1169">
        <v>2020</v>
      </c>
      <c r="E1169" t="s">
        <v>105</v>
      </c>
      <c r="F1169" t="s">
        <v>54</v>
      </c>
      <c r="G1169">
        <v>2019</v>
      </c>
      <c r="H1169">
        <v>564129</v>
      </c>
      <c r="I1169">
        <v>100</v>
      </c>
      <c r="J1169">
        <v>2050</v>
      </c>
      <c r="K1169">
        <v>0</v>
      </c>
      <c r="L1169">
        <v>564129</v>
      </c>
      <c r="M1169">
        <v>2020</v>
      </c>
      <c r="N1169">
        <v>564129</v>
      </c>
      <c r="O1169">
        <v>0</v>
      </c>
      <c r="P1169" t="s">
        <v>45</v>
      </c>
      <c r="Q1169">
        <v>3.0000564128999998</v>
      </c>
      <c r="R1169">
        <v>1</v>
      </c>
      <c r="S1169" t="s">
        <v>592</v>
      </c>
      <c r="T1169">
        <v>-1.11368485725649E-2</v>
      </c>
      <c r="AX1169">
        <v>564129</v>
      </c>
      <c r="AY1169">
        <v>564129</v>
      </c>
      <c r="AZ1169">
        <v>564129</v>
      </c>
      <c r="BA1169">
        <v>564129</v>
      </c>
      <c r="BB1169">
        <v>564129</v>
      </c>
      <c r="BC1169">
        <v>564129</v>
      </c>
      <c r="BD1169">
        <v>564129</v>
      </c>
      <c r="BE1169">
        <v>564129</v>
      </c>
      <c r="BF1169">
        <v>564129</v>
      </c>
      <c r="BG1169">
        <v>564129</v>
      </c>
      <c r="BH1169">
        <v>564129</v>
      </c>
      <c r="BI1169">
        <v>564129</v>
      </c>
      <c r="BJ1169">
        <v>564129</v>
      </c>
      <c r="BK1169">
        <v>564129</v>
      </c>
      <c r="BL1169">
        <v>564129</v>
      </c>
      <c r="BM1169">
        <v>564129</v>
      </c>
      <c r="BN1169">
        <v>564129</v>
      </c>
      <c r="BO1169">
        <v>564129</v>
      </c>
      <c r="BP1169">
        <v>564129</v>
      </c>
      <c r="BQ1169">
        <v>564129</v>
      </c>
      <c r="BR1169">
        <v>564129</v>
      </c>
      <c r="BS1169">
        <v>564129</v>
      </c>
      <c r="BT1169">
        <v>564129</v>
      </c>
      <c r="BU1169">
        <v>564129</v>
      </c>
      <c r="BV1169">
        <v>564129</v>
      </c>
      <c r="BW1169">
        <v>564129</v>
      </c>
      <c r="BX1169">
        <v>564129</v>
      </c>
      <c r="BY1169">
        <v>564129</v>
      </c>
      <c r="BZ1169">
        <v>564129</v>
      </c>
      <c r="CA1169">
        <v>564129</v>
      </c>
      <c r="CB1169">
        <v>564129</v>
      </c>
      <c r="CC1169">
        <v>564129</v>
      </c>
      <c r="CD1169" s="8" t="b">
        <f>IF(ISNUMBER(VLOOKUP(A1169,profiles_2018!A:A,1,FALSE)),TRUE,FALSE)</f>
        <v>1</v>
      </c>
      <c r="CE1169" t="str">
        <f>INDEX('C5 - Emissions methodology 2021'!$A$2:$I$5911,MATCH($A1169,'C5 - Emissions methodology 2021'!$A$2:$A$5911,0),MATCH(CE$1,'C5 - Emissions methodology 2021'!$A$1:$I$1,0))</f>
        <v>Food, beverage &amp; agriculture</v>
      </c>
    </row>
    <row r="1170" spans="1:83" x14ac:dyDescent="0.25">
      <c r="A1170">
        <v>8611</v>
      </c>
      <c r="B1170" t="s">
        <v>1620</v>
      </c>
      <c r="C1170" t="s">
        <v>21</v>
      </c>
      <c r="D1170">
        <v>2012</v>
      </c>
      <c r="E1170" t="s">
        <v>32</v>
      </c>
      <c r="F1170" t="s">
        <v>33</v>
      </c>
      <c r="G1170">
        <v>2011</v>
      </c>
      <c r="H1170">
        <v>725344</v>
      </c>
      <c r="I1170">
        <v>100</v>
      </c>
      <c r="J1170">
        <v>2030</v>
      </c>
      <c r="K1170">
        <v>100</v>
      </c>
      <c r="L1170">
        <v>0</v>
      </c>
      <c r="M1170">
        <v>2020</v>
      </c>
      <c r="N1170">
        <v>297453</v>
      </c>
      <c r="O1170">
        <v>58.9914578462081</v>
      </c>
      <c r="P1170" t="s">
        <v>24</v>
      </c>
      <c r="Q1170">
        <v>3.3203164368390201</v>
      </c>
      <c r="R1170">
        <v>1</v>
      </c>
      <c r="S1170" t="s">
        <v>592</v>
      </c>
      <c r="T1170">
        <v>-1.11368485725649E-2</v>
      </c>
      <c r="AP1170">
        <v>725344</v>
      </c>
      <c r="AQ1170">
        <v>677800.55555555504</v>
      </c>
      <c r="AR1170">
        <v>630257.11111111101</v>
      </c>
      <c r="AS1170">
        <v>582713.66666666605</v>
      </c>
      <c r="AT1170">
        <v>535170.22222222202</v>
      </c>
      <c r="AU1170">
        <v>487626.777777777</v>
      </c>
      <c r="AV1170">
        <v>440083.33333333302</v>
      </c>
      <c r="AW1170">
        <v>392539.888888888</v>
      </c>
      <c r="AX1170">
        <v>344996.44444444397</v>
      </c>
      <c r="AY1170">
        <v>297453</v>
      </c>
      <c r="AZ1170">
        <v>267707.7</v>
      </c>
      <c r="BA1170">
        <v>237962.4</v>
      </c>
      <c r="BB1170">
        <v>208217.1</v>
      </c>
      <c r="BC1170">
        <v>178471.8</v>
      </c>
      <c r="BD1170">
        <v>148726.5</v>
      </c>
      <c r="BE1170">
        <v>118981.2</v>
      </c>
      <c r="BF1170">
        <v>89235.9</v>
      </c>
      <c r="BG1170">
        <v>59490.599999999897</v>
      </c>
      <c r="BH1170">
        <v>29745.299999999901</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s="8" t="b">
        <f>IF(ISNUMBER(VLOOKUP(A1170,profiles_2018!A:A,1,FALSE)),TRUE,FALSE)</f>
        <v>0</v>
      </c>
      <c r="CE1170" t="str">
        <f>INDEX('C5 - Emissions methodology 2021'!$A$2:$I$5911,MATCH($A1170,'C5 - Emissions methodology 2021'!$A$2:$A$5911,0),MATCH(CE$1,'C5 - Emissions methodology 2021'!$A$1:$I$1,0))</f>
        <v>Services</v>
      </c>
    </row>
    <row r="1171" spans="1:83" x14ac:dyDescent="0.25">
      <c r="A1171">
        <v>56304</v>
      </c>
      <c r="B1171" t="s">
        <v>278</v>
      </c>
      <c r="C1171" t="s">
        <v>78</v>
      </c>
      <c r="D1171">
        <v>2021</v>
      </c>
      <c r="E1171" t="s">
        <v>44</v>
      </c>
      <c r="F1171" t="s">
        <v>33</v>
      </c>
      <c r="G1171">
        <v>2020</v>
      </c>
      <c r="H1171">
        <v>805.95</v>
      </c>
      <c r="I1171">
        <v>100</v>
      </c>
      <c r="J1171">
        <v>2025</v>
      </c>
      <c r="K1171">
        <v>10</v>
      </c>
      <c r="L1171">
        <v>725.35500000000002</v>
      </c>
      <c r="M1171">
        <v>2020</v>
      </c>
      <c r="N1171">
        <v>805.95</v>
      </c>
      <c r="O1171">
        <v>0</v>
      </c>
      <c r="P1171" t="s">
        <v>45</v>
      </c>
      <c r="Q1171">
        <v>2.4178049586437802</v>
      </c>
      <c r="R1171">
        <v>1</v>
      </c>
      <c r="S1171" t="s">
        <v>592</v>
      </c>
      <c r="T1171">
        <v>-1.11368485725649E-2</v>
      </c>
      <c r="AY1171">
        <v>805.95</v>
      </c>
      <c r="AZ1171">
        <v>789.83100000000002</v>
      </c>
      <c r="BA1171">
        <v>773.71199999999999</v>
      </c>
      <c r="BB1171">
        <v>757.59299999999996</v>
      </c>
      <c r="BC1171">
        <v>741.47400000000005</v>
      </c>
      <c r="BD1171">
        <v>725.35500000000002</v>
      </c>
      <c r="BE1171">
        <v>717.27683120364702</v>
      </c>
      <c r="BF1171">
        <v>709.28862774992297</v>
      </c>
      <c r="BG1171">
        <v>701.38938770842901</v>
      </c>
      <c r="BH1171">
        <v>693.57812030711602</v>
      </c>
      <c r="BI1171">
        <v>685.85384580801201</v>
      </c>
      <c r="BJ1171">
        <v>678.21559538433701</v>
      </c>
      <c r="BK1171">
        <v>670.662410998989</v>
      </c>
      <c r="BL1171">
        <v>663.19334528438196</v>
      </c>
      <c r="BM1171">
        <v>655.80746142361795</v>
      </c>
      <c r="BN1171">
        <v>648.50383303298395</v>
      </c>
      <c r="BO1171">
        <v>641.28154404576799</v>
      </c>
      <c r="BP1171">
        <v>634.13968859734996</v>
      </c>
      <c r="BQ1171">
        <v>627.07737091158799</v>
      </c>
      <c r="BR1171">
        <v>620.09370518846299</v>
      </c>
      <c r="BS1171">
        <v>613.18781549297898</v>
      </c>
      <c r="BT1171">
        <v>606.35883564529104</v>
      </c>
      <c r="BU1171">
        <v>599.60590911207305</v>
      </c>
      <c r="BV1171">
        <v>592.92818889907699</v>
      </c>
      <c r="BW1171">
        <v>586.32483744490196</v>
      </c>
      <c r="BX1171">
        <v>579.79502651594498</v>
      </c>
      <c r="BY1171">
        <v>573.33793710250995</v>
      </c>
      <c r="BZ1171">
        <v>566.95275931609297</v>
      </c>
      <c r="CA1171">
        <v>560.63869228779197</v>
      </c>
      <c r="CB1171">
        <v>554.39494406786196</v>
      </c>
      <c r="CC1171">
        <v>548.220731526382</v>
      </c>
      <c r="CD1171" s="8" t="b">
        <f>IF(ISNUMBER(VLOOKUP(A1171,profiles_2018!A:A,1,FALSE)),TRUE,FALSE)</f>
        <v>1</v>
      </c>
      <c r="CE1171" t="str">
        <f>INDEX('C5 - Emissions methodology 2021'!$A$2:$I$5911,MATCH($A1171,'C5 - Emissions methodology 2021'!$A$2:$A$5911,0),MATCH(CE$1,'C5 - Emissions methodology 2021'!$A$1:$I$1,0))</f>
        <v>Services</v>
      </c>
    </row>
    <row r="1172" spans="1:83" x14ac:dyDescent="0.25">
      <c r="A1172">
        <v>8761</v>
      </c>
      <c r="B1172" t="s">
        <v>1621</v>
      </c>
      <c r="C1172" t="s">
        <v>27</v>
      </c>
      <c r="D1172">
        <v>2017</v>
      </c>
      <c r="E1172" t="s">
        <v>690</v>
      </c>
      <c r="F1172" t="s">
        <v>23</v>
      </c>
      <c r="G1172">
        <v>2013</v>
      </c>
      <c r="H1172">
        <v>715</v>
      </c>
      <c r="I1172">
        <v>100</v>
      </c>
      <c r="J1172">
        <v>2025</v>
      </c>
      <c r="K1172">
        <v>60</v>
      </c>
      <c r="L1172">
        <v>286</v>
      </c>
      <c r="M1172">
        <v>2020</v>
      </c>
      <c r="N1172">
        <v>554</v>
      </c>
      <c r="O1172">
        <v>155.31513810343401</v>
      </c>
      <c r="P1172" t="s">
        <v>24</v>
      </c>
      <c r="Q1172">
        <v>3.2478056914487801</v>
      </c>
      <c r="R1172">
        <v>1</v>
      </c>
      <c r="S1172" t="s">
        <v>592</v>
      </c>
      <c r="T1172">
        <v>-1.11368485725649E-2</v>
      </c>
      <c r="AR1172">
        <v>715</v>
      </c>
      <c r="AS1172">
        <v>692</v>
      </c>
      <c r="AT1172">
        <v>669</v>
      </c>
      <c r="AU1172">
        <v>646</v>
      </c>
      <c r="AV1172">
        <v>623</v>
      </c>
      <c r="AW1172">
        <v>600</v>
      </c>
      <c r="AX1172">
        <v>577</v>
      </c>
      <c r="AY1172">
        <v>554</v>
      </c>
      <c r="AZ1172">
        <v>500.4</v>
      </c>
      <c r="BA1172">
        <v>446.8</v>
      </c>
      <c r="BB1172">
        <v>393.2</v>
      </c>
      <c r="BC1172">
        <v>339.6</v>
      </c>
      <c r="BD1172">
        <v>286</v>
      </c>
      <c r="BE1172">
        <v>282.81486130824601</v>
      </c>
      <c r="BF1172">
        <v>279.66519502378497</v>
      </c>
      <c r="BG1172">
        <v>276.550606095788</v>
      </c>
      <c r="BH1172">
        <v>273.47070387304802</v>
      </c>
      <c r="BI1172">
        <v>270.42510205498201</v>
      </c>
      <c r="BJ1172">
        <v>267.41341864317502</v>
      </c>
      <c r="BK1172">
        <v>264.435275893474</v>
      </c>
      <c r="BL1172">
        <v>261.49030026860402</v>
      </c>
      <c r="BM1172">
        <v>258.578122391318</v>
      </c>
      <c r="BN1172">
        <v>255.698376998068</v>
      </c>
      <c r="BO1172">
        <v>252.85070289319</v>
      </c>
      <c r="BP1172">
        <v>250.034742903601</v>
      </c>
      <c r="BQ1172">
        <v>247.25014383400401</v>
      </c>
      <c r="BR1172">
        <v>244.49655642258</v>
      </c>
      <c r="BS1172">
        <v>241.77363529718801</v>
      </c>
      <c r="BT1172">
        <v>239.08103893204401</v>
      </c>
      <c r="BU1172">
        <v>236.418429604887</v>
      </c>
      <c r="BV1172">
        <v>233.785473354614</v>
      </c>
      <c r="BW1172">
        <v>231.181839939398</v>
      </c>
      <c r="BX1172">
        <v>228.60720279526601</v>
      </c>
      <c r="BY1172">
        <v>226.06123899513699</v>
      </c>
      <c r="BZ1172">
        <v>223.54362920832199</v>
      </c>
      <c r="CA1172">
        <v>221.05405766046701</v>
      </c>
      <c r="CB1172">
        <v>218.59221209395201</v>
      </c>
      <c r="CC1172">
        <v>216.15778372871901</v>
      </c>
      <c r="CD1172" s="8" t="b">
        <f>IF(ISNUMBER(VLOOKUP(A1172,profiles_2018!A:A,1,FALSE)),TRUE,FALSE)</f>
        <v>0</v>
      </c>
      <c r="CE1172" t="str">
        <f>INDEX('C5 - Emissions methodology 2021'!$A$2:$I$5911,MATCH($A1172,'C5 - Emissions methodology 2021'!$A$2:$A$5911,0),MATCH(CE$1,'C5 - Emissions methodology 2021'!$A$1:$I$1,0))</f>
        <v>Services</v>
      </c>
    </row>
    <row r="1173" spans="1:83" x14ac:dyDescent="0.25">
      <c r="A1173">
        <v>9352</v>
      </c>
      <c r="B1173" t="s">
        <v>291</v>
      </c>
      <c r="C1173" t="s">
        <v>27</v>
      </c>
      <c r="D1173">
        <v>2020</v>
      </c>
      <c r="E1173" t="s">
        <v>105</v>
      </c>
      <c r="F1173" t="s">
        <v>54</v>
      </c>
      <c r="G1173">
        <v>2019</v>
      </c>
      <c r="H1173">
        <v>42343180</v>
      </c>
      <c r="I1173">
        <v>100</v>
      </c>
      <c r="J1173">
        <v>2030</v>
      </c>
      <c r="K1173">
        <v>35</v>
      </c>
      <c r="L1173">
        <v>27523067</v>
      </c>
      <c r="M1173">
        <v>2020</v>
      </c>
      <c r="N1173">
        <v>40577242</v>
      </c>
      <c r="O1173">
        <v>11.9158200750561</v>
      </c>
      <c r="P1173" t="s">
        <v>45</v>
      </c>
      <c r="Q1173">
        <v>3.34447822043902</v>
      </c>
      <c r="R1173">
        <v>1</v>
      </c>
      <c r="S1173" t="s">
        <v>592</v>
      </c>
      <c r="T1173">
        <v>-1.11368485725649E-2</v>
      </c>
      <c r="AX1173">
        <v>42343180</v>
      </c>
      <c r="AY1173">
        <v>40577242</v>
      </c>
      <c r="AZ1173">
        <v>39271824.5</v>
      </c>
      <c r="BA1173">
        <v>37966407</v>
      </c>
      <c r="BB1173">
        <v>36660989.5</v>
      </c>
      <c r="BC1173">
        <v>35355572</v>
      </c>
      <c r="BD1173">
        <v>34050154.5</v>
      </c>
      <c r="BE1173">
        <v>32744737</v>
      </c>
      <c r="BF1173">
        <v>31439319.5</v>
      </c>
      <c r="BG1173">
        <v>30133902</v>
      </c>
      <c r="BH1173">
        <v>28828484.5</v>
      </c>
      <c r="BI1173">
        <v>27523067</v>
      </c>
      <c r="BJ1173">
        <v>27216546.770568401</v>
      </c>
      <c r="BK1173">
        <v>26913440.210516401</v>
      </c>
      <c r="BL1173">
        <v>26613709.3023251</v>
      </c>
      <c r="BM1173">
        <v>26317316.4518709</v>
      </c>
      <c r="BN1173">
        <v>26024224.483710099</v>
      </c>
      <c r="BO1173">
        <v>25734396.636416599</v>
      </c>
      <c r="BP1173">
        <v>25447796.557970501</v>
      </c>
      <c r="BQ1173">
        <v>25164388.301199</v>
      </c>
      <c r="BR1173">
        <v>24884136.319267299</v>
      </c>
      <c r="BS1173">
        <v>24607005.461220499</v>
      </c>
      <c r="BT1173">
        <v>24332960.9675746</v>
      </c>
      <c r="BU1173">
        <v>24061968.465956599</v>
      </c>
      <c r="BV1173">
        <v>23793993.966793399</v>
      </c>
      <c r="BW1173">
        <v>23529003.859048702</v>
      </c>
      <c r="BX1173">
        <v>23266964.9060072</v>
      </c>
      <c r="BY1173">
        <v>23007844.241105799</v>
      </c>
      <c r="BZ1173">
        <v>22751609.3638115</v>
      </c>
      <c r="CA1173">
        <v>22498228.135544602</v>
      </c>
      <c r="CB1173">
        <v>22247668.775648002</v>
      </c>
      <c r="CC1173">
        <v>21999899.857400998</v>
      </c>
      <c r="CD1173" s="8" t="b">
        <f>IF(ISNUMBER(VLOOKUP(A1173,profiles_2018!A:A,1,FALSE)),TRUE,FALSE)</f>
        <v>1</v>
      </c>
      <c r="CE1173" t="str">
        <f>INDEX('C5 - Emissions methodology 2021'!$A$2:$I$5911,MATCH($A1173,'C5 - Emissions methodology 2021'!$A$2:$A$5911,0),MATCH(CE$1,'C5 - Emissions methodology 2021'!$A$1:$I$1,0))</f>
        <v>Manufacturing</v>
      </c>
    </row>
    <row r="1174" spans="1:83" x14ac:dyDescent="0.25">
      <c r="A1174">
        <v>9520</v>
      </c>
      <c r="B1174" t="s">
        <v>293</v>
      </c>
      <c r="C1174" t="s">
        <v>59</v>
      </c>
      <c r="D1174">
        <v>2020</v>
      </c>
      <c r="E1174" t="s">
        <v>28</v>
      </c>
      <c r="F1174" t="s">
        <v>23</v>
      </c>
      <c r="G1174">
        <v>2019</v>
      </c>
      <c r="H1174">
        <v>196419.26</v>
      </c>
      <c r="I1174">
        <v>100</v>
      </c>
      <c r="J1174">
        <v>2051</v>
      </c>
      <c r="K1174">
        <v>100</v>
      </c>
      <c r="L1174">
        <v>0</v>
      </c>
      <c r="M1174">
        <v>2020</v>
      </c>
      <c r="N1174">
        <v>143002.10999999999</v>
      </c>
      <c r="O1174">
        <v>27.195474618934998</v>
      </c>
      <c r="P1174" t="s">
        <v>24</v>
      </c>
      <c r="Q1174">
        <v>3.6605074468040502</v>
      </c>
      <c r="R1174">
        <v>1</v>
      </c>
      <c r="S1174" t="s">
        <v>592</v>
      </c>
      <c r="T1174">
        <v>-1.11368485725649E-2</v>
      </c>
      <c r="AX1174">
        <v>196419.26</v>
      </c>
      <c r="AY1174">
        <v>143002.10999999999</v>
      </c>
      <c r="AZ1174">
        <v>138389.138709677</v>
      </c>
      <c r="BA1174">
        <v>133776.16741935399</v>
      </c>
      <c r="BB1174">
        <v>129163.196129032</v>
      </c>
      <c r="BC1174">
        <v>124550.22483870899</v>
      </c>
      <c r="BD1174">
        <v>119937.253548387</v>
      </c>
      <c r="BE1174">
        <v>115324.28225806401</v>
      </c>
      <c r="BF1174">
        <v>110711.310967741</v>
      </c>
      <c r="BG1174">
        <v>106098.339677419</v>
      </c>
      <c r="BH1174">
        <v>101485.36838709599</v>
      </c>
      <c r="BI1174">
        <v>96872.397096774206</v>
      </c>
      <c r="BJ1174">
        <v>92259.425806451603</v>
      </c>
      <c r="BK1174">
        <v>87646.454516129001</v>
      </c>
      <c r="BL1174">
        <v>83033.483225806398</v>
      </c>
      <c r="BM1174">
        <v>78420.511935483795</v>
      </c>
      <c r="BN1174">
        <v>73807.540645161207</v>
      </c>
      <c r="BO1174">
        <v>69194.569354838706</v>
      </c>
      <c r="BP1174">
        <v>64581.598064516103</v>
      </c>
      <c r="BQ1174">
        <v>59968.626774193501</v>
      </c>
      <c r="BR1174">
        <v>55355.655483870898</v>
      </c>
      <c r="BS1174">
        <v>50742.684193548303</v>
      </c>
      <c r="BT1174">
        <v>46129.712903225802</v>
      </c>
      <c r="BU1174">
        <v>41516.741612903199</v>
      </c>
      <c r="BV1174">
        <v>36903.770322580604</v>
      </c>
      <c r="BW1174">
        <v>32290.799032258001</v>
      </c>
      <c r="BX1174">
        <v>27677.827741935402</v>
      </c>
      <c r="BY1174">
        <v>23064.856451612799</v>
      </c>
      <c r="BZ1174">
        <v>18451.885161290302</v>
      </c>
      <c r="CA1174">
        <v>13838.913870967701</v>
      </c>
      <c r="CB1174">
        <v>9225.9425806451709</v>
      </c>
      <c r="CC1174">
        <v>4612.97129032257</v>
      </c>
      <c r="CD1174" s="8" t="b">
        <f>IF(ISNUMBER(VLOOKUP(A1174,profiles_2018!A:A,1,FALSE)),TRUE,FALSE)</f>
        <v>1</v>
      </c>
      <c r="CE1174" t="str">
        <f>INDEX('C5 - Emissions methodology 2021'!$A$2:$I$5911,MATCH($A1174,'C5 - Emissions methodology 2021'!$A$2:$A$5911,0),MATCH(CE$1,'C5 - Emissions methodology 2021'!$A$1:$I$1,0))</f>
        <v>Retail</v>
      </c>
    </row>
    <row r="1175" spans="1:83" x14ac:dyDescent="0.25">
      <c r="A1175">
        <v>9559</v>
      </c>
      <c r="B1175" t="s">
        <v>294</v>
      </c>
      <c r="C1175" t="s">
        <v>59</v>
      </c>
      <c r="D1175">
        <v>2019</v>
      </c>
      <c r="E1175" t="s">
        <v>60</v>
      </c>
      <c r="F1175" t="s">
        <v>54</v>
      </c>
      <c r="G1175">
        <v>2016</v>
      </c>
      <c r="H1175">
        <v>289419</v>
      </c>
      <c r="I1175">
        <v>100</v>
      </c>
      <c r="J1175">
        <v>2050</v>
      </c>
      <c r="K1175">
        <v>100</v>
      </c>
      <c r="L1175">
        <v>0</v>
      </c>
      <c r="M1175">
        <v>2020</v>
      </c>
      <c r="N1175">
        <v>236013</v>
      </c>
      <c r="O1175">
        <v>25.105632375916201</v>
      </c>
      <c r="P1175" t="s">
        <v>24</v>
      </c>
      <c r="Q1175">
        <v>4.0036941089000004</v>
      </c>
      <c r="R1175">
        <v>1</v>
      </c>
      <c r="S1175" t="s">
        <v>592</v>
      </c>
      <c r="T1175">
        <v>-1.11368485725649E-2</v>
      </c>
      <c r="AU1175">
        <v>289419</v>
      </c>
      <c r="AV1175">
        <v>276067.5</v>
      </c>
      <c r="AW1175">
        <v>262716</v>
      </c>
      <c r="AX1175">
        <v>249364.5</v>
      </c>
      <c r="AY1175">
        <v>236013</v>
      </c>
      <c r="AZ1175">
        <v>228145.9</v>
      </c>
      <c r="BA1175">
        <v>220278.8</v>
      </c>
      <c r="BB1175">
        <v>212411.7</v>
      </c>
      <c r="BC1175">
        <v>204544.6</v>
      </c>
      <c r="BD1175">
        <v>196677.5</v>
      </c>
      <c r="BE1175">
        <v>188810.4</v>
      </c>
      <c r="BF1175">
        <v>180943.3</v>
      </c>
      <c r="BG1175">
        <v>173076.2</v>
      </c>
      <c r="BH1175">
        <v>165209.1</v>
      </c>
      <c r="BI1175">
        <v>157342</v>
      </c>
      <c r="BJ1175">
        <v>149474.9</v>
      </c>
      <c r="BK1175">
        <v>141607.79999999999</v>
      </c>
      <c r="BL1175">
        <v>133740.70000000001</v>
      </c>
      <c r="BM1175">
        <v>125873.60000000001</v>
      </c>
      <c r="BN1175">
        <v>118006.5</v>
      </c>
      <c r="BO1175">
        <v>110139.4</v>
      </c>
      <c r="BP1175">
        <v>102272.3</v>
      </c>
      <c r="BQ1175">
        <v>94405.2</v>
      </c>
      <c r="BR1175">
        <v>86538.1</v>
      </c>
      <c r="BS1175">
        <v>78671</v>
      </c>
      <c r="BT1175">
        <v>70803.899999999994</v>
      </c>
      <c r="BU1175">
        <v>62936.800000000003</v>
      </c>
      <c r="BV1175">
        <v>55069.699999999903</v>
      </c>
      <c r="BW1175">
        <v>47202.599999999897</v>
      </c>
      <c r="BX1175">
        <v>39335.5</v>
      </c>
      <c r="BY1175">
        <v>31468.3999999999</v>
      </c>
      <c r="BZ1175">
        <v>23601.299999999901</v>
      </c>
      <c r="CA1175">
        <v>15734.199999999901</v>
      </c>
      <c r="CB1175">
        <v>7867.1</v>
      </c>
      <c r="CC1175">
        <v>0</v>
      </c>
      <c r="CD1175" s="8" t="b">
        <f>IF(ISNUMBER(VLOOKUP(A1175,profiles_2018!A:A,1,FALSE)),TRUE,FALSE)</f>
        <v>1</v>
      </c>
      <c r="CE1175" t="str">
        <f>INDEX('C5 - Emissions methodology 2021'!$A$2:$I$5911,MATCH($A1175,'C5 - Emissions methodology 2021'!$A$2:$A$5911,0),MATCH(CE$1,'C5 - Emissions methodology 2021'!$A$1:$I$1,0))</f>
        <v>Manufacturing</v>
      </c>
    </row>
    <row r="1176" spans="1:83" x14ac:dyDescent="0.25">
      <c r="A1176">
        <v>9785</v>
      </c>
      <c r="B1176" t="s">
        <v>1622</v>
      </c>
      <c r="C1176" t="s">
        <v>52</v>
      </c>
      <c r="D1176">
        <v>2017</v>
      </c>
      <c r="E1176" t="s">
        <v>60</v>
      </c>
      <c r="F1176" t="s">
        <v>54</v>
      </c>
      <c r="G1176">
        <v>2010</v>
      </c>
      <c r="H1176">
        <v>8299</v>
      </c>
      <c r="I1176">
        <v>100</v>
      </c>
      <c r="J1176">
        <v>2030</v>
      </c>
      <c r="K1176">
        <v>85</v>
      </c>
      <c r="L1176">
        <v>1244.8499999999999</v>
      </c>
      <c r="M1176">
        <v>2020</v>
      </c>
      <c r="N1176">
        <v>4437</v>
      </c>
      <c r="O1176">
        <v>42.766631467792998</v>
      </c>
      <c r="P1176" t="s">
        <v>24</v>
      </c>
      <c r="Q1176">
        <v>3.8402461752390198</v>
      </c>
      <c r="R1176">
        <v>1</v>
      </c>
      <c r="S1176" t="s">
        <v>592</v>
      </c>
      <c r="T1176">
        <v>-1.11368485725649E-2</v>
      </c>
      <c r="AO1176">
        <v>8299</v>
      </c>
      <c r="AP1176">
        <v>7912.8</v>
      </c>
      <c r="AQ1176">
        <v>7526.6</v>
      </c>
      <c r="AR1176">
        <v>7140.4</v>
      </c>
      <c r="AS1176">
        <v>6754.2</v>
      </c>
      <c r="AT1176">
        <v>6368</v>
      </c>
      <c r="AU1176">
        <v>5981.8</v>
      </c>
      <c r="AV1176">
        <v>5595.6</v>
      </c>
      <c r="AW1176">
        <v>5209.3999999999996</v>
      </c>
      <c r="AX1176">
        <v>4823.2</v>
      </c>
      <c r="AY1176">
        <v>4437</v>
      </c>
      <c r="AZ1176">
        <v>4117.7849999999999</v>
      </c>
      <c r="BA1176">
        <v>3798.57</v>
      </c>
      <c r="BB1176">
        <v>3479.355</v>
      </c>
      <c r="BC1176">
        <v>3160.14</v>
      </c>
      <c r="BD1176">
        <v>2840.9250000000002</v>
      </c>
      <c r="BE1176">
        <v>2521.71</v>
      </c>
      <c r="BF1176">
        <v>2202.4949999999999</v>
      </c>
      <c r="BG1176">
        <v>1883.28</v>
      </c>
      <c r="BH1176">
        <v>1564.0650000000001</v>
      </c>
      <c r="BI1176">
        <v>1244.8499999999999</v>
      </c>
      <c r="BJ1176">
        <v>1230.9862940544399</v>
      </c>
      <c r="BK1176">
        <v>1217.27698610265</v>
      </c>
      <c r="BL1176">
        <v>1203.7203566375599</v>
      </c>
      <c r="BM1176">
        <v>1190.31470530197</v>
      </c>
      <c r="BN1176">
        <v>1177.0583506753301</v>
      </c>
      <c r="BO1176">
        <v>1163.94963006278</v>
      </c>
      <c r="BP1176">
        <v>1150.98689928668</v>
      </c>
      <c r="BQ1176">
        <v>1138.16853248032</v>
      </c>
      <c r="BR1176">
        <v>1125.49292188403</v>
      </c>
      <c r="BS1176">
        <v>1112.9584776435099</v>
      </c>
      <c r="BT1176">
        <v>1100.5636276104401</v>
      </c>
      <c r="BU1176">
        <v>1088.3068171452701</v>
      </c>
      <c r="BV1176">
        <v>1076.1865089222299</v>
      </c>
      <c r="BW1176">
        <v>1064.20118273653</v>
      </c>
      <c r="BX1176">
        <v>1052.34933531365</v>
      </c>
      <c r="BY1176">
        <v>1040.6294801208201</v>
      </c>
      <c r="BZ1176">
        <v>1029.0401471805701</v>
      </c>
      <c r="CA1176">
        <v>1017.57988288633</v>
      </c>
      <c r="CB1176">
        <v>1006.24724982013</v>
      </c>
      <c r="CC1176">
        <v>995.04082657233198</v>
      </c>
      <c r="CD1176" s="8" t="b">
        <f>IF(ISNUMBER(VLOOKUP(A1176,profiles_2018!A:A,1,FALSE)),TRUE,FALSE)</f>
        <v>0</v>
      </c>
      <c r="CE1176" t="str">
        <f>INDEX('C5 - Emissions methodology 2021'!$A$2:$I$5911,MATCH($A1176,'C5 - Emissions methodology 2021'!$A$2:$A$5911,0),MATCH(CE$1,'C5 - Emissions methodology 2021'!$A$1:$I$1,0))</f>
        <v>Infrastructure</v>
      </c>
    </row>
    <row r="1177" spans="1:83" x14ac:dyDescent="0.25">
      <c r="A1177">
        <v>9829</v>
      </c>
      <c r="B1177" t="s">
        <v>641</v>
      </c>
      <c r="C1177" t="s">
        <v>27</v>
      </c>
      <c r="D1177">
        <v>2020</v>
      </c>
      <c r="E1177" t="s">
        <v>690</v>
      </c>
      <c r="F1177" t="s">
        <v>23</v>
      </c>
      <c r="G1177">
        <v>2016</v>
      </c>
      <c r="H1177">
        <v>1172325</v>
      </c>
      <c r="I1177">
        <v>100</v>
      </c>
      <c r="J1177">
        <v>2030</v>
      </c>
      <c r="K1177">
        <v>60</v>
      </c>
      <c r="L1177">
        <v>468930</v>
      </c>
      <c r="M1177">
        <v>2020</v>
      </c>
      <c r="N1177">
        <v>747669</v>
      </c>
      <c r="O1177">
        <v>60.372337022583302</v>
      </c>
      <c r="P1177" t="s">
        <v>45</v>
      </c>
      <c r="Q1177">
        <v>3.2503611349390198</v>
      </c>
      <c r="R1177">
        <v>1</v>
      </c>
      <c r="S1177" t="s">
        <v>592</v>
      </c>
      <c r="T1177">
        <v>-1.11368485725649E-2</v>
      </c>
      <c r="AU1177">
        <v>1172325</v>
      </c>
      <c r="AV1177">
        <v>1066161</v>
      </c>
      <c r="AW1177">
        <v>959997</v>
      </c>
      <c r="AX1177">
        <v>853833</v>
      </c>
      <c r="AY1177">
        <v>747669</v>
      </c>
      <c r="AZ1177">
        <v>719795.1</v>
      </c>
      <c r="BA1177">
        <v>691921.2</v>
      </c>
      <c r="BB1177">
        <v>664047.30000000005</v>
      </c>
      <c r="BC1177">
        <v>636173.4</v>
      </c>
      <c r="BD1177">
        <v>608299.5</v>
      </c>
      <c r="BE1177">
        <v>580425.6</v>
      </c>
      <c r="BF1177">
        <v>552551.69999999995</v>
      </c>
      <c r="BG1177">
        <v>524677.80000000005</v>
      </c>
      <c r="BH1177">
        <v>496803.9</v>
      </c>
      <c r="BI1177">
        <v>468930</v>
      </c>
      <c r="BJ1177">
        <v>463707.59759886703</v>
      </c>
      <c r="BK1177">
        <v>458543.35630246002</v>
      </c>
      <c r="BL1177">
        <v>453436.62837936397</v>
      </c>
      <c r="BM1177">
        <v>448386.77331184899</v>
      </c>
      <c r="BN1177">
        <v>443393.15771553398</v>
      </c>
      <c r="BO1177">
        <v>438455.15525994397</v>
      </c>
      <c r="BP1177">
        <v>433572.14658995398</v>
      </c>
      <c r="BQ1177">
        <v>428743.5192481</v>
      </c>
      <c r="BR1177">
        <v>423968.66759776499</v>
      </c>
      <c r="BS1177">
        <v>419246.99274721701</v>
      </c>
      <c r="BT1177">
        <v>414577.90247448802</v>
      </c>
      <c r="BU1177">
        <v>409960.81115309801</v>
      </c>
      <c r="BV1177">
        <v>405395.13967860001</v>
      </c>
      <c r="BW1177">
        <v>400880.31539594498</v>
      </c>
      <c r="BX1177">
        <v>396415.772027659</v>
      </c>
      <c r="BY1177">
        <v>392000.94960281003</v>
      </c>
      <c r="BZ1177">
        <v>387635.29438678198</v>
      </c>
      <c r="CA1177">
        <v>383318.258811815</v>
      </c>
      <c r="CB1177">
        <v>379049.301408328</v>
      </c>
      <c r="CC1177">
        <v>374827.88673700701</v>
      </c>
      <c r="CD1177" s="8" t="b">
        <f>IF(ISNUMBER(VLOOKUP(A1177,profiles_2018!A:A,1,FALSE)),TRUE,FALSE)</f>
        <v>1</v>
      </c>
      <c r="CE1177" t="str">
        <f>INDEX('C5 - Emissions methodology 2021'!$A$2:$I$5911,MATCH($A1177,'C5 - Emissions methodology 2021'!$A$2:$A$5911,0),MATCH(CE$1,'C5 - Emissions methodology 2021'!$A$1:$I$1,0))</f>
        <v>Biotech, health care &amp; pharma</v>
      </c>
    </row>
    <row r="1178" spans="1:83" x14ac:dyDescent="0.25">
      <c r="A1178">
        <v>9956</v>
      </c>
      <c r="B1178" t="s">
        <v>1623</v>
      </c>
      <c r="C1178" t="s">
        <v>59</v>
      </c>
      <c r="D1178">
        <v>2018</v>
      </c>
      <c r="E1178" t="s">
        <v>60</v>
      </c>
      <c r="F1178" t="s">
        <v>54</v>
      </c>
      <c r="G1178">
        <v>2017</v>
      </c>
      <c r="H1178">
        <v>1039565.4656</v>
      </c>
      <c r="I1178">
        <v>95.42</v>
      </c>
      <c r="J1178">
        <v>2030</v>
      </c>
      <c r="K1178">
        <v>22</v>
      </c>
      <c r="L1178">
        <v>810861.06316799996</v>
      </c>
      <c r="M1178">
        <v>2020</v>
      </c>
      <c r="N1178">
        <v>886833.90599999996</v>
      </c>
      <c r="O1178">
        <v>17.751687953159198</v>
      </c>
      <c r="P1178" t="s">
        <v>24</v>
      </c>
      <c r="Q1178">
        <v>3.16563491593902</v>
      </c>
      <c r="R1178">
        <v>1</v>
      </c>
      <c r="S1178" t="s">
        <v>592</v>
      </c>
      <c r="T1178">
        <v>-1.11368485725649E-2</v>
      </c>
      <c r="AV1178">
        <v>1039565.4656</v>
      </c>
      <c r="AW1178">
        <v>988654.94573333301</v>
      </c>
      <c r="AX1178">
        <v>937744.42586666602</v>
      </c>
      <c r="AY1178">
        <v>886833.90599999996</v>
      </c>
      <c r="AZ1178">
        <v>879236.62171679898</v>
      </c>
      <c r="BA1178">
        <v>871639.33743359998</v>
      </c>
      <c r="BB1178">
        <v>864042.05315040005</v>
      </c>
      <c r="BC1178">
        <v>856444.76886720001</v>
      </c>
      <c r="BD1178">
        <v>848847.48458399996</v>
      </c>
      <c r="BE1178">
        <v>841250.20030080003</v>
      </c>
      <c r="BF1178">
        <v>833652.91601759999</v>
      </c>
      <c r="BG1178">
        <v>826055.63173440006</v>
      </c>
      <c r="BH1178">
        <v>818458.34745120001</v>
      </c>
      <c r="BI1178">
        <v>810861.06316799996</v>
      </c>
      <c r="BJ1178">
        <v>801830.62629410904</v>
      </c>
      <c r="BK1178">
        <v>792900.76002822595</v>
      </c>
      <c r="BL1178">
        <v>784070.34433072002</v>
      </c>
      <c r="BM1178">
        <v>775338.27163566998</v>
      </c>
      <c r="BN1178">
        <v>766703.44671194896</v>
      </c>
      <c r="BO1178">
        <v>758164.78652585496</v>
      </c>
      <c r="BP1178">
        <v>749721.22010526503</v>
      </c>
      <c r="BQ1178">
        <v>741371.68840531399</v>
      </c>
      <c r="BR1178">
        <v>733115.144175558</v>
      </c>
      <c r="BS1178">
        <v>724950.55182862002</v>
      </c>
      <c r="BT1178">
        <v>716876.88731030806</v>
      </c>
      <c r="BU1178">
        <v>708893.13797116105</v>
      </c>
      <c r="BV1178">
        <v>700998.30243944598</v>
      </c>
      <c r="BW1178">
        <v>693191.39049555303</v>
      </c>
      <c r="BX1178">
        <v>685471.42294779804</v>
      </c>
      <c r="BY1178">
        <v>677837.43150960805</v>
      </c>
      <c r="BZ1178">
        <v>670288.45867806894</v>
      </c>
      <c r="CA1178">
        <v>662823.55761383299</v>
      </c>
      <c r="CB1178">
        <v>655441.79202235898</v>
      </c>
      <c r="CC1178">
        <v>648142.23603647598</v>
      </c>
      <c r="CD1178" s="8" t="b">
        <f>IF(ISNUMBER(VLOOKUP(A1178,profiles_2018!A:A,1,FALSE)),TRUE,FALSE)</f>
        <v>0</v>
      </c>
      <c r="CE1178" t="str">
        <f>INDEX('C5 - Emissions methodology 2021'!$A$2:$I$5911,MATCH($A1178,'C5 - Emissions methodology 2021'!$A$2:$A$5911,0),MATCH(CE$1,'C5 - Emissions methodology 2021'!$A$1:$I$1,0))</f>
        <v>Materials</v>
      </c>
    </row>
    <row r="1179" spans="1:83" x14ac:dyDescent="0.25">
      <c r="A1179">
        <v>837879</v>
      </c>
      <c r="B1179" t="s">
        <v>1624</v>
      </c>
      <c r="C1179" t="s">
        <v>78</v>
      </c>
      <c r="D1179">
        <v>2019</v>
      </c>
      <c r="E1179" t="s">
        <v>44</v>
      </c>
      <c r="F1179" t="s">
        <v>33</v>
      </c>
      <c r="G1179">
        <v>2018</v>
      </c>
      <c r="H1179">
        <v>148.94999999999999</v>
      </c>
      <c r="I1179">
        <v>100</v>
      </c>
      <c r="J1179">
        <v>2030</v>
      </c>
      <c r="K1179">
        <v>25</v>
      </c>
      <c r="L1179">
        <v>111.71250000000001</v>
      </c>
      <c r="M1179">
        <v>2020</v>
      </c>
      <c r="N1179">
        <v>152.44</v>
      </c>
      <c r="O1179">
        <v>-9.3722725746895197</v>
      </c>
      <c r="P1179" t="s">
        <v>24</v>
      </c>
      <c r="Q1179">
        <v>2.5702439173340199</v>
      </c>
      <c r="R1179">
        <v>1</v>
      </c>
      <c r="S1179" t="s">
        <v>592</v>
      </c>
      <c r="T1179">
        <v>-1.11368485725649E-2</v>
      </c>
      <c r="AW1179">
        <v>148.94999999999999</v>
      </c>
      <c r="AX1179">
        <v>150.69499999999999</v>
      </c>
      <c r="AY1179">
        <v>152.44</v>
      </c>
      <c r="AZ1179">
        <v>148.36724999999899</v>
      </c>
      <c r="BA1179">
        <v>144.2945</v>
      </c>
      <c r="BB1179">
        <v>140.22174999999999</v>
      </c>
      <c r="BC1179">
        <v>136.149</v>
      </c>
      <c r="BD1179">
        <v>132.07624999999999</v>
      </c>
      <c r="BE1179">
        <v>128.0035</v>
      </c>
      <c r="BF1179">
        <v>123.93075</v>
      </c>
      <c r="BG1179">
        <v>119.858</v>
      </c>
      <c r="BH1179">
        <v>115.78525</v>
      </c>
      <c r="BI1179">
        <v>111.71250000000001</v>
      </c>
      <c r="BJ1179">
        <v>110.46837480383699</v>
      </c>
      <c r="BK1179">
        <v>109.238105241589</v>
      </c>
      <c r="BL1179">
        <v>108.02153700516</v>
      </c>
      <c r="BM1179">
        <v>106.818517504957</v>
      </c>
      <c r="BN1179">
        <v>105.62889585075899</v>
      </c>
      <c r="BO1179">
        <v>104.45252283278199</v>
      </c>
      <c r="BP1179">
        <v>103.28925090297101</v>
      </c>
      <c r="BQ1179">
        <v>102.138934156491</v>
      </c>
      <c r="BR1179">
        <v>101.001428313427</v>
      </c>
      <c r="BS1179">
        <v>99.876590700687601</v>
      </c>
      <c r="BT1179">
        <v>98.764280234110004</v>
      </c>
      <c r="BU1179">
        <v>97.664357400764402</v>
      </c>
      <c r="BV1179">
        <v>96.576684241455197</v>
      </c>
      <c r="BW1179">
        <v>95.501124333417707</v>
      </c>
      <c r="BX1179">
        <v>94.4375427732068</v>
      </c>
      <c r="BY1179">
        <v>93.385806159776394</v>
      </c>
      <c r="BZ1179">
        <v>92.345782577748096</v>
      </c>
      <c r="CA1179">
        <v>91.317341580864706</v>
      </c>
      <c r="CB1179">
        <v>90.300354175629394</v>
      </c>
      <c r="CC1179">
        <v>89.294692805126502</v>
      </c>
      <c r="CD1179" s="8" t="b">
        <f>IF(ISNUMBER(VLOOKUP(A1179,profiles_2018!A:A,1,FALSE)),TRUE,FALSE)</f>
        <v>0</v>
      </c>
      <c r="CE1179" t="str">
        <f>INDEX('C5 - Emissions methodology 2021'!$A$2:$I$5911,MATCH($A1179,'C5 - Emissions methodology 2021'!$A$2:$A$5911,0),MATCH(CE$1,'C5 - Emissions methodology 2021'!$A$1:$I$1,0))</f>
        <v>Manufacturing</v>
      </c>
    </row>
    <row r="1180" spans="1:83" x14ac:dyDescent="0.25">
      <c r="A1180">
        <v>32296</v>
      </c>
      <c r="B1180" t="s">
        <v>1625</v>
      </c>
      <c r="C1180" t="s">
        <v>27</v>
      </c>
      <c r="D1180">
        <v>2019</v>
      </c>
      <c r="E1180" t="s">
        <v>88</v>
      </c>
      <c r="F1180" t="s">
        <v>54</v>
      </c>
      <c r="G1180">
        <v>2019</v>
      </c>
      <c r="H1180">
        <v>50657.47</v>
      </c>
      <c r="I1180">
        <v>100</v>
      </c>
      <c r="J1180">
        <v>2025</v>
      </c>
      <c r="K1180">
        <v>10</v>
      </c>
      <c r="L1180">
        <v>45591.722999999998</v>
      </c>
      <c r="M1180">
        <v>2020</v>
      </c>
      <c r="N1180">
        <v>48911.91</v>
      </c>
      <c r="O1180">
        <v>34.458096703210799</v>
      </c>
      <c r="P1180" t="s">
        <v>24</v>
      </c>
      <c r="Q1180">
        <v>3.0878099437957802</v>
      </c>
      <c r="R1180">
        <v>1</v>
      </c>
      <c r="S1180" t="s">
        <v>592</v>
      </c>
      <c r="T1180">
        <v>-1.11368485725649E-2</v>
      </c>
      <c r="AX1180">
        <v>50657.47</v>
      </c>
      <c r="AY1180">
        <v>48911.91</v>
      </c>
      <c r="AZ1180">
        <v>48247.872600000002</v>
      </c>
      <c r="BA1180">
        <v>47583.835200000001</v>
      </c>
      <c r="BB1180">
        <v>46919.7978</v>
      </c>
      <c r="BC1180">
        <v>46255.760399999999</v>
      </c>
      <c r="BD1180">
        <v>45591.722999999998</v>
      </c>
      <c r="BE1180">
        <v>45083.974884786599</v>
      </c>
      <c r="BF1180">
        <v>44581.881483445402</v>
      </c>
      <c r="BG1180">
        <v>44085.379820284303</v>
      </c>
      <c r="BH1180">
        <v>43594.4076209618</v>
      </c>
      <c r="BI1180">
        <v>43108.903304676402</v>
      </c>
      <c r="BJ1180">
        <v>42628.805976442898</v>
      </c>
      <c r="BK1180">
        <v>42154.055419454002</v>
      </c>
      <c r="BL1180">
        <v>41684.592087528101</v>
      </c>
      <c r="BM1180">
        <v>41220.357097640102</v>
      </c>
      <c r="BN1180">
        <v>40761.292222536598</v>
      </c>
      <c r="BO1180">
        <v>40307.3398834322</v>
      </c>
      <c r="BP1180">
        <v>39858.443142787502</v>
      </c>
      <c r="BQ1180">
        <v>39414.545697168098</v>
      </c>
      <c r="BR1180">
        <v>38975.591870182303</v>
      </c>
      <c r="BS1180">
        <v>38541.526605498002</v>
      </c>
      <c r="BT1180">
        <v>38112.295459937101</v>
      </c>
      <c r="BU1180">
        <v>37687.844596646901</v>
      </c>
      <c r="BV1180">
        <v>37268.1207783477</v>
      </c>
      <c r="BW1180">
        <v>36853.071360655202</v>
      </c>
      <c r="BX1180">
        <v>36442.644285477603</v>
      </c>
      <c r="BY1180">
        <v>36036.788074486401</v>
      </c>
      <c r="BZ1180">
        <v>35635.451822659197</v>
      </c>
      <c r="CA1180">
        <v>35238.585191895298</v>
      </c>
      <c r="CB1180">
        <v>34846.1384047018</v>
      </c>
      <c r="CC1180">
        <v>34458.062237949998</v>
      </c>
      <c r="CD1180" s="8" t="b">
        <f>IF(ISNUMBER(VLOOKUP(A1180,profiles_2018!A:A,1,FALSE)),TRUE,FALSE)</f>
        <v>0</v>
      </c>
      <c r="CE1180" t="str">
        <f>INDEX('C5 - Emissions methodology 2021'!$A$2:$I$5911,MATCH($A1180,'C5 - Emissions methodology 2021'!$A$2:$A$5911,0),MATCH(CE$1,'C5 - Emissions methodology 2021'!$A$1:$I$1,0))</f>
        <v>Manufacturing</v>
      </c>
    </row>
    <row r="1181" spans="1:83" x14ac:dyDescent="0.25">
      <c r="A1181">
        <v>837876</v>
      </c>
      <c r="B1181" t="s">
        <v>1626</v>
      </c>
      <c r="C1181" t="s">
        <v>78</v>
      </c>
      <c r="D1181">
        <v>2019</v>
      </c>
      <c r="E1181" t="s">
        <v>44</v>
      </c>
      <c r="F1181" t="s">
        <v>33</v>
      </c>
      <c r="G1181">
        <v>2018</v>
      </c>
      <c r="H1181">
        <v>944.82</v>
      </c>
      <c r="I1181">
        <v>100</v>
      </c>
      <c r="J1181">
        <v>2030</v>
      </c>
      <c r="K1181">
        <v>5</v>
      </c>
      <c r="L1181">
        <v>897.57899999999995</v>
      </c>
      <c r="M1181">
        <v>2020</v>
      </c>
      <c r="N1181">
        <v>864.48</v>
      </c>
      <c r="O1181">
        <v>170.064139201118</v>
      </c>
      <c r="P1181" t="s">
        <v>24</v>
      </c>
      <c r="Q1181">
        <v>2.3702439969210198</v>
      </c>
      <c r="R1181">
        <v>1</v>
      </c>
      <c r="S1181" t="s">
        <v>592</v>
      </c>
      <c r="T1181">
        <v>-1.11368485725649E-2</v>
      </c>
      <c r="AW1181">
        <v>944.82</v>
      </c>
      <c r="AX1181">
        <v>904.65</v>
      </c>
      <c r="AY1181">
        <v>864.48</v>
      </c>
      <c r="AZ1181">
        <v>867.78989999999999</v>
      </c>
      <c r="BA1181">
        <v>871.09979999999996</v>
      </c>
      <c r="BB1181">
        <v>874.40970000000004</v>
      </c>
      <c r="BC1181">
        <v>877.71960000000001</v>
      </c>
      <c r="BD1181">
        <v>881.02949999999998</v>
      </c>
      <c r="BE1181">
        <v>884.33939999999996</v>
      </c>
      <c r="BF1181">
        <v>887.64929999999902</v>
      </c>
      <c r="BG1181">
        <v>890.95920000000001</v>
      </c>
      <c r="BH1181">
        <v>894.26909999999998</v>
      </c>
      <c r="BI1181">
        <v>897.57899999999995</v>
      </c>
      <c r="BJ1181">
        <v>887.58279859508502</v>
      </c>
      <c r="BK1181">
        <v>877.69792337151796</v>
      </c>
      <c r="BL1181">
        <v>867.92313450647498</v>
      </c>
      <c r="BM1181">
        <v>858.257205984851</v>
      </c>
      <c r="BN1181">
        <v>848.69892544548497</v>
      </c>
      <c r="BO1181">
        <v>839.24709402910003</v>
      </c>
      <c r="BP1181">
        <v>829.900526227932</v>
      </c>
      <c r="BQ1181">
        <v>820.65804973703996</v>
      </c>
      <c r="BR1181">
        <v>811.51850530726199</v>
      </c>
      <c r="BS1181">
        <v>802.48074659982103</v>
      </c>
      <c r="BT1181">
        <v>793.54364004254001</v>
      </c>
      <c r="BU1181">
        <v>784.70606468766402</v>
      </c>
      <c r="BV1181">
        <v>775.96691207126401</v>
      </c>
      <c r="BW1181">
        <v>767.32508607420596</v>
      </c>
      <c r="BX1181">
        <v>758.77950278466699</v>
      </c>
      <c r="BY1181">
        <v>750.32909036218803</v>
      </c>
      <c r="BZ1181">
        <v>741.972788903234</v>
      </c>
      <c r="CA1181">
        <v>733.70955030825496</v>
      </c>
      <c r="CB1181">
        <v>725.53833815022699</v>
      </c>
      <c r="CC1181">
        <v>717.45812754465805</v>
      </c>
      <c r="CD1181" s="8" t="b">
        <f>IF(ISNUMBER(VLOOKUP(A1181,profiles_2018!A:A,1,FALSE)),TRUE,FALSE)</f>
        <v>0</v>
      </c>
      <c r="CE1181" t="str">
        <f>INDEX('C5 - Emissions methodology 2021'!$A$2:$I$5911,MATCH($A1181,'C5 - Emissions methodology 2021'!$A$2:$A$5911,0),MATCH(CE$1,'C5 - Emissions methodology 2021'!$A$1:$I$1,0))</f>
        <v>Manufacturing</v>
      </c>
    </row>
    <row r="1182" spans="1:83" x14ac:dyDescent="0.25">
      <c r="A1182">
        <v>50078</v>
      </c>
      <c r="B1182" t="s">
        <v>316</v>
      </c>
      <c r="C1182" t="s">
        <v>31</v>
      </c>
      <c r="D1182">
        <v>2018</v>
      </c>
      <c r="E1182" t="s">
        <v>690</v>
      </c>
      <c r="F1182" t="s">
        <v>23</v>
      </c>
      <c r="G1182">
        <v>2017</v>
      </c>
      <c r="H1182">
        <v>217901.28</v>
      </c>
      <c r="I1182">
        <v>100</v>
      </c>
      <c r="J1182">
        <v>2027</v>
      </c>
      <c r="K1182">
        <v>30</v>
      </c>
      <c r="L1182">
        <v>152530.89599999899</v>
      </c>
      <c r="M1182">
        <v>2020</v>
      </c>
      <c r="N1182">
        <v>143297.19</v>
      </c>
      <c r="O1182">
        <v>114.12521303225</v>
      </c>
      <c r="P1182" t="s">
        <v>691</v>
      </c>
      <c r="Q1182">
        <v>2.94880227793288</v>
      </c>
      <c r="R1182">
        <v>1</v>
      </c>
      <c r="S1182" t="s">
        <v>592</v>
      </c>
      <c r="T1182">
        <v>-1.11368485725649E-2</v>
      </c>
      <c r="AV1182">
        <v>217901.28</v>
      </c>
      <c r="AW1182">
        <v>193033.25</v>
      </c>
      <c r="AX1182">
        <v>168165.22</v>
      </c>
      <c r="AY1182">
        <v>143297.19</v>
      </c>
      <c r="AZ1182">
        <v>144616.29085714201</v>
      </c>
      <c r="BA1182">
        <v>145935.39171428501</v>
      </c>
      <c r="BB1182">
        <v>147254.49257142801</v>
      </c>
      <c r="BC1182">
        <v>148573.59342857101</v>
      </c>
      <c r="BD1182">
        <v>149892.69428571401</v>
      </c>
      <c r="BE1182">
        <v>151211.79514285701</v>
      </c>
      <c r="BF1182">
        <v>152530.89599999899</v>
      </c>
      <c r="BG1182">
        <v>150832.18250861001</v>
      </c>
      <c r="BH1182">
        <v>149152.38733214201</v>
      </c>
      <c r="BI1182">
        <v>147491.29978018699</v>
      </c>
      <c r="BJ1182">
        <v>145848.711508765</v>
      </c>
      <c r="BK1182">
        <v>144224.41649418799</v>
      </c>
      <c r="BL1182">
        <v>142618.211007226</v>
      </c>
      <c r="BM1182">
        <v>141029.89358754799</v>
      </c>
      <c r="BN1182">
        <v>139459.26501845801</v>
      </c>
      <c r="BO1182">
        <v>137906.12830190701</v>
      </c>
      <c r="BP1182">
        <v>136370.28863378</v>
      </c>
      <c r="BQ1182">
        <v>134851.55337946801</v>
      </c>
      <c r="BR1182">
        <v>133349.73204970601</v>
      </c>
      <c r="BS1182">
        <v>131864.636276676</v>
      </c>
      <c r="BT1182">
        <v>130396.079790387</v>
      </c>
      <c r="BU1182">
        <v>128943.878395305</v>
      </c>
      <c r="BV1182">
        <v>127507.849947257</v>
      </c>
      <c r="BW1182">
        <v>126087.81433058099</v>
      </c>
      <c r="BX1182">
        <v>124683.59343553599</v>
      </c>
      <c r="BY1182">
        <v>123295.011135961</v>
      </c>
      <c r="BZ1182">
        <v>121921.893267187</v>
      </c>
      <c r="CA1182">
        <v>120564.06760419</v>
      </c>
      <c r="CB1182">
        <v>119221.36383998999</v>
      </c>
      <c r="CC1182">
        <v>117893.613564289</v>
      </c>
      <c r="CD1182" s="8" t="b">
        <f>IF(ISNUMBER(VLOOKUP(A1182,profiles_2018!A:A,1,FALSE)),TRUE,FALSE)</f>
        <v>1</v>
      </c>
      <c r="CE1182" t="str">
        <f>INDEX('C5 - Emissions methodology 2021'!$A$2:$I$5911,MATCH($A1182,'C5 - Emissions methodology 2021'!$A$2:$A$5911,0),MATCH(CE$1,'C5 - Emissions methodology 2021'!$A$1:$I$1,0))</f>
        <v>Manufacturing</v>
      </c>
    </row>
    <row r="1183" spans="1:83" x14ac:dyDescent="0.25">
      <c r="A1183">
        <v>10132</v>
      </c>
      <c r="B1183" t="s">
        <v>643</v>
      </c>
      <c r="C1183" t="s">
        <v>59</v>
      </c>
      <c r="D1183">
        <v>2020</v>
      </c>
      <c r="E1183" t="s">
        <v>60</v>
      </c>
      <c r="F1183" t="s">
        <v>54</v>
      </c>
      <c r="G1183">
        <v>1990</v>
      </c>
      <c r="H1183">
        <v>1698426.7</v>
      </c>
      <c r="I1183">
        <v>95</v>
      </c>
      <c r="J1183">
        <v>2050</v>
      </c>
      <c r="K1183">
        <v>100</v>
      </c>
      <c r="L1183">
        <v>0</v>
      </c>
      <c r="M1183">
        <v>2020</v>
      </c>
      <c r="N1183">
        <v>851165.55</v>
      </c>
      <c r="O1183">
        <v>32.4373197125405</v>
      </c>
      <c r="P1183" t="s">
        <v>45</v>
      </c>
      <c r="Q1183">
        <v>3.9507196840000001</v>
      </c>
      <c r="R1183">
        <v>1</v>
      </c>
      <c r="S1183" t="s">
        <v>592</v>
      </c>
      <c r="T1183">
        <v>-1.11368485725649E-2</v>
      </c>
      <c r="U1183">
        <v>1698426.7</v>
      </c>
      <c r="V1183">
        <v>1670184.6616666601</v>
      </c>
      <c r="W1183">
        <v>1641942.62333333</v>
      </c>
      <c r="X1183">
        <v>1613700.585</v>
      </c>
      <c r="Y1183">
        <v>1585458.5466666601</v>
      </c>
      <c r="Z1183">
        <v>1557216.50833333</v>
      </c>
      <c r="AA1183">
        <v>1528974.47</v>
      </c>
      <c r="AB1183">
        <v>1500732.4316666599</v>
      </c>
      <c r="AC1183">
        <v>1472490.3933333301</v>
      </c>
      <c r="AD1183">
        <v>1444248.355</v>
      </c>
      <c r="AE1183">
        <v>1416006.3166666599</v>
      </c>
      <c r="AF1183">
        <v>1387764.2783333301</v>
      </c>
      <c r="AG1183">
        <v>1359522.24</v>
      </c>
      <c r="AH1183">
        <v>1331280.2016666599</v>
      </c>
      <c r="AI1183">
        <v>1303038.1633333301</v>
      </c>
      <c r="AJ1183">
        <v>1274796.125</v>
      </c>
      <c r="AK1183">
        <v>1246554.0866666599</v>
      </c>
      <c r="AL1183">
        <v>1218312.0483333301</v>
      </c>
      <c r="AM1183">
        <v>1190070.01</v>
      </c>
      <c r="AN1183">
        <v>1161827.9716666599</v>
      </c>
      <c r="AO1183">
        <v>1133585.9333333301</v>
      </c>
      <c r="AP1183">
        <v>1105343.895</v>
      </c>
      <c r="AQ1183">
        <v>1077101.8566666599</v>
      </c>
      <c r="AR1183">
        <v>1048859.8183333301</v>
      </c>
      <c r="AS1183">
        <v>1020617.78</v>
      </c>
      <c r="AT1183">
        <v>992375.741666666</v>
      </c>
      <c r="AU1183">
        <v>964133.70333333302</v>
      </c>
      <c r="AV1183">
        <v>935891.66500000004</v>
      </c>
      <c r="AW1183">
        <v>907649.62666666601</v>
      </c>
      <c r="AX1183">
        <v>879407.58833333303</v>
      </c>
      <c r="AY1183">
        <v>851165.55</v>
      </c>
      <c r="AZ1183">
        <v>822793.36499999999</v>
      </c>
      <c r="BA1183">
        <v>794421.18</v>
      </c>
      <c r="BB1183">
        <v>766048.995</v>
      </c>
      <c r="BC1183">
        <v>737676.81</v>
      </c>
      <c r="BD1183">
        <v>709304.625</v>
      </c>
      <c r="BE1183">
        <v>680932.44</v>
      </c>
      <c r="BF1183">
        <v>652560.255</v>
      </c>
      <c r="BG1183">
        <v>624188.06999999995</v>
      </c>
      <c r="BH1183">
        <v>595815.88500000001</v>
      </c>
      <c r="BI1183">
        <v>567443.69999999995</v>
      </c>
      <c r="BJ1183">
        <v>539071.51500000001</v>
      </c>
      <c r="BK1183">
        <v>510699.33</v>
      </c>
      <c r="BL1183">
        <v>482327.14500000002</v>
      </c>
      <c r="BM1183">
        <v>453954.96</v>
      </c>
      <c r="BN1183">
        <v>425582.77500000002</v>
      </c>
      <c r="BO1183">
        <v>397210.59</v>
      </c>
      <c r="BP1183">
        <v>368838.40500000003</v>
      </c>
      <c r="BQ1183">
        <v>340466.22</v>
      </c>
      <c r="BR1183">
        <v>312094.03499999997</v>
      </c>
      <c r="BS1183">
        <v>283721.84999999998</v>
      </c>
      <c r="BT1183">
        <v>255349.66500000001</v>
      </c>
      <c r="BU1183">
        <v>226977.48</v>
      </c>
      <c r="BV1183">
        <v>198605.29499999899</v>
      </c>
      <c r="BW1183">
        <v>170233.11</v>
      </c>
      <c r="BX1183">
        <v>141860.924999999</v>
      </c>
      <c r="BY1183">
        <v>113488.74</v>
      </c>
      <c r="BZ1183">
        <v>85116.554999999906</v>
      </c>
      <c r="CA1183">
        <v>56744.37</v>
      </c>
      <c r="CB1183">
        <v>28372.184999999899</v>
      </c>
      <c r="CC1183">
        <v>0</v>
      </c>
      <c r="CD1183" s="8" t="b">
        <f>IF(ISNUMBER(VLOOKUP(A1183,profiles_2018!A:A,1,FALSE)),TRUE,FALSE)</f>
        <v>1</v>
      </c>
      <c r="CE1183" t="str">
        <f>INDEX('C5 - Emissions methodology 2021'!$A$2:$I$5911,MATCH($A1183,'C5 - Emissions methodology 2021'!$A$2:$A$5911,0),MATCH(CE$1,'C5 - Emissions methodology 2021'!$A$1:$I$1,0))</f>
        <v>Food, beverage &amp; agriculture</v>
      </c>
    </row>
    <row r="1184" spans="1:83" x14ac:dyDescent="0.25">
      <c r="A1184">
        <v>10233</v>
      </c>
      <c r="B1184" t="s">
        <v>319</v>
      </c>
      <c r="C1184" t="s">
        <v>27</v>
      </c>
      <c r="D1184">
        <v>2019</v>
      </c>
      <c r="E1184" t="s">
        <v>690</v>
      </c>
      <c r="F1184" t="s">
        <v>23</v>
      </c>
      <c r="G1184">
        <v>2014</v>
      </c>
      <c r="H1184">
        <v>807164</v>
      </c>
      <c r="I1184">
        <v>100</v>
      </c>
      <c r="J1184">
        <v>2025</v>
      </c>
      <c r="K1184">
        <v>50</v>
      </c>
      <c r="L1184">
        <v>403582</v>
      </c>
      <c r="M1184">
        <v>2020</v>
      </c>
      <c r="N1184">
        <v>389973</v>
      </c>
      <c r="O1184">
        <v>103.37205326303</v>
      </c>
      <c r="P1184" t="s">
        <v>24</v>
      </c>
      <c r="Q1184">
        <v>3.14788559444878</v>
      </c>
      <c r="R1184">
        <v>1</v>
      </c>
      <c r="S1184" t="s">
        <v>592</v>
      </c>
      <c r="T1184">
        <v>-1.11368485725649E-2</v>
      </c>
      <c r="AS1184">
        <v>807164</v>
      </c>
      <c r="AT1184">
        <v>737632.16666666605</v>
      </c>
      <c r="AU1184">
        <v>668100.33333333302</v>
      </c>
      <c r="AV1184">
        <v>598568.5</v>
      </c>
      <c r="AW1184">
        <v>529036.66666666605</v>
      </c>
      <c r="AX1184">
        <v>459504.83333333302</v>
      </c>
      <c r="AY1184">
        <v>389973</v>
      </c>
      <c r="AZ1184">
        <v>392694.8</v>
      </c>
      <c r="BA1184">
        <v>395416.6</v>
      </c>
      <c r="BB1184">
        <v>398138.4</v>
      </c>
      <c r="BC1184">
        <v>400860.2</v>
      </c>
      <c r="BD1184">
        <v>403582</v>
      </c>
      <c r="BE1184">
        <v>399087.36837938702</v>
      </c>
      <c r="BF1184">
        <v>394642.79279052198</v>
      </c>
      <c r="BG1184">
        <v>390247.71576696</v>
      </c>
      <c r="BH1184">
        <v>385901.58605067403</v>
      </c>
      <c r="BI1184">
        <v>381603.85852291499</v>
      </c>
      <c r="BJ1184">
        <v>377353.99413583899</v>
      </c>
      <c r="BK1184">
        <v>373151.459844895</v>
      </c>
      <c r="BL1184">
        <v>368995.72854197101</v>
      </c>
      <c r="BM1184">
        <v>364886.27898927598</v>
      </c>
      <c r="BN1184">
        <v>360822.59575396602</v>
      </c>
      <c r="BO1184">
        <v>356804.16914349399</v>
      </c>
      <c r="BP1184">
        <v>352830.49514168297</v>
      </c>
      <c r="BQ1184">
        <v>348901.07534550701</v>
      </c>
      <c r="BR1184">
        <v>345015.41690257902</v>
      </c>
      <c r="BS1184">
        <v>341173.03244933498</v>
      </c>
      <c r="BT1184">
        <v>337373.44004990399</v>
      </c>
      <c r="BU1184">
        <v>333616.16313566198</v>
      </c>
      <c r="BV1184">
        <v>329900.73044546001</v>
      </c>
      <c r="BW1184">
        <v>326226.67596651101</v>
      </c>
      <c r="BX1184">
        <v>322593.53887594101</v>
      </c>
      <c r="BY1184">
        <v>319000.863482991</v>
      </c>
      <c r="BZ1184">
        <v>315448.19917186402</v>
      </c>
      <c r="CA1184">
        <v>311935.10034519801</v>
      </c>
      <c r="CB1184">
        <v>308461.12636818597</v>
      </c>
      <c r="CC1184">
        <v>305025.84151330101</v>
      </c>
      <c r="CD1184" s="8" t="b">
        <f>IF(ISNUMBER(VLOOKUP(A1184,profiles_2018!A:A,1,FALSE)),TRUE,FALSE)</f>
        <v>1</v>
      </c>
      <c r="CE1184" t="str">
        <f>INDEX('C5 - Emissions methodology 2021'!$A$2:$I$5911,MATCH($A1184,'C5 - Emissions methodology 2021'!$A$2:$A$5911,0),MATCH(CE$1,'C5 - Emissions methodology 2021'!$A$1:$I$1,0))</f>
        <v>Retail</v>
      </c>
    </row>
    <row r="1185" spans="1:83" x14ac:dyDescent="0.25">
      <c r="A1185">
        <v>15994</v>
      </c>
      <c r="B1185" t="s">
        <v>644</v>
      </c>
      <c r="C1185" t="s">
        <v>41</v>
      </c>
      <c r="D1185">
        <v>2016</v>
      </c>
      <c r="E1185" t="s">
        <v>690</v>
      </c>
      <c r="F1185" t="s">
        <v>23</v>
      </c>
      <c r="G1185">
        <v>2010</v>
      </c>
      <c r="H1185">
        <v>94019.839999999997</v>
      </c>
      <c r="I1185">
        <v>98</v>
      </c>
      <c r="J1185">
        <v>2050</v>
      </c>
      <c r="K1185">
        <v>100</v>
      </c>
      <c r="L1185">
        <v>0</v>
      </c>
      <c r="M1185">
        <v>2020</v>
      </c>
      <c r="N1185">
        <v>16781</v>
      </c>
      <c r="O1185">
        <v>82.2869387151935</v>
      </c>
      <c r="P1185" t="s">
        <v>24</v>
      </c>
      <c r="Q1185">
        <v>3.6400094738000002</v>
      </c>
      <c r="R1185">
        <v>1</v>
      </c>
      <c r="S1185" t="s">
        <v>592</v>
      </c>
      <c r="T1185">
        <v>-1.11368485725649E-2</v>
      </c>
      <c r="AO1185">
        <v>94019.839999999997</v>
      </c>
      <c r="AP1185">
        <v>86295.955999999904</v>
      </c>
      <c r="AQ1185">
        <v>78572.072</v>
      </c>
      <c r="AR1185">
        <v>70848.187999999995</v>
      </c>
      <c r="AS1185">
        <v>63124.303999999996</v>
      </c>
      <c r="AT1185">
        <v>55400.42</v>
      </c>
      <c r="AU1185">
        <v>47676.536</v>
      </c>
      <c r="AV1185">
        <v>39952.652000000002</v>
      </c>
      <c r="AW1185">
        <v>32228.768</v>
      </c>
      <c r="AX1185">
        <v>24504.8839999999</v>
      </c>
      <c r="AY1185">
        <v>16781</v>
      </c>
      <c r="AZ1185">
        <v>16221.6333333333</v>
      </c>
      <c r="BA1185">
        <v>15662.266666666599</v>
      </c>
      <c r="BB1185">
        <v>15102.9</v>
      </c>
      <c r="BC1185">
        <v>14543.5333333333</v>
      </c>
      <c r="BD1185">
        <v>13984.166666666601</v>
      </c>
      <c r="BE1185">
        <v>13424.8</v>
      </c>
      <c r="BF1185">
        <v>12865.4333333333</v>
      </c>
      <c r="BG1185">
        <v>12306.0666666666</v>
      </c>
      <c r="BH1185">
        <v>11746.7</v>
      </c>
      <c r="BI1185">
        <v>11187.333333333299</v>
      </c>
      <c r="BJ1185">
        <v>10627.9666666666</v>
      </c>
      <c r="BK1185">
        <v>10068.6</v>
      </c>
      <c r="BL1185">
        <v>9509.2333333333299</v>
      </c>
      <c r="BM1185">
        <v>8949.8666666666595</v>
      </c>
      <c r="BN1185">
        <v>8390.5</v>
      </c>
      <c r="BO1185">
        <v>7831.1333333333296</v>
      </c>
      <c r="BP1185">
        <v>7271.7666666666601</v>
      </c>
      <c r="BQ1185">
        <v>6712.4</v>
      </c>
      <c r="BR1185">
        <v>6153.0333333333301</v>
      </c>
      <c r="BS1185">
        <v>5593.6666666666597</v>
      </c>
      <c r="BT1185">
        <v>5034.3</v>
      </c>
      <c r="BU1185">
        <v>4474.9333333333298</v>
      </c>
      <c r="BV1185">
        <v>3915.5666666666598</v>
      </c>
      <c r="BW1185">
        <v>3356.1999999999898</v>
      </c>
      <c r="BX1185">
        <v>2796.8333333333298</v>
      </c>
      <c r="BY1185">
        <v>2237.4666666666599</v>
      </c>
      <c r="BZ1185">
        <v>1678.1</v>
      </c>
      <c r="CA1185">
        <v>1118.7333333333299</v>
      </c>
      <c r="CB1185">
        <v>559.36666666666599</v>
      </c>
      <c r="CC1185">
        <v>0</v>
      </c>
      <c r="CD1185" s="8" t="b">
        <f>IF(ISNUMBER(VLOOKUP(A1185,profiles_2018!A:A,1,FALSE)),TRUE,FALSE)</f>
        <v>1</v>
      </c>
      <c r="CE1185" t="str">
        <f>INDEX('C5 - Emissions methodology 2021'!$A$2:$I$5911,MATCH($A1185,'C5 - Emissions methodology 2021'!$A$2:$A$5911,0),MATCH(CE$1,'C5 - Emissions methodology 2021'!$A$1:$I$1,0))</f>
        <v>Services</v>
      </c>
    </row>
    <row r="1186" spans="1:83" x14ac:dyDescent="0.25">
      <c r="A1186">
        <v>10343</v>
      </c>
      <c r="B1186" t="s">
        <v>1627</v>
      </c>
      <c r="C1186" t="s">
        <v>172</v>
      </c>
      <c r="D1186">
        <v>2020</v>
      </c>
      <c r="E1186" t="s">
        <v>105</v>
      </c>
      <c r="F1186" t="s">
        <v>54</v>
      </c>
      <c r="G1186">
        <v>2020</v>
      </c>
      <c r="H1186">
        <v>199512</v>
      </c>
      <c r="I1186">
        <v>100</v>
      </c>
      <c r="J1186">
        <v>2030</v>
      </c>
      <c r="K1186">
        <v>20.399999999999999</v>
      </c>
      <c r="L1186">
        <v>158811.552</v>
      </c>
      <c r="M1186">
        <v>2020</v>
      </c>
      <c r="N1186">
        <v>199512</v>
      </c>
      <c r="O1186">
        <v>0</v>
      </c>
      <c r="P1186" t="s">
        <v>45</v>
      </c>
      <c r="Q1186">
        <v>3.1942638536390202</v>
      </c>
      <c r="R1186">
        <v>1</v>
      </c>
      <c r="S1186" t="s">
        <v>592</v>
      </c>
      <c r="T1186">
        <v>-1.11368485725649E-2</v>
      </c>
      <c r="AY1186">
        <v>199512</v>
      </c>
      <c r="AZ1186">
        <v>195441.9552</v>
      </c>
      <c r="BA1186">
        <v>191371.91039999999</v>
      </c>
      <c r="BB1186">
        <v>187301.86559999999</v>
      </c>
      <c r="BC1186">
        <v>183231.82079999999</v>
      </c>
      <c r="BD1186">
        <v>179161.77600000001</v>
      </c>
      <c r="BE1186">
        <v>175091.73120000001</v>
      </c>
      <c r="BF1186">
        <v>171021.68640000001</v>
      </c>
      <c r="BG1186">
        <v>166951.6416</v>
      </c>
      <c r="BH1186">
        <v>162881.5968</v>
      </c>
      <c r="BI1186">
        <v>158811.552</v>
      </c>
      <c r="BJ1186">
        <v>157042.89179380101</v>
      </c>
      <c r="BK1186">
        <v>155293.92888849601</v>
      </c>
      <c r="BL1186">
        <v>153564.443918226</v>
      </c>
      <c r="BM1186">
        <v>151854.21996017901</v>
      </c>
      <c r="BN1186">
        <v>150163.04250737699</v>
      </c>
      <c r="BO1186">
        <v>148490.69944177699</v>
      </c>
      <c r="BP1186">
        <v>146836.98100766001</v>
      </c>
      <c r="BQ1186">
        <v>145201.67978532499</v>
      </c>
      <c r="BR1186">
        <v>143584.59066507401</v>
      </c>
      <c r="BS1186">
        <v>141985.51082148301</v>
      </c>
      <c r="BT1186">
        <v>140404.23968796601</v>
      </c>
      <c r="BU1186">
        <v>138840.57893161499</v>
      </c>
      <c r="BV1186">
        <v>137294.33242832599</v>
      </c>
      <c r="BW1186">
        <v>135765.30623820101</v>
      </c>
      <c r="BX1186">
        <v>134253.30858121801</v>
      </c>
      <c r="BY1186">
        <v>132758.149813183</v>
      </c>
      <c r="BZ1186">
        <v>131279.64240193999</v>
      </c>
      <c r="CA1186">
        <v>129817.600903849</v>
      </c>
      <c r="CB1186">
        <v>128371.841940529</v>
      </c>
      <c r="CC1186">
        <v>126942.184175856</v>
      </c>
      <c r="CD1186" s="8" t="b">
        <f>IF(ISNUMBER(VLOOKUP(A1186,profiles_2018!A:A,1,FALSE)),TRUE,FALSE)</f>
        <v>0</v>
      </c>
      <c r="CE1186" t="str">
        <f>INDEX('C5 - Emissions methodology 2021'!$A$2:$I$5911,MATCH($A1186,'C5 - Emissions methodology 2021'!$A$2:$A$5911,0),MATCH(CE$1,'C5 - Emissions methodology 2021'!$A$1:$I$1,0))</f>
        <v>Food, beverage &amp; agriculture</v>
      </c>
    </row>
    <row r="1187" spans="1:83" x14ac:dyDescent="0.25">
      <c r="A1187">
        <v>10375</v>
      </c>
      <c r="B1187" t="s">
        <v>1628</v>
      </c>
      <c r="C1187" t="s">
        <v>59</v>
      </c>
      <c r="D1187">
        <v>2019</v>
      </c>
      <c r="E1187" t="s">
        <v>105</v>
      </c>
      <c r="F1187" t="s">
        <v>54</v>
      </c>
      <c r="G1187">
        <v>2014</v>
      </c>
      <c r="H1187">
        <v>1156000</v>
      </c>
      <c r="I1187">
        <v>100</v>
      </c>
      <c r="J1187">
        <v>2031</v>
      </c>
      <c r="K1187">
        <v>30</v>
      </c>
      <c r="L1187">
        <v>809200</v>
      </c>
      <c r="M1187">
        <v>2020</v>
      </c>
      <c r="N1187">
        <v>843548</v>
      </c>
      <c r="O1187">
        <v>54.281264822134403</v>
      </c>
      <c r="P1187" t="s">
        <v>24</v>
      </c>
      <c r="Q1187">
        <v>3.2913642073170699</v>
      </c>
      <c r="R1187">
        <v>1</v>
      </c>
      <c r="S1187" t="s">
        <v>592</v>
      </c>
      <c r="T1187">
        <v>-1.11368485725649E-2</v>
      </c>
      <c r="AS1187">
        <v>1156000</v>
      </c>
      <c r="AT1187">
        <v>1103924.66666666</v>
      </c>
      <c r="AU1187">
        <v>1051849.33333333</v>
      </c>
      <c r="AV1187">
        <v>999774</v>
      </c>
      <c r="AW1187">
        <v>947698.66666666605</v>
      </c>
      <c r="AX1187">
        <v>895623.33333333302</v>
      </c>
      <c r="AY1187">
        <v>843548</v>
      </c>
      <c r="AZ1187">
        <v>840425.45454545401</v>
      </c>
      <c r="BA1187">
        <v>837302.90909090894</v>
      </c>
      <c r="BB1187">
        <v>834180.36363636295</v>
      </c>
      <c r="BC1187">
        <v>831057.818181818</v>
      </c>
      <c r="BD1187">
        <v>827935.27272727201</v>
      </c>
      <c r="BE1187">
        <v>824812.72727272694</v>
      </c>
      <c r="BF1187">
        <v>821690.18181818095</v>
      </c>
      <c r="BG1187">
        <v>818567.636363636</v>
      </c>
      <c r="BH1187">
        <v>815445.09090909001</v>
      </c>
      <c r="BI1187">
        <v>812322.54545454495</v>
      </c>
      <c r="BJ1187">
        <v>809200</v>
      </c>
      <c r="BK1187">
        <v>800188.06213507999</v>
      </c>
      <c r="BL1187">
        <v>791276.48885750701</v>
      </c>
      <c r="BM1187">
        <v>782464.16242207098</v>
      </c>
      <c r="BN1187">
        <v>773749.97753171704</v>
      </c>
      <c r="BO1187">
        <v>765132.84119892097</v>
      </c>
      <c r="BP1187">
        <v>756611.67260859197</v>
      </c>
      <c r="BQ1187">
        <v>748185.40298251505</v>
      </c>
      <c r="BR1187">
        <v>739852.97544529499</v>
      </c>
      <c r="BS1187">
        <v>731613.34489179996</v>
      </c>
      <c r="BT1187">
        <v>723465.47785607202</v>
      </c>
      <c r="BU1187">
        <v>715408.35238171101</v>
      </c>
      <c r="BV1187">
        <v>707440.95789368695</v>
      </c>
      <c r="BW1187">
        <v>699562.295071595</v>
      </c>
      <c r="BX1187">
        <v>691771.37572430703</v>
      </c>
      <c r="BY1187">
        <v>684067.22266603005</v>
      </c>
      <c r="BZ1187">
        <v>676448.86959374405</v>
      </c>
      <c r="CA1187">
        <v>668915.360965995</v>
      </c>
      <c r="CB1187">
        <v>661465.75188305497</v>
      </c>
      <c r="CC1187">
        <v>654099.10796839499</v>
      </c>
      <c r="CD1187" s="8" t="b">
        <f>IF(ISNUMBER(VLOOKUP(A1187,profiles_2018!A:A,1,FALSE)),TRUE,FALSE)</f>
        <v>0</v>
      </c>
      <c r="CE1187" t="str">
        <f>INDEX('C5 - Emissions methodology 2021'!$A$2:$I$5911,MATCH($A1187,'C5 - Emissions methodology 2021'!$A$2:$A$5911,0),MATCH(CE$1,'C5 - Emissions methodology 2021'!$A$1:$I$1,0))</f>
        <v>Manufacturing</v>
      </c>
    </row>
    <row r="1188" spans="1:83" x14ac:dyDescent="0.25">
      <c r="A1188">
        <v>10389</v>
      </c>
      <c r="B1188" t="s">
        <v>645</v>
      </c>
      <c r="C1188" t="s">
        <v>39</v>
      </c>
      <c r="D1188">
        <v>2017</v>
      </c>
      <c r="E1188" t="s">
        <v>690</v>
      </c>
      <c r="F1188" t="s">
        <v>23</v>
      </c>
      <c r="G1188">
        <v>2016</v>
      </c>
      <c r="H1188">
        <v>120450</v>
      </c>
      <c r="I1188">
        <v>100</v>
      </c>
      <c r="J1188">
        <v>2025</v>
      </c>
      <c r="K1188">
        <v>100</v>
      </c>
      <c r="L1188">
        <v>0</v>
      </c>
      <c r="M1188">
        <v>2020</v>
      </c>
      <c r="N1188">
        <v>55778</v>
      </c>
      <c r="O1188">
        <v>53.691988376919902</v>
      </c>
      <c r="P1188" t="s">
        <v>24</v>
      </c>
      <c r="Q1188">
        <v>3.6478169230487798</v>
      </c>
      <c r="R1188">
        <v>1</v>
      </c>
      <c r="S1188" t="s">
        <v>592</v>
      </c>
      <c r="T1188">
        <v>-1.11368485725649E-2</v>
      </c>
      <c r="AU1188">
        <v>120450</v>
      </c>
      <c r="AV1188">
        <v>104282</v>
      </c>
      <c r="AW1188">
        <v>88114</v>
      </c>
      <c r="AX1188">
        <v>71946</v>
      </c>
      <c r="AY1188">
        <v>55778</v>
      </c>
      <c r="AZ1188">
        <v>44622.400000000001</v>
      </c>
      <c r="BA1188">
        <v>33466.800000000003</v>
      </c>
      <c r="BB1188">
        <v>22311.200000000001</v>
      </c>
      <c r="BC1188">
        <v>11155.6</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s="8" t="b">
        <f>IF(ISNUMBER(VLOOKUP(A1188,profiles_2018!A:A,1,FALSE)),TRUE,FALSE)</f>
        <v>1</v>
      </c>
      <c r="CE1188" t="str">
        <f>INDEX('C5 - Emissions methodology 2021'!$A$2:$I$5911,MATCH($A1188,'C5 - Emissions methodology 2021'!$A$2:$A$5911,0),MATCH(CE$1,'C5 - Emissions methodology 2021'!$A$1:$I$1,0))</f>
        <v>Materials</v>
      </c>
    </row>
    <row r="1189" spans="1:83" x14ac:dyDescent="0.25">
      <c r="A1189">
        <v>10754</v>
      </c>
      <c r="B1189" t="s">
        <v>342</v>
      </c>
      <c r="C1189" t="s">
        <v>59</v>
      </c>
      <c r="D1189">
        <v>2020</v>
      </c>
      <c r="E1189" t="s">
        <v>60</v>
      </c>
      <c r="F1189" t="s">
        <v>54</v>
      </c>
      <c r="G1189">
        <v>2018</v>
      </c>
      <c r="H1189">
        <v>145149</v>
      </c>
      <c r="I1189">
        <v>100</v>
      </c>
      <c r="J1189">
        <v>2030</v>
      </c>
      <c r="K1189">
        <v>30</v>
      </c>
      <c r="L1189">
        <v>101604.3</v>
      </c>
      <c r="M1189">
        <v>2020</v>
      </c>
      <c r="N1189">
        <v>134326</v>
      </c>
      <c r="O1189">
        <v>9.5851214598083594</v>
      </c>
      <c r="P1189" t="s">
        <v>45</v>
      </c>
      <c r="Q1189">
        <v>3.2907459409390198</v>
      </c>
      <c r="R1189">
        <v>1</v>
      </c>
      <c r="S1189" t="s">
        <v>592</v>
      </c>
      <c r="T1189">
        <v>-1.11368485725649E-2</v>
      </c>
      <c r="AW1189">
        <v>145149</v>
      </c>
      <c r="AX1189">
        <v>139737.5</v>
      </c>
      <c r="AY1189">
        <v>134326</v>
      </c>
      <c r="AZ1189">
        <v>131053.83</v>
      </c>
      <c r="BA1189">
        <v>127781.66</v>
      </c>
      <c r="BB1189">
        <v>124509.49</v>
      </c>
      <c r="BC1189">
        <v>121237.32</v>
      </c>
      <c r="BD1189">
        <v>117965.15</v>
      </c>
      <c r="BE1189">
        <v>114692.98</v>
      </c>
      <c r="BF1189">
        <v>111420.81</v>
      </c>
      <c r="BG1189">
        <v>108148.639999999</v>
      </c>
      <c r="BH1189">
        <v>104876.47</v>
      </c>
      <c r="BI1189">
        <v>101604.3</v>
      </c>
      <c r="BJ1189">
        <v>100472.74829657799</v>
      </c>
      <c r="BK1189">
        <v>99353.798513130096</v>
      </c>
      <c r="BL1189">
        <v>98247.310303980194</v>
      </c>
      <c r="BM1189">
        <v>97153.144886462993</v>
      </c>
      <c r="BN1189">
        <v>96071.165023513997</v>
      </c>
      <c r="BO1189">
        <v>95001.235006457195</v>
      </c>
      <c r="BP1189">
        <v>93943.220637983599</v>
      </c>
      <c r="BQ1189">
        <v>92896.989215319394</v>
      </c>
      <c r="BR1189">
        <v>91862.409513581195</v>
      </c>
      <c r="BS1189">
        <v>90839.351769317494</v>
      </c>
      <c r="BT1189">
        <v>89827.687664232595</v>
      </c>
      <c r="BU1189">
        <v>88827.290309092394</v>
      </c>
      <c r="BV1189">
        <v>87838.034227808806</v>
      </c>
      <c r="BW1189">
        <v>86859.795341701902</v>
      </c>
      <c r="BX1189">
        <v>85892.450953937398</v>
      </c>
      <c r="BY1189">
        <v>84935.879734136906</v>
      </c>
      <c r="BZ1189">
        <v>83989.961703160196</v>
      </c>
      <c r="CA1189">
        <v>83054.578218056602</v>
      </c>
      <c r="CB1189">
        <v>82129.611957183894</v>
      </c>
      <c r="CC1189">
        <v>81214.946905493198</v>
      </c>
      <c r="CD1189" s="8" t="b">
        <f>IF(ISNUMBER(VLOOKUP(A1189,profiles_2018!A:A,1,FALSE)),TRUE,FALSE)</f>
        <v>1</v>
      </c>
      <c r="CE1189" t="str">
        <f>INDEX('C5 - Emissions methodology 2021'!$A$2:$I$5911,MATCH($A1189,'C5 - Emissions methodology 2021'!$A$2:$A$5911,0),MATCH(CE$1,'C5 - Emissions methodology 2021'!$A$1:$I$1,0))</f>
        <v>Materials</v>
      </c>
    </row>
    <row r="1190" spans="1:83" x14ac:dyDescent="0.25">
      <c r="A1190">
        <v>11048</v>
      </c>
      <c r="B1190" t="s">
        <v>648</v>
      </c>
      <c r="C1190" t="s">
        <v>165</v>
      </c>
      <c r="D1190">
        <v>2019</v>
      </c>
      <c r="E1190" t="s">
        <v>690</v>
      </c>
      <c r="F1190" t="s">
        <v>23</v>
      </c>
      <c r="G1190">
        <v>2016</v>
      </c>
      <c r="H1190">
        <v>21621</v>
      </c>
      <c r="I1190">
        <v>100</v>
      </c>
      <c r="J1190">
        <v>2035</v>
      </c>
      <c r="K1190">
        <v>70</v>
      </c>
      <c r="L1190">
        <v>6486.3</v>
      </c>
      <c r="M1190">
        <v>2020</v>
      </c>
      <c r="N1190">
        <v>14712</v>
      </c>
      <c r="O1190">
        <v>45.650062439295098</v>
      </c>
      <c r="P1190" t="s">
        <v>24</v>
      </c>
      <c r="Q1190">
        <v>3.3526850889292699</v>
      </c>
      <c r="R1190">
        <v>1</v>
      </c>
      <c r="S1190" t="s">
        <v>592</v>
      </c>
      <c r="T1190">
        <v>-1.11368485725649E-2</v>
      </c>
      <c r="AU1190">
        <v>21621</v>
      </c>
      <c r="AV1190">
        <v>19893.75</v>
      </c>
      <c r="AW1190">
        <v>18166.5</v>
      </c>
      <c r="AX1190">
        <v>16439.25</v>
      </c>
      <c r="AY1190">
        <v>14712</v>
      </c>
      <c r="AZ1190">
        <v>14163.62</v>
      </c>
      <c r="BA1190">
        <v>13615.24</v>
      </c>
      <c r="BB1190">
        <v>13066.86</v>
      </c>
      <c r="BC1190">
        <v>12518.48</v>
      </c>
      <c r="BD1190">
        <v>11970.1</v>
      </c>
      <c r="BE1190">
        <v>11421.72</v>
      </c>
      <c r="BF1190">
        <v>10873.34</v>
      </c>
      <c r="BG1190">
        <v>10324.959999999999</v>
      </c>
      <c r="BH1190">
        <v>9776.58</v>
      </c>
      <c r="BI1190">
        <v>9228.2000000000007</v>
      </c>
      <c r="BJ1190">
        <v>8679.82</v>
      </c>
      <c r="BK1190">
        <v>8131.44</v>
      </c>
      <c r="BL1190">
        <v>7583.06</v>
      </c>
      <c r="BM1190">
        <v>7034.68</v>
      </c>
      <c r="BN1190">
        <v>6486.3</v>
      </c>
      <c r="BO1190">
        <v>6414.0630591037698</v>
      </c>
      <c r="BP1190">
        <v>6342.6306100796501</v>
      </c>
      <c r="BQ1190">
        <v>6271.9936934234802</v>
      </c>
      <c r="BR1190">
        <v>6202.1434494117402</v>
      </c>
      <c r="BS1190">
        <v>6133.0711169903097</v>
      </c>
      <c r="BT1190">
        <v>6064.7680326756199</v>
      </c>
      <c r="BU1190">
        <v>5997.2256294679801</v>
      </c>
      <c r="BV1190">
        <v>5930.4354357770899</v>
      </c>
      <c r="BW1190">
        <v>5864.3890743594702</v>
      </c>
      <c r="BX1190">
        <v>5799.0782612677203</v>
      </c>
      <c r="BY1190">
        <v>5734.4948048115302</v>
      </c>
      <c r="BZ1190">
        <v>5670.6306045301799</v>
      </c>
      <c r="CA1190">
        <v>5607.47765017658</v>
      </c>
      <c r="CB1190">
        <v>5545.0280207125197</v>
      </c>
      <c r="CC1190">
        <v>5483.2738833152098</v>
      </c>
      <c r="CD1190" s="8" t="b">
        <f>IF(ISNUMBER(VLOOKUP(A1190,profiles_2018!A:A,1,FALSE)),TRUE,FALSE)</f>
        <v>1</v>
      </c>
      <c r="CE1190" t="str">
        <f>INDEX('C5 - Emissions methodology 2021'!$A$2:$I$5911,MATCH($A1190,'C5 - Emissions methodology 2021'!$A$2:$A$5911,0),MATCH(CE$1,'C5 - Emissions methodology 2021'!$A$1:$I$1,0))</f>
        <v>Biotech, health care &amp; pharma</v>
      </c>
    </row>
    <row r="1191" spans="1:83" x14ac:dyDescent="0.25">
      <c r="A1191">
        <v>11063</v>
      </c>
      <c r="B1191" t="s">
        <v>1629</v>
      </c>
      <c r="C1191" t="s">
        <v>39</v>
      </c>
      <c r="D1191">
        <v>2020</v>
      </c>
      <c r="E1191" t="s">
        <v>690</v>
      </c>
      <c r="F1191" t="s">
        <v>23</v>
      </c>
      <c r="G1191">
        <v>2019</v>
      </c>
      <c r="H1191">
        <v>220480</v>
      </c>
      <c r="I1191">
        <v>100</v>
      </c>
      <c r="J1191">
        <v>2026</v>
      </c>
      <c r="K1191">
        <v>50</v>
      </c>
      <c r="L1191">
        <v>110240</v>
      </c>
      <c r="M1191">
        <v>2020</v>
      </c>
      <c r="N1191">
        <v>231329</v>
      </c>
      <c r="O1191">
        <v>32.767337070007699</v>
      </c>
      <c r="P1191" t="s">
        <v>45</v>
      </c>
      <c r="Q1191">
        <v>3.1483290789268299</v>
      </c>
      <c r="R1191">
        <v>1</v>
      </c>
      <c r="S1191" t="s">
        <v>592</v>
      </c>
      <c r="T1191">
        <v>-1.11368485725649E-2</v>
      </c>
      <c r="AX1191">
        <v>220480</v>
      </c>
      <c r="AY1191">
        <v>231329</v>
      </c>
      <c r="AZ1191">
        <v>211147.5</v>
      </c>
      <c r="BA1191">
        <v>190966</v>
      </c>
      <c r="BB1191">
        <v>170784.5</v>
      </c>
      <c r="BC1191">
        <v>150603</v>
      </c>
      <c r="BD1191">
        <v>130421.5</v>
      </c>
      <c r="BE1191">
        <v>110240</v>
      </c>
      <c r="BF1191">
        <v>109012.27381336001</v>
      </c>
      <c r="BG1191">
        <v>107798.22062735001</v>
      </c>
      <c r="BH1191">
        <v>106597.688167831</v>
      </c>
      <c r="BI1191">
        <v>105410.52585652001</v>
      </c>
      <c r="BJ1191">
        <v>104236.584792102</v>
      </c>
      <c r="BK1191">
        <v>103075.71773155101</v>
      </c>
      <c r="BL1191">
        <v>101927.77907166599</v>
      </c>
      <c r="BM1191">
        <v>100792.62483080701</v>
      </c>
      <c r="BN1191">
        <v>99670.1126308354</v>
      </c>
      <c r="BO1191">
        <v>98560.101679255298</v>
      </c>
      <c r="BP1191">
        <v>97462.452751556804</v>
      </c>
      <c r="BQ1191">
        <v>96377.028173751998</v>
      </c>
      <c r="BR1191">
        <v>95303.691805107097</v>
      </c>
      <c r="BS1191">
        <v>94242.309021067194</v>
      </c>
      <c r="BT1191">
        <v>93192.746696370697</v>
      </c>
      <c r="BU1191">
        <v>92154.873188351805</v>
      </c>
      <c r="BV1191">
        <v>91128.558320429205</v>
      </c>
      <c r="BW1191">
        <v>90113.673365778493</v>
      </c>
      <c r="BX1191">
        <v>89110.091031186195</v>
      </c>
      <c r="BY1191">
        <v>88117.685441084395</v>
      </c>
      <c r="BZ1191">
        <v>87136.332121762098</v>
      </c>
      <c r="CA1191">
        <v>86165.907985753307</v>
      </c>
      <c r="CB1191">
        <v>85206.291316398405</v>
      </c>
      <c r="CC1191">
        <v>84257.361752577897</v>
      </c>
      <c r="CD1191" s="8" t="b">
        <f>IF(ISNUMBER(VLOOKUP(A1191,profiles_2018!A:A,1,FALSE)),TRUE,FALSE)</f>
        <v>0</v>
      </c>
      <c r="CE1191" t="str">
        <f>INDEX('C5 - Emissions methodology 2021'!$A$2:$I$5911,MATCH($A1191,'C5 - Emissions methodology 2021'!$A$2:$A$5911,0),MATCH(CE$1,'C5 - Emissions methodology 2021'!$A$1:$I$1,0))</f>
        <v>Apparel</v>
      </c>
    </row>
    <row r="1192" spans="1:83" x14ac:dyDescent="0.25">
      <c r="A1192">
        <v>51285</v>
      </c>
      <c r="B1192" t="s">
        <v>1630</v>
      </c>
      <c r="C1192" t="s">
        <v>39</v>
      </c>
      <c r="D1192">
        <v>2017</v>
      </c>
      <c r="E1192" t="s">
        <v>105</v>
      </c>
      <c r="F1192" t="s">
        <v>54</v>
      </c>
      <c r="G1192">
        <v>2017</v>
      </c>
      <c r="H1192">
        <v>12408</v>
      </c>
      <c r="I1192">
        <v>100</v>
      </c>
      <c r="J1192">
        <v>2025</v>
      </c>
      <c r="K1192">
        <v>25</v>
      </c>
      <c r="L1192">
        <v>9306</v>
      </c>
      <c r="M1192">
        <v>2020</v>
      </c>
      <c r="N1192">
        <v>11829</v>
      </c>
      <c r="O1192">
        <v>18.6653771760155</v>
      </c>
      <c r="P1192" t="s">
        <v>24</v>
      </c>
      <c r="Q1192">
        <v>3.2378061188487801</v>
      </c>
      <c r="R1192">
        <v>1</v>
      </c>
      <c r="S1192" t="s">
        <v>592</v>
      </c>
      <c r="T1192">
        <v>-1.11368485725649E-2</v>
      </c>
      <c r="AV1192">
        <v>12408</v>
      </c>
      <c r="AW1192">
        <v>12215</v>
      </c>
      <c r="AX1192">
        <v>12022</v>
      </c>
      <c r="AY1192">
        <v>11829</v>
      </c>
      <c r="AZ1192">
        <v>11324.4</v>
      </c>
      <c r="BA1192">
        <v>10819.8</v>
      </c>
      <c r="BB1192">
        <v>10315.200000000001</v>
      </c>
      <c r="BC1192">
        <v>9810.6</v>
      </c>
      <c r="BD1192">
        <v>9306</v>
      </c>
      <c r="BE1192">
        <v>9202.3604871837106</v>
      </c>
      <c r="BF1192">
        <v>9099.8751919277893</v>
      </c>
      <c r="BG1192">
        <v>8998.5312598860492</v>
      </c>
      <c r="BH1192">
        <v>8898.3159798691995</v>
      </c>
      <c r="BI1192">
        <v>8799.2167822505708</v>
      </c>
      <c r="BJ1192">
        <v>8701.2212373894708</v>
      </c>
      <c r="BK1192">
        <v>8604.3170540722804</v>
      </c>
      <c r="BL1192">
        <v>8508.4920779707409</v>
      </c>
      <c r="BM1192">
        <v>8413.7342901175107</v>
      </c>
      <c r="BN1192">
        <v>8320.0318053986703</v>
      </c>
      <c r="BO1192">
        <v>8227.3728710630294</v>
      </c>
      <c r="BP1192">
        <v>8135.74586524797</v>
      </c>
      <c r="BQ1192">
        <v>8045.1392955218298</v>
      </c>
      <c r="BR1192">
        <v>7955.5417974424099</v>
      </c>
      <c r="BS1192">
        <v>7866.9421331315798</v>
      </c>
      <c r="BT1192">
        <v>7779.3291898657699</v>
      </c>
      <c r="BU1192">
        <v>7692.6919786820999</v>
      </c>
      <c r="BV1192">
        <v>7607.0196330001299</v>
      </c>
      <c r="BW1192">
        <v>7522.3014072588803</v>
      </c>
      <c r="BX1192">
        <v>7438.52667556905</v>
      </c>
      <c r="BY1192">
        <v>7355.6849303802501</v>
      </c>
      <c r="BZ1192">
        <v>7273.7657811631098</v>
      </c>
      <c r="CA1192">
        <v>7192.7589531059903</v>
      </c>
      <c r="CB1192">
        <v>7112.6542858262901</v>
      </c>
      <c r="CC1192">
        <v>7033.4417320960301</v>
      </c>
      <c r="CD1192" s="8" t="b">
        <f>IF(ISNUMBER(VLOOKUP(A1192,profiles_2018!A:A,1,FALSE)),TRUE,FALSE)</f>
        <v>0</v>
      </c>
      <c r="CE1192" t="str">
        <f>INDEX('C5 - Emissions methodology 2021'!$A$2:$I$5911,MATCH($A1192,'C5 - Emissions methodology 2021'!$A$2:$A$5911,0),MATCH(CE$1,'C5 - Emissions methodology 2021'!$A$1:$I$1,0))</f>
        <v>Manufacturing</v>
      </c>
    </row>
    <row r="1193" spans="1:83" x14ac:dyDescent="0.25">
      <c r="A1193">
        <v>22241</v>
      </c>
      <c r="B1193" t="s">
        <v>363</v>
      </c>
      <c r="C1193" t="s">
        <v>59</v>
      </c>
      <c r="D1193">
        <v>2021</v>
      </c>
      <c r="E1193" t="s">
        <v>105</v>
      </c>
      <c r="F1193" t="s">
        <v>54</v>
      </c>
      <c r="G1193">
        <v>2019</v>
      </c>
      <c r="H1193">
        <v>3858000</v>
      </c>
      <c r="I1193">
        <v>100</v>
      </c>
      <c r="J1193">
        <v>2050</v>
      </c>
      <c r="K1193">
        <v>100</v>
      </c>
      <c r="L1193">
        <v>0</v>
      </c>
      <c r="M1193">
        <v>2020</v>
      </c>
      <c r="N1193">
        <v>3694817</v>
      </c>
      <c r="O1193">
        <v>4.22973043027475</v>
      </c>
      <c r="P1193" t="s">
        <v>45</v>
      </c>
      <c r="Q1193">
        <v>4.0003858000000001</v>
      </c>
      <c r="R1193">
        <v>1</v>
      </c>
      <c r="S1193" t="s">
        <v>592</v>
      </c>
      <c r="T1193">
        <v>-1.11368485725649E-2</v>
      </c>
      <c r="AX1193">
        <v>3858000</v>
      </c>
      <c r="AY1193">
        <v>3694817</v>
      </c>
      <c r="AZ1193">
        <v>3571656.4333333299</v>
      </c>
      <c r="BA1193">
        <v>3448495.8666666602</v>
      </c>
      <c r="BB1193">
        <v>3325335.3</v>
      </c>
      <c r="BC1193">
        <v>3202174.7333333301</v>
      </c>
      <c r="BD1193">
        <v>3079014.16666666</v>
      </c>
      <c r="BE1193">
        <v>2955853.6</v>
      </c>
      <c r="BF1193">
        <v>2832693.0333333299</v>
      </c>
      <c r="BG1193">
        <v>2709532.4666666598</v>
      </c>
      <c r="BH1193">
        <v>2586371.9</v>
      </c>
      <c r="BI1193">
        <v>2463211.3333333302</v>
      </c>
      <c r="BJ1193">
        <v>2340050.7666666601</v>
      </c>
      <c r="BK1193">
        <v>2216890.2000000002</v>
      </c>
      <c r="BL1193">
        <v>2093729.63333333</v>
      </c>
      <c r="BM1193">
        <v>1970569.0666666599</v>
      </c>
      <c r="BN1193">
        <v>1847408.5</v>
      </c>
      <c r="BO1193">
        <v>1724247.9333333301</v>
      </c>
      <c r="BP1193">
        <v>1601087.3666666599</v>
      </c>
      <c r="BQ1193">
        <v>1477926.8</v>
      </c>
      <c r="BR1193">
        <v>1354766.2333333299</v>
      </c>
      <c r="BS1193">
        <v>1231605.66666666</v>
      </c>
      <c r="BT1193">
        <v>1108445.1000000001</v>
      </c>
      <c r="BU1193">
        <v>985284.53333333298</v>
      </c>
      <c r="BV1193">
        <v>862123.96666666598</v>
      </c>
      <c r="BW1193">
        <v>738963.39999999898</v>
      </c>
      <c r="BX1193">
        <v>615802.83333333302</v>
      </c>
      <c r="BY1193">
        <v>492642.26666666602</v>
      </c>
      <c r="BZ1193">
        <v>369481.69999999902</v>
      </c>
      <c r="CA1193">
        <v>246321.13333333301</v>
      </c>
      <c r="CB1193">
        <v>123160.566666666</v>
      </c>
      <c r="CC1193">
        <v>0</v>
      </c>
      <c r="CD1193" s="8" t="b">
        <f>IF(ISNUMBER(VLOOKUP(A1193,profiles_2018!A:A,1,FALSE)),TRUE,FALSE)</f>
        <v>1</v>
      </c>
      <c r="CE1193" t="str">
        <f>INDEX('C5 - Emissions methodology 2021'!$A$2:$I$5911,MATCH($A1193,'C5 - Emissions methodology 2021'!$A$2:$A$5911,0),MATCH(CE$1,'C5 - Emissions methodology 2021'!$A$1:$I$1,0))</f>
        <v>Food, beverage &amp; agriculture</v>
      </c>
    </row>
    <row r="1194" spans="1:83" x14ac:dyDescent="0.25">
      <c r="A1194">
        <v>11764</v>
      </c>
      <c r="B1194" t="s">
        <v>365</v>
      </c>
      <c r="C1194" t="s">
        <v>31</v>
      </c>
      <c r="D1194">
        <v>2020</v>
      </c>
      <c r="E1194" t="s">
        <v>60</v>
      </c>
      <c r="F1194" t="s">
        <v>54</v>
      </c>
      <c r="G1194">
        <v>2020</v>
      </c>
      <c r="H1194">
        <v>0</v>
      </c>
      <c r="I1194">
        <v>100</v>
      </c>
      <c r="J1194">
        <v>2040</v>
      </c>
      <c r="K1194">
        <v>100</v>
      </c>
      <c r="L1194">
        <v>0</v>
      </c>
      <c r="M1194">
        <v>2020</v>
      </c>
      <c r="N1194">
        <v>0</v>
      </c>
      <c r="O1194">
        <v>0</v>
      </c>
      <c r="P1194" t="s">
        <v>45</v>
      </c>
      <c r="Q1194">
        <v>3.99512195121951</v>
      </c>
      <c r="R1194">
        <v>1</v>
      </c>
      <c r="S1194" t="s">
        <v>592</v>
      </c>
      <c r="T1194">
        <v>-1.11368485725649E-2</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s="8" t="b">
        <f>IF(ISNUMBER(VLOOKUP(A1194,profiles_2018!A:A,1,FALSE)),TRUE,FALSE)</f>
        <v>1</v>
      </c>
      <c r="CE1194" t="str">
        <f>INDEX('C5 - Emissions methodology 2021'!$A$2:$I$5911,MATCH($A1194,'C5 - Emissions methodology 2021'!$A$2:$A$5911,0),MATCH(CE$1,'C5 - Emissions methodology 2021'!$A$1:$I$1,0))</f>
        <v>Biotech, health care &amp; pharma</v>
      </c>
    </row>
    <row r="1195" spans="1:83" x14ac:dyDescent="0.25">
      <c r="A1195">
        <v>11796</v>
      </c>
      <c r="B1195" t="s">
        <v>652</v>
      </c>
      <c r="C1195" t="s">
        <v>27</v>
      </c>
      <c r="D1195">
        <v>2015</v>
      </c>
      <c r="E1195" t="s">
        <v>117</v>
      </c>
      <c r="F1195" t="s">
        <v>54</v>
      </c>
      <c r="G1195">
        <v>2020</v>
      </c>
      <c r="H1195">
        <v>88935</v>
      </c>
      <c r="I1195">
        <v>100</v>
      </c>
      <c r="J1195">
        <v>2030</v>
      </c>
      <c r="K1195">
        <v>100</v>
      </c>
      <c r="L1195">
        <v>0</v>
      </c>
      <c r="M1195">
        <v>2020</v>
      </c>
      <c r="N1195">
        <v>88935</v>
      </c>
      <c r="O1195">
        <v>100</v>
      </c>
      <c r="P1195" t="s">
        <v>691</v>
      </c>
      <c r="Q1195">
        <v>3.9902527959390199</v>
      </c>
      <c r="R1195">
        <v>1</v>
      </c>
      <c r="S1195" t="s">
        <v>592</v>
      </c>
      <c r="T1195">
        <v>-1.11368485725649E-2</v>
      </c>
      <c r="AY1195">
        <v>88935</v>
      </c>
      <c r="AZ1195">
        <v>80041.5</v>
      </c>
      <c r="BA1195">
        <v>71148</v>
      </c>
      <c r="BB1195">
        <v>62254.5</v>
      </c>
      <c r="BC1195">
        <v>53361</v>
      </c>
      <c r="BD1195">
        <v>44467.5</v>
      </c>
      <c r="BE1195">
        <v>35574</v>
      </c>
      <c r="BF1195">
        <v>26680.5</v>
      </c>
      <c r="BG1195">
        <v>17787</v>
      </c>
      <c r="BH1195">
        <v>8893.5</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s="8" t="b">
        <f>IF(ISNUMBER(VLOOKUP(A1195,profiles_2018!A:A,1,FALSE)),TRUE,FALSE)</f>
        <v>1</v>
      </c>
      <c r="CE1195" t="str">
        <f>INDEX('C5 - Emissions methodology 2021'!$A$2:$I$5911,MATCH($A1195,'C5 - Emissions methodology 2021'!$A$2:$A$5911,0),MATCH(CE$1,'C5 - Emissions methodology 2021'!$A$1:$I$1,0))</f>
        <v>Services</v>
      </c>
    </row>
    <row r="1196" spans="1:83" x14ac:dyDescent="0.25">
      <c r="A1196">
        <v>22295</v>
      </c>
      <c r="B1196" t="s">
        <v>1631</v>
      </c>
      <c r="C1196" t="s">
        <v>65</v>
      </c>
      <c r="D1196">
        <v>2019</v>
      </c>
      <c r="E1196" t="s">
        <v>690</v>
      </c>
      <c r="F1196" t="s">
        <v>23</v>
      </c>
      <c r="G1196">
        <v>2018</v>
      </c>
      <c r="H1196">
        <v>563627</v>
      </c>
      <c r="I1196">
        <v>100</v>
      </c>
      <c r="J1196">
        <v>2030</v>
      </c>
      <c r="K1196">
        <v>100</v>
      </c>
      <c r="L1196">
        <v>0</v>
      </c>
      <c r="M1196">
        <v>2020</v>
      </c>
      <c r="N1196">
        <v>512151</v>
      </c>
      <c r="O1196">
        <v>9.1329904351636806</v>
      </c>
      <c r="P1196" t="s">
        <v>24</v>
      </c>
      <c r="Q1196">
        <v>3.6503002651390202</v>
      </c>
      <c r="R1196">
        <v>1</v>
      </c>
      <c r="S1196" t="s">
        <v>592</v>
      </c>
      <c r="T1196">
        <v>-1.11368485725649E-2</v>
      </c>
      <c r="AW1196">
        <v>563627</v>
      </c>
      <c r="AX1196">
        <v>537889</v>
      </c>
      <c r="AY1196">
        <v>512151</v>
      </c>
      <c r="AZ1196">
        <v>460935.9</v>
      </c>
      <c r="BA1196">
        <v>409720.8</v>
      </c>
      <c r="BB1196">
        <v>358505.7</v>
      </c>
      <c r="BC1196">
        <v>307290.59999999998</v>
      </c>
      <c r="BD1196">
        <v>256075.5</v>
      </c>
      <c r="BE1196">
        <v>204860.4</v>
      </c>
      <c r="BF1196">
        <v>153645.29999999999</v>
      </c>
      <c r="BG1196">
        <v>102430.19999999899</v>
      </c>
      <c r="BH1196">
        <v>51215.099999999897</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s="8" t="b">
        <f>IF(ISNUMBER(VLOOKUP(A1196,profiles_2018!A:A,1,FALSE)),TRUE,FALSE)</f>
        <v>0</v>
      </c>
      <c r="CE1196" t="str">
        <f>INDEX('C5 - Emissions methodology 2021'!$A$2:$I$5911,MATCH($A1196,'C5 - Emissions methodology 2021'!$A$2:$A$5911,0),MATCH(CE$1,'C5 - Emissions methodology 2021'!$A$1:$I$1,0))</f>
        <v>Manufacturing</v>
      </c>
    </row>
    <row r="1197" spans="1:83" x14ac:dyDescent="0.25">
      <c r="A1197">
        <v>12144</v>
      </c>
      <c r="B1197" t="s">
        <v>654</v>
      </c>
      <c r="C1197" t="s">
        <v>59</v>
      </c>
      <c r="D1197">
        <v>2020</v>
      </c>
      <c r="E1197" t="s">
        <v>105</v>
      </c>
      <c r="F1197" t="s">
        <v>54</v>
      </c>
      <c r="G1197">
        <v>2014</v>
      </c>
      <c r="H1197">
        <v>2660000</v>
      </c>
      <c r="I1197">
        <v>100</v>
      </c>
      <c r="J1197">
        <v>2051</v>
      </c>
      <c r="K1197">
        <v>100</v>
      </c>
      <c r="L1197">
        <v>0</v>
      </c>
      <c r="M1197">
        <v>2020</v>
      </c>
      <c r="N1197">
        <v>1169363</v>
      </c>
      <c r="O1197">
        <v>-32.940173761946099</v>
      </c>
      <c r="P1197" t="s">
        <v>24</v>
      </c>
      <c r="Q1197">
        <v>4.0039408048780496</v>
      </c>
      <c r="R1197">
        <v>1</v>
      </c>
      <c r="S1197" t="s">
        <v>592</v>
      </c>
      <c r="T1197">
        <v>-1.11368485725649E-2</v>
      </c>
      <c r="AS1197">
        <v>2660000</v>
      </c>
      <c r="AT1197">
        <v>2411560.5</v>
      </c>
      <c r="AU1197">
        <v>2163121</v>
      </c>
      <c r="AV1197">
        <v>1914681.5</v>
      </c>
      <c r="AW1197">
        <v>1666242</v>
      </c>
      <c r="AX1197">
        <v>1417802.5</v>
      </c>
      <c r="AY1197">
        <v>1169363</v>
      </c>
      <c r="AZ1197">
        <v>1131641.6129032201</v>
      </c>
      <c r="BA1197">
        <v>1093920.22580645</v>
      </c>
      <c r="BB1197">
        <v>1056198.8387096699</v>
      </c>
      <c r="BC1197">
        <v>1018477.4516129</v>
      </c>
      <c r="BD1197">
        <v>980756.06451612897</v>
      </c>
      <c r="BE1197">
        <v>943034.67741935397</v>
      </c>
      <c r="BF1197">
        <v>905313.29032258003</v>
      </c>
      <c r="BG1197">
        <v>867591.90322580596</v>
      </c>
      <c r="BH1197">
        <v>829870.51612903201</v>
      </c>
      <c r="BI1197">
        <v>792149.12903225794</v>
      </c>
      <c r="BJ1197">
        <v>754427.74193548295</v>
      </c>
      <c r="BK1197">
        <v>716706.354838709</v>
      </c>
      <c r="BL1197">
        <v>678984.96774193505</v>
      </c>
      <c r="BM1197">
        <v>641263.58064516098</v>
      </c>
      <c r="BN1197">
        <v>603542.19354838703</v>
      </c>
      <c r="BO1197">
        <v>565820.80645161297</v>
      </c>
      <c r="BP1197">
        <v>528099.41935483797</v>
      </c>
      <c r="BQ1197">
        <v>490378.03225806402</v>
      </c>
      <c r="BR1197">
        <v>452656.64516129001</v>
      </c>
      <c r="BS1197">
        <v>414935.25806451601</v>
      </c>
      <c r="BT1197">
        <v>377213.87096774101</v>
      </c>
      <c r="BU1197">
        <v>339492.483870967</v>
      </c>
      <c r="BV1197">
        <v>301771.09677419299</v>
      </c>
      <c r="BW1197">
        <v>264049.70967741898</v>
      </c>
      <c r="BX1197">
        <v>226328.32258064501</v>
      </c>
      <c r="BY1197">
        <v>188606.93548387001</v>
      </c>
      <c r="BZ1197">
        <v>150885.548387096</v>
      </c>
      <c r="CA1197">
        <v>113164.16129032199</v>
      </c>
      <c r="CB1197">
        <v>75442.774193548306</v>
      </c>
      <c r="CC1197">
        <v>37721.387096774</v>
      </c>
      <c r="CD1197" s="8" t="b">
        <f>IF(ISNUMBER(VLOOKUP(A1197,profiles_2018!A:A,1,FALSE)),TRUE,FALSE)</f>
        <v>1</v>
      </c>
      <c r="CE1197" t="str">
        <f>INDEX('C5 - Emissions methodology 2021'!$A$2:$I$5911,MATCH($A1197,'C5 - Emissions methodology 2021'!$A$2:$A$5911,0),MATCH(CE$1,'C5 - Emissions methodology 2021'!$A$1:$I$1,0))</f>
        <v>Manufacturing</v>
      </c>
    </row>
    <row r="1198" spans="1:83" x14ac:dyDescent="0.25">
      <c r="A1198">
        <v>12098</v>
      </c>
      <c r="B1198" t="s">
        <v>1632</v>
      </c>
      <c r="C1198" t="s">
        <v>59</v>
      </c>
      <c r="D1198">
        <v>2021</v>
      </c>
      <c r="E1198" t="s">
        <v>690</v>
      </c>
      <c r="F1198" t="s">
        <v>23</v>
      </c>
      <c r="G1198">
        <v>2013</v>
      </c>
      <c r="H1198">
        <v>74579</v>
      </c>
      <c r="I1198">
        <v>100</v>
      </c>
      <c r="J1198">
        <v>2030</v>
      </c>
      <c r="K1198">
        <v>30</v>
      </c>
      <c r="L1198">
        <v>52205.3</v>
      </c>
      <c r="M1198">
        <v>2020</v>
      </c>
      <c r="N1198">
        <v>58544</v>
      </c>
      <c r="O1198">
        <v>71.668968476380698</v>
      </c>
      <c r="P1198" t="s">
        <v>24</v>
      </c>
      <c r="Q1198">
        <v>2.9502513603390201</v>
      </c>
      <c r="R1198">
        <v>1</v>
      </c>
      <c r="S1198" t="s">
        <v>592</v>
      </c>
      <c r="T1198">
        <v>-1.11368485725649E-2</v>
      </c>
      <c r="AR1198">
        <v>74579</v>
      </c>
      <c r="AS1198">
        <v>72288.285714285696</v>
      </c>
      <c r="AT1198">
        <v>69997.571428571406</v>
      </c>
      <c r="AU1198">
        <v>67706.857142857101</v>
      </c>
      <c r="AV1198">
        <v>65416.142857142797</v>
      </c>
      <c r="AW1198">
        <v>63125.4285714285</v>
      </c>
      <c r="AX1198">
        <v>60834.714285714203</v>
      </c>
      <c r="AY1198">
        <v>58544</v>
      </c>
      <c r="AZ1198">
        <v>57910.13</v>
      </c>
      <c r="BA1198">
        <v>57276.26</v>
      </c>
      <c r="BB1198">
        <v>56642.39</v>
      </c>
      <c r="BC1198">
        <v>56008.52</v>
      </c>
      <c r="BD1198">
        <v>55374.65</v>
      </c>
      <c r="BE1198">
        <v>54740.78</v>
      </c>
      <c r="BF1198">
        <v>54106.91</v>
      </c>
      <c r="BG1198">
        <v>53473.039999999899</v>
      </c>
      <c r="BH1198">
        <v>52839.17</v>
      </c>
      <c r="BI1198">
        <v>52205.3</v>
      </c>
      <c r="BJ1198">
        <v>51623.897479214596</v>
      </c>
      <c r="BK1198">
        <v>51048.969950263003</v>
      </c>
      <c r="BL1198">
        <v>50480.445302141503</v>
      </c>
      <c r="BM1198">
        <v>49918.252226935903</v>
      </c>
      <c r="BN1198">
        <v>49362.320210877398</v>
      </c>
      <c r="BO1198">
        <v>48812.579525498397</v>
      </c>
      <c r="BP1198">
        <v>48268.961218886601</v>
      </c>
      <c r="BQ1198">
        <v>47731.397107036901</v>
      </c>
      <c r="BR1198">
        <v>47199.819765298897</v>
      </c>
      <c r="BS1198">
        <v>46674.162519920399</v>
      </c>
      <c r="BT1198">
        <v>46154.359439684697</v>
      </c>
      <c r="BU1198">
        <v>45640.345327641196</v>
      </c>
      <c r="BV1198">
        <v>45132.0557129277</v>
      </c>
      <c r="BW1198">
        <v>44629.426842684297</v>
      </c>
      <c r="BX1198">
        <v>44132.395674056897</v>
      </c>
      <c r="BY1198">
        <v>43640.8998662905</v>
      </c>
      <c r="BZ1198">
        <v>43154.877772909102</v>
      </c>
      <c r="CA1198">
        <v>42674.268433984696</v>
      </c>
      <c r="CB1198">
        <v>42199.011568490401</v>
      </c>
      <c r="CC1198">
        <v>41729.047566740199</v>
      </c>
      <c r="CD1198" s="8" t="b">
        <f>IF(ISNUMBER(VLOOKUP(A1198,profiles_2018!A:A,1,FALSE)),TRUE,FALSE)</f>
        <v>0</v>
      </c>
      <c r="CE1198" t="str">
        <f>INDEX('C5 - Emissions methodology 2021'!$A$2:$I$5911,MATCH($A1198,'C5 - Emissions methodology 2021'!$A$2:$A$5911,0),MATCH(CE$1,'C5 - Emissions methodology 2021'!$A$1:$I$1,0))</f>
        <v>Transportation services</v>
      </c>
    </row>
    <row r="1199" spans="1:83" x14ac:dyDescent="0.25">
      <c r="A1199">
        <v>12268</v>
      </c>
      <c r="B1199" t="s">
        <v>370</v>
      </c>
      <c r="C1199" t="s">
        <v>59</v>
      </c>
      <c r="D1199">
        <v>2021</v>
      </c>
      <c r="E1199" t="s">
        <v>690</v>
      </c>
      <c r="F1199" t="s">
        <v>23</v>
      </c>
      <c r="G1199">
        <v>2013</v>
      </c>
      <c r="H1199">
        <v>6150000</v>
      </c>
      <c r="I1199">
        <v>100</v>
      </c>
      <c r="J1199">
        <v>2030</v>
      </c>
      <c r="K1199">
        <v>40</v>
      </c>
      <c r="L1199">
        <v>3690000</v>
      </c>
      <c r="M1199">
        <v>2020</v>
      </c>
      <c r="N1199">
        <v>4930000</v>
      </c>
      <c r="O1199">
        <v>49.5934959349594</v>
      </c>
      <c r="P1199" t="s">
        <v>45</v>
      </c>
      <c r="Q1199">
        <v>3.0508589024390198</v>
      </c>
      <c r="R1199">
        <v>1</v>
      </c>
      <c r="S1199" t="s">
        <v>592</v>
      </c>
      <c r="T1199">
        <v>-1.11368485725649E-2</v>
      </c>
      <c r="AR1199">
        <v>6150000</v>
      </c>
      <c r="AS1199">
        <v>5975714.2857142799</v>
      </c>
      <c r="AT1199">
        <v>5801428.57142857</v>
      </c>
      <c r="AU1199">
        <v>5627142.8571428498</v>
      </c>
      <c r="AV1199">
        <v>5452857.1428571399</v>
      </c>
      <c r="AW1199">
        <v>5278571.4285714198</v>
      </c>
      <c r="AX1199">
        <v>5104285.7142857099</v>
      </c>
      <c r="AY1199">
        <v>4930000</v>
      </c>
      <c r="AZ1199">
        <v>4806000</v>
      </c>
      <c r="BA1199">
        <v>4682000</v>
      </c>
      <c r="BB1199">
        <v>4558000</v>
      </c>
      <c r="BC1199">
        <v>4434000</v>
      </c>
      <c r="BD1199">
        <v>4310000</v>
      </c>
      <c r="BE1199">
        <v>4186000</v>
      </c>
      <c r="BF1199">
        <v>4062000</v>
      </c>
      <c r="BG1199">
        <v>3938000</v>
      </c>
      <c r="BH1199">
        <v>3814000</v>
      </c>
      <c r="BI1199">
        <v>3690000</v>
      </c>
      <c r="BJ1199">
        <v>3648905.02876723</v>
      </c>
      <c r="BK1199">
        <v>3608267.72600618</v>
      </c>
      <c r="BL1199">
        <v>3568082.9947323799</v>
      </c>
      <c r="BM1199">
        <v>3528345.7947256998</v>
      </c>
      <c r="BN1199">
        <v>3489051.1418981901</v>
      </c>
      <c r="BO1199">
        <v>3450194.10766894</v>
      </c>
      <c r="BP1199">
        <v>3411769.8183458699</v>
      </c>
      <c r="BQ1199">
        <v>3373773.45451451</v>
      </c>
      <c r="BR1199">
        <v>3336200.2504334399</v>
      </c>
      <c r="BS1199">
        <v>3299045.4934366099</v>
      </c>
      <c r="BT1199">
        <v>3262304.5233422001</v>
      </c>
      <c r="BU1199">
        <v>3225972.7318681502</v>
      </c>
      <c r="BV1199">
        <v>3190045.5620541102</v>
      </c>
      <c r="BW1199">
        <v>3154518.50768993</v>
      </c>
      <c r="BX1199">
        <v>3119387.1127504301</v>
      </c>
      <c r="BY1199">
        <v>3084646.9708365202</v>
      </c>
      <c r="BZ1199">
        <v>3050293.7246224899</v>
      </c>
      <c r="CA1199">
        <v>3016323.0653095301</v>
      </c>
      <c r="CB1199">
        <v>2982730.7320852401</v>
      </c>
      <c r="CC1199">
        <v>2949512.5115892701</v>
      </c>
      <c r="CD1199" s="8" t="b">
        <f>IF(ISNUMBER(VLOOKUP(A1199,profiles_2018!A:A,1,FALSE)),TRUE,FALSE)</f>
        <v>1</v>
      </c>
      <c r="CE1199" t="str">
        <f>INDEX('C5 - Emissions methodology 2021'!$A$2:$I$5911,MATCH($A1199,'C5 - Emissions methodology 2021'!$A$2:$A$5911,0),MATCH(CE$1,'C5 - Emissions methodology 2021'!$A$1:$I$1,0))</f>
        <v>Materials</v>
      </c>
    </row>
    <row r="1200" spans="1:83" x14ac:dyDescent="0.25">
      <c r="A1200">
        <v>12303</v>
      </c>
      <c r="B1200" t="s">
        <v>1633</v>
      </c>
      <c r="C1200" t="s">
        <v>59</v>
      </c>
      <c r="D1200">
        <v>2021</v>
      </c>
      <c r="E1200" t="s">
        <v>28</v>
      </c>
      <c r="F1200" t="s">
        <v>23</v>
      </c>
      <c r="G1200">
        <v>2008</v>
      </c>
      <c r="H1200">
        <v>20472782</v>
      </c>
      <c r="I1200">
        <v>100</v>
      </c>
      <c r="J1200">
        <v>2050</v>
      </c>
      <c r="K1200">
        <v>100</v>
      </c>
      <c r="L1200">
        <v>0</v>
      </c>
      <c r="M1200">
        <v>2020</v>
      </c>
      <c r="N1200">
        <v>9703862</v>
      </c>
      <c r="O1200">
        <v>52.601156012895601</v>
      </c>
      <c r="P1200" t="s">
        <v>45</v>
      </c>
      <c r="Q1200">
        <v>3.6620472782000002</v>
      </c>
      <c r="R1200">
        <v>1</v>
      </c>
      <c r="S1200" t="s">
        <v>592</v>
      </c>
      <c r="T1200">
        <v>-1.11368485725649E-2</v>
      </c>
      <c r="AM1200">
        <v>20472782</v>
      </c>
      <c r="AN1200">
        <v>19575372</v>
      </c>
      <c r="AO1200">
        <v>18677962</v>
      </c>
      <c r="AP1200">
        <v>17780552</v>
      </c>
      <c r="AQ1200">
        <v>16883142</v>
      </c>
      <c r="AR1200">
        <v>15985732</v>
      </c>
      <c r="AS1200">
        <v>15088322</v>
      </c>
      <c r="AT1200">
        <v>14190912</v>
      </c>
      <c r="AU1200">
        <v>13293502</v>
      </c>
      <c r="AV1200">
        <v>12396092</v>
      </c>
      <c r="AW1200">
        <v>11498682</v>
      </c>
      <c r="AX1200">
        <v>10601272</v>
      </c>
      <c r="AY1200">
        <v>9703862</v>
      </c>
      <c r="AZ1200">
        <v>9380399.9333333299</v>
      </c>
      <c r="BA1200">
        <v>9056937.8666666597</v>
      </c>
      <c r="BB1200">
        <v>8733475.8000000007</v>
      </c>
      <c r="BC1200">
        <v>8410013.7333333306</v>
      </c>
      <c r="BD1200">
        <v>8086551.6666666605</v>
      </c>
      <c r="BE1200">
        <v>7763089.5999999996</v>
      </c>
      <c r="BF1200">
        <v>7439627.5333333304</v>
      </c>
      <c r="BG1200">
        <v>7116165.4666666603</v>
      </c>
      <c r="BH1200">
        <v>6792703.4000000004</v>
      </c>
      <c r="BI1200">
        <v>6469241.3333333302</v>
      </c>
      <c r="BJ1200">
        <v>6145779.2666666601</v>
      </c>
      <c r="BK1200">
        <v>5822317.1999999899</v>
      </c>
      <c r="BL1200">
        <v>5498855.13333333</v>
      </c>
      <c r="BM1200">
        <v>5175393.0666666599</v>
      </c>
      <c r="BN1200">
        <v>4851931</v>
      </c>
      <c r="BO1200">
        <v>4528468.9333333299</v>
      </c>
      <c r="BP1200">
        <v>4205006.8666666597</v>
      </c>
      <c r="BQ1200">
        <v>3881544.8</v>
      </c>
      <c r="BR1200">
        <v>3558082.7333333301</v>
      </c>
      <c r="BS1200">
        <v>3234620.66666666</v>
      </c>
      <c r="BT1200">
        <v>2911158.6</v>
      </c>
      <c r="BU1200">
        <v>2587696.5333333299</v>
      </c>
      <c r="BV1200">
        <v>2264234.4666666598</v>
      </c>
      <c r="BW1200">
        <v>1940772.3999999899</v>
      </c>
      <c r="BX1200">
        <v>1617310.33333333</v>
      </c>
      <c r="BY1200">
        <v>1293848.2666666601</v>
      </c>
      <c r="BZ1200">
        <v>970386.19999999902</v>
      </c>
      <c r="CA1200">
        <v>646924.13333333202</v>
      </c>
      <c r="CB1200">
        <v>323462.06666666601</v>
      </c>
      <c r="CC1200">
        <v>0</v>
      </c>
      <c r="CD1200" s="8" t="b">
        <f>IF(ISNUMBER(VLOOKUP(A1200,profiles_2018!A:A,1,FALSE)),TRUE,FALSE)</f>
        <v>0</v>
      </c>
      <c r="CE1200" t="str">
        <f>INDEX('C5 - Emissions methodology 2021'!$A$2:$I$5911,MATCH($A1200,'C5 - Emissions methodology 2021'!$A$2:$A$5911,0),MATCH(CE$1,'C5 - Emissions methodology 2021'!$A$1:$I$1,0))</f>
        <v>Transportation services</v>
      </c>
    </row>
    <row r="1201" spans="1:83" x14ac:dyDescent="0.25">
      <c r="A1201">
        <v>58554</v>
      </c>
      <c r="B1201" t="s">
        <v>655</v>
      </c>
      <c r="C1201" t="s">
        <v>59</v>
      </c>
      <c r="D1201">
        <v>2019</v>
      </c>
      <c r="E1201" t="s">
        <v>28</v>
      </c>
      <c r="F1201" t="s">
        <v>23</v>
      </c>
      <c r="G1201">
        <v>2018</v>
      </c>
      <c r="H1201">
        <v>213.34</v>
      </c>
      <c r="I1201">
        <v>100</v>
      </c>
      <c r="J1201">
        <v>2030</v>
      </c>
      <c r="K1201">
        <v>50.4</v>
      </c>
      <c r="L1201">
        <v>105.81664000000001</v>
      </c>
      <c r="M1201">
        <v>2020</v>
      </c>
      <c r="N1201">
        <v>193.96</v>
      </c>
      <c r="O1201">
        <v>18.023990321730999</v>
      </c>
      <c r="P1201" t="s">
        <v>24</v>
      </c>
      <c r="Q1201">
        <v>3.15424392377302</v>
      </c>
      <c r="R1201">
        <v>1</v>
      </c>
      <c r="S1201" t="s">
        <v>592</v>
      </c>
      <c r="T1201">
        <v>-1.11368485725649E-2</v>
      </c>
      <c r="AW1201">
        <v>213.34</v>
      </c>
      <c r="AX1201">
        <v>203.65</v>
      </c>
      <c r="AY1201">
        <v>193.96</v>
      </c>
      <c r="AZ1201">
        <v>185.14566400000001</v>
      </c>
      <c r="BA1201">
        <v>176.33132800000001</v>
      </c>
      <c r="BB1201">
        <v>167.51699199999999</v>
      </c>
      <c r="BC1201">
        <v>158.70265599999999</v>
      </c>
      <c r="BD1201">
        <v>149.88831999999999</v>
      </c>
      <c r="BE1201">
        <v>141.073984</v>
      </c>
      <c r="BF1201">
        <v>132.259648</v>
      </c>
      <c r="BG1201">
        <v>123.445312</v>
      </c>
      <c r="BH1201">
        <v>114.630976</v>
      </c>
      <c r="BI1201">
        <v>105.81664000000001</v>
      </c>
      <c r="BJ1201">
        <v>104.63817610386199</v>
      </c>
      <c r="BK1201">
        <v>103.47283658168401</v>
      </c>
      <c r="BL1201">
        <v>102.3204752693</v>
      </c>
      <c r="BM1201">
        <v>101.180947630353</v>
      </c>
      <c r="BN1201">
        <v>100.05411073816499</v>
      </c>
      <c r="BO1201">
        <v>98.939823257811696</v>
      </c>
      <c r="BP1201">
        <v>97.837945428393198</v>
      </c>
      <c r="BQ1201">
        <v>96.748339045506299</v>
      </c>
      <c r="BR1201">
        <v>95.670867443909302</v>
      </c>
      <c r="BS1201">
        <v>94.605395480380594</v>
      </c>
      <c r="BT1201">
        <v>93.551789516767897</v>
      </c>
      <c r="BU1201">
        <v>92.509917403227206</v>
      </c>
      <c r="BV1201">
        <v>91.479648461647002</v>
      </c>
      <c r="BW1201">
        <v>90.460853469258197</v>
      </c>
      <c r="BX1201">
        <v>89.453404642426094</v>
      </c>
      <c r="BY1201">
        <v>88.457175620623005</v>
      </c>
      <c r="BZ1201">
        <v>87.472041450579297</v>
      </c>
      <c r="CA1201">
        <v>86.497878570611107</v>
      </c>
      <c r="CB1201">
        <v>85.534564795122094</v>
      </c>
      <c r="CC1201">
        <v>84.581979299278601</v>
      </c>
      <c r="CD1201" s="8" t="b">
        <f>IF(ISNUMBER(VLOOKUP(A1201,profiles_2018!A:A,1,FALSE)),TRUE,FALSE)</f>
        <v>1</v>
      </c>
      <c r="CE1201" t="str">
        <f>INDEX('C5 - Emissions methodology 2021'!$A$2:$I$5911,MATCH($A1201,'C5 - Emissions methodology 2021'!$A$2:$A$5911,0),MATCH(CE$1,'C5 - Emissions methodology 2021'!$A$1:$I$1,0))</f>
        <v>Infrastructure</v>
      </c>
    </row>
    <row r="1202" spans="1:83" x14ac:dyDescent="0.25">
      <c r="A1202">
        <v>12340</v>
      </c>
      <c r="B1202" t="s">
        <v>371</v>
      </c>
      <c r="C1202" t="s">
        <v>76</v>
      </c>
      <c r="D1202">
        <v>2011</v>
      </c>
      <c r="E1202" t="s">
        <v>28</v>
      </c>
      <c r="F1202" t="s">
        <v>23</v>
      </c>
      <c r="G1202">
        <v>2011</v>
      </c>
      <c r="H1202">
        <v>15054</v>
      </c>
      <c r="I1202">
        <v>100</v>
      </c>
      <c r="J1202">
        <v>2025</v>
      </c>
      <c r="K1202">
        <v>60.81</v>
      </c>
      <c r="L1202">
        <v>5459.5589</v>
      </c>
      <c r="M1202">
        <v>2020</v>
      </c>
      <c r="N1202">
        <v>9744</v>
      </c>
      <c r="O1202">
        <v>79.160085289384796</v>
      </c>
      <c r="P1202" t="s">
        <v>691</v>
      </c>
      <c r="Q1202">
        <v>3.2559062711487798</v>
      </c>
      <c r="R1202">
        <v>1</v>
      </c>
      <c r="S1202" t="s">
        <v>592</v>
      </c>
      <c r="T1202">
        <v>-1.11368485725649E-2</v>
      </c>
      <c r="AP1202">
        <v>15054</v>
      </c>
      <c r="AQ1202">
        <v>14464</v>
      </c>
      <c r="AR1202">
        <v>13874</v>
      </c>
      <c r="AS1202">
        <v>13284</v>
      </c>
      <c r="AT1202">
        <v>12694</v>
      </c>
      <c r="AU1202">
        <v>12104</v>
      </c>
      <c r="AV1202">
        <v>11514</v>
      </c>
      <c r="AW1202">
        <v>10924</v>
      </c>
      <c r="AX1202">
        <v>10334</v>
      </c>
      <c r="AY1202">
        <v>9744</v>
      </c>
      <c r="AZ1202">
        <v>8887.1117799999993</v>
      </c>
      <c r="BA1202">
        <v>8030.2235600000004</v>
      </c>
      <c r="BB1202">
        <v>7173.3353399999996</v>
      </c>
      <c r="BC1202">
        <v>6316.4471199999998</v>
      </c>
      <c r="BD1202">
        <v>5459.5589</v>
      </c>
      <c r="BE1202">
        <v>5398.7566192576996</v>
      </c>
      <c r="BF1202">
        <v>5338.6314843088903</v>
      </c>
      <c r="BG1202">
        <v>5279.1759538834103</v>
      </c>
      <c r="BH1202">
        <v>5220.3825706970902</v>
      </c>
      <c r="BI1202">
        <v>5162.24396051638</v>
      </c>
      <c r="BJ1202">
        <v>5104.7528312334698</v>
      </c>
      <c r="BK1202">
        <v>5047.90197195165</v>
      </c>
      <c r="BL1202">
        <v>4991.6842520808696</v>
      </c>
      <c r="BM1202">
        <v>4936.0926204433899</v>
      </c>
      <c r="BN1202">
        <v>4881.1201043893598</v>
      </c>
      <c r="BO1202">
        <v>4826.7598089222702</v>
      </c>
      <c r="BP1202">
        <v>4773.0049158341599</v>
      </c>
      <c r="BQ1202">
        <v>4719.8486828504101</v>
      </c>
      <c r="BR1202">
        <v>4667.2844427840801</v>
      </c>
      <c r="BS1202">
        <v>4615.3056026997101</v>
      </c>
      <c r="BT1202">
        <v>4563.9056430863302</v>
      </c>
      <c r="BU1202">
        <v>4513.0781170398104</v>
      </c>
      <c r="BV1202">
        <v>4462.8166494541802</v>
      </c>
      <c r="BW1202">
        <v>4413.1149362220804</v>
      </c>
      <c r="BX1202">
        <v>4363.9667434440598</v>
      </c>
      <c r="BY1202">
        <v>4315.3659066466098</v>
      </c>
      <c r="BZ1202">
        <v>4267.3063300090798</v>
      </c>
      <c r="CA1202">
        <v>4219.7819855990201</v>
      </c>
      <c r="CB1202">
        <v>4172.7869126161604</v>
      </c>
      <c r="CC1202">
        <v>4126.3152166447799</v>
      </c>
      <c r="CD1202" s="8" t="b">
        <f>IF(ISNUMBER(VLOOKUP(A1202,profiles_2018!A:A,1,FALSE)),TRUE,FALSE)</f>
        <v>1</v>
      </c>
      <c r="CE1202" t="str">
        <f>INDEX('C5 - Emissions methodology 2021'!$A$2:$I$5911,MATCH($A1202,'C5 - Emissions methodology 2021'!$A$2:$A$5911,0),MATCH(CE$1,'C5 - Emissions methodology 2021'!$A$1:$I$1,0))</f>
        <v>Infrastructure</v>
      </c>
    </row>
    <row r="1203" spans="1:83" x14ac:dyDescent="0.25">
      <c r="A1203">
        <v>12348</v>
      </c>
      <c r="B1203" t="s">
        <v>656</v>
      </c>
      <c r="C1203" t="s">
        <v>27</v>
      </c>
      <c r="D1203">
        <v>2017</v>
      </c>
      <c r="E1203" t="s">
        <v>60</v>
      </c>
      <c r="F1203" t="s">
        <v>54</v>
      </c>
      <c r="G1203">
        <v>2016</v>
      </c>
      <c r="H1203">
        <v>1341497.1369999901</v>
      </c>
      <c r="I1203">
        <v>100</v>
      </c>
      <c r="J1203">
        <v>2025</v>
      </c>
      <c r="K1203">
        <v>20</v>
      </c>
      <c r="L1203">
        <v>1073197.7095999899</v>
      </c>
      <c r="M1203">
        <v>2020</v>
      </c>
      <c r="N1203">
        <v>1017928.7</v>
      </c>
      <c r="O1203">
        <v>112.527962480477</v>
      </c>
      <c r="P1203" t="s">
        <v>691</v>
      </c>
      <c r="Q1203">
        <v>3.1884856116487801</v>
      </c>
      <c r="R1203">
        <v>1</v>
      </c>
      <c r="S1203" t="s">
        <v>592</v>
      </c>
      <c r="T1203">
        <v>-1.11368485725649E-2</v>
      </c>
      <c r="AU1203">
        <v>1341497.1369999901</v>
      </c>
      <c r="AV1203">
        <v>1260605.0277499901</v>
      </c>
      <c r="AW1203">
        <v>1179712.9184999899</v>
      </c>
      <c r="AX1203">
        <v>1098820.8092499999</v>
      </c>
      <c r="AY1203">
        <v>1017928.7</v>
      </c>
      <c r="AZ1203">
        <v>1028982.50192</v>
      </c>
      <c r="BA1203">
        <v>1040036.3038399901</v>
      </c>
      <c r="BB1203">
        <v>1051090.1057599899</v>
      </c>
      <c r="BC1203">
        <v>1062143.9076799899</v>
      </c>
      <c r="BD1203">
        <v>1073197.7095999899</v>
      </c>
      <c r="BE1203">
        <v>1061245.66921976</v>
      </c>
      <c r="BF1203">
        <v>1049426.7369033699</v>
      </c>
      <c r="BG1203">
        <v>1037739.43024647</v>
      </c>
      <c r="BH1203">
        <v>1026182.28335404</v>
      </c>
      <c r="BI1203">
        <v>1014753.84665647</v>
      </c>
      <c r="BJ1203">
        <v>1003452.68672783</v>
      </c>
      <c r="BK1203">
        <v>992277.386106016</v>
      </c>
      <c r="BL1203">
        <v>981226.543114973</v>
      </c>
      <c r="BM1203">
        <v>970298.77168891998</v>
      </c>
      <c r="BN1203">
        <v>959492.70119847497</v>
      </c>
      <c r="BO1203">
        <v>948806.97627874603</v>
      </c>
      <c r="BP1203">
        <v>938240.25665933604</v>
      </c>
      <c r="BQ1203">
        <v>927791.21699623705</v>
      </c>
      <c r="BR1203">
        <v>917458.54670559405</v>
      </c>
      <c r="BS1203">
        <v>907240.94979932799</v>
      </c>
      <c r="BT1203">
        <v>897137.14472258301</v>
      </c>
      <c r="BU1203">
        <v>887145.86419298395</v>
      </c>
      <c r="BV1203">
        <v>877265.85504169005</v>
      </c>
      <c r="BW1203">
        <v>867495.87805620895</v>
      </c>
      <c r="BX1203">
        <v>857834.70782497304</v>
      </c>
      <c r="BY1203">
        <v>848281.13258363598</v>
      </c>
      <c r="BZ1203">
        <v>838833.95406308805</v>
      </c>
      <c r="CA1203">
        <v>829491.98733916099</v>
      </c>
      <c r="CB1203">
        <v>820254.06068400899</v>
      </c>
      <c r="CC1203">
        <v>811119.01541913999</v>
      </c>
      <c r="CD1203" s="8" t="b">
        <f>IF(ISNUMBER(VLOOKUP(A1203,profiles_2018!A:A,1,FALSE)),TRUE,FALSE)</f>
        <v>1</v>
      </c>
      <c r="CE1203" t="str">
        <f>INDEX('C5 - Emissions methodology 2021'!$A$2:$I$5911,MATCH($A1203,'C5 - Emissions methodology 2021'!$A$2:$A$5911,0),MATCH(CE$1,'C5 - Emissions methodology 2021'!$A$1:$I$1,0))</f>
        <v>Food, beverage &amp; agriculture</v>
      </c>
    </row>
    <row r="1204" spans="1:83" x14ac:dyDescent="0.25">
      <c r="A1204">
        <v>42037</v>
      </c>
      <c r="B1204" t="s">
        <v>373</v>
      </c>
      <c r="C1204" t="s">
        <v>27</v>
      </c>
      <c r="D1204">
        <v>2020</v>
      </c>
      <c r="E1204" t="s">
        <v>105</v>
      </c>
      <c r="F1204" t="s">
        <v>54</v>
      </c>
      <c r="G1204">
        <v>2018</v>
      </c>
      <c r="H1204">
        <v>18903340</v>
      </c>
      <c r="I1204">
        <v>80</v>
      </c>
      <c r="J1204">
        <v>2025</v>
      </c>
      <c r="K1204">
        <v>10</v>
      </c>
      <c r="L1204">
        <v>17013006</v>
      </c>
      <c r="M1204">
        <v>2020</v>
      </c>
      <c r="N1204">
        <v>18363244.5714285</v>
      </c>
      <c r="O1204">
        <v>0</v>
      </c>
      <c r="P1204" t="s">
        <v>45</v>
      </c>
      <c r="Q1204">
        <v>2.88969521204878</v>
      </c>
      <c r="R1204">
        <v>1</v>
      </c>
      <c r="S1204" t="s">
        <v>592</v>
      </c>
      <c r="T1204">
        <v>-1.11368485725649E-2</v>
      </c>
      <c r="AW1204">
        <v>18903340</v>
      </c>
      <c r="AX1204">
        <v>18633292.285714202</v>
      </c>
      <c r="AY1204">
        <v>18363244.5714285</v>
      </c>
      <c r="AZ1204">
        <v>18093196.857142799</v>
      </c>
      <c r="BA1204">
        <v>17823149.142857101</v>
      </c>
      <c r="BB1204">
        <v>17553101.428571399</v>
      </c>
      <c r="BC1204">
        <v>17283053.714285702</v>
      </c>
      <c r="BD1204">
        <v>17013006</v>
      </c>
      <c r="BE1204">
        <v>16823534.728413802</v>
      </c>
      <c r="BF1204">
        <v>16636173.569688199</v>
      </c>
      <c r="BG1204">
        <v>16450899.023815701</v>
      </c>
      <c r="BH1204">
        <v>16267687.8525049</v>
      </c>
      <c r="BI1204">
        <v>16086517.076265801</v>
      </c>
      <c r="BJ1204">
        <v>15907363.971527399</v>
      </c>
      <c r="BK1204">
        <v>15730206.0677878</v>
      </c>
      <c r="BL1204">
        <v>15555021.1447956</v>
      </c>
      <c r="BM1204">
        <v>15381787.229762999</v>
      </c>
      <c r="BN1204">
        <v>15210482.5946097</v>
      </c>
      <c r="BO1204">
        <v>15041085.753237899</v>
      </c>
      <c r="BP1204">
        <v>14873575.458837099</v>
      </c>
      <c r="BQ1204">
        <v>14707930.701219499</v>
      </c>
      <c r="BR1204">
        <v>14544130.704184201</v>
      </c>
      <c r="BS1204">
        <v>14382154.9229121</v>
      </c>
      <c r="BT1204">
        <v>14221983.0413885</v>
      </c>
      <c r="BU1204">
        <v>14063594.969854901</v>
      </c>
      <c r="BV1204">
        <v>13906970.8422898</v>
      </c>
      <c r="BW1204">
        <v>13752091.013916099</v>
      </c>
      <c r="BX1204">
        <v>13598936.058738001</v>
      </c>
      <c r="BY1204">
        <v>13447486.767103801</v>
      </c>
      <c r="BZ1204">
        <v>13297724.143297</v>
      </c>
      <c r="CA1204">
        <v>13149629.403153401</v>
      </c>
      <c r="CB1204">
        <v>13003183.9717051</v>
      </c>
      <c r="CC1204">
        <v>12858369.480851</v>
      </c>
      <c r="CD1204" s="8" t="b">
        <f>IF(ISNUMBER(VLOOKUP(A1204,profiles_2018!A:A,1,FALSE)),TRUE,FALSE)</f>
        <v>1</v>
      </c>
      <c r="CE1204" t="str">
        <f>INDEX('C5 - Emissions methodology 2021'!$A$2:$I$5911,MATCH($A1204,'C5 - Emissions methodology 2021'!$A$2:$A$5911,0),MATCH(CE$1,'C5 - Emissions methodology 2021'!$A$1:$I$1,0))</f>
        <v>Food, beverage &amp; agriculture</v>
      </c>
    </row>
    <row r="1205" spans="1:83" x14ac:dyDescent="0.25">
      <c r="A1205">
        <v>854387</v>
      </c>
      <c r="B1205" t="s">
        <v>1634</v>
      </c>
      <c r="C1205" t="s">
        <v>84</v>
      </c>
      <c r="D1205">
        <v>2020</v>
      </c>
      <c r="E1205" t="s">
        <v>49</v>
      </c>
      <c r="F1205" t="s">
        <v>50</v>
      </c>
      <c r="G1205">
        <v>2019</v>
      </c>
      <c r="H1205">
        <v>55.63</v>
      </c>
      <c r="I1205">
        <v>100</v>
      </c>
      <c r="J1205">
        <v>2022</v>
      </c>
      <c r="K1205">
        <v>5</v>
      </c>
      <c r="L1205">
        <v>52.848500000000001</v>
      </c>
      <c r="M1205">
        <v>2020</v>
      </c>
      <c r="N1205">
        <v>55.63</v>
      </c>
      <c r="O1205">
        <v>0</v>
      </c>
      <c r="P1205" t="s">
        <v>691</v>
      </c>
      <c r="Q1205">
        <v>2.3663414689776299</v>
      </c>
      <c r="R1205">
        <v>1</v>
      </c>
      <c r="S1205" t="s">
        <v>592</v>
      </c>
      <c r="T1205">
        <v>-1.11368485725649E-2</v>
      </c>
      <c r="AX1205">
        <v>55.63</v>
      </c>
      <c r="AY1205">
        <v>55.63</v>
      </c>
      <c r="AZ1205">
        <v>54.239249999999998</v>
      </c>
      <c r="BA1205">
        <v>52.848500000000001</v>
      </c>
      <c r="BB1205">
        <v>52.259934258212802</v>
      </c>
      <c r="BC1205">
        <v>51.677923283966798</v>
      </c>
      <c r="BD1205">
        <v>51.102394077808697</v>
      </c>
      <c r="BE1205">
        <v>50.533274453268596</v>
      </c>
      <c r="BF1205">
        <v>49.970493027806697</v>
      </c>
      <c r="BG1205">
        <v>49.413979213859598</v>
      </c>
      <c r="BH1205">
        <v>48.863663209987003</v>
      </c>
      <c r="BI1205">
        <v>48.319475992116502</v>
      </c>
      <c r="BJ1205">
        <v>47.781349304886596</v>
      </c>
      <c r="BK1205">
        <v>47.249215653085301</v>
      </c>
      <c r="BL1205">
        <v>46.7230082931844</v>
      </c>
      <c r="BM1205">
        <v>46.202661224968502</v>
      </c>
      <c r="BN1205">
        <v>45.688109183256501</v>
      </c>
      <c r="BO1205">
        <v>45.179287629715802</v>
      </c>
      <c r="BP1205">
        <v>44.676132744767301</v>
      </c>
      <c r="BQ1205">
        <v>44.178581419581</v>
      </c>
      <c r="BR1205">
        <v>43.686571248160398</v>
      </c>
      <c r="BS1205">
        <v>43.200040519515099</v>
      </c>
      <c r="BT1205">
        <v>42.718928209920598</v>
      </c>
      <c r="BU1205">
        <v>42.243173975264398</v>
      </c>
      <c r="BV1205">
        <v>41.772718143477398</v>
      </c>
      <c r="BW1205">
        <v>41.307501707048999</v>
      </c>
      <c r="BX1205">
        <v>40.847466315626598</v>
      </c>
      <c r="BY1205">
        <v>40.3925542686966</v>
      </c>
      <c r="BZ1205">
        <v>39.942708508347003</v>
      </c>
      <c r="CA1205">
        <v>39.497872612111401</v>
      </c>
      <c r="CB1205">
        <v>39.057990785891903</v>
      </c>
      <c r="CC1205">
        <v>38.623007856960797</v>
      </c>
      <c r="CD1205" s="8" t="b">
        <f>IF(ISNUMBER(VLOOKUP(A1205,profiles_2018!A:A,1,FALSE)),TRUE,FALSE)</f>
        <v>0</v>
      </c>
      <c r="CE1205" t="str">
        <f>INDEX('C5 - Emissions methodology 2021'!$A$2:$I$5911,MATCH($A1205,'C5 - Emissions methodology 2021'!$A$2:$A$5911,0),MATCH(CE$1,'C5 - Emissions methodology 2021'!$A$1:$I$1,0))</f>
        <v>Manufacturing</v>
      </c>
    </row>
    <row r="1206" spans="1:83" x14ac:dyDescent="0.25">
      <c r="A1206">
        <v>848613</v>
      </c>
      <c r="B1206" t="s">
        <v>1635</v>
      </c>
      <c r="C1206" t="s">
        <v>43</v>
      </c>
      <c r="D1206">
        <v>2017</v>
      </c>
      <c r="E1206" t="s">
        <v>28</v>
      </c>
      <c r="F1206" t="s">
        <v>23</v>
      </c>
      <c r="G1206">
        <v>2015</v>
      </c>
      <c r="H1206">
        <v>12065</v>
      </c>
      <c r="I1206">
        <v>100</v>
      </c>
      <c r="J1206">
        <v>2021</v>
      </c>
      <c r="K1206">
        <v>8</v>
      </c>
      <c r="L1206">
        <v>11099.8</v>
      </c>
      <c r="M1206">
        <v>2020</v>
      </c>
      <c r="N1206">
        <v>10300.24</v>
      </c>
      <c r="O1206">
        <v>182.83878988810599</v>
      </c>
      <c r="P1206" t="s">
        <v>24</v>
      </c>
      <c r="Q1206">
        <v>2.7258548650365899</v>
      </c>
      <c r="R1206">
        <v>1</v>
      </c>
      <c r="S1206" t="s">
        <v>592</v>
      </c>
      <c r="T1206">
        <v>-1.11368485725649E-2</v>
      </c>
      <c r="AT1206">
        <v>12065</v>
      </c>
      <c r="AU1206">
        <v>11712.048000000001</v>
      </c>
      <c r="AV1206">
        <v>11359.096</v>
      </c>
      <c r="AW1206">
        <v>11006.144</v>
      </c>
      <c r="AX1206">
        <v>10653.191999999999</v>
      </c>
      <c r="AY1206">
        <v>10300.24</v>
      </c>
      <c r="AZ1206">
        <v>11099.8</v>
      </c>
      <c r="BA1206">
        <v>10976.183208214199</v>
      </c>
      <c r="BB1206">
        <v>10853.9431179196</v>
      </c>
      <c r="BC1206">
        <v>10733.0643970001</v>
      </c>
      <c r="BD1206">
        <v>10613.5318840911</v>
      </c>
      <c r="BE1206">
        <v>10495.330586677899</v>
      </c>
      <c r="BF1206">
        <v>10378.445679214999</v>
      </c>
      <c r="BG1206">
        <v>10262.862501267</v>
      </c>
      <c r="BH1206">
        <v>10148.5665556694</v>
      </c>
      <c r="BI1206">
        <v>10035.543506710301</v>
      </c>
      <c r="BJ1206">
        <v>9923.7791783327102</v>
      </c>
      <c r="BK1206">
        <v>9813.2595523560503</v>
      </c>
      <c r="BL1206">
        <v>9703.9707667181792</v>
      </c>
      <c r="BM1206">
        <v>9595.8991137366502</v>
      </c>
      <c r="BN1206">
        <v>9489.0310383893502</v>
      </c>
      <c r="BO1206">
        <v>9383.3531366144398</v>
      </c>
      <c r="BP1206">
        <v>9278.8521536290591</v>
      </c>
      <c r="BQ1206">
        <v>9175.5149822668809</v>
      </c>
      <c r="BR1206">
        <v>9073.3286613340697</v>
      </c>
      <c r="BS1206">
        <v>8972.28037398368</v>
      </c>
      <c r="BT1206">
        <v>8872.3574461080298</v>
      </c>
      <c r="BU1206">
        <v>8773.5473447490494</v>
      </c>
      <c r="BV1206">
        <v>8675.8376765263602</v>
      </c>
      <c r="BW1206">
        <v>8579.2161860827291</v>
      </c>
      <c r="BX1206">
        <v>8483.6707545470308</v>
      </c>
      <c r="BY1206">
        <v>8389.1893980141394</v>
      </c>
      <c r="BZ1206">
        <v>8295.7602660418906</v>
      </c>
      <c r="CA1206">
        <v>8203.3716401646798</v>
      </c>
      <c r="CB1206">
        <v>8112.0119324236903</v>
      </c>
      <c r="CC1206">
        <v>8021.6696839134502</v>
      </c>
      <c r="CD1206" s="8" t="b">
        <f>IF(ISNUMBER(VLOOKUP(A1206,profiles_2018!A:A,1,FALSE)),TRUE,FALSE)</f>
        <v>0</v>
      </c>
      <c r="CE1206" t="str">
        <f>INDEX('C5 - Emissions methodology 2021'!$A$2:$I$5911,MATCH($A1206,'C5 - Emissions methodology 2021'!$A$2:$A$5911,0),MATCH(CE$1,'C5 - Emissions methodology 2021'!$A$1:$I$1,0))</f>
        <v>Materials</v>
      </c>
    </row>
    <row r="1207" spans="1:83" x14ac:dyDescent="0.25">
      <c r="A1207">
        <v>828795</v>
      </c>
      <c r="B1207" t="s">
        <v>1636</v>
      </c>
      <c r="C1207" t="s">
        <v>84</v>
      </c>
      <c r="D1207">
        <v>2019</v>
      </c>
      <c r="E1207" t="s">
        <v>28</v>
      </c>
      <c r="F1207" t="s">
        <v>23</v>
      </c>
      <c r="G1207">
        <v>2018</v>
      </c>
      <c r="H1207">
        <v>3647.04</v>
      </c>
      <c r="I1207">
        <v>100</v>
      </c>
      <c r="J1207">
        <v>2021</v>
      </c>
      <c r="K1207">
        <v>5</v>
      </c>
      <c r="L1207">
        <v>3464.6880000000001</v>
      </c>
      <c r="M1207">
        <v>2020</v>
      </c>
      <c r="N1207">
        <v>2854.15</v>
      </c>
      <c r="O1207">
        <v>434.81288935684802</v>
      </c>
      <c r="P1207" t="s">
        <v>691</v>
      </c>
      <c r="Q1207">
        <v>2.6958540232405901</v>
      </c>
      <c r="R1207">
        <v>1</v>
      </c>
      <c r="S1207" t="s">
        <v>592</v>
      </c>
      <c r="T1207">
        <v>-1.11368485725649E-2</v>
      </c>
      <c r="AW1207">
        <v>3647.04</v>
      </c>
      <c r="AX1207">
        <v>3250.5949999999998</v>
      </c>
      <c r="AY1207">
        <v>2854.15</v>
      </c>
      <c r="AZ1207">
        <v>3464.6880000000001</v>
      </c>
      <c r="BA1207">
        <v>3426.1022943928101</v>
      </c>
      <c r="BB1207">
        <v>3387.9463119460402</v>
      </c>
      <c r="BC1207">
        <v>3350.2152668979202</v>
      </c>
      <c r="BD1207">
        <v>3312.9044267849799</v>
      </c>
      <c r="BE1207">
        <v>3276.0091118485002</v>
      </c>
      <c r="BF1207">
        <v>3239.5246944475002</v>
      </c>
      <c r="BG1207">
        <v>3203.4465984783501</v>
      </c>
      <c r="BH1207">
        <v>3167.7702988008</v>
      </c>
      <c r="BI1207">
        <v>3132.49132067039</v>
      </c>
      <c r="BJ1207">
        <v>3097.60523917721</v>
      </c>
      <c r="BK1207">
        <v>3063.1076786909098</v>
      </c>
      <c r="BL1207">
        <v>3028.9943123118701</v>
      </c>
      <c r="BM1207">
        <v>2995.2608613284901</v>
      </c>
      <c r="BN1207">
        <v>2961.9030946805401</v>
      </c>
      <c r="BO1207">
        <v>2928.9168284284701</v>
      </c>
      <c r="BP1207">
        <v>2896.29792522863</v>
      </c>
      <c r="BQ1207">
        <v>2864.0422938143201</v>
      </c>
      <c r="BR1207">
        <v>2832.1458884826902</v>
      </c>
      <c r="BS1207">
        <v>2800.6047085872501</v>
      </c>
      <c r="BT1207">
        <v>2769.4147980360999</v>
      </c>
      <c r="BU1207">
        <v>2738.5722447957501</v>
      </c>
      <c r="BV1207">
        <v>2708.0731804004299</v>
      </c>
      <c r="BW1207">
        <v>2677.91377946689</v>
      </c>
      <c r="BX1207">
        <v>2648.0902592145799</v>
      </c>
      <c r="BY1207">
        <v>2618.5988789912199</v>
      </c>
      <c r="BZ1207">
        <v>2589.4359398036099</v>
      </c>
      <c r="CA1207">
        <v>2560.5977838536601</v>
      </c>
      <c r="CB1207">
        <v>2532.0807940796299</v>
      </c>
      <c r="CC1207">
        <v>2503.8813937024702</v>
      </c>
      <c r="CD1207" s="8" t="b">
        <f>IF(ISNUMBER(VLOOKUP(A1207,profiles_2018!A:A,1,FALSE)),TRUE,FALSE)</f>
        <v>0</v>
      </c>
      <c r="CE1207" t="str">
        <f>INDEX('C5 - Emissions methodology 2021'!$A$2:$I$5911,MATCH($A1207,'C5 - Emissions methodology 2021'!$A$2:$A$5911,0),MATCH(CE$1,'C5 - Emissions methodology 2021'!$A$1:$I$1,0))</f>
        <v>Manufacturing</v>
      </c>
    </row>
    <row r="1208" spans="1:83" x14ac:dyDescent="0.25">
      <c r="A1208">
        <v>31267</v>
      </c>
      <c r="B1208" t="s">
        <v>1637</v>
      </c>
      <c r="C1208" t="s">
        <v>148</v>
      </c>
      <c r="D1208">
        <v>2019</v>
      </c>
      <c r="E1208" t="s">
        <v>690</v>
      </c>
      <c r="F1208" t="s">
        <v>23</v>
      </c>
      <c r="G1208">
        <v>2019</v>
      </c>
      <c r="H1208">
        <v>227.6</v>
      </c>
      <c r="I1208">
        <v>100</v>
      </c>
      <c r="J1208">
        <v>2025</v>
      </c>
      <c r="K1208">
        <v>75</v>
      </c>
      <c r="L1208">
        <v>56.9</v>
      </c>
      <c r="M1208">
        <v>2020</v>
      </c>
      <c r="N1208">
        <v>287.44</v>
      </c>
      <c r="O1208">
        <v>69.244147157190596</v>
      </c>
      <c r="P1208" t="s">
        <v>24</v>
      </c>
      <c r="Q1208">
        <v>3.3978049378487798</v>
      </c>
      <c r="R1208">
        <v>1</v>
      </c>
      <c r="S1208" t="s">
        <v>592</v>
      </c>
      <c r="T1208">
        <v>-1.11368485725649E-2</v>
      </c>
      <c r="AX1208">
        <v>227.6</v>
      </c>
      <c r="AY1208">
        <v>287.44</v>
      </c>
      <c r="AZ1208">
        <v>241.33199999999999</v>
      </c>
      <c r="BA1208">
        <v>195.22399999999999</v>
      </c>
      <c r="BB1208">
        <v>149.11600000000001</v>
      </c>
      <c r="BC1208">
        <v>103.007999999999</v>
      </c>
      <c r="BD1208">
        <v>56.9</v>
      </c>
      <c r="BE1208">
        <v>56.266313316221002</v>
      </c>
      <c r="BF1208">
        <v>55.639683905081803</v>
      </c>
      <c r="BG1208">
        <v>55.020033170805497</v>
      </c>
      <c r="BH1208">
        <v>54.407283392924697</v>
      </c>
      <c r="BI1208">
        <v>53.801357716533097</v>
      </c>
      <c r="BJ1208">
        <v>53.202180142645702</v>
      </c>
      <c r="BK1208">
        <v>52.609675518666698</v>
      </c>
      <c r="BL1208">
        <v>52.023769528963498</v>
      </c>
      <c r="BM1208">
        <v>51.444388685545498</v>
      </c>
      <c r="BN1208">
        <v>50.871460318846403</v>
      </c>
      <c r="BO1208">
        <v>50.304912568610099</v>
      </c>
      <c r="BP1208">
        <v>49.744674374877398</v>
      </c>
      <c r="BQ1208">
        <v>49.190675469072801</v>
      </c>
      <c r="BR1208">
        <v>48.642846365191602</v>
      </c>
      <c r="BS1208">
        <v>48.101118351083898</v>
      </c>
      <c r="BT1208">
        <v>47.565423479836902</v>
      </c>
      <c r="BU1208">
        <v>47.035694561252001</v>
      </c>
      <c r="BV1208">
        <v>46.511865153417901</v>
      </c>
      <c r="BW1208">
        <v>45.993869554376701</v>
      </c>
      <c r="BX1208">
        <v>45.481642793883402</v>
      </c>
      <c r="BY1208">
        <v>44.975120625256402</v>
      </c>
      <c r="BZ1208">
        <v>44.4742395173201</v>
      </c>
      <c r="CA1208">
        <v>43.978936646435699</v>
      </c>
      <c r="CB1208">
        <v>43.489149888621903</v>
      </c>
      <c r="CC1208">
        <v>43.004817811762699</v>
      </c>
      <c r="CD1208" s="8" t="b">
        <f>IF(ISNUMBER(VLOOKUP(A1208,profiles_2018!A:A,1,FALSE)),TRUE,FALSE)</f>
        <v>0</v>
      </c>
      <c r="CE1208" t="str">
        <f>INDEX('C5 - Emissions methodology 2021'!$A$2:$I$5911,MATCH($A1208,'C5 - Emissions methodology 2021'!$A$2:$A$5911,0),MATCH(CE$1,'C5 - Emissions methodology 2021'!$A$1:$I$1,0))</f>
        <v>Manufacturing</v>
      </c>
    </row>
    <row r="1209" spans="1:83" x14ac:dyDescent="0.25">
      <c r="A1209">
        <v>64651</v>
      </c>
      <c r="B1209" t="s">
        <v>1638</v>
      </c>
      <c r="C1209" t="s">
        <v>148</v>
      </c>
      <c r="D1209">
        <v>2020</v>
      </c>
      <c r="E1209" t="s">
        <v>28</v>
      </c>
      <c r="F1209" t="s">
        <v>23</v>
      </c>
      <c r="G1209">
        <v>2020</v>
      </c>
      <c r="H1209">
        <v>5975.5</v>
      </c>
      <c r="I1209">
        <v>100</v>
      </c>
      <c r="J1209">
        <v>2036</v>
      </c>
      <c r="K1209">
        <v>35</v>
      </c>
      <c r="L1209">
        <v>3884.0749999999998</v>
      </c>
      <c r="M1209">
        <v>2020</v>
      </c>
      <c r="N1209">
        <v>5975.5</v>
      </c>
      <c r="O1209">
        <v>0</v>
      </c>
      <c r="P1209" t="s">
        <v>45</v>
      </c>
      <c r="Q1209">
        <v>3.0031713292573201</v>
      </c>
      <c r="R1209">
        <v>1</v>
      </c>
      <c r="S1209" t="s">
        <v>592</v>
      </c>
      <c r="T1209">
        <v>-1.11368485725649E-2</v>
      </c>
      <c r="AY1209">
        <v>5975.5</v>
      </c>
      <c r="AZ1209">
        <v>5844.7859374999998</v>
      </c>
      <c r="BA1209">
        <v>5714.0718749999996</v>
      </c>
      <c r="BB1209">
        <v>5583.3578125000004</v>
      </c>
      <c r="BC1209">
        <v>5452.6437500000002</v>
      </c>
      <c r="BD1209">
        <v>5321.9296875</v>
      </c>
      <c r="BE1209">
        <v>5191.2156249999998</v>
      </c>
      <c r="BF1209">
        <v>5060.5015624999996</v>
      </c>
      <c r="BG1209">
        <v>4929.7875000000004</v>
      </c>
      <c r="BH1209">
        <v>4799.0734375000002</v>
      </c>
      <c r="BI1209">
        <v>4668.359375</v>
      </c>
      <c r="BJ1209">
        <v>4537.6453124999998</v>
      </c>
      <c r="BK1209">
        <v>4406.9312499999996</v>
      </c>
      <c r="BL1209">
        <v>4276.2171875000004</v>
      </c>
      <c r="BM1209">
        <v>4145.5031250000002</v>
      </c>
      <c r="BN1209">
        <v>4014.7890625</v>
      </c>
      <c r="BO1209">
        <v>3884.0749999999998</v>
      </c>
      <c r="BP1209">
        <v>3840.81864488051</v>
      </c>
      <c r="BQ1209">
        <v>3798.0440292377898</v>
      </c>
      <c r="BR1209">
        <v>3755.7457880122402</v>
      </c>
      <c r="BS1209">
        <v>3713.9186158941002</v>
      </c>
      <c r="BT1209">
        <v>3672.5572666580501</v>
      </c>
      <c r="BU1209">
        <v>3631.6565525052101</v>
      </c>
      <c r="BV1209">
        <v>3591.2113434123999</v>
      </c>
      <c r="BW1209">
        <v>3551.2165664887302</v>
      </c>
      <c r="BX1209">
        <v>3511.66720533937</v>
      </c>
      <c r="BY1209">
        <v>3472.5582994362599</v>
      </c>
      <c r="BZ1209">
        <v>3433.8849434960298</v>
      </c>
      <c r="CA1209">
        <v>3395.6422868647101</v>
      </c>
      <c r="CB1209">
        <v>3357.8255329092999</v>
      </c>
      <c r="CC1209">
        <v>3320.42993841619</v>
      </c>
      <c r="CD1209" s="8" t="b">
        <f>IF(ISNUMBER(VLOOKUP(A1209,profiles_2018!A:A,1,FALSE)),TRUE,FALSE)</f>
        <v>0</v>
      </c>
      <c r="CE1209" t="str">
        <f>INDEX('C5 - Emissions methodology 2021'!$A$2:$I$5911,MATCH($A1209,'C5 - Emissions methodology 2021'!$A$2:$A$5911,0),MATCH(CE$1,'C5 - Emissions methodology 2021'!$A$1:$I$1,0))</f>
        <v>Food, beverage &amp; agriculture</v>
      </c>
    </row>
    <row r="1210" spans="1:83" x14ac:dyDescent="0.25">
      <c r="A1210">
        <v>13524</v>
      </c>
      <c r="B1210" t="s">
        <v>1639</v>
      </c>
      <c r="C1210" t="s">
        <v>76</v>
      </c>
      <c r="D1210">
        <v>2020</v>
      </c>
      <c r="E1210" t="s">
        <v>60</v>
      </c>
      <c r="F1210" t="s">
        <v>54</v>
      </c>
      <c r="G1210">
        <v>2020</v>
      </c>
      <c r="H1210">
        <v>7691953</v>
      </c>
      <c r="I1210">
        <v>100</v>
      </c>
      <c r="J1210">
        <v>2030</v>
      </c>
      <c r="K1210">
        <v>100</v>
      </c>
      <c r="L1210">
        <v>0</v>
      </c>
      <c r="M1210">
        <v>2020</v>
      </c>
      <c r="N1210">
        <v>7691953</v>
      </c>
      <c r="O1210">
        <v>0</v>
      </c>
      <c r="P1210" t="s">
        <v>45</v>
      </c>
      <c r="Q1210">
        <v>3.9910130977390201</v>
      </c>
      <c r="R1210">
        <v>1</v>
      </c>
      <c r="S1210" t="s">
        <v>592</v>
      </c>
      <c r="T1210">
        <v>-1.11368485725649E-2</v>
      </c>
      <c r="AY1210">
        <v>7691953</v>
      </c>
      <c r="AZ1210">
        <v>6922757.7000000002</v>
      </c>
      <c r="BA1210">
        <v>6153562.4000000004</v>
      </c>
      <c r="BB1210">
        <v>5384367.0999999996</v>
      </c>
      <c r="BC1210">
        <v>4615171.8</v>
      </c>
      <c r="BD1210">
        <v>3845976.5</v>
      </c>
      <c r="BE1210">
        <v>3076781.2</v>
      </c>
      <c r="BF1210">
        <v>2307585.9</v>
      </c>
      <c r="BG1210">
        <v>1538390.5999999901</v>
      </c>
      <c r="BH1210">
        <v>769195.299999999</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s="8" t="b">
        <f>IF(ISNUMBER(VLOOKUP(A1210,profiles_2018!A:A,1,FALSE)),TRUE,FALSE)</f>
        <v>0</v>
      </c>
      <c r="CE1210" t="str">
        <f>INDEX('C5 - Emissions methodology 2021'!$A$2:$I$5911,MATCH($A1210,'C5 - Emissions methodology 2021'!$A$2:$A$5911,0),MATCH(CE$1,'C5 - Emissions methodology 2021'!$A$1:$I$1,0))</f>
        <v>Biotech, health care &amp; pharma</v>
      </c>
    </row>
    <row r="1211" spans="1:83" x14ac:dyDescent="0.25">
      <c r="A1211">
        <v>13520</v>
      </c>
      <c r="B1211" t="s">
        <v>1640</v>
      </c>
      <c r="C1211" t="s">
        <v>165</v>
      </c>
      <c r="D1211">
        <v>2018</v>
      </c>
      <c r="E1211" t="s">
        <v>88</v>
      </c>
      <c r="F1211" t="s">
        <v>54</v>
      </c>
      <c r="G1211">
        <v>2018</v>
      </c>
      <c r="H1211">
        <v>301873</v>
      </c>
      <c r="I1211">
        <v>100</v>
      </c>
      <c r="J1211">
        <v>2030</v>
      </c>
      <c r="K1211">
        <v>100</v>
      </c>
      <c r="L1211">
        <v>0</v>
      </c>
      <c r="M1211">
        <v>2020</v>
      </c>
      <c r="N1211">
        <v>205454</v>
      </c>
      <c r="O1211">
        <v>-2.6812949640287802</v>
      </c>
      <c r="P1211" t="s">
        <v>24</v>
      </c>
      <c r="Q1211">
        <v>3.9902717024390202</v>
      </c>
      <c r="R1211">
        <v>1</v>
      </c>
      <c r="S1211" t="s">
        <v>592</v>
      </c>
      <c r="T1211">
        <v>-1.11368485725649E-2</v>
      </c>
      <c r="AW1211">
        <v>301873</v>
      </c>
      <c r="AX1211">
        <v>253663.5</v>
      </c>
      <c r="AY1211">
        <v>205454</v>
      </c>
      <c r="AZ1211">
        <v>184908.6</v>
      </c>
      <c r="BA1211">
        <v>164363.20000000001</v>
      </c>
      <c r="BB1211">
        <v>143817.79999999999</v>
      </c>
      <c r="BC1211">
        <v>123272.4</v>
      </c>
      <c r="BD1211">
        <v>102727</v>
      </c>
      <c r="BE1211">
        <v>82181.600000000006</v>
      </c>
      <c r="BF1211">
        <v>61636.2</v>
      </c>
      <c r="BG1211">
        <v>41090.799999999901</v>
      </c>
      <c r="BH1211">
        <v>20545.3999999999</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s="8" t="b">
        <f>IF(ISNUMBER(VLOOKUP(A1211,profiles_2018!A:A,1,FALSE)),TRUE,FALSE)</f>
        <v>0</v>
      </c>
      <c r="CE1211" t="str">
        <f>INDEX('C5 - Emissions methodology 2021'!$A$2:$I$5911,MATCH($A1211,'C5 - Emissions methodology 2021'!$A$2:$A$5911,0),MATCH(CE$1,'C5 - Emissions methodology 2021'!$A$1:$I$1,0))</f>
        <v>Biotech, health care &amp; pharma</v>
      </c>
    </row>
    <row r="1212" spans="1:83" x14ac:dyDescent="0.25">
      <c r="A1212">
        <v>55796</v>
      </c>
      <c r="B1212" t="s">
        <v>1641</v>
      </c>
      <c r="C1212" t="s">
        <v>78</v>
      </c>
      <c r="D1212">
        <v>2010</v>
      </c>
      <c r="E1212" t="s">
        <v>28</v>
      </c>
      <c r="F1212" t="s">
        <v>23</v>
      </c>
      <c r="G1212">
        <v>2010</v>
      </c>
      <c r="H1212">
        <v>84697.11</v>
      </c>
      <c r="I1212">
        <v>100</v>
      </c>
      <c r="J1212">
        <v>2030</v>
      </c>
      <c r="K1212">
        <v>20</v>
      </c>
      <c r="L1212">
        <v>67757.687999999995</v>
      </c>
      <c r="M1212">
        <v>2020</v>
      </c>
      <c r="N1212">
        <v>72970.94</v>
      </c>
      <c r="O1212">
        <v>69.224144719931999</v>
      </c>
      <c r="P1212" t="s">
        <v>24</v>
      </c>
      <c r="Q1212">
        <v>2.8502523721500199</v>
      </c>
      <c r="R1212">
        <v>1</v>
      </c>
      <c r="S1212" t="s">
        <v>592</v>
      </c>
      <c r="T1212">
        <v>-1.11368485725649E-2</v>
      </c>
      <c r="AO1212">
        <v>84697.11</v>
      </c>
      <c r="AP1212">
        <v>83524.493000000002</v>
      </c>
      <c r="AQ1212">
        <v>82351.876000000004</v>
      </c>
      <c r="AR1212">
        <v>81179.259000000005</v>
      </c>
      <c r="AS1212">
        <v>80006.642000000007</v>
      </c>
      <c r="AT1212">
        <v>78834.024999999994</v>
      </c>
      <c r="AU1212">
        <v>77661.407999999996</v>
      </c>
      <c r="AV1212">
        <v>76488.790999999997</v>
      </c>
      <c r="AW1212">
        <v>75316.173999999999</v>
      </c>
      <c r="AX1212">
        <v>74143.557000000001</v>
      </c>
      <c r="AY1212">
        <v>72970.94</v>
      </c>
      <c r="AZ1212">
        <v>72449.614799999996</v>
      </c>
      <c r="BA1212">
        <v>71928.289600000004</v>
      </c>
      <c r="BB1212">
        <v>71406.964399999997</v>
      </c>
      <c r="BC1212">
        <v>70885.639200000005</v>
      </c>
      <c r="BD1212">
        <v>70364.313999999998</v>
      </c>
      <c r="BE1212">
        <v>69842.988800000006</v>
      </c>
      <c r="BF1212">
        <v>69321.6636</v>
      </c>
      <c r="BG1212">
        <v>68800.338399999993</v>
      </c>
      <c r="BH1212">
        <v>68279.013200000001</v>
      </c>
      <c r="BI1212">
        <v>67757.687999999995</v>
      </c>
      <c r="BJ1212">
        <v>67003.0808891169</v>
      </c>
      <c r="BK1212">
        <v>66256.877723359503</v>
      </c>
      <c r="BL1212">
        <v>65518.984909263498</v>
      </c>
      <c r="BM1212">
        <v>64789.309895700797</v>
      </c>
      <c r="BN1212">
        <v>64067.761162271403</v>
      </c>
      <c r="BO1212">
        <v>63354.248207823897</v>
      </c>
      <c r="BP1212">
        <v>62648.681539104698</v>
      </c>
      <c r="BQ1212">
        <v>61950.972659532898</v>
      </c>
      <c r="BR1212">
        <v>61261.0340581005</v>
      </c>
      <c r="BS1212">
        <v>60578.779198396704</v>
      </c>
      <c r="BT1212">
        <v>59904.122507753302</v>
      </c>
      <c r="BU1212">
        <v>59236.979366512103</v>
      </c>
      <c r="BV1212">
        <v>58577.266097411099</v>
      </c>
      <c r="BW1212">
        <v>57924.8999550894</v>
      </c>
      <c r="BX1212">
        <v>57279.7991157086</v>
      </c>
      <c r="BY1212">
        <v>56641.882666689999</v>
      </c>
      <c r="BZ1212">
        <v>56011.070596566104</v>
      </c>
      <c r="CA1212">
        <v>55387.283784944899</v>
      </c>
      <c r="CB1212">
        <v>54770.443992586297</v>
      </c>
      <c r="CC1212">
        <v>54160.4738515887</v>
      </c>
      <c r="CD1212" s="8" t="b">
        <f>IF(ISNUMBER(VLOOKUP(A1212,profiles_2018!A:A,1,FALSE)),TRUE,FALSE)</f>
        <v>0</v>
      </c>
      <c r="CE1212" t="str">
        <f>INDEX('C5 - Emissions methodology 2021'!$A$2:$I$5911,MATCH($A1212,'C5 - Emissions methodology 2021'!$A$2:$A$5911,0),MATCH(CE$1,'C5 - Emissions methodology 2021'!$A$1:$I$1,0))</f>
        <v>Manufacturing</v>
      </c>
    </row>
    <row r="1213" spans="1:83" x14ac:dyDescent="0.25">
      <c r="A1213">
        <v>13620</v>
      </c>
      <c r="B1213" t="s">
        <v>1642</v>
      </c>
      <c r="C1213" t="s">
        <v>59</v>
      </c>
      <c r="D1213">
        <v>2019</v>
      </c>
      <c r="E1213" t="s">
        <v>690</v>
      </c>
      <c r="F1213" t="s">
        <v>23</v>
      </c>
      <c r="G1213">
        <v>2014</v>
      </c>
      <c r="H1213">
        <v>234377.54800000001</v>
      </c>
      <c r="I1213">
        <v>97.8</v>
      </c>
      <c r="J1213">
        <v>2051</v>
      </c>
      <c r="K1213">
        <v>85</v>
      </c>
      <c r="L1213">
        <v>35156.6322</v>
      </c>
      <c r="M1213">
        <v>2020</v>
      </c>
      <c r="N1213">
        <v>169214.25</v>
      </c>
      <c r="O1213">
        <v>31.606672519754198</v>
      </c>
      <c r="P1213" t="s">
        <v>24</v>
      </c>
      <c r="Q1213">
        <v>3.48852800487805</v>
      </c>
      <c r="R1213">
        <v>1</v>
      </c>
      <c r="S1213" t="s">
        <v>592</v>
      </c>
      <c r="T1213">
        <v>-1.11368485725649E-2</v>
      </c>
      <c r="AS1213">
        <v>234377.54800000001</v>
      </c>
      <c r="AT1213">
        <v>223516.998333333</v>
      </c>
      <c r="AU1213">
        <v>212656.44866666599</v>
      </c>
      <c r="AV1213">
        <v>201795.899</v>
      </c>
      <c r="AW1213">
        <v>190935.349333333</v>
      </c>
      <c r="AX1213">
        <v>180074.79966666599</v>
      </c>
      <c r="AY1213">
        <v>169214.25</v>
      </c>
      <c r="AZ1213">
        <v>164889.810716129</v>
      </c>
      <c r="BA1213">
        <v>160565.37143225799</v>
      </c>
      <c r="BB1213">
        <v>156240.93214838699</v>
      </c>
      <c r="BC1213">
        <v>151916.49286451601</v>
      </c>
      <c r="BD1213">
        <v>147592.05358064501</v>
      </c>
      <c r="BE1213">
        <v>143267.614296774</v>
      </c>
      <c r="BF1213">
        <v>138943.175012903</v>
      </c>
      <c r="BG1213">
        <v>134618.73572903199</v>
      </c>
      <c r="BH1213">
        <v>130294.296445161</v>
      </c>
      <c r="BI1213">
        <v>125969.85716129</v>
      </c>
      <c r="BJ1213">
        <v>121645.41787741899</v>
      </c>
      <c r="BK1213">
        <v>117320.978593548</v>
      </c>
      <c r="BL1213">
        <v>112996.539309677</v>
      </c>
      <c r="BM1213">
        <v>108672.10002580599</v>
      </c>
      <c r="BN1213">
        <v>104347.660741935</v>
      </c>
      <c r="BO1213">
        <v>100023.221458064</v>
      </c>
      <c r="BP1213">
        <v>95698.782174193504</v>
      </c>
      <c r="BQ1213">
        <v>91374.342890322499</v>
      </c>
      <c r="BR1213">
        <v>87049.903606451597</v>
      </c>
      <c r="BS1213">
        <v>82725.464322580607</v>
      </c>
      <c r="BT1213">
        <v>78401.025038709602</v>
      </c>
      <c r="BU1213">
        <v>74076.585754838699</v>
      </c>
      <c r="BV1213">
        <v>69752.146470967695</v>
      </c>
      <c r="BW1213">
        <v>65427.707187096697</v>
      </c>
      <c r="BX1213">
        <v>61103.267903225802</v>
      </c>
      <c r="BY1213">
        <v>56778.828619354797</v>
      </c>
      <c r="BZ1213">
        <v>52454.3893354838</v>
      </c>
      <c r="CA1213">
        <v>48129.950051612897</v>
      </c>
      <c r="CB1213">
        <v>43805.5107677419</v>
      </c>
      <c r="CC1213">
        <v>39481.071483870903</v>
      </c>
      <c r="CD1213" s="8" t="b">
        <f>IF(ISNUMBER(VLOOKUP(A1213,profiles_2018!A:A,1,FALSE)),TRUE,FALSE)</f>
        <v>0</v>
      </c>
      <c r="CE1213" t="str">
        <f>INDEX('C5 - Emissions methodology 2021'!$A$2:$I$5911,MATCH($A1213,'C5 - Emissions methodology 2021'!$A$2:$A$5911,0),MATCH(CE$1,'C5 - Emissions methodology 2021'!$A$1:$I$1,0))</f>
        <v>Infrastructure</v>
      </c>
    </row>
    <row r="1214" spans="1:83" x14ac:dyDescent="0.25">
      <c r="A1214">
        <v>13649</v>
      </c>
      <c r="B1214" t="s">
        <v>1643</v>
      </c>
      <c r="C1214" t="s">
        <v>27</v>
      </c>
      <c r="D1214">
        <v>2020</v>
      </c>
      <c r="E1214" t="s">
        <v>105</v>
      </c>
      <c r="F1214" t="s">
        <v>54</v>
      </c>
      <c r="G1214">
        <v>2019</v>
      </c>
      <c r="H1214">
        <v>25316195</v>
      </c>
      <c r="I1214">
        <v>100</v>
      </c>
      <c r="J1214">
        <v>2050</v>
      </c>
      <c r="K1214">
        <v>0</v>
      </c>
      <c r="L1214">
        <v>25316195</v>
      </c>
      <c r="M1214">
        <v>2020</v>
      </c>
      <c r="N1214">
        <v>23123207</v>
      </c>
      <c r="O1214">
        <v>0</v>
      </c>
      <c r="P1214" t="s">
        <v>24</v>
      </c>
      <c r="Q1214">
        <v>3.0128316194</v>
      </c>
      <c r="R1214">
        <v>1</v>
      </c>
      <c r="S1214" t="s">
        <v>592</v>
      </c>
      <c r="T1214">
        <v>-1.11368485725649E-2</v>
      </c>
      <c r="AX1214">
        <v>25316195</v>
      </c>
      <c r="AY1214">
        <v>23123207</v>
      </c>
      <c r="AZ1214">
        <v>23196306.600000001</v>
      </c>
      <c r="BA1214">
        <v>23269406.199999999</v>
      </c>
      <c r="BB1214">
        <v>23342505.800000001</v>
      </c>
      <c r="BC1214">
        <v>23415605.399999999</v>
      </c>
      <c r="BD1214">
        <v>23488705</v>
      </c>
      <c r="BE1214">
        <v>23561804.600000001</v>
      </c>
      <c r="BF1214">
        <v>23634904.199999999</v>
      </c>
      <c r="BG1214">
        <v>23708003.800000001</v>
      </c>
      <c r="BH1214">
        <v>23781103.399999999</v>
      </c>
      <c r="BI1214">
        <v>23854203</v>
      </c>
      <c r="BJ1214">
        <v>23927302.600000001</v>
      </c>
      <c r="BK1214">
        <v>24000402.199999999</v>
      </c>
      <c r="BL1214">
        <v>24073501.800000001</v>
      </c>
      <c r="BM1214">
        <v>24146601.399999999</v>
      </c>
      <c r="BN1214">
        <v>24219701</v>
      </c>
      <c r="BO1214">
        <v>24292800.600000001</v>
      </c>
      <c r="BP1214">
        <v>24365900.199999999</v>
      </c>
      <c r="BQ1214">
        <v>24438999.800000001</v>
      </c>
      <c r="BR1214">
        <v>24512099.399999999</v>
      </c>
      <c r="BS1214">
        <v>24585199</v>
      </c>
      <c r="BT1214">
        <v>24658298.600000001</v>
      </c>
      <c r="BU1214">
        <v>24731398.199999999</v>
      </c>
      <c r="BV1214">
        <v>24804497.800000001</v>
      </c>
      <c r="BW1214">
        <v>24877597.399999999</v>
      </c>
      <c r="BX1214">
        <v>24950697</v>
      </c>
      <c r="BY1214">
        <v>25023796.600000001</v>
      </c>
      <c r="BZ1214">
        <v>25096896.199999999</v>
      </c>
      <c r="CA1214">
        <v>25169995.800000001</v>
      </c>
      <c r="CB1214">
        <v>25243095.399999999</v>
      </c>
      <c r="CC1214">
        <v>25316195</v>
      </c>
      <c r="CD1214" s="8" t="b">
        <f>IF(ISNUMBER(VLOOKUP(A1214,profiles_2018!A:A,1,FALSE)),TRUE,FALSE)</f>
        <v>0</v>
      </c>
      <c r="CE1214" t="str">
        <f>INDEX('C5 - Emissions methodology 2021'!$A$2:$I$5911,MATCH($A1214,'C5 - Emissions methodology 2021'!$A$2:$A$5911,0),MATCH(CE$1,'C5 - Emissions methodology 2021'!$A$1:$I$1,0))</f>
        <v>Fossil Fuels</v>
      </c>
    </row>
    <row r="1215" spans="1:83" x14ac:dyDescent="0.25">
      <c r="A1215">
        <v>847001</v>
      </c>
      <c r="B1215" t="s">
        <v>1644</v>
      </c>
      <c r="C1215" t="s">
        <v>1645</v>
      </c>
      <c r="D1215">
        <v>2016</v>
      </c>
      <c r="E1215" t="s">
        <v>53</v>
      </c>
      <c r="F1215" t="s">
        <v>54</v>
      </c>
      <c r="G1215">
        <v>2015</v>
      </c>
      <c r="H1215">
        <v>46800</v>
      </c>
      <c r="I1215">
        <v>100</v>
      </c>
      <c r="J1215">
        <v>2030</v>
      </c>
      <c r="K1215">
        <v>83</v>
      </c>
      <c r="L1215">
        <v>7956</v>
      </c>
      <c r="M1215">
        <v>2020</v>
      </c>
      <c r="N1215">
        <v>52936</v>
      </c>
      <c r="O1215">
        <v>-14.3954700790741</v>
      </c>
      <c r="P1215" t="s">
        <v>24</v>
      </c>
      <c r="Q1215">
        <v>3.82024873243902</v>
      </c>
      <c r="R1215">
        <v>1</v>
      </c>
      <c r="S1215" t="s">
        <v>592</v>
      </c>
      <c r="T1215">
        <v>-1.11368485725649E-2</v>
      </c>
      <c r="AT1215">
        <v>46800</v>
      </c>
      <c r="AU1215">
        <v>48027.199999999997</v>
      </c>
      <c r="AV1215">
        <v>49254.400000000001</v>
      </c>
      <c r="AW1215">
        <v>50481.599999999999</v>
      </c>
      <c r="AX1215">
        <v>51708.800000000003</v>
      </c>
      <c r="AY1215">
        <v>52936</v>
      </c>
      <c r="AZ1215">
        <v>48438</v>
      </c>
      <c r="BA1215">
        <v>43940</v>
      </c>
      <c r="BB1215">
        <v>39442</v>
      </c>
      <c r="BC1215">
        <v>34944</v>
      </c>
      <c r="BD1215">
        <v>30446</v>
      </c>
      <c r="BE1215">
        <v>25948</v>
      </c>
      <c r="BF1215">
        <v>21450</v>
      </c>
      <c r="BG1215">
        <v>16952</v>
      </c>
      <c r="BH1215">
        <v>12454</v>
      </c>
      <c r="BI1215">
        <v>7956</v>
      </c>
      <c r="BJ1215">
        <v>7867.3952327566703</v>
      </c>
      <c r="BK1215">
        <v>7779.7772433889404</v>
      </c>
      <c r="BL1215">
        <v>7693.1350423010299</v>
      </c>
      <c r="BM1215">
        <v>7607.45776228663</v>
      </c>
      <c r="BN1215">
        <v>7522.73465716586</v>
      </c>
      <c r="BO1215">
        <v>7438.9551004374198</v>
      </c>
      <c r="BP1215">
        <v>7356.1085839457401</v>
      </c>
      <c r="BQ1215">
        <v>7274.1847165629897</v>
      </c>
      <c r="BR1215">
        <v>7193.17322288576</v>
      </c>
      <c r="BS1215">
        <v>7113.0639419462595</v>
      </c>
      <c r="BT1215">
        <v>7033.8468259378296</v>
      </c>
      <c r="BU1215">
        <v>6955.5119389547399</v>
      </c>
      <c r="BV1215">
        <v>6878.0494557459397</v>
      </c>
      <c r="BW1215">
        <v>6801.44966048268</v>
      </c>
      <c r="BX1215">
        <v>6725.7029455399597</v>
      </c>
      <c r="BY1215">
        <v>6650.7998102914298</v>
      </c>
      <c r="BZ1215">
        <v>6576.7308599177704</v>
      </c>
      <c r="CA1215">
        <v>6503.4868042283497</v>
      </c>
      <c r="CB1215">
        <v>6431.05845649599</v>
      </c>
      <c r="CC1215">
        <v>6359.4367323046799</v>
      </c>
      <c r="CD1215" s="8" t="b">
        <f>IF(ISNUMBER(VLOOKUP(A1215,profiles_2018!A:A,1,FALSE)),TRUE,FALSE)</f>
        <v>0</v>
      </c>
      <c r="CE1215" t="str">
        <f>INDEX('C5 - Emissions methodology 2021'!$A$2:$I$5911,MATCH($A1215,'C5 - Emissions methodology 2021'!$A$2:$A$5911,0),MATCH(CE$1,'C5 - Emissions methodology 2021'!$A$1:$I$1,0))</f>
        <v>Infrastructure</v>
      </c>
    </row>
    <row r="1216" spans="1:83" x14ac:dyDescent="0.25">
      <c r="A1216">
        <v>848367</v>
      </c>
      <c r="B1216" t="s">
        <v>1646</v>
      </c>
      <c r="C1216" t="s">
        <v>208</v>
      </c>
      <c r="D1216">
        <v>2020</v>
      </c>
      <c r="E1216" t="s">
        <v>105</v>
      </c>
      <c r="F1216" t="s">
        <v>54</v>
      </c>
      <c r="G1216">
        <v>2020</v>
      </c>
      <c r="H1216">
        <v>216116</v>
      </c>
      <c r="I1216">
        <v>100</v>
      </c>
      <c r="J1216">
        <v>2050</v>
      </c>
      <c r="K1216">
        <v>100</v>
      </c>
      <c r="L1216">
        <v>0</v>
      </c>
      <c r="M1216">
        <v>2020</v>
      </c>
      <c r="N1216">
        <v>216116</v>
      </c>
      <c r="O1216">
        <v>0</v>
      </c>
      <c r="P1216" t="s">
        <v>45</v>
      </c>
      <c r="Q1216">
        <v>4.0000216116000002</v>
      </c>
      <c r="R1216">
        <v>1</v>
      </c>
      <c r="S1216" t="s">
        <v>592</v>
      </c>
      <c r="T1216">
        <v>-1.11368485725649E-2</v>
      </c>
      <c r="AY1216">
        <v>216116</v>
      </c>
      <c r="AZ1216">
        <v>208912.13333333301</v>
      </c>
      <c r="BA1216">
        <v>201708.26666666599</v>
      </c>
      <c r="BB1216">
        <v>194504.4</v>
      </c>
      <c r="BC1216">
        <v>187300.53333333301</v>
      </c>
      <c r="BD1216">
        <v>180096.66666666599</v>
      </c>
      <c r="BE1216">
        <v>172892.79999999999</v>
      </c>
      <c r="BF1216">
        <v>165688.933333333</v>
      </c>
      <c r="BG1216">
        <v>158485.06666666601</v>
      </c>
      <c r="BH1216">
        <v>151281.20000000001</v>
      </c>
      <c r="BI1216">
        <v>144077.33333333299</v>
      </c>
      <c r="BJ1216">
        <v>136873.46666666601</v>
      </c>
      <c r="BK1216">
        <v>129669.6</v>
      </c>
      <c r="BL1216">
        <v>122465.733333333</v>
      </c>
      <c r="BM1216">
        <v>115261.866666666</v>
      </c>
      <c r="BN1216">
        <v>108058</v>
      </c>
      <c r="BO1216">
        <v>100854.133333333</v>
      </c>
      <c r="BP1216">
        <v>93650.266666666605</v>
      </c>
      <c r="BQ1216">
        <v>86446.399999999994</v>
      </c>
      <c r="BR1216">
        <v>79242.533333333296</v>
      </c>
      <c r="BS1216">
        <v>72038.666666666599</v>
      </c>
      <c r="BT1216">
        <v>64834.8</v>
      </c>
      <c r="BU1216">
        <v>57630.933333333298</v>
      </c>
      <c r="BV1216">
        <v>50427.0666666666</v>
      </c>
      <c r="BW1216">
        <v>43223.199999999903</v>
      </c>
      <c r="BX1216">
        <v>36019.333333333299</v>
      </c>
      <c r="BY1216">
        <v>28815.466666666602</v>
      </c>
      <c r="BZ1216">
        <v>21611.599999999999</v>
      </c>
      <c r="CA1216">
        <v>14407.733333333301</v>
      </c>
      <c r="CB1216">
        <v>7203.8666666666604</v>
      </c>
      <c r="CC1216">
        <v>0</v>
      </c>
      <c r="CD1216" s="8" t="b">
        <f>IF(ISNUMBER(VLOOKUP(A1216,profiles_2018!A:A,1,FALSE)),TRUE,FALSE)</f>
        <v>0</v>
      </c>
      <c r="CE1216" t="str">
        <f>INDEX('C5 - Emissions methodology 2021'!$A$2:$I$5911,MATCH($A1216,'C5 - Emissions methodology 2021'!$A$2:$A$5911,0),MATCH(CE$1,'C5 - Emissions methodology 2021'!$A$1:$I$1,0))</f>
        <v>Infrastructure</v>
      </c>
    </row>
    <row r="1217" spans="1:83" x14ac:dyDescent="0.25">
      <c r="A1217">
        <v>61555</v>
      </c>
      <c r="B1217" t="s">
        <v>1647</v>
      </c>
      <c r="C1217" t="s">
        <v>92</v>
      </c>
      <c r="D1217">
        <v>2019</v>
      </c>
      <c r="E1217" t="s">
        <v>60</v>
      </c>
      <c r="F1217" t="s">
        <v>54</v>
      </c>
      <c r="G1217">
        <v>2019</v>
      </c>
      <c r="H1217">
        <v>4296</v>
      </c>
      <c r="I1217">
        <v>100</v>
      </c>
      <c r="J1217">
        <v>2025</v>
      </c>
      <c r="K1217">
        <v>6</v>
      </c>
      <c r="L1217">
        <v>4038.24</v>
      </c>
      <c r="M1217">
        <v>2020</v>
      </c>
      <c r="N1217">
        <v>4118</v>
      </c>
      <c r="O1217">
        <v>331.72127239288898</v>
      </c>
      <c r="P1217" t="s">
        <v>706</v>
      </c>
      <c r="Q1217">
        <v>3.0478078142487801</v>
      </c>
      <c r="R1217">
        <v>1</v>
      </c>
      <c r="S1217" t="s">
        <v>592</v>
      </c>
      <c r="T1217">
        <v>-1.11368485725649E-2</v>
      </c>
      <c r="AX1217">
        <v>4296</v>
      </c>
      <c r="AY1217">
        <v>4118</v>
      </c>
      <c r="AZ1217">
        <v>4102.0479999999998</v>
      </c>
      <c r="BA1217">
        <v>4086.096</v>
      </c>
      <c r="BB1217">
        <v>4070.1439999999998</v>
      </c>
      <c r="BC1217">
        <v>4054.192</v>
      </c>
      <c r="BD1217">
        <v>4038.24</v>
      </c>
      <c r="BE1217">
        <v>3993.26673262032</v>
      </c>
      <c r="BF1217">
        <v>3948.7943257092702</v>
      </c>
      <c r="BG1217">
        <v>3904.8172012596401</v>
      </c>
      <c r="BH1217">
        <v>3861.3298433856598</v>
      </c>
      <c r="BI1217">
        <v>3818.3267976311499</v>
      </c>
      <c r="BJ1217">
        <v>3775.8026702853699</v>
      </c>
      <c r="BK1217">
        <v>3733.7521277065098</v>
      </c>
      <c r="BL1217">
        <v>3692.1698956527498</v>
      </c>
      <c r="BM1217">
        <v>3651.05075862068</v>
      </c>
      <c r="BN1217">
        <v>3610.3895591911801</v>
      </c>
      <c r="BO1217">
        <v>3570.1811973825002</v>
      </c>
      <c r="BP1217">
        <v>3530.4206300106298</v>
      </c>
      <c r="BQ1217">
        <v>3491.1028700567399</v>
      </c>
      <c r="BR1217">
        <v>3452.2229860416701</v>
      </c>
      <c r="BS1217">
        <v>3413.7761014073999</v>
      </c>
      <c r="BT1217">
        <v>3375.75739390538</v>
      </c>
      <c r="BU1217">
        <v>3338.1620949917401</v>
      </c>
      <c r="BV1217">
        <v>3300.9854892291401</v>
      </c>
      <c r="BW1217">
        <v>3264.2229136953601</v>
      </c>
      <c r="BX1217">
        <v>3227.86975739844</v>
      </c>
      <c r="BY1217">
        <v>3191.9214606983301</v>
      </c>
      <c r="BZ1217">
        <v>3156.3735147350199</v>
      </c>
      <c r="CA1217">
        <v>3121.2214608629602</v>
      </c>
      <c r="CB1217">
        <v>3086.4608900918902</v>
      </c>
      <c r="CC1217">
        <v>3052.0874425337902</v>
      </c>
      <c r="CD1217" s="8" t="b">
        <f>IF(ISNUMBER(VLOOKUP(A1217,profiles_2018!A:A,1,FALSE)),TRUE,FALSE)</f>
        <v>0</v>
      </c>
      <c r="CE1217" t="str">
        <f>INDEX('C5 - Emissions methodology 2021'!$A$2:$I$5911,MATCH($A1217,'C5 - Emissions methodology 2021'!$A$2:$A$5911,0),MATCH(CE$1,'C5 - Emissions methodology 2021'!$A$1:$I$1,0))</f>
        <v>Manufacturing</v>
      </c>
    </row>
    <row r="1218" spans="1:83" x14ac:dyDescent="0.25">
      <c r="A1218">
        <v>20159</v>
      </c>
      <c r="B1218" t="s">
        <v>663</v>
      </c>
      <c r="C1218" t="s">
        <v>27</v>
      </c>
      <c r="D1218">
        <v>2014</v>
      </c>
      <c r="E1218" t="s">
        <v>28</v>
      </c>
      <c r="F1218" t="s">
        <v>23</v>
      </c>
      <c r="G1218">
        <v>2014</v>
      </c>
      <c r="H1218">
        <v>6713</v>
      </c>
      <c r="I1218">
        <v>100</v>
      </c>
      <c r="J1218">
        <v>2026</v>
      </c>
      <c r="K1218">
        <v>30</v>
      </c>
      <c r="L1218">
        <v>4699.0999999999904</v>
      </c>
      <c r="M1218">
        <v>2020</v>
      </c>
      <c r="N1218">
        <v>1740</v>
      </c>
      <c r="O1218">
        <v>246.93381002035801</v>
      </c>
      <c r="P1218" t="s">
        <v>24</v>
      </c>
      <c r="Q1218">
        <v>2.9482933542268301</v>
      </c>
      <c r="R1218">
        <v>1</v>
      </c>
      <c r="S1218" t="s">
        <v>592</v>
      </c>
      <c r="T1218">
        <v>-1.11368485725649E-2</v>
      </c>
      <c r="AS1218">
        <v>6713</v>
      </c>
      <c r="AT1218">
        <v>5884.1666666666597</v>
      </c>
      <c r="AU1218">
        <v>5055.3333333333303</v>
      </c>
      <c r="AV1218">
        <v>4226.5</v>
      </c>
      <c r="AW1218">
        <v>3397.6666666666601</v>
      </c>
      <c r="AX1218">
        <v>2568.8333333333298</v>
      </c>
      <c r="AY1218">
        <v>1740</v>
      </c>
      <c r="AZ1218">
        <v>2233.1833333333302</v>
      </c>
      <c r="BA1218">
        <v>2726.36666666666</v>
      </c>
      <c r="BB1218">
        <v>3219.55</v>
      </c>
      <c r="BC1218">
        <v>3712.7333333333299</v>
      </c>
      <c r="BD1218">
        <v>4205.9166666666597</v>
      </c>
      <c r="BE1218">
        <v>4699.0999999999904</v>
      </c>
      <c r="BF1218">
        <v>4646.7668348726502</v>
      </c>
      <c r="BG1218">
        <v>4595.0164962806602</v>
      </c>
      <c r="BH1218">
        <v>4543.8424933731503</v>
      </c>
      <c r="BI1218">
        <v>4493.2384075868604</v>
      </c>
      <c r="BJ1218">
        <v>4443.1978918411396</v>
      </c>
      <c r="BK1218">
        <v>4393.7146697417602</v>
      </c>
      <c r="BL1218">
        <v>4344.7825347937896</v>
      </c>
      <c r="BM1218">
        <v>4296.3953496230697</v>
      </c>
      <c r="BN1218">
        <v>4248.5470452064401</v>
      </c>
      <c r="BO1218">
        <v>4201.2316201105596</v>
      </c>
      <c r="BP1218">
        <v>4154.4431397391199</v>
      </c>
      <c r="BQ1218">
        <v>4108.1757355885102</v>
      </c>
      <c r="BR1218">
        <v>4062.42360451177</v>
      </c>
      <c r="BS1218">
        <v>4017.18100799071</v>
      </c>
      <c r="BT1218">
        <v>3972.4422714161401</v>
      </c>
      <c r="BU1218">
        <v>3928.2017833761201</v>
      </c>
      <c r="BV1218">
        <v>3884.45399495218</v>
      </c>
      <c r="BW1218">
        <v>3841.1934190233001</v>
      </c>
      <c r="BX1218">
        <v>3798.41462957771</v>
      </c>
      <c r="BY1218">
        <v>3756.11226103229</v>
      </c>
      <c r="BZ1218">
        <v>3714.2810075596099</v>
      </c>
      <c r="CA1218">
        <v>3672.9156224224698</v>
      </c>
      <c r="CB1218">
        <v>3632.0109173157398</v>
      </c>
      <c r="CC1218">
        <v>3591.56176171569</v>
      </c>
      <c r="CD1218" s="8" t="b">
        <f>IF(ISNUMBER(VLOOKUP(A1218,profiles_2018!A:A,1,FALSE)),TRUE,FALSE)</f>
        <v>1</v>
      </c>
      <c r="CE1218" t="str">
        <f>INDEX('C5 - Emissions methodology 2021'!$A$2:$I$5911,MATCH($A1218,'C5 - Emissions methodology 2021'!$A$2:$A$5911,0),MATCH(CE$1,'C5 - Emissions methodology 2021'!$A$1:$I$1,0))</f>
        <v>Services</v>
      </c>
    </row>
    <row r="1219" spans="1:83" x14ac:dyDescent="0.25">
      <c r="A1219">
        <v>14516</v>
      </c>
      <c r="B1219" t="s">
        <v>423</v>
      </c>
      <c r="C1219" t="s">
        <v>52</v>
      </c>
      <c r="D1219">
        <v>2020</v>
      </c>
      <c r="E1219" t="s">
        <v>105</v>
      </c>
      <c r="F1219" t="s">
        <v>54</v>
      </c>
      <c r="G1219">
        <v>2015</v>
      </c>
      <c r="H1219">
        <v>310000</v>
      </c>
      <c r="I1219">
        <v>100</v>
      </c>
      <c r="J1219">
        <v>2045</v>
      </c>
      <c r="K1219">
        <v>100</v>
      </c>
      <c r="L1219">
        <v>0</v>
      </c>
      <c r="M1219">
        <v>2020</v>
      </c>
      <c r="N1219">
        <v>230069</v>
      </c>
      <c r="O1219">
        <v>-0.10563293782396101</v>
      </c>
      <c r="P1219" t="s">
        <v>706</v>
      </c>
      <c r="Q1219">
        <v>3.9976098240097602</v>
      </c>
      <c r="R1219">
        <v>1</v>
      </c>
      <c r="S1219" t="s">
        <v>592</v>
      </c>
      <c r="T1219">
        <v>-1.11368485725649E-2</v>
      </c>
      <c r="AT1219">
        <v>310000</v>
      </c>
      <c r="AU1219">
        <v>294013.8</v>
      </c>
      <c r="AV1219">
        <v>278027.59999999998</v>
      </c>
      <c r="AW1219">
        <v>262041.4</v>
      </c>
      <c r="AX1219">
        <v>246055.2</v>
      </c>
      <c r="AY1219">
        <v>230069</v>
      </c>
      <c r="AZ1219">
        <v>220866.24</v>
      </c>
      <c r="BA1219">
        <v>211663.48</v>
      </c>
      <c r="BB1219">
        <v>202460.72</v>
      </c>
      <c r="BC1219">
        <v>193257.96</v>
      </c>
      <c r="BD1219">
        <v>184055.2</v>
      </c>
      <c r="BE1219">
        <v>174852.44</v>
      </c>
      <c r="BF1219">
        <v>165649.68</v>
      </c>
      <c r="BG1219">
        <v>156446.91999999899</v>
      </c>
      <c r="BH1219">
        <v>147244.16</v>
      </c>
      <c r="BI1219">
        <v>138041.4</v>
      </c>
      <c r="BJ1219">
        <v>128838.64</v>
      </c>
      <c r="BK1219">
        <v>119635.88</v>
      </c>
      <c r="BL1219">
        <v>110433.12</v>
      </c>
      <c r="BM1219">
        <v>101230.36</v>
      </c>
      <c r="BN1219">
        <v>92027.6</v>
      </c>
      <c r="BO1219">
        <v>82824.84</v>
      </c>
      <c r="BP1219">
        <v>73622.0799999999</v>
      </c>
      <c r="BQ1219">
        <v>64419.32</v>
      </c>
      <c r="BR1219">
        <v>55216.56</v>
      </c>
      <c r="BS1219">
        <v>46013.799999999901</v>
      </c>
      <c r="BT1219">
        <v>36811.040000000001</v>
      </c>
      <c r="BU1219">
        <v>27608.28</v>
      </c>
      <c r="BV1219">
        <v>18405.519999999899</v>
      </c>
      <c r="BW1219">
        <v>9202.7600000000093</v>
      </c>
      <c r="BX1219">
        <v>0</v>
      </c>
      <c r="BY1219">
        <v>0</v>
      </c>
      <c r="BZ1219">
        <v>0</v>
      </c>
      <c r="CA1219">
        <v>0</v>
      </c>
      <c r="CB1219">
        <v>0</v>
      </c>
      <c r="CC1219">
        <v>0</v>
      </c>
      <c r="CD1219" s="8" t="b">
        <f>IF(ISNUMBER(VLOOKUP(A1219,profiles_2018!A:A,1,FALSE)),TRUE,FALSE)</f>
        <v>1</v>
      </c>
      <c r="CE1219" t="str">
        <f>INDEX('C5 - Emissions methodology 2021'!$A$2:$I$5911,MATCH($A1219,'C5 - Emissions methodology 2021'!$A$2:$A$5911,0),MATCH(CE$1,'C5 - Emissions methodology 2021'!$A$1:$I$1,0))</f>
        <v>Infrastructure</v>
      </c>
    </row>
    <row r="1220" spans="1:83" x14ac:dyDescent="0.25">
      <c r="A1220">
        <v>53684</v>
      </c>
      <c r="B1220" t="s">
        <v>1648</v>
      </c>
      <c r="C1220" t="s">
        <v>21</v>
      </c>
      <c r="D1220">
        <v>2021</v>
      </c>
      <c r="E1220" t="s">
        <v>60</v>
      </c>
      <c r="F1220" t="s">
        <v>54</v>
      </c>
      <c r="G1220">
        <v>2020</v>
      </c>
      <c r="H1220">
        <v>832218</v>
      </c>
      <c r="I1220">
        <v>100</v>
      </c>
      <c r="J1220">
        <v>2040</v>
      </c>
      <c r="K1220">
        <v>100</v>
      </c>
      <c r="L1220">
        <v>0</v>
      </c>
      <c r="M1220">
        <v>2020</v>
      </c>
      <c r="N1220">
        <v>829953</v>
      </c>
      <c r="O1220">
        <v>0.27216426465180998</v>
      </c>
      <c r="P1220" t="s">
        <v>45</v>
      </c>
      <c r="Q1220">
        <v>3.9952051730195102</v>
      </c>
      <c r="R1220">
        <v>1</v>
      </c>
      <c r="S1220" t="s">
        <v>592</v>
      </c>
      <c r="T1220">
        <v>-1.11368485725649E-2</v>
      </c>
      <c r="AY1220">
        <v>829953</v>
      </c>
      <c r="AZ1220">
        <v>788455.35</v>
      </c>
      <c r="BA1220">
        <v>746957.7</v>
      </c>
      <c r="BB1220">
        <v>705460.05</v>
      </c>
      <c r="BC1220">
        <v>663962.4</v>
      </c>
      <c r="BD1220">
        <v>622464.75</v>
      </c>
      <c r="BE1220">
        <v>580967.1</v>
      </c>
      <c r="BF1220">
        <v>539469.44999999995</v>
      </c>
      <c r="BG1220">
        <v>497971.8</v>
      </c>
      <c r="BH1220">
        <v>456474.15</v>
      </c>
      <c r="BI1220">
        <v>414976.5</v>
      </c>
      <c r="BJ1220">
        <v>373478.85</v>
      </c>
      <c r="BK1220">
        <v>331981.2</v>
      </c>
      <c r="BL1220">
        <v>290483.55</v>
      </c>
      <c r="BM1220">
        <v>248985.9</v>
      </c>
      <c r="BN1220">
        <v>207488.25</v>
      </c>
      <c r="BO1220">
        <v>165990.59999999899</v>
      </c>
      <c r="BP1220">
        <v>124492.95</v>
      </c>
      <c r="BQ1220">
        <v>82995.299999999901</v>
      </c>
      <c r="BR1220">
        <v>41497.65</v>
      </c>
      <c r="BS1220">
        <v>0</v>
      </c>
      <c r="BT1220">
        <v>0</v>
      </c>
      <c r="BU1220">
        <v>0</v>
      </c>
      <c r="BV1220">
        <v>0</v>
      </c>
      <c r="BW1220">
        <v>0</v>
      </c>
      <c r="BX1220">
        <v>0</v>
      </c>
      <c r="BY1220">
        <v>0</v>
      </c>
      <c r="BZ1220">
        <v>0</v>
      </c>
      <c r="CA1220">
        <v>0</v>
      </c>
      <c r="CB1220">
        <v>0</v>
      </c>
      <c r="CC1220">
        <v>0</v>
      </c>
      <c r="CD1220" s="8" t="b">
        <f>IF(ISNUMBER(VLOOKUP(A1220,profiles_2018!A:A,1,FALSE)),TRUE,FALSE)</f>
        <v>0</v>
      </c>
      <c r="CE1220" t="str">
        <f>INDEX('C5 - Emissions methodology 2021'!$A$2:$I$5911,MATCH($A1220,'C5 - Emissions methodology 2021'!$A$2:$A$5911,0),MATCH(CE$1,'C5 - Emissions methodology 2021'!$A$1:$I$1,0))</f>
        <v>Retail</v>
      </c>
    </row>
    <row r="1221" spans="1:83" x14ac:dyDescent="0.25">
      <c r="A1221">
        <v>14683</v>
      </c>
      <c r="B1221" t="s">
        <v>664</v>
      </c>
      <c r="C1221" t="s">
        <v>27</v>
      </c>
      <c r="D1221">
        <v>2002</v>
      </c>
      <c r="E1221" t="s">
        <v>28</v>
      </c>
      <c r="F1221" t="s">
        <v>23</v>
      </c>
      <c r="G1221">
        <v>2000</v>
      </c>
      <c r="H1221">
        <v>1848660</v>
      </c>
      <c r="I1221">
        <v>100</v>
      </c>
      <c r="J1221">
        <v>2050</v>
      </c>
      <c r="K1221">
        <v>60</v>
      </c>
      <c r="L1221">
        <v>739464</v>
      </c>
      <c r="M1221">
        <v>2020</v>
      </c>
      <c r="N1221">
        <v>1206037</v>
      </c>
      <c r="O1221">
        <v>106.025029444986</v>
      </c>
      <c r="P1221" t="s">
        <v>24</v>
      </c>
      <c r="Q1221">
        <v>3.2603314656000002</v>
      </c>
      <c r="R1221">
        <v>1</v>
      </c>
      <c r="S1221" t="s">
        <v>592</v>
      </c>
      <c r="T1221">
        <v>-1.11368485725649E-2</v>
      </c>
      <c r="AE1221">
        <v>1848660</v>
      </c>
      <c r="AF1221">
        <v>1816528.85</v>
      </c>
      <c r="AG1221">
        <v>1784397.7</v>
      </c>
      <c r="AH1221">
        <v>1752266.55</v>
      </c>
      <c r="AI1221">
        <v>1720135.4</v>
      </c>
      <c r="AJ1221">
        <v>1688004.25</v>
      </c>
      <c r="AK1221">
        <v>1655873.1</v>
      </c>
      <c r="AL1221">
        <v>1623741.95</v>
      </c>
      <c r="AM1221">
        <v>1591610.8</v>
      </c>
      <c r="AN1221">
        <v>1559479.65</v>
      </c>
      <c r="AO1221">
        <v>1527348.5</v>
      </c>
      <c r="AP1221">
        <v>1495217.35</v>
      </c>
      <c r="AQ1221">
        <v>1463086.2</v>
      </c>
      <c r="AR1221">
        <v>1430955.05</v>
      </c>
      <c r="AS1221">
        <v>1398823.9</v>
      </c>
      <c r="AT1221">
        <v>1366692.75</v>
      </c>
      <c r="AU1221">
        <v>1334561.6000000001</v>
      </c>
      <c r="AV1221">
        <v>1302430.45</v>
      </c>
      <c r="AW1221">
        <v>1270299.29999999</v>
      </c>
      <c r="AX1221">
        <v>1238168.1499999999</v>
      </c>
      <c r="AY1221">
        <v>1206037</v>
      </c>
      <c r="AZ1221">
        <v>1190484.5666666599</v>
      </c>
      <c r="BA1221">
        <v>1174932.13333333</v>
      </c>
      <c r="BB1221">
        <v>1159379.7</v>
      </c>
      <c r="BC1221">
        <v>1143827.2666666601</v>
      </c>
      <c r="BD1221">
        <v>1128274.83333333</v>
      </c>
      <c r="BE1221">
        <v>1112722.3999999999</v>
      </c>
      <c r="BF1221">
        <v>1097169.96666666</v>
      </c>
      <c r="BG1221">
        <v>1081617.5333333299</v>
      </c>
      <c r="BH1221">
        <v>1066065.1000000001</v>
      </c>
      <c r="BI1221">
        <v>1050512.66666666</v>
      </c>
      <c r="BJ1221">
        <v>1034960.23333333</v>
      </c>
      <c r="BK1221">
        <v>1019407.8</v>
      </c>
      <c r="BL1221">
        <v>1003855.3666666599</v>
      </c>
      <c r="BM1221">
        <v>988302.933333333</v>
      </c>
      <c r="BN1221">
        <v>972750.5</v>
      </c>
      <c r="BO1221">
        <v>957198.06666666595</v>
      </c>
      <c r="BP1221">
        <v>941645.63333333295</v>
      </c>
      <c r="BQ1221">
        <v>926093.2</v>
      </c>
      <c r="BR1221">
        <v>910540.76666666602</v>
      </c>
      <c r="BS1221">
        <v>894988.33333333302</v>
      </c>
      <c r="BT1221">
        <v>879435.9</v>
      </c>
      <c r="BU1221">
        <v>863883.46666666598</v>
      </c>
      <c r="BV1221">
        <v>848331.03333333298</v>
      </c>
      <c r="BW1221">
        <v>832778.6</v>
      </c>
      <c r="BX1221">
        <v>817226.16666666605</v>
      </c>
      <c r="BY1221">
        <v>801673.73333333305</v>
      </c>
      <c r="BZ1221">
        <v>786121.3</v>
      </c>
      <c r="CA1221">
        <v>770568.866666666</v>
      </c>
      <c r="CB1221">
        <v>755016.433333333</v>
      </c>
      <c r="CC1221">
        <v>739464</v>
      </c>
      <c r="CD1221" s="8" t="b">
        <f>IF(ISNUMBER(VLOOKUP(A1221,profiles_2018!A:A,1,FALSE)),TRUE,FALSE)</f>
        <v>1</v>
      </c>
      <c r="CE1221" t="str">
        <f>INDEX('C5 - Emissions methodology 2021'!$A$2:$I$5911,MATCH($A1221,'C5 - Emissions methodology 2021'!$A$2:$A$5911,0),MATCH(CE$1,'C5 - Emissions methodology 2021'!$A$1:$I$1,0))</f>
        <v>Biotech, health care &amp; pharma</v>
      </c>
    </row>
    <row r="1222" spans="1:83" x14ac:dyDescent="0.25">
      <c r="A1222">
        <v>31289</v>
      </c>
      <c r="B1222" t="s">
        <v>1649</v>
      </c>
      <c r="C1222" t="s">
        <v>92</v>
      </c>
      <c r="D1222">
        <v>2018</v>
      </c>
      <c r="E1222" t="s">
        <v>49</v>
      </c>
      <c r="F1222" t="s">
        <v>50</v>
      </c>
      <c r="G1222">
        <v>2017</v>
      </c>
      <c r="H1222">
        <v>19033</v>
      </c>
      <c r="I1222">
        <v>85</v>
      </c>
      <c r="J1222">
        <v>2021</v>
      </c>
      <c r="K1222">
        <v>23</v>
      </c>
      <c r="L1222">
        <v>14655.41</v>
      </c>
      <c r="M1222">
        <v>2020</v>
      </c>
      <c r="N1222">
        <v>16171</v>
      </c>
      <c r="O1222">
        <v>53.193827757506497</v>
      </c>
      <c r="P1222" t="s">
        <v>706</v>
      </c>
      <c r="Q1222">
        <v>2.3958549442365902</v>
      </c>
      <c r="R1222">
        <v>1</v>
      </c>
      <c r="S1222" t="s">
        <v>592</v>
      </c>
      <c r="T1222">
        <v>-1.11368485725649E-2</v>
      </c>
      <c r="AV1222">
        <v>19033</v>
      </c>
      <c r="AW1222">
        <v>18079</v>
      </c>
      <c r="AX1222">
        <v>17125</v>
      </c>
      <c r="AY1222">
        <v>16171</v>
      </c>
      <c r="AZ1222">
        <v>14655.41</v>
      </c>
      <c r="BA1222">
        <v>14492.194918061101</v>
      </c>
      <c r="BB1222">
        <v>14330.797537774601</v>
      </c>
      <c r="BC1222">
        <v>14171.197615672299</v>
      </c>
      <c r="BD1222">
        <v>14013.3751337346</v>
      </c>
      <c r="BE1222">
        <v>13857.310296879699</v>
      </c>
      <c r="BF1222">
        <v>13702.9835304803</v>
      </c>
      <c r="BG1222">
        <v>13550.375477909</v>
      </c>
      <c r="BH1222">
        <v>13399.4669981101</v>
      </c>
      <c r="BI1222">
        <v>13250.239163199099</v>
      </c>
      <c r="BJ1222">
        <v>13102.673256088299</v>
      </c>
      <c r="BK1222">
        <v>12956.7507681394</v>
      </c>
      <c r="BL1222">
        <v>12812.4533968422</v>
      </c>
      <c r="BM1222">
        <v>12669.7630435185</v>
      </c>
      <c r="BN1222">
        <v>12528.6618110526</v>
      </c>
      <c r="BO1222">
        <v>12389.132001645999</v>
      </c>
      <c r="BP1222">
        <v>12251.1561145981</v>
      </c>
      <c r="BQ1222">
        <v>12114.716844111001</v>
      </c>
      <c r="BR1222">
        <v>11979.797077118599</v>
      </c>
      <c r="BS1222">
        <v>11846.379891140699</v>
      </c>
      <c r="BT1222">
        <v>11714.44855216</v>
      </c>
      <c r="BU1222">
        <v>11583.986512523499</v>
      </c>
      <c r="BV1222">
        <v>11454.9774088669</v>
      </c>
      <c r="BW1222">
        <v>11327.405060062199</v>
      </c>
      <c r="BX1222">
        <v>11201.2534651882</v>
      </c>
      <c r="BY1222">
        <v>11076.506801523399</v>
      </c>
      <c r="BZ1222">
        <v>10953.149422561901</v>
      </c>
      <c r="CA1222">
        <v>10831.1658560501</v>
      </c>
      <c r="CB1222">
        <v>10710.540802047</v>
      </c>
      <c r="CC1222">
        <v>10591.259131004301</v>
      </c>
      <c r="CD1222" s="8" t="b">
        <f>IF(ISNUMBER(VLOOKUP(A1222,profiles_2018!A:A,1,FALSE)),TRUE,FALSE)</f>
        <v>0</v>
      </c>
      <c r="CE1222" t="str">
        <f>INDEX('C5 - Emissions methodology 2021'!$A$2:$I$5911,MATCH($A1222,'C5 - Emissions methodology 2021'!$A$2:$A$5911,0),MATCH(CE$1,'C5 - Emissions methodology 2021'!$A$1:$I$1,0))</f>
        <v>Manufacturing</v>
      </c>
    </row>
    <row r="1223" spans="1:83" x14ac:dyDescent="0.25">
      <c r="A1223">
        <v>22334</v>
      </c>
      <c r="B1223" t="s">
        <v>1650</v>
      </c>
      <c r="C1223" t="s">
        <v>763</v>
      </c>
      <c r="D1223">
        <v>2020</v>
      </c>
      <c r="E1223" t="s">
        <v>49</v>
      </c>
      <c r="F1223" t="s">
        <v>50</v>
      </c>
      <c r="G1223">
        <v>2020</v>
      </c>
      <c r="H1223">
        <v>59518765</v>
      </c>
      <c r="I1223">
        <v>90</v>
      </c>
      <c r="J1223">
        <v>2050</v>
      </c>
      <c r="K1223">
        <v>100</v>
      </c>
      <c r="L1223">
        <v>0</v>
      </c>
      <c r="M1223">
        <v>2020</v>
      </c>
      <c r="N1223">
        <v>59518765</v>
      </c>
      <c r="O1223">
        <v>0</v>
      </c>
      <c r="P1223" t="s">
        <v>24</v>
      </c>
      <c r="Q1223">
        <v>3.2359518765000002</v>
      </c>
      <c r="R1223">
        <v>1</v>
      </c>
      <c r="S1223" t="s">
        <v>592</v>
      </c>
      <c r="T1223">
        <v>-1.11368485725649E-2</v>
      </c>
      <c r="AY1223">
        <v>59518765</v>
      </c>
      <c r="AZ1223">
        <v>57534806.166666597</v>
      </c>
      <c r="BA1223">
        <v>55550847.333333299</v>
      </c>
      <c r="BB1223">
        <v>53566888.5</v>
      </c>
      <c r="BC1223">
        <v>51582929.666666597</v>
      </c>
      <c r="BD1223">
        <v>49598970.833333299</v>
      </c>
      <c r="BE1223">
        <v>47615012</v>
      </c>
      <c r="BF1223">
        <v>45631053.166666597</v>
      </c>
      <c r="BG1223">
        <v>43647094.333333299</v>
      </c>
      <c r="BH1223">
        <v>41663135.5</v>
      </c>
      <c r="BI1223">
        <v>39679176.666666597</v>
      </c>
      <c r="BJ1223">
        <v>37695217.833333299</v>
      </c>
      <c r="BK1223">
        <v>35711259</v>
      </c>
      <c r="BL1223">
        <v>33727300.166666597</v>
      </c>
      <c r="BM1223">
        <v>31743341.333333299</v>
      </c>
      <c r="BN1223">
        <v>29759382.5</v>
      </c>
      <c r="BO1223">
        <v>27775423.666666601</v>
      </c>
      <c r="BP1223">
        <v>25791464.833333299</v>
      </c>
      <c r="BQ1223">
        <v>23807506</v>
      </c>
      <c r="BR1223">
        <v>21823547.166666601</v>
      </c>
      <c r="BS1223">
        <v>19839588.333333299</v>
      </c>
      <c r="BT1223">
        <v>17855629.5</v>
      </c>
      <c r="BU1223">
        <v>15871670.666666601</v>
      </c>
      <c r="BV1223">
        <v>13887711.8333333</v>
      </c>
      <c r="BW1223">
        <v>11903753</v>
      </c>
      <c r="BX1223">
        <v>9919794.1666666605</v>
      </c>
      <c r="BY1223">
        <v>7935835.33333332</v>
      </c>
      <c r="BZ1223">
        <v>5951876.5</v>
      </c>
      <c r="CA1223">
        <v>3967917.66666666</v>
      </c>
      <c r="CB1223">
        <v>1983958.83333333</v>
      </c>
      <c r="CC1223">
        <v>0</v>
      </c>
      <c r="CD1223" s="8" t="b">
        <f>IF(ISNUMBER(VLOOKUP(A1223,profiles_2018!A:A,1,FALSE)),TRUE,FALSE)</f>
        <v>0</v>
      </c>
      <c r="CE1223" t="str">
        <f>INDEX('C5 - Emissions methodology 2021'!$A$2:$I$5911,MATCH($A1223,'C5 - Emissions methodology 2021'!$A$2:$A$5911,0),MATCH(CE$1,'C5 - Emissions methodology 2021'!$A$1:$I$1,0))</f>
        <v>Power generation</v>
      </c>
    </row>
    <row r="1224" spans="1:83" x14ac:dyDescent="0.25">
      <c r="A1224">
        <v>14910</v>
      </c>
      <c r="B1224" t="s">
        <v>1651</v>
      </c>
      <c r="C1224" t="s">
        <v>92</v>
      </c>
      <c r="D1224">
        <v>2019</v>
      </c>
      <c r="E1224" t="s">
        <v>44</v>
      </c>
      <c r="F1224" t="s">
        <v>33</v>
      </c>
      <c r="G1224">
        <v>2019</v>
      </c>
      <c r="H1224">
        <v>3990</v>
      </c>
      <c r="I1224">
        <v>100</v>
      </c>
      <c r="J1224">
        <v>2021</v>
      </c>
      <c r="K1224">
        <v>100</v>
      </c>
      <c r="L1224">
        <v>0</v>
      </c>
      <c r="M1224">
        <v>2020</v>
      </c>
      <c r="N1224">
        <v>868</v>
      </c>
      <c r="O1224">
        <v>78.245614035087698</v>
      </c>
      <c r="P1224" t="s">
        <v>24</v>
      </c>
      <c r="Q1224">
        <v>3.31585405753659</v>
      </c>
      <c r="R1224">
        <v>1</v>
      </c>
      <c r="S1224" t="s">
        <v>592</v>
      </c>
      <c r="T1224">
        <v>-1.11368485725649E-2</v>
      </c>
      <c r="AX1224">
        <v>3990</v>
      </c>
      <c r="AY1224">
        <v>868</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s="8" t="b">
        <f>IF(ISNUMBER(VLOOKUP(A1224,profiles_2018!A:A,1,FALSE)),TRUE,FALSE)</f>
        <v>0</v>
      </c>
      <c r="CE1224" t="str">
        <f>INDEX('C5 - Emissions methodology 2021'!$A$2:$I$5911,MATCH($A1224,'C5 - Emissions methodology 2021'!$A$2:$A$5911,0),MATCH(CE$1,'C5 - Emissions methodology 2021'!$A$1:$I$1,0))</f>
        <v>Manufacturing</v>
      </c>
    </row>
    <row r="1225" spans="1:83" x14ac:dyDescent="0.25">
      <c r="A1225">
        <v>35221</v>
      </c>
      <c r="B1225" t="s">
        <v>434</v>
      </c>
      <c r="C1225" t="s">
        <v>41</v>
      </c>
      <c r="D1225">
        <v>2018</v>
      </c>
      <c r="E1225" t="s">
        <v>690</v>
      </c>
      <c r="F1225" t="s">
        <v>23</v>
      </c>
      <c r="G1225">
        <v>2017</v>
      </c>
      <c r="H1225">
        <v>37000</v>
      </c>
      <c r="I1225">
        <v>100</v>
      </c>
      <c r="J1225">
        <v>2030</v>
      </c>
      <c r="K1225">
        <v>60</v>
      </c>
      <c r="L1225">
        <v>14800</v>
      </c>
      <c r="M1225">
        <v>2020</v>
      </c>
      <c r="N1225">
        <v>40000</v>
      </c>
      <c r="O1225">
        <v>-13.5135135135135</v>
      </c>
      <c r="P1225" t="s">
        <v>24</v>
      </c>
      <c r="Q1225">
        <v>3.2502476024390199</v>
      </c>
      <c r="R1225">
        <v>1</v>
      </c>
      <c r="S1225" t="s">
        <v>592</v>
      </c>
      <c r="T1225">
        <v>-1.11368485725649E-2</v>
      </c>
      <c r="AV1225">
        <v>37000</v>
      </c>
      <c r="AW1225">
        <v>38000</v>
      </c>
      <c r="AX1225">
        <v>39000</v>
      </c>
      <c r="AY1225">
        <v>40000</v>
      </c>
      <c r="AZ1225">
        <v>37480</v>
      </c>
      <c r="BA1225">
        <v>34960</v>
      </c>
      <c r="BB1225">
        <v>32440</v>
      </c>
      <c r="BC1225">
        <v>29920</v>
      </c>
      <c r="BD1225">
        <v>27400</v>
      </c>
      <c r="BE1225">
        <v>24880</v>
      </c>
      <c r="BF1225">
        <v>22360</v>
      </c>
      <c r="BG1225">
        <v>19840</v>
      </c>
      <c r="BH1225">
        <v>17320</v>
      </c>
      <c r="BI1225">
        <v>14800</v>
      </c>
      <c r="BJ1225">
        <v>14635.174641125999</v>
      </c>
      <c r="BK1225">
        <v>14472.1849173147</v>
      </c>
      <c r="BL1225">
        <v>14311.010385376399</v>
      </c>
      <c r="BM1225">
        <v>14151.6308297941</v>
      </c>
      <c r="BN1225">
        <v>13994.0262601878</v>
      </c>
      <c r="BO1225">
        <v>13838.1769088076</v>
      </c>
      <c r="BP1225">
        <v>13684.063228053899</v>
      </c>
      <c r="BQ1225">
        <v>13531.6658880256</v>
      </c>
      <c r="BR1225">
        <v>13380.965774096099</v>
      </c>
      <c r="BS1225">
        <v>13231.943984515399</v>
      </c>
      <c r="BT1225">
        <v>13084.5818280392</v>
      </c>
      <c r="BU1225">
        <v>12938.8608215849</v>
      </c>
      <c r="BV1225">
        <v>12794.7626879135</v>
      </c>
      <c r="BW1225">
        <v>12652.2693533363</v>
      </c>
      <c r="BX1225">
        <v>12511.3629454489</v>
      </c>
      <c r="BY1225">
        <v>12372.025790889</v>
      </c>
      <c r="BZ1225">
        <v>12234.24041312</v>
      </c>
      <c r="CA1225">
        <v>12097.989530238699</v>
      </c>
      <c r="CB1225">
        <v>11963.256052807999</v>
      </c>
      <c r="CC1225">
        <v>11830.023081713</v>
      </c>
      <c r="CD1225" s="8" t="b">
        <f>IF(ISNUMBER(VLOOKUP(A1225,profiles_2018!A:A,1,FALSE)),TRUE,FALSE)</f>
        <v>1</v>
      </c>
      <c r="CE1225" t="str">
        <f>INDEX('C5 - Emissions methodology 2021'!$A$2:$I$5911,MATCH($A1225,'C5 - Emissions methodology 2021'!$A$2:$A$5911,0),MATCH(CE$1,'C5 - Emissions methodology 2021'!$A$1:$I$1,0))</f>
        <v>Transportation services</v>
      </c>
    </row>
    <row r="1226" spans="1:83" x14ac:dyDescent="0.25">
      <c r="A1226">
        <v>15097</v>
      </c>
      <c r="B1226" t="s">
        <v>666</v>
      </c>
      <c r="C1226" t="s">
        <v>27</v>
      </c>
      <c r="D1226">
        <v>2020</v>
      </c>
      <c r="E1226" t="s">
        <v>690</v>
      </c>
      <c r="F1226" t="s">
        <v>23</v>
      </c>
      <c r="G1226">
        <v>2019</v>
      </c>
      <c r="H1226">
        <v>38350</v>
      </c>
      <c r="I1226">
        <v>100</v>
      </c>
      <c r="J1226">
        <v>2050</v>
      </c>
      <c r="K1226">
        <v>79</v>
      </c>
      <c r="L1226">
        <v>8053.49999999999</v>
      </c>
      <c r="M1226">
        <v>2020</v>
      </c>
      <c r="N1226">
        <v>26258</v>
      </c>
      <c r="O1226">
        <v>39.912201079332597</v>
      </c>
      <c r="P1226" t="s">
        <v>45</v>
      </c>
      <c r="Q1226">
        <v>3.450003835</v>
      </c>
      <c r="R1226">
        <v>1</v>
      </c>
      <c r="S1226" t="s">
        <v>592</v>
      </c>
      <c r="T1226">
        <v>-1.11368485725649E-2</v>
      </c>
      <c r="AX1226">
        <v>38350</v>
      </c>
      <c r="AY1226">
        <v>26258</v>
      </c>
      <c r="AZ1226">
        <v>25651.183333333302</v>
      </c>
      <c r="BA1226">
        <v>25044.366666666599</v>
      </c>
      <c r="BB1226">
        <v>24437.55</v>
      </c>
      <c r="BC1226">
        <v>23830.733333333301</v>
      </c>
      <c r="BD1226">
        <v>23223.916666666599</v>
      </c>
      <c r="BE1226">
        <v>22617.1</v>
      </c>
      <c r="BF1226">
        <v>22010.2833333333</v>
      </c>
      <c r="BG1226">
        <v>21403.466666666602</v>
      </c>
      <c r="BH1226">
        <v>20796.650000000001</v>
      </c>
      <c r="BI1226">
        <v>20189.833333333299</v>
      </c>
      <c r="BJ1226">
        <v>19583.016666666601</v>
      </c>
      <c r="BK1226">
        <v>18976.2</v>
      </c>
      <c r="BL1226">
        <v>18369.383333333299</v>
      </c>
      <c r="BM1226">
        <v>17762.5666666666</v>
      </c>
      <c r="BN1226">
        <v>17155.75</v>
      </c>
      <c r="BO1226">
        <v>16548.933333333302</v>
      </c>
      <c r="BP1226">
        <v>15942.116666666599</v>
      </c>
      <c r="BQ1226">
        <v>15335.3</v>
      </c>
      <c r="BR1226">
        <v>14728.483333333301</v>
      </c>
      <c r="BS1226">
        <v>14121.666666666601</v>
      </c>
      <c r="BT1226">
        <v>13514.85</v>
      </c>
      <c r="BU1226">
        <v>12908.0333333333</v>
      </c>
      <c r="BV1226">
        <v>12301.2166666666</v>
      </c>
      <c r="BW1226">
        <v>11694.4</v>
      </c>
      <c r="BX1226">
        <v>11087.583333333299</v>
      </c>
      <c r="BY1226">
        <v>10480.766666666599</v>
      </c>
      <c r="BZ1226">
        <v>9873.9500000000007</v>
      </c>
      <c r="CA1226">
        <v>9267.1333333333296</v>
      </c>
      <c r="CB1226">
        <v>8660.3166666666602</v>
      </c>
      <c r="CC1226">
        <v>8053.49999999999</v>
      </c>
      <c r="CD1226" s="8" t="b">
        <f>IF(ISNUMBER(VLOOKUP(A1226,profiles_2018!A:A,1,FALSE)),TRUE,FALSE)</f>
        <v>1</v>
      </c>
      <c r="CE1226" t="str">
        <f>INDEX('C5 - Emissions methodology 2021'!$A$2:$I$5911,MATCH($A1226,'C5 - Emissions methodology 2021'!$A$2:$A$5911,0),MATCH(CE$1,'C5 - Emissions methodology 2021'!$A$1:$I$1,0))</f>
        <v>Services</v>
      </c>
    </row>
    <row r="1227" spans="1:83" x14ac:dyDescent="0.25">
      <c r="A1227">
        <v>15309</v>
      </c>
      <c r="B1227" t="s">
        <v>439</v>
      </c>
      <c r="C1227" t="s">
        <v>92</v>
      </c>
      <c r="D1227">
        <v>2021</v>
      </c>
      <c r="E1227" t="s">
        <v>690</v>
      </c>
      <c r="F1227" t="s">
        <v>23</v>
      </c>
      <c r="G1227">
        <v>2019</v>
      </c>
      <c r="H1227">
        <v>866822</v>
      </c>
      <c r="I1227">
        <v>100</v>
      </c>
      <c r="J1227">
        <v>2030</v>
      </c>
      <c r="K1227">
        <v>46</v>
      </c>
      <c r="L1227">
        <v>468083.88</v>
      </c>
      <c r="M1227">
        <v>2020</v>
      </c>
      <c r="N1227">
        <v>736024</v>
      </c>
      <c r="O1227">
        <v>32.802983572275501</v>
      </c>
      <c r="P1227" t="s">
        <v>45</v>
      </c>
      <c r="Q1227">
        <v>3.1103305846390201</v>
      </c>
      <c r="R1227">
        <v>1</v>
      </c>
      <c r="S1227" t="s">
        <v>592</v>
      </c>
      <c r="T1227">
        <v>-1.11368485725649E-2</v>
      </c>
      <c r="AX1227">
        <v>866822</v>
      </c>
      <c r="AY1227">
        <v>736024</v>
      </c>
      <c r="AZ1227">
        <v>709229.98800000001</v>
      </c>
      <c r="BA1227">
        <v>682435.97600000002</v>
      </c>
      <c r="BB1227">
        <v>655641.96400000004</v>
      </c>
      <c r="BC1227">
        <v>628847.95200000005</v>
      </c>
      <c r="BD1227">
        <v>602053.93999999994</v>
      </c>
      <c r="BE1227">
        <v>575259.92799999996</v>
      </c>
      <c r="BF1227">
        <v>548465.91599999997</v>
      </c>
      <c r="BG1227">
        <v>521671.90399999998</v>
      </c>
      <c r="BH1227">
        <v>494877.89199999999</v>
      </c>
      <c r="BI1227">
        <v>468083.88</v>
      </c>
      <c r="BJ1227">
        <v>462870.90070918098</v>
      </c>
      <c r="BK1227">
        <v>457715.97757933597</v>
      </c>
      <c r="BL1227">
        <v>452618.46404779103</v>
      </c>
      <c r="BM1227">
        <v>447577.720752544</v>
      </c>
      <c r="BN1227">
        <v>442593.11545206897</v>
      </c>
      <c r="BO1227">
        <v>437664.02294602001</v>
      </c>
      <c r="BP1227">
        <v>432789.82499681099</v>
      </c>
      <c r="BQ1227">
        <v>427969.91025207401</v>
      </c>
      <c r="BR1227">
        <v>423203.674167983</v>
      </c>
      <c r="BS1227">
        <v>418490.518933421</v>
      </c>
      <c r="BT1227">
        <v>413829.85339500499</v>
      </c>
      <c r="BU1227">
        <v>409221.09298293799</v>
      </c>
      <c r="BV1227">
        <v>404663.65963768802</v>
      </c>
      <c r="BW1227">
        <v>400156.981737483</v>
      </c>
      <c r="BX1227">
        <v>395700.49402661802</v>
      </c>
      <c r="BY1227">
        <v>391293.63754455402</v>
      </c>
      <c r="BZ1227">
        <v>386935.85955581203</v>
      </c>
      <c r="CA1227">
        <v>382626.61348064401</v>
      </c>
      <c r="CB1227">
        <v>378365.35882647702</v>
      </c>
      <c r="CC1227">
        <v>374151.56112012197</v>
      </c>
      <c r="CD1227" s="8" t="b">
        <f>IF(ISNUMBER(VLOOKUP(A1227,profiles_2018!A:A,1,FALSE)),TRUE,FALSE)</f>
        <v>1</v>
      </c>
      <c r="CE1227" t="str">
        <f>INDEX('C5 - Emissions methodology 2021'!$A$2:$I$5911,MATCH($A1227,'C5 - Emissions methodology 2021'!$A$2:$A$5911,0),MATCH(CE$1,'C5 - Emissions methodology 2021'!$A$1:$I$1,0))</f>
        <v>Manufacturing</v>
      </c>
    </row>
    <row r="1228" spans="1:83" x14ac:dyDescent="0.25">
      <c r="A1228">
        <v>15359</v>
      </c>
      <c r="B1228" t="s">
        <v>444</v>
      </c>
      <c r="C1228" t="s">
        <v>21</v>
      </c>
      <c r="D1228">
        <v>2020</v>
      </c>
      <c r="E1228" t="s">
        <v>28</v>
      </c>
      <c r="F1228" t="s">
        <v>23</v>
      </c>
      <c r="G1228">
        <v>2020</v>
      </c>
      <c r="H1228">
        <v>50512</v>
      </c>
      <c r="I1228">
        <v>100</v>
      </c>
      <c r="J1228">
        <v>2021</v>
      </c>
      <c r="K1228">
        <v>3</v>
      </c>
      <c r="L1228">
        <v>48996.639999999999</v>
      </c>
      <c r="M1228">
        <v>2020</v>
      </c>
      <c r="N1228">
        <v>47626</v>
      </c>
      <c r="O1228">
        <v>190.44979410833099</v>
      </c>
      <c r="P1228" t="s">
        <v>691</v>
      </c>
      <c r="Q1228">
        <v>2.6758587097365898</v>
      </c>
      <c r="R1228">
        <v>1</v>
      </c>
      <c r="S1228" t="s">
        <v>592</v>
      </c>
      <c r="T1228">
        <v>-1.11368485725649E-2</v>
      </c>
      <c r="AY1228">
        <v>47626</v>
      </c>
      <c r="AZ1228">
        <v>48996.639999999999</v>
      </c>
      <c r="BA1228">
        <v>48450.971839755497</v>
      </c>
      <c r="BB1228">
        <v>47911.380703182498</v>
      </c>
      <c r="BC1228">
        <v>47377.798911388702</v>
      </c>
      <c r="BD1228">
        <v>46850.159539211098</v>
      </c>
      <c r="BE1228">
        <v>46328.396406822401</v>
      </c>
      <c r="BF1228">
        <v>45812.444071429803</v>
      </c>
      <c r="BG1228">
        <v>45302.237819067203</v>
      </c>
      <c r="BH1228">
        <v>44797.713656478001</v>
      </c>
      <c r="BI1228">
        <v>44298.808303088597</v>
      </c>
      <c r="BJ1228">
        <v>43805.459183072096</v>
      </c>
      <c r="BK1228">
        <v>43317.6044174985</v>
      </c>
      <c r="BL1228">
        <v>42835.182816574597</v>
      </c>
      <c r="BM1228">
        <v>42358.133871968203</v>
      </c>
      <c r="BN1228">
        <v>41886.397749219701</v>
      </c>
      <c r="BO1228">
        <v>41419.915280236397</v>
      </c>
      <c r="BP1228">
        <v>40958.627955871903</v>
      </c>
      <c r="BQ1228">
        <v>40502.477918587399</v>
      </c>
      <c r="BR1228">
        <v>40051.407955194401</v>
      </c>
      <c r="BS1228">
        <v>39605.361489679402</v>
      </c>
      <c r="BT1228">
        <v>39164.2825761071</v>
      </c>
      <c r="BU1228">
        <v>38728.115891603898</v>
      </c>
      <c r="BV1228">
        <v>38296.8067294184</v>
      </c>
      <c r="BW1228">
        <v>37870.300992060002</v>
      </c>
      <c r="BX1228">
        <v>37448.545184513998</v>
      </c>
      <c r="BY1228">
        <v>37031.4864075312</v>
      </c>
      <c r="BZ1228">
        <v>36619.072350993498</v>
      </c>
      <c r="CA1228">
        <v>36211.251287352701</v>
      </c>
      <c r="CB1228">
        <v>35807.9720651424</v>
      </c>
      <c r="CC1228">
        <v>35409.1841025623</v>
      </c>
      <c r="CD1228" s="8" t="b">
        <f>IF(ISNUMBER(VLOOKUP(A1228,profiles_2018!A:A,1,FALSE)),TRUE,FALSE)</f>
        <v>1</v>
      </c>
      <c r="CE1228" t="str">
        <f>INDEX('C5 - Emissions methodology 2021'!$A$2:$I$5911,MATCH($A1228,'C5 - Emissions methodology 2021'!$A$2:$A$5911,0),MATCH(CE$1,'C5 - Emissions methodology 2021'!$A$1:$I$1,0))</f>
        <v>Materials</v>
      </c>
    </row>
    <row r="1229" spans="1:83" x14ac:dyDescent="0.25">
      <c r="A1229">
        <v>15485</v>
      </c>
      <c r="B1229" t="s">
        <v>1652</v>
      </c>
      <c r="C1229" t="s">
        <v>59</v>
      </c>
      <c r="D1229">
        <v>2020</v>
      </c>
      <c r="E1229" t="s">
        <v>690</v>
      </c>
      <c r="F1229" t="s">
        <v>23</v>
      </c>
      <c r="G1229">
        <v>2020</v>
      </c>
      <c r="H1229">
        <v>8783</v>
      </c>
      <c r="I1229">
        <v>100</v>
      </c>
      <c r="J1229">
        <v>2050</v>
      </c>
      <c r="K1229">
        <v>100</v>
      </c>
      <c r="L1229">
        <v>0</v>
      </c>
      <c r="M1229">
        <v>2020</v>
      </c>
      <c r="N1229">
        <v>8783</v>
      </c>
      <c r="O1229">
        <v>0</v>
      </c>
      <c r="P1229" t="s">
        <v>45</v>
      </c>
      <c r="Q1229">
        <v>3.6600008783</v>
      </c>
      <c r="R1229">
        <v>1</v>
      </c>
      <c r="S1229" t="s">
        <v>592</v>
      </c>
      <c r="T1229">
        <v>-1.11368485725649E-2</v>
      </c>
      <c r="AY1229">
        <v>8783</v>
      </c>
      <c r="AZ1229">
        <v>8490.2333333333299</v>
      </c>
      <c r="BA1229">
        <v>8197.4666666666599</v>
      </c>
      <c r="BB1229">
        <v>7904.7</v>
      </c>
      <c r="BC1229">
        <v>7611.9333333333298</v>
      </c>
      <c r="BD1229">
        <v>7319.1666666666597</v>
      </c>
      <c r="BE1229">
        <v>7026.4</v>
      </c>
      <c r="BF1229">
        <v>6733.6333333333296</v>
      </c>
      <c r="BG1229">
        <v>6440.8666666666604</v>
      </c>
      <c r="BH1229">
        <v>6148.1</v>
      </c>
      <c r="BI1229">
        <v>5855.3333333333303</v>
      </c>
      <c r="BJ1229">
        <v>5562.5666666666602</v>
      </c>
      <c r="BK1229">
        <v>5269.7999999999902</v>
      </c>
      <c r="BL1229">
        <v>4977.0333333333301</v>
      </c>
      <c r="BM1229">
        <v>4684.2666666666601</v>
      </c>
      <c r="BN1229">
        <v>4391.5</v>
      </c>
      <c r="BO1229">
        <v>4098.7333333333299</v>
      </c>
      <c r="BP1229">
        <v>3805.9666666666599</v>
      </c>
      <c r="BQ1229">
        <v>3513.2</v>
      </c>
      <c r="BR1229">
        <v>3220.4333333333302</v>
      </c>
      <c r="BS1229">
        <v>2927.6666666666601</v>
      </c>
      <c r="BT1229">
        <v>2634.9</v>
      </c>
      <c r="BU1229">
        <v>2342.13333333333</v>
      </c>
      <c r="BV1229">
        <v>2049.36666666666</v>
      </c>
      <c r="BW1229">
        <v>1756.5999999999899</v>
      </c>
      <c r="BX1229">
        <v>1463.8333333333301</v>
      </c>
      <c r="BY1229">
        <v>1171.06666666666</v>
      </c>
      <c r="BZ1229">
        <v>878.3</v>
      </c>
      <c r="CA1229">
        <v>585.53333333333205</v>
      </c>
      <c r="CB1229">
        <v>292.76666666666603</v>
      </c>
      <c r="CC1229">
        <v>0</v>
      </c>
      <c r="CD1229" s="8" t="b">
        <f>IF(ISNUMBER(VLOOKUP(A1229,profiles_2018!A:A,1,FALSE)),TRUE,FALSE)</f>
        <v>0</v>
      </c>
      <c r="CE1229" t="str">
        <f>INDEX('C5 - Emissions methodology 2021'!$A$2:$I$5911,MATCH($A1229,'C5 - Emissions methodology 2021'!$A$2:$A$5911,0),MATCH(CE$1,'C5 - Emissions methodology 2021'!$A$1:$I$1,0))</f>
        <v>Services</v>
      </c>
    </row>
    <row r="1230" spans="1:83" x14ac:dyDescent="0.25">
      <c r="A1230">
        <v>15597</v>
      </c>
      <c r="B1230" t="s">
        <v>1653</v>
      </c>
      <c r="C1230" t="s">
        <v>21</v>
      </c>
      <c r="D1230">
        <v>2020</v>
      </c>
      <c r="E1230" t="s">
        <v>28</v>
      </c>
      <c r="F1230" t="s">
        <v>23</v>
      </c>
      <c r="G1230">
        <v>2015</v>
      </c>
      <c r="H1230">
        <v>103393</v>
      </c>
      <c r="I1230">
        <v>100</v>
      </c>
      <c r="J1230">
        <v>2025</v>
      </c>
      <c r="K1230">
        <v>46</v>
      </c>
      <c r="L1230">
        <v>55832.22</v>
      </c>
      <c r="M1230">
        <v>2020</v>
      </c>
      <c r="N1230">
        <v>57647</v>
      </c>
      <c r="O1230">
        <v>96.184293024630804</v>
      </c>
      <c r="P1230" t="s">
        <v>24</v>
      </c>
      <c r="Q1230">
        <v>3.1078152173487799</v>
      </c>
      <c r="R1230">
        <v>1</v>
      </c>
      <c r="S1230" t="s">
        <v>592</v>
      </c>
      <c r="T1230">
        <v>-1.11368485725649E-2</v>
      </c>
      <c r="AT1230">
        <v>103393</v>
      </c>
      <c r="AU1230">
        <v>94243.8</v>
      </c>
      <c r="AV1230">
        <v>85094.6</v>
      </c>
      <c r="AW1230">
        <v>75945.399999999994</v>
      </c>
      <c r="AX1230">
        <v>66796.2</v>
      </c>
      <c r="AY1230">
        <v>57647</v>
      </c>
      <c r="AZ1230">
        <v>57284.044000000002</v>
      </c>
      <c r="BA1230">
        <v>56921.088000000003</v>
      </c>
      <c r="BB1230">
        <v>56558.131999999998</v>
      </c>
      <c r="BC1230">
        <v>56195.175999999999</v>
      </c>
      <c r="BD1230">
        <v>55832.22</v>
      </c>
      <c r="BE1230">
        <v>55210.425020389797</v>
      </c>
      <c r="BF1230">
        <v>54595.554877310802</v>
      </c>
      <c r="BG1230">
        <v>53987.532449906997</v>
      </c>
      <c r="BH1230">
        <v>53386.281476206001</v>
      </c>
      <c r="BI1230">
        <v>52791.726543553101</v>
      </c>
      <c r="BJ1230">
        <v>52203.7930791533</v>
      </c>
      <c r="BK1230">
        <v>51622.407340717298</v>
      </c>
      <c r="BL1230">
        <v>51047.4964072125</v>
      </c>
      <c r="BM1230">
        <v>50478.988169716802</v>
      </c>
      <c r="BN1230">
        <v>49916.811322374298</v>
      </c>
      <c r="BO1230">
        <v>49360.8953534518</v>
      </c>
      <c r="BP1230">
        <v>48811.170536494203</v>
      </c>
      <c r="BQ1230">
        <v>48267.567921579597</v>
      </c>
      <c r="BR1230">
        <v>47730.019326670998</v>
      </c>
      <c r="BS1230">
        <v>47198.4573290642</v>
      </c>
      <c r="BT1230">
        <v>46672.815256931797</v>
      </c>
      <c r="BU1230">
        <v>46153.027180960002</v>
      </c>
      <c r="BV1230">
        <v>45639.027906080199</v>
      </c>
      <c r="BW1230">
        <v>45130.752963291103</v>
      </c>
      <c r="BX1230">
        <v>44628.138601573097</v>
      </c>
      <c r="BY1230">
        <v>44131.121779891997</v>
      </c>
      <c r="BZ1230">
        <v>43639.640159291899</v>
      </c>
      <c r="CA1230">
        <v>43153.632095076602</v>
      </c>
      <c r="CB1230">
        <v>42673.0366290776</v>
      </c>
      <c r="CC1230">
        <v>42197.793482007997</v>
      </c>
      <c r="CD1230" s="8" t="b">
        <f>IF(ISNUMBER(VLOOKUP(A1230,profiles_2018!A:A,1,FALSE)),TRUE,FALSE)</f>
        <v>0</v>
      </c>
      <c r="CE1230" t="str">
        <f>INDEX('C5 - Emissions methodology 2021'!$A$2:$I$5911,MATCH($A1230,'C5 - Emissions methodology 2021'!$A$2:$A$5911,0),MATCH(CE$1,'C5 - Emissions methodology 2021'!$A$1:$I$1,0))</f>
        <v>Services</v>
      </c>
    </row>
    <row r="1231" spans="1:83" x14ac:dyDescent="0.25">
      <c r="A1231">
        <v>49247</v>
      </c>
      <c r="B1231" t="s">
        <v>1654</v>
      </c>
      <c r="C1231" t="s">
        <v>148</v>
      </c>
      <c r="D1231">
        <v>2015</v>
      </c>
      <c r="E1231" t="s">
        <v>28</v>
      </c>
      <c r="F1231" t="s">
        <v>23</v>
      </c>
      <c r="G1231">
        <v>2013</v>
      </c>
      <c r="H1231">
        <v>62310</v>
      </c>
      <c r="I1231">
        <v>100</v>
      </c>
      <c r="J1231">
        <v>2050</v>
      </c>
      <c r="K1231">
        <v>90</v>
      </c>
      <c r="L1231">
        <v>6230.99999999999</v>
      </c>
      <c r="M1231">
        <v>2020</v>
      </c>
      <c r="N1231">
        <v>24711</v>
      </c>
      <c r="O1231">
        <v>67.046487990156805</v>
      </c>
      <c r="P1231" t="s">
        <v>24</v>
      </c>
      <c r="Q1231">
        <v>3.560006231</v>
      </c>
      <c r="R1231">
        <v>1</v>
      </c>
      <c r="S1231" t="s">
        <v>592</v>
      </c>
      <c r="T1231">
        <v>-1.11368485725649E-2</v>
      </c>
      <c r="AR1231">
        <v>62310</v>
      </c>
      <c r="AS1231">
        <v>56938.714285714203</v>
      </c>
      <c r="AT1231">
        <v>51567.4285714285</v>
      </c>
      <c r="AU1231">
        <v>46196.142857142797</v>
      </c>
      <c r="AV1231">
        <v>40824.857142857101</v>
      </c>
      <c r="AW1231">
        <v>35453.571428571398</v>
      </c>
      <c r="AX1231">
        <v>30082.285714285699</v>
      </c>
      <c r="AY1231">
        <v>24711</v>
      </c>
      <c r="AZ1231">
        <v>24095</v>
      </c>
      <c r="BA1231">
        <v>23479</v>
      </c>
      <c r="BB1231">
        <v>22863</v>
      </c>
      <c r="BC1231">
        <v>22247</v>
      </c>
      <c r="BD1231">
        <v>21631</v>
      </c>
      <c r="BE1231">
        <v>21015</v>
      </c>
      <c r="BF1231">
        <v>20399</v>
      </c>
      <c r="BG1231">
        <v>19783</v>
      </c>
      <c r="BH1231">
        <v>19167</v>
      </c>
      <c r="BI1231">
        <v>18551</v>
      </c>
      <c r="BJ1231">
        <v>17935</v>
      </c>
      <c r="BK1231">
        <v>17319</v>
      </c>
      <c r="BL1231">
        <v>16703</v>
      </c>
      <c r="BM1231">
        <v>16087</v>
      </c>
      <c r="BN1231">
        <v>15471</v>
      </c>
      <c r="BO1231">
        <v>14855</v>
      </c>
      <c r="BP1231">
        <v>14239</v>
      </c>
      <c r="BQ1231">
        <v>13623</v>
      </c>
      <c r="BR1231">
        <v>13007</v>
      </c>
      <c r="BS1231">
        <v>12391</v>
      </c>
      <c r="BT1231">
        <v>11775</v>
      </c>
      <c r="BU1231">
        <v>11159</v>
      </c>
      <c r="BV1231">
        <v>10542.9999999999</v>
      </c>
      <c r="BW1231">
        <v>9927</v>
      </c>
      <c r="BX1231">
        <v>9311</v>
      </c>
      <c r="BY1231">
        <v>8695</v>
      </c>
      <c r="BZ1231">
        <v>8079</v>
      </c>
      <c r="CA1231">
        <v>7463</v>
      </c>
      <c r="CB1231">
        <v>6847</v>
      </c>
      <c r="CC1231">
        <v>6230.99999999999</v>
      </c>
      <c r="CD1231" s="8" t="b">
        <f>IF(ISNUMBER(VLOOKUP(A1231,profiles_2018!A:A,1,FALSE)),TRUE,FALSE)</f>
        <v>0</v>
      </c>
      <c r="CE1231" t="str">
        <f>INDEX('C5 - Emissions methodology 2021'!$A$2:$I$5911,MATCH($A1231,'C5 - Emissions methodology 2021'!$A$2:$A$5911,0),MATCH(CE$1,'C5 - Emissions methodology 2021'!$A$1:$I$1,0))</f>
        <v>Food, beverage &amp; agriculture</v>
      </c>
    </row>
    <row r="1232" spans="1:83" x14ac:dyDescent="0.25">
      <c r="A1232">
        <v>15779</v>
      </c>
      <c r="B1232" t="s">
        <v>454</v>
      </c>
      <c r="C1232" t="s">
        <v>39</v>
      </c>
      <c r="D1232">
        <v>2019</v>
      </c>
      <c r="E1232" t="s">
        <v>690</v>
      </c>
      <c r="F1232" t="s">
        <v>23</v>
      </c>
      <c r="G1232">
        <v>2016</v>
      </c>
      <c r="H1232">
        <v>116829</v>
      </c>
      <c r="I1232">
        <v>100</v>
      </c>
      <c r="J1232">
        <v>2030</v>
      </c>
      <c r="K1232">
        <v>35</v>
      </c>
      <c r="L1232">
        <v>75938.850000000006</v>
      </c>
      <c r="M1232">
        <v>2020</v>
      </c>
      <c r="N1232">
        <v>87069</v>
      </c>
      <c r="O1232">
        <v>72.7803639751872</v>
      </c>
      <c r="P1232" t="s">
        <v>24</v>
      </c>
      <c r="Q1232">
        <v>3.00025558533902</v>
      </c>
      <c r="R1232">
        <v>1</v>
      </c>
      <c r="S1232" t="s">
        <v>592</v>
      </c>
      <c r="T1232">
        <v>-1.11368485725649E-2</v>
      </c>
      <c r="AU1232">
        <v>116829</v>
      </c>
      <c r="AV1232">
        <v>109389</v>
      </c>
      <c r="AW1232">
        <v>101949</v>
      </c>
      <c r="AX1232">
        <v>94509</v>
      </c>
      <c r="AY1232">
        <v>87069</v>
      </c>
      <c r="AZ1232">
        <v>85955.985000000001</v>
      </c>
      <c r="BA1232">
        <v>84842.97</v>
      </c>
      <c r="BB1232">
        <v>83729.955000000002</v>
      </c>
      <c r="BC1232">
        <v>82616.94</v>
      </c>
      <c r="BD1232">
        <v>81503.925000000003</v>
      </c>
      <c r="BE1232">
        <v>80390.91</v>
      </c>
      <c r="BF1232">
        <v>79277.895000000004</v>
      </c>
      <c r="BG1232">
        <v>78164.88</v>
      </c>
      <c r="BH1232">
        <v>77051.865000000005</v>
      </c>
      <c r="BI1232">
        <v>75938.850000000006</v>
      </c>
      <c r="BJ1232">
        <v>75093.130526775203</v>
      </c>
      <c r="BK1232">
        <v>74256.8297032587</v>
      </c>
      <c r="BL1232">
        <v>73429.842635374793</v>
      </c>
      <c r="BM1232">
        <v>72612.065597237306</v>
      </c>
      <c r="BN1232">
        <v>71803.396018139698</v>
      </c>
      <c r="BO1232">
        <v>71003.732469689799</v>
      </c>
      <c r="BP1232">
        <v>70212.974653087993</v>
      </c>
      <c r="BQ1232">
        <v>69431.023386547196</v>
      </c>
      <c r="BR1232">
        <v>68657.780592853</v>
      </c>
      <c r="BS1232">
        <v>67893.149287061999</v>
      </c>
      <c r="BT1232">
        <v>67137.033564337398</v>
      </c>
      <c r="BU1232">
        <v>66389.338587920196</v>
      </c>
      <c r="BV1232">
        <v>65649.970577233806</v>
      </c>
      <c r="BW1232">
        <v>64918.836796121803</v>
      </c>
      <c r="BX1232">
        <v>64195.845541216302</v>
      </c>
      <c r="BY1232">
        <v>63480.906130436</v>
      </c>
      <c r="BZ1232">
        <v>62773.928891612202</v>
      </c>
      <c r="CA1232">
        <v>62074.825151241297</v>
      </c>
      <c r="CB1232">
        <v>61383.5072233635</v>
      </c>
      <c r="CC1232">
        <v>60699.888398563999</v>
      </c>
      <c r="CD1232" s="8" t="b">
        <f>IF(ISNUMBER(VLOOKUP(A1232,profiles_2018!A:A,1,FALSE)),TRUE,FALSE)</f>
        <v>1</v>
      </c>
      <c r="CE1232" t="str">
        <f>INDEX('C5 - Emissions methodology 2021'!$A$2:$I$5911,MATCH($A1232,'C5 - Emissions methodology 2021'!$A$2:$A$5911,0),MATCH(CE$1,'C5 - Emissions methodology 2021'!$A$1:$I$1,0))</f>
        <v>Retail</v>
      </c>
    </row>
    <row r="1233" spans="1:83" x14ac:dyDescent="0.25">
      <c r="A1233">
        <v>15980</v>
      </c>
      <c r="B1233" t="s">
        <v>1655</v>
      </c>
      <c r="C1233" t="s">
        <v>56</v>
      </c>
      <c r="D1233">
        <v>2020</v>
      </c>
      <c r="E1233" t="s">
        <v>117</v>
      </c>
      <c r="F1233" t="s">
        <v>54</v>
      </c>
      <c r="G1233">
        <v>2018</v>
      </c>
      <c r="H1233">
        <v>121465</v>
      </c>
      <c r="I1233">
        <v>100</v>
      </c>
      <c r="J1233">
        <v>2025</v>
      </c>
      <c r="K1233">
        <v>70</v>
      </c>
      <c r="L1233">
        <v>36439.5</v>
      </c>
      <c r="M1233">
        <v>2020</v>
      </c>
      <c r="N1233">
        <v>86648</v>
      </c>
      <c r="O1233">
        <v>50.898825908656796</v>
      </c>
      <c r="P1233" t="s">
        <v>24</v>
      </c>
      <c r="Q1233">
        <v>3.6878201360487801</v>
      </c>
      <c r="R1233">
        <v>1</v>
      </c>
      <c r="S1233" t="s">
        <v>592</v>
      </c>
      <c r="T1233">
        <v>-1.11368485725649E-2</v>
      </c>
      <c r="AW1233">
        <v>121465</v>
      </c>
      <c r="AX1233">
        <v>104056.5</v>
      </c>
      <c r="AY1233">
        <v>86648</v>
      </c>
      <c r="AZ1233">
        <v>76606.3</v>
      </c>
      <c r="BA1233">
        <v>66564.600000000006</v>
      </c>
      <c r="BB1233">
        <v>56522.9</v>
      </c>
      <c r="BC1233">
        <v>46481.2</v>
      </c>
      <c r="BD1233">
        <v>36439.5</v>
      </c>
      <c r="BE1233">
        <v>36033.678806440003</v>
      </c>
      <c r="BF1233">
        <v>35632.377182060198</v>
      </c>
      <c r="BG1233">
        <v>35235.544793103101</v>
      </c>
      <c r="BH1233">
        <v>34843.131866370502</v>
      </c>
      <c r="BI1233">
        <v>34455.089182980802</v>
      </c>
      <c r="BJ1233">
        <v>34071.368072195699</v>
      </c>
      <c r="BK1233">
        <v>33691.920405315599</v>
      </c>
      <c r="BL1233">
        <v>33316.698589642598</v>
      </c>
      <c r="BM1233">
        <v>32945.655562512002</v>
      </c>
      <c r="BN1233">
        <v>32578.7447853884</v>
      </c>
      <c r="BO1233">
        <v>32215.920238029299</v>
      </c>
      <c r="BP1233">
        <v>31857.1364127126</v>
      </c>
      <c r="BQ1233">
        <v>31502.348308528599</v>
      </c>
      <c r="BR1233">
        <v>31151.5114257364</v>
      </c>
      <c r="BS1233">
        <v>30804.581760181401</v>
      </c>
      <c r="BT1233">
        <v>30461.515797777101</v>
      </c>
      <c r="BU1233">
        <v>30122.270509046401</v>
      </c>
      <c r="BV1233">
        <v>29786.8033437253</v>
      </c>
      <c r="BW1233">
        <v>29455.072225425502</v>
      </c>
      <c r="BX1233">
        <v>29127.035546357001</v>
      </c>
      <c r="BY1233">
        <v>28802.652162109502</v>
      </c>
      <c r="BZ1233">
        <v>28481.881386491801</v>
      </c>
      <c r="CA1233">
        <v>28164.682986428699</v>
      </c>
      <c r="CB1233">
        <v>27851.017176914502</v>
      </c>
      <c r="CC1233">
        <v>27540.8446160233</v>
      </c>
      <c r="CD1233" s="8" t="b">
        <f>IF(ISNUMBER(VLOOKUP(A1233,profiles_2018!A:A,1,FALSE)),TRUE,FALSE)</f>
        <v>0</v>
      </c>
      <c r="CE1233" t="str">
        <f>INDEX('C5 - Emissions methodology 2021'!$A$2:$I$5911,MATCH($A1233,'C5 - Emissions methodology 2021'!$A$2:$A$5911,0),MATCH(CE$1,'C5 - Emissions methodology 2021'!$A$1:$I$1,0))</f>
        <v>Services</v>
      </c>
    </row>
    <row r="1234" spans="1:83" x14ac:dyDescent="0.25">
      <c r="A1234">
        <v>16072</v>
      </c>
      <c r="B1234" t="s">
        <v>1656</v>
      </c>
      <c r="C1234" t="s">
        <v>27</v>
      </c>
      <c r="D1234">
        <v>2020</v>
      </c>
      <c r="E1234" t="s">
        <v>44</v>
      </c>
      <c r="F1234" t="s">
        <v>33</v>
      </c>
      <c r="G1234">
        <v>2018</v>
      </c>
      <c r="H1234">
        <v>118889.38</v>
      </c>
      <c r="I1234">
        <v>100</v>
      </c>
      <c r="J1234">
        <v>2024</v>
      </c>
      <c r="K1234">
        <v>30</v>
      </c>
      <c r="L1234">
        <v>83222.565999999904</v>
      </c>
      <c r="M1234">
        <v>2020</v>
      </c>
      <c r="N1234">
        <v>82903.199999999997</v>
      </c>
      <c r="O1234">
        <v>100.895414992772</v>
      </c>
      <c r="P1234" t="s">
        <v>45</v>
      </c>
      <c r="Q1234">
        <v>2.6173289621087301</v>
      </c>
      <c r="R1234">
        <v>1</v>
      </c>
      <c r="S1234" t="s">
        <v>592</v>
      </c>
      <c r="T1234">
        <v>-1.11368485725649E-2</v>
      </c>
      <c r="AW1234">
        <v>118889.38</v>
      </c>
      <c r="AX1234">
        <v>100896.29</v>
      </c>
      <c r="AY1234">
        <v>82903.199999999997</v>
      </c>
      <c r="AZ1234">
        <v>82983.041499999905</v>
      </c>
      <c r="BA1234">
        <v>83062.883000000002</v>
      </c>
      <c r="BB1234">
        <v>83142.724499999997</v>
      </c>
      <c r="BC1234">
        <v>83222.565999999904</v>
      </c>
      <c r="BD1234">
        <v>82295.728884637705</v>
      </c>
      <c r="BE1234">
        <v>81379.213813880604</v>
      </c>
      <c r="BF1234">
        <v>80472.905832681005</v>
      </c>
      <c r="BG1234">
        <v>79576.691266228197</v>
      </c>
      <c r="BH1234">
        <v>78690.457705690395</v>
      </c>
      <c r="BI1234">
        <v>77814.093994116294</v>
      </c>
      <c r="BJ1234">
        <v>76947.490212492499</v>
      </c>
      <c r="BK1234">
        <v>76090.537665957105</v>
      </c>
      <c r="BL1234">
        <v>75243.1288701663</v>
      </c>
      <c r="BM1234">
        <v>74405.157537813197</v>
      </c>
      <c r="BN1234">
        <v>73576.518565296807</v>
      </c>
      <c r="BO1234">
        <v>72757.108019538602</v>
      </c>
      <c r="BP1234">
        <v>71946.823124947201</v>
      </c>
      <c r="BQ1234">
        <v>71145.562250527597</v>
      </c>
      <c r="BR1234">
        <v>70353.224897133405</v>
      </c>
      <c r="BS1234">
        <v>69569.711684862501</v>
      </c>
      <c r="BT1234">
        <v>68794.924340591198</v>
      </c>
      <c r="BU1234">
        <v>68028.765685648905</v>
      </c>
      <c r="BV1234">
        <v>67271.139623629395</v>
      </c>
      <c r="BW1234">
        <v>66521.951128337096</v>
      </c>
      <c r="BX1234">
        <v>65781.1062318693</v>
      </c>
      <c r="BY1234">
        <v>65048.512012829196</v>
      </c>
      <c r="BZ1234">
        <v>64324.076584671602</v>
      </c>
      <c r="CA1234">
        <v>63607.709084178001</v>
      </c>
      <c r="CB1234">
        <v>62899.319660059802</v>
      </c>
      <c r="CC1234">
        <v>62198.819461688399</v>
      </c>
      <c r="CD1234" s="8" t="b">
        <f>IF(ISNUMBER(VLOOKUP(A1234,profiles_2018!A:A,1,FALSE)),TRUE,FALSE)</f>
        <v>0</v>
      </c>
      <c r="CE1234" t="str">
        <f>INDEX('C5 - Emissions methodology 2021'!$A$2:$I$5911,MATCH($A1234,'C5 - Emissions methodology 2021'!$A$2:$A$5911,0),MATCH(CE$1,'C5 - Emissions methodology 2021'!$A$1:$I$1,0))</f>
        <v>Retail</v>
      </c>
    </row>
    <row r="1235" spans="1:83" x14ac:dyDescent="0.25">
      <c r="A1235">
        <v>16096</v>
      </c>
      <c r="B1235" t="s">
        <v>1657</v>
      </c>
      <c r="C1235" t="s">
        <v>27</v>
      </c>
      <c r="D1235">
        <v>2014</v>
      </c>
      <c r="E1235" t="s">
        <v>49</v>
      </c>
      <c r="F1235" t="s">
        <v>50</v>
      </c>
      <c r="G1235">
        <v>2014</v>
      </c>
      <c r="H1235">
        <v>76828</v>
      </c>
      <c r="I1235">
        <v>100</v>
      </c>
      <c r="J1235">
        <v>2021</v>
      </c>
      <c r="K1235">
        <v>20</v>
      </c>
      <c r="L1235">
        <v>61462.400000000001</v>
      </c>
      <c r="M1235">
        <v>2020</v>
      </c>
      <c r="N1235">
        <v>25949</v>
      </c>
      <c r="O1235">
        <v>331.122767740928</v>
      </c>
      <c r="P1235" t="s">
        <v>691</v>
      </c>
      <c r="Q1235">
        <v>2.5158613413365898</v>
      </c>
      <c r="R1235">
        <v>1</v>
      </c>
      <c r="S1235" t="s">
        <v>592</v>
      </c>
      <c r="T1235">
        <v>-1.11368485725649E-2</v>
      </c>
      <c r="AS1235">
        <v>76828</v>
      </c>
      <c r="AT1235">
        <v>68348.166666666599</v>
      </c>
      <c r="AU1235">
        <v>59868.333333333299</v>
      </c>
      <c r="AV1235">
        <v>51388.5</v>
      </c>
      <c r="AW1235">
        <v>42908.666666666599</v>
      </c>
      <c r="AX1235">
        <v>34428.833333333299</v>
      </c>
      <c r="AY1235">
        <v>25949</v>
      </c>
      <c r="AZ1235">
        <v>61462.400000000001</v>
      </c>
      <c r="BA1235">
        <v>60777.902558293499</v>
      </c>
      <c r="BB1235">
        <v>60101.028260943698</v>
      </c>
      <c r="BC1235">
        <v>59431.692210146102</v>
      </c>
      <c r="BD1235">
        <v>58769.8104535905</v>
      </c>
      <c r="BE1235">
        <v>58115.299973930501</v>
      </c>
      <c r="BF1235">
        <v>57468.078678371603</v>
      </c>
      <c r="BG1235">
        <v>56828.065388374402</v>
      </c>
      <c r="BH1235">
        <v>56195.179829472203</v>
      </c>
      <c r="BI1235">
        <v>55569.342621203301</v>
      </c>
      <c r="BJ1235">
        <v>54950.475267153997</v>
      </c>
      <c r="BK1235">
        <v>54338.500145113198</v>
      </c>
      <c r="BL1235">
        <v>53733.340497336801</v>
      </c>
      <c r="BM1235">
        <v>53134.920420919902</v>
      </c>
      <c r="BN1235">
        <v>52543.164858276803</v>
      </c>
      <c r="BO1235">
        <v>51957.999587726903</v>
      </c>
      <c r="BP1235">
        <v>51379.351214185001</v>
      </c>
      <c r="BQ1235">
        <v>50807.147159956003</v>
      </c>
      <c r="BR1235">
        <v>50241.315655631501</v>
      </c>
      <c r="BS1235">
        <v>49681.785731088297</v>
      </c>
      <c r="BT1235">
        <v>49128.4872065866</v>
      </c>
      <c r="BU1235">
        <v>48581.350683967597</v>
      </c>
      <c r="BV1235">
        <v>48040.3075379496</v>
      </c>
      <c r="BW1235">
        <v>47505.289907519997</v>
      </c>
      <c r="BX1235">
        <v>46976.230687424199</v>
      </c>
      <c r="BY1235">
        <v>46453.063519748503</v>
      </c>
      <c r="BZ1235">
        <v>45935.722785597303</v>
      </c>
      <c r="CA1235">
        <v>45424.143596862799</v>
      </c>
      <c r="CB1235">
        <v>44918.2617880861</v>
      </c>
      <c r="CC1235">
        <v>44418.013908409303</v>
      </c>
      <c r="CD1235" s="8" t="b">
        <f>IF(ISNUMBER(VLOOKUP(A1235,profiles_2018!A:A,1,FALSE)),TRUE,FALSE)</f>
        <v>0</v>
      </c>
      <c r="CE1235" t="str">
        <f>INDEX('C5 - Emissions methodology 2021'!$A$2:$I$5911,MATCH($A1235,'C5 - Emissions methodology 2021'!$A$2:$A$5911,0),MATCH(CE$1,'C5 - Emissions methodology 2021'!$A$1:$I$1,0))</f>
        <v>Manufacturing</v>
      </c>
    </row>
    <row r="1236" spans="1:83" x14ac:dyDescent="0.25">
      <c r="A1236">
        <v>21141</v>
      </c>
      <c r="B1236" t="s">
        <v>1658</v>
      </c>
      <c r="C1236" t="s">
        <v>208</v>
      </c>
      <c r="D1236">
        <v>2020</v>
      </c>
      <c r="E1236" t="s">
        <v>28</v>
      </c>
      <c r="F1236" t="s">
        <v>23</v>
      </c>
      <c r="G1236">
        <v>2020</v>
      </c>
      <c r="H1236">
        <v>130088.43</v>
      </c>
      <c r="I1236">
        <v>100</v>
      </c>
      <c r="J1236">
        <v>2050</v>
      </c>
      <c r="K1236">
        <v>100</v>
      </c>
      <c r="L1236">
        <v>0</v>
      </c>
      <c r="M1236">
        <v>2020</v>
      </c>
      <c r="N1236">
        <v>130088.43</v>
      </c>
      <c r="O1236">
        <v>0</v>
      </c>
      <c r="P1236" t="s">
        <v>45</v>
      </c>
      <c r="Q1236">
        <v>3.6600130088429998</v>
      </c>
      <c r="R1236">
        <v>1</v>
      </c>
      <c r="S1236" t="s">
        <v>592</v>
      </c>
      <c r="T1236">
        <v>-1.11368485725649E-2</v>
      </c>
      <c r="AY1236">
        <v>130088.43</v>
      </c>
      <c r="AZ1236">
        <v>125752.149</v>
      </c>
      <c r="BA1236">
        <v>121415.868</v>
      </c>
      <c r="BB1236">
        <v>117079.587</v>
      </c>
      <c r="BC1236">
        <v>112743.306</v>
      </c>
      <c r="BD1236">
        <v>108407.02499999999</v>
      </c>
      <c r="BE1236">
        <v>104070.74400000001</v>
      </c>
      <c r="BF1236">
        <v>99734.463000000003</v>
      </c>
      <c r="BG1236">
        <v>95398.182000000001</v>
      </c>
      <c r="BH1236">
        <v>91061.900999999998</v>
      </c>
      <c r="BI1236">
        <v>86725.62</v>
      </c>
      <c r="BJ1236">
        <v>82389.339000000007</v>
      </c>
      <c r="BK1236">
        <v>78053.057999999903</v>
      </c>
      <c r="BL1236">
        <v>73716.777000000002</v>
      </c>
      <c r="BM1236">
        <v>69380.495999999897</v>
      </c>
      <c r="BN1236">
        <v>65044.214999999997</v>
      </c>
      <c r="BO1236">
        <v>60707.934000000001</v>
      </c>
      <c r="BP1236">
        <v>56371.652999999998</v>
      </c>
      <c r="BQ1236">
        <v>52035.372000000003</v>
      </c>
      <c r="BR1236">
        <v>47699.091</v>
      </c>
      <c r="BS1236">
        <v>43362.81</v>
      </c>
      <c r="BT1236">
        <v>39026.529000000002</v>
      </c>
      <c r="BU1236">
        <v>34690.248</v>
      </c>
      <c r="BV1236">
        <v>30353.966999999899</v>
      </c>
      <c r="BW1236">
        <v>26017.6859999999</v>
      </c>
      <c r="BX1236">
        <v>21681.404999999999</v>
      </c>
      <c r="BY1236">
        <v>17345.123999999902</v>
      </c>
      <c r="BZ1236">
        <v>13008.842999999901</v>
      </c>
      <c r="CA1236">
        <v>8672.5619999999908</v>
      </c>
      <c r="CB1236">
        <v>4336.2809999999999</v>
      </c>
      <c r="CC1236">
        <v>0</v>
      </c>
      <c r="CD1236" s="8" t="b">
        <f>IF(ISNUMBER(VLOOKUP(A1236,profiles_2018!A:A,1,FALSE)),TRUE,FALSE)</f>
        <v>0</v>
      </c>
      <c r="CE1236" t="str">
        <f>INDEX('C5 - Emissions methodology 2021'!$A$2:$I$5911,MATCH($A1236,'C5 - Emissions methodology 2021'!$A$2:$A$5911,0),MATCH(CE$1,'C5 - Emissions methodology 2021'!$A$1:$I$1,0))</f>
        <v>Services</v>
      </c>
    </row>
    <row r="1237" spans="1:83" x14ac:dyDescent="0.25">
      <c r="A1237">
        <v>16109</v>
      </c>
      <c r="B1237" t="s">
        <v>1659</v>
      </c>
      <c r="C1237" t="s">
        <v>36</v>
      </c>
      <c r="D1237">
        <v>2020</v>
      </c>
      <c r="E1237" t="s">
        <v>60</v>
      </c>
      <c r="F1237" t="s">
        <v>54</v>
      </c>
      <c r="G1237">
        <v>2020</v>
      </c>
      <c r="H1237">
        <v>4124295.25</v>
      </c>
      <c r="I1237">
        <v>100</v>
      </c>
      <c r="J1237">
        <v>2050</v>
      </c>
      <c r="K1237">
        <v>100</v>
      </c>
      <c r="L1237">
        <v>0</v>
      </c>
      <c r="M1237">
        <v>2020</v>
      </c>
      <c r="N1237">
        <v>4124295.25</v>
      </c>
      <c r="O1237">
        <v>0</v>
      </c>
      <c r="P1237" t="s">
        <v>45</v>
      </c>
      <c r="Q1237">
        <v>4.0004124295250003</v>
      </c>
      <c r="R1237">
        <v>1</v>
      </c>
      <c r="S1237" t="s">
        <v>592</v>
      </c>
      <c r="T1237">
        <v>-1.11368485725649E-2</v>
      </c>
      <c r="AY1237">
        <v>4124295.25</v>
      </c>
      <c r="AZ1237">
        <v>3986818.7416666602</v>
      </c>
      <c r="BA1237">
        <v>3849342.2333333301</v>
      </c>
      <c r="BB1237">
        <v>3711865.7250000001</v>
      </c>
      <c r="BC1237">
        <v>3574389.2166666598</v>
      </c>
      <c r="BD1237">
        <v>3436912.7083333302</v>
      </c>
      <c r="BE1237">
        <v>3299436.2</v>
      </c>
      <c r="BF1237">
        <v>3161959.6916666599</v>
      </c>
      <c r="BG1237">
        <v>3024483.1833333299</v>
      </c>
      <c r="BH1237">
        <v>2887006.6749999998</v>
      </c>
      <c r="BI1237">
        <v>2749530.16666666</v>
      </c>
      <c r="BJ1237">
        <v>2612053.6583333299</v>
      </c>
      <c r="BK1237">
        <v>2474577.15</v>
      </c>
      <c r="BL1237">
        <v>2337100.6416666601</v>
      </c>
      <c r="BM1237">
        <v>2199624.13333333</v>
      </c>
      <c r="BN1237">
        <v>2062147.625</v>
      </c>
      <c r="BO1237">
        <v>1924671.1166666599</v>
      </c>
      <c r="BP1237">
        <v>1787194.6083333299</v>
      </c>
      <c r="BQ1237">
        <v>1649718.1</v>
      </c>
      <c r="BR1237">
        <v>1512241.59166666</v>
      </c>
      <c r="BS1237">
        <v>1374765.08333333</v>
      </c>
      <c r="BT1237">
        <v>1237288.575</v>
      </c>
      <c r="BU1237">
        <v>1099812.0666666599</v>
      </c>
      <c r="BV1237">
        <v>962335.558333333</v>
      </c>
      <c r="BW1237">
        <v>824859.049999999</v>
      </c>
      <c r="BX1237">
        <v>687382.54166666605</v>
      </c>
      <c r="BY1237">
        <v>549906.03333333298</v>
      </c>
      <c r="BZ1237">
        <v>412429.52499999898</v>
      </c>
      <c r="CA1237">
        <v>274953.01666666602</v>
      </c>
      <c r="CB1237">
        <v>137476.50833333301</v>
      </c>
      <c r="CC1237">
        <v>0</v>
      </c>
      <c r="CD1237" s="8" t="b">
        <f>IF(ISNUMBER(VLOOKUP(A1237,profiles_2018!A:A,1,FALSE)),TRUE,FALSE)</f>
        <v>0</v>
      </c>
      <c r="CE1237" t="str">
        <f>INDEX('C5 - Emissions methodology 2021'!$A$2:$I$5911,MATCH($A1237,'C5 - Emissions methodology 2021'!$A$2:$A$5911,0),MATCH(CE$1,'C5 - Emissions methodology 2021'!$A$1:$I$1,0))</f>
        <v>Infrastructure</v>
      </c>
    </row>
    <row r="1238" spans="1:83" x14ac:dyDescent="0.25">
      <c r="A1238">
        <v>16158</v>
      </c>
      <c r="B1238" t="s">
        <v>1660</v>
      </c>
      <c r="C1238" t="s">
        <v>27</v>
      </c>
      <c r="D1238">
        <v>2016</v>
      </c>
      <c r="E1238" t="s">
        <v>690</v>
      </c>
      <c r="F1238" t="s">
        <v>23</v>
      </c>
      <c r="G1238">
        <v>2015</v>
      </c>
      <c r="H1238">
        <v>105224</v>
      </c>
      <c r="I1238">
        <v>100</v>
      </c>
      <c r="J1238">
        <v>2050</v>
      </c>
      <c r="K1238">
        <v>100</v>
      </c>
      <c r="L1238">
        <v>0</v>
      </c>
      <c r="M1238">
        <v>2020</v>
      </c>
      <c r="N1238">
        <v>84922</v>
      </c>
      <c r="O1238">
        <v>20.292466820596601</v>
      </c>
      <c r="P1238" t="s">
        <v>24</v>
      </c>
      <c r="Q1238">
        <v>3.6600106542000002</v>
      </c>
      <c r="R1238">
        <v>1</v>
      </c>
      <c r="S1238" t="s">
        <v>592</v>
      </c>
      <c r="T1238">
        <v>-1.11368485725649E-2</v>
      </c>
      <c r="AT1238">
        <v>105224</v>
      </c>
      <c r="AU1238">
        <v>101163.6</v>
      </c>
      <c r="AV1238">
        <v>97103.2</v>
      </c>
      <c r="AW1238">
        <v>93042.8</v>
      </c>
      <c r="AX1238">
        <v>88982.399999999994</v>
      </c>
      <c r="AY1238">
        <v>84922</v>
      </c>
      <c r="AZ1238">
        <v>82091.266666666605</v>
      </c>
      <c r="BA1238">
        <v>79260.533333333296</v>
      </c>
      <c r="BB1238">
        <v>76429.8</v>
      </c>
      <c r="BC1238">
        <v>73599.066666666593</v>
      </c>
      <c r="BD1238">
        <v>70768.333333333299</v>
      </c>
      <c r="BE1238">
        <v>67937.600000000006</v>
      </c>
      <c r="BF1238">
        <v>65106.866666666603</v>
      </c>
      <c r="BG1238">
        <v>62276.133333333302</v>
      </c>
      <c r="BH1238">
        <v>59445.4</v>
      </c>
      <c r="BI1238">
        <v>56614.666666666599</v>
      </c>
      <c r="BJ1238">
        <v>53783.933333333298</v>
      </c>
      <c r="BK1238">
        <v>50953.2</v>
      </c>
      <c r="BL1238">
        <v>48122.466666666602</v>
      </c>
      <c r="BM1238">
        <v>45291.733333333301</v>
      </c>
      <c r="BN1238">
        <v>42461</v>
      </c>
      <c r="BO1238">
        <v>39630.266666666597</v>
      </c>
      <c r="BP1238">
        <v>36799.533333333296</v>
      </c>
      <c r="BQ1238">
        <v>33968.800000000003</v>
      </c>
      <c r="BR1238">
        <v>31138.0666666666</v>
      </c>
      <c r="BS1238">
        <v>28307.333333333299</v>
      </c>
      <c r="BT1238">
        <v>25476.6</v>
      </c>
      <c r="BU1238">
        <v>22645.866666666599</v>
      </c>
      <c r="BV1238">
        <v>19815.133333333299</v>
      </c>
      <c r="BW1238">
        <v>16984.3999999999</v>
      </c>
      <c r="BX1238">
        <v>14153.666666666601</v>
      </c>
      <c r="BY1238">
        <v>11322.9333333333</v>
      </c>
      <c r="BZ1238">
        <v>8492.1999999999898</v>
      </c>
      <c r="CA1238">
        <v>5661.4666666666599</v>
      </c>
      <c r="CB1238">
        <v>2830.7333333333299</v>
      </c>
      <c r="CC1238">
        <v>0</v>
      </c>
      <c r="CD1238" s="8" t="b">
        <f>IF(ISNUMBER(VLOOKUP(A1238,profiles_2018!A:A,1,FALSE)),TRUE,FALSE)</f>
        <v>0</v>
      </c>
      <c r="CE1238" t="str">
        <f>INDEX('C5 - Emissions methodology 2021'!$A$2:$I$5911,MATCH($A1238,'C5 - Emissions methodology 2021'!$A$2:$A$5911,0),MATCH(CE$1,'C5 - Emissions methodology 2021'!$A$1:$I$1,0))</f>
        <v>Services</v>
      </c>
    </row>
    <row r="1239" spans="1:83" x14ac:dyDescent="0.25">
      <c r="A1239">
        <v>16299</v>
      </c>
      <c r="B1239" t="s">
        <v>462</v>
      </c>
      <c r="C1239" t="s">
        <v>39</v>
      </c>
      <c r="D1239">
        <v>2019</v>
      </c>
      <c r="E1239" t="s">
        <v>690</v>
      </c>
      <c r="F1239" t="s">
        <v>23</v>
      </c>
      <c r="G1239">
        <v>2019</v>
      </c>
      <c r="H1239">
        <v>905871</v>
      </c>
      <c r="I1239">
        <v>100</v>
      </c>
      <c r="J1239">
        <v>2030</v>
      </c>
      <c r="K1239">
        <v>55</v>
      </c>
      <c r="L1239">
        <v>407641.95</v>
      </c>
      <c r="M1239">
        <v>2020</v>
      </c>
      <c r="N1239">
        <v>771194</v>
      </c>
      <c r="O1239">
        <v>27.031141600434601</v>
      </c>
      <c r="P1239" t="s">
        <v>24</v>
      </c>
      <c r="Q1239">
        <v>3.2003344895390202</v>
      </c>
      <c r="R1239">
        <v>1</v>
      </c>
      <c r="S1239" t="s">
        <v>592</v>
      </c>
      <c r="T1239">
        <v>-1.11368485725649E-2</v>
      </c>
      <c r="AX1239">
        <v>905871</v>
      </c>
      <c r="AY1239">
        <v>771194</v>
      </c>
      <c r="AZ1239">
        <v>734838.79500000004</v>
      </c>
      <c r="BA1239">
        <v>698483.59</v>
      </c>
      <c r="BB1239">
        <v>662128.38500000001</v>
      </c>
      <c r="BC1239">
        <v>625773.179999999</v>
      </c>
      <c r="BD1239">
        <v>589417.97499999998</v>
      </c>
      <c r="BE1239">
        <v>553062.77</v>
      </c>
      <c r="BF1239">
        <v>516707.565</v>
      </c>
      <c r="BG1239">
        <v>480352.359999999</v>
      </c>
      <c r="BH1239">
        <v>443997.15500000003</v>
      </c>
      <c r="BI1239">
        <v>407641.95</v>
      </c>
      <c r="BJ1239">
        <v>403102.103331024</v>
      </c>
      <c r="BK1239">
        <v>398612.81624694401</v>
      </c>
      <c r="BL1239">
        <v>394173.52567331801</v>
      </c>
      <c r="BM1239">
        <v>389783.674806581</v>
      </c>
      <c r="BN1239">
        <v>385442.71304420201</v>
      </c>
      <c r="BO1239">
        <v>381150.09591562999</v>
      </c>
      <c r="BP1239">
        <v>376905.28501399898</v>
      </c>
      <c r="BQ1239">
        <v>372707.74792859901</v>
      </c>
      <c r="BR1239">
        <v>368556.95817809599</v>
      </c>
      <c r="BS1239">
        <v>364452.39514450199</v>
      </c>
      <c r="BT1239">
        <v>360393.54400786897</v>
      </c>
      <c r="BU1239">
        <v>356379.89568172302</v>
      </c>
      <c r="BV1239">
        <v>352410.94674920902</v>
      </c>
      <c r="BW1239">
        <v>348486.19939994899</v>
      </c>
      <c r="BX1239">
        <v>344605.161367603</v>
      </c>
      <c r="BY1239">
        <v>340767.345868128</v>
      </c>
      <c r="BZ1239">
        <v>336972.27153872</v>
      </c>
      <c r="CA1239">
        <v>333219.46237744001</v>
      </c>
      <c r="CB1239">
        <v>329508.44768351101</v>
      </c>
      <c r="CC1239">
        <v>325838.76199827902</v>
      </c>
      <c r="CD1239" s="8" t="b">
        <f>IF(ISNUMBER(VLOOKUP(A1239,profiles_2018!A:A,1,FALSE)),TRUE,FALSE)</f>
        <v>1</v>
      </c>
      <c r="CE1239" t="str">
        <f>INDEX('C5 - Emissions methodology 2021'!$A$2:$I$5911,MATCH($A1239,'C5 - Emissions methodology 2021'!$A$2:$A$5911,0),MATCH(CE$1,'C5 - Emissions methodology 2021'!$A$1:$I$1,0))</f>
        <v>Biotech, health care &amp; pharma</v>
      </c>
    </row>
    <row r="1240" spans="1:83" x14ac:dyDescent="0.25">
      <c r="A1240">
        <v>16301</v>
      </c>
      <c r="B1240" t="s">
        <v>463</v>
      </c>
      <c r="C1240" t="s">
        <v>59</v>
      </c>
      <c r="D1240">
        <v>2020</v>
      </c>
      <c r="E1240" t="s">
        <v>28</v>
      </c>
      <c r="F1240" t="s">
        <v>23</v>
      </c>
      <c r="G1240">
        <v>2019</v>
      </c>
      <c r="H1240">
        <v>37529</v>
      </c>
      <c r="I1240">
        <v>100</v>
      </c>
      <c r="J1240">
        <v>2030</v>
      </c>
      <c r="K1240">
        <v>50</v>
      </c>
      <c r="L1240">
        <v>18764.5</v>
      </c>
      <c r="M1240">
        <v>2020</v>
      </c>
      <c r="N1240">
        <v>35939</v>
      </c>
      <c r="O1240">
        <v>8.4734472008313606</v>
      </c>
      <c r="P1240" t="s">
        <v>45</v>
      </c>
      <c r="Q1240">
        <v>3.1502476553390202</v>
      </c>
      <c r="R1240">
        <v>1</v>
      </c>
      <c r="S1240" t="s">
        <v>592</v>
      </c>
      <c r="T1240">
        <v>-1.11368485725649E-2</v>
      </c>
      <c r="AX1240">
        <v>37529</v>
      </c>
      <c r="AY1240">
        <v>35939</v>
      </c>
      <c r="AZ1240">
        <v>34221.550000000003</v>
      </c>
      <c r="BA1240">
        <v>32504.1</v>
      </c>
      <c r="BB1240">
        <v>30786.65</v>
      </c>
      <c r="BC1240">
        <v>29069.200000000001</v>
      </c>
      <c r="BD1240">
        <v>27351.75</v>
      </c>
      <c r="BE1240">
        <v>25634.3</v>
      </c>
      <c r="BF1240">
        <v>23916.85</v>
      </c>
      <c r="BG1240">
        <v>22199.4</v>
      </c>
      <c r="BH1240">
        <v>20481.95</v>
      </c>
      <c r="BI1240">
        <v>18764.5</v>
      </c>
      <c r="BJ1240">
        <v>18555.522604960101</v>
      </c>
      <c r="BK1240">
        <v>18348.872559523799</v>
      </c>
      <c r="BL1240">
        <v>18144.523944351102</v>
      </c>
      <c r="BM1240">
        <v>17942.451128761601</v>
      </c>
      <c r="BN1240">
        <v>17742.628767519898</v>
      </c>
      <c r="BO1240">
        <v>17545.0317976568</v>
      </c>
      <c r="BP1240">
        <v>17349.635435325501</v>
      </c>
      <c r="BQ1240">
        <v>17156.415172692999</v>
      </c>
      <c r="BR1240">
        <v>16965.346774866699</v>
      </c>
      <c r="BS1240">
        <v>16776.406276853999</v>
      </c>
      <c r="BT1240">
        <v>16589.5699805568</v>
      </c>
      <c r="BU1240">
        <v>16404.814451799401</v>
      </c>
      <c r="BV1240">
        <v>16222.1165173887</v>
      </c>
      <c r="BW1240">
        <v>16041.453262208001</v>
      </c>
      <c r="BX1240">
        <v>15862.802026342901</v>
      </c>
      <c r="BY1240">
        <v>15686.140402239</v>
      </c>
      <c r="BZ1240">
        <v>15511.446231891199</v>
      </c>
      <c r="CA1240">
        <v>15338.697604065201</v>
      </c>
      <c r="CB1240">
        <v>15167.8728515483</v>
      </c>
      <c r="CC1240">
        <v>14998.9505484327</v>
      </c>
      <c r="CD1240" s="8" t="b">
        <f>IF(ISNUMBER(VLOOKUP(A1240,profiles_2018!A:A,1,FALSE)),TRUE,FALSE)</f>
        <v>1</v>
      </c>
      <c r="CE1240" t="str">
        <f>INDEX('C5 - Emissions methodology 2021'!$A$2:$I$5911,MATCH($A1240,'C5 - Emissions methodology 2021'!$A$2:$A$5911,0),MATCH(CE$1,'C5 - Emissions methodology 2021'!$A$1:$I$1,0))</f>
        <v>Biotech, health care &amp; pharma</v>
      </c>
    </row>
    <row r="1241" spans="1:83" x14ac:dyDescent="0.25">
      <c r="A1241">
        <v>839019</v>
      </c>
      <c r="B1241" t="s">
        <v>1661</v>
      </c>
      <c r="C1241" t="s">
        <v>43</v>
      </c>
      <c r="D1241">
        <v>2017</v>
      </c>
      <c r="E1241" t="s">
        <v>105</v>
      </c>
      <c r="F1241" t="s">
        <v>54</v>
      </c>
      <c r="G1241">
        <v>2017</v>
      </c>
      <c r="H1241">
        <v>327000</v>
      </c>
      <c r="I1241">
        <v>100</v>
      </c>
      <c r="J1241">
        <v>2023</v>
      </c>
      <c r="K1241">
        <v>100</v>
      </c>
      <c r="L1241">
        <v>0</v>
      </c>
      <c r="M1241">
        <v>2020</v>
      </c>
      <c r="N1241">
        <v>135000</v>
      </c>
      <c r="O1241">
        <v>58.715596330275197</v>
      </c>
      <c r="P1241" t="s">
        <v>706</v>
      </c>
      <c r="Q1241">
        <v>3.98686196829268</v>
      </c>
      <c r="R1241">
        <v>1</v>
      </c>
      <c r="S1241" t="s">
        <v>592</v>
      </c>
      <c r="T1241">
        <v>-1.11368485725649E-2</v>
      </c>
      <c r="AV1241">
        <v>327000</v>
      </c>
      <c r="AW1241">
        <v>263000</v>
      </c>
      <c r="AX1241">
        <v>199000</v>
      </c>
      <c r="AY1241">
        <v>135000</v>
      </c>
      <c r="AZ1241">
        <v>90000</v>
      </c>
      <c r="BA1241">
        <v>45000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s="8" t="b">
        <f>IF(ISNUMBER(VLOOKUP(A1241,profiles_2018!A:A,1,FALSE)),TRUE,FALSE)</f>
        <v>0</v>
      </c>
      <c r="CE1241" t="str">
        <f>INDEX('C5 - Emissions methodology 2021'!$A$2:$I$5911,MATCH($A1241,'C5 - Emissions methodology 2021'!$A$2:$A$5911,0),MATCH(CE$1,'C5 - Emissions methodology 2021'!$A$1:$I$1,0))</f>
        <v>Services</v>
      </c>
    </row>
    <row r="1242" spans="1:83" x14ac:dyDescent="0.25">
      <c r="A1242">
        <v>16339</v>
      </c>
      <c r="B1242" t="s">
        <v>1662</v>
      </c>
      <c r="C1242" t="s">
        <v>31</v>
      </c>
      <c r="D1242">
        <v>2017</v>
      </c>
      <c r="E1242" t="s">
        <v>105</v>
      </c>
      <c r="F1242" t="s">
        <v>54</v>
      </c>
      <c r="G1242">
        <v>2017</v>
      </c>
      <c r="H1242">
        <v>327000</v>
      </c>
      <c r="I1242">
        <v>100</v>
      </c>
      <c r="J1242">
        <v>2023</v>
      </c>
      <c r="K1242">
        <v>100</v>
      </c>
      <c r="L1242">
        <v>0</v>
      </c>
      <c r="M1242">
        <v>2020</v>
      </c>
      <c r="N1242">
        <v>135000</v>
      </c>
      <c r="O1242">
        <v>58.715596330275197</v>
      </c>
      <c r="P1242" t="s">
        <v>706</v>
      </c>
      <c r="Q1242">
        <v>3.98686196829268</v>
      </c>
      <c r="R1242">
        <v>1</v>
      </c>
      <c r="S1242" t="s">
        <v>592</v>
      </c>
      <c r="T1242">
        <v>-1.11368485725649E-2</v>
      </c>
      <c r="AV1242">
        <v>327000</v>
      </c>
      <c r="AW1242">
        <v>263000</v>
      </c>
      <c r="AX1242">
        <v>199000</v>
      </c>
      <c r="AY1242">
        <v>135000</v>
      </c>
      <c r="AZ1242">
        <v>90000</v>
      </c>
      <c r="BA1242">
        <v>45000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s="8" t="b">
        <f>IF(ISNUMBER(VLOOKUP(A1242,profiles_2018!A:A,1,FALSE)),TRUE,FALSE)</f>
        <v>0</v>
      </c>
      <c r="CE1242" t="str">
        <f>INDEX('C5 - Emissions methodology 2021'!$A$2:$I$5911,MATCH($A1242,'C5 - Emissions methodology 2021'!$A$2:$A$5911,0),MATCH(CE$1,'C5 - Emissions methodology 2021'!$A$1:$I$1,0))</f>
        <v>Services</v>
      </c>
    </row>
    <row r="1243" spans="1:83" x14ac:dyDescent="0.25">
      <c r="A1243">
        <v>16366</v>
      </c>
      <c r="B1243" t="s">
        <v>464</v>
      </c>
      <c r="C1243" t="s">
        <v>211</v>
      </c>
      <c r="D1243">
        <v>2018</v>
      </c>
      <c r="E1243" t="s">
        <v>28</v>
      </c>
      <c r="F1243" t="s">
        <v>23</v>
      </c>
      <c r="G1243">
        <v>2017</v>
      </c>
      <c r="H1243">
        <v>63925000</v>
      </c>
      <c r="I1243">
        <v>94.5</v>
      </c>
      <c r="J1243">
        <v>2030</v>
      </c>
      <c r="K1243">
        <v>10</v>
      </c>
      <c r="L1243">
        <v>57532500</v>
      </c>
      <c r="M1243">
        <v>2020</v>
      </c>
      <c r="N1243">
        <v>61931000</v>
      </c>
      <c r="O1243">
        <v>31.192804067266302</v>
      </c>
      <c r="P1243" t="s">
        <v>24</v>
      </c>
      <c r="Q1243">
        <v>2.70163640243902</v>
      </c>
      <c r="R1243">
        <v>1</v>
      </c>
      <c r="S1243" t="s">
        <v>592</v>
      </c>
      <c r="T1243">
        <v>-1.11368485725649E-2</v>
      </c>
      <c r="AV1243">
        <v>63925000</v>
      </c>
      <c r="AW1243">
        <v>63260333.333333299</v>
      </c>
      <c r="AX1243">
        <v>62595666.666666597</v>
      </c>
      <c r="AY1243">
        <v>61931000</v>
      </c>
      <c r="AZ1243">
        <v>61491150</v>
      </c>
      <c r="BA1243">
        <v>61051300</v>
      </c>
      <c r="BB1243">
        <v>60611450</v>
      </c>
      <c r="BC1243">
        <v>60171600</v>
      </c>
      <c r="BD1243">
        <v>59731750</v>
      </c>
      <c r="BE1243">
        <v>59291900</v>
      </c>
      <c r="BF1243">
        <v>58852050</v>
      </c>
      <c r="BG1243">
        <v>58412200</v>
      </c>
      <c r="BH1243">
        <v>57972350</v>
      </c>
      <c r="BI1243">
        <v>57532500</v>
      </c>
      <c r="BJ1243">
        <v>56891769.259498902</v>
      </c>
      <c r="BK1243">
        <v>56258174.240230501</v>
      </c>
      <c r="BL1243">
        <v>55631635.472748101</v>
      </c>
      <c r="BM1243">
        <v>55012074.372644</v>
      </c>
      <c r="BN1243">
        <v>54399413.230693199</v>
      </c>
      <c r="BO1243">
        <v>53793575.2031065</v>
      </c>
      <c r="BP1243">
        <v>53194484.301892698</v>
      </c>
      <c r="BQ1243">
        <v>52602065.385326803</v>
      </c>
      <c r="BR1243">
        <v>52016244.148526303</v>
      </c>
      <c r="BS1243">
        <v>51436947.114130601</v>
      </c>
      <c r="BT1243">
        <v>50864101.623085499</v>
      </c>
      <c r="BU1243">
        <v>50297635.825529598</v>
      </c>
      <c r="BV1243">
        <v>49737478.671782702</v>
      </c>
      <c r="BW1243">
        <v>49183559.9034338</v>
      </c>
      <c r="BX1243">
        <v>48635810.044529602</v>
      </c>
      <c r="BY1243">
        <v>48094160.392859697</v>
      </c>
      <c r="BZ1243">
        <v>47558543.011339702</v>
      </c>
      <c r="CA1243">
        <v>47028890.719490603</v>
      </c>
      <c r="CB1243">
        <v>46505137.085011996</v>
      </c>
      <c r="CC1243">
        <v>45987216.415449798</v>
      </c>
      <c r="CD1243" s="8" t="b">
        <f>IF(ISNUMBER(VLOOKUP(A1243,profiles_2018!A:A,1,FALSE)),TRUE,FALSE)</f>
        <v>1</v>
      </c>
      <c r="CE1243" t="str">
        <f>INDEX('C5 - Emissions methodology 2021'!$A$2:$I$5911,MATCH($A1243,'C5 - Emissions methodology 2021'!$A$2:$A$5911,0),MATCH(CE$1,'C5 - Emissions methodology 2021'!$A$1:$I$1,0))</f>
        <v>Materials</v>
      </c>
    </row>
    <row r="1244" spans="1:83" x14ac:dyDescent="0.25">
      <c r="A1244">
        <v>31139</v>
      </c>
      <c r="B1244" t="s">
        <v>1663</v>
      </c>
      <c r="C1244" t="s">
        <v>148</v>
      </c>
      <c r="D1244">
        <v>2020</v>
      </c>
      <c r="E1244" t="s">
        <v>49</v>
      </c>
      <c r="F1244" t="s">
        <v>50</v>
      </c>
      <c r="G1244">
        <v>2019</v>
      </c>
      <c r="H1244">
        <v>47</v>
      </c>
      <c r="I1244">
        <v>100</v>
      </c>
      <c r="J1244">
        <v>2023</v>
      </c>
      <c r="K1244">
        <v>100</v>
      </c>
      <c r="L1244">
        <v>0</v>
      </c>
      <c r="M1244">
        <v>2020</v>
      </c>
      <c r="N1244">
        <v>49</v>
      </c>
      <c r="O1244">
        <v>-4.2553191489361701</v>
      </c>
      <c r="P1244" t="s">
        <v>45</v>
      </c>
      <c r="Q1244">
        <v>3.3168292729926798</v>
      </c>
      <c r="R1244">
        <v>1</v>
      </c>
      <c r="S1244" t="s">
        <v>592</v>
      </c>
      <c r="T1244">
        <v>-1.11368485725649E-2</v>
      </c>
      <c r="AX1244">
        <v>47</v>
      </c>
      <c r="AY1244">
        <v>49</v>
      </c>
      <c r="AZ1244">
        <v>32.6666666666666</v>
      </c>
      <c r="BA1244">
        <v>16.3333333333333</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s="8" t="b">
        <f>IF(ISNUMBER(VLOOKUP(A1244,profiles_2018!A:A,1,FALSE)),TRUE,FALSE)</f>
        <v>0</v>
      </c>
      <c r="CE1244" t="str">
        <f>INDEX('C5 - Emissions methodology 2021'!$A$2:$I$5911,MATCH($A1244,'C5 - Emissions methodology 2021'!$A$2:$A$5911,0),MATCH(CE$1,'C5 - Emissions methodology 2021'!$A$1:$I$1,0))</f>
        <v>Services</v>
      </c>
    </row>
    <row r="1245" spans="1:83" x14ac:dyDescent="0.25">
      <c r="A1245">
        <v>841205</v>
      </c>
      <c r="B1245" t="s">
        <v>1664</v>
      </c>
      <c r="C1245" t="s">
        <v>52</v>
      </c>
      <c r="D1245">
        <v>2018</v>
      </c>
      <c r="E1245" t="s">
        <v>49</v>
      </c>
      <c r="F1245" t="s">
        <v>50</v>
      </c>
      <c r="G1245">
        <v>2016</v>
      </c>
      <c r="H1245">
        <v>6986</v>
      </c>
      <c r="I1245">
        <v>100</v>
      </c>
      <c r="J1245">
        <v>2025</v>
      </c>
      <c r="K1245">
        <v>100</v>
      </c>
      <c r="L1245">
        <v>0</v>
      </c>
      <c r="M1245">
        <v>2020</v>
      </c>
      <c r="N1245">
        <v>6361</v>
      </c>
      <c r="O1245">
        <v>8.9464643572860005</v>
      </c>
      <c r="P1245" t="s">
        <v>24</v>
      </c>
      <c r="Q1245">
        <v>3.3178055766487802</v>
      </c>
      <c r="R1245">
        <v>1</v>
      </c>
      <c r="S1245" t="s">
        <v>592</v>
      </c>
      <c r="T1245">
        <v>-1.11368485725649E-2</v>
      </c>
      <c r="AU1245">
        <v>6986</v>
      </c>
      <c r="AV1245">
        <v>6829.75</v>
      </c>
      <c r="AW1245">
        <v>6673.5</v>
      </c>
      <c r="AX1245">
        <v>6517.25</v>
      </c>
      <c r="AY1245">
        <v>6361</v>
      </c>
      <c r="AZ1245">
        <v>5088.8</v>
      </c>
      <c r="BA1245">
        <v>3816.6</v>
      </c>
      <c r="BB1245">
        <v>2544.4</v>
      </c>
      <c r="BC1245">
        <v>1272.19999999999</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s="8" t="b">
        <f>IF(ISNUMBER(VLOOKUP(A1245,profiles_2018!A:A,1,FALSE)),TRUE,FALSE)</f>
        <v>0</v>
      </c>
      <c r="CE1245" t="str">
        <f>INDEX('C5 - Emissions methodology 2021'!$A$2:$I$5911,MATCH($A1245,'C5 - Emissions methodology 2021'!$A$2:$A$5911,0),MATCH(CE$1,'C5 - Emissions methodology 2021'!$A$1:$I$1,0))</f>
        <v>Retail</v>
      </c>
    </row>
    <row r="1246" spans="1:83" x14ac:dyDescent="0.25">
      <c r="A1246">
        <v>58780</v>
      </c>
      <c r="B1246" t="s">
        <v>1665</v>
      </c>
      <c r="C1246" t="s">
        <v>148</v>
      </c>
      <c r="D1246">
        <v>2019</v>
      </c>
      <c r="E1246" t="s">
        <v>690</v>
      </c>
      <c r="F1246" t="s">
        <v>23</v>
      </c>
      <c r="G1246">
        <v>2019</v>
      </c>
      <c r="H1246">
        <v>6791</v>
      </c>
      <c r="I1246">
        <v>100</v>
      </c>
      <c r="J1246">
        <v>2050</v>
      </c>
      <c r="K1246">
        <v>100</v>
      </c>
      <c r="L1246">
        <v>0</v>
      </c>
      <c r="M1246">
        <v>2020</v>
      </c>
      <c r="N1246">
        <v>3664</v>
      </c>
      <c r="O1246">
        <v>46.046237667501103</v>
      </c>
      <c r="P1246" t="s">
        <v>24</v>
      </c>
      <c r="Q1246">
        <v>3.6600006790999999</v>
      </c>
      <c r="R1246">
        <v>1</v>
      </c>
      <c r="S1246" t="s">
        <v>592</v>
      </c>
      <c r="T1246">
        <v>-1.11368485725649E-2</v>
      </c>
      <c r="AX1246">
        <v>6791</v>
      </c>
      <c r="AY1246">
        <v>3664</v>
      </c>
      <c r="AZ1246">
        <v>3541.86666666666</v>
      </c>
      <c r="BA1246">
        <v>3419.7333333333299</v>
      </c>
      <c r="BB1246">
        <v>3297.6</v>
      </c>
      <c r="BC1246">
        <v>3175.4666666666599</v>
      </c>
      <c r="BD1246">
        <v>3053.3333333333298</v>
      </c>
      <c r="BE1246">
        <v>2931.2</v>
      </c>
      <c r="BF1246">
        <v>2809.0666666666598</v>
      </c>
      <c r="BG1246">
        <v>2686.9333333333302</v>
      </c>
      <c r="BH1246">
        <v>2564.8000000000002</v>
      </c>
      <c r="BI1246">
        <v>2442.6666666666601</v>
      </c>
      <c r="BJ1246">
        <v>2320.5333333333301</v>
      </c>
      <c r="BK1246">
        <v>2198.4</v>
      </c>
      <c r="BL1246">
        <v>2076.2666666666601</v>
      </c>
      <c r="BM1246">
        <v>1954.13333333333</v>
      </c>
      <c r="BN1246">
        <v>1832</v>
      </c>
      <c r="BO1246">
        <v>1709.86666666666</v>
      </c>
      <c r="BP1246">
        <v>1587.7333333333299</v>
      </c>
      <c r="BQ1246">
        <v>1465.6</v>
      </c>
      <c r="BR1246">
        <v>1343.4666666666601</v>
      </c>
      <c r="BS1246">
        <v>1221.3333333333301</v>
      </c>
      <c r="BT1246">
        <v>1099.2</v>
      </c>
      <c r="BU1246">
        <v>977.06666666666695</v>
      </c>
      <c r="BV1246">
        <v>854.93333333333203</v>
      </c>
      <c r="BW1246">
        <v>732.79999999999905</v>
      </c>
      <c r="BX1246">
        <v>610.66666666666595</v>
      </c>
      <c r="BY1246">
        <v>488.53333333333302</v>
      </c>
      <c r="BZ1246">
        <v>366.4</v>
      </c>
      <c r="CA1246">
        <v>244.266666666666</v>
      </c>
      <c r="CB1246">
        <v>122.133333333333</v>
      </c>
      <c r="CC1246">
        <v>0</v>
      </c>
      <c r="CD1246" s="8" t="b">
        <f>IF(ISNUMBER(VLOOKUP(A1246,profiles_2018!A:A,1,FALSE)),TRUE,FALSE)</f>
        <v>0</v>
      </c>
      <c r="CE1246" t="str">
        <f>INDEX('C5 - Emissions methodology 2021'!$A$2:$I$5911,MATCH($A1246,'C5 - Emissions methodology 2021'!$A$2:$A$5911,0),MATCH(CE$1,'C5 - Emissions methodology 2021'!$A$1:$I$1,0))</f>
        <v>Infrastructure</v>
      </c>
    </row>
    <row r="1247" spans="1:83" x14ac:dyDescent="0.25">
      <c r="A1247">
        <v>16525</v>
      </c>
      <c r="B1247" t="s">
        <v>1666</v>
      </c>
      <c r="C1247" t="s">
        <v>148</v>
      </c>
      <c r="D1247">
        <v>2020</v>
      </c>
      <c r="E1247" t="s">
        <v>105</v>
      </c>
      <c r="F1247" t="s">
        <v>54</v>
      </c>
      <c r="G1247">
        <v>2018</v>
      </c>
      <c r="H1247">
        <v>1457</v>
      </c>
      <c r="I1247">
        <v>100</v>
      </c>
      <c r="J1247">
        <v>2030</v>
      </c>
      <c r="K1247">
        <v>50</v>
      </c>
      <c r="L1247">
        <v>728.5</v>
      </c>
      <c r="M1247">
        <v>2020</v>
      </c>
      <c r="N1247">
        <v>706.5</v>
      </c>
      <c r="O1247">
        <v>29.2680088444082</v>
      </c>
      <c r="P1247" t="s">
        <v>45</v>
      </c>
      <c r="Q1247">
        <v>3.4902473396390201</v>
      </c>
      <c r="R1247">
        <v>1</v>
      </c>
      <c r="S1247" t="s">
        <v>592</v>
      </c>
      <c r="T1247">
        <v>-1.11368485725649E-2</v>
      </c>
      <c r="AW1247">
        <v>1457</v>
      </c>
      <c r="AX1247">
        <v>1081.75</v>
      </c>
      <c r="AY1247">
        <v>706.5</v>
      </c>
      <c r="AZ1247">
        <v>708.7</v>
      </c>
      <c r="BA1247">
        <v>710.9</v>
      </c>
      <c r="BB1247">
        <v>713.1</v>
      </c>
      <c r="BC1247">
        <v>715.3</v>
      </c>
      <c r="BD1247">
        <v>717.5</v>
      </c>
      <c r="BE1247">
        <v>719.7</v>
      </c>
      <c r="BF1247">
        <v>721.9</v>
      </c>
      <c r="BG1247">
        <v>724.1</v>
      </c>
      <c r="BH1247">
        <v>726.3</v>
      </c>
      <c r="BI1247">
        <v>728.5</v>
      </c>
      <c r="BJ1247">
        <v>720.38680581488597</v>
      </c>
      <c r="BK1247">
        <v>712.36396704485196</v>
      </c>
      <c r="BL1247">
        <v>704.430477415322</v>
      </c>
      <c r="BM1247">
        <v>696.58534185844803</v>
      </c>
      <c r="BN1247">
        <v>688.82757638830196</v>
      </c>
      <c r="BO1247">
        <v>681.15620797745805</v>
      </c>
      <c r="BP1247">
        <v>673.57027443495099</v>
      </c>
      <c r="BQ1247">
        <v>666.06882428558799</v>
      </c>
      <c r="BR1247">
        <v>658.650916650613</v>
      </c>
      <c r="BS1247">
        <v>651.31562112969402</v>
      </c>
      <c r="BT1247">
        <v>644.06201768422602</v>
      </c>
      <c r="BU1247">
        <v>636.88919652193601</v>
      </c>
      <c r="BV1247">
        <v>629.79625798276902</v>
      </c>
      <c r="BW1247">
        <v>622.78231242604704</v>
      </c>
      <c r="BX1247">
        <v>615.84648011888601</v>
      </c>
      <c r="BY1247">
        <v>608.98789112585496</v>
      </c>
      <c r="BZ1247">
        <v>602.20568519986102</v>
      </c>
      <c r="CA1247">
        <v>595.49901167425196</v>
      </c>
      <c r="CB1247">
        <v>588.86702935612402</v>
      </c>
      <c r="CC1247">
        <v>582.30890642080897</v>
      </c>
      <c r="CD1247" s="8" t="b">
        <f>IF(ISNUMBER(VLOOKUP(A1247,profiles_2018!A:A,1,FALSE)),TRUE,FALSE)</f>
        <v>0</v>
      </c>
      <c r="CE1247" t="str">
        <f>INDEX('C5 - Emissions methodology 2021'!$A$2:$I$5911,MATCH($A1247,'C5 - Emissions methodology 2021'!$A$2:$A$5911,0),MATCH(CE$1,'C5 - Emissions methodology 2021'!$A$1:$I$1,0))</f>
        <v>Services</v>
      </c>
    </row>
    <row r="1248" spans="1:83" x14ac:dyDescent="0.25">
      <c r="A1248">
        <v>16423</v>
      </c>
      <c r="B1248" t="s">
        <v>1667</v>
      </c>
      <c r="C1248" t="s">
        <v>39</v>
      </c>
      <c r="D1248">
        <v>2020</v>
      </c>
      <c r="E1248" t="s">
        <v>60</v>
      </c>
      <c r="F1248" t="s">
        <v>54</v>
      </c>
      <c r="G1248">
        <v>2017</v>
      </c>
      <c r="H1248">
        <v>698162</v>
      </c>
      <c r="I1248">
        <v>100</v>
      </c>
      <c r="J1248">
        <v>2040</v>
      </c>
      <c r="K1248">
        <v>100</v>
      </c>
      <c r="L1248">
        <v>0</v>
      </c>
      <c r="M1248">
        <v>2020</v>
      </c>
      <c r="N1248">
        <v>287356</v>
      </c>
      <c r="O1248">
        <v>3.1155952037309098</v>
      </c>
      <c r="P1248" t="s">
        <v>24</v>
      </c>
      <c r="Q1248">
        <v>4.0019330703195104</v>
      </c>
      <c r="R1248">
        <v>1</v>
      </c>
      <c r="S1248" t="s">
        <v>592</v>
      </c>
      <c r="T1248">
        <v>-1.11368485725649E-2</v>
      </c>
      <c r="AV1248">
        <v>698162</v>
      </c>
      <c r="AW1248">
        <v>561226.66666666605</v>
      </c>
      <c r="AX1248">
        <v>424291.33333333302</v>
      </c>
      <c r="AY1248">
        <v>287356</v>
      </c>
      <c r="AZ1248">
        <v>272988.2</v>
      </c>
      <c r="BA1248">
        <v>258620.4</v>
      </c>
      <c r="BB1248">
        <v>244252.6</v>
      </c>
      <c r="BC1248">
        <v>229884.79999999999</v>
      </c>
      <c r="BD1248">
        <v>215517</v>
      </c>
      <c r="BE1248">
        <v>201149.2</v>
      </c>
      <c r="BF1248">
        <v>186781.4</v>
      </c>
      <c r="BG1248">
        <v>172413.59999999899</v>
      </c>
      <c r="BH1248">
        <v>158045.79999999999</v>
      </c>
      <c r="BI1248">
        <v>143678</v>
      </c>
      <c r="BJ1248">
        <v>129310.19999999899</v>
      </c>
      <c r="BK1248">
        <v>114942.39999999999</v>
      </c>
      <c r="BL1248">
        <v>100574.6</v>
      </c>
      <c r="BM1248">
        <v>86206.8</v>
      </c>
      <c r="BN1248">
        <v>71839</v>
      </c>
      <c r="BO1248">
        <v>57471.199999999903</v>
      </c>
      <c r="BP1248">
        <v>43103.4</v>
      </c>
      <c r="BQ1248">
        <v>28735.599999999999</v>
      </c>
      <c r="BR1248">
        <v>14367.799999999899</v>
      </c>
      <c r="BS1248">
        <v>0</v>
      </c>
      <c r="BT1248">
        <v>0</v>
      </c>
      <c r="BU1248">
        <v>0</v>
      </c>
      <c r="BV1248">
        <v>0</v>
      </c>
      <c r="BW1248">
        <v>0</v>
      </c>
      <c r="BX1248">
        <v>0</v>
      </c>
      <c r="BY1248">
        <v>0</v>
      </c>
      <c r="BZ1248">
        <v>0</v>
      </c>
      <c r="CA1248">
        <v>0</v>
      </c>
      <c r="CB1248">
        <v>0</v>
      </c>
      <c r="CC1248">
        <v>0</v>
      </c>
      <c r="CD1248" s="8" t="b">
        <f>IF(ISNUMBER(VLOOKUP(A1248,profiles_2018!A:A,1,FALSE)),TRUE,FALSE)</f>
        <v>0</v>
      </c>
      <c r="CE1248" t="str">
        <f>INDEX('C5 - Emissions methodology 2021'!$A$2:$I$5911,MATCH($A1248,'C5 - Emissions methodology 2021'!$A$2:$A$5911,0),MATCH(CE$1,'C5 - Emissions methodology 2021'!$A$1:$I$1,0))</f>
        <v>Manufacturing</v>
      </c>
    </row>
    <row r="1249" spans="1:83" x14ac:dyDescent="0.25">
      <c r="A1249">
        <v>16652</v>
      </c>
      <c r="B1249" t="s">
        <v>1668</v>
      </c>
      <c r="C1249" t="s">
        <v>27</v>
      </c>
      <c r="D1249">
        <v>2021</v>
      </c>
      <c r="E1249" t="s">
        <v>105</v>
      </c>
      <c r="F1249" t="s">
        <v>54</v>
      </c>
      <c r="G1249">
        <v>2019</v>
      </c>
      <c r="H1249">
        <v>10441502</v>
      </c>
      <c r="I1249">
        <v>100</v>
      </c>
      <c r="J1249">
        <v>2050</v>
      </c>
      <c r="K1249">
        <v>100</v>
      </c>
      <c r="L1249">
        <v>0</v>
      </c>
      <c r="M1249">
        <v>2020</v>
      </c>
      <c r="N1249">
        <v>6883288</v>
      </c>
      <c r="O1249">
        <v>0</v>
      </c>
      <c r="P1249" t="s">
        <v>45</v>
      </c>
      <c r="Q1249">
        <v>4</v>
      </c>
      <c r="R1249">
        <v>1</v>
      </c>
      <c r="S1249" t="s">
        <v>592</v>
      </c>
      <c r="T1249">
        <v>-1.11368485725649E-2</v>
      </c>
      <c r="AX1249">
        <v>10441502</v>
      </c>
      <c r="AY1249">
        <v>6883288</v>
      </c>
      <c r="AZ1249">
        <v>6653845.0666666599</v>
      </c>
      <c r="BA1249">
        <v>6424402.13333333</v>
      </c>
      <c r="BB1249">
        <v>6194959.2000000002</v>
      </c>
      <c r="BC1249">
        <v>5965516.2666666601</v>
      </c>
      <c r="BD1249">
        <v>5736073.3333333302</v>
      </c>
      <c r="BE1249">
        <v>5506630.4000000004</v>
      </c>
      <c r="BF1249">
        <v>5277187.4666666603</v>
      </c>
      <c r="BG1249">
        <v>5047744.5333333304</v>
      </c>
      <c r="BH1249">
        <v>4818301.5999999996</v>
      </c>
      <c r="BI1249">
        <v>4588858.6666666605</v>
      </c>
      <c r="BJ1249">
        <v>4359415.7333333297</v>
      </c>
      <c r="BK1249">
        <v>4129972.8</v>
      </c>
      <c r="BL1249">
        <v>3900529.8666666602</v>
      </c>
      <c r="BM1249">
        <v>3671086.9333333299</v>
      </c>
      <c r="BN1249">
        <v>3441644</v>
      </c>
      <c r="BO1249">
        <v>3212201.0666666599</v>
      </c>
      <c r="BP1249">
        <v>2982758.13333333</v>
      </c>
      <c r="BQ1249">
        <v>2753315.2</v>
      </c>
      <c r="BR1249">
        <v>2523872.2666666601</v>
      </c>
      <c r="BS1249">
        <v>2294429.3333333302</v>
      </c>
      <c r="BT1249">
        <v>2064986.4</v>
      </c>
      <c r="BU1249">
        <v>1835543.46666666</v>
      </c>
      <c r="BV1249">
        <v>1606100.5333333299</v>
      </c>
      <c r="BW1249">
        <v>1376657.5999999901</v>
      </c>
      <c r="BX1249">
        <v>1147214.66666666</v>
      </c>
      <c r="BY1249">
        <v>917771.73333333305</v>
      </c>
      <c r="BZ1249">
        <v>688328.799999999</v>
      </c>
      <c r="CA1249">
        <v>458885.866666666</v>
      </c>
      <c r="CB1249">
        <v>229442.933333333</v>
      </c>
      <c r="CC1249">
        <v>0</v>
      </c>
      <c r="CD1249" s="8" t="b">
        <f>IF(ISNUMBER(VLOOKUP(A1249,profiles_2018!A:A,1,FALSE)),TRUE,FALSE)</f>
        <v>0</v>
      </c>
      <c r="CE1249" t="str">
        <f>INDEX('C5 - Emissions methodology 2021'!$A$2:$I$5911,MATCH($A1249,'C5 - Emissions methodology 2021'!$A$2:$A$5911,0),MATCH(CE$1,'C5 - Emissions methodology 2021'!$A$1:$I$1,0))</f>
        <v>Infrastructure</v>
      </c>
    </row>
    <row r="1250" spans="1:83" x14ac:dyDescent="0.25">
      <c r="A1250">
        <v>61705</v>
      </c>
      <c r="B1250" t="s">
        <v>673</v>
      </c>
      <c r="C1250" t="s">
        <v>84</v>
      </c>
      <c r="D1250">
        <v>2017</v>
      </c>
      <c r="E1250" t="s">
        <v>49</v>
      </c>
      <c r="F1250" t="s">
        <v>50</v>
      </c>
      <c r="G1250">
        <v>2016</v>
      </c>
      <c r="H1250">
        <v>23.61</v>
      </c>
      <c r="I1250">
        <v>100</v>
      </c>
      <c r="J1250">
        <v>2021</v>
      </c>
      <c r="K1250">
        <v>20</v>
      </c>
      <c r="L1250">
        <v>18.888000000000002</v>
      </c>
      <c r="M1250">
        <v>2020</v>
      </c>
      <c r="N1250">
        <v>19.36</v>
      </c>
      <c r="O1250">
        <v>90.004235493435004</v>
      </c>
      <c r="P1250" t="s">
        <v>24</v>
      </c>
      <c r="Q1250">
        <v>2.5158536608975899</v>
      </c>
      <c r="R1250">
        <v>1</v>
      </c>
      <c r="S1250" t="s">
        <v>592</v>
      </c>
      <c r="T1250">
        <v>-1.11368485725649E-2</v>
      </c>
      <c r="AU1250">
        <v>23.61</v>
      </c>
      <c r="AV1250">
        <v>22.547499999999999</v>
      </c>
      <c r="AW1250">
        <v>21.484999999999999</v>
      </c>
      <c r="AX1250">
        <v>20.422499999999999</v>
      </c>
      <c r="AY1250">
        <v>19.36</v>
      </c>
      <c r="AZ1250">
        <v>18.888000000000002</v>
      </c>
      <c r="BA1250">
        <v>18.677647204161399</v>
      </c>
      <c r="BB1250">
        <v>18.4696370755568</v>
      </c>
      <c r="BC1250">
        <v>18.263943524256099</v>
      </c>
      <c r="BD1250">
        <v>18.060540750888599</v>
      </c>
      <c r="BE1250">
        <v>17.8594032434073</v>
      </c>
      <c r="BF1250">
        <v>17.660505773889099</v>
      </c>
      <c r="BG1250">
        <v>17.463823395370401</v>
      </c>
      <c r="BH1250">
        <v>17.269331438718101</v>
      </c>
      <c r="BI1250">
        <v>17.077005509535699</v>
      </c>
      <c r="BJ1250">
        <v>16.886821485103098</v>
      </c>
      <c r="BK1250">
        <v>16.6987555113516</v>
      </c>
      <c r="BL1250">
        <v>16.512783999871399</v>
      </c>
      <c r="BM1250">
        <v>16.328883624953399</v>
      </c>
      <c r="BN1250">
        <v>16.147031320663199</v>
      </c>
      <c r="BO1250">
        <v>15.9672042779485</v>
      </c>
      <c r="BP1250">
        <v>15.789379941777799</v>
      </c>
      <c r="BQ1250">
        <v>15.613536008311501</v>
      </c>
      <c r="BR1250">
        <v>15.4396504221047</v>
      </c>
      <c r="BS1250">
        <v>15.2677013733403</v>
      </c>
      <c r="BT1250">
        <v>15.0976672950943</v>
      </c>
      <c r="BU1250">
        <v>14.929526860629901</v>
      </c>
      <c r="BV1250">
        <v>14.763258980723</v>
      </c>
      <c r="BW1250">
        <v>14.598842801017099</v>
      </c>
      <c r="BX1250">
        <v>14.4362576994075</v>
      </c>
      <c r="BY1250">
        <v>14.275483283454699</v>
      </c>
      <c r="BZ1250">
        <v>14.1164993878267</v>
      </c>
      <c r="CA1250">
        <v>13.9592860717698</v>
      </c>
      <c r="CB1250">
        <v>13.8038236166073</v>
      </c>
      <c r="CC1250">
        <v>13.6500925232668</v>
      </c>
      <c r="CD1250" s="8" t="b">
        <f>IF(ISNUMBER(VLOOKUP(A1250,profiles_2018!A:A,1,FALSE)),TRUE,FALSE)</f>
        <v>1</v>
      </c>
      <c r="CE1250" t="str">
        <f>INDEX('C5 - Emissions methodology 2021'!$A$2:$I$5911,MATCH($A1250,'C5 - Emissions methodology 2021'!$A$2:$A$5911,0),MATCH(CE$1,'C5 - Emissions methodology 2021'!$A$1:$I$1,0))</f>
        <v>Services</v>
      </c>
    </row>
    <row r="1251" spans="1:83" x14ac:dyDescent="0.25">
      <c r="A1251">
        <v>16760</v>
      </c>
      <c r="B1251" t="s">
        <v>474</v>
      </c>
      <c r="C1251" t="s">
        <v>21</v>
      </c>
      <c r="D1251">
        <v>2020</v>
      </c>
      <c r="E1251" t="s">
        <v>28</v>
      </c>
      <c r="F1251" t="s">
        <v>23</v>
      </c>
      <c r="G1251">
        <v>2018</v>
      </c>
      <c r="H1251">
        <v>1164.29</v>
      </c>
      <c r="I1251">
        <v>100</v>
      </c>
      <c r="J1251">
        <v>2030</v>
      </c>
      <c r="K1251">
        <v>50</v>
      </c>
      <c r="L1251">
        <v>582.14499999999998</v>
      </c>
      <c r="M1251">
        <v>2020</v>
      </c>
      <c r="N1251">
        <v>974.85</v>
      </c>
      <c r="O1251">
        <v>32.541720705322497</v>
      </c>
      <c r="P1251" t="s">
        <v>45</v>
      </c>
      <c r="Q1251">
        <v>3.1502440188680199</v>
      </c>
      <c r="R1251">
        <v>1</v>
      </c>
      <c r="S1251" t="s">
        <v>592</v>
      </c>
      <c r="T1251">
        <v>-1.11368485725649E-2</v>
      </c>
      <c r="AW1251">
        <v>1164.29</v>
      </c>
      <c r="AX1251">
        <v>1069.57</v>
      </c>
      <c r="AY1251">
        <v>974.85</v>
      </c>
      <c r="AZ1251">
        <v>935.57950000000005</v>
      </c>
      <c r="BA1251">
        <v>896.30899999999997</v>
      </c>
      <c r="BB1251">
        <v>857.0385</v>
      </c>
      <c r="BC1251">
        <v>817.76800000000003</v>
      </c>
      <c r="BD1251">
        <v>778.49749999999995</v>
      </c>
      <c r="BE1251">
        <v>739.22699999999998</v>
      </c>
      <c r="BF1251">
        <v>699.95650000000001</v>
      </c>
      <c r="BG1251">
        <v>660.68599999999901</v>
      </c>
      <c r="BH1251">
        <v>621.41549999999995</v>
      </c>
      <c r="BI1251">
        <v>582.14499999999998</v>
      </c>
      <c r="BJ1251">
        <v>575.661739287724</v>
      </c>
      <c r="BK1251">
        <v>569.25068166825702</v>
      </c>
      <c r="BL1251">
        <v>562.91102302668799</v>
      </c>
      <c r="BM1251">
        <v>556.64196820341294</v>
      </c>
      <c r="BN1251">
        <v>550.44273089439696</v>
      </c>
      <c r="BO1251">
        <v>544.31253355255706</v>
      </c>
      <c r="BP1251">
        <v>538.25060729023301</v>
      </c>
      <c r="BQ1251">
        <v>532.25619178274997</v>
      </c>
      <c r="BR1251">
        <v>526.32853517305603</v>
      </c>
      <c r="BS1251">
        <v>520.46689397741295</v>
      </c>
      <c r="BT1251">
        <v>514.67053299215399</v>
      </c>
      <c r="BU1251">
        <v>508.93872520145902</v>
      </c>
      <c r="BV1251">
        <v>503.27075168617603</v>
      </c>
      <c r="BW1251">
        <v>497.66590153364598</v>
      </c>
      <c r="BX1251">
        <v>492.12347174853699</v>
      </c>
      <c r="BY1251">
        <v>486.64276716466799</v>
      </c>
      <c r="BZ1251">
        <v>481.22310035782198</v>
      </c>
      <c r="CA1251">
        <v>475.86379155951602</v>
      </c>
      <c r="CB1251">
        <v>470.564168571751</v>
      </c>
      <c r="CC1251">
        <v>465.32356668269301</v>
      </c>
      <c r="CD1251" s="8" t="b">
        <f>IF(ISNUMBER(VLOOKUP(A1251,profiles_2018!A:A,1,FALSE)),TRUE,FALSE)</f>
        <v>1</v>
      </c>
      <c r="CE1251" t="str">
        <f>INDEX('C5 - Emissions methodology 2021'!$A$2:$I$5911,MATCH($A1251,'C5 - Emissions methodology 2021'!$A$2:$A$5911,0),MATCH(CE$1,'C5 - Emissions methodology 2021'!$A$1:$I$1,0))</f>
        <v>Services</v>
      </c>
    </row>
    <row r="1252" spans="1:83" x14ac:dyDescent="0.25">
      <c r="A1252">
        <v>32334</v>
      </c>
      <c r="B1252" t="s">
        <v>674</v>
      </c>
      <c r="C1252" t="s">
        <v>41</v>
      </c>
      <c r="D1252">
        <v>2020</v>
      </c>
      <c r="E1252" t="s">
        <v>105</v>
      </c>
      <c r="F1252" t="s">
        <v>54</v>
      </c>
      <c r="G1252">
        <v>2019</v>
      </c>
      <c r="H1252">
        <v>504819</v>
      </c>
      <c r="I1252">
        <v>100</v>
      </c>
      <c r="J1252">
        <v>2025</v>
      </c>
      <c r="K1252">
        <v>40.4</v>
      </c>
      <c r="L1252">
        <v>300872.12400000001</v>
      </c>
      <c r="M1252">
        <v>2020</v>
      </c>
      <c r="N1252">
        <v>321000</v>
      </c>
      <c r="O1252">
        <v>74.305621667935995</v>
      </c>
      <c r="P1252" t="s">
        <v>24</v>
      </c>
      <c r="Q1252">
        <v>3.4334048780487798</v>
      </c>
      <c r="R1252">
        <v>1</v>
      </c>
      <c r="S1252" t="s">
        <v>592</v>
      </c>
      <c r="T1252">
        <v>-1.11368485725649E-2</v>
      </c>
      <c r="AX1252">
        <v>504819</v>
      </c>
      <c r="AY1252">
        <v>321000</v>
      </c>
      <c r="AZ1252">
        <v>316974.42479999998</v>
      </c>
      <c r="BA1252">
        <v>312948.84960000002</v>
      </c>
      <c r="BB1252">
        <v>308923.27439999999</v>
      </c>
      <c r="BC1252">
        <v>304897.69919999997</v>
      </c>
      <c r="BD1252">
        <v>300872.12400000001</v>
      </c>
      <c r="BE1252">
        <v>297521.356715306</v>
      </c>
      <c r="BF1252">
        <v>294207.90641846298</v>
      </c>
      <c r="BG1252">
        <v>290931.35751582898</v>
      </c>
      <c r="BH1252">
        <v>287691.29904216499</v>
      </c>
      <c r="BI1252">
        <v>284487.32460908801</v>
      </c>
      <c r="BJ1252">
        <v>281319.032354102</v>
      </c>
      <c r="BK1252">
        <v>278186.02489019401</v>
      </c>
      <c r="BL1252">
        <v>275087.90925598802</v>
      </c>
      <c r="BM1252">
        <v>272024.29686646099</v>
      </c>
      <c r="BN1252">
        <v>268994.80346420099</v>
      </c>
      <c r="BO1252">
        <v>265999.049071213</v>
      </c>
      <c r="BP1252">
        <v>263036.65794126102</v>
      </c>
      <c r="BQ1252">
        <v>260107.25851273499</v>
      </c>
      <c r="BR1252">
        <v>257210.48336205399</v>
      </c>
      <c r="BS1252">
        <v>254345.969157574</v>
      </c>
      <c r="BT1252">
        <v>251513.356614024</v>
      </c>
      <c r="BU1252">
        <v>248712.29044743601</v>
      </c>
      <c r="BV1252">
        <v>245942.419330587</v>
      </c>
      <c r="BW1252">
        <v>243203.39584893201</v>
      </c>
      <c r="BX1252">
        <v>240494.87645702899</v>
      </c>
      <c r="BY1252">
        <v>237816.52143545001</v>
      </c>
      <c r="BZ1252">
        <v>235167.99484816901</v>
      </c>
      <c r="CA1252">
        <v>232548.964500431</v>
      </c>
      <c r="CB1252">
        <v>229959.10189708299</v>
      </c>
      <c r="CC1252">
        <v>227398.08220137199</v>
      </c>
      <c r="CD1252" s="8" t="b">
        <f>IF(ISNUMBER(VLOOKUP(A1252,profiles_2018!A:A,1,FALSE)),TRUE,FALSE)</f>
        <v>1</v>
      </c>
      <c r="CE1252" t="str">
        <f>INDEX('C5 - Emissions methodology 2021'!$A$2:$I$5911,MATCH($A1252,'C5 - Emissions methodology 2021'!$A$2:$A$5911,0),MATCH(CE$1,'C5 - Emissions methodology 2021'!$A$1:$I$1,0))</f>
        <v>Manufacturing</v>
      </c>
    </row>
    <row r="1253" spans="1:83" x14ac:dyDescent="0.25">
      <c r="A1253">
        <v>21236</v>
      </c>
      <c r="B1253" t="s">
        <v>1669</v>
      </c>
      <c r="C1253" t="s">
        <v>172</v>
      </c>
      <c r="D1253">
        <v>2021</v>
      </c>
      <c r="E1253" t="s">
        <v>105</v>
      </c>
      <c r="F1253" t="s">
        <v>54</v>
      </c>
      <c r="G1253">
        <v>2020</v>
      </c>
      <c r="H1253">
        <v>1086904882</v>
      </c>
      <c r="I1253">
        <v>100</v>
      </c>
      <c r="J1253">
        <v>2040</v>
      </c>
      <c r="K1253">
        <v>95.84</v>
      </c>
      <c r="L1253">
        <v>45215243.091199897</v>
      </c>
      <c r="M1253">
        <v>2020</v>
      </c>
      <c r="N1253">
        <v>1086904882</v>
      </c>
      <c r="O1253">
        <v>0</v>
      </c>
      <c r="P1253" t="s">
        <v>45</v>
      </c>
      <c r="Q1253">
        <v>4.0622124394195103</v>
      </c>
      <c r="R1253">
        <v>1</v>
      </c>
      <c r="S1253" t="s">
        <v>592</v>
      </c>
      <c r="T1253">
        <v>-1.11368485725649E-2</v>
      </c>
      <c r="AY1253">
        <v>1086904882</v>
      </c>
      <c r="AZ1253">
        <v>1034820400.0545599</v>
      </c>
      <c r="BA1253">
        <v>982735918.10912001</v>
      </c>
      <c r="BB1253">
        <v>930651436.16367996</v>
      </c>
      <c r="BC1253">
        <v>878566954.21824002</v>
      </c>
      <c r="BD1253">
        <v>826482472.27279997</v>
      </c>
      <c r="BE1253">
        <v>774397990.32736003</v>
      </c>
      <c r="BF1253">
        <v>722313508.38191998</v>
      </c>
      <c r="BG1253">
        <v>670229026.43648005</v>
      </c>
      <c r="BH1253">
        <v>618144544.49103999</v>
      </c>
      <c r="BI1253">
        <v>566060062.54559898</v>
      </c>
      <c r="BJ1253">
        <v>513975580.60016</v>
      </c>
      <c r="BK1253">
        <v>461891098.65472001</v>
      </c>
      <c r="BL1253">
        <v>409806616.70928001</v>
      </c>
      <c r="BM1253">
        <v>357722134.76384002</v>
      </c>
      <c r="BN1253">
        <v>305637652.81840003</v>
      </c>
      <c r="BO1253">
        <v>253553170.87296</v>
      </c>
      <c r="BP1253">
        <v>201468688.92752001</v>
      </c>
      <c r="BQ1253">
        <v>149384206.982079</v>
      </c>
      <c r="BR1253">
        <v>97299725.036640003</v>
      </c>
      <c r="BS1253">
        <v>45215243.091199897</v>
      </c>
      <c r="BT1253">
        <v>44711687.775721498</v>
      </c>
      <c r="BU1253">
        <v>44213740.479539499</v>
      </c>
      <c r="BV1253">
        <v>43721338.746992201</v>
      </c>
      <c r="BW1253">
        <v>43234420.817977101</v>
      </c>
      <c r="BX1253">
        <v>42752925.620204799</v>
      </c>
      <c r="BY1253">
        <v>42276792.761538401</v>
      </c>
      <c r="BZ1253">
        <v>41805962.522419401</v>
      </c>
      <c r="CA1253">
        <v>41340375.8483769</v>
      </c>
      <c r="CB1253">
        <v>40879974.342620596</v>
      </c>
      <c r="CC1253">
        <v>40424700.258716501</v>
      </c>
      <c r="CD1253" s="8" t="b">
        <f>IF(ISNUMBER(VLOOKUP(A1253,profiles_2018!A:A,1,FALSE)),TRUE,FALSE)</f>
        <v>0</v>
      </c>
      <c r="CE1253" t="str">
        <f>INDEX('C5 - Emissions methodology 2021'!$A$2:$I$5911,MATCH($A1253,'C5 - Emissions methodology 2021'!$A$2:$A$5911,0),MATCH(CE$1,'C5 - Emissions methodology 2021'!$A$1:$I$1,0))</f>
        <v>Manufacturing</v>
      </c>
    </row>
    <row r="1254" spans="1:83" x14ac:dyDescent="0.25">
      <c r="A1254">
        <v>17322</v>
      </c>
      <c r="B1254" t="s">
        <v>492</v>
      </c>
      <c r="C1254" t="s">
        <v>39</v>
      </c>
      <c r="D1254">
        <v>2019</v>
      </c>
      <c r="E1254" t="s">
        <v>60</v>
      </c>
      <c r="F1254" t="s">
        <v>54</v>
      </c>
      <c r="G1254">
        <v>2017</v>
      </c>
      <c r="H1254">
        <v>137753.5</v>
      </c>
      <c r="I1254">
        <v>78</v>
      </c>
      <c r="J1254">
        <v>2025</v>
      </c>
      <c r="K1254">
        <v>34</v>
      </c>
      <c r="L1254">
        <v>90917.309999999896</v>
      </c>
      <c r="M1254">
        <v>2020</v>
      </c>
      <c r="N1254">
        <v>115051.1312</v>
      </c>
      <c r="O1254">
        <v>31.637379516459099</v>
      </c>
      <c r="P1254" t="s">
        <v>24</v>
      </c>
      <c r="Q1254">
        <v>3.1093238370487799</v>
      </c>
      <c r="R1254">
        <v>1</v>
      </c>
      <c r="S1254" t="s">
        <v>592</v>
      </c>
      <c r="T1254">
        <v>-1.11368485725649E-2</v>
      </c>
      <c r="AV1254">
        <v>137753.5</v>
      </c>
      <c r="AW1254">
        <v>130186.043733333</v>
      </c>
      <c r="AX1254">
        <v>122618.58746666599</v>
      </c>
      <c r="AY1254">
        <v>115051.1312</v>
      </c>
      <c r="AZ1254">
        <v>110224.36696</v>
      </c>
      <c r="BA1254">
        <v>105397.60272</v>
      </c>
      <c r="BB1254">
        <v>100570.83848000001</v>
      </c>
      <c r="BC1254">
        <v>95744.074240000002</v>
      </c>
      <c r="BD1254">
        <v>90917.309999999896</v>
      </c>
      <c r="BE1254">
        <v>89904.777685905006</v>
      </c>
      <c r="BF1254">
        <v>88903.521790867002</v>
      </c>
      <c r="BG1254">
        <v>87913.416731114397</v>
      </c>
      <c r="BH1254">
        <v>86934.338321483097</v>
      </c>
      <c r="BI1254">
        <v>85966.163759840696</v>
      </c>
      <c r="BJ1254">
        <v>85008.771611682998</v>
      </c>
      <c r="BK1254">
        <v>84062.041794903897</v>
      </c>
      <c r="BL1254">
        <v>83125.8555647334</v>
      </c>
      <c r="BM1254">
        <v>82200.095498844094</v>
      </c>
      <c r="BN1254">
        <v>81284.645482623106</v>
      </c>
      <c r="BO1254">
        <v>80379.390694608504</v>
      </c>
      <c r="BP1254">
        <v>79484.217592087603</v>
      </c>
      <c r="BQ1254">
        <v>78599.0138968557</v>
      </c>
      <c r="BR1254">
        <v>77723.668581133505</v>
      </c>
      <c r="BS1254">
        <v>76858.071853641202</v>
      </c>
      <c r="BT1254">
        <v>76002.115145827906</v>
      </c>
      <c r="BU1254">
        <v>75155.691098254203</v>
      </c>
      <c r="BV1254">
        <v>74318.693547126502</v>
      </c>
      <c r="BW1254">
        <v>73491.017510981299</v>
      </c>
      <c r="BX1254">
        <v>72672.559177517804</v>
      </c>
      <c r="BY1254">
        <v>71863.215890577005</v>
      </c>
      <c r="BZ1254">
        <v>71062.886137266105</v>
      </c>
      <c r="CA1254">
        <v>70271.4695352259</v>
      </c>
      <c r="CB1254">
        <v>69488.866820040494</v>
      </c>
      <c r="CC1254">
        <v>68714.979832786601</v>
      </c>
      <c r="CD1254" s="8" t="b">
        <f>IF(ISNUMBER(VLOOKUP(A1254,profiles_2018!A:A,1,FALSE)),TRUE,FALSE)</f>
        <v>1</v>
      </c>
      <c r="CE1254" t="str">
        <f>INDEX('C5 - Emissions methodology 2021'!$A$2:$I$5911,MATCH($A1254,'C5 - Emissions methodology 2021'!$A$2:$A$5911,0),MATCH(CE$1,'C5 - Emissions methodology 2021'!$A$1:$I$1,0))</f>
        <v>Hospitality</v>
      </c>
    </row>
    <row r="1255" spans="1:83" x14ac:dyDescent="0.25">
      <c r="A1255">
        <v>841076</v>
      </c>
      <c r="B1255" t="s">
        <v>1670</v>
      </c>
      <c r="C1255" t="s">
        <v>59</v>
      </c>
      <c r="D1255">
        <v>2021</v>
      </c>
      <c r="E1255" t="s">
        <v>690</v>
      </c>
      <c r="F1255" t="s">
        <v>23</v>
      </c>
      <c r="G1255">
        <v>2019</v>
      </c>
      <c r="H1255">
        <v>902548</v>
      </c>
      <c r="I1255">
        <v>100</v>
      </c>
      <c r="J1255">
        <v>2030</v>
      </c>
      <c r="K1255">
        <v>100</v>
      </c>
      <c r="L1255">
        <v>0</v>
      </c>
      <c r="M1255">
        <v>2020</v>
      </c>
      <c r="N1255">
        <v>772586</v>
      </c>
      <c r="O1255">
        <v>22.753795062901901</v>
      </c>
      <c r="P1255" t="s">
        <v>45</v>
      </c>
      <c r="Q1255">
        <v>3.6503114441390201</v>
      </c>
      <c r="R1255">
        <v>1</v>
      </c>
      <c r="S1255" t="s">
        <v>592</v>
      </c>
      <c r="T1255">
        <v>-1.11368485725649E-2</v>
      </c>
      <c r="AX1255">
        <v>902548</v>
      </c>
      <c r="AY1255">
        <v>772586</v>
      </c>
      <c r="AZ1255">
        <v>695327.4</v>
      </c>
      <c r="BA1255">
        <v>618068.80000000005</v>
      </c>
      <c r="BB1255">
        <v>540810.19999999995</v>
      </c>
      <c r="BC1255">
        <v>463551.6</v>
      </c>
      <c r="BD1255">
        <v>386293</v>
      </c>
      <c r="BE1255">
        <v>309034.40000000002</v>
      </c>
      <c r="BF1255">
        <v>231775.8</v>
      </c>
      <c r="BG1255">
        <v>154517.19999999899</v>
      </c>
      <c r="BH1255">
        <v>77258.599999999904</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s="8" t="b">
        <f>IF(ISNUMBER(VLOOKUP(A1255,profiles_2018!A:A,1,FALSE)),TRUE,FALSE)</f>
        <v>0</v>
      </c>
      <c r="CE1255" t="str">
        <f>INDEX('C5 - Emissions methodology 2021'!$A$2:$I$5911,MATCH($A1255,'C5 - Emissions methodology 2021'!$A$2:$A$5911,0),MATCH(CE$1,'C5 - Emissions methodology 2021'!$A$1:$I$1,0))</f>
        <v>Services</v>
      </c>
    </row>
    <row r="1256" spans="1:83" x14ac:dyDescent="0.25">
      <c r="A1256">
        <v>17344</v>
      </c>
      <c r="B1256" t="s">
        <v>1671</v>
      </c>
      <c r="C1256" t="s">
        <v>59</v>
      </c>
      <c r="D1256">
        <v>2018</v>
      </c>
      <c r="E1256" t="s">
        <v>690</v>
      </c>
      <c r="F1256" t="s">
        <v>23</v>
      </c>
      <c r="G1256">
        <v>2015</v>
      </c>
      <c r="H1256">
        <v>17477</v>
      </c>
      <c r="I1256">
        <v>100</v>
      </c>
      <c r="J1256">
        <v>2030</v>
      </c>
      <c r="K1256">
        <v>100</v>
      </c>
      <c r="L1256">
        <v>0</v>
      </c>
      <c r="M1256">
        <v>2020</v>
      </c>
      <c r="N1256">
        <v>18350</v>
      </c>
      <c r="O1256">
        <v>-4.9951364650683798</v>
      </c>
      <c r="P1256" t="s">
        <v>24</v>
      </c>
      <c r="Q1256">
        <v>3.6502456501390199</v>
      </c>
      <c r="R1256">
        <v>1</v>
      </c>
      <c r="S1256" t="s">
        <v>592</v>
      </c>
      <c r="T1256">
        <v>-1.11368485725649E-2</v>
      </c>
      <c r="AT1256">
        <v>17477</v>
      </c>
      <c r="AU1256">
        <v>17651.599999999999</v>
      </c>
      <c r="AV1256">
        <v>17826.2</v>
      </c>
      <c r="AW1256">
        <v>18000.8</v>
      </c>
      <c r="AX1256">
        <v>18175.400000000001</v>
      </c>
      <c r="AY1256">
        <v>18350</v>
      </c>
      <c r="AZ1256">
        <v>16515</v>
      </c>
      <c r="BA1256">
        <v>14680</v>
      </c>
      <c r="BB1256">
        <v>12845</v>
      </c>
      <c r="BC1256">
        <v>11010</v>
      </c>
      <c r="BD1256">
        <v>9175</v>
      </c>
      <c r="BE1256">
        <v>7340</v>
      </c>
      <c r="BF1256">
        <v>5505</v>
      </c>
      <c r="BG1256">
        <v>3670</v>
      </c>
      <c r="BH1256">
        <v>1835</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s="8" t="b">
        <f>IF(ISNUMBER(VLOOKUP(A1256,profiles_2018!A:A,1,FALSE)),TRUE,FALSE)</f>
        <v>0</v>
      </c>
      <c r="CE1256" t="str">
        <f>INDEX('C5 - Emissions methodology 2021'!$A$2:$I$5911,MATCH($A1256,'C5 - Emissions methodology 2021'!$A$2:$A$5911,0),MATCH(CE$1,'C5 - Emissions methodology 2021'!$A$1:$I$1,0))</f>
        <v>Services</v>
      </c>
    </row>
    <row r="1257" spans="1:83" x14ac:dyDescent="0.25">
      <c r="A1257">
        <v>17367</v>
      </c>
      <c r="B1257" t="s">
        <v>496</v>
      </c>
      <c r="C1257" t="s">
        <v>59</v>
      </c>
      <c r="D1257">
        <v>2021</v>
      </c>
      <c r="E1257" t="s">
        <v>690</v>
      </c>
      <c r="F1257" t="s">
        <v>23</v>
      </c>
      <c r="G1257">
        <v>2019</v>
      </c>
      <c r="H1257">
        <v>1339005</v>
      </c>
      <c r="I1257">
        <v>100</v>
      </c>
      <c r="J1257">
        <v>2036</v>
      </c>
      <c r="K1257">
        <v>72</v>
      </c>
      <c r="L1257">
        <v>374921.4</v>
      </c>
      <c r="M1257">
        <v>2020</v>
      </c>
      <c r="N1257">
        <v>1392868.34</v>
      </c>
      <c r="O1257">
        <v>-5.5869988868185398</v>
      </c>
      <c r="P1257" t="s">
        <v>45</v>
      </c>
      <c r="Q1257">
        <v>3.3733046322073199</v>
      </c>
      <c r="R1257">
        <v>1</v>
      </c>
      <c r="S1257" t="s">
        <v>592</v>
      </c>
      <c r="T1257">
        <v>-1.11368485725649E-2</v>
      </c>
      <c r="AX1257">
        <v>1339005</v>
      </c>
      <c r="AY1257">
        <v>1392868.34</v>
      </c>
      <c r="AZ1257">
        <v>1329246.65625</v>
      </c>
      <c r="BA1257">
        <v>1265624.9724999999</v>
      </c>
      <c r="BB1257">
        <v>1202003.2887500001</v>
      </c>
      <c r="BC1257">
        <v>1138381.605</v>
      </c>
      <c r="BD1257">
        <v>1074759.9212499999</v>
      </c>
      <c r="BE1257">
        <v>1011138.2375</v>
      </c>
      <c r="BF1257">
        <v>947516.55374999996</v>
      </c>
      <c r="BG1257">
        <v>883894.87</v>
      </c>
      <c r="BH1257">
        <v>820273.18625000003</v>
      </c>
      <c r="BI1257">
        <v>756651.50249999994</v>
      </c>
      <c r="BJ1257">
        <v>693029.81874999998</v>
      </c>
      <c r="BK1257">
        <v>629408.13500000001</v>
      </c>
      <c r="BL1257">
        <v>565786.45125000004</v>
      </c>
      <c r="BM1257">
        <v>502164.76750000002</v>
      </c>
      <c r="BN1257">
        <v>438543.08374999999</v>
      </c>
      <c r="BO1257">
        <v>374921.4</v>
      </c>
      <c r="BP1257">
        <v>370745.957141586</v>
      </c>
      <c r="BQ1257">
        <v>366617.01555800898</v>
      </c>
      <c r="BR1257">
        <v>362534.05737161398</v>
      </c>
      <c r="BS1257">
        <v>358496.57047226903</v>
      </c>
      <c r="BT1257">
        <v>354504.04845313501</v>
      </c>
      <c r="BU1257">
        <v>350555.99054715101</v>
      </c>
      <c r="BV1257">
        <v>346651.901564222</v>
      </c>
      <c r="BW1257">
        <v>342791.29182911001</v>
      </c>
      <c r="BX1257">
        <v>338973.67712001503</v>
      </c>
      <c r="BY1257">
        <v>335198.57860784401</v>
      </c>
      <c r="BZ1257">
        <v>331465.52279614902</v>
      </c>
      <c r="CA1257">
        <v>327774.04146174301</v>
      </c>
      <c r="CB1257">
        <v>324123.67159596598</v>
      </c>
      <c r="CC1257">
        <v>320513.95534661802</v>
      </c>
      <c r="CD1257" s="8" t="b">
        <f>IF(ISNUMBER(VLOOKUP(A1257,profiles_2018!A:A,1,FALSE)),TRUE,FALSE)</f>
        <v>1</v>
      </c>
      <c r="CE1257" t="str">
        <f>INDEX('C5 - Emissions methodology 2021'!$A$2:$I$5911,MATCH($A1257,'C5 - Emissions methodology 2021'!$A$2:$A$5911,0),MATCH(CE$1,'C5 - Emissions methodology 2021'!$A$1:$I$1,0))</f>
        <v>Manufacturing</v>
      </c>
    </row>
    <row r="1258" spans="1:83" x14ac:dyDescent="0.25">
      <c r="A1258">
        <v>17533</v>
      </c>
      <c r="B1258" t="s">
        <v>1672</v>
      </c>
      <c r="C1258" t="s">
        <v>21</v>
      </c>
      <c r="D1258">
        <v>2020</v>
      </c>
      <c r="E1258" t="s">
        <v>690</v>
      </c>
      <c r="F1258" t="s">
        <v>23</v>
      </c>
      <c r="G1258">
        <v>2019</v>
      </c>
      <c r="H1258">
        <v>614.79999999999995</v>
      </c>
      <c r="I1258">
        <v>100</v>
      </c>
      <c r="J1258">
        <v>2022</v>
      </c>
      <c r="K1258">
        <v>100</v>
      </c>
      <c r="L1258">
        <v>0</v>
      </c>
      <c r="M1258">
        <v>2020</v>
      </c>
      <c r="N1258">
        <v>91.8</v>
      </c>
      <c r="O1258">
        <v>85.068314899154203</v>
      </c>
      <c r="P1258" t="s">
        <v>24</v>
      </c>
      <c r="Q1258">
        <v>3.64634152489463</v>
      </c>
      <c r="R1258">
        <v>1</v>
      </c>
      <c r="S1258" t="s">
        <v>592</v>
      </c>
      <c r="T1258">
        <v>-1.11368485725649E-2</v>
      </c>
      <c r="AX1258">
        <v>614.79999999999995</v>
      </c>
      <c r="AY1258">
        <v>91.8</v>
      </c>
      <c r="AZ1258">
        <v>45.9</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s="8" t="b">
        <f>IF(ISNUMBER(VLOOKUP(A1258,profiles_2018!A:A,1,FALSE)),TRUE,FALSE)</f>
        <v>0</v>
      </c>
      <c r="CE1258" t="str">
        <f>INDEX('C5 - Emissions methodology 2021'!$A$2:$I$5911,MATCH($A1258,'C5 - Emissions methodology 2021'!$A$2:$A$5911,0),MATCH(CE$1,'C5 - Emissions methodology 2021'!$A$1:$I$1,0))</f>
        <v>Manufacturing</v>
      </c>
    </row>
    <row r="1259" spans="1:83" x14ac:dyDescent="0.25">
      <c r="A1259">
        <v>23024</v>
      </c>
      <c r="B1259" t="s">
        <v>1673</v>
      </c>
      <c r="C1259" t="s">
        <v>76</v>
      </c>
      <c r="D1259">
        <v>2020</v>
      </c>
      <c r="E1259" t="s">
        <v>32</v>
      </c>
      <c r="F1259" t="s">
        <v>33</v>
      </c>
      <c r="G1259">
        <v>2018</v>
      </c>
      <c r="H1259">
        <v>724856.02</v>
      </c>
      <c r="I1259">
        <v>98</v>
      </c>
      <c r="J1259">
        <v>2030</v>
      </c>
      <c r="K1259">
        <v>100</v>
      </c>
      <c r="L1259">
        <v>0</v>
      </c>
      <c r="M1259">
        <v>2020</v>
      </c>
      <c r="N1259">
        <v>553182.55999999901</v>
      </c>
      <c r="O1259">
        <v>26.866648182649701</v>
      </c>
      <c r="P1259" t="s">
        <v>45</v>
      </c>
      <c r="Q1259">
        <v>3.3003210862390202</v>
      </c>
      <c r="R1259">
        <v>1</v>
      </c>
      <c r="S1259" t="s">
        <v>592</v>
      </c>
      <c r="T1259">
        <v>-1.11368485725649E-2</v>
      </c>
      <c r="AW1259">
        <v>724856.02</v>
      </c>
      <c r="AX1259">
        <v>639019.29</v>
      </c>
      <c r="AY1259">
        <v>553182.55999999901</v>
      </c>
      <c r="AZ1259">
        <v>497864.304</v>
      </c>
      <c r="BA1259">
        <v>442546.04800000001</v>
      </c>
      <c r="BB1259">
        <v>387227.79200000002</v>
      </c>
      <c r="BC1259">
        <v>331909.53600000002</v>
      </c>
      <c r="BD1259">
        <v>276591.28000000003</v>
      </c>
      <c r="BE1259">
        <v>221273.024</v>
      </c>
      <c r="BF1259">
        <v>165954.76799999899</v>
      </c>
      <c r="BG1259">
        <v>110636.512</v>
      </c>
      <c r="BH1259">
        <v>55318.256000000001</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s="8" t="b">
        <f>IF(ISNUMBER(VLOOKUP(A1259,profiles_2018!A:A,1,FALSE)),TRUE,FALSE)</f>
        <v>0</v>
      </c>
      <c r="CE1259" t="str">
        <f>INDEX('C5 - Emissions methodology 2021'!$A$2:$I$5911,MATCH($A1259,'C5 - Emissions methodology 2021'!$A$2:$A$5911,0),MATCH(CE$1,'C5 - Emissions methodology 2021'!$A$1:$I$1,0))</f>
        <v>Manufacturing</v>
      </c>
    </row>
    <row r="1260" spans="1:83" x14ac:dyDescent="0.25">
      <c r="A1260">
        <v>6855</v>
      </c>
      <c r="B1260" t="s">
        <v>1674</v>
      </c>
      <c r="C1260" t="s">
        <v>59</v>
      </c>
      <c r="D1260">
        <v>2019</v>
      </c>
      <c r="E1260" t="s">
        <v>690</v>
      </c>
      <c r="F1260" t="s">
        <v>23</v>
      </c>
      <c r="G1260">
        <v>2019</v>
      </c>
      <c r="H1260">
        <v>649723.9</v>
      </c>
      <c r="I1260">
        <v>100</v>
      </c>
      <c r="J1260">
        <v>2050</v>
      </c>
      <c r="K1260">
        <v>100</v>
      </c>
      <c r="L1260">
        <v>0</v>
      </c>
      <c r="M1260">
        <v>2020</v>
      </c>
      <c r="N1260">
        <v>591478</v>
      </c>
      <c r="O1260">
        <v>8.9647156276689302</v>
      </c>
      <c r="P1260" t="s">
        <v>24</v>
      </c>
      <c r="Q1260">
        <v>3.6600649723899998</v>
      </c>
      <c r="R1260">
        <v>1</v>
      </c>
      <c r="S1260" t="s">
        <v>592</v>
      </c>
      <c r="T1260">
        <v>-1.11368485725649E-2</v>
      </c>
      <c r="AX1260">
        <v>649723.9</v>
      </c>
      <c r="AY1260">
        <v>591478</v>
      </c>
      <c r="AZ1260">
        <v>571762.06666666595</v>
      </c>
      <c r="BA1260">
        <v>552046.13333333295</v>
      </c>
      <c r="BB1260">
        <v>532330.19999999995</v>
      </c>
      <c r="BC1260">
        <v>512614.26666666602</v>
      </c>
      <c r="BD1260">
        <v>492898.33333333302</v>
      </c>
      <c r="BE1260">
        <v>473182.4</v>
      </c>
      <c r="BF1260">
        <v>453466.46666666598</v>
      </c>
      <c r="BG1260">
        <v>433750.53333333298</v>
      </c>
      <c r="BH1260">
        <v>414034.6</v>
      </c>
      <c r="BI1260">
        <v>394318.66666666599</v>
      </c>
      <c r="BJ1260">
        <v>374602.73333333299</v>
      </c>
      <c r="BK1260">
        <v>354886.8</v>
      </c>
      <c r="BL1260">
        <v>335170.866666666</v>
      </c>
      <c r="BM1260">
        <v>315454.933333333</v>
      </c>
      <c r="BN1260">
        <v>295739</v>
      </c>
      <c r="BO1260">
        <v>276023.06666666601</v>
      </c>
      <c r="BP1260">
        <v>256307.13333333301</v>
      </c>
      <c r="BQ1260">
        <v>236591.2</v>
      </c>
      <c r="BR1260">
        <v>216875.26666666599</v>
      </c>
      <c r="BS1260">
        <v>197159.33333333299</v>
      </c>
      <c r="BT1260">
        <v>177443.4</v>
      </c>
      <c r="BU1260">
        <v>157727.46666666601</v>
      </c>
      <c r="BV1260">
        <v>138011.53333333301</v>
      </c>
      <c r="BW1260">
        <v>118295.599999999</v>
      </c>
      <c r="BX1260">
        <v>98579.666666666599</v>
      </c>
      <c r="BY1260">
        <v>78863.733333333294</v>
      </c>
      <c r="BZ1260">
        <v>59147.799999999901</v>
      </c>
      <c r="CA1260">
        <v>39431.866666666698</v>
      </c>
      <c r="CB1260">
        <v>19715.933333333302</v>
      </c>
      <c r="CC1260">
        <v>0</v>
      </c>
      <c r="CD1260" s="8" t="b">
        <f>IF(ISNUMBER(VLOOKUP(A1260,profiles_2018!A:A,1,FALSE)),TRUE,FALSE)</f>
        <v>0</v>
      </c>
      <c r="CE1260" t="str">
        <f>INDEX('C5 - Emissions methodology 2021'!$A$2:$I$5911,MATCH($A1260,'C5 - Emissions methodology 2021'!$A$2:$A$5911,0),MATCH(CE$1,'C5 - Emissions methodology 2021'!$A$1:$I$1,0))</f>
        <v>Manufacturing</v>
      </c>
    </row>
    <row r="1261" spans="1:83" x14ac:dyDescent="0.25">
      <c r="A1261">
        <v>17895</v>
      </c>
      <c r="B1261" t="s">
        <v>1675</v>
      </c>
      <c r="C1261" t="s">
        <v>59</v>
      </c>
      <c r="D1261">
        <v>2020</v>
      </c>
      <c r="E1261" t="s">
        <v>32</v>
      </c>
      <c r="F1261" t="s">
        <v>33</v>
      </c>
      <c r="G1261">
        <v>2014</v>
      </c>
      <c r="H1261">
        <v>999838</v>
      </c>
      <c r="I1261">
        <v>100</v>
      </c>
      <c r="J1261">
        <v>2051</v>
      </c>
      <c r="K1261">
        <v>100</v>
      </c>
      <c r="L1261">
        <v>0</v>
      </c>
      <c r="M1261">
        <v>2020</v>
      </c>
      <c r="N1261">
        <v>880563</v>
      </c>
      <c r="O1261">
        <v>-2.2799481097109</v>
      </c>
      <c r="P1261" t="s">
        <v>45</v>
      </c>
      <c r="Q1261">
        <v>3.3307576048780501</v>
      </c>
      <c r="R1261">
        <v>1</v>
      </c>
      <c r="S1261" t="s">
        <v>592</v>
      </c>
      <c r="T1261">
        <v>-1.11368485725649E-2</v>
      </c>
      <c r="AS1261">
        <v>999838</v>
      </c>
      <c r="AT1261">
        <v>979958.83333333302</v>
      </c>
      <c r="AU1261">
        <v>960079.66666666605</v>
      </c>
      <c r="AV1261">
        <v>940200.5</v>
      </c>
      <c r="AW1261">
        <v>920321.33333333302</v>
      </c>
      <c r="AX1261">
        <v>900442.16666666605</v>
      </c>
      <c r="AY1261">
        <v>880563</v>
      </c>
      <c r="AZ1261">
        <v>852157.74193548295</v>
      </c>
      <c r="BA1261">
        <v>823752.48387096694</v>
      </c>
      <c r="BB1261">
        <v>795347.22580645105</v>
      </c>
      <c r="BC1261">
        <v>766941.96774193505</v>
      </c>
      <c r="BD1261">
        <v>738536.70967741904</v>
      </c>
      <c r="BE1261">
        <v>710131.45161290304</v>
      </c>
      <c r="BF1261">
        <v>681726.19354838703</v>
      </c>
      <c r="BG1261">
        <v>653320.93548387103</v>
      </c>
      <c r="BH1261">
        <v>624915.67741935397</v>
      </c>
      <c r="BI1261">
        <v>596510.41935483797</v>
      </c>
      <c r="BJ1261">
        <v>568105.16129032196</v>
      </c>
      <c r="BK1261">
        <v>539699.90322580596</v>
      </c>
      <c r="BL1261">
        <v>511294.64516129001</v>
      </c>
      <c r="BM1261">
        <v>482889.38709677401</v>
      </c>
      <c r="BN1261">
        <v>454484.129032258</v>
      </c>
      <c r="BO1261">
        <v>426078.87096774101</v>
      </c>
      <c r="BP1261">
        <v>397673.612903225</v>
      </c>
      <c r="BQ1261">
        <v>369268.354838709</v>
      </c>
      <c r="BR1261">
        <v>340863.09677419299</v>
      </c>
      <c r="BS1261">
        <v>312457.83870967699</v>
      </c>
      <c r="BT1261">
        <v>284052.58064516098</v>
      </c>
      <c r="BU1261">
        <v>255647.32258064501</v>
      </c>
      <c r="BV1261">
        <v>227242.06451612801</v>
      </c>
      <c r="BW1261">
        <v>198836.80645161201</v>
      </c>
      <c r="BX1261">
        <v>170431.548387096</v>
      </c>
      <c r="BY1261">
        <v>142026.29032258</v>
      </c>
      <c r="BZ1261">
        <v>113621.03225806401</v>
      </c>
      <c r="CA1261">
        <v>85215.774193548306</v>
      </c>
      <c r="CB1261">
        <v>56810.516129032301</v>
      </c>
      <c r="CC1261">
        <v>28405.2580645161</v>
      </c>
      <c r="CD1261" s="8" t="b">
        <f>IF(ISNUMBER(VLOOKUP(A1261,profiles_2018!A:A,1,FALSE)),TRUE,FALSE)</f>
        <v>0</v>
      </c>
      <c r="CE1261" t="str">
        <f>INDEX('C5 - Emissions methodology 2021'!$A$2:$I$5911,MATCH($A1261,'C5 - Emissions methodology 2021'!$A$2:$A$5911,0),MATCH(CE$1,'C5 - Emissions methodology 2021'!$A$1:$I$1,0))</f>
        <v>Materials</v>
      </c>
    </row>
    <row r="1262" spans="1:83" x14ac:dyDescent="0.25">
      <c r="A1262">
        <v>37310</v>
      </c>
      <c r="B1262" t="s">
        <v>678</v>
      </c>
      <c r="C1262" t="s">
        <v>59</v>
      </c>
      <c r="D1262">
        <v>2019</v>
      </c>
      <c r="E1262" t="s">
        <v>690</v>
      </c>
      <c r="F1262" t="s">
        <v>23</v>
      </c>
      <c r="G1262">
        <v>2019</v>
      </c>
      <c r="H1262">
        <v>31327</v>
      </c>
      <c r="I1262">
        <v>100</v>
      </c>
      <c r="J1262">
        <v>2030</v>
      </c>
      <c r="K1262">
        <v>50</v>
      </c>
      <c r="L1262">
        <v>15663.5</v>
      </c>
      <c r="M1262">
        <v>2020</v>
      </c>
      <c r="N1262">
        <v>30029</v>
      </c>
      <c r="O1262">
        <v>8.2867813707025899</v>
      </c>
      <c r="P1262" t="s">
        <v>24</v>
      </c>
      <c r="Q1262">
        <v>3.1502470351390199</v>
      </c>
      <c r="R1262">
        <v>1</v>
      </c>
      <c r="S1262" t="s">
        <v>592</v>
      </c>
      <c r="T1262">
        <v>-1.11368485725649E-2</v>
      </c>
      <c r="AX1262">
        <v>31327</v>
      </c>
      <c r="AY1262">
        <v>30029</v>
      </c>
      <c r="AZ1262">
        <v>28592.45</v>
      </c>
      <c r="BA1262">
        <v>27155.9</v>
      </c>
      <c r="BB1262">
        <v>25719.35</v>
      </c>
      <c r="BC1262">
        <v>24282.799999999999</v>
      </c>
      <c r="BD1262">
        <v>22846.25</v>
      </c>
      <c r="BE1262">
        <v>21409.7</v>
      </c>
      <c r="BF1262">
        <v>19973.150000000001</v>
      </c>
      <c r="BG1262">
        <v>18536.599999999999</v>
      </c>
      <c r="BH1262">
        <v>17100.05</v>
      </c>
      <c r="BI1262">
        <v>15663.5</v>
      </c>
      <c r="BJ1262">
        <v>15489.0579723836</v>
      </c>
      <c r="BK1262">
        <v>15316.5586792135</v>
      </c>
      <c r="BL1262">
        <v>15145.9804845503</v>
      </c>
      <c r="BM1262">
        <v>14977.3019934108</v>
      </c>
      <c r="BN1262">
        <v>14810.5020490846</v>
      </c>
      <c r="BO1262">
        <v>14645.5597304803</v>
      </c>
      <c r="BP1262">
        <v>14482.4543495015</v>
      </c>
      <c r="BQ1262">
        <v>14321.165448452</v>
      </c>
      <c r="BR1262">
        <v>14161.672797469901</v>
      </c>
      <c r="BS1262">
        <v>14003.956391990299</v>
      </c>
      <c r="BT1262">
        <v>13847.9964502359</v>
      </c>
      <c r="BU1262">
        <v>13693.773410736199</v>
      </c>
      <c r="BV1262">
        <v>13541.2679298738</v>
      </c>
      <c r="BW1262">
        <v>13390.4608794583</v>
      </c>
      <c r="BX1262">
        <v>13241.3333443269</v>
      </c>
      <c r="BY1262">
        <v>13093.866619972299</v>
      </c>
      <c r="BZ1262">
        <v>12948.042210196299</v>
      </c>
      <c r="CA1262">
        <v>12803.841824790101</v>
      </c>
      <c r="CB1262">
        <v>12661.247377240399</v>
      </c>
      <c r="CC1262">
        <v>12520.2409824603</v>
      </c>
      <c r="CD1262" s="8" t="b">
        <f>IF(ISNUMBER(VLOOKUP(A1262,profiles_2018!A:A,1,FALSE)),TRUE,FALSE)</f>
        <v>1</v>
      </c>
      <c r="CE1262" t="str">
        <f>INDEX('C5 - Emissions methodology 2021'!$A$2:$I$5911,MATCH($A1262,'C5 - Emissions methodology 2021'!$A$2:$A$5911,0),MATCH(CE$1,'C5 - Emissions methodology 2021'!$A$1:$I$1,0))</f>
        <v>Services</v>
      </c>
    </row>
    <row r="1263" spans="1:83" x14ac:dyDescent="0.25">
      <c r="A1263">
        <v>832494</v>
      </c>
      <c r="B1263" t="s">
        <v>1676</v>
      </c>
      <c r="C1263" t="s">
        <v>59</v>
      </c>
      <c r="D1263">
        <v>2020</v>
      </c>
      <c r="E1263" t="s">
        <v>105</v>
      </c>
      <c r="F1263" t="s">
        <v>54</v>
      </c>
      <c r="G1263">
        <v>2019</v>
      </c>
      <c r="H1263">
        <v>6814272</v>
      </c>
      <c r="I1263">
        <v>99.65</v>
      </c>
      <c r="J1263">
        <v>2050</v>
      </c>
      <c r="K1263">
        <v>100</v>
      </c>
      <c r="L1263">
        <v>0</v>
      </c>
      <c r="M1263">
        <v>2020</v>
      </c>
      <c r="N1263">
        <v>6584188</v>
      </c>
      <c r="O1263">
        <v>3.3765015543846801</v>
      </c>
      <c r="P1263" t="s">
        <v>45</v>
      </c>
      <c r="Q1263">
        <v>3.9971814272000001</v>
      </c>
      <c r="R1263">
        <v>1</v>
      </c>
      <c r="S1263" t="s">
        <v>592</v>
      </c>
      <c r="T1263">
        <v>-1.11368485725649E-2</v>
      </c>
      <c r="AX1263">
        <v>6814272</v>
      </c>
      <c r="AY1263">
        <v>6584188</v>
      </c>
      <c r="AZ1263">
        <v>6364715.0666666599</v>
      </c>
      <c r="BA1263">
        <v>6145242.13333333</v>
      </c>
      <c r="BB1263">
        <v>5925769.2000000002</v>
      </c>
      <c r="BC1263">
        <v>5706296.2666666601</v>
      </c>
      <c r="BD1263">
        <v>5486823.3333333302</v>
      </c>
      <c r="BE1263">
        <v>5267350.4000000004</v>
      </c>
      <c r="BF1263">
        <v>5047877.4666666603</v>
      </c>
      <c r="BG1263">
        <v>4828404.5333333304</v>
      </c>
      <c r="BH1263">
        <v>4608931.5999999996</v>
      </c>
      <c r="BI1263">
        <v>4389458.6666666605</v>
      </c>
      <c r="BJ1263">
        <v>4169985.7333333301</v>
      </c>
      <c r="BK1263">
        <v>3950512.8</v>
      </c>
      <c r="BL1263">
        <v>3731039.8666666602</v>
      </c>
      <c r="BM1263">
        <v>3511566.9333333299</v>
      </c>
      <c r="BN1263">
        <v>3292094</v>
      </c>
      <c r="BO1263">
        <v>3072621.0666666599</v>
      </c>
      <c r="BP1263">
        <v>2853148.13333333</v>
      </c>
      <c r="BQ1263">
        <v>2633675.2000000002</v>
      </c>
      <c r="BR1263">
        <v>2414202.2666666601</v>
      </c>
      <c r="BS1263">
        <v>2194729.3333333302</v>
      </c>
      <c r="BT1263">
        <v>1975256.4</v>
      </c>
      <c r="BU1263">
        <v>1755783.46666666</v>
      </c>
      <c r="BV1263">
        <v>1536310.5333333299</v>
      </c>
      <c r="BW1263">
        <v>1316837.5999999901</v>
      </c>
      <c r="BX1263">
        <v>1097364.66666666</v>
      </c>
      <c r="BY1263">
        <v>877891.73333333305</v>
      </c>
      <c r="BZ1263">
        <v>658418.799999999</v>
      </c>
      <c r="CA1263">
        <v>438945.866666666</v>
      </c>
      <c r="CB1263">
        <v>219472.933333333</v>
      </c>
      <c r="CC1263">
        <v>0</v>
      </c>
      <c r="CD1263" s="8" t="b">
        <f>IF(ISNUMBER(VLOOKUP(A1263,profiles_2018!A:A,1,FALSE)),TRUE,FALSE)</f>
        <v>0</v>
      </c>
      <c r="CE1263" t="str">
        <f>INDEX('C5 - Emissions methodology 2021'!$A$2:$I$5911,MATCH($A1263,'C5 - Emissions methodology 2021'!$A$2:$A$5911,0),MATCH(CE$1,'C5 - Emissions methodology 2021'!$A$1:$I$1,0))</f>
        <v>Food, beverage &amp; agriculture</v>
      </c>
    </row>
    <row r="1264" spans="1:83" x14ac:dyDescent="0.25">
      <c r="A1264">
        <v>31463</v>
      </c>
      <c r="B1264" t="s">
        <v>510</v>
      </c>
      <c r="C1264" t="s">
        <v>21</v>
      </c>
      <c r="D1264">
        <v>2020</v>
      </c>
      <c r="E1264" t="s">
        <v>690</v>
      </c>
      <c r="F1264" t="s">
        <v>23</v>
      </c>
      <c r="G1264">
        <v>2017</v>
      </c>
      <c r="H1264">
        <v>3481.29</v>
      </c>
      <c r="I1264">
        <v>100</v>
      </c>
      <c r="J1264">
        <v>2025</v>
      </c>
      <c r="K1264">
        <v>97</v>
      </c>
      <c r="L1264">
        <v>104.4387</v>
      </c>
      <c r="M1264">
        <v>2020</v>
      </c>
      <c r="N1264">
        <v>331.77</v>
      </c>
      <c r="O1264">
        <v>93.267950531313005</v>
      </c>
      <c r="P1264" t="s">
        <v>24</v>
      </c>
      <c r="Q1264">
        <v>3.6178052261777802</v>
      </c>
      <c r="R1264">
        <v>1</v>
      </c>
      <c r="S1264" t="s">
        <v>592</v>
      </c>
      <c r="T1264">
        <v>-1.11368485725649E-2</v>
      </c>
      <c r="AV1264">
        <v>3481.29</v>
      </c>
      <c r="AW1264">
        <v>2431.4499999999998</v>
      </c>
      <c r="AX1264">
        <v>1381.61</v>
      </c>
      <c r="AY1264">
        <v>331.77</v>
      </c>
      <c r="AZ1264">
        <v>286.30374</v>
      </c>
      <c r="BA1264">
        <v>240.83748</v>
      </c>
      <c r="BB1264">
        <v>195.37121999999999</v>
      </c>
      <c r="BC1264">
        <v>149.90495999999999</v>
      </c>
      <c r="BD1264">
        <v>104.4387</v>
      </c>
      <c r="BE1264">
        <v>103.275582012984</v>
      </c>
      <c r="BF1264">
        <v>102.12541749486201</v>
      </c>
      <c r="BG1264">
        <v>100.98806218481199</v>
      </c>
      <c r="BH1264">
        <v>99.863373428623106</v>
      </c>
      <c r="BI1264">
        <v>98.751210160802998</v>
      </c>
      <c r="BJ1264">
        <v>97.651432886884606</v>
      </c>
      <c r="BK1264">
        <v>96.563903665929402</v>
      </c>
      <c r="BL1264">
        <v>95.4884860932262</v>
      </c>
      <c r="BM1264">
        <v>94.425045283182499</v>
      </c>
      <c r="BN1264">
        <v>93.373447852406102</v>
      </c>
      <c r="BO1264">
        <v>92.333561902975603</v>
      </c>
      <c r="BP1264">
        <v>91.305257005896607</v>
      </c>
      <c r="BQ1264">
        <v>90.288404184742802</v>
      </c>
      <c r="BR1264">
        <v>89.282875899478796</v>
      </c>
      <c r="BS1264">
        <v>88.288546030463195</v>
      </c>
      <c r="BT1264">
        <v>87.305289862630005</v>
      </c>
      <c r="BU1264">
        <v>86.332984069846006</v>
      </c>
      <c r="BV1264">
        <v>85.371506699442506</v>
      </c>
      <c r="BW1264">
        <v>84.420737156919103</v>
      </c>
      <c r="BX1264">
        <v>83.480556190818106</v>
      </c>
      <c r="BY1264">
        <v>82.5508458777675</v>
      </c>
      <c r="BZ1264">
        <v>81.631489607689701</v>
      </c>
      <c r="CA1264">
        <v>80.722372069175904</v>
      </c>
      <c r="CB1264">
        <v>79.823379235023296</v>
      </c>
      <c r="CC1264">
        <v>78.934398347932401</v>
      </c>
      <c r="CD1264" s="8" t="b">
        <f>IF(ISNUMBER(VLOOKUP(A1264,profiles_2018!A:A,1,FALSE)),TRUE,FALSE)</f>
        <v>1</v>
      </c>
      <c r="CE1264" t="str">
        <f>INDEX('C5 - Emissions methodology 2021'!$A$2:$I$5911,MATCH($A1264,'C5 - Emissions methodology 2021'!$A$2:$A$5911,0),MATCH(CE$1,'C5 - Emissions methodology 2021'!$A$1:$I$1,0))</f>
        <v>Retail</v>
      </c>
    </row>
    <row r="1265" spans="1:83" x14ac:dyDescent="0.25">
      <c r="A1265">
        <v>23126</v>
      </c>
      <c r="B1265" t="s">
        <v>1677</v>
      </c>
      <c r="C1265" t="s">
        <v>52</v>
      </c>
      <c r="D1265">
        <v>2019</v>
      </c>
      <c r="E1265" t="s">
        <v>60</v>
      </c>
      <c r="F1265" t="s">
        <v>54</v>
      </c>
      <c r="G1265">
        <v>2020</v>
      </c>
      <c r="H1265">
        <v>14861</v>
      </c>
      <c r="I1265">
        <v>100</v>
      </c>
      <c r="J1265">
        <v>2040</v>
      </c>
      <c r="K1265">
        <v>0</v>
      </c>
      <c r="L1265">
        <v>14861</v>
      </c>
      <c r="M1265">
        <v>2020</v>
      </c>
      <c r="N1265">
        <v>14861</v>
      </c>
      <c r="O1265">
        <v>0</v>
      </c>
      <c r="P1265" t="s">
        <v>45</v>
      </c>
      <c r="Q1265">
        <v>2.99512377611951</v>
      </c>
      <c r="R1265">
        <v>1</v>
      </c>
      <c r="S1265" t="s">
        <v>592</v>
      </c>
      <c r="T1265">
        <v>-1.11368485725649E-2</v>
      </c>
      <c r="AY1265">
        <v>14861</v>
      </c>
      <c r="AZ1265">
        <v>14861</v>
      </c>
      <c r="BA1265">
        <v>14861</v>
      </c>
      <c r="BB1265">
        <v>14861</v>
      </c>
      <c r="BC1265">
        <v>14861</v>
      </c>
      <c r="BD1265">
        <v>14861</v>
      </c>
      <c r="BE1265">
        <v>14861</v>
      </c>
      <c r="BF1265">
        <v>14861</v>
      </c>
      <c r="BG1265">
        <v>14861</v>
      </c>
      <c r="BH1265">
        <v>14861</v>
      </c>
      <c r="BI1265">
        <v>14861</v>
      </c>
      <c r="BJ1265">
        <v>14861</v>
      </c>
      <c r="BK1265">
        <v>14861</v>
      </c>
      <c r="BL1265">
        <v>14861</v>
      </c>
      <c r="BM1265">
        <v>14861</v>
      </c>
      <c r="BN1265">
        <v>14861</v>
      </c>
      <c r="BO1265">
        <v>14861</v>
      </c>
      <c r="BP1265">
        <v>14861</v>
      </c>
      <c r="BQ1265">
        <v>14861</v>
      </c>
      <c r="BR1265">
        <v>14861</v>
      </c>
      <c r="BS1265">
        <v>14861</v>
      </c>
      <c r="BT1265">
        <v>14695.495293363099</v>
      </c>
      <c r="BU1265">
        <v>14531.833787582</v>
      </c>
      <c r="BV1265">
        <v>14369.9949552081</v>
      </c>
      <c r="BW1265">
        <v>14209.958497403401</v>
      </c>
      <c r="BX1265">
        <v>14051.7043413954</v>
      </c>
      <c r="BY1265">
        <v>13895.212637958801</v>
      </c>
      <c r="BZ1265">
        <v>13740.4637589263</v>
      </c>
      <c r="CA1265">
        <v>13587.4382947263</v>
      </c>
      <c r="CB1265">
        <v>13436.117051948801</v>
      </c>
      <c r="CC1265">
        <v>13286.481050938</v>
      </c>
      <c r="CD1265" s="8" t="b">
        <f>IF(ISNUMBER(VLOOKUP(A1265,profiles_2018!A:A,1,FALSE)),TRUE,FALSE)</f>
        <v>0</v>
      </c>
      <c r="CE1265" t="str">
        <f>INDEX('C5 - Emissions methodology 2021'!$A$2:$I$5911,MATCH($A1265,'C5 - Emissions methodology 2021'!$A$2:$A$5911,0),MATCH(CE$1,'C5 - Emissions methodology 2021'!$A$1:$I$1,0))</f>
        <v>Services</v>
      </c>
    </row>
    <row r="1266" spans="1:83" x14ac:dyDescent="0.25">
      <c r="A1266">
        <v>18095</v>
      </c>
      <c r="B1266" t="s">
        <v>1678</v>
      </c>
      <c r="C1266" t="s">
        <v>52</v>
      </c>
      <c r="D1266">
        <v>2018</v>
      </c>
      <c r="E1266" t="s">
        <v>60</v>
      </c>
      <c r="F1266" t="s">
        <v>54</v>
      </c>
      <c r="G1266">
        <v>2017</v>
      </c>
      <c r="H1266">
        <v>198478</v>
      </c>
      <c r="I1266">
        <v>100</v>
      </c>
      <c r="J1266">
        <v>2050</v>
      </c>
      <c r="K1266">
        <v>75</v>
      </c>
      <c r="L1266">
        <v>49619.5</v>
      </c>
      <c r="M1266">
        <v>2020</v>
      </c>
      <c r="N1266">
        <v>183452</v>
      </c>
      <c r="O1266">
        <v>10.0941498134134</v>
      </c>
      <c r="P1266" t="s">
        <v>24</v>
      </c>
      <c r="Q1266">
        <v>3.7500198478</v>
      </c>
      <c r="R1266">
        <v>1</v>
      </c>
      <c r="S1266" t="s">
        <v>592</v>
      </c>
      <c r="T1266">
        <v>-1.11368485725649E-2</v>
      </c>
      <c r="AV1266">
        <v>198478</v>
      </c>
      <c r="AW1266">
        <v>193469.33333333299</v>
      </c>
      <c r="AX1266">
        <v>188460.66666666599</v>
      </c>
      <c r="AY1266">
        <v>183452</v>
      </c>
      <c r="AZ1266">
        <v>178990.91666666599</v>
      </c>
      <c r="BA1266">
        <v>174529.83333333299</v>
      </c>
      <c r="BB1266">
        <v>170068.75</v>
      </c>
      <c r="BC1266">
        <v>165607.66666666599</v>
      </c>
      <c r="BD1266">
        <v>161146.58333333299</v>
      </c>
      <c r="BE1266">
        <v>156685.5</v>
      </c>
      <c r="BF1266">
        <v>152224.41666666599</v>
      </c>
      <c r="BG1266">
        <v>147763.33333333299</v>
      </c>
      <c r="BH1266">
        <v>143302.25</v>
      </c>
      <c r="BI1266">
        <v>138841.16666666599</v>
      </c>
      <c r="BJ1266">
        <v>134380.08333333299</v>
      </c>
      <c r="BK1266">
        <v>129919</v>
      </c>
      <c r="BL1266">
        <v>125457.916666666</v>
      </c>
      <c r="BM1266">
        <v>120996.83333333299</v>
      </c>
      <c r="BN1266">
        <v>116535.75</v>
      </c>
      <c r="BO1266">
        <v>112074.666666666</v>
      </c>
      <c r="BP1266">
        <v>107613.58333333299</v>
      </c>
      <c r="BQ1266">
        <v>103152.5</v>
      </c>
      <c r="BR1266">
        <v>98691.416666666599</v>
      </c>
      <c r="BS1266">
        <v>94230.333333333299</v>
      </c>
      <c r="BT1266">
        <v>89769.25</v>
      </c>
      <c r="BU1266">
        <v>85308.166666666599</v>
      </c>
      <c r="BV1266">
        <v>80847.083333333299</v>
      </c>
      <c r="BW1266">
        <v>76386</v>
      </c>
      <c r="BX1266">
        <v>71924.916666666599</v>
      </c>
      <c r="BY1266">
        <v>67463.833333333299</v>
      </c>
      <c r="BZ1266">
        <v>63002.75</v>
      </c>
      <c r="CA1266">
        <v>58541.666666666599</v>
      </c>
      <c r="CB1266">
        <v>54080.583333333299</v>
      </c>
      <c r="CC1266">
        <v>49619.5</v>
      </c>
      <c r="CD1266" s="8" t="b">
        <f>IF(ISNUMBER(VLOOKUP(A1266,profiles_2018!A:A,1,FALSE)),TRUE,FALSE)</f>
        <v>0</v>
      </c>
      <c r="CE1266" t="str">
        <f>INDEX('C5 - Emissions methodology 2021'!$A$2:$I$5911,MATCH($A1266,'C5 - Emissions methodology 2021'!$A$2:$A$5911,0),MATCH(CE$1,'C5 - Emissions methodology 2021'!$A$1:$I$1,0))</f>
        <v>Food, beverage &amp; agriculture</v>
      </c>
    </row>
    <row r="1267" spans="1:83" x14ac:dyDescent="0.25">
      <c r="A1267">
        <v>18047</v>
      </c>
      <c r="B1267" t="s">
        <v>1679</v>
      </c>
      <c r="C1267" t="s">
        <v>380</v>
      </c>
      <c r="D1267">
        <v>2021</v>
      </c>
      <c r="E1267" t="s">
        <v>690</v>
      </c>
      <c r="F1267" t="s">
        <v>23</v>
      </c>
      <c r="G1267">
        <v>2018</v>
      </c>
      <c r="H1267">
        <v>19266392</v>
      </c>
      <c r="I1267">
        <v>99.9</v>
      </c>
      <c r="J1267">
        <v>2050</v>
      </c>
      <c r="K1267">
        <v>100</v>
      </c>
      <c r="L1267">
        <v>0</v>
      </c>
      <c r="M1267">
        <v>2020</v>
      </c>
      <c r="N1267">
        <v>8381392</v>
      </c>
      <c r="O1267">
        <v>56.563356961763297</v>
      </c>
      <c r="P1267" t="s">
        <v>45</v>
      </c>
      <c r="Q1267">
        <v>3.6609327</v>
      </c>
      <c r="R1267">
        <v>1</v>
      </c>
      <c r="S1267" t="s">
        <v>592</v>
      </c>
      <c r="T1267">
        <v>-1.11368485725649E-2</v>
      </c>
      <c r="AW1267">
        <v>19266392</v>
      </c>
      <c r="AX1267">
        <v>13823892</v>
      </c>
      <c r="AY1267">
        <v>8381392</v>
      </c>
      <c r="AZ1267">
        <v>8102012.2666666601</v>
      </c>
      <c r="BA1267">
        <v>7822632.5333333304</v>
      </c>
      <c r="BB1267">
        <v>7543252.7999999998</v>
      </c>
      <c r="BC1267">
        <v>7263873.0666666599</v>
      </c>
      <c r="BD1267">
        <v>6984493.3333333302</v>
      </c>
      <c r="BE1267">
        <v>6705113.5999999996</v>
      </c>
      <c r="BF1267">
        <v>6425733.8666666597</v>
      </c>
      <c r="BG1267">
        <v>6146354.13333333</v>
      </c>
      <c r="BH1267">
        <v>5866974.4000000004</v>
      </c>
      <c r="BI1267">
        <v>5587594.6666666605</v>
      </c>
      <c r="BJ1267">
        <v>5308214.9333333299</v>
      </c>
      <c r="BK1267">
        <v>5028835.1999999899</v>
      </c>
      <c r="BL1267">
        <v>4749455.4666666603</v>
      </c>
      <c r="BM1267">
        <v>4470075.7333333297</v>
      </c>
      <c r="BN1267">
        <v>4190696</v>
      </c>
      <c r="BO1267">
        <v>3911316.2666666601</v>
      </c>
      <c r="BP1267">
        <v>3631936.5333333299</v>
      </c>
      <c r="BQ1267">
        <v>3352556.8</v>
      </c>
      <c r="BR1267">
        <v>3073177.0666666599</v>
      </c>
      <c r="BS1267">
        <v>2793797.3333333302</v>
      </c>
      <c r="BT1267">
        <v>2514417.6</v>
      </c>
      <c r="BU1267">
        <v>2235037.8666666602</v>
      </c>
      <c r="BV1267">
        <v>1955658.13333333</v>
      </c>
      <c r="BW1267">
        <v>1676278.3999999899</v>
      </c>
      <c r="BX1267">
        <v>1396898.66666666</v>
      </c>
      <c r="BY1267">
        <v>1117518.9333333301</v>
      </c>
      <c r="BZ1267">
        <v>838139.2</v>
      </c>
      <c r="CA1267">
        <v>558759.46666666598</v>
      </c>
      <c r="CB1267">
        <v>279379.73333333299</v>
      </c>
      <c r="CC1267">
        <v>0</v>
      </c>
      <c r="CD1267" s="8" t="b">
        <f>IF(ISNUMBER(VLOOKUP(A1267,profiles_2018!A:A,1,FALSE)),TRUE,FALSE)</f>
        <v>0</v>
      </c>
      <c r="CE1267" t="str">
        <f>INDEX('C5 - Emissions methodology 2021'!$A$2:$I$5911,MATCH($A1267,'C5 - Emissions methodology 2021'!$A$2:$A$5911,0),MATCH(CE$1,'C5 - Emissions methodology 2021'!$A$1:$I$1,0))</f>
        <v>Transportation services</v>
      </c>
    </row>
    <row r="1268" spans="1:83" x14ac:dyDescent="0.25">
      <c r="A1268">
        <v>22570</v>
      </c>
      <c r="B1268" t="s">
        <v>1680</v>
      </c>
      <c r="C1268" t="s">
        <v>78</v>
      </c>
      <c r="D1268">
        <v>2019</v>
      </c>
      <c r="E1268" t="s">
        <v>32</v>
      </c>
      <c r="F1268" t="s">
        <v>33</v>
      </c>
      <c r="G1268">
        <v>2018</v>
      </c>
      <c r="H1268">
        <v>23759</v>
      </c>
      <c r="I1268">
        <v>100</v>
      </c>
      <c r="J1268">
        <v>2023</v>
      </c>
      <c r="K1268">
        <v>7.2</v>
      </c>
      <c r="L1268">
        <v>22048.351999999999</v>
      </c>
      <c r="M1268">
        <v>2020</v>
      </c>
      <c r="N1268">
        <v>19168</v>
      </c>
      <c r="O1268">
        <v>267.95623030141599</v>
      </c>
      <c r="P1268" t="s">
        <v>24</v>
      </c>
      <c r="Q1268">
        <v>2.3888317712926801</v>
      </c>
      <c r="R1268">
        <v>1</v>
      </c>
      <c r="S1268" t="s">
        <v>592</v>
      </c>
      <c r="T1268">
        <v>-1.11368485725649E-2</v>
      </c>
      <c r="AW1268">
        <v>23759</v>
      </c>
      <c r="AX1268">
        <v>21463.5</v>
      </c>
      <c r="AY1268">
        <v>19168</v>
      </c>
      <c r="AZ1268">
        <v>20128.117333333299</v>
      </c>
      <c r="BA1268">
        <v>21088.234666666602</v>
      </c>
      <c r="BB1268">
        <v>22048.351999999999</v>
      </c>
      <c r="BC1268">
        <v>21802.8028425013</v>
      </c>
      <c r="BD1268">
        <v>21559.988328786902</v>
      </c>
      <c r="BE1268">
        <v>21319.878003542901</v>
      </c>
      <c r="BF1268">
        <v>21082.441750631901</v>
      </c>
      <c r="BG1268">
        <v>20847.649789315201</v>
      </c>
      <c r="BH1268">
        <v>20615.4726705178</v>
      </c>
      <c r="BI1268">
        <v>20385.881273134299</v>
      </c>
      <c r="BJ1268">
        <v>20158.8468003772</v>
      </c>
      <c r="BK1268">
        <v>19934.340776163801</v>
      </c>
      <c r="BL1268">
        <v>19712.335041545801</v>
      </c>
      <c r="BM1268">
        <v>19492.801751176401</v>
      </c>
      <c r="BN1268">
        <v>19275.713369818499</v>
      </c>
      <c r="BO1268">
        <v>19061.042668890699</v>
      </c>
      <c r="BP1268">
        <v>18848.762723052099</v>
      </c>
      <c r="BQ1268">
        <v>18638.846906825202</v>
      </c>
      <c r="BR1268">
        <v>18431.268891256699</v>
      </c>
      <c r="BS1268">
        <v>18226.002640614501</v>
      </c>
      <c r="BT1268">
        <v>18023.022409122899</v>
      </c>
      <c r="BU1268">
        <v>17822.302737732502</v>
      </c>
      <c r="BV1268">
        <v>17623.818450928</v>
      </c>
      <c r="BW1268">
        <v>17427.544653569599</v>
      </c>
      <c r="BX1268">
        <v>17233.456727771201</v>
      </c>
      <c r="BY1268">
        <v>17041.5303298121</v>
      </c>
      <c r="BZ1268">
        <v>16851.741387084301</v>
      </c>
      <c r="CA1268">
        <v>16664.0660950723</v>
      </c>
      <c r="CB1268">
        <v>16478.4809143682</v>
      </c>
      <c r="CC1268">
        <v>16294.962567719</v>
      </c>
      <c r="CD1268" s="8" t="b">
        <f>IF(ISNUMBER(VLOOKUP(A1268,profiles_2018!A:A,1,FALSE)),TRUE,FALSE)</f>
        <v>0</v>
      </c>
      <c r="CE1268" t="str">
        <f>INDEX('C5 - Emissions methodology 2021'!$A$2:$I$5911,MATCH($A1268,'C5 - Emissions methodology 2021'!$A$2:$A$5911,0),MATCH(CE$1,'C5 - Emissions methodology 2021'!$A$1:$I$1,0))</f>
        <v>Services</v>
      </c>
    </row>
    <row r="1269" spans="1:83" x14ac:dyDescent="0.25">
      <c r="A1269">
        <v>32014</v>
      </c>
      <c r="B1269" t="s">
        <v>518</v>
      </c>
      <c r="C1269" t="s">
        <v>252</v>
      </c>
      <c r="D1269">
        <v>2020</v>
      </c>
      <c r="E1269" t="s">
        <v>28</v>
      </c>
      <c r="F1269" t="s">
        <v>23</v>
      </c>
      <c r="G1269">
        <v>2015</v>
      </c>
      <c r="H1269">
        <v>38504</v>
      </c>
      <c r="I1269">
        <v>100</v>
      </c>
      <c r="J1269">
        <v>2030</v>
      </c>
      <c r="K1269">
        <v>37.5</v>
      </c>
      <c r="L1269">
        <v>24065</v>
      </c>
      <c r="M1269">
        <v>2020</v>
      </c>
      <c r="N1269">
        <v>32497</v>
      </c>
      <c r="O1269">
        <v>7.3726100356063604</v>
      </c>
      <c r="P1269" t="s">
        <v>24</v>
      </c>
      <c r="Q1269">
        <v>3.0252472445390199</v>
      </c>
      <c r="R1269">
        <v>1</v>
      </c>
      <c r="S1269" t="s">
        <v>592</v>
      </c>
      <c r="T1269">
        <v>-1.11368485725649E-2</v>
      </c>
      <c r="AT1269">
        <v>38504</v>
      </c>
      <c r="AU1269">
        <v>37302.6</v>
      </c>
      <c r="AV1269">
        <v>36101.199999999997</v>
      </c>
      <c r="AW1269">
        <v>34899.800000000003</v>
      </c>
      <c r="AX1269">
        <v>33698.400000000001</v>
      </c>
      <c r="AY1269">
        <v>32497</v>
      </c>
      <c r="AZ1269">
        <v>31653.8</v>
      </c>
      <c r="BA1269">
        <v>30810.6</v>
      </c>
      <c r="BB1269">
        <v>29967.4</v>
      </c>
      <c r="BC1269">
        <v>29124.2</v>
      </c>
      <c r="BD1269">
        <v>28281</v>
      </c>
      <c r="BE1269">
        <v>27437.8</v>
      </c>
      <c r="BF1269">
        <v>26594.6</v>
      </c>
      <c r="BG1269">
        <v>25751.4</v>
      </c>
      <c r="BH1269">
        <v>24908.2</v>
      </c>
      <c r="BI1269">
        <v>24065</v>
      </c>
      <c r="BJ1269">
        <v>23796.991739101199</v>
      </c>
      <c r="BK1269">
        <v>23531.968245620199</v>
      </c>
      <c r="BL1269">
        <v>23269.8962786544</v>
      </c>
      <c r="BM1269">
        <v>23010.7429674997</v>
      </c>
      <c r="BN1269">
        <v>22754.475807528401</v>
      </c>
      <c r="BO1269">
        <v>22501.062656111899</v>
      </c>
      <c r="BP1269">
        <v>22250.471728589</v>
      </c>
      <c r="BQ1269">
        <v>22002.671594279502</v>
      </c>
      <c r="BR1269">
        <v>21757.631172542198</v>
      </c>
      <c r="BS1269">
        <v>21515.3197288759</v>
      </c>
      <c r="BT1269">
        <v>21275.706871064998</v>
      </c>
      <c r="BU1269">
        <v>21038.762545367699</v>
      </c>
      <c r="BV1269">
        <v>20804.457032745799</v>
      </c>
      <c r="BW1269">
        <v>20572.760945137699</v>
      </c>
      <c r="BX1269">
        <v>20343.645221772102</v>
      </c>
      <c r="BY1269">
        <v>20117.0811255232</v>
      </c>
      <c r="BZ1269">
        <v>19893.040239306301</v>
      </c>
      <c r="CA1269">
        <v>19671.494462513201</v>
      </c>
      <c r="CB1269">
        <v>19452.4160074881</v>
      </c>
      <c r="CC1269">
        <v>19235.777396042198</v>
      </c>
      <c r="CD1269" s="8" t="b">
        <f>IF(ISNUMBER(VLOOKUP(A1269,profiles_2018!A:A,1,FALSE)),TRUE,FALSE)</f>
        <v>1</v>
      </c>
      <c r="CE1269" t="str">
        <f>INDEX('C5 - Emissions methodology 2021'!$A$2:$I$5911,MATCH($A1269,'C5 - Emissions methodology 2021'!$A$2:$A$5911,0),MATCH(CE$1,'C5 - Emissions methodology 2021'!$A$1:$I$1,0))</f>
        <v>Food, beverage &amp; agriculture</v>
      </c>
    </row>
    <row r="1270" spans="1:83" x14ac:dyDescent="0.25">
      <c r="A1270">
        <v>18939</v>
      </c>
      <c r="B1270" t="s">
        <v>1681</v>
      </c>
      <c r="C1270" t="s">
        <v>27</v>
      </c>
      <c r="D1270">
        <v>2013</v>
      </c>
      <c r="E1270" t="s">
        <v>28</v>
      </c>
      <c r="F1270" t="s">
        <v>23</v>
      </c>
      <c r="G1270">
        <v>2013</v>
      </c>
      <c r="H1270">
        <v>31653</v>
      </c>
      <c r="I1270">
        <v>100</v>
      </c>
      <c r="J1270">
        <v>2023</v>
      </c>
      <c r="K1270">
        <v>25</v>
      </c>
      <c r="L1270">
        <v>23739.75</v>
      </c>
      <c r="M1270">
        <v>2020</v>
      </c>
      <c r="N1270">
        <v>31653.02</v>
      </c>
      <c r="O1270">
        <v>188.68840749023701</v>
      </c>
      <c r="P1270" t="s">
        <v>691</v>
      </c>
      <c r="Q1270">
        <v>2.8968352600926801</v>
      </c>
      <c r="R1270">
        <v>1</v>
      </c>
      <c r="S1270" t="s">
        <v>592</v>
      </c>
      <c r="T1270">
        <v>-1.11368485725649E-2</v>
      </c>
      <c r="AR1270">
        <v>31653</v>
      </c>
      <c r="AS1270">
        <v>31653.002857142801</v>
      </c>
      <c r="AT1270">
        <v>31653.0057142857</v>
      </c>
      <c r="AU1270">
        <v>31653.008571428501</v>
      </c>
      <c r="AV1270">
        <v>31653.011428571401</v>
      </c>
      <c r="AW1270">
        <v>31653.014285714198</v>
      </c>
      <c r="AX1270">
        <v>31653.017142857101</v>
      </c>
      <c r="AY1270">
        <v>31653.02</v>
      </c>
      <c r="AZ1270">
        <v>29015.2633333333</v>
      </c>
      <c r="BA1270">
        <v>26377.506666666599</v>
      </c>
      <c r="BB1270">
        <v>23739.75</v>
      </c>
      <c r="BC1270">
        <v>23475.363999099402</v>
      </c>
      <c r="BD1270">
        <v>23213.9224250556</v>
      </c>
      <c r="BE1270">
        <v>22955.3924862325</v>
      </c>
      <c r="BF1270">
        <v>22699.741756189502</v>
      </c>
      <c r="BG1270">
        <v>22446.938169614499</v>
      </c>
      <c r="BH1270">
        <v>22196.950018301799</v>
      </c>
      <c r="BI1270">
        <v>21949.745947175201</v>
      </c>
      <c r="BJ1270">
        <v>21705.294950355201</v>
      </c>
      <c r="BK1270">
        <v>21463.566367270199</v>
      </c>
      <c r="BL1270">
        <v>21224.529878810699</v>
      </c>
      <c r="BM1270">
        <v>20988.155503526599</v>
      </c>
      <c r="BN1270">
        <v>20754.413593866298</v>
      </c>
      <c r="BO1270">
        <v>20523.274832459101</v>
      </c>
      <c r="BP1270">
        <v>20294.710228436801</v>
      </c>
      <c r="BQ1270">
        <v>20068.691113798599</v>
      </c>
      <c r="BR1270">
        <v>19845.189139814702</v>
      </c>
      <c r="BS1270">
        <v>19624.176273470701</v>
      </c>
      <c r="BT1270">
        <v>19405.624793951702</v>
      </c>
      <c r="BU1270">
        <v>19189.507289165402</v>
      </c>
      <c r="BV1270">
        <v>18975.796652303899</v>
      </c>
      <c r="BW1270">
        <v>18764.466078443402</v>
      </c>
      <c r="BX1270">
        <v>18555.4890611827</v>
      </c>
      <c r="BY1270">
        <v>18348.8393893184</v>
      </c>
      <c r="BZ1270">
        <v>18144.491143557301</v>
      </c>
      <c r="CA1270">
        <v>17942.418693265299</v>
      </c>
      <c r="CB1270">
        <v>17742.596693252799</v>
      </c>
      <c r="CC1270">
        <v>17545.000080595899</v>
      </c>
      <c r="CD1270" s="8" t="b">
        <f>IF(ISNUMBER(VLOOKUP(A1270,profiles_2018!A:A,1,FALSE)),TRUE,FALSE)</f>
        <v>0</v>
      </c>
      <c r="CE1270" t="str">
        <f>INDEX('C5 - Emissions methodology 2021'!$A$2:$I$5911,MATCH($A1270,'C5 - Emissions methodology 2021'!$A$2:$A$5911,0),MATCH(CE$1,'C5 - Emissions methodology 2021'!$A$1:$I$1,0))</f>
        <v>Manufacturing</v>
      </c>
    </row>
    <row r="1271" spans="1:83" x14ac:dyDescent="0.25">
      <c r="A1271">
        <v>828870</v>
      </c>
      <c r="B1271" t="s">
        <v>1682</v>
      </c>
      <c r="C1271" t="s">
        <v>78</v>
      </c>
      <c r="D1271">
        <v>2017</v>
      </c>
      <c r="E1271" t="s">
        <v>28</v>
      </c>
      <c r="F1271" t="s">
        <v>23</v>
      </c>
      <c r="G1271">
        <v>2019</v>
      </c>
      <c r="H1271">
        <v>206.88</v>
      </c>
      <c r="I1271">
        <v>100</v>
      </c>
      <c r="J1271">
        <v>2028</v>
      </c>
      <c r="K1271">
        <v>20</v>
      </c>
      <c r="L1271">
        <v>165.50399999999999</v>
      </c>
      <c r="M1271">
        <v>2020</v>
      </c>
      <c r="N1271">
        <v>269.16000000000003</v>
      </c>
      <c r="O1271">
        <v>-150.54621036349599</v>
      </c>
      <c r="P1271" t="s">
        <v>24</v>
      </c>
      <c r="Q1271">
        <v>2.84926831337093</v>
      </c>
      <c r="R1271">
        <v>1</v>
      </c>
      <c r="S1271" t="s">
        <v>592</v>
      </c>
      <c r="T1271">
        <v>-1.11368485725649E-2</v>
      </c>
      <c r="AX1271">
        <v>206.88</v>
      </c>
      <c r="AY1271">
        <v>269.16000000000003</v>
      </c>
      <c r="AZ1271">
        <v>256.20299999999997</v>
      </c>
      <c r="BA1271">
        <v>243.24600000000001</v>
      </c>
      <c r="BB1271">
        <v>230.28899999999999</v>
      </c>
      <c r="BC1271">
        <v>217.33199999999999</v>
      </c>
      <c r="BD1271">
        <v>204.375</v>
      </c>
      <c r="BE1271">
        <v>191.41800000000001</v>
      </c>
      <c r="BF1271">
        <v>178.46100000000001</v>
      </c>
      <c r="BG1271">
        <v>165.50399999999999</v>
      </c>
      <c r="BH1271">
        <v>163.66080701384601</v>
      </c>
      <c r="BI1271">
        <v>161.83814138886899</v>
      </c>
      <c r="BJ1271">
        <v>160.03577451495599</v>
      </c>
      <c r="BK1271">
        <v>158.253480327989</v>
      </c>
      <c r="BL1271">
        <v>156.49103528149499</v>
      </c>
      <c r="BM1271">
        <v>154.748218318601</v>
      </c>
      <c r="BN1271">
        <v>153.02481084431301</v>
      </c>
      <c r="BO1271">
        <v>151.32059669809399</v>
      </c>
      <c r="BP1271">
        <v>149.635362126757</v>
      </c>
      <c r="BQ1271">
        <v>147.96889575765101</v>
      </c>
      <c r="BR1271">
        <v>146.320988572148</v>
      </c>
      <c r="BS1271">
        <v>144.691433879432</v>
      </c>
      <c r="BT1271">
        <v>143.08002729057</v>
      </c>
      <c r="BU1271">
        <v>141.48656669287601</v>
      </c>
      <c r="BV1271">
        <v>139.91085222456499</v>
      </c>
      <c r="BW1271">
        <v>138.35268624968199</v>
      </c>
      <c r="BX1271">
        <v>136.81187333331201</v>
      </c>
      <c r="BY1271">
        <v>135.28822021707001</v>
      </c>
      <c r="BZ1271">
        <v>133.78153579485999</v>
      </c>
      <c r="CA1271">
        <v>132.29163108890799</v>
      </c>
      <c r="CB1271">
        <v>130.81831922605301</v>
      </c>
      <c r="CC1271">
        <v>129.36141541431499</v>
      </c>
      <c r="CD1271" s="8" t="b">
        <f>IF(ISNUMBER(VLOOKUP(A1271,profiles_2018!A:A,1,FALSE)),TRUE,FALSE)</f>
        <v>0</v>
      </c>
      <c r="CE1271" t="str">
        <f>INDEX('C5 - Emissions methodology 2021'!$A$2:$I$5911,MATCH($A1271,'C5 - Emissions methodology 2021'!$A$2:$A$5911,0),MATCH(CE$1,'C5 - Emissions methodology 2021'!$A$1:$I$1,0))</f>
        <v>Manufacturing</v>
      </c>
    </row>
    <row r="1272" spans="1:83" x14ac:dyDescent="0.25">
      <c r="A1272">
        <v>18415</v>
      </c>
      <c r="B1272" t="s">
        <v>1683</v>
      </c>
      <c r="C1272" t="s">
        <v>92</v>
      </c>
      <c r="D1272">
        <v>2019</v>
      </c>
      <c r="E1272" t="s">
        <v>690</v>
      </c>
      <c r="F1272" t="s">
        <v>23</v>
      </c>
      <c r="G1272">
        <v>2019</v>
      </c>
      <c r="H1272">
        <v>795369</v>
      </c>
      <c r="I1272">
        <v>100</v>
      </c>
      <c r="J1272">
        <v>2030</v>
      </c>
      <c r="K1272">
        <v>81</v>
      </c>
      <c r="L1272">
        <v>151120.109999999</v>
      </c>
      <c r="M1272">
        <v>2020</v>
      </c>
      <c r="N1272">
        <v>626273</v>
      </c>
      <c r="O1272">
        <v>26.2469990441117</v>
      </c>
      <c r="P1272" t="s">
        <v>24</v>
      </c>
      <c r="Q1272">
        <v>3.4603234393390201</v>
      </c>
      <c r="R1272">
        <v>1</v>
      </c>
      <c r="S1272" t="s">
        <v>592</v>
      </c>
      <c r="T1272">
        <v>-1.11368485725649E-2</v>
      </c>
      <c r="AX1272">
        <v>795369</v>
      </c>
      <c r="AY1272">
        <v>626273</v>
      </c>
      <c r="AZ1272">
        <v>578757.71100000001</v>
      </c>
      <c r="BA1272">
        <v>531242.42200000002</v>
      </c>
      <c r="BB1272">
        <v>483727.13299999997</v>
      </c>
      <c r="BC1272">
        <v>436211.84399999998</v>
      </c>
      <c r="BD1272">
        <v>388696.55499999999</v>
      </c>
      <c r="BE1272">
        <v>341181.266</v>
      </c>
      <c r="BF1272">
        <v>293665.97700000001</v>
      </c>
      <c r="BG1272">
        <v>246150.68799999999</v>
      </c>
      <c r="BH1272">
        <v>198635.399</v>
      </c>
      <c r="BI1272">
        <v>151120.109999999</v>
      </c>
      <c r="BJ1272">
        <v>149437.10821866</v>
      </c>
      <c r="BK1272">
        <v>147772.84977330701</v>
      </c>
      <c r="BL1272">
        <v>146127.125922245</v>
      </c>
      <c r="BM1272">
        <v>144499.73024850499</v>
      </c>
      <c r="BN1272">
        <v>142890.458633951</v>
      </c>
      <c r="BO1272">
        <v>141299.10923368001</v>
      </c>
      <c r="BP1272">
        <v>139725.48245070601</v>
      </c>
      <c r="BQ1272">
        <v>138169.380910924</v>
      </c>
      <c r="BR1272">
        <v>136630.609438354</v>
      </c>
      <c r="BS1272">
        <v>135108.975030662</v>
      </c>
      <c r="BT1272">
        <v>133604.286834951</v>
      </c>
      <c r="BU1272">
        <v>132116.35612382501</v>
      </c>
      <c r="BV1272">
        <v>130644.996271715</v>
      </c>
      <c r="BW1272">
        <v>129190.022731473</v>
      </c>
      <c r="BX1272">
        <v>127751.253011227</v>
      </c>
      <c r="BY1272">
        <v>126328.506651485</v>
      </c>
      <c r="BZ1272">
        <v>124921.605202509</v>
      </c>
      <c r="CA1272">
        <v>123530.37220192701</v>
      </c>
      <c r="CB1272">
        <v>122154.63315260199</v>
      </c>
      <c r="CC1272">
        <v>120794.215500744</v>
      </c>
      <c r="CD1272" s="8" t="b">
        <f>IF(ISNUMBER(VLOOKUP(A1272,profiles_2018!A:A,1,FALSE)),TRUE,FALSE)</f>
        <v>0</v>
      </c>
      <c r="CE1272" t="str">
        <f>INDEX('C5 - Emissions methodology 2021'!$A$2:$I$5911,MATCH($A1272,'C5 - Emissions methodology 2021'!$A$2:$A$5911,0),MATCH(CE$1,'C5 - Emissions methodology 2021'!$A$1:$I$1,0))</f>
        <v>Services</v>
      </c>
    </row>
    <row r="1273" spans="1:83" x14ac:dyDescent="0.25">
      <c r="A1273">
        <v>834856</v>
      </c>
      <c r="B1273" t="s">
        <v>1684</v>
      </c>
      <c r="C1273" t="s">
        <v>92</v>
      </c>
      <c r="D1273">
        <v>2018</v>
      </c>
      <c r="E1273" t="s">
        <v>28</v>
      </c>
      <c r="F1273" t="s">
        <v>23</v>
      </c>
      <c r="G1273">
        <v>2018</v>
      </c>
      <c r="H1273">
        <v>14.3</v>
      </c>
      <c r="I1273">
        <v>100</v>
      </c>
      <c r="J1273">
        <v>2025</v>
      </c>
      <c r="K1273">
        <v>5</v>
      </c>
      <c r="L1273">
        <v>13.585000000000001</v>
      </c>
      <c r="M1273">
        <v>2020</v>
      </c>
      <c r="N1273">
        <v>10.07</v>
      </c>
      <c r="O1273">
        <v>591.60839160839203</v>
      </c>
      <c r="P1273" t="s">
        <v>691</v>
      </c>
      <c r="Q1273">
        <v>2.6978048794787801</v>
      </c>
      <c r="R1273">
        <v>1</v>
      </c>
      <c r="S1273" t="s">
        <v>592</v>
      </c>
      <c r="T1273">
        <v>-1.11368485725649E-2</v>
      </c>
      <c r="AW1273">
        <v>14.3</v>
      </c>
      <c r="AX1273">
        <v>12.185</v>
      </c>
      <c r="AY1273">
        <v>10.07</v>
      </c>
      <c r="AZ1273">
        <v>10.773</v>
      </c>
      <c r="BA1273">
        <v>11.476000000000001</v>
      </c>
      <c r="BB1273">
        <v>12.179</v>
      </c>
      <c r="BC1273">
        <v>12.882</v>
      </c>
      <c r="BD1273">
        <v>13.585000000000001</v>
      </c>
      <c r="BE1273">
        <v>13.433705912141701</v>
      </c>
      <c r="BF1273">
        <v>13.284096763629799</v>
      </c>
      <c r="BG1273">
        <v>13.136153789549899</v>
      </c>
      <c r="BH1273">
        <v>12.9898584339698</v>
      </c>
      <c r="BI1273">
        <v>12.845192347611601</v>
      </c>
      <c r="BJ1273">
        <v>12.702137385550801</v>
      </c>
      <c r="BK1273">
        <v>12.56067560494</v>
      </c>
      <c r="BL1273">
        <v>12.420789262758699</v>
      </c>
      <c r="BM1273">
        <v>12.282460813587599</v>
      </c>
      <c r="BN1273">
        <v>12.145672907408199</v>
      </c>
      <c r="BO1273">
        <v>12.0104083874265</v>
      </c>
      <c r="BP1273">
        <v>11.876650287921001</v>
      </c>
      <c r="BQ1273">
        <v>11.7443818321152</v>
      </c>
      <c r="BR1273">
        <v>11.6135864300725</v>
      </c>
      <c r="BS1273">
        <v>11.4842476766164</v>
      </c>
      <c r="BT1273">
        <v>11.356349349272101</v>
      </c>
      <c r="BU1273">
        <v>11.2298754062321</v>
      </c>
      <c r="BV1273">
        <v>11.104809984344101</v>
      </c>
      <c r="BW1273">
        <v>10.981137397121399</v>
      </c>
      <c r="BX1273">
        <v>10.8588421327751</v>
      </c>
      <c r="BY1273">
        <v>10.737908852268999</v>
      </c>
      <c r="BZ1273">
        <v>10.618322387395301</v>
      </c>
      <c r="CA1273">
        <v>10.5000677388722</v>
      </c>
      <c r="CB1273">
        <v>10.3831300744627</v>
      </c>
      <c r="CC1273">
        <v>10.2674947271141</v>
      </c>
      <c r="CD1273" s="8" t="b">
        <f>IF(ISNUMBER(VLOOKUP(A1273,profiles_2018!A:A,1,FALSE)),TRUE,FALSE)</f>
        <v>0</v>
      </c>
      <c r="CE1273" t="str">
        <f>INDEX('C5 - Emissions methodology 2021'!$A$2:$I$5911,MATCH($A1273,'C5 - Emissions methodology 2021'!$A$2:$A$5911,0),MATCH(CE$1,'C5 - Emissions methodology 2021'!$A$1:$I$1,0))</f>
        <v>Services</v>
      </c>
    </row>
    <row r="1274" spans="1:83" x14ac:dyDescent="0.25">
      <c r="A1274">
        <v>4826</v>
      </c>
      <c r="B1274" t="s">
        <v>529</v>
      </c>
      <c r="C1274" t="s">
        <v>27</v>
      </c>
      <c r="D1274">
        <v>2020</v>
      </c>
      <c r="E1274" t="s">
        <v>105</v>
      </c>
      <c r="F1274" t="s">
        <v>54</v>
      </c>
      <c r="G1274">
        <v>2019</v>
      </c>
      <c r="H1274">
        <v>33800000</v>
      </c>
      <c r="I1274">
        <v>100</v>
      </c>
      <c r="J1274">
        <v>2050</v>
      </c>
      <c r="K1274">
        <v>100</v>
      </c>
      <c r="L1274">
        <v>0</v>
      </c>
      <c r="M1274">
        <v>2020</v>
      </c>
      <c r="N1274">
        <v>33019328</v>
      </c>
      <c r="O1274">
        <v>0.68879560649474703</v>
      </c>
      <c r="P1274" t="s">
        <v>45</v>
      </c>
      <c r="Q1274">
        <v>4.0104699999999998</v>
      </c>
      <c r="R1274">
        <v>1</v>
      </c>
      <c r="S1274" t="s">
        <v>592</v>
      </c>
      <c r="T1274">
        <v>-1.11368485725649E-2</v>
      </c>
      <c r="AX1274">
        <v>33800000</v>
      </c>
      <c r="AY1274">
        <v>33019328</v>
      </c>
      <c r="AZ1274">
        <v>31918683.733333301</v>
      </c>
      <c r="BA1274">
        <v>30818039.466666602</v>
      </c>
      <c r="BB1274">
        <v>29717395.199999999</v>
      </c>
      <c r="BC1274">
        <v>28616750.9333333</v>
      </c>
      <c r="BD1274">
        <v>27516106.666666601</v>
      </c>
      <c r="BE1274">
        <v>26415462.399999999</v>
      </c>
      <c r="BF1274">
        <v>25314818.133333299</v>
      </c>
      <c r="BG1274">
        <v>24214173.8666666</v>
      </c>
      <c r="BH1274">
        <v>23113529.600000001</v>
      </c>
      <c r="BI1274">
        <v>22012885.333333299</v>
      </c>
      <c r="BJ1274">
        <v>20912241.066666599</v>
      </c>
      <c r="BK1274">
        <v>19811596.800000001</v>
      </c>
      <c r="BL1274">
        <v>18710952.533333302</v>
      </c>
      <c r="BM1274">
        <v>17610308.266666599</v>
      </c>
      <c r="BN1274">
        <v>16509664</v>
      </c>
      <c r="BO1274">
        <v>15409019.733333301</v>
      </c>
      <c r="BP1274">
        <v>14308375.4666666</v>
      </c>
      <c r="BQ1274">
        <v>13207731.199999999</v>
      </c>
      <c r="BR1274">
        <v>12107086.9333333</v>
      </c>
      <c r="BS1274">
        <v>11006442.666666601</v>
      </c>
      <c r="BT1274">
        <v>9905798.4000000004</v>
      </c>
      <c r="BU1274">
        <v>8805154.1333333291</v>
      </c>
      <c r="BV1274">
        <v>7704509.8666666597</v>
      </c>
      <c r="BW1274">
        <v>6603865.5999999903</v>
      </c>
      <c r="BX1274">
        <v>5503221.3333333302</v>
      </c>
      <c r="BY1274">
        <v>4402577.0666666599</v>
      </c>
      <c r="BZ1274">
        <v>3301932.8</v>
      </c>
      <c r="CA1274">
        <v>2201288.5333333299</v>
      </c>
      <c r="CB1274">
        <v>1100644.2666666601</v>
      </c>
      <c r="CC1274">
        <v>0</v>
      </c>
      <c r="CD1274" s="8" t="b">
        <f>IF(ISNUMBER(VLOOKUP(A1274,profiles_2018!A:A,1,FALSE)),TRUE,FALSE)</f>
        <v>1</v>
      </c>
      <c r="CE1274" t="str">
        <f>INDEX('C5 - Emissions methodology 2021'!$A$2:$I$5911,MATCH($A1274,'C5 - Emissions methodology 2021'!$A$2:$A$5911,0),MATCH(CE$1,'C5 - Emissions methodology 2021'!$A$1:$I$1,0))</f>
        <v>Materials</v>
      </c>
    </row>
    <row r="1275" spans="1:83" x14ac:dyDescent="0.25">
      <c r="A1275">
        <v>20947</v>
      </c>
      <c r="B1275" t="s">
        <v>681</v>
      </c>
      <c r="C1275" t="s">
        <v>59</v>
      </c>
      <c r="D1275">
        <v>2012</v>
      </c>
      <c r="E1275" t="s">
        <v>105</v>
      </c>
      <c r="F1275" t="s">
        <v>54</v>
      </c>
      <c r="G1275">
        <v>2005</v>
      </c>
      <c r="H1275">
        <v>613360</v>
      </c>
      <c r="I1275">
        <v>87</v>
      </c>
      <c r="J1275">
        <v>2050</v>
      </c>
      <c r="K1275">
        <v>50</v>
      </c>
      <c r="L1275">
        <v>306680</v>
      </c>
      <c r="M1275">
        <v>2020</v>
      </c>
      <c r="N1275">
        <v>927227.52</v>
      </c>
      <c r="O1275">
        <v>142.74086988265199</v>
      </c>
      <c r="P1275" t="s">
        <v>691</v>
      </c>
      <c r="Q1275">
        <v>3.3707955073</v>
      </c>
      <c r="R1275">
        <v>1</v>
      </c>
      <c r="S1275" t="s">
        <v>592</v>
      </c>
      <c r="T1275">
        <v>-1.11368485725649E-2</v>
      </c>
      <c r="AJ1275">
        <v>613360</v>
      </c>
      <c r="AK1275">
        <v>634284.50133333297</v>
      </c>
      <c r="AL1275">
        <v>655209.00266666606</v>
      </c>
      <c r="AM1275">
        <v>676133.50399999996</v>
      </c>
      <c r="AN1275">
        <v>697058.00533333304</v>
      </c>
      <c r="AO1275">
        <v>717982.50666666601</v>
      </c>
      <c r="AP1275">
        <v>738907.00800000003</v>
      </c>
      <c r="AQ1275">
        <v>759831.509333333</v>
      </c>
      <c r="AR1275">
        <v>780756.01066666597</v>
      </c>
      <c r="AS1275">
        <v>801680.51199999999</v>
      </c>
      <c r="AT1275">
        <v>822605.01333333296</v>
      </c>
      <c r="AU1275">
        <v>843529.51466666604</v>
      </c>
      <c r="AV1275">
        <v>864454.01599999995</v>
      </c>
      <c r="AW1275">
        <v>885378.51733333303</v>
      </c>
      <c r="AX1275">
        <v>906303.018666666</v>
      </c>
      <c r="AY1275">
        <v>927227.52</v>
      </c>
      <c r="AZ1275">
        <v>906542.60266666603</v>
      </c>
      <c r="BA1275">
        <v>885857.68533333298</v>
      </c>
      <c r="BB1275">
        <v>865172.76800000004</v>
      </c>
      <c r="BC1275">
        <v>844487.85066666605</v>
      </c>
      <c r="BD1275">
        <v>823802.933333333</v>
      </c>
      <c r="BE1275">
        <v>803118.01599999995</v>
      </c>
      <c r="BF1275">
        <v>782433.09866666596</v>
      </c>
      <c r="BG1275">
        <v>761748.18133333302</v>
      </c>
      <c r="BH1275">
        <v>741063.26399999997</v>
      </c>
      <c r="BI1275">
        <v>720378.34666666598</v>
      </c>
      <c r="BJ1275">
        <v>699693.42933333304</v>
      </c>
      <c r="BK1275">
        <v>679008.51199999999</v>
      </c>
      <c r="BL1275">
        <v>658323.594666666</v>
      </c>
      <c r="BM1275">
        <v>637638.67733333295</v>
      </c>
      <c r="BN1275">
        <v>616953.76</v>
      </c>
      <c r="BO1275">
        <v>596268.84266666602</v>
      </c>
      <c r="BP1275">
        <v>575583.92533333297</v>
      </c>
      <c r="BQ1275">
        <v>554899.00800000003</v>
      </c>
      <c r="BR1275">
        <v>534214.09066666604</v>
      </c>
      <c r="BS1275">
        <v>513529.17333333299</v>
      </c>
      <c r="BT1275">
        <v>492844.25599999999</v>
      </c>
      <c r="BU1275">
        <v>472159.33866666601</v>
      </c>
      <c r="BV1275">
        <v>451474.42133333301</v>
      </c>
      <c r="BW1275">
        <v>430789.50400000002</v>
      </c>
      <c r="BX1275">
        <v>410104.58666666597</v>
      </c>
      <c r="BY1275">
        <v>389419.66933333297</v>
      </c>
      <c r="BZ1275">
        <v>368734.75199999998</v>
      </c>
      <c r="CA1275">
        <v>348049.83466666599</v>
      </c>
      <c r="CB1275">
        <v>327364.917333333</v>
      </c>
      <c r="CC1275">
        <v>306680</v>
      </c>
      <c r="CD1275" s="8" t="b">
        <f>IF(ISNUMBER(VLOOKUP(A1275,profiles_2018!A:A,1,FALSE)),TRUE,FALSE)</f>
        <v>1</v>
      </c>
      <c r="CE1275" t="str">
        <f>INDEX('C5 - Emissions methodology 2021'!$A$2:$I$5911,MATCH($A1275,'C5 - Emissions methodology 2021'!$A$2:$A$5911,0),MATCH(CE$1,'C5 - Emissions methodology 2021'!$A$1:$I$1,0))</f>
        <v>Manufacturing</v>
      </c>
    </row>
    <row r="1276" spans="1:83" x14ac:dyDescent="0.25">
      <c r="A1276">
        <v>41021</v>
      </c>
      <c r="B1276" t="s">
        <v>1685</v>
      </c>
      <c r="C1276" t="s">
        <v>76</v>
      </c>
      <c r="D1276">
        <v>2010</v>
      </c>
      <c r="E1276" t="s">
        <v>49</v>
      </c>
      <c r="F1276" t="s">
        <v>50</v>
      </c>
      <c r="G1276">
        <v>2009</v>
      </c>
      <c r="H1276">
        <v>2084</v>
      </c>
      <c r="I1276">
        <v>100</v>
      </c>
      <c r="J1276">
        <v>2022</v>
      </c>
      <c r="K1276">
        <v>100</v>
      </c>
      <c r="L1276">
        <v>0</v>
      </c>
      <c r="M1276">
        <v>2020</v>
      </c>
      <c r="N1276">
        <v>2605</v>
      </c>
      <c r="O1276">
        <v>-27.259404005862201</v>
      </c>
      <c r="P1276" t="s">
        <v>24</v>
      </c>
      <c r="Q1276">
        <v>3.3163416681146298</v>
      </c>
      <c r="R1276">
        <v>1</v>
      </c>
      <c r="S1276" t="s">
        <v>592</v>
      </c>
      <c r="T1276">
        <v>-1.11368485725649E-2</v>
      </c>
      <c r="AN1276">
        <v>2084</v>
      </c>
      <c r="AO1276">
        <v>2131.3636363636301</v>
      </c>
      <c r="AP1276">
        <v>2178.7272727272698</v>
      </c>
      <c r="AQ1276">
        <v>2226.0909090908999</v>
      </c>
      <c r="AR1276">
        <v>2273.45454545454</v>
      </c>
      <c r="AS1276">
        <v>2320.8181818181802</v>
      </c>
      <c r="AT1276">
        <v>2368.1818181818098</v>
      </c>
      <c r="AU1276">
        <v>2415.54545454545</v>
      </c>
      <c r="AV1276">
        <v>2462.9090909090901</v>
      </c>
      <c r="AW1276">
        <v>2510.2727272727202</v>
      </c>
      <c r="AX1276">
        <v>2557.6363636363599</v>
      </c>
      <c r="AY1276">
        <v>2605</v>
      </c>
      <c r="AZ1276">
        <v>1302.5</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s="8" t="b">
        <f>IF(ISNUMBER(VLOOKUP(A1276,profiles_2018!A:A,1,FALSE)),TRUE,FALSE)</f>
        <v>0</v>
      </c>
      <c r="CE1276" t="str">
        <f>INDEX('C5 - Emissions methodology 2021'!$A$2:$I$5911,MATCH($A1276,'C5 - Emissions methodology 2021'!$A$2:$A$5911,0),MATCH(CE$1,'C5 - Emissions methodology 2021'!$A$1:$I$1,0))</f>
        <v>Materials</v>
      </c>
    </row>
    <row r="1277" spans="1:83" x14ac:dyDescent="0.25">
      <c r="A1277">
        <v>19063</v>
      </c>
      <c r="B1277" t="s">
        <v>1686</v>
      </c>
      <c r="C1277" t="s">
        <v>43</v>
      </c>
      <c r="D1277">
        <v>2019</v>
      </c>
      <c r="E1277" t="s">
        <v>28</v>
      </c>
      <c r="F1277" t="s">
        <v>23</v>
      </c>
      <c r="G1277">
        <v>2019</v>
      </c>
      <c r="H1277">
        <v>58938</v>
      </c>
      <c r="I1277">
        <v>100</v>
      </c>
      <c r="J1277">
        <v>2030</v>
      </c>
      <c r="K1277">
        <v>100</v>
      </c>
      <c r="L1277">
        <v>0</v>
      </c>
      <c r="M1277">
        <v>2020</v>
      </c>
      <c r="N1277">
        <v>44190</v>
      </c>
      <c r="O1277">
        <v>25.0229054260409</v>
      </c>
      <c r="P1277" t="s">
        <v>24</v>
      </c>
      <c r="Q1277">
        <v>3.6502497962390201</v>
      </c>
      <c r="R1277">
        <v>1</v>
      </c>
      <c r="S1277" t="s">
        <v>592</v>
      </c>
      <c r="T1277">
        <v>-1.11368485725649E-2</v>
      </c>
      <c r="AX1277">
        <v>58938</v>
      </c>
      <c r="AY1277">
        <v>44190</v>
      </c>
      <c r="AZ1277">
        <v>39771</v>
      </c>
      <c r="BA1277">
        <v>35352</v>
      </c>
      <c r="BB1277">
        <v>30933</v>
      </c>
      <c r="BC1277">
        <v>26514</v>
      </c>
      <c r="BD1277">
        <v>22095</v>
      </c>
      <c r="BE1277">
        <v>17676</v>
      </c>
      <c r="BF1277">
        <v>13257</v>
      </c>
      <c r="BG1277">
        <v>8838</v>
      </c>
      <c r="BH1277">
        <v>4419</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s="8" t="b">
        <f>IF(ISNUMBER(VLOOKUP(A1277,profiles_2018!A:A,1,FALSE)),TRUE,FALSE)</f>
        <v>0</v>
      </c>
      <c r="CE1277" t="str">
        <f>INDEX('C5 - Emissions methodology 2021'!$A$2:$I$5911,MATCH($A1277,'C5 - Emissions methodology 2021'!$A$2:$A$5911,0),MATCH(CE$1,'C5 - Emissions methodology 2021'!$A$1:$I$1,0))</f>
        <v>Services</v>
      </c>
    </row>
    <row r="1278" spans="1:83" x14ac:dyDescent="0.25">
      <c r="A1278">
        <v>19167</v>
      </c>
      <c r="B1278" t="s">
        <v>1687</v>
      </c>
      <c r="C1278" t="s">
        <v>59</v>
      </c>
      <c r="D1278">
        <v>2021</v>
      </c>
      <c r="E1278" t="s">
        <v>60</v>
      </c>
      <c r="F1278" t="s">
        <v>54</v>
      </c>
      <c r="G1278">
        <v>2013</v>
      </c>
      <c r="H1278">
        <v>625283</v>
      </c>
      <c r="I1278">
        <v>100</v>
      </c>
      <c r="J1278">
        <v>2050</v>
      </c>
      <c r="K1278">
        <v>100</v>
      </c>
      <c r="L1278">
        <v>0</v>
      </c>
      <c r="M1278">
        <v>2020</v>
      </c>
      <c r="N1278">
        <v>594301</v>
      </c>
      <c r="O1278">
        <v>4.9548764319516101</v>
      </c>
      <c r="P1278" t="s">
        <v>45</v>
      </c>
      <c r="Q1278">
        <v>4.0000625283</v>
      </c>
      <c r="R1278">
        <v>1</v>
      </c>
      <c r="S1278" t="s">
        <v>592</v>
      </c>
      <c r="T1278">
        <v>-1.11368485725649E-2</v>
      </c>
      <c r="AR1278">
        <v>625283</v>
      </c>
      <c r="AS1278">
        <v>620857</v>
      </c>
      <c r="AT1278">
        <v>616431</v>
      </c>
      <c r="AU1278">
        <v>612005</v>
      </c>
      <c r="AV1278">
        <v>607579</v>
      </c>
      <c r="AW1278">
        <v>603153</v>
      </c>
      <c r="AX1278">
        <v>598727</v>
      </c>
      <c r="AY1278">
        <v>594301</v>
      </c>
      <c r="AZ1278">
        <v>574490.96666666598</v>
      </c>
      <c r="BA1278">
        <v>554680.933333333</v>
      </c>
      <c r="BB1278">
        <v>534870.9</v>
      </c>
      <c r="BC1278">
        <v>515060.866666666</v>
      </c>
      <c r="BD1278">
        <v>495250.83333333302</v>
      </c>
      <c r="BE1278">
        <v>475440.8</v>
      </c>
      <c r="BF1278">
        <v>455630.76666666602</v>
      </c>
      <c r="BG1278">
        <v>435820.73333333299</v>
      </c>
      <c r="BH1278">
        <v>416010.7</v>
      </c>
      <c r="BI1278">
        <v>396200.66666666599</v>
      </c>
      <c r="BJ1278">
        <v>376390.63333333301</v>
      </c>
      <c r="BK1278">
        <v>356580.6</v>
      </c>
      <c r="BL1278">
        <v>336770.56666666601</v>
      </c>
      <c r="BM1278">
        <v>316960.53333333298</v>
      </c>
      <c r="BN1278">
        <v>297150.5</v>
      </c>
      <c r="BO1278">
        <v>277340.46666666598</v>
      </c>
      <c r="BP1278">
        <v>257530.433333333</v>
      </c>
      <c r="BQ1278">
        <v>237720.4</v>
      </c>
      <c r="BR1278">
        <v>217910.366666666</v>
      </c>
      <c r="BS1278">
        <v>198100.33333333299</v>
      </c>
      <c r="BT1278">
        <v>178290.3</v>
      </c>
      <c r="BU1278">
        <v>158480.26666666599</v>
      </c>
      <c r="BV1278">
        <v>138670.23333333299</v>
      </c>
      <c r="BW1278">
        <v>118860.19999999899</v>
      </c>
      <c r="BX1278">
        <v>99050.166666666599</v>
      </c>
      <c r="BY1278">
        <v>79240.133333333302</v>
      </c>
      <c r="BZ1278">
        <v>59430.099999999897</v>
      </c>
      <c r="CA1278">
        <v>39620.0666666666</v>
      </c>
      <c r="CB1278">
        <v>19810.0333333333</v>
      </c>
      <c r="CC1278">
        <v>0</v>
      </c>
      <c r="CD1278" s="8" t="b">
        <f>IF(ISNUMBER(VLOOKUP(A1278,profiles_2018!A:A,1,FALSE)),TRUE,FALSE)</f>
        <v>0</v>
      </c>
      <c r="CE1278" t="str">
        <f>INDEX('C5 - Emissions methodology 2021'!$A$2:$I$5911,MATCH($A1278,'C5 - Emissions methodology 2021'!$A$2:$A$5911,0),MATCH(CE$1,'C5 - Emissions methodology 2021'!$A$1:$I$1,0))</f>
        <v>Manufacturing</v>
      </c>
    </row>
    <row r="1279" spans="1:83" x14ac:dyDescent="0.25">
      <c r="A1279">
        <v>19184</v>
      </c>
      <c r="B1279" t="s">
        <v>1688</v>
      </c>
      <c r="C1279" t="s">
        <v>59</v>
      </c>
      <c r="D1279">
        <v>2021</v>
      </c>
      <c r="E1279" t="s">
        <v>105</v>
      </c>
      <c r="F1279" t="s">
        <v>54</v>
      </c>
      <c r="G1279">
        <v>2016</v>
      </c>
      <c r="H1279">
        <v>92808</v>
      </c>
      <c r="I1279">
        <v>100</v>
      </c>
      <c r="J1279">
        <v>2031</v>
      </c>
      <c r="K1279">
        <v>60</v>
      </c>
      <c r="L1279">
        <v>37123.199999999997</v>
      </c>
      <c r="M1279">
        <v>2020</v>
      </c>
      <c r="N1279">
        <v>67140</v>
      </c>
      <c r="O1279">
        <v>44.141860211536397</v>
      </c>
      <c r="P1279" t="s">
        <v>45</v>
      </c>
      <c r="Q1279">
        <v>3.5907439353170698</v>
      </c>
      <c r="R1279">
        <v>1</v>
      </c>
      <c r="S1279" t="s">
        <v>592</v>
      </c>
      <c r="T1279">
        <v>-1.11368485725649E-2</v>
      </c>
      <c r="AU1279">
        <v>92808</v>
      </c>
      <c r="AV1279">
        <v>86391</v>
      </c>
      <c r="AW1279">
        <v>79974</v>
      </c>
      <c r="AX1279">
        <v>73557</v>
      </c>
      <c r="AY1279">
        <v>67140</v>
      </c>
      <c r="AZ1279">
        <v>64411.199999999997</v>
      </c>
      <c r="BA1279">
        <v>61682.400000000001</v>
      </c>
      <c r="BB1279">
        <v>58953.599999999999</v>
      </c>
      <c r="BC1279">
        <v>56224.800000000003</v>
      </c>
      <c r="BD1279">
        <v>53496</v>
      </c>
      <c r="BE1279">
        <v>50767.199999999997</v>
      </c>
      <c r="BF1279">
        <v>48038.400000000001</v>
      </c>
      <c r="BG1279">
        <v>45309.599999999999</v>
      </c>
      <c r="BH1279">
        <v>42580.800000000003</v>
      </c>
      <c r="BI1279">
        <v>39852</v>
      </c>
      <c r="BJ1279">
        <v>37123.199999999997</v>
      </c>
      <c r="BK1279">
        <v>36709.764543070902</v>
      </c>
      <c r="BL1279">
        <v>36300.933454220198</v>
      </c>
      <c r="BM1279">
        <v>35896.655455297798</v>
      </c>
      <c r="BN1279">
        <v>35496.879839230598</v>
      </c>
      <c r="BO1279">
        <v>35101.5564636626</v>
      </c>
      <c r="BP1279">
        <v>34710.6357446654</v>
      </c>
      <c r="BQ1279">
        <v>34324.068650519599</v>
      </c>
      <c r="BR1279">
        <v>33941.806695564497</v>
      </c>
      <c r="BS1279">
        <v>33563.801934116702</v>
      </c>
      <c r="BT1279">
        <v>33190.006954456898</v>
      </c>
      <c r="BU1279">
        <v>32820.374872882698</v>
      </c>
      <c r="BV1279">
        <v>32454.859327828599</v>
      </c>
      <c r="BW1279">
        <v>32093.4144740507</v>
      </c>
      <c r="BX1279">
        <v>31735.994976876598</v>
      </c>
      <c r="BY1279">
        <v>31382.556006519499</v>
      </c>
      <c r="BZ1279">
        <v>31033.0532324548</v>
      </c>
      <c r="CA1279">
        <v>30687.442817860599</v>
      </c>
      <c r="CB1279">
        <v>30345.681414118899</v>
      </c>
      <c r="CC1279">
        <v>30007.726155378499</v>
      </c>
      <c r="CD1279" s="8" t="b">
        <f>IF(ISNUMBER(VLOOKUP(A1279,profiles_2018!A:A,1,FALSE)),TRUE,FALSE)</f>
        <v>0</v>
      </c>
      <c r="CE1279" t="str">
        <f>INDEX('C5 - Emissions methodology 2021'!$A$2:$I$5911,MATCH($A1279,'C5 - Emissions methodology 2021'!$A$2:$A$5911,0),MATCH(CE$1,'C5 - Emissions methodology 2021'!$A$1:$I$1,0))</f>
        <v>Services</v>
      </c>
    </row>
    <row r="1280" spans="1:83" x14ac:dyDescent="0.25">
      <c r="A1280">
        <v>840272</v>
      </c>
      <c r="B1280" t="s">
        <v>1689</v>
      </c>
      <c r="C1280" t="s">
        <v>65</v>
      </c>
      <c r="D1280">
        <v>2019</v>
      </c>
      <c r="E1280" t="s">
        <v>690</v>
      </c>
      <c r="F1280" t="s">
        <v>23</v>
      </c>
      <c r="G1280">
        <v>2015</v>
      </c>
      <c r="H1280">
        <v>17988.669999999998</v>
      </c>
      <c r="I1280">
        <v>95.5</v>
      </c>
      <c r="J1280">
        <v>2025</v>
      </c>
      <c r="K1280">
        <v>70</v>
      </c>
      <c r="L1280">
        <v>5396.6009999999997</v>
      </c>
      <c r="M1280">
        <v>2020</v>
      </c>
      <c r="N1280">
        <v>5489.915</v>
      </c>
      <c r="O1280">
        <v>99.506603916805801</v>
      </c>
      <c r="P1280" t="s">
        <v>24</v>
      </c>
      <c r="Q1280">
        <v>3.3028067600487798</v>
      </c>
      <c r="R1280">
        <v>1</v>
      </c>
      <c r="S1280" t="s">
        <v>592</v>
      </c>
      <c r="T1280">
        <v>-1.11368485725649E-2</v>
      </c>
      <c r="AT1280">
        <v>17988.669999999998</v>
      </c>
      <c r="AU1280">
        <v>15488.9189999999</v>
      </c>
      <c r="AV1280">
        <v>12989.1679999999</v>
      </c>
      <c r="AW1280">
        <v>10489.416999999999</v>
      </c>
      <c r="AX1280">
        <v>7989.6659999999902</v>
      </c>
      <c r="AY1280">
        <v>5489.915</v>
      </c>
      <c r="AZ1280">
        <v>5471.2521999999999</v>
      </c>
      <c r="BA1280">
        <v>5452.5893999999998</v>
      </c>
      <c r="BB1280">
        <v>5433.9265999999998</v>
      </c>
      <c r="BC1280">
        <v>5415.2637999999997</v>
      </c>
      <c r="BD1280">
        <v>5396.6009999999997</v>
      </c>
      <c r="BE1280">
        <v>5336.4998718564402</v>
      </c>
      <c r="BF1280">
        <v>5277.0680808760699</v>
      </c>
      <c r="BG1280">
        <v>5218.2981727522301</v>
      </c>
      <c r="BH1280">
        <v>5160.1827761958002</v>
      </c>
      <c r="BI1280">
        <v>5102.7146020105502</v>
      </c>
      <c r="BJ1280">
        <v>5045.8864421789403</v>
      </c>
      <c r="BK1280">
        <v>4989.6911689580402</v>
      </c>
      <c r="BL1280">
        <v>4934.1217339854902</v>
      </c>
      <c r="BM1280">
        <v>4879.1711673954896</v>
      </c>
      <c r="BN1280">
        <v>4824.8325769445801</v>
      </c>
      <c r="BO1280">
        <v>4771.0991471471698</v>
      </c>
      <c r="BP1280">
        <v>4717.9641384206998</v>
      </c>
      <c r="BQ1280">
        <v>4665.4208862403202</v>
      </c>
      <c r="BR1280">
        <v>4613.4628003029802</v>
      </c>
      <c r="BS1280">
        <v>4562.08336370084</v>
      </c>
      <c r="BT1280">
        <v>4511.2761321038897</v>
      </c>
      <c r="BU1280">
        <v>4461.0347329516198</v>
      </c>
      <c r="BV1280">
        <v>4411.3528646537798</v>
      </c>
      <c r="BW1280">
        <v>4362.2242957999797</v>
      </c>
      <c r="BX1280">
        <v>4313.6428643781001</v>
      </c>
      <c r="BY1280">
        <v>4265.6024770013901</v>
      </c>
      <c r="BZ1280">
        <v>4218.0971081442704</v>
      </c>
      <c r="CA1280">
        <v>4171.12079938649</v>
      </c>
      <c r="CB1280">
        <v>4124.6676586658496</v>
      </c>
      <c r="CC1280">
        <v>4078.7318595391298</v>
      </c>
      <c r="CD1280" s="8" t="b">
        <f>IF(ISNUMBER(VLOOKUP(A1280,profiles_2018!A:A,1,FALSE)),TRUE,FALSE)</f>
        <v>0</v>
      </c>
      <c r="CE1280" t="str">
        <f>INDEX('C5 - Emissions methodology 2021'!$A$2:$I$5911,MATCH($A1280,'C5 - Emissions methodology 2021'!$A$2:$A$5911,0),MATCH(CE$1,'C5 - Emissions methodology 2021'!$A$1:$I$1,0))</f>
        <v>Retail</v>
      </c>
    </row>
    <row r="1281" spans="1:83" x14ac:dyDescent="0.25">
      <c r="A1281">
        <v>19195</v>
      </c>
      <c r="B1281" t="s">
        <v>1690</v>
      </c>
      <c r="C1281" t="s">
        <v>59</v>
      </c>
      <c r="D1281">
        <v>2020</v>
      </c>
      <c r="E1281" t="s">
        <v>362</v>
      </c>
      <c r="F1281" t="s">
        <v>54</v>
      </c>
      <c r="G1281">
        <v>2019</v>
      </c>
      <c r="H1281">
        <v>130947</v>
      </c>
      <c r="I1281">
        <v>100</v>
      </c>
      <c r="J1281">
        <v>2050</v>
      </c>
      <c r="K1281">
        <v>100</v>
      </c>
      <c r="L1281">
        <v>0</v>
      </c>
      <c r="M1281">
        <v>2020</v>
      </c>
      <c r="N1281">
        <v>116717</v>
      </c>
      <c r="O1281">
        <v>-28.8372261941884</v>
      </c>
      <c r="P1281" t="s">
        <v>45</v>
      </c>
      <c r="Q1281">
        <v>4.0000798512999998</v>
      </c>
      <c r="R1281">
        <v>1</v>
      </c>
      <c r="S1281" t="s">
        <v>592</v>
      </c>
      <c r="T1281">
        <v>-1.11368485725649E-2</v>
      </c>
      <c r="AX1281">
        <v>130947</v>
      </c>
      <c r="AY1281">
        <v>116717</v>
      </c>
      <c r="AZ1281">
        <v>112826.433333333</v>
      </c>
      <c r="BA1281">
        <v>108935.866666666</v>
      </c>
      <c r="BB1281">
        <v>105045.3</v>
      </c>
      <c r="BC1281">
        <v>101154.733333333</v>
      </c>
      <c r="BD1281">
        <v>97264.166666666599</v>
      </c>
      <c r="BE1281">
        <v>93373.6</v>
      </c>
      <c r="BF1281">
        <v>89483.033333333296</v>
      </c>
      <c r="BG1281">
        <v>85592.466666666602</v>
      </c>
      <c r="BH1281">
        <v>81701.899999999994</v>
      </c>
      <c r="BI1281">
        <v>77811.333333333299</v>
      </c>
      <c r="BJ1281">
        <v>73920.766666666605</v>
      </c>
      <c r="BK1281">
        <v>70030.2</v>
      </c>
      <c r="BL1281">
        <v>66139.633333333302</v>
      </c>
      <c r="BM1281">
        <v>62249.0666666666</v>
      </c>
      <c r="BN1281">
        <v>58358.5</v>
      </c>
      <c r="BO1281">
        <v>54467.933333333298</v>
      </c>
      <c r="BP1281">
        <v>50577.366666666603</v>
      </c>
      <c r="BQ1281">
        <v>46686.8</v>
      </c>
      <c r="BR1281">
        <v>42796.233333333301</v>
      </c>
      <c r="BS1281">
        <v>38905.666666666599</v>
      </c>
      <c r="BT1281">
        <v>35015.1</v>
      </c>
      <c r="BU1281">
        <v>31124.5333333333</v>
      </c>
      <c r="BV1281">
        <v>27233.966666666602</v>
      </c>
      <c r="BW1281">
        <v>23343.3999999999</v>
      </c>
      <c r="BX1281">
        <v>19452.833333333299</v>
      </c>
      <c r="BY1281">
        <v>15562.266666666599</v>
      </c>
      <c r="BZ1281">
        <v>11671.699999999901</v>
      </c>
      <c r="CA1281">
        <v>7781.1333333333296</v>
      </c>
      <c r="CB1281">
        <v>3890.5666666666598</v>
      </c>
      <c r="CC1281">
        <v>0</v>
      </c>
      <c r="CD1281" s="8" t="b">
        <f>IF(ISNUMBER(VLOOKUP(A1281,profiles_2018!A:A,1,FALSE)),TRUE,FALSE)</f>
        <v>0</v>
      </c>
      <c r="CE1281" t="str">
        <f>INDEX('C5 - Emissions methodology 2021'!$A$2:$I$5911,MATCH($A1281,'C5 - Emissions methodology 2021'!$A$2:$A$5911,0),MATCH(CE$1,'C5 - Emissions methodology 2021'!$A$1:$I$1,0))</f>
        <v>Infrastructure</v>
      </c>
    </row>
    <row r="1282" spans="1:83" x14ac:dyDescent="0.25">
      <c r="A1282">
        <v>19190</v>
      </c>
      <c r="B1282" t="s">
        <v>1691</v>
      </c>
      <c r="C1282" t="s">
        <v>59</v>
      </c>
      <c r="D1282">
        <v>2020</v>
      </c>
      <c r="E1282" t="s">
        <v>690</v>
      </c>
      <c r="F1282" t="s">
        <v>23</v>
      </c>
      <c r="G1282">
        <v>2015</v>
      </c>
      <c r="H1282">
        <v>748799</v>
      </c>
      <c r="I1282">
        <v>100</v>
      </c>
      <c r="J1282">
        <v>2030</v>
      </c>
      <c r="K1282">
        <v>20</v>
      </c>
      <c r="L1282">
        <v>599039.19999999995</v>
      </c>
      <c r="M1282">
        <v>2020</v>
      </c>
      <c r="N1282">
        <v>550236</v>
      </c>
      <c r="O1282">
        <v>132.588318093374</v>
      </c>
      <c r="P1282" t="s">
        <v>691</v>
      </c>
      <c r="Q1282">
        <v>2.8503187823390199</v>
      </c>
      <c r="R1282">
        <v>1</v>
      </c>
      <c r="S1282" t="s">
        <v>592</v>
      </c>
      <c r="T1282">
        <v>-1.11368485725649E-2</v>
      </c>
      <c r="AT1282">
        <v>748799</v>
      </c>
      <c r="AU1282">
        <v>709086.4</v>
      </c>
      <c r="AV1282">
        <v>669373.80000000005</v>
      </c>
      <c r="AW1282">
        <v>629661.19999999995</v>
      </c>
      <c r="AX1282">
        <v>589948.6</v>
      </c>
      <c r="AY1282">
        <v>550236</v>
      </c>
      <c r="AZ1282">
        <v>555116.31999999995</v>
      </c>
      <c r="BA1282">
        <v>559996.64</v>
      </c>
      <c r="BB1282">
        <v>564876.96</v>
      </c>
      <c r="BC1282">
        <v>569757.28</v>
      </c>
      <c r="BD1282">
        <v>574637.6</v>
      </c>
      <c r="BE1282">
        <v>579517.92000000004</v>
      </c>
      <c r="BF1282">
        <v>584398.24</v>
      </c>
      <c r="BG1282">
        <v>589278.56000000006</v>
      </c>
      <c r="BH1282">
        <v>594158.88</v>
      </c>
      <c r="BI1282">
        <v>599039.19999999995</v>
      </c>
      <c r="BJ1282">
        <v>592367.79114056902</v>
      </c>
      <c r="BK1282">
        <v>585770.68075137201</v>
      </c>
      <c r="BL1282">
        <v>579247.04138159601</v>
      </c>
      <c r="BM1282">
        <v>572796.05479562294</v>
      </c>
      <c r="BN1282">
        <v>566416.911870401</v>
      </c>
      <c r="BO1282">
        <v>560108.81249396096</v>
      </c>
      <c r="BP1282">
        <v>553870.96546505601</v>
      </c>
      <c r="BQ1282">
        <v>547702.58839393198</v>
      </c>
      <c r="BR1282">
        <v>541602.90760418598</v>
      </c>
      <c r="BS1282">
        <v>535571.15803573804</v>
      </c>
      <c r="BT1282">
        <v>529606.58314886095</v>
      </c>
      <c r="BU1282">
        <v>523708.434829298</v>
      </c>
      <c r="BV1282">
        <v>517875.97329442902</v>
      </c>
      <c r="BW1282">
        <v>512108.46700047998</v>
      </c>
      <c r="BX1282">
        <v>506405.19255076698</v>
      </c>
      <c r="BY1282">
        <v>500765.434604968</v>
      </c>
      <c r="BZ1282">
        <v>495188.48578939802</v>
      </c>
      <c r="CA1282">
        <v>489673.64660828398</v>
      </c>
      <c r="CB1282">
        <v>484220.22535603202</v>
      </c>
      <c r="CC1282">
        <v>478827.53803046799</v>
      </c>
      <c r="CD1282" s="8" t="b">
        <f>IF(ISNUMBER(VLOOKUP(A1282,profiles_2018!A:A,1,FALSE)),TRUE,FALSE)</f>
        <v>0</v>
      </c>
      <c r="CE1282" t="str">
        <f>INDEX('C5 - Emissions methodology 2021'!$A$2:$I$5911,MATCH($A1282,'C5 - Emissions methodology 2021'!$A$2:$A$5911,0),MATCH(CE$1,'C5 - Emissions methodology 2021'!$A$1:$I$1,0))</f>
        <v>Retail</v>
      </c>
    </row>
    <row r="1283" spans="1:83" x14ac:dyDescent="0.25">
      <c r="A1283">
        <v>828431</v>
      </c>
      <c r="B1283" t="s">
        <v>1692</v>
      </c>
      <c r="C1283" t="s">
        <v>78</v>
      </c>
      <c r="D1283">
        <v>2020</v>
      </c>
      <c r="E1283" t="s">
        <v>49</v>
      </c>
      <c r="F1283" t="s">
        <v>50</v>
      </c>
      <c r="G1283">
        <v>2019</v>
      </c>
      <c r="H1283">
        <v>29.7</v>
      </c>
      <c r="I1283">
        <v>100</v>
      </c>
      <c r="J1283">
        <v>2030</v>
      </c>
      <c r="K1283">
        <v>5</v>
      </c>
      <c r="L1283">
        <v>28.215</v>
      </c>
      <c r="M1283">
        <v>2020</v>
      </c>
      <c r="N1283">
        <v>21.45</v>
      </c>
      <c r="O1283">
        <v>555.555555555556</v>
      </c>
      <c r="P1283" t="s">
        <v>24</v>
      </c>
      <c r="Q1283">
        <v>2.3702439054090201</v>
      </c>
      <c r="R1283">
        <v>1</v>
      </c>
      <c r="S1283" t="s">
        <v>592</v>
      </c>
      <c r="T1283">
        <v>-1.11368485725649E-2</v>
      </c>
      <c r="AX1283">
        <v>29.7</v>
      </c>
      <c r="AY1283">
        <v>21.45</v>
      </c>
      <c r="AZ1283">
        <v>22.1265</v>
      </c>
      <c r="BA1283">
        <v>22.803000000000001</v>
      </c>
      <c r="BB1283">
        <v>23.479500000000002</v>
      </c>
      <c r="BC1283">
        <v>24.155999999999999</v>
      </c>
      <c r="BD1283">
        <v>24.8325</v>
      </c>
      <c r="BE1283">
        <v>25.509</v>
      </c>
      <c r="BF1283">
        <v>26.185500000000001</v>
      </c>
      <c r="BG1283">
        <v>26.861999999999998</v>
      </c>
      <c r="BH1283">
        <v>27.538499999999999</v>
      </c>
      <c r="BI1283">
        <v>28.215</v>
      </c>
      <c r="BJ1283">
        <v>27.900773817525</v>
      </c>
      <c r="BK1283">
        <v>27.590047124461901</v>
      </c>
      <c r="BL1283">
        <v>27.282780947526799</v>
      </c>
      <c r="BM1283">
        <v>26.9789367474757</v>
      </c>
      <c r="BN1283">
        <v>26.6784764142703</v>
      </c>
      <c r="BO1283">
        <v>26.381362262297799</v>
      </c>
      <c r="BP1283">
        <v>26.0875570256446</v>
      </c>
      <c r="BQ1283">
        <v>25.797023853421901</v>
      </c>
      <c r="BR1283">
        <v>25.509726305143499</v>
      </c>
      <c r="BS1283">
        <v>25.225628346155499</v>
      </c>
      <c r="BT1283">
        <v>24.944694343116598</v>
      </c>
      <c r="BU1283">
        <v>24.666889059528401</v>
      </c>
      <c r="BV1283">
        <v>24.3921776513161</v>
      </c>
      <c r="BW1283">
        <v>24.120525662458299</v>
      </c>
      <c r="BX1283">
        <v>23.851899020664899</v>
      </c>
      <c r="BY1283">
        <v>23.5862640331036</v>
      </c>
      <c r="BZ1283">
        <v>23.323587382174399</v>
      </c>
      <c r="CA1283">
        <v>23.063836121330102</v>
      </c>
      <c r="CB1283">
        <v>22.806977670944399</v>
      </c>
      <c r="CC1283">
        <v>22.552979814225299</v>
      </c>
      <c r="CD1283" s="8" t="b">
        <f>IF(ISNUMBER(VLOOKUP(A1283,profiles_2018!A:A,1,FALSE)),TRUE,FALSE)</f>
        <v>0</v>
      </c>
      <c r="CE1283" t="str">
        <f>INDEX('C5 - Emissions methodology 2021'!$A$2:$I$5911,MATCH($A1283,'C5 - Emissions methodology 2021'!$A$2:$A$5911,0),MATCH(CE$1,'C5 - Emissions methodology 2021'!$A$1:$I$1,0))</f>
        <v>Manufacturing</v>
      </c>
    </row>
    <row r="1284" spans="1:83" x14ac:dyDescent="0.25">
      <c r="A1284">
        <v>19286</v>
      </c>
      <c r="B1284" t="s">
        <v>1693</v>
      </c>
      <c r="C1284" t="s">
        <v>59</v>
      </c>
      <c r="D1284">
        <v>2016</v>
      </c>
      <c r="E1284" t="s">
        <v>28</v>
      </c>
      <c r="F1284" t="s">
        <v>23</v>
      </c>
      <c r="G1284">
        <v>2013</v>
      </c>
      <c r="H1284">
        <v>299224</v>
      </c>
      <c r="I1284">
        <v>100</v>
      </c>
      <c r="J1284">
        <v>2051</v>
      </c>
      <c r="K1284">
        <v>100</v>
      </c>
      <c r="L1284">
        <v>0</v>
      </c>
      <c r="M1284">
        <v>2020</v>
      </c>
      <c r="N1284">
        <v>287975</v>
      </c>
      <c r="O1284">
        <v>3.7593909579445501</v>
      </c>
      <c r="P1284" t="s">
        <v>24</v>
      </c>
      <c r="Q1284">
        <v>3.6605177272780498</v>
      </c>
      <c r="R1284">
        <v>1</v>
      </c>
      <c r="S1284" t="s">
        <v>592</v>
      </c>
      <c r="T1284">
        <v>-1.11368485725649E-2</v>
      </c>
      <c r="AR1284">
        <v>299224</v>
      </c>
      <c r="AS1284">
        <v>297617</v>
      </c>
      <c r="AT1284">
        <v>296010</v>
      </c>
      <c r="AU1284">
        <v>294403</v>
      </c>
      <c r="AV1284">
        <v>292796</v>
      </c>
      <c r="AW1284">
        <v>291189</v>
      </c>
      <c r="AX1284">
        <v>289582</v>
      </c>
      <c r="AY1284">
        <v>287975</v>
      </c>
      <c r="AZ1284">
        <v>278685.483870967</v>
      </c>
      <c r="BA1284">
        <v>269395.96774193499</v>
      </c>
      <c r="BB1284">
        <v>260106.45161290301</v>
      </c>
      <c r="BC1284">
        <v>250816.93548387001</v>
      </c>
      <c r="BD1284">
        <v>241527.419354838</v>
      </c>
      <c r="BE1284">
        <v>232237.90322580599</v>
      </c>
      <c r="BF1284">
        <v>222948.38709677401</v>
      </c>
      <c r="BG1284">
        <v>213658.87096774101</v>
      </c>
      <c r="BH1284">
        <v>204369.354838709</v>
      </c>
      <c r="BI1284">
        <v>195079.83870967699</v>
      </c>
      <c r="BJ1284">
        <v>185790.32258064501</v>
      </c>
      <c r="BK1284">
        <v>176500.80645161201</v>
      </c>
      <c r="BL1284">
        <v>167211.29032258</v>
      </c>
      <c r="BM1284">
        <v>157921.77419354799</v>
      </c>
      <c r="BN1284">
        <v>148632.25806451601</v>
      </c>
      <c r="BO1284">
        <v>139342.74193548301</v>
      </c>
      <c r="BP1284">
        <v>130053.225806451</v>
      </c>
      <c r="BQ1284">
        <v>120763.709677419</v>
      </c>
      <c r="BR1284">
        <v>111474.193548387</v>
      </c>
      <c r="BS1284">
        <v>102184.677419354</v>
      </c>
      <c r="BT1284">
        <v>92895.161290322605</v>
      </c>
      <c r="BU1284">
        <v>83605.645161290304</v>
      </c>
      <c r="BV1284">
        <v>74316.129032258003</v>
      </c>
      <c r="BW1284">
        <v>65026.612903225803</v>
      </c>
      <c r="BX1284">
        <v>55737.096774193502</v>
      </c>
      <c r="BY1284">
        <v>46447.580645161201</v>
      </c>
      <c r="BZ1284">
        <v>37158.064516129001</v>
      </c>
      <c r="CA1284">
        <v>27868.5483870967</v>
      </c>
      <c r="CB1284">
        <v>18579.032258064501</v>
      </c>
      <c r="CC1284">
        <v>9289.5161290322394</v>
      </c>
      <c r="CD1284" s="8" t="b">
        <f>IF(ISNUMBER(VLOOKUP(A1284,profiles_2018!A:A,1,FALSE)),TRUE,FALSE)</f>
        <v>0</v>
      </c>
      <c r="CE1284" t="str">
        <f>INDEX('C5 - Emissions methodology 2021'!$A$2:$I$5911,MATCH($A1284,'C5 - Emissions methodology 2021'!$A$2:$A$5911,0),MATCH(CE$1,'C5 - Emissions methodology 2021'!$A$1:$I$1,0))</f>
        <v>Manufacturing</v>
      </c>
    </row>
    <row r="1285" spans="1:83" x14ac:dyDescent="0.25">
      <c r="A1285">
        <v>23270</v>
      </c>
      <c r="B1285" t="s">
        <v>683</v>
      </c>
      <c r="C1285" t="s">
        <v>136</v>
      </c>
      <c r="D1285">
        <v>2016</v>
      </c>
      <c r="E1285" t="s">
        <v>690</v>
      </c>
      <c r="F1285" t="s">
        <v>23</v>
      </c>
      <c r="G1285">
        <v>2016</v>
      </c>
      <c r="H1285">
        <v>1852.2</v>
      </c>
      <c r="I1285">
        <v>95</v>
      </c>
      <c r="J1285">
        <v>2021</v>
      </c>
      <c r="K1285">
        <v>70</v>
      </c>
      <c r="L1285">
        <v>555.66</v>
      </c>
      <c r="M1285">
        <v>2020</v>
      </c>
      <c r="N1285">
        <v>1124.4100000000001</v>
      </c>
      <c r="O1285">
        <v>56.133246949573497</v>
      </c>
      <c r="P1285" t="s">
        <v>24</v>
      </c>
      <c r="Q1285">
        <v>3.2958538437565901</v>
      </c>
      <c r="R1285">
        <v>1</v>
      </c>
      <c r="S1285" t="s">
        <v>592</v>
      </c>
      <c r="T1285">
        <v>-1.11368485725649E-2</v>
      </c>
      <c r="AU1285">
        <v>1852.2</v>
      </c>
      <c r="AV1285">
        <v>1670.2525000000001</v>
      </c>
      <c r="AW1285">
        <v>1488.3050000000001</v>
      </c>
      <c r="AX1285">
        <v>1306.3575000000001</v>
      </c>
      <c r="AY1285">
        <v>1124.4100000000001</v>
      </c>
      <c r="AZ1285">
        <v>555.66</v>
      </c>
      <c r="BA1285">
        <v>549.47169872216796</v>
      </c>
      <c r="BB1285">
        <v>543.35231561858905</v>
      </c>
      <c r="BC1285">
        <v>537.30108315799305</v>
      </c>
      <c r="BD1285">
        <v>531.31724235698698</v>
      </c>
      <c r="BE1285">
        <v>525.40004268486405</v>
      </c>
      <c r="BF1285">
        <v>519.548741969464</v>
      </c>
      <c r="BG1285">
        <v>513.76260630408296</v>
      </c>
      <c r="BH1285">
        <v>508.04090995542902</v>
      </c>
      <c r="BI1285">
        <v>502.38293527258702</v>
      </c>
      <c r="BJ1285">
        <v>496.78797259701503</v>
      </c>
      <c r="BK1285">
        <v>491.255320173531</v>
      </c>
      <c r="BL1285">
        <v>485.78428406229102</v>
      </c>
      <c r="BM1285">
        <v>480.37417805175801</v>
      </c>
      <c r="BN1285">
        <v>475.02432357262501</v>
      </c>
      <c r="BO1285">
        <v>469.734049612712</v>
      </c>
      <c r="BP1285">
        <v>464.50269263279699</v>
      </c>
      <c r="BQ1285">
        <v>459.32959648339698</v>
      </c>
      <c r="BR1285">
        <v>454.21411232246402</v>
      </c>
      <c r="BS1285">
        <v>449.15559853400703</v>
      </c>
      <c r="BT1285">
        <v>444.15342064761398</v>
      </c>
      <c r="BU1285">
        <v>439.20695125887499</v>
      </c>
      <c r="BV1285">
        <v>434.31556995068701</v>
      </c>
      <c r="BW1285">
        <v>429.47866321543898</v>
      </c>
      <c r="BX1285">
        <v>424.69562437806098</v>
      </c>
      <c r="BY1285">
        <v>419.96585351993099</v>
      </c>
      <c r="BZ1285">
        <v>415.28875740363202</v>
      </c>
      <c r="CA1285">
        <v>410.66374939853898</v>
      </c>
      <c r="CB1285">
        <v>406.09024940724601</v>
      </c>
      <c r="CC1285">
        <v>401.56768379280197</v>
      </c>
      <c r="CD1285" s="8" t="b">
        <f>IF(ISNUMBER(VLOOKUP(A1285,profiles_2018!A:A,1,FALSE)),TRUE,FALSE)</f>
        <v>1</v>
      </c>
      <c r="CE1285" t="str">
        <f>INDEX('C5 - Emissions methodology 2021'!$A$2:$I$5911,MATCH($A1285,'C5 - Emissions methodology 2021'!$A$2:$A$5911,0),MATCH(CE$1,'C5 - Emissions methodology 2021'!$A$1:$I$1,0))</f>
        <v>Retail</v>
      </c>
    </row>
    <row r="1286" spans="1:83" x14ac:dyDescent="0.25">
      <c r="A1286">
        <v>19376</v>
      </c>
      <c r="B1286" t="s">
        <v>1694</v>
      </c>
      <c r="C1286" t="s">
        <v>21</v>
      </c>
      <c r="D1286">
        <v>2020</v>
      </c>
      <c r="E1286" t="s">
        <v>28</v>
      </c>
      <c r="F1286" t="s">
        <v>23</v>
      </c>
      <c r="G1286">
        <v>2020</v>
      </c>
      <c r="H1286">
        <v>80722</v>
      </c>
      <c r="I1286">
        <v>100</v>
      </c>
      <c r="J1286">
        <v>2035</v>
      </c>
      <c r="K1286">
        <v>100</v>
      </c>
      <c r="L1286">
        <v>0</v>
      </c>
      <c r="M1286">
        <v>2020</v>
      </c>
      <c r="N1286">
        <v>80722</v>
      </c>
      <c r="O1286">
        <v>0</v>
      </c>
      <c r="P1286" t="s">
        <v>45</v>
      </c>
      <c r="Q1286">
        <v>3.6526909990292702</v>
      </c>
      <c r="R1286">
        <v>1</v>
      </c>
      <c r="S1286" t="s">
        <v>592</v>
      </c>
      <c r="T1286">
        <v>-1.11368485725649E-2</v>
      </c>
      <c r="AY1286">
        <v>80722</v>
      </c>
      <c r="AZ1286">
        <v>75340.533333333296</v>
      </c>
      <c r="BA1286">
        <v>69959.066666666593</v>
      </c>
      <c r="BB1286">
        <v>64577.599999999999</v>
      </c>
      <c r="BC1286">
        <v>59196.133333333302</v>
      </c>
      <c r="BD1286">
        <v>53814.666666666599</v>
      </c>
      <c r="BE1286">
        <v>48433.2</v>
      </c>
      <c r="BF1286">
        <v>43051.733333333301</v>
      </c>
      <c r="BG1286">
        <v>37670.266666666597</v>
      </c>
      <c r="BH1286">
        <v>32288.799999999999</v>
      </c>
      <c r="BI1286">
        <v>26907.333333333299</v>
      </c>
      <c r="BJ1286">
        <v>21525.866666666599</v>
      </c>
      <c r="BK1286">
        <v>16144.3999999999</v>
      </c>
      <c r="BL1286">
        <v>10762.9333333333</v>
      </c>
      <c r="BM1286">
        <v>5381.4666666666599</v>
      </c>
      <c r="BN1286">
        <v>0</v>
      </c>
      <c r="BO1286">
        <v>0</v>
      </c>
      <c r="BP1286">
        <v>0</v>
      </c>
      <c r="BQ1286">
        <v>0</v>
      </c>
      <c r="BR1286">
        <v>0</v>
      </c>
      <c r="BS1286">
        <v>0</v>
      </c>
      <c r="BT1286">
        <v>0</v>
      </c>
      <c r="BU1286">
        <v>0</v>
      </c>
      <c r="BV1286">
        <v>0</v>
      </c>
      <c r="BW1286">
        <v>0</v>
      </c>
      <c r="BX1286">
        <v>0</v>
      </c>
      <c r="BY1286">
        <v>0</v>
      </c>
      <c r="BZ1286">
        <v>0</v>
      </c>
      <c r="CA1286">
        <v>0</v>
      </c>
      <c r="CB1286">
        <v>0</v>
      </c>
      <c r="CC1286">
        <v>0</v>
      </c>
      <c r="CD1286" s="8" t="b">
        <f>IF(ISNUMBER(VLOOKUP(A1286,profiles_2018!A:A,1,FALSE)),TRUE,FALSE)</f>
        <v>0</v>
      </c>
      <c r="CE1286" t="str">
        <f>INDEX('C5 - Emissions methodology 2021'!$A$2:$I$5911,MATCH($A1286,'C5 - Emissions methodology 2021'!$A$2:$A$5911,0),MATCH(CE$1,'C5 - Emissions methodology 2021'!$A$1:$I$1,0))</f>
        <v>Retail</v>
      </c>
    </row>
    <row r="1287" spans="1:83" x14ac:dyDescent="0.25">
      <c r="A1287">
        <v>51921</v>
      </c>
      <c r="B1287" t="s">
        <v>1695</v>
      </c>
      <c r="C1287" t="s">
        <v>31</v>
      </c>
      <c r="D1287">
        <v>2020</v>
      </c>
      <c r="E1287" t="s">
        <v>49</v>
      </c>
      <c r="F1287" t="s">
        <v>50</v>
      </c>
      <c r="G1287">
        <v>2018</v>
      </c>
      <c r="H1287">
        <v>659966</v>
      </c>
      <c r="I1287">
        <v>85</v>
      </c>
      <c r="J1287">
        <v>2050</v>
      </c>
      <c r="K1287">
        <v>100</v>
      </c>
      <c r="L1287">
        <v>0</v>
      </c>
      <c r="M1287">
        <v>2020</v>
      </c>
      <c r="N1287">
        <v>647500</v>
      </c>
      <c r="O1287">
        <v>1.88888518499438</v>
      </c>
      <c r="P1287" t="s">
        <v>691</v>
      </c>
      <c r="Q1287">
        <v>3.1800659965999998</v>
      </c>
      <c r="R1287">
        <v>1</v>
      </c>
      <c r="S1287" t="s">
        <v>592</v>
      </c>
      <c r="T1287">
        <v>-1.11368485725649E-2</v>
      </c>
      <c r="AW1287">
        <v>659966</v>
      </c>
      <c r="AX1287">
        <v>653733</v>
      </c>
      <c r="AY1287">
        <v>647500</v>
      </c>
      <c r="AZ1287">
        <v>625916.66666666605</v>
      </c>
      <c r="BA1287">
        <v>604333.33333333302</v>
      </c>
      <c r="BB1287">
        <v>582750</v>
      </c>
      <c r="BC1287">
        <v>561166.66666666605</v>
      </c>
      <c r="BD1287">
        <v>539583.33333333302</v>
      </c>
      <c r="BE1287">
        <v>518000</v>
      </c>
      <c r="BF1287">
        <v>496416.66666666599</v>
      </c>
      <c r="BG1287">
        <v>474833.33333333302</v>
      </c>
      <c r="BH1287">
        <v>453250</v>
      </c>
      <c r="BI1287">
        <v>431666.66666666599</v>
      </c>
      <c r="BJ1287">
        <v>410083.33333333302</v>
      </c>
      <c r="BK1287">
        <v>388500</v>
      </c>
      <c r="BL1287">
        <v>366916.66666666599</v>
      </c>
      <c r="BM1287">
        <v>345333.33333333302</v>
      </c>
      <c r="BN1287">
        <v>323750</v>
      </c>
      <c r="BO1287">
        <v>302166.66666666599</v>
      </c>
      <c r="BP1287">
        <v>280583.33333333302</v>
      </c>
      <c r="BQ1287">
        <v>259000</v>
      </c>
      <c r="BR1287">
        <v>237416.66666666599</v>
      </c>
      <c r="BS1287">
        <v>215833.33333333299</v>
      </c>
      <c r="BT1287">
        <v>194250</v>
      </c>
      <c r="BU1287">
        <v>172666.66666666599</v>
      </c>
      <c r="BV1287">
        <v>151083.33333333299</v>
      </c>
      <c r="BW1287">
        <v>129500</v>
      </c>
      <c r="BX1287">
        <v>107916.666666666</v>
      </c>
      <c r="BY1287">
        <v>86333.333333333299</v>
      </c>
      <c r="BZ1287">
        <v>64750</v>
      </c>
      <c r="CA1287">
        <v>43166.666666666599</v>
      </c>
      <c r="CB1287">
        <v>21583.333333333299</v>
      </c>
      <c r="CC1287">
        <v>0</v>
      </c>
      <c r="CD1287" s="8" t="b">
        <f>IF(ISNUMBER(VLOOKUP(A1287,profiles_2018!A:A,1,FALSE)),TRUE,FALSE)</f>
        <v>0</v>
      </c>
      <c r="CE1287" t="str">
        <f>INDEX('C5 - Emissions methodology 2021'!$A$2:$I$5911,MATCH($A1287,'C5 - Emissions methodology 2021'!$A$2:$A$5911,0),MATCH(CE$1,'C5 - Emissions methodology 2021'!$A$1:$I$1,0))</f>
        <v>Materials</v>
      </c>
    </row>
    <row r="1288" spans="1:83" x14ac:dyDescent="0.25">
      <c r="A1288">
        <v>21148</v>
      </c>
      <c r="B1288" t="s">
        <v>1696</v>
      </c>
      <c r="C1288" t="s">
        <v>208</v>
      </c>
      <c r="D1288">
        <v>2020</v>
      </c>
      <c r="E1288" t="s">
        <v>44</v>
      </c>
      <c r="F1288" t="s">
        <v>33</v>
      </c>
      <c r="G1288">
        <v>2019</v>
      </c>
      <c r="H1288">
        <v>43043.040000000001</v>
      </c>
      <c r="I1288">
        <v>100</v>
      </c>
      <c r="J1288">
        <v>2021</v>
      </c>
      <c r="K1288">
        <v>5</v>
      </c>
      <c r="L1288">
        <v>40890.887999999999</v>
      </c>
      <c r="M1288">
        <v>2020</v>
      </c>
      <c r="N1288">
        <v>35205.269999999997</v>
      </c>
      <c r="O1288">
        <v>364.193945589294</v>
      </c>
      <c r="P1288" t="s">
        <v>45</v>
      </c>
      <c r="Q1288">
        <v>2.3658579628365901</v>
      </c>
      <c r="R1288">
        <v>1</v>
      </c>
      <c r="S1288" t="s">
        <v>592</v>
      </c>
      <c r="T1288">
        <v>-1.11368485725649E-2</v>
      </c>
      <c r="AX1288">
        <v>43043.040000000001</v>
      </c>
      <c r="AY1288">
        <v>35205.269999999997</v>
      </c>
      <c r="AZ1288">
        <v>40890.887999999999</v>
      </c>
      <c r="BA1288">
        <v>40435.492372346198</v>
      </c>
      <c r="BB1288">
        <v>39985.1684168383</v>
      </c>
      <c r="BC1288">
        <v>39539.859651031496</v>
      </c>
      <c r="BD1288">
        <v>39099.510221517499</v>
      </c>
      <c r="BE1288">
        <v>38664.064896919001</v>
      </c>
      <c r="BF1288">
        <v>38233.469060962198</v>
      </c>
      <c r="BG1288">
        <v>37807.668705626398</v>
      </c>
      <c r="BH1288">
        <v>37386.610424370097</v>
      </c>
      <c r="BI1288">
        <v>36970.241405432404</v>
      </c>
      <c r="BJ1288">
        <v>36558.509425208998</v>
      </c>
      <c r="BK1288">
        <v>36151.362841701703</v>
      </c>
      <c r="BL1288">
        <v>35748.750588041803</v>
      </c>
      <c r="BM1288">
        <v>35350.622166084402</v>
      </c>
      <c r="BN1288">
        <v>34956.927640074799</v>
      </c>
      <c r="BO1288">
        <v>34567.617630385197</v>
      </c>
      <c r="BP1288">
        <v>34182.643307321203</v>
      </c>
      <c r="BQ1288">
        <v>33801.956384997597</v>
      </c>
      <c r="BR1288">
        <v>33425.509115281398</v>
      </c>
      <c r="BS1288">
        <v>33053.254281803704</v>
      </c>
      <c r="BT1288">
        <v>32685.145194036701</v>
      </c>
      <c r="BU1288">
        <v>32321.135681438402</v>
      </c>
      <c r="BV1288">
        <v>31961.180087660901</v>
      </c>
      <c r="BW1288">
        <v>31605.233264824201</v>
      </c>
      <c r="BX1288">
        <v>31253.2505678532</v>
      </c>
      <c r="BY1288">
        <v>30905.187848878599</v>
      </c>
      <c r="BZ1288">
        <v>30561.001451699001</v>
      </c>
      <c r="CA1288">
        <v>30220.648206305501</v>
      </c>
      <c r="CB1288">
        <v>29884.085423467099</v>
      </c>
      <c r="CC1288">
        <v>29551.270889376399</v>
      </c>
      <c r="CD1288" s="8" t="b">
        <f>IF(ISNUMBER(VLOOKUP(A1288,profiles_2018!A:A,1,FALSE)),TRUE,FALSE)</f>
        <v>0</v>
      </c>
      <c r="CE1288" t="str">
        <f>INDEX('C5 - Emissions methodology 2021'!$A$2:$I$5911,MATCH($A1288,'C5 - Emissions methodology 2021'!$A$2:$A$5911,0),MATCH(CE$1,'C5 - Emissions methodology 2021'!$A$1:$I$1,0))</f>
        <v>Transportation services</v>
      </c>
    </row>
    <row r="1289" spans="1:83" x14ac:dyDescent="0.25">
      <c r="A1289">
        <v>19593</v>
      </c>
      <c r="B1289" t="s">
        <v>1697</v>
      </c>
      <c r="C1289" t="s">
        <v>27</v>
      </c>
      <c r="D1289">
        <v>2016</v>
      </c>
      <c r="E1289" t="s">
        <v>690</v>
      </c>
      <c r="F1289" t="s">
        <v>23</v>
      </c>
      <c r="G1289">
        <v>2014</v>
      </c>
      <c r="H1289">
        <v>371446</v>
      </c>
      <c r="I1289">
        <v>100</v>
      </c>
      <c r="J1289">
        <v>2044</v>
      </c>
      <c r="K1289">
        <v>60</v>
      </c>
      <c r="L1289">
        <v>148578.4</v>
      </c>
      <c r="M1289">
        <v>2020</v>
      </c>
      <c r="N1289">
        <v>193138</v>
      </c>
      <c r="O1289">
        <v>80.006245860771102</v>
      </c>
      <c r="P1289" t="s">
        <v>24</v>
      </c>
      <c r="Q1289">
        <v>3.25711031533171</v>
      </c>
      <c r="R1289">
        <v>1</v>
      </c>
      <c r="S1289" t="s">
        <v>592</v>
      </c>
      <c r="T1289">
        <v>-1.11368485725649E-2</v>
      </c>
      <c r="AS1289">
        <v>371446</v>
      </c>
      <c r="AT1289">
        <v>341728</v>
      </c>
      <c r="AU1289">
        <v>312010</v>
      </c>
      <c r="AV1289">
        <v>282292</v>
      </c>
      <c r="AW1289">
        <v>252574</v>
      </c>
      <c r="AX1289">
        <v>222856</v>
      </c>
      <c r="AY1289">
        <v>193138</v>
      </c>
      <c r="AZ1289">
        <v>191281.35</v>
      </c>
      <c r="BA1289">
        <v>189424.7</v>
      </c>
      <c r="BB1289">
        <v>187568.05</v>
      </c>
      <c r="BC1289">
        <v>185711.4</v>
      </c>
      <c r="BD1289">
        <v>183854.75</v>
      </c>
      <c r="BE1289">
        <v>181998.1</v>
      </c>
      <c r="BF1289">
        <v>180141.45</v>
      </c>
      <c r="BG1289">
        <v>178284.79999999999</v>
      </c>
      <c r="BH1289">
        <v>176428.15</v>
      </c>
      <c r="BI1289">
        <v>174571.5</v>
      </c>
      <c r="BJ1289">
        <v>172714.85</v>
      </c>
      <c r="BK1289">
        <v>170858.2</v>
      </c>
      <c r="BL1289">
        <v>169001.55</v>
      </c>
      <c r="BM1289">
        <v>167144.9</v>
      </c>
      <c r="BN1289">
        <v>165288.25</v>
      </c>
      <c r="BO1289">
        <v>163431.6</v>
      </c>
      <c r="BP1289">
        <v>161574.94999999899</v>
      </c>
      <c r="BQ1289">
        <v>159718.29999999999</v>
      </c>
      <c r="BR1289">
        <v>157861.65</v>
      </c>
      <c r="BS1289">
        <v>156005</v>
      </c>
      <c r="BT1289">
        <v>154148.34999999899</v>
      </c>
      <c r="BU1289">
        <v>152291.70000000001</v>
      </c>
      <c r="BV1289">
        <v>150435.04999999999</v>
      </c>
      <c r="BW1289">
        <v>148578.4</v>
      </c>
      <c r="BX1289">
        <v>146923.704858046</v>
      </c>
      <c r="BY1289">
        <v>145287.43780532101</v>
      </c>
      <c r="BZ1289">
        <v>143669.393610987</v>
      </c>
      <c r="CA1289">
        <v>142069.36932982999</v>
      </c>
      <c r="CB1289">
        <v>140487.16427680399</v>
      </c>
      <c r="CC1289">
        <v>138922.580001864</v>
      </c>
      <c r="CD1289" s="8" t="b">
        <f>IF(ISNUMBER(VLOOKUP(A1289,profiles_2018!A:A,1,FALSE)),TRUE,FALSE)</f>
        <v>0</v>
      </c>
      <c r="CE1289" t="str">
        <f>INDEX('C5 - Emissions methodology 2021'!$A$2:$I$5911,MATCH($A1289,'C5 - Emissions methodology 2021'!$A$2:$A$5911,0),MATCH(CE$1,'C5 - Emissions methodology 2021'!$A$1:$I$1,0))</f>
        <v>Services</v>
      </c>
    </row>
    <row r="1290" spans="1:83" x14ac:dyDescent="0.25">
      <c r="A1290">
        <v>19789</v>
      </c>
      <c r="B1290" t="s">
        <v>548</v>
      </c>
      <c r="C1290" t="s">
        <v>39</v>
      </c>
      <c r="D1290">
        <v>2016</v>
      </c>
      <c r="E1290" t="s">
        <v>105</v>
      </c>
      <c r="F1290" t="s">
        <v>54</v>
      </c>
      <c r="G1290">
        <v>2015</v>
      </c>
      <c r="H1290">
        <v>178053.24</v>
      </c>
      <c r="I1290">
        <v>86</v>
      </c>
      <c r="J1290">
        <v>2030</v>
      </c>
      <c r="K1290">
        <v>50</v>
      </c>
      <c r="L1290">
        <v>89026.62</v>
      </c>
      <c r="M1290">
        <v>2020</v>
      </c>
      <c r="N1290">
        <v>128659.48</v>
      </c>
      <c r="O1290">
        <v>102.90048910330199</v>
      </c>
      <c r="P1290" t="s">
        <v>706</v>
      </c>
      <c r="Q1290">
        <v>3.35075927413902</v>
      </c>
      <c r="R1290">
        <v>1</v>
      </c>
      <c r="S1290" t="s">
        <v>592</v>
      </c>
      <c r="T1290">
        <v>-1.11368485725649E-2</v>
      </c>
      <c r="AT1290">
        <v>178053.24</v>
      </c>
      <c r="AU1290">
        <v>168174.48799999899</v>
      </c>
      <c r="AV1290">
        <v>158295.73599999899</v>
      </c>
      <c r="AW1290">
        <v>148416.984</v>
      </c>
      <c r="AX1290">
        <v>138538.23199999999</v>
      </c>
      <c r="AY1290">
        <v>128659.48</v>
      </c>
      <c r="AZ1290">
        <v>124696.194</v>
      </c>
      <c r="BA1290">
        <v>120732.908</v>
      </c>
      <c r="BB1290">
        <v>116769.622</v>
      </c>
      <c r="BC1290">
        <v>112806.336</v>
      </c>
      <c r="BD1290">
        <v>108843.05</v>
      </c>
      <c r="BE1290">
        <v>104879.764</v>
      </c>
      <c r="BF1290">
        <v>100916.478</v>
      </c>
      <c r="BG1290">
        <v>96953.191999999995</v>
      </c>
      <c r="BH1290">
        <v>92989.906000000003</v>
      </c>
      <c r="BI1290">
        <v>89026.62</v>
      </c>
      <c r="BJ1290">
        <v>88035.144014132704</v>
      </c>
      <c r="BK1290">
        <v>87054.709946183299</v>
      </c>
      <c r="BL1290">
        <v>86085.1948239841</v>
      </c>
      <c r="BM1290">
        <v>85126.477044889703</v>
      </c>
      <c r="BN1290">
        <v>84178.436360524807</v>
      </c>
      <c r="BO1290">
        <v>83240.953861702394</v>
      </c>
      <c r="BP1290">
        <v>82313.911963508697</v>
      </c>
      <c r="BQ1290">
        <v>81397.194390555698</v>
      </c>
      <c r="BR1290">
        <v>80490.686162396407</v>
      </c>
      <c r="BS1290">
        <v>79594.273579104003</v>
      </c>
      <c r="BT1290">
        <v>78707.844207010203</v>
      </c>
      <c r="BU1290">
        <v>77831.286864603695</v>
      </c>
      <c r="BV1290">
        <v>76964.491608584707</v>
      </c>
      <c r="BW1290">
        <v>76107.349720075494</v>
      </c>
      <c r="BX1290">
        <v>75259.753690983707</v>
      </c>
      <c r="BY1290">
        <v>74421.597210518696</v>
      </c>
      <c r="BZ1290">
        <v>73592.775151856695</v>
      </c>
      <c r="CA1290">
        <v>72773.183558955701</v>
      </c>
      <c r="CB1290">
        <v>71962.719633516099</v>
      </c>
      <c r="CC1290">
        <v>71161.281722087704</v>
      </c>
      <c r="CD1290" s="8" t="b">
        <f>IF(ISNUMBER(VLOOKUP(A1290,profiles_2018!A:A,1,FALSE)),TRUE,FALSE)</f>
        <v>1</v>
      </c>
      <c r="CE1290" t="str">
        <f>INDEX('C5 - Emissions methodology 2021'!$A$2:$I$5911,MATCH($A1290,'C5 - Emissions methodology 2021'!$A$2:$A$5911,0),MATCH(CE$1,'C5 - Emissions methodology 2021'!$A$1:$I$1,0))</f>
        <v>Services</v>
      </c>
    </row>
    <row r="1291" spans="1:83" x14ac:dyDescent="0.25">
      <c r="A1291">
        <v>19877</v>
      </c>
      <c r="B1291" t="s">
        <v>1698</v>
      </c>
      <c r="C1291" t="s">
        <v>78</v>
      </c>
      <c r="D1291">
        <v>2021</v>
      </c>
      <c r="E1291" t="s">
        <v>690</v>
      </c>
      <c r="F1291" t="s">
        <v>23</v>
      </c>
      <c r="G1291">
        <v>2020</v>
      </c>
      <c r="H1291">
        <v>1826569</v>
      </c>
      <c r="I1291">
        <v>100</v>
      </c>
      <c r="J1291">
        <v>2050</v>
      </c>
      <c r="K1291">
        <v>100</v>
      </c>
      <c r="L1291">
        <v>0</v>
      </c>
      <c r="M1291">
        <v>2020</v>
      </c>
      <c r="N1291">
        <v>1826569</v>
      </c>
      <c r="O1291">
        <v>0</v>
      </c>
      <c r="P1291" t="s">
        <v>45</v>
      </c>
      <c r="Q1291">
        <v>3.6601826569</v>
      </c>
      <c r="R1291">
        <v>1</v>
      </c>
      <c r="S1291" t="s">
        <v>592</v>
      </c>
      <c r="T1291">
        <v>-1.11368485725649E-2</v>
      </c>
      <c r="AY1291">
        <v>1826569</v>
      </c>
      <c r="AZ1291">
        <v>1765683.3666666599</v>
      </c>
      <c r="BA1291">
        <v>1704797.7333333299</v>
      </c>
      <c r="BB1291">
        <v>1643912.1</v>
      </c>
      <c r="BC1291">
        <v>1583026.46666666</v>
      </c>
      <c r="BD1291">
        <v>1522140.83333333</v>
      </c>
      <c r="BE1291">
        <v>1461255.2</v>
      </c>
      <c r="BF1291">
        <v>1400369.5666666599</v>
      </c>
      <c r="BG1291">
        <v>1339483.9333333301</v>
      </c>
      <c r="BH1291">
        <v>1278598.3</v>
      </c>
      <c r="BI1291">
        <v>1217712.66666666</v>
      </c>
      <c r="BJ1291">
        <v>1156827.0333333299</v>
      </c>
      <c r="BK1291">
        <v>1095941.3999999999</v>
      </c>
      <c r="BL1291">
        <v>1035055.76666666</v>
      </c>
      <c r="BM1291">
        <v>974170.13333333295</v>
      </c>
      <c r="BN1291">
        <v>913284.5</v>
      </c>
      <c r="BO1291">
        <v>852398.866666666</v>
      </c>
      <c r="BP1291">
        <v>791513.23333333305</v>
      </c>
      <c r="BQ1291">
        <v>730627.6</v>
      </c>
      <c r="BR1291">
        <v>669741.96666666598</v>
      </c>
      <c r="BS1291">
        <v>608856.33333333302</v>
      </c>
      <c r="BT1291">
        <v>547970.69999999995</v>
      </c>
      <c r="BU1291">
        <v>487085.06666666601</v>
      </c>
      <c r="BV1291">
        <v>426199.433333333</v>
      </c>
      <c r="BW1291">
        <v>365313.799999999</v>
      </c>
      <c r="BX1291">
        <v>304428.16666666599</v>
      </c>
      <c r="BY1291">
        <v>243542.53333333301</v>
      </c>
      <c r="BZ1291">
        <v>182656.899999999</v>
      </c>
      <c r="CA1291">
        <v>121771.26666666599</v>
      </c>
      <c r="CB1291">
        <v>60885.633333333302</v>
      </c>
      <c r="CC1291">
        <v>0</v>
      </c>
      <c r="CD1291" s="8" t="b">
        <f>IF(ISNUMBER(VLOOKUP(A1291,profiles_2018!A:A,1,FALSE)),TRUE,FALSE)</f>
        <v>0</v>
      </c>
      <c r="CE1291" t="str">
        <f>INDEX('C5 - Emissions methodology 2021'!$A$2:$I$5911,MATCH($A1291,'C5 - Emissions methodology 2021'!$A$2:$A$5911,0),MATCH(CE$1,'C5 - Emissions methodology 2021'!$A$1:$I$1,0))</f>
        <v>Manufacturing</v>
      </c>
    </row>
    <row r="1292" spans="1:83" x14ac:dyDescent="0.25">
      <c r="A1292">
        <v>52299</v>
      </c>
      <c r="B1292" t="s">
        <v>1699</v>
      </c>
      <c r="C1292" t="s">
        <v>65</v>
      </c>
      <c r="D1292">
        <v>2019</v>
      </c>
      <c r="E1292" t="s">
        <v>28</v>
      </c>
      <c r="F1292" t="s">
        <v>23</v>
      </c>
      <c r="G1292">
        <v>2018</v>
      </c>
      <c r="H1292">
        <v>40045</v>
      </c>
      <c r="I1292">
        <v>100</v>
      </c>
      <c r="J1292">
        <v>2024</v>
      </c>
      <c r="K1292">
        <v>99</v>
      </c>
      <c r="L1292">
        <v>400.45</v>
      </c>
      <c r="M1292">
        <v>2020</v>
      </c>
      <c r="N1292">
        <v>13375</v>
      </c>
      <c r="O1292">
        <v>67.272802945171506</v>
      </c>
      <c r="P1292" t="s">
        <v>24</v>
      </c>
      <c r="Q1292">
        <v>3.6373210776707299</v>
      </c>
      <c r="R1292">
        <v>1</v>
      </c>
      <c r="S1292" t="s">
        <v>592</v>
      </c>
      <c r="T1292">
        <v>-1.11368485725649E-2</v>
      </c>
      <c r="AW1292">
        <v>40045</v>
      </c>
      <c r="AX1292">
        <v>26710</v>
      </c>
      <c r="AY1292">
        <v>13375</v>
      </c>
      <c r="AZ1292">
        <v>10131.362499999999</v>
      </c>
      <c r="BA1292">
        <v>6887.7250000000004</v>
      </c>
      <c r="BB1292">
        <v>3644.0875000000001</v>
      </c>
      <c r="BC1292">
        <v>400.45</v>
      </c>
      <c r="BD1292">
        <v>395.99024898911603</v>
      </c>
      <c r="BE1292">
        <v>391.58016554991201</v>
      </c>
      <c r="BF1292">
        <v>387.21919654216299</v>
      </c>
      <c r="BG1292">
        <v>382.90679498588298</v>
      </c>
      <c r="BH1292">
        <v>378.642419992719</v>
      </c>
      <c r="BI1292">
        <v>374.42553669811002</v>
      </c>
      <c r="BJ1292">
        <v>370.25561619420199</v>
      </c>
      <c r="BK1292">
        <v>366.13213546350499</v>
      </c>
      <c r="BL1292">
        <v>362.05457731329898</v>
      </c>
      <c r="BM1292">
        <v>358.02243031075602</v>
      </c>
      <c r="BN1292">
        <v>354.03518871880402</v>
      </c>
      <c r="BO1292">
        <v>350.09235243268301</v>
      </c>
      <c r="BP1292">
        <v>346.19342691722699</v>
      </c>
      <c r="BQ1292">
        <v>342.33792314483298</v>
      </c>
      <c r="BR1292">
        <v>338.52535753412201</v>
      </c>
      <c r="BS1292">
        <v>334.755251889291</v>
      </c>
      <c r="BT1292">
        <v>331.02713334012998</v>
      </c>
      <c r="BU1292">
        <v>327.34053428271</v>
      </c>
      <c r="BV1292">
        <v>323.69499232074099</v>
      </c>
      <c r="BW1292">
        <v>320.09005020756803</v>
      </c>
      <c r="BX1292">
        <v>316.52525578882103</v>
      </c>
      <c r="BY1292">
        <v>313.00016194570901</v>
      </c>
      <c r="BZ1292">
        <v>309.51432653893102</v>
      </c>
      <c r="CA1292">
        <v>306.06731235322798</v>
      </c>
      <c r="CB1292">
        <v>302.65868704253802</v>
      </c>
      <c r="CC1292">
        <v>299.28802307577399</v>
      </c>
      <c r="CD1292" s="8" t="b">
        <f>IF(ISNUMBER(VLOOKUP(A1292,profiles_2018!A:A,1,FALSE)),TRUE,FALSE)</f>
        <v>0</v>
      </c>
      <c r="CE1292" t="str">
        <f>INDEX('C5 - Emissions methodology 2021'!$A$2:$I$5911,MATCH($A1292,'C5 - Emissions methodology 2021'!$A$2:$A$5911,0),MATCH(CE$1,'C5 - Emissions methodology 2021'!$A$1:$I$1,0))</f>
        <v>Manufacturing</v>
      </c>
    </row>
    <row r="1293" spans="1:83" x14ac:dyDescent="0.25">
      <c r="A1293">
        <v>22135</v>
      </c>
      <c r="B1293" t="s">
        <v>1700</v>
      </c>
      <c r="C1293" t="s">
        <v>52</v>
      </c>
      <c r="D1293">
        <v>2019</v>
      </c>
      <c r="E1293" t="s">
        <v>28</v>
      </c>
      <c r="F1293" t="s">
        <v>23</v>
      </c>
      <c r="G1293">
        <v>2017</v>
      </c>
      <c r="H1293">
        <v>20161500</v>
      </c>
      <c r="I1293">
        <v>100</v>
      </c>
      <c r="J1293">
        <v>2030</v>
      </c>
      <c r="K1293">
        <v>38</v>
      </c>
      <c r="L1293">
        <v>12500130</v>
      </c>
      <c r="M1293">
        <v>2020</v>
      </c>
      <c r="N1293">
        <v>12312322</v>
      </c>
      <c r="O1293">
        <v>102.451363137402</v>
      </c>
      <c r="P1293" t="s">
        <v>691</v>
      </c>
      <c r="Q1293">
        <v>3.0322600524390202</v>
      </c>
      <c r="R1293">
        <v>1</v>
      </c>
      <c r="S1293" t="s">
        <v>592</v>
      </c>
      <c r="T1293">
        <v>-1.11368485725649E-2</v>
      </c>
      <c r="AV1293">
        <v>20161500</v>
      </c>
      <c r="AW1293">
        <v>17545107.333333299</v>
      </c>
      <c r="AX1293">
        <v>14928714.666666601</v>
      </c>
      <c r="AY1293">
        <v>12312322</v>
      </c>
      <c r="AZ1293">
        <v>12331102.800000001</v>
      </c>
      <c r="BA1293">
        <v>12349883.6</v>
      </c>
      <c r="BB1293">
        <v>12368664.4</v>
      </c>
      <c r="BC1293">
        <v>12387445.199999999</v>
      </c>
      <c r="BD1293">
        <v>12406226</v>
      </c>
      <c r="BE1293">
        <v>12425006.800000001</v>
      </c>
      <c r="BF1293">
        <v>12443787.6</v>
      </c>
      <c r="BG1293">
        <v>12462568.4</v>
      </c>
      <c r="BH1293">
        <v>12481349.199999999</v>
      </c>
      <c r="BI1293">
        <v>12500130</v>
      </c>
      <c r="BJ1293">
        <v>12360917.9450526</v>
      </c>
      <c r="BK1293">
        <v>12223256.273680599</v>
      </c>
      <c r="BL1293">
        <v>12087127.719497001</v>
      </c>
      <c r="BM1293">
        <v>11952515.2084077</v>
      </c>
      <c r="BN1293">
        <v>11819401.8564704</v>
      </c>
      <c r="BO1293">
        <v>11687770.9677766</v>
      </c>
      <c r="BP1293">
        <v>11557606.0323576</v>
      </c>
      <c r="BQ1293">
        <v>11428890.7241139</v>
      </c>
      <c r="BR1293">
        <v>11301608.898767101</v>
      </c>
      <c r="BS1293">
        <v>11175744.5918351</v>
      </c>
      <c r="BT1293">
        <v>11051282.016630201</v>
      </c>
      <c r="BU1293">
        <v>10928205.562278301</v>
      </c>
      <c r="BV1293">
        <v>10806499.7917613</v>
      </c>
      <c r="BW1293">
        <v>10686149.439981</v>
      </c>
      <c r="BX1293">
        <v>10567139.4118442</v>
      </c>
      <c r="BY1293">
        <v>10449454.7803693</v>
      </c>
      <c r="BZ1293">
        <v>10333080.784814401</v>
      </c>
      <c r="CA1293">
        <v>10218002.8288259</v>
      </c>
      <c r="CB1293">
        <v>10104206.4786072</v>
      </c>
      <c r="CC1293">
        <v>9991677.4611090608</v>
      </c>
      <c r="CD1293" s="8" t="b">
        <f>IF(ISNUMBER(VLOOKUP(A1293,profiles_2018!A:A,1,FALSE)),TRUE,FALSE)</f>
        <v>0</v>
      </c>
      <c r="CE1293" t="str">
        <f>INDEX('C5 - Emissions methodology 2021'!$A$2:$I$5911,MATCH($A1293,'C5 - Emissions methodology 2021'!$A$2:$A$5911,0),MATCH(CE$1,'C5 - Emissions methodology 2021'!$A$1:$I$1,0))</f>
        <v>Power generation</v>
      </c>
    </row>
    <row r="1294" spans="1:83" x14ac:dyDescent="0.25">
      <c r="A1294">
        <v>20108</v>
      </c>
      <c r="B1294" t="s">
        <v>687</v>
      </c>
      <c r="C1294" t="s">
        <v>415</v>
      </c>
      <c r="D1294">
        <v>2009</v>
      </c>
      <c r="E1294" t="s">
        <v>117</v>
      </c>
      <c r="F1294" t="s">
        <v>54</v>
      </c>
      <c r="G1294">
        <v>2005</v>
      </c>
      <c r="H1294">
        <v>4381618.8499999996</v>
      </c>
      <c r="I1294">
        <v>95</v>
      </c>
      <c r="J1294">
        <v>2050</v>
      </c>
      <c r="K1294">
        <v>99</v>
      </c>
      <c r="L1294">
        <v>43816.188499999997</v>
      </c>
      <c r="M1294">
        <v>2020</v>
      </c>
      <c r="N1294">
        <v>942159</v>
      </c>
      <c r="O1294">
        <v>78.927417027416993</v>
      </c>
      <c r="P1294" t="s">
        <v>24</v>
      </c>
      <c r="Q1294">
        <v>3.94049</v>
      </c>
      <c r="R1294">
        <v>1</v>
      </c>
      <c r="S1294" t="s">
        <v>592</v>
      </c>
      <c r="T1294">
        <v>-1.11368485725649E-2</v>
      </c>
      <c r="AJ1294">
        <v>4381618.8499999996</v>
      </c>
      <c r="AK1294">
        <v>4152321.5266666599</v>
      </c>
      <c r="AL1294">
        <v>3923024.2033333299</v>
      </c>
      <c r="AM1294">
        <v>3693726.88</v>
      </c>
      <c r="AN1294">
        <v>3464429.5566666601</v>
      </c>
      <c r="AO1294">
        <v>3235132.2333333301</v>
      </c>
      <c r="AP1294">
        <v>3005834.91</v>
      </c>
      <c r="AQ1294">
        <v>2776537.5866666599</v>
      </c>
      <c r="AR1294">
        <v>2547240.2633333299</v>
      </c>
      <c r="AS1294">
        <v>2317942.94</v>
      </c>
      <c r="AT1294">
        <v>2088645.6166666599</v>
      </c>
      <c r="AU1294">
        <v>1859348.29333333</v>
      </c>
      <c r="AV1294">
        <v>1630050.96999999</v>
      </c>
      <c r="AW1294">
        <v>1400753.64666666</v>
      </c>
      <c r="AX1294">
        <v>1171456.32333333</v>
      </c>
      <c r="AY1294">
        <v>942159</v>
      </c>
      <c r="AZ1294">
        <v>912214.23961666599</v>
      </c>
      <c r="BA1294">
        <v>882269.47923333303</v>
      </c>
      <c r="BB1294">
        <v>852324.71884999995</v>
      </c>
      <c r="BC1294">
        <v>822379.95846666605</v>
      </c>
      <c r="BD1294">
        <v>792435.19808333297</v>
      </c>
      <c r="BE1294">
        <v>762490.43770000001</v>
      </c>
      <c r="BF1294">
        <v>732545.677316666</v>
      </c>
      <c r="BG1294">
        <v>702600.91693333304</v>
      </c>
      <c r="BH1294">
        <v>672656.15654999996</v>
      </c>
      <c r="BI1294">
        <v>642711.39616666595</v>
      </c>
      <c r="BJ1294">
        <v>612766.63578333298</v>
      </c>
      <c r="BK1294">
        <v>582821.87540000002</v>
      </c>
      <c r="BL1294">
        <v>552877.11501666601</v>
      </c>
      <c r="BM1294">
        <v>522932.35463333299</v>
      </c>
      <c r="BN1294">
        <v>492987.59425000002</v>
      </c>
      <c r="BO1294">
        <v>463042.83386666601</v>
      </c>
      <c r="BP1294">
        <v>433098.07348333299</v>
      </c>
      <c r="BQ1294">
        <v>403153.31310000003</v>
      </c>
      <c r="BR1294">
        <v>373208.55271666602</v>
      </c>
      <c r="BS1294">
        <v>343263.792333333</v>
      </c>
      <c r="BT1294">
        <v>313319.03194999998</v>
      </c>
      <c r="BU1294">
        <v>283374.27156666602</v>
      </c>
      <c r="BV1294">
        <v>253429.511183333</v>
      </c>
      <c r="BW1294">
        <v>223484.75080000001</v>
      </c>
      <c r="BX1294">
        <v>193539.990416666</v>
      </c>
      <c r="BY1294">
        <v>163595.23003333301</v>
      </c>
      <c r="BZ1294">
        <v>133650.469649999</v>
      </c>
      <c r="CA1294">
        <v>103705.709266666</v>
      </c>
      <c r="CB1294">
        <v>73760.948883333302</v>
      </c>
      <c r="CC1294">
        <v>43816.188499999997</v>
      </c>
      <c r="CD1294" s="8" t="b">
        <f>IF(ISNUMBER(VLOOKUP(A1294,profiles_2018!A:A,1,FALSE)),TRUE,FALSE)</f>
        <v>1</v>
      </c>
      <c r="CE1294" t="str">
        <f>INDEX('C5 - Emissions methodology 2021'!$A$2:$I$5911,MATCH($A1294,'C5 - Emissions methodology 2021'!$A$2:$A$5911,0),MATCH(CE$1,'C5 - Emissions methodology 2021'!$A$1:$I$1,0))</f>
        <v>Power generation</v>
      </c>
    </row>
    <row r="1295" spans="1:83" x14ac:dyDescent="0.25">
      <c r="A1295">
        <v>20175</v>
      </c>
      <c r="B1295" t="s">
        <v>1701</v>
      </c>
      <c r="C1295" t="s">
        <v>27</v>
      </c>
      <c r="D1295">
        <v>2018</v>
      </c>
      <c r="E1295" t="s">
        <v>28</v>
      </c>
      <c r="F1295" t="s">
        <v>23</v>
      </c>
      <c r="G1295">
        <v>2018</v>
      </c>
      <c r="H1295">
        <v>4418820</v>
      </c>
      <c r="I1295">
        <v>100</v>
      </c>
      <c r="J1295">
        <v>2035</v>
      </c>
      <c r="K1295">
        <v>100</v>
      </c>
      <c r="L1295">
        <v>0</v>
      </c>
      <c r="M1295">
        <v>2020</v>
      </c>
      <c r="N1295">
        <v>4090491</v>
      </c>
      <c r="O1295">
        <v>7.4302415577009198</v>
      </c>
      <c r="P1295" t="s">
        <v>24</v>
      </c>
      <c r="Q1295">
        <v>3.6531248088292698</v>
      </c>
      <c r="R1295">
        <v>1</v>
      </c>
      <c r="S1295" t="s">
        <v>592</v>
      </c>
      <c r="T1295">
        <v>-1.11368485725649E-2</v>
      </c>
      <c r="AW1295">
        <v>4418820</v>
      </c>
      <c r="AX1295">
        <v>4254655.5</v>
      </c>
      <c r="AY1295">
        <v>4090491</v>
      </c>
      <c r="AZ1295">
        <v>3817791.6</v>
      </c>
      <c r="BA1295">
        <v>3545092.2</v>
      </c>
      <c r="BB1295">
        <v>3272392.8</v>
      </c>
      <c r="BC1295">
        <v>2999693.4</v>
      </c>
      <c r="BD1295">
        <v>2726994</v>
      </c>
      <c r="BE1295">
        <v>2454294.6</v>
      </c>
      <c r="BF1295">
        <v>2181595.2000000002</v>
      </c>
      <c r="BG1295">
        <v>1908895.8</v>
      </c>
      <c r="BH1295">
        <v>1636196.4</v>
      </c>
      <c r="BI1295">
        <v>1363497</v>
      </c>
      <c r="BJ1295">
        <v>1090797.6000000001</v>
      </c>
      <c r="BK1295">
        <v>818098.19999999902</v>
      </c>
      <c r="BL1295">
        <v>545398.799999999</v>
      </c>
      <c r="BM1295">
        <v>272699.39999999898</v>
      </c>
      <c r="BN1295">
        <v>0</v>
      </c>
      <c r="BO1295">
        <v>0</v>
      </c>
      <c r="BP1295">
        <v>0</v>
      </c>
      <c r="BQ1295">
        <v>0</v>
      </c>
      <c r="BR1295">
        <v>0</v>
      </c>
      <c r="BS1295">
        <v>0</v>
      </c>
      <c r="BT1295">
        <v>0</v>
      </c>
      <c r="BU1295">
        <v>0</v>
      </c>
      <c r="BV1295">
        <v>0</v>
      </c>
      <c r="BW1295">
        <v>0</v>
      </c>
      <c r="BX1295">
        <v>0</v>
      </c>
      <c r="BY1295">
        <v>0</v>
      </c>
      <c r="BZ1295">
        <v>0</v>
      </c>
      <c r="CA1295">
        <v>0</v>
      </c>
      <c r="CB1295">
        <v>0</v>
      </c>
      <c r="CC1295">
        <v>0</v>
      </c>
      <c r="CD1295" s="8" t="b">
        <f>IF(ISNUMBER(VLOOKUP(A1295,profiles_2018!A:A,1,FALSE)),TRUE,FALSE)</f>
        <v>0</v>
      </c>
      <c r="CE1295" t="str">
        <f>INDEX('C5 - Emissions methodology 2021'!$A$2:$I$5911,MATCH($A1295,'C5 - Emissions methodology 2021'!$A$2:$A$5911,0),MATCH(CE$1,'C5 - Emissions methodology 2021'!$A$1:$I$1,0))</f>
        <v>Services</v>
      </c>
    </row>
    <row r="1296" spans="1:83" x14ac:dyDescent="0.25">
      <c r="A1296">
        <v>9736</v>
      </c>
      <c r="B1296" t="s">
        <v>1702</v>
      </c>
      <c r="C1296" t="s">
        <v>27</v>
      </c>
      <c r="D1296">
        <v>2015</v>
      </c>
      <c r="E1296" t="s">
        <v>88</v>
      </c>
      <c r="F1296" t="s">
        <v>54</v>
      </c>
      <c r="G1296">
        <v>2015</v>
      </c>
      <c r="H1296">
        <v>32317</v>
      </c>
      <c r="I1296">
        <v>100</v>
      </c>
      <c r="J1296">
        <v>2025</v>
      </c>
      <c r="K1296">
        <v>20</v>
      </c>
      <c r="L1296">
        <v>25853.599999999999</v>
      </c>
      <c r="M1296">
        <v>2020</v>
      </c>
      <c r="N1296">
        <v>21090</v>
      </c>
      <c r="O1296">
        <v>184.29847306251801</v>
      </c>
      <c r="P1296" t="s">
        <v>691</v>
      </c>
      <c r="Q1296">
        <v>3.1878083490487801</v>
      </c>
      <c r="R1296">
        <v>1</v>
      </c>
      <c r="S1296" t="s">
        <v>592</v>
      </c>
      <c r="T1296">
        <v>-1.11368485725649E-2</v>
      </c>
      <c r="AT1296">
        <v>32317</v>
      </c>
      <c r="AU1296">
        <v>30071.599999999999</v>
      </c>
      <c r="AV1296">
        <v>27826.2</v>
      </c>
      <c r="AW1296">
        <v>25580.799999999999</v>
      </c>
      <c r="AX1296">
        <v>23335.4</v>
      </c>
      <c r="AY1296">
        <v>21090</v>
      </c>
      <c r="AZ1296">
        <v>22042.720000000001</v>
      </c>
      <c r="BA1296">
        <v>22995.439999999999</v>
      </c>
      <c r="BB1296">
        <v>23948.16</v>
      </c>
      <c r="BC1296">
        <v>24900.880000000001</v>
      </c>
      <c r="BD1296">
        <v>25853.599999999999</v>
      </c>
      <c r="BE1296">
        <v>25565.672371744298</v>
      </c>
      <c r="BF1296">
        <v>25280.951349884399</v>
      </c>
      <c r="BG1296">
        <v>24999.401222930301</v>
      </c>
      <c r="BH1296">
        <v>24720.9866771058</v>
      </c>
      <c r="BI1296">
        <v>24445.672791918401</v>
      </c>
      <c r="BJ1296">
        <v>24173.425035780401</v>
      </c>
      <c r="BK1296">
        <v>23904.209261676599</v>
      </c>
      <c r="BL1296">
        <v>23637.991702882398</v>
      </c>
      <c r="BM1296">
        <v>23374.738968727899</v>
      </c>
      <c r="BN1296">
        <v>23114.418040409899</v>
      </c>
      <c r="BO1296">
        <v>22856.9962668509</v>
      </c>
      <c r="BP1296">
        <v>22602.441360603301</v>
      </c>
      <c r="BQ1296">
        <v>22350.721393799999</v>
      </c>
      <c r="BR1296">
        <v>22101.804794149699</v>
      </c>
      <c r="BS1296">
        <v>21855.660340976799</v>
      </c>
      <c r="BT1296">
        <v>21612.257161305999</v>
      </c>
      <c r="BU1296">
        <v>21371.564725989199</v>
      </c>
      <c r="BV1296">
        <v>21133.552845876999</v>
      </c>
      <c r="BW1296">
        <v>20898.191668032199</v>
      </c>
      <c r="BX1296">
        <v>20665.451671984902</v>
      </c>
      <c r="BY1296">
        <v>20435.303666030301</v>
      </c>
      <c r="BZ1296">
        <v>20207.718783567401</v>
      </c>
      <c r="CA1296">
        <v>19982.668479477801</v>
      </c>
      <c r="CB1296">
        <v>19760.1245265461</v>
      </c>
      <c r="CC1296">
        <v>19540.0590119189</v>
      </c>
      <c r="CD1296" s="8" t="b">
        <f>IF(ISNUMBER(VLOOKUP(A1296,profiles_2018!A:A,1,FALSE)),TRUE,FALSE)</f>
        <v>0</v>
      </c>
      <c r="CE1296" t="str">
        <f>INDEX('C5 - Emissions methodology 2021'!$A$2:$I$5911,MATCH($A1296,'C5 - Emissions methodology 2021'!$A$2:$A$5911,0),MATCH(CE$1,'C5 - Emissions methodology 2021'!$A$1:$I$1,0))</f>
        <v>Manufacturing</v>
      </c>
    </row>
    <row r="1297" spans="1:83" x14ac:dyDescent="0.25">
      <c r="A1297">
        <v>20316</v>
      </c>
      <c r="B1297" t="s">
        <v>560</v>
      </c>
      <c r="C1297" t="s">
        <v>21</v>
      </c>
      <c r="D1297">
        <v>2020</v>
      </c>
      <c r="E1297" t="s">
        <v>60</v>
      </c>
      <c r="F1297" t="s">
        <v>54</v>
      </c>
      <c r="G1297">
        <v>2020</v>
      </c>
      <c r="H1297">
        <v>11491938</v>
      </c>
      <c r="I1297">
        <v>100</v>
      </c>
      <c r="J1297">
        <v>2040</v>
      </c>
      <c r="K1297">
        <v>100</v>
      </c>
      <c r="L1297">
        <v>0</v>
      </c>
      <c r="M1297">
        <v>2020</v>
      </c>
      <c r="N1297">
        <v>10768702</v>
      </c>
      <c r="O1297">
        <v>6.2934206571598299</v>
      </c>
      <c r="P1297" t="s">
        <v>24</v>
      </c>
      <c r="Q1297">
        <v>3.9962711450195099</v>
      </c>
      <c r="R1297">
        <v>1</v>
      </c>
      <c r="S1297" t="s">
        <v>592</v>
      </c>
      <c r="T1297">
        <v>-1.11368485725649E-2</v>
      </c>
      <c r="AY1297">
        <v>10768702</v>
      </c>
      <c r="AZ1297">
        <v>10230266.9</v>
      </c>
      <c r="BA1297">
        <v>9691831.8000000007</v>
      </c>
      <c r="BB1297">
        <v>9153396.6999999993</v>
      </c>
      <c r="BC1297">
        <v>8614961.5999999996</v>
      </c>
      <c r="BD1297">
        <v>8076526.5</v>
      </c>
      <c r="BE1297">
        <v>7538091.4000000004</v>
      </c>
      <c r="BF1297">
        <v>6999656.2999999998</v>
      </c>
      <c r="BG1297">
        <v>6461221.2000000002</v>
      </c>
      <c r="BH1297">
        <v>5922786.0999999996</v>
      </c>
      <c r="BI1297">
        <v>5384351</v>
      </c>
      <c r="BJ1297">
        <v>4845915.8999999901</v>
      </c>
      <c r="BK1297">
        <v>4307480.8</v>
      </c>
      <c r="BL1297">
        <v>3769045.7</v>
      </c>
      <c r="BM1297">
        <v>3230610.6</v>
      </c>
      <c r="BN1297">
        <v>2692175.5</v>
      </c>
      <c r="BO1297">
        <v>2153740.4</v>
      </c>
      <c r="BP1297">
        <v>1615305.3</v>
      </c>
      <c r="BQ1297">
        <v>1076870.1999999899</v>
      </c>
      <c r="BR1297">
        <v>538435.09999999905</v>
      </c>
      <c r="BS1297">
        <v>0</v>
      </c>
      <c r="BT1297">
        <v>0</v>
      </c>
      <c r="BU1297">
        <v>0</v>
      </c>
      <c r="BV1297">
        <v>0</v>
      </c>
      <c r="BW1297">
        <v>0</v>
      </c>
      <c r="BX1297">
        <v>0</v>
      </c>
      <c r="BY1297">
        <v>0</v>
      </c>
      <c r="BZ1297">
        <v>0</v>
      </c>
      <c r="CA1297">
        <v>0</v>
      </c>
      <c r="CB1297">
        <v>0</v>
      </c>
      <c r="CC1297">
        <v>0</v>
      </c>
      <c r="CD1297" s="8" t="b">
        <f>IF(ISNUMBER(VLOOKUP(A1297,profiles_2018!A:A,1,FALSE)),TRUE,FALSE)</f>
        <v>1</v>
      </c>
      <c r="CE1297" t="str">
        <f>INDEX('C5 - Emissions methodology 2021'!$A$2:$I$5911,MATCH($A1297,'C5 - Emissions methodology 2021'!$A$2:$A$5911,0),MATCH(CE$1,'C5 - Emissions methodology 2021'!$A$1:$I$1,0))</f>
        <v>Services</v>
      </c>
    </row>
    <row r="1298" spans="1:83" x14ac:dyDescent="0.25">
      <c r="A1298">
        <v>862696</v>
      </c>
      <c r="B1298" t="s">
        <v>1703</v>
      </c>
      <c r="C1298" t="s">
        <v>376</v>
      </c>
      <c r="D1298">
        <v>2021</v>
      </c>
      <c r="E1298" t="s">
        <v>105</v>
      </c>
      <c r="F1298" t="s">
        <v>54</v>
      </c>
      <c r="G1298">
        <v>2019</v>
      </c>
      <c r="H1298">
        <v>1234.6300000000001</v>
      </c>
      <c r="I1298">
        <v>100</v>
      </c>
      <c r="J1298">
        <v>2029</v>
      </c>
      <c r="K1298">
        <v>12</v>
      </c>
      <c r="L1298">
        <v>1086.4744000000001</v>
      </c>
      <c r="M1298">
        <v>2020</v>
      </c>
      <c r="N1298">
        <v>1192.4100000000001</v>
      </c>
      <c r="O1298">
        <v>80.958976388339295</v>
      </c>
      <c r="P1298" t="s">
        <v>24</v>
      </c>
      <c r="Q1298">
        <v>3.1097566029609802</v>
      </c>
      <c r="R1298">
        <v>1</v>
      </c>
      <c r="S1298" t="s">
        <v>592</v>
      </c>
      <c r="T1298">
        <v>-1.11368485725649E-2</v>
      </c>
      <c r="AX1298">
        <v>1234.6300000000001</v>
      </c>
      <c r="AY1298">
        <v>1192.4100000000001</v>
      </c>
      <c r="AZ1298">
        <v>1180.6393777777701</v>
      </c>
      <c r="BA1298">
        <v>1168.86875555555</v>
      </c>
      <c r="BB1298">
        <v>1157.09813333333</v>
      </c>
      <c r="BC1298">
        <v>1145.32751111111</v>
      </c>
      <c r="BD1298">
        <v>1133.5568888888799</v>
      </c>
      <c r="BE1298">
        <v>1121.7862666666599</v>
      </c>
      <c r="BF1298">
        <v>1110.0156444444401</v>
      </c>
      <c r="BG1298">
        <v>1098.2450222222201</v>
      </c>
      <c r="BH1298">
        <v>1086.4744000000001</v>
      </c>
      <c r="BI1298">
        <v>1074.3744991292299</v>
      </c>
      <c r="BJ1298">
        <v>1062.4093530222001</v>
      </c>
      <c r="BK1298">
        <v>1050.5774609355101</v>
      </c>
      <c r="BL1298">
        <v>1038.8773388393299</v>
      </c>
      <c r="BM1298">
        <v>1027.3075192312001</v>
      </c>
      <c r="BN1298">
        <v>1015.86655095207</v>
      </c>
      <c r="BO1298">
        <v>1004.55299900418</v>
      </c>
      <c r="BP1298">
        <v>993.36544437116004</v>
      </c>
      <c r="BQ1298">
        <v>982.302483839979</v>
      </c>
      <c r="BR1298">
        <v>971.36272982499895</v>
      </c>
      <c r="BS1298">
        <v>960.54481019390505</v>
      </c>
      <c r="BT1298">
        <v>949.84736809561196</v>
      </c>
      <c r="BU1298">
        <v>939.26906179008199</v>
      </c>
      <c r="BV1298">
        <v>928.80856448003101</v>
      </c>
      <c r="BW1298">
        <v>918.46456414451495</v>
      </c>
      <c r="BX1298">
        <v>908.235763374371</v>
      </c>
      <c r="BY1298">
        <v>898.12087920948295</v>
      </c>
      <c r="BZ1298">
        <v>888.11864297786803</v>
      </c>
      <c r="CA1298">
        <v>878.22780013655097</v>
      </c>
      <c r="CB1298">
        <v>868.44711011421396</v>
      </c>
      <c r="CC1298">
        <v>858.77534615559</v>
      </c>
      <c r="CD1298" s="8" t="b">
        <f>IF(ISNUMBER(VLOOKUP(A1298,profiles_2018!A:A,1,FALSE)),TRUE,FALSE)</f>
        <v>0</v>
      </c>
      <c r="CE1298" t="str">
        <f>INDEX('C5 - Emissions methodology 2021'!$A$2:$I$5911,MATCH($A1298,'C5 - Emissions methodology 2021'!$A$2:$A$5911,0),MATCH(CE$1,'C5 - Emissions methodology 2021'!$A$1:$I$1,0))</f>
        <v>Transportation services</v>
      </c>
    </row>
    <row r="1299" spans="1:83" x14ac:dyDescent="0.25">
      <c r="A1299">
        <v>12376</v>
      </c>
      <c r="B1299" t="s">
        <v>1704</v>
      </c>
      <c r="C1299" t="s">
        <v>21</v>
      </c>
      <c r="D1299">
        <v>2018</v>
      </c>
      <c r="E1299" t="s">
        <v>28</v>
      </c>
      <c r="F1299" t="s">
        <v>23</v>
      </c>
      <c r="G1299">
        <v>2017</v>
      </c>
      <c r="H1299">
        <v>942863</v>
      </c>
      <c r="I1299">
        <v>100</v>
      </c>
      <c r="J1299">
        <v>2030</v>
      </c>
      <c r="K1299">
        <v>53</v>
      </c>
      <c r="L1299">
        <v>443145.61</v>
      </c>
      <c r="M1299">
        <v>2020</v>
      </c>
      <c r="N1299">
        <v>644016.81000000006</v>
      </c>
      <c r="O1299">
        <v>59.803201965815099</v>
      </c>
      <c r="P1299" t="s">
        <v>24</v>
      </c>
      <c r="Q1299">
        <v>3.1803381887390199</v>
      </c>
      <c r="R1299">
        <v>1</v>
      </c>
      <c r="S1299" t="s">
        <v>592</v>
      </c>
      <c r="T1299">
        <v>-1.11368485725649E-2</v>
      </c>
      <c r="AV1299">
        <v>942863</v>
      </c>
      <c r="AW1299">
        <v>843247.60333333304</v>
      </c>
      <c r="AX1299">
        <v>743632.20666666597</v>
      </c>
      <c r="AY1299">
        <v>644016.81000000006</v>
      </c>
      <c r="AZ1299">
        <v>623929.68999999994</v>
      </c>
      <c r="BA1299">
        <v>603842.56999999995</v>
      </c>
      <c r="BB1299">
        <v>583755.44999999995</v>
      </c>
      <c r="BC1299">
        <v>563668.32999999996</v>
      </c>
      <c r="BD1299">
        <v>543581.21</v>
      </c>
      <c r="BE1299">
        <v>523494.09</v>
      </c>
      <c r="BF1299">
        <v>503406.97</v>
      </c>
      <c r="BG1299">
        <v>483319.85</v>
      </c>
      <c r="BH1299">
        <v>463232.73</v>
      </c>
      <c r="BI1299">
        <v>443145.61</v>
      </c>
      <c r="BJ1299">
        <v>438210.36444583302</v>
      </c>
      <c r="BK1299">
        <v>433330.08197407098</v>
      </c>
      <c r="BL1299">
        <v>428504.15046918899</v>
      </c>
      <c r="BM1299">
        <v>423731.96463269799</v>
      </c>
      <c r="BN1299">
        <v>419012.92590722803</v>
      </c>
      <c r="BO1299">
        <v>414346.44240145199</v>
      </c>
      <c r="BP1299">
        <v>409731.92881584598</v>
      </c>
      <c r="BQ1299">
        <v>405168.80636927899</v>
      </c>
      <c r="BR1299">
        <v>400656.50272641698</v>
      </c>
      <c r="BS1299">
        <v>396194.45192594</v>
      </c>
      <c r="BT1299">
        <v>391782.09430955001</v>
      </c>
      <c r="BU1299">
        <v>387418.87645178201</v>
      </c>
      <c r="BV1299">
        <v>383104.25109058502</v>
      </c>
      <c r="BW1299">
        <v>378837.677058684</v>
      </c>
      <c r="BX1299">
        <v>374618.61921569897</v>
      </c>
      <c r="BY1299">
        <v>370446.54838102998</v>
      </c>
      <c r="BZ1299">
        <v>366320.94126748102</v>
      </c>
      <c r="CA1299">
        <v>362241.28041562601</v>
      </c>
      <c r="CB1299">
        <v>358207.054128905</v>
      </c>
      <c r="CC1299">
        <v>354217.756409447</v>
      </c>
      <c r="CD1299" s="8" t="b">
        <f>IF(ISNUMBER(VLOOKUP(A1299,profiles_2018!A:A,1,FALSE)),TRUE,FALSE)</f>
        <v>0</v>
      </c>
      <c r="CE1299" t="str">
        <f>INDEX('C5 - Emissions methodology 2021'!$A$2:$I$5911,MATCH($A1299,'C5 - Emissions methodology 2021'!$A$2:$A$5911,0),MATCH(CE$1,'C5 - Emissions methodology 2021'!$A$1:$I$1,0))</f>
        <v>Retail</v>
      </c>
    </row>
    <row r="1300" spans="1:83" x14ac:dyDescent="0.25">
      <c r="A1300">
        <v>20780</v>
      </c>
      <c r="B1300" t="s">
        <v>574</v>
      </c>
      <c r="C1300" t="s">
        <v>48</v>
      </c>
      <c r="D1300">
        <v>2020</v>
      </c>
      <c r="E1300" t="s">
        <v>28</v>
      </c>
      <c r="F1300" t="s">
        <v>23</v>
      </c>
      <c r="G1300">
        <v>2015</v>
      </c>
      <c r="H1300">
        <v>3373137</v>
      </c>
      <c r="I1300">
        <v>100</v>
      </c>
      <c r="J1300">
        <v>2030</v>
      </c>
      <c r="K1300">
        <v>63</v>
      </c>
      <c r="L1300">
        <v>1248060.69</v>
      </c>
      <c r="M1300">
        <v>2020</v>
      </c>
      <c r="N1300">
        <v>2555183</v>
      </c>
      <c r="O1300">
        <v>38.490570722140298</v>
      </c>
      <c r="P1300" t="s">
        <v>24</v>
      </c>
      <c r="Q1300">
        <v>3.2805812161390202</v>
      </c>
      <c r="R1300">
        <v>1</v>
      </c>
      <c r="S1300" t="s">
        <v>592</v>
      </c>
      <c r="T1300">
        <v>-1.11368485725649E-2</v>
      </c>
      <c r="AT1300">
        <v>3373137</v>
      </c>
      <c r="AU1300">
        <v>3209546.2</v>
      </c>
      <c r="AV1300">
        <v>3045955.4</v>
      </c>
      <c r="AW1300">
        <v>2882364.6</v>
      </c>
      <c r="AX1300">
        <v>2718773.8</v>
      </c>
      <c r="AY1300">
        <v>2555183</v>
      </c>
      <c r="AZ1300">
        <v>2424470.7689999999</v>
      </c>
      <c r="BA1300">
        <v>2293758.5380000002</v>
      </c>
      <c r="BB1300">
        <v>2163046.307</v>
      </c>
      <c r="BC1300">
        <v>2032334.0759999999</v>
      </c>
      <c r="BD1300">
        <v>1901621.845</v>
      </c>
      <c r="BE1300">
        <v>1770909.6140000001</v>
      </c>
      <c r="BF1300">
        <v>1640197.3829999999</v>
      </c>
      <c r="BG1300">
        <v>1509485.15199999</v>
      </c>
      <c r="BH1300">
        <v>1378772.9210000001</v>
      </c>
      <c r="BI1300">
        <v>1248060.69</v>
      </c>
      <c r="BJ1300">
        <v>1234161.22708609</v>
      </c>
      <c r="BK1300">
        <v>1220416.5603859101</v>
      </c>
      <c r="BL1300">
        <v>1206824.96595744</v>
      </c>
      <c r="BM1300">
        <v>1193384.73905798</v>
      </c>
      <c r="BN1300">
        <v>1180094.1939302799</v>
      </c>
      <c r="BO1300">
        <v>1166951.6635911099</v>
      </c>
      <c r="BP1300">
        <v>1153955.4996221999</v>
      </c>
      <c r="BQ1300">
        <v>1141104.0719634299</v>
      </c>
      <c r="BR1300">
        <v>1128395.76870843</v>
      </c>
      <c r="BS1300">
        <v>1115828.9959024</v>
      </c>
      <c r="BT1300">
        <v>1103402.1773421599</v>
      </c>
      <c r="BU1300">
        <v>1091113.7543784601</v>
      </c>
      <c r="BV1300">
        <v>1078962.1857205101</v>
      </c>
      <c r="BW1300">
        <v>1066945.9472426199</v>
      </c>
      <c r="BX1300">
        <v>1055063.53179306</v>
      </c>
      <c r="BY1300">
        <v>1043313.44900505</v>
      </c>
      <c r="BZ1300">
        <v>1031694.22510976</v>
      </c>
      <c r="CA1300">
        <v>1020204.40275152</v>
      </c>
      <c r="CB1300">
        <v>1008842.54080501</v>
      </c>
      <c r="CC1300">
        <v>997607.21419451002</v>
      </c>
      <c r="CD1300" s="8" t="b">
        <f>IF(ISNUMBER(VLOOKUP(A1300,profiles_2018!A:A,1,FALSE)),TRUE,FALSE)</f>
        <v>1</v>
      </c>
      <c r="CE1300" t="str">
        <f>INDEX('C5 - Emissions methodology 2021'!$A$2:$I$5911,MATCH($A1300,'C5 - Emissions methodology 2021'!$A$2:$A$5911,0),MATCH(CE$1,'C5 - Emissions methodology 2021'!$A$1:$I$1,0))</f>
        <v>Retail</v>
      </c>
    </row>
    <row r="1301" spans="1:83" x14ac:dyDescent="0.25">
      <c r="A1301">
        <v>831936</v>
      </c>
      <c r="B1301" t="s">
        <v>1705</v>
      </c>
      <c r="C1301" t="s">
        <v>78</v>
      </c>
      <c r="D1301">
        <v>2020</v>
      </c>
      <c r="E1301" t="s">
        <v>28</v>
      </c>
      <c r="F1301" t="s">
        <v>23</v>
      </c>
      <c r="G1301">
        <v>2013</v>
      </c>
      <c r="H1301">
        <v>19606.900000000001</v>
      </c>
      <c r="I1301">
        <v>100</v>
      </c>
      <c r="J1301">
        <v>2050</v>
      </c>
      <c r="K1301">
        <v>50</v>
      </c>
      <c r="L1301">
        <v>9803.4500000000007</v>
      </c>
      <c r="M1301">
        <v>2020</v>
      </c>
      <c r="N1301">
        <v>19396.939999999999</v>
      </c>
      <c r="O1301">
        <v>2.1416950155302801</v>
      </c>
      <c r="P1301" t="s">
        <v>24</v>
      </c>
      <c r="Q1301">
        <v>3.1600019606899998</v>
      </c>
      <c r="R1301">
        <v>1</v>
      </c>
      <c r="S1301" t="s">
        <v>592</v>
      </c>
      <c r="T1301">
        <v>-1.11368485725649E-2</v>
      </c>
      <c r="AR1301">
        <v>19606.900000000001</v>
      </c>
      <c r="AS1301">
        <v>19576.905714285698</v>
      </c>
      <c r="AT1301">
        <v>19546.911428571399</v>
      </c>
      <c r="AU1301">
        <v>19516.917142857099</v>
      </c>
      <c r="AV1301">
        <v>19486.922857142799</v>
      </c>
      <c r="AW1301">
        <v>19456.9285714285</v>
      </c>
      <c r="AX1301">
        <v>19426.9342857142</v>
      </c>
      <c r="AY1301">
        <v>19396.939999999999</v>
      </c>
      <c r="AZ1301">
        <v>19077.156999999999</v>
      </c>
      <c r="BA1301">
        <v>18757.374</v>
      </c>
      <c r="BB1301">
        <v>18437.591</v>
      </c>
      <c r="BC1301">
        <v>18117.808000000001</v>
      </c>
      <c r="BD1301">
        <v>17798.0249999999</v>
      </c>
      <c r="BE1301">
        <v>17478.241999999998</v>
      </c>
      <c r="BF1301">
        <v>17158.458999999999</v>
      </c>
      <c r="BG1301">
        <v>16838.675999999999</v>
      </c>
      <c r="BH1301">
        <v>16518.893</v>
      </c>
      <c r="BI1301">
        <v>16199.11</v>
      </c>
      <c r="BJ1301">
        <v>15879.326999999999</v>
      </c>
      <c r="BK1301">
        <v>15559.544</v>
      </c>
      <c r="BL1301">
        <v>15239.761</v>
      </c>
      <c r="BM1301">
        <v>14919.977999999999</v>
      </c>
      <c r="BN1301">
        <v>14600.195</v>
      </c>
      <c r="BO1301">
        <v>14280.412</v>
      </c>
      <c r="BP1301">
        <v>13960.629000000001</v>
      </c>
      <c r="BQ1301">
        <v>13640.846</v>
      </c>
      <c r="BR1301">
        <v>13321.063</v>
      </c>
      <c r="BS1301">
        <v>13001.28</v>
      </c>
      <c r="BT1301">
        <v>12681.496999999999</v>
      </c>
      <c r="BU1301">
        <v>12361.714</v>
      </c>
      <c r="BV1301">
        <v>12041.931</v>
      </c>
      <c r="BW1301">
        <v>11722.147999999999</v>
      </c>
      <c r="BX1301">
        <v>11402.365</v>
      </c>
      <c r="BY1301">
        <v>11082.582</v>
      </c>
      <c r="BZ1301">
        <v>10762.799000000001</v>
      </c>
      <c r="CA1301">
        <v>10443.016</v>
      </c>
      <c r="CB1301">
        <v>10123.233</v>
      </c>
      <c r="CC1301">
        <v>9803.4500000000007</v>
      </c>
      <c r="CD1301" s="8" t="b">
        <f>IF(ISNUMBER(VLOOKUP(A1301,profiles_2018!A:A,1,FALSE)),TRUE,FALSE)</f>
        <v>0</v>
      </c>
      <c r="CE1301" t="str">
        <f>INDEX('C5 - Emissions methodology 2021'!$A$2:$I$5911,MATCH($A1301,'C5 - Emissions methodology 2021'!$A$2:$A$5911,0),MATCH(CE$1,'C5 - Emissions methodology 2021'!$A$1:$I$1,0))</f>
        <v>Manufacturing</v>
      </c>
    </row>
    <row r="1302" spans="1:83" x14ac:dyDescent="0.25">
      <c r="A1302">
        <v>20917</v>
      </c>
      <c r="B1302" t="s">
        <v>585</v>
      </c>
      <c r="C1302" t="s">
        <v>27</v>
      </c>
      <c r="D1302">
        <v>2021</v>
      </c>
      <c r="E1302" t="s">
        <v>690</v>
      </c>
      <c r="F1302" t="s">
        <v>23</v>
      </c>
      <c r="G1302">
        <v>2019</v>
      </c>
      <c r="H1302">
        <v>167857.63</v>
      </c>
      <c r="I1302">
        <v>100</v>
      </c>
      <c r="J1302">
        <v>2030</v>
      </c>
      <c r="K1302">
        <v>46</v>
      </c>
      <c r="L1302">
        <v>90643.120200000005</v>
      </c>
      <c r="M1302">
        <v>2020</v>
      </c>
      <c r="N1302">
        <v>166055.85999999999</v>
      </c>
      <c r="O1302">
        <v>2.3334603880370901</v>
      </c>
      <c r="P1302" t="s">
        <v>45</v>
      </c>
      <c r="Q1302">
        <v>3.1102606882020201</v>
      </c>
      <c r="R1302">
        <v>1</v>
      </c>
      <c r="S1302" t="s">
        <v>592</v>
      </c>
      <c r="T1302">
        <v>-1.11368485725649E-2</v>
      </c>
      <c r="AX1302">
        <v>167857.63</v>
      </c>
      <c r="AY1302">
        <v>166055.85999999999</v>
      </c>
      <c r="AZ1302">
        <v>158514.58601999999</v>
      </c>
      <c r="BA1302">
        <v>150973.31203999999</v>
      </c>
      <c r="BB1302">
        <v>143432.03805999999</v>
      </c>
      <c r="BC1302">
        <v>135890.76407999999</v>
      </c>
      <c r="BD1302">
        <v>128349.4901</v>
      </c>
      <c r="BE1302">
        <v>120808.21612</v>
      </c>
      <c r="BF1302">
        <v>113266.94214</v>
      </c>
      <c r="BG1302">
        <v>105725.66816</v>
      </c>
      <c r="BH1302">
        <v>98184.394180000003</v>
      </c>
      <c r="BI1302">
        <v>90643.120200000005</v>
      </c>
      <c r="BJ1302">
        <v>89633.641496187804</v>
      </c>
      <c r="BK1302">
        <v>88635.405203837101</v>
      </c>
      <c r="BL1302">
        <v>87648.286117914104</v>
      </c>
      <c r="BM1302">
        <v>86672.160427773997</v>
      </c>
      <c r="BN1302">
        <v>85706.905701632902</v>
      </c>
      <c r="BO1302">
        <v>84752.400871210702</v>
      </c>
      <c r="BP1302">
        <v>83808.526216546699</v>
      </c>
      <c r="BQ1302">
        <v>82875.163350983203</v>
      </c>
      <c r="BR1302">
        <v>81952.195206316697</v>
      </c>
      <c r="BS1302">
        <v>81039.506018114698</v>
      </c>
      <c r="BT1302">
        <v>80136.981311195501</v>
      </c>
      <c r="BU1302">
        <v>79244.507885270199</v>
      </c>
      <c r="BV1302">
        <v>78361.973800744498</v>
      </c>
      <c r="BW1302">
        <v>77489.268364678297</v>
      </c>
      <c r="BX1302">
        <v>76626.282116902104</v>
      </c>
      <c r="BY1302">
        <v>75772.906816287505</v>
      </c>
      <c r="BZ1302">
        <v>74929.035427171402</v>
      </c>
      <c r="CA1302">
        <v>74094.562105930701</v>
      </c>
      <c r="CB1302">
        <v>73269.382187706404</v>
      </c>
      <c r="CC1302">
        <v>72453.392173276501</v>
      </c>
      <c r="CD1302" s="8" t="b">
        <f>IF(ISNUMBER(VLOOKUP(A1302,profiles_2018!A:A,1,FALSE)),TRUE,FALSE)</f>
        <v>1</v>
      </c>
      <c r="CE1302" t="str">
        <f>INDEX('C5 - Emissions methodology 2021'!$A$2:$I$5911,MATCH($A1302,'C5 - Emissions methodology 2021'!$A$2:$A$5911,0),MATCH(CE$1,'C5 - Emissions methodology 2021'!$A$1:$I$1,0))</f>
        <v>Hospitality</v>
      </c>
    </row>
    <row r="1303" spans="1:83" x14ac:dyDescent="0.25">
      <c r="A1303">
        <v>828452</v>
      </c>
      <c r="B1303" t="s">
        <v>1706</v>
      </c>
      <c r="C1303" t="s">
        <v>78</v>
      </c>
      <c r="D1303">
        <v>2020</v>
      </c>
      <c r="E1303" t="s">
        <v>49</v>
      </c>
      <c r="F1303" t="s">
        <v>50</v>
      </c>
      <c r="G1303">
        <v>2019</v>
      </c>
      <c r="H1303">
        <v>1489.4</v>
      </c>
      <c r="I1303">
        <v>100</v>
      </c>
      <c r="J1303">
        <v>2030</v>
      </c>
      <c r="K1303">
        <v>5</v>
      </c>
      <c r="L1303">
        <v>1414.93</v>
      </c>
      <c r="M1303">
        <v>2020</v>
      </c>
      <c r="N1303">
        <v>1419.46</v>
      </c>
      <c r="O1303">
        <v>-129.96211126533399</v>
      </c>
      <c r="P1303" t="s">
        <v>24</v>
      </c>
      <c r="Q1303">
        <v>2.3702440357240202</v>
      </c>
      <c r="R1303">
        <v>1</v>
      </c>
      <c r="S1303" t="s">
        <v>592</v>
      </c>
      <c r="T1303">
        <v>-1.11368485725649E-2</v>
      </c>
      <c r="AX1303">
        <v>1489.4</v>
      </c>
      <c r="AY1303">
        <v>1419.46</v>
      </c>
      <c r="AZ1303">
        <v>1419.0070000000001</v>
      </c>
      <c r="BA1303">
        <v>1418.5540000000001</v>
      </c>
      <c r="BB1303">
        <v>1418.1010000000001</v>
      </c>
      <c r="BC1303">
        <v>1417.6479999999999</v>
      </c>
      <c r="BD1303">
        <v>1417.1949999999999</v>
      </c>
      <c r="BE1303">
        <v>1416.742</v>
      </c>
      <c r="BF1303">
        <v>1416.289</v>
      </c>
      <c r="BG1303">
        <v>1415.836</v>
      </c>
      <c r="BH1303">
        <v>1415.383</v>
      </c>
      <c r="BI1303">
        <v>1414.93</v>
      </c>
      <c r="BJ1303">
        <v>1399.1721388492199</v>
      </c>
      <c r="BK1303">
        <v>1383.5897706118999</v>
      </c>
      <c r="BL1303">
        <v>1368.1809408500501</v>
      </c>
      <c r="BM1303">
        <v>1352.9437168919301</v>
      </c>
      <c r="BN1303">
        <v>1337.8761875897001</v>
      </c>
      <c r="BO1303">
        <v>1322.9764630796701</v>
      </c>
      <c r="BP1303">
        <v>1308.2426745452899</v>
      </c>
      <c r="BQ1303">
        <v>1293.6729739827099</v>
      </c>
      <c r="BR1303">
        <v>1279.26553396904</v>
      </c>
      <c r="BS1303">
        <v>1265.0185474331299</v>
      </c>
      <c r="BT1303">
        <v>1250.93022742888</v>
      </c>
      <c r="BU1303">
        <v>1236.99880691116</v>
      </c>
      <c r="BV1303">
        <v>1223.2225385141501</v>
      </c>
      <c r="BW1303">
        <v>1209.59969433217</v>
      </c>
      <c r="BX1303">
        <v>1196.12856570297</v>
      </c>
      <c r="BY1303">
        <v>1182.8074629934199</v>
      </c>
      <c r="BZ1303">
        <v>1169.6347153875599</v>
      </c>
      <c r="CA1303">
        <v>1156.60867067707</v>
      </c>
      <c r="CB1303">
        <v>1143.7276950540299</v>
      </c>
      <c r="CC1303">
        <v>1130.99017290596</v>
      </c>
      <c r="CD1303" s="8" t="b">
        <f>IF(ISNUMBER(VLOOKUP(A1303,profiles_2018!A:A,1,FALSE)),TRUE,FALSE)</f>
        <v>0</v>
      </c>
      <c r="CE1303" t="str">
        <f>INDEX('C5 - Emissions methodology 2021'!$A$2:$I$5911,MATCH($A1303,'C5 - Emissions methodology 2021'!$A$2:$A$5911,0),MATCH(CE$1,'C5 - Emissions methodology 2021'!$A$1:$I$1,0))</f>
        <v>Manufacturing</v>
      </c>
    </row>
  </sheetData>
  <autoFilter ref="A1:CD1304" xr:uid="{8CAC37BD-8C34-4EE2-8012-B87C4FA1C7C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40835-E691-40C3-9F1D-B5C5E3C5A62A}">
  <sheetPr codeName="Sheet5"/>
  <dimension ref="A1:G307"/>
  <sheetViews>
    <sheetView workbookViewId="0">
      <selection activeCell="C2" sqref="C2"/>
    </sheetView>
  </sheetViews>
  <sheetFormatPr defaultRowHeight="15" x14ac:dyDescent="0.25"/>
  <cols>
    <col min="1" max="1" width="10.5703125" bestFit="1" customWidth="1"/>
    <col min="2" max="2" width="12" bestFit="1" customWidth="1"/>
    <col min="6" max="6" width="10.5703125" bestFit="1" customWidth="1"/>
    <col min="7" max="7" width="12" bestFit="1" customWidth="1"/>
  </cols>
  <sheetData>
    <row r="1" spans="1:7" x14ac:dyDescent="0.25">
      <c r="A1" s="7" t="s">
        <v>0</v>
      </c>
      <c r="B1" s="7">
        <v>2010</v>
      </c>
      <c r="C1">
        <v>2015</v>
      </c>
      <c r="D1">
        <v>2020</v>
      </c>
      <c r="F1" s="7" t="s">
        <v>0</v>
      </c>
      <c r="G1" s="7">
        <v>2010</v>
      </c>
    </row>
    <row r="2" spans="1:7" x14ac:dyDescent="0.25">
      <c r="A2">
        <v>97</v>
      </c>
      <c r="F2">
        <v>97</v>
      </c>
    </row>
    <row r="3" spans="1:7" x14ac:dyDescent="0.25">
      <c r="A3">
        <v>135</v>
      </c>
      <c r="F3">
        <v>135</v>
      </c>
    </row>
    <row r="4" spans="1:7" x14ac:dyDescent="0.25">
      <c r="A4">
        <v>154</v>
      </c>
      <c r="F4">
        <v>154</v>
      </c>
    </row>
    <row r="5" spans="1:7" x14ac:dyDescent="0.25">
      <c r="A5">
        <v>169</v>
      </c>
      <c r="B5">
        <v>519555.66666666599</v>
      </c>
      <c r="F5">
        <v>169</v>
      </c>
    </row>
    <row r="6" spans="1:7" x14ac:dyDescent="0.25">
      <c r="A6">
        <v>285</v>
      </c>
      <c r="B6">
        <v>17324000</v>
      </c>
      <c r="F6">
        <v>285</v>
      </c>
    </row>
    <row r="7" spans="1:7" x14ac:dyDescent="0.25">
      <c r="A7">
        <v>313</v>
      </c>
      <c r="F7">
        <v>313</v>
      </c>
    </row>
    <row r="8" spans="1:7" x14ac:dyDescent="0.25">
      <c r="A8">
        <v>351</v>
      </c>
      <c r="F8">
        <v>351</v>
      </c>
    </row>
    <row r="9" spans="1:7" x14ac:dyDescent="0.25">
      <c r="A9">
        <v>365</v>
      </c>
      <c r="F9">
        <v>365</v>
      </c>
    </row>
    <row r="10" spans="1:7" x14ac:dyDescent="0.25">
      <c r="A10">
        <v>394</v>
      </c>
      <c r="F10">
        <v>394</v>
      </c>
    </row>
    <row r="11" spans="1:7" x14ac:dyDescent="0.25">
      <c r="A11">
        <v>427</v>
      </c>
      <c r="B11">
        <v>8698800</v>
      </c>
      <c r="F11">
        <v>427</v>
      </c>
    </row>
    <row r="12" spans="1:7" x14ac:dyDescent="0.25">
      <c r="A12">
        <v>429</v>
      </c>
      <c r="B12">
        <v>24439993.75</v>
      </c>
      <c r="F12">
        <v>429</v>
      </c>
    </row>
    <row r="13" spans="1:7" x14ac:dyDescent="0.25">
      <c r="A13">
        <v>569</v>
      </c>
      <c r="F13">
        <v>569</v>
      </c>
    </row>
    <row r="14" spans="1:7" x14ac:dyDescent="0.25">
      <c r="A14">
        <v>625</v>
      </c>
      <c r="F14">
        <v>625</v>
      </c>
    </row>
    <row r="15" spans="1:7" x14ac:dyDescent="0.25">
      <c r="A15">
        <v>628</v>
      </c>
      <c r="F15">
        <v>628</v>
      </c>
    </row>
    <row r="16" spans="1:7" x14ac:dyDescent="0.25">
      <c r="A16">
        <v>661</v>
      </c>
      <c r="B16">
        <v>35754207</v>
      </c>
      <c r="F16">
        <v>661</v>
      </c>
      <c r="G16">
        <v>24931512.333333299</v>
      </c>
    </row>
    <row r="17" spans="1:7" x14ac:dyDescent="0.25">
      <c r="A17">
        <v>689</v>
      </c>
      <c r="B17">
        <v>104354433.941176</v>
      </c>
      <c r="F17">
        <v>689</v>
      </c>
      <c r="G17">
        <v>108135686</v>
      </c>
    </row>
    <row r="18" spans="1:7" x14ac:dyDescent="0.25">
      <c r="A18">
        <v>716</v>
      </c>
      <c r="F18">
        <v>716</v>
      </c>
    </row>
    <row r="19" spans="1:7" x14ac:dyDescent="0.25">
      <c r="A19">
        <v>724</v>
      </c>
      <c r="F19">
        <v>724</v>
      </c>
    </row>
    <row r="20" spans="1:7" x14ac:dyDescent="0.25">
      <c r="A20">
        <v>777</v>
      </c>
      <c r="F20">
        <v>777</v>
      </c>
    </row>
    <row r="21" spans="1:7" x14ac:dyDescent="0.25">
      <c r="A21">
        <v>820</v>
      </c>
      <c r="F21">
        <v>820</v>
      </c>
    </row>
    <row r="22" spans="1:7" x14ac:dyDescent="0.25">
      <c r="A22">
        <v>830</v>
      </c>
      <c r="B22">
        <v>66251.291889999993</v>
      </c>
      <c r="F22">
        <v>830</v>
      </c>
    </row>
    <row r="23" spans="1:7" x14ac:dyDescent="0.25">
      <c r="A23">
        <v>846</v>
      </c>
      <c r="F23">
        <v>846</v>
      </c>
    </row>
    <row r="24" spans="1:7" x14ac:dyDescent="0.25">
      <c r="A24">
        <v>895</v>
      </c>
      <c r="F24">
        <v>895</v>
      </c>
    </row>
    <row r="25" spans="1:7" x14ac:dyDescent="0.25">
      <c r="A25">
        <v>994</v>
      </c>
      <c r="B25">
        <v>5272106.6613499997</v>
      </c>
      <c r="F25">
        <v>994</v>
      </c>
    </row>
    <row r="26" spans="1:7" x14ac:dyDescent="0.25">
      <c r="A26">
        <v>1048</v>
      </c>
      <c r="F26">
        <v>1048</v>
      </c>
    </row>
    <row r="27" spans="1:7" x14ac:dyDescent="0.25">
      <c r="A27">
        <v>1051</v>
      </c>
      <c r="F27">
        <v>1051</v>
      </c>
    </row>
    <row r="28" spans="1:7" x14ac:dyDescent="0.25">
      <c r="A28">
        <v>1106</v>
      </c>
      <c r="B28">
        <v>14894</v>
      </c>
      <c r="F28">
        <v>1106</v>
      </c>
    </row>
    <row r="29" spans="1:7" x14ac:dyDescent="0.25">
      <c r="A29">
        <v>1158</v>
      </c>
      <c r="F29">
        <v>1158</v>
      </c>
    </row>
    <row r="30" spans="1:7" x14ac:dyDescent="0.25">
      <c r="A30">
        <v>1177</v>
      </c>
      <c r="F30">
        <v>1177</v>
      </c>
    </row>
    <row r="31" spans="1:7" x14ac:dyDescent="0.25">
      <c r="A31">
        <v>1268</v>
      </c>
      <c r="B31">
        <v>60218</v>
      </c>
      <c r="F31">
        <v>1268</v>
      </c>
      <c r="G31">
        <v>35547</v>
      </c>
    </row>
    <row r="32" spans="1:7" x14ac:dyDescent="0.25">
      <c r="A32">
        <v>1328</v>
      </c>
      <c r="F32">
        <v>1328</v>
      </c>
    </row>
    <row r="33" spans="1:6" x14ac:dyDescent="0.25">
      <c r="A33">
        <v>1417</v>
      </c>
      <c r="F33">
        <v>1417</v>
      </c>
    </row>
    <row r="34" spans="1:6" x14ac:dyDescent="0.25">
      <c r="A34">
        <v>1441</v>
      </c>
      <c r="F34">
        <v>1441</v>
      </c>
    </row>
    <row r="35" spans="1:6" x14ac:dyDescent="0.25">
      <c r="A35">
        <v>1464</v>
      </c>
      <c r="F35">
        <v>1464</v>
      </c>
    </row>
    <row r="36" spans="1:6" x14ac:dyDescent="0.25">
      <c r="A36">
        <v>1470</v>
      </c>
      <c r="F36">
        <v>1470</v>
      </c>
    </row>
    <row r="37" spans="1:6" x14ac:dyDescent="0.25">
      <c r="A37">
        <v>1487</v>
      </c>
      <c r="F37">
        <v>1487</v>
      </c>
    </row>
    <row r="38" spans="1:6" x14ac:dyDescent="0.25">
      <c r="A38">
        <v>1502</v>
      </c>
      <c r="F38">
        <v>1502</v>
      </c>
    </row>
    <row r="39" spans="1:6" x14ac:dyDescent="0.25">
      <c r="A39">
        <v>1535</v>
      </c>
      <c r="F39">
        <v>1535</v>
      </c>
    </row>
    <row r="40" spans="1:6" x14ac:dyDescent="0.25">
      <c r="A40">
        <v>1652</v>
      </c>
      <c r="F40">
        <v>1652</v>
      </c>
    </row>
    <row r="41" spans="1:6" x14ac:dyDescent="0.25">
      <c r="A41">
        <v>1857</v>
      </c>
      <c r="F41">
        <v>1857</v>
      </c>
    </row>
    <row r="42" spans="1:6" x14ac:dyDescent="0.25">
      <c r="A42">
        <v>2096</v>
      </c>
      <c r="F42">
        <v>2096</v>
      </c>
    </row>
    <row r="43" spans="1:6" x14ac:dyDescent="0.25">
      <c r="A43">
        <v>2326</v>
      </c>
      <c r="F43">
        <v>2326</v>
      </c>
    </row>
    <row r="44" spans="1:6" x14ac:dyDescent="0.25">
      <c r="A44">
        <v>2335</v>
      </c>
      <c r="F44">
        <v>2335</v>
      </c>
    </row>
    <row r="45" spans="1:6" x14ac:dyDescent="0.25">
      <c r="A45">
        <v>2354</v>
      </c>
      <c r="F45">
        <v>2354</v>
      </c>
    </row>
    <row r="46" spans="1:6" x14ac:dyDescent="0.25">
      <c r="A46">
        <v>2414</v>
      </c>
      <c r="F46">
        <v>2414</v>
      </c>
    </row>
    <row r="47" spans="1:6" x14ac:dyDescent="0.25">
      <c r="A47">
        <v>2588</v>
      </c>
      <c r="F47">
        <v>2588</v>
      </c>
    </row>
    <row r="48" spans="1:6" x14ac:dyDescent="0.25">
      <c r="A48">
        <v>2611</v>
      </c>
      <c r="F48">
        <v>2611</v>
      </c>
    </row>
    <row r="49" spans="1:7" x14ac:dyDescent="0.25">
      <c r="A49">
        <v>2670</v>
      </c>
      <c r="F49">
        <v>2670</v>
      </c>
    </row>
    <row r="50" spans="1:7" x14ac:dyDescent="0.25">
      <c r="A50">
        <v>2697</v>
      </c>
      <c r="F50">
        <v>2697</v>
      </c>
    </row>
    <row r="51" spans="1:7" x14ac:dyDescent="0.25">
      <c r="A51">
        <v>2797</v>
      </c>
      <c r="F51">
        <v>2797</v>
      </c>
    </row>
    <row r="52" spans="1:7" x14ac:dyDescent="0.25">
      <c r="A52">
        <v>2985</v>
      </c>
      <c r="F52">
        <v>2985</v>
      </c>
    </row>
    <row r="53" spans="1:7" x14ac:dyDescent="0.25">
      <c r="A53">
        <v>3204</v>
      </c>
      <c r="B53">
        <v>44429.668191999997</v>
      </c>
      <c r="F53">
        <v>3204</v>
      </c>
    </row>
    <row r="54" spans="1:7" x14ac:dyDescent="0.25">
      <c r="A54">
        <v>3207</v>
      </c>
      <c r="F54">
        <v>3207</v>
      </c>
    </row>
    <row r="55" spans="1:7" x14ac:dyDescent="0.25">
      <c r="A55">
        <v>3285</v>
      </c>
      <c r="F55">
        <v>3285</v>
      </c>
    </row>
    <row r="56" spans="1:7" x14ac:dyDescent="0.25">
      <c r="A56">
        <v>3352</v>
      </c>
      <c r="F56">
        <v>3352</v>
      </c>
    </row>
    <row r="57" spans="1:7" x14ac:dyDescent="0.25">
      <c r="A57">
        <v>3387</v>
      </c>
      <c r="F57">
        <v>3387</v>
      </c>
    </row>
    <row r="58" spans="1:7" x14ac:dyDescent="0.25">
      <c r="A58">
        <v>4151</v>
      </c>
      <c r="B58">
        <v>1766531</v>
      </c>
      <c r="F58">
        <v>4151</v>
      </c>
    </row>
    <row r="59" spans="1:7" x14ac:dyDescent="0.25">
      <c r="A59">
        <v>4192</v>
      </c>
      <c r="F59">
        <v>4192</v>
      </c>
    </row>
    <row r="60" spans="1:7" x14ac:dyDescent="0.25">
      <c r="A60">
        <v>4311</v>
      </c>
      <c r="F60">
        <v>4311</v>
      </c>
    </row>
    <row r="61" spans="1:7" x14ac:dyDescent="0.25">
      <c r="A61">
        <v>4312</v>
      </c>
      <c r="F61">
        <v>4312</v>
      </c>
      <c r="G61">
        <v>42547</v>
      </c>
    </row>
    <row r="62" spans="1:7" x14ac:dyDescent="0.25">
      <c r="A62">
        <v>4564</v>
      </c>
      <c r="B62">
        <v>21781.484129230699</v>
      </c>
      <c r="F62">
        <v>4564</v>
      </c>
    </row>
    <row r="63" spans="1:7" x14ac:dyDescent="0.25">
      <c r="A63">
        <v>4627</v>
      </c>
      <c r="B63">
        <v>158177</v>
      </c>
      <c r="F63">
        <v>4627</v>
      </c>
    </row>
    <row r="64" spans="1:7" x14ac:dyDescent="0.25">
      <c r="A64">
        <v>4657</v>
      </c>
      <c r="F64">
        <v>4657</v>
      </c>
    </row>
    <row r="65" spans="1:7" x14ac:dyDescent="0.25">
      <c r="A65">
        <v>4724</v>
      </c>
      <c r="F65">
        <v>4724</v>
      </c>
    </row>
    <row r="66" spans="1:7" x14ac:dyDescent="0.25">
      <c r="A66">
        <v>4826</v>
      </c>
      <c r="B66">
        <v>45508118.909999996</v>
      </c>
      <c r="F66">
        <v>4826</v>
      </c>
    </row>
    <row r="67" spans="1:7" x14ac:dyDescent="0.25">
      <c r="A67">
        <v>5066</v>
      </c>
      <c r="F67">
        <v>5066</v>
      </c>
    </row>
    <row r="68" spans="1:7" x14ac:dyDescent="0.25">
      <c r="A68">
        <v>5145</v>
      </c>
      <c r="F68">
        <v>5145</v>
      </c>
    </row>
    <row r="69" spans="1:7" x14ac:dyDescent="0.25">
      <c r="A69">
        <v>5300</v>
      </c>
      <c r="F69">
        <v>5300</v>
      </c>
    </row>
    <row r="70" spans="1:7" x14ac:dyDescent="0.25">
      <c r="A70">
        <v>5344</v>
      </c>
      <c r="F70">
        <v>5344</v>
      </c>
    </row>
    <row r="71" spans="1:7" x14ac:dyDescent="0.25">
      <c r="A71">
        <v>5351</v>
      </c>
      <c r="B71">
        <v>83458.638461538401</v>
      </c>
      <c r="F71">
        <v>5351</v>
      </c>
    </row>
    <row r="72" spans="1:7" x14ac:dyDescent="0.25">
      <c r="A72">
        <v>5811</v>
      </c>
      <c r="F72">
        <v>5811</v>
      </c>
    </row>
    <row r="73" spans="1:7" x14ac:dyDescent="0.25">
      <c r="A73">
        <v>5885</v>
      </c>
      <c r="F73">
        <v>5885</v>
      </c>
    </row>
    <row r="74" spans="1:7" x14ac:dyDescent="0.25">
      <c r="A74">
        <v>6285</v>
      </c>
      <c r="F74">
        <v>6285</v>
      </c>
    </row>
    <row r="75" spans="1:7" x14ac:dyDescent="0.25">
      <c r="A75">
        <v>6305</v>
      </c>
      <c r="B75">
        <v>938429.57364800002</v>
      </c>
      <c r="F75">
        <v>6305</v>
      </c>
      <c r="G75">
        <v>1114643.18181818</v>
      </c>
    </row>
    <row r="76" spans="1:7" x14ac:dyDescent="0.25">
      <c r="A76">
        <v>6332</v>
      </c>
      <c r="B76">
        <v>2659817.625</v>
      </c>
      <c r="F76">
        <v>6332</v>
      </c>
    </row>
    <row r="77" spans="1:7" x14ac:dyDescent="0.25">
      <c r="A77">
        <v>6436</v>
      </c>
      <c r="F77">
        <v>6436</v>
      </c>
    </row>
    <row r="78" spans="1:7" x14ac:dyDescent="0.25">
      <c r="A78">
        <v>6516</v>
      </c>
      <c r="F78">
        <v>6516</v>
      </c>
    </row>
    <row r="79" spans="1:7" x14ac:dyDescent="0.25">
      <c r="A79">
        <v>6669</v>
      </c>
      <c r="B79">
        <v>126816</v>
      </c>
      <c r="F79">
        <v>6669</v>
      </c>
      <c r="G79">
        <v>167206.82352941099</v>
      </c>
    </row>
    <row r="80" spans="1:7" x14ac:dyDescent="0.25">
      <c r="A80">
        <v>6863</v>
      </c>
      <c r="B80">
        <v>596360.35636363598</v>
      </c>
      <c r="F80">
        <v>6863</v>
      </c>
    </row>
    <row r="81" spans="1:7" x14ac:dyDescent="0.25">
      <c r="A81">
        <v>6907</v>
      </c>
      <c r="F81">
        <v>6907</v>
      </c>
    </row>
    <row r="82" spans="1:7" x14ac:dyDescent="0.25">
      <c r="A82">
        <v>7042</v>
      </c>
      <c r="F82">
        <v>7042</v>
      </c>
    </row>
    <row r="83" spans="1:7" x14ac:dyDescent="0.25">
      <c r="A83">
        <v>7060</v>
      </c>
      <c r="F83">
        <v>7060</v>
      </c>
    </row>
    <row r="84" spans="1:7" x14ac:dyDescent="0.25">
      <c r="A84">
        <v>7119</v>
      </c>
      <c r="F84">
        <v>7119</v>
      </c>
    </row>
    <row r="85" spans="1:7" x14ac:dyDescent="0.25">
      <c r="A85">
        <v>7121</v>
      </c>
      <c r="F85">
        <v>7121</v>
      </c>
    </row>
    <row r="86" spans="1:7" x14ac:dyDescent="0.25">
      <c r="A86">
        <v>7166</v>
      </c>
      <c r="F86">
        <v>7166</v>
      </c>
    </row>
    <row r="87" spans="1:7" x14ac:dyDescent="0.25">
      <c r="A87">
        <v>7310</v>
      </c>
      <c r="F87">
        <v>7310</v>
      </c>
    </row>
    <row r="88" spans="1:7" x14ac:dyDescent="0.25">
      <c r="A88">
        <v>7575</v>
      </c>
      <c r="F88">
        <v>7575</v>
      </c>
    </row>
    <row r="89" spans="1:7" x14ac:dyDescent="0.25">
      <c r="A89">
        <v>7576</v>
      </c>
      <c r="B89">
        <v>119882</v>
      </c>
      <c r="F89">
        <v>7576</v>
      </c>
      <c r="G89">
        <v>119882</v>
      </c>
    </row>
    <row r="90" spans="1:7" x14ac:dyDescent="0.25">
      <c r="A90">
        <v>7631</v>
      </c>
      <c r="F90">
        <v>7631</v>
      </c>
    </row>
    <row r="91" spans="1:7" x14ac:dyDescent="0.25">
      <c r="A91">
        <v>7808</v>
      </c>
      <c r="F91">
        <v>7808</v>
      </c>
    </row>
    <row r="92" spans="1:7" x14ac:dyDescent="0.25">
      <c r="A92">
        <v>7903</v>
      </c>
      <c r="F92">
        <v>7903</v>
      </c>
    </row>
    <row r="93" spans="1:7" x14ac:dyDescent="0.25">
      <c r="A93">
        <v>8055</v>
      </c>
      <c r="F93">
        <v>8055</v>
      </c>
    </row>
    <row r="94" spans="1:7" x14ac:dyDescent="0.25">
      <c r="A94">
        <v>8126</v>
      </c>
      <c r="F94">
        <v>8126</v>
      </c>
    </row>
    <row r="95" spans="1:7" x14ac:dyDescent="0.25">
      <c r="A95">
        <v>8254</v>
      </c>
      <c r="F95">
        <v>8254</v>
      </c>
    </row>
    <row r="96" spans="1:7" x14ac:dyDescent="0.25">
      <c r="A96">
        <v>8338</v>
      </c>
      <c r="B96">
        <v>5756770</v>
      </c>
      <c r="F96">
        <v>8338</v>
      </c>
      <c r="G96">
        <v>5273850.96</v>
      </c>
    </row>
    <row r="97" spans="1:6" x14ac:dyDescent="0.25">
      <c r="A97">
        <v>8370</v>
      </c>
      <c r="F97">
        <v>8370</v>
      </c>
    </row>
    <row r="98" spans="1:6" x14ac:dyDescent="0.25">
      <c r="A98">
        <v>8391</v>
      </c>
      <c r="F98">
        <v>8391</v>
      </c>
    </row>
    <row r="99" spans="1:6" x14ac:dyDescent="0.25">
      <c r="A99">
        <v>8517</v>
      </c>
      <c r="B99">
        <v>287937.5</v>
      </c>
      <c r="F99">
        <v>8517</v>
      </c>
    </row>
    <row r="100" spans="1:6" x14ac:dyDescent="0.25">
      <c r="A100">
        <v>8566</v>
      </c>
      <c r="B100">
        <v>4668444.4444444403</v>
      </c>
      <c r="F100">
        <v>8566</v>
      </c>
    </row>
    <row r="101" spans="1:6" x14ac:dyDescent="0.25">
      <c r="A101">
        <v>8661</v>
      </c>
      <c r="F101">
        <v>8661</v>
      </c>
    </row>
    <row r="102" spans="1:6" x14ac:dyDescent="0.25">
      <c r="A102">
        <v>8713</v>
      </c>
      <c r="B102">
        <v>178832.24482349999</v>
      </c>
      <c r="F102">
        <v>8713</v>
      </c>
    </row>
    <row r="103" spans="1:6" x14ac:dyDescent="0.25">
      <c r="A103">
        <v>8833</v>
      </c>
      <c r="F103">
        <v>8833</v>
      </c>
    </row>
    <row r="104" spans="1:6" x14ac:dyDescent="0.25">
      <c r="A104">
        <v>8836</v>
      </c>
      <c r="F104">
        <v>8836</v>
      </c>
    </row>
    <row r="105" spans="1:6" x14ac:dyDescent="0.25">
      <c r="A105">
        <v>9112</v>
      </c>
      <c r="F105">
        <v>9112</v>
      </c>
    </row>
    <row r="106" spans="1:6" x14ac:dyDescent="0.25">
      <c r="A106">
        <v>9134</v>
      </c>
      <c r="F106">
        <v>9134</v>
      </c>
    </row>
    <row r="107" spans="1:6" x14ac:dyDescent="0.25">
      <c r="A107">
        <v>9336</v>
      </c>
      <c r="F107">
        <v>9336</v>
      </c>
    </row>
    <row r="108" spans="1:6" x14ac:dyDescent="0.25">
      <c r="A108">
        <v>9352</v>
      </c>
      <c r="B108">
        <v>17262890</v>
      </c>
      <c r="F108">
        <v>9352</v>
      </c>
    </row>
    <row r="109" spans="1:6" x14ac:dyDescent="0.25">
      <c r="A109">
        <v>9520</v>
      </c>
      <c r="B109">
        <v>47153</v>
      </c>
      <c r="F109">
        <v>9520</v>
      </c>
    </row>
    <row r="110" spans="1:6" x14ac:dyDescent="0.25">
      <c r="A110">
        <v>9559</v>
      </c>
      <c r="F110">
        <v>9559</v>
      </c>
    </row>
    <row r="111" spans="1:6" x14ac:dyDescent="0.25">
      <c r="A111">
        <v>9712</v>
      </c>
      <c r="B111">
        <v>858323.7</v>
      </c>
      <c r="F111">
        <v>9712</v>
      </c>
    </row>
    <row r="112" spans="1:6" x14ac:dyDescent="0.25">
      <c r="A112">
        <v>9829</v>
      </c>
      <c r="B112">
        <v>1334078</v>
      </c>
      <c r="F112">
        <v>9829</v>
      </c>
    </row>
    <row r="113" spans="1:7" x14ac:dyDescent="0.25">
      <c r="A113">
        <v>9863</v>
      </c>
      <c r="F113">
        <v>9863</v>
      </c>
    </row>
    <row r="114" spans="1:7" x14ac:dyDescent="0.25">
      <c r="A114">
        <v>10132</v>
      </c>
      <c r="B114">
        <v>1184267.5696296201</v>
      </c>
      <c r="F114">
        <v>10132</v>
      </c>
      <c r="G114">
        <v>1133585.9333333301</v>
      </c>
    </row>
    <row r="115" spans="1:7" x14ac:dyDescent="0.25">
      <c r="A115">
        <v>10162</v>
      </c>
      <c r="F115">
        <v>10162</v>
      </c>
    </row>
    <row r="116" spans="1:7" x14ac:dyDescent="0.25">
      <c r="A116">
        <v>10177</v>
      </c>
      <c r="F116">
        <v>10177</v>
      </c>
    </row>
    <row r="117" spans="1:7" x14ac:dyDescent="0.25">
      <c r="A117">
        <v>10202</v>
      </c>
      <c r="B117">
        <v>605133.35817846097</v>
      </c>
      <c r="F117">
        <v>10202</v>
      </c>
      <c r="G117">
        <v>823608.04125000001</v>
      </c>
    </row>
    <row r="118" spans="1:7" x14ac:dyDescent="0.25">
      <c r="A118">
        <v>10205</v>
      </c>
      <c r="F118">
        <v>10205</v>
      </c>
    </row>
    <row r="119" spans="1:7" x14ac:dyDescent="0.25">
      <c r="A119">
        <v>10227</v>
      </c>
      <c r="F119">
        <v>10227</v>
      </c>
    </row>
    <row r="120" spans="1:7" x14ac:dyDescent="0.25">
      <c r="A120">
        <v>10233</v>
      </c>
      <c r="B120">
        <v>798158.35555555497</v>
      </c>
      <c r="F120">
        <v>10233</v>
      </c>
    </row>
    <row r="121" spans="1:7" x14ac:dyDescent="0.25">
      <c r="A121">
        <v>10331</v>
      </c>
      <c r="B121">
        <v>2104584.4900000002</v>
      </c>
      <c r="F121">
        <v>10331</v>
      </c>
    </row>
    <row r="122" spans="1:7" x14ac:dyDescent="0.25">
      <c r="A122">
        <v>10389</v>
      </c>
      <c r="F122">
        <v>10389</v>
      </c>
    </row>
    <row r="123" spans="1:7" x14ac:dyDescent="0.25">
      <c r="A123">
        <v>10494</v>
      </c>
      <c r="F123">
        <v>10494</v>
      </c>
    </row>
    <row r="124" spans="1:7" x14ac:dyDescent="0.25">
      <c r="A124">
        <v>10632</v>
      </c>
      <c r="F124">
        <v>10632</v>
      </c>
    </row>
    <row r="125" spans="1:7" x14ac:dyDescent="0.25">
      <c r="A125">
        <v>10661</v>
      </c>
      <c r="F125">
        <v>10661</v>
      </c>
    </row>
    <row r="126" spans="1:7" x14ac:dyDescent="0.25">
      <c r="A126">
        <v>10666</v>
      </c>
      <c r="F126">
        <v>10666</v>
      </c>
    </row>
    <row r="127" spans="1:7" x14ac:dyDescent="0.25">
      <c r="A127">
        <v>10754</v>
      </c>
      <c r="B127">
        <v>123560.194074074</v>
      </c>
      <c r="F127">
        <v>10754</v>
      </c>
    </row>
    <row r="128" spans="1:7" x14ac:dyDescent="0.25">
      <c r="A128">
        <v>10834</v>
      </c>
      <c r="B128">
        <v>16969</v>
      </c>
      <c r="F128">
        <v>10834</v>
      </c>
    </row>
    <row r="129" spans="1:6" x14ac:dyDescent="0.25">
      <c r="A129">
        <v>11048</v>
      </c>
      <c r="B129">
        <v>37760</v>
      </c>
      <c r="F129">
        <v>11048</v>
      </c>
    </row>
    <row r="130" spans="1:6" x14ac:dyDescent="0.25">
      <c r="A130">
        <v>11268</v>
      </c>
      <c r="F130">
        <v>11268</v>
      </c>
    </row>
    <row r="131" spans="1:6" x14ac:dyDescent="0.25">
      <c r="A131">
        <v>11413</v>
      </c>
      <c r="F131">
        <v>11413</v>
      </c>
    </row>
    <row r="132" spans="1:6" x14ac:dyDescent="0.25">
      <c r="A132">
        <v>11421</v>
      </c>
      <c r="F132">
        <v>11421</v>
      </c>
    </row>
    <row r="133" spans="1:6" x14ac:dyDescent="0.25">
      <c r="A133">
        <v>11520</v>
      </c>
      <c r="B133">
        <v>879440</v>
      </c>
      <c r="F133">
        <v>11520</v>
      </c>
    </row>
    <row r="134" spans="1:6" x14ac:dyDescent="0.25">
      <c r="A134">
        <v>11566</v>
      </c>
      <c r="F134">
        <v>11566</v>
      </c>
    </row>
    <row r="135" spans="1:6" x14ac:dyDescent="0.25">
      <c r="A135">
        <v>11581</v>
      </c>
      <c r="F135">
        <v>11581</v>
      </c>
    </row>
    <row r="136" spans="1:6" x14ac:dyDescent="0.25">
      <c r="A136">
        <v>11584</v>
      </c>
      <c r="F136">
        <v>11584</v>
      </c>
    </row>
    <row r="137" spans="1:6" x14ac:dyDescent="0.25">
      <c r="A137">
        <v>11764</v>
      </c>
      <c r="B137">
        <v>770491.36363636295</v>
      </c>
      <c r="F137">
        <v>11764</v>
      </c>
    </row>
    <row r="138" spans="1:6" x14ac:dyDescent="0.25">
      <c r="A138">
        <v>11765</v>
      </c>
      <c r="F138">
        <v>11765</v>
      </c>
    </row>
    <row r="139" spans="1:6" x14ac:dyDescent="0.25">
      <c r="A139">
        <v>11796</v>
      </c>
      <c r="F139">
        <v>11796</v>
      </c>
    </row>
    <row r="140" spans="1:6" x14ac:dyDescent="0.25">
      <c r="A140">
        <v>12144</v>
      </c>
      <c r="F140">
        <v>12144</v>
      </c>
    </row>
    <row r="141" spans="1:6" x14ac:dyDescent="0.25">
      <c r="A141">
        <v>12268</v>
      </c>
      <c r="B141">
        <v>6022323.4230769202</v>
      </c>
      <c r="F141">
        <v>12268</v>
      </c>
    </row>
    <row r="142" spans="1:6" x14ac:dyDescent="0.25">
      <c r="A142">
        <v>12340</v>
      </c>
      <c r="F142">
        <v>12340</v>
      </c>
    </row>
    <row r="143" spans="1:6" x14ac:dyDescent="0.25">
      <c r="A143">
        <v>12348</v>
      </c>
      <c r="F143">
        <v>12348</v>
      </c>
    </row>
    <row r="144" spans="1:6" x14ac:dyDescent="0.25">
      <c r="A144">
        <v>12860</v>
      </c>
      <c r="F144">
        <v>12860</v>
      </c>
    </row>
    <row r="145" spans="1:7" x14ac:dyDescent="0.25">
      <c r="A145">
        <v>13019</v>
      </c>
      <c r="F145">
        <v>13019</v>
      </c>
    </row>
    <row r="146" spans="1:7" x14ac:dyDescent="0.25">
      <c r="A146">
        <v>13097</v>
      </c>
      <c r="F146">
        <v>13097</v>
      </c>
    </row>
    <row r="147" spans="1:7" x14ac:dyDescent="0.25">
      <c r="A147">
        <v>13161</v>
      </c>
      <c r="B147">
        <v>118875.9</v>
      </c>
      <c r="F147">
        <v>13161</v>
      </c>
    </row>
    <row r="148" spans="1:7" x14ac:dyDescent="0.25">
      <c r="A148">
        <v>13267</v>
      </c>
      <c r="F148">
        <v>13267</v>
      </c>
    </row>
    <row r="149" spans="1:7" x14ac:dyDescent="0.25">
      <c r="A149">
        <v>13279</v>
      </c>
      <c r="F149">
        <v>13279</v>
      </c>
    </row>
    <row r="150" spans="1:7" x14ac:dyDescent="0.25">
      <c r="A150">
        <v>13321</v>
      </c>
      <c r="B150">
        <v>81553.733333333294</v>
      </c>
      <c r="F150">
        <v>13321</v>
      </c>
    </row>
    <row r="151" spans="1:7" x14ac:dyDescent="0.25">
      <c r="A151">
        <v>13352</v>
      </c>
      <c r="F151">
        <v>13352</v>
      </c>
    </row>
    <row r="152" spans="1:7" x14ac:dyDescent="0.25">
      <c r="A152">
        <v>13360</v>
      </c>
      <c r="F152">
        <v>13360</v>
      </c>
    </row>
    <row r="153" spans="1:7" x14ac:dyDescent="0.25">
      <c r="A153">
        <v>13375</v>
      </c>
      <c r="F153">
        <v>13375</v>
      </c>
    </row>
    <row r="154" spans="1:7" x14ac:dyDescent="0.25">
      <c r="A154">
        <v>13401</v>
      </c>
      <c r="F154">
        <v>13401</v>
      </c>
    </row>
    <row r="155" spans="1:7" x14ac:dyDescent="0.25">
      <c r="A155">
        <v>13573</v>
      </c>
      <c r="F155">
        <v>13573</v>
      </c>
    </row>
    <row r="156" spans="1:7" x14ac:dyDescent="0.25">
      <c r="A156">
        <v>13793</v>
      </c>
      <c r="F156">
        <v>13793</v>
      </c>
    </row>
    <row r="157" spans="1:7" x14ac:dyDescent="0.25">
      <c r="A157">
        <v>14049</v>
      </c>
      <c r="F157">
        <v>14049</v>
      </c>
    </row>
    <row r="158" spans="1:7" x14ac:dyDescent="0.25">
      <c r="A158">
        <v>14516</v>
      </c>
      <c r="F158">
        <v>14516</v>
      </c>
    </row>
    <row r="159" spans="1:7" x14ac:dyDescent="0.25">
      <c r="A159">
        <v>14605</v>
      </c>
      <c r="F159">
        <v>14605</v>
      </c>
    </row>
    <row r="160" spans="1:7" x14ac:dyDescent="0.25">
      <c r="A160">
        <v>14683</v>
      </c>
      <c r="B160">
        <v>1891685.29411764</v>
      </c>
      <c r="F160">
        <v>14683</v>
      </c>
      <c r="G160">
        <v>1527348.5</v>
      </c>
    </row>
    <row r="161" spans="1:7" x14ac:dyDescent="0.25">
      <c r="A161">
        <v>14783</v>
      </c>
      <c r="F161">
        <v>14783</v>
      </c>
      <c r="G161">
        <v>14937639.2033333</v>
      </c>
    </row>
    <row r="162" spans="1:7" x14ac:dyDescent="0.25">
      <c r="A162">
        <v>14830</v>
      </c>
      <c r="B162">
        <v>454995.185</v>
      </c>
      <c r="F162">
        <v>14830</v>
      </c>
      <c r="G162">
        <v>452057.636363636</v>
      </c>
    </row>
    <row r="163" spans="1:7" x14ac:dyDescent="0.25">
      <c r="A163">
        <v>15097</v>
      </c>
      <c r="B163">
        <v>66922</v>
      </c>
      <c r="F163">
        <v>15097</v>
      </c>
    </row>
    <row r="164" spans="1:7" x14ac:dyDescent="0.25">
      <c r="A164">
        <v>15309</v>
      </c>
      <c r="F164">
        <v>15309</v>
      </c>
    </row>
    <row r="165" spans="1:7" x14ac:dyDescent="0.25">
      <c r="A165">
        <v>15359</v>
      </c>
      <c r="F165">
        <v>15359</v>
      </c>
    </row>
    <row r="166" spans="1:7" x14ac:dyDescent="0.25">
      <c r="A166">
        <v>15419</v>
      </c>
      <c r="F166">
        <v>15419</v>
      </c>
    </row>
    <row r="167" spans="1:7" x14ac:dyDescent="0.25">
      <c r="A167">
        <v>15693</v>
      </c>
      <c r="B167">
        <v>84435.244444444397</v>
      </c>
      <c r="F167">
        <v>15693</v>
      </c>
    </row>
    <row r="168" spans="1:7" x14ac:dyDescent="0.25">
      <c r="A168">
        <v>15779</v>
      </c>
      <c r="B168">
        <v>161803</v>
      </c>
      <c r="F168">
        <v>15779</v>
      </c>
    </row>
    <row r="169" spans="1:7" x14ac:dyDescent="0.25">
      <c r="A169">
        <v>15921</v>
      </c>
      <c r="B169">
        <v>784693.61576922995</v>
      </c>
      <c r="F169">
        <v>15921</v>
      </c>
    </row>
    <row r="170" spans="1:7" x14ac:dyDescent="0.25">
      <c r="A170">
        <v>15994</v>
      </c>
      <c r="B170">
        <v>161696</v>
      </c>
      <c r="F170">
        <v>15994</v>
      </c>
      <c r="G170">
        <v>94019.839999999997</v>
      </c>
    </row>
    <row r="171" spans="1:7" x14ac:dyDescent="0.25">
      <c r="A171">
        <v>16036</v>
      </c>
      <c r="F171">
        <v>16036</v>
      </c>
    </row>
    <row r="172" spans="1:7" x14ac:dyDescent="0.25">
      <c r="A172">
        <v>16137</v>
      </c>
      <c r="F172">
        <v>16137</v>
      </c>
    </row>
    <row r="173" spans="1:7" x14ac:dyDescent="0.25">
      <c r="A173">
        <v>16168</v>
      </c>
      <c r="B173">
        <v>447051.125</v>
      </c>
      <c r="F173">
        <v>16168</v>
      </c>
      <c r="G173">
        <v>429636.25</v>
      </c>
    </row>
    <row r="174" spans="1:7" x14ac:dyDescent="0.25">
      <c r="A174">
        <v>16299</v>
      </c>
      <c r="F174">
        <v>16299</v>
      </c>
    </row>
    <row r="175" spans="1:7" x14ac:dyDescent="0.25">
      <c r="A175">
        <v>16301</v>
      </c>
      <c r="B175">
        <v>32295.807692307601</v>
      </c>
      <c r="F175">
        <v>16301</v>
      </c>
    </row>
    <row r="176" spans="1:7" x14ac:dyDescent="0.25">
      <c r="A176">
        <v>16366</v>
      </c>
      <c r="F176">
        <v>16366</v>
      </c>
    </row>
    <row r="177" spans="1:6" x14ac:dyDescent="0.25">
      <c r="A177">
        <v>16645</v>
      </c>
      <c r="F177">
        <v>16645</v>
      </c>
    </row>
    <row r="178" spans="1:6" x14ac:dyDescent="0.25">
      <c r="A178">
        <v>16650</v>
      </c>
      <c r="F178">
        <v>16650</v>
      </c>
    </row>
    <row r="179" spans="1:6" x14ac:dyDescent="0.25">
      <c r="A179">
        <v>16656</v>
      </c>
      <c r="F179">
        <v>16656</v>
      </c>
    </row>
    <row r="180" spans="1:6" x14ac:dyDescent="0.25">
      <c r="A180">
        <v>16722</v>
      </c>
      <c r="F180">
        <v>16722</v>
      </c>
    </row>
    <row r="181" spans="1:6" x14ac:dyDescent="0.25">
      <c r="A181">
        <v>16725</v>
      </c>
      <c r="F181">
        <v>16725</v>
      </c>
    </row>
    <row r="182" spans="1:6" x14ac:dyDescent="0.25">
      <c r="A182">
        <v>16760</v>
      </c>
      <c r="F182">
        <v>16760</v>
      </c>
    </row>
    <row r="183" spans="1:6" x14ac:dyDescent="0.25">
      <c r="A183">
        <v>17028</v>
      </c>
      <c r="F183">
        <v>17028</v>
      </c>
    </row>
    <row r="184" spans="1:6" x14ac:dyDescent="0.25">
      <c r="A184">
        <v>17322</v>
      </c>
      <c r="F184">
        <v>17322</v>
      </c>
    </row>
    <row r="185" spans="1:6" x14ac:dyDescent="0.25">
      <c r="A185">
        <v>17367</v>
      </c>
      <c r="F185">
        <v>17367</v>
      </c>
    </row>
    <row r="186" spans="1:6" x14ac:dyDescent="0.25">
      <c r="A186">
        <v>17628</v>
      </c>
      <c r="F186">
        <v>17628</v>
      </c>
    </row>
    <row r="187" spans="1:6" x14ac:dyDescent="0.25">
      <c r="A187">
        <v>17673</v>
      </c>
      <c r="F187">
        <v>17673</v>
      </c>
    </row>
    <row r="188" spans="1:6" x14ac:dyDescent="0.25">
      <c r="A188">
        <v>17788</v>
      </c>
      <c r="B188">
        <v>149835</v>
      </c>
      <c r="F188">
        <v>17788</v>
      </c>
    </row>
    <row r="189" spans="1:6" x14ac:dyDescent="0.25">
      <c r="A189">
        <v>17884</v>
      </c>
      <c r="F189">
        <v>17884</v>
      </c>
    </row>
    <row r="190" spans="1:6" x14ac:dyDescent="0.25">
      <c r="A190">
        <v>17889</v>
      </c>
      <c r="F190">
        <v>17889</v>
      </c>
    </row>
    <row r="191" spans="1:6" x14ac:dyDescent="0.25">
      <c r="A191">
        <v>17897</v>
      </c>
      <c r="F191">
        <v>17897</v>
      </c>
    </row>
    <row r="192" spans="1:6" x14ac:dyDescent="0.25">
      <c r="A192">
        <v>17919</v>
      </c>
      <c r="F192">
        <v>17919</v>
      </c>
    </row>
    <row r="193" spans="1:6" x14ac:dyDescent="0.25">
      <c r="A193">
        <v>18135</v>
      </c>
      <c r="F193">
        <v>18135</v>
      </c>
    </row>
    <row r="194" spans="1:6" x14ac:dyDescent="0.25">
      <c r="A194">
        <v>18277</v>
      </c>
      <c r="F194">
        <v>18277</v>
      </c>
    </row>
    <row r="195" spans="1:6" x14ac:dyDescent="0.25">
      <c r="A195">
        <v>18284</v>
      </c>
      <c r="F195">
        <v>18284</v>
      </c>
    </row>
    <row r="196" spans="1:6" x14ac:dyDescent="0.25">
      <c r="A196">
        <v>18320</v>
      </c>
      <c r="F196">
        <v>18320</v>
      </c>
    </row>
    <row r="197" spans="1:6" x14ac:dyDescent="0.25">
      <c r="A197">
        <v>18574</v>
      </c>
      <c r="F197">
        <v>18574</v>
      </c>
    </row>
    <row r="198" spans="1:6" x14ac:dyDescent="0.25">
      <c r="A198">
        <v>18579</v>
      </c>
      <c r="F198">
        <v>18579</v>
      </c>
    </row>
    <row r="199" spans="1:6" x14ac:dyDescent="0.25">
      <c r="A199">
        <v>18586</v>
      </c>
      <c r="F199">
        <v>18586</v>
      </c>
    </row>
    <row r="200" spans="1:6" x14ac:dyDescent="0.25">
      <c r="A200">
        <v>19051</v>
      </c>
      <c r="F200">
        <v>19051</v>
      </c>
    </row>
    <row r="201" spans="1:6" x14ac:dyDescent="0.25">
      <c r="A201">
        <v>19075</v>
      </c>
      <c r="B201">
        <v>574104</v>
      </c>
      <c r="F201">
        <v>19075</v>
      </c>
    </row>
    <row r="202" spans="1:6" x14ac:dyDescent="0.25">
      <c r="A202">
        <v>19080</v>
      </c>
      <c r="F202">
        <v>19080</v>
      </c>
    </row>
    <row r="203" spans="1:6" x14ac:dyDescent="0.25">
      <c r="A203">
        <v>19241</v>
      </c>
      <c r="F203">
        <v>19241</v>
      </c>
    </row>
    <row r="204" spans="1:6" x14ac:dyDescent="0.25">
      <c r="A204">
        <v>19276</v>
      </c>
      <c r="F204">
        <v>19276</v>
      </c>
    </row>
    <row r="205" spans="1:6" x14ac:dyDescent="0.25">
      <c r="A205">
        <v>19279</v>
      </c>
      <c r="F205">
        <v>19279</v>
      </c>
    </row>
    <row r="206" spans="1:6" x14ac:dyDescent="0.25">
      <c r="A206">
        <v>19573</v>
      </c>
      <c r="B206">
        <v>13417248.076923</v>
      </c>
      <c r="F206">
        <v>19573</v>
      </c>
    </row>
    <row r="207" spans="1:6" x14ac:dyDescent="0.25">
      <c r="A207">
        <v>19581</v>
      </c>
      <c r="F207">
        <v>19581</v>
      </c>
    </row>
    <row r="208" spans="1:6" x14ac:dyDescent="0.25">
      <c r="A208">
        <v>19789</v>
      </c>
      <c r="F208">
        <v>19789</v>
      </c>
    </row>
    <row r="209" spans="1:7" x14ac:dyDescent="0.25">
      <c r="A209">
        <v>20050</v>
      </c>
      <c r="F209">
        <v>20050</v>
      </c>
    </row>
    <row r="210" spans="1:7" x14ac:dyDescent="0.25">
      <c r="A210">
        <v>20108</v>
      </c>
      <c r="B210">
        <v>3729696.25</v>
      </c>
      <c r="F210">
        <v>20108</v>
      </c>
      <c r="G210">
        <v>3235132.2333333301</v>
      </c>
    </row>
    <row r="211" spans="1:7" x14ac:dyDescent="0.25">
      <c r="A211">
        <v>20159</v>
      </c>
      <c r="F211">
        <v>20159</v>
      </c>
    </row>
    <row r="212" spans="1:7" x14ac:dyDescent="0.25">
      <c r="A212">
        <v>20316</v>
      </c>
      <c r="F212">
        <v>20316</v>
      </c>
    </row>
    <row r="213" spans="1:7" x14ac:dyDescent="0.25">
      <c r="A213">
        <v>20332</v>
      </c>
      <c r="F213">
        <v>20332</v>
      </c>
    </row>
    <row r="214" spans="1:7" x14ac:dyDescent="0.25">
      <c r="A214">
        <v>20408</v>
      </c>
      <c r="F214">
        <v>20408</v>
      </c>
    </row>
    <row r="215" spans="1:7" x14ac:dyDescent="0.25">
      <c r="A215">
        <v>20780</v>
      </c>
      <c r="F215">
        <v>20780</v>
      </c>
    </row>
    <row r="216" spans="1:7" x14ac:dyDescent="0.25">
      <c r="A216">
        <v>20822</v>
      </c>
      <c r="F216">
        <v>20822</v>
      </c>
    </row>
    <row r="217" spans="1:7" x14ac:dyDescent="0.25">
      <c r="A217">
        <v>20871</v>
      </c>
      <c r="B217">
        <v>29637.0555666666</v>
      </c>
      <c r="F217">
        <v>20871</v>
      </c>
    </row>
    <row r="218" spans="1:7" x14ac:dyDescent="0.25">
      <c r="A218">
        <v>20917</v>
      </c>
      <c r="B218">
        <v>1765076.0583333301</v>
      </c>
      <c r="F218">
        <v>20917</v>
      </c>
    </row>
    <row r="219" spans="1:7" x14ac:dyDescent="0.25">
      <c r="A219">
        <v>20947</v>
      </c>
      <c r="B219">
        <v>16987500</v>
      </c>
      <c r="F219">
        <v>20947</v>
      </c>
      <c r="G219">
        <v>717982.50666666601</v>
      </c>
    </row>
    <row r="220" spans="1:7" x14ac:dyDescent="0.25">
      <c r="A220">
        <v>21063</v>
      </c>
      <c r="F220">
        <v>21063</v>
      </c>
    </row>
    <row r="221" spans="1:7" x14ac:dyDescent="0.25">
      <c r="A221">
        <v>21380</v>
      </c>
      <c r="F221">
        <v>21380</v>
      </c>
    </row>
    <row r="222" spans="1:7" x14ac:dyDescent="0.25">
      <c r="A222">
        <v>21407</v>
      </c>
      <c r="B222">
        <v>269413.96000000002</v>
      </c>
      <c r="F222">
        <v>21407</v>
      </c>
    </row>
    <row r="223" spans="1:7" x14ac:dyDescent="0.25">
      <c r="A223">
        <v>21673</v>
      </c>
      <c r="B223">
        <v>5356</v>
      </c>
      <c r="F223">
        <v>21673</v>
      </c>
    </row>
    <row r="224" spans="1:7" x14ac:dyDescent="0.25">
      <c r="A224">
        <v>21858</v>
      </c>
      <c r="F224">
        <v>21858</v>
      </c>
    </row>
    <row r="225" spans="1:7" x14ac:dyDescent="0.25">
      <c r="A225">
        <v>22175</v>
      </c>
      <c r="F225">
        <v>22175</v>
      </c>
    </row>
    <row r="226" spans="1:7" x14ac:dyDescent="0.25">
      <c r="A226">
        <v>22241</v>
      </c>
      <c r="F226">
        <v>22241</v>
      </c>
    </row>
    <row r="227" spans="1:7" x14ac:dyDescent="0.25">
      <c r="A227">
        <v>22287</v>
      </c>
      <c r="F227">
        <v>22287</v>
      </c>
    </row>
    <row r="228" spans="1:7" x14ac:dyDescent="0.25">
      <c r="A228">
        <v>22352</v>
      </c>
      <c r="F228">
        <v>22352</v>
      </c>
    </row>
    <row r="229" spans="1:7" x14ac:dyDescent="0.25">
      <c r="A229">
        <v>22379</v>
      </c>
      <c r="F229">
        <v>22379</v>
      </c>
    </row>
    <row r="230" spans="1:7" x14ac:dyDescent="0.25">
      <c r="A230">
        <v>23011</v>
      </c>
      <c r="F230">
        <v>23011</v>
      </c>
    </row>
    <row r="231" spans="1:7" x14ac:dyDescent="0.25">
      <c r="A231">
        <v>23073</v>
      </c>
      <c r="F231">
        <v>23073</v>
      </c>
    </row>
    <row r="232" spans="1:7" x14ac:dyDescent="0.25">
      <c r="A232">
        <v>23110</v>
      </c>
      <c r="F232">
        <v>23110</v>
      </c>
    </row>
    <row r="233" spans="1:7" x14ac:dyDescent="0.25">
      <c r="A233">
        <v>23124</v>
      </c>
      <c r="F233">
        <v>23124</v>
      </c>
    </row>
    <row r="234" spans="1:7" x14ac:dyDescent="0.25">
      <c r="A234">
        <v>23140</v>
      </c>
      <c r="F234">
        <v>23140</v>
      </c>
    </row>
    <row r="235" spans="1:7" x14ac:dyDescent="0.25">
      <c r="A235">
        <v>23270</v>
      </c>
      <c r="F235">
        <v>23270</v>
      </c>
    </row>
    <row r="236" spans="1:7" x14ac:dyDescent="0.25">
      <c r="A236">
        <v>23318</v>
      </c>
      <c r="F236">
        <v>23318</v>
      </c>
    </row>
    <row r="237" spans="1:7" x14ac:dyDescent="0.25">
      <c r="A237">
        <v>28800</v>
      </c>
      <c r="F237">
        <v>28800</v>
      </c>
    </row>
    <row r="238" spans="1:7" x14ac:dyDescent="0.25">
      <c r="A238">
        <v>28853</v>
      </c>
      <c r="F238">
        <v>28853</v>
      </c>
    </row>
    <row r="239" spans="1:7" x14ac:dyDescent="0.25">
      <c r="A239">
        <v>28924</v>
      </c>
      <c r="B239">
        <v>10336</v>
      </c>
      <c r="F239">
        <v>28924</v>
      </c>
      <c r="G239">
        <v>10336</v>
      </c>
    </row>
    <row r="240" spans="1:7" x14ac:dyDescent="0.25">
      <c r="A240">
        <v>30088</v>
      </c>
      <c r="F240">
        <v>30088</v>
      </c>
    </row>
    <row r="241" spans="1:7" x14ac:dyDescent="0.25">
      <c r="A241">
        <v>31290</v>
      </c>
      <c r="F241">
        <v>31290</v>
      </c>
    </row>
    <row r="242" spans="1:7" x14ac:dyDescent="0.25">
      <c r="A242">
        <v>31463</v>
      </c>
      <c r="F242">
        <v>31463</v>
      </c>
    </row>
    <row r="243" spans="1:7" x14ac:dyDescent="0.25">
      <c r="A243">
        <v>31497</v>
      </c>
      <c r="F243">
        <v>31497</v>
      </c>
    </row>
    <row r="244" spans="1:7" x14ac:dyDescent="0.25">
      <c r="A244">
        <v>31965</v>
      </c>
      <c r="F244">
        <v>31965</v>
      </c>
    </row>
    <row r="245" spans="1:7" x14ac:dyDescent="0.25">
      <c r="A245">
        <v>32014</v>
      </c>
      <c r="B245">
        <v>38819</v>
      </c>
      <c r="F245">
        <v>32014</v>
      </c>
    </row>
    <row r="246" spans="1:7" x14ac:dyDescent="0.25">
      <c r="A246">
        <v>32334</v>
      </c>
      <c r="F246">
        <v>32334</v>
      </c>
    </row>
    <row r="247" spans="1:7" x14ac:dyDescent="0.25">
      <c r="A247">
        <v>32490</v>
      </c>
      <c r="B247">
        <v>774796.33759999997</v>
      </c>
      <c r="F247">
        <v>32490</v>
      </c>
      <c r="G247">
        <v>782468.69230769202</v>
      </c>
    </row>
    <row r="248" spans="1:7" x14ac:dyDescent="0.25">
      <c r="A248">
        <v>32491</v>
      </c>
      <c r="F248">
        <v>32491</v>
      </c>
    </row>
    <row r="249" spans="1:7" x14ac:dyDescent="0.25">
      <c r="A249">
        <v>33628</v>
      </c>
      <c r="B249">
        <v>1966.23</v>
      </c>
      <c r="F249">
        <v>33628</v>
      </c>
      <c r="G249">
        <v>1966.23</v>
      </c>
    </row>
    <row r="250" spans="1:7" x14ac:dyDescent="0.25">
      <c r="A250">
        <v>35050</v>
      </c>
      <c r="F250">
        <v>35050</v>
      </c>
    </row>
    <row r="251" spans="1:7" x14ac:dyDescent="0.25">
      <c r="A251">
        <v>35221</v>
      </c>
      <c r="B251">
        <v>115731</v>
      </c>
      <c r="F251">
        <v>35221</v>
      </c>
    </row>
    <row r="252" spans="1:7" x14ac:dyDescent="0.25">
      <c r="A252">
        <v>35313</v>
      </c>
      <c r="B252">
        <v>1307</v>
      </c>
      <c r="F252">
        <v>35313</v>
      </c>
    </row>
    <row r="253" spans="1:7" x14ac:dyDescent="0.25">
      <c r="A253">
        <v>35800</v>
      </c>
      <c r="B253">
        <v>13896.75</v>
      </c>
      <c r="F253">
        <v>35800</v>
      </c>
    </row>
    <row r="254" spans="1:7" x14ac:dyDescent="0.25">
      <c r="A254">
        <v>35814</v>
      </c>
      <c r="F254">
        <v>35814</v>
      </c>
    </row>
    <row r="255" spans="1:7" x14ac:dyDescent="0.25">
      <c r="A255">
        <v>36702</v>
      </c>
      <c r="F255">
        <v>36702</v>
      </c>
    </row>
    <row r="256" spans="1:7" x14ac:dyDescent="0.25">
      <c r="A256">
        <v>36917</v>
      </c>
      <c r="F256">
        <v>36917</v>
      </c>
    </row>
    <row r="257" spans="1:7" x14ac:dyDescent="0.25">
      <c r="A257">
        <v>37113</v>
      </c>
      <c r="F257">
        <v>37113</v>
      </c>
    </row>
    <row r="258" spans="1:7" x14ac:dyDescent="0.25">
      <c r="A258">
        <v>37134</v>
      </c>
      <c r="F258">
        <v>37134</v>
      </c>
    </row>
    <row r="259" spans="1:7" x14ac:dyDescent="0.25">
      <c r="A259">
        <v>37178</v>
      </c>
      <c r="F259">
        <v>37178</v>
      </c>
    </row>
    <row r="260" spans="1:7" x14ac:dyDescent="0.25">
      <c r="A260">
        <v>37310</v>
      </c>
      <c r="F260">
        <v>37310</v>
      </c>
    </row>
    <row r="261" spans="1:7" x14ac:dyDescent="0.25">
      <c r="A261">
        <v>37360</v>
      </c>
      <c r="F261">
        <v>37360</v>
      </c>
    </row>
    <row r="262" spans="1:7" x14ac:dyDescent="0.25">
      <c r="A262">
        <v>37764</v>
      </c>
      <c r="F262">
        <v>37764</v>
      </c>
    </row>
    <row r="263" spans="1:7" x14ac:dyDescent="0.25">
      <c r="A263">
        <v>37977</v>
      </c>
      <c r="F263">
        <v>37977</v>
      </c>
    </row>
    <row r="264" spans="1:7" x14ac:dyDescent="0.25">
      <c r="A264">
        <v>40228</v>
      </c>
      <c r="F264">
        <v>40228</v>
      </c>
    </row>
    <row r="265" spans="1:7" x14ac:dyDescent="0.25">
      <c r="A265">
        <v>40342</v>
      </c>
      <c r="F265">
        <v>40342</v>
      </c>
    </row>
    <row r="266" spans="1:7" x14ac:dyDescent="0.25">
      <c r="A266">
        <v>40418</v>
      </c>
      <c r="B266">
        <v>1218773</v>
      </c>
      <c r="F266">
        <v>40418</v>
      </c>
      <c r="G266">
        <v>19111823</v>
      </c>
    </row>
    <row r="267" spans="1:7" x14ac:dyDescent="0.25">
      <c r="A267">
        <v>41143</v>
      </c>
      <c r="B267">
        <v>10090555.909090901</v>
      </c>
      <c r="F267">
        <v>41143</v>
      </c>
      <c r="G267">
        <v>20747865.285714202</v>
      </c>
    </row>
    <row r="268" spans="1:7" x14ac:dyDescent="0.25">
      <c r="A268">
        <v>41519</v>
      </c>
      <c r="F268">
        <v>41519</v>
      </c>
    </row>
    <row r="269" spans="1:7" x14ac:dyDescent="0.25">
      <c r="A269">
        <v>42037</v>
      </c>
      <c r="F269">
        <v>42037</v>
      </c>
    </row>
    <row r="270" spans="1:7" x14ac:dyDescent="0.25">
      <c r="A270">
        <v>44266</v>
      </c>
      <c r="F270">
        <v>44266</v>
      </c>
    </row>
    <row r="271" spans="1:7" x14ac:dyDescent="0.25">
      <c r="A271">
        <v>46702</v>
      </c>
      <c r="B271">
        <v>57098</v>
      </c>
      <c r="F271">
        <v>46702</v>
      </c>
      <c r="G271">
        <v>47302</v>
      </c>
    </row>
    <row r="272" spans="1:7" x14ac:dyDescent="0.25">
      <c r="A272">
        <v>47919</v>
      </c>
      <c r="F272">
        <v>47919</v>
      </c>
    </row>
    <row r="273" spans="1:6" x14ac:dyDescent="0.25">
      <c r="A273">
        <v>48176</v>
      </c>
      <c r="F273">
        <v>48176</v>
      </c>
    </row>
    <row r="274" spans="1:6" x14ac:dyDescent="0.25">
      <c r="A274">
        <v>49535</v>
      </c>
      <c r="F274">
        <v>49535</v>
      </c>
    </row>
    <row r="275" spans="1:6" x14ac:dyDescent="0.25">
      <c r="A275">
        <v>50074</v>
      </c>
      <c r="F275">
        <v>50074</v>
      </c>
    </row>
    <row r="276" spans="1:6" x14ac:dyDescent="0.25">
      <c r="A276">
        <v>50078</v>
      </c>
      <c r="F276">
        <v>50078</v>
      </c>
    </row>
    <row r="277" spans="1:6" x14ac:dyDescent="0.25">
      <c r="A277">
        <v>51172</v>
      </c>
      <c r="B277">
        <v>50973.901552000003</v>
      </c>
      <c r="F277">
        <v>51172</v>
      </c>
    </row>
    <row r="278" spans="1:6" x14ac:dyDescent="0.25">
      <c r="A278">
        <v>51909</v>
      </c>
      <c r="F278">
        <v>51909</v>
      </c>
    </row>
    <row r="279" spans="1:6" x14ac:dyDescent="0.25">
      <c r="A279">
        <v>52262</v>
      </c>
      <c r="F279">
        <v>52262</v>
      </c>
    </row>
    <row r="280" spans="1:6" x14ac:dyDescent="0.25">
      <c r="A280">
        <v>52854</v>
      </c>
      <c r="F280">
        <v>52854</v>
      </c>
    </row>
    <row r="281" spans="1:6" x14ac:dyDescent="0.25">
      <c r="A281">
        <v>52920</v>
      </c>
      <c r="F281">
        <v>52920</v>
      </c>
    </row>
    <row r="282" spans="1:6" x14ac:dyDescent="0.25">
      <c r="A282">
        <v>54167</v>
      </c>
      <c r="F282">
        <v>54167</v>
      </c>
    </row>
    <row r="283" spans="1:6" x14ac:dyDescent="0.25">
      <c r="A283">
        <v>54750</v>
      </c>
      <c r="B283">
        <v>23197.211538461499</v>
      </c>
      <c r="F283">
        <v>54750</v>
      </c>
    </row>
    <row r="284" spans="1:6" x14ac:dyDescent="0.25">
      <c r="A284">
        <v>56175</v>
      </c>
      <c r="F284">
        <v>56175</v>
      </c>
    </row>
    <row r="285" spans="1:6" x14ac:dyDescent="0.25">
      <c r="A285">
        <v>56304</v>
      </c>
      <c r="F285">
        <v>56304</v>
      </c>
    </row>
    <row r="286" spans="1:6" x14ac:dyDescent="0.25">
      <c r="A286">
        <v>57487</v>
      </c>
      <c r="F286">
        <v>57487</v>
      </c>
    </row>
    <row r="287" spans="1:6" x14ac:dyDescent="0.25">
      <c r="A287">
        <v>57626</v>
      </c>
      <c r="B287">
        <v>307443.529411764</v>
      </c>
      <c r="F287">
        <v>57626</v>
      </c>
    </row>
    <row r="288" spans="1:6" x14ac:dyDescent="0.25">
      <c r="A288">
        <v>57929</v>
      </c>
      <c r="F288">
        <v>57929</v>
      </c>
    </row>
    <row r="289" spans="1:6" x14ac:dyDescent="0.25">
      <c r="A289">
        <v>58284</v>
      </c>
      <c r="F289">
        <v>58284</v>
      </c>
    </row>
    <row r="290" spans="1:6" x14ac:dyDescent="0.25">
      <c r="A290">
        <v>58313</v>
      </c>
      <c r="F290">
        <v>58313</v>
      </c>
    </row>
    <row r="291" spans="1:6" x14ac:dyDescent="0.25">
      <c r="A291">
        <v>58554</v>
      </c>
      <c r="F291">
        <v>58554</v>
      </c>
    </row>
    <row r="292" spans="1:6" x14ac:dyDescent="0.25">
      <c r="A292">
        <v>58858</v>
      </c>
      <c r="F292">
        <v>58858</v>
      </c>
    </row>
    <row r="293" spans="1:6" x14ac:dyDescent="0.25">
      <c r="A293">
        <v>58859</v>
      </c>
      <c r="F293">
        <v>58859</v>
      </c>
    </row>
    <row r="294" spans="1:6" x14ac:dyDescent="0.25">
      <c r="A294">
        <v>59242</v>
      </c>
      <c r="F294">
        <v>59242</v>
      </c>
    </row>
    <row r="295" spans="1:6" x14ac:dyDescent="0.25">
      <c r="A295">
        <v>60620</v>
      </c>
      <c r="F295">
        <v>60620</v>
      </c>
    </row>
    <row r="296" spans="1:6" x14ac:dyDescent="0.25">
      <c r="A296">
        <v>61190</v>
      </c>
      <c r="F296">
        <v>61190</v>
      </c>
    </row>
    <row r="297" spans="1:6" x14ac:dyDescent="0.25">
      <c r="A297">
        <v>61315</v>
      </c>
      <c r="F297">
        <v>61315</v>
      </c>
    </row>
    <row r="298" spans="1:6" x14ac:dyDescent="0.25">
      <c r="A298">
        <v>61705</v>
      </c>
      <c r="F298">
        <v>61705</v>
      </c>
    </row>
    <row r="299" spans="1:6" x14ac:dyDescent="0.25">
      <c r="A299">
        <v>63724</v>
      </c>
      <c r="F299">
        <v>63724</v>
      </c>
    </row>
    <row r="300" spans="1:6" x14ac:dyDescent="0.25">
      <c r="A300">
        <v>64076</v>
      </c>
      <c r="F300">
        <v>64076</v>
      </c>
    </row>
    <row r="301" spans="1:6" x14ac:dyDescent="0.25">
      <c r="A301">
        <v>64620</v>
      </c>
      <c r="B301">
        <v>602039</v>
      </c>
      <c r="F301">
        <v>64620</v>
      </c>
    </row>
    <row r="302" spans="1:6" x14ac:dyDescent="0.25">
      <c r="A302">
        <v>68135</v>
      </c>
      <c r="F302">
        <v>68135</v>
      </c>
    </row>
    <row r="303" spans="1:6" x14ac:dyDescent="0.25">
      <c r="A303">
        <v>68181</v>
      </c>
      <c r="F303">
        <v>68181</v>
      </c>
    </row>
    <row r="304" spans="1:6" x14ac:dyDescent="0.25">
      <c r="A304">
        <v>68188</v>
      </c>
      <c r="F304">
        <v>68188</v>
      </c>
    </row>
    <row r="305" spans="1:6" x14ac:dyDescent="0.25">
      <c r="A305">
        <v>828078</v>
      </c>
      <c r="F305">
        <v>828078</v>
      </c>
    </row>
    <row r="306" spans="1:6" x14ac:dyDescent="0.25">
      <c r="A306">
        <v>828138</v>
      </c>
      <c r="B306">
        <v>7021.2857142857101</v>
      </c>
      <c r="F306">
        <v>828138</v>
      </c>
    </row>
    <row r="307" spans="1:6" x14ac:dyDescent="0.25">
      <c r="A307">
        <v>831161</v>
      </c>
      <c r="F307">
        <v>831161</v>
      </c>
    </row>
  </sheetData>
  <sortState xmlns:xlrd2="http://schemas.microsoft.com/office/spreadsheetml/2017/richdata2" ref="F2:G307">
    <sortCondition ref="F2:F30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32137-56C3-4F6A-8FF7-9E39B97EF524}">
  <sheetPr codeName="Sheet6"/>
  <dimension ref="A1:CC517"/>
  <sheetViews>
    <sheetView topLeftCell="BI1" workbookViewId="0">
      <selection activeCell="CD1" sqref="CD1"/>
    </sheetView>
  </sheetViews>
  <sheetFormatPr defaultRowHeight="15" x14ac:dyDescent="0.25"/>
  <cols>
    <col min="1" max="1" width="10.5703125" bestFit="1" customWidth="1"/>
    <col min="2" max="2" width="47.14062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8" bestFit="1" customWidth="1"/>
    <col min="22" max="81" width="12" bestFit="1" customWidth="1"/>
  </cols>
  <sheetData>
    <row r="1" spans="1:8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44</v>
      </c>
      <c r="B2" t="s">
        <v>20</v>
      </c>
      <c r="C2" t="s">
        <v>21</v>
      </c>
      <c r="D2">
        <v>2017</v>
      </c>
      <c r="E2" t="s">
        <v>22</v>
      </c>
      <c r="F2" t="s">
        <v>23</v>
      </c>
      <c r="G2">
        <v>2017</v>
      </c>
      <c r="H2">
        <v>365.8</v>
      </c>
      <c r="I2">
        <v>100</v>
      </c>
      <c r="J2">
        <v>2019</v>
      </c>
      <c r="K2">
        <v>25</v>
      </c>
      <c r="L2">
        <v>20</v>
      </c>
      <c r="M2">
        <v>2018</v>
      </c>
      <c r="N2">
        <v>347.51</v>
      </c>
      <c r="O2" t="s">
        <v>24</v>
      </c>
      <c r="P2">
        <v>2.8948780853604901</v>
      </c>
      <c r="Q2">
        <v>1</v>
      </c>
      <c r="R2" t="s">
        <v>25</v>
      </c>
      <c r="S2">
        <v>274.35000000000002</v>
      </c>
      <c r="T2">
        <v>-1.11368485725649E-2</v>
      </c>
      <c r="AV2">
        <v>365.8</v>
      </c>
      <c r="AW2">
        <v>347.51</v>
      </c>
      <c r="AX2">
        <v>274.35000000000002</v>
      </c>
      <c r="AY2">
        <v>271.29460559411598</v>
      </c>
      <c r="AZ2">
        <v>268.27323865306101</v>
      </c>
      <c r="BA2">
        <v>265.28552021810998</v>
      </c>
      <c r="BB2">
        <v>262.33107555094699</v>
      </c>
      <c r="BC2">
        <v>259.40953408665803</v>
      </c>
      <c r="BD2">
        <v>256.52052938725501</v>
      </c>
      <c r="BE2">
        <v>253.663699095715</v>
      </c>
      <c r="BF2">
        <v>250.83868489053</v>
      </c>
      <c r="BG2">
        <v>248.04513244076199</v>
      </c>
      <c r="BH2">
        <v>245.28269136160799</v>
      </c>
      <c r="BI2">
        <v>242.55101517044201</v>
      </c>
      <c r="BJ2">
        <v>239.849761243367</v>
      </c>
      <c r="BK2">
        <v>237.178590772234</v>
      </c>
      <c r="BL2">
        <v>234.537168722149</v>
      </c>
      <c r="BM2">
        <v>231.92516378945299</v>
      </c>
      <c r="BN2">
        <v>229.34224836016199</v>
      </c>
      <c r="BO2">
        <v>226.78809846888399</v>
      </c>
      <c r="BP2">
        <v>224.26239375817599</v>
      </c>
      <c r="BQ2">
        <v>221.76481743836999</v>
      </c>
      <c r="BR2">
        <v>219.29505624783599</v>
      </c>
      <c r="BS2">
        <v>216.85280041369199</v>
      </c>
      <c r="BT2">
        <v>214.437743612948</v>
      </c>
      <c r="BU2">
        <v>212.04958293408799</v>
      </c>
      <c r="BV2">
        <v>209.68801883907599</v>
      </c>
      <c r="BW2">
        <v>207.352755125784</v>
      </c>
      <c r="BX2">
        <v>205.04349889084401</v>
      </c>
      <c r="BY2">
        <v>202.759960492907</v>
      </c>
      <c r="BZ2">
        <v>200.50185351631899</v>
      </c>
      <c r="CA2">
        <v>198.26889473518901</v>
      </c>
      <c r="CB2">
        <v>196.060804077873</v>
      </c>
      <c r="CC2">
        <v>193.877304591843</v>
      </c>
    </row>
    <row r="3" spans="1:81" x14ac:dyDescent="0.25">
      <c r="A3">
        <v>285</v>
      </c>
      <c r="B3" t="s">
        <v>26</v>
      </c>
      <c r="C3" t="s">
        <v>27</v>
      </c>
      <c r="D3">
        <v>2015</v>
      </c>
      <c r="E3" t="s">
        <v>28</v>
      </c>
      <c r="F3" t="s">
        <v>23</v>
      </c>
      <c r="G3">
        <v>2002</v>
      </c>
      <c r="H3">
        <v>18300000</v>
      </c>
      <c r="I3">
        <v>100</v>
      </c>
      <c r="J3">
        <v>2025</v>
      </c>
      <c r="K3">
        <v>50</v>
      </c>
      <c r="L3">
        <v>20</v>
      </c>
      <c r="M3">
        <v>2017</v>
      </c>
      <c r="N3">
        <v>16470000</v>
      </c>
      <c r="O3" t="s">
        <v>24</v>
      </c>
      <c r="P3">
        <v>3.1496348780487802</v>
      </c>
      <c r="Q3">
        <v>1</v>
      </c>
      <c r="R3" t="s">
        <v>25</v>
      </c>
      <c r="S3">
        <v>9150000</v>
      </c>
      <c r="T3">
        <v>-1.11368485725649E-2</v>
      </c>
      <c r="AG3">
        <v>18300000</v>
      </c>
      <c r="AH3">
        <v>18178000</v>
      </c>
      <c r="AI3">
        <v>18056000</v>
      </c>
      <c r="AJ3">
        <v>17934000</v>
      </c>
      <c r="AK3">
        <v>17812000</v>
      </c>
      <c r="AL3">
        <v>17690000</v>
      </c>
      <c r="AM3">
        <v>17568000</v>
      </c>
      <c r="AN3">
        <v>17446000</v>
      </c>
      <c r="AO3">
        <v>17324000</v>
      </c>
      <c r="AP3">
        <v>17202000</v>
      </c>
      <c r="AQ3">
        <v>17080000</v>
      </c>
      <c r="AR3">
        <v>16958000</v>
      </c>
      <c r="AS3">
        <v>16836000</v>
      </c>
      <c r="AT3">
        <v>16714000</v>
      </c>
      <c r="AU3">
        <v>16592000</v>
      </c>
      <c r="AV3">
        <v>16470000</v>
      </c>
      <c r="AW3">
        <v>15555000</v>
      </c>
      <c r="AX3">
        <v>14640000</v>
      </c>
      <c r="AY3">
        <v>13725000</v>
      </c>
      <c r="AZ3">
        <v>12810000</v>
      </c>
      <c r="BA3">
        <v>11895000</v>
      </c>
      <c r="BB3">
        <v>10980000</v>
      </c>
      <c r="BC3">
        <v>10065000</v>
      </c>
      <c r="BD3">
        <v>9150000</v>
      </c>
      <c r="BE3">
        <v>9048097.8355610296</v>
      </c>
      <c r="BF3">
        <v>8947330.5400966294</v>
      </c>
      <c r="BG3">
        <v>8847685.4747428894</v>
      </c>
      <c r="BH3">
        <v>8749150.1413930003</v>
      </c>
      <c r="BI3">
        <v>8651712.1811296698</v>
      </c>
      <c r="BJ3">
        <v>8555359.3726750091</v>
      </c>
      <c r="BK3">
        <v>8460079.6308576595</v>
      </c>
      <c r="BL3">
        <v>8365861.0050969496</v>
      </c>
      <c r="BM3">
        <v>8272691.6779040601</v>
      </c>
      <c r="BN3">
        <v>8180559.9633997297</v>
      </c>
      <c r="BO3">
        <v>8089454.3058485603</v>
      </c>
      <c r="BP3">
        <v>7999363.2782096397</v>
      </c>
      <c r="BQ3">
        <v>7910275.5807032799</v>
      </c>
      <c r="BR3">
        <v>7822180.0393937305</v>
      </c>
      <c r="BS3">
        <v>7735065.6047876598</v>
      </c>
      <c r="BT3">
        <v>7648921.3504482899</v>
      </c>
      <c r="BU3">
        <v>7563736.4716248801</v>
      </c>
      <c r="BV3">
        <v>7479500.2838976104</v>
      </c>
      <c r="BW3">
        <v>7396202.2218373902</v>
      </c>
      <c r="BX3">
        <v>7313831.8376807198</v>
      </c>
      <c r="BY3">
        <v>7232378.8000192596</v>
      </c>
      <c r="BZ3">
        <v>7151832.8925040197</v>
      </c>
      <c r="CA3">
        <v>7072184.0125639103</v>
      </c>
      <c r="CB3">
        <v>6993422.1701386701</v>
      </c>
      <c r="CC3">
        <v>6915537.4864258198</v>
      </c>
    </row>
    <row r="4" spans="1:81" x14ac:dyDescent="0.25">
      <c r="A4">
        <v>1535</v>
      </c>
      <c r="B4" t="s">
        <v>29</v>
      </c>
      <c r="C4" t="s">
        <v>21</v>
      </c>
      <c r="D4">
        <v>2017</v>
      </c>
      <c r="E4" t="s">
        <v>22</v>
      </c>
      <c r="F4" t="s">
        <v>23</v>
      </c>
      <c r="G4">
        <v>2016</v>
      </c>
      <c r="H4">
        <v>14367</v>
      </c>
      <c r="I4">
        <v>100</v>
      </c>
      <c r="J4">
        <v>2020</v>
      </c>
      <c r="K4">
        <v>15</v>
      </c>
      <c r="L4">
        <v>23.8</v>
      </c>
      <c r="M4">
        <v>2018</v>
      </c>
      <c r="N4">
        <v>13854.098099999999</v>
      </c>
      <c r="O4" t="s">
        <v>24</v>
      </c>
      <c r="P4">
        <v>2.79536729035854</v>
      </c>
      <c r="Q4">
        <v>1</v>
      </c>
      <c r="R4" t="s">
        <v>25</v>
      </c>
      <c r="S4">
        <v>12211.95</v>
      </c>
      <c r="T4">
        <v>-1.11368485725649E-2</v>
      </c>
      <c r="AU4">
        <v>14367</v>
      </c>
      <c r="AV4">
        <v>14110.54905</v>
      </c>
      <c r="AW4">
        <v>13854.098099999999</v>
      </c>
      <c r="AX4">
        <v>13033.02405</v>
      </c>
      <c r="AY4">
        <v>12211.95</v>
      </c>
      <c r="AZ4">
        <v>12075.947362074199</v>
      </c>
      <c r="BA4">
        <v>11941.4593649325</v>
      </c>
      <c r="BB4">
        <v>11808.469140249799</v>
      </c>
      <c r="BC4">
        <v>11676.9600075611</v>
      </c>
      <c r="BD4">
        <v>11546.915472168999</v>
      </c>
      <c r="BE4">
        <v>11418.319223075199</v>
      </c>
      <c r="BF4">
        <v>11291.1551309346</v>
      </c>
      <c r="BG4">
        <v>11165.4072460321</v>
      </c>
      <c r="BH4">
        <v>11041.059796281999</v>
      </c>
      <c r="BI4">
        <v>10918.097185250201</v>
      </c>
      <c r="BJ4">
        <v>10796.5039901975</v>
      </c>
      <c r="BK4">
        <v>10676.2649601456</v>
      </c>
      <c r="BL4">
        <v>10557.365013963799</v>
      </c>
      <c r="BM4">
        <v>10439.789238478001</v>
      </c>
      <c r="BN4">
        <v>10323.5228865996</v>
      </c>
      <c r="BO4">
        <v>10208.5513754761</v>
      </c>
      <c r="BP4">
        <v>10094.8602846622</v>
      </c>
      <c r="BQ4">
        <v>9982.4353543107609</v>
      </c>
      <c r="BR4">
        <v>9871.2624833843893</v>
      </c>
      <c r="BS4">
        <v>9761.32772788689</v>
      </c>
      <c r="BT4">
        <v>9652.6172991142394</v>
      </c>
      <c r="BU4">
        <v>9545.1175619250807</v>
      </c>
      <c r="BV4">
        <v>9438.8150330305907</v>
      </c>
      <c r="BW4">
        <v>9333.6963793032792</v>
      </c>
      <c r="BX4">
        <v>9229.7484161046796</v>
      </c>
      <c r="BY4">
        <v>9126.9581056316492</v>
      </c>
      <c r="BZ4">
        <v>9025.3125552810907</v>
      </c>
      <c r="CA4">
        <v>8924.79901603285</v>
      </c>
      <c r="CB4">
        <v>8825.4048808507196</v>
      </c>
      <c r="CC4">
        <v>8727.1176831011107</v>
      </c>
    </row>
    <row r="5" spans="1:81" x14ac:dyDescent="0.25">
      <c r="A5">
        <v>97</v>
      </c>
      <c r="B5" t="s">
        <v>30</v>
      </c>
      <c r="C5" t="s">
        <v>31</v>
      </c>
      <c r="D5">
        <v>2013</v>
      </c>
      <c r="E5" t="s">
        <v>32</v>
      </c>
      <c r="F5" t="s">
        <v>33</v>
      </c>
      <c r="G5">
        <v>2013</v>
      </c>
      <c r="H5">
        <v>2659.44</v>
      </c>
      <c r="I5">
        <v>84</v>
      </c>
      <c r="J5">
        <v>2020</v>
      </c>
      <c r="K5">
        <v>100</v>
      </c>
      <c r="L5">
        <v>99</v>
      </c>
      <c r="M5">
        <v>2017</v>
      </c>
      <c r="N5">
        <v>2291.52</v>
      </c>
      <c r="O5" t="s">
        <v>24</v>
      </c>
      <c r="P5">
        <v>3.1553661785585398</v>
      </c>
      <c r="Q5">
        <v>1</v>
      </c>
      <c r="R5" t="s">
        <v>25</v>
      </c>
      <c r="S5">
        <v>0</v>
      </c>
      <c r="T5">
        <v>-1.11368485725649E-2</v>
      </c>
      <c r="AR5">
        <v>2659.44</v>
      </c>
      <c r="AS5">
        <v>2567.46</v>
      </c>
      <c r="AT5">
        <v>2475.48</v>
      </c>
      <c r="AU5">
        <v>2383.5</v>
      </c>
      <c r="AV5">
        <v>2291.52</v>
      </c>
      <c r="AW5">
        <v>1527.68</v>
      </c>
      <c r="AX5">
        <v>763.84</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row>
    <row r="6" spans="1:81" x14ac:dyDescent="0.25">
      <c r="A6">
        <v>31422</v>
      </c>
      <c r="B6" t="s">
        <v>34</v>
      </c>
      <c r="C6" t="s">
        <v>21</v>
      </c>
      <c r="D6">
        <v>2017</v>
      </c>
      <c r="E6" t="s">
        <v>28</v>
      </c>
      <c r="F6" t="s">
        <v>23</v>
      </c>
      <c r="G6">
        <v>2015</v>
      </c>
      <c r="H6">
        <v>22318</v>
      </c>
      <c r="I6">
        <v>78</v>
      </c>
      <c r="J6">
        <v>2022</v>
      </c>
      <c r="K6">
        <v>10</v>
      </c>
      <c r="L6">
        <v>100</v>
      </c>
      <c r="M6">
        <v>2017</v>
      </c>
      <c r="N6">
        <v>20086.2</v>
      </c>
      <c r="O6" t="s">
        <v>24</v>
      </c>
      <c r="P6">
        <v>2.5263436952146301</v>
      </c>
      <c r="Q6">
        <v>1</v>
      </c>
      <c r="R6" t="s">
        <v>25</v>
      </c>
      <c r="S6">
        <v>20086.2</v>
      </c>
      <c r="T6">
        <v>-1.11368485725649E-2</v>
      </c>
      <c r="AT6">
        <v>22318</v>
      </c>
      <c r="AU6">
        <v>21202.1</v>
      </c>
      <c r="AV6">
        <v>20086.2</v>
      </c>
      <c r="AW6">
        <v>20086.2</v>
      </c>
      <c r="AX6">
        <v>20086.2</v>
      </c>
      <c r="AY6">
        <v>20086.2</v>
      </c>
      <c r="AZ6">
        <v>20086.2</v>
      </c>
      <c r="BA6">
        <v>20086.2</v>
      </c>
      <c r="BB6">
        <v>19862.503032201701</v>
      </c>
      <c r="BC6">
        <v>19641.29734366</v>
      </c>
      <c r="BD6">
        <v>19422.5551893749</v>
      </c>
      <c r="BE6">
        <v>19206.249133338501</v>
      </c>
      <c r="BF6">
        <v>18992.352045093601</v>
      </c>
      <c r="BG6">
        <v>18780.837096330499</v>
      </c>
      <c r="BH6">
        <v>18571.677757522699</v>
      </c>
      <c r="BI6">
        <v>18364.8477945987</v>
      </c>
      <c r="BJ6">
        <v>18160.321265652001</v>
      </c>
      <c r="BK6">
        <v>17958.072517687298</v>
      </c>
      <c r="BL6">
        <v>17758.0761834027</v>
      </c>
      <c r="BM6">
        <v>17560.307178008101</v>
      </c>
      <c r="BN6">
        <v>17364.740696078901</v>
      </c>
      <c r="BO6">
        <v>17171.352208444801</v>
      </c>
      <c r="BP6">
        <v>16980.1174591132</v>
      </c>
      <c r="BQ6">
        <v>16791.012462226699</v>
      </c>
      <c r="BR6">
        <v>16604.013499054799</v>
      </c>
      <c r="BS6">
        <v>16419.097115019002</v>
      </c>
      <c r="BT6">
        <v>16236.2401167508</v>
      </c>
      <c r="BU6">
        <v>16055.419569182701</v>
      </c>
      <c r="BV6">
        <v>15876.6127926718</v>
      </c>
      <c r="BW6">
        <v>15699.7973601545</v>
      </c>
      <c r="BX6">
        <v>15524.951094334499</v>
      </c>
      <c r="BY6">
        <v>15352.052064900399</v>
      </c>
      <c r="BZ6">
        <v>15181.0785857755</v>
      </c>
      <c r="CA6">
        <v>15012.009212397499</v>
      </c>
      <c r="CB6">
        <v>14844.822739029099</v>
      </c>
      <c r="CC6">
        <v>14679.498196098</v>
      </c>
    </row>
    <row r="7" spans="1:81" x14ac:dyDescent="0.25">
      <c r="A7">
        <v>169</v>
      </c>
      <c r="B7" t="s">
        <v>35</v>
      </c>
      <c r="C7" t="s">
        <v>36</v>
      </c>
      <c r="D7">
        <v>2011</v>
      </c>
      <c r="E7" t="s">
        <v>28</v>
      </c>
      <c r="F7" t="s">
        <v>23</v>
      </c>
      <c r="G7">
        <v>2005</v>
      </c>
      <c r="H7">
        <v>566788</v>
      </c>
      <c r="I7">
        <v>100</v>
      </c>
      <c r="J7">
        <v>2020</v>
      </c>
      <c r="K7">
        <v>20</v>
      </c>
      <c r="L7">
        <v>100</v>
      </c>
      <c r="M7">
        <v>2017</v>
      </c>
      <c r="N7">
        <v>453430.4</v>
      </c>
      <c r="O7" t="s">
        <v>24</v>
      </c>
      <c r="P7">
        <v>2.84542253245854</v>
      </c>
      <c r="Q7">
        <v>1</v>
      </c>
      <c r="R7" t="s">
        <v>25</v>
      </c>
      <c r="S7">
        <v>453430.4</v>
      </c>
      <c r="T7">
        <v>-1.11368485725649E-2</v>
      </c>
      <c r="AJ7">
        <v>566788</v>
      </c>
      <c r="AK7">
        <v>557341.53333333298</v>
      </c>
      <c r="AL7">
        <v>547895.06666666595</v>
      </c>
      <c r="AM7">
        <v>538448.6</v>
      </c>
      <c r="AN7">
        <v>529002.13333333295</v>
      </c>
      <c r="AO7">
        <v>519555.66666666599</v>
      </c>
      <c r="AP7">
        <v>510109.2</v>
      </c>
      <c r="AQ7">
        <v>500662.73333333299</v>
      </c>
      <c r="AR7">
        <v>491216.26666666602</v>
      </c>
      <c r="AS7">
        <v>481769.8</v>
      </c>
      <c r="AT7">
        <v>472323.33333333302</v>
      </c>
      <c r="AU7">
        <v>462876.866666666</v>
      </c>
      <c r="AV7">
        <v>453430.4</v>
      </c>
      <c r="AW7">
        <v>453430.4</v>
      </c>
      <c r="AX7">
        <v>453430.4</v>
      </c>
      <c r="AY7">
        <v>453430.4</v>
      </c>
      <c r="AZ7">
        <v>448380.61429700197</v>
      </c>
      <c r="BA7">
        <v>443387.06729270302</v>
      </c>
      <c r="BB7">
        <v>438449.13266523002</v>
      </c>
      <c r="BC7">
        <v>433566.191067965</v>
      </c>
      <c r="BD7">
        <v>428737.63005185698</v>
      </c>
      <c r="BE7">
        <v>423962.84398861002</v>
      </c>
      <c r="BF7">
        <v>419241.23399471398</v>
      </c>
      <c r="BG7">
        <v>414572.20785633998</v>
      </c>
      <c r="BH7">
        <v>409955.17995505</v>
      </c>
      <c r="BI7">
        <v>405389.571194352</v>
      </c>
      <c r="BJ7">
        <v>400874.808927064</v>
      </c>
      <c r="BK7">
        <v>396410.326883487</v>
      </c>
      <c r="BL7">
        <v>391995.56510038499</v>
      </c>
      <c r="BM7">
        <v>387629.96985074499</v>
      </c>
      <c r="BN7">
        <v>383312.99357432901</v>
      </c>
      <c r="BO7">
        <v>379044.09480899503</v>
      </c>
      <c r="BP7">
        <v>374822.73812278197</v>
      </c>
      <c r="BQ7">
        <v>370648.39404675498</v>
      </c>
      <c r="BR7">
        <v>366520.53900859202</v>
      </c>
      <c r="BS7">
        <v>362438.65526691801</v>
      </c>
      <c r="BT7">
        <v>358402.23084636597</v>
      </c>
      <c r="BU7">
        <v>354410.75947336102</v>
      </c>
      <c r="BV7">
        <v>350463.74051261798</v>
      </c>
      <c r="BW7">
        <v>346560.67890435498</v>
      </c>
      <c r="BX7">
        <v>342701.08510219201</v>
      </c>
      <c r="BY7">
        <v>338884.47501175501</v>
      </c>
      <c r="BZ7">
        <v>335110.36992995598</v>
      </c>
      <c r="CA7">
        <v>331378.29648495</v>
      </c>
      <c r="CB7">
        <v>327687.78657676198</v>
      </c>
      <c r="CC7">
        <v>324038.37731857802</v>
      </c>
    </row>
    <row r="8" spans="1:81" x14ac:dyDescent="0.25">
      <c r="A8">
        <v>21380</v>
      </c>
      <c r="B8" t="s">
        <v>37</v>
      </c>
      <c r="C8" t="s">
        <v>31</v>
      </c>
      <c r="D8">
        <v>2015</v>
      </c>
      <c r="E8" t="s">
        <v>22</v>
      </c>
      <c r="F8" t="s">
        <v>23</v>
      </c>
      <c r="G8">
        <v>2015</v>
      </c>
      <c r="H8">
        <v>52012.7</v>
      </c>
      <c r="I8">
        <v>85</v>
      </c>
      <c r="J8">
        <v>2020</v>
      </c>
      <c r="K8">
        <v>29</v>
      </c>
      <c r="L8">
        <v>100</v>
      </c>
      <c r="M8">
        <v>2017</v>
      </c>
      <c r="N8">
        <v>39621.1</v>
      </c>
      <c r="O8" t="s">
        <v>24</v>
      </c>
      <c r="P8">
        <v>2.7853717668585398</v>
      </c>
      <c r="Q8">
        <v>1</v>
      </c>
      <c r="R8" t="s">
        <v>25</v>
      </c>
      <c r="S8">
        <v>36929.017</v>
      </c>
      <c r="T8">
        <v>-1.11368485725649E-2</v>
      </c>
      <c r="AT8">
        <v>52012.7</v>
      </c>
      <c r="AU8">
        <v>45816.8999999999</v>
      </c>
      <c r="AV8">
        <v>39621.1</v>
      </c>
      <c r="AW8">
        <v>38723.739000000001</v>
      </c>
      <c r="AX8">
        <v>37826.377999999997</v>
      </c>
      <c r="AY8">
        <v>36929.017</v>
      </c>
      <c r="AZ8">
        <v>36517.744129737301</v>
      </c>
      <c r="BA8">
        <v>36111.051543152702</v>
      </c>
      <c r="BB8">
        <v>35708.888230320503</v>
      </c>
      <c r="BC8">
        <v>35311.203749404798</v>
      </c>
      <c r="BD8">
        <v>34917.948220332699</v>
      </c>
      <c r="BE8">
        <v>34529.072318538201</v>
      </c>
      <c r="BF8">
        <v>34144.527268775499</v>
      </c>
      <c r="BG8">
        <v>33764.264839001298</v>
      </c>
      <c r="BH8">
        <v>33388.2373343254</v>
      </c>
      <c r="BI8">
        <v>33016.397591028202</v>
      </c>
      <c r="BJ8">
        <v>32648.698970645299</v>
      </c>
      <c r="BK8">
        <v>32285.095354117901</v>
      </c>
      <c r="BL8">
        <v>31925.541136008302</v>
      </c>
      <c r="BM8">
        <v>31569.9912187794</v>
      </c>
      <c r="BN8">
        <v>31218.4010071386</v>
      </c>
      <c r="BO8">
        <v>30870.726402444499</v>
      </c>
      <c r="BP8">
        <v>30526.923797175401</v>
      </c>
      <c r="BQ8">
        <v>30186.950069460101</v>
      </c>
      <c r="BR8">
        <v>29850.762577668898</v>
      </c>
      <c r="BS8">
        <v>29518.319155065801</v>
      </c>
      <c r="BT8">
        <v>29189.578104519202</v>
      </c>
      <c r="BU8">
        <v>28864.498193272098</v>
      </c>
      <c r="BV8">
        <v>28543.038647770602</v>
      </c>
      <c r="BW8">
        <v>28225.159148549501</v>
      </c>
      <c r="BX8">
        <v>27910.819825175498</v>
      </c>
      <c r="BY8">
        <v>27599.981251246401</v>
      </c>
      <c r="BZ8">
        <v>27292.604439445699</v>
      </c>
      <c r="CA8">
        <v>26988.6508366526</v>
      </c>
      <c r="CB8">
        <v>26688.082319107001</v>
      </c>
      <c r="CC8">
        <v>26390.861187627001</v>
      </c>
    </row>
    <row r="9" spans="1:81" x14ac:dyDescent="0.25">
      <c r="A9">
        <v>173</v>
      </c>
      <c r="B9" t="s">
        <v>38</v>
      </c>
      <c r="C9" t="s">
        <v>39</v>
      </c>
      <c r="D9">
        <v>2009</v>
      </c>
      <c r="E9" t="s">
        <v>28</v>
      </c>
      <c r="F9" t="s">
        <v>23</v>
      </c>
      <c r="G9">
        <v>2009</v>
      </c>
      <c r="H9">
        <v>177641</v>
      </c>
      <c r="I9">
        <v>100</v>
      </c>
      <c r="J9">
        <v>2030</v>
      </c>
      <c r="K9">
        <v>100</v>
      </c>
      <c r="L9">
        <v>63</v>
      </c>
      <c r="M9">
        <v>2017</v>
      </c>
      <c r="N9">
        <v>66380</v>
      </c>
      <c r="O9" t="s">
        <v>24</v>
      </c>
      <c r="P9">
        <v>3.65026166653902</v>
      </c>
      <c r="Q9">
        <v>1</v>
      </c>
      <c r="R9" t="s">
        <v>25</v>
      </c>
      <c r="S9">
        <v>0</v>
      </c>
      <c r="T9">
        <v>-1.11368485725649E-2</v>
      </c>
      <c r="AN9">
        <v>177641</v>
      </c>
      <c r="AO9">
        <v>163733.375</v>
      </c>
      <c r="AP9">
        <v>149825.75</v>
      </c>
      <c r="AQ9">
        <v>135918.125</v>
      </c>
      <c r="AR9">
        <v>122010.5</v>
      </c>
      <c r="AS9">
        <v>108102.875</v>
      </c>
      <c r="AT9">
        <v>94195.25</v>
      </c>
      <c r="AU9">
        <v>80287.625</v>
      </c>
      <c r="AV9">
        <v>66380</v>
      </c>
      <c r="AW9">
        <v>61273.846153846098</v>
      </c>
      <c r="AX9">
        <v>56167.692307692298</v>
      </c>
      <c r="AY9">
        <v>51061.538461538403</v>
      </c>
      <c r="AZ9">
        <v>45955.384615384603</v>
      </c>
      <c r="BA9">
        <v>40849.2307692307</v>
      </c>
      <c r="BB9">
        <v>35743.0769230769</v>
      </c>
      <c r="BC9">
        <v>30636.923076923002</v>
      </c>
      <c r="BD9">
        <v>25530.769230769201</v>
      </c>
      <c r="BE9">
        <v>20424.615384615299</v>
      </c>
      <c r="BF9">
        <v>15318.461538461501</v>
      </c>
      <c r="BG9">
        <v>10212.307692307601</v>
      </c>
      <c r="BH9">
        <v>5106.1538461538403</v>
      </c>
      <c r="BI9">
        <v>0</v>
      </c>
      <c r="BJ9">
        <v>0</v>
      </c>
      <c r="BK9">
        <v>0</v>
      </c>
      <c r="BL9">
        <v>0</v>
      </c>
      <c r="BM9">
        <v>0</v>
      </c>
      <c r="BN9">
        <v>0</v>
      </c>
      <c r="BO9">
        <v>0</v>
      </c>
      <c r="BP9">
        <v>0</v>
      </c>
      <c r="BQ9">
        <v>0</v>
      </c>
      <c r="BR9">
        <v>0</v>
      </c>
      <c r="BS9">
        <v>0</v>
      </c>
      <c r="BT9">
        <v>0</v>
      </c>
      <c r="BU9">
        <v>0</v>
      </c>
      <c r="BV9">
        <v>0</v>
      </c>
      <c r="BW9">
        <v>0</v>
      </c>
      <c r="BX9">
        <v>0</v>
      </c>
      <c r="BY9">
        <v>0</v>
      </c>
      <c r="BZ9">
        <v>0</v>
      </c>
      <c r="CA9">
        <v>0</v>
      </c>
      <c r="CB9">
        <v>0</v>
      </c>
      <c r="CC9">
        <v>0</v>
      </c>
    </row>
    <row r="10" spans="1:81" x14ac:dyDescent="0.25">
      <c r="A10">
        <v>252</v>
      </c>
      <c r="B10" t="s">
        <v>40</v>
      </c>
      <c r="C10" t="s">
        <v>41</v>
      </c>
      <c r="D10">
        <v>2017</v>
      </c>
      <c r="E10" t="s">
        <v>22</v>
      </c>
      <c r="F10" t="s">
        <v>23</v>
      </c>
      <c r="G10">
        <v>2014</v>
      </c>
      <c r="H10">
        <v>77448</v>
      </c>
      <c r="I10">
        <v>100</v>
      </c>
      <c r="J10">
        <v>2017</v>
      </c>
      <c r="K10">
        <v>100</v>
      </c>
      <c r="L10">
        <v>100</v>
      </c>
      <c r="M10">
        <v>2017</v>
      </c>
      <c r="N10">
        <v>0</v>
      </c>
      <c r="O10" t="s">
        <v>24</v>
      </c>
      <c r="P10">
        <v>3.6439101838243899</v>
      </c>
      <c r="Q10">
        <v>1</v>
      </c>
      <c r="R10" t="s">
        <v>25</v>
      </c>
      <c r="S10">
        <v>0</v>
      </c>
      <c r="T10">
        <v>-1.11368485725649E-2</v>
      </c>
      <c r="AS10">
        <v>77448</v>
      </c>
      <c r="AT10">
        <v>51632</v>
      </c>
      <c r="AU10">
        <v>25816</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row>
    <row r="11" spans="1:81" x14ac:dyDescent="0.25">
      <c r="A11">
        <v>64076</v>
      </c>
      <c r="B11" t="s">
        <v>42</v>
      </c>
      <c r="C11" t="s">
        <v>43</v>
      </c>
      <c r="D11">
        <v>2017</v>
      </c>
      <c r="E11" t="s">
        <v>44</v>
      </c>
      <c r="F11" t="s">
        <v>33</v>
      </c>
      <c r="G11">
        <v>2016</v>
      </c>
      <c r="H11">
        <v>688</v>
      </c>
      <c r="I11">
        <v>100</v>
      </c>
      <c r="J11">
        <v>2017</v>
      </c>
      <c r="K11">
        <v>12</v>
      </c>
      <c r="L11">
        <v>100</v>
      </c>
      <c r="M11">
        <v>2017</v>
      </c>
      <c r="N11">
        <v>605.44000000000005</v>
      </c>
      <c r="O11" t="s">
        <v>45</v>
      </c>
      <c r="P11">
        <v>2.4339025078243899</v>
      </c>
      <c r="Q11">
        <v>1</v>
      </c>
      <c r="R11" t="s">
        <v>25</v>
      </c>
      <c r="S11">
        <v>605.44000000000005</v>
      </c>
      <c r="T11">
        <v>-1.11368485725649E-2</v>
      </c>
      <c r="AU11">
        <v>688</v>
      </c>
      <c r="AV11">
        <v>605.44000000000005</v>
      </c>
      <c r="AW11">
        <v>598.69730640022601</v>
      </c>
      <c r="AX11">
        <v>592.02970515804395</v>
      </c>
      <c r="AY11">
        <v>585.43635998123898</v>
      </c>
      <c r="AZ11">
        <v>578.91644389125395</v>
      </c>
      <c r="BA11">
        <v>572.46913911946899</v>
      </c>
      <c r="BB11">
        <v>566.09363700462904</v>
      </c>
      <c r="BC11">
        <v>559.78913789141598</v>
      </c>
      <c r="BD11">
        <v>553.55485103015303</v>
      </c>
      <c r="BE11">
        <v>547.38999447762103</v>
      </c>
      <c r="BF11">
        <v>541.29379499898698</v>
      </c>
      <c r="BG11">
        <v>535.26548797081398</v>
      </c>
      <c r="BH11">
        <v>529.30431728516305</v>
      </c>
      <c r="BI11">
        <v>523.409535254753</v>
      </c>
      <c r="BJ11">
        <v>517.58040251918396</v>
      </c>
      <c r="BK11">
        <v>511.81618795220101</v>
      </c>
      <c r="BL11">
        <v>506.11616856999001</v>
      </c>
      <c r="BM11">
        <v>500.47962944049902</v>
      </c>
      <c r="BN11">
        <v>494.90586359376698</v>
      </c>
      <c r="BO11">
        <v>489.39417193324903</v>
      </c>
      <c r="BP11">
        <v>483.94386314813198</v>
      </c>
      <c r="BQ11">
        <v>478.55425362662902</v>
      </c>
      <c r="BR11">
        <v>473.22466737023302</v>
      </c>
      <c r="BS11">
        <v>467.95443590892802</v>
      </c>
      <c r="BT11">
        <v>462.74289821734999</v>
      </c>
      <c r="BU11">
        <v>457.58940063187401</v>
      </c>
      <c r="BV11">
        <v>452.49329676862601</v>
      </c>
      <c r="BW11">
        <v>447.45394744241298</v>
      </c>
      <c r="BX11">
        <v>442.47072058655101</v>
      </c>
      <c r="BY11">
        <v>437.54299117358403</v>
      </c>
      <c r="BZ11">
        <v>432.67014113689697</v>
      </c>
      <c r="CA11">
        <v>427.85155929318501</v>
      </c>
      <c r="CB11">
        <v>423.08664126580101</v>
      </c>
      <c r="CC11">
        <v>418.37478940894903</v>
      </c>
    </row>
    <row r="12" spans="1:81" x14ac:dyDescent="0.25">
      <c r="A12">
        <v>365</v>
      </c>
      <c r="B12" t="s">
        <v>46</v>
      </c>
      <c r="C12" t="s">
        <v>27</v>
      </c>
      <c r="D12">
        <v>2017</v>
      </c>
      <c r="E12" t="s">
        <v>28</v>
      </c>
      <c r="F12" t="s">
        <v>23</v>
      </c>
      <c r="G12">
        <v>2017</v>
      </c>
      <c r="H12">
        <v>1178.74</v>
      </c>
      <c r="I12">
        <v>100</v>
      </c>
      <c r="J12">
        <v>2023</v>
      </c>
      <c r="K12">
        <v>5</v>
      </c>
      <c r="L12">
        <v>0</v>
      </c>
      <c r="M12">
        <v>2017</v>
      </c>
      <c r="N12">
        <v>1178.74</v>
      </c>
      <c r="O12" t="s">
        <v>45</v>
      </c>
      <c r="P12">
        <v>2.6968293861666801</v>
      </c>
      <c r="Q12">
        <v>1</v>
      </c>
      <c r="R12" t="s">
        <v>25</v>
      </c>
      <c r="S12">
        <v>1119.8030000000001</v>
      </c>
      <c r="T12">
        <v>-1.11368485725649E-2</v>
      </c>
      <c r="AV12">
        <v>1178.74</v>
      </c>
      <c r="AW12">
        <v>1168.91716666666</v>
      </c>
      <c r="AX12">
        <v>1159.09433333333</v>
      </c>
      <c r="AY12">
        <v>1149.2715000000001</v>
      </c>
      <c r="AZ12">
        <v>1139.4486666666601</v>
      </c>
      <c r="BA12">
        <v>1129.6258333333301</v>
      </c>
      <c r="BB12">
        <v>1119.8030000000001</v>
      </c>
      <c r="BC12">
        <v>1107.3319235578899</v>
      </c>
      <c r="BD12">
        <v>1094.9997356056599</v>
      </c>
      <c r="BE12">
        <v>1082.8048893632199</v>
      </c>
      <c r="BF12">
        <v>1070.74585527675</v>
      </c>
      <c r="BG12">
        <v>1058.8211208268301</v>
      </c>
      <c r="BH12">
        <v>1047.0291903387499</v>
      </c>
      <c r="BI12">
        <v>1035.36858479489</v>
      </c>
      <c r="BJ12">
        <v>1023.83784164924</v>
      </c>
      <c r="BK12">
        <v>1012.43551464393</v>
      </c>
      <c r="BL12">
        <v>1001.16017362785</v>
      </c>
      <c r="BM12">
        <v>990.01040437728204</v>
      </c>
      <c r="BN12">
        <v>978.98480841846902</v>
      </c>
      <c r="BO12">
        <v>968.08200285227099</v>
      </c>
      <c r="BP12">
        <v>957.30062018067997</v>
      </c>
      <c r="BQ12">
        <v>946.63930813530499</v>
      </c>
      <c r="BR12">
        <v>936.09672950776405</v>
      </c>
      <c r="BS12">
        <v>925.67156198196301</v>
      </c>
      <c r="BT12">
        <v>915.36249796823995</v>
      </c>
      <c r="BU12">
        <v>905.16824443936298</v>
      </c>
      <c r="BV12">
        <v>895.08752276834798</v>
      </c>
      <c r="BW12">
        <v>885.119068568084</v>
      </c>
      <c r="BX12">
        <v>875.26163153275195</v>
      </c>
      <c r="BY12">
        <v>865.51397528099596</v>
      </c>
      <c r="BZ12">
        <v>855.87487720085198</v>
      </c>
      <c r="CA12">
        <v>846.34312829640396</v>
      </c>
      <c r="CB12">
        <v>836.91753303613598</v>
      </c>
      <c r="CC12">
        <v>827.59690920298794</v>
      </c>
    </row>
    <row r="13" spans="1:81" x14ac:dyDescent="0.25">
      <c r="A13">
        <v>351</v>
      </c>
      <c r="B13" t="s">
        <v>47</v>
      </c>
      <c r="C13" t="s">
        <v>48</v>
      </c>
      <c r="D13">
        <v>2016</v>
      </c>
      <c r="E13" t="s">
        <v>49</v>
      </c>
      <c r="F13" t="s">
        <v>50</v>
      </c>
      <c r="G13">
        <v>2016</v>
      </c>
      <c r="H13">
        <v>34054514</v>
      </c>
      <c r="I13">
        <v>78.7</v>
      </c>
      <c r="J13">
        <v>2050</v>
      </c>
      <c r="K13">
        <v>100</v>
      </c>
      <c r="L13">
        <v>0</v>
      </c>
      <c r="M13">
        <v>2017</v>
      </c>
      <c r="N13">
        <v>34054514</v>
      </c>
      <c r="O13" t="s">
        <v>24</v>
      </c>
      <c r="P13">
        <v>3.1204054513999999</v>
      </c>
      <c r="Q13">
        <v>1</v>
      </c>
      <c r="R13" t="s">
        <v>25</v>
      </c>
      <c r="S13">
        <v>0</v>
      </c>
      <c r="T13">
        <v>-1.11368485725649E-2</v>
      </c>
      <c r="AU13">
        <v>34054514</v>
      </c>
      <c r="AV13">
        <v>34054514</v>
      </c>
      <c r="AW13">
        <v>33022559.030303001</v>
      </c>
      <c r="AX13">
        <v>31990604.060605999</v>
      </c>
      <c r="AY13">
        <v>30958649.090909</v>
      </c>
      <c r="AZ13">
        <v>29926694.121212099</v>
      </c>
      <c r="BA13">
        <v>28894739.1515151</v>
      </c>
      <c r="BB13">
        <v>27862784.181818102</v>
      </c>
      <c r="BC13">
        <v>26830829.2121212</v>
      </c>
      <c r="BD13">
        <v>25798874.242424201</v>
      </c>
      <c r="BE13">
        <v>24766919.272727199</v>
      </c>
      <c r="BF13">
        <v>23734964.303030301</v>
      </c>
      <c r="BG13">
        <v>22703009.333333299</v>
      </c>
      <c r="BH13">
        <v>21671054.3636363</v>
      </c>
      <c r="BI13">
        <v>20639099.393939301</v>
      </c>
      <c r="BJ13">
        <v>19607144.4242424</v>
      </c>
      <c r="BK13">
        <v>18575189.454545401</v>
      </c>
      <c r="BL13">
        <v>17543234.484848399</v>
      </c>
      <c r="BM13">
        <v>16511279.515151501</v>
      </c>
      <c r="BN13">
        <v>15479324.5454545</v>
      </c>
      <c r="BO13">
        <v>14447369.5757575</v>
      </c>
      <c r="BP13">
        <v>13415414.6060606</v>
      </c>
      <c r="BQ13">
        <v>12383459.636363599</v>
      </c>
      <c r="BR13">
        <v>11351504.666666601</v>
      </c>
      <c r="BS13">
        <v>10319549.6969696</v>
      </c>
      <c r="BT13">
        <v>9287594.7272727191</v>
      </c>
      <c r="BU13">
        <v>8255639.7575757504</v>
      </c>
      <c r="BV13">
        <v>7223684.7878787797</v>
      </c>
      <c r="BW13">
        <v>6191729.81818181</v>
      </c>
      <c r="BX13">
        <v>5159774.8484848402</v>
      </c>
      <c r="BY13">
        <v>4127819.8787878701</v>
      </c>
      <c r="BZ13">
        <v>3095864.9090909101</v>
      </c>
      <c r="CA13">
        <v>2063909.9393939299</v>
      </c>
      <c r="CB13">
        <v>1031954.9696969599</v>
      </c>
      <c r="CC13">
        <v>0</v>
      </c>
    </row>
    <row r="14" spans="1:81" x14ac:dyDescent="0.25">
      <c r="A14">
        <v>64650</v>
      </c>
      <c r="B14" t="s">
        <v>51</v>
      </c>
      <c r="C14" t="s">
        <v>52</v>
      </c>
      <c r="D14">
        <v>2015</v>
      </c>
      <c r="E14" t="s">
        <v>53</v>
      </c>
      <c r="F14" t="s">
        <v>54</v>
      </c>
      <c r="G14">
        <v>2015</v>
      </c>
      <c r="H14">
        <v>0</v>
      </c>
      <c r="I14">
        <v>98</v>
      </c>
      <c r="J14">
        <v>2020</v>
      </c>
      <c r="K14">
        <v>20</v>
      </c>
      <c r="L14">
        <v>5</v>
      </c>
      <c r="M14">
        <v>2017</v>
      </c>
      <c r="N14">
        <v>1648</v>
      </c>
      <c r="O14" t="s">
        <v>24</v>
      </c>
      <c r="P14">
        <v>3.1653696413585402</v>
      </c>
      <c r="Q14">
        <v>1</v>
      </c>
      <c r="R14" t="s">
        <v>25</v>
      </c>
      <c r="S14">
        <v>0</v>
      </c>
      <c r="T14">
        <v>-1.11368485725649E-2</v>
      </c>
      <c r="AT14">
        <v>0</v>
      </c>
      <c r="AU14">
        <v>824</v>
      </c>
      <c r="AV14">
        <v>1648</v>
      </c>
      <c r="AW14">
        <v>1098.6666666666599</v>
      </c>
      <c r="AX14">
        <v>549.33333333333303</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row>
    <row r="15" spans="1:81" x14ac:dyDescent="0.25">
      <c r="A15">
        <v>427</v>
      </c>
      <c r="B15" t="s">
        <v>55</v>
      </c>
      <c r="C15" t="s">
        <v>56</v>
      </c>
      <c r="D15">
        <v>2010</v>
      </c>
      <c r="E15" t="s">
        <v>49</v>
      </c>
      <c r="F15" t="s">
        <v>50</v>
      </c>
      <c r="G15">
        <v>2005</v>
      </c>
      <c r="H15">
        <v>8698800</v>
      </c>
      <c r="I15">
        <v>99</v>
      </c>
      <c r="J15">
        <v>2050</v>
      </c>
      <c r="K15">
        <v>50</v>
      </c>
      <c r="L15">
        <v>0</v>
      </c>
      <c r="M15">
        <v>2017</v>
      </c>
      <c r="N15">
        <v>8698800</v>
      </c>
      <c r="O15" t="s">
        <v>24</v>
      </c>
      <c r="P15">
        <v>2.8208698800000001</v>
      </c>
      <c r="Q15">
        <v>1</v>
      </c>
      <c r="R15" t="s">
        <v>25</v>
      </c>
      <c r="S15">
        <v>4349400</v>
      </c>
      <c r="T15">
        <v>-1.11368485725649E-2</v>
      </c>
      <c r="AJ15">
        <v>8698800</v>
      </c>
      <c r="AK15">
        <v>8698800</v>
      </c>
      <c r="AL15">
        <v>8698800</v>
      </c>
      <c r="AM15">
        <v>8698800</v>
      </c>
      <c r="AN15">
        <v>8698800</v>
      </c>
      <c r="AO15">
        <v>8698800</v>
      </c>
      <c r="AP15">
        <v>8698800</v>
      </c>
      <c r="AQ15">
        <v>8698800</v>
      </c>
      <c r="AR15">
        <v>8698800</v>
      </c>
      <c r="AS15">
        <v>8698800</v>
      </c>
      <c r="AT15">
        <v>8698800</v>
      </c>
      <c r="AU15">
        <v>8698800</v>
      </c>
      <c r="AV15">
        <v>8698800</v>
      </c>
      <c r="AW15">
        <v>8567000</v>
      </c>
      <c r="AX15">
        <v>8435200</v>
      </c>
      <c r="AY15">
        <v>8303400</v>
      </c>
      <c r="AZ15">
        <v>8171600</v>
      </c>
      <c r="BA15">
        <v>8039800</v>
      </c>
      <c r="BB15">
        <v>7908000</v>
      </c>
      <c r="BC15">
        <v>7776200</v>
      </c>
      <c r="BD15">
        <v>7644400</v>
      </c>
      <c r="BE15">
        <v>7512600</v>
      </c>
      <c r="BF15">
        <v>7380800</v>
      </c>
      <c r="BG15">
        <v>7249000</v>
      </c>
      <c r="BH15">
        <v>7117200</v>
      </c>
      <c r="BI15">
        <v>6985400</v>
      </c>
      <c r="BJ15">
        <v>6853600</v>
      </c>
      <c r="BK15">
        <v>6721800</v>
      </c>
      <c r="BL15">
        <v>6590000</v>
      </c>
      <c r="BM15">
        <v>6458200</v>
      </c>
      <c r="BN15">
        <v>6326400</v>
      </c>
      <c r="BO15">
        <v>6194600</v>
      </c>
      <c r="BP15">
        <v>6062800</v>
      </c>
      <c r="BQ15">
        <v>5931000</v>
      </c>
      <c r="BR15">
        <v>5799200</v>
      </c>
      <c r="BS15">
        <v>5667400</v>
      </c>
      <c r="BT15">
        <v>5535600</v>
      </c>
      <c r="BU15">
        <v>5403800</v>
      </c>
      <c r="BV15">
        <v>5272000</v>
      </c>
      <c r="BW15">
        <v>5140200</v>
      </c>
      <c r="BX15">
        <v>5008400</v>
      </c>
      <c r="BY15">
        <v>4876600</v>
      </c>
      <c r="BZ15">
        <v>4744800</v>
      </c>
      <c r="CA15">
        <v>4613000</v>
      </c>
      <c r="CB15">
        <v>4481200</v>
      </c>
      <c r="CC15">
        <v>4349400</v>
      </c>
    </row>
    <row r="16" spans="1:81" x14ac:dyDescent="0.25">
      <c r="A16">
        <v>429</v>
      </c>
      <c r="B16" t="s">
        <v>57</v>
      </c>
      <c r="C16" t="s">
        <v>39</v>
      </c>
      <c r="D16">
        <v>2005</v>
      </c>
      <c r="E16" t="s">
        <v>49</v>
      </c>
      <c r="F16" t="s">
        <v>50</v>
      </c>
      <c r="G16">
        <v>2005</v>
      </c>
      <c r="H16">
        <v>24907000</v>
      </c>
      <c r="I16">
        <v>100</v>
      </c>
      <c r="J16">
        <v>2050</v>
      </c>
      <c r="K16">
        <v>50</v>
      </c>
      <c r="L16">
        <v>9</v>
      </c>
      <c r="M16">
        <v>2017</v>
      </c>
      <c r="N16">
        <v>23786185</v>
      </c>
      <c r="O16" t="s">
        <v>24</v>
      </c>
      <c r="P16">
        <v>2.8324907000000001</v>
      </c>
      <c r="Q16">
        <v>1</v>
      </c>
      <c r="R16" t="s">
        <v>25</v>
      </c>
      <c r="S16">
        <v>12453500</v>
      </c>
      <c r="T16">
        <v>-1.11368485725649E-2</v>
      </c>
      <c r="AJ16">
        <v>24907000</v>
      </c>
      <c r="AK16">
        <v>24813598.75</v>
      </c>
      <c r="AL16">
        <v>24720197.5</v>
      </c>
      <c r="AM16">
        <v>24626796.25</v>
      </c>
      <c r="AN16">
        <v>24533395</v>
      </c>
      <c r="AO16">
        <v>24439993.75</v>
      </c>
      <c r="AP16">
        <v>24346592.5</v>
      </c>
      <c r="AQ16">
        <v>24253191.25</v>
      </c>
      <c r="AR16">
        <v>24159790</v>
      </c>
      <c r="AS16">
        <v>24066388.75</v>
      </c>
      <c r="AT16">
        <v>23972987.5</v>
      </c>
      <c r="AU16">
        <v>23879586.25</v>
      </c>
      <c r="AV16">
        <v>23786185</v>
      </c>
      <c r="AW16">
        <v>23442770.303030301</v>
      </c>
      <c r="AX16">
        <v>23099355.606060602</v>
      </c>
      <c r="AY16">
        <v>22755940.909090899</v>
      </c>
      <c r="AZ16">
        <v>22412526.2121212</v>
      </c>
      <c r="BA16">
        <v>22069111.515151501</v>
      </c>
      <c r="BB16">
        <v>21725696.818181802</v>
      </c>
      <c r="BC16">
        <v>21382282.121212099</v>
      </c>
      <c r="BD16">
        <v>21038867.4242424</v>
      </c>
      <c r="BE16">
        <v>20695452.727272701</v>
      </c>
      <c r="BF16">
        <v>20352038.030303001</v>
      </c>
      <c r="BG16">
        <v>20008623.333333299</v>
      </c>
      <c r="BH16">
        <v>19665208.636363599</v>
      </c>
      <c r="BI16">
        <v>19321793.9393939</v>
      </c>
      <c r="BJ16">
        <v>18978379.242424201</v>
      </c>
      <c r="BK16">
        <v>18634964.545454498</v>
      </c>
      <c r="BL16">
        <v>18291549.848484799</v>
      </c>
      <c r="BM16">
        <v>17948135.1515151</v>
      </c>
      <c r="BN16">
        <v>17604720.454545401</v>
      </c>
      <c r="BO16">
        <v>17261305.757575698</v>
      </c>
      <c r="BP16">
        <v>16917891.060605999</v>
      </c>
      <c r="BQ16">
        <v>16574476.3636363</v>
      </c>
      <c r="BR16">
        <v>16231061.666666601</v>
      </c>
      <c r="BS16">
        <v>15887646.9696969</v>
      </c>
      <c r="BT16">
        <v>15544232.272727201</v>
      </c>
      <c r="BU16">
        <v>15200817.5757575</v>
      </c>
      <c r="BV16">
        <v>14857402.878787801</v>
      </c>
      <c r="BW16">
        <v>14513988.1818181</v>
      </c>
      <c r="BX16">
        <v>14170573.484848401</v>
      </c>
      <c r="BY16">
        <v>13827158.7878787</v>
      </c>
      <c r="BZ16">
        <v>13483744.090909</v>
      </c>
      <c r="CA16">
        <v>13140329.3939393</v>
      </c>
      <c r="CB16">
        <v>12796914.6969696</v>
      </c>
      <c r="CC16">
        <v>12453500</v>
      </c>
    </row>
    <row r="17" spans="1:81" x14ac:dyDescent="0.25">
      <c r="A17">
        <v>394</v>
      </c>
      <c r="B17" t="s">
        <v>58</v>
      </c>
      <c r="C17" t="s">
        <v>59</v>
      </c>
      <c r="D17">
        <v>2017</v>
      </c>
      <c r="E17" t="s">
        <v>60</v>
      </c>
      <c r="F17" t="s">
        <v>54</v>
      </c>
      <c r="G17">
        <v>2016</v>
      </c>
      <c r="H17">
        <v>2366000</v>
      </c>
      <c r="I17">
        <v>100</v>
      </c>
      <c r="J17">
        <v>2030</v>
      </c>
      <c r="K17">
        <v>30</v>
      </c>
      <c r="L17">
        <v>0</v>
      </c>
      <c r="M17">
        <v>2018</v>
      </c>
      <c r="N17">
        <v>2316924</v>
      </c>
      <c r="O17" t="s">
        <v>24</v>
      </c>
      <c r="P17">
        <v>3.2916169026390198</v>
      </c>
      <c r="Q17">
        <v>1</v>
      </c>
      <c r="R17" t="s">
        <v>25</v>
      </c>
      <c r="S17">
        <v>1656200</v>
      </c>
      <c r="T17">
        <v>-1.11368485725649E-2</v>
      </c>
      <c r="AU17">
        <v>2366000</v>
      </c>
      <c r="AV17">
        <v>2341462</v>
      </c>
      <c r="AW17">
        <v>2316924</v>
      </c>
      <c r="AX17">
        <v>2261863.66666666</v>
      </c>
      <c r="AY17">
        <v>2206803.3333333302</v>
      </c>
      <c r="AZ17">
        <v>2151743</v>
      </c>
      <c r="BA17">
        <v>2096682.66666666</v>
      </c>
      <c r="BB17">
        <v>2041622.33333333</v>
      </c>
      <c r="BC17">
        <v>1986562</v>
      </c>
      <c r="BD17">
        <v>1931501.66666666</v>
      </c>
      <c r="BE17">
        <v>1876441.33333333</v>
      </c>
      <c r="BF17">
        <v>1821381</v>
      </c>
      <c r="BG17">
        <v>1766320.66666666</v>
      </c>
      <c r="BH17">
        <v>1711260.33333333</v>
      </c>
      <c r="BI17">
        <v>1656200</v>
      </c>
      <c r="BJ17">
        <v>1637755.1513941099</v>
      </c>
      <c r="BK17">
        <v>1619515.7202741001</v>
      </c>
      <c r="BL17">
        <v>1601479.4189365199</v>
      </c>
      <c r="BM17">
        <v>1583643.9851557401</v>
      </c>
      <c r="BN17">
        <v>1566007.18190021</v>
      </c>
      <c r="BO17">
        <v>1548566.79705184</v>
      </c>
      <c r="BP17">
        <v>1531320.6431285699</v>
      </c>
      <c r="BQ17">
        <v>1514266.5570100001</v>
      </c>
      <c r="BR17">
        <v>1497402.39966608</v>
      </c>
      <c r="BS17">
        <v>1480726.05588881</v>
      </c>
      <c r="BT17">
        <v>1464235.43402692</v>
      </c>
      <c r="BU17">
        <v>1447928.46572358</v>
      </c>
      <c r="BV17">
        <v>1431803.10565691</v>
      </c>
      <c r="BW17">
        <v>1415857.3312834799</v>
      </c>
      <c r="BX17">
        <v>1400089.14258462</v>
      </c>
      <c r="BY17">
        <v>1384496.5618155601</v>
      </c>
      <c r="BZ17">
        <v>1369077.63325739</v>
      </c>
      <c r="CA17">
        <v>1353830.4229717101</v>
      </c>
      <c r="CB17">
        <v>1338753.0185581499</v>
      </c>
      <c r="CC17">
        <v>1323843.5289143999</v>
      </c>
    </row>
    <row r="18" spans="1:81" x14ac:dyDescent="0.25">
      <c r="A18">
        <v>453</v>
      </c>
      <c r="B18" t="s">
        <v>61</v>
      </c>
      <c r="C18" t="s">
        <v>27</v>
      </c>
      <c r="D18">
        <v>2016</v>
      </c>
      <c r="E18" t="s">
        <v>49</v>
      </c>
      <c r="F18" t="s">
        <v>50</v>
      </c>
      <c r="G18">
        <v>2015</v>
      </c>
      <c r="H18">
        <v>8092985</v>
      </c>
      <c r="I18">
        <v>100</v>
      </c>
      <c r="J18">
        <v>2025</v>
      </c>
      <c r="K18">
        <v>18.100000000000001</v>
      </c>
      <c r="L18">
        <v>18.8</v>
      </c>
      <c r="M18">
        <v>2017</v>
      </c>
      <c r="N18">
        <v>7817596.9064199999</v>
      </c>
      <c r="O18" t="s">
        <v>24</v>
      </c>
      <c r="P18">
        <v>2.4996141765487798</v>
      </c>
      <c r="Q18">
        <v>1</v>
      </c>
      <c r="R18" t="s">
        <v>25</v>
      </c>
      <c r="S18">
        <v>6628154.7149999999</v>
      </c>
      <c r="T18">
        <v>-1.11368485725649E-2</v>
      </c>
      <c r="AT18">
        <v>8092985</v>
      </c>
      <c r="AU18">
        <v>7955290.9532099999</v>
      </c>
      <c r="AV18">
        <v>7817596.9064199999</v>
      </c>
      <c r="AW18">
        <v>7668916.6324925004</v>
      </c>
      <c r="AX18">
        <v>7520236.3585649999</v>
      </c>
      <c r="AY18">
        <v>7371556.0846375003</v>
      </c>
      <c r="AZ18">
        <v>7222875.8107099999</v>
      </c>
      <c r="BA18">
        <v>7074195.5367825003</v>
      </c>
      <c r="BB18">
        <v>6925515.2628549999</v>
      </c>
      <c r="BC18">
        <v>6776834.9889275003</v>
      </c>
      <c r="BD18">
        <v>6628154.7149999999</v>
      </c>
      <c r="BE18">
        <v>6554337.95962351</v>
      </c>
      <c r="BF18">
        <v>6481343.2902737698</v>
      </c>
      <c r="BG18">
        <v>6409161.5515031796</v>
      </c>
      <c r="BH18">
        <v>6337783.6898269802</v>
      </c>
      <c r="BI18">
        <v>6267200.7525877096</v>
      </c>
      <c r="BJ18">
        <v>6197403.8868322698</v>
      </c>
      <c r="BK18">
        <v>6128384.3382016001</v>
      </c>
      <c r="BL18">
        <v>6060133.4498325698</v>
      </c>
      <c r="BM18">
        <v>5992642.6612722501</v>
      </c>
      <c r="BN18">
        <v>5925903.50740417</v>
      </c>
      <c r="BO18">
        <v>5859907.6173865702</v>
      </c>
      <c r="BP18">
        <v>5794646.7136025196</v>
      </c>
      <c r="BQ18">
        <v>5730112.61062162</v>
      </c>
      <c r="BR18">
        <v>5666297.2141733803</v>
      </c>
      <c r="BS18">
        <v>5603192.5201319801</v>
      </c>
      <c r="BT18">
        <v>5540790.6135123502</v>
      </c>
      <c r="BU18">
        <v>5479083.6674773702</v>
      </c>
      <c r="BV18">
        <v>5418063.9423562596</v>
      </c>
      <c r="BW18">
        <v>5357723.7846737597</v>
      </c>
      <c r="BX18">
        <v>5298055.62619022</v>
      </c>
      <c r="BY18">
        <v>5239051.98295232</v>
      </c>
      <c r="BZ18">
        <v>5180705.4543543803</v>
      </c>
      <c r="CA18">
        <v>5123008.7222101698</v>
      </c>
      <c r="CB18">
        <v>5065954.5498349899</v>
      </c>
      <c r="CC18">
        <v>5009535.7811379796</v>
      </c>
    </row>
    <row r="19" spans="1:81" x14ac:dyDescent="0.25">
      <c r="A19">
        <v>23612</v>
      </c>
      <c r="B19" t="s">
        <v>62</v>
      </c>
      <c r="C19" t="s">
        <v>27</v>
      </c>
      <c r="D19">
        <v>2013</v>
      </c>
      <c r="E19" t="s">
        <v>28</v>
      </c>
      <c r="F19" t="s">
        <v>23</v>
      </c>
      <c r="G19">
        <v>2013</v>
      </c>
      <c r="H19">
        <v>236.82</v>
      </c>
      <c r="I19">
        <v>100</v>
      </c>
      <c r="J19">
        <v>2020</v>
      </c>
      <c r="K19">
        <v>22.73</v>
      </c>
      <c r="L19">
        <v>90.92</v>
      </c>
      <c r="M19">
        <v>2017</v>
      </c>
      <c r="N19">
        <v>187.87850408879899</v>
      </c>
      <c r="O19" t="s">
        <v>24</v>
      </c>
      <c r="P19">
        <v>2.8726658773405398</v>
      </c>
      <c r="Q19">
        <v>1</v>
      </c>
      <c r="R19" t="s">
        <v>25</v>
      </c>
      <c r="S19">
        <v>182.990814</v>
      </c>
      <c r="T19">
        <v>-1.11368485725649E-2</v>
      </c>
      <c r="AR19">
        <v>236.82</v>
      </c>
      <c r="AS19">
        <v>224.58462602219899</v>
      </c>
      <c r="AT19">
        <v>212.34925204439901</v>
      </c>
      <c r="AU19">
        <v>200.11387806659999</v>
      </c>
      <c r="AV19">
        <v>187.87850408879899</v>
      </c>
      <c r="AW19">
        <v>186.24927405919999</v>
      </c>
      <c r="AX19">
        <v>184.6200440296</v>
      </c>
      <c r="AY19">
        <v>182.990814</v>
      </c>
      <c r="AZ19">
        <v>180.952873014311</v>
      </c>
      <c r="BA19">
        <v>178.93762826878</v>
      </c>
      <c r="BB19">
        <v>176.94482699881701</v>
      </c>
      <c r="BC19">
        <v>174.97421925483201</v>
      </c>
      <c r="BD19">
        <v>173.02555787088801</v>
      </c>
      <c r="BE19">
        <v>171.09859843369699</v>
      </c>
      <c r="BF19">
        <v>169.19309925196299</v>
      </c>
      <c r="BG19">
        <v>167.30882132607101</v>
      </c>
      <c r="BH19">
        <v>165.44552831810799</v>
      </c>
      <c r="BI19">
        <v>163.60298652222099</v>
      </c>
      <c r="BJ19">
        <v>161.78096483530399</v>
      </c>
      <c r="BK19">
        <v>159.979234728009</v>
      </c>
      <c r="BL19">
        <v>158.19757021608899</v>
      </c>
      <c r="BM19">
        <v>156.435747832045</v>
      </c>
      <c r="BN19">
        <v>154.69354659710299</v>
      </c>
      <c r="BO19">
        <v>152.97074799349801</v>
      </c>
      <c r="BP19">
        <v>151.26713593706299</v>
      </c>
      <c r="BQ19">
        <v>149.58249675012601</v>
      </c>
      <c r="BR19">
        <v>147.91661913471401</v>
      </c>
      <c r="BS19">
        <v>146.26929414604399</v>
      </c>
      <c r="BT19">
        <v>144.640315166324</v>
      </c>
      <c r="BU19">
        <v>143.029477878829</v>
      </c>
      <c r="BV19">
        <v>141.43658024227901</v>
      </c>
      <c r="BW19">
        <v>139.861422465499</v>
      </c>
      <c r="BX19">
        <v>138.303806982358</v>
      </c>
      <c r="BY19">
        <v>136.763538426986</v>
      </c>
      <c r="BZ19">
        <v>135.24042360927601</v>
      </c>
      <c r="CA19">
        <v>133.73427149065</v>
      </c>
      <c r="CB19">
        <v>132.24489316009701</v>
      </c>
      <c r="CC19">
        <v>130.77210181047801</v>
      </c>
    </row>
    <row r="20" spans="1:81" x14ac:dyDescent="0.25">
      <c r="A20">
        <v>578</v>
      </c>
      <c r="B20" t="s">
        <v>63</v>
      </c>
      <c r="C20" t="s">
        <v>27</v>
      </c>
      <c r="D20">
        <v>2014</v>
      </c>
      <c r="E20" t="s">
        <v>28</v>
      </c>
      <c r="F20" t="s">
        <v>23</v>
      </c>
      <c r="G20">
        <v>2014</v>
      </c>
      <c r="H20">
        <v>364148</v>
      </c>
      <c r="I20">
        <v>100</v>
      </c>
      <c r="J20">
        <v>2020</v>
      </c>
      <c r="K20">
        <v>10</v>
      </c>
      <c r="L20">
        <v>46</v>
      </c>
      <c r="M20">
        <v>2018</v>
      </c>
      <c r="N20">
        <v>347397.19199999998</v>
      </c>
      <c r="O20" t="s">
        <v>24</v>
      </c>
      <c r="P20">
        <v>2.7454022684585402</v>
      </c>
      <c r="Q20">
        <v>1</v>
      </c>
      <c r="R20" t="s">
        <v>25</v>
      </c>
      <c r="S20">
        <v>327733.2</v>
      </c>
      <c r="T20">
        <v>-1.11368485725649E-2</v>
      </c>
      <c r="AS20">
        <v>364148</v>
      </c>
      <c r="AT20">
        <v>359960.29800000001</v>
      </c>
      <c r="AU20">
        <v>355772.59600000002</v>
      </c>
      <c r="AV20">
        <v>351584.89399999997</v>
      </c>
      <c r="AW20">
        <v>347397.19199999998</v>
      </c>
      <c r="AX20">
        <v>337565.196</v>
      </c>
      <c r="AY20">
        <v>327733.2</v>
      </c>
      <c r="AZ20">
        <v>324083.28497939702</v>
      </c>
      <c r="BA20">
        <v>320474.01850968198</v>
      </c>
      <c r="BB20">
        <v>316904.94789409899</v>
      </c>
      <c r="BC20">
        <v>313375.62547750602</v>
      </c>
      <c r="BD20">
        <v>309885.60859023</v>
      </c>
      <c r="BE20">
        <v>306434.45949254301</v>
      </c>
      <c r="BF20">
        <v>303021.74531975901</v>
      </c>
      <c r="BG20">
        <v>299647.03802793898</v>
      </c>
      <c r="BH20">
        <v>296309.91434020398</v>
      </c>
      <c r="BI20">
        <v>293009.95569364697</v>
      </c>
      <c r="BJ20">
        <v>289746.74818683299</v>
      </c>
      <c r="BK20">
        <v>286519.88252788299</v>
      </c>
      <c r="BL20">
        <v>283328.95398314099</v>
      </c>
      <c r="BM20">
        <v>280173.56232640799</v>
      </c>
      <c r="BN20">
        <v>277053.31178874202</v>
      </c>
      <c r="BO20">
        <v>273967.81100882398</v>
      </c>
      <c r="BP20">
        <v>270916.672983861</v>
      </c>
      <c r="BQ20">
        <v>267899.51502105698</v>
      </c>
      <c r="BR20">
        <v>264915.95868960401</v>
      </c>
      <c r="BS20">
        <v>261965.629773222</v>
      </c>
      <c r="BT20">
        <v>259048.15822322099</v>
      </c>
      <c r="BU20">
        <v>256163.17811208699</v>
      </c>
      <c r="BV20">
        <v>253310.32758758601</v>
      </c>
      <c r="BW20">
        <v>250489.248827376</v>
      </c>
      <c r="BX20">
        <v>247699.58799413001</v>
      </c>
      <c r="BY20">
        <v>244940.99519115299</v>
      </c>
      <c r="BZ20">
        <v>242213.12441849499</v>
      </c>
      <c r="CA20">
        <v>239515.63352955901</v>
      </c>
      <c r="CB20">
        <v>236848.18418817801</v>
      </c>
      <c r="CC20">
        <v>234210.44182618699</v>
      </c>
    </row>
    <row r="21" spans="1:81" x14ac:dyDescent="0.25">
      <c r="A21">
        <v>569</v>
      </c>
      <c r="B21" t="s">
        <v>64</v>
      </c>
      <c r="C21" t="s">
        <v>65</v>
      </c>
      <c r="D21">
        <v>2017</v>
      </c>
      <c r="E21" t="s">
        <v>22</v>
      </c>
      <c r="F21" t="s">
        <v>23</v>
      </c>
      <c r="G21">
        <v>2016</v>
      </c>
      <c r="H21">
        <v>5668.26</v>
      </c>
      <c r="I21">
        <v>98</v>
      </c>
      <c r="J21">
        <v>2025</v>
      </c>
      <c r="K21">
        <v>21</v>
      </c>
      <c r="L21">
        <v>28.6</v>
      </c>
      <c r="M21">
        <v>2017</v>
      </c>
      <c r="N21">
        <v>5352.42</v>
      </c>
      <c r="O21" t="s">
        <v>24</v>
      </c>
      <c r="P21">
        <v>2.83780541844878</v>
      </c>
      <c r="Q21">
        <v>1</v>
      </c>
      <c r="R21" t="s">
        <v>25</v>
      </c>
      <c r="S21">
        <v>4477.9254000000001</v>
      </c>
      <c r="T21">
        <v>-1.11368485725649E-2</v>
      </c>
      <c r="AU21">
        <v>5668.26</v>
      </c>
      <c r="AV21">
        <v>5352.42</v>
      </c>
      <c r="AW21">
        <v>5243.1081750000003</v>
      </c>
      <c r="AX21">
        <v>5133.7963499999996</v>
      </c>
      <c r="AY21">
        <v>5024.4845249999998</v>
      </c>
      <c r="AZ21">
        <v>4915.1727000000001</v>
      </c>
      <c r="BA21">
        <v>4805.8608750000003</v>
      </c>
      <c r="BB21">
        <v>4696.5490499999996</v>
      </c>
      <c r="BC21">
        <v>4587.2372249999999</v>
      </c>
      <c r="BD21">
        <v>4477.9254000000001</v>
      </c>
      <c r="BE21">
        <v>4428.0554229009504</v>
      </c>
      <c r="BF21">
        <v>4378.7408401851799</v>
      </c>
      <c r="BG21">
        <v>4329.9754665095297</v>
      </c>
      <c r="BH21">
        <v>4281.7531854160898</v>
      </c>
      <c r="BI21">
        <v>4234.0679485650198</v>
      </c>
      <c r="BJ21">
        <v>4186.9137749759002</v>
      </c>
      <c r="BK21">
        <v>4140.2847502776003</v>
      </c>
      <c r="BL21">
        <v>4094.17502596646</v>
      </c>
      <c r="BM21">
        <v>4048.5788186727</v>
      </c>
      <c r="BN21">
        <v>4003.49040943505</v>
      </c>
      <c r="BO21">
        <v>3958.9041429834501</v>
      </c>
      <c r="BP21">
        <v>3914.8144270297498</v>
      </c>
      <c r="BQ21">
        <v>3871.2157315662198</v>
      </c>
      <c r="BR21">
        <v>3828.1025881720402</v>
      </c>
      <c r="BS21">
        <v>3785.4695893273201</v>
      </c>
      <c r="BT21">
        <v>3743.3113877349301</v>
      </c>
      <c r="BU21">
        <v>3701.6226956497699</v>
      </c>
      <c r="BV21">
        <v>3660.3982842155501</v>
      </c>
      <c r="BW21">
        <v>3619.6329828089702</v>
      </c>
      <c r="BX21">
        <v>3579.3216783911598</v>
      </c>
      <c r="BY21">
        <v>3539.4593148664198</v>
      </c>
      <c r="BZ21">
        <v>3500.0408924479998</v>
      </c>
      <c r="CA21">
        <v>3461.0614670310201</v>
      </c>
      <c r="CB21">
        <v>3422.5161495723601</v>
      </c>
      <c r="CC21">
        <v>3384.4001054774099</v>
      </c>
    </row>
    <row r="22" spans="1:81" x14ac:dyDescent="0.25">
      <c r="A22">
        <v>625</v>
      </c>
      <c r="B22" t="s">
        <v>66</v>
      </c>
      <c r="C22" t="s">
        <v>31</v>
      </c>
      <c r="D22">
        <v>2015</v>
      </c>
      <c r="E22" t="s">
        <v>32</v>
      </c>
      <c r="F22" t="s">
        <v>33</v>
      </c>
      <c r="G22">
        <v>2013</v>
      </c>
      <c r="H22">
        <v>2347</v>
      </c>
      <c r="I22">
        <v>98</v>
      </c>
      <c r="J22">
        <v>2020</v>
      </c>
      <c r="K22">
        <v>95</v>
      </c>
      <c r="L22">
        <v>76</v>
      </c>
      <c r="M22">
        <v>2017</v>
      </c>
      <c r="N22">
        <v>652.46600000000001</v>
      </c>
      <c r="O22" t="s">
        <v>24</v>
      </c>
      <c r="P22">
        <v>3.2453660883585398</v>
      </c>
      <c r="Q22">
        <v>1</v>
      </c>
      <c r="R22" t="s">
        <v>25</v>
      </c>
      <c r="S22">
        <v>117.349999999999</v>
      </c>
      <c r="T22">
        <v>-1.11368485725649E-2</v>
      </c>
      <c r="AR22">
        <v>2347</v>
      </c>
      <c r="AS22">
        <v>1923.3665000000001</v>
      </c>
      <c r="AT22">
        <v>1499.7329999999999</v>
      </c>
      <c r="AU22">
        <v>1076.09949999999</v>
      </c>
      <c r="AV22">
        <v>652.46600000000001</v>
      </c>
      <c r="AW22">
        <v>474.09399999999999</v>
      </c>
      <c r="AX22">
        <v>295.72199999999998</v>
      </c>
      <c r="AY22">
        <v>117.349999999999</v>
      </c>
      <c r="AZ22">
        <v>116.043090820009</v>
      </c>
      <c r="BA22">
        <v>114.750736489654</v>
      </c>
      <c r="BB22">
        <v>113.472774913778</v>
      </c>
      <c r="BC22">
        <v>112.20904580245499</v>
      </c>
      <c r="BD22">
        <v>110.95939065088101</v>
      </c>
      <c r="BE22">
        <v>109.72365271949801</v>
      </c>
      <c r="BF22">
        <v>108.501677014332</v>
      </c>
      <c r="BG22">
        <v>107.29331026755401</v>
      </c>
      <c r="BH22">
        <v>106.098400918255</v>
      </c>
      <c r="BI22">
        <v>104.91679909343701</v>
      </c>
      <c r="BJ22">
        <v>103.748356589216</v>
      </c>
      <c r="BK22">
        <v>102.592926852229</v>
      </c>
      <c r="BL22">
        <v>101.45036496125999</v>
      </c>
      <c r="BM22">
        <v>100.32052760905501</v>
      </c>
      <c r="BN22">
        <v>99.203273084353199</v>
      </c>
      <c r="BO22">
        <v>98.098461254109907</v>
      </c>
      <c r="BP22">
        <v>97.005953545921301</v>
      </c>
      <c r="BQ22">
        <v>95.925612930643098</v>
      </c>
      <c r="BR22">
        <v>94.857303905204006</v>
      </c>
      <c r="BS22">
        <v>93.800892475609999</v>
      </c>
      <c r="BT22">
        <v>92.756246140137705</v>
      </c>
      <c r="BU22">
        <v>91.723233872715397</v>
      </c>
      <c r="BV22">
        <v>90.701726106489005</v>
      </c>
      <c r="BW22">
        <v>89.691594717570794</v>
      </c>
      <c r="BX22">
        <v>88.692713008969406</v>
      </c>
      <c r="BY22">
        <v>87.704955694698498</v>
      </c>
      <c r="BZ22">
        <v>86.728198884063104</v>
      </c>
      <c r="CA22">
        <v>85.762320066119997</v>
      </c>
      <c r="CB22">
        <v>84.807198094311801</v>
      </c>
      <c r="CC22">
        <v>83.862713171271906</v>
      </c>
    </row>
    <row r="23" spans="1:81" x14ac:dyDescent="0.25">
      <c r="A23">
        <v>628</v>
      </c>
      <c r="B23" t="s">
        <v>67</v>
      </c>
      <c r="C23" t="s">
        <v>27</v>
      </c>
      <c r="D23">
        <v>2016</v>
      </c>
      <c r="E23" t="s">
        <v>28</v>
      </c>
      <c r="F23" t="s">
        <v>23</v>
      </c>
      <c r="G23">
        <v>2015</v>
      </c>
      <c r="H23">
        <v>392172</v>
      </c>
      <c r="I23">
        <v>100</v>
      </c>
      <c r="J23">
        <v>2025</v>
      </c>
      <c r="K23">
        <v>13.3</v>
      </c>
      <c r="L23">
        <v>66.5</v>
      </c>
      <c r="M23">
        <v>2017</v>
      </c>
      <c r="N23">
        <v>357486.34746000002</v>
      </c>
      <c r="O23" t="s">
        <v>24</v>
      </c>
      <c r="P23">
        <v>2.7808440952487801</v>
      </c>
      <c r="Q23">
        <v>1</v>
      </c>
      <c r="R23" t="s">
        <v>25</v>
      </c>
      <c r="S23">
        <v>340013.12400000001</v>
      </c>
      <c r="T23">
        <v>-1.11368485725649E-2</v>
      </c>
      <c r="AT23">
        <v>392172</v>
      </c>
      <c r="AU23">
        <v>374829.17372999998</v>
      </c>
      <c r="AV23">
        <v>357486.34746000002</v>
      </c>
      <c r="AW23">
        <v>355302.19452750002</v>
      </c>
      <c r="AX23">
        <v>353118.04159500002</v>
      </c>
      <c r="AY23">
        <v>350933.88866250002</v>
      </c>
      <c r="AZ23">
        <v>348749.73573000001</v>
      </c>
      <c r="BA23">
        <v>346565.58279750001</v>
      </c>
      <c r="BB23">
        <v>344381.42986500001</v>
      </c>
      <c r="BC23">
        <v>342197.27693250001</v>
      </c>
      <c r="BD23">
        <v>340013.12400000001</v>
      </c>
      <c r="BE23">
        <v>336226.449325327</v>
      </c>
      <c r="BF23">
        <v>332481.94627309998</v>
      </c>
      <c r="BG23">
        <v>328779.14518434397</v>
      </c>
      <c r="BH23">
        <v>325117.581630609</v>
      </c>
      <c r="BI23">
        <v>321496.79635571002</v>
      </c>
      <c r="BJ23">
        <v>317916.33521813201</v>
      </c>
      <c r="BK23">
        <v>314375.74913406302</v>
      </c>
      <c r="BL23">
        <v>310874.59402106999</v>
      </c>
      <c r="BM23">
        <v>307412.4307424</v>
      </c>
      <c r="BN23">
        <v>303988.82505189802</v>
      </c>
      <c r="BO23">
        <v>300603.347539543</v>
      </c>
      <c r="BP23">
        <v>297255.57357758901</v>
      </c>
      <c r="BQ23">
        <v>293945.083267304</v>
      </c>
      <c r="BR23">
        <v>290671.46138630598</v>
      </c>
      <c r="BS23">
        <v>287434.29733648099</v>
      </c>
      <c r="BT23">
        <v>284233.18509248301</v>
      </c>
      <c r="BU23">
        <v>281067.72315080999</v>
      </c>
      <c r="BV23">
        <v>277937.51447944401</v>
      </c>
      <c r="BW23">
        <v>274842.16646805097</v>
      </c>
      <c r="BX23">
        <v>271781.29087874101</v>
      </c>
      <c r="BY23">
        <v>268754.50379736797</v>
      </c>
      <c r="BZ23">
        <v>265761.42558538198</v>
      </c>
      <c r="CA23">
        <v>262801.68083220901</v>
      </c>
      <c r="CB23">
        <v>259874.89830816499</v>
      </c>
      <c r="CC23">
        <v>256980.71091789601</v>
      </c>
    </row>
    <row r="24" spans="1:81" x14ac:dyDescent="0.25">
      <c r="A24">
        <v>661</v>
      </c>
      <c r="B24" t="s">
        <v>68</v>
      </c>
      <c r="C24" t="s">
        <v>27</v>
      </c>
      <c r="D24">
        <v>2018</v>
      </c>
      <c r="E24" t="s">
        <v>49</v>
      </c>
      <c r="F24" t="s">
        <v>50</v>
      </c>
      <c r="G24">
        <v>2005</v>
      </c>
      <c r="H24">
        <v>35754207</v>
      </c>
      <c r="I24">
        <v>80</v>
      </c>
      <c r="J24">
        <v>2050</v>
      </c>
      <c r="K24">
        <v>80</v>
      </c>
      <c r="L24">
        <v>0</v>
      </c>
      <c r="M24">
        <v>2017</v>
      </c>
      <c r="N24">
        <v>35754207</v>
      </c>
      <c r="O24" t="s">
        <v>24</v>
      </c>
      <c r="P24">
        <v>2.9335754207</v>
      </c>
      <c r="Q24">
        <v>1</v>
      </c>
      <c r="R24" t="s">
        <v>25</v>
      </c>
      <c r="S24">
        <v>7150841.3999999901</v>
      </c>
      <c r="T24">
        <v>-1.11368485725649E-2</v>
      </c>
      <c r="AJ24">
        <v>35754207</v>
      </c>
      <c r="AK24">
        <v>35754207</v>
      </c>
      <c r="AL24">
        <v>35754207</v>
      </c>
      <c r="AM24">
        <v>35754207</v>
      </c>
      <c r="AN24">
        <v>35754207</v>
      </c>
      <c r="AO24">
        <v>35754207</v>
      </c>
      <c r="AP24">
        <v>35754207</v>
      </c>
      <c r="AQ24">
        <v>35754207</v>
      </c>
      <c r="AR24">
        <v>35754207</v>
      </c>
      <c r="AS24">
        <v>35754207</v>
      </c>
      <c r="AT24">
        <v>35754207</v>
      </c>
      <c r="AU24">
        <v>35754207</v>
      </c>
      <c r="AV24">
        <v>35754207</v>
      </c>
      <c r="AW24">
        <v>34887438.345454499</v>
      </c>
      <c r="AX24">
        <v>34020669.690908998</v>
      </c>
      <c r="AY24">
        <v>33153901.036363602</v>
      </c>
      <c r="AZ24">
        <v>32287132.381818101</v>
      </c>
      <c r="BA24">
        <v>31420363.727272701</v>
      </c>
      <c r="BB24">
        <v>30553595.0727272</v>
      </c>
      <c r="BC24">
        <v>29686826.418181799</v>
      </c>
      <c r="BD24">
        <v>28820057.763636298</v>
      </c>
      <c r="BE24">
        <v>27953289.109090898</v>
      </c>
      <c r="BF24">
        <v>27086520.454545401</v>
      </c>
      <c r="BG24">
        <v>26219751.800000001</v>
      </c>
      <c r="BH24">
        <v>25352983.1454545</v>
      </c>
      <c r="BI24">
        <v>24486214.490908999</v>
      </c>
      <c r="BJ24">
        <v>23619445.836363599</v>
      </c>
      <c r="BK24">
        <v>22752677.181818102</v>
      </c>
      <c r="BL24">
        <v>21885908.527272701</v>
      </c>
      <c r="BM24">
        <v>21019139.8727272</v>
      </c>
      <c r="BN24">
        <v>20152371.2181818</v>
      </c>
      <c r="BO24">
        <v>19285602.563636299</v>
      </c>
      <c r="BP24">
        <v>18418833.909090899</v>
      </c>
      <c r="BQ24">
        <v>17552065.254545402</v>
      </c>
      <c r="BR24">
        <v>16685296.6</v>
      </c>
      <c r="BS24">
        <v>15818527.945454501</v>
      </c>
      <c r="BT24">
        <v>14951759.290909</v>
      </c>
      <c r="BU24">
        <v>14084990.636363599</v>
      </c>
      <c r="BV24">
        <v>13218221.9818181</v>
      </c>
      <c r="BW24">
        <v>12351453.3272727</v>
      </c>
      <c r="BX24">
        <v>11484684.672727199</v>
      </c>
      <c r="BY24">
        <v>10617916.018181801</v>
      </c>
      <c r="BZ24">
        <v>9751147.3636363596</v>
      </c>
      <c r="CA24">
        <v>8884378.7090908997</v>
      </c>
      <c r="CB24">
        <v>8017610.05454545</v>
      </c>
      <c r="CC24">
        <v>7150841.3999999901</v>
      </c>
    </row>
    <row r="25" spans="1:81" x14ac:dyDescent="0.25">
      <c r="A25">
        <v>689</v>
      </c>
      <c r="B25" t="s">
        <v>69</v>
      </c>
      <c r="C25" t="s">
        <v>27</v>
      </c>
      <c r="D25">
        <v>2018</v>
      </c>
      <c r="E25" t="s">
        <v>49</v>
      </c>
      <c r="F25" t="s">
        <v>50</v>
      </c>
      <c r="G25">
        <v>2000</v>
      </c>
      <c r="H25">
        <v>140917311</v>
      </c>
      <c r="I25">
        <v>99</v>
      </c>
      <c r="J25">
        <v>2050</v>
      </c>
      <c r="K25">
        <v>80</v>
      </c>
      <c r="L25">
        <v>71</v>
      </c>
      <c r="M25">
        <v>2017</v>
      </c>
      <c r="N25">
        <v>78760420</v>
      </c>
      <c r="O25" t="s">
        <v>24</v>
      </c>
      <c r="P25">
        <v>3.1366999999999998</v>
      </c>
      <c r="Q25">
        <v>1</v>
      </c>
      <c r="R25" t="s">
        <v>25</v>
      </c>
      <c r="S25">
        <v>28183462.199999899</v>
      </c>
      <c r="T25">
        <v>-1.11368485725649E-2</v>
      </c>
      <c r="AE25">
        <v>140917311</v>
      </c>
      <c r="AF25">
        <v>137261023.294117</v>
      </c>
      <c r="AG25">
        <v>133604735.58823501</v>
      </c>
      <c r="AH25">
        <v>129948447.88235199</v>
      </c>
      <c r="AI25">
        <v>126292160.17647</v>
      </c>
      <c r="AJ25">
        <v>122635872.470588</v>
      </c>
      <c r="AK25">
        <v>118979584.764705</v>
      </c>
      <c r="AL25">
        <v>115323297.058823</v>
      </c>
      <c r="AM25">
        <v>111667009.35294101</v>
      </c>
      <c r="AN25">
        <v>108010721.647058</v>
      </c>
      <c r="AO25">
        <v>104354433.941176</v>
      </c>
      <c r="AP25">
        <v>100698146.235294</v>
      </c>
      <c r="AQ25">
        <v>97041858.529411703</v>
      </c>
      <c r="AR25">
        <v>93385570.823529407</v>
      </c>
      <c r="AS25">
        <v>89729283.117647007</v>
      </c>
      <c r="AT25">
        <v>86072995.411764696</v>
      </c>
      <c r="AU25">
        <v>82416707.705882296</v>
      </c>
      <c r="AV25">
        <v>78760420</v>
      </c>
      <c r="AW25">
        <v>77227784.915151507</v>
      </c>
      <c r="AX25">
        <v>75695149.830302998</v>
      </c>
      <c r="AY25">
        <v>74162514.745454505</v>
      </c>
      <c r="AZ25">
        <v>72629879.660605997</v>
      </c>
      <c r="BA25">
        <v>71097244.575757504</v>
      </c>
      <c r="BB25">
        <v>69564609.490908995</v>
      </c>
      <c r="BC25">
        <v>68031974.406060606</v>
      </c>
      <c r="BD25">
        <v>66499339.321212098</v>
      </c>
      <c r="BE25">
        <v>64966704.236363597</v>
      </c>
      <c r="BF25">
        <v>63434069.151515096</v>
      </c>
      <c r="BG25">
        <v>61901434.066666603</v>
      </c>
      <c r="BH25">
        <v>60368798.981818102</v>
      </c>
      <c r="BI25">
        <v>58836163.896969602</v>
      </c>
      <c r="BJ25">
        <v>57303528.812121198</v>
      </c>
      <c r="BK25">
        <v>55770893.727272697</v>
      </c>
      <c r="BL25">
        <v>54238258.642424203</v>
      </c>
      <c r="BM25">
        <v>52705623.557575703</v>
      </c>
      <c r="BN25">
        <v>51172988.472727202</v>
      </c>
      <c r="BO25">
        <v>49640353.387878701</v>
      </c>
      <c r="BP25">
        <v>48107718.303030297</v>
      </c>
      <c r="BQ25">
        <v>46575083.218181796</v>
      </c>
      <c r="BR25">
        <v>45042448.133333303</v>
      </c>
      <c r="BS25">
        <v>43509813.048484802</v>
      </c>
      <c r="BT25">
        <v>41977177.963636301</v>
      </c>
      <c r="BU25">
        <v>40444542.878787801</v>
      </c>
      <c r="BV25">
        <v>38911907.7939393</v>
      </c>
      <c r="BW25">
        <v>37379272.709090799</v>
      </c>
      <c r="BX25">
        <v>35846637.624242403</v>
      </c>
      <c r="BY25">
        <v>34314002.539393902</v>
      </c>
      <c r="BZ25">
        <v>32781367.454545401</v>
      </c>
      <c r="CA25">
        <v>31248732.3696969</v>
      </c>
      <c r="CB25">
        <v>29716097.284848399</v>
      </c>
      <c r="CC25">
        <v>28183462.199999899</v>
      </c>
    </row>
    <row r="26" spans="1:81" x14ac:dyDescent="0.25">
      <c r="A26">
        <v>32490</v>
      </c>
      <c r="B26" t="s">
        <v>70</v>
      </c>
      <c r="C26" t="s">
        <v>27</v>
      </c>
      <c r="D26">
        <v>2007</v>
      </c>
      <c r="E26" t="s">
        <v>28</v>
      </c>
      <c r="F26" t="s">
        <v>23</v>
      </c>
      <c r="G26">
        <v>2007</v>
      </c>
      <c r="H26">
        <v>853676</v>
      </c>
      <c r="I26">
        <v>100</v>
      </c>
      <c r="J26">
        <v>2025</v>
      </c>
      <c r="K26">
        <v>40</v>
      </c>
      <c r="L26">
        <v>77</v>
      </c>
      <c r="M26">
        <v>2017</v>
      </c>
      <c r="N26">
        <v>590743.79199999897</v>
      </c>
      <c r="O26" t="s">
        <v>24</v>
      </c>
      <c r="P26">
        <v>3.0478902456487802</v>
      </c>
      <c r="Q26">
        <v>1</v>
      </c>
      <c r="R26" t="s">
        <v>25</v>
      </c>
      <c r="S26">
        <v>512205.6</v>
      </c>
      <c r="T26">
        <v>-1.11368485725649E-2</v>
      </c>
      <c r="AL26">
        <v>853676</v>
      </c>
      <c r="AM26">
        <v>827382.77919999999</v>
      </c>
      <c r="AN26">
        <v>801089.55839999998</v>
      </c>
      <c r="AO26">
        <v>774796.33759999997</v>
      </c>
      <c r="AP26">
        <v>748503.11679999996</v>
      </c>
      <c r="AQ26">
        <v>722209.89599999995</v>
      </c>
      <c r="AR26">
        <v>695916.67519999901</v>
      </c>
      <c r="AS26">
        <v>669623.454399999</v>
      </c>
      <c r="AT26">
        <v>643330.23359999899</v>
      </c>
      <c r="AU26">
        <v>617037.01279999898</v>
      </c>
      <c r="AV26">
        <v>590743.79199999897</v>
      </c>
      <c r="AW26">
        <v>580926.51799999899</v>
      </c>
      <c r="AX26">
        <v>571109.24399999995</v>
      </c>
      <c r="AY26">
        <v>561291.97</v>
      </c>
      <c r="AZ26">
        <v>551474.696</v>
      </c>
      <c r="BA26">
        <v>541657.42199999897</v>
      </c>
      <c r="BB26">
        <v>531840.147999999</v>
      </c>
      <c r="BC26">
        <v>522022.87399999902</v>
      </c>
      <c r="BD26">
        <v>512205.6</v>
      </c>
      <c r="BE26">
        <v>506501.24379477999</v>
      </c>
      <c r="BF26">
        <v>500860.416140822</v>
      </c>
      <c r="BG26">
        <v>495282.40953026898</v>
      </c>
      <c r="BH26">
        <v>489766.52433467598</v>
      </c>
      <c r="BI26">
        <v>484312.06871724903</v>
      </c>
      <c r="BJ26">
        <v>478918.35854607902</v>
      </c>
      <c r="BK26">
        <v>473584.71730833</v>
      </c>
      <c r="BL26">
        <v>468310.47602538601</v>
      </c>
      <c r="BM26">
        <v>463094.97316894599</v>
      </c>
      <c r="BN26">
        <v>457937.55457804701</v>
      </c>
      <c r="BO26">
        <v>452837.57337702101</v>
      </c>
      <c r="BP26">
        <v>447794.38989435299</v>
      </c>
      <c r="BQ26">
        <v>442807.37158245599</v>
      </c>
      <c r="BR26">
        <v>437875.892938326</v>
      </c>
      <c r="BS26">
        <v>432999.33542509598</v>
      </c>
      <c r="BT26">
        <v>428177.08739444503</v>
      </c>
      <c r="BU26">
        <v>423408.54400989099</v>
      </c>
      <c r="BV26">
        <v>418693.10717092297</v>
      </c>
      <c r="BW26">
        <v>414030.18543798401</v>
      </c>
      <c r="BX26">
        <v>409419.19395828998</v>
      </c>
      <c r="BY26">
        <v>404859.55439247499</v>
      </c>
      <c r="BZ26">
        <v>400350.69484205003</v>
      </c>
      <c r="CA26">
        <v>395892.04977767298</v>
      </c>
      <c r="CB26">
        <v>391483.059968216</v>
      </c>
      <c r="CC26">
        <v>387123.17241062602</v>
      </c>
    </row>
    <row r="27" spans="1:81" x14ac:dyDescent="0.25">
      <c r="A27">
        <v>724</v>
      </c>
      <c r="B27" t="s">
        <v>71</v>
      </c>
      <c r="C27" t="s">
        <v>48</v>
      </c>
      <c r="D27">
        <v>2017</v>
      </c>
      <c r="E27" t="s">
        <v>28</v>
      </c>
      <c r="F27" t="s">
        <v>23</v>
      </c>
      <c r="G27">
        <v>2013</v>
      </c>
      <c r="H27">
        <v>13986</v>
      </c>
      <c r="I27">
        <v>100</v>
      </c>
      <c r="J27">
        <v>2021</v>
      </c>
      <c r="K27">
        <v>40</v>
      </c>
      <c r="L27">
        <v>83</v>
      </c>
      <c r="M27">
        <v>2017</v>
      </c>
      <c r="N27">
        <v>9702</v>
      </c>
      <c r="O27" t="s">
        <v>24</v>
      </c>
      <c r="P27">
        <v>3.0458569007365899</v>
      </c>
      <c r="Q27">
        <v>1</v>
      </c>
      <c r="R27" t="s">
        <v>25</v>
      </c>
      <c r="S27">
        <v>8391.5999999999894</v>
      </c>
      <c r="T27">
        <v>-1.11368485725649E-2</v>
      </c>
      <c r="AR27">
        <v>13986</v>
      </c>
      <c r="AS27">
        <v>12915</v>
      </c>
      <c r="AT27">
        <v>11844</v>
      </c>
      <c r="AU27">
        <v>10773</v>
      </c>
      <c r="AV27">
        <v>9702</v>
      </c>
      <c r="AW27">
        <v>9374.4</v>
      </c>
      <c r="AX27">
        <v>9046.7999999999993</v>
      </c>
      <c r="AY27">
        <v>8719.1999999999898</v>
      </c>
      <c r="AZ27">
        <v>8391.5999999999894</v>
      </c>
      <c r="BA27">
        <v>8298.1440215184593</v>
      </c>
      <c r="BB27">
        <v>8205.7288481174692</v>
      </c>
      <c r="BC27">
        <v>8114.3428885084604</v>
      </c>
      <c r="BD27">
        <v>8023.9746804932702</v>
      </c>
      <c r="BE27">
        <v>7934.6128895265201</v>
      </c>
      <c r="BF27">
        <v>7846.2463072939499</v>
      </c>
      <c r="BG27">
        <v>7758.8638503065704</v>
      </c>
      <c r="BH27">
        <v>7672.4545585105498</v>
      </c>
      <c r="BI27">
        <v>7587.00759391254</v>
      </c>
      <c r="BJ27">
        <v>7502.5122392202302</v>
      </c>
      <c r="BK27">
        <v>7418.9578964982202</v>
      </c>
      <c r="BL27">
        <v>7336.33408583869</v>
      </c>
      <c r="BM27">
        <v>7254.6304440469503</v>
      </c>
      <c r="BN27">
        <v>7173.8367233416802</v>
      </c>
      <c r="BO27">
        <v>7093.94279006952</v>
      </c>
      <c r="BP27">
        <v>7014.93862343408</v>
      </c>
      <c r="BQ27">
        <v>6936.81431423906</v>
      </c>
      <c r="BR27">
        <v>6859.5600636453801</v>
      </c>
      <c r="BS27">
        <v>6783.1661819421397</v>
      </c>
      <c r="BT27">
        <v>6707.6230873313098</v>
      </c>
      <c r="BU27">
        <v>6632.92130472586</v>
      </c>
      <c r="BV27">
        <v>6559.0514645613903</v>
      </c>
      <c r="BW27">
        <v>6486.0043016209102</v>
      </c>
      <c r="BX27">
        <v>6413.7706538727498</v>
      </c>
      <c r="BY27">
        <v>6342.34146132141</v>
      </c>
      <c r="BZ27">
        <v>6271.7077648711802</v>
      </c>
      <c r="CA27">
        <v>6201.8607052024299</v>
      </c>
      <c r="CB27">
        <v>6132.7915216604497</v>
      </c>
      <c r="CC27">
        <v>6064.4915511565996</v>
      </c>
    </row>
    <row r="28" spans="1:81" x14ac:dyDescent="0.25">
      <c r="A28">
        <v>820</v>
      </c>
      <c r="B28" t="s">
        <v>72</v>
      </c>
      <c r="C28" t="s">
        <v>21</v>
      </c>
      <c r="D28">
        <v>2018</v>
      </c>
      <c r="E28" t="s">
        <v>32</v>
      </c>
      <c r="F28" t="s">
        <v>33</v>
      </c>
      <c r="G28">
        <v>2017</v>
      </c>
      <c r="H28">
        <v>350000</v>
      </c>
      <c r="I28">
        <v>100</v>
      </c>
      <c r="J28">
        <v>2020</v>
      </c>
      <c r="K28">
        <v>100</v>
      </c>
      <c r="L28">
        <v>0</v>
      </c>
      <c r="M28">
        <v>2017</v>
      </c>
      <c r="N28">
        <v>350000</v>
      </c>
      <c r="O28" t="s">
        <v>24</v>
      </c>
      <c r="P28">
        <v>3.3154008536585402</v>
      </c>
      <c r="Q28">
        <v>1</v>
      </c>
      <c r="R28" t="s">
        <v>25</v>
      </c>
      <c r="S28">
        <v>0</v>
      </c>
      <c r="T28">
        <v>-1.11368485725649E-2</v>
      </c>
      <c r="AV28">
        <v>350000</v>
      </c>
      <c r="AW28">
        <v>233333.33333333299</v>
      </c>
      <c r="AX28">
        <v>116666.666666666</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row>
    <row r="29" spans="1:81" x14ac:dyDescent="0.25">
      <c r="A29">
        <v>825</v>
      </c>
      <c r="B29" t="s">
        <v>73</v>
      </c>
      <c r="C29" t="s">
        <v>21</v>
      </c>
      <c r="D29">
        <v>2015</v>
      </c>
      <c r="E29" t="s">
        <v>28</v>
      </c>
      <c r="F29" t="s">
        <v>23</v>
      </c>
      <c r="G29">
        <v>2015</v>
      </c>
      <c r="H29">
        <v>100</v>
      </c>
      <c r="I29">
        <v>100</v>
      </c>
      <c r="J29">
        <v>2020</v>
      </c>
      <c r="K29">
        <v>15</v>
      </c>
      <c r="L29">
        <v>24.31</v>
      </c>
      <c r="M29">
        <v>2017</v>
      </c>
      <c r="N29">
        <v>96.353499999999997</v>
      </c>
      <c r="O29" t="s">
        <v>24</v>
      </c>
      <c r="P29">
        <v>2.7953658636585401</v>
      </c>
      <c r="Q29">
        <v>1</v>
      </c>
      <c r="R29" t="s">
        <v>25</v>
      </c>
      <c r="S29">
        <v>85</v>
      </c>
      <c r="T29">
        <v>-1.11368485725649E-2</v>
      </c>
      <c r="AT29">
        <v>100</v>
      </c>
      <c r="AU29">
        <v>98.176749999999998</v>
      </c>
      <c r="AV29">
        <v>96.353499999999997</v>
      </c>
      <c r="AW29">
        <v>92.569000000000003</v>
      </c>
      <c r="AX29">
        <v>88.784499999999994</v>
      </c>
      <c r="AY29">
        <v>85</v>
      </c>
      <c r="AZ29">
        <v>84.053367871331901</v>
      </c>
      <c r="BA29">
        <v>83.117278241334802</v>
      </c>
      <c r="BB29">
        <v>82.191613699797301</v>
      </c>
      <c r="BC29">
        <v>81.276258144087905</v>
      </c>
      <c r="BD29">
        <v>80.371096764592494</v>
      </c>
      <c r="BE29">
        <v>79.476016030314298</v>
      </c>
      <c r="BF29">
        <v>78.590903674634006</v>
      </c>
      <c r="BG29">
        <v>77.715648681228501</v>
      </c>
      <c r="BH29">
        <v>76.850141270147006</v>
      </c>
      <c r="BI29">
        <v>75.994272884041195</v>
      </c>
      <c r="BJ29">
        <v>75.1479361745494</v>
      </c>
      <c r="BK29">
        <v>74.311024988832699</v>
      </c>
      <c r="BL29">
        <v>73.483434356260005</v>
      </c>
      <c r="BM29">
        <v>72.665060475242299</v>
      </c>
      <c r="BN29">
        <v>71.855800700213294</v>
      </c>
      <c r="BO29">
        <v>71.055553528754601</v>
      </c>
      <c r="BP29">
        <v>70.264218588865106</v>
      </c>
      <c r="BQ29">
        <v>69.481696626371303</v>
      </c>
      <c r="BR29">
        <v>68.7078894924785</v>
      </c>
      <c r="BS29">
        <v>67.942700131460199</v>
      </c>
      <c r="BT29">
        <v>67.186032568485004</v>
      </c>
      <c r="BU29">
        <v>66.437791897578293</v>
      </c>
      <c r="BV29">
        <v>65.697884269719395</v>
      </c>
      <c r="BW29">
        <v>64.966216881069698</v>
      </c>
      <c r="BX29">
        <v>64.242697961332794</v>
      </c>
      <c r="BY29">
        <v>63.527236762244399</v>
      </c>
      <c r="BZ29">
        <v>62.819743546189798</v>
      </c>
      <c r="CA29">
        <v>62.1201295749485</v>
      </c>
      <c r="CB29">
        <v>61.428307098564197</v>
      </c>
      <c r="CC29">
        <v>60.744189344338501</v>
      </c>
    </row>
    <row r="30" spans="1:81" x14ac:dyDescent="0.25">
      <c r="A30">
        <v>830</v>
      </c>
      <c r="B30" t="s">
        <v>74</v>
      </c>
      <c r="C30" t="s">
        <v>59</v>
      </c>
      <c r="D30">
        <v>2009</v>
      </c>
      <c r="E30" t="s">
        <v>32</v>
      </c>
      <c r="F30" t="s">
        <v>33</v>
      </c>
      <c r="G30">
        <v>2009</v>
      </c>
      <c r="H30">
        <v>67987</v>
      </c>
      <c r="I30">
        <v>100</v>
      </c>
      <c r="J30">
        <v>2025</v>
      </c>
      <c r="K30">
        <v>27</v>
      </c>
      <c r="L30">
        <v>85.1</v>
      </c>
      <c r="M30">
        <v>2018</v>
      </c>
      <c r="N30">
        <v>52365.627009999997</v>
      </c>
      <c r="O30" t="s">
        <v>24</v>
      </c>
      <c r="P30">
        <v>2.58781167674878</v>
      </c>
      <c r="Q30">
        <v>1</v>
      </c>
      <c r="R30" t="s">
        <v>25</v>
      </c>
      <c r="S30">
        <v>49630.5099999999</v>
      </c>
      <c r="T30">
        <v>-1.11368485725649E-2</v>
      </c>
      <c r="AN30">
        <v>67987</v>
      </c>
      <c r="AO30">
        <v>66251.291889999993</v>
      </c>
      <c r="AP30">
        <v>64515.583780000001</v>
      </c>
      <c r="AQ30">
        <v>62779.875670000001</v>
      </c>
      <c r="AR30">
        <v>61044.167560000002</v>
      </c>
      <c r="AS30">
        <v>59308.4594499999</v>
      </c>
      <c r="AT30">
        <v>57572.751340000003</v>
      </c>
      <c r="AU30">
        <v>55837.043229999901</v>
      </c>
      <c r="AV30">
        <v>54101.335119999902</v>
      </c>
      <c r="AW30">
        <v>52365.627009999997</v>
      </c>
      <c r="AX30">
        <v>51974.896008571399</v>
      </c>
      <c r="AY30">
        <v>51584.165007142801</v>
      </c>
      <c r="AZ30">
        <v>51193.434005714204</v>
      </c>
      <c r="BA30">
        <v>50802.7030042857</v>
      </c>
      <c r="BB30">
        <v>50411.972002857103</v>
      </c>
      <c r="BC30">
        <v>50021.241001428498</v>
      </c>
      <c r="BD30">
        <v>49630.5099999999</v>
      </c>
      <c r="BE30">
        <v>49077.7825255508</v>
      </c>
      <c r="BF30">
        <v>48531.210693286499</v>
      </c>
      <c r="BG30">
        <v>47990.725948752101</v>
      </c>
      <c r="BH30">
        <v>47456.260500973403</v>
      </c>
      <c r="BI30">
        <v>46927.747313953798</v>
      </c>
      <c r="BJ30">
        <v>46405.1200982667</v>
      </c>
      <c r="BK30">
        <v>45888.313302740702</v>
      </c>
      <c r="BL30">
        <v>45377.262106237598</v>
      </c>
      <c r="BM30">
        <v>44871.902409522903</v>
      </c>
      <c r="BN30">
        <v>44372.170827225098</v>
      </c>
      <c r="BO30">
        <v>43878.004679886297</v>
      </c>
      <c r="BP30">
        <v>43389.341986100102</v>
      </c>
      <c r="BQ30">
        <v>42906.121454737702</v>
      </c>
      <c r="BR30">
        <v>42428.282477260203</v>
      </c>
      <c r="BS30">
        <v>41955.765120116899</v>
      </c>
      <c r="BT30">
        <v>41488.510117228099</v>
      </c>
      <c r="BU30">
        <v>41026.458862551197</v>
      </c>
      <c r="BV30">
        <v>40569.553402730402</v>
      </c>
      <c r="BW30">
        <v>40117.736429827601</v>
      </c>
      <c r="BX30">
        <v>39670.951274134597</v>
      </c>
      <c r="BY30">
        <v>39229.141897064903</v>
      </c>
      <c r="BZ30">
        <v>38792.252884125599</v>
      </c>
      <c r="CA30">
        <v>38360.229437966504</v>
      </c>
      <c r="CB30">
        <v>37933.017371506998</v>
      </c>
      <c r="CC30">
        <v>37510.563101140098</v>
      </c>
    </row>
    <row r="31" spans="1:81" x14ac:dyDescent="0.25">
      <c r="A31">
        <v>53635</v>
      </c>
      <c r="B31" t="s">
        <v>75</v>
      </c>
      <c r="C31" t="s">
        <v>76</v>
      </c>
      <c r="D31">
        <v>2015</v>
      </c>
      <c r="E31" t="s">
        <v>49</v>
      </c>
      <c r="F31" t="s">
        <v>50</v>
      </c>
      <c r="G31">
        <v>2015</v>
      </c>
      <c r="H31">
        <v>1608</v>
      </c>
      <c r="I31">
        <v>100</v>
      </c>
      <c r="J31">
        <v>2020</v>
      </c>
      <c r="K31">
        <v>15</v>
      </c>
      <c r="L31">
        <v>82</v>
      </c>
      <c r="M31">
        <v>2017</v>
      </c>
      <c r="N31">
        <v>1411</v>
      </c>
      <c r="O31" t="s">
        <v>24</v>
      </c>
      <c r="P31">
        <v>2.4653660144585401</v>
      </c>
      <c r="Q31">
        <v>1</v>
      </c>
      <c r="R31" t="s">
        <v>25</v>
      </c>
      <c r="S31">
        <v>1366.8</v>
      </c>
      <c r="T31">
        <v>-1.11368485725649E-2</v>
      </c>
      <c r="AT31">
        <v>1608</v>
      </c>
      <c r="AU31">
        <v>1509.5</v>
      </c>
      <c r="AV31">
        <v>1411</v>
      </c>
      <c r="AW31">
        <v>1396.2666666666601</v>
      </c>
      <c r="AX31">
        <v>1381.5333333333299</v>
      </c>
      <c r="AY31">
        <v>1366.8</v>
      </c>
      <c r="AZ31">
        <v>1351.5781553710101</v>
      </c>
      <c r="BA31">
        <v>1336.52583412066</v>
      </c>
      <c r="BB31">
        <v>1321.6411482927399</v>
      </c>
      <c r="BC31">
        <v>1306.92223095693</v>
      </c>
      <c r="BD31">
        <v>1292.3672359746399</v>
      </c>
      <c r="BE31">
        <v>1277.9743377674499</v>
      </c>
      <c r="BF31">
        <v>1263.7417310881101</v>
      </c>
      <c r="BG31">
        <v>1249.66763079415</v>
      </c>
      <c r="BH31">
        <v>1235.7502716239601</v>
      </c>
      <c r="BI31">
        <v>1221.98790797538</v>
      </c>
      <c r="BJ31">
        <v>1208.3788136867499</v>
      </c>
      <c r="BK31">
        <v>1194.9212818204301</v>
      </c>
      <c r="BL31">
        <v>1181.6136244486599</v>
      </c>
      <c r="BM31">
        <v>1168.45417244189</v>
      </c>
      <c r="BN31">
        <v>1155.4412752594301</v>
      </c>
      <c r="BO31">
        <v>1142.5733007423701</v>
      </c>
      <c r="BP31">
        <v>1129.8486349089501</v>
      </c>
      <c r="BQ31">
        <v>1117.2656817520501</v>
      </c>
      <c r="BR31">
        <v>1104.8228630390499</v>
      </c>
      <c r="BS31">
        <v>1092.5186181138799</v>
      </c>
      <c r="BT31">
        <v>1080.3514037012301</v>
      </c>
      <c r="BU31">
        <v>1068.3196937130599</v>
      </c>
      <c r="BV31">
        <v>1056.4219790570801</v>
      </c>
      <c r="BW31">
        <v>1044.6567674476</v>
      </c>
      <c r="BX31">
        <v>1033.02258321823</v>
      </c>
      <c r="BY31">
        <v>1021.51796713689</v>
      </c>
      <c r="BZ31">
        <v>1010.14147622273</v>
      </c>
      <c r="CA31">
        <v>998.89168356517303</v>
      </c>
      <c r="CB31">
        <v>987.76717814491303</v>
      </c>
      <c r="CC31">
        <v>976.76656465696306</v>
      </c>
    </row>
    <row r="32" spans="1:81" x14ac:dyDescent="0.25">
      <c r="A32">
        <v>895</v>
      </c>
      <c r="B32" t="s">
        <v>77</v>
      </c>
      <c r="C32" t="s">
        <v>78</v>
      </c>
      <c r="D32">
        <v>2012</v>
      </c>
      <c r="E32" t="s">
        <v>44</v>
      </c>
      <c r="F32" t="s">
        <v>33</v>
      </c>
      <c r="G32">
        <v>2012</v>
      </c>
      <c r="H32">
        <v>14367.63</v>
      </c>
      <c r="I32">
        <v>100</v>
      </c>
      <c r="J32">
        <v>2017</v>
      </c>
      <c r="K32">
        <v>20</v>
      </c>
      <c r="L32">
        <v>15.9</v>
      </c>
      <c r="M32">
        <v>2017</v>
      </c>
      <c r="N32">
        <v>13910.7393659999</v>
      </c>
      <c r="O32" t="s">
        <v>24</v>
      </c>
      <c r="P32">
        <v>2.5139038757873902</v>
      </c>
      <c r="Q32">
        <v>1</v>
      </c>
      <c r="R32" t="s">
        <v>25</v>
      </c>
      <c r="S32">
        <v>11494.103999999999</v>
      </c>
      <c r="T32">
        <v>-1.11368485725649E-2</v>
      </c>
      <c r="AQ32">
        <v>14367.63</v>
      </c>
      <c r="AR32">
        <v>14276.251873199901</v>
      </c>
      <c r="AS32">
        <v>14184.8737463999</v>
      </c>
      <c r="AT32">
        <v>14093.4956195999</v>
      </c>
      <c r="AU32">
        <v>14002.1174927999</v>
      </c>
      <c r="AV32">
        <v>11494.103999999999</v>
      </c>
      <c r="AW32">
        <v>11366.0959042746</v>
      </c>
      <c r="AX32">
        <v>11239.513415327499</v>
      </c>
      <c r="AY32">
        <v>11114.3406563917</v>
      </c>
      <c r="AZ32">
        <v>10990.561927517499</v>
      </c>
      <c r="BA32">
        <v>10868.1617036034</v>
      </c>
      <c r="BB32">
        <v>10747.1246324482</v>
      </c>
      <c r="BC32">
        <v>10627.435532826101</v>
      </c>
      <c r="BD32">
        <v>10509.0793925823</v>
      </c>
      <c r="BE32">
        <v>10392.0413667501</v>
      </c>
      <c r="BF32">
        <v>10276.306775688799</v>
      </c>
      <c r="BG32">
        <v>10161.8611032427</v>
      </c>
      <c r="BH32">
        <v>10048.6899949204</v>
      </c>
      <c r="BI32">
        <v>9936.7792560944108</v>
      </c>
      <c r="BJ32">
        <v>9826.1148502202905</v>
      </c>
      <c r="BK32">
        <v>9716.6828970767492</v>
      </c>
      <c r="BL32">
        <v>9608.4696710243807</v>
      </c>
      <c r="BM32">
        <v>9501.46159928409</v>
      </c>
      <c r="BN32">
        <v>9395.6452602348309</v>
      </c>
      <c r="BO32">
        <v>9291.0073817300508</v>
      </c>
      <c r="BP32">
        <v>9187.5348394331395</v>
      </c>
      <c r="BQ32">
        <v>9085.2146551712103</v>
      </c>
      <c r="BR32">
        <v>8984.0339953073199</v>
      </c>
      <c r="BS32">
        <v>8883.9801691308094</v>
      </c>
      <c r="BT32">
        <v>8785.0406272655291</v>
      </c>
      <c r="BU32">
        <v>8687.2029600958394</v>
      </c>
      <c r="BV32">
        <v>8590.4548962101198</v>
      </c>
      <c r="BW32">
        <v>8494.78430086158</v>
      </c>
      <c r="BX32">
        <v>8400.1791744462807</v>
      </c>
      <c r="BY32">
        <v>8306.6276509980598</v>
      </c>
      <c r="BZ32">
        <v>8214.1179967002099</v>
      </c>
      <c r="CA32">
        <v>8122.6386084137803</v>
      </c>
      <c r="CB32">
        <v>8032.1780122222099</v>
      </c>
      <c r="CC32">
        <v>7942.7248619922002</v>
      </c>
    </row>
    <row r="33" spans="1:81" x14ac:dyDescent="0.25">
      <c r="A33">
        <v>53011</v>
      </c>
      <c r="B33" t="s">
        <v>79</v>
      </c>
      <c r="C33" t="s">
        <v>21</v>
      </c>
      <c r="D33">
        <v>2013</v>
      </c>
      <c r="E33" t="s">
        <v>28</v>
      </c>
      <c r="F33" t="s">
        <v>23</v>
      </c>
      <c r="G33">
        <v>2013</v>
      </c>
      <c r="H33">
        <v>47981</v>
      </c>
      <c r="I33">
        <v>100</v>
      </c>
      <c r="J33">
        <v>2018</v>
      </c>
      <c r="K33">
        <v>10</v>
      </c>
      <c r="L33">
        <v>11.3</v>
      </c>
      <c r="M33">
        <v>2017</v>
      </c>
      <c r="N33">
        <v>42578</v>
      </c>
      <c r="O33" t="s">
        <v>24</v>
      </c>
      <c r="P33">
        <v>2.7443950422024401</v>
      </c>
      <c r="Q33">
        <v>1</v>
      </c>
      <c r="R33" t="s">
        <v>25</v>
      </c>
      <c r="S33">
        <v>43182.9</v>
      </c>
      <c r="T33">
        <v>-1.11368485725649E-2</v>
      </c>
      <c r="AR33">
        <v>47981</v>
      </c>
      <c r="AS33">
        <v>46630.25</v>
      </c>
      <c r="AT33">
        <v>45279.5</v>
      </c>
      <c r="AU33">
        <v>43928.75</v>
      </c>
      <c r="AV33">
        <v>42578</v>
      </c>
      <c r="AW33">
        <v>43182.9</v>
      </c>
      <c r="AX33">
        <v>42701.9785817757</v>
      </c>
      <c r="AY33">
        <v>42226.413112561597</v>
      </c>
      <c r="AZ33">
        <v>41756.143943964402</v>
      </c>
      <c r="BA33">
        <v>41291.112091886302</v>
      </c>
      <c r="BB33">
        <v>40831.259229126103</v>
      </c>
      <c r="BC33">
        <v>40376.527678064202</v>
      </c>
      <c r="BD33">
        <v>39926.8604034276</v>
      </c>
      <c r="BE33">
        <v>39482.201005136703</v>
      </c>
      <c r="BF33">
        <v>39042.493711230898</v>
      </c>
      <c r="BG33">
        <v>38607.683370873601</v>
      </c>
      <c r="BH33">
        <v>38177.715447434697</v>
      </c>
      <c r="BI33">
        <v>37752.536011650103</v>
      </c>
      <c r="BJ33">
        <v>37332.091734858099</v>
      </c>
      <c r="BK33">
        <v>36916.329882309903</v>
      </c>
      <c r="BL33">
        <v>36505.1983065557</v>
      </c>
      <c r="BM33">
        <v>36098.645440904198</v>
      </c>
      <c r="BN33">
        <v>35696.620292954103</v>
      </c>
      <c r="BO33">
        <v>35299.072438199102</v>
      </c>
      <c r="BP33">
        <v>34905.952013702903</v>
      </c>
      <c r="BQ33">
        <v>34517.209711845098</v>
      </c>
      <c r="BR33">
        <v>34132.796774136797</v>
      </c>
      <c r="BS33">
        <v>33752.664985105097</v>
      </c>
      <c r="BT33">
        <v>33376.766666245501</v>
      </c>
      <c r="BU33">
        <v>33005.054670041704</v>
      </c>
      <c r="BV33">
        <v>32637.482374052201</v>
      </c>
      <c r="BW33">
        <v>32274.003675062599</v>
      </c>
      <c r="BX33">
        <v>31914.572983302998</v>
      </c>
      <c r="BY33">
        <v>31559.145216729899</v>
      </c>
      <c r="BZ33">
        <v>31207.675795371601</v>
      </c>
      <c r="CA33">
        <v>30860.120635736799</v>
      </c>
      <c r="CB33">
        <v>30516.436145285599</v>
      </c>
      <c r="CC33">
        <v>30176.5792169612</v>
      </c>
    </row>
    <row r="34" spans="1:81" x14ac:dyDescent="0.25">
      <c r="A34">
        <v>52169</v>
      </c>
      <c r="B34" t="s">
        <v>80</v>
      </c>
      <c r="C34" t="s">
        <v>27</v>
      </c>
      <c r="D34">
        <v>2014</v>
      </c>
      <c r="E34" t="s">
        <v>44</v>
      </c>
      <c r="F34" t="s">
        <v>33</v>
      </c>
      <c r="G34">
        <v>2014</v>
      </c>
      <c r="H34">
        <v>100</v>
      </c>
      <c r="I34">
        <v>100</v>
      </c>
      <c r="J34">
        <v>2020</v>
      </c>
      <c r="K34">
        <v>2.5</v>
      </c>
      <c r="L34">
        <v>100</v>
      </c>
      <c r="M34">
        <v>2017</v>
      </c>
      <c r="N34">
        <v>97.5</v>
      </c>
      <c r="O34" t="s">
        <v>24</v>
      </c>
      <c r="P34">
        <v>2.34036586365854</v>
      </c>
      <c r="Q34">
        <v>1</v>
      </c>
      <c r="R34" t="s">
        <v>25</v>
      </c>
      <c r="S34">
        <v>97.5</v>
      </c>
      <c r="T34">
        <v>-1.11368485725649E-2</v>
      </c>
      <c r="AS34">
        <v>100</v>
      </c>
      <c r="AT34">
        <v>99.1666666666666</v>
      </c>
      <c r="AU34">
        <v>98.3333333333333</v>
      </c>
      <c r="AV34">
        <v>97.5</v>
      </c>
      <c r="AW34">
        <v>97.5</v>
      </c>
      <c r="AX34">
        <v>97.5</v>
      </c>
      <c r="AY34">
        <v>97.5</v>
      </c>
      <c r="AZ34">
        <v>96.414157264174904</v>
      </c>
      <c r="BA34">
        <v>95.340407394472294</v>
      </c>
      <c r="BB34">
        <v>94.278615714473403</v>
      </c>
      <c r="BC34">
        <v>93.228649047630299</v>
      </c>
      <c r="BD34">
        <v>92.190375700562001</v>
      </c>
      <c r="BE34">
        <v>91.163665446536996</v>
      </c>
      <c r="BF34">
        <v>90.148389509138894</v>
      </c>
      <c r="BG34">
        <v>89.1444205461151</v>
      </c>
      <c r="BH34">
        <v>88.151632633403906</v>
      </c>
      <c r="BI34">
        <v>87.169901249341294</v>
      </c>
      <c r="BJ34">
        <v>86.199103259042005</v>
      </c>
      <c r="BK34">
        <v>85.239116898955103</v>
      </c>
      <c r="BL34">
        <v>84.289821761592293</v>
      </c>
      <c r="BM34">
        <v>83.351098780425005</v>
      </c>
      <c r="BN34">
        <v>82.422830214950494</v>
      </c>
      <c r="BO34">
        <v>81.504899635924303</v>
      </c>
      <c r="BP34">
        <v>80.597191910756905</v>
      </c>
      <c r="BQ34">
        <v>79.6995931890729</v>
      </c>
      <c r="BR34">
        <v>78.811990888431197</v>
      </c>
      <c r="BS34">
        <v>77.934273680204299</v>
      </c>
      <c r="BT34">
        <v>77.066331475615101</v>
      </c>
      <c r="BU34">
        <v>76.2080554119281</v>
      </c>
      <c r="BV34">
        <v>75.359337838795796</v>
      </c>
      <c r="BW34">
        <v>74.520072304756397</v>
      </c>
      <c r="BX34">
        <v>73.690153543881706</v>
      </c>
      <c r="BY34">
        <v>72.869477462574395</v>
      </c>
      <c r="BZ34">
        <v>72.057941126511807</v>
      </c>
      <c r="CA34">
        <v>71.255442747735003</v>
      </c>
      <c r="CB34">
        <v>70.461881671882395</v>
      </c>
      <c r="CC34">
        <v>69.677158365564694</v>
      </c>
    </row>
    <row r="35" spans="1:81" x14ac:dyDescent="0.25">
      <c r="A35">
        <v>994</v>
      </c>
      <c r="B35" t="s">
        <v>81</v>
      </c>
      <c r="C35" t="s">
        <v>59</v>
      </c>
      <c r="D35">
        <v>2014</v>
      </c>
      <c r="E35" t="s">
        <v>22</v>
      </c>
      <c r="F35" t="s">
        <v>23</v>
      </c>
      <c r="G35">
        <v>2005</v>
      </c>
      <c r="H35">
        <v>5923229</v>
      </c>
      <c r="I35">
        <v>100</v>
      </c>
      <c r="J35">
        <v>2020</v>
      </c>
      <c r="K35">
        <v>35</v>
      </c>
      <c r="L35">
        <v>81.66</v>
      </c>
      <c r="M35">
        <v>2018</v>
      </c>
      <c r="N35">
        <v>4230310.9195100004</v>
      </c>
      <c r="O35" t="s">
        <v>24</v>
      </c>
      <c r="P35">
        <v>2.9959581765585401</v>
      </c>
      <c r="Q35">
        <v>1</v>
      </c>
      <c r="R35" t="s">
        <v>25</v>
      </c>
      <c r="S35">
        <v>3850098.85</v>
      </c>
      <c r="T35">
        <v>-1.11368485725649E-2</v>
      </c>
      <c r="AJ35">
        <v>5923229</v>
      </c>
      <c r="AK35">
        <v>5793004.5322700003</v>
      </c>
      <c r="AL35">
        <v>5662780.0645399997</v>
      </c>
      <c r="AM35">
        <v>5532555.59681</v>
      </c>
      <c r="AN35">
        <v>5402331.1290800003</v>
      </c>
      <c r="AO35">
        <v>5272106.6613499997</v>
      </c>
      <c r="AP35">
        <v>5141882.19362</v>
      </c>
      <c r="AQ35">
        <v>5011657.7258900004</v>
      </c>
      <c r="AR35">
        <v>4881433.2581599997</v>
      </c>
      <c r="AS35">
        <v>4751208.7904300001</v>
      </c>
      <c r="AT35">
        <v>4620984.3227000004</v>
      </c>
      <c r="AU35">
        <v>4490759.8549699998</v>
      </c>
      <c r="AV35">
        <v>4360535.3872400001</v>
      </c>
      <c r="AW35">
        <v>4230310.9195100004</v>
      </c>
      <c r="AX35">
        <v>4040204.884755</v>
      </c>
      <c r="AY35">
        <v>3850098.85</v>
      </c>
      <c r="AZ35">
        <v>3807220.8821181399</v>
      </c>
      <c r="BA35">
        <v>3764820.4396716799</v>
      </c>
      <c r="BB35">
        <v>3722892.20453216</v>
      </c>
      <c r="BC35">
        <v>3681430.9177982998</v>
      </c>
      <c r="BD35">
        <v>3640431.3791364301</v>
      </c>
      <c r="BE35">
        <v>3599888.44612817</v>
      </c>
      <c r="BF35">
        <v>3559797.0336255101</v>
      </c>
      <c r="BG35">
        <v>3520152.11311296</v>
      </c>
      <c r="BH35">
        <v>3480948.7120768302</v>
      </c>
      <c r="BI35">
        <v>3442181.9133815598</v>
      </c>
      <c r="BJ35">
        <v>3403846.8546530101</v>
      </c>
      <c r="BK35">
        <v>3365938.7276685401</v>
      </c>
      <c r="BL35">
        <v>3328452.7777539599</v>
      </c>
      <c r="BM35">
        <v>3291384.3031871798</v>
      </c>
      <c r="BN35">
        <v>3254728.6546084699</v>
      </c>
      <c r="BO35">
        <v>3218481.2344373101</v>
      </c>
      <c r="BP35">
        <v>3182637.4962957399</v>
      </c>
      <c r="BQ35">
        <v>3147192.9444381199</v>
      </c>
      <c r="BR35">
        <v>3112143.1331872698</v>
      </c>
      <c r="BS35">
        <v>3077483.6663768198</v>
      </c>
      <c r="BT35">
        <v>3043210.1967998398</v>
      </c>
      <c r="BU35">
        <v>3009318.42566359</v>
      </c>
      <c r="BV35">
        <v>2975804.10205035</v>
      </c>
      <c r="BW35">
        <v>2942663.0223841998</v>
      </c>
      <c r="BX35">
        <v>2909891.0299038198</v>
      </c>
      <c r="BY35">
        <v>2877484.0141411098</v>
      </c>
      <c r="BZ35">
        <v>2845437.9104056498</v>
      </c>
      <c r="CA35">
        <v>2813748.6992748198</v>
      </c>
      <c r="CB35">
        <v>2782412.4060897501</v>
      </c>
      <c r="CC35">
        <v>2751425.1004567002</v>
      </c>
    </row>
    <row r="36" spans="1:81" x14ac:dyDescent="0.25">
      <c r="A36">
        <v>22694</v>
      </c>
      <c r="B36" t="s">
        <v>82</v>
      </c>
      <c r="C36" t="s">
        <v>78</v>
      </c>
      <c r="D36">
        <v>2015</v>
      </c>
      <c r="E36" t="s">
        <v>44</v>
      </c>
      <c r="F36" t="s">
        <v>33</v>
      </c>
      <c r="G36">
        <v>2014</v>
      </c>
      <c r="H36">
        <v>209947</v>
      </c>
      <c r="I36">
        <v>100</v>
      </c>
      <c r="J36">
        <v>2020</v>
      </c>
      <c r="K36">
        <v>5</v>
      </c>
      <c r="L36">
        <v>100</v>
      </c>
      <c r="M36">
        <v>2017</v>
      </c>
      <c r="N36">
        <v>199449.65</v>
      </c>
      <c r="O36" t="s">
        <v>24</v>
      </c>
      <c r="P36">
        <v>2.3653868483585399</v>
      </c>
      <c r="Q36">
        <v>1</v>
      </c>
      <c r="R36" t="s">
        <v>25</v>
      </c>
      <c r="S36">
        <v>199449.65</v>
      </c>
      <c r="T36">
        <v>-1.11368485725649E-2</v>
      </c>
      <c r="AS36">
        <v>209947</v>
      </c>
      <c r="AT36">
        <v>206447.88333333301</v>
      </c>
      <c r="AU36">
        <v>202948.76666666599</v>
      </c>
      <c r="AV36">
        <v>199449.65</v>
      </c>
      <c r="AW36">
        <v>199449.65</v>
      </c>
      <c r="AX36">
        <v>199449.65</v>
      </c>
      <c r="AY36">
        <v>199449.65</v>
      </c>
      <c r="AZ36">
        <v>197228.409450098</v>
      </c>
      <c r="BA36">
        <v>195031.90651984501</v>
      </c>
      <c r="BB36">
        <v>192859.865710115</v>
      </c>
      <c r="BC36">
        <v>190712.014589976</v>
      </c>
      <c r="BD36">
        <v>188588.083762519</v>
      </c>
      <c r="BE36">
        <v>186487.80683106501</v>
      </c>
      <c r="BF36">
        <v>184410.92036575801</v>
      </c>
      <c r="BG36">
        <v>182357.16387051699</v>
      </c>
      <c r="BH36">
        <v>180326.27975036899</v>
      </c>
      <c r="BI36">
        <v>178318.01327913499</v>
      </c>
      <c r="BJ36">
        <v>176332.11256748499</v>
      </c>
      <c r="BK36">
        <v>174368.32853134</v>
      </c>
      <c r="BL36">
        <v>172426.41486063501</v>
      </c>
      <c r="BM36">
        <v>170506.127988422</v>
      </c>
      <c r="BN36">
        <v>168607.22706032099</v>
      </c>
      <c r="BO36">
        <v>166729.47390431</v>
      </c>
      <c r="BP36">
        <v>164872.633000854</v>
      </c>
      <c r="BQ36">
        <v>163036.47145336299</v>
      </c>
      <c r="BR36">
        <v>161220.75895898201</v>
      </c>
      <c r="BS36">
        <v>159425.267779702</v>
      </c>
      <c r="BT36">
        <v>157649.772713799</v>
      </c>
      <c r="BU36">
        <v>155894.051067586</v>
      </c>
      <c r="BV36">
        <v>154157.882627482</v>
      </c>
      <c r="BW36">
        <v>152441.049632393</v>
      </c>
      <c r="BX36">
        <v>150743.33674639399</v>
      </c>
      <c r="BY36">
        <v>149064.53103172599</v>
      </c>
      <c r="BZ36">
        <v>147404.42192208601</v>
      </c>
      <c r="CA36">
        <v>145762.801196213</v>
      </c>
      <c r="CB36">
        <v>144139.462951778</v>
      </c>
      <c r="CC36">
        <v>142534.203579553</v>
      </c>
    </row>
    <row r="37" spans="1:81" x14ac:dyDescent="0.25">
      <c r="A37">
        <v>1037</v>
      </c>
      <c r="B37" t="s">
        <v>83</v>
      </c>
      <c r="C37" t="s">
        <v>84</v>
      </c>
      <c r="D37">
        <v>2017</v>
      </c>
      <c r="E37" t="s">
        <v>44</v>
      </c>
      <c r="F37" t="s">
        <v>33</v>
      </c>
      <c r="G37">
        <v>2013</v>
      </c>
      <c r="H37">
        <v>42269.017919999998</v>
      </c>
      <c r="I37">
        <v>96.99</v>
      </c>
      <c r="J37">
        <v>2020</v>
      </c>
      <c r="K37">
        <v>5</v>
      </c>
      <c r="L37">
        <v>18.940000000000001</v>
      </c>
      <c r="M37">
        <v>2017</v>
      </c>
      <c r="N37">
        <v>40361.554385999902</v>
      </c>
      <c r="O37" t="s">
        <v>24</v>
      </c>
      <c r="P37">
        <v>2.3352700150725401</v>
      </c>
      <c r="Q37">
        <v>1</v>
      </c>
      <c r="R37" t="s">
        <v>25</v>
      </c>
      <c r="S37">
        <v>40155.567024000004</v>
      </c>
      <c r="T37">
        <v>-1.11368485725649E-2</v>
      </c>
      <c r="AR37">
        <v>42269.017919999998</v>
      </c>
      <c r="AS37">
        <v>41792.152036500003</v>
      </c>
      <c r="AT37">
        <v>41315.286153000001</v>
      </c>
      <c r="AU37">
        <v>40838.420269499999</v>
      </c>
      <c r="AV37">
        <v>40361.554385999902</v>
      </c>
      <c r="AW37">
        <v>40292.891931999999</v>
      </c>
      <c r="AX37">
        <v>40224.229478000001</v>
      </c>
      <c r="AY37">
        <v>40155.567024000004</v>
      </c>
      <c r="AZ37">
        <v>39708.360554708197</v>
      </c>
      <c r="BA37">
        <v>39266.134556145596</v>
      </c>
      <c r="BB37">
        <v>38828.833561563799</v>
      </c>
      <c r="BC37">
        <v>38396.402721939397</v>
      </c>
      <c r="BD37">
        <v>37968.787799093901</v>
      </c>
      <c r="BE37">
        <v>37545.935158891603</v>
      </c>
      <c r="BF37">
        <v>37127.791764511603</v>
      </c>
      <c r="BG37">
        <v>36714.305169796498</v>
      </c>
      <c r="BH37">
        <v>36305.423512673602</v>
      </c>
      <c r="BI37">
        <v>35901.095508650098</v>
      </c>
      <c r="BJ37">
        <v>35501.270444381102</v>
      </c>
      <c r="BK37">
        <v>35105.898171308298</v>
      </c>
      <c r="BL37">
        <v>34714.929099370602</v>
      </c>
      <c r="BM37">
        <v>34328.314190783603</v>
      </c>
      <c r="BN37">
        <v>33946.004953889402</v>
      </c>
      <c r="BO37">
        <v>33567.9534370744</v>
      </c>
      <c r="BP37">
        <v>33194.112222754797</v>
      </c>
      <c r="BQ37">
        <v>32824.4344214292</v>
      </c>
      <c r="BR37">
        <v>32458.873665797699</v>
      </c>
      <c r="BS37">
        <v>32097.384104945701</v>
      </c>
      <c r="BT37">
        <v>31739.9203985934</v>
      </c>
      <c r="BU37">
        <v>31386.437711408998</v>
      </c>
      <c r="BV37">
        <v>31036.891707384799</v>
      </c>
      <c r="BW37">
        <v>30691.238544276599</v>
      </c>
      <c r="BX37">
        <v>30349.434868104501</v>
      </c>
      <c r="BY37">
        <v>30011.437807715502</v>
      </c>
      <c r="BZ37">
        <v>29677.204969406001</v>
      </c>
      <c r="CA37">
        <v>29346.694431604799</v>
      </c>
      <c r="CB37">
        <v>29019.864739614699</v>
      </c>
      <c r="CC37">
        <v>28696.674900413302</v>
      </c>
    </row>
    <row r="38" spans="1:81" x14ac:dyDescent="0.25">
      <c r="A38">
        <v>1048</v>
      </c>
      <c r="B38" t="s">
        <v>85</v>
      </c>
      <c r="C38" t="s">
        <v>41</v>
      </c>
      <c r="D38">
        <v>2016</v>
      </c>
      <c r="E38" t="s">
        <v>22</v>
      </c>
      <c r="F38" t="s">
        <v>23</v>
      </c>
      <c r="G38">
        <v>2015</v>
      </c>
      <c r="H38">
        <v>126712</v>
      </c>
      <c r="I38">
        <v>100</v>
      </c>
      <c r="J38">
        <v>2020</v>
      </c>
      <c r="K38">
        <v>10</v>
      </c>
      <c r="L38">
        <v>44</v>
      </c>
      <c r="M38">
        <v>2017</v>
      </c>
      <c r="N38">
        <v>121136.671999999</v>
      </c>
      <c r="O38" t="s">
        <v>24</v>
      </c>
      <c r="P38">
        <v>2.7453785248585398</v>
      </c>
      <c r="Q38">
        <v>1</v>
      </c>
      <c r="R38" t="s">
        <v>25</v>
      </c>
      <c r="S38">
        <v>114040.8</v>
      </c>
      <c r="T38">
        <v>-1.11368485725649E-2</v>
      </c>
      <c r="AT38">
        <v>126712</v>
      </c>
      <c r="AU38">
        <v>123924.336</v>
      </c>
      <c r="AV38">
        <v>121136.671999999</v>
      </c>
      <c r="AW38">
        <v>118771.381333333</v>
      </c>
      <c r="AX38">
        <v>116406.090666666</v>
      </c>
      <c r="AY38">
        <v>114040.8</v>
      </c>
      <c r="AZ38">
        <v>112770.744879305</v>
      </c>
      <c r="BA38">
        <v>111514.83417016899</v>
      </c>
      <c r="BB38">
        <v>110272.91034842101</v>
      </c>
      <c r="BC38">
        <v>109044.817644215</v>
      </c>
      <c r="BD38">
        <v>107830.40202248799</v>
      </c>
      <c r="BE38">
        <v>106629.511163645</v>
      </c>
      <c r="BF38">
        <v>105441.994444449</v>
      </c>
      <c r="BG38">
        <v>104267.702919132</v>
      </c>
      <c r="BH38">
        <v>103106.489300712</v>
      </c>
      <c r="BI38">
        <v>101958.207942521</v>
      </c>
      <c r="BJ38">
        <v>100822.71481993599</v>
      </c>
      <c r="BK38">
        <v>99699.867512311495</v>
      </c>
      <c r="BL38">
        <v>98589.525185122096</v>
      </c>
      <c r="BM38">
        <v>97491.548572294298</v>
      </c>
      <c r="BN38">
        <v>96405.799958739794</v>
      </c>
      <c r="BO38">
        <v>95332.143163082306</v>
      </c>
      <c r="BP38">
        <v>94270.443520576999</v>
      </c>
      <c r="BQ38">
        <v>93220.567866219804</v>
      </c>
      <c r="BR38">
        <v>92182.384518045204</v>
      </c>
      <c r="BS38">
        <v>91155.763260609703</v>
      </c>
      <c r="BT38">
        <v>90140.575328659805</v>
      </c>
      <c r="BU38">
        <v>89136.693390980596</v>
      </c>
      <c r="BV38">
        <v>88143.991534426095</v>
      </c>
      <c r="BW38">
        <v>87162.345248125697</v>
      </c>
      <c r="BX38">
        <v>86191.631407867695</v>
      </c>
      <c r="BY38">
        <v>85231.728260656004</v>
      </c>
      <c r="BZ38">
        <v>84282.515409439104</v>
      </c>
      <c r="CA38">
        <v>83343.873798009299</v>
      </c>
      <c r="CB38">
        <v>82415.685696069893</v>
      </c>
      <c r="CC38">
        <v>81497.834684468602</v>
      </c>
    </row>
    <row r="39" spans="1:81" x14ac:dyDescent="0.25">
      <c r="A39">
        <v>4830</v>
      </c>
      <c r="B39" t="s">
        <v>86</v>
      </c>
      <c r="C39" t="s">
        <v>27</v>
      </c>
      <c r="D39">
        <v>2012</v>
      </c>
      <c r="E39" t="s">
        <v>28</v>
      </c>
      <c r="F39" t="s">
        <v>23</v>
      </c>
      <c r="G39">
        <v>2012</v>
      </c>
      <c r="H39">
        <v>0</v>
      </c>
      <c r="I39">
        <v>90</v>
      </c>
      <c r="J39">
        <v>2030</v>
      </c>
      <c r="K39">
        <v>26</v>
      </c>
      <c r="L39">
        <v>50</v>
      </c>
      <c r="M39">
        <v>2017</v>
      </c>
      <c r="N39">
        <v>0</v>
      </c>
      <c r="O39" t="s">
        <v>24</v>
      </c>
      <c r="P39">
        <v>2.8102439024390198</v>
      </c>
      <c r="Q39">
        <v>1</v>
      </c>
      <c r="R39" t="s">
        <v>25</v>
      </c>
      <c r="S39">
        <v>0</v>
      </c>
      <c r="T39">
        <v>-1.11368485725649E-2</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row>
    <row r="40" spans="1:81" x14ac:dyDescent="0.25">
      <c r="A40">
        <v>68135</v>
      </c>
      <c r="B40" t="s">
        <v>87</v>
      </c>
      <c r="C40" t="s">
        <v>41</v>
      </c>
      <c r="D40">
        <v>2016</v>
      </c>
      <c r="E40" t="s">
        <v>88</v>
      </c>
      <c r="F40" t="s">
        <v>54</v>
      </c>
      <c r="G40">
        <v>2016</v>
      </c>
      <c r="H40">
        <v>2579.5</v>
      </c>
      <c r="I40">
        <v>100</v>
      </c>
      <c r="J40">
        <v>2017</v>
      </c>
      <c r="K40">
        <v>2</v>
      </c>
      <c r="L40">
        <v>0</v>
      </c>
      <c r="M40">
        <v>2017</v>
      </c>
      <c r="N40">
        <v>2385.6999999999998</v>
      </c>
      <c r="O40" t="s">
        <v>24</v>
      </c>
      <c r="P40">
        <v>3.0039032098243901</v>
      </c>
      <c r="Q40">
        <v>1</v>
      </c>
      <c r="R40" t="s">
        <v>25</v>
      </c>
      <c r="S40">
        <v>2527.91</v>
      </c>
      <c r="T40">
        <v>-1.11368485725649E-2</v>
      </c>
      <c r="AU40">
        <v>2579.5</v>
      </c>
      <c r="AV40">
        <v>2527.91</v>
      </c>
      <c r="AW40">
        <v>2499.7570491249198</v>
      </c>
      <c r="AX40">
        <v>2471.9176334006202</v>
      </c>
      <c r="AY40">
        <v>2444.38826103358</v>
      </c>
      <c r="AZ40">
        <v>2417.1654791178898</v>
      </c>
      <c r="BA40">
        <v>2390.24587320213</v>
      </c>
      <c r="BB40">
        <v>2363.6260668610798</v>
      </c>
      <c r="BC40">
        <v>2337.30272127228</v>
      </c>
      <c r="BD40">
        <v>2311.27253479722</v>
      </c>
      <c r="BE40">
        <v>2285.5322425672598</v>
      </c>
      <c r="BF40">
        <v>2260.0786160740699</v>
      </c>
      <c r="BG40">
        <v>2234.9084627647599</v>
      </c>
      <c r="BH40">
        <v>2210.0186256414099</v>
      </c>
      <c r="BI40">
        <v>2185.4059828650902</v>
      </c>
      <c r="BJ40">
        <v>2161.0674473643498</v>
      </c>
      <c r="BK40">
        <v>2136.9999664479501</v>
      </c>
      <c r="BL40">
        <v>2113.2005214220399</v>
      </c>
      <c r="BM40">
        <v>2089.6661272115002</v>
      </c>
      <c r="BN40">
        <v>2066.3938319855301</v>
      </c>
      <c r="BO40">
        <v>2043.3807167874199</v>
      </c>
      <c r="BP40">
        <v>2020.62389516846</v>
      </c>
      <c r="BQ40">
        <v>1998.12051282586</v>
      </c>
      <c r="BR40">
        <v>1975.8677472447901</v>
      </c>
      <c r="BS40">
        <v>1953.8628073443101</v>
      </c>
      <c r="BT40">
        <v>1932.1029331273501</v>
      </c>
      <c r="BU40">
        <v>1910.5853953344999</v>
      </c>
      <c r="BV40">
        <v>1889.3074951016999</v>
      </c>
      <c r="BW40">
        <v>1868.26656362174</v>
      </c>
      <c r="BX40">
        <v>1847.4599618095001</v>
      </c>
      <c r="BY40">
        <v>1826.8850799709501</v>
      </c>
      <c r="BZ40">
        <v>1806.5393374758401</v>
      </c>
      <c r="CA40">
        <v>1786.42018243399</v>
      </c>
      <c r="CB40">
        <v>1766.52509137525</v>
      </c>
      <c r="CC40">
        <v>1746.8515689329699</v>
      </c>
    </row>
    <row r="41" spans="1:81" x14ac:dyDescent="0.25">
      <c r="A41">
        <v>1087</v>
      </c>
      <c r="B41" t="s">
        <v>89</v>
      </c>
      <c r="C41" t="s">
        <v>27</v>
      </c>
      <c r="D41">
        <v>2009</v>
      </c>
      <c r="E41" t="s">
        <v>44</v>
      </c>
      <c r="F41" t="s">
        <v>33</v>
      </c>
      <c r="G41">
        <v>2009</v>
      </c>
      <c r="H41">
        <v>35252</v>
      </c>
      <c r="I41">
        <v>100</v>
      </c>
      <c r="J41">
        <v>2020</v>
      </c>
      <c r="K41">
        <v>20</v>
      </c>
      <c r="L41">
        <v>100</v>
      </c>
      <c r="M41">
        <v>2017</v>
      </c>
      <c r="N41">
        <v>28201.599999999999</v>
      </c>
      <c r="O41" t="s">
        <v>24</v>
      </c>
      <c r="P41">
        <v>2.5153693788585398</v>
      </c>
      <c r="Q41">
        <v>1</v>
      </c>
      <c r="R41" t="s">
        <v>25</v>
      </c>
      <c r="S41">
        <v>28201.599999999999</v>
      </c>
      <c r="T41">
        <v>-1.11368485725649E-2</v>
      </c>
      <c r="AN41">
        <v>35252</v>
      </c>
      <c r="AO41">
        <v>34370.699999999997</v>
      </c>
      <c r="AP41">
        <v>33489.4</v>
      </c>
      <c r="AQ41">
        <v>32608.1</v>
      </c>
      <c r="AR41">
        <v>31726.799999999999</v>
      </c>
      <c r="AS41">
        <v>30845.5</v>
      </c>
      <c r="AT41">
        <v>29964.2</v>
      </c>
      <c r="AU41">
        <v>29082.9</v>
      </c>
      <c r="AV41">
        <v>28201.599999999999</v>
      </c>
      <c r="AW41">
        <v>28201.599999999999</v>
      </c>
      <c r="AX41">
        <v>28201.599999999999</v>
      </c>
      <c r="AY41">
        <v>28201.599999999999</v>
      </c>
      <c r="AZ41">
        <v>27887.523051295899</v>
      </c>
      <c r="BA41">
        <v>27576.9439300097</v>
      </c>
      <c r="BB41">
        <v>27269.823681367099</v>
      </c>
      <c r="BC41">
        <v>26966.123784427102</v>
      </c>
      <c r="BD41">
        <v>26665.8061472509</v>
      </c>
      <c r="BE41">
        <v>26368.833102123601</v>
      </c>
      <c r="BF41">
        <v>26075.16740083</v>
      </c>
      <c r="BG41">
        <v>25784.772209982701</v>
      </c>
      <c r="BH41">
        <v>25497.611106402099</v>
      </c>
      <c r="BI41">
        <v>25213.648072547901</v>
      </c>
      <c r="BJ41">
        <v>24932.847492002002</v>
      </c>
      <c r="BK41">
        <v>24655.174145000699</v>
      </c>
      <c r="BL41">
        <v>24380.593204017601</v>
      </c>
      <c r="BM41">
        <v>24109.070229395202</v>
      </c>
      <c r="BN41">
        <v>23840.5711650251</v>
      </c>
      <c r="BO41">
        <v>23575.062334076702</v>
      </c>
      <c r="BP41">
        <v>23312.510434773299</v>
      </c>
      <c r="BQ41">
        <v>23052.8825362149</v>
      </c>
      <c r="BR41">
        <v>22796.146074248001</v>
      </c>
      <c r="BS41">
        <v>22542.268847381001</v>
      </c>
      <c r="BT41">
        <v>22291.2190127457</v>
      </c>
      <c r="BU41">
        <v>22042.965082102801</v>
      </c>
      <c r="BV41">
        <v>21797.475917893102</v>
      </c>
      <c r="BW41">
        <v>21554.720729331399</v>
      </c>
      <c r="BX41">
        <v>21314.669068544899</v>
      </c>
      <c r="BY41">
        <v>21077.290826754201</v>
      </c>
      <c r="BZ41">
        <v>20842.556230496699</v>
      </c>
      <c r="CA41">
        <v>20610.435837892499</v>
      </c>
      <c r="CB41">
        <v>20380.900534951299</v>
      </c>
      <c r="CC41">
        <v>20153.9215319211</v>
      </c>
    </row>
    <row r="42" spans="1:81" x14ac:dyDescent="0.25">
      <c r="A42">
        <v>1051</v>
      </c>
      <c r="B42" t="s">
        <v>90</v>
      </c>
      <c r="C42" t="s">
        <v>59</v>
      </c>
      <c r="D42">
        <v>2018</v>
      </c>
      <c r="E42" t="s">
        <v>22</v>
      </c>
      <c r="F42" t="s">
        <v>23</v>
      </c>
      <c r="G42">
        <v>2015</v>
      </c>
      <c r="H42">
        <v>222744</v>
      </c>
      <c r="I42">
        <v>100</v>
      </c>
      <c r="J42">
        <v>2030</v>
      </c>
      <c r="K42">
        <v>30</v>
      </c>
      <c r="L42">
        <v>7.1</v>
      </c>
      <c r="M42">
        <v>2018</v>
      </c>
      <c r="N42">
        <v>206929</v>
      </c>
      <c r="O42" t="s">
        <v>45</v>
      </c>
      <c r="P42">
        <v>2.9502661748390202</v>
      </c>
      <c r="Q42">
        <v>1</v>
      </c>
      <c r="R42" t="s">
        <v>25</v>
      </c>
      <c r="S42">
        <v>155920.79999999999</v>
      </c>
      <c r="T42">
        <v>-1.11368485725649E-2</v>
      </c>
      <c r="AT42">
        <v>222744</v>
      </c>
      <c r="AU42">
        <v>217472.33333333299</v>
      </c>
      <c r="AV42">
        <v>212200.66666666599</v>
      </c>
      <c r="AW42">
        <v>206929</v>
      </c>
      <c r="AX42">
        <v>202678.31666666601</v>
      </c>
      <c r="AY42">
        <v>198427.63333333301</v>
      </c>
      <c r="AZ42">
        <v>194176.95</v>
      </c>
      <c r="BA42">
        <v>189926.26666666599</v>
      </c>
      <c r="BB42">
        <v>185675.58333333299</v>
      </c>
      <c r="BC42">
        <v>181424.9</v>
      </c>
      <c r="BD42">
        <v>177174.21666666601</v>
      </c>
      <c r="BE42">
        <v>172923.53333333301</v>
      </c>
      <c r="BF42">
        <v>168672.84999999899</v>
      </c>
      <c r="BG42">
        <v>164422.16666666599</v>
      </c>
      <c r="BH42">
        <v>160171.48333333299</v>
      </c>
      <c r="BI42">
        <v>155920.79999999999</v>
      </c>
      <c r="BJ42">
        <v>154184.33366108601</v>
      </c>
      <c r="BK42">
        <v>152467.20608484099</v>
      </c>
      <c r="BL42">
        <v>150769.201898392</v>
      </c>
      <c r="BM42">
        <v>149090.108127443</v>
      </c>
      <c r="BN42">
        <v>147429.71416956</v>
      </c>
      <c r="BO42">
        <v>145787.81176775799</v>
      </c>
      <c r="BP42">
        <v>144164.19498437399</v>
      </c>
      <c r="BQ42">
        <v>142558.66017524799</v>
      </c>
      <c r="BR42">
        <v>140971.005964168</v>
      </c>
      <c r="BS42">
        <v>139401.03321762299</v>
      </c>
      <c r="BT42">
        <v>137848.54501981899</v>
      </c>
      <c r="BU42">
        <v>136313.34664798499</v>
      </c>
      <c r="BV42">
        <v>134795.24554794701</v>
      </c>
      <c r="BW42">
        <v>133294.05130997801</v>
      </c>
      <c r="BX42">
        <v>131809.57564491499</v>
      </c>
      <c r="BY42">
        <v>130341.632360544</v>
      </c>
      <c r="BZ42">
        <v>128890.037338243</v>
      </c>
      <c r="CA42">
        <v>127454.608509895</v>
      </c>
      <c r="CB42">
        <v>126035.165835045</v>
      </c>
      <c r="CC42">
        <v>124631.531278322</v>
      </c>
    </row>
    <row r="43" spans="1:81" x14ac:dyDescent="0.25">
      <c r="A43">
        <v>31290</v>
      </c>
      <c r="B43" t="s">
        <v>91</v>
      </c>
      <c r="C43" t="s">
        <v>92</v>
      </c>
      <c r="D43">
        <v>2017</v>
      </c>
      <c r="E43" t="s">
        <v>44</v>
      </c>
      <c r="F43" t="s">
        <v>33</v>
      </c>
      <c r="G43">
        <v>2017</v>
      </c>
      <c r="H43">
        <v>27772</v>
      </c>
      <c r="I43">
        <v>96</v>
      </c>
      <c r="J43">
        <v>2021</v>
      </c>
      <c r="K43">
        <v>18</v>
      </c>
      <c r="L43">
        <v>0</v>
      </c>
      <c r="M43">
        <v>2017</v>
      </c>
      <c r="N43">
        <v>27772</v>
      </c>
      <c r="O43" t="s">
        <v>45</v>
      </c>
      <c r="P43">
        <v>2.4558564357365902</v>
      </c>
      <c r="Q43">
        <v>1</v>
      </c>
      <c r="R43" t="s">
        <v>25</v>
      </c>
      <c r="S43">
        <v>22773.040000000001</v>
      </c>
      <c r="T43">
        <v>-1.11368485725649E-2</v>
      </c>
      <c r="AV43">
        <v>27772</v>
      </c>
      <c r="AW43">
        <v>26522.26</v>
      </c>
      <c r="AX43">
        <v>25272.52</v>
      </c>
      <c r="AY43">
        <v>24022.78</v>
      </c>
      <c r="AZ43">
        <v>22773.040000000001</v>
      </c>
      <c r="BA43">
        <v>22519.420101983</v>
      </c>
      <c r="BB43">
        <v>22268.624730365202</v>
      </c>
      <c r="BC43">
        <v>22020.622428823899</v>
      </c>
      <c r="BD43">
        <v>21775.382091360399</v>
      </c>
      <c r="BE43">
        <v>21532.872958399199</v>
      </c>
      <c r="BF43">
        <v>21293.0646129292</v>
      </c>
      <c r="BG43">
        <v>21055.926976689199</v>
      </c>
      <c r="BH43">
        <v>20821.430306394799</v>
      </c>
      <c r="BI43">
        <v>20589.545190008299</v>
      </c>
      <c r="BJ43">
        <v>20360.2425430492</v>
      </c>
      <c r="BK43">
        <v>20133.493604946601</v>
      </c>
      <c r="BL43">
        <v>19909.269935431599</v>
      </c>
      <c r="BM43">
        <v>19687.5434109704</v>
      </c>
      <c r="BN43">
        <v>19468.286221236602</v>
      </c>
      <c r="BO43">
        <v>19251.470865623302</v>
      </c>
      <c r="BP43">
        <v>19037.070149793701</v>
      </c>
      <c r="BQ43">
        <v>18825.0571822702</v>
      </c>
      <c r="BR43">
        <v>18615.405371061399</v>
      </c>
      <c r="BS43">
        <v>18408.088420326902</v>
      </c>
      <c r="BT43">
        <v>18203.080327079399</v>
      </c>
      <c r="BU43">
        <v>18000.355377922398</v>
      </c>
      <c r="BV43">
        <v>17799.8881458262</v>
      </c>
      <c r="BW43">
        <v>17601.653486937499</v>
      </c>
      <c r="BX43">
        <v>17405.626537426699</v>
      </c>
      <c r="BY43">
        <v>17211.7827103688</v>
      </c>
      <c r="BZ43">
        <v>17020.097692659499</v>
      </c>
      <c r="CA43">
        <v>16830.5474419661</v>
      </c>
      <c r="CB43">
        <v>16643.1081837116</v>
      </c>
      <c r="CC43">
        <v>16457.7564080927</v>
      </c>
    </row>
    <row r="44" spans="1:81" x14ac:dyDescent="0.25">
      <c r="A44">
        <v>1106</v>
      </c>
      <c r="B44" t="s">
        <v>93</v>
      </c>
      <c r="C44" t="s">
        <v>78</v>
      </c>
      <c r="D44">
        <v>2008</v>
      </c>
      <c r="E44" t="s">
        <v>28</v>
      </c>
      <c r="F44" t="s">
        <v>23</v>
      </c>
      <c r="G44">
        <v>2008</v>
      </c>
      <c r="H44">
        <v>15594</v>
      </c>
      <c r="I44">
        <v>100</v>
      </c>
      <c r="J44">
        <v>2025</v>
      </c>
      <c r="K44">
        <v>50</v>
      </c>
      <c r="L44">
        <v>40</v>
      </c>
      <c r="M44">
        <v>2017</v>
      </c>
      <c r="N44">
        <v>12444</v>
      </c>
      <c r="O44" t="s">
        <v>24</v>
      </c>
      <c r="P44">
        <v>3.14780643744878</v>
      </c>
      <c r="Q44">
        <v>1</v>
      </c>
      <c r="R44" t="s">
        <v>25</v>
      </c>
      <c r="S44">
        <v>7797</v>
      </c>
      <c r="T44">
        <v>-1.11368485725649E-2</v>
      </c>
      <c r="AM44">
        <v>15594</v>
      </c>
      <c r="AN44">
        <v>15244</v>
      </c>
      <c r="AO44">
        <v>14894</v>
      </c>
      <c r="AP44">
        <v>14544</v>
      </c>
      <c r="AQ44">
        <v>14194</v>
      </c>
      <c r="AR44">
        <v>13844</v>
      </c>
      <c r="AS44">
        <v>13494</v>
      </c>
      <c r="AT44">
        <v>13144</v>
      </c>
      <c r="AU44">
        <v>12794</v>
      </c>
      <c r="AV44">
        <v>12444</v>
      </c>
      <c r="AW44">
        <v>11863.125</v>
      </c>
      <c r="AX44">
        <v>11282.25</v>
      </c>
      <c r="AY44">
        <v>10701.375</v>
      </c>
      <c r="AZ44">
        <v>10120.5</v>
      </c>
      <c r="BA44">
        <v>9539.625</v>
      </c>
      <c r="BB44">
        <v>8958.75</v>
      </c>
      <c r="BC44">
        <v>8377.875</v>
      </c>
      <c r="BD44">
        <v>7797</v>
      </c>
      <c r="BE44">
        <v>7710.1659916797098</v>
      </c>
      <c r="BF44">
        <v>7624.2990405610299</v>
      </c>
      <c r="BG44">
        <v>7539.3883766743502</v>
      </c>
      <c r="BH44">
        <v>7455.4233499935699</v>
      </c>
      <c r="BI44">
        <v>7372.3934291003297</v>
      </c>
      <c r="BJ44">
        <v>7290.2881998630601</v>
      </c>
      <c r="BK44">
        <v>7209.0973641308301</v>
      </c>
      <c r="BL44">
        <v>7128.8107384416298</v>
      </c>
      <c r="BM44">
        <v>7049.4182527451303</v>
      </c>
      <c r="BN44">
        <v>6970.90994913963</v>
      </c>
      <c r="BO44">
        <v>6893.2759806230797</v>
      </c>
      <c r="BP44">
        <v>6816.50660985798</v>
      </c>
      <c r="BQ44">
        <v>6740.5922079501097</v>
      </c>
      <c r="BR44">
        <v>6665.5232532407499</v>
      </c>
      <c r="BS44">
        <v>6591.2903301124998</v>
      </c>
      <c r="BT44">
        <v>6517.88412780823</v>
      </c>
      <c r="BU44">
        <v>6445.2954392633001</v>
      </c>
      <c r="BV44">
        <v>6373.5151599507799</v>
      </c>
      <c r="BW44">
        <v>6302.5342867394702</v>
      </c>
      <c r="BX44">
        <v>6232.3439167646502</v>
      </c>
      <c r="BY44">
        <v>6162.9352463115001</v>
      </c>
      <c r="BZ44">
        <v>6094.2995697107999</v>
      </c>
      <c r="CA44">
        <v>6026.42827824708</v>
      </c>
      <c r="CB44">
        <v>5959.3128590788201</v>
      </c>
      <c r="CC44">
        <v>5892.9448941707196</v>
      </c>
    </row>
    <row r="45" spans="1:81" x14ac:dyDescent="0.25">
      <c r="A45">
        <v>1177</v>
      </c>
      <c r="B45" t="s">
        <v>94</v>
      </c>
      <c r="C45" t="s">
        <v>31</v>
      </c>
      <c r="D45">
        <v>2013</v>
      </c>
      <c r="E45" t="s">
        <v>22</v>
      </c>
      <c r="F45" t="s">
        <v>23</v>
      </c>
      <c r="G45">
        <v>2013</v>
      </c>
      <c r="H45">
        <v>1162321</v>
      </c>
      <c r="I45">
        <v>100</v>
      </c>
      <c r="J45">
        <v>2018</v>
      </c>
      <c r="K45">
        <v>8.6</v>
      </c>
      <c r="L45">
        <v>67</v>
      </c>
      <c r="M45">
        <v>2017</v>
      </c>
      <c r="N45">
        <v>1095348.0639800001</v>
      </c>
      <c r="O45" t="s">
        <v>24</v>
      </c>
      <c r="P45">
        <v>2.7305064760024398</v>
      </c>
      <c r="Q45">
        <v>1</v>
      </c>
      <c r="R45" t="s">
        <v>25</v>
      </c>
      <c r="S45">
        <v>1062361.3940000001</v>
      </c>
      <c r="T45">
        <v>-1.11368485725649E-2</v>
      </c>
      <c r="AR45">
        <v>1162321</v>
      </c>
      <c r="AS45">
        <v>1145577.765995</v>
      </c>
      <c r="AT45">
        <v>1128834.53199</v>
      </c>
      <c r="AU45">
        <v>1112091.2979850001</v>
      </c>
      <c r="AV45">
        <v>1095348.0639800001</v>
      </c>
      <c r="AW45">
        <v>1062361.3940000001</v>
      </c>
      <c r="AX45">
        <v>1050530.0360256799</v>
      </c>
      <c r="AY45">
        <v>1038830.44209353</v>
      </c>
      <c r="AZ45">
        <v>1027261.1447673599</v>
      </c>
      <c r="BA45">
        <v>1015820.69295361</v>
      </c>
      <c r="BB45">
        <v>1004507.65171931</v>
      </c>
      <c r="BC45">
        <v>993320.60211213003</v>
      </c>
      <c r="BD45">
        <v>982258.14098239795</v>
      </c>
      <c r="BE45">
        <v>971318.88080710801</v>
      </c>
      <c r="BF45">
        <v>960501.44951588602</v>
      </c>
      <c r="BG45">
        <v>949804.49031889904</v>
      </c>
      <c r="BH45">
        <v>939226.66153667495</v>
      </c>
      <c r="BI45">
        <v>928766.636431825</v>
      </c>
      <c r="BJ45">
        <v>918423.10304263397</v>
      </c>
      <c r="BK45">
        <v>908194.76401850302</v>
      </c>
      <c r="BL45">
        <v>898080.33645723201</v>
      </c>
      <c r="BM45">
        <v>888078.55174410995</v>
      </c>
      <c r="BN45">
        <v>878188.15539279301</v>
      </c>
      <c r="BO45">
        <v>868407.90688796295</v>
      </c>
      <c r="BP45">
        <v>858736.57952973398</v>
      </c>
      <c r="BQ45">
        <v>849172.96027978905</v>
      </c>
      <c r="BR45">
        <v>839715.849609236</v>
      </c>
      <c r="BS45">
        <v>830364.06134815596</v>
      </c>
      <c r="BT45">
        <v>821116.42253682099</v>
      </c>
      <c r="BU45">
        <v>811971.77327858203</v>
      </c>
      <c r="BV45">
        <v>802928.96659438196</v>
      </c>
      <c r="BW45">
        <v>793986.86827889399</v>
      </c>
      <c r="BX45">
        <v>785144.35675826704</v>
      </c>
      <c r="BY45">
        <v>776400.32294944604</v>
      </c>
      <c r="BZ45">
        <v>767753.67012106802</v>
      </c>
      <c r="CA45">
        <v>759203.31375589897</v>
      </c>
      <c r="CB45">
        <v>750748.18141481001</v>
      </c>
      <c r="CC45">
        <v>742387.21260226495</v>
      </c>
    </row>
    <row r="46" spans="1:81" x14ac:dyDescent="0.25">
      <c r="A46">
        <v>57626</v>
      </c>
      <c r="B46" t="s">
        <v>95</v>
      </c>
      <c r="C46" t="s">
        <v>48</v>
      </c>
      <c r="D46">
        <v>2010</v>
      </c>
      <c r="E46" t="s">
        <v>28</v>
      </c>
      <c r="F46" t="s">
        <v>23</v>
      </c>
      <c r="G46">
        <v>2000</v>
      </c>
      <c r="H46">
        <v>348436</v>
      </c>
      <c r="I46">
        <v>100</v>
      </c>
      <c r="J46">
        <v>2020</v>
      </c>
      <c r="K46">
        <v>25</v>
      </c>
      <c r="L46">
        <v>80</v>
      </c>
      <c r="M46">
        <v>2017</v>
      </c>
      <c r="N46">
        <v>278748.79999999999</v>
      </c>
      <c r="O46" t="s">
        <v>24</v>
      </c>
      <c r="P46">
        <v>2.8954006972585402</v>
      </c>
      <c r="Q46">
        <v>1</v>
      </c>
      <c r="R46" t="s">
        <v>25</v>
      </c>
      <c r="S46">
        <v>261327</v>
      </c>
      <c r="T46">
        <v>-1.11368485725649E-2</v>
      </c>
      <c r="AE46">
        <v>348436</v>
      </c>
      <c r="AF46">
        <v>344336.752941176</v>
      </c>
      <c r="AG46">
        <v>340237.50588235201</v>
      </c>
      <c r="AH46">
        <v>336138.258823529</v>
      </c>
      <c r="AI46">
        <v>332039.01176470501</v>
      </c>
      <c r="AJ46">
        <v>327939.764705882</v>
      </c>
      <c r="AK46">
        <v>323840.517647058</v>
      </c>
      <c r="AL46">
        <v>319741.270588235</v>
      </c>
      <c r="AM46">
        <v>315642.023529411</v>
      </c>
      <c r="AN46">
        <v>311542.776470588</v>
      </c>
      <c r="AO46">
        <v>307443.529411764</v>
      </c>
      <c r="AP46">
        <v>303344.28235294099</v>
      </c>
      <c r="AQ46">
        <v>299245.035294117</v>
      </c>
      <c r="AR46">
        <v>295145.78823529399</v>
      </c>
      <c r="AS46">
        <v>291046.54117647</v>
      </c>
      <c r="AT46">
        <v>286947.29411764699</v>
      </c>
      <c r="AU46">
        <v>282848.04705882299</v>
      </c>
      <c r="AV46">
        <v>278748.79999999999</v>
      </c>
      <c r="AW46">
        <v>272941.53333333298</v>
      </c>
      <c r="AX46">
        <v>267134.26666666602</v>
      </c>
      <c r="AY46">
        <v>261327</v>
      </c>
      <c r="AZ46">
        <v>258416.640773077</v>
      </c>
      <c r="BA46">
        <v>255538.693776156</v>
      </c>
      <c r="BB46">
        <v>252692.79803914001</v>
      </c>
      <c r="BC46">
        <v>249878.59661199999</v>
      </c>
      <c r="BD46">
        <v>247095.73652000801</v>
      </c>
      <c r="BE46">
        <v>244343.868719458</v>
      </c>
      <c r="BF46">
        <v>241622.64805389501</v>
      </c>
      <c r="BG46">
        <v>238931.73321081599</v>
      </c>
      <c r="BH46">
        <v>236270.78667886701</v>
      </c>
      <c r="BI46">
        <v>233639.47470550399</v>
      </c>
      <c r="BJ46">
        <v>231037.46725513501</v>
      </c>
      <c r="BK46">
        <v>228464.43796772501</v>
      </c>
      <c r="BL46">
        <v>225920.06411786299</v>
      </c>
      <c r="BM46">
        <v>223404.02657427799</v>
      </c>
      <c r="BN46">
        <v>220916.00975981899</v>
      </c>
      <c r="BO46">
        <v>218455.70161186799</v>
      </c>
      <c r="BP46">
        <v>216022.793543204</v>
      </c>
      <c r="BQ46">
        <v>213616.980403291</v>
      </c>
      <c r="BR46">
        <v>211237.960440011</v>
      </c>
      <c r="BS46">
        <v>208885.43526181299</v>
      </c>
      <c r="BT46">
        <v>206559.10980028799</v>
      </c>
      <c r="BU46">
        <v>204258.692273158</v>
      </c>
      <c r="BV46">
        <v>201983.894147682</v>
      </c>
      <c r="BW46">
        <v>199734.43010446199</v>
      </c>
      <c r="BX46">
        <v>197510.018001661</v>
      </c>
      <c r="BY46">
        <v>195310.37883961201</v>
      </c>
      <c r="BZ46">
        <v>193135.236725825</v>
      </c>
      <c r="CA46">
        <v>190984.318840383</v>
      </c>
      <c r="CB46">
        <v>188857.35540172301</v>
      </c>
      <c r="CC46">
        <v>186754.079632799</v>
      </c>
    </row>
    <row r="47" spans="1:81" x14ac:dyDescent="0.25">
      <c r="A47">
        <v>1203</v>
      </c>
      <c r="B47" t="s">
        <v>96</v>
      </c>
      <c r="C47" t="s">
        <v>27</v>
      </c>
      <c r="D47">
        <v>2014</v>
      </c>
      <c r="E47" t="s">
        <v>28</v>
      </c>
      <c r="F47" t="s">
        <v>23</v>
      </c>
      <c r="G47">
        <v>2014</v>
      </c>
      <c r="H47">
        <v>124820</v>
      </c>
      <c r="I47">
        <v>100</v>
      </c>
      <c r="J47">
        <v>2020</v>
      </c>
      <c r="K47">
        <v>10</v>
      </c>
      <c r="L47">
        <v>15</v>
      </c>
      <c r="M47">
        <v>2017</v>
      </c>
      <c r="N47">
        <v>122947.7</v>
      </c>
      <c r="O47" t="s">
        <v>24</v>
      </c>
      <c r="P47">
        <v>2.7453783356585402</v>
      </c>
      <c r="Q47">
        <v>1</v>
      </c>
      <c r="R47" t="s">
        <v>25</v>
      </c>
      <c r="S47">
        <v>112338</v>
      </c>
      <c r="T47">
        <v>-1.11368485725649E-2</v>
      </c>
      <c r="AS47">
        <v>124820</v>
      </c>
      <c r="AT47">
        <v>124195.9</v>
      </c>
      <c r="AU47">
        <v>123571.8</v>
      </c>
      <c r="AV47">
        <v>122947.7</v>
      </c>
      <c r="AW47">
        <v>119411.133333333</v>
      </c>
      <c r="AX47">
        <v>115874.566666666</v>
      </c>
      <c r="AY47">
        <v>112338</v>
      </c>
      <c r="AZ47">
        <v>111086.908705055</v>
      </c>
      <c r="BA47">
        <v>109849.750624412</v>
      </c>
      <c r="BB47">
        <v>108626.370585974</v>
      </c>
      <c r="BC47">
        <v>107416.61514577099</v>
      </c>
      <c r="BD47">
        <v>106220.33256871501</v>
      </c>
      <c r="BE47">
        <v>105037.37280957001</v>
      </c>
      <c r="BF47">
        <v>103867.58749412899</v>
      </c>
      <c r="BG47">
        <v>102710.82990061</v>
      </c>
      <c r="BH47">
        <v>101566.954941244</v>
      </c>
      <c r="BI47">
        <v>100435.819144087</v>
      </c>
      <c r="BJ47">
        <v>99317.280635018004</v>
      </c>
      <c r="BK47">
        <v>98211.199119946905</v>
      </c>
      <c r="BL47">
        <v>97117.435867218097</v>
      </c>
      <c r="BM47">
        <v>96035.8536902091</v>
      </c>
      <c r="BN47">
        <v>94966.316930124201</v>
      </c>
      <c r="BO47">
        <v>93908.691438979193</v>
      </c>
      <c r="BP47">
        <v>92862.844562775601</v>
      </c>
      <c r="BQ47">
        <v>91828.645124862305</v>
      </c>
      <c r="BR47">
        <v>90805.963409482894</v>
      </c>
      <c r="BS47">
        <v>89794.671145505607</v>
      </c>
      <c r="BT47">
        <v>88794.641490334805</v>
      </c>
      <c r="BU47">
        <v>87805.749014001805</v>
      </c>
      <c r="BV47">
        <v>86827.869683432204</v>
      </c>
      <c r="BW47">
        <v>85860.880846889399</v>
      </c>
      <c r="BX47">
        <v>84904.661218590598</v>
      </c>
      <c r="BY47">
        <v>83959.090863494202</v>
      </c>
      <c r="BZ47">
        <v>83024.051182257303</v>
      </c>
      <c r="CA47">
        <v>82099.424896359604</v>
      </c>
      <c r="CB47">
        <v>81185.096033394206</v>
      </c>
      <c r="CC47">
        <v>80280.9499125211</v>
      </c>
    </row>
    <row r="48" spans="1:81" x14ac:dyDescent="0.25">
      <c r="A48">
        <v>63724</v>
      </c>
      <c r="B48" t="s">
        <v>97</v>
      </c>
      <c r="C48" t="s">
        <v>27</v>
      </c>
      <c r="D48">
        <v>2016</v>
      </c>
      <c r="E48" t="s">
        <v>49</v>
      </c>
      <c r="F48" t="s">
        <v>50</v>
      </c>
      <c r="G48">
        <v>2015</v>
      </c>
      <c r="H48">
        <v>1114709</v>
      </c>
      <c r="I48">
        <v>100</v>
      </c>
      <c r="J48">
        <v>2035</v>
      </c>
      <c r="K48">
        <v>100</v>
      </c>
      <c r="L48">
        <v>0</v>
      </c>
      <c r="M48">
        <v>2017</v>
      </c>
      <c r="N48">
        <v>1003915</v>
      </c>
      <c r="O48" t="s">
        <v>24</v>
      </c>
      <c r="P48">
        <v>3.32280137012927</v>
      </c>
      <c r="Q48">
        <v>1</v>
      </c>
      <c r="R48" t="s">
        <v>25</v>
      </c>
      <c r="S48">
        <v>0</v>
      </c>
      <c r="T48">
        <v>-1.11368485725649E-2</v>
      </c>
      <c r="AT48">
        <v>1114709</v>
      </c>
      <c r="AU48">
        <v>1059312</v>
      </c>
      <c r="AV48">
        <v>1003915</v>
      </c>
      <c r="AW48">
        <v>948141.94444444403</v>
      </c>
      <c r="AX48">
        <v>892368.88888888794</v>
      </c>
      <c r="AY48">
        <v>836595.83333333302</v>
      </c>
      <c r="AZ48">
        <v>780822.77777777705</v>
      </c>
      <c r="BA48">
        <v>725049.72222222202</v>
      </c>
      <c r="BB48">
        <v>669276.66666666605</v>
      </c>
      <c r="BC48">
        <v>613503.61111111101</v>
      </c>
      <c r="BD48">
        <v>557730.55555555504</v>
      </c>
      <c r="BE48">
        <v>501957.5</v>
      </c>
      <c r="BF48">
        <v>446184.44444444397</v>
      </c>
      <c r="BG48">
        <v>390411.388888888</v>
      </c>
      <c r="BH48">
        <v>334638.33333333302</v>
      </c>
      <c r="BI48">
        <v>278865.277777777</v>
      </c>
      <c r="BJ48">
        <v>223092.22222222199</v>
      </c>
      <c r="BK48">
        <v>167319.16666666599</v>
      </c>
      <c r="BL48">
        <v>111546.11111111099</v>
      </c>
      <c r="BM48">
        <v>55773.055555555598</v>
      </c>
      <c r="BN48">
        <v>0</v>
      </c>
      <c r="BO48">
        <v>0</v>
      </c>
      <c r="BP48">
        <v>0</v>
      </c>
      <c r="BQ48">
        <v>0</v>
      </c>
      <c r="BR48">
        <v>0</v>
      </c>
      <c r="BS48">
        <v>0</v>
      </c>
      <c r="BT48">
        <v>0</v>
      </c>
      <c r="BU48">
        <v>0</v>
      </c>
      <c r="BV48">
        <v>0</v>
      </c>
      <c r="BW48">
        <v>0</v>
      </c>
      <c r="BX48">
        <v>0</v>
      </c>
      <c r="BY48">
        <v>0</v>
      </c>
      <c r="BZ48">
        <v>0</v>
      </c>
      <c r="CA48">
        <v>0</v>
      </c>
      <c r="CB48">
        <v>0</v>
      </c>
      <c r="CC48">
        <v>0</v>
      </c>
    </row>
    <row r="49" spans="1:81" x14ac:dyDescent="0.25">
      <c r="A49">
        <v>1213</v>
      </c>
      <c r="B49" t="s">
        <v>98</v>
      </c>
      <c r="C49" t="s">
        <v>27</v>
      </c>
      <c r="D49">
        <v>2014</v>
      </c>
      <c r="E49" t="s">
        <v>28</v>
      </c>
      <c r="F49" t="s">
        <v>23</v>
      </c>
      <c r="G49">
        <v>2014</v>
      </c>
      <c r="H49">
        <v>105570</v>
      </c>
      <c r="I49">
        <v>100</v>
      </c>
      <c r="J49">
        <v>2020</v>
      </c>
      <c r="K49">
        <v>15</v>
      </c>
      <c r="L49">
        <v>100</v>
      </c>
      <c r="M49">
        <v>2017</v>
      </c>
      <c r="N49">
        <v>89734.5</v>
      </c>
      <c r="O49" t="s">
        <v>24</v>
      </c>
      <c r="P49">
        <v>2.7953764106585401</v>
      </c>
      <c r="Q49">
        <v>1</v>
      </c>
      <c r="R49" t="s">
        <v>25</v>
      </c>
      <c r="S49">
        <v>89734.5</v>
      </c>
      <c r="T49">
        <v>-1.11368485725649E-2</v>
      </c>
      <c r="AS49">
        <v>105570</v>
      </c>
      <c r="AT49">
        <v>100291.5</v>
      </c>
      <c r="AU49">
        <v>95013</v>
      </c>
      <c r="AV49">
        <v>89734.5</v>
      </c>
      <c r="AW49">
        <v>89734.5</v>
      </c>
      <c r="AX49">
        <v>89734.5</v>
      </c>
      <c r="AY49">
        <v>89734.5</v>
      </c>
      <c r="AZ49">
        <v>88735.140461765099</v>
      </c>
      <c r="BA49">
        <v>87746.910639377194</v>
      </c>
      <c r="BB49">
        <v>86769.686582876006</v>
      </c>
      <c r="BC49">
        <v>85803.345722713595</v>
      </c>
      <c r="BD49">
        <v>84847.766854380301</v>
      </c>
      <c r="BE49">
        <v>83902.830123202802</v>
      </c>
      <c r="BF49">
        <v>82968.417009311102</v>
      </c>
      <c r="BG49">
        <v>82044.410312772903</v>
      </c>
      <c r="BH49">
        <v>81130.694138894207</v>
      </c>
      <c r="BI49">
        <v>80227.153883682302</v>
      </c>
      <c r="BJ49">
        <v>79333.676219471803</v>
      </c>
      <c r="BK49">
        <v>78450.149080710704</v>
      </c>
      <c r="BL49">
        <v>77576.461649903693</v>
      </c>
      <c r="BM49">
        <v>76712.504343713299</v>
      </c>
      <c r="BN49">
        <v>75858.168799215098</v>
      </c>
      <c r="BO49">
        <v>75013.347860306196</v>
      </c>
      <c r="BP49">
        <v>74177.935564264801</v>
      </c>
      <c r="BQ49">
        <v>73351.827128460194</v>
      </c>
      <c r="BR49">
        <v>72534.918937209499</v>
      </c>
      <c r="BS49">
        <v>71727.108528782599</v>
      </c>
      <c r="BT49">
        <v>70928.294582549599</v>
      </c>
      <c r="BU49">
        <v>70138.376906273406</v>
      </c>
      <c r="BV49">
        <v>69357.2564235428</v>
      </c>
      <c r="BW49">
        <v>68584.835161345196</v>
      </c>
      <c r="BX49">
        <v>67821.016237778997</v>
      </c>
      <c r="BY49">
        <v>67065.703849901402</v>
      </c>
      <c r="BZ49">
        <v>66318.803261712601</v>
      </c>
      <c r="CA49">
        <v>65580.220792273205</v>
      </c>
      <c r="CB49">
        <v>64849.863803954198</v>
      </c>
      <c r="CC49">
        <v>64127.640690818102</v>
      </c>
    </row>
    <row r="50" spans="1:81" x14ac:dyDescent="0.25">
      <c r="A50">
        <v>1227</v>
      </c>
      <c r="B50" t="s">
        <v>99</v>
      </c>
      <c r="C50" t="s">
        <v>27</v>
      </c>
      <c r="D50">
        <v>2015</v>
      </c>
      <c r="E50" t="s">
        <v>22</v>
      </c>
      <c r="F50" t="s">
        <v>23</v>
      </c>
      <c r="G50">
        <v>2015</v>
      </c>
      <c r="H50">
        <v>682342</v>
      </c>
      <c r="I50">
        <v>100</v>
      </c>
      <c r="J50">
        <v>2025</v>
      </c>
      <c r="K50">
        <v>26</v>
      </c>
      <c r="L50">
        <v>77</v>
      </c>
      <c r="M50">
        <v>2017</v>
      </c>
      <c r="N50">
        <v>545922</v>
      </c>
      <c r="O50" t="s">
        <v>24</v>
      </c>
      <c r="P50">
        <v>2.90787311214878</v>
      </c>
      <c r="Q50">
        <v>1</v>
      </c>
      <c r="R50" t="s">
        <v>25</v>
      </c>
      <c r="S50">
        <v>504933.07999999903</v>
      </c>
      <c r="T50">
        <v>-1.11368485725649E-2</v>
      </c>
      <c r="AT50">
        <v>682342</v>
      </c>
      <c r="AU50">
        <v>614132</v>
      </c>
      <c r="AV50">
        <v>545922</v>
      </c>
      <c r="AW50">
        <v>540798.38500000001</v>
      </c>
      <c r="AX50">
        <v>535674.77</v>
      </c>
      <c r="AY50">
        <v>530551.15500000003</v>
      </c>
      <c r="AZ50">
        <v>525427.54</v>
      </c>
      <c r="BA50">
        <v>520303.92499999999</v>
      </c>
      <c r="BB50">
        <v>515180.30999999901</v>
      </c>
      <c r="BC50">
        <v>510056.69499999902</v>
      </c>
      <c r="BD50">
        <v>504933.07999999903</v>
      </c>
      <c r="BE50">
        <v>499309.71674876101</v>
      </c>
      <c r="BF50">
        <v>493748.98004251899</v>
      </c>
      <c r="BG50">
        <v>488250.17241892801</v>
      </c>
      <c r="BH50">
        <v>482812.60418316902</v>
      </c>
      <c r="BI50">
        <v>477435.59332145599</v>
      </c>
      <c r="BJ50">
        <v>472118.465415482</v>
      </c>
      <c r="BK50">
        <v>466860.55355783802</v>
      </c>
      <c r="BL50">
        <v>461661.19826835999</v>
      </c>
      <c r="BM50">
        <v>456519.74741141702</v>
      </c>
      <c r="BN50">
        <v>451435.55611410999</v>
      </c>
      <c r="BO50">
        <v>446407.986685396</v>
      </c>
      <c r="BP50">
        <v>441436.40853609698</v>
      </c>
      <c r="BQ50">
        <v>436520.19809981302</v>
      </c>
      <c r="BR50">
        <v>431658.73875471001</v>
      </c>
      <c r="BS50">
        <v>426851.420746174</v>
      </c>
      <c r="BT50">
        <v>422097.64111034002</v>
      </c>
      <c r="BU50">
        <v>417396.80359845702</v>
      </c>
      <c r="BV50">
        <v>412748.31860210898</v>
      </c>
      <c r="BW50">
        <v>408151.60307925602</v>
      </c>
      <c r="BX50">
        <v>403606.08048111299</v>
      </c>
      <c r="BY50">
        <v>399111.18067982799</v>
      </c>
      <c r="BZ50">
        <v>394666.33989697899</v>
      </c>
      <c r="CA50">
        <v>390271.00063285802</v>
      </c>
      <c r="CB50">
        <v>385924.61159654701</v>
      </c>
      <c r="CC50">
        <v>381626.62763677002</v>
      </c>
    </row>
    <row r="51" spans="1:81" x14ac:dyDescent="0.25">
      <c r="A51">
        <v>1271</v>
      </c>
      <c r="B51" t="s">
        <v>100</v>
      </c>
      <c r="C51" t="s">
        <v>27</v>
      </c>
      <c r="D51">
        <v>2006</v>
      </c>
      <c r="E51" t="s">
        <v>28</v>
      </c>
      <c r="F51" t="s">
        <v>23</v>
      </c>
      <c r="G51">
        <v>2005</v>
      </c>
      <c r="H51">
        <v>75895</v>
      </c>
      <c r="I51">
        <v>100</v>
      </c>
      <c r="J51">
        <v>2020</v>
      </c>
      <c r="K51">
        <v>13</v>
      </c>
      <c r="L51">
        <v>13</v>
      </c>
      <c r="M51">
        <v>2017</v>
      </c>
      <c r="N51">
        <v>74612.374499999903</v>
      </c>
      <c r="O51" t="s">
        <v>24</v>
      </c>
      <c r="P51">
        <v>2.7753734431585402</v>
      </c>
      <c r="Q51">
        <v>1</v>
      </c>
      <c r="R51" t="s">
        <v>25</v>
      </c>
      <c r="S51">
        <v>66028.649999999994</v>
      </c>
      <c r="T51">
        <v>-1.11368485725649E-2</v>
      </c>
      <c r="AJ51">
        <v>75895</v>
      </c>
      <c r="AK51">
        <v>75788.114541666597</v>
      </c>
      <c r="AL51">
        <v>75681.229083333295</v>
      </c>
      <c r="AM51">
        <v>75574.343624999994</v>
      </c>
      <c r="AN51">
        <v>75467.458166666605</v>
      </c>
      <c r="AO51">
        <v>75360.572708333304</v>
      </c>
      <c r="AP51">
        <v>75253.687249999901</v>
      </c>
      <c r="AQ51">
        <v>75146.801791666599</v>
      </c>
      <c r="AR51">
        <v>75039.916333333298</v>
      </c>
      <c r="AS51">
        <v>74933.030874999997</v>
      </c>
      <c r="AT51">
        <v>74826.145416666594</v>
      </c>
      <c r="AU51">
        <v>74719.259958333307</v>
      </c>
      <c r="AV51">
        <v>74612.374499999903</v>
      </c>
      <c r="AW51">
        <v>71751.1329999999</v>
      </c>
      <c r="AX51">
        <v>68889.891499999998</v>
      </c>
      <c r="AY51">
        <v>66028.649999999994</v>
      </c>
      <c r="AZ51">
        <v>65293.298923499096</v>
      </c>
      <c r="BA51">
        <v>64566.137340584799</v>
      </c>
      <c r="BB51">
        <v>63847.0740461073</v>
      </c>
      <c r="BC51">
        <v>63136.018850654502</v>
      </c>
      <c r="BD51">
        <v>62432.882569240101</v>
      </c>
      <c r="BE51">
        <v>61737.577010117799</v>
      </c>
      <c r="BF51">
        <v>61050.014963718997</v>
      </c>
      <c r="BG51">
        <v>60370.110191715299</v>
      </c>
      <c r="BH51">
        <v>59697.777416201097</v>
      </c>
      <c r="BI51">
        <v>59032.932308998199</v>
      </c>
      <c r="BJ51">
        <v>58375.491481078403</v>
      </c>
      <c r="BK51">
        <v>57725.3724721045</v>
      </c>
      <c r="BL51">
        <v>57082.493740087797</v>
      </c>
      <c r="BM51">
        <v>56446.7746511601</v>
      </c>
      <c r="BN51">
        <v>55818.135469460402</v>
      </c>
      <c r="BO51">
        <v>55196.4973471341</v>
      </c>
      <c r="BP51">
        <v>54581.782314443102</v>
      </c>
      <c r="BQ51">
        <v>53973.913269986399</v>
      </c>
      <c r="BR51">
        <v>53372.813971029798</v>
      </c>
      <c r="BS51">
        <v>52778.409023942797</v>
      </c>
      <c r="BT51">
        <v>52190.623874742298</v>
      </c>
      <c r="BU51">
        <v>51609.384799741601</v>
      </c>
      <c r="BV51">
        <v>51034.618896303597</v>
      </c>
      <c r="BW51">
        <v>50466.254073696902</v>
      </c>
      <c r="BX51">
        <v>49904.2190440536</v>
      </c>
      <c r="BY51">
        <v>49348.443313427801</v>
      </c>
      <c r="BZ51">
        <v>48798.857172954398</v>
      </c>
      <c r="CA51">
        <v>48255.391690105003</v>
      </c>
      <c r="CB51">
        <v>47717.978700042499</v>
      </c>
      <c r="CC51">
        <v>47186.550797071199</v>
      </c>
    </row>
    <row r="52" spans="1:81" x14ac:dyDescent="0.25">
      <c r="A52">
        <v>20871</v>
      </c>
      <c r="B52" t="s">
        <v>101</v>
      </c>
      <c r="C52" t="s">
        <v>59</v>
      </c>
      <c r="D52">
        <v>2017</v>
      </c>
      <c r="E52" t="s">
        <v>28</v>
      </c>
      <c r="F52" t="s">
        <v>23</v>
      </c>
      <c r="G52">
        <v>2006</v>
      </c>
      <c r="H52">
        <v>34423</v>
      </c>
      <c r="I52">
        <v>100</v>
      </c>
      <c r="J52">
        <v>2019</v>
      </c>
      <c r="K52">
        <v>43</v>
      </c>
      <c r="L52">
        <v>97</v>
      </c>
      <c r="M52">
        <v>2018</v>
      </c>
      <c r="N52">
        <v>20065.1666999999</v>
      </c>
      <c r="O52" t="s">
        <v>24</v>
      </c>
      <c r="P52">
        <v>3.07488149108049</v>
      </c>
      <c r="Q52">
        <v>1</v>
      </c>
      <c r="R52" t="s">
        <v>25</v>
      </c>
      <c r="S52">
        <v>19621.11</v>
      </c>
      <c r="T52">
        <v>-1.11368485725649E-2</v>
      </c>
      <c r="AK52">
        <v>34423</v>
      </c>
      <c r="AL52">
        <v>33226.513891666596</v>
      </c>
      <c r="AM52">
        <v>32030.027783333298</v>
      </c>
      <c r="AN52">
        <v>30833.541675</v>
      </c>
      <c r="AO52">
        <v>29637.0555666666</v>
      </c>
      <c r="AP52">
        <v>28440.569458333299</v>
      </c>
      <c r="AQ52">
        <v>27244.083350000001</v>
      </c>
      <c r="AR52">
        <v>26047.597241666601</v>
      </c>
      <c r="AS52">
        <v>24851.111133333299</v>
      </c>
      <c r="AT52">
        <v>23654.625024999899</v>
      </c>
      <c r="AU52">
        <v>22458.138916666601</v>
      </c>
      <c r="AV52">
        <v>21261.6528083333</v>
      </c>
      <c r="AW52">
        <v>20065.1666999999</v>
      </c>
      <c r="AX52">
        <v>19621.11</v>
      </c>
      <c r="AY52">
        <v>19402.592669104299</v>
      </c>
      <c r="AZ52">
        <v>19186.5089326333</v>
      </c>
      <c r="BA52">
        <v>18972.831688014401</v>
      </c>
      <c r="BB52">
        <v>18761.534134512302</v>
      </c>
      <c r="BC52">
        <v>18552.589769867202</v>
      </c>
      <c r="BD52">
        <v>18345.972386971302</v>
      </c>
      <c r="BE52">
        <v>18141.656070581099</v>
      </c>
      <c r="BF52">
        <v>17939.615194067501</v>
      </c>
      <c r="BG52">
        <v>17739.8244162011</v>
      </c>
      <c r="BH52">
        <v>17542.258677973899</v>
      </c>
      <c r="BI52">
        <v>17346.893199456601</v>
      </c>
      <c r="BJ52">
        <v>17153.7034766898</v>
      </c>
      <c r="BK52">
        <v>16962.665278611199</v>
      </c>
      <c r="BL52">
        <v>16773.7546440162</v>
      </c>
      <c r="BM52">
        <v>16586.947878552401</v>
      </c>
      <c r="BN52">
        <v>16402.221551748</v>
      </c>
      <c r="BO52">
        <v>16219.552494072501</v>
      </c>
      <c r="BP52">
        <v>16038.9177940312</v>
      </c>
      <c r="BQ52">
        <v>15860.2947952913</v>
      </c>
      <c r="BR52">
        <v>15683.661093839901</v>
      </c>
      <c r="BS52">
        <v>15508.994535174401</v>
      </c>
      <c r="BT52">
        <v>15336.273211523399</v>
      </c>
      <c r="BU52">
        <v>15165.4754590992</v>
      </c>
      <c r="BV52">
        <v>14996.5798553802</v>
      </c>
      <c r="BW52">
        <v>14829.5652164245</v>
      </c>
      <c r="BX52">
        <v>14664.410594212201</v>
      </c>
      <c r="BY52">
        <v>14501.0952740185</v>
      </c>
      <c r="BZ52">
        <v>14339.598771815499</v>
      </c>
      <c r="CA52">
        <v>14179.9008317024</v>
      </c>
      <c r="CB52">
        <v>14021.9814233658</v>
      </c>
      <c r="CC52">
        <v>13865.820739566399</v>
      </c>
    </row>
    <row r="53" spans="1:81" x14ac:dyDescent="0.25">
      <c r="A53">
        <v>1328</v>
      </c>
      <c r="B53" t="s">
        <v>102</v>
      </c>
      <c r="C53" t="s">
        <v>27</v>
      </c>
      <c r="D53">
        <v>2017</v>
      </c>
      <c r="E53" t="s">
        <v>22</v>
      </c>
      <c r="F53" t="s">
        <v>23</v>
      </c>
      <c r="G53">
        <v>2017</v>
      </c>
      <c r="H53">
        <v>1410117</v>
      </c>
      <c r="I53">
        <v>100</v>
      </c>
      <c r="J53">
        <v>2030</v>
      </c>
      <c r="K53">
        <v>27</v>
      </c>
      <c r="L53">
        <v>0</v>
      </c>
      <c r="M53">
        <v>2017</v>
      </c>
      <c r="N53">
        <v>1410117</v>
      </c>
      <c r="O53" t="s">
        <v>45</v>
      </c>
      <c r="P53">
        <v>2.9203849141390199</v>
      </c>
      <c r="Q53">
        <v>1</v>
      </c>
      <c r="R53" t="s">
        <v>25</v>
      </c>
      <c r="S53">
        <v>1029385.40999999</v>
      </c>
      <c r="T53">
        <v>-1.11368485725649E-2</v>
      </c>
      <c r="AV53">
        <v>1410117</v>
      </c>
      <c r="AW53">
        <v>1380829.9546153799</v>
      </c>
      <c r="AX53">
        <v>1351542.9092307601</v>
      </c>
      <c r="AY53">
        <v>1322255.86384615</v>
      </c>
      <c r="AZ53">
        <v>1292968.8184615299</v>
      </c>
      <c r="BA53">
        <v>1263681.7730769201</v>
      </c>
      <c r="BB53">
        <v>1234394.7276923</v>
      </c>
      <c r="BC53">
        <v>1205107.6823076899</v>
      </c>
      <c r="BD53">
        <v>1175820.6369230701</v>
      </c>
      <c r="BE53">
        <v>1146533.59153846</v>
      </c>
      <c r="BF53">
        <v>1117246.5461538399</v>
      </c>
      <c r="BG53">
        <v>1087959.5007692301</v>
      </c>
      <c r="BH53">
        <v>1058672.45538461</v>
      </c>
      <c r="BI53">
        <v>1029385.40999999</v>
      </c>
      <c r="BJ53">
        <v>1017921.30056602</v>
      </c>
      <c r="BK53">
        <v>1006584.86518283</v>
      </c>
      <c r="BL53">
        <v>995374.68196385296</v>
      </c>
      <c r="BM53">
        <v>984289.34485785605</v>
      </c>
      <c r="BN53">
        <v>973327.46347258496</v>
      </c>
      <c r="BO53">
        <v>962487.66290037194</v>
      </c>
      <c r="BP53">
        <v>951768.58354568901</v>
      </c>
      <c r="BQ53">
        <v>941168.880954616</v>
      </c>
      <c r="BR53">
        <v>930687.22564621398</v>
      </c>
      <c r="BS53">
        <v>920322.30294577195</v>
      </c>
      <c r="BT53">
        <v>910072.81281991</v>
      </c>
      <c r="BU53">
        <v>899937.46971352701</v>
      </c>
      <c r="BV53">
        <v>889915.00238854997</v>
      </c>
      <c r="BW53">
        <v>880004.15376449504</v>
      </c>
      <c r="BX53">
        <v>870203.68076079199</v>
      </c>
      <c r="BY53">
        <v>860512.35414087004</v>
      </c>
      <c r="BZ53">
        <v>850928.95835798199</v>
      </c>
      <c r="CA53">
        <v>841452.29140273901</v>
      </c>
      <c r="CB53">
        <v>832081.16465234896</v>
      </c>
      <c r="CC53">
        <v>822814.40272153204</v>
      </c>
    </row>
    <row r="54" spans="1:81" x14ac:dyDescent="0.25">
      <c r="A54">
        <v>1441</v>
      </c>
      <c r="B54" t="s">
        <v>103</v>
      </c>
      <c r="C54" t="s">
        <v>36</v>
      </c>
      <c r="D54">
        <v>2016</v>
      </c>
      <c r="E54" t="s">
        <v>53</v>
      </c>
      <c r="F54" t="s">
        <v>54</v>
      </c>
      <c r="G54">
        <v>2015</v>
      </c>
      <c r="H54">
        <v>422849</v>
      </c>
      <c r="I54">
        <v>100</v>
      </c>
      <c r="J54">
        <v>2018</v>
      </c>
      <c r="K54">
        <v>9</v>
      </c>
      <c r="L54">
        <v>100</v>
      </c>
      <c r="M54">
        <v>2017</v>
      </c>
      <c r="N54">
        <v>384792.59</v>
      </c>
      <c r="O54" t="s">
        <v>24</v>
      </c>
      <c r="P54">
        <v>3.0744325288024399</v>
      </c>
      <c r="Q54">
        <v>1</v>
      </c>
      <c r="R54" t="s">
        <v>25</v>
      </c>
      <c r="S54">
        <v>384792.59</v>
      </c>
      <c r="T54">
        <v>-1.11368485725649E-2</v>
      </c>
      <c r="AT54">
        <v>422849</v>
      </c>
      <c r="AU54">
        <v>403820.79499999998</v>
      </c>
      <c r="AV54">
        <v>384792.59</v>
      </c>
      <c r="AW54">
        <v>384792.59</v>
      </c>
      <c r="AX54">
        <v>380507.21319332498</v>
      </c>
      <c r="AY54">
        <v>376269.56197922199</v>
      </c>
      <c r="AZ54">
        <v>372079.10484499403</v>
      </c>
      <c r="BA54">
        <v>367935.31619732</v>
      </c>
      <c r="BB54">
        <v>363837.67629633099</v>
      </c>
      <c r="BC54">
        <v>359785.671190425</v>
      </c>
      <c r="BD54">
        <v>355778.79265179898</v>
      </c>
      <c r="BE54">
        <v>351816.53811270598</v>
      </c>
      <c r="BF54">
        <v>347898.41060241999</v>
      </c>
      <c r="BG54">
        <v>344023.91868490499</v>
      </c>
      <c r="BH54">
        <v>340192.57639717101</v>
      </c>
      <c r="BI54">
        <v>336403.903188325</v>
      </c>
      <c r="BJ54">
        <v>332657.42385929701</v>
      </c>
      <c r="BK54">
        <v>328952.66850323603</v>
      </c>
      <c r="BL54">
        <v>325289.17244657502</v>
      </c>
      <c r="BM54">
        <v>321666.47619074199</v>
      </c>
      <c r="BN54">
        <v>318084.125354535</v>
      </c>
      <c r="BO54">
        <v>314541.670617125</v>
      </c>
      <c r="BP54">
        <v>311038.66766170098</v>
      </c>
      <c r="BQ54">
        <v>307574.67711973999</v>
      </c>
      <c r="BR54">
        <v>304149.26451590197</v>
      </c>
      <c r="BS54">
        <v>300762.00021353102</v>
      </c>
      <c r="BT54">
        <v>297412.459360771</v>
      </c>
      <c r="BU54">
        <v>294100.22183727601</v>
      </c>
      <c r="BV54">
        <v>290824.87220151699</v>
      </c>
      <c r="BW54">
        <v>287585.99963867298</v>
      </c>
      <c r="BX54">
        <v>284383.19790910702</v>
      </c>
      <c r="BY54">
        <v>281216.06529741199</v>
      </c>
      <c r="BZ54">
        <v>278084.204562022</v>
      </c>
      <c r="CA54">
        <v>274987.22288539301</v>
      </c>
      <c r="CB54">
        <v>271924.73182472802</v>
      </c>
      <c r="CC54">
        <v>268896.34726326098</v>
      </c>
    </row>
    <row r="55" spans="1:81" x14ac:dyDescent="0.25">
      <c r="A55">
        <v>31393</v>
      </c>
      <c r="B55" t="s">
        <v>104</v>
      </c>
      <c r="C55" t="s">
        <v>43</v>
      </c>
      <c r="D55">
        <v>2016</v>
      </c>
      <c r="E55" t="s">
        <v>105</v>
      </c>
      <c r="F55" t="s">
        <v>54</v>
      </c>
      <c r="G55">
        <v>2015</v>
      </c>
      <c r="H55">
        <v>103073</v>
      </c>
      <c r="I55">
        <v>100</v>
      </c>
      <c r="J55">
        <v>2018</v>
      </c>
      <c r="K55">
        <v>9</v>
      </c>
      <c r="L55">
        <v>100</v>
      </c>
      <c r="M55">
        <v>2017</v>
      </c>
      <c r="N55">
        <v>93796.43</v>
      </c>
      <c r="O55" t="s">
        <v>24</v>
      </c>
      <c r="P55">
        <v>3.0744005512024399</v>
      </c>
      <c r="Q55">
        <v>1</v>
      </c>
      <c r="R55" t="s">
        <v>25</v>
      </c>
      <c r="S55">
        <v>93796.43</v>
      </c>
      <c r="T55">
        <v>-1.11368485725649E-2</v>
      </c>
      <c r="AT55">
        <v>103073</v>
      </c>
      <c r="AU55">
        <v>98434.714999999997</v>
      </c>
      <c r="AV55">
        <v>93796.43</v>
      </c>
      <c r="AW55">
        <v>93796.43</v>
      </c>
      <c r="AX55">
        <v>92751.833362442805</v>
      </c>
      <c r="AY55">
        <v>91718.870239457494</v>
      </c>
      <c r="AZ55">
        <v>90697.411070353905</v>
      </c>
      <c r="BA55">
        <v>89687.3277373397</v>
      </c>
      <c r="BB55">
        <v>88688.493549450897</v>
      </c>
      <c r="BC55">
        <v>87700.783226661806</v>
      </c>
      <c r="BD55">
        <v>86724.072884171095</v>
      </c>
      <c r="BE55">
        <v>85758.240016864002</v>
      </c>
      <c r="BF55">
        <v>84803.163483946497</v>
      </c>
      <c r="BG55">
        <v>83858.7234937514</v>
      </c>
      <c r="BH55">
        <v>82924.8015887129</v>
      </c>
      <c r="BI55">
        <v>82001.280630509398</v>
      </c>
      <c r="BJ55">
        <v>81088.044785371007</v>
      </c>
      <c r="BK55">
        <v>80184.979509550903</v>
      </c>
      <c r="BL55">
        <v>79291.971534958895</v>
      </c>
      <c r="BM55">
        <v>78408.908854953901</v>
      </c>
      <c r="BN55">
        <v>77535.680710296205</v>
      </c>
      <c r="BO55">
        <v>76672.1775752549</v>
      </c>
      <c r="BP55">
        <v>75818.291143870505</v>
      </c>
      <c r="BQ55">
        <v>74973.914316370501</v>
      </c>
      <c r="BR55">
        <v>74138.941185736694</v>
      </c>
      <c r="BS55">
        <v>73313.267024420798</v>
      </c>
      <c r="BT55">
        <v>72496.788271209807</v>
      </c>
      <c r="BU55">
        <v>71689.402518236093</v>
      </c>
      <c r="BV55">
        <v>70891.008498132796</v>
      </c>
      <c r="BW55">
        <v>70101.506071332697</v>
      </c>
      <c r="BX55">
        <v>69320.796213507507</v>
      </c>
      <c r="BY55">
        <v>68548.781003148106</v>
      </c>
      <c r="BZ55">
        <v>67785.363609282096</v>
      </c>
      <c r="CA55">
        <v>67030.448279329299</v>
      </c>
      <c r="CB55">
        <v>66283.940327091201</v>
      </c>
      <c r="CC55">
        <v>65545.746120875498</v>
      </c>
    </row>
    <row r="56" spans="1:81" x14ac:dyDescent="0.25">
      <c r="A56">
        <v>37110</v>
      </c>
      <c r="B56" t="s">
        <v>106</v>
      </c>
      <c r="C56" t="s">
        <v>107</v>
      </c>
      <c r="D56">
        <v>2018</v>
      </c>
      <c r="E56" t="s">
        <v>28</v>
      </c>
      <c r="F56" t="s">
        <v>23</v>
      </c>
      <c r="G56">
        <v>2017</v>
      </c>
      <c r="H56">
        <v>28209</v>
      </c>
      <c r="I56">
        <v>100</v>
      </c>
      <c r="J56">
        <v>2030</v>
      </c>
      <c r="K56">
        <v>24</v>
      </c>
      <c r="L56">
        <v>0</v>
      </c>
      <c r="M56">
        <v>2017</v>
      </c>
      <c r="N56">
        <v>28209</v>
      </c>
      <c r="O56" t="s">
        <v>45</v>
      </c>
      <c r="P56">
        <v>2.8902467233390201</v>
      </c>
      <c r="Q56">
        <v>1</v>
      </c>
      <c r="R56" t="s">
        <v>25</v>
      </c>
      <c r="S56">
        <v>21438.84</v>
      </c>
      <c r="T56">
        <v>-1.11368485725649E-2</v>
      </c>
      <c r="AV56">
        <v>28209</v>
      </c>
      <c r="AW56">
        <v>27688.218461538399</v>
      </c>
      <c r="AX56">
        <v>27167.436923076901</v>
      </c>
      <c r="AY56">
        <v>26646.6553846153</v>
      </c>
      <c r="AZ56">
        <v>26125.873846153801</v>
      </c>
      <c r="BA56">
        <v>25605.092307692299</v>
      </c>
      <c r="BB56">
        <v>25084.310769230698</v>
      </c>
      <c r="BC56">
        <v>24563.5292307692</v>
      </c>
      <c r="BD56">
        <v>24042.747692307599</v>
      </c>
      <c r="BE56">
        <v>23521.9661538461</v>
      </c>
      <c r="BF56">
        <v>23001.184615384602</v>
      </c>
      <c r="BG56">
        <v>22480.403076923001</v>
      </c>
      <c r="BH56">
        <v>21959.621538461499</v>
      </c>
      <c r="BI56">
        <v>21438.84</v>
      </c>
      <c r="BJ56">
        <v>21200.078885348499</v>
      </c>
      <c r="BK56">
        <v>20963.976817075902</v>
      </c>
      <c r="BL56">
        <v>20730.5041817854</v>
      </c>
      <c r="BM56">
        <v>20499.6316958799</v>
      </c>
      <c r="BN56">
        <v>20271.330401889601</v>
      </c>
      <c r="BO56">
        <v>20045.571664839299</v>
      </c>
      <c r="BP56">
        <v>19822.327168657499</v>
      </c>
      <c r="BQ56">
        <v>19601.568912624301</v>
      </c>
      <c r="BR56">
        <v>19383.269207859699</v>
      </c>
      <c r="BS56">
        <v>19167.400673850501</v>
      </c>
      <c r="BT56">
        <v>18953.936235016201</v>
      </c>
      <c r="BU56">
        <v>18742.8491173127</v>
      </c>
      <c r="BV56">
        <v>18534.112844874799</v>
      </c>
      <c r="BW56">
        <v>18327.7012366946</v>
      </c>
      <c r="BX56">
        <v>18123.588403338301</v>
      </c>
      <c r="BY56">
        <v>17921.748743698801</v>
      </c>
      <c r="BZ56">
        <v>17722.156941784699</v>
      </c>
      <c r="CA56">
        <v>17524.787963544801</v>
      </c>
      <c r="CB56">
        <v>17329.6170537285</v>
      </c>
      <c r="CC56">
        <v>17136.6197327806</v>
      </c>
    </row>
    <row r="57" spans="1:81" x14ac:dyDescent="0.25">
      <c r="A57">
        <v>21991</v>
      </c>
      <c r="B57" t="s">
        <v>108</v>
      </c>
      <c r="C57" t="s">
        <v>109</v>
      </c>
      <c r="D57">
        <v>2016</v>
      </c>
      <c r="E57" t="s">
        <v>32</v>
      </c>
      <c r="F57" t="s">
        <v>33</v>
      </c>
      <c r="G57">
        <v>2016</v>
      </c>
      <c r="H57">
        <v>20510</v>
      </c>
      <c r="I57">
        <v>80</v>
      </c>
      <c r="J57">
        <v>2017</v>
      </c>
      <c r="K57">
        <v>36.700000000000003</v>
      </c>
      <c r="L57">
        <v>99</v>
      </c>
      <c r="M57">
        <v>2017</v>
      </c>
      <c r="N57">
        <v>13058.101699999999</v>
      </c>
      <c r="O57" t="s">
        <v>24</v>
      </c>
      <c r="P57">
        <v>2.4809044900243902</v>
      </c>
      <c r="Q57">
        <v>1</v>
      </c>
      <c r="R57" t="s">
        <v>25</v>
      </c>
      <c r="S57">
        <v>12982.8299999999</v>
      </c>
      <c r="T57">
        <v>-1.11368485725649E-2</v>
      </c>
      <c r="AU57">
        <v>20510</v>
      </c>
      <c r="AV57">
        <v>12982.8299999999</v>
      </c>
      <c r="AW57">
        <v>12838.242188246601</v>
      </c>
      <c r="AX57">
        <v>12695.2646290582</v>
      </c>
      <c r="AY57">
        <v>12553.8793892957</v>
      </c>
      <c r="AZ57">
        <v>12414.0687355389</v>
      </c>
      <c r="BA57">
        <v>12275.8151318618</v>
      </c>
      <c r="BB57">
        <v>12139.1012376334</v>
      </c>
      <c r="BC57">
        <v>12003.9099053429</v>
      </c>
      <c r="BD57">
        <v>11870.224178448399</v>
      </c>
      <c r="BE57">
        <v>11738.0272892506</v>
      </c>
      <c r="BF57">
        <v>11607.302656789599</v>
      </c>
      <c r="BG57">
        <v>11478.033884765</v>
      </c>
      <c r="BH57">
        <v>11350.2047594796</v>
      </c>
      <c r="BI57">
        <v>11223.7992478056</v>
      </c>
      <c r="BJ57">
        <v>11098.801495174001</v>
      </c>
      <c r="BK57">
        <v>10975.1958235852</v>
      </c>
      <c r="BL57">
        <v>10852.9667296437</v>
      </c>
      <c r="BM57">
        <v>10732.098882612599</v>
      </c>
      <c r="BN57">
        <v>10612.5771224911</v>
      </c>
      <c r="BO57">
        <v>10494.3864581133</v>
      </c>
      <c r="BP57">
        <v>10377.512065267299</v>
      </c>
      <c r="BQ57">
        <v>10261.939284836501</v>
      </c>
      <c r="BR57">
        <v>10147.6536209604</v>
      </c>
      <c r="BS57">
        <v>10034.6407392169</v>
      </c>
      <c r="BT57">
        <v>9922.8864648242106</v>
      </c>
      <c r="BU57">
        <v>9812.3767808626999</v>
      </c>
      <c r="BV57">
        <v>9703.0978265172798</v>
      </c>
      <c r="BW57">
        <v>9595.0358953385803</v>
      </c>
      <c r="BX57">
        <v>9488.1774335238697</v>
      </c>
      <c r="BY57">
        <v>9382.5090382170893</v>
      </c>
      <c r="BZ57">
        <v>9278.0174558277395</v>
      </c>
      <c r="CA57">
        <v>9174.6895803685693</v>
      </c>
      <c r="CB57">
        <v>9072.5124518117209</v>
      </c>
      <c r="CC57">
        <v>8971.4732544631806</v>
      </c>
    </row>
    <row r="58" spans="1:81" x14ac:dyDescent="0.25">
      <c r="A58">
        <v>1411</v>
      </c>
      <c r="B58" t="s">
        <v>110</v>
      </c>
      <c r="C58" t="s">
        <v>111</v>
      </c>
      <c r="D58">
        <v>2017</v>
      </c>
      <c r="E58" t="s">
        <v>28</v>
      </c>
      <c r="F58" t="s">
        <v>23</v>
      </c>
      <c r="G58">
        <v>2016</v>
      </c>
      <c r="H58">
        <v>100</v>
      </c>
      <c r="I58">
        <v>100</v>
      </c>
      <c r="J58">
        <v>2030</v>
      </c>
      <c r="K58">
        <v>6</v>
      </c>
      <c r="L58">
        <v>26</v>
      </c>
      <c r="M58">
        <v>2017</v>
      </c>
      <c r="N58">
        <v>98.44</v>
      </c>
      <c r="O58" t="s">
        <v>24</v>
      </c>
      <c r="P58">
        <v>2.7102439124390201</v>
      </c>
      <c r="Q58">
        <v>1</v>
      </c>
      <c r="R58" t="s">
        <v>25</v>
      </c>
      <c r="S58">
        <v>94</v>
      </c>
      <c r="T58">
        <v>-1.11368485725649E-2</v>
      </c>
      <c r="AU58">
        <v>100</v>
      </c>
      <c r="AV58">
        <v>98.44</v>
      </c>
      <c r="AW58">
        <v>98.098461538461507</v>
      </c>
      <c r="AX58">
        <v>97.756923076923002</v>
      </c>
      <c r="AY58">
        <v>97.415384615384596</v>
      </c>
      <c r="AZ58">
        <v>97.073846153846105</v>
      </c>
      <c r="BA58">
        <v>96.7323076923077</v>
      </c>
      <c r="BB58">
        <v>96.390769230769195</v>
      </c>
      <c r="BC58">
        <v>96.049230769230704</v>
      </c>
      <c r="BD58">
        <v>95.707692307692298</v>
      </c>
      <c r="BE58">
        <v>95.366153846153793</v>
      </c>
      <c r="BF58">
        <v>95.024615384615302</v>
      </c>
      <c r="BG58">
        <v>94.683076923076896</v>
      </c>
      <c r="BH58">
        <v>94.341538461538406</v>
      </c>
      <c r="BI58">
        <v>94</v>
      </c>
      <c r="BJ58">
        <v>92.953136234178899</v>
      </c>
      <c r="BK58">
        <v>91.917931231593798</v>
      </c>
      <c r="BL58">
        <v>90.894255150364103</v>
      </c>
      <c r="BM58">
        <v>89.881979594638395</v>
      </c>
      <c r="BN58">
        <v>88.880977598490603</v>
      </c>
      <c r="BO58">
        <v>87.891123609994693</v>
      </c>
      <c r="BP58">
        <v>86.912293475477597</v>
      </c>
      <c r="BQ58">
        <v>85.944364423946794</v>
      </c>
      <c r="BR58">
        <v>84.987215051692004</v>
      </c>
      <c r="BS58">
        <v>84.040725307057301</v>
      </c>
      <c r="BT58">
        <v>83.104776475384099</v>
      </c>
      <c r="BU58">
        <v>82.179251164120899</v>
      </c>
      <c r="BV58">
        <v>81.264033288099299</v>
      </c>
      <c r="BW58">
        <v>80.359008054973799</v>
      </c>
      <c r="BX58">
        <v>79.464061950824103</v>
      </c>
      <c r="BY58">
        <v>78.579082725916805</v>
      </c>
      <c r="BZ58">
        <v>77.703959380627197</v>
      </c>
      <c r="CA58">
        <v>76.838582151516405</v>
      </c>
      <c r="CB58">
        <v>75.982842497564405</v>
      </c>
      <c r="CC58">
        <v>75.136633086556003</v>
      </c>
    </row>
    <row r="59" spans="1:81" x14ac:dyDescent="0.25">
      <c r="A59">
        <v>1417</v>
      </c>
      <c r="B59" t="s">
        <v>112</v>
      </c>
      <c r="C59" t="s">
        <v>56</v>
      </c>
      <c r="D59">
        <v>2017</v>
      </c>
      <c r="E59" t="s">
        <v>88</v>
      </c>
      <c r="F59" t="s">
        <v>54</v>
      </c>
      <c r="G59">
        <v>2016</v>
      </c>
      <c r="H59">
        <v>175268</v>
      </c>
      <c r="I59">
        <v>100</v>
      </c>
      <c r="J59">
        <v>2021</v>
      </c>
      <c r="K59">
        <v>15</v>
      </c>
      <c r="L59">
        <v>2.96</v>
      </c>
      <c r="M59">
        <v>2017</v>
      </c>
      <c r="N59">
        <v>174489.81008</v>
      </c>
      <c r="O59" t="s">
        <v>24</v>
      </c>
      <c r="P59">
        <v>3.1358711853365899</v>
      </c>
      <c r="Q59">
        <v>1</v>
      </c>
      <c r="R59" t="s">
        <v>25</v>
      </c>
      <c r="S59">
        <v>148977.79999999999</v>
      </c>
      <c r="T59">
        <v>-1.11368485725649E-2</v>
      </c>
      <c r="AU59">
        <v>175268</v>
      </c>
      <c r="AV59">
        <v>174489.81008</v>
      </c>
      <c r="AW59">
        <v>168111.80755999999</v>
      </c>
      <c r="AX59">
        <v>161733.80504000001</v>
      </c>
      <c r="AY59">
        <v>155355.80252</v>
      </c>
      <c r="AZ59">
        <v>148977.79999999999</v>
      </c>
      <c r="BA59">
        <v>147318.65680072599</v>
      </c>
      <c r="BB59">
        <v>145677.991228022</v>
      </c>
      <c r="BC59">
        <v>144055.59749936001</v>
      </c>
      <c r="BD59">
        <v>142451.27212397999</v>
      </c>
      <c r="BE59">
        <v>140864.81387736599</v>
      </c>
      <c r="BF59">
        <v>139296.02377601099</v>
      </c>
      <c r="BG59">
        <v>137744.70505245699</v>
      </c>
      <c r="BH59">
        <v>136210.66313061499</v>
      </c>
      <c r="BI59">
        <v>134693.705601361</v>
      </c>
      <c r="BJ59">
        <v>133193.64219840101</v>
      </c>
      <c r="BK59">
        <v>131710.284774409</v>
      </c>
      <c r="BL59">
        <v>130243.447277427</v>
      </c>
      <c r="BM59">
        <v>128792.945727529</v>
      </c>
      <c r="BN59">
        <v>127358.59819374701</v>
      </c>
      <c r="BO59">
        <v>125940.22477124901</v>
      </c>
      <c r="BP59">
        <v>124537.647558777</v>
      </c>
      <c r="BQ59">
        <v>123150.690636332</v>
      </c>
      <c r="BR59">
        <v>121779.180043108</v>
      </c>
      <c r="BS59">
        <v>120422.943755677</v>
      </c>
      <c r="BT59">
        <v>119081.811666407</v>
      </c>
      <c r="BU59">
        <v>117755.61556213201</v>
      </c>
      <c r="BV59">
        <v>116444.189103047</v>
      </c>
      <c r="BW59">
        <v>115147.367801851</v>
      </c>
      <c r="BX59">
        <v>113864.98900311301</v>
      </c>
      <c r="BY59">
        <v>112596.891862868</v>
      </c>
      <c r="BZ59">
        <v>111342.91732845</v>
      </c>
      <c r="CA59">
        <v>110102.90811853499</v>
      </c>
      <c r="CB59">
        <v>108876.70870341999</v>
      </c>
      <c r="CC59">
        <v>107664.165285511</v>
      </c>
    </row>
    <row r="60" spans="1:81" x14ac:dyDescent="0.25">
      <c r="A60">
        <v>1470</v>
      </c>
      <c r="B60" t="s">
        <v>113</v>
      </c>
      <c r="C60" t="s">
        <v>56</v>
      </c>
      <c r="D60">
        <v>2017</v>
      </c>
      <c r="E60" t="s">
        <v>28</v>
      </c>
      <c r="F60" t="s">
        <v>23</v>
      </c>
      <c r="G60">
        <v>2016</v>
      </c>
      <c r="H60">
        <v>132381</v>
      </c>
      <c r="I60">
        <v>100</v>
      </c>
      <c r="J60">
        <v>2021</v>
      </c>
      <c r="K60">
        <v>10</v>
      </c>
      <c r="L60">
        <v>77.430000000000007</v>
      </c>
      <c r="M60">
        <v>2017</v>
      </c>
      <c r="N60">
        <v>122131</v>
      </c>
      <c r="O60" t="s">
        <v>24</v>
      </c>
      <c r="P60">
        <v>2.7458668966365898</v>
      </c>
      <c r="Q60">
        <v>1</v>
      </c>
      <c r="R60" t="s">
        <v>25</v>
      </c>
      <c r="S60">
        <v>119142.9</v>
      </c>
      <c r="T60">
        <v>-1.11368485725649E-2</v>
      </c>
      <c r="AU60">
        <v>132381</v>
      </c>
      <c r="AV60">
        <v>122131</v>
      </c>
      <c r="AW60">
        <v>121383.97500000001</v>
      </c>
      <c r="AX60">
        <v>120636.95</v>
      </c>
      <c r="AY60">
        <v>119889.924999999</v>
      </c>
      <c r="AZ60">
        <v>119142.9</v>
      </c>
      <c r="BA60">
        <v>117816.023564203</v>
      </c>
      <c r="BB60">
        <v>116503.92435034701</v>
      </c>
      <c r="BC60">
        <v>115206.43778674801</v>
      </c>
      <c r="BD60">
        <v>113923.401134532</v>
      </c>
      <c r="BE60">
        <v>112654.653467225</v>
      </c>
      <c r="BF60">
        <v>111400.035650566</v>
      </c>
      <c r="BG60">
        <v>110159.390322547</v>
      </c>
      <c r="BH60">
        <v>108932.56187367901</v>
      </c>
      <c r="BI60">
        <v>107719.39642747</v>
      </c>
      <c r="BJ60">
        <v>106519.74182112901</v>
      </c>
      <c r="BK60">
        <v>105333.447586479</v>
      </c>
      <c r="BL60">
        <v>104160.364931082</v>
      </c>
      <c r="BM60">
        <v>103000.34671958099</v>
      </c>
      <c r="BN60">
        <v>101853.247455244</v>
      </c>
      <c r="BO60">
        <v>100718.923261711</v>
      </c>
      <c r="BP60">
        <v>99597.231864953603</v>
      </c>
      <c r="BQ60">
        <v>98488.0325754269</v>
      </c>
      <c r="BR60">
        <v>97391.186270424601</v>
      </c>
      <c r="BS60">
        <v>96306.555376628399</v>
      </c>
      <c r="BT60">
        <v>95234.003852853493</v>
      </c>
      <c r="BU60">
        <v>94173.397172985293</v>
      </c>
      <c r="BV60">
        <v>93124.6023091057</v>
      </c>
      <c r="BW60">
        <v>92087.4877148089</v>
      </c>
      <c r="BX60">
        <v>91061.923308701094</v>
      </c>
      <c r="BY60">
        <v>90047.780458085603</v>
      </c>
      <c r="BZ60">
        <v>89044.931962828297</v>
      </c>
      <c r="CA60">
        <v>88053.252039403902</v>
      </c>
      <c r="CB60">
        <v>87072.616305119198</v>
      </c>
      <c r="CC60">
        <v>86102.901762512003</v>
      </c>
    </row>
    <row r="61" spans="1:81" x14ac:dyDescent="0.25">
      <c r="A61">
        <v>1502</v>
      </c>
      <c r="B61" t="s">
        <v>114</v>
      </c>
      <c r="C61" t="s">
        <v>21</v>
      </c>
      <c r="D61">
        <v>2015</v>
      </c>
      <c r="E61" t="s">
        <v>88</v>
      </c>
      <c r="F61" t="s">
        <v>54</v>
      </c>
      <c r="G61">
        <v>2015</v>
      </c>
      <c r="H61">
        <v>371156</v>
      </c>
      <c r="I61">
        <v>100</v>
      </c>
      <c r="J61">
        <v>2018</v>
      </c>
      <c r="K61">
        <v>30</v>
      </c>
      <c r="L61">
        <v>100</v>
      </c>
      <c r="M61">
        <v>2017</v>
      </c>
      <c r="N61">
        <v>276524</v>
      </c>
      <c r="O61" t="s">
        <v>24</v>
      </c>
      <c r="P61">
        <v>3.2844371974024398</v>
      </c>
      <c r="Q61">
        <v>1</v>
      </c>
      <c r="R61" t="s">
        <v>25</v>
      </c>
      <c r="S61">
        <v>259809.2</v>
      </c>
      <c r="T61">
        <v>-1.11368485725649E-2</v>
      </c>
      <c r="AT61">
        <v>371156</v>
      </c>
      <c r="AU61">
        <v>323840</v>
      </c>
      <c r="AV61">
        <v>276524</v>
      </c>
      <c r="AW61">
        <v>259809.2</v>
      </c>
      <c r="AX61">
        <v>256915.74428183999</v>
      </c>
      <c r="AY61">
        <v>254054.51254186599</v>
      </c>
      <c r="AZ61">
        <v>251225.14590651001</v>
      </c>
      <c r="BA61">
        <v>248427.28949892899</v>
      </c>
      <c r="BB61">
        <v>245660.59239448601</v>
      </c>
      <c r="BC61">
        <v>242924.70757674199</v>
      </c>
      <c r="BD61">
        <v>240219.29189392601</v>
      </c>
      <c r="BE61">
        <v>237544.006015894</v>
      </c>
      <c r="BF61">
        <v>234898.51439157501</v>
      </c>
      <c r="BG61">
        <v>232282.48520687499</v>
      </c>
      <c r="BH61">
        <v>229695.59034306699</v>
      </c>
      <c r="BI61">
        <v>227137.50533563099</v>
      </c>
      <c r="BJ61">
        <v>224607.909333558</v>
      </c>
      <c r="BK61">
        <v>222106.48505910899</v>
      </c>
      <c r="BL61">
        <v>219632.91876802099</v>
      </c>
      <c r="BM61">
        <v>217186.90021015101</v>
      </c>
      <c r="BN61">
        <v>214768.122590566</v>
      </c>
      <c r="BO61">
        <v>212376.28253106101</v>
      </c>
      <c r="BP61">
        <v>210011.080032108</v>
      </c>
      <c r="BQ61">
        <v>207672.21843523</v>
      </c>
      <c r="BR61">
        <v>205359.40438578799</v>
      </c>
      <c r="BS61">
        <v>203072.34779619201</v>
      </c>
      <c r="BT61">
        <v>200810.76180951</v>
      </c>
      <c r="BU61">
        <v>198574.362763496</v>
      </c>
      <c r="BV61">
        <v>196362.87015500601</v>
      </c>
      <c r="BW61">
        <v>194176.00660481499</v>
      </c>
      <c r="BX61">
        <v>192013.497822832</v>
      </c>
      <c r="BY61">
        <v>189875.07257369001</v>
      </c>
      <c r="BZ61">
        <v>187760.46264273199</v>
      </c>
      <c r="CA61">
        <v>185669.40280236601</v>
      </c>
      <c r="CB61">
        <v>183601.630778797</v>
      </c>
      <c r="CC61">
        <v>181556.88721913801</v>
      </c>
    </row>
    <row r="62" spans="1:81" x14ac:dyDescent="0.25">
      <c r="A62">
        <v>31375</v>
      </c>
      <c r="B62" t="s">
        <v>115</v>
      </c>
      <c r="C62" t="s">
        <v>116</v>
      </c>
      <c r="D62">
        <v>2015</v>
      </c>
      <c r="E62" t="s">
        <v>117</v>
      </c>
      <c r="F62" t="s">
        <v>54</v>
      </c>
      <c r="G62">
        <v>2015</v>
      </c>
      <c r="H62">
        <v>10765.26</v>
      </c>
      <c r="I62">
        <v>99</v>
      </c>
      <c r="J62">
        <v>2020</v>
      </c>
      <c r="K62">
        <v>20</v>
      </c>
      <c r="L62">
        <v>24</v>
      </c>
      <c r="M62">
        <v>2017</v>
      </c>
      <c r="N62">
        <v>10401.36</v>
      </c>
      <c r="O62" t="s">
        <v>24</v>
      </c>
      <c r="P62">
        <v>3.1753739102585401</v>
      </c>
      <c r="Q62">
        <v>1</v>
      </c>
      <c r="R62" t="s">
        <v>25</v>
      </c>
      <c r="S62">
        <v>8612.2080000000005</v>
      </c>
      <c r="T62">
        <v>-1.11368485725649E-2</v>
      </c>
      <c r="AT62">
        <v>10765.26</v>
      </c>
      <c r="AU62">
        <v>10583.31</v>
      </c>
      <c r="AV62">
        <v>10401.36</v>
      </c>
      <c r="AW62">
        <v>9804.9760000000006</v>
      </c>
      <c r="AX62">
        <v>9208.5920000000006</v>
      </c>
      <c r="AY62">
        <v>8612.2080000000005</v>
      </c>
      <c r="AZ62">
        <v>8516.2951436285603</v>
      </c>
      <c r="BA62">
        <v>8421.4504542147006</v>
      </c>
      <c r="BB62">
        <v>8327.6620357447591</v>
      </c>
      <c r="BC62">
        <v>8234.9181246891694</v>
      </c>
      <c r="BD62">
        <v>8143.2070885270296</v>
      </c>
      <c r="BE62">
        <v>8052.5174242870698</v>
      </c>
      <c r="BF62">
        <v>7962.8377571048404</v>
      </c>
      <c r="BG62">
        <v>7874.1568387960697</v>
      </c>
      <c r="BH62">
        <v>7786.4635464457697</v>
      </c>
      <c r="BI62">
        <v>7699.7468810132004</v>
      </c>
      <c r="BJ62">
        <v>7613.9959659522801</v>
      </c>
      <c r="BK62">
        <v>7529.2000458473503</v>
      </c>
      <c r="BL62">
        <v>7445.3484850641998</v>
      </c>
      <c r="BM62">
        <v>7362.4307664160597</v>
      </c>
      <c r="BN62">
        <v>7280.4364898445001</v>
      </c>
      <c r="BO62">
        <v>7199.3553711149198</v>
      </c>
      <c r="BP62">
        <v>7119.1772405267302</v>
      </c>
      <c r="BQ62">
        <v>7039.8920416377396</v>
      </c>
      <c r="BR62">
        <v>6961.4898300028099</v>
      </c>
      <c r="BS62">
        <v>6883.9607719266196</v>
      </c>
      <c r="BT62">
        <v>6807.2951432301998</v>
      </c>
      <c r="BU62">
        <v>6731.4833280312896</v>
      </c>
      <c r="BV62">
        <v>6656.5158175382503</v>
      </c>
      <c r="BW62">
        <v>6582.38320885745</v>
      </c>
      <c r="BX62">
        <v>6509.07620381381</v>
      </c>
      <c r="BY62">
        <v>6436.5856077846502</v>
      </c>
      <c r="BZ62">
        <v>6364.9023285464</v>
      </c>
      <c r="CA62">
        <v>6294.0173751342099</v>
      </c>
      <c r="CB62">
        <v>6223.9218567142498</v>
      </c>
      <c r="CC62">
        <v>6154.6069814685497</v>
      </c>
    </row>
    <row r="63" spans="1:81" x14ac:dyDescent="0.25">
      <c r="A63">
        <v>23318</v>
      </c>
      <c r="B63" t="s">
        <v>118</v>
      </c>
      <c r="C63" t="s">
        <v>76</v>
      </c>
      <c r="D63">
        <v>2017</v>
      </c>
      <c r="E63" t="s">
        <v>117</v>
      </c>
      <c r="F63" t="s">
        <v>54</v>
      </c>
      <c r="G63">
        <v>2017</v>
      </c>
      <c r="H63">
        <v>8230000</v>
      </c>
      <c r="I63">
        <v>100</v>
      </c>
      <c r="J63">
        <v>2025</v>
      </c>
      <c r="K63">
        <v>60</v>
      </c>
      <c r="L63">
        <v>0</v>
      </c>
      <c r="M63">
        <v>2017</v>
      </c>
      <c r="N63">
        <v>8230000</v>
      </c>
      <c r="O63" t="s">
        <v>45</v>
      </c>
      <c r="P63">
        <v>3.5886278780487801</v>
      </c>
      <c r="Q63">
        <v>1</v>
      </c>
      <c r="R63" t="s">
        <v>25</v>
      </c>
      <c r="S63">
        <v>3292000</v>
      </c>
      <c r="T63">
        <v>-1.11368485725649E-2</v>
      </c>
      <c r="AV63">
        <v>8230000</v>
      </c>
      <c r="AW63">
        <v>7612750</v>
      </c>
      <c r="AX63">
        <v>6995500</v>
      </c>
      <c r="AY63">
        <v>6378250</v>
      </c>
      <c r="AZ63">
        <v>5761000</v>
      </c>
      <c r="BA63">
        <v>5143750</v>
      </c>
      <c r="BB63">
        <v>4526500</v>
      </c>
      <c r="BC63">
        <v>3909250</v>
      </c>
      <c r="BD63">
        <v>3292000</v>
      </c>
      <c r="BE63">
        <v>3255337.4944991102</v>
      </c>
      <c r="BF63">
        <v>3219083.2937702802</v>
      </c>
      <c r="BG63">
        <v>3183232.85058509</v>
      </c>
      <c r="BH63">
        <v>3147781.6683569099</v>
      </c>
      <c r="BI63">
        <v>3112725.3005769202</v>
      </c>
      <c r="BJ63">
        <v>3078059.3502564002</v>
      </c>
      <c r="BK63">
        <v>3043779.4693752299</v>
      </c>
      <c r="BL63">
        <v>3009881.3583365199</v>
      </c>
      <c r="BM63">
        <v>2976360.7654273398</v>
      </c>
      <c r="BN63">
        <v>2943213.4862854499</v>
      </c>
      <c r="BO63">
        <v>2910435.3633719599</v>
      </c>
      <c r="BP63">
        <v>2878022.2854498499</v>
      </c>
      <c r="BQ63">
        <v>2845970.1870683199</v>
      </c>
      <c r="BR63">
        <v>2814275.0480529098</v>
      </c>
      <c r="BS63">
        <v>2782932.8930012002</v>
      </c>
      <c r="BT63">
        <v>2751939.79078423</v>
      </c>
      <c r="BU63">
        <v>2721291.8540534498</v>
      </c>
      <c r="BV63">
        <v>2690985.2387530999</v>
      </c>
      <c r="BW63">
        <v>2661016.1436381</v>
      </c>
      <c r="BX63">
        <v>2631380.80979726</v>
      </c>
      <c r="BY63">
        <v>2602075.52018179</v>
      </c>
      <c r="BZ63">
        <v>2573096.5991391502</v>
      </c>
      <c r="CA63">
        <v>2544440.4119519498</v>
      </c>
      <c r="CB63">
        <v>2516103.3643821301</v>
      </c>
      <c r="CC63">
        <v>2488081.9022200899</v>
      </c>
    </row>
    <row r="64" spans="1:81" x14ac:dyDescent="0.25">
      <c r="A64">
        <v>1574</v>
      </c>
      <c r="B64" t="s">
        <v>119</v>
      </c>
      <c r="C64" t="s">
        <v>27</v>
      </c>
      <c r="D64">
        <v>2015</v>
      </c>
      <c r="E64" t="s">
        <v>22</v>
      </c>
      <c r="F64" t="s">
        <v>23</v>
      </c>
      <c r="G64">
        <v>2015</v>
      </c>
      <c r="H64">
        <v>691000</v>
      </c>
      <c r="I64">
        <v>100</v>
      </c>
      <c r="J64">
        <v>2020</v>
      </c>
      <c r="K64">
        <v>10</v>
      </c>
      <c r="L64">
        <v>100</v>
      </c>
      <c r="M64">
        <v>2017</v>
      </c>
      <c r="N64">
        <v>621900</v>
      </c>
      <c r="O64" t="s">
        <v>24</v>
      </c>
      <c r="P64">
        <v>2.7454349536585401</v>
      </c>
      <c r="Q64">
        <v>1</v>
      </c>
      <c r="R64" t="s">
        <v>25</v>
      </c>
      <c r="S64">
        <v>621900</v>
      </c>
      <c r="T64">
        <v>-1.11368485725649E-2</v>
      </c>
      <c r="AT64">
        <v>691000</v>
      </c>
      <c r="AU64">
        <v>656450</v>
      </c>
      <c r="AV64">
        <v>621900</v>
      </c>
      <c r="AW64">
        <v>621900</v>
      </c>
      <c r="AX64">
        <v>621900</v>
      </c>
      <c r="AY64">
        <v>621900</v>
      </c>
      <c r="AZ64">
        <v>614973.99387272098</v>
      </c>
      <c r="BA64">
        <v>608125.12162689597</v>
      </c>
      <c r="BB64">
        <v>601352.52423416404</v>
      </c>
      <c r="BC64">
        <v>594655.35223303898</v>
      </c>
      <c r="BD64">
        <v>588032.765622354</v>
      </c>
      <c r="BE64">
        <v>581483.93375591096</v>
      </c>
      <c r="BF64">
        <v>575008.03523829195</v>
      </c>
      <c r="BG64">
        <v>568604.257821835</v>
      </c>
      <c r="BH64">
        <v>562271.79830475803</v>
      </c>
      <c r="BI64">
        <v>556009.86243041395</v>
      </c>
      <c r="BJ64">
        <v>549817.66478767397</v>
      </c>
      <c r="BK64">
        <v>543694.42871241202</v>
      </c>
      <c r="BL64">
        <v>537639.38619009499</v>
      </c>
      <c r="BM64">
        <v>531651.77775944897</v>
      </c>
      <c r="BN64">
        <v>525730.85241720697</v>
      </c>
      <c r="BO64">
        <v>519875.867523911</v>
      </c>
      <c r="BP64">
        <v>514086.08871076698</v>
      </c>
      <c r="BQ64">
        <v>508360.78978753299</v>
      </c>
      <c r="BR64">
        <v>502699.25265143899</v>
      </c>
      <c r="BS64">
        <v>497100.76719711901</v>
      </c>
      <c r="BT64">
        <v>491564.63122753898</v>
      </c>
      <c r="BU64">
        <v>486090.150365929</v>
      </c>
      <c r="BV64">
        <v>480676.63796868798</v>
      </c>
      <c r="BW64">
        <v>475323.41503926099</v>
      </c>
      <c r="BX64">
        <v>470029.81014297501</v>
      </c>
      <c r="BY64">
        <v>464795.15932282101</v>
      </c>
      <c r="BZ64">
        <v>459618.80601618101</v>
      </c>
      <c r="CA64">
        <v>454500.10097247601</v>
      </c>
      <c r="CB64">
        <v>449438.40217173001</v>
      </c>
      <c r="CC64">
        <v>444433.074744048</v>
      </c>
    </row>
    <row r="65" spans="1:81" x14ac:dyDescent="0.25">
      <c r="A65">
        <v>1613</v>
      </c>
      <c r="B65" t="s">
        <v>120</v>
      </c>
      <c r="C65" t="s">
        <v>36</v>
      </c>
      <c r="D65">
        <v>2018</v>
      </c>
      <c r="E65" t="s">
        <v>22</v>
      </c>
      <c r="F65" t="s">
        <v>23</v>
      </c>
      <c r="G65">
        <v>2015</v>
      </c>
      <c r="H65">
        <v>285527</v>
      </c>
      <c r="I65">
        <v>100</v>
      </c>
      <c r="J65">
        <v>2025</v>
      </c>
      <c r="K65">
        <v>68</v>
      </c>
      <c r="L65">
        <v>0</v>
      </c>
      <c r="M65">
        <v>2017</v>
      </c>
      <c r="N65">
        <v>285527</v>
      </c>
      <c r="O65" t="s">
        <v>45</v>
      </c>
      <c r="P65">
        <v>3.3278334307487798</v>
      </c>
      <c r="Q65">
        <v>1</v>
      </c>
      <c r="R65" t="s">
        <v>25</v>
      </c>
      <c r="S65">
        <v>91368.639999999898</v>
      </c>
      <c r="T65">
        <v>-1.11368485725649E-2</v>
      </c>
      <c r="AT65">
        <v>285527</v>
      </c>
      <c r="AU65">
        <v>285527</v>
      </c>
      <c r="AV65">
        <v>285527</v>
      </c>
      <c r="AW65">
        <v>261257.20499999999</v>
      </c>
      <c r="AX65">
        <v>236987.41</v>
      </c>
      <c r="AY65">
        <v>212717.61499999999</v>
      </c>
      <c r="AZ65">
        <v>188447.82</v>
      </c>
      <c r="BA65">
        <v>164178.02499999999</v>
      </c>
      <c r="BB65">
        <v>139908.22999999899</v>
      </c>
      <c r="BC65">
        <v>115638.435</v>
      </c>
      <c r="BD65">
        <v>91368.639999999898</v>
      </c>
      <c r="BE65">
        <v>90351.081292038696</v>
      </c>
      <c r="BF65">
        <v>89344.854981321798</v>
      </c>
      <c r="BG65">
        <v>88349.834860657094</v>
      </c>
      <c r="BH65">
        <v>87365.896128402805</v>
      </c>
      <c r="BI65">
        <v>86392.915372814299</v>
      </c>
      <c r="BJ65">
        <v>85430.770556564894</v>
      </c>
      <c r="BK65">
        <v>84479.341001438894</v>
      </c>
      <c r="BL65">
        <v>83538.507373195796</v>
      </c>
      <c r="BM65">
        <v>82608.151666602396</v>
      </c>
      <c r="BN65">
        <v>81688.157190632002</v>
      </c>
      <c r="BO65">
        <v>80778.408553828005</v>
      </c>
      <c r="BP65">
        <v>79878.791649831299</v>
      </c>
      <c r="BQ65">
        <v>78989.1936430676</v>
      </c>
      <c r="BR65">
        <v>78109.502954595795</v>
      </c>
      <c r="BS65">
        <v>77239.609248112101</v>
      </c>
      <c r="BT65">
        <v>76379.403416111803</v>
      </c>
      <c r="BU65">
        <v>75528.777566203702</v>
      </c>
      <c r="BV65">
        <v>74687.625007577997</v>
      </c>
      <c r="BW65">
        <v>73855.840237624099</v>
      </c>
      <c r="BX65">
        <v>73033.318928698107</v>
      </c>
      <c r="BY65">
        <v>72219.957915037303</v>
      </c>
      <c r="BZ65">
        <v>71415.655179820606</v>
      </c>
      <c r="CA65">
        <v>70620.3098423724</v>
      </c>
      <c r="CB65">
        <v>69833.822145510305</v>
      </c>
      <c r="CC65">
        <v>69056.093443032296</v>
      </c>
    </row>
    <row r="66" spans="1:81" x14ac:dyDescent="0.25">
      <c r="A66">
        <v>33628</v>
      </c>
      <c r="B66" t="s">
        <v>121</v>
      </c>
      <c r="C66" t="s">
        <v>27</v>
      </c>
      <c r="D66">
        <v>2010</v>
      </c>
      <c r="E66" t="s">
        <v>22</v>
      </c>
      <c r="F66" t="s">
        <v>23</v>
      </c>
      <c r="G66">
        <v>2010</v>
      </c>
      <c r="H66">
        <v>1966.23</v>
      </c>
      <c r="I66">
        <v>100</v>
      </c>
      <c r="J66">
        <v>2030</v>
      </c>
      <c r="K66">
        <v>100</v>
      </c>
      <c r="L66">
        <v>0</v>
      </c>
      <c r="M66">
        <v>2017</v>
      </c>
      <c r="N66">
        <v>1966.23</v>
      </c>
      <c r="O66" t="s">
        <v>24</v>
      </c>
      <c r="P66">
        <v>3.6502440990620202</v>
      </c>
      <c r="Q66">
        <v>1</v>
      </c>
      <c r="R66" t="s">
        <v>25</v>
      </c>
      <c r="S66">
        <v>0</v>
      </c>
      <c r="T66">
        <v>-1.11368485725649E-2</v>
      </c>
      <c r="AO66">
        <v>1966.23</v>
      </c>
      <c r="AP66">
        <v>1966.23</v>
      </c>
      <c r="AQ66">
        <v>1966.23</v>
      </c>
      <c r="AR66">
        <v>1966.23</v>
      </c>
      <c r="AS66">
        <v>1966.23</v>
      </c>
      <c r="AT66">
        <v>1966.23</v>
      </c>
      <c r="AU66">
        <v>1966.23</v>
      </c>
      <c r="AV66">
        <v>1966.23</v>
      </c>
      <c r="AW66">
        <v>1814.9815384615299</v>
      </c>
      <c r="AX66">
        <v>1663.73307692307</v>
      </c>
      <c r="AY66">
        <v>1512.4846153846099</v>
      </c>
      <c r="AZ66">
        <v>1361.23615384615</v>
      </c>
      <c r="BA66">
        <v>1209.9876923076899</v>
      </c>
      <c r="BB66">
        <v>1058.7392307692301</v>
      </c>
      <c r="BC66">
        <v>907.49076923076905</v>
      </c>
      <c r="BD66">
        <v>756.24230769230701</v>
      </c>
      <c r="BE66">
        <v>604.99384615384599</v>
      </c>
      <c r="BF66">
        <v>453.74538461538401</v>
      </c>
      <c r="BG66">
        <v>302.496923076923</v>
      </c>
      <c r="BH66">
        <v>151.24846153846099</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row>
    <row r="67" spans="1:81" x14ac:dyDescent="0.25">
      <c r="A67">
        <v>22901</v>
      </c>
      <c r="B67" t="s">
        <v>122</v>
      </c>
      <c r="C67" t="s">
        <v>27</v>
      </c>
      <c r="D67">
        <v>2010</v>
      </c>
      <c r="E67" t="s">
        <v>28</v>
      </c>
      <c r="F67" t="s">
        <v>23</v>
      </c>
      <c r="G67">
        <v>2010</v>
      </c>
      <c r="H67">
        <v>895558</v>
      </c>
      <c r="I67">
        <v>100</v>
      </c>
      <c r="J67">
        <v>2017</v>
      </c>
      <c r="K67">
        <v>18.5</v>
      </c>
      <c r="L67">
        <v>100</v>
      </c>
      <c r="M67">
        <v>2017</v>
      </c>
      <c r="N67">
        <v>729879.76999999897</v>
      </c>
      <c r="O67" t="s">
        <v>24</v>
      </c>
      <c r="P67">
        <v>2.8289919948243898</v>
      </c>
      <c r="Q67">
        <v>1</v>
      </c>
      <c r="R67" t="s">
        <v>25</v>
      </c>
      <c r="S67">
        <v>729879.77</v>
      </c>
      <c r="T67">
        <v>-1.11368485725649E-2</v>
      </c>
      <c r="AO67">
        <v>895558</v>
      </c>
      <c r="AP67">
        <v>871889.681428571</v>
      </c>
      <c r="AQ67">
        <v>848221.362857142</v>
      </c>
      <c r="AR67">
        <v>824553.04428571404</v>
      </c>
      <c r="AS67">
        <v>800884.72571428504</v>
      </c>
      <c r="AT67">
        <v>777216.40714285697</v>
      </c>
      <c r="AU67">
        <v>753548.08857142797</v>
      </c>
      <c r="AV67">
        <v>729879.77</v>
      </c>
      <c r="AW67">
        <v>721751.20952533104</v>
      </c>
      <c r="AX67">
        <v>713713.17559778201</v>
      </c>
      <c r="AY67">
        <v>705764.66003690497</v>
      </c>
      <c r="AZ67">
        <v>697904.665890206</v>
      </c>
      <c r="BA67">
        <v>690132.207308101</v>
      </c>
      <c r="BB67">
        <v>682446.30942026002</v>
      </c>
      <c r="BC67">
        <v>674846.008213341</v>
      </c>
      <c r="BD67">
        <v>667330.35041006899</v>
      </c>
      <c r="BE67">
        <v>659898.393349675</v>
      </c>
      <c r="BF67">
        <v>652549.20486966101</v>
      </c>
      <c r="BG67">
        <v>645281.86318888003</v>
      </c>
      <c r="BH67">
        <v>638095.45679192303</v>
      </c>
      <c r="BI67">
        <v>630989.08431478997</v>
      </c>
      <c r="BJ67">
        <v>623961.854431835</v>
      </c>
      <c r="BK67">
        <v>617012.88574397005</v>
      </c>
      <c r="BL67">
        <v>610141.30666811799</v>
      </c>
      <c r="BM67">
        <v>603346.255327889</v>
      </c>
      <c r="BN67">
        <v>596626.87944547797</v>
      </c>
      <c r="BO67">
        <v>589982.336234772</v>
      </c>
      <c r="BP67">
        <v>583411.79229563696</v>
      </c>
      <c r="BQ67">
        <v>576914.42350939196</v>
      </c>
      <c r="BR67">
        <v>570489.41493543901</v>
      </c>
      <c r="BS67">
        <v>564135.96070905204</v>
      </c>
      <c r="BT67">
        <v>557853.26394029695</v>
      </c>
      <c r="BU67">
        <v>551640.53661408299</v>
      </c>
      <c r="BV67">
        <v>545496.99949132302</v>
      </c>
      <c r="BW67">
        <v>539421.88201119995</v>
      </c>
      <c r="BX67">
        <v>533414.42219451303</v>
      </c>
      <c r="BY67">
        <v>527473.86654811096</v>
      </c>
      <c r="BZ67">
        <v>521599.46997037902</v>
      </c>
      <c r="CA67">
        <v>515790.495657789</v>
      </c>
      <c r="CB67">
        <v>510046.21501247998</v>
      </c>
      <c r="CC67">
        <v>504365.90755087603</v>
      </c>
    </row>
    <row r="68" spans="1:81" x14ac:dyDescent="0.25">
      <c r="A68">
        <v>22379</v>
      </c>
      <c r="B68" t="s">
        <v>123</v>
      </c>
      <c r="C68" t="s">
        <v>52</v>
      </c>
      <c r="D68">
        <v>2017</v>
      </c>
      <c r="E68" t="s">
        <v>22</v>
      </c>
      <c r="F68" t="s">
        <v>23</v>
      </c>
      <c r="G68">
        <v>2016</v>
      </c>
      <c r="H68">
        <v>157548</v>
      </c>
      <c r="I68">
        <v>100</v>
      </c>
      <c r="J68">
        <v>2030</v>
      </c>
      <c r="K68">
        <v>59</v>
      </c>
      <c r="L68">
        <v>29</v>
      </c>
      <c r="M68">
        <v>2017</v>
      </c>
      <c r="N68">
        <v>132847</v>
      </c>
      <c r="O68" t="s">
        <v>45</v>
      </c>
      <c r="P68">
        <v>3.2402596567390201</v>
      </c>
      <c r="Q68">
        <v>1</v>
      </c>
      <c r="R68" t="s">
        <v>25</v>
      </c>
      <c r="S68">
        <v>64594.68</v>
      </c>
      <c r="T68">
        <v>-1.11368485725649E-2</v>
      </c>
      <c r="AU68">
        <v>157548</v>
      </c>
      <c r="AV68">
        <v>132847</v>
      </c>
      <c r="AW68">
        <v>127596.82153846099</v>
      </c>
      <c r="AX68">
        <v>122346.64307692301</v>
      </c>
      <c r="AY68">
        <v>117096.464615384</v>
      </c>
      <c r="AZ68">
        <v>111846.286153846</v>
      </c>
      <c r="BA68">
        <v>106596.10769230701</v>
      </c>
      <c r="BB68">
        <v>101345.929230769</v>
      </c>
      <c r="BC68">
        <v>96095.750769230697</v>
      </c>
      <c r="BD68">
        <v>90845.572307692302</v>
      </c>
      <c r="BE68">
        <v>85595.393846153805</v>
      </c>
      <c r="BF68">
        <v>80345.215384615294</v>
      </c>
      <c r="BG68">
        <v>75095.036923076899</v>
      </c>
      <c r="BH68">
        <v>69844.858461538402</v>
      </c>
      <c r="BI68">
        <v>64594.68</v>
      </c>
      <c r="BJ68">
        <v>63875.298830246698</v>
      </c>
      <c r="BK68">
        <v>63163.929299646901</v>
      </c>
      <c r="BL68">
        <v>62460.482183788503</v>
      </c>
      <c r="BM68">
        <v>61764.869251938297</v>
      </c>
      <c r="BN68">
        <v>61077.0032559752</v>
      </c>
      <c r="BO68">
        <v>60396.797919447301</v>
      </c>
      <c r="BP68">
        <v>59724.167926750597</v>
      </c>
      <c r="BQ68">
        <v>59059.028912428003</v>
      </c>
      <c r="BR68">
        <v>58401.297450587503</v>
      </c>
      <c r="BS68">
        <v>57750.891044438999</v>
      </c>
      <c r="BT68">
        <v>57107.728115946396</v>
      </c>
      <c r="BU68">
        <v>56471.727995595902</v>
      </c>
      <c r="BV68">
        <v>55842.810912277899</v>
      </c>
      <c r="BW68">
        <v>55220.897983281502</v>
      </c>
      <c r="BX68">
        <v>54605.911204400603</v>
      </c>
      <c r="BY68">
        <v>53997.773440150297</v>
      </c>
      <c r="BZ68">
        <v>53396.408414091602</v>
      </c>
      <c r="CA68">
        <v>52801.740699265101</v>
      </c>
      <c r="CB68">
        <v>52213.695708729501</v>
      </c>
      <c r="CC68">
        <v>51632.199686207401</v>
      </c>
    </row>
    <row r="69" spans="1:81" x14ac:dyDescent="0.25">
      <c r="A69">
        <v>1875</v>
      </c>
      <c r="B69" t="s">
        <v>124</v>
      </c>
      <c r="C69" t="s">
        <v>27</v>
      </c>
      <c r="D69">
        <v>2014</v>
      </c>
      <c r="E69" t="s">
        <v>28</v>
      </c>
      <c r="F69" t="s">
        <v>23</v>
      </c>
      <c r="G69">
        <v>2014</v>
      </c>
      <c r="H69">
        <v>30233.599999999999</v>
      </c>
      <c r="I69">
        <v>100</v>
      </c>
      <c r="J69">
        <v>2020</v>
      </c>
      <c r="K69">
        <v>30</v>
      </c>
      <c r="L69">
        <v>33</v>
      </c>
      <c r="M69">
        <v>2017</v>
      </c>
      <c r="N69">
        <v>27195.8999999999</v>
      </c>
      <c r="O69" t="s">
        <v>24</v>
      </c>
      <c r="P69">
        <v>2.9453688770585398</v>
      </c>
      <c r="Q69">
        <v>1</v>
      </c>
      <c r="R69" t="s">
        <v>25</v>
      </c>
      <c r="S69">
        <v>21163.519999999899</v>
      </c>
      <c r="T69">
        <v>-1.11368485725649E-2</v>
      </c>
      <c r="AS69">
        <v>30233.599999999999</v>
      </c>
      <c r="AT69">
        <v>29221.0333333333</v>
      </c>
      <c r="AU69">
        <v>28208.466666666602</v>
      </c>
      <c r="AV69">
        <v>27195.8999999999</v>
      </c>
      <c r="AW69">
        <v>25185.106666666601</v>
      </c>
      <c r="AX69">
        <v>23174.313333333299</v>
      </c>
      <c r="AY69">
        <v>21163.519999999899</v>
      </c>
      <c r="AZ69">
        <v>20927.8250824975</v>
      </c>
      <c r="BA69">
        <v>20694.755063600602</v>
      </c>
      <c r="BB69">
        <v>20464.280710210998</v>
      </c>
      <c r="BC69">
        <v>20236.3731147949</v>
      </c>
      <c r="BD69">
        <v>20011.003691757502</v>
      </c>
      <c r="BE69">
        <v>19788.144173857301</v>
      </c>
      <c r="BF69">
        <v>19567.766608661001</v>
      </c>
      <c r="BG69">
        <v>19349.843355037101</v>
      </c>
      <c r="BH69">
        <v>19134.3470796892</v>
      </c>
      <c r="BI69">
        <v>18921.2507537278</v>
      </c>
      <c r="BJ69">
        <v>18710.52764928</v>
      </c>
      <c r="BK69">
        <v>18502.1513361371</v>
      </c>
      <c r="BL69">
        <v>18296.095678439899</v>
      </c>
      <c r="BM69">
        <v>18092.3348314</v>
      </c>
      <c r="BN69">
        <v>17890.8432380585</v>
      </c>
      <c r="BO69">
        <v>17691.5956260807</v>
      </c>
      <c r="BP69">
        <v>17494.567004585999</v>
      </c>
      <c r="BQ69">
        <v>17299.732661013401</v>
      </c>
      <c r="BR69">
        <v>17107.068158021801</v>
      </c>
      <c r="BS69">
        <v>16916.549330425401</v>
      </c>
      <c r="BT69">
        <v>16728.1522821621</v>
      </c>
      <c r="BU69">
        <v>16541.853383296799</v>
      </c>
      <c r="BV69">
        <v>16357.6292670575</v>
      </c>
      <c r="BW69">
        <v>16175.456826904099</v>
      </c>
      <c r="BX69">
        <v>15995.3132136308</v>
      </c>
      <c r="BY69">
        <v>15817.175832499899</v>
      </c>
      <c r="BZ69">
        <v>15641.022340407701</v>
      </c>
      <c r="CA69">
        <v>15466.8306430825</v>
      </c>
      <c r="CB69">
        <v>15294.5788923129</v>
      </c>
      <c r="CC69">
        <v>15124.2454832081</v>
      </c>
    </row>
    <row r="70" spans="1:81" x14ac:dyDescent="0.25">
      <c r="A70">
        <v>2096</v>
      </c>
      <c r="B70" t="s">
        <v>125</v>
      </c>
      <c r="C70" t="s">
        <v>39</v>
      </c>
      <c r="D70">
        <v>2012</v>
      </c>
      <c r="E70" t="s">
        <v>28</v>
      </c>
      <c r="F70" t="s">
        <v>23</v>
      </c>
      <c r="G70">
        <v>2012</v>
      </c>
      <c r="H70">
        <v>4299</v>
      </c>
      <c r="I70">
        <v>100</v>
      </c>
      <c r="J70">
        <v>2020</v>
      </c>
      <c r="K70">
        <v>20</v>
      </c>
      <c r="L70">
        <v>5</v>
      </c>
      <c r="M70">
        <v>2017</v>
      </c>
      <c r="N70">
        <v>4256.01</v>
      </c>
      <c r="O70" t="s">
        <v>24</v>
      </c>
      <c r="P70">
        <v>2.84536628355854</v>
      </c>
      <c r="Q70">
        <v>1</v>
      </c>
      <c r="R70" t="s">
        <v>25</v>
      </c>
      <c r="S70">
        <v>3439.2</v>
      </c>
      <c r="T70">
        <v>-1.11368485725649E-2</v>
      </c>
      <c r="AQ70">
        <v>4299</v>
      </c>
      <c r="AR70">
        <v>4290.402</v>
      </c>
      <c r="AS70">
        <v>4281.8040000000001</v>
      </c>
      <c r="AT70">
        <v>4273.2060000000001</v>
      </c>
      <c r="AU70">
        <v>4264.6080000000002</v>
      </c>
      <c r="AV70">
        <v>4256.01</v>
      </c>
      <c r="AW70">
        <v>3983.74</v>
      </c>
      <c r="AX70">
        <v>3711.47</v>
      </c>
      <c r="AY70">
        <v>3439.2</v>
      </c>
      <c r="AZ70">
        <v>3400.8981503892301</v>
      </c>
      <c r="BA70">
        <v>3363.0228626776302</v>
      </c>
      <c r="BB70">
        <v>3325.56938630991</v>
      </c>
      <c r="BC70">
        <v>3288.5330236370201</v>
      </c>
      <c r="BD70">
        <v>3251.9091293268998</v>
      </c>
      <c r="BE70">
        <v>3215.6931097818401</v>
      </c>
      <c r="BF70">
        <v>3179.8804225623599</v>
      </c>
      <c r="BG70">
        <v>3144.4665758174201</v>
      </c>
      <c r="BH70">
        <v>3109.44712772105</v>
      </c>
      <c r="BI70">
        <v>3074.81768591522</v>
      </c>
      <c r="BJ70">
        <v>3040.5739069589399</v>
      </c>
      <c r="BK70">
        <v>3006.7114957834501</v>
      </c>
      <c r="BL70">
        <v>2973.2262051535199</v>
      </c>
      <c r="BM70">
        <v>2940.1138351347399</v>
      </c>
      <c r="BN70">
        <v>2907.37023256674</v>
      </c>
      <c r="BO70">
        <v>2874.9912905422598</v>
      </c>
      <c r="BP70">
        <v>2842.9729478920499</v>
      </c>
      <c r="BQ70">
        <v>2811.31118867548</v>
      </c>
      <c r="BR70">
        <v>2780.0020416768398</v>
      </c>
      <c r="BS70">
        <v>2749.0415799072698</v>
      </c>
      <c r="BT70">
        <v>2718.4259201121499</v>
      </c>
      <c r="BU70">
        <v>2688.1512222841302</v>
      </c>
      <c r="BV70">
        <v>2658.2136891813998</v>
      </c>
      <c r="BW70">
        <v>2628.60956585146</v>
      </c>
      <c r="BX70">
        <v>2599.33513916018</v>
      </c>
      <c r="BY70">
        <v>2570.38673732601</v>
      </c>
      <c r="BZ70">
        <v>2541.76072945948</v>
      </c>
      <c r="CA70">
        <v>2513.4535251078</v>
      </c>
      <c r="CB70">
        <v>2485.4615738044899</v>
      </c>
      <c r="CC70">
        <v>2457.7813646241002</v>
      </c>
    </row>
    <row r="71" spans="1:81" x14ac:dyDescent="0.25">
      <c r="A71">
        <v>46940</v>
      </c>
      <c r="B71" t="s">
        <v>126</v>
      </c>
      <c r="C71" t="s">
        <v>27</v>
      </c>
      <c r="D71">
        <v>2017</v>
      </c>
      <c r="E71" t="s">
        <v>105</v>
      </c>
      <c r="F71" t="s">
        <v>54</v>
      </c>
      <c r="G71">
        <v>2017</v>
      </c>
      <c r="H71">
        <v>1800</v>
      </c>
      <c r="I71">
        <v>100</v>
      </c>
      <c r="J71">
        <v>2018</v>
      </c>
      <c r="K71">
        <v>100</v>
      </c>
      <c r="L71">
        <v>100</v>
      </c>
      <c r="M71">
        <v>2018</v>
      </c>
      <c r="N71">
        <v>0</v>
      </c>
      <c r="O71" t="s">
        <v>24</v>
      </c>
      <c r="P71">
        <v>3.9843904239024401</v>
      </c>
      <c r="Q71">
        <v>1</v>
      </c>
      <c r="R71" t="s">
        <v>25</v>
      </c>
      <c r="S71">
        <v>0</v>
      </c>
      <c r="T71">
        <v>-1.11368485725649E-2</v>
      </c>
      <c r="AV71">
        <v>1800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row>
    <row r="72" spans="1:81" x14ac:dyDescent="0.25">
      <c r="A72">
        <v>826598</v>
      </c>
      <c r="B72" t="s">
        <v>127</v>
      </c>
      <c r="C72" t="s">
        <v>43</v>
      </c>
      <c r="D72">
        <v>2016</v>
      </c>
      <c r="E72" t="s">
        <v>49</v>
      </c>
      <c r="F72" t="s">
        <v>50</v>
      </c>
      <c r="G72">
        <v>2016</v>
      </c>
      <c r="H72">
        <v>161.97</v>
      </c>
      <c r="I72">
        <v>100</v>
      </c>
      <c r="J72">
        <v>2017</v>
      </c>
      <c r="K72">
        <v>20</v>
      </c>
      <c r="L72">
        <v>100</v>
      </c>
      <c r="M72">
        <v>2017</v>
      </c>
      <c r="N72">
        <v>129.57599999999999</v>
      </c>
      <c r="O72" t="s">
        <v>45</v>
      </c>
      <c r="P72">
        <v>2.5139024552213902</v>
      </c>
      <c r="Q72">
        <v>1</v>
      </c>
      <c r="R72" t="s">
        <v>25</v>
      </c>
      <c r="S72">
        <v>129.57599999999999</v>
      </c>
      <c r="T72">
        <v>-1.11368485725649E-2</v>
      </c>
      <c r="AU72">
        <v>161.97</v>
      </c>
      <c r="AV72">
        <v>129.57599999999999</v>
      </c>
      <c r="AW72">
        <v>128.132931709361</v>
      </c>
      <c r="AX72">
        <v>126.705934651755</v>
      </c>
      <c r="AY72">
        <v>125.29482984429301</v>
      </c>
      <c r="AZ72">
        <v>123.899440297392</v>
      </c>
      <c r="BA72">
        <v>122.519590992574</v>
      </c>
      <c r="BB72">
        <v>121.155108860517</v>
      </c>
      <c r="BC72">
        <v>119.80582275934501</v>
      </c>
      <c r="BD72">
        <v>118.471563453163</v>
      </c>
      <c r="BE72">
        <v>117.15216359083</v>
      </c>
      <c r="BF72">
        <v>115.84745768497</v>
      </c>
      <c r="BG72">
        <v>114.557282091216</v>
      </c>
      <c r="BH72">
        <v>113.281474987682</v>
      </c>
      <c r="BI72">
        <v>112.01987635466701</v>
      </c>
      <c r="BJ72">
        <v>110.77232795458799</v>
      </c>
      <c r="BK72">
        <v>109.538673312127</v>
      </c>
      <c r="BL72">
        <v>108.31875769461</v>
      </c>
      <c r="BM72">
        <v>107.112428092597</v>
      </c>
      <c r="BN72">
        <v>105.91953320069</v>
      </c>
      <c r="BO72">
        <v>104.739923398557</v>
      </c>
      <c r="BP72">
        <v>103.573450732165</v>
      </c>
      <c r="BQ72">
        <v>102.41996889522299</v>
      </c>
      <c r="BR72">
        <v>101.27933321083</v>
      </c>
      <c r="BS72">
        <v>100.15140061333101</v>
      </c>
      <c r="BT72">
        <v>99.036029630370294</v>
      </c>
      <c r="BU72">
        <v>97.933080365148896</v>
      </c>
      <c r="BV72">
        <v>96.842414478877402</v>
      </c>
      <c r="BW72">
        <v>95.763895173424501</v>
      </c>
      <c r="BX72">
        <v>94.697387174159104</v>
      </c>
      <c r="BY72">
        <v>93.642756712983001</v>
      </c>
      <c r="BZ72">
        <v>92.599871511552905</v>
      </c>
      <c r="CA72">
        <v>91.568600764689805</v>
      </c>
      <c r="CB72">
        <v>90.548815123971806</v>
      </c>
      <c r="CC72">
        <v>89.540386681510995</v>
      </c>
    </row>
    <row r="73" spans="1:81" x14ac:dyDescent="0.25">
      <c r="A73">
        <v>2156</v>
      </c>
      <c r="B73" t="s">
        <v>128</v>
      </c>
      <c r="C73" t="s">
        <v>59</v>
      </c>
      <c r="D73">
        <v>2010</v>
      </c>
      <c r="E73" t="s">
        <v>22</v>
      </c>
      <c r="F73" t="s">
        <v>23</v>
      </c>
      <c r="G73">
        <v>2005</v>
      </c>
      <c r="H73">
        <v>4570763</v>
      </c>
      <c r="I73">
        <v>100</v>
      </c>
      <c r="J73">
        <v>2050</v>
      </c>
      <c r="K73">
        <v>50</v>
      </c>
      <c r="L73">
        <v>13.7</v>
      </c>
      <c r="M73">
        <v>2017</v>
      </c>
      <c r="N73">
        <v>4257656</v>
      </c>
      <c r="O73" t="s">
        <v>24</v>
      </c>
      <c r="P73">
        <v>3.1604570763000002</v>
      </c>
      <c r="Q73">
        <v>1</v>
      </c>
      <c r="R73" t="s">
        <v>25</v>
      </c>
      <c r="S73">
        <v>2285381.5</v>
      </c>
      <c r="T73">
        <v>-1.11368485725649E-2</v>
      </c>
      <c r="AJ73">
        <v>4570763</v>
      </c>
      <c r="AK73">
        <v>4544670.75</v>
      </c>
      <c r="AL73">
        <v>4518578.5</v>
      </c>
      <c r="AM73">
        <v>4492486.25</v>
      </c>
      <c r="AN73">
        <v>4466394</v>
      </c>
      <c r="AO73">
        <v>4440301.75</v>
      </c>
      <c r="AP73">
        <v>4414209.5</v>
      </c>
      <c r="AQ73">
        <v>4388117.25</v>
      </c>
      <c r="AR73">
        <v>4362025</v>
      </c>
      <c r="AS73">
        <v>4335932.75</v>
      </c>
      <c r="AT73">
        <v>4309840.5</v>
      </c>
      <c r="AU73">
        <v>4283748.25</v>
      </c>
      <c r="AV73">
        <v>4257656</v>
      </c>
      <c r="AW73">
        <v>4197890.1060605999</v>
      </c>
      <c r="AX73">
        <v>4138124.2121212101</v>
      </c>
      <c r="AY73">
        <v>4078358.31818181</v>
      </c>
      <c r="AZ73">
        <v>4018592.4242424201</v>
      </c>
      <c r="BA73">
        <v>3958826.5303030298</v>
      </c>
      <c r="BB73">
        <v>3899060.6363636302</v>
      </c>
      <c r="BC73">
        <v>3839294.7424242399</v>
      </c>
      <c r="BD73">
        <v>3779528.8484848398</v>
      </c>
      <c r="BE73">
        <v>3719762.9545454499</v>
      </c>
      <c r="BF73">
        <v>3659997.0606060601</v>
      </c>
      <c r="BG73">
        <v>3600231.16666666</v>
      </c>
      <c r="BH73">
        <v>3540465.2727272701</v>
      </c>
      <c r="BI73">
        <v>3480699.3787878701</v>
      </c>
      <c r="BJ73">
        <v>3420933.4848484802</v>
      </c>
      <c r="BK73">
        <v>3361167.5909090899</v>
      </c>
      <c r="BL73">
        <v>3301401.6969696898</v>
      </c>
      <c r="BM73">
        <v>3241635.8030303</v>
      </c>
      <c r="BN73">
        <v>3181869.9090908999</v>
      </c>
      <c r="BO73">
        <v>3122104.01515151</v>
      </c>
      <c r="BP73">
        <v>3062338.1212121202</v>
      </c>
      <c r="BQ73">
        <v>3002572.2272727201</v>
      </c>
      <c r="BR73">
        <v>2942806.3333333302</v>
      </c>
      <c r="BS73">
        <v>2883040.4393939301</v>
      </c>
      <c r="BT73">
        <v>2823274.5454545398</v>
      </c>
      <c r="BU73">
        <v>2763508.65151515</v>
      </c>
      <c r="BV73">
        <v>2703742.7575757499</v>
      </c>
      <c r="BW73">
        <v>2643976.86363636</v>
      </c>
      <c r="BX73">
        <v>2584210.9696969599</v>
      </c>
      <c r="BY73">
        <v>2524445.0757575701</v>
      </c>
      <c r="BZ73">
        <v>2464679.1818181798</v>
      </c>
      <c r="CA73">
        <v>2404913.2878787802</v>
      </c>
      <c r="CB73">
        <v>2345147.3939393898</v>
      </c>
      <c r="CC73">
        <v>2285381.5</v>
      </c>
    </row>
    <row r="74" spans="1:81" x14ac:dyDescent="0.25">
      <c r="A74">
        <v>2191</v>
      </c>
      <c r="B74" t="s">
        <v>129</v>
      </c>
      <c r="C74" t="s">
        <v>27</v>
      </c>
      <c r="D74">
        <v>2015</v>
      </c>
      <c r="E74" t="s">
        <v>22</v>
      </c>
      <c r="F74" t="s">
        <v>23</v>
      </c>
      <c r="G74">
        <v>2015</v>
      </c>
      <c r="H74">
        <v>409196</v>
      </c>
      <c r="I74">
        <v>100</v>
      </c>
      <c r="J74">
        <v>2020</v>
      </c>
      <c r="K74">
        <v>5</v>
      </c>
      <c r="L74">
        <v>100</v>
      </c>
      <c r="M74">
        <v>2017</v>
      </c>
      <c r="N74">
        <v>388736.19999999902</v>
      </c>
      <c r="O74" t="s">
        <v>24</v>
      </c>
      <c r="P74">
        <v>2.6954067732585401</v>
      </c>
      <c r="Q74">
        <v>1</v>
      </c>
      <c r="R74" t="s">
        <v>25</v>
      </c>
      <c r="S74">
        <v>388736.2</v>
      </c>
      <c r="T74">
        <v>-1.11368485725649E-2</v>
      </c>
      <c r="AT74">
        <v>409196</v>
      </c>
      <c r="AU74">
        <v>398966.1</v>
      </c>
      <c r="AV74">
        <v>388736.19999999902</v>
      </c>
      <c r="AW74">
        <v>388736.19999999902</v>
      </c>
      <c r="AX74">
        <v>388736.2</v>
      </c>
      <c r="AY74">
        <v>388736.2</v>
      </c>
      <c r="AZ74">
        <v>384406.90380592499</v>
      </c>
      <c r="BA74">
        <v>380125.82232799003</v>
      </c>
      <c r="BB74">
        <v>375892.418606202</v>
      </c>
      <c r="BC74">
        <v>371706.16166060901</v>
      </c>
      <c r="BD74">
        <v>367566.52642470598</v>
      </c>
      <c r="BE74">
        <v>363472.99367956998</v>
      </c>
      <c r="BF74">
        <v>359425.04998874402</v>
      </c>
      <c r="BG74">
        <v>355422.18763383199</v>
      </c>
      <c r="BH74">
        <v>351463.90455082501</v>
      </c>
      <c r="BI74">
        <v>347549.70426711999</v>
      </c>
      <c r="BJ74">
        <v>343679.095839257</v>
      </c>
      <c r="BK74">
        <v>339851.59379133902</v>
      </c>
      <c r="BL74">
        <v>336066.71805413999</v>
      </c>
      <c r="BM74">
        <v>332323.99390489201</v>
      </c>
      <c r="BN74">
        <v>328622.95190774399</v>
      </c>
      <c r="BO74">
        <v>324963.12785487802</v>
      </c>
      <c r="BP74">
        <v>321344.06270829099</v>
      </c>
      <c r="BQ74">
        <v>317765.30254221603</v>
      </c>
      <c r="BR74">
        <v>314226.39848618797</v>
      </c>
      <c r="BS74">
        <v>310726.90666874498</v>
      </c>
      <c r="BT74">
        <v>307266.388161754</v>
      </c>
      <c r="BU74">
        <v>303844.40892535698</v>
      </c>
      <c r="BV74">
        <v>300460.53975353501</v>
      </c>
      <c r="BW74">
        <v>297114.35622026899</v>
      </c>
      <c r="BX74">
        <v>293805.43862630799</v>
      </c>
      <c r="BY74">
        <v>290533.371946531</v>
      </c>
      <c r="BZ74">
        <v>287297.74577788601</v>
      </c>
      <c r="CA74">
        <v>284098.15428791801</v>
      </c>
      <c r="CB74">
        <v>280934.196163869</v>
      </c>
      <c r="CC74">
        <v>277805.47456233599</v>
      </c>
    </row>
    <row r="75" spans="1:81" x14ac:dyDescent="0.25">
      <c r="A75">
        <v>2326</v>
      </c>
      <c r="B75" t="s">
        <v>130</v>
      </c>
      <c r="C75" t="s">
        <v>27</v>
      </c>
      <c r="D75">
        <v>2014</v>
      </c>
      <c r="E75" t="s">
        <v>28</v>
      </c>
      <c r="F75" t="s">
        <v>23</v>
      </c>
      <c r="G75">
        <v>2013</v>
      </c>
      <c r="H75">
        <v>73288</v>
      </c>
      <c r="I75">
        <v>100</v>
      </c>
      <c r="J75">
        <v>2020</v>
      </c>
      <c r="K75">
        <v>7.5</v>
      </c>
      <c r="L75">
        <v>100</v>
      </c>
      <c r="M75">
        <v>2018</v>
      </c>
      <c r="N75">
        <v>67791.399999999994</v>
      </c>
      <c r="O75" t="s">
        <v>24</v>
      </c>
      <c r="P75">
        <v>2.7203731824585402</v>
      </c>
      <c r="Q75">
        <v>1</v>
      </c>
      <c r="R75" t="s">
        <v>25</v>
      </c>
      <c r="S75">
        <v>67791.399999999994</v>
      </c>
      <c r="T75">
        <v>-1.11368485725649E-2</v>
      </c>
      <c r="AR75">
        <v>73288</v>
      </c>
      <c r="AS75">
        <v>72188.679999999993</v>
      </c>
      <c r="AT75">
        <v>71089.36</v>
      </c>
      <c r="AU75">
        <v>69990.039999999994</v>
      </c>
      <c r="AV75">
        <v>68890.720000000001</v>
      </c>
      <c r="AW75">
        <v>67791.399999999994</v>
      </c>
      <c r="AX75">
        <v>67791.399999999994</v>
      </c>
      <c r="AY75">
        <v>67791.399999999994</v>
      </c>
      <c r="AZ75">
        <v>67036.417443677798</v>
      </c>
      <c r="BA75">
        <v>66289.843013760299</v>
      </c>
      <c r="BB75">
        <v>65551.583070216904</v>
      </c>
      <c r="BC75">
        <v>64821.545015871998</v>
      </c>
      <c r="BD75">
        <v>64099.6372847905</v>
      </c>
      <c r="BE75">
        <v>63385.769330793497</v>
      </c>
      <c r="BF75">
        <v>62679.851616100903</v>
      </c>
      <c r="BG75">
        <v>61981.795600101599</v>
      </c>
      <c r="BH75">
        <v>61291.513728247599</v>
      </c>
      <c r="BI75">
        <v>60608.919421072802</v>
      </c>
      <c r="BJ75">
        <v>59933.927063333504</v>
      </c>
      <c r="BK75">
        <v>59266.451993269999</v>
      </c>
      <c r="BL75">
        <v>58606.410491987801</v>
      </c>
      <c r="BM75">
        <v>57953.719772956902</v>
      </c>
      <c r="BN75">
        <v>57308.297971628701</v>
      </c>
      <c r="BO75">
        <v>56670.064135167202</v>
      </c>
      <c r="BP75">
        <v>56038.9382122963</v>
      </c>
      <c r="BQ75">
        <v>55414.841043258602</v>
      </c>
      <c r="BR75">
        <v>54797.694349887097</v>
      </c>
      <c r="BS75">
        <v>54187.420725786702</v>
      </c>
      <c r="BT75">
        <v>53583.943626625798</v>
      </c>
      <c r="BU75">
        <v>52987.187360535201</v>
      </c>
      <c r="BV75">
        <v>52397.077078614799</v>
      </c>
      <c r="BW75">
        <v>51813.5387655452</v>
      </c>
      <c r="BX75">
        <v>51236.499230304602</v>
      </c>
      <c r="BY75">
        <v>50665.886096988397</v>
      </c>
      <c r="BZ75">
        <v>50101.627795731401</v>
      </c>
      <c r="CA75">
        <v>49543.653553731303</v>
      </c>
      <c r="CB75">
        <v>48991.893386371798</v>
      </c>
      <c r="CC75">
        <v>48446.278088444502</v>
      </c>
    </row>
    <row r="76" spans="1:81" x14ac:dyDescent="0.25">
      <c r="A76">
        <v>2335</v>
      </c>
      <c r="B76" t="s">
        <v>131</v>
      </c>
      <c r="C76" t="s">
        <v>59</v>
      </c>
      <c r="D76">
        <v>2018</v>
      </c>
      <c r="E76" t="s">
        <v>22</v>
      </c>
      <c r="F76" t="s">
        <v>23</v>
      </c>
      <c r="G76">
        <v>2015</v>
      </c>
      <c r="H76">
        <v>200425.84999999899</v>
      </c>
      <c r="I76">
        <v>100</v>
      </c>
      <c r="J76">
        <v>2030</v>
      </c>
      <c r="K76">
        <v>30</v>
      </c>
      <c r="L76">
        <v>2.7</v>
      </c>
      <c r="M76">
        <v>2018</v>
      </c>
      <c r="N76">
        <v>185592.13</v>
      </c>
      <c r="O76" t="s">
        <v>24</v>
      </c>
      <c r="P76">
        <v>2.95026394502402</v>
      </c>
      <c r="Q76">
        <v>1</v>
      </c>
      <c r="R76" t="s">
        <v>25</v>
      </c>
      <c r="S76">
        <v>140298.09499999901</v>
      </c>
      <c r="T76">
        <v>-1.11368485725649E-2</v>
      </c>
      <c r="AT76">
        <v>200425.84999999899</v>
      </c>
      <c r="AU76">
        <v>195481.276666666</v>
      </c>
      <c r="AV76">
        <v>190536.70333333299</v>
      </c>
      <c r="AW76">
        <v>185592.13</v>
      </c>
      <c r="AX76">
        <v>181817.62708333301</v>
      </c>
      <c r="AY76">
        <v>178043.12416666601</v>
      </c>
      <c r="AZ76">
        <v>174268.62125</v>
      </c>
      <c r="BA76">
        <v>170494.118333333</v>
      </c>
      <c r="BB76">
        <v>166719.615416666</v>
      </c>
      <c r="BC76">
        <v>162945.11249999999</v>
      </c>
      <c r="BD76">
        <v>159170.60958333299</v>
      </c>
      <c r="BE76">
        <v>155396.10666666599</v>
      </c>
      <c r="BF76">
        <v>151621.60374999899</v>
      </c>
      <c r="BG76">
        <v>147847.10083333301</v>
      </c>
      <c r="BH76">
        <v>144072.59791666601</v>
      </c>
      <c r="BI76">
        <v>140298.09499999901</v>
      </c>
      <c r="BJ76">
        <v>138735.61636096501</v>
      </c>
      <c r="BK76">
        <v>137190.53880993201</v>
      </c>
      <c r="BL76">
        <v>135662.668553617</v>
      </c>
      <c r="BM76">
        <v>134151.81395698499</v>
      </c>
      <c r="BN76">
        <v>132657.785519211</v>
      </c>
      <c r="BO76">
        <v>131180.39584991199</v>
      </c>
      <c r="BP76">
        <v>129719.459645642</v>
      </c>
      <c r="BQ76">
        <v>128274.793666654</v>
      </c>
      <c r="BR76">
        <v>126846.216713911</v>
      </c>
      <c r="BS76">
        <v>125433.549606366</v>
      </c>
      <c r="BT76">
        <v>124036.61515848</v>
      </c>
      <c r="BU76">
        <v>122655.23815800701</v>
      </c>
      <c r="BV76">
        <v>121289.245344009</v>
      </c>
      <c r="BW76">
        <v>119938.465385132</v>
      </c>
      <c r="BX76">
        <v>118602.72885811199</v>
      </c>
      <c r="BY76">
        <v>117281.868226527</v>
      </c>
      <c r="BZ76">
        <v>115975.71781977999</v>
      </c>
      <c r="CA76">
        <v>114684.11381232701</v>
      </c>
      <c r="CB76">
        <v>113406.89420312</v>
      </c>
      <c r="CC76">
        <v>112143.898795295</v>
      </c>
    </row>
    <row r="77" spans="1:81" x14ac:dyDescent="0.25">
      <c r="A77">
        <v>2354</v>
      </c>
      <c r="B77" t="s">
        <v>132</v>
      </c>
      <c r="C77" t="s">
        <v>27</v>
      </c>
      <c r="D77">
        <v>2015</v>
      </c>
      <c r="E77" t="s">
        <v>117</v>
      </c>
      <c r="F77" t="s">
        <v>54</v>
      </c>
      <c r="G77">
        <v>2012</v>
      </c>
      <c r="H77">
        <v>168012</v>
      </c>
      <c r="I77">
        <v>100</v>
      </c>
      <c r="J77">
        <v>2023</v>
      </c>
      <c r="K77">
        <v>15</v>
      </c>
      <c r="L77">
        <v>0</v>
      </c>
      <c r="M77">
        <v>2017</v>
      </c>
      <c r="N77">
        <v>167453.16999999899</v>
      </c>
      <c r="O77" t="s">
        <v>24</v>
      </c>
      <c r="P77">
        <v>3.1368454847926799</v>
      </c>
      <c r="Q77">
        <v>1</v>
      </c>
      <c r="R77" t="s">
        <v>25</v>
      </c>
      <c r="S77">
        <v>142810.20000000001</v>
      </c>
      <c r="T77">
        <v>-1.11368485725649E-2</v>
      </c>
      <c r="AQ77">
        <v>168012</v>
      </c>
      <c r="AR77">
        <v>167900.234</v>
      </c>
      <c r="AS77">
        <v>167788.46799999999</v>
      </c>
      <c r="AT77">
        <v>167676.70199999999</v>
      </c>
      <c r="AU77">
        <v>167564.93599999999</v>
      </c>
      <c r="AV77">
        <v>167453.16999999899</v>
      </c>
      <c r="AW77">
        <v>163346.00833333301</v>
      </c>
      <c r="AX77">
        <v>159238.84666666601</v>
      </c>
      <c r="AY77">
        <v>155131.685</v>
      </c>
      <c r="AZ77">
        <v>151024.523333333</v>
      </c>
      <c r="BA77">
        <v>146917.36166666599</v>
      </c>
      <c r="BB77">
        <v>142810.20000000001</v>
      </c>
      <c r="BC77">
        <v>141219.74442798199</v>
      </c>
      <c r="BD77">
        <v>139647.00151883101</v>
      </c>
      <c r="BE77">
        <v>138091.77400930299</v>
      </c>
      <c r="BF77">
        <v>136553.866833045</v>
      </c>
      <c r="BG77">
        <v>135033.08709612701</v>
      </c>
      <c r="BH77">
        <v>133529.24405285099</v>
      </c>
      <c r="BI77">
        <v>132042.14908182601</v>
      </c>
      <c r="BJ77">
        <v>130571.615662305</v>
      </c>
      <c r="BK77">
        <v>129117.45935079901</v>
      </c>
      <c r="BL77">
        <v>127679.49775793499</v>
      </c>
      <c r="BM77">
        <v>126257.550525584</v>
      </c>
      <c r="BN77">
        <v>124851.43930423701</v>
      </c>
      <c r="BO77">
        <v>123460.987730639</v>
      </c>
      <c r="BP77">
        <v>122086.021405664</v>
      </c>
      <c r="BQ77">
        <v>120726.367872442</v>
      </c>
      <c r="BR77">
        <v>119381.856594731</v>
      </c>
      <c r="BS77">
        <v>118052.318935524</v>
      </c>
      <c r="BT77">
        <v>116737.588135898</v>
      </c>
      <c r="BU77">
        <v>115437.49929410301</v>
      </c>
      <c r="BV77">
        <v>114151.88934486901</v>
      </c>
      <c r="BW77">
        <v>112880.59703896299</v>
      </c>
      <c r="BX77">
        <v>111623.46292295901</v>
      </c>
      <c r="BY77">
        <v>110380.32931924101</v>
      </c>
      <c r="BZ77">
        <v>109151.040306222</v>
      </c>
      <c r="CA77">
        <v>107935.44169879401</v>
      </c>
      <c r="CB77">
        <v>106733.381028982</v>
      </c>
      <c r="CC77">
        <v>105544.707526824</v>
      </c>
    </row>
    <row r="78" spans="1:81" x14ac:dyDescent="0.25">
      <c r="A78">
        <v>2414</v>
      </c>
      <c r="B78" t="s">
        <v>133</v>
      </c>
      <c r="C78" t="s">
        <v>21</v>
      </c>
      <c r="D78">
        <v>2017</v>
      </c>
      <c r="E78" t="s">
        <v>22</v>
      </c>
      <c r="F78" t="s">
        <v>23</v>
      </c>
      <c r="G78">
        <v>2016</v>
      </c>
      <c r="H78">
        <v>25294</v>
      </c>
      <c r="I78">
        <v>100</v>
      </c>
      <c r="J78">
        <v>2022</v>
      </c>
      <c r="K78">
        <v>100</v>
      </c>
      <c r="L78">
        <v>24</v>
      </c>
      <c r="M78">
        <v>2018</v>
      </c>
      <c r="N78">
        <v>19223.439999999999</v>
      </c>
      <c r="O78" t="s">
        <v>24</v>
      </c>
      <c r="P78">
        <v>3.64634399281463</v>
      </c>
      <c r="Q78">
        <v>1</v>
      </c>
      <c r="R78" t="s">
        <v>25</v>
      </c>
      <c r="S78">
        <v>0</v>
      </c>
      <c r="T78">
        <v>-1.11368485725649E-2</v>
      </c>
      <c r="AU78">
        <v>25294</v>
      </c>
      <c r="AV78">
        <v>22258.720000000001</v>
      </c>
      <c r="AW78">
        <v>19223.439999999999</v>
      </c>
      <c r="AX78">
        <v>14417.5799999999</v>
      </c>
      <c r="AY78">
        <v>9611.7199999999993</v>
      </c>
      <c r="AZ78">
        <v>4805.8599999999997</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row>
    <row r="79" spans="1:81" x14ac:dyDescent="0.25">
      <c r="A79">
        <v>2519</v>
      </c>
      <c r="B79" t="s">
        <v>134</v>
      </c>
      <c r="C79" t="s">
        <v>27</v>
      </c>
      <c r="D79">
        <v>2016</v>
      </c>
      <c r="E79" t="s">
        <v>22</v>
      </c>
      <c r="F79" t="s">
        <v>23</v>
      </c>
      <c r="G79">
        <v>2015</v>
      </c>
      <c r="H79">
        <v>58694</v>
      </c>
      <c r="I79">
        <v>100</v>
      </c>
      <c r="J79">
        <v>2030</v>
      </c>
      <c r="K79">
        <v>40</v>
      </c>
      <c r="L79">
        <v>18.5</v>
      </c>
      <c r="M79">
        <v>2017</v>
      </c>
      <c r="N79">
        <v>54350.644</v>
      </c>
      <c r="O79" t="s">
        <v>24</v>
      </c>
      <c r="P79">
        <v>3.0502497718390198</v>
      </c>
      <c r="Q79">
        <v>1</v>
      </c>
      <c r="R79" t="s">
        <v>25</v>
      </c>
      <c r="S79">
        <v>35216.3999999999</v>
      </c>
      <c r="T79">
        <v>-1.11368485725649E-2</v>
      </c>
      <c r="AT79">
        <v>58694</v>
      </c>
      <c r="AU79">
        <v>56522.322</v>
      </c>
      <c r="AV79">
        <v>54350.644</v>
      </c>
      <c r="AW79">
        <v>52878.779076922998</v>
      </c>
      <c r="AX79">
        <v>51406.914153846097</v>
      </c>
      <c r="AY79">
        <v>49935.049230769197</v>
      </c>
      <c r="AZ79">
        <v>48463.184307692303</v>
      </c>
      <c r="BA79">
        <v>46991.319384615301</v>
      </c>
      <c r="BB79">
        <v>45519.4544615384</v>
      </c>
      <c r="BC79">
        <v>44047.5895384615</v>
      </c>
      <c r="BD79">
        <v>42575.724615384599</v>
      </c>
      <c r="BE79">
        <v>41103.859692307597</v>
      </c>
      <c r="BF79">
        <v>39631.994769230703</v>
      </c>
      <c r="BG79">
        <v>38160.129846153803</v>
      </c>
      <c r="BH79">
        <v>36688.264923076902</v>
      </c>
      <c r="BI79">
        <v>35216.3999999999</v>
      </c>
      <c r="BJ79">
        <v>34824.200285929102</v>
      </c>
      <c r="BK79">
        <v>34436.368440683997</v>
      </c>
      <c r="BL79">
        <v>34052.855819971097</v>
      </c>
      <c r="BM79">
        <v>33673.614321240697</v>
      </c>
      <c r="BN79">
        <v>33298.596377654001</v>
      </c>
      <c r="BO79">
        <v>32927.754952117197</v>
      </c>
      <c r="BP79">
        <v>32561.043531380899</v>
      </c>
      <c r="BQ79">
        <v>32198.416120207199</v>
      </c>
      <c r="BR79">
        <v>31839.827235600002</v>
      </c>
      <c r="BS79">
        <v>31485.231901100498</v>
      </c>
      <c r="BT79">
        <v>31134.585641145899</v>
      </c>
      <c r="BU79">
        <v>30787.8444754909</v>
      </c>
      <c r="BV79">
        <v>30444.9649136917</v>
      </c>
      <c r="BW79">
        <v>30105.903949650801</v>
      </c>
      <c r="BX79">
        <v>29770.619056223401</v>
      </c>
      <c r="BY79">
        <v>29439.068179882699</v>
      </c>
      <c r="BZ79">
        <v>29111.2097354459</v>
      </c>
      <c r="CA79">
        <v>28787.002600858101</v>
      </c>
      <c r="CB79">
        <v>28466.406112034299</v>
      </c>
      <c r="CC79">
        <v>28149.380057759401</v>
      </c>
    </row>
    <row r="80" spans="1:81" x14ac:dyDescent="0.25">
      <c r="A80">
        <v>2588</v>
      </c>
      <c r="B80" t="s">
        <v>135</v>
      </c>
      <c r="C80" t="s">
        <v>136</v>
      </c>
      <c r="D80">
        <v>2016</v>
      </c>
      <c r="E80" t="s">
        <v>22</v>
      </c>
      <c r="F80" t="s">
        <v>23</v>
      </c>
      <c r="G80">
        <v>2015</v>
      </c>
      <c r="H80">
        <v>41832</v>
      </c>
      <c r="I80">
        <v>96</v>
      </c>
      <c r="J80">
        <v>2020</v>
      </c>
      <c r="K80">
        <v>3</v>
      </c>
      <c r="L80">
        <v>0</v>
      </c>
      <c r="M80">
        <v>2017</v>
      </c>
      <c r="N80">
        <v>41832</v>
      </c>
      <c r="O80" t="s">
        <v>24</v>
      </c>
      <c r="P80">
        <v>2.6353700368585402</v>
      </c>
      <c r="Q80">
        <v>1</v>
      </c>
      <c r="R80" t="s">
        <v>25</v>
      </c>
      <c r="S80">
        <v>40577.040000000001</v>
      </c>
      <c r="T80">
        <v>-1.11368485725649E-2</v>
      </c>
      <c r="AT80">
        <v>41832</v>
      </c>
      <c r="AU80">
        <v>41832</v>
      </c>
      <c r="AV80">
        <v>41832</v>
      </c>
      <c r="AW80">
        <v>41413.68</v>
      </c>
      <c r="AX80">
        <v>40995.360000000001</v>
      </c>
      <c r="AY80">
        <v>40577.040000000001</v>
      </c>
      <c r="AZ80">
        <v>40125.139649997</v>
      </c>
      <c r="BA80">
        <v>39678.272045762002</v>
      </c>
      <c r="BB80">
        <v>39236.381138367302</v>
      </c>
      <c r="BC80">
        <v>38799.411503093899</v>
      </c>
      <c r="BD80">
        <v>38367.308332479297</v>
      </c>
      <c r="BE80">
        <v>37940.0174294436</v>
      </c>
      <c r="BF80">
        <v>37517.485200491399</v>
      </c>
      <c r="BG80">
        <v>37099.658648990102</v>
      </c>
      <c r="BH80">
        <v>36686.485368522401</v>
      </c>
      <c r="BI80">
        <v>36277.913536313601</v>
      </c>
      <c r="BJ80">
        <v>35873.891906730998</v>
      </c>
      <c r="BK80">
        <v>35474.369804857197</v>
      </c>
      <c r="BL80">
        <v>35079.297120133298</v>
      </c>
      <c r="BM80">
        <v>34688.6243000744</v>
      </c>
      <c r="BN80">
        <v>34302.302344053896</v>
      </c>
      <c r="BO80">
        <v>33920.282797157801</v>
      </c>
      <c r="BP80">
        <v>33542.517744107303</v>
      </c>
      <c r="BQ80">
        <v>33168.959803248603</v>
      </c>
      <c r="BR80">
        <v>32799.562120610302</v>
      </c>
      <c r="BS80">
        <v>32434.278364026599</v>
      </c>
      <c r="BT80">
        <v>32073.062717326098</v>
      </c>
      <c r="BU80">
        <v>31715.869874584801</v>
      </c>
      <c r="BV80">
        <v>31362.6550344444</v>
      </c>
      <c r="BW80">
        <v>31013.373894492201</v>
      </c>
      <c r="BX80">
        <v>30667.982645704898</v>
      </c>
      <c r="BY80">
        <v>30326.437966953599</v>
      </c>
      <c r="BZ80">
        <v>29988.697019570402</v>
      </c>
      <c r="CA80">
        <v>29654.717441974899</v>
      </c>
      <c r="CB80">
        <v>29324.457344361399</v>
      </c>
      <c r="CC80">
        <v>28997.875303444602</v>
      </c>
    </row>
    <row r="81" spans="1:81" x14ac:dyDescent="0.25">
      <c r="A81">
        <v>4081</v>
      </c>
      <c r="B81" t="s">
        <v>137</v>
      </c>
      <c r="C81" t="s">
        <v>36</v>
      </c>
      <c r="D81">
        <v>2010</v>
      </c>
      <c r="E81" t="s">
        <v>22</v>
      </c>
      <c r="F81" t="s">
        <v>23</v>
      </c>
      <c r="G81">
        <v>2009</v>
      </c>
      <c r="H81">
        <v>72533</v>
      </c>
      <c r="I81">
        <v>100</v>
      </c>
      <c r="J81">
        <v>2025</v>
      </c>
      <c r="K81">
        <v>29</v>
      </c>
      <c r="L81">
        <v>100</v>
      </c>
      <c r="M81">
        <v>2017</v>
      </c>
      <c r="N81">
        <v>51498.43</v>
      </c>
      <c r="O81" t="s">
        <v>45</v>
      </c>
      <c r="P81">
        <v>2.9378121313487799</v>
      </c>
      <c r="Q81">
        <v>1</v>
      </c>
      <c r="R81" t="s">
        <v>25</v>
      </c>
      <c r="S81">
        <v>51498.43</v>
      </c>
      <c r="T81">
        <v>-1.11368485725649E-2</v>
      </c>
      <c r="AN81">
        <v>72533</v>
      </c>
      <c r="AO81">
        <v>69903.678750000006</v>
      </c>
      <c r="AP81">
        <v>67274.357499999998</v>
      </c>
      <c r="AQ81">
        <v>64645.036249999997</v>
      </c>
      <c r="AR81">
        <v>62015.714999999997</v>
      </c>
      <c r="AS81">
        <v>59386.393750000003</v>
      </c>
      <c r="AT81">
        <v>56757.072500000002</v>
      </c>
      <c r="AU81">
        <v>54127.751250000001</v>
      </c>
      <c r="AV81">
        <v>51498.43</v>
      </c>
      <c r="AW81">
        <v>51498.43</v>
      </c>
      <c r="AX81">
        <v>51498.43</v>
      </c>
      <c r="AY81">
        <v>51498.43</v>
      </c>
      <c r="AZ81">
        <v>51498.43</v>
      </c>
      <c r="BA81">
        <v>51498.43</v>
      </c>
      <c r="BB81">
        <v>51498.43</v>
      </c>
      <c r="BC81">
        <v>51498.43</v>
      </c>
      <c r="BD81">
        <v>51498.43</v>
      </c>
      <c r="BE81">
        <v>50924.899783365101</v>
      </c>
      <c r="BF81">
        <v>50357.756885904702</v>
      </c>
      <c r="BG81">
        <v>49796.930173012399</v>
      </c>
      <c r="BH81">
        <v>49242.349302296898</v>
      </c>
      <c r="BI81">
        <v>48693.944714759898</v>
      </c>
      <c r="BJ81">
        <v>48151.6476260708</v>
      </c>
      <c r="BK81">
        <v>47615.390017939702</v>
      </c>
      <c r="BL81">
        <v>47085.104629586298</v>
      </c>
      <c r="BM81">
        <v>46560.7249493032</v>
      </c>
      <c r="BN81">
        <v>46042.185206114002</v>
      </c>
      <c r="BO81">
        <v>45529.420361523502</v>
      </c>
      <c r="BP81">
        <v>45022.366101360603</v>
      </c>
      <c r="BQ81">
        <v>44520.958827711198</v>
      </c>
      <c r="BR81">
        <v>44025.135650941498</v>
      </c>
      <c r="BS81">
        <v>43534.834381810397</v>
      </c>
      <c r="BT81">
        <v>43049.993523668498</v>
      </c>
      <c r="BU81">
        <v>42570.5522647455</v>
      </c>
      <c r="BV81">
        <v>42096.450470522497</v>
      </c>
      <c r="BW81">
        <v>41627.628676189801</v>
      </c>
      <c r="BX81">
        <v>41164.028079188203</v>
      </c>
      <c r="BY81">
        <v>40705.590531833397</v>
      </c>
      <c r="BZ81">
        <v>40252.258534023596</v>
      </c>
      <c r="CA81">
        <v>39803.975226026399</v>
      </c>
      <c r="CB81">
        <v>39360.684381348001</v>
      </c>
      <c r="CC81">
        <v>38922.330399680402</v>
      </c>
    </row>
    <row r="82" spans="1:81" x14ac:dyDescent="0.25">
      <c r="A82">
        <v>59242</v>
      </c>
      <c r="B82" t="s">
        <v>138</v>
      </c>
      <c r="C82" t="s">
        <v>27</v>
      </c>
      <c r="D82">
        <v>2017</v>
      </c>
      <c r="E82" t="s">
        <v>28</v>
      </c>
      <c r="F82" t="s">
        <v>23</v>
      </c>
      <c r="G82">
        <v>2013</v>
      </c>
      <c r="H82">
        <v>4295943.8999999901</v>
      </c>
      <c r="I82">
        <v>100</v>
      </c>
      <c r="J82">
        <v>2030</v>
      </c>
      <c r="K82">
        <v>30</v>
      </c>
      <c r="L82">
        <v>0</v>
      </c>
      <c r="M82">
        <v>2017</v>
      </c>
      <c r="N82">
        <v>3932113.96</v>
      </c>
      <c r="O82" t="s">
        <v>45</v>
      </c>
      <c r="P82">
        <v>2.9508298065390202</v>
      </c>
      <c r="Q82">
        <v>1</v>
      </c>
      <c r="R82" t="s">
        <v>25</v>
      </c>
      <c r="S82">
        <v>3007160.7299999902</v>
      </c>
      <c r="T82">
        <v>-1.11368485725649E-2</v>
      </c>
      <c r="AR82">
        <v>4295943.8999999901</v>
      </c>
      <c r="AS82">
        <v>4204986.4149999898</v>
      </c>
      <c r="AT82">
        <v>4114028.9299999899</v>
      </c>
      <c r="AU82">
        <v>4023071.4449999998</v>
      </c>
      <c r="AV82">
        <v>3932113.96</v>
      </c>
      <c r="AW82">
        <v>3860963.7115384601</v>
      </c>
      <c r="AX82">
        <v>3789813.4630769198</v>
      </c>
      <c r="AY82">
        <v>3718663.2146153799</v>
      </c>
      <c r="AZ82">
        <v>3647512.9661538401</v>
      </c>
      <c r="BA82">
        <v>3576362.7176923002</v>
      </c>
      <c r="BB82">
        <v>3505212.4692307599</v>
      </c>
      <c r="BC82">
        <v>3434062.2207692298</v>
      </c>
      <c r="BD82">
        <v>3362911.97230769</v>
      </c>
      <c r="BE82">
        <v>3291761.7238461501</v>
      </c>
      <c r="BF82">
        <v>3220611.4753846098</v>
      </c>
      <c r="BG82">
        <v>3149461.2269230699</v>
      </c>
      <c r="BH82">
        <v>3078310.9784615301</v>
      </c>
      <c r="BI82">
        <v>3007160.7299999902</v>
      </c>
      <c r="BJ82">
        <v>2973670.4363166201</v>
      </c>
      <c r="BK82">
        <v>2940553.1189626502</v>
      </c>
      <c r="BL82">
        <v>2907804.6241571801</v>
      </c>
      <c r="BM82">
        <v>2875420.8443793398</v>
      </c>
      <c r="BN82">
        <v>2843397.7178530898</v>
      </c>
      <c r="BO82">
        <v>2811731.2280377802</v>
      </c>
      <c r="BP82">
        <v>2780417.4031243701</v>
      </c>
      <c r="BQ82">
        <v>2749452.3155372501</v>
      </c>
      <c r="BR82">
        <v>2718832.0814416199</v>
      </c>
      <c r="BS82">
        <v>2688552.8602563799</v>
      </c>
      <c r="BT82">
        <v>2658610.8541723699</v>
      </c>
      <c r="BU82">
        <v>2629002.3076760699</v>
      </c>
      <c r="BV82">
        <v>2599723.5070785601</v>
      </c>
      <c r="BW82">
        <v>2570770.78004969</v>
      </c>
      <c r="BX82">
        <v>2542140.4951574998</v>
      </c>
      <c r="BY82">
        <v>2513829.0614127498</v>
      </c>
      <c r="BZ82">
        <v>2485832.9278184799</v>
      </c>
      <c r="CA82">
        <v>2458148.5829246701</v>
      </c>
      <c r="CB82">
        <v>2430772.5543877701</v>
      </c>
      <c r="CC82">
        <v>2403701.40853521</v>
      </c>
    </row>
    <row r="83" spans="1:81" x14ac:dyDescent="0.25">
      <c r="A83">
        <v>2611</v>
      </c>
      <c r="B83" t="s">
        <v>139</v>
      </c>
      <c r="C83" t="s">
        <v>27</v>
      </c>
      <c r="D83">
        <v>2017</v>
      </c>
      <c r="E83" t="s">
        <v>28</v>
      </c>
      <c r="F83" t="s">
        <v>23</v>
      </c>
      <c r="G83">
        <v>2017</v>
      </c>
      <c r="H83">
        <v>751340</v>
      </c>
      <c r="I83">
        <v>100</v>
      </c>
      <c r="J83">
        <v>2025</v>
      </c>
      <c r="K83">
        <v>25</v>
      </c>
      <c r="L83">
        <v>0</v>
      </c>
      <c r="M83">
        <v>2017</v>
      </c>
      <c r="N83">
        <v>751340</v>
      </c>
      <c r="O83" t="s">
        <v>45</v>
      </c>
      <c r="P83">
        <v>2.89788001204878</v>
      </c>
      <c r="Q83">
        <v>1</v>
      </c>
      <c r="R83" t="s">
        <v>25</v>
      </c>
      <c r="S83">
        <v>563505</v>
      </c>
      <c r="T83">
        <v>-1.11368485725649E-2</v>
      </c>
      <c r="AV83">
        <v>751340</v>
      </c>
      <c r="AW83">
        <v>727860.625</v>
      </c>
      <c r="AX83">
        <v>704381.25</v>
      </c>
      <c r="AY83">
        <v>680901.875</v>
      </c>
      <c r="AZ83">
        <v>657422.5</v>
      </c>
      <c r="BA83">
        <v>633943.125</v>
      </c>
      <c r="BB83">
        <v>610463.75</v>
      </c>
      <c r="BC83">
        <v>586984.375</v>
      </c>
      <c r="BD83">
        <v>563505</v>
      </c>
      <c r="BE83">
        <v>557229.33014511596</v>
      </c>
      <c r="BF83">
        <v>551023.55147509801</v>
      </c>
      <c r="BG83">
        <v>544886.885622403</v>
      </c>
      <c r="BH83">
        <v>538818.56288804999</v>
      </c>
      <c r="BI83">
        <v>532817.82214507903</v>
      </c>
      <c r="BJ83">
        <v>526883.91074308497</v>
      </c>
      <c r="BK83">
        <v>521016.08441381902</v>
      </c>
      <c r="BL83">
        <v>515213.607177831</v>
      </c>
      <c r="BM83">
        <v>509475.75125216699</v>
      </c>
      <c r="BN83">
        <v>503801.796959078</v>
      </c>
      <c r="BO83">
        <v>498191.03263575799</v>
      </c>
      <c r="BP83">
        <v>492642.75454508403</v>
      </c>
      <c r="BQ83">
        <v>487156.26678734401</v>
      </c>
      <c r="BR83">
        <v>481730.88121295703</v>
      </c>
      <c r="BS83">
        <v>476365.91733616003</v>
      </c>
      <c r="BT83">
        <v>471060.70224965701</v>
      </c>
      <c r="BU83">
        <v>465814.57054021599</v>
      </c>
      <c r="BV83">
        <v>460626.86420521501</v>
      </c>
      <c r="BW83">
        <v>455496.93257010699</v>
      </c>
      <c r="BX83">
        <v>450424.13220680499</v>
      </c>
      <c r="BY83">
        <v>445407.82685298898</v>
      </c>
      <c r="BZ83">
        <v>440447.38733229198</v>
      </c>
      <c r="CA83">
        <v>435542.19147539098</v>
      </c>
      <c r="CB83">
        <v>430691.62404196599</v>
      </c>
      <c r="CC83">
        <v>425895.07664353901</v>
      </c>
    </row>
    <row r="84" spans="1:81" x14ac:dyDescent="0.25">
      <c r="A84">
        <v>2670</v>
      </c>
      <c r="B84" t="s">
        <v>140</v>
      </c>
      <c r="C84" t="s">
        <v>56</v>
      </c>
      <c r="D84">
        <v>2017</v>
      </c>
      <c r="E84" t="s">
        <v>105</v>
      </c>
      <c r="F84" t="s">
        <v>54</v>
      </c>
      <c r="G84">
        <v>2011</v>
      </c>
      <c r="H84">
        <v>266248</v>
      </c>
      <c r="I84">
        <v>100</v>
      </c>
      <c r="J84">
        <v>2022</v>
      </c>
      <c r="K84">
        <v>22</v>
      </c>
      <c r="L84">
        <v>41</v>
      </c>
      <c r="M84">
        <v>2017</v>
      </c>
      <c r="N84">
        <v>242232.43040000001</v>
      </c>
      <c r="O84" t="s">
        <v>24</v>
      </c>
      <c r="P84">
        <v>3.2063680882146302</v>
      </c>
      <c r="Q84">
        <v>1</v>
      </c>
      <c r="R84" t="s">
        <v>25</v>
      </c>
      <c r="S84">
        <v>207673.44</v>
      </c>
      <c r="T84">
        <v>-1.11368485725649E-2</v>
      </c>
      <c r="AP84">
        <v>266248</v>
      </c>
      <c r="AQ84">
        <v>262245.40506666602</v>
      </c>
      <c r="AR84">
        <v>258242.810133333</v>
      </c>
      <c r="AS84">
        <v>254240.21520000001</v>
      </c>
      <c r="AT84">
        <v>250237.620266666</v>
      </c>
      <c r="AU84">
        <v>246235.025333333</v>
      </c>
      <c r="AV84">
        <v>242232.43040000001</v>
      </c>
      <c r="AW84">
        <v>235320.63232</v>
      </c>
      <c r="AX84">
        <v>228408.83424</v>
      </c>
      <c r="AY84">
        <v>221497.03615999999</v>
      </c>
      <c r="AZ84">
        <v>214585.23808000001</v>
      </c>
      <c r="BA84">
        <v>207673.44</v>
      </c>
      <c r="BB84">
        <v>205360.612346176</v>
      </c>
      <c r="BC84">
        <v>203073.54230370701</v>
      </c>
      <c r="BD84">
        <v>200811.943013977</v>
      </c>
      <c r="BE84">
        <v>198575.53081306699</v>
      </c>
      <c r="BF84">
        <v>196364.025196186</v>
      </c>
      <c r="BG84">
        <v>194177.148782476</v>
      </c>
      <c r="BH84">
        <v>192014.62728023299</v>
      </c>
      <c r="BI84">
        <v>189876.18945249601</v>
      </c>
      <c r="BJ84">
        <v>187761.567083028</v>
      </c>
      <c r="BK84">
        <v>185670.494942677</v>
      </c>
      <c r="BL84">
        <v>183602.710756107</v>
      </c>
      <c r="BM84">
        <v>181557.95516890401</v>
      </c>
      <c r="BN84">
        <v>179535.97171504301</v>
      </c>
      <c r="BO84">
        <v>177536.50678472401</v>
      </c>
      <c r="BP84">
        <v>175559.30959256101</v>
      </c>
      <c r="BQ84">
        <v>173604.132146124</v>
      </c>
      <c r="BR84">
        <v>171670.72921484101</v>
      </c>
      <c r="BS84">
        <v>169758.85829923401</v>
      </c>
      <c r="BT84">
        <v>167868.279600504</v>
      </c>
      <c r="BU84">
        <v>165998.755990456</v>
      </c>
      <c r="BV84">
        <v>164150.05298175599</v>
      </c>
      <c r="BW84">
        <v>162321.93869852001</v>
      </c>
      <c r="BX84">
        <v>160514.183847229</v>
      </c>
      <c r="BY84">
        <v>158726.561687974</v>
      </c>
      <c r="BZ84">
        <v>156958.84800601099</v>
      </c>
      <c r="CA84">
        <v>155210.821083644</v>
      </c>
      <c r="CB84">
        <v>153482.26167241199</v>
      </c>
      <c r="CC84">
        <v>151772.95296559099</v>
      </c>
    </row>
    <row r="85" spans="1:81" x14ac:dyDescent="0.25">
      <c r="A85">
        <v>52920</v>
      </c>
      <c r="B85" t="s">
        <v>141</v>
      </c>
      <c r="C85" t="s">
        <v>21</v>
      </c>
      <c r="D85">
        <v>2012</v>
      </c>
      <c r="E85" t="s">
        <v>28</v>
      </c>
      <c r="F85" t="s">
        <v>23</v>
      </c>
      <c r="G85">
        <v>2012</v>
      </c>
      <c r="H85">
        <v>46689</v>
      </c>
      <c r="I85">
        <v>100</v>
      </c>
      <c r="J85">
        <v>2017</v>
      </c>
      <c r="K85">
        <v>5</v>
      </c>
      <c r="L85">
        <v>37</v>
      </c>
      <c r="M85">
        <v>2017</v>
      </c>
      <c r="N85">
        <v>45825.253499999999</v>
      </c>
      <c r="O85" t="s">
        <v>24</v>
      </c>
      <c r="P85">
        <v>2.6939071079243901</v>
      </c>
      <c r="Q85">
        <v>1</v>
      </c>
      <c r="R85" t="s">
        <v>25</v>
      </c>
      <c r="S85">
        <v>44354.55</v>
      </c>
      <c r="T85">
        <v>-1.11368485725649E-2</v>
      </c>
      <c r="AQ85">
        <v>46689</v>
      </c>
      <c r="AR85">
        <v>46516.250699999997</v>
      </c>
      <c r="AS85">
        <v>46343.501400000001</v>
      </c>
      <c r="AT85">
        <v>46170.752099999998</v>
      </c>
      <c r="AU85">
        <v>45998.002800000002</v>
      </c>
      <c r="AV85">
        <v>44354.55</v>
      </c>
      <c r="AW85">
        <v>43860.580093145698</v>
      </c>
      <c r="AX85">
        <v>43372.111454343503</v>
      </c>
      <c r="AY85">
        <v>42889.082816804003</v>
      </c>
      <c r="AZ85">
        <v>42411.433596057097</v>
      </c>
      <c r="BA85">
        <v>41939.1038823524</v>
      </c>
      <c r="BB85">
        <v>41472.0344331456</v>
      </c>
      <c r="BC85">
        <v>41010.166665667399</v>
      </c>
      <c r="BD85">
        <v>40553.442649576296</v>
      </c>
      <c r="BE85">
        <v>40101.805099691701</v>
      </c>
      <c r="BF85">
        <v>39655.197368809997</v>
      </c>
      <c r="BG85">
        <v>39213.5634405983</v>
      </c>
      <c r="BH85">
        <v>38776.847922569701</v>
      </c>
      <c r="BI85">
        <v>38344.996039134698</v>
      </c>
      <c r="BJ85">
        <v>37917.953624731199</v>
      </c>
      <c r="BK85">
        <v>37495.667117031102</v>
      </c>
      <c r="BL85">
        <v>37078.083550221403</v>
      </c>
      <c r="BM85">
        <v>36665.1505483617</v>
      </c>
      <c r="BN85">
        <v>36256.816318814301</v>
      </c>
      <c r="BO85">
        <v>35853.029645748298</v>
      </c>
      <c r="BP85">
        <v>35453.739883716</v>
      </c>
      <c r="BQ85">
        <v>35058.896951299903</v>
      </c>
      <c r="BR85">
        <v>34668.451324832102</v>
      </c>
      <c r="BS85">
        <v>34282.354032182098</v>
      </c>
      <c r="BT85">
        <v>33900.556646614597</v>
      </c>
      <c r="BU85">
        <v>33523.011280715597</v>
      </c>
      <c r="BV85">
        <v>33149.6705803859</v>
      </c>
      <c r="BW85">
        <v>32780.487718901801</v>
      </c>
      <c r="BX85">
        <v>32415.416391041501</v>
      </c>
      <c r="BY85">
        <v>32054.4108072778</v>
      </c>
      <c r="BZ85">
        <v>31697.4256880344</v>
      </c>
      <c r="CA85">
        <v>31344.4162580066</v>
      </c>
      <c r="CB85">
        <v>30995.3382405458</v>
      </c>
      <c r="CC85">
        <v>30650.147852105401</v>
      </c>
    </row>
    <row r="86" spans="1:81" x14ac:dyDescent="0.25">
      <c r="A86">
        <v>2697</v>
      </c>
      <c r="B86" t="s">
        <v>142</v>
      </c>
      <c r="C86" t="s">
        <v>39</v>
      </c>
      <c r="D86">
        <v>2016</v>
      </c>
      <c r="E86" t="s">
        <v>28</v>
      </c>
      <c r="F86" t="s">
        <v>23</v>
      </c>
      <c r="G86">
        <v>2015</v>
      </c>
      <c r="H86">
        <v>158521</v>
      </c>
      <c r="I86">
        <v>79</v>
      </c>
      <c r="J86">
        <v>2030</v>
      </c>
      <c r="K86">
        <v>30</v>
      </c>
      <c r="L86">
        <v>18</v>
      </c>
      <c r="M86">
        <v>2017</v>
      </c>
      <c r="N86">
        <v>149960.86599999899</v>
      </c>
      <c r="O86" t="s">
        <v>24</v>
      </c>
      <c r="P86">
        <v>2.7402597545390202</v>
      </c>
      <c r="Q86">
        <v>1</v>
      </c>
      <c r="R86" t="s">
        <v>25</v>
      </c>
      <c r="S86">
        <v>110964.7</v>
      </c>
      <c r="T86">
        <v>-1.11368485725649E-2</v>
      </c>
      <c r="AT86">
        <v>158521</v>
      </c>
      <c r="AU86">
        <v>154240.93299999999</v>
      </c>
      <c r="AV86">
        <v>149960.86599999899</v>
      </c>
      <c r="AW86">
        <v>146961.16092307601</v>
      </c>
      <c r="AX86">
        <v>143961.455846153</v>
      </c>
      <c r="AY86">
        <v>140961.75076923001</v>
      </c>
      <c r="AZ86">
        <v>137962.045692307</v>
      </c>
      <c r="BA86">
        <v>134962.34061538399</v>
      </c>
      <c r="BB86">
        <v>131962.63553846101</v>
      </c>
      <c r="BC86">
        <v>128962.930461538</v>
      </c>
      <c r="BD86">
        <v>125963.225384615</v>
      </c>
      <c r="BE86">
        <v>122963.520307692</v>
      </c>
      <c r="BF86">
        <v>119963.815230769</v>
      </c>
      <c r="BG86">
        <v>116964.11015384601</v>
      </c>
      <c r="BH86">
        <v>113964.40507692299</v>
      </c>
      <c r="BI86">
        <v>110964.7</v>
      </c>
      <c r="BJ86">
        <v>109728.902939199</v>
      </c>
      <c r="BK86">
        <v>108506.86876313201</v>
      </c>
      <c r="BL86">
        <v>107298.44419663399</v>
      </c>
      <c r="BM86">
        <v>106103.47767154399</v>
      </c>
      <c r="BN86">
        <v>104921.819307693</v>
      </c>
      <c r="BO86">
        <v>103753.320894106</v>
      </c>
      <c r="BP86">
        <v>102597.835870407</v>
      </c>
      <c r="BQ86">
        <v>101455.219308446</v>
      </c>
      <c r="BR86">
        <v>100325.327894111</v>
      </c>
      <c r="BS86">
        <v>99208.019909361901</v>
      </c>
      <c r="BT86">
        <v>98103.155214447397</v>
      </c>
      <c r="BU86">
        <v>97010.595230333201</v>
      </c>
      <c r="BV86">
        <v>95930.202921318603</v>
      </c>
      <c r="BW86">
        <v>94861.842777848506</v>
      </c>
      <c r="BX86">
        <v>93805.380799517094</v>
      </c>
      <c r="BY86">
        <v>92760.684478261101</v>
      </c>
      <c r="BZ86">
        <v>91727.622781739206</v>
      </c>
      <c r="CA86">
        <v>90706.0661368976</v>
      </c>
      <c r="CB86">
        <v>89695.886413718006</v>
      </c>
      <c r="CC86">
        <v>88696.956909146407</v>
      </c>
    </row>
    <row r="87" spans="1:81" x14ac:dyDescent="0.25">
      <c r="A87">
        <v>31426</v>
      </c>
      <c r="B87" t="s">
        <v>143</v>
      </c>
      <c r="C87" t="s">
        <v>21</v>
      </c>
      <c r="D87">
        <v>2015</v>
      </c>
      <c r="E87" t="s">
        <v>28</v>
      </c>
      <c r="F87" t="s">
        <v>23</v>
      </c>
      <c r="G87">
        <v>2015</v>
      </c>
      <c r="H87">
        <v>6732</v>
      </c>
      <c r="I87">
        <v>97</v>
      </c>
      <c r="J87">
        <v>2017</v>
      </c>
      <c r="K87">
        <v>3</v>
      </c>
      <c r="L87">
        <v>100</v>
      </c>
      <c r="M87">
        <v>2017</v>
      </c>
      <c r="N87">
        <v>6530.04</v>
      </c>
      <c r="O87" t="s">
        <v>45</v>
      </c>
      <c r="P87">
        <v>2.6439031122243901</v>
      </c>
      <c r="Q87">
        <v>1</v>
      </c>
      <c r="R87" t="s">
        <v>25</v>
      </c>
      <c r="S87">
        <v>6530.04</v>
      </c>
      <c r="T87">
        <v>-1.11368485725649E-2</v>
      </c>
      <c r="AT87">
        <v>6732</v>
      </c>
      <c r="AU87">
        <v>6631.02</v>
      </c>
      <c r="AV87">
        <v>6530.04</v>
      </c>
      <c r="AW87">
        <v>6457.3159333472004</v>
      </c>
      <c r="AX87">
        <v>6385.4017836123103</v>
      </c>
      <c r="AY87">
        <v>6314.2885308732302</v>
      </c>
      <c r="AZ87">
        <v>6243.9672556614096</v>
      </c>
      <c r="BA87">
        <v>6174.4291378430598</v>
      </c>
      <c r="BB87">
        <v>6105.6654555128598</v>
      </c>
      <c r="BC87">
        <v>6037.66758390008</v>
      </c>
      <c r="BD87">
        <v>5970.4269942867004</v>
      </c>
      <c r="BE87">
        <v>5903.9352529377702</v>
      </c>
      <c r="BF87">
        <v>5838.1840200435799</v>
      </c>
      <c r="BG87">
        <v>5773.1650486735798</v>
      </c>
      <c r="BH87">
        <v>5708.8701837420804</v>
      </c>
      <c r="BI87">
        <v>5645.2913609853204</v>
      </c>
      <c r="BJ87">
        <v>5582.4206059500102</v>
      </c>
      <c r="BK87">
        <v>5520.25003299318</v>
      </c>
      <c r="BL87">
        <v>5458.77184429304</v>
      </c>
      <c r="BM87">
        <v>5397.9783288709696</v>
      </c>
      <c r="BN87">
        <v>5337.8618616243402</v>
      </c>
      <c r="BO87">
        <v>5278.4149023701602</v>
      </c>
      <c r="BP87">
        <v>5219.6299948993001</v>
      </c>
      <c r="BQ87">
        <v>5161.4997660412901</v>
      </c>
      <c r="BR87">
        <v>5104.0169247395597</v>
      </c>
      <c r="BS87">
        <v>5047.17426113692</v>
      </c>
      <c r="BT87">
        <v>4990.9646456712899</v>
      </c>
      <c r="BU87">
        <v>4935.3810281814303</v>
      </c>
      <c r="BV87">
        <v>4880.4164370226599</v>
      </c>
      <c r="BW87">
        <v>4826.0639781924801</v>
      </c>
      <c r="BX87">
        <v>4772.3168344658397</v>
      </c>
      <c r="BY87">
        <v>4719.1682645400897</v>
      </c>
      <c r="BZ87">
        <v>4666.6116021894604</v>
      </c>
      <c r="CA87">
        <v>4614.6402554288998</v>
      </c>
      <c r="CB87">
        <v>4563.2477056873204</v>
      </c>
      <c r="CC87">
        <v>4512.4275069899804</v>
      </c>
    </row>
    <row r="88" spans="1:81" x14ac:dyDescent="0.25">
      <c r="A88">
        <v>2836</v>
      </c>
      <c r="B88" t="s">
        <v>144</v>
      </c>
      <c r="C88" t="s">
        <v>27</v>
      </c>
      <c r="D88">
        <v>2017</v>
      </c>
      <c r="E88" t="s">
        <v>28</v>
      </c>
      <c r="F88" t="s">
        <v>23</v>
      </c>
      <c r="G88">
        <v>2016</v>
      </c>
      <c r="H88">
        <v>3295.26</v>
      </c>
      <c r="I88">
        <v>100</v>
      </c>
      <c r="J88">
        <v>2022</v>
      </c>
      <c r="K88">
        <v>20</v>
      </c>
      <c r="L88">
        <v>80</v>
      </c>
      <c r="M88">
        <v>2017</v>
      </c>
      <c r="N88">
        <v>2768.0183999999999</v>
      </c>
      <c r="O88" t="s">
        <v>24</v>
      </c>
      <c r="P88">
        <v>2.8463417929406298</v>
      </c>
      <c r="Q88">
        <v>1</v>
      </c>
      <c r="R88" t="s">
        <v>25</v>
      </c>
      <c r="S88">
        <v>2636.2080000000001</v>
      </c>
      <c r="T88">
        <v>-1.11368485725649E-2</v>
      </c>
      <c r="AU88">
        <v>3295.26</v>
      </c>
      <c r="AV88">
        <v>2768.0183999999999</v>
      </c>
      <c r="AW88">
        <v>2741.6563200000001</v>
      </c>
      <c r="AX88">
        <v>2715.2942400000002</v>
      </c>
      <c r="AY88">
        <v>2688.9321599999998</v>
      </c>
      <c r="AZ88">
        <v>2662.57008</v>
      </c>
      <c r="BA88">
        <v>2636.2080000000001</v>
      </c>
      <c r="BB88">
        <v>2606.84895069821</v>
      </c>
      <c r="BC88">
        <v>2577.8168686827398</v>
      </c>
      <c r="BD88">
        <v>2549.10811256841</v>
      </c>
      <c r="BE88">
        <v>2520.7190815236399</v>
      </c>
      <c r="BF88">
        <v>2492.6462148187402</v>
      </c>
      <c r="BG88">
        <v>2464.8859913793199</v>
      </c>
      <c r="BH88">
        <v>2437.4349293446999</v>
      </c>
      <c r="BI88">
        <v>2410.2895856311002</v>
      </c>
      <c r="BJ88">
        <v>2383.4465554999001</v>
      </c>
      <c r="BK88">
        <v>2356.9024721305</v>
      </c>
      <c r="BL88">
        <v>2330.65400619807</v>
      </c>
      <c r="BM88">
        <v>2304.6978654559998</v>
      </c>
      <c r="BN88">
        <v>2279.03079432291</v>
      </c>
      <c r="BO88">
        <v>2253.6495734743198</v>
      </c>
      <c r="BP88">
        <v>2228.5510194389099</v>
      </c>
      <c r="BQ88">
        <v>2203.7319841991898</v>
      </c>
      <c r="BR88">
        <v>2179.1893547966401</v>
      </c>
      <c r="BS88">
        <v>2154.9200529413301</v>
      </c>
      <c r="BT88">
        <v>2130.92103462573</v>
      </c>
      <c r="BU88">
        <v>2107.1892897430098</v>
      </c>
      <c r="BV88">
        <v>2083.72184170942</v>
      </c>
      <c r="BW88">
        <v>2060.5157470909498</v>
      </c>
      <c r="BX88">
        <v>2037.56809523421</v>
      </c>
      <c r="BY88">
        <v>2014.8760079013</v>
      </c>
      <c r="BZ88">
        <v>1992.43663890881</v>
      </c>
      <c r="CA88">
        <v>1970.2471737708499</v>
      </c>
      <c r="CB88">
        <v>1948.3048293460399</v>
      </c>
      <c r="CC88">
        <v>1926.60685348842</v>
      </c>
    </row>
    <row r="89" spans="1:81" x14ac:dyDescent="0.25">
      <c r="A89">
        <v>50905</v>
      </c>
      <c r="B89" t="s">
        <v>145</v>
      </c>
      <c r="C89" t="s">
        <v>36</v>
      </c>
      <c r="D89">
        <v>2016</v>
      </c>
      <c r="E89" t="s">
        <v>44</v>
      </c>
      <c r="F89" t="s">
        <v>33</v>
      </c>
      <c r="G89">
        <v>2017</v>
      </c>
      <c r="H89">
        <v>335</v>
      </c>
      <c r="I89">
        <v>100</v>
      </c>
      <c r="J89">
        <v>2020</v>
      </c>
      <c r="K89">
        <v>1</v>
      </c>
      <c r="L89">
        <v>100</v>
      </c>
      <c r="M89">
        <v>2017</v>
      </c>
      <c r="N89">
        <v>331.65</v>
      </c>
      <c r="O89" t="s">
        <v>24</v>
      </c>
      <c r="P89">
        <v>2.3253658871585401</v>
      </c>
      <c r="Q89">
        <v>1</v>
      </c>
      <c r="R89" t="s">
        <v>25</v>
      </c>
      <c r="S89">
        <v>331.65</v>
      </c>
      <c r="T89">
        <v>-1.11368485725649E-2</v>
      </c>
      <c r="AV89">
        <v>331.65</v>
      </c>
      <c r="AW89">
        <v>331.65</v>
      </c>
      <c r="AX89">
        <v>331.65</v>
      </c>
      <c r="AY89">
        <v>331.65</v>
      </c>
      <c r="AZ89">
        <v>327.95646417090802</v>
      </c>
      <c r="BA89">
        <v>324.30406269104299</v>
      </c>
      <c r="BB89">
        <v>320.69233745338499</v>
      </c>
      <c r="BC89">
        <v>317.120835452785</v>
      </c>
      <c r="BD89">
        <v>313.58910872914203</v>
      </c>
      <c r="BE89">
        <v>310.09671431122001</v>
      </c>
      <c r="BF89">
        <v>306.64321416108601</v>
      </c>
      <c r="BG89">
        <v>303.22817511916998</v>
      </c>
      <c r="BH89">
        <v>299.85116884993198</v>
      </c>
      <c r="BI89">
        <v>296.51177178814402</v>
      </c>
      <c r="BJ89">
        <v>293.20956508575603</v>
      </c>
      <c r="BK89">
        <v>289.94413455936899</v>
      </c>
      <c r="BL89">
        <v>286.71507063827801</v>
      </c>
      <c r="BM89">
        <v>283.52196831310698</v>
      </c>
      <c r="BN89">
        <v>280.364427085008</v>
      </c>
      <c r="BO89">
        <v>277.24205091542899</v>
      </c>
      <c r="BP89">
        <v>274.15444817643601</v>
      </c>
      <c r="BQ89">
        <v>271.10123160159998</v>
      </c>
      <c r="BR89">
        <v>268.082018237417</v>
      </c>
      <c r="BS89">
        <v>265.09642939527902</v>
      </c>
      <c r="BT89">
        <v>262.144090603976</v>
      </c>
      <c r="BU89">
        <v>259.22463156272698</v>
      </c>
      <c r="BV89">
        <v>256.33768609473401</v>
      </c>
      <c r="BW89">
        <v>253.482892101255</v>
      </c>
      <c r="BX89">
        <v>250.659891516188</v>
      </c>
      <c r="BY89">
        <v>247.86833026115701</v>
      </c>
      <c r="BZ89">
        <v>245.10785820110399</v>
      </c>
      <c r="CA89">
        <v>242.37812910037201</v>
      </c>
      <c r="CB89">
        <v>239.67880057927999</v>
      </c>
      <c r="CC89">
        <v>237.00953407117399</v>
      </c>
    </row>
    <row r="90" spans="1:81" x14ac:dyDescent="0.25">
      <c r="A90">
        <v>2985</v>
      </c>
      <c r="B90" t="s">
        <v>146</v>
      </c>
      <c r="C90" t="s">
        <v>56</v>
      </c>
      <c r="D90">
        <v>2013</v>
      </c>
      <c r="E90" t="s">
        <v>22</v>
      </c>
      <c r="F90" t="s">
        <v>23</v>
      </c>
      <c r="G90">
        <v>2012</v>
      </c>
      <c r="H90">
        <v>204884</v>
      </c>
      <c r="I90">
        <v>100</v>
      </c>
      <c r="J90">
        <v>2020</v>
      </c>
      <c r="K90">
        <v>30</v>
      </c>
      <c r="L90">
        <v>22.4</v>
      </c>
      <c r="M90">
        <v>2017</v>
      </c>
      <c r="N90">
        <v>191080</v>
      </c>
      <c r="O90" t="s">
        <v>24</v>
      </c>
      <c r="P90">
        <v>2.9453863420585402</v>
      </c>
      <c r="Q90">
        <v>1</v>
      </c>
      <c r="R90" t="s">
        <v>25</v>
      </c>
      <c r="S90">
        <v>143418.79999999999</v>
      </c>
      <c r="T90">
        <v>-1.11368485725649E-2</v>
      </c>
      <c r="AQ90">
        <v>204884</v>
      </c>
      <c r="AR90">
        <v>202123.2</v>
      </c>
      <c r="AS90">
        <v>199362.4</v>
      </c>
      <c r="AT90">
        <v>196601.60000000001</v>
      </c>
      <c r="AU90">
        <v>193840.8</v>
      </c>
      <c r="AV90">
        <v>191080</v>
      </c>
      <c r="AW90">
        <v>175192.933333333</v>
      </c>
      <c r="AX90">
        <v>159305.866666666</v>
      </c>
      <c r="AY90">
        <v>143418.79999999999</v>
      </c>
      <c r="AZ90">
        <v>141821.56654194099</v>
      </c>
      <c r="BA90">
        <v>140242.121231039</v>
      </c>
      <c r="BB90">
        <v>138680.26596339399</v>
      </c>
      <c r="BC90">
        <v>137135.804841356</v>
      </c>
      <c r="BD90">
        <v>135608.54414896099</v>
      </c>
      <c r="BE90">
        <v>134098.29232762801</v>
      </c>
      <c r="BF90">
        <v>132604.859952136</v>
      </c>
      <c r="BG90">
        <v>131128.05970686299</v>
      </c>
      <c r="BH90">
        <v>129667.706362293</v>
      </c>
      <c r="BI90">
        <v>128223.616751785</v>
      </c>
      <c r="BJ90">
        <v>126795.60974859299</v>
      </c>
      <c r="BK90">
        <v>125383.506243157</v>
      </c>
      <c r="BL90">
        <v>123987.12912062999</v>
      </c>
      <c r="BM90">
        <v>122606.30323866601</v>
      </c>
      <c r="BN90">
        <v>121240.855405455</v>
      </c>
      <c r="BO90">
        <v>119890.61435799699</v>
      </c>
      <c r="BP90">
        <v>118555.41074062001</v>
      </c>
      <c r="BQ90">
        <v>117235.077083743</v>
      </c>
      <c r="BR90">
        <v>115929.447782869</v>
      </c>
      <c r="BS90">
        <v>114638.35907781</v>
      </c>
      <c r="BT90">
        <v>113361.649032153</v>
      </c>
      <c r="BU90">
        <v>112099.157512946</v>
      </c>
      <c r="BV90">
        <v>110850.726170612</v>
      </c>
      <c r="BW90">
        <v>109616.198419091</v>
      </c>
      <c r="BX90">
        <v>108395.41941619699</v>
      </c>
      <c r="BY90">
        <v>107188.236044199</v>
      </c>
      <c r="BZ90">
        <v>105994.496890615</v>
      </c>
      <c r="CA90">
        <v>104814.052229219</v>
      </c>
      <c r="CB90">
        <v>103646.754001265</v>
      </c>
      <c r="CC90">
        <v>102492.455796915</v>
      </c>
    </row>
    <row r="91" spans="1:81" x14ac:dyDescent="0.25">
      <c r="A91">
        <v>3062</v>
      </c>
      <c r="B91" t="s">
        <v>147</v>
      </c>
      <c r="C91" t="s">
        <v>148</v>
      </c>
      <c r="D91">
        <v>2016</v>
      </c>
      <c r="E91" t="s">
        <v>28</v>
      </c>
      <c r="F91" t="s">
        <v>23</v>
      </c>
      <c r="G91">
        <v>2016</v>
      </c>
      <c r="H91">
        <v>53659</v>
      </c>
      <c r="I91">
        <v>100</v>
      </c>
      <c r="J91">
        <v>2017</v>
      </c>
      <c r="K91">
        <v>2.5</v>
      </c>
      <c r="L91">
        <v>0</v>
      </c>
      <c r="M91">
        <v>2017</v>
      </c>
      <c r="N91">
        <v>53659</v>
      </c>
      <c r="O91" t="s">
        <v>45</v>
      </c>
      <c r="P91">
        <v>2.6689078049243902</v>
      </c>
      <c r="Q91">
        <v>1</v>
      </c>
      <c r="R91" t="s">
        <v>25</v>
      </c>
      <c r="S91">
        <v>52317.525000000001</v>
      </c>
      <c r="T91">
        <v>-1.11368485725649E-2</v>
      </c>
      <c r="AU91">
        <v>53659</v>
      </c>
      <c r="AV91">
        <v>52317.525000000001</v>
      </c>
      <c r="AW91">
        <v>51734.872646383599</v>
      </c>
      <c r="AX91">
        <v>51158.709203799903</v>
      </c>
      <c r="AY91">
        <v>50588.962406229301</v>
      </c>
      <c r="AZ91">
        <v>50025.560792467899</v>
      </c>
      <c r="BA91">
        <v>49468.433697164597</v>
      </c>
      <c r="BB91">
        <v>48917.511241957298</v>
      </c>
      <c r="BC91">
        <v>48372.724326708798</v>
      </c>
      <c r="BD91">
        <v>47834.0046208399</v>
      </c>
      <c r="BE91">
        <v>47301.284554758196</v>
      </c>
      <c r="BF91">
        <v>46774.497311384097</v>
      </c>
      <c r="BG91">
        <v>46253.576817769303</v>
      </c>
      <c r="BH91">
        <v>45738.457736810298</v>
      </c>
      <c r="BI91">
        <v>45229.075459052801</v>
      </c>
      <c r="BJ91">
        <v>44725.3660945882</v>
      </c>
      <c r="BK91">
        <v>44227.266465040302</v>
      </c>
      <c r="BL91">
        <v>43734.7140956406</v>
      </c>
      <c r="BM91">
        <v>43247.6472073931</v>
      </c>
      <c r="BN91">
        <v>42766.004709324603</v>
      </c>
      <c r="BO91">
        <v>42289.726190823298</v>
      </c>
      <c r="BP91">
        <v>41818.751914060798</v>
      </c>
      <c r="BQ91">
        <v>41353.022806500303</v>
      </c>
      <c r="BR91">
        <v>40892.480453486503</v>
      </c>
      <c r="BS91">
        <v>40437.067090919401</v>
      </c>
      <c r="BT91">
        <v>39986.725598009201</v>
      </c>
      <c r="BU91">
        <v>39541.3994901115</v>
      </c>
      <c r="BV91">
        <v>39101.032911642797</v>
      </c>
      <c r="BW91">
        <v>38665.5706290749</v>
      </c>
      <c r="BX91">
        <v>38234.958024007101</v>
      </c>
      <c r="BY91">
        <v>37809.141086315401</v>
      </c>
      <c r="BZ91">
        <v>37388.066407378297</v>
      </c>
      <c r="CA91">
        <v>36971.681173378398</v>
      </c>
      <c r="CB91">
        <v>36559.933158677297</v>
      </c>
      <c r="CC91">
        <v>36152.770719266002</v>
      </c>
    </row>
    <row r="92" spans="1:81" x14ac:dyDescent="0.25">
      <c r="A92">
        <v>40228</v>
      </c>
      <c r="B92" t="s">
        <v>149</v>
      </c>
      <c r="C92" t="s">
        <v>27</v>
      </c>
      <c r="D92">
        <v>2016</v>
      </c>
      <c r="E92" t="s">
        <v>28</v>
      </c>
      <c r="F92" t="s">
        <v>23</v>
      </c>
      <c r="G92">
        <v>2016</v>
      </c>
      <c r="H92">
        <v>124241</v>
      </c>
      <c r="I92">
        <v>95</v>
      </c>
      <c r="J92">
        <v>2021</v>
      </c>
      <c r="K92">
        <v>6.2</v>
      </c>
      <c r="L92">
        <v>41</v>
      </c>
      <c r="M92">
        <v>2017</v>
      </c>
      <c r="N92">
        <v>121082.79378000001</v>
      </c>
      <c r="O92" t="s">
        <v>24</v>
      </c>
      <c r="P92">
        <v>2.6578660826365801</v>
      </c>
      <c r="Q92">
        <v>1</v>
      </c>
      <c r="R92" t="s">
        <v>25</v>
      </c>
      <c r="S92">
        <v>116538.058</v>
      </c>
      <c r="T92">
        <v>-1.11368485725649E-2</v>
      </c>
      <c r="AU92">
        <v>124241</v>
      </c>
      <c r="AV92">
        <v>121082.79378000001</v>
      </c>
      <c r="AW92">
        <v>119946.609835</v>
      </c>
      <c r="AX92">
        <v>118810.42589</v>
      </c>
      <c r="AY92">
        <v>117674.241945</v>
      </c>
      <c r="AZ92">
        <v>116538.058</v>
      </c>
      <c r="BA92">
        <v>115240.19129511301</v>
      </c>
      <c r="BB92">
        <v>113956.778735186</v>
      </c>
      <c r="BC92">
        <v>112687.659346595</v>
      </c>
      <c r="BD92">
        <v>111432.67394845501</v>
      </c>
      <c r="BE92">
        <v>110191.66513265501</v>
      </c>
      <c r="BF92">
        <v>108964.47724411399</v>
      </c>
      <c r="BG92">
        <v>107750.95636125701</v>
      </c>
      <c r="BH92">
        <v>106550.950276713</v>
      </c>
      <c r="BI92">
        <v>105364.30847821799</v>
      </c>
      <c r="BJ92">
        <v>104190.882129743</v>
      </c>
      <c r="BK92">
        <v>103030.524052822</v>
      </c>
      <c r="BL92">
        <v>101883.088708094</v>
      </c>
      <c r="BM92">
        <v>100748.432177047</v>
      </c>
      <c r="BN92">
        <v>99626.412143968206</v>
      </c>
      <c r="BO92">
        <v>98516.887878092894</v>
      </c>
      <c r="BP92">
        <v>97419.720215954207</v>
      </c>
      <c r="BQ92">
        <v>96334.771543927505</v>
      </c>
      <c r="BR92">
        <v>95261.905780970104</v>
      </c>
      <c r="BS92">
        <v>94200.988361553493</v>
      </c>
      <c r="BT92">
        <v>93151.886218784901</v>
      </c>
      <c r="BU92">
        <v>92114.467767717506</v>
      </c>
      <c r="BV92">
        <v>91088.602888846101</v>
      </c>
      <c r="BW92">
        <v>90074.162911786494</v>
      </c>
      <c r="BX92">
        <v>89071.020599137395</v>
      </c>
      <c r="BY92">
        <v>88079.050130521005</v>
      </c>
      <c r="BZ92">
        <v>87098.127086801993</v>
      </c>
      <c r="CA92">
        <v>86128.128434482307</v>
      </c>
      <c r="CB92">
        <v>85168.932510269005</v>
      </c>
      <c r="CC92">
        <v>84220.4190058151</v>
      </c>
    </row>
    <row r="93" spans="1:81" x14ac:dyDescent="0.25">
      <c r="A93">
        <v>3133</v>
      </c>
      <c r="B93" t="s">
        <v>150</v>
      </c>
      <c r="C93" t="s">
        <v>27</v>
      </c>
      <c r="D93">
        <v>2017</v>
      </c>
      <c r="E93" t="s">
        <v>28</v>
      </c>
      <c r="F93" t="s">
        <v>23</v>
      </c>
      <c r="G93">
        <v>2016</v>
      </c>
      <c r="H93">
        <v>51194</v>
      </c>
      <c r="I93">
        <v>100</v>
      </c>
      <c r="J93">
        <v>2017</v>
      </c>
      <c r="K93">
        <v>1</v>
      </c>
      <c r="L93">
        <v>1.8</v>
      </c>
      <c r="M93">
        <v>2017</v>
      </c>
      <c r="N93">
        <v>50273</v>
      </c>
      <c r="O93" t="s">
        <v>24</v>
      </c>
      <c r="P93">
        <v>2.6539075584243901</v>
      </c>
      <c r="Q93">
        <v>1</v>
      </c>
      <c r="R93" t="s">
        <v>25</v>
      </c>
      <c r="S93">
        <v>50682.06</v>
      </c>
      <c r="T93">
        <v>-1.11368485725649E-2</v>
      </c>
      <c r="AU93">
        <v>51194</v>
      </c>
      <c r="AV93">
        <v>50682.06</v>
      </c>
      <c r="AW93">
        <v>50117.621572434298</v>
      </c>
      <c r="AX93">
        <v>49559.469210165</v>
      </c>
      <c r="AY93">
        <v>49007.532906234701</v>
      </c>
      <c r="AZ93">
        <v>48461.743433342999</v>
      </c>
      <c r="BA93">
        <v>47922.032335163298</v>
      </c>
      <c r="BB93">
        <v>47388.331917757001</v>
      </c>
      <c r="BC93">
        <v>46860.575241082501</v>
      </c>
      <c r="BD93">
        <v>46338.696110599303</v>
      </c>
      <c r="BE93">
        <v>45822.6290689655</v>
      </c>
      <c r="BF93">
        <v>45312.309387827598</v>
      </c>
      <c r="BG93">
        <v>44807.673059702101</v>
      </c>
      <c r="BH93">
        <v>44308.656789947199</v>
      </c>
      <c r="BI93">
        <v>43815.1979888239</v>
      </c>
      <c r="BJ93">
        <v>43327.2347636454</v>
      </c>
      <c r="BK93">
        <v>42844.705911014702</v>
      </c>
      <c r="BL93">
        <v>42367.550909147598</v>
      </c>
      <c r="BM93">
        <v>41895.709910281999</v>
      </c>
      <c r="BN93">
        <v>41429.123733171102</v>
      </c>
      <c r="BO93">
        <v>40967.733855660699</v>
      </c>
      <c r="BP93">
        <v>40511.482407349104</v>
      </c>
      <c r="BQ93">
        <v>40060.3121623283</v>
      </c>
      <c r="BR93">
        <v>39614.166532006799</v>
      </c>
      <c r="BS93">
        <v>39172.989558011497</v>
      </c>
      <c r="BT93">
        <v>38736.725905169202</v>
      </c>
      <c r="BU93">
        <v>38305.320854566402</v>
      </c>
      <c r="BV93">
        <v>37878.720296685598</v>
      </c>
      <c r="BW93">
        <v>37456.870724618799</v>
      </c>
      <c r="BX93">
        <v>37039.719227356603</v>
      </c>
      <c r="BY93">
        <v>36627.213483151201</v>
      </c>
      <c r="BZ93">
        <v>36219.301752954401</v>
      </c>
      <c r="CA93">
        <v>35815.932873927697</v>
      </c>
      <c r="CB93">
        <v>35417.056253025599</v>
      </c>
      <c r="CC93">
        <v>35022.621860649597</v>
      </c>
    </row>
    <row r="94" spans="1:81" x14ac:dyDescent="0.25">
      <c r="A94">
        <v>3204</v>
      </c>
      <c r="B94" t="s">
        <v>151</v>
      </c>
      <c r="C94" t="s">
        <v>84</v>
      </c>
      <c r="D94">
        <v>2007</v>
      </c>
      <c r="E94" t="s">
        <v>28</v>
      </c>
      <c r="F94" t="s">
        <v>23</v>
      </c>
      <c r="G94">
        <v>2007</v>
      </c>
      <c r="H94">
        <v>44873.919999999998</v>
      </c>
      <c r="I94">
        <v>100</v>
      </c>
      <c r="J94">
        <v>2017</v>
      </c>
      <c r="K94">
        <v>15</v>
      </c>
      <c r="L94">
        <v>22</v>
      </c>
      <c r="M94">
        <v>2017</v>
      </c>
      <c r="N94">
        <v>43393.08064</v>
      </c>
      <c r="O94" t="s">
        <v>24</v>
      </c>
      <c r="P94">
        <v>2.79390692641639</v>
      </c>
      <c r="Q94">
        <v>1</v>
      </c>
      <c r="R94" t="s">
        <v>25</v>
      </c>
      <c r="S94">
        <v>38142.8319999999</v>
      </c>
      <c r="T94">
        <v>-1.11368485725649E-2</v>
      </c>
      <c r="AL94">
        <v>44873.919999999998</v>
      </c>
      <c r="AM94">
        <v>44725.836063999901</v>
      </c>
      <c r="AN94">
        <v>44577.752128</v>
      </c>
      <c r="AO94">
        <v>44429.668191999997</v>
      </c>
      <c r="AP94">
        <v>44281.584256000002</v>
      </c>
      <c r="AQ94">
        <v>44133.500319999999</v>
      </c>
      <c r="AR94">
        <v>43985.416383999996</v>
      </c>
      <c r="AS94">
        <v>43837.332448000001</v>
      </c>
      <c r="AT94">
        <v>43689.248511999998</v>
      </c>
      <c r="AU94">
        <v>43541.164576000003</v>
      </c>
      <c r="AV94">
        <v>38142.8319999999</v>
      </c>
      <c r="AW94">
        <v>37718.041055887203</v>
      </c>
      <c r="AX94">
        <v>37297.980944194001</v>
      </c>
      <c r="AY94">
        <v>36882.598978356102</v>
      </c>
      <c r="AZ94">
        <v>36471.843058571503</v>
      </c>
      <c r="BA94">
        <v>36065.661665265798</v>
      </c>
      <c r="BB94">
        <v>35664.003852630398</v>
      </c>
      <c r="BC94">
        <v>35266.819242232297</v>
      </c>
      <c r="BD94">
        <v>34874.058016695497</v>
      </c>
      <c r="BE94">
        <v>34485.670913452697</v>
      </c>
      <c r="BF94">
        <v>34101.6092185663</v>
      </c>
      <c r="BG94">
        <v>33721.824760618299</v>
      </c>
      <c r="BH94">
        <v>33346.269904668799</v>
      </c>
      <c r="BI94">
        <v>32974.897546280597</v>
      </c>
      <c r="BJ94">
        <v>32607.661105611802</v>
      </c>
      <c r="BK94">
        <v>32244.514521573099</v>
      </c>
      <c r="BL94">
        <v>31885.412246050499</v>
      </c>
      <c r="BM94">
        <v>31530.3092381924</v>
      </c>
      <c r="BN94">
        <v>31179.160958760502</v>
      </c>
      <c r="BO94">
        <v>30831.9233645432</v>
      </c>
      <c r="BP94">
        <v>30488.552902831299</v>
      </c>
      <c r="BQ94">
        <v>30149.0065059558</v>
      </c>
      <c r="BR94">
        <v>29813.241585885698</v>
      </c>
      <c r="BS94">
        <v>29481.2160288864</v>
      </c>
      <c r="BT94">
        <v>29152.888190237602</v>
      </c>
      <c r="BU94">
        <v>28828.216889010098</v>
      </c>
      <c r="BV94">
        <v>28507.161402900099</v>
      </c>
      <c r="BW94">
        <v>28189.681463122299</v>
      </c>
      <c r="BX94">
        <v>27875.737249358699</v>
      </c>
      <c r="BY94">
        <v>27565.289384764001</v>
      </c>
      <c r="BZ94">
        <v>27258.2989310269</v>
      </c>
      <c r="CA94">
        <v>26954.727383486399</v>
      </c>
      <c r="CB94">
        <v>26654.536666301701</v>
      </c>
      <c r="CC94">
        <v>26357.6891276772</v>
      </c>
    </row>
    <row r="95" spans="1:81" x14ac:dyDescent="0.25">
      <c r="A95">
        <v>3207</v>
      </c>
      <c r="B95" t="s">
        <v>152</v>
      </c>
      <c r="C95" t="s">
        <v>78</v>
      </c>
      <c r="D95">
        <v>2016</v>
      </c>
      <c r="E95" t="s">
        <v>28</v>
      </c>
      <c r="F95" t="s">
        <v>23</v>
      </c>
      <c r="G95">
        <v>2016</v>
      </c>
      <c r="H95">
        <v>18976.731599999999</v>
      </c>
      <c r="I95">
        <v>96</v>
      </c>
      <c r="J95">
        <v>2020</v>
      </c>
      <c r="K95">
        <v>2.5</v>
      </c>
      <c r="L95">
        <v>60</v>
      </c>
      <c r="M95">
        <v>2017</v>
      </c>
      <c r="N95">
        <v>18688.353599999999</v>
      </c>
      <c r="O95" t="s">
        <v>24</v>
      </c>
      <c r="P95">
        <v>2.63036782663854</v>
      </c>
      <c r="Q95">
        <v>1</v>
      </c>
      <c r="R95" t="s">
        <v>25</v>
      </c>
      <c r="S95">
        <v>18502.3133099999</v>
      </c>
      <c r="T95">
        <v>-1.11368485725649E-2</v>
      </c>
      <c r="AU95">
        <v>18976.731599999999</v>
      </c>
      <c r="AV95">
        <v>18688.353599999999</v>
      </c>
      <c r="AW95">
        <v>18626.340169999999</v>
      </c>
      <c r="AX95">
        <v>18564.326739999899</v>
      </c>
      <c r="AY95">
        <v>18502.3133099999</v>
      </c>
      <c r="AZ95">
        <v>18296.255848424302</v>
      </c>
      <c r="BA95">
        <v>18092.4932175955</v>
      </c>
      <c r="BB95">
        <v>17890.999860331001</v>
      </c>
      <c r="BC95">
        <v>17691.750504074698</v>
      </c>
      <c r="BD95">
        <v>17494.720157727199</v>
      </c>
      <c r="BE95">
        <v>17299.8841085112</v>
      </c>
      <c r="BF95">
        <v>17107.2179188718</v>
      </c>
      <c r="BG95">
        <v>16916.6974234115</v>
      </c>
      <c r="BH95">
        <v>16728.298725859</v>
      </c>
      <c r="BI95">
        <v>16541.998196072502</v>
      </c>
      <c r="BJ95">
        <v>16357.7724670752</v>
      </c>
      <c r="BK95">
        <v>16175.5984321249</v>
      </c>
      <c r="BL95">
        <v>15995.4532418157</v>
      </c>
      <c r="BM95">
        <v>15817.3143012121</v>
      </c>
      <c r="BN95">
        <v>15641.1592670148</v>
      </c>
      <c r="BO95">
        <v>15466.966044758699</v>
      </c>
      <c r="BP95">
        <v>15294.7127860412</v>
      </c>
      <c r="BQ95">
        <v>15124.3778857822</v>
      </c>
      <c r="BR95">
        <v>14955.939979514</v>
      </c>
      <c r="BS95">
        <v>14789.377940701799</v>
      </c>
      <c r="BT95">
        <v>14624.670878093701</v>
      </c>
      <c r="BU95">
        <v>14461.7981331008</v>
      </c>
      <c r="BV95">
        <v>14300.739277205499</v>
      </c>
      <c r="BW95">
        <v>14141.4741093995</v>
      </c>
      <c r="BX95">
        <v>13983.982653650301</v>
      </c>
      <c r="BY95">
        <v>13828.2451563952</v>
      </c>
      <c r="BZ95">
        <v>13674.242084064101</v>
      </c>
      <c r="CA95">
        <v>13521.9541206293</v>
      </c>
      <c r="CB95">
        <v>13371.3621651827</v>
      </c>
      <c r="CC95">
        <v>13222.4473295401</v>
      </c>
    </row>
    <row r="96" spans="1:81" x14ac:dyDescent="0.25">
      <c r="A96">
        <v>3253</v>
      </c>
      <c r="B96" t="s">
        <v>153</v>
      </c>
      <c r="C96" t="s">
        <v>78</v>
      </c>
      <c r="D96">
        <v>2016</v>
      </c>
      <c r="E96" t="s">
        <v>22</v>
      </c>
      <c r="F96" t="s">
        <v>23</v>
      </c>
      <c r="G96">
        <v>2015</v>
      </c>
      <c r="H96">
        <v>21127437</v>
      </c>
      <c r="I96">
        <v>100</v>
      </c>
      <c r="J96">
        <v>2020</v>
      </c>
      <c r="K96">
        <v>1.56</v>
      </c>
      <c r="L96">
        <v>75</v>
      </c>
      <c r="M96">
        <v>2017</v>
      </c>
      <c r="N96">
        <v>20880245.987099901</v>
      </c>
      <c r="O96" t="s">
        <v>24</v>
      </c>
      <c r="P96">
        <v>2.66307859735854</v>
      </c>
      <c r="Q96">
        <v>1</v>
      </c>
      <c r="R96" t="s">
        <v>25</v>
      </c>
      <c r="S96">
        <v>20797848.982799999</v>
      </c>
      <c r="T96">
        <v>-1.11368485725649E-2</v>
      </c>
      <c r="AT96">
        <v>21127437</v>
      </c>
      <c r="AU96">
        <v>21003841.493549999</v>
      </c>
      <c r="AV96">
        <v>20880245.987099901</v>
      </c>
      <c r="AW96">
        <v>20852780.318999998</v>
      </c>
      <c r="AX96">
        <v>20825314.650899999</v>
      </c>
      <c r="AY96">
        <v>20797848.982799999</v>
      </c>
      <c r="AZ96">
        <v>20566226.488043401</v>
      </c>
      <c r="BA96">
        <v>20337183.537937</v>
      </c>
      <c r="BB96">
        <v>20110691.404482599</v>
      </c>
      <c r="BC96">
        <v>19886721.679621302</v>
      </c>
      <c r="BD96">
        <v>19665246.271670599</v>
      </c>
      <c r="BE96">
        <v>19446237.4018008</v>
      </c>
      <c r="BF96">
        <v>19229667.600550801</v>
      </c>
      <c r="BG96">
        <v>19015509.704382699</v>
      </c>
      <c r="BH96">
        <v>18803736.852274802</v>
      </c>
      <c r="BI96">
        <v>18594322.4823527</v>
      </c>
      <c r="BJ96">
        <v>18387240.328557301</v>
      </c>
      <c r="BK96">
        <v>18182464.417350799</v>
      </c>
      <c r="BL96">
        <v>17979969.064458702</v>
      </c>
      <c r="BM96">
        <v>17779728.871648401</v>
      </c>
      <c r="BN96">
        <v>17581718.723543599</v>
      </c>
      <c r="BO96">
        <v>17385913.784474101</v>
      </c>
      <c r="BP96">
        <v>17192289.495360699</v>
      </c>
      <c r="BQ96">
        <v>17000821.5706352</v>
      </c>
      <c r="BR96">
        <v>16811485.995193802</v>
      </c>
      <c r="BS96">
        <v>16624259.021385601</v>
      </c>
      <c r="BT96">
        <v>16439117.1660333</v>
      </c>
      <c r="BU96">
        <v>16256037.2074885</v>
      </c>
      <c r="BV96">
        <v>16074996.1827187</v>
      </c>
      <c r="BW96">
        <v>15895971.384427199</v>
      </c>
      <c r="BX96">
        <v>15718940.358205101</v>
      </c>
      <c r="BY96">
        <v>15543880.8997145</v>
      </c>
      <c r="BZ96">
        <v>15370771.051904401</v>
      </c>
      <c r="CA96">
        <v>15199589.102255801</v>
      </c>
      <c r="CB96">
        <v>15030313.5800588</v>
      </c>
      <c r="CC96">
        <v>14862923.253719499</v>
      </c>
    </row>
    <row r="97" spans="1:81" x14ac:dyDescent="0.25">
      <c r="A97">
        <v>37178</v>
      </c>
      <c r="B97" t="s">
        <v>154</v>
      </c>
      <c r="C97" t="s">
        <v>155</v>
      </c>
      <c r="D97">
        <v>2016</v>
      </c>
      <c r="E97" t="s">
        <v>28</v>
      </c>
      <c r="F97" t="s">
        <v>23</v>
      </c>
      <c r="G97">
        <v>2012</v>
      </c>
      <c r="H97">
        <v>16292</v>
      </c>
      <c r="I97">
        <v>100</v>
      </c>
      <c r="J97">
        <v>2030</v>
      </c>
      <c r="K97">
        <v>66.7</v>
      </c>
      <c r="L97">
        <v>38</v>
      </c>
      <c r="M97">
        <v>2018</v>
      </c>
      <c r="N97">
        <v>12162.62968</v>
      </c>
      <c r="O97" t="s">
        <v>24</v>
      </c>
      <c r="P97">
        <v>3.3172455316390201</v>
      </c>
      <c r="Q97">
        <v>1</v>
      </c>
      <c r="R97" t="s">
        <v>25</v>
      </c>
      <c r="S97">
        <v>5425.2359999999899</v>
      </c>
      <c r="T97">
        <v>-1.11368485725649E-2</v>
      </c>
      <c r="AQ97">
        <v>16292</v>
      </c>
      <c r="AR97">
        <v>15603.7716133333</v>
      </c>
      <c r="AS97">
        <v>14915.543226666599</v>
      </c>
      <c r="AT97">
        <v>14227.314839999999</v>
      </c>
      <c r="AU97">
        <v>13539.086453333301</v>
      </c>
      <c r="AV97">
        <v>12850.8580666666</v>
      </c>
      <c r="AW97">
        <v>12162.62968</v>
      </c>
      <c r="AX97">
        <v>11601.1802066666</v>
      </c>
      <c r="AY97">
        <v>11039.730733333299</v>
      </c>
      <c r="AZ97">
        <v>10478.28126</v>
      </c>
      <c r="BA97">
        <v>9916.8317866666603</v>
      </c>
      <c r="BB97">
        <v>9355.3823133333299</v>
      </c>
      <c r="BC97">
        <v>8793.9328399999995</v>
      </c>
      <c r="BD97">
        <v>8232.48336666666</v>
      </c>
      <c r="BE97">
        <v>7671.0338933333296</v>
      </c>
      <c r="BF97">
        <v>7109.5844199999901</v>
      </c>
      <c r="BG97">
        <v>6548.1349466666597</v>
      </c>
      <c r="BH97">
        <v>5986.6854733333303</v>
      </c>
      <c r="BI97">
        <v>5425.2359999999899</v>
      </c>
      <c r="BJ97">
        <v>5364.8159681975703</v>
      </c>
      <c r="BK97">
        <v>5305.0688251400697</v>
      </c>
      <c r="BL97">
        <v>5245.9870769674499</v>
      </c>
      <c r="BM97">
        <v>5187.5633132776302</v>
      </c>
      <c r="BN97">
        <v>5129.7902061970699</v>
      </c>
      <c r="BO97">
        <v>5072.6605094616198</v>
      </c>
      <c r="BP97">
        <v>5016.1670575077196</v>
      </c>
      <c r="BQ97">
        <v>4960.3027645735701</v>
      </c>
      <c r="BR97">
        <v>4905.0606238104401</v>
      </c>
      <c r="BS97">
        <v>4850.43370640381</v>
      </c>
      <c r="BT97">
        <v>4796.4151607043304</v>
      </c>
      <c r="BU97">
        <v>4742.99821136841</v>
      </c>
      <c r="BV97">
        <v>4690.1761585084496</v>
      </c>
      <c r="BW97">
        <v>4637.9423768524903</v>
      </c>
      <c r="BX97">
        <v>4586.2903149131998</v>
      </c>
      <c r="BY97">
        <v>4535.2134941661898</v>
      </c>
      <c r="BZ97">
        <v>4484.70550823741</v>
      </c>
      <c r="CA97">
        <v>4434.7600220996201</v>
      </c>
      <c r="CB97">
        <v>4385.3707712778296</v>
      </c>
      <c r="CC97">
        <v>4336.5315610635598</v>
      </c>
    </row>
    <row r="98" spans="1:81" x14ac:dyDescent="0.25">
      <c r="A98">
        <v>3323</v>
      </c>
      <c r="B98" t="s">
        <v>156</v>
      </c>
      <c r="C98" t="s">
        <v>27</v>
      </c>
      <c r="D98">
        <v>2017</v>
      </c>
      <c r="E98" t="s">
        <v>28</v>
      </c>
      <c r="F98" t="s">
        <v>23</v>
      </c>
      <c r="G98">
        <v>2016</v>
      </c>
      <c r="H98">
        <v>174468</v>
      </c>
      <c r="I98">
        <v>100</v>
      </c>
      <c r="J98">
        <v>2025</v>
      </c>
      <c r="K98">
        <v>0</v>
      </c>
      <c r="L98">
        <v>100</v>
      </c>
      <c r="M98">
        <v>2017</v>
      </c>
      <c r="N98">
        <v>174468</v>
      </c>
      <c r="O98" t="s">
        <v>24</v>
      </c>
      <c r="P98">
        <v>2.64782232484878</v>
      </c>
      <c r="Q98">
        <v>1</v>
      </c>
      <c r="R98" t="s">
        <v>25</v>
      </c>
      <c r="S98">
        <v>174468</v>
      </c>
      <c r="T98">
        <v>-1.11368485725649E-2</v>
      </c>
      <c r="AU98">
        <v>174468</v>
      </c>
      <c r="AV98">
        <v>174468</v>
      </c>
      <c r="AW98">
        <v>174468</v>
      </c>
      <c r="AX98">
        <v>174468</v>
      </c>
      <c r="AY98">
        <v>174468</v>
      </c>
      <c r="AZ98">
        <v>174468</v>
      </c>
      <c r="BA98">
        <v>174468</v>
      </c>
      <c r="BB98">
        <v>174468</v>
      </c>
      <c r="BC98">
        <v>174468</v>
      </c>
      <c r="BD98">
        <v>174468</v>
      </c>
      <c r="BE98">
        <v>172524.97630324101</v>
      </c>
      <c r="BF98">
        <v>170603.591767167</v>
      </c>
      <c r="BG98">
        <v>168703.60539971999</v>
      </c>
      <c r="BH98">
        <v>166824.77889273799</v>
      </c>
      <c r="BI98">
        <v>164966.87659205799</v>
      </c>
      <c r="BJ98">
        <v>163129.665467963</v>
      </c>
      <c r="BK98">
        <v>161312.91508595299</v>
      </c>
      <c r="BL98">
        <v>159516.397577842</v>
      </c>
      <c r="BM98">
        <v>157739.88761317599</v>
      </c>
      <c r="BN98">
        <v>155983.16237097501</v>
      </c>
      <c r="BO98">
        <v>154246.001511779</v>
      </c>
      <c r="BP98">
        <v>152528.18715001899</v>
      </c>
      <c r="BQ98">
        <v>150829.50382668199</v>
      </c>
      <c r="BR98">
        <v>149149.73848228899</v>
      </c>
      <c r="BS98">
        <v>147488.68043017399</v>
      </c>
      <c r="BT98">
        <v>145846.121330055</v>
      </c>
      <c r="BU98">
        <v>144221.85516190701</v>
      </c>
      <c r="BV98">
        <v>142615.67820011399</v>
      </c>
      <c r="BW98">
        <v>141027.38898792601</v>
      </c>
      <c r="BX98">
        <v>139456.78831218299</v>
      </c>
      <c r="BY98">
        <v>137903.67917833399</v>
      </c>
      <c r="BZ98">
        <v>136367.866785725</v>
      </c>
      <c r="CA98">
        <v>134849.15850316899</v>
      </c>
      <c r="CB98">
        <v>133347.36384478101</v>
      </c>
      <c r="CC98">
        <v>131862.29444609099</v>
      </c>
    </row>
    <row r="99" spans="1:81" x14ac:dyDescent="0.25">
      <c r="A99">
        <v>3352</v>
      </c>
      <c r="B99" t="s">
        <v>157</v>
      </c>
      <c r="C99" t="s">
        <v>27</v>
      </c>
      <c r="D99">
        <v>2017</v>
      </c>
      <c r="E99" t="s">
        <v>28</v>
      </c>
      <c r="F99" t="s">
        <v>23</v>
      </c>
      <c r="G99">
        <v>2013</v>
      </c>
      <c r="H99">
        <v>82708</v>
      </c>
      <c r="I99">
        <v>100</v>
      </c>
      <c r="J99">
        <v>2020</v>
      </c>
      <c r="K99">
        <v>20</v>
      </c>
      <c r="L99">
        <v>80</v>
      </c>
      <c r="M99">
        <v>2017</v>
      </c>
      <c r="N99">
        <v>69474.720000000001</v>
      </c>
      <c r="O99" t="s">
        <v>24</v>
      </c>
      <c r="P99">
        <v>2.84537412445854</v>
      </c>
      <c r="Q99">
        <v>1</v>
      </c>
      <c r="R99" t="s">
        <v>25</v>
      </c>
      <c r="S99">
        <v>66166.399999999994</v>
      </c>
      <c r="T99">
        <v>-1.11368485725649E-2</v>
      </c>
      <c r="AR99">
        <v>82708</v>
      </c>
      <c r="AS99">
        <v>79399.679999999993</v>
      </c>
      <c r="AT99">
        <v>76091.360000000001</v>
      </c>
      <c r="AU99">
        <v>72783.039999999994</v>
      </c>
      <c r="AV99">
        <v>69474.720000000001</v>
      </c>
      <c r="AW99">
        <v>68371.946666666598</v>
      </c>
      <c r="AX99">
        <v>67269.173333333296</v>
      </c>
      <c r="AY99">
        <v>66166.399999999994</v>
      </c>
      <c r="AZ99">
        <v>65429.514822608202</v>
      </c>
      <c r="BA99">
        <v>64700.836223852399</v>
      </c>
      <c r="BB99">
        <v>63980.272808308997</v>
      </c>
      <c r="BC99">
        <v>63267.734198411497</v>
      </c>
      <c r="BD99">
        <v>62563.131023114503</v>
      </c>
      <c r="BE99">
        <v>61866.374906684599</v>
      </c>
      <c r="BF99">
        <v>61177.378457615298</v>
      </c>
      <c r="BG99">
        <v>60496.055257666303</v>
      </c>
      <c r="BH99">
        <v>59822.3198510242</v>
      </c>
      <c r="BI99">
        <v>59156.087733583801</v>
      </c>
      <c r="BJ99">
        <v>58497.275342349501</v>
      </c>
      <c r="BK99">
        <v>57845.8000449541</v>
      </c>
      <c r="BL99">
        <v>57201.580129294598</v>
      </c>
      <c r="BM99">
        <v>56564.534793283201</v>
      </c>
      <c r="BN99">
        <v>55934.584134712801</v>
      </c>
      <c r="BO99">
        <v>55311.649141235102</v>
      </c>
      <c r="BP99">
        <v>54695.651680450399</v>
      </c>
      <c r="BQ99">
        <v>54086.514490107402</v>
      </c>
      <c r="BR99">
        <v>53484.161168413302</v>
      </c>
      <c r="BS99">
        <v>52888.516164449997</v>
      </c>
      <c r="BT99">
        <v>52299.504768698796</v>
      </c>
      <c r="BU99">
        <v>51717.053103669699</v>
      </c>
      <c r="BV99">
        <v>51141.088114634797</v>
      </c>
      <c r="BW99">
        <v>50571.537560466</v>
      </c>
      <c r="BX99">
        <v>50008.330004573298</v>
      </c>
      <c r="BY99">
        <v>49451.3948059455</v>
      </c>
      <c r="BZ99">
        <v>48900.662110289501</v>
      </c>
      <c r="CA99">
        <v>48356.0628412691</v>
      </c>
      <c r="CB99">
        <v>47817.528691840402</v>
      </c>
      <c r="CC99">
        <v>47284.992115685098</v>
      </c>
    </row>
    <row r="100" spans="1:81" x14ac:dyDescent="0.25">
      <c r="A100">
        <v>3387</v>
      </c>
      <c r="B100" t="s">
        <v>158</v>
      </c>
      <c r="C100" t="s">
        <v>65</v>
      </c>
      <c r="D100">
        <v>2017</v>
      </c>
      <c r="E100" t="s">
        <v>117</v>
      </c>
      <c r="F100" t="s">
        <v>54</v>
      </c>
      <c r="G100">
        <v>2014</v>
      </c>
      <c r="H100">
        <v>62768.4</v>
      </c>
      <c r="I100">
        <v>80</v>
      </c>
      <c r="J100">
        <v>2030</v>
      </c>
      <c r="K100">
        <v>100</v>
      </c>
      <c r="L100">
        <v>42</v>
      </c>
      <c r="M100">
        <v>2017</v>
      </c>
      <c r="N100">
        <v>35965.599999999999</v>
      </c>
      <c r="O100" t="s">
        <v>45</v>
      </c>
      <c r="P100">
        <v>3.7902518562390202</v>
      </c>
      <c r="Q100">
        <v>1</v>
      </c>
      <c r="R100" t="s">
        <v>25</v>
      </c>
      <c r="S100">
        <v>0</v>
      </c>
      <c r="T100">
        <v>-1.11368485725649E-2</v>
      </c>
      <c r="AS100">
        <v>62768.4</v>
      </c>
      <c r="AT100">
        <v>53834.133333333302</v>
      </c>
      <c r="AU100">
        <v>44899.866666666603</v>
      </c>
      <c r="AV100">
        <v>35965.599999999999</v>
      </c>
      <c r="AW100">
        <v>33199.015384615297</v>
      </c>
      <c r="AX100">
        <v>30432.430769230701</v>
      </c>
      <c r="AY100">
        <v>27665.846153846102</v>
      </c>
      <c r="AZ100">
        <v>24899.261538461498</v>
      </c>
      <c r="BA100">
        <v>22132.676923076899</v>
      </c>
      <c r="BB100">
        <v>19366.092307692299</v>
      </c>
      <c r="BC100">
        <v>16599.507692307601</v>
      </c>
      <c r="BD100">
        <v>13832.923076923</v>
      </c>
      <c r="BE100">
        <v>11066.3384615384</v>
      </c>
      <c r="BF100">
        <v>8299.7538461538406</v>
      </c>
      <c r="BG100">
        <v>5533.1692307692301</v>
      </c>
      <c r="BH100">
        <v>2766.5846153846101</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row>
    <row r="101" spans="1:81" x14ac:dyDescent="0.25">
      <c r="A101">
        <v>3515</v>
      </c>
      <c r="B101" t="s">
        <v>159</v>
      </c>
      <c r="C101" t="s">
        <v>21</v>
      </c>
      <c r="D101">
        <v>2016</v>
      </c>
      <c r="E101" t="s">
        <v>28</v>
      </c>
      <c r="F101" t="s">
        <v>23</v>
      </c>
      <c r="G101">
        <v>2016</v>
      </c>
      <c r="H101">
        <v>6843</v>
      </c>
      <c r="I101">
        <v>100</v>
      </c>
      <c r="J101">
        <v>2017</v>
      </c>
      <c r="K101">
        <v>5</v>
      </c>
      <c r="L101">
        <v>9.5</v>
      </c>
      <c r="M101">
        <v>2017</v>
      </c>
      <c r="N101">
        <v>6810.49575</v>
      </c>
      <c r="O101" t="s">
        <v>24</v>
      </c>
      <c r="P101">
        <v>2.69390312332439</v>
      </c>
      <c r="Q101">
        <v>1</v>
      </c>
      <c r="R101" t="s">
        <v>25</v>
      </c>
      <c r="S101">
        <v>6500.85</v>
      </c>
      <c r="T101">
        <v>-1.11368485725649E-2</v>
      </c>
      <c r="AU101">
        <v>6843</v>
      </c>
      <c r="AV101">
        <v>6500.85</v>
      </c>
      <c r="AW101">
        <v>6428.4510179570398</v>
      </c>
      <c r="AX101">
        <v>6356.8583324138999</v>
      </c>
      <c r="AY101">
        <v>6286.0629637685597</v>
      </c>
      <c r="AZ101">
        <v>6216.0560324234602</v>
      </c>
      <c r="BA101">
        <v>6146.8287576717803</v>
      </c>
      <c r="BB101">
        <v>6078.3724565961002</v>
      </c>
      <c r="BC101">
        <v>6010.6785429793399</v>
      </c>
      <c r="BD101">
        <v>5943.7385262278103</v>
      </c>
      <c r="BE101">
        <v>5877.5440103063002</v>
      </c>
      <c r="BF101">
        <v>5812.0866926849303</v>
      </c>
      <c r="BG101">
        <v>5747.3583632978798</v>
      </c>
      <c r="BH101">
        <v>5683.3509035135603</v>
      </c>
      <c r="BI101">
        <v>5620.0562851163804</v>
      </c>
      <c r="BJ101">
        <v>5557.4665692997496</v>
      </c>
      <c r="BK101">
        <v>5495.5739056703696</v>
      </c>
      <c r="BL101">
        <v>5434.3705312635802</v>
      </c>
      <c r="BM101">
        <v>5373.8487695696804</v>
      </c>
      <c r="BN101">
        <v>5314.0010295711199</v>
      </c>
      <c r="BO101">
        <v>5254.8198047903397</v>
      </c>
      <c r="BP101">
        <v>5196.2976723482698</v>
      </c>
      <c r="BQ101">
        <v>5138.4272920333597</v>
      </c>
      <c r="BR101">
        <v>5081.2014053808398</v>
      </c>
      <c r="BS101">
        <v>5024.6128347624099</v>
      </c>
      <c r="BT101">
        <v>4968.6544824859002</v>
      </c>
      <c r="BU101">
        <v>4913.3193299050599</v>
      </c>
      <c r="BV101">
        <v>4858.60043653925</v>
      </c>
      <c r="BW101">
        <v>4804.4909392029103</v>
      </c>
      <c r="BX101">
        <v>4750.9840511447501</v>
      </c>
      <c r="BY101">
        <v>4698.07306119648</v>
      </c>
      <c r="BZ101">
        <v>4645.7513329310896</v>
      </c>
      <c r="CA101">
        <v>4594.01230383044</v>
      </c>
      <c r="CB101">
        <v>4542.84948446218</v>
      </c>
      <c r="CC101">
        <v>4492.2564576657696</v>
      </c>
    </row>
    <row r="102" spans="1:81" x14ac:dyDescent="0.25">
      <c r="A102">
        <v>28800</v>
      </c>
      <c r="B102" t="s">
        <v>160</v>
      </c>
      <c r="C102" t="s">
        <v>27</v>
      </c>
      <c r="D102">
        <v>2014</v>
      </c>
      <c r="E102" t="s">
        <v>32</v>
      </c>
      <c r="F102" t="s">
        <v>33</v>
      </c>
      <c r="G102">
        <v>2014</v>
      </c>
      <c r="H102">
        <v>17592</v>
      </c>
      <c r="I102">
        <v>100</v>
      </c>
      <c r="J102">
        <v>2017</v>
      </c>
      <c r="K102">
        <v>3</v>
      </c>
      <c r="L102">
        <v>2.7</v>
      </c>
      <c r="M102">
        <v>2017</v>
      </c>
      <c r="N102">
        <v>17111</v>
      </c>
      <c r="O102" t="s">
        <v>24</v>
      </c>
      <c r="P102">
        <v>2.34390419822439</v>
      </c>
      <c r="Q102">
        <v>1</v>
      </c>
      <c r="R102" t="s">
        <v>25</v>
      </c>
      <c r="S102">
        <v>17064.240000000002</v>
      </c>
      <c r="T102">
        <v>-1.11368485725649E-2</v>
      </c>
      <c r="AS102">
        <v>17592</v>
      </c>
      <c r="AT102">
        <v>17431.666666666599</v>
      </c>
      <c r="AU102">
        <v>17271.333333333299</v>
      </c>
      <c r="AV102">
        <v>17064.240000000002</v>
      </c>
      <c r="AW102">
        <v>16874.198143114001</v>
      </c>
      <c r="AX102">
        <v>16686.272753610701</v>
      </c>
      <c r="AY102">
        <v>16500.4402607132</v>
      </c>
      <c r="AZ102">
        <v>16316.677356149001</v>
      </c>
      <c r="BA102">
        <v>16134.9609912262</v>
      </c>
      <c r="BB102">
        <v>15955.268373942699</v>
      </c>
      <c r="BC102">
        <v>15777.576966127401</v>
      </c>
      <c r="BD102">
        <v>15601.8644806137</v>
      </c>
      <c r="BE102">
        <v>15428.1088784434</v>
      </c>
      <c r="BF102">
        <v>15256.288366103099</v>
      </c>
      <c r="BG102">
        <v>15086.381392790499</v>
      </c>
      <c r="BH102">
        <v>14918.366647711</v>
      </c>
      <c r="BI102">
        <v>14752.223057405399</v>
      </c>
      <c r="BJ102">
        <v>14587.9297831064</v>
      </c>
      <c r="BK102">
        <v>14425.4662181247</v>
      </c>
      <c r="BL102">
        <v>14264.8119852648</v>
      </c>
      <c r="BM102">
        <v>14105.946934268801</v>
      </c>
      <c r="BN102">
        <v>13948.8511392892</v>
      </c>
      <c r="BO102">
        <v>13793.504896389701</v>
      </c>
      <c r="BP102">
        <v>13639.888721073699</v>
      </c>
      <c r="BQ102">
        <v>13487.983345840499</v>
      </c>
      <c r="BR102">
        <v>13337.7697177686</v>
      </c>
      <c r="BS102">
        <v>13189.228996125999</v>
      </c>
      <c r="BT102">
        <v>13042.342550007301</v>
      </c>
      <c r="BU102">
        <v>12897.0919559963</v>
      </c>
      <c r="BV102">
        <v>12753.458995855999</v>
      </c>
      <c r="BW102">
        <v>12611.425654242699</v>
      </c>
      <c r="BX102">
        <v>12470.9741164472</v>
      </c>
      <c r="BY102">
        <v>12332.08676616</v>
      </c>
      <c r="BZ102">
        <v>12194.746183261501</v>
      </c>
      <c r="CA102">
        <v>12058.935141637699</v>
      </c>
      <c r="CB102">
        <v>11924.6366070189</v>
      </c>
      <c r="CC102">
        <v>11791.8337348437</v>
      </c>
    </row>
    <row r="103" spans="1:81" x14ac:dyDescent="0.25">
      <c r="A103">
        <v>3538</v>
      </c>
      <c r="B103" t="s">
        <v>161</v>
      </c>
      <c r="C103" t="s">
        <v>27</v>
      </c>
      <c r="D103">
        <v>2009</v>
      </c>
      <c r="E103" t="s">
        <v>49</v>
      </c>
      <c r="F103" t="s">
        <v>50</v>
      </c>
      <c r="G103">
        <v>2009</v>
      </c>
      <c r="H103">
        <v>18196261</v>
      </c>
      <c r="I103">
        <v>100</v>
      </c>
      <c r="J103">
        <v>2017</v>
      </c>
      <c r="K103">
        <v>13.9</v>
      </c>
      <c r="L103">
        <v>100</v>
      </c>
      <c r="M103">
        <v>2017</v>
      </c>
      <c r="N103">
        <v>15666980.7209999</v>
      </c>
      <c r="O103" t="s">
        <v>24</v>
      </c>
      <c r="P103">
        <v>2.4547220651243902</v>
      </c>
      <c r="Q103">
        <v>1</v>
      </c>
      <c r="R103" t="s">
        <v>25</v>
      </c>
      <c r="S103">
        <v>15666980.721000001</v>
      </c>
      <c r="T103">
        <v>-1.11368485725649E-2</v>
      </c>
      <c r="AN103">
        <v>18196261</v>
      </c>
      <c r="AO103">
        <v>17880100.965124998</v>
      </c>
      <c r="AP103">
        <v>17563940.93025</v>
      </c>
      <c r="AQ103">
        <v>17247780.895374998</v>
      </c>
      <c r="AR103">
        <v>16931620.8605</v>
      </c>
      <c r="AS103">
        <v>16615460.8256249</v>
      </c>
      <c r="AT103">
        <v>16299300.7907499</v>
      </c>
      <c r="AU103">
        <v>15983140.7558749</v>
      </c>
      <c r="AV103">
        <v>15666980.721000001</v>
      </c>
      <c r="AW103">
        <v>15492499.9291209</v>
      </c>
      <c r="AX103">
        <v>15319962.303399799</v>
      </c>
      <c r="AY103">
        <v>15149346.203089399</v>
      </c>
      <c r="AZ103">
        <v>14980630.228452301</v>
      </c>
      <c r="BA103">
        <v>14813793.2180764</v>
      </c>
      <c r="BB103">
        <v>14648814.246221401</v>
      </c>
      <c r="BC103">
        <v>14485672.620193601</v>
      </c>
      <c r="BD103">
        <v>14324347.8777507</v>
      </c>
      <c r="BE103">
        <v>14164819.784535499</v>
      </c>
      <c r="BF103">
        <v>14007068.331537399</v>
      </c>
      <c r="BG103">
        <v>13851073.7325835</v>
      </c>
      <c r="BH103">
        <v>13696816.421856301</v>
      </c>
      <c r="BI103">
        <v>13544277.0514399</v>
      </c>
      <c r="BJ103">
        <v>13393436.488893099</v>
      </c>
      <c r="BK103">
        <v>13244275.814850099</v>
      </c>
      <c r="BL103">
        <v>13096776.3206468</v>
      </c>
      <c r="BM103">
        <v>12950919.505975001</v>
      </c>
      <c r="BN103">
        <v>12806687.076561499</v>
      </c>
      <c r="BO103">
        <v>12664060.941873601</v>
      </c>
      <c r="BP103">
        <v>12523023.2128502</v>
      </c>
      <c r="BQ103">
        <v>12383556.199658001</v>
      </c>
      <c r="BR103">
        <v>12245642.409472501</v>
      </c>
      <c r="BS103">
        <v>12109264.5442845</v>
      </c>
      <c r="BT103">
        <v>11974405.4987296</v>
      </c>
      <c r="BU103">
        <v>11841048.357943799</v>
      </c>
      <c r="BV103">
        <v>11709176.395440999</v>
      </c>
      <c r="BW103">
        <v>11578773.0710155</v>
      </c>
      <c r="BX103">
        <v>11449822.0286675</v>
      </c>
      <c r="BY103">
        <v>11322307.094551399</v>
      </c>
      <c r="BZ103">
        <v>11196212.274947301</v>
      </c>
      <c r="CA103">
        <v>11071521.7542549</v>
      </c>
      <c r="CB103">
        <v>10948219.893009899</v>
      </c>
      <c r="CC103">
        <v>10826291.2259223</v>
      </c>
    </row>
    <row r="104" spans="1:81" x14ac:dyDescent="0.25">
      <c r="A104">
        <v>49607</v>
      </c>
      <c r="B104" t="s">
        <v>162</v>
      </c>
      <c r="C104" t="s">
        <v>21</v>
      </c>
      <c r="D104">
        <v>2015</v>
      </c>
      <c r="E104" t="s">
        <v>22</v>
      </c>
      <c r="F104" t="s">
        <v>23</v>
      </c>
      <c r="G104">
        <v>2014</v>
      </c>
      <c r="H104">
        <v>514818</v>
      </c>
      <c r="I104">
        <v>100</v>
      </c>
      <c r="J104">
        <v>2022</v>
      </c>
      <c r="K104">
        <v>17</v>
      </c>
      <c r="L104">
        <v>100</v>
      </c>
      <c r="M104">
        <v>2017</v>
      </c>
      <c r="N104">
        <v>427298.94</v>
      </c>
      <c r="O104" t="s">
        <v>24</v>
      </c>
      <c r="P104">
        <v>2.8163929452146301</v>
      </c>
      <c r="Q104">
        <v>1</v>
      </c>
      <c r="R104" t="s">
        <v>25</v>
      </c>
      <c r="S104">
        <v>427298.94</v>
      </c>
      <c r="T104">
        <v>-1.11368485725649E-2</v>
      </c>
      <c r="AS104">
        <v>514818</v>
      </c>
      <c r="AT104">
        <v>485644.98</v>
      </c>
      <c r="AU104">
        <v>456471.96</v>
      </c>
      <c r="AV104">
        <v>427298.94</v>
      </c>
      <c r="AW104">
        <v>427298.94</v>
      </c>
      <c r="AX104">
        <v>427298.94</v>
      </c>
      <c r="AY104">
        <v>427298.94</v>
      </c>
      <c r="AZ104">
        <v>427298.94</v>
      </c>
      <c r="BA104">
        <v>427298.94</v>
      </c>
      <c r="BB104">
        <v>422540.17641000199</v>
      </c>
      <c r="BC104">
        <v>417834.41044949897</v>
      </c>
      <c r="BD104">
        <v>413181.05189191602</v>
      </c>
      <c r="BE104">
        <v>408579.51708394301</v>
      </c>
      <c r="BF104">
        <v>404029.22887232702</v>
      </c>
      <c r="BG104">
        <v>399529.61653148598</v>
      </c>
      <c r="BH104">
        <v>395080.11569191999</v>
      </c>
      <c r="BI104">
        <v>390680.16826942703</v>
      </c>
      <c r="BJ104">
        <v>386329.22239510698</v>
      </c>
      <c r="BK104">
        <v>382026.73234613502</v>
      </c>
      <c r="BL104">
        <v>377772.15847732499</v>
      </c>
      <c r="BM104">
        <v>373564.96715343202</v>
      </c>
      <c r="BN104">
        <v>369404.63068222901</v>
      </c>
      <c r="BO104">
        <v>365290.627248317</v>
      </c>
      <c r="BP104">
        <v>361222.44084767502</v>
      </c>
      <c r="BQ104">
        <v>357199.56122294202</v>
      </c>
      <c r="BR104">
        <v>353221.483799415</v>
      </c>
      <c r="BS104">
        <v>349287.70962176501</v>
      </c>
      <c r="BT104">
        <v>345397.74529144901</v>
      </c>
      <c r="BU104">
        <v>341551.10290483298</v>
      </c>
      <c r="BV104">
        <v>337747.29999198898</v>
      </c>
      <c r="BW104">
        <v>333985.85945618601</v>
      </c>
      <c r="BX104">
        <v>330266.30951404403</v>
      </c>
      <c r="BY104">
        <v>326588.18363636598</v>
      </c>
      <c r="BZ104">
        <v>322951.020489619</v>
      </c>
      <c r="CA104">
        <v>319354.36387807102</v>
      </c>
      <c r="CB104">
        <v>315797.76268657303</v>
      </c>
      <c r="CC104">
        <v>312280.770823978</v>
      </c>
    </row>
    <row r="105" spans="1:81" x14ac:dyDescent="0.25">
      <c r="A105">
        <v>58284</v>
      </c>
      <c r="B105" t="s">
        <v>163</v>
      </c>
      <c r="C105" t="s">
        <v>107</v>
      </c>
      <c r="D105">
        <v>2017</v>
      </c>
      <c r="E105" t="s">
        <v>22</v>
      </c>
      <c r="F105" t="s">
        <v>23</v>
      </c>
      <c r="G105">
        <v>2015</v>
      </c>
      <c r="H105">
        <v>67172</v>
      </c>
      <c r="I105">
        <v>100</v>
      </c>
      <c r="J105">
        <v>2030</v>
      </c>
      <c r="K105">
        <v>13</v>
      </c>
      <c r="L105">
        <v>100</v>
      </c>
      <c r="M105">
        <v>2017</v>
      </c>
      <c r="N105">
        <v>58439.64</v>
      </c>
      <c r="O105" t="s">
        <v>45</v>
      </c>
      <c r="P105">
        <v>2.7802506196390202</v>
      </c>
      <c r="Q105">
        <v>1</v>
      </c>
      <c r="R105" t="s">
        <v>25</v>
      </c>
      <c r="S105">
        <v>58439.64</v>
      </c>
      <c r="T105">
        <v>-1.11368485725649E-2</v>
      </c>
      <c r="AT105">
        <v>67172</v>
      </c>
      <c r="AU105">
        <v>62805.82</v>
      </c>
      <c r="AV105">
        <v>58439.64</v>
      </c>
      <c r="AW105">
        <v>58439.64</v>
      </c>
      <c r="AX105">
        <v>58439.64</v>
      </c>
      <c r="AY105">
        <v>58439.64</v>
      </c>
      <c r="AZ105">
        <v>58439.64</v>
      </c>
      <c r="BA105">
        <v>58439.64</v>
      </c>
      <c r="BB105">
        <v>58439.64</v>
      </c>
      <c r="BC105">
        <v>58439.64</v>
      </c>
      <c r="BD105">
        <v>58439.64</v>
      </c>
      <c r="BE105">
        <v>58439.64</v>
      </c>
      <c r="BF105">
        <v>58439.64</v>
      </c>
      <c r="BG105">
        <v>58439.64</v>
      </c>
      <c r="BH105">
        <v>58439.64</v>
      </c>
      <c r="BI105">
        <v>58439.64</v>
      </c>
      <c r="BJ105">
        <v>57788.8065786847</v>
      </c>
      <c r="BK105">
        <v>57145.2213906287</v>
      </c>
      <c r="BL105">
        <v>56508.803713355599</v>
      </c>
      <c r="BM105">
        <v>55879.473723383097</v>
      </c>
      <c r="BN105">
        <v>55257.152486211198</v>
      </c>
      <c r="BO105">
        <v>54641.761946421102</v>
      </c>
      <c r="BP105">
        <v>54033.224917885702</v>
      </c>
      <c r="BQ105">
        <v>53431.465074087901</v>
      </c>
      <c r="BR105">
        <v>52836.406938547399</v>
      </c>
      <c r="BS105">
        <v>52247.975875354401</v>
      </c>
      <c r="BT105">
        <v>51666.098079807598</v>
      </c>
      <c r="BU105">
        <v>51090.700569157503</v>
      </c>
      <c r="BV105">
        <v>50521.711173452502</v>
      </c>
      <c r="BW105">
        <v>49959.058526486901</v>
      </c>
      <c r="BX105">
        <v>49402.6720568495</v>
      </c>
      <c r="BY105">
        <v>48852.481979072298</v>
      </c>
      <c r="BZ105">
        <v>48308.419284877396</v>
      </c>
      <c r="CA105">
        <v>47770.415734521797</v>
      </c>
      <c r="CB105">
        <v>47238.403848237896</v>
      </c>
      <c r="CC105">
        <v>46712.316897770397</v>
      </c>
    </row>
    <row r="106" spans="1:81" x14ac:dyDescent="0.25">
      <c r="A106">
        <v>3616</v>
      </c>
      <c r="B106" t="s">
        <v>164</v>
      </c>
      <c r="C106" t="s">
        <v>165</v>
      </c>
      <c r="D106">
        <v>2018</v>
      </c>
      <c r="E106" t="s">
        <v>22</v>
      </c>
      <c r="F106" t="s">
        <v>23</v>
      </c>
      <c r="G106">
        <v>2017</v>
      </c>
      <c r="H106">
        <v>42300</v>
      </c>
      <c r="I106">
        <v>100</v>
      </c>
      <c r="J106">
        <v>2019</v>
      </c>
      <c r="K106">
        <v>75</v>
      </c>
      <c r="L106">
        <v>50</v>
      </c>
      <c r="M106">
        <v>2017</v>
      </c>
      <c r="N106">
        <v>26437.5</v>
      </c>
      <c r="O106" t="s">
        <v>24</v>
      </c>
      <c r="P106">
        <v>3.3948822787804902</v>
      </c>
      <c r="Q106">
        <v>1</v>
      </c>
      <c r="R106" t="s">
        <v>25</v>
      </c>
      <c r="S106">
        <v>10575</v>
      </c>
      <c r="T106">
        <v>-1.11368485725649E-2</v>
      </c>
      <c r="AV106">
        <v>26437.5</v>
      </c>
      <c r="AW106">
        <v>18506.25</v>
      </c>
      <c r="AX106">
        <v>10575</v>
      </c>
      <c r="AY106">
        <v>10457.227826345101</v>
      </c>
      <c r="AZ106">
        <v>10340.7672635543</v>
      </c>
      <c r="BA106">
        <v>10225.6037044159</v>
      </c>
      <c r="BB106">
        <v>10111.7227043968</v>
      </c>
      <c r="BC106">
        <v>9999.1099798301893</v>
      </c>
      <c r="BD106">
        <v>9887.7514061244001</v>
      </c>
      <c r="BE106">
        <v>9777.6330159912304</v>
      </c>
      <c r="BF106">
        <v>9668.7409976940198</v>
      </c>
      <c r="BG106">
        <v>9561.0616933153506</v>
      </c>
      <c r="BH106">
        <v>9454.5815970439508</v>
      </c>
      <c r="BI106">
        <v>9349.2873534807095</v>
      </c>
      <c r="BJ106">
        <v>9245.1657559636005</v>
      </c>
      <c r="BK106">
        <v>9142.2037449111704</v>
      </c>
      <c r="BL106">
        <v>9040.3884061845602</v>
      </c>
      <c r="BM106">
        <v>8939.7069694677102</v>
      </c>
      <c r="BN106">
        <v>8840.1468066656398</v>
      </c>
      <c r="BO106">
        <v>8741.6954303205694</v>
      </c>
      <c r="BP106">
        <v>8644.3404920455996</v>
      </c>
      <c r="BQ106">
        <v>8548.0697809760004</v>
      </c>
      <c r="BR106">
        <v>8452.8712222375507</v>
      </c>
      <c r="BS106">
        <v>8358.7328754321006</v>
      </c>
      <c r="BT106">
        <v>8265.6429331398995</v>
      </c>
      <c r="BU106">
        <v>8173.5897194386198</v>
      </c>
      <c r="BV106">
        <v>8082.5616884389601</v>
      </c>
      <c r="BW106">
        <v>7992.5474228364001</v>
      </c>
      <c r="BX106">
        <v>7903.5356324792301</v>
      </c>
      <c r="BY106">
        <v>7815.5151529524401</v>
      </c>
      <c r="BZ106">
        <v>7728.4749441774202</v>
      </c>
      <c r="CA106">
        <v>7642.4040890272499</v>
      </c>
      <c r="CB106">
        <v>7557.2917919574102</v>
      </c>
      <c r="CC106">
        <v>7473.12737765169</v>
      </c>
    </row>
    <row r="107" spans="1:81" x14ac:dyDescent="0.25">
      <c r="A107">
        <v>3654</v>
      </c>
      <c r="B107" t="s">
        <v>166</v>
      </c>
      <c r="C107" t="s">
        <v>27</v>
      </c>
      <c r="D107">
        <v>2016</v>
      </c>
      <c r="E107" t="s">
        <v>28</v>
      </c>
      <c r="F107" t="s">
        <v>23</v>
      </c>
      <c r="G107">
        <v>2016</v>
      </c>
      <c r="H107">
        <v>235812</v>
      </c>
      <c r="I107">
        <v>95</v>
      </c>
      <c r="J107">
        <v>2020</v>
      </c>
      <c r="K107">
        <v>25</v>
      </c>
      <c r="L107">
        <v>40</v>
      </c>
      <c r="M107">
        <v>2017</v>
      </c>
      <c r="N107">
        <v>212230.8</v>
      </c>
      <c r="O107" t="s">
        <v>45</v>
      </c>
      <c r="P107">
        <v>2.8453894348585398</v>
      </c>
      <c r="Q107">
        <v>1</v>
      </c>
      <c r="R107" t="s">
        <v>25</v>
      </c>
      <c r="S107">
        <v>176859</v>
      </c>
      <c r="T107">
        <v>-1.11368485725649E-2</v>
      </c>
      <c r="AU107">
        <v>235812</v>
      </c>
      <c r="AV107">
        <v>212230.8</v>
      </c>
      <c r="AW107">
        <v>200440.2</v>
      </c>
      <c r="AX107">
        <v>188649.60000000001</v>
      </c>
      <c r="AY107">
        <v>176859</v>
      </c>
      <c r="AZ107">
        <v>174889.34809830401</v>
      </c>
      <c r="BA107">
        <v>172941.631911579</v>
      </c>
      <c r="BB107">
        <v>171015.60714508701</v>
      </c>
      <c r="BC107">
        <v>169111.032224767</v>
      </c>
      <c r="BD107">
        <v>167227.66826693001</v>
      </c>
      <c r="BE107">
        <v>165365.27904829799</v>
      </c>
      <c r="BF107">
        <v>163523.630976377</v>
      </c>
      <c r="BG107">
        <v>161702.49306015699</v>
      </c>
      <c r="BH107">
        <v>159901.63688114</v>
      </c>
      <c r="BI107">
        <v>158120.836564689</v>
      </c>
      <c r="BJ107">
        <v>156359.868751701</v>
      </c>
      <c r="BK107">
        <v>154618.51257058699</v>
      </c>
      <c r="BL107">
        <v>152896.54960957301</v>
      </c>
      <c r="BM107">
        <v>151193.76388930401</v>
      </c>
      <c r="BN107">
        <v>149509.94183575301</v>
      </c>
      <c r="BO107">
        <v>147844.87225343499</v>
      </c>
      <c r="BP107">
        <v>146198.34629891801</v>
      </c>
      <c r="BQ107">
        <v>144570.157454628</v>
      </c>
      <c r="BR107">
        <v>142960.10150294399</v>
      </c>
      <c r="BS107">
        <v>141367.97650058701</v>
      </c>
      <c r="BT107">
        <v>139793.58275328999</v>
      </c>
      <c r="BU107">
        <v>138236.72279075001</v>
      </c>
      <c r="BV107">
        <v>136697.201341862</v>
      </c>
      <c r="BW107">
        <v>135174.825310224</v>
      </c>
      <c r="BX107">
        <v>133669.40374992101</v>
      </c>
      <c r="BY107">
        <v>132180.747841573</v>
      </c>
      <c r="BZ107">
        <v>130708.670868653</v>
      </c>
      <c r="CA107">
        <v>129252.98819406801</v>
      </c>
      <c r="CB107">
        <v>127813.517236999</v>
      </c>
      <c r="CC107">
        <v>126390.077450004</v>
      </c>
    </row>
    <row r="108" spans="1:81" x14ac:dyDescent="0.25">
      <c r="A108">
        <v>22123</v>
      </c>
      <c r="B108" t="s">
        <v>167</v>
      </c>
      <c r="C108" t="s">
        <v>21</v>
      </c>
      <c r="D108">
        <v>2017</v>
      </c>
      <c r="E108" t="s">
        <v>28</v>
      </c>
      <c r="F108" t="s">
        <v>23</v>
      </c>
      <c r="G108">
        <v>2017</v>
      </c>
      <c r="H108">
        <v>7281</v>
      </c>
      <c r="I108">
        <v>100</v>
      </c>
      <c r="J108">
        <v>2018</v>
      </c>
      <c r="K108">
        <v>5</v>
      </c>
      <c r="L108">
        <v>0</v>
      </c>
      <c r="M108">
        <v>2017</v>
      </c>
      <c r="N108">
        <v>7281</v>
      </c>
      <c r="O108" t="s">
        <v>24</v>
      </c>
      <c r="P108">
        <v>2.6943909720024402</v>
      </c>
      <c r="Q108">
        <v>1</v>
      </c>
      <c r="R108" t="s">
        <v>25</v>
      </c>
      <c r="S108">
        <v>6916.95</v>
      </c>
      <c r="T108">
        <v>-1.11368485725649E-2</v>
      </c>
      <c r="AV108">
        <v>7281</v>
      </c>
      <c r="AW108">
        <v>6916.95</v>
      </c>
      <c r="AX108">
        <v>6839.91697526599</v>
      </c>
      <c r="AY108">
        <v>6763.7418556635403</v>
      </c>
      <c r="AZ108">
        <v>6688.4150868330998</v>
      </c>
      <c r="BA108">
        <v>6613.9272208205803</v>
      </c>
      <c r="BB108">
        <v>6540.26891489233</v>
      </c>
      <c r="BC108">
        <v>6467.4309303633199</v>
      </c>
      <c r="BD108">
        <v>6395.4041314383403</v>
      </c>
      <c r="BE108">
        <v>6324.1794840661596</v>
      </c>
      <c r="BF108">
        <v>6253.7480548063904</v>
      </c>
      <c r="BG108">
        <v>6184.1010097090402</v>
      </c>
      <c r="BH108">
        <v>6115.2296132064703</v>
      </c>
      <c r="BI108">
        <v>6047.1252270177201</v>
      </c>
      <c r="BJ108">
        <v>5979.7793090650903</v>
      </c>
      <c r="BK108">
        <v>5913.18341240267</v>
      </c>
      <c r="BL108">
        <v>5847.3291841569398</v>
      </c>
      <c r="BM108">
        <v>5782.20836447905</v>
      </c>
      <c r="BN108">
        <v>5717.8127855088296</v>
      </c>
      <c r="BO108">
        <v>5654.1343703503399</v>
      </c>
      <c r="BP108">
        <v>5591.1651320588098</v>
      </c>
      <c r="BQ108">
        <v>5528.89717263887</v>
      </c>
      <c r="BR108">
        <v>5467.3226820539103</v>
      </c>
      <c r="BS108">
        <v>5406.4339372465201</v>
      </c>
      <c r="BT108">
        <v>5346.2233011698299</v>
      </c>
      <c r="BU108">
        <v>5286.6832218295904</v>
      </c>
      <c r="BV108">
        <v>5227.8062313369501</v>
      </c>
      <c r="BW108">
        <v>5169.5849449718398</v>
      </c>
      <c r="BX108">
        <v>5112.0120602566803</v>
      </c>
      <c r="BY108">
        <v>5055.0803560404702</v>
      </c>
      <c r="BZ108">
        <v>4998.7826915931</v>
      </c>
      <c r="CA108">
        <v>4943.1120057096696</v>
      </c>
      <c r="CB108">
        <v>4888.0613158248598</v>
      </c>
      <c r="CC108">
        <v>4833.6237171371004</v>
      </c>
    </row>
    <row r="109" spans="1:81" x14ac:dyDescent="0.25">
      <c r="A109">
        <v>3285</v>
      </c>
      <c r="B109" t="s">
        <v>168</v>
      </c>
      <c r="C109" t="s">
        <v>43</v>
      </c>
      <c r="D109">
        <v>2016</v>
      </c>
      <c r="E109" t="s">
        <v>49</v>
      </c>
      <c r="F109" t="s">
        <v>50</v>
      </c>
      <c r="G109">
        <v>2014</v>
      </c>
      <c r="H109">
        <v>617717</v>
      </c>
      <c r="I109">
        <v>100</v>
      </c>
      <c r="J109">
        <v>2021</v>
      </c>
      <c r="K109">
        <v>8</v>
      </c>
      <c r="L109">
        <v>100</v>
      </c>
      <c r="M109">
        <v>2017</v>
      </c>
      <c r="N109">
        <v>568299.64</v>
      </c>
      <c r="O109" t="s">
        <v>24</v>
      </c>
      <c r="P109">
        <v>2.3959154302365899</v>
      </c>
      <c r="Q109">
        <v>1</v>
      </c>
      <c r="R109" t="s">
        <v>25</v>
      </c>
      <c r="S109">
        <v>568299.64</v>
      </c>
      <c r="T109">
        <v>-1.11368485725649E-2</v>
      </c>
      <c r="AS109">
        <v>617717</v>
      </c>
      <c r="AT109">
        <v>601244.54666666605</v>
      </c>
      <c r="AU109">
        <v>584772.09333333303</v>
      </c>
      <c r="AV109">
        <v>568299.64</v>
      </c>
      <c r="AW109">
        <v>568299.64</v>
      </c>
      <c r="AX109">
        <v>568299.64</v>
      </c>
      <c r="AY109">
        <v>568299.64</v>
      </c>
      <c r="AZ109">
        <v>568299.64</v>
      </c>
      <c r="BA109">
        <v>561970.57296547596</v>
      </c>
      <c r="BB109">
        <v>555711.99179212202</v>
      </c>
      <c r="BC109">
        <v>549523.11148957501</v>
      </c>
      <c r="BD109">
        <v>543403.15580979094</v>
      </c>
      <c r="BE109">
        <v>537351.35714968306</v>
      </c>
      <c r="BF109">
        <v>531366.95645484503</v>
      </c>
      <c r="BG109">
        <v>525449.20312434295</v>
      </c>
      <c r="BH109">
        <v>519597.35491657199</v>
      </c>
      <c r="BI109">
        <v>513810.67785616103</v>
      </c>
      <c r="BJ109">
        <v>508088.44614190998</v>
      </c>
      <c r="BK109">
        <v>502429.94205575797</v>
      </c>
      <c r="BL109">
        <v>496834.45587275998</v>
      </c>
      <c r="BM109">
        <v>491301.28577207302</v>
      </c>
      <c r="BN109">
        <v>485829.73774892301</v>
      </c>
      <c r="BO109">
        <v>480419.12552756403</v>
      </c>
      <c r="BP109">
        <v>475068.77047519898</v>
      </c>
      <c r="BQ109">
        <v>469778.00151686202</v>
      </c>
      <c r="BR109">
        <v>464546.15505124698</v>
      </c>
      <c r="BS109">
        <v>459372.57486747397</v>
      </c>
      <c r="BT109">
        <v>454256.61206278601</v>
      </c>
      <c r="BU109">
        <v>449197.62496115599</v>
      </c>
      <c r="BV109">
        <v>444194.97903280798</v>
      </c>
      <c r="BW109">
        <v>439248.04681462602</v>
      </c>
      <c r="BX109">
        <v>434356.20783145598</v>
      </c>
      <c r="BY109">
        <v>429518.84851828398</v>
      </c>
      <c r="BZ109">
        <v>424735.362143273</v>
      </c>
      <c r="CA109">
        <v>420005.14873166999</v>
      </c>
      <c r="CB109">
        <v>415327.614990548</v>
      </c>
      <c r="CC109">
        <v>410702.17423439398</v>
      </c>
    </row>
    <row r="110" spans="1:81" x14ac:dyDescent="0.25">
      <c r="A110">
        <v>3022</v>
      </c>
      <c r="B110" t="s">
        <v>169</v>
      </c>
      <c r="C110" t="s">
        <v>36</v>
      </c>
      <c r="D110">
        <v>2015</v>
      </c>
      <c r="E110" t="s">
        <v>49</v>
      </c>
      <c r="F110" t="s">
        <v>50</v>
      </c>
      <c r="G110">
        <v>2014</v>
      </c>
      <c r="H110">
        <v>5206001</v>
      </c>
      <c r="I110">
        <v>90.5</v>
      </c>
      <c r="J110">
        <v>2020</v>
      </c>
      <c r="K110">
        <v>3.9</v>
      </c>
      <c r="L110">
        <v>46.7</v>
      </c>
      <c r="M110">
        <v>2017</v>
      </c>
      <c r="N110">
        <v>5111184.10378699</v>
      </c>
      <c r="O110" t="s">
        <v>24</v>
      </c>
      <c r="P110">
        <v>2.2598864537585399</v>
      </c>
      <c r="Q110">
        <v>1</v>
      </c>
      <c r="R110" t="s">
        <v>25</v>
      </c>
      <c r="S110">
        <v>5002966.9610000001</v>
      </c>
      <c r="T110">
        <v>-1.11368485725649E-2</v>
      </c>
      <c r="AS110">
        <v>5206001</v>
      </c>
      <c r="AT110">
        <v>5174395.3679289902</v>
      </c>
      <c r="AU110">
        <v>5142789.7358579999</v>
      </c>
      <c r="AV110">
        <v>5111184.10378699</v>
      </c>
      <c r="AW110">
        <v>5075111.7228579996</v>
      </c>
      <c r="AX110">
        <v>5039039.3419289999</v>
      </c>
      <c r="AY110">
        <v>5002966.9610000001</v>
      </c>
      <c r="AZ110">
        <v>4947249.6755417902</v>
      </c>
      <c r="BA110">
        <v>4892152.9050546102</v>
      </c>
      <c r="BB110">
        <v>4837669.73895719</v>
      </c>
      <c r="BC110">
        <v>4783793.34363034</v>
      </c>
      <c r="BD110">
        <v>4730516.9615598898</v>
      </c>
      <c r="BE110">
        <v>4677833.9104890404</v>
      </c>
      <c r="BF110">
        <v>4625737.5825803196</v>
      </c>
      <c r="BG110">
        <v>4574221.4435866997</v>
      </c>
      <c r="BH110">
        <v>4523279.0320320902</v>
      </c>
      <c r="BI110">
        <v>4472903.9584008902</v>
      </c>
      <c r="BJ110">
        <v>4423089.9043365596</v>
      </c>
      <c r="BK110">
        <v>4373830.6218491197</v>
      </c>
      <c r="BL110">
        <v>4325119.9325315403</v>
      </c>
      <c r="BM110">
        <v>4276951.7267847499</v>
      </c>
      <c r="BN110">
        <v>4229319.9630513797</v>
      </c>
      <c r="BO110">
        <v>4182218.66705795</v>
      </c>
      <c r="BP110">
        <v>4135641.9310655701</v>
      </c>
      <c r="BQ110">
        <v>4089583.9131289502</v>
      </c>
      <c r="BR110">
        <v>4044038.8363636299</v>
      </c>
      <c r="BS110">
        <v>3999000.98822148</v>
      </c>
      <c r="BT110">
        <v>3954464.71977412</v>
      </c>
      <c r="BU110">
        <v>3910424.4450044399</v>
      </c>
      <c r="BV110">
        <v>3866874.6401059702</v>
      </c>
      <c r="BW110">
        <v>3823809.8427900202</v>
      </c>
      <c r="BX110">
        <v>3781224.6516005802</v>
      </c>
      <c r="BY110">
        <v>3739113.7252368601</v>
      </c>
      <c r="BZ110">
        <v>3697471.7818832998</v>
      </c>
      <c r="CA110">
        <v>3656293.5985471299</v>
      </c>
      <c r="CB110">
        <v>3615574.0104032699</v>
      </c>
      <c r="CC110">
        <v>3575307.9101465102</v>
      </c>
    </row>
    <row r="111" spans="1:81" x14ac:dyDescent="0.25">
      <c r="A111">
        <v>34144</v>
      </c>
      <c r="B111" t="s">
        <v>170</v>
      </c>
      <c r="C111" t="s">
        <v>43</v>
      </c>
      <c r="D111">
        <v>2011</v>
      </c>
      <c r="E111" t="s">
        <v>28</v>
      </c>
      <c r="F111" t="s">
        <v>23</v>
      </c>
      <c r="G111">
        <v>2010</v>
      </c>
      <c r="H111">
        <v>558007</v>
      </c>
      <c r="I111">
        <v>100</v>
      </c>
      <c r="J111">
        <v>2020</v>
      </c>
      <c r="K111">
        <v>25</v>
      </c>
      <c r="L111">
        <v>70</v>
      </c>
      <c r="M111">
        <v>2017</v>
      </c>
      <c r="N111">
        <v>460355.77499999898</v>
      </c>
      <c r="O111" t="s">
        <v>24</v>
      </c>
      <c r="P111">
        <v>2.89542165435854</v>
      </c>
      <c r="Q111">
        <v>1</v>
      </c>
      <c r="R111" t="s">
        <v>25</v>
      </c>
      <c r="S111">
        <v>418505.25</v>
      </c>
      <c r="T111">
        <v>-1.11368485725649E-2</v>
      </c>
      <c r="AO111">
        <v>558007</v>
      </c>
      <c r="AP111">
        <v>544056.82499999995</v>
      </c>
      <c r="AQ111">
        <v>530106.65</v>
      </c>
      <c r="AR111">
        <v>516156.47499999998</v>
      </c>
      <c r="AS111">
        <v>502206.3</v>
      </c>
      <c r="AT111">
        <v>488256.125</v>
      </c>
      <c r="AU111">
        <v>474305.94999999902</v>
      </c>
      <c r="AV111">
        <v>460355.77499999898</v>
      </c>
      <c r="AW111">
        <v>446405.6</v>
      </c>
      <c r="AX111">
        <v>432455.42499999999</v>
      </c>
      <c r="AY111">
        <v>418505.25</v>
      </c>
      <c r="AZ111">
        <v>413844.42040392599</v>
      </c>
      <c r="BA111">
        <v>409235.49776128703</v>
      </c>
      <c r="BB111">
        <v>404677.90399220103</v>
      </c>
      <c r="BC111">
        <v>400171.06745477702</v>
      </c>
      <c r="BD111">
        <v>395714.42287341098</v>
      </c>
      <c r="BE111">
        <v>391307.41126789001</v>
      </c>
      <c r="BF111">
        <v>386949.47988327697</v>
      </c>
      <c r="BG111">
        <v>382640.08212058502</v>
      </c>
      <c r="BH111">
        <v>378378.67746821401</v>
      </c>
      <c r="BI111">
        <v>374164.731434163</v>
      </c>
      <c r="BJ111">
        <v>369997.71547898598</v>
      </c>
      <c r="BK111">
        <v>365877.10694950202</v>
      </c>
      <c r="BL111">
        <v>361802.38901323703</v>
      </c>
      <c r="BM111">
        <v>357773.05059360398</v>
      </c>
      <c r="BN111">
        <v>353788.58630579902</v>
      </c>
      <c r="BO111">
        <v>349848.49639340898</v>
      </c>
      <c r="BP111">
        <v>345952.286665736</v>
      </c>
      <c r="BQ111">
        <v>342099.46843580698</v>
      </c>
      <c r="BR111">
        <v>338289.55845908303</v>
      </c>
      <c r="BS111">
        <v>334522.07887284399</v>
      </c>
      <c r="BT111">
        <v>330796.55713625799</v>
      </c>
      <c r="BU111">
        <v>327112.52597110497</v>
      </c>
      <c r="BV111">
        <v>323469.52330317599</v>
      </c>
      <c r="BW111">
        <v>319867.09220430901</v>
      </c>
      <c r="BX111">
        <v>316304.78083508299</v>
      </c>
      <c r="BY111">
        <v>312782.14238814398</v>
      </c>
      <c r="BZ111">
        <v>309298.73503216502</v>
      </c>
      <c r="CA111">
        <v>305854.12185642601</v>
      </c>
      <c r="CB111">
        <v>302447.87081601599</v>
      </c>
      <c r="CC111">
        <v>299079.554677643</v>
      </c>
    </row>
    <row r="112" spans="1:81" x14ac:dyDescent="0.25">
      <c r="A112">
        <v>21673</v>
      </c>
      <c r="B112" t="s">
        <v>171</v>
      </c>
      <c r="C112" t="s">
        <v>172</v>
      </c>
      <c r="D112">
        <v>2011</v>
      </c>
      <c r="E112" t="s">
        <v>28</v>
      </c>
      <c r="F112" t="s">
        <v>23</v>
      </c>
      <c r="G112">
        <v>2010</v>
      </c>
      <c r="H112">
        <v>5356</v>
      </c>
      <c r="I112">
        <v>100</v>
      </c>
      <c r="J112">
        <v>2020</v>
      </c>
      <c r="K112">
        <v>1</v>
      </c>
      <c r="L112">
        <v>0</v>
      </c>
      <c r="M112">
        <v>2017</v>
      </c>
      <c r="N112">
        <v>5356</v>
      </c>
      <c r="O112" t="s">
        <v>24</v>
      </c>
      <c r="P112">
        <v>2.65536638925854</v>
      </c>
      <c r="Q112">
        <v>1</v>
      </c>
      <c r="R112" t="s">
        <v>25</v>
      </c>
      <c r="S112">
        <v>5302.44</v>
      </c>
      <c r="T112">
        <v>-1.11368485725649E-2</v>
      </c>
      <c r="AO112">
        <v>5356</v>
      </c>
      <c r="AP112">
        <v>5356</v>
      </c>
      <c r="AQ112">
        <v>5356</v>
      </c>
      <c r="AR112">
        <v>5356</v>
      </c>
      <c r="AS112">
        <v>5356</v>
      </c>
      <c r="AT112">
        <v>5356</v>
      </c>
      <c r="AU112">
        <v>5356</v>
      </c>
      <c r="AV112">
        <v>5356</v>
      </c>
      <c r="AW112">
        <v>5338.1466666666602</v>
      </c>
      <c r="AX112">
        <v>5320.2933333333303</v>
      </c>
      <c r="AY112">
        <v>5302.44</v>
      </c>
      <c r="AZ112">
        <v>5243.38752865488</v>
      </c>
      <c r="BA112">
        <v>5184.9927157409802</v>
      </c>
      <c r="BB112">
        <v>5127.2482370159196</v>
      </c>
      <c r="BC112">
        <v>5070.1468498063196</v>
      </c>
      <c r="BD112">
        <v>5013.68139209936</v>
      </c>
      <c r="BE112">
        <v>4957.8447816444695</v>
      </c>
      <c r="BF112">
        <v>4902.6300150650104</v>
      </c>
      <c r="BG112">
        <v>4848.0301669799201</v>
      </c>
      <c r="BH112">
        <v>4794.0383891350402</v>
      </c>
      <c r="BI112">
        <v>4740.64790954418</v>
      </c>
      <c r="BJ112">
        <v>4687.8520316397398</v>
      </c>
      <c r="BK112">
        <v>4635.6441334327701</v>
      </c>
      <c r="BL112">
        <v>4584.01766668243</v>
      </c>
      <c r="BM112">
        <v>4532.9661560746299</v>
      </c>
      <c r="BN112">
        <v>4482.4831984098601</v>
      </c>
      <c r="BO112">
        <v>4432.5624618001102</v>
      </c>
      <c r="BP112">
        <v>4383.1976848745999</v>
      </c>
      <c r="BQ112">
        <v>4334.3826759945396</v>
      </c>
      <c r="BR112">
        <v>4286.1113124764397</v>
      </c>
      <c r="BS112">
        <v>4238.3775398242296</v>
      </c>
      <c r="BT112">
        <v>4191.1753709698496</v>
      </c>
      <c r="BU112">
        <v>4144.49888552229</v>
      </c>
      <c r="BV112">
        <v>4098.3422290250701</v>
      </c>
      <c r="BW112">
        <v>4052.6996122218702</v>
      </c>
      <c r="BX112">
        <v>4007.5653103304599</v>
      </c>
      <c r="BY112">
        <v>3962.93366232464</v>
      </c>
      <c r="BZ112">
        <v>3918.79907022421</v>
      </c>
      <c r="CA112">
        <v>3875.15599839282</v>
      </c>
      <c r="CB112">
        <v>3831.9989728436499</v>
      </c>
      <c r="CC112">
        <v>3789.32258055287</v>
      </c>
    </row>
    <row r="113" spans="1:81" x14ac:dyDescent="0.25">
      <c r="A113">
        <v>47776</v>
      </c>
      <c r="B113" t="s">
        <v>173</v>
      </c>
      <c r="C113" t="s">
        <v>27</v>
      </c>
      <c r="D113">
        <v>2014</v>
      </c>
      <c r="E113" t="s">
        <v>28</v>
      </c>
      <c r="F113" t="s">
        <v>23</v>
      </c>
      <c r="G113">
        <v>2013</v>
      </c>
      <c r="H113">
        <v>22056</v>
      </c>
      <c r="I113">
        <v>85</v>
      </c>
      <c r="J113">
        <v>2018</v>
      </c>
      <c r="K113">
        <v>10</v>
      </c>
      <c r="L113">
        <v>5</v>
      </c>
      <c r="M113">
        <v>2017</v>
      </c>
      <c r="N113">
        <v>21945.72</v>
      </c>
      <c r="O113" t="s">
        <v>24</v>
      </c>
      <c r="P113">
        <v>2.5943924495024402</v>
      </c>
      <c r="Q113">
        <v>1</v>
      </c>
      <c r="R113" t="s">
        <v>25</v>
      </c>
      <c r="S113">
        <v>19850.400000000001</v>
      </c>
      <c r="T113">
        <v>-1.11368485725649E-2</v>
      </c>
      <c r="AR113">
        <v>22056</v>
      </c>
      <c r="AS113">
        <v>22028.43</v>
      </c>
      <c r="AT113">
        <v>22000.86</v>
      </c>
      <c r="AU113">
        <v>21973.29</v>
      </c>
      <c r="AV113">
        <v>21945.72</v>
      </c>
      <c r="AW113">
        <v>19850.400000000001</v>
      </c>
      <c r="AX113">
        <v>19629.3291010951</v>
      </c>
      <c r="AY113">
        <v>19410.720235315199</v>
      </c>
      <c r="AZ113">
        <v>19194.545983370001</v>
      </c>
      <c r="BA113">
        <v>18980.779231334101</v>
      </c>
      <c r="BB113">
        <v>18769.3931672455</v>
      </c>
      <c r="BC113">
        <v>18560.361277742901</v>
      </c>
      <c r="BD113">
        <v>18353.657344740601</v>
      </c>
      <c r="BE113">
        <v>18149.2554421395</v>
      </c>
      <c r="BF113">
        <v>17947.129932575601</v>
      </c>
      <c r="BG113">
        <v>17747.2554642043</v>
      </c>
      <c r="BH113">
        <v>17549.6069675209</v>
      </c>
      <c r="BI113">
        <v>17354.159652215501</v>
      </c>
      <c r="BJ113">
        <v>17160.889004064698</v>
      </c>
      <c r="BK113">
        <v>16969.770781855801</v>
      </c>
      <c r="BL113">
        <v>16780.781014347202</v>
      </c>
      <c r="BM113">
        <v>16593.895997260999</v>
      </c>
      <c r="BN113">
        <v>16409.0922903106</v>
      </c>
      <c r="BO113">
        <v>16226.3467142602</v>
      </c>
      <c r="BP113">
        <v>16045.6363480175</v>
      </c>
      <c r="BQ113">
        <v>15866.9385257592</v>
      </c>
      <c r="BR113">
        <v>15690.230834087601</v>
      </c>
      <c r="BS113">
        <v>15515.4911092198</v>
      </c>
      <c r="BT113">
        <v>15342.697434207499</v>
      </c>
      <c r="BU113">
        <v>15171.828136188</v>
      </c>
      <c r="BV113">
        <v>15002.8617836663</v>
      </c>
      <c r="BW113">
        <v>14835.7771838265</v>
      </c>
      <c r="BX113">
        <v>14670.5533798739</v>
      </c>
      <c r="BY113">
        <v>14507.1696484065</v>
      </c>
      <c r="BZ113">
        <v>14345.6054968157</v>
      </c>
      <c r="CA113">
        <v>14185.8406607159</v>
      </c>
      <c r="CB113">
        <v>14027.855101403</v>
      </c>
      <c r="CC113">
        <v>13871.6290033408</v>
      </c>
    </row>
    <row r="114" spans="1:81" x14ac:dyDescent="0.25">
      <c r="A114">
        <v>4050</v>
      </c>
      <c r="B114" t="s">
        <v>174</v>
      </c>
      <c r="C114" t="s">
        <v>39</v>
      </c>
      <c r="D114">
        <v>2016</v>
      </c>
      <c r="E114" t="s">
        <v>88</v>
      </c>
      <c r="F114" t="s">
        <v>54</v>
      </c>
      <c r="G114">
        <v>2016</v>
      </c>
      <c r="H114">
        <v>158910</v>
      </c>
      <c r="I114">
        <v>100</v>
      </c>
      <c r="J114">
        <v>2020</v>
      </c>
      <c r="K114">
        <v>15</v>
      </c>
      <c r="L114">
        <v>5</v>
      </c>
      <c r="M114">
        <v>2017</v>
      </c>
      <c r="N114">
        <v>157718.17499999999</v>
      </c>
      <c r="O114" t="s">
        <v>45</v>
      </c>
      <c r="P114">
        <v>3.1353817446585399</v>
      </c>
      <c r="Q114">
        <v>1</v>
      </c>
      <c r="R114" t="s">
        <v>25</v>
      </c>
      <c r="S114">
        <v>135073.5</v>
      </c>
      <c r="T114">
        <v>-1.11368485725649E-2</v>
      </c>
      <c r="AU114">
        <v>158910</v>
      </c>
      <c r="AV114">
        <v>157718.17499999999</v>
      </c>
      <c r="AW114">
        <v>150169.95000000001</v>
      </c>
      <c r="AX114">
        <v>142621.72500000001</v>
      </c>
      <c r="AY114">
        <v>135073.5</v>
      </c>
      <c r="AZ114">
        <v>133569.20688433299</v>
      </c>
      <c r="BA114">
        <v>132081.66685330501</v>
      </c>
      <c r="BB114">
        <v>130610.693330348</v>
      </c>
      <c r="BC114">
        <v>129156.10181676999</v>
      </c>
      <c r="BD114">
        <v>127717.70986861399</v>
      </c>
      <c r="BE114">
        <v>126295.337073772</v>
      </c>
      <c r="BF114">
        <v>124888.80502936</v>
      </c>
      <c r="BG114">
        <v>123497.93731934</v>
      </c>
      <c r="BH114">
        <v>122122.55949239001</v>
      </c>
      <c r="BI114">
        <v>120762.499040029</v>
      </c>
      <c r="BJ114">
        <v>119417.585374976</v>
      </c>
      <c r="BK114">
        <v>118087.649809754</v>
      </c>
      <c r="BL114">
        <v>116772.525535532</v>
      </c>
      <c r="BM114">
        <v>115472.047601207</v>
      </c>
      <c r="BN114">
        <v>114186.052892708</v>
      </c>
      <c r="BO114">
        <v>112914.380112543</v>
      </c>
      <c r="BP114">
        <v>111656.869759565</v>
      </c>
      <c r="BQ114">
        <v>110413.36410896599</v>
      </c>
      <c r="BR114">
        <v>109183.70719249699</v>
      </c>
      <c r="BS114">
        <v>107967.744778903</v>
      </c>
      <c r="BT114">
        <v>106765.324354579</v>
      </c>
      <c r="BU114">
        <v>105576.295104441</v>
      </c>
      <c r="BV114">
        <v>104400.507893011</v>
      </c>
      <c r="BW114">
        <v>103237.815245707</v>
      </c>
      <c r="BX114">
        <v>102088.07133035301</v>
      </c>
      <c r="BY114">
        <v>100951.131938882</v>
      </c>
      <c r="BZ114">
        <v>99826.854469250204</v>
      </c>
      <c r="CA114">
        <v>98715.097907550706</v>
      </c>
      <c r="CB114">
        <v>97615.7228103284</v>
      </c>
      <c r="CC114">
        <v>96528.591287088304</v>
      </c>
    </row>
    <row r="115" spans="1:81" x14ac:dyDescent="0.25">
      <c r="A115">
        <v>4092</v>
      </c>
      <c r="B115" t="s">
        <v>175</v>
      </c>
      <c r="C115" t="s">
        <v>21</v>
      </c>
      <c r="D115">
        <v>2016</v>
      </c>
      <c r="E115" t="s">
        <v>49</v>
      </c>
      <c r="F115" t="s">
        <v>50</v>
      </c>
      <c r="G115">
        <v>2015</v>
      </c>
      <c r="H115">
        <v>130492</v>
      </c>
      <c r="I115">
        <v>100</v>
      </c>
      <c r="J115">
        <v>2025</v>
      </c>
      <c r="K115">
        <v>10</v>
      </c>
      <c r="L115">
        <v>0</v>
      </c>
      <c r="M115">
        <v>2017</v>
      </c>
      <c r="N115">
        <v>130492</v>
      </c>
      <c r="O115" t="s">
        <v>24</v>
      </c>
      <c r="P115">
        <v>2.4178179272487799</v>
      </c>
      <c r="Q115">
        <v>1</v>
      </c>
      <c r="R115" t="s">
        <v>25</v>
      </c>
      <c r="S115">
        <v>117442.8</v>
      </c>
      <c r="T115">
        <v>-1.11368485725649E-2</v>
      </c>
      <c r="AT115">
        <v>130492</v>
      </c>
      <c r="AU115">
        <v>130492</v>
      </c>
      <c r="AV115">
        <v>130492</v>
      </c>
      <c r="AW115">
        <v>128860.85</v>
      </c>
      <c r="AX115">
        <v>127229.7</v>
      </c>
      <c r="AY115">
        <v>125598.55</v>
      </c>
      <c r="AZ115">
        <v>123967.4</v>
      </c>
      <c r="BA115">
        <v>122336.25</v>
      </c>
      <c r="BB115">
        <v>120705.1</v>
      </c>
      <c r="BC115">
        <v>119073.95</v>
      </c>
      <c r="BD115">
        <v>117442.8</v>
      </c>
      <c r="BE115">
        <v>116134.857320461</v>
      </c>
      <c r="BF115">
        <v>114841.48100048699</v>
      </c>
      <c r="BG115">
        <v>113562.50881673599</v>
      </c>
      <c r="BH115">
        <v>112297.780352523</v>
      </c>
      <c r="BI115">
        <v>111047.136977702</v>
      </c>
      <c r="BJ115">
        <v>109810.421828764</v>
      </c>
      <c r="BK115">
        <v>108587.47978916801</v>
      </c>
      <c r="BL115">
        <v>107378.15746987901</v>
      </c>
      <c r="BM115">
        <v>106182.30319013599</v>
      </c>
      <c r="BN115">
        <v>104999.766958422</v>
      </c>
      <c r="BO115">
        <v>103830.400453651</v>
      </c>
      <c r="BP115">
        <v>102674.05700657</v>
      </c>
      <c r="BQ115">
        <v>101530.591581357</v>
      </c>
      <c r="BR115">
        <v>100399.860757432</v>
      </c>
      <c r="BS115">
        <v>99281.722711470604</v>
      </c>
      <c r="BT115">
        <v>98176.037199609593</v>
      </c>
      <c r="BU115">
        <v>97082.665539863097</v>
      </c>
      <c r="BV115">
        <v>96001.470594724597</v>
      </c>
      <c r="BW115">
        <v>94932.316753967694</v>
      </c>
      <c r="BX115">
        <v>93875.069917635905</v>
      </c>
      <c r="BY115">
        <v>92829.597479224307</v>
      </c>
      <c r="BZ115">
        <v>91795.768309046005</v>
      </c>
      <c r="CA115">
        <v>90773.452737785905</v>
      </c>
      <c r="CB115">
        <v>89762.522540236299</v>
      </c>
      <c r="CC115">
        <v>88762.850919214296</v>
      </c>
    </row>
    <row r="116" spans="1:81" x14ac:dyDescent="0.25">
      <c r="A116">
        <v>30867</v>
      </c>
      <c r="B116" t="s">
        <v>176</v>
      </c>
      <c r="C116" t="s">
        <v>27</v>
      </c>
      <c r="D116">
        <v>2017</v>
      </c>
      <c r="E116" t="s">
        <v>32</v>
      </c>
      <c r="F116" t="s">
        <v>33</v>
      </c>
      <c r="G116">
        <v>2012</v>
      </c>
      <c r="H116">
        <v>62.97</v>
      </c>
      <c r="I116">
        <v>100</v>
      </c>
      <c r="J116">
        <v>2020</v>
      </c>
      <c r="K116">
        <v>75</v>
      </c>
      <c r="L116">
        <v>59</v>
      </c>
      <c r="M116">
        <v>2017</v>
      </c>
      <c r="N116">
        <v>35.105775000000001</v>
      </c>
      <c r="O116" t="s">
        <v>24</v>
      </c>
      <c r="P116">
        <v>3.06536585995554</v>
      </c>
      <c r="Q116">
        <v>1</v>
      </c>
      <c r="R116" t="s">
        <v>25</v>
      </c>
      <c r="S116">
        <v>15.7425</v>
      </c>
      <c r="T116">
        <v>-1.11368485725649E-2</v>
      </c>
      <c r="AQ116">
        <v>62.97</v>
      </c>
      <c r="AR116">
        <v>57.397154999999998</v>
      </c>
      <c r="AS116">
        <v>51.824309999999997</v>
      </c>
      <c r="AT116">
        <v>46.251464999999897</v>
      </c>
      <c r="AU116">
        <v>40.678619999999903</v>
      </c>
      <c r="AV116">
        <v>35.105775000000001</v>
      </c>
      <c r="AW116">
        <v>28.651350000000001</v>
      </c>
      <c r="AX116">
        <v>22.196925</v>
      </c>
      <c r="AY116">
        <v>15.7425</v>
      </c>
      <c r="AZ116">
        <v>15.5671781613463</v>
      </c>
      <c r="BA116">
        <v>15.3938088554613</v>
      </c>
      <c r="BB116">
        <v>15.222370337282999</v>
      </c>
      <c r="BC116">
        <v>15.0528411039212</v>
      </c>
      <c r="BD116">
        <v>14.8851998919599</v>
      </c>
      <c r="BE116">
        <v>14.7194256747908</v>
      </c>
      <c r="BF116">
        <v>14.555497659975501</v>
      </c>
      <c r="BG116">
        <v>14.3933952866381</v>
      </c>
      <c r="BH116">
        <v>14.233098222885699</v>
      </c>
      <c r="BI116">
        <v>14.074586363259</v>
      </c>
      <c r="BJ116">
        <v>13.917839826209899</v>
      </c>
      <c r="BK116">
        <v>13.762838951608201</v>
      </c>
      <c r="BL116">
        <v>13.609564298275499</v>
      </c>
      <c r="BM116">
        <v>13.457996641547</v>
      </c>
      <c r="BN116">
        <v>13.30811697086</v>
      </c>
      <c r="BO116">
        <v>13.1599064873696</v>
      </c>
      <c r="BP116">
        <v>13.0133466015906</v>
      </c>
      <c r="BQ116">
        <v>12.868418931066399</v>
      </c>
      <c r="BR116">
        <v>12.7251052980628</v>
      </c>
      <c r="BS116">
        <v>12.583387727288301</v>
      </c>
      <c r="BT116">
        <v>12.4432484436397</v>
      </c>
      <c r="BU116">
        <v>12.304669869972001</v>
      </c>
      <c r="BV116">
        <v>12.1676346248948</v>
      </c>
      <c r="BW116">
        <v>12.032125520591</v>
      </c>
      <c r="BX116">
        <v>11.8981255606621</v>
      </c>
      <c r="BY116">
        <v>11.7656179379956</v>
      </c>
      <c r="BZ116">
        <v>11.6345860326575</v>
      </c>
      <c r="CA116">
        <v>11.505013409807299</v>
      </c>
      <c r="CB116">
        <v>11.376883817636999</v>
      </c>
      <c r="CC116">
        <v>11.2501811853323</v>
      </c>
    </row>
    <row r="117" spans="1:81" x14ac:dyDescent="0.25">
      <c r="A117">
        <v>4151</v>
      </c>
      <c r="B117" t="s">
        <v>177</v>
      </c>
      <c r="C117" t="s">
        <v>27</v>
      </c>
      <c r="D117">
        <v>2017</v>
      </c>
      <c r="E117" t="s">
        <v>22</v>
      </c>
      <c r="F117" t="s">
        <v>23</v>
      </c>
      <c r="G117">
        <v>2010</v>
      </c>
      <c r="H117">
        <v>1766531</v>
      </c>
      <c r="I117">
        <v>100</v>
      </c>
      <c r="J117">
        <v>2030</v>
      </c>
      <c r="K117">
        <v>36</v>
      </c>
      <c r="L117">
        <v>67</v>
      </c>
      <c r="M117">
        <v>2017</v>
      </c>
      <c r="N117">
        <v>1345516</v>
      </c>
      <c r="O117" t="s">
        <v>24</v>
      </c>
      <c r="P117">
        <v>3.01042055553902</v>
      </c>
      <c r="Q117">
        <v>1</v>
      </c>
      <c r="R117" t="s">
        <v>25</v>
      </c>
      <c r="S117">
        <v>1130579.8399999901</v>
      </c>
      <c r="T117">
        <v>-1.11368485725649E-2</v>
      </c>
      <c r="AO117">
        <v>1766531</v>
      </c>
      <c r="AP117">
        <v>1706386</v>
      </c>
      <c r="AQ117">
        <v>1646241</v>
      </c>
      <c r="AR117">
        <v>1586096</v>
      </c>
      <c r="AS117">
        <v>1525951</v>
      </c>
      <c r="AT117">
        <v>1465806</v>
      </c>
      <c r="AU117">
        <v>1405661</v>
      </c>
      <c r="AV117">
        <v>1345516</v>
      </c>
      <c r="AW117">
        <v>1328982.4492307601</v>
      </c>
      <c r="AX117">
        <v>1312448.89846153</v>
      </c>
      <c r="AY117">
        <v>1295915.3476923001</v>
      </c>
      <c r="AZ117">
        <v>1279381.79692307</v>
      </c>
      <c r="BA117">
        <v>1262848.2461538401</v>
      </c>
      <c r="BB117">
        <v>1246314.69538461</v>
      </c>
      <c r="BC117">
        <v>1229781.1446153801</v>
      </c>
      <c r="BD117">
        <v>1213247.59384615</v>
      </c>
      <c r="BE117">
        <v>1196714.0430769201</v>
      </c>
      <c r="BF117">
        <v>1180180.49230769</v>
      </c>
      <c r="BG117">
        <v>1163646.9415384601</v>
      </c>
      <c r="BH117">
        <v>1147113.39076923</v>
      </c>
      <c r="BI117">
        <v>1130579.8399999901</v>
      </c>
      <c r="BJ117">
        <v>1117988.7435227199</v>
      </c>
      <c r="BK117">
        <v>1105537.87218028</v>
      </c>
      <c r="BL117">
        <v>1093225.6643065701</v>
      </c>
      <c r="BM117">
        <v>1081050.57562754</v>
      </c>
      <c r="BN117">
        <v>1069011.0790675001</v>
      </c>
      <c r="BO117">
        <v>1057105.6645575301</v>
      </c>
      <c r="BP117">
        <v>1045332.83884615</v>
      </c>
      <c r="BQ117">
        <v>1033691.12531199</v>
      </c>
      <c r="BR117">
        <v>1022179.0637785899</v>
      </c>
      <c r="BS117">
        <v>1010795.21033124</v>
      </c>
      <c r="BT117">
        <v>999538.13713590906</v>
      </c>
      <c r="BU117">
        <v>988406.43226012297</v>
      </c>
      <c r="BV117">
        <v>977398.69949589297</v>
      </c>
      <c r="BW117">
        <v>966513.55818458495</v>
      </c>
      <c r="BX117">
        <v>955749.64304375299</v>
      </c>
      <c r="BY117">
        <v>945105.60399589106</v>
      </c>
      <c r="BZ117">
        <v>934580.10599910701</v>
      </c>
      <c r="CA117">
        <v>924171.82887966302</v>
      </c>
      <c r="CB117">
        <v>913879.46716640005</v>
      </c>
      <c r="CC117">
        <v>903701.72992699104</v>
      </c>
    </row>
    <row r="118" spans="1:81" x14ac:dyDescent="0.25">
      <c r="A118">
        <v>61299</v>
      </c>
      <c r="B118" t="s">
        <v>178</v>
      </c>
      <c r="C118" t="s">
        <v>172</v>
      </c>
      <c r="D118">
        <v>2011</v>
      </c>
      <c r="E118" t="s">
        <v>28</v>
      </c>
      <c r="F118" t="s">
        <v>23</v>
      </c>
      <c r="G118">
        <v>2015</v>
      </c>
      <c r="H118">
        <v>4780.3999999999996</v>
      </c>
      <c r="I118">
        <v>94.36</v>
      </c>
      <c r="J118">
        <v>2017</v>
      </c>
      <c r="K118">
        <v>0.56000000000000005</v>
      </c>
      <c r="L118">
        <v>96</v>
      </c>
      <c r="M118">
        <v>2017</v>
      </c>
      <c r="N118">
        <v>4754.7005695999997</v>
      </c>
      <c r="O118" t="s">
        <v>24</v>
      </c>
      <c r="P118">
        <v>2.5931029170643898</v>
      </c>
      <c r="Q118">
        <v>1</v>
      </c>
      <c r="R118" t="s">
        <v>25</v>
      </c>
      <c r="S118">
        <v>4753.6297599999998</v>
      </c>
      <c r="T118">
        <v>-1.11368485725649E-2</v>
      </c>
      <c r="AT118">
        <v>4780.3999999999996</v>
      </c>
      <c r="AU118">
        <v>4767.5502847999996</v>
      </c>
      <c r="AV118">
        <v>4753.6297599999998</v>
      </c>
      <c r="AW118">
        <v>4700.68930519284</v>
      </c>
      <c r="AX118">
        <v>4648.3384402142301</v>
      </c>
      <c r="AY118">
        <v>4596.5705988915297</v>
      </c>
      <c r="AZ118">
        <v>4545.3792881785703</v>
      </c>
      <c r="BA118">
        <v>4494.7580873412498</v>
      </c>
      <c r="BB118">
        <v>4444.70064715222</v>
      </c>
      <c r="BC118">
        <v>4395.2006890945104</v>
      </c>
      <c r="BD118">
        <v>4346.2520045740303</v>
      </c>
      <c r="BE118">
        <v>4297.8484541408798</v>
      </c>
      <c r="BF118">
        <v>4249.98396671928</v>
      </c>
      <c r="BG118">
        <v>4202.6525388460996</v>
      </c>
      <c r="BH118">
        <v>4155.8482339178699</v>
      </c>
      <c r="BI118">
        <v>4109.5651814461598</v>
      </c>
      <c r="BJ118">
        <v>4063.7975763213099</v>
      </c>
      <c r="BK118">
        <v>4018.5396780842598</v>
      </c>
      <c r="BL118">
        <v>3973.7858102065902</v>
      </c>
      <c r="BM118">
        <v>3929.5303593785202</v>
      </c>
      <c r="BN118">
        <v>3885.76777480482</v>
      </c>
      <c r="BO118">
        <v>3842.4925675086702</v>
      </c>
      <c r="BP118">
        <v>3799.6993096431202</v>
      </c>
      <c r="BQ118">
        <v>3757.3826338103399</v>
      </c>
      <c r="BR118">
        <v>3715.5372323884098</v>
      </c>
      <c r="BS118">
        <v>3674.15785686557</v>
      </c>
      <c r="BT118">
        <v>3633.2393171819599</v>
      </c>
      <c r="BU118">
        <v>3592.7764810786198</v>
      </c>
      <c r="BV118">
        <v>3552.7642734537699</v>
      </c>
      <c r="BW118">
        <v>3513.1976757263001</v>
      </c>
      <c r="BX118">
        <v>3474.07172520625</v>
      </c>
      <c r="BY118">
        <v>3435.3815144723999</v>
      </c>
      <c r="BZ118">
        <v>3397.1221907567301</v>
      </c>
      <c r="CA118">
        <v>3359.28895533577</v>
      </c>
      <c r="CB118">
        <v>3321.8770629287101</v>
      </c>
      <c r="CC118">
        <v>3284.8818211021899</v>
      </c>
    </row>
    <row r="119" spans="1:81" x14ac:dyDescent="0.25">
      <c r="A119">
        <v>828093</v>
      </c>
      <c r="B119" t="s">
        <v>179</v>
      </c>
      <c r="C119" t="s">
        <v>59</v>
      </c>
      <c r="D119">
        <v>2017</v>
      </c>
      <c r="E119" t="s">
        <v>32</v>
      </c>
      <c r="F119" t="s">
        <v>33</v>
      </c>
      <c r="G119">
        <v>2013</v>
      </c>
      <c r="H119">
        <v>30742.5</v>
      </c>
      <c r="I119">
        <v>88</v>
      </c>
      <c r="J119">
        <v>2022</v>
      </c>
      <c r="K119">
        <v>9</v>
      </c>
      <c r="L119">
        <v>0</v>
      </c>
      <c r="M119">
        <v>2018</v>
      </c>
      <c r="N119">
        <v>30742.5</v>
      </c>
      <c r="O119" t="s">
        <v>24</v>
      </c>
      <c r="P119">
        <v>2.2863445376646299</v>
      </c>
      <c r="Q119">
        <v>1</v>
      </c>
      <c r="R119" t="s">
        <v>25</v>
      </c>
      <c r="S119">
        <v>27975.674999999999</v>
      </c>
      <c r="T119">
        <v>-1.11368485725649E-2</v>
      </c>
      <c r="AR119">
        <v>30742.5</v>
      </c>
      <c r="AS119">
        <v>30742.5</v>
      </c>
      <c r="AT119">
        <v>30742.5</v>
      </c>
      <c r="AU119">
        <v>30742.5</v>
      </c>
      <c r="AV119">
        <v>30742.5</v>
      </c>
      <c r="AW119">
        <v>30742.5</v>
      </c>
      <c r="AX119">
        <v>30050.793750000001</v>
      </c>
      <c r="AY119">
        <v>29359.087500000001</v>
      </c>
      <c r="AZ119">
        <v>28667.381249999999</v>
      </c>
      <c r="BA119">
        <v>27975.674999999999</v>
      </c>
      <c r="BB119">
        <v>27664.1141438097</v>
      </c>
      <c r="BC119">
        <v>27356.023093695901</v>
      </c>
      <c r="BD119">
        <v>27051.3632069538</v>
      </c>
      <c r="BE119">
        <v>26750.0962712365</v>
      </c>
      <c r="BF119">
        <v>26452.184499762199</v>
      </c>
      <c r="BG119">
        <v>26157.590526574801</v>
      </c>
      <c r="BH119">
        <v>25866.277401857202</v>
      </c>
      <c r="BI119">
        <v>25578.208587296798</v>
      </c>
      <c r="BJ119">
        <v>25293.347951502601</v>
      </c>
      <c r="BK119">
        <v>25011.659765473501</v>
      </c>
      <c r="BL119">
        <v>24733.108698116899</v>
      </c>
      <c r="BM119">
        <v>24457.659811817201</v>
      </c>
      <c r="BN119">
        <v>24185.278558053698</v>
      </c>
      <c r="BO119">
        <v>23915.930773067299</v>
      </c>
      <c r="BP119">
        <v>23649.5826735757</v>
      </c>
      <c r="BQ119">
        <v>23386.200852535701</v>
      </c>
      <c r="BR119">
        <v>23125.752274953498</v>
      </c>
      <c r="BS119">
        <v>22868.204273740699</v>
      </c>
      <c r="BT119">
        <v>22613.5245456175</v>
      </c>
      <c r="BU119">
        <v>22361.681147061001</v>
      </c>
      <c r="BV119">
        <v>22112.6424902982</v>
      </c>
      <c r="BW119">
        <v>21866.377339344501</v>
      </c>
      <c r="BX119">
        <v>21622.854806085601</v>
      </c>
      <c r="BY119">
        <v>21382.044346403702</v>
      </c>
      <c r="BZ119">
        <v>21143.915756345901</v>
      </c>
      <c r="CA119">
        <v>20908.439168336401</v>
      </c>
      <c r="CB119">
        <v>20675.585047429999</v>
      </c>
      <c r="CC119">
        <v>20445.324187607599</v>
      </c>
    </row>
    <row r="120" spans="1:81" x14ac:dyDescent="0.25">
      <c r="A120">
        <v>54750</v>
      </c>
      <c r="B120" t="s">
        <v>180</v>
      </c>
      <c r="C120" t="s">
        <v>59</v>
      </c>
      <c r="D120">
        <v>2011</v>
      </c>
      <c r="E120" t="s">
        <v>22</v>
      </c>
      <c r="F120" t="s">
        <v>23</v>
      </c>
      <c r="G120">
        <v>2005</v>
      </c>
      <c r="H120">
        <v>25665</v>
      </c>
      <c r="I120">
        <v>100</v>
      </c>
      <c r="J120">
        <v>2020</v>
      </c>
      <c r="K120">
        <v>25</v>
      </c>
      <c r="L120">
        <v>100</v>
      </c>
      <c r="M120">
        <v>2018</v>
      </c>
      <c r="N120">
        <v>19248.75</v>
      </c>
      <c r="O120" t="s">
        <v>24</v>
      </c>
      <c r="P120">
        <v>2.8953684201585399</v>
      </c>
      <c r="Q120">
        <v>1</v>
      </c>
      <c r="R120" t="s">
        <v>25</v>
      </c>
      <c r="S120">
        <v>19248.75</v>
      </c>
      <c r="T120">
        <v>-1.11368485725649E-2</v>
      </c>
      <c r="AJ120">
        <v>25665</v>
      </c>
      <c r="AK120">
        <v>25171.442307692301</v>
      </c>
      <c r="AL120">
        <v>24677.884615384599</v>
      </c>
      <c r="AM120">
        <v>24184.3269230769</v>
      </c>
      <c r="AN120">
        <v>23690.769230769201</v>
      </c>
      <c r="AO120">
        <v>23197.211538461499</v>
      </c>
      <c r="AP120">
        <v>22703.6538461538</v>
      </c>
      <c r="AQ120">
        <v>22210.096153846102</v>
      </c>
      <c r="AR120">
        <v>21716.538461538399</v>
      </c>
      <c r="AS120">
        <v>21222.9807692307</v>
      </c>
      <c r="AT120">
        <v>20729.423076923002</v>
      </c>
      <c r="AU120">
        <v>20235.865384615299</v>
      </c>
      <c r="AV120">
        <v>19742.307692307601</v>
      </c>
      <c r="AW120">
        <v>19248.75</v>
      </c>
      <c r="AX120">
        <v>19248.75</v>
      </c>
      <c r="AY120">
        <v>19248.75</v>
      </c>
      <c r="AZ120">
        <v>19034.379586038802</v>
      </c>
      <c r="BA120">
        <v>18822.396582916401</v>
      </c>
      <c r="BB120">
        <v>18612.7744023997</v>
      </c>
      <c r="BC120">
        <v>18405.486752364799</v>
      </c>
      <c r="BD120">
        <v>18200.507633499401</v>
      </c>
      <c r="BE120">
        <v>17997.811336041301</v>
      </c>
      <c r="BF120">
        <v>17797.3724365542</v>
      </c>
      <c r="BG120">
        <v>17599.165794738699</v>
      </c>
      <c r="BH120">
        <v>17403.1665502793</v>
      </c>
      <c r="BI120">
        <v>17209.350119725699</v>
      </c>
      <c r="BJ120">
        <v>17017.692193410101</v>
      </c>
      <c r="BK120">
        <v>16828.168732397498</v>
      </c>
      <c r="BL120">
        <v>16640.755965471199</v>
      </c>
      <c r="BM120">
        <v>16455.430386150801</v>
      </c>
      <c r="BN120">
        <v>16272.1687497438</v>
      </c>
      <c r="BO120">
        <v>16090.948070430701</v>
      </c>
      <c r="BP120">
        <v>15911.745618381299</v>
      </c>
      <c r="BQ120">
        <v>15734.538916904199</v>
      </c>
      <c r="BR120">
        <v>15559.3057396275</v>
      </c>
      <c r="BS120">
        <v>15386.0241077111</v>
      </c>
      <c r="BT120">
        <v>15214.672287089699</v>
      </c>
      <c r="BU120">
        <v>15045.2287857471</v>
      </c>
      <c r="BV120">
        <v>14877.672351020699</v>
      </c>
      <c r="BW120">
        <v>14711.9819669351</v>
      </c>
      <c r="BX120">
        <v>14548.1368515671</v>
      </c>
      <c r="BY120">
        <v>14386.116454438201</v>
      </c>
      <c r="BZ120">
        <v>14225.9004539378</v>
      </c>
      <c r="CA120">
        <v>14067.468754774</v>
      </c>
      <c r="CB120">
        <v>13910.801485452799</v>
      </c>
      <c r="CC120">
        <v>13755.878995786299</v>
      </c>
    </row>
    <row r="121" spans="1:81" x14ac:dyDescent="0.25">
      <c r="A121">
        <v>4235</v>
      </c>
      <c r="B121" t="s">
        <v>181</v>
      </c>
      <c r="C121" t="s">
        <v>31</v>
      </c>
      <c r="D121">
        <v>2013</v>
      </c>
      <c r="E121" t="s">
        <v>22</v>
      </c>
      <c r="F121" t="s">
        <v>23</v>
      </c>
      <c r="G121">
        <v>1994</v>
      </c>
      <c r="H121">
        <v>2500000</v>
      </c>
      <c r="I121">
        <v>80</v>
      </c>
      <c r="J121">
        <v>2020</v>
      </c>
      <c r="K121">
        <v>20</v>
      </c>
      <c r="L121">
        <v>95</v>
      </c>
      <c r="M121">
        <v>2017</v>
      </c>
      <c r="N121">
        <v>2025000</v>
      </c>
      <c r="O121" t="s">
        <v>24</v>
      </c>
      <c r="P121">
        <v>2.6456158536585401</v>
      </c>
      <c r="Q121">
        <v>1</v>
      </c>
      <c r="R121" t="s">
        <v>25</v>
      </c>
      <c r="S121">
        <v>2000000</v>
      </c>
      <c r="T121">
        <v>-1.11368485725649E-2</v>
      </c>
      <c r="Y121">
        <v>2500000</v>
      </c>
      <c r="Z121">
        <v>2479347.82608695</v>
      </c>
      <c r="AA121">
        <v>2458695.6521739098</v>
      </c>
      <c r="AB121">
        <v>2438043.4782608598</v>
      </c>
      <c r="AC121">
        <v>2417391.3043478201</v>
      </c>
      <c r="AD121">
        <v>2396739.1304347799</v>
      </c>
      <c r="AE121">
        <v>2376086.9565217299</v>
      </c>
      <c r="AF121">
        <v>2355434.7826086902</v>
      </c>
      <c r="AG121">
        <v>2334782.60869565</v>
      </c>
      <c r="AH121">
        <v>2314130.4347826</v>
      </c>
      <c r="AI121">
        <v>2293478.2608695598</v>
      </c>
      <c r="AJ121">
        <v>2272826.0869565201</v>
      </c>
      <c r="AK121">
        <v>2252173.9130434701</v>
      </c>
      <c r="AL121">
        <v>2231521.7391304299</v>
      </c>
      <c r="AM121">
        <v>2210869.5652173902</v>
      </c>
      <c r="AN121">
        <v>2190217.3913043402</v>
      </c>
      <c r="AO121">
        <v>2169565.2173913</v>
      </c>
      <c r="AP121">
        <v>2148913.0434782598</v>
      </c>
      <c r="AQ121">
        <v>2128260.8695652098</v>
      </c>
      <c r="AR121">
        <v>2107608.6956521701</v>
      </c>
      <c r="AS121">
        <v>2086956.5217391299</v>
      </c>
      <c r="AT121">
        <v>2066304.3478260799</v>
      </c>
      <c r="AU121">
        <v>2045652.17391304</v>
      </c>
      <c r="AV121">
        <v>2025000</v>
      </c>
      <c r="AW121">
        <v>2016666.66666666</v>
      </c>
      <c r="AX121">
        <v>2008333.33333333</v>
      </c>
      <c r="AY121">
        <v>2000000</v>
      </c>
      <c r="AZ121">
        <v>1977726.30285487</v>
      </c>
      <c r="BA121">
        <v>1955700.66450199</v>
      </c>
      <c r="BB121">
        <v>1933920.32234817</v>
      </c>
      <c r="BC121">
        <v>1912382.5445667701</v>
      </c>
      <c r="BD121">
        <v>1891084.62975511</v>
      </c>
      <c r="BE121">
        <v>1870023.9065956301</v>
      </c>
      <c r="BF121">
        <v>1849197.7335208</v>
      </c>
      <c r="BG121">
        <v>1828603.4983818401</v>
      </c>
      <c r="BH121">
        <v>1808238.6181210999</v>
      </c>
      <c r="BI121">
        <v>1788100.5384480199</v>
      </c>
      <c r="BJ121">
        <v>1768186.73351881</v>
      </c>
      <c r="BK121">
        <v>1748494.7056195899</v>
      </c>
      <c r="BL121">
        <v>1729021.9848531701</v>
      </c>
      <c r="BM121">
        <v>1709766.1288292301</v>
      </c>
      <c r="BN121">
        <v>1690724.72235796</v>
      </c>
      <c r="BO121">
        <v>1671895.37714716</v>
      </c>
      <c r="BP121">
        <v>1653275.7315026999</v>
      </c>
      <c r="BQ121">
        <v>1634863.45003226</v>
      </c>
      <c r="BR121">
        <v>1616656.2233524299</v>
      </c>
      <c r="BS121">
        <v>1598651.7677990601</v>
      </c>
      <c r="BT121">
        <v>1580847.8251408199</v>
      </c>
      <c r="BU121">
        <v>1563242.1622959599</v>
      </c>
      <c r="BV121">
        <v>1545832.57105222</v>
      </c>
      <c r="BW121">
        <v>1528616.8677898699</v>
      </c>
      <c r="BX121">
        <v>1511592.8932078299</v>
      </c>
      <c r="BY121">
        <v>1494758.5120528101</v>
      </c>
      <c r="BZ121">
        <v>1478111.6128515201</v>
      </c>
      <c r="CA121">
        <v>1461650.1076458399</v>
      </c>
      <c r="CB121">
        <v>1445371.93173092</v>
      </c>
      <c r="CC121">
        <v>1429275.0433962001</v>
      </c>
    </row>
    <row r="122" spans="1:81" x14ac:dyDescent="0.25">
      <c r="A122">
        <v>4268</v>
      </c>
      <c r="B122" t="s">
        <v>182</v>
      </c>
      <c r="C122" t="s">
        <v>59</v>
      </c>
      <c r="D122">
        <v>2017</v>
      </c>
      <c r="E122" t="s">
        <v>22</v>
      </c>
      <c r="F122" t="s">
        <v>23</v>
      </c>
      <c r="G122">
        <v>2010</v>
      </c>
      <c r="H122">
        <v>33537.1499999999</v>
      </c>
      <c r="I122">
        <v>95</v>
      </c>
      <c r="J122">
        <v>2050</v>
      </c>
      <c r="K122">
        <v>70</v>
      </c>
      <c r="L122">
        <v>67</v>
      </c>
      <c r="M122">
        <v>2018</v>
      </c>
      <c r="N122">
        <v>32071.6499999999</v>
      </c>
      <c r="O122" t="s">
        <v>24</v>
      </c>
      <c r="P122">
        <v>3.3171694</v>
      </c>
      <c r="Q122">
        <v>1</v>
      </c>
      <c r="R122" t="s">
        <v>25</v>
      </c>
      <c r="S122">
        <v>10061.145</v>
      </c>
      <c r="T122">
        <v>-1.11368485725649E-2</v>
      </c>
      <c r="AO122">
        <v>33537.1499999999</v>
      </c>
      <c r="AP122">
        <v>33353.9624999999</v>
      </c>
      <c r="AQ122">
        <v>33170.7749999999</v>
      </c>
      <c r="AR122">
        <v>32987.5874999999</v>
      </c>
      <c r="AS122">
        <v>32804.3999999999</v>
      </c>
      <c r="AT122">
        <v>32621.2124999999</v>
      </c>
      <c r="AU122">
        <v>32438.0249999999</v>
      </c>
      <c r="AV122">
        <v>32254.8374999999</v>
      </c>
      <c r="AW122">
        <v>32071.6499999999</v>
      </c>
      <c r="AX122">
        <v>31383.821718749899</v>
      </c>
      <c r="AY122">
        <v>30695.993437499899</v>
      </c>
      <c r="AZ122">
        <v>30008.165156249899</v>
      </c>
      <c r="BA122">
        <v>29320.336874999899</v>
      </c>
      <c r="BB122">
        <v>28632.508593749899</v>
      </c>
      <c r="BC122">
        <v>27944.680312500001</v>
      </c>
      <c r="BD122">
        <v>27256.852031249899</v>
      </c>
      <c r="BE122">
        <v>26569.02375</v>
      </c>
      <c r="BF122">
        <v>25881.195468749898</v>
      </c>
      <c r="BG122">
        <v>25193.3671875</v>
      </c>
      <c r="BH122">
        <v>24505.53890625</v>
      </c>
      <c r="BI122">
        <v>23817.710625</v>
      </c>
      <c r="BJ122">
        <v>23129.88234375</v>
      </c>
      <c r="BK122">
        <v>22442.054062499999</v>
      </c>
      <c r="BL122">
        <v>21754.225781249999</v>
      </c>
      <c r="BM122">
        <v>21066.397499999999</v>
      </c>
      <c r="BN122">
        <v>20378.569218749999</v>
      </c>
      <c r="BO122">
        <v>19690.740937499999</v>
      </c>
      <c r="BP122">
        <v>19002.912656249999</v>
      </c>
      <c r="BQ122">
        <v>18315.084374999999</v>
      </c>
      <c r="BR122">
        <v>17627.256093749998</v>
      </c>
      <c r="BS122">
        <v>16939.427812499998</v>
      </c>
      <c r="BT122">
        <v>16251.59953125</v>
      </c>
      <c r="BU122">
        <v>15563.77125</v>
      </c>
      <c r="BV122">
        <v>14875.94296875</v>
      </c>
      <c r="BW122">
        <v>14188.114687499999</v>
      </c>
      <c r="BX122">
        <v>13500.286406249999</v>
      </c>
      <c r="BY122">
        <v>12812.458124999999</v>
      </c>
      <c r="BZ122">
        <v>12124.629843750001</v>
      </c>
      <c r="CA122">
        <v>11436.801562500001</v>
      </c>
      <c r="CB122">
        <v>10748.973281250001</v>
      </c>
      <c r="CC122">
        <v>10061.145</v>
      </c>
    </row>
    <row r="123" spans="1:81" x14ac:dyDescent="0.25">
      <c r="A123">
        <v>4311</v>
      </c>
      <c r="B123" t="s">
        <v>183</v>
      </c>
      <c r="C123" t="s">
        <v>39</v>
      </c>
      <c r="D123">
        <v>2017</v>
      </c>
      <c r="E123" t="s">
        <v>22</v>
      </c>
      <c r="F123" t="s">
        <v>23</v>
      </c>
      <c r="G123">
        <v>2015</v>
      </c>
      <c r="H123">
        <v>1681235</v>
      </c>
      <c r="I123">
        <v>95</v>
      </c>
      <c r="J123">
        <v>2030</v>
      </c>
      <c r="K123">
        <v>30</v>
      </c>
      <c r="L123">
        <v>9.6999999999999993</v>
      </c>
      <c r="M123">
        <v>2017</v>
      </c>
      <c r="N123">
        <v>1632311.0615000001</v>
      </c>
      <c r="O123" t="s">
        <v>24</v>
      </c>
      <c r="P123">
        <v>2.90041202593902</v>
      </c>
      <c r="Q123">
        <v>1</v>
      </c>
      <c r="R123" t="s">
        <v>25</v>
      </c>
      <c r="S123">
        <v>1176864.5</v>
      </c>
      <c r="T123">
        <v>-1.11368485725649E-2</v>
      </c>
      <c r="AT123">
        <v>1681235</v>
      </c>
      <c r="AU123">
        <v>1656773.0307499999</v>
      </c>
      <c r="AV123">
        <v>1632311.0615000001</v>
      </c>
      <c r="AW123">
        <v>1597276.71061538</v>
      </c>
      <c r="AX123">
        <v>1562242.3597307601</v>
      </c>
      <c r="AY123">
        <v>1527208.00884615</v>
      </c>
      <c r="AZ123">
        <v>1492173.6579615299</v>
      </c>
      <c r="BA123">
        <v>1457139.3070769201</v>
      </c>
      <c r="BB123">
        <v>1422104.9561923</v>
      </c>
      <c r="BC123">
        <v>1387070.6053076901</v>
      </c>
      <c r="BD123">
        <v>1352036.25442307</v>
      </c>
      <c r="BE123">
        <v>1317001.9035384599</v>
      </c>
      <c r="BF123">
        <v>1281967.55265384</v>
      </c>
      <c r="BG123">
        <v>1246933.20176923</v>
      </c>
      <c r="BH123">
        <v>1211898.8508846101</v>
      </c>
      <c r="BI123">
        <v>1176864.5</v>
      </c>
      <c r="BJ123">
        <v>1163757.9382730699</v>
      </c>
      <c r="BK123">
        <v>1150797.3423394</v>
      </c>
      <c r="BL123">
        <v>1137981.0866000601</v>
      </c>
      <c r="BM123">
        <v>1125307.5635601501</v>
      </c>
      <c r="BN123">
        <v>1112775.1836272201</v>
      </c>
      <c r="BO123">
        <v>1100382.3749118501</v>
      </c>
      <c r="BP123">
        <v>1088127.58303054</v>
      </c>
      <c r="BQ123">
        <v>1076009.2709107001</v>
      </c>
      <c r="BR123">
        <v>1064025.9185978901</v>
      </c>
      <c r="BS123">
        <v>1052176.0230651801</v>
      </c>
      <c r="BT123">
        <v>1040458.09802462</v>
      </c>
      <c r="BU123">
        <v>1028870.67374082</v>
      </c>
      <c r="BV123">
        <v>1017412.29684662</v>
      </c>
      <c r="BW123">
        <v>1006081.5301607701</v>
      </c>
      <c r="BX123">
        <v>994876.95250771905</v>
      </c>
      <c r="BY123">
        <v>983797.15853930602</v>
      </c>
      <c r="BZ123">
        <v>972840.75855853397</v>
      </c>
      <c r="CA123">
        <v>962006.37834524899</v>
      </c>
      <c r="CB123">
        <v>951292.658983776</v>
      </c>
      <c r="CC123">
        <v>940698.25669248099</v>
      </c>
    </row>
    <row r="124" spans="1:81" x14ac:dyDescent="0.25">
      <c r="A124">
        <v>4312</v>
      </c>
      <c r="B124" t="s">
        <v>184</v>
      </c>
      <c r="C124" t="s">
        <v>165</v>
      </c>
      <c r="D124">
        <v>2014</v>
      </c>
      <c r="E124" t="s">
        <v>44</v>
      </c>
      <c r="F124" t="s">
        <v>33</v>
      </c>
      <c r="G124">
        <v>2014</v>
      </c>
      <c r="H124">
        <v>22680</v>
      </c>
      <c r="I124">
        <v>100</v>
      </c>
      <c r="J124">
        <v>2018</v>
      </c>
      <c r="K124">
        <v>15</v>
      </c>
      <c r="L124">
        <v>6</v>
      </c>
      <c r="M124">
        <v>2017</v>
      </c>
      <c r="N124">
        <v>22475.88</v>
      </c>
      <c r="O124" t="s">
        <v>24</v>
      </c>
      <c r="P124">
        <v>2.4643925119024401</v>
      </c>
      <c r="Q124">
        <v>1</v>
      </c>
      <c r="R124" t="s">
        <v>25</v>
      </c>
      <c r="S124">
        <v>19278</v>
      </c>
      <c r="T124">
        <v>-1.11368485725649E-2</v>
      </c>
      <c r="AS124">
        <v>22680</v>
      </c>
      <c r="AT124">
        <v>22611.96</v>
      </c>
      <c r="AU124">
        <v>22543.919999999998</v>
      </c>
      <c r="AV124">
        <v>22475.88</v>
      </c>
      <c r="AW124">
        <v>19278</v>
      </c>
      <c r="AX124">
        <v>19063.303833218</v>
      </c>
      <c r="AY124">
        <v>18850.998705134702</v>
      </c>
      <c r="AZ124">
        <v>18641.057987114</v>
      </c>
      <c r="BA124">
        <v>18433.4553470791</v>
      </c>
      <c r="BB124">
        <v>18228.164746209601</v>
      </c>
      <c r="BC124">
        <v>18025.1604356752</v>
      </c>
      <c r="BD124">
        <v>17824.416953406901</v>
      </c>
      <c r="BE124">
        <v>17625.909120902601</v>
      </c>
      <c r="BF124">
        <v>17429.6120400693</v>
      </c>
      <c r="BG124">
        <v>17235.501090100501</v>
      </c>
      <c r="BH124">
        <v>17043.551924387801</v>
      </c>
      <c r="BI124">
        <v>16853.7404674672</v>
      </c>
      <c r="BJ124">
        <v>16666.042911999699</v>
      </c>
      <c r="BK124">
        <v>16480.435715784901</v>
      </c>
      <c r="BL124">
        <v>16296.8955988083</v>
      </c>
      <c r="BM124">
        <v>16115.399540321499</v>
      </c>
      <c r="BN124">
        <v>15935.9247759546</v>
      </c>
      <c r="BO124">
        <v>15758.448794861</v>
      </c>
      <c r="BP124">
        <v>15582.9493368941</v>
      </c>
      <c r="BQ124">
        <v>15409.404389815099</v>
      </c>
      <c r="BR124">
        <v>15237.792186532401</v>
      </c>
      <c r="BS124">
        <v>15068.091202370701</v>
      </c>
      <c r="BT124">
        <v>14900.280152372299</v>
      </c>
      <c r="BU124">
        <v>14734.337988626599</v>
      </c>
      <c r="BV124">
        <v>14570.2438976302</v>
      </c>
      <c r="BW124">
        <v>14407.977297677</v>
      </c>
      <c r="BX124">
        <v>14247.5178362758</v>
      </c>
      <c r="BY124">
        <v>14088.8453875983</v>
      </c>
      <c r="BZ124">
        <v>13931.940049954301</v>
      </c>
      <c r="CA124">
        <v>13776.782143295901</v>
      </c>
      <c r="CB124">
        <v>13623.352206748799</v>
      </c>
      <c r="CC124">
        <v>13471.6309961715</v>
      </c>
    </row>
    <row r="125" spans="1:81" x14ac:dyDescent="0.25">
      <c r="A125">
        <v>28853</v>
      </c>
      <c r="B125" t="s">
        <v>185</v>
      </c>
      <c r="C125" t="s">
        <v>27</v>
      </c>
      <c r="D125">
        <v>2017</v>
      </c>
      <c r="E125" t="s">
        <v>28</v>
      </c>
      <c r="F125" t="s">
        <v>23</v>
      </c>
      <c r="G125">
        <v>2017</v>
      </c>
      <c r="H125">
        <v>83100</v>
      </c>
      <c r="I125">
        <v>100</v>
      </c>
      <c r="J125">
        <v>2022</v>
      </c>
      <c r="K125">
        <v>35</v>
      </c>
      <c r="L125">
        <v>0</v>
      </c>
      <c r="M125">
        <v>2017</v>
      </c>
      <c r="N125">
        <v>83100</v>
      </c>
      <c r="O125" t="s">
        <v>45</v>
      </c>
      <c r="P125">
        <v>2.99634977341463</v>
      </c>
      <c r="Q125">
        <v>1</v>
      </c>
      <c r="R125" t="s">
        <v>25</v>
      </c>
      <c r="S125">
        <v>54015</v>
      </c>
      <c r="T125">
        <v>-1.11368485725649E-2</v>
      </c>
      <c r="AV125">
        <v>83100</v>
      </c>
      <c r="AW125">
        <v>77283</v>
      </c>
      <c r="AX125">
        <v>71466</v>
      </c>
      <c r="AY125">
        <v>65649</v>
      </c>
      <c r="AZ125">
        <v>59832</v>
      </c>
      <c r="BA125">
        <v>54015</v>
      </c>
      <c r="BB125">
        <v>53413.443124352903</v>
      </c>
      <c r="BC125">
        <v>52818.585696537601</v>
      </c>
      <c r="BD125">
        <v>52230.353105818198</v>
      </c>
      <c r="BE125">
        <v>51648.671572387197</v>
      </c>
      <c r="BF125">
        <v>51073.468138111297</v>
      </c>
      <c r="BG125">
        <v>50504.670657381503</v>
      </c>
      <c r="BH125">
        <v>49942.2077880629</v>
      </c>
      <c r="BI125">
        <v>49386.008982547697</v>
      </c>
      <c r="BJ125">
        <v>48836.004478905699</v>
      </c>
      <c r="BK125">
        <v>48292.125292135097</v>
      </c>
      <c r="BL125">
        <v>47754.303205509197</v>
      </c>
      <c r="BM125">
        <v>47222.470762021097</v>
      </c>
      <c r="BN125">
        <v>46696.561255922097</v>
      </c>
      <c r="BO125">
        <v>46176.508724355401</v>
      </c>
      <c r="BP125">
        <v>45662.247939082503</v>
      </c>
      <c r="BQ125">
        <v>45153.714398302101</v>
      </c>
      <c r="BR125">
        <v>44650.844318559299</v>
      </c>
      <c r="BS125">
        <v>44153.574626746398</v>
      </c>
      <c r="BT125">
        <v>43661.842952190796</v>
      </c>
      <c r="BU125">
        <v>43175.587618833197</v>
      </c>
      <c r="BV125">
        <v>42694.747637490698</v>
      </c>
      <c r="BW125">
        <v>42219.262698208098</v>
      </c>
      <c r="BX125">
        <v>41749.073162692803</v>
      </c>
      <c r="BY125">
        <v>41284.120056835003</v>
      </c>
      <c r="BZ125">
        <v>40824.3450633104</v>
      </c>
      <c r="CA125">
        <v>40369.6905142662</v>
      </c>
      <c r="CB125">
        <v>39920.099384087502</v>
      </c>
      <c r="CC125">
        <v>39475.5152822452</v>
      </c>
    </row>
    <row r="126" spans="1:81" x14ac:dyDescent="0.25">
      <c r="A126">
        <v>35313</v>
      </c>
      <c r="B126" t="s">
        <v>186</v>
      </c>
      <c r="C126" t="s">
        <v>27</v>
      </c>
      <c r="D126">
        <v>2010</v>
      </c>
      <c r="E126" t="s">
        <v>28</v>
      </c>
      <c r="F126" t="s">
        <v>23</v>
      </c>
      <c r="G126">
        <v>2010</v>
      </c>
      <c r="H126">
        <v>1307</v>
      </c>
      <c r="I126">
        <v>100</v>
      </c>
      <c r="J126">
        <v>2020</v>
      </c>
      <c r="K126">
        <v>10</v>
      </c>
      <c r="L126">
        <v>100</v>
      </c>
      <c r="M126">
        <v>2017</v>
      </c>
      <c r="N126">
        <v>1176.3</v>
      </c>
      <c r="O126" t="s">
        <v>24</v>
      </c>
      <c r="P126">
        <v>2.7453659843585401</v>
      </c>
      <c r="Q126">
        <v>1</v>
      </c>
      <c r="R126" t="s">
        <v>25</v>
      </c>
      <c r="S126">
        <v>1176.3</v>
      </c>
      <c r="T126">
        <v>-1.11368485725649E-2</v>
      </c>
      <c r="AO126">
        <v>1307</v>
      </c>
      <c r="AP126">
        <v>1288.3285714285701</v>
      </c>
      <c r="AQ126">
        <v>1269.6571428571399</v>
      </c>
      <c r="AR126">
        <v>1250.9857142857099</v>
      </c>
      <c r="AS126">
        <v>1232.31428571428</v>
      </c>
      <c r="AT126">
        <v>1213.6428571428501</v>
      </c>
      <c r="AU126">
        <v>1194.9714285714199</v>
      </c>
      <c r="AV126">
        <v>1176.3</v>
      </c>
      <c r="AW126">
        <v>1176.3</v>
      </c>
      <c r="AX126">
        <v>1176.3</v>
      </c>
      <c r="AY126">
        <v>1176.3</v>
      </c>
      <c r="AZ126">
        <v>1163.19972502409</v>
      </c>
      <c r="BA126">
        <v>1150.2453458268401</v>
      </c>
      <c r="BB126">
        <v>1137.4352375890701</v>
      </c>
      <c r="BC126">
        <v>1124.7677935869399</v>
      </c>
      <c r="BD126">
        <v>1112.24142499047</v>
      </c>
      <c r="BE126">
        <v>1099.8545606642199</v>
      </c>
      <c r="BF126">
        <v>1087.6056469702501</v>
      </c>
      <c r="BG126">
        <v>1075.4931475732801</v>
      </c>
      <c r="BH126">
        <v>1063.51554324792</v>
      </c>
      <c r="BI126">
        <v>1051.6713316882001</v>
      </c>
      <c r="BJ126">
        <v>1039.95902731908</v>
      </c>
      <c r="BK126">
        <v>1028.3771611101599</v>
      </c>
      <c r="BL126">
        <v>1016.92428039139</v>
      </c>
      <c r="BM126">
        <v>1005.59894867091</v>
      </c>
      <c r="BN126">
        <v>994.39974545483403</v>
      </c>
      <c r="BO126">
        <v>983.32526606910596</v>
      </c>
      <c r="BP126">
        <v>972.37412148331703</v>
      </c>
      <c r="BQ126">
        <v>961.54493813647696</v>
      </c>
      <c r="BR126">
        <v>950.836357764735</v>
      </c>
      <c r="BS126">
        <v>940.24703723101902</v>
      </c>
      <c r="BT126">
        <v>929.77564835657495</v>
      </c>
      <c r="BU126">
        <v>919.42087775436903</v>
      </c>
      <c r="BV126">
        <v>909.18142666436404</v>
      </c>
      <c r="BW126">
        <v>899.05601079061501</v>
      </c>
      <c r="BX126">
        <v>889.04336014018497</v>
      </c>
      <c r="BY126">
        <v>879.14221886385997</v>
      </c>
      <c r="BZ126">
        <v>869.35134509862405</v>
      </c>
      <c r="CA126">
        <v>859.66951081190496</v>
      </c>
      <c r="CB126">
        <v>850.09550164754205</v>
      </c>
      <c r="CC126">
        <v>840.62811677347497</v>
      </c>
    </row>
    <row r="127" spans="1:81" x14ac:dyDescent="0.25">
      <c r="A127">
        <v>64620</v>
      </c>
      <c r="B127" t="s">
        <v>187</v>
      </c>
      <c r="C127" t="s">
        <v>27</v>
      </c>
      <c r="D127">
        <v>2010</v>
      </c>
      <c r="E127" t="s">
        <v>22</v>
      </c>
      <c r="F127" t="s">
        <v>23</v>
      </c>
      <c r="G127">
        <v>2010</v>
      </c>
      <c r="H127">
        <v>602039</v>
      </c>
      <c r="I127">
        <v>100</v>
      </c>
      <c r="J127">
        <v>2020</v>
      </c>
      <c r="K127">
        <v>40</v>
      </c>
      <c r="L127">
        <v>71.8</v>
      </c>
      <c r="M127">
        <v>2018</v>
      </c>
      <c r="N127">
        <v>429102</v>
      </c>
      <c r="O127" t="s">
        <v>24</v>
      </c>
      <c r="P127">
        <v>3.0454260575585401</v>
      </c>
      <c r="Q127">
        <v>1</v>
      </c>
      <c r="R127" t="s">
        <v>25</v>
      </c>
      <c r="S127">
        <v>361223.4</v>
      </c>
      <c r="T127">
        <v>-1.11368485725649E-2</v>
      </c>
      <c r="AO127">
        <v>602039</v>
      </c>
      <c r="AP127">
        <v>580421.875</v>
      </c>
      <c r="AQ127">
        <v>558804.75</v>
      </c>
      <c r="AR127">
        <v>537187.625</v>
      </c>
      <c r="AS127">
        <v>515570.5</v>
      </c>
      <c r="AT127">
        <v>493953.375</v>
      </c>
      <c r="AU127">
        <v>472336.25</v>
      </c>
      <c r="AV127">
        <v>450719.125</v>
      </c>
      <c r="AW127">
        <v>429102</v>
      </c>
      <c r="AX127">
        <v>395162.7</v>
      </c>
      <c r="AY127">
        <v>361223.4</v>
      </c>
      <c r="AZ127">
        <v>357200.50969333301</v>
      </c>
      <c r="BA127">
        <v>353222.42170683498</v>
      </c>
      <c r="BB127">
        <v>349288.63708385098</v>
      </c>
      <c r="BC127">
        <v>345398.66242453101</v>
      </c>
      <c r="BD127">
        <v>341552.00982394197</v>
      </c>
      <c r="BE127">
        <v>337748.196810878</v>
      </c>
      <c r="BF127">
        <v>333986.74628733803</v>
      </c>
      <c r="BG127">
        <v>330267.18646869197</v>
      </c>
      <c r="BH127">
        <v>326589.050824504</v>
      </c>
      <c r="BI127">
        <v>322951.87802001298</v>
      </c>
      <c r="BJ127">
        <v>319355.21185827901</v>
      </c>
      <c r="BK127">
        <v>315798.60122295399</v>
      </c>
      <c r="BL127">
        <v>312281.60002170602</v>
      </c>
      <c r="BM127">
        <v>308803.767130266</v>
      </c>
      <c r="BN127">
        <v>305364.66633709898</v>
      </c>
      <c r="BO127">
        <v>301963.866288691</v>
      </c>
      <c r="BP127">
        <v>298600.94043544697</v>
      </c>
      <c r="BQ127">
        <v>295275.46697819198</v>
      </c>
      <c r="BR127">
        <v>291987.02881526301</v>
      </c>
      <c r="BS127">
        <v>288735.213490194</v>
      </c>
      <c r="BT127">
        <v>285519.613139986</v>
      </c>
      <c r="BU127">
        <v>282339.82444394898</v>
      </c>
      <c r="BV127">
        <v>279195.44857311202</v>
      </c>
      <c r="BW127">
        <v>276086.09114020399</v>
      </c>
      <c r="BX127">
        <v>273011.362150184</v>
      </c>
      <c r="BY127">
        <v>269970.87595132802</v>
      </c>
      <c r="BZ127">
        <v>266964.25118685502</v>
      </c>
      <c r="CA127">
        <v>263991.11074709898</v>
      </c>
      <c r="CB127">
        <v>261051.081722206</v>
      </c>
      <c r="CC127">
        <v>258143.79535536101</v>
      </c>
    </row>
    <row r="128" spans="1:81" x14ac:dyDescent="0.25">
      <c r="A128">
        <v>5066</v>
      </c>
      <c r="B128" t="s">
        <v>188</v>
      </c>
      <c r="C128" t="s">
        <v>43</v>
      </c>
      <c r="D128">
        <v>2017</v>
      </c>
      <c r="E128" t="s">
        <v>49</v>
      </c>
      <c r="F128" t="s">
        <v>50</v>
      </c>
      <c r="G128">
        <v>2012</v>
      </c>
      <c r="H128">
        <v>265184.96999999997</v>
      </c>
      <c r="I128">
        <v>100</v>
      </c>
      <c r="J128">
        <v>2025</v>
      </c>
      <c r="K128">
        <v>25</v>
      </c>
      <c r="L128">
        <v>0</v>
      </c>
      <c r="M128">
        <v>2017</v>
      </c>
      <c r="N128">
        <v>265184.96999999997</v>
      </c>
      <c r="O128" t="s">
        <v>45</v>
      </c>
      <c r="P128">
        <v>2.5678313965457802</v>
      </c>
      <c r="Q128">
        <v>1</v>
      </c>
      <c r="R128" t="s">
        <v>25</v>
      </c>
      <c r="S128">
        <v>198888.72749999899</v>
      </c>
      <c r="T128">
        <v>-1.11368485725649E-2</v>
      </c>
      <c r="AQ128">
        <v>265184.96999999997</v>
      </c>
      <c r="AR128">
        <v>265184.96999999997</v>
      </c>
      <c r="AS128">
        <v>265184.96999999997</v>
      </c>
      <c r="AT128">
        <v>265184.96999999997</v>
      </c>
      <c r="AU128">
        <v>265184.96999999997</v>
      </c>
      <c r="AV128">
        <v>265184.96999999997</v>
      </c>
      <c r="AW128">
        <v>256897.93968749899</v>
      </c>
      <c r="AX128">
        <v>248610.90937499999</v>
      </c>
      <c r="AY128">
        <v>240323.87906249901</v>
      </c>
      <c r="AZ128">
        <v>232036.84874999899</v>
      </c>
      <c r="BA128">
        <v>223749.81843749899</v>
      </c>
      <c r="BB128">
        <v>215462.788124999</v>
      </c>
      <c r="BC128">
        <v>207175.75781249901</v>
      </c>
      <c r="BD128">
        <v>198888.72749999899</v>
      </c>
      <c r="BE128">
        <v>196673.733859042</v>
      </c>
      <c r="BF128">
        <v>194483.40826685299</v>
      </c>
      <c r="BG128">
        <v>192317.47599910799</v>
      </c>
      <c r="BH128">
        <v>190175.665391049</v>
      </c>
      <c r="BI128">
        <v>188057.70780340201</v>
      </c>
      <c r="BJ128">
        <v>185963.337588692</v>
      </c>
      <c r="BK128">
        <v>183892.29205791699</v>
      </c>
      <c r="BL128">
        <v>181844.311447607</v>
      </c>
      <c r="BM128">
        <v>179819.13888723199</v>
      </c>
      <c r="BN128">
        <v>177816.520366996</v>
      </c>
      <c r="BO128">
        <v>175836.204705968</v>
      </c>
      <c r="BP128">
        <v>173877.943520584</v>
      </c>
      <c r="BQ128">
        <v>171941.491193486</v>
      </c>
      <c r="BR128">
        <v>170026.604842723</v>
      </c>
      <c r="BS128">
        <v>168133.04429128201</v>
      </c>
      <c r="BT128">
        <v>166260.57203696601</v>
      </c>
      <c r="BU128">
        <v>164408.95322260199</v>
      </c>
      <c r="BV128">
        <v>162577.95560658799</v>
      </c>
      <c r="BW128">
        <v>160767.34953375999</v>
      </c>
      <c r="BX128">
        <v>158976.90790659</v>
      </c>
      <c r="BY128">
        <v>157206.40615669999</v>
      </c>
      <c r="BZ128">
        <v>155455.62221669601</v>
      </c>
      <c r="CA128">
        <v>153724.336492314</v>
      </c>
      <c r="CB128">
        <v>152012.33183488101</v>
      </c>
      <c r="CC128">
        <v>150319.39351407401</v>
      </c>
    </row>
    <row r="129" spans="1:81" x14ac:dyDescent="0.25">
      <c r="A129">
        <v>33677</v>
      </c>
      <c r="B129" t="s">
        <v>189</v>
      </c>
      <c r="C129" t="s">
        <v>27</v>
      </c>
      <c r="D129">
        <v>2013</v>
      </c>
      <c r="E129" t="s">
        <v>49</v>
      </c>
      <c r="F129" t="s">
        <v>50</v>
      </c>
      <c r="G129">
        <v>2013</v>
      </c>
      <c r="H129">
        <v>6035</v>
      </c>
      <c r="I129">
        <v>100</v>
      </c>
      <c r="J129">
        <v>2020</v>
      </c>
      <c r="K129">
        <v>2</v>
      </c>
      <c r="L129">
        <v>100</v>
      </c>
      <c r="M129">
        <v>2017</v>
      </c>
      <c r="N129">
        <v>5914.3</v>
      </c>
      <c r="O129" t="s">
        <v>24</v>
      </c>
      <c r="P129">
        <v>2.33536645715854</v>
      </c>
      <c r="Q129">
        <v>1</v>
      </c>
      <c r="R129" t="s">
        <v>25</v>
      </c>
      <c r="S129">
        <v>5914.3</v>
      </c>
      <c r="T129">
        <v>-1.11368485725649E-2</v>
      </c>
      <c r="AR129">
        <v>6035</v>
      </c>
      <c r="AS129">
        <v>6004.8249999999998</v>
      </c>
      <c r="AT129">
        <v>5974.65</v>
      </c>
      <c r="AU129">
        <v>5944.4750000000004</v>
      </c>
      <c r="AV129">
        <v>5914.3</v>
      </c>
      <c r="AW129">
        <v>5914.3</v>
      </c>
      <c r="AX129">
        <v>5914.3</v>
      </c>
      <c r="AY129">
        <v>5914.3</v>
      </c>
      <c r="AZ129">
        <v>5848.43333648727</v>
      </c>
      <c r="BA129">
        <v>5783.3002200320798</v>
      </c>
      <c r="BB129">
        <v>5718.8924812319001</v>
      </c>
      <c r="BC129">
        <v>5655.2020416656396</v>
      </c>
      <c r="BD129">
        <v>5592.2209128803497</v>
      </c>
      <c r="BE129">
        <v>5529.9411953892704</v>
      </c>
      <c r="BF129">
        <v>5468.3550776810298</v>
      </c>
      <c r="BG129">
        <v>5407.4548352398797</v>
      </c>
      <c r="BH129">
        <v>5347.2328295768302</v>
      </c>
      <c r="BI129">
        <v>5287.6815072715799</v>
      </c>
      <c r="BJ129">
        <v>5228.7933990251504</v>
      </c>
      <c r="BK129">
        <v>5170.5611187229797</v>
      </c>
      <c r="BL129">
        <v>5112.97736250857</v>
      </c>
      <c r="BM129">
        <v>5056.0349078673598</v>
      </c>
      <c r="BN129">
        <v>4999.7266127208404</v>
      </c>
      <c r="BO129">
        <v>4944.0454145307403</v>
      </c>
      <c r="BP129">
        <v>4888.9843294132297</v>
      </c>
      <c r="BQ129">
        <v>4834.5364512629103</v>
      </c>
      <c r="BR129">
        <v>4780.6949508866501</v>
      </c>
      <c r="BS129">
        <v>4727.4530751470002</v>
      </c>
      <c r="BT129">
        <v>4674.8041461151797</v>
      </c>
      <c r="BU129">
        <v>4622.7415602335004</v>
      </c>
      <c r="BV129">
        <v>4571.2587874870796</v>
      </c>
      <c r="BW129">
        <v>4520.3493705848296</v>
      </c>
      <c r="BX129">
        <v>4470.0069241495303</v>
      </c>
      <c r="BY129">
        <v>4420.2251339169597</v>
      </c>
      <c r="BZ129">
        <v>4370.9977559438903</v>
      </c>
      <c r="CA129">
        <v>4322.31861582492</v>
      </c>
      <c r="CB129">
        <v>4274.1816079180999</v>
      </c>
      <c r="CC129">
        <v>4226.58069457907</v>
      </c>
    </row>
    <row r="130" spans="1:81" x14ac:dyDescent="0.25">
      <c r="A130">
        <v>4702</v>
      </c>
      <c r="B130" t="s">
        <v>190</v>
      </c>
      <c r="C130" t="s">
        <v>21</v>
      </c>
      <c r="D130">
        <v>2007</v>
      </c>
      <c r="E130" t="s">
        <v>22</v>
      </c>
      <c r="F130" t="s">
        <v>23</v>
      </c>
      <c r="G130">
        <v>2007</v>
      </c>
      <c r="H130">
        <v>1068509</v>
      </c>
      <c r="I130">
        <v>100</v>
      </c>
      <c r="J130">
        <v>2020</v>
      </c>
      <c r="K130">
        <v>50</v>
      </c>
      <c r="L130">
        <v>81</v>
      </c>
      <c r="M130">
        <v>2017</v>
      </c>
      <c r="N130">
        <v>635762.85499999998</v>
      </c>
      <c r="O130" t="s">
        <v>24</v>
      </c>
      <c r="P130">
        <v>3.1454727045585398</v>
      </c>
      <c r="Q130">
        <v>1</v>
      </c>
      <c r="R130" t="s">
        <v>25</v>
      </c>
      <c r="S130">
        <v>534254.5</v>
      </c>
      <c r="T130">
        <v>-1.11368485725649E-2</v>
      </c>
      <c r="AL130">
        <v>1068509</v>
      </c>
      <c r="AM130">
        <v>1025234.3855</v>
      </c>
      <c r="AN130">
        <v>981959.77099999995</v>
      </c>
      <c r="AO130">
        <v>938685.15650000004</v>
      </c>
      <c r="AP130">
        <v>895410.54200000002</v>
      </c>
      <c r="AQ130">
        <v>852135.92749999999</v>
      </c>
      <c r="AR130">
        <v>808861.31299999997</v>
      </c>
      <c r="AS130">
        <v>765586.69849999901</v>
      </c>
      <c r="AT130">
        <v>722312.08400000003</v>
      </c>
      <c r="AU130">
        <v>679037.46949999896</v>
      </c>
      <c r="AV130">
        <v>635762.85499999998</v>
      </c>
      <c r="AW130">
        <v>601926.73666666599</v>
      </c>
      <c r="AX130">
        <v>568090.61833333306</v>
      </c>
      <c r="AY130">
        <v>534254.5</v>
      </c>
      <c r="AZ130">
        <v>528304.58853428799</v>
      </c>
      <c r="BA130">
        <v>522420.940331591</v>
      </c>
      <c r="BB130">
        <v>516602.817427981</v>
      </c>
      <c r="BC130">
        <v>510849.49007812497</v>
      </c>
      <c r="BD130">
        <v>505160.23666375299</v>
      </c>
      <c r="BE130">
        <v>499534.34360314702</v>
      </c>
      <c r="BF130">
        <v>493971.105261644</v>
      </c>
      <c r="BG130">
        <v>488469.82386312197</v>
      </c>
      <c r="BH130">
        <v>483029.80940249102</v>
      </c>
      <c r="BI130">
        <v>477650.379559141</v>
      </c>
      <c r="BJ130">
        <v>472330.85961136199</v>
      </c>
      <c r="BK130">
        <v>467070.58235172101</v>
      </c>
      <c r="BL130">
        <v>461868.88800337003</v>
      </c>
      <c r="BM130">
        <v>456725.12413729797</v>
      </c>
      <c r="BN130">
        <v>451638.64559049503</v>
      </c>
      <c r="BO130">
        <v>446608.81438503502</v>
      </c>
      <c r="BP130">
        <v>441634.99964805599</v>
      </c>
      <c r="BQ130">
        <v>436716.577532631</v>
      </c>
      <c r="BR130">
        <v>431852.93113952101</v>
      </c>
      <c r="BS130">
        <v>427043.45043980202</v>
      </c>
      <c r="BT130">
        <v>422287.53219834901</v>
      </c>
      <c r="BU130">
        <v>417584.57989817299</v>
      </c>
      <c r="BV130">
        <v>412934.00366560899</v>
      </c>
      <c r="BW130">
        <v>408335.22019632201</v>
      </c>
      <c r="BX130">
        <v>403787.65268215101</v>
      </c>
      <c r="BY130">
        <v>399290.73073875799</v>
      </c>
      <c r="BZ130">
        <v>394843.89033409202</v>
      </c>
      <c r="CA130">
        <v>390446.57371763902</v>
      </c>
      <c r="CB130">
        <v>386098.22935046902</v>
      </c>
      <c r="CC130">
        <v>381798.31183605699</v>
      </c>
    </row>
    <row r="131" spans="1:81" x14ac:dyDescent="0.25">
      <c r="A131">
        <v>4724</v>
      </c>
      <c r="B131" t="s">
        <v>191</v>
      </c>
      <c r="C131" t="s">
        <v>59</v>
      </c>
      <c r="D131">
        <v>2013</v>
      </c>
      <c r="E131" t="s">
        <v>22</v>
      </c>
      <c r="F131" t="s">
        <v>23</v>
      </c>
      <c r="G131">
        <v>2013</v>
      </c>
      <c r="H131">
        <v>722955</v>
      </c>
      <c r="I131">
        <v>100</v>
      </c>
      <c r="J131">
        <v>2020</v>
      </c>
      <c r="K131">
        <v>7</v>
      </c>
      <c r="L131">
        <v>100</v>
      </c>
      <c r="M131">
        <v>2017</v>
      </c>
      <c r="N131">
        <v>672348.14999999898</v>
      </c>
      <c r="O131" t="s">
        <v>24</v>
      </c>
      <c r="P131">
        <v>2.71543814915854</v>
      </c>
      <c r="Q131">
        <v>1</v>
      </c>
      <c r="R131" t="s">
        <v>25</v>
      </c>
      <c r="S131">
        <v>672348.15</v>
      </c>
      <c r="T131">
        <v>-1.11368485725649E-2</v>
      </c>
      <c r="AR131">
        <v>722955</v>
      </c>
      <c r="AS131">
        <v>710303.28749999998</v>
      </c>
      <c r="AT131">
        <v>697651.57499999995</v>
      </c>
      <c r="AU131">
        <v>684999.862499999</v>
      </c>
      <c r="AV131">
        <v>672348.14999999898</v>
      </c>
      <c r="AW131">
        <v>672348.14999999898</v>
      </c>
      <c r="AX131">
        <v>672348.15</v>
      </c>
      <c r="AY131">
        <v>672348.15</v>
      </c>
      <c r="AZ131">
        <v>664860.310465405</v>
      </c>
      <c r="BA131">
        <v>657455.861865844</v>
      </c>
      <c r="BB131">
        <v>650133.87548909895</v>
      </c>
      <c r="BC131">
        <v>642893.43296588201</v>
      </c>
      <c r="BD131">
        <v>635733.62615464395</v>
      </c>
      <c r="BE131">
        <v>628653.55702767195</v>
      </c>
      <c r="BF131">
        <v>621652.33755845099</v>
      </c>
      <c r="BG131">
        <v>614729.08961028105</v>
      </c>
      <c r="BH131">
        <v>607882.944826141</v>
      </c>
      <c r="BI131">
        <v>601113.04451976705</v>
      </c>
      <c r="BJ131">
        <v>594418.53956795705</v>
      </c>
      <c r="BK131">
        <v>587798.59030406398</v>
      </c>
      <c r="BL131">
        <v>581252.36641268001</v>
      </c>
      <c r="BM131">
        <v>574779.04682549695</v>
      </c>
      <c r="BN131">
        <v>568377.819618318</v>
      </c>
      <c r="BO131">
        <v>562047.88190922502</v>
      </c>
      <c r="BP131">
        <v>555788.43975787098</v>
      </c>
      <c r="BQ131">
        <v>549598.70806590503</v>
      </c>
      <c r="BR131">
        <v>543477.91047849797</v>
      </c>
      <c r="BS131">
        <v>537425.27928696503</v>
      </c>
      <c r="BT131">
        <v>531440.05533247802</v>
      </c>
      <c r="BU131">
        <v>525521.48791084404</v>
      </c>
      <c r="BV131">
        <v>519668.834678352</v>
      </c>
      <c r="BW131">
        <v>513881.36155865801</v>
      </c>
      <c r="BX131">
        <v>508158.34265071602</v>
      </c>
      <c r="BY131">
        <v>502499.06013772899</v>
      </c>
      <c r="BZ131">
        <v>496902.80419711903</v>
      </c>
      <c r="CA131">
        <v>491368.872911493</v>
      </c>
      <c r="CB131">
        <v>485896.57218060602</v>
      </c>
      <c r="CC131">
        <v>480485.215634302</v>
      </c>
    </row>
    <row r="132" spans="1:81" x14ac:dyDescent="0.25">
      <c r="A132">
        <v>44665</v>
      </c>
      <c r="B132" t="s">
        <v>192</v>
      </c>
      <c r="C132" t="s">
        <v>21</v>
      </c>
      <c r="D132">
        <v>2017</v>
      </c>
      <c r="E132" t="s">
        <v>28</v>
      </c>
      <c r="F132" t="s">
        <v>23</v>
      </c>
      <c r="G132">
        <v>2013</v>
      </c>
      <c r="H132">
        <v>29908</v>
      </c>
      <c r="I132">
        <v>94</v>
      </c>
      <c r="J132">
        <v>2020</v>
      </c>
      <c r="K132">
        <v>57</v>
      </c>
      <c r="L132">
        <v>73</v>
      </c>
      <c r="M132">
        <v>2017</v>
      </c>
      <c r="N132">
        <v>17463.281200000001</v>
      </c>
      <c r="O132" t="s">
        <v>24</v>
      </c>
      <c r="P132">
        <v>3.1553688444585402</v>
      </c>
      <c r="Q132">
        <v>1</v>
      </c>
      <c r="R132" t="s">
        <v>25</v>
      </c>
      <c r="S132">
        <v>12860.44</v>
      </c>
      <c r="T132">
        <v>-1.11368485725649E-2</v>
      </c>
      <c r="AR132">
        <v>29908</v>
      </c>
      <c r="AS132">
        <v>26796.820299999999</v>
      </c>
      <c r="AT132">
        <v>23685.640599999999</v>
      </c>
      <c r="AU132">
        <v>20574.460899999998</v>
      </c>
      <c r="AV132">
        <v>17463.281200000001</v>
      </c>
      <c r="AW132">
        <v>15929.0008</v>
      </c>
      <c r="AX132">
        <v>14394.7204</v>
      </c>
      <c r="AY132">
        <v>12860.44</v>
      </c>
      <c r="AZ132">
        <v>12717.215227143401</v>
      </c>
      <c r="BA132">
        <v>12575.585526893999</v>
      </c>
      <c r="BB132">
        <v>12435.5331351696</v>
      </c>
      <c r="BC132">
        <v>12297.040485724099</v>
      </c>
      <c r="BD132">
        <v>12160.0902079439</v>
      </c>
      <c r="BE132">
        <v>12024.6651246693</v>
      </c>
      <c r="BF132">
        <v>11890.7482500401</v>
      </c>
      <c r="BG132">
        <v>11758.322787364899</v>
      </c>
      <c r="BH132">
        <v>11627.3721270147</v>
      </c>
      <c r="BI132">
        <v>11497.879844339201</v>
      </c>
      <c r="BJ132">
        <v>11369.8296976073</v>
      </c>
      <c r="BK132">
        <v>11243.2056259692</v>
      </c>
      <c r="BL132">
        <v>11117.9917474425</v>
      </c>
      <c r="BM132">
        <v>10994.1723569203</v>
      </c>
      <c r="BN132">
        <v>10871.7319242006</v>
      </c>
      <c r="BO132">
        <v>10750.6550920392</v>
      </c>
      <c r="BP132">
        <v>10630.926674223299</v>
      </c>
      <c r="BQ132">
        <v>10512.5316536664</v>
      </c>
      <c r="BR132">
        <v>10395.4551805253</v>
      </c>
      <c r="BS132">
        <v>10279.6825703369</v>
      </c>
      <c r="BT132">
        <v>10165.199302176999</v>
      </c>
      <c r="BU132">
        <v>10051.9910168387</v>
      </c>
      <c r="BV132">
        <v>9940.0435150314206</v>
      </c>
      <c r="BW132">
        <v>9829.3427555998096</v>
      </c>
      <c r="BX132">
        <v>9719.8748537628508</v>
      </c>
      <c r="BY132">
        <v>9611.6260793722195</v>
      </c>
      <c r="BZ132">
        <v>9504.5828551901304</v>
      </c>
      <c r="CA132">
        <v>9398.7317551864799</v>
      </c>
      <c r="CB132">
        <v>9294.0595028548105</v>
      </c>
      <c r="CC132">
        <v>9190.5529695471105</v>
      </c>
    </row>
    <row r="133" spans="1:81" x14ac:dyDescent="0.25">
      <c r="A133">
        <v>52905</v>
      </c>
      <c r="B133" t="s">
        <v>193</v>
      </c>
      <c r="C133" t="s">
        <v>65</v>
      </c>
      <c r="D133">
        <v>2014</v>
      </c>
      <c r="E133" t="s">
        <v>60</v>
      </c>
      <c r="F133" t="s">
        <v>54</v>
      </c>
      <c r="G133">
        <v>2014</v>
      </c>
      <c r="H133">
        <v>30940</v>
      </c>
      <c r="I133">
        <v>100</v>
      </c>
      <c r="J133">
        <v>2020</v>
      </c>
      <c r="K133">
        <v>15</v>
      </c>
      <c r="L133">
        <v>1</v>
      </c>
      <c r="M133">
        <v>2017</v>
      </c>
      <c r="N133">
        <v>14680</v>
      </c>
      <c r="O133" t="s">
        <v>24</v>
      </c>
      <c r="P133">
        <v>3.1353868536585399</v>
      </c>
      <c r="Q133">
        <v>1</v>
      </c>
      <c r="R133" t="s">
        <v>25</v>
      </c>
      <c r="S133">
        <v>26299</v>
      </c>
      <c r="T133">
        <v>-1.11368485725649E-2</v>
      </c>
      <c r="AS133">
        <v>30940</v>
      </c>
      <c r="AT133">
        <v>25520</v>
      </c>
      <c r="AU133">
        <v>20100</v>
      </c>
      <c r="AV133">
        <v>14680</v>
      </c>
      <c r="AW133">
        <v>18553</v>
      </c>
      <c r="AX133">
        <v>22426</v>
      </c>
      <c r="AY133">
        <v>26299</v>
      </c>
      <c r="AZ133">
        <v>26006.112019390101</v>
      </c>
      <c r="BA133">
        <v>25716.485887868999</v>
      </c>
      <c r="BB133">
        <v>25430.085278717299</v>
      </c>
      <c r="BC133">
        <v>25146.874269780801</v>
      </c>
      <c r="BD133">
        <v>24866.817338964898</v>
      </c>
      <c r="BE133">
        <v>24589.879359779199</v>
      </c>
      <c r="BF133">
        <v>24316.0255969317</v>
      </c>
      <c r="BG133">
        <v>24045.221701972099</v>
      </c>
      <c r="BH133">
        <v>23777.433708983499</v>
      </c>
      <c r="BI133">
        <v>23512.628030322299</v>
      </c>
      <c r="BJ133">
        <v>23250.771452405599</v>
      </c>
      <c r="BK133">
        <v>22991.831131544801</v>
      </c>
      <c r="BL133">
        <v>22735.7745898268</v>
      </c>
      <c r="BM133">
        <v>22482.569711039901</v>
      </c>
      <c r="BN133">
        <v>22232.184736645901</v>
      </c>
      <c r="BO133">
        <v>21984.588261796602</v>
      </c>
      <c r="BP133">
        <v>21739.749231394799</v>
      </c>
      <c r="BQ133">
        <v>21497.6369361992</v>
      </c>
      <c r="BR133">
        <v>21258.2210089728</v>
      </c>
      <c r="BS133">
        <v>21021.471420673799</v>
      </c>
      <c r="BT133">
        <v>20787.358476689202</v>
      </c>
      <c r="BU133">
        <v>20555.852813110701</v>
      </c>
      <c r="BV133">
        <v>20326.9253930511</v>
      </c>
      <c r="BW133">
        <v>20100.547503002901</v>
      </c>
      <c r="BX133">
        <v>19876.690749236299</v>
      </c>
      <c r="BY133">
        <v>19655.327054238402</v>
      </c>
      <c r="BZ133">
        <v>19436.428653191098</v>
      </c>
      <c r="CA133">
        <v>19219.968090489001</v>
      </c>
      <c r="CB133">
        <v>19005.9182162957</v>
      </c>
      <c r="CC133">
        <v>18794.252183138298</v>
      </c>
    </row>
    <row r="134" spans="1:81" x14ac:dyDescent="0.25">
      <c r="A134">
        <v>4833</v>
      </c>
      <c r="B134" t="s">
        <v>194</v>
      </c>
      <c r="C134" t="s">
        <v>27</v>
      </c>
      <c r="D134">
        <v>2014</v>
      </c>
      <c r="E134" t="s">
        <v>22</v>
      </c>
      <c r="F134" t="s">
        <v>23</v>
      </c>
      <c r="G134">
        <v>2010</v>
      </c>
      <c r="H134">
        <v>3608685</v>
      </c>
      <c r="I134">
        <v>97</v>
      </c>
      <c r="J134">
        <v>2020</v>
      </c>
      <c r="K134">
        <v>15</v>
      </c>
      <c r="L134">
        <v>100</v>
      </c>
      <c r="M134">
        <v>2017</v>
      </c>
      <c r="N134">
        <v>3067382.25</v>
      </c>
      <c r="O134" t="s">
        <v>24</v>
      </c>
      <c r="P134">
        <v>2.76572672215854</v>
      </c>
      <c r="Q134">
        <v>1</v>
      </c>
      <c r="R134" t="s">
        <v>25</v>
      </c>
      <c r="S134">
        <v>3067382.25</v>
      </c>
      <c r="T134">
        <v>-1.11368485725649E-2</v>
      </c>
      <c r="AO134">
        <v>3608685</v>
      </c>
      <c r="AP134">
        <v>3531356.0357142799</v>
      </c>
      <c r="AQ134">
        <v>3454027.07142857</v>
      </c>
      <c r="AR134">
        <v>3376698.1071428498</v>
      </c>
      <c r="AS134">
        <v>3299369.1428571399</v>
      </c>
      <c r="AT134">
        <v>3222040.1785714198</v>
      </c>
      <c r="AU134">
        <v>3144711.2142857099</v>
      </c>
      <c r="AV134">
        <v>3067382.25</v>
      </c>
      <c r="AW134">
        <v>3067382.25</v>
      </c>
      <c r="AX134">
        <v>3067382.25</v>
      </c>
      <c r="AY134">
        <v>3067382.25</v>
      </c>
      <c r="AZ134">
        <v>3033221.2783675701</v>
      </c>
      <c r="BA134">
        <v>2999440.7523033102</v>
      </c>
      <c r="BB134">
        <v>2966036.4348425302</v>
      </c>
      <c r="BC134">
        <v>2933004.1362069799</v>
      </c>
      <c r="BD134">
        <v>2900339.7132793302</v>
      </c>
      <c r="BE134">
        <v>2868039.0690835398</v>
      </c>
      <c r="BF134">
        <v>2836098.1522709602</v>
      </c>
      <c r="BG134">
        <v>2804512.9566121902</v>
      </c>
      <c r="BH134">
        <v>2773279.5204945998</v>
      </c>
      <c r="BI134">
        <v>2742393.9264254598</v>
      </c>
      <c r="BJ134">
        <v>2711852.3005405399</v>
      </c>
      <c r="BK134">
        <v>2681650.8121182499</v>
      </c>
      <c r="BL134">
        <v>2651785.6730991998</v>
      </c>
      <c r="BM134">
        <v>2622253.1376109901</v>
      </c>
      <c r="BN134">
        <v>2593049.5014984901</v>
      </c>
      <c r="BO134">
        <v>2564171.10185913</v>
      </c>
      <c r="BP134">
        <v>2535614.3165835799</v>
      </c>
      <c r="BQ134">
        <v>2507375.5639013601</v>
      </c>
      <c r="BR134">
        <v>2479451.3019316401</v>
      </c>
      <c r="BS134">
        <v>2451838.0282389801</v>
      </c>
      <c r="BT134">
        <v>2424532.2793940301</v>
      </c>
      <c r="BU134">
        <v>2397530.6305391202</v>
      </c>
      <c r="BV134">
        <v>2370829.6949587199</v>
      </c>
      <c r="BW134">
        <v>2344426.1236546198</v>
      </c>
      <c r="BX134">
        <v>2318316.6049259198</v>
      </c>
      <c r="BY134">
        <v>2292497.8639535899</v>
      </c>
      <c r="BZ134">
        <v>2266966.66238982</v>
      </c>
      <c r="CA134">
        <v>2241719.79795173</v>
      </c>
      <c r="CB134">
        <v>2216754.1040198202</v>
      </c>
      <c r="CC134">
        <v>2192066.4492407399</v>
      </c>
    </row>
    <row r="135" spans="1:81" x14ac:dyDescent="0.25">
      <c r="A135">
        <v>4861</v>
      </c>
      <c r="B135" t="s">
        <v>195</v>
      </c>
      <c r="C135" t="s">
        <v>172</v>
      </c>
      <c r="D135">
        <v>2015</v>
      </c>
      <c r="E135" t="s">
        <v>28</v>
      </c>
      <c r="F135" t="s">
        <v>23</v>
      </c>
      <c r="G135">
        <v>2008</v>
      </c>
      <c r="H135">
        <v>254907.889999999</v>
      </c>
      <c r="I135">
        <v>99</v>
      </c>
      <c r="J135">
        <v>2030</v>
      </c>
      <c r="K135">
        <v>7.6</v>
      </c>
      <c r="L135">
        <v>100</v>
      </c>
      <c r="M135">
        <v>2017</v>
      </c>
      <c r="N135">
        <v>254907.889999999</v>
      </c>
      <c r="O135" t="s">
        <v>24</v>
      </c>
      <c r="P135">
        <v>2.71627456143902</v>
      </c>
      <c r="Q135">
        <v>1</v>
      </c>
      <c r="R135" t="s">
        <v>25</v>
      </c>
      <c r="S135">
        <v>235534.89035999999</v>
      </c>
      <c r="T135">
        <v>-1.11368485725649E-2</v>
      </c>
      <c r="AM135">
        <v>254907.889999999</v>
      </c>
      <c r="AN135">
        <v>254907.889999999</v>
      </c>
      <c r="AO135">
        <v>254907.889999999</v>
      </c>
      <c r="AP135">
        <v>254907.889999999</v>
      </c>
      <c r="AQ135">
        <v>254907.889999999</v>
      </c>
      <c r="AR135">
        <v>254907.889999999</v>
      </c>
      <c r="AS135">
        <v>254907.889999999</v>
      </c>
      <c r="AT135">
        <v>254907.889999999</v>
      </c>
      <c r="AU135">
        <v>254907.889999999</v>
      </c>
      <c r="AV135">
        <v>254907.889999999</v>
      </c>
      <c r="AW135">
        <v>253417.659258461</v>
      </c>
      <c r="AX135">
        <v>251927.42851692301</v>
      </c>
      <c r="AY135">
        <v>250437.197775384</v>
      </c>
      <c r="AZ135">
        <v>248946.96703384601</v>
      </c>
      <c r="BA135">
        <v>247456.736292307</v>
      </c>
      <c r="BB135">
        <v>245966.50555076901</v>
      </c>
      <c r="BC135">
        <v>244476.27480923</v>
      </c>
      <c r="BD135">
        <v>242986.04406769201</v>
      </c>
      <c r="BE135">
        <v>241495.813326153</v>
      </c>
      <c r="BF135">
        <v>240005.58258461501</v>
      </c>
      <c r="BG135">
        <v>238515.351843076</v>
      </c>
      <c r="BH135">
        <v>237025.12110153801</v>
      </c>
      <c r="BI135">
        <v>235534.89035999999</v>
      </c>
      <c r="BJ135">
        <v>232911.773952505</v>
      </c>
      <c r="BK135">
        <v>230317.87079522799</v>
      </c>
      <c r="BL135">
        <v>227752.85554462601</v>
      </c>
      <c r="BM135">
        <v>225216.406480456</v>
      </c>
      <c r="BN135">
        <v>222708.205465426</v>
      </c>
      <c r="BO135">
        <v>220227.93790528999</v>
      </c>
      <c r="BP135">
        <v>217775.29270939101</v>
      </c>
      <c r="BQ135">
        <v>215349.96225164001</v>
      </c>
      <c r="BR135">
        <v>212951.64233193599</v>
      </c>
      <c r="BS135">
        <v>210580.032138006</v>
      </c>
      <c r="BT135">
        <v>208234.834207679</v>
      </c>
      <c r="BU135">
        <v>205915.754391575</v>
      </c>
      <c r="BV135">
        <v>203622.50181621101</v>
      </c>
      <c r="BW135">
        <v>201354.78884751699</v>
      </c>
      <c r="BX135">
        <v>199112.33105476099</v>
      </c>
      <c r="BY135">
        <v>196894.84717487401</v>
      </c>
      <c r="BZ135">
        <v>194702.05907716899</v>
      </c>
      <c r="CA135">
        <v>192533.69172845999</v>
      </c>
      <c r="CB135">
        <v>190389.47315856299</v>
      </c>
      <c r="CC135">
        <v>188269.13442618601</v>
      </c>
    </row>
    <row r="136" spans="1:81" x14ac:dyDescent="0.25">
      <c r="A136">
        <v>63630</v>
      </c>
      <c r="B136" t="s">
        <v>196</v>
      </c>
      <c r="C136" t="s">
        <v>76</v>
      </c>
      <c r="D136">
        <v>2018</v>
      </c>
      <c r="E136" t="s">
        <v>22</v>
      </c>
      <c r="F136" t="s">
        <v>23</v>
      </c>
      <c r="G136">
        <v>2018</v>
      </c>
      <c r="H136">
        <v>75541</v>
      </c>
      <c r="I136">
        <v>100</v>
      </c>
      <c r="J136">
        <v>2021</v>
      </c>
      <c r="K136">
        <v>5</v>
      </c>
      <c r="L136">
        <v>0</v>
      </c>
      <c r="M136">
        <v>2018</v>
      </c>
      <c r="N136">
        <v>75541</v>
      </c>
      <c r="O136" t="s">
        <v>45</v>
      </c>
      <c r="P136">
        <v>2.69586121263659</v>
      </c>
      <c r="Q136">
        <v>1</v>
      </c>
      <c r="R136" t="s">
        <v>25</v>
      </c>
      <c r="S136">
        <v>71763.95</v>
      </c>
      <c r="T136">
        <v>-1.11368485725649E-2</v>
      </c>
      <c r="AW136">
        <v>75541</v>
      </c>
      <c r="AX136">
        <v>74281.983333333294</v>
      </c>
      <c r="AY136">
        <v>73022.966666666602</v>
      </c>
      <c r="AZ136">
        <v>71763.95</v>
      </c>
      <c r="BA136">
        <v>70964.725755880805</v>
      </c>
      <c r="BB136">
        <v>70174.402351144003</v>
      </c>
      <c r="BC136">
        <v>69392.880658489099</v>
      </c>
      <c r="BD136">
        <v>68620.062654581401</v>
      </c>
      <c r="BE136">
        <v>67855.851407757393</v>
      </c>
      <c r="BF136">
        <v>67100.151065866696</v>
      </c>
      <c r="BG136">
        <v>66352.866844249904</v>
      </c>
      <c r="BH136">
        <v>65613.905013850002</v>
      </c>
      <c r="BI136">
        <v>64883.172889456102</v>
      </c>
      <c r="BJ136">
        <v>64160.578818078597</v>
      </c>
      <c r="BK136">
        <v>63446.032167453603</v>
      </c>
      <c r="BL136">
        <v>62739.443314674601</v>
      </c>
      <c r="BM136">
        <v>62040.723634952003</v>
      </c>
      <c r="BN136">
        <v>61349.785490497197</v>
      </c>
      <c r="BO136">
        <v>60666.542219530202</v>
      </c>
      <c r="BP136">
        <v>59990.908125410198</v>
      </c>
      <c r="BQ136">
        <v>59322.798465886801</v>
      </c>
      <c r="BR136">
        <v>58662.129442471502</v>
      </c>
      <c r="BS136">
        <v>58008.818189926496</v>
      </c>
      <c r="BT136">
        <v>57362.782765871802</v>
      </c>
      <c r="BU136">
        <v>56723.942140507301</v>
      </c>
      <c r="BV136">
        <v>56092.216186449601</v>
      </c>
      <c r="BW136">
        <v>55467.525668681497</v>
      </c>
      <c r="BX136">
        <v>54849.792234614499</v>
      </c>
      <c r="BY136">
        <v>54238.938404261004</v>
      </c>
      <c r="BZ136">
        <v>53634.887560516101</v>
      </c>
      <c r="CA136">
        <v>53037.563939548098</v>
      </c>
      <c r="CB136">
        <v>52446.892621295599</v>
      </c>
      <c r="CC136">
        <v>51862.799520070599</v>
      </c>
    </row>
    <row r="137" spans="1:81" x14ac:dyDescent="0.25">
      <c r="A137">
        <v>5021</v>
      </c>
      <c r="B137" t="s">
        <v>197</v>
      </c>
      <c r="C137" t="s">
        <v>27</v>
      </c>
      <c r="D137">
        <v>2017</v>
      </c>
      <c r="E137" t="s">
        <v>49</v>
      </c>
      <c r="F137" t="s">
        <v>50</v>
      </c>
      <c r="G137">
        <v>2005</v>
      </c>
      <c r="H137">
        <v>37700000</v>
      </c>
      <c r="I137">
        <v>94</v>
      </c>
      <c r="J137">
        <v>2050</v>
      </c>
      <c r="K137">
        <v>80</v>
      </c>
      <c r="L137">
        <v>24</v>
      </c>
      <c r="M137">
        <v>2017</v>
      </c>
      <c r="N137">
        <v>30461600</v>
      </c>
      <c r="O137" t="s">
        <v>24</v>
      </c>
      <c r="P137">
        <v>3.0737700000000001</v>
      </c>
      <c r="Q137">
        <v>1</v>
      </c>
      <c r="R137" t="s">
        <v>25</v>
      </c>
      <c r="S137">
        <v>7540000</v>
      </c>
      <c r="T137">
        <v>-1.11368485725649E-2</v>
      </c>
      <c r="AJ137">
        <v>37700000</v>
      </c>
      <c r="AK137">
        <v>37096800</v>
      </c>
      <c r="AL137">
        <v>36493600</v>
      </c>
      <c r="AM137">
        <v>35890400</v>
      </c>
      <c r="AN137">
        <v>35287200</v>
      </c>
      <c r="AO137">
        <v>34684000</v>
      </c>
      <c r="AP137">
        <v>34080800</v>
      </c>
      <c r="AQ137">
        <v>33477600</v>
      </c>
      <c r="AR137">
        <v>32874400</v>
      </c>
      <c r="AS137">
        <v>32271200</v>
      </c>
      <c r="AT137">
        <v>31668000</v>
      </c>
      <c r="AU137">
        <v>31064800</v>
      </c>
      <c r="AV137">
        <v>30461600</v>
      </c>
      <c r="AW137">
        <v>29767006.060605999</v>
      </c>
      <c r="AX137">
        <v>29072412.121212099</v>
      </c>
      <c r="AY137">
        <v>28377818.181818102</v>
      </c>
      <c r="AZ137">
        <v>27683224.242424201</v>
      </c>
      <c r="BA137">
        <v>26988630.303030301</v>
      </c>
      <c r="BB137">
        <v>26294036.3636363</v>
      </c>
      <c r="BC137">
        <v>25599442.4242424</v>
      </c>
      <c r="BD137">
        <v>24904848.484848399</v>
      </c>
      <c r="BE137">
        <v>24210254.545454498</v>
      </c>
      <c r="BF137">
        <v>23515660.606060602</v>
      </c>
      <c r="BG137">
        <v>22821066.666666601</v>
      </c>
      <c r="BH137">
        <v>22126472.727272701</v>
      </c>
      <c r="BI137">
        <v>21431878.7878787</v>
      </c>
      <c r="BJ137">
        <v>20737284.848484799</v>
      </c>
      <c r="BK137">
        <v>20042690.909090899</v>
      </c>
      <c r="BL137">
        <v>19348096.969696902</v>
      </c>
      <c r="BM137">
        <v>18653503.030303001</v>
      </c>
      <c r="BN137">
        <v>17958909.090909</v>
      </c>
      <c r="BO137">
        <v>17264315.1515151</v>
      </c>
      <c r="BP137">
        <v>16569721.2121212</v>
      </c>
      <c r="BQ137">
        <v>15875127.272727201</v>
      </c>
      <c r="BR137">
        <v>15180533.3333333</v>
      </c>
      <c r="BS137">
        <v>14485939.3939393</v>
      </c>
      <c r="BT137">
        <v>13791345.454545399</v>
      </c>
      <c r="BU137">
        <v>13096751.515151501</v>
      </c>
      <c r="BV137">
        <v>12402157.5757575</v>
      </c>
      <c r="BW137">
        <v>11707563.636363599</v>
      </c>
      <c r="BX137">
        <v>11012969.6969696</v>
      </c>
      <c r="BY137">
        <v>10318375.7575757</v>
      </c>
      <c r="BZ137">
        <v>9623781.8181818202</v>
      </c>
      <c r="CA137">
        <v>8929187.8787878696</v>
      </c>
      <c r="CB137">
        <v>8234593.9393939301</v>
      </c>
      <c r="CC137">
        <v>7540000</v>
      </c>
    </row>
    <row r="138" spans="1:81" x14ac:dyDescent="0.25">
      <c r="A138">
        <v>5052</v>
      </c>
      <c r="B138" t="s">
        <v>198</v>
      </c>
      <c r="C138" t="s">
        <v>27</v>
      </c>
      <c r="D138">
        <v>2017</v>
      </c>
      <c r="E138" t="s">
        <v>49</v>
      </c>
      <c r="F138" t="s">
        <v>50</v>
      </c>
      <c r="G138">
        <v>2005</v>
      </c>
      <c r="H138">
        <v>138000000</v>
      </c>
      <c r="I138">
        <v>100</v>
      </c>
      <c r="J138">
        <v>2030</v>
      </c>
      <c r="K138">
        <v>40</v>
      </c>
      <c r="L138">
        <v>77.5</v>
      </c>
      <c r="M138">
        <v>2017</v>
      </c>
      <c r="N138">
        <v>95220000</v>
      </c>
      <c r="O138" t="s">
        <v>24</v>
      </c>
      <c r="P138">
        <v>2.7340439024390202</v>
      </c>
      <c r="Q138">
        <v>1</v>
      </c>
      <c r="R138" t="s">
        <v>25</v>
      </c>
      <c r="S138">
        <v>82800000</v>
      </c>
      <c r="T138">
        <v>-1.11368485725649E-2</v>
      </c>
      <c r="AJ138">
        <v>138000000</v>
      </c>
      <c r="AK138">
        <v>134435000</v>
      </c>
      <c r="AL138">
        <v>130870000</v>
      </c>
      <c r="AM138">
        <v>127305000</v>
      </c>
      <c r="AN138">
        <v>123740000</v>
      </c>
      <c r="AO138">
        <v>120175000</v>
      </c>
      <c r="AP138">
        <v>116610000</v>
      </c>
      <c r="AQ138">
        <v>113045000</v>
      </c>
      <c r="AR138">
        <v>109480000</v>
      </c>
      <c r="AS138">
        <v>105915000</v>
      </c>
      <c r="AT138">
        <v>102350000</v>
      </c>
      <c r="AU138">
        <v>98785000</v>
      </c>
      <c r="AV138">
        <v>95220000</v>
      </c>
      <c r="AW138">
        <v>94264615.384615302</v>
      </c>
      <c r="AX138">
        <v>93309230.769230694</v>
      </c>
      <c r="AY138">
        <v>92353846.1538461</v>
      </c>
      <c r="AZ138">
        <v>91398461.538461506</v>
      </c>
      <c r="BA138">
        <v>90443076.923076898</v>
      </c>
      <c r="BB138">
        <v>89487692.307692304</v>
      </c>
      <c r="BC138">
        <v>88532307.692307696</v>
      </c>
      <c r="BD138">
        <v>87576923.076922998</v>
      </c>
      <c r="BE138">
        <v>86621538.461538404</v>
      </c>
      <c r="BF138">
        <v>85666153.846153796</v>
      </c>
      <c r="BG138">
        <v>84710769.230769202</v>
      </c>
      <c r="BH138">
        <v>83755384.615384594</v>
      </c>
      <c r="BI138">
        <v>82800000</v>
      </c>
      <c r="BJ138">
        <v>81877868.938191593</v>
      </c>
      <c r="BK138">
        <v>80966007.510382593</v>
      </c>
      <c r="BL138">
        <v>80064301.345214307</v>
      </c>
      <c r="BM138">
        <v>79172637.345064506</v>
      </c>
      <c r="BN138">
        <v>78290903.671861902</v>
      </c>
      <c r="BO138">
        <v>77418989.733059093</v>
      </c>
      <c r="BP138">
        <v>76556786.167761102</v>
      </c>
      <c r="BQ138">
        <v>75704184.833008498</v>
      </c>
      <c r="BR138">
        <v>74861078.790213794</v>
      </c>
      <c r="BS138">
        <v>74027362.2917483</v>
      </c>
      <c r="BT138">
        <v>73202930.767678693</v>
      </c>
      <c r="BU138">
        <v>72387680.812651098</v>
      </c>
      <c r="BV138">
        <v>71581510.172921494</v>
      </c>
      <c r="BW138">
        <v>70784317.733530104</v>
      </c>
      <c r="BX138">
        <v>69996003.505619496</v>
      </c>
      <c r="BY138">
        <v>69216468.613892704</v>
      </c>
      <c r="BZ138">
        <v>68445615.284212098</v>
      </c>
      <c r="CA138">
        <v>67683346.831335798</v>
      </c>
      <c r="CB138">
        <v>66929567.646790802</v>
      </c>
      <c r="CC138">
        <v>66184183.186881199</v>
      </c>
    </row>
    <row r="139" spans="1:81" x14ac:dyDescent="0.25">
      <c r="A139">
        <v>30498</v>
      </c>
      <c r="B139" t="s">
        <v>199</v>
      </c>
      <c r="C139" t="s">
        <v>27</v>
      </c>
      <c r="D139">
        <v>2014</v>
      </c>
      <c r="E139" t="s">
        <v>49</v>
      </c>
      <c r="F139" t="s">
        <v>50</v>
      </c>
      <c r="G139">
        <v>2012</v>
      </c>
      <c r="H139">
        <v>4548</v>
      </c>
      <c r="I139">
        <v>100</v>
      </c>
      <c r="J139">
        <v>2020</v>
      </c>
      <c r="K139">
        <v>20</v>
      </c>
      <c r="L139">
        <v>100</v>
      </c>
      <c r="M139">
        <v>2017</v>
      </c>
      <c r="N139">
        <v>3638.4</v>
      </c>
      <c r="O139" t="s">
        <v>24</v>
      </c>
      <c r="P139">
        <v>2.5153663084585398</v>
      </c>
      <c r="Q139">
        <v>1</v>
      </c>
      <c r="R139" t="s">
        <v>25</v>
      </c>
      <c r="S139">
        <v>3638.4</v>
      </c>
      <c r="T139">
        <v>-1.11368485725649E-2</v>
      </c>
      <c r="AQ139">
        <v>4548</v>
      </c>
      <c r="AR139">
        <v>4366.08</v>
      </c>
      <c r="AS139">
        <v>4184.16</v>
      </c>
      <c r="AT139">
        <v>4002.24</v>
      </c>
      <c r="AU139">
        <v>3820.32</v>
      </c>
      <c r="AV139">
        <v>3638.4</v>
      </c>
      <c r="AW139">
        <v>3638.4</v>
      </c>
      <c r="AX139">
        <v>3638.4</v>
      </c>
      <c r="AY139">
        <v>3638.4</v>
      </c>
      <c r="AZ139">
        <v>3597.8796901535702</v>
      </c>
      <c r="BA139">
        <v>3557.8106488620301</v>
      </c>
      <c r="BB139">
        <v>3518.1878504157899</v>
      </c>
      <c r="BC139">
        <v>3479.0063250758699</v>
      </c>
      <c r="BD139">
        <v>3440.2611584505098</v>
      </c>
      <c r="BE139">
        <v>3401.9474908787702</v>
      </c>
      <c r="BF139">
        <v>3364.06051682103</v>
      </c>
      <c r="BG139">
        <v>3326.5954842562501</v>
      </c>
      <c r="BH139">
        <v>3289.5476940859098</v>
      </c>
      <c r="BI139">
        <v>3252.91249954465</v>
      </c>
      <c r="BJ139">
        <v>3216.68530561742</v>
      </c>
      <c r="BK139">
        <v>3180.86156846316</v>
      </c>
      <c r="BL139">
        <v>3145.4367948448898</v>
      </c>
      <c r="BM139">
        <v>3110.4065415661298</v>
      </c>
      <c r="BN139">
        <v>3075.7664149135999</v>
      </c>
      <c r="BO139">
        <v>3041.5120701061201</v>
      </c>
      <c r="BP139">
        <v>3007.63921074972</v>
      </c>
      <c r="BQ139">
        <v>2974.1435882986898</v>
      </c>
      <c r="BR139">
        <v>2941.0210015227499</v>
      </c>
      <c r="BS139">
        <v>2908.2672959800502</v>
      </c>
      <c r="BT139">
        <v>2875.8783634961801</v>
      </c>
      <c r="BU139">
        <v>2843.8501416488102</v>
      </c>
      <c r="BV139">
        <v>2812.1786132582001</v>
      </c>
      <c r="BW139">
        <v>2780.85980588334</v>
      </c>
      <c r="BX139">
        <v>2749.8897913236801</v>
      </c>
      <c r="BY139">
        <v>2719.2646851264699</v>
      </c>
      <c r="BZ139">
        <v>2688.9806460994901</v>
      </c>
      <c r="CA139">
        <v>2659.0338758293201</v>
      </c>
      <c r="CB139">
        <v>2629.4206182048902</v>
      </c>
      <c r="CC139">
        <v>2600.1371589463602</v>
      </c>
    </row>
    <row r="140" spans="1:81" x14ac:dyDescent="0.25">
      <c r="A140">
        <v>5108</v>
      </c>
      <c r="B140" t="s">
        <v>200</v>
      </c>
      <c r="C140" t="s">
        <v>31</v>
      </c>
      <c r="D140">
        <v>2016</v>
      </c>
      <c r="E140" t="s">
        <v>60</v>
      </c>
      <c r="F140" t="s">
        <v>54</v>
      </c>
      <c r="G140">
        <v>2016</v>
      </c>
      <c r="H140">
        <v>9570000</v>
      </c>
      <c r="I140">
        <v>100</v>
      </c>
      <c r="J140">
        <v>2030</v>
      </c>
      <c r="K140">
        <v>30</v>
      </c>
      <c r="L140">
        <v>4</v>
      </c>
      <c r="M140">
        <v>2017</v>
      </c>
      <c r="N140">
        <v>9180000</v>
      </c>
      <c r="O140" t="s">
        <v>24</v>
      </c>
      <c r="P140">
        <v>3.29858679323902</v>
      </c>
      <c r="Q140">
        <v>1</v>
      </c>
      <c r="R140" t="s">
        <v>25</v>
      </c>
      <c r="S140">
        <v>6699000</v>
      </c>
      <c r="T140">
        <v>-1.11368485725649E-2</v>
      </c>
      <c r="AU140">
        <v>9570000</v>
      </c>
      <c r="AV140">
        <v>9180000</v>
      </c>
      <c r="AW140">
        <v>8989153.8461538404</v>
      </c>
      <c r="AX140">
        <v>8798307.6923076902</v>
      </c>
      <c r="AY140">
        <v>8607461.5384615306</v>
      </c>
      <c r="AZ140">
        <v>8416615.3846153803</v>
      </c>
      <c r="BA140">
        <v>8225769.2307692301</v>
      </c>
      <c r="BB140">
        <v>8034923.0769230695</v>
      </c>
      <c r="BC140">
        <v>7844076.9230769202</v>
      </c>
      <c r="BD140">
        <v>7653230.7692307597</v>
      </c>
      <c r="BE140">
        <v>7462384.6153846104</v>
      </c>
      <c r="BF140">
        <v>7271538.4615384601</v>
      </c>
      <c r="BG140">
        <v>7080692.3076922996</v>
      </c>
      <c r="BH140">
        <v>6889846.1538461503</v>
      </c>
      <c r="BI140">
        <v>6699000</v>
      </c>
      <c r="BJ140">
        <v>6624394.2514123796</v>
      </c>
      <c r="BK140">
        <v>6550619.3757494297</v>
      </c>
      <c r="BL140">
        <v>6477666.1197052002</v>
      </c>
      <c r="BM140">
        <v>6405525.3330264101</v>
      </c>
      <c r="BN140">
        <v>6334187.9673647704</v>
      </c>
      <c r="BO140">
        <v>6263645.0751420604</v>
      </c>
      <c r="BP140">
        <v>6193887.8084279196</v>
      </c>
      <c r="BQ140">
        <v>6124907.4178299997</v>
      </c>
      <c r="BR140">
        <v>6056695.2513966402</v>
      </c>
      <c r="BS140">
        <v>5989242.7535316702</v>
      </c>
      <c r="BT140">
        <v>5922541.4639212498</v>
      </c>
      <c r="BU140">
        <v>5856583.0164728304</v>
      </c>
      <c r="BV140">
        <v>5791359.1382657103</v>
      </c>
      <c r="BW140">
        <v>5726861.6485135099</v>
      </c>
      <c r="BX140">
        <v>5663082.4575379798</v>
      </c>
      <c r="BY140">
        <v>5600013.5657544304</v>
      </c>
      <c r="BZ140">
        <v>5537647.0626683198</v>
      </c>
      <c r="CA140">
        <v>5475975.1258830698</v>
      </c>
      <c r="CB140">
        <v>5414990.0201189797</v>
      </c>
      <c r="CC140">
        <v>5354684.0962429596</v>
      </c>
    </row>
    <row r="141" spans="1:81" x14ac:dyDescent="0.25">
      <c r="A141">
        <v>5145</v>
      </c>
      <c r="B141" t="s">
        <v>201</v>
      </c>
      <c r="C141" t="s">
        <v>59</v>
      </c>
      <c r="D141">
        <v>2016</v>
      </c>
      <c r="E141" t="s">
        <v>22</v>
      </c>
      <c r="F141" t="s">
        <v>23</v>
      </c>
      <c r="G141">
        <v>2013</v>
      </c>
      <c r="H141">
        <v>2150000</v>
      </c>
      <c r="I141">
        <v>79.599999999999994</v>
      </c>
      <c r="J141">
        <v>2020</v>
      </c>
      <c r="K141">
        <v>6.2</v>
      </c>
      <c r="L141">
        <v>46.8</v>
      </c>
      <c r="M141">
        <v>2017</v>
      </c>
      <c r="N141">
        <v>2087615.5999999901</v>
      </c>
      <c r="O141" t="s">
        <v>24</v>
      </c>
      <c r="P141">
        <v>2.5035808536585402</v>
      </c>
      <c r="Q141">
        <v>1</v>
      </c>
      <c r="R141" t="s">
        <v>25</v>
      </c>
      <c r="S141">
        <v>2016700</v>
      </c>
      <c r="T141">
        <v>-1.11368485725649E-2</v>
      </c>
      <c r="AR141">
        <v>2150000</v>
      </c>
      <c r="AS141">
        <v>2134403.9</v>
      </c>
      <c r="AT141">
        <v>2118807.7999999998</v>
      </c>
      <c r="AU141">
        <v>2103211.6999999899</v>
      </c>
      <c r="AV141">
        <v>2087615.5999999901</v>
      </c>
      <c r="AW141">
        <v>2063977.0666666599</v>
      </c>
      <c r="AX141">
        <v>2040338.5333333299</v>
      </c>
      <c r="AY141">
        <v>2016700</v>
      </c>
      <c r="AZ141">
        <v>1994240.3174837001</v>
      </c>
      <c r="BA141">
        <v>1972030.76505058</v>
      </c>
      <c r="BB141">
        <v>1950068.5570397801</v>
      </c>
      <c r="BC141">
        <v>1928350.9388139001</v>
      </c>
      <c r="BD141">
        <v>1906875.1864135701</v>
      </c>
      <c r="BE141">
        <v>1885638.6062157</v>
      </c>
      <c r="BF141">
        <v>1864638.53459569</v>
      </c>
      <c r="BG141">
        <v>1843872.3375933301</v>
      </c>
      <c r="BH141">
        <v>1823337.4105824099</v>
      </c>
      <c r="BI141">
        <v>1803031.1779440599</v>
      </c>
      <c r="BJ141">
        <v>1782951.0927436899</v>
      </c>
      <c r="BK141">
        <v>1763094.6364115099</v>
      </c>
      <c r="BL141">
        <v>1743459.3184267001</v>
      </c>
      <c r="BM141">
        <v>1724042.67600495</v>
      </c>
      <c r="BN141">
        <v>1704842.2737896401</v>
      </c>
      <c r="BO141">
        <v>1685855.7035463401</v>
      </c>
      <c r="BP141">
        <v>1667080.5838607501</v>
      </c>
      <c r="BQ141">
        <v>1648514.55984003</v>
      </c>
      <c r="BR141">
        <v>1630155.3028174201</v>
      </c>
      <c r="BS141">
        <v>1612000.51006018</v>
      </c>
      <c r="BT141">
        <v>1594047.90448074</v>
      </c>
      <c r="BU141">
        <v>1576295.23435113</v>
      </c>
      <c r="BV141">
        <v>1558740.2730205001</v>
      </c>
      <c r="BW141">
        <v>1541380.8186359201</v>
      </c>
      <c r="BX141">
        <v>1524214.6938661099</v>
      </c>
      <c r="BY141">
        <v>1507239.7456284501</v>
      </c>
      <c r="BZ141">
        <v>1490453.84481883</v>
      </c>
      <c r="CA141">
        <v>1473854.8860446899</v>
      </c>
      <c r="CB141">
        <v>1457440.78736087</v>
      </c>
      <c r="CC141">
        <v>1441209.49000855</v>
      </c>
    </row>
    <row r="142" spans="1:81" x14ac:dyDescent="0.25">
      <c r="A142">
        <v>5197</v>
      </c>
      <c r="B142" t="s">
        <v>202</v>
      </c>
      <c r="C142" t="s">
        <v>27</v>
      </c>
      <c r="D142">
        <v>2016</v>
      </c>
      <c r="E142" t="s">
        <v>32</v>
      </c>
      <c r="F142" t="s">
        <v>33</v>
      </c>
      <c r="G142">
        <v>2016</v>
      </c>
      <c r="H142">
        <v>87678</v>
      </c>
      <c r="I142">
        <v>100</v>
      </c>
      <c r="J142">
        <v>2025</v>
      </c>
      <c r="K142">
        <v>100</v>
      </c>
      <c r="L142">
        <v>0</v>
      </c>
      <c r="M142">
        <v>2017</v>
      </c>
      <c r="N142">
        <v>87678</v>
      </c>
      <c r="O142" t="s">
        <v>24</v>
      </c>
      <c r="P142">
        <v>3.3178136458487799</v>
      </c>
      <c r="Q142">
        <v>1</v>
      </c>
      <c r="R142" t="s">
        <v>25</v>
      </c>
      <c r="S142">
        <v>0</v>
      </c>
      <c r="T142">
        <v>-1.11368485725649E-2</v>
      </c>
      <c r="AU142">
        <v>87678</v>
      </c>
      <c r="AV142">
        <v>87678</v>
      </c>
      <c r="AW142">
        <v>76718.25</v>
      </c>
      <c r="AX142">
        <v>65758.5</v>
      </c>
      <c r="AY142">
        <v>54798.75</v>
      </c>
      <c r="AZ142">
        <v>43839</v>
      </c>
      <c r="BA142">
        <v>32879.25</v>
      </c>
      <c r="BB142">
        <v>21919.5</v>
      </c>
      <c r="BC142">
        <v>10959.75</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row>
    <row r="143" spans="1:81" x14ac:dyDescent="0.25">
      <c r="A143">
        <v>5198</v>
      </c>
      <c r="B143" t="s">
        <v>203</v>
      </c>
      <c r="C143" t="s">
        <v>109</v>
      </c>
      <c r="D143">
        <v>2015</v>
      </c>
      <c r="E143" t="s">
        <v>88</v>
      </c>
      <c r="F143" t="s">
        <v>54</v>
      </c>
      <c r="G143">
        <v>2011</v>
      </c>
      <c r="H143">
        <v>21826</v>
      </c>
      <c r="I143">
        <v>100</v>
      </c>
      <c r="J143">
        <v>2020</v>
      </c>
      <c r="K143">
        <v>55</v>
      </c>
      <c r="L143">
        <v>100</v>
      </c>
      <c r="M143">
        <v>2017</v>
      </c>
      <c r="N143">
        <v>13228</v>
      </c>
      <c r="O143" t="s">
        <v>45</v>
      </c>
      <c r="P143">
        <v>3.53536822695854</v>
      </c>
      <c r="Q143">
        <v>1</v>
      </c>
      <c r="R143" t="s">
        <v>25</v>
      </c>
      <c r="S143">
        <v>9821.6999999999898</v>
      </c>
      <c r="T143">
        <v>-1.11368485725649E-2</v>
      </c>
      <c r="AP143">
        <v>21826</v>
      </c>
      <c r="AQ143">
        <v>20393</v>
      </c>
      <c r="AR143">
        <v>18960</v>
      </c>
      <c r="AS143">
        <v>17527</v>
      </c>
      <c r="AT143">
        <v>16094</v>
      </c>
      <c r="AU143">
        <v>14661</v>
      </c>
      <c r="AV143">
        <v>13228</v>
      </c>
      <c r="AW143">
        <v>12092.5666666666</v>
      </c>
      <c r="AX143">
        <v>10957.1333333333</v>
      </c>
      <c r="AY143">
        <v>9821.6999999999898</v>
      </c>
      <c r="AZ143">
        <v>9712.3172143748307</v>
      </c>
      <c r="BA143">
        <v>9604.1526082696291</v>
      </c>
      <c r="BB143">
        <v>9497.1926150035197</v>
      </c>
      <c r="BC143">
        <v>9391.4238189857497</v>
      </c>
      <c r="BD143">
        <v>9286.8329540329196</v>
      </c>
      <c r="BE143">
        <v>9183.4069017051497</v>
      </c>
      <c r="BF143">
        <v>9081.1326896606097</v>
      </c>
      <c r="BG143">
        <v>8979.9974900284997</v>
      </c>
      <c r="BH143">
        <v>8879.9886178000397</v>
      </c>
      <c r="BI143">
        <v>8781.0935292374998</v>
      </c>
      <c r="BJ143">
        <v>8683.2998203008501</v>
      </c>
      <c r="BK143">
        <v>8586.59522509198</v>
      </c>
      <c r="BL143">
        <v>8490.9676143162196</v>
      </c>
      <c r="BM143">
        <v>8396.4049937610307</v>
      </c>
      <c r="BN143">
        <v>8302.8955027915799</v>
      </c>
      <c r="BO143">
        <v>8210.4274128631605</v>
      </c>
      <c r="BP143">
        <v>8118.9891260500699</v>
      </c>
      <c r="BQ143">
        <v>8028.5691735909504</v>
      </c>
      <c r="BR143">
        <v>7939.1562144502996</v>
      </c>
      <c r="BS143">
        <v>7850.7390338960304</v>
      </c>
      <c r="BT143">
        <v>7763.3065420928097</v>
      </c>
      <c r="BU143">
        <v>7676.8477727111203</v>
      </c>
      <c r="BV143">
        <v>7591.3518815518</v>
      </c>
      <c r="BW143">
        <v>7506.8081451858998</v>
      </c>
      <c r="BX143">
        <v>7423.2059596096697</v>
      </c>
      <c r="BY143">
        <v>7340.5348389145402</v>
      </c>
      <c r="BZ143">
        <v>7258.78441397191</v>
      </c>
      <c r="CA143">
        <v>7177.9444311326097</v>
      </c>
      <c r="CB143">
        <v>7098.0047509407996</v>
      </c>
      <c r="CC143">
        <v>7018.9553468622298</v>
      </c>
    </row>
    <row r="144" spans="1:81" x14ac:dyDescent="0.25">
      <c r="A144">
        <v>5300</v>
      </c>
      <c r="B144" t="s">
        <v>204</v>
      </c>
      <c r="C144" t="s">
        <v>136</v>
      </c>
      <c r="D144">
        <v>2016</v>
      </c>
      <c r="E144" t="s">
        <v>28</v>
      </c>
      <c r="F144" t="s">
        <v>23</v>
      </c>
      <c r="G144">
        <v>2015</v>
      </c>
      <c r="H144">
        <v>22532150</v>
      </c>
      <c r="I144">
        <v>100</v>
      </c>
      <c r="J144">
        <v>2030</v>
      </c>
      <c r="K144">
        <v>42</v>
      </c>
      <c r="L144">
        <v>0</v>
      </c>
      <c r="M144">
        <v>2017</v>
      </c>
      <c r="N144">
        <v>22532150</v>
      </c>
      <c r="O144" t="s">
        <v>24</v>
      </c>
      <c r="P144">
        <v>3.0724971174390201</v>
      </c>
      <c r="Q144">
        <v>1</v>
      </c>
      <c r="R144" t="s">
        <v>25</v>
      </c>
      <c r="S144">
        <v>13068647</v>
      </c>
      <c r="T144">
        <v>-1.11368485725649E-2</v>
      </c>
      <c r="AT144">
        <v>22532150</v>
      </c>
      <c r="AU144">
        <v>22532150</v>
      </c>
      <c r="AV144">
        <v>22532150</v>
      </c>
      <c r="AW144">
        <v>21804188.230769198</v>
      </c>
      <c r="AX144">
        <v>21076226.461538401</v>
      </c>
      <c r="AY144">
        <v>20348264.692307599</v>
      </c>
      <c r="AZ144">
        <v>19620302.923076902</v>
      </c>
      <c r="BA144">
        <v>18892341.1538461</v>
      </c>
      <c r="BB144">
        <v>18164379.384615298</v>
      </c>
      <c r="BC144">
        <v>17436417.615384601</v>
      </c>
      <c r="BD144">
        <v>16708455.846153799</v>
      </c>
      <c r="BE144">
        <v>15980494.076923</v>
      </c>
      <c r="BF144">
        <v>15252532.307692301</v>
      </c>
      <c r="BG144">
        <v>14524570.538461501</v>
      </c>
      <c r="BH144">
        <v>13796608.769230699</v>
      </c>
      <c r="BI144">
        <v>13068647</v>
      </c>
      <c r="BJ144">
        <v>12923103.457312601</v>
      </c>
      <c r="BK144">
        <v>12779180.811021</v>
      </c>
      <c r="BL144">
        <v>12636861.0094472</v>
      </c>
      <c r="BM144">
        <v>12496126.2019524</v>
      </c>
      <c r="BN144">
        <v>12356958.736697599</v>
      </c>
      <c r="BO144">
        <v>12219341.1584296</v>
      </c>
      <c r="BP144">
        <v>12083256.2062917</v>
      </c>
      <c r="BQ144">
        <v>11948686.811658701</v>
      </c>
      <c r="BR144">
        <v>11815616.095996199</v>
      </c>
      <c r="BS144">
        <v>11684027.3687436</v>
      </c>
      <c r="BT144">
        <v>11553904.1252202</v>
      </c>
      <c r="BU144">
        <v>11425230.044555601</v>
      </c>
      <c r="BV144">
        <v>11297988.9876427</v>
      </c>
      <c r="BW144">
        <v>11172164.995112799</v>
      </c>
      <c r="BX144">
        <v>11047742.2853345</v>
      </c>
      <c r="BY144">
        <v>10924705.252434</v>
      </c>
      <c r="BZ144">
        <v>10803038.4643378</v>
      </c>
      <c r="CA144">
        <v>10682726.6608369</v>
      </c>
      <c r="CB144">
        <v>10563754.751673</v>
      </c>
      <c r="CC144">
        <v>10446107.814645899</v>
      </c>
    </row>
    <row r="145" spans="1:81" x14ac:dyDescent="0.25">
      <c r="A145">
        <v>5323</v>
      </c>
      <c r="B145" t="s">
        <v>205</v>
      </c>
      <c r="C145" t="s">
        <v>39</v>
      </c>
      <c r="D145">
        <v>2015</v>
      </c>
      <c r="E145" t="s">
        <v>28</v>
      </c>
      <c r="F145" t="s">
        <v>23</v>
      </c>
      <c r="G145">
        <v>2015</v>
      </c>
      <c r="H145">
        <v>576790</v>
      </c>
      <c r="I145">
        <v>95</v>
      </c>
      <c r="J145">
        <v>2018</v>
      </c>
      <c r="K145">
        <v>5</v>
      </c>
      <c r="L145">
        <v>30</v>
      </c>
      <c r="M145">
        <v>2017</v>
      </c>
      <c r="N145">
        <v>568138.15</v>
      </c>
      <c r="O145" t="s">
        <v>24</v>
      </c>
      <c r="P145">
        <v>2.6444479229024398</v>
      </c>
      <c r="Q145">
        <v>1</v>
      </c>
      <c r="R145" t="s">
        <v>25</v>
      </c>
      <c r="S145">
        <v>547950.5</v>
      </c>
      <c r="T145">
        <v>-1.11368485725649E-2</v>
      </c>
      <c r="AT145">
        <v>576790</v>
      </c>
      <c r="AU145">
        <v>572464.07499999995</v>
      </c>
      <c r="AV145">
        <v>568138.15</v>
      </c>
      <c r="AW145">
        <v>547950.5</v>
      </c>
      <c r="AX145">
        <v>541848.058256238</v>
      </c>
      <c r="AY145">
        <v>535813.57848210004</v>
      </c>
      <c r="AZ145">
        <v>529846.30379542103</v>
      </c>
      <c r="BA145">
        <v>523945.48574331799</v>
      </c>
      <c r="BB145">
        <v>518110.38420831598</v>
      </c>
      <c r="BC145">
        <v>512340.26731551398</v>
      </c>
      <c r="BD145">
        <v>506634.411340794</v>
      </c>
      <c r="BE145">
        <v>500992.10062004102</v>
      </c>
      <c r="BF145">
        <v>495412.62745938502</v>
      </c>
      <c r="BG145">
        <v>489895.29204643302</v>
      </c>
      <c r="BH145">
        <v>484439.40236249898</v>
      </c>
      <c r="BI145">
        <v>479044.27409580402</v>
      </c>
      <c r="BJ145">
        <v>473709.23055564502</v>
      </c>
      <c r="BK145">
        <v>468433.60258752102</v>
      </c>
      <c r="BL145">
        <v>463216.72848920198</v>
      </c>
      <c r="BM145">
        <v>458057.953927739</v>
      </c>
      <c r="BN145">
        <v>452956.63185738702</v>
      </c>
      <c r="BO145">
        <v>447912.12243845197</v>
      </c>
      <c r="BP145">
        <v>442923.79295703903</v>
      </c>
      <c r="BQ145">
        <v>437991.01774569001</v>
      </c>
      <c r="BR145">
        <v>433113.17810491298</v>
      </c>
      <c r="BS145">
        <v>428289.662225576</v>
      </c>
      <c r="BT145">
        <v>423519.865112175</v>
      </c>
      <c r="BU145">
        <v>418803.188506948</v>
      </c>
      <c r="BV145">
        <v>414139.04081483802</v>
      </c>
      <c r="BW145">
        <v>409526.83702929597</v>
      </c>
      <c r="BX145">
        <v>404965.99865889997</v>
      </c>
      <c r="BY145">
        <v>400455.95365479798</v>
      </c>
      <c r="BZ145">
        <v>395996.13633896201</v>
      </c>
      <c r="CA145">
        <v>391585.98733323399</v>
      </c>
      <c r="CB145">
        <v>387224.95348916599</v>
      </c>
      <c r="CC145">
        <v>382912.48781863798</v>
      </c>
    </row>
    <row r="146" spans="1:81" x14ac:dyDescent="0.25">
      <c r="A146">
        <v>5351</v>
      </c>
      <c r="B146" t="s">
        <v>206</v>
      </c>
      <c r="C146" t="s">
        <v>59</v>
      </c>
      <c r="D146">
        <v>2013</v>
      </c>
      <c r="E146" t="s">
        <v>28</v>
      </c>
      <c r="F146" t="s">
        <v>23</v>
      </c>
      <c r="G146">
        <v>2005</v>
      </c>
      <c r="H146">
        <v>91558</v>
      </c>
      <c r="I146">
        <v>95</v>
      </c>
      <c r="J146">
        <v>2020</v>
      </c>
      <c r="K146">
        <v>23</v>
      </c>
      <c r="L146">
        <v>100</v>
      </c>
      <c r="M146">
        <v>2018</v>
      </c>
      <c r="N146">
        <v>70499.66</v>
      </c>
      <c r="O146" t="s">
        <v>24</v>
      </c>
      <c r="P146">
        <v>2.8253750094585399</v>
      </c>
      <c r="Q146">
        <v>1</v>
      </c>
      <c r="R146" t="s">
        <v>25</v>
      </c>
      <c r="S146">
        <v>70499.66</v>
      </c>
      <c r="T146">
        <v>-1.11368485725649E-2</v>
      </c>
      <c r="AJ146">
        <v>91558</v>
      </c>
      <c r="AK146">
        <v>89938.127692307695</v>
      </c>
      <c r="AL146">
        <v>88318.255384615302</v>
      </c>
      <c r="AM146">
        <v>86698.383076922997</v>
      </c>
      <c r="AN146">
        <v>85078.510769230707</v>
      </c>
      <c r="AO146">
        <v>83458.638461538401</v>
      </c>
      <c r="AP146">
        <v>81838.766153846096</v>
      </c>
      <c r="AQ146">
        <v>80218.893846153805</v>
      </c>
      <c r="AR146">
        <v>78599.0215384615</v>
      </c>
      <c r="AS146">
        <v>76979.149230769195</v>
      </c>
      <c r="AT146">
        <v>75359.276923076904</v>
      </c>
      <c r="AU146">
        <v>73739.404615384599</v>
      </c>
      <c r="AV146">
        <v>72119.532307692294</v>
      </c>
      <c r="AW146">
        <v>70499.66</v>
      </c>
      <c r="AX146">
        <v>70499.66</v>
      </c>
      <c r="AY146">
        <v>70499.66</v>
      </c>
      <c r="AZ146">
        <v>69714.515962162695</v>
      </c>
      <c r="BA146">
        <v>68938.115954582405</v>
      </c>
      <c r="BB146">
        <v>68170.3625963183</v>
      </c>
      <c r="BC146">
        <v>67411.159590946205</v>
      </c>
      <c r="BD146">
        <v>66660.411714480899</v>
      </c>
      <c r="BE146">
        <v>65918.024803431894</v>
      </c>
      <c r="BF146">
        <v>65183.905742993498</v>
      </c>
      <c r="BG146">
        <v>64457.962455365399</v>
      </c>
      <c r="BH146">
        <v>63740.103888203899</v>
      </c>
      <c r="BI146">
        <v>63030.240003201397</v>
      </c>
      <c r="BJ146">
        <v>62328.281764793399</v>
      </c>
      <c r="BK146">
        <v>61634.141128990697</v>
      </c>
      <c r="BL146">
        <v>60947.731032336997</v>
      </c>
      <c r="BM146">
        <v>60268.965380988499</v>
      </c>
      <c r="BN146">
        <v>59597.759039915203</v>
      </c>
      <c r="BO146">
        <v>58934.027822223499</v>
      </c>
      <c r="BP146">
        <v>58277.688478596101</v>
      </c>
      <c r="BQ146">
        <v>57628.658686850802</v>
      </c>
      <c r="BR146">
        <v>56986.857041615302</v>
      </c>
      <c r="BS146">
        <v>56352.203044116497</v>
      </c>
      <c r="BT146">
        <v>55724.617092083703</v>
      </c>
      <c r="BU146">
        <v>55104.020469764997</v>
      </c>
      <c r="BV146">
        <v>54490.335338053701</v>
      </c>
      <c r="BW146">
        <v>53883.484724725502</v>
      </c>
      <c r="BX146">
        <v>53283.3925147841</v>
      </c>
      <c r="BY146">
        <v>52689.983440914497</v>
      </c>
      <c r="BZ146">
        <v>52103.183074041997</v>
      </c>
      <c r="CA146">
        <v>51522.917813997803</v>
      </c>
      <c r="CB146">
        <v>50949.114880286601</v>
      </c>
      <c r="CC146">
        <v>50381.702302958598</v>
      </c>
    </row>
    <row r="147" spans="1:81" x14ac:dyDescent="0.25">
      <c r="A147">
        <v>41374</v>
      </c>
      <c r="B147" t="s">
        <v>207</v>
      </c>
      <c r="C147" t="s">
        <v>208</v>
      </c>
      <c r="D147">
        <v>2017</v>
      </c>
      <c r="E147" t="s">
        <v>28</v>
      </c>
      <c r="F147" t="s">
        <v>23</v>
      </c>
      <c r="G147">
        <v>2012</v>
      </c>
      <c r="H147">
        <v>25489.759999999998</v>
      </c>
      <c r="I147">
        <v>100</v>
      </c>
      <c r="J147">
        <v>2020</v>
      </c>
      <c r="K147">
        <v>10</v>
      </c>
      <c r="L147">
        <v>81.91</v>
      </c>
      <c r="M147">
        <v>2017</v>
      </c>
      <c r="N147">
        <v>23402</v>
      </c>
      <c r="O147" t="s">
        <v>24</v>
      </c>
      <c r="P147">
        <v>2.7453684026585399</v>
      </c>
      <c r="Q147">
        <v>1</v>
      </c>
      <c r="R147" t="s">
        <v>25</v>
      </c>
      <c r="S147">
        <v>22940.784</v>
      </c>
      <c r="T147">
        <v>-1.11368485725649E-2</v>
      </c>
      <c r="AQ147">
        <v>25489.759999999998</v>
      </c>
      <c r="AR147">
        <v>25072.207999999999</v>
      </c>
      <c r="AS147">
        <v>24654.655999999999</v>
      </c>
      <c r="AT147">
        <v>24237.103999999999</v>
      </c>
      <c r="AU147">
        <v>23819.552</v>
      </c>
      <c r="AV147">
        <v>23402</v>
      </c>
      <c r="AW147">
        <v>23248.261333333299</v>
      </c>
      <c r="AX147">
        <v>23094.522666666599</v>
      </c>
      <c r="AY147">
        <v>22940.784</v>
      </c>
      <c r="AZ147">
        <v>22685.295962455999</v>
      </c>
      <c r="BA147">
        <v>22432.653256498299</v>
      </c>
      <c r="BB147">
        <v>22182.8241940999</v>
      </c>
      <c r="BC147">
        <v>21935.777440138299</v>
      </c>
      <c r="BD147">
        <v>21691.482008465999</v>
      </c>
      <c r="BE147">
        <v>21449.907258023199</v>
      </c>
      <c r="BF147">
        <v>21211.022888995099</v>
      </c>
      <c r="BG147">
        <v>20974.7989390111</v>
      </c>
      <c r="BH147">
        <v>20741.205779387401</v>
      </c>
      <c r="BI147">
        <v>20510.214111409899</v>
      </c>
      <c r="BJ147">
        <v>20281.794962660199</v>
      </c>
      <c r="BK147">
        <v>20055.9196833813</v>
      </c>
      <c r="BL147">
        <v>19832.559942884</v>
      </c>
      <c r="BM147">
        <v>19611.687725993699</v>
      </c>
      <c r="BN147">
        <v>19393.2753295369</v>
      </c>
      <c r="BO147">
        <v>19177.295358865798</v>
      </c>
      <c r="BP147">
        <v>18963.720724422801</v>
      </c>
      <c r="BQ147">
        <v>18752.524638342398</v>
      </c>
      <c r="BR147">
        <v>18543.680611091899</v>
      </c>
      <c r="BS147">
        <v>18337.162448148199</v>
      </c>
      <c r="BT147">
        <v>18132.944246712599</v>
      </c>
      <c r="BU147">
        <v>17931.0003924622</v>
      </c>
      <c r="BV147">
        <v>17731.3055563368</v>
      </c>
      <c r="BW147">
        <v>17533.834691362001</v>
      </c>
      <c r="BX147">
        <v>17338.563029507899</v>
      </c>
      <c r="BY147">
        <v>17145.466078582402</v>
      </c>
      <c r="BZ147">
        <v>16954.5196191592</v>
      </c>
      <c r="CA147">
        <v>16765.699701540001</v>
      </c>
      <c r="CB147">
        <v>16578.9826427509</v>
      </c>
      <c r="CC147">
        <v>16394.345023571401</v>
      </c>
    </row>
    <row r="148" spans="1:81" x14ac:dyDescent="0.25">
      <c r="A148">
        <v>5344</v>
      </c>
      <c r="B148" t="s">
        <v>209</v>
      </c>
      <c r="C148" t="s">
        <v>52</v>
      </c>
      <c r="D148">
        <v>2017</v>
      </c>
      <c r="E148" t="s">
        <v>22</v>
      </c>
      <c r="F148" t="s">
        <v>23</v>
      </c>
      <c r="G148">
        <v>2015</v>
      </c>
      <c r="H148">
        <v>465965</v>
      </c>
      <c r="I148">
        <v>100</v>
      </c>
      <c r="J148">
        <v>2025</v>
      </c>
      <c r="K148">
        <v>80</v>
      </c>
      <c r="L148">
        <v>32</v>
      </c>
      <c r="M148">
        <v>2017</v>
      </c>
      <c r="N148">
        <v>346677.96</v>
      </c>
      <c r="O148" t="s">
        <v>24</v>
      </c>
      <c r="P148">
        <v>3.4478514745487798</v>
      </c>
      <c r="Q148">
        <v>1</v>
      </c>
      <c r="R148" t="s">
        <v>25</v>
      </c>
      <c r="S148">
        <v>93193</v>
      </c>
      <c r="T148">
        <v>-1.11368485725649E-2</v>
      </c>
      <c r="AT148">
        <v>465965</v>
      </c>
      <c r="AU148">
        <v>406321.48</v>
      </c>
      <c r="AV148">
        <v>346677.96</v>
      </c>
      <c r="AW148">
        <v>314992.34000000003</v>
      </c>
      <c r="AX148">
        <v>283306.71999999997</v>
      </c>
      <c r="AY148">
        <v>251621.1</v>
      </c>
      <c r="AZ148">
        <v>219935.48</v>
      </c>
      <c r="BA148">
        <v>188249.86</v>
      </c>
      <c r="BB148">
        <v>156564.24</v>
      </c>
      <c r="BC148">
        <v>124878.62</v>
      </c>
      <c r="BD148">
        <v>93193</v>
      </c>
      <c r="BE148">
        <v>92155.1236709769</v>
      </c>
      <c r="BF148">
        <v>91128.8060134673</v>
      </c>
      <c r="BG148">
        <v>90113.918300296602</v>
      </c>
      <c r="BH148">
        <v>89110.333237905696</v>
      </c>
      <c r="BI148">
        <v>88117.924950384404</v>
      </c>
      <c r="BJ148">
        <v>87136.568963683298</v>
      </c>
      <c r="BK148">
        <v>86166.142190001905</v>
      </c>
      <c r="BL148">
        <v>85206.522912349799</v>
      </c>
      <c r="BM148">
        <v>84257.590769280097</v>
      </c>
      <c r="BN148">
        <v>83319.226739793507</v>
      </c>
      <c r="BO148">
        <v>82391.313128409194</v>
      </c>
      <c r="BP148">
        <v>81473.733550403398</v>
      </c>
      <c r="BQ148">
        <v>80566.372917211003</v>
      </c>
      <c r="BR148">
        <v>79669.117421991206</v>
      </c>
      <c r="BS148">
        <v>78781.854525352595</v>
      </c>
      <c r="BT148">
        <v>77904.472941237895</v>
      </c>
      <c r="BU148">
        <v>77036.862622965898</v>
      </c>
      <c r="BV148">
        <v>76178.914749428397</v>
      </c>
      <c r="BW148">
        <v>75330.521711441703</v>
      </c>
      <c r="BX148">
        <v>74491.577098249094</v>
      </c>
      <c r="BY148">
        <v>73661.975684174293</v>
      </c>
      <c r="BZ148">
        <v>72841.613415423693</v>
      </c>
      <c r="CA148">
        <v>72030.387397034807</v>
      </c>
      <c r="CB148">
        <v>71228.195879970895</v>
      </c>
      <c r="CC148">
        <v>70434.938248358594</v>
      </c>
    </row>
    <row r="149" spans="1:81" x14ac:dyDescent="0.25">
      <c r="A149">
        <v>5532</v>
      </c>
      <c r="B149" t="s">
        <v>210</v>
      </c>
      <c r="C149" t="s">
        <v>211</v>
      </c>
      <c r="D149">
        <v>2017</v>
      </c>
      <c r="E149" t="s">
        <v>28</v>
      </c>
      <c r="F149" t="s">
        <v>23</v>
      </c>
      <c r="G149">
        <v>2015</v>
      </c>
      <c r="H149">
        <v>217126.79</v>
      </c>
      <c r="I149">
        <v>100</v>
      </c>
      <c r="J149">
        <v>2022</v>
      </c>
      <c r="K149">
        <v>13</v>
      </c>
      <c r="L149">
        <v>96</v>
      </c>
      <c r="M149">
        <v>2017</v>
      </c>
      <c r="N149">
        <v>195103</v>
      </c>
      <c r="O149" t="s">
        <v>24</v>
      </c>
      <c r="P149">
        <v>2.7763631761146299</v>
      </c>
      <c r="Q149">
        <v>1</v>
      </c>
      <c r="R149" t="s">
        <v>25</v>
      </c>
      <c r="S149">
        <v>188900.30729999999</v>
      </c>
      <c r="T149">
        <v>-1.11368485725649E-2</v>
      </c>
      <c r="AT149">
        <v>217126.79</v>
      </c>
      <c r="AU149">
        <v>206114.89499999999</v>
      </c>
      <c r="AV149">
        <v>195103</v>
      </c>
      <c r="AW149">
        <v>193862.46145999999</v>
      </c>
      <c r="AX149">
        <v>192621.92292000001</v>
      </c>
      <c r="AY149">
        <v>191381.38438</v>
      </c>
      <c r="AZ149">
        <v>190140.84583999999</v>
      </c>
      <c r="BA149">
        <v>188900.30729999999</v>
      </c>
      <c r="BB149">
        <v>186796.55318228799</v>
      </c>
      <c r="BC149">
        <v>184716.22825561999</v>
      </c>
      <c r="BD149">
        <v>182659.07159264199</v>
      </c>
      <c r="BE149">
        <v>180624.82517190999</v>
      </c>
      <c r="BF149">
        <v>178613.233845524</v>
      </c>
      <c r="BG149">
        <v>176624.04530713</v>
      </c>
      <c r="BH149">
        <v>174657.01006027099</v>
      </c>
      <c r="BI149">
        <v>172711.88138709299</v>
      </c>
      <c r="BJ149">
        <v>170788.41531740199</v>
      </c>
      <c r="BK149">
        <v>168886.37059806401</v>
      </c>
      <c r="BL149">
        <v>167005.508662743</v>
      </c>
      <c r="BM149">
        <v>165145.59360198199</v>
      </c>
      <c r="BN149">
        <v>163306.39213361</v>
      </c>
      <c r="BO149">
        <v>161487.67357348601</v>
      </c>
      <c r="BP149">
        <v>159689.20980656199</v>
      </c>
      <c r="BQ149">
        <v>157910.77525827399</v>
      </c>
      <c r="BR149">
        <v>156152.14686624601</v>
      </c>
      <c r="BS149">
        <v>154413.10405231599</v>
      </c>
      <c r="BT149">
        <v>152693.42869486599</v>
      </c>
      <c r="BU149">
        <v>150992.905101465</v>
      </c>
      <c r="BV149">
        <v>149311.31998181899</v>
      </c>
      <c r="BW149">
        <v>147648.46242101101</v>
      </c>
      <c r="BX149">
        <v>146004.12385305599</v>
      </c>
      <c r="BY149">
        <v>144378.09803473501</v>
      </c>
      <c r="BZ149">
        <v>142770.181019727</v>
      </c>
      <c r="CA149">
        <v>141180.171133033</v>
      </c>
      <c r="CB149">
        <v>139607.868945675</v>
      </c>
      <c r="CC149">
        <v>138053.077249689</v>
      </c>
    </row>
    <row r="150" spans="1:81" x14ac:dyDescent="0.25">
      <c r="A150">
        <v>70158</v>
      </c>
      <c r="B150" t="s">
        <v>212</v>
      </c>
      <c r="C150" t="s">
        <v>213</v>
      </c>
      <c r="D150">
        <v>2017</v>
      </c>
      <c r="E150" t="s">
        <v>44</v>
      </c>
      <c r="F150" t="s">
        <v>33</v>
      </c>
      <c r="G150">
        <v>2018</v>
      </c>
      <c r="H150">
        <v>5246856</v>
      </c>
      <c r="I150">
        <v>80</v>
      </c>
      <c r="J150">
        <v>2019</v>
      </c>
      <c r="K150">
        <v>77</v>
      </c>
      <c r="L150">
        <v>75</v>
      </c>
      <c r="M150">
        <v>2018</v>
      </c>
      <c r="N150">
        <v>2216796.66</v>
      </c>
      <c r="O150" t="s">
        <v>24</v>
      </c>
      <c r="P150">
        <v>2.8854027343804902</v>
      </c>
      <c r="Q150">
        <v>1</v>
      </c>
      <c r="R150" t="s">
        <v>25</v>
      </c>
      <c r="S150">
        <v>1206776.8799999999</v>
      </c>
      <c r="T150">
        <v>-1.11368485725649E-2</v>
      </c>
      <c r="AW150">
        <v>2216796.66</v>
      </c>
      <c r="AX150">
        <v>1206776.8799999999</v>
      </c>
      <c r="AY150">
        <v>1193337.1886265599</v>
      </c>
      <c r="AZ150">
        <v>1180047.17306082</v>
      </c>
      <c r="BA150">
        <v>1166905.1663859601</v>
      </c>
      <c r="BB150">
        <v>1153909.52024937</v>
      </c>
      <c r="BC150">
        <v>1141058.6046559101</v>
      </c>
      <c r="BD150">
        <v>1128350.8077634401</v>
      </c>
      <c r="BE150">
        <v>1115784.53568065</v>
      </c>
      <c r="BF150">
        <v>1103358.2122671599</v>
      </c>
      <c r="BG150">
        <v>1091070.2789358499</v>
      </c>
      <c r="BH150">
        <v>1078919.19445731</v>
      </c>
      <c r="BI150">
        <v>1066903.4347666099</v>
      </c>
      <c r="BJ150">
        <v>1055021.49277206</v>
      </c>
      <c r="BK150">
        <v>1043271.87816626</v>
      </c>
      <c r="BL150">
        <v>1031653.1172391</v>
      </c>
      <c r="BM150">
        <v>1020163.752693</v>
      </c>
      <c r="BN150">
        <v>1008802.3434600401</v>
      </c>
      <c r="BO150">
        <v>997567.46452127805</v>
      </c>
      <c r="BP150">
        <v>986457.70672798704</v>
      </c>
      <c r="BQ150">
        <v>975471.67662491696</v>
      </c>
      <c r="BR150">
        <v>964607.99627551995</v>
      </c>
      <c r="BS150">
        <v>953865.30308911402</v>
      </c>
      <c r="BT150">
        <v>943242.24964998697</v>
      </c>
      <c r="BU150">
        <v>932737.50354838895</v>
      </c>
      <c r="BV150">
        <v>922349.74721341894</v>
      </c>
      <c r="BW150">
        <v>912077.67774775904</v>
      </c>
      <c r="BX150">
        <v>901920.00676426606</v>
      </c>
      <c r="BY150">
        <v>891875.46022436605</v>
      </c>
      <c r="BZ150">
        <v>881942.77827826003</v>
      </c>
      <c r="CA150">
        <v>872120.715106908</v>
      </c>
      <c r="CB150">
        <v>862408.03876576503</v>
      </c>
      <c r="CC150">
        <v>852803.53103026794</v>
      </c>
    </row>
    <row r="151" spans="1:81" x14ac:dyDescent="0.25">
      <c r="A151">
        <v>37478</v>
      </c>
      <c r="B151" t="s">
        <v>214</v>
      </c>
      <c r="C151" t="s">
        <v>107</v>
      </c>
      <c r="D151">
        <v>2017</v>
      </c>
      <c r="E151" t="s">
        <v>49</v>
      </c>
      <c r="F151" t="s">
        <v>50</v>
      </c>
      <c r="G151">
        <v>2016</v>
      </c>
      <c r="H151">
        <v>107.67</v>
      </c>
      <c r="I151">
        <v>100</v>
      </c>
      <c r="J151">
        <v>2018</v>
      </c>
      <c r="K151">
        <v>11.14</v>
      </c>
      <c r="L151">
        <v>9.2799999999999994</v>
      </c>
      <c r="M151">
        <v>2017</v>
      </c>
      <c r="N151">
        <v>106.5569161536</v>
      </c>
      <c r="O151" t="s">
        <v>24</v>
      </c>
      <c r="P151">
        <v>2.4257902546694399</v>
      </c>
      <c r="Q151">
        <v>1</v>
      </c>
      <c r="R151" t="s">
        <v>25</v>
      </c>
      <c r="S151">
        <v>95.675561999999999</v>
      </c>
      <c r="T151">
        <v>-1.11368485725649E-2</v>
      </c>
      <c r="AU151">
        <v>107.67</v>
      </c>
      <c r="AV151">
        <v>106.5569161536</v>
      </c>
      <c r="AW151">
        <v>95.675561999999999</v>
      </c>
      <c r="AX151">
        <v>94.610037753910902</v>
      </c>
      <c r="AY151">
        <v>93.556380090000999</v>
      </c>
      <c r="AZ151">
        <v>92.514456851941304</v>
      </c>
      <c r="BA151">
        <v>91.484137355208105</v>
      </c>
      <c r="BB151">
        <v>90.465292370691401</v>
      </c>
      <c r="BC151">
        <v>89.457794108486198</v>
      </c>
      <c r="BD151">
        <v>88.461516201864299</v>
      </c>
      <c r="BE151">
        <v>87.476333691424699</v>
      </c>
      <c r="BF151">
        <v>86.502123009420103</v>
      </c>
      <c r="BG151">
        <v>85.538761964258796</v>
      </c>
      <c r="BH151">
        <v>84.586129725178196</v>
      </c>
      <c r="BI151">
        <v>83.644106807089599</v>
      </c>
      <c r="BJ151">
        <v>82.7125750555916</v>
      </c>
      <c r="BK151">
        <v>81.791417632150498</v>
      </c>
      <c r="BL151">
        <v>80.880518999445897</v>
      </c>
      <c r="BM151">
        <v>79.9797649068786</v>
      </c>
      <c r="BN151">
        <v>79.089042376241295</v>
      </c>
      <c r="BO151">
        <v>78.208239687548001</v>
      </c>
      <c r="BP151">
        <v>77.337246365020903</v>
      </c>
      <c r="BQ151">
        <v>76.475953163234493</v>
      </c>
      <c r="BR151">
        <v>75.624252053413002</v>
      </c>
      <c r="BS151">
        <v>74.782036209880701</v>
      </c>
      <c r="BT151">
        <v>73.949199996663197</v>
      </c>
      <c r="BU151">
        <v>73.125638954237999</v>
      </c>
      <c r="BV151">
        <v>72.311249786432597</v>
      </c>
      <c r="BW151">
        <v>71.505930347468194</v>
      </c>
      <c r="BX151">
        <v>70.709579629148095</v>
      </c>
      <c r="BY151">
        <v>69.922097748188506</v>
      </c>
      <c r="BZ151">
        <v>69.143385933690894</v>
      </c>
      <c r="CA151">
        <v>68.373346514752896</v>
      </c>
      <c r="CB151">
        <v>67.611882908218604</v>
      </c>
      <c r="CC151">
        <v>66.858899606563796</v>
      </c>
    </row>
    <row r="152" spans="1:81" x14ac:dyDescent="0.25">
      <c r="A152">
        <v>58313</v>
      </c>
      <c r="B152" t="s">
        <v>215</v>
      </c>
      <c r="C152" t="s">
        <v>41</v>
      </c>
      <c r="D152">
        <v>2015</v>
      </c>
      <c r="E152" t="s">
        <v>60</v>
      </c>
      <c r="F152" t="s">
        <v>54</v>
      </c>
      <c r="G152">
        <v>2015</v>
      </c>
      <c r="H152">
        <v>1493031</v>
      </c>
      <c r="I152">
        <v>100</v>
      </c>
      <c r="J152">
        <v>2020</v>
      </c>
      <c r="K152">
        <v>16</v>
      </c>
      <c r="L152">
        <v>100</v>
      </c>
      <c r="M152">
        <v>2017</v>
      </c>
      <c r="N152">
        <v>1957058.21</v>
      </c>
      <c r="O152" t="s">
        <v>24</v>
      </c>
      <c r="P152">
        <v>3.1466525536585399</v>
      </c>
      <c r="Q152">
        <v>1</v>
      </c>
      <c r="R152" t="s">
        <v>25</v>
      </c>
      <c r="S152">
        <v>1254146.04</v>
      </c>
      <c r="T152">
        <v>-1.11368485725649E-2</v>
      </c>
      <c r="AT152">
        <v>1493031</v>
      </c>
      <c r="AU152">
        <v>1725044.605</v>
      </c>
      <c r="AV152">
        <v>1957058.21</v>
      </c>
      <c r="AW152">
        <v>1722754.1533333301</v>
      </c>
      <c r="AX152">
        <v>1488450.0966666599</v>
      </c>
      <c r="AY152">
        <v>1254146.04</v>
      </c>
      <c r="AZ152">
        <v>1240178.80546463</v>
      </c>
      <c r="BA152">
        <v>1226367.12190527</v>
      </c>
      <c r="BB152">
        <v>1212709.2569742401</v>
      </c>
      <c r="BC152">
        <v>1199203.49761677</v>
      </c>
      <c r="BD152">
        <v>1185848.1498561201</v>
      </c>
      <c r="BE152">
        <v>1172641.5385811201</v>
      </c>
      <c r="BF152">
        <v>1159582.00733604</v>
      </c>
      <c r="BG152">
        <v>1146667.9181128701</v>
      </c>
      <c r="BH152">
        <v>1133897.65114582</v>
      </c>
      <c r="BI152">
        <v>1121269.6047082299</v>
      </c>
      <c r="BJ152">
        <v>1108782.1949115701</v>
      </c>
      <c r="BK152">
        <v>1096433.85550688</v>
      </c>
      <c r="BL152">
        <v>1084223.03768827</v>
      </c>
      <c r="BM152">
        <v>1072148.2098986499</v>
      </c>
      <c r="BN152">
        <v>1060207.8576376601</v>
      </c>
      <c r="BO152">
        <v>1048400.48327171</v>
      </c>
      <c r="BP152">
        <v>1036724.60584611</v>
      </c>
      <c r="BQ152">
        <v>1025178.76089935</v>
      </c>
      <c r="BR152">
        <v>1013761.5002794</v>
      </c>
      <c r="BS152">
        <v>1002471.39196209</v>
      </c>
      <c r="BT152">
        <v>991307.01987148798</v>
      </c>
      <c r="BU152">
        <v>980266.98370225797</v>
      </c>
      <c r="BV152">
        <v>969349.89874408103</v>
      </c>
      <c r="BW152">
        <v>958554.39570793696</v>
      </c>
      <c r="BX152">
        <v>947879.12055437104</v>
      </c>
      <c r="BY152">
        <v>937322.73432366096</v>
      </c>
      <c r="BZ152">
        <v>926883.91296787595</v>
      </c>
      <c r="CA152">
        <v>916561.34718480695</v>
      </c>
      <c r="CB152">
        <v>906353.742253743</v>
      </c>
      <c r="CC152">
        <v>896259.81787308597</v>
      </c>
    </row>
    <row r="153" spans="1:81" x14ac:dyDescent="0.25">
      <c r="A153">
        <v>29901</v>
      </c>
      <c r="B153" t="s">
        <v>216</v>
      </c>
      <c r="C153" t="s">
        <v>59</v>
      </c>
      <c r="D153">
        <v>2010</v>
      </c>
      <c r="E153" t="s">
        <v>22</v>
      </c>
      <c r="F153" t="s">
        <v>23</v>
      </c>
      <c r="G153">
        <v>2009</v>
      </c>
      <c r="H153">
        <v>23222587</v>
      </c>
      <c r="I153">
        <v>100</v>
      </c>
      <c r="J153">
        <v>2030</v>
      </c>
      <c r="K153">
        <v>17</v>
      </c>
      <c r="L153">
        <v>58</v>
      </c>
      <c r="M153">
        <v>2017</v>
      </c>
      <c r="N153">
        <v>20932839.921799999</v>
      </c>
      <c r="O153" t="s">
        <v>24</v>
      </c>
      <c r="P153">
        <v>2.82256616113902</v>
      </c>
      <c r="Q153">
        <v>1</v>
      </c>
      <c r="R153" t="s">
        <v>25</v>
      </c>
      <c r="S153">
        <v>19274747.210000001</v>
      </c>
      <c r="T153">
        <v>-1.11368485725649E-2</v>
      </c>
      <c r="AN153">
        <v>23222587</v>
      </c>
      <c r="AO153">
        <v>22936368.615224998</v>
      </c>
      <c r="AP153">
        <v>22650150.230450001</v>
      </c>
      <c r="AQ153">
        <v>22363931.845674999</v>
      </c>
      <c r="AR153">
        <v>22077713.460900001</v>
      </c>
      <c r="AS153">
        <v>21791495.076125</v>
      </c>
      <c r="AT153">
        <v>21505276.691349901</v>
      </c>
      <c r="AU153">
        <v>21219058.306575</v>
      </c>
      <c r="AV153">
        <v>20932839.921799999</v>
      </c>
      <c r="AW153">
        <v>20805294.3285846</v>
      </c>
      <c r="AX153">
        <v>20677748.735369202</v>
      </c>
      <c r="AY153">
        <v>20550203.1421538</v>
      </c>
      <c r="AZ153">
        <v>20422657.548938401</v>
      </c>
      <c r="BA153">
        <v>20295111.955722999</v>
      </c>
      <c r="BB153">
        <v>20167566.3625076</v>
      </c>
      <c r="BC153">
        <v>20040020.769292299</v>
      </c>
      <c r="BD153">
        <v>19912475.1760769</v>
      </c>
      <c r="BE153">
        <v>19784929.582861502</v>
      </c>
      <c r="BF153">
        <v>19657383.9896461</v>
      </c>
      <c r="BG153">
        <v>19529838.396430701</v>
      </c>
      <c r="BH153">
        <v>19402292.803215299</v>
      </c>
      <c r="BI153">
        <v>19274747.210000001</v>
      </c>
      <c r="BJ153">
        <v>19060087.2690477</v>
      </c>
      <c r="BK153">
        <v>18847817.963352501</v>
      </c>
      <c r="BL153">
        <v>18637912.6687713</v>
      </c>
      <c r="BM153">
        <v>18430345.0576705</v>
      </c>
      <c r="BN153">
        <v>18225089.095623098</v>
      </c>
      <c r="BO153">
        <v>18022119.038143702</v>
      </c>
      <c r="BP153">
        <v>17821409.427459098</v>
      </c>
      <c r="BQ153">
        <v>17622935.089315802</v>
      </c>
      <c r="BR153">
        <v>17426671.129822001</v>
      </c>
      <c r="BS153">
        <v>17232592.9323253</v>
      </c>
      <c r="BT153">
        <v>17040676.154325299</v>
      </c>
      <c r="BU153">
        <v>16850896.724420499</v>
      </c>
      <c r="BV153">
        <v>16663230.8392887</v>
      </c>
      <c r="BW153">
        <v>16477654.960701801</v>
      </c>
      <c r="BX153">
        <v>16294145.8125735</v>
      </c>
      <c r="BY153">
        <v>16112680.3780396</v>
      </c>
      <c r="BZ153">
        <v>15933235.8965712</v>
      </c>
      <c r="CA153">
        <v>15755789.861120099</v>
      </c>
      <c r="CB153">
        <v>15580320.015295699</v>
      </c>
      <c r="CC153">
        <v>15406804.350573201</v>
      </c>
    </row>
    <row r="154" spans="1:81" x14ac:dyDescent="0.25">
      <c r="A154">
        <v>7121</v>
      </c>
      <c r="B154" t="s">
        <v>217</v>
      </c>
      <c r="C154" t="s">
        <v>39</v>
      </c>
      <c r="D154">
        <v>2017</v>
      </c>
      <c r="E154" t="s">
        <v>28</v>
      </c>
      <c r="F154" t="s">
        <v>23</v>
      </c>
      <c r="G154">
        <v>2012</v>
      </c>
      <c r="H154">
        <v>142767690</v>
      </c>
      <c r="I154">
        <v>95</v>
      </c>
      <c r="J154">
        <v>2050</v>
      </c>
      <c r="K154">
        <v>85</v>
      </c>
      <c r="L154">
        <v>37</v>
      </c>
      <c r="M154">
        <v>2017</v>
      </c>
      <c r="N154">
        <v>97867251.495000005</v>
      </c>
      <c r="O154" t="s">
        <v>45</v>
      </c>
      <c r="P154">
        <v>3.4742767689999998</v>
      </c>
      <c r="Q154">
        <v>1</v>
      </c>
      <c r="R154" t="s">
        <v>25</v>
      </c>
      <c r="S154">
        <v>21415153.5</v>
      </c>
      <c r="T154">
        <v>-1.11368485725649E-2</v>
      </c>
      <c r="AQ154">
        <v>142767690</v>
      </c>
      <c r="AR154">
        <v>133787602.29899999</v>
      </c>
      <c r="AS154">
        <v>124807514.598</v>
      </c>
      <c r="AT154">
        <v>115827426.897</v>
      </c>
      <c r="AU154">
        <v>106847339.19599999</v>
      </c>
      <c r="AV154">
        <v>97867251.495000005</v>
      </c>
      <c r="AW154">
        <v>95550521.252727196</v>
      </c>
      <c r="AX154">
        <v>93233791.010454506</v>
      </c>
      <c r="AY154">
        <v>90917060.768181801</v>
      </c>
      <c r="AZ154">
        <v>88600330.525909096</v>
      </c>
      <c r="BA154">
        <v>86283600.283636302</v>
      </c>
      <c r="BB154">
        <v>83966870.041363597</v>
      </c>
      <c r="BC154">
        <v>81650139.799090907</v>
      </c>
      <c r="BD154">
        <v>79333409.556818098</v>
      </c>
      <c r="BE154">
        <v>77016679.314545393</v>
      </c>
      <c r="BF154">
        <v>74699949.072272703</v>
      </c>
      <c r="BG154">
        <v>72383218.829999998</v>
      </c>
      <c r="BH154">
        <v>70066488.587727204</v>
      </c>
      <c r="BI154">
        <v>67749758.345454499</v>
      </c>
      <c r="BJ154">
        <v>65433028.103181802</v>
      </c>
      <c r="BK154">
        <v>63116297.860909097</v>
      </c>
      <c r="BL154">
        <v>60799567.618636303</v>
      </c>
      <c r="BM154">
        <v>58482837.376363598</v>
      </c>
      <c r="BN154">
        <v>56166107.1340909</v>
      </c>
      <c r="BO154">
        <v>53849376.891818099</v>
      </c>
      <c r="BP154">
        <v>51532646.649545401</v>
      </c>
      <c r="BQ154">
        <v>49215916.407272696</v>
      </c>
      <c r="BR154">
        <v>46899186.164999999</v>
      </c>
      <c r="BS154">
        <v>44582455.922727197</v>
      </c>
      <c r="BT154">
        <v>42265725.6804545</v>
      </c>
      <c r="BU154">
        <v>39948995.438181803</v>
      </c>
      <c r="BV154">
        <v>37632265.195909098</v>
      </c>
      <c r="BW154">
        <v>35315534.953636304</v>
      </c>
      <c r="BX154">
        <v>32998804.711363599</v>
      </c>
      <c r="BY154">
        <v>30682074.469090901</v>
      </c>
      <c r="BZ154">
        <v>28365344.2268181</v>
      </c>
      <c r="CA154">
        <v>26048613.984545399</v>
      </c>
      <c r="CB154">
        <v>23731883.742272701</v>
      </c>
      <c r="CC154">
        <v>21415153.5</v>
      </c>
    </row>
    <row r="155" spans="1:81" x14ac:dyDescent="0.25">
      <c r="A155">
        <v>23132</v>
      </c>
      <c r="B155" t="s">
        <v>218</v>
      </c>
      <c r="C155" t="s">
        <v>148</v>
      </c>
      <c r="D155">
        <v>2017</v>
      </c>
      <c r="E155" t="s">
        <v>49</v>
      </c>
      <c r="F155" t="s">
        <v>50</v>
      </c>
      <c r="G155">
        <v>2016</v>
      </c>
      <c r="H155">
        <v>14802856</v>
      </c>
      <c r="I155">
        <v>100</v>
      </c>
      <c r="J155">
        <v>2030</v>
      </c>
      <c r="K155">
        <v>20</v>
      </c>
      <c r="L155">
        <v>12</v>
      </c>
      <c r="M155">
        <v>2017</v>
      </c>
      <c r="N155">
        <v>14447587.456</v>
      </c>
      <c r="O155" t="s">
        <v>24</v>
      </c>
      <c r="P155">
        <v>2.5217241880390202</v>
      </c>
      <c r="Q155">
        <v>1</v>
      </c>
      <c r="R155" t="s">
        <v>25</v>
      </c>
      <c r="S155">
        <v>11842284.800000001</v>
      </c>
      <c r="T155">
        <v>-1.11368485725649E-2</v>
      </c>
      <c r="AU155">
        <v>14802856</v>
      </c>
      <c r="AV155">
        <v>14447587.456</v>
      </c>
      <c r="AW155">
        <v>14247179.559384599</v>
      </c>
      <c r="AX155">
        <v>14046771.6627692</v>
      </c>
      <c r="AY155">
        <v>13846363.766153799</v>
      </c>
      <c r="AZ155">
        <v>13645955.8695384</v>
      </c>
      <c r="BA155">
        <v>13445547.972922999</v>
      </c>
      <c r="BB155">
        <v>13245140.0763076</v>
      </c>
      <c r="BC155">
        <v>13044732.1796923</v>
      </c>
      <c r="BD155">
        <v>12844324.283076899</v>
      </c>
      <c r="BE155">
        <v>12643916.3864615</v>
      </c>
      <c r="BF155">
        <v>12443508.489846099</v>
      </c>
      <c r="BG155">
        <v>12243100.5932307</v>
      </c>
      <c r="BH155">
        <v>12042692.696615299</v>
      </c>
      <c r="BI155">
        <v>11842284.800000001</v>
      </c>
      <c r="BJ155">
        <v>11710399.0674292</v>
      </c>
      <c r="BK155">
        <v>11579982.126290901</v>
      </c>
      <c r="BL155">
        <v>11451017.6188774</v>
      </c>
      <c r="BM155">
        <v>11323489.369654199</v>
      </c>
      <c r="BN155">
        <v>11197381.383231301</v>
      </c>
      <c r="BO155">
        <v>11072677.842357</v>
      </c>
      <c r="BP155">
        <v>10949363.105933901</v>
      </c>
      <c r="BQ155">
        <v>10827421.707056999</v>
      </c>
      <c r="BR155">
        <v>10706838.3510742</v>
      </c>
      <c r="BS155">
        <v>10587597.913667399</v>
      </c>
      <c r="BT155">
        <v>10469685.4389557</v>
      </c>
      <c r="BU155">
        <v>10353086.1376196</v>
      </c>
      <c r="BV155">
        <v>10237785.3850463</v>
      </c>
      <c r="BW155">
        <v>10123768.7194946</v>
      </c>
      <c r="BX155">
        <v>10011021.8402819</v>
      </c>
      <c r="BY155">
        <v>9899530.6059900802</v>
      </c>
      <c r="BZ155">
        <v>9789281.0326917004</v>
      </c>
      <c r="CA155">
        <v>9680259.2921963297</v>
      </c>
      <c r="CB155">
        <v>9572451.7103159707</v>
      </c>
      <c r="CC155">
        <v>9465844.7651499994</v>
      </c>
    </row>
    <row r="156" spans="1:81" x14ac:dyDescent="0.25">
      <c r="A156">
        <v>5811</v>
      </c>
      <c r="B156" t="s">
        <v>219</v>
      </c>
      <c r="C156" t="s">
        <v>52</v>
      </c>
      <c r="D156">
        <v>2010</v>
      </c>
      <c r="E156" t="s">
        <v>28</v>
      </c>
      <c r="F156" t="s">
        <v>23</v>
      </c>
      <c r="G156">
        <v>2016</v>
      </c>
      <c r="H156">
        <v>259552</v>
      </c>
      <c r="I156">
        <v>100</v>
      </c>
      <c r="J156">
        <v>2022</v>
      </c>
      <c r="K156">
        <v>35</v>
      </c>
      <c r="L156">
        <v>34</v>
      </c>
      <c r="M156">
        <v>2017</v>
      </c>
      <c r="N156">
        <v>230000</v>
      </c>
      <c r="O156" t="s">
        <v>24</v>
      </c>
      <c r="P156">
        <v>2.99636746341463</v>
      </c>
      <c r="Q156">
        <v>1</v>
      </c>
      <c r="R156" t="s">
        <v>25</v>
      </c>
      <c r="S156">
        <v>168708.8</v>
      </c>
      <c r="T156">
        <v>-1.11368485725649E-2</v>
      </c>
      <c r="AU156">
        <v>259552</v>
      </c>
      <c r="AV156">
        <v>230000</v>
      </c>
      <c r="AW156">
        <v>217741.76</v>
      </c>
      <c r="AX156">
        <v>205483.51999999999</v>
      </c>
      <c r="AY156">
        <v>193225.28</v>
      </c>
      <c r="AZ156">
        <v>180967.03999999899</v>
      </c>
      <c r="BA156">
        <v>168708.8</v>
      </c>
      <c r="BB156">
        <v>166829.91564153999</v>
      </c>
      <c r="BC156">
        <v>164971.956133667</v>
      </c>
      <c r="BD156">
        <v>163134.688439486</v>
      </c>
      <c r="BE156">
        <v>161317.882117403</v>
      </c>
      <c r="BF156">
        <v>159521.30929221501</v>
      </c>
      <c r="BG156">
        <v>157744.74462653001</v>
      </c>
      <c r="BH156">
        <v>155987.96529250601</v>
      </c>
      <c r="BI156">
        <v>154250.75094390099</v>
      </c>
      <c r="BJ156">
        <v>152532.88368843499</v>
      </c>
      <c r="BK156">
        <v>150834.14806045999</v>
      </c>
      <c r="BL156">
        <v>149154.33099393899</v>
      </c>
      <c r="BM156">
        <v>147493.22179571699</v>
      </c>
      <c r="BN156">
        <v>145850.61211909799</v>
      </c>
      <c r="BO156">
        <v>144226.29593771201</v>
      </c>
      <c r="BP156">
        <v>142620.06951967199</v>
      </c>
      <c r="BQ156">
        <v>141031.731402023</v>
      </c>
      <c r="BR156">
        <v>139461.08236547199</v>
      </c>
      <c r="BS156">
        <v>137907.92540940101</v>
      </c>
      <c r="BT156">
        <v>136372.06572715999</v>
      </c>
      <c r="BU156">
        <v>134853.31068162899</v>
      </c>
      <c r="BV156">
        <v>133351.46978105899</v>
      </c>
      <c r="BW156">
        <v>131866.354655178</v>
      </c>
      <c r="BX156">
        <v>130397.779031567</v>
      </c>
      <c r="BY156">
        <v>128945.55871229401</v>
      </c>
      <c r="BZ156">
        <v>127509.51155081</v>
      </c>
      <c r="CA156">
        <v>126089.457429107</v>
      </c>
      <c r="CB156">
        <v>124685.218235122</v>
      </c>
      <c r="CC156">
        <v>123296.61784039999</v>
      </c>
    </row>
    <row r="157" spans="1:81" x14ac:dyDescent="0.25">
      <c r="A157">
        <v>29943</v>
      </c>
      <c r="B157" t="s">
        <v>220</v>
      </c>
      <c r="C157" t="s">
        <v>27</v>
      </c>
      <c r="D157">
        <v>2016</v>
      </c>
      <c r="E157" t="s">
        <v>28</v>
      </c>
      <c r="F157" t="s">
        <v>23</v>
      </c>
      <c r="G157">
        <v>2015</v>
      </c>
      <c r="H157">
        <v>43451</v>
      </c>
      <c r="I157">
        <v>100</v>
      </c>
      <c r="J157">
        <v>2020</v>
      </c>
      <c r="K157">
        <v>3</v>
      </c>
      <c r="L157">
        <v>100</v>
      </c>
      <c r="M157">
        <v>2017</v>
      </c>
      <c r="N157">
        <v>42147.47</v>
      </c>
      <c r="O157" t="s">
        <v>24</v>
      </c>
      <c r="P157">
        <v>2.6753701987585399</v>
      </c>
      <c r="Q157">
        <v>1</v>
      </c>
      <c r="R157" t="s">
        <v>25</v>
      </c>
      <c r="S157">
        <v>42147.47</v>
      </c>
      <c r="T157">
        <v>-1.11368485725649E-2</v>
      </c>
      <c r="AT157">
        <v>43451</v>
      </c>
      <c r="AU157">
        <v>42799.235000000001</v>
      </c>
      <c r="AV157">
        <v>42147.47</v>
      </c>
      <c r="AW157">
        <v>42147.47</v>
      </c>
      <c r="AX157">
        <v>42147.47</v>
      </c>
      <c r="AY157">
        <v>42147.47</v>
      </c>
      <c r="AZ157">
        <v>41678.080008893201</v>
      </c>
      <c r="BA157">
        <v>41213.9175430389</v>
      </c>
      <c r="BB157">
        <v>40754.924384279897</v>
      </c>
      <c r="BC157">
        <v>40301.042962825901</v>
      </c>
      <c r="BD157">
        <v>39852.216350032497</v>
      </c>
      <c r="BE157">
        <v>39408.388251261</v>
      </c>
      <c r="BF157">
        <v>38969.502998817901</v>
      </c>
      <c r="BG157">
        <v>38535.505544972002</v>
      </c>
      <c r="BH157">
        <v>38106.341455050402</v>
      </c>
      <c r="BI157">
        <v>37681.956900611003</v>
      </c>
      <c r="BJ157">
        <v>37262.298652691003</v>
      </c>
      <c r="BK157">
        <v>36847.3140751303</v>
      </c>
      <c r="BL157">
        <v>36436.951117969802</v>
      </c>
      <c r="BM157">
        <v>36031.158310922998</v>
      </c>
      <c r="BN157">
        <v>35629.884756920197</v>
      </c>
      <c r="BO157">
        <v>35233.080125724402</v>
      </c>
      <c r="BP157">
        <v>34840.694647619202</v>
      </c>
      <c r="BQ157">
        <v>34452.679107165699</v>
      </c>
      <c r="BR157">
        <v>34068.984837030002</v>
      </c>
      <c r="BS157">
        <v>33689.563711878996</v>
      </c>
      <c r="BT157">
        <v>33314.368142343999</v>
      </c>
      <c r="BU157">
        <v>32943.351069051998</v>
      </c>
      <c r="BV157">
        <v>32576.465956723201</v>
      </c>
      <c r="BW157">
        <v>32213.666788333801</v>
      </c>
      <c r="BX157">
        <v>31854.9080593451</v>
      </c>
      <c r="BY157">
        <v>31500.144771995201</v>
      </c>
      <c r="BZ157">
        <v>31149.332429655598</v>
      </c>
      <c r="CA157">
        <v>30802.427031250001</v>
      </c>
      <c r="CB157">
        <v>30459.3850657355</v>
      </c>
      <c r="CC157">
        <v>30120.163506645</v>
      </c>
    </row>
    <row r="158" spans="1:81" x14ac:dyDescent="0.25">
      <c r="A158">
        <v>30440</v>
      </c>
      <c r="B158" t="s">
        <v>221</v>
      </c>
      <c r="C158" t="s">
        <v>211</v>
      </c>
      <c r="D158">
        <v>2016</v>
      </c>
      <c r="E158" t="s">
        <v>49</v>
      </c>
      <c r="F158" t="s">
        <v>50</v>
      </c>
      <c r="G158">
        <v>2016</v>
      </c>
      <c r="H158">
        <v>0</v>
      </c>
      <c r="I158">
        <v>99</v>
      </c>
      <c r="J158">
        <v>2021</v>
      </c>
      <c r="K158">
        <v>0</v>
      </c>
      <c r="L158">
        <v>0</v>
      </c>
      <c r="M158">
        <v>2018</v>
      </c>
      <c r="N158">
        <v>0</v>
      </c>
      <c r="O158" t="s">
        <v>24</v>
      </c>
      <c r="P158">
        <v>2.3058536585365901</v>
      </c>
      <c r="Q158">
        <v>1</v>
      </c>
      <c r="R158" t="s">
        <v>25</v>
      </c>
      <c r="S158">
        <v>0</v>
      </c>
      <c r="T158">
        <v>-1.11368485725649E-2</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row>
    <row r="159" spans="1:81" x14ac:dyDescent="0.25">
      <c r="A159">
        <v>5885</v>
      </c>
      <c r="B159" t="s">
        <v>222</v>
      </c>
      <c r="C159" t="s">
        <v>27</v>
      </c>
      <c r="D159">
        <v>2016</v>
      </c>
      <c r="E159" t="s">
        <v>22</v>
      </c>
      <c r="F159" t="s">
        <v>23</v>
      </c>
      <c r="G159">
        <v>2016</v>
      </c>
      <c r="H159">
        <v>93302</v>
      </c>
      <c r="I159">
        <v>100</v>
      </c>
      <c r="J159">
        <v>2020</v>
      </c>
      <c r="K159">
        <v>100</v>
      </c>
      <c r="L159">
        <v>36</v>
      </c>
      <c r="M159">
        <v>2017</v>
      </c>
      <c r="N159">
        <v>59713.279999999999</v>
      </c>
      <c r="O159" t="s">
        <v>24</v>
      </c>
      <c r="P159">
        <v>3.64537518385854</v>
      </c>
      <c r="Q159">
        <v>1</v>
      </c>
      <c r="R159" t="s">
        <v>25</v>
      </c>
      <c r="S159">
        <v>0</v>
      </c>
      <c r="T159">
        <v>-1.11368485725649E-2</v>
      </c>
      <c r="AU159">
        <v>93302</v>
      </c>
      <c r="AV159">
        <v>59713.279999999999</v>
      </c>
      <c r="AW159">
        <v>39808.853333333303</v>
      </c>
      <c r="AX159">
        <v>19904.426666666601</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row>
    <row r="160" spans="1:81" x14ac:dyDescent="0.25">
      <c r="A160">
        <v>59359</v>
      </c>
      <c r="B160" t="s">
        <v>223</v>
      </c>
      <c r="C160" t="s">
        <v>36</v>
      </c>
      <c r="D160">
        <v>2015</v>
      </c>
      <c r="E160" t="s">
        <v>28</v>
      </c>
      <c r="F160" t="s">
        <v>23</v>
      </c>
      <c r="G160">
        <v>2015</v>
      </c>
      <c r="H160">
        <v>14015.99</v>
      </c>
      <c r="I160">
        <v>100</v>
      </c>
      <c r="J160">
        <v>2020</v>
      </c>
      <c r="K160">
        <v>13.49</v>
      </c>
      <c r="L160">
        <v>86.51</v>
      </c>
      <c r="M160">
        <v>2017</v>
      </c>
      <c r="N160">
        <v>12380.2960751799</v>
      </c>
      <c r="O160" t="s">
        <v>24</v>
      </c>
      <c r="P160">
        <v>2.7802672552575398</v>
      </c>
      <c r="Q160">
        <v>1</v>
      </c>
      <c r="R160" t="s">
        <v>25</v>
      </c>
      <c r="S160">
        <v>12125.232948999999</v>
      </c>
      <c r="T160">
        <v>-1.11368485725649E-2</v>
      </c>
      <c r="AT160">
        <v>14015.99</v>
      </c>
      <c r="AU160">
        <v>13198.1430375899</v>
      </c>
      <c r="AV160">
        <v>12380.2960751799</v>
      </c>
      <c r="AW160">
        <v>12295.2750331199</v>
      </c>
      <c r="AX160">
        <v>12210.253991059901</v>
      </c>
      <c r="AY160">
        <v>12125.232948999999</v>
      </c>
      <c r="AZ160">
        <v>11990.196065739899</v>
      </c>
      <c r="BA160">
        <v>11856.6630678004</v>
      </c>
      <c r="BB160">
        <v>11724.617206638301</v>
      </c>
      <c r="BC160">
        <v>11594.041920236699</v>
      </c>
      <c r="BD160">
        <v>11464.920831027101</v>
      </c>
      <c r="BE160">
        <v>11337.2377438355</v>
      </c>
      <c r="BF160">
        <v>11210.9766438512</v>
      </c>
      <c r="BG160">
        <v>11086.121694618099</v>
      </c>
      <c r="BH160">
        <v>10962.6572360481</v>
      </c>
      <c r="BI160">
        <v>10840.567782457299</v>
      </c>
      <c r="BJ160">
        <v>10719.8380206234</v>
      </c>
      <c r="BK160">
        <v>10600.4528078653</v>
      </c>
      <c r="BL160">
        <v>10482.3971701435</v>
      </c>
      <c r="BM160">
        <v>10365.6563001821</v>
      </c>
      <c r="BN160">
        <v>10250.2155556118</v>
      </c>
      <c r="BO160">
        <v>10136.0604571328</v>
      </c>
      <c r="BP160">
        <v>10023.1766866993</v>
      </c>
      <c r="BQ160">
        <v>9911.5500857235202</v>
      </c>
      <c r="BR160">
        <v>9801.1666532994295</v>
      </c>
      <c r="BS160">
        <v>9692.0125444471596</v>
      </c>
      <c r="BT160">
        <v>9584.0740683762506</v>
      </c>
      <c r="BU160">
        <v>9477.3376867685001</v>
      </c>
      <c r="BV160">
        <v>9371.7900120799004</v>
      </c>
      <c r="BW160">
        <v>9267.4178058614907</v>
      </c>
      <c r="BX160">
        <v>9164.2079770989203</v>
      </c>
      <c r="BY160">
        <v>9062.1475805704704</v>
      </c>
      <c r="BZ160">
        <v>8961.2238152234295</v>
      </c>
      <c r="CA160">
        <v>8861.4240225684207</v>
      </c>
      <c r="CB160">
        <v>8762.7356850917895</v>
      </c>
      <c r="CC160">
        <v>8665.1464246855103</v>
      </c>
    </row>
    <row r="161" spans="1:81" x14ac:dyDescent="0.25">
      <c r="A161">
        <v>23073</v>
      </c>
      <c r="B161" t="s">
        <v>224</v>
      </c>
      <c r="C161" t="s">
        <v>111</v>
      </c>
      <c r="D161">
        <v>2018</v>
      </c>
      <c r="E161" t="s">
        <v>88</v>
      </c>
      <c r="F161" t="s">
        <v>54</v>
      </c>
      <c r="G161">
        <v>2017</v>
      </c>
      <c r="H161">
        <v>51000</v>
      </c>
      <c r="I161">
        <v>100</v>
      </c>
      <c r="J161">
        <v>2023</v>
      </c>
      <c r="K161">
        <v>6</v>
      </c>
      <c r="L161">
        <v>0</v>
      </c>
      <c r="M161">
        <v>2018</v>
      </c>
      <c r="N161">
        <v>51000</v>
      </c>
      <c r="O161" t="s">
        <v>45</v>
      </c>
      <c r="P161">
        <v>3.04683436829268</v>
      </c>
      <c r="Q161">
        <v>1</v>
      </c>
      <c r="R161" t="s">
        <v>25</v>
      </c>
      <c r="S161">
        <v>47940</v>
      </c>
      <c r="T161">
        <v>-1.11368485725649E-2</v>
      </c>
      <c r="AV161">
        <v>51000</v>
      </c>
      <c r="AW161">
        <v>51000</v>
      </c>
      <c r="AX161">
        <v>50388</v>
      </c>
      <c r="AY161">
        <v>49776</v>
      </c>
      <c r="AZ161">
        <v>49164</v>
      </c>
      <c r="BA161">
        <v>48552</v>
      </c>
      <c r="BB161">
        <v>47940</v>
      </c>
      <c r="BC161">
        <v>47406.099479431199</v>
      </c>
      <c r="BD161">
        <v>46878.144928112801</v>
      </c>
      <c r="BE161">
        <v>46356.0701266857</v>
      </c>
      <c r="BF161">
        <v>45839.8095932656</v>
      </c>
      <c r="BG161">
        <v>45329.298575230197</v>
      </c>
      <c r="BH161">
        <v>44824.473041097197</v>
      </c>
      <c r="BI161">
        <v>44325.269672493501</v>
      </c>
      <c r="BJ161">
        <v>43831.625856212901</v>
      </c>
      <c r="BK161">
        <v>43343.479676362898</v>
      </c>
      <c r="BL161">
        <v>42860.769906599198</v>
      </c>
      <c r="BM161">
        <v>42383.4360024458</v>
      </c>
      <c r="BN161">
        <v>41911.418093701599</v>
      </c>
      <c r="BO161">
        <v>41444.656976930601</v>
      </c>
      <c r="BP161">
        <v>40983.094108036603</v>
      </c>
      <c r="BQ161">
        <v>40526.671594920197</v>
      </c>
      <c r="BR161">
        <v>40075.332190217501</v>
      </c>
      <c r="BS161">
        <v>39629.019284119902</v>
      </c>
      <c r="BT161">
        <v>39187.676897273399</v>
      </c>
      <c r="BU161">
        <v>38751.249673757797</v>
      </c>
      <c r="BV161">
        <v>38319.682874143502</v>
      </c>
      <c r="BW161">
        <v>37892.922368625499</v>
      </c>
      <c r="BX161">
        <v>37470.914630234103</v>
      </c>
      <c r="BY161">
        <v>37053.606728121697</v>
      </c>
      <c r="BZ161">
        <v>36640.9463209233</v>
      </c>
      <c r="CA161">
        <v>36232.881650191601</v>
      </c>
      <c r="CB161">
        <v>35829.361533905801</v>
      </c>
      <c r="CC161">
        <v>35430.335360051002</v>
      </c>
    </row>
    <row r="162" spans="1:81" x14ac:dyDescent="0.25">
      <c r="A162">
        <v>34322</v>
      </c>
      <c r="B162" t="s">
        <v>225</v>
      </c>
      <c r="C162" t="s">
        <v>84</v>
      </c>
      <c r="D162">
        <v>0</v>
      </c>
      <c r="E162" t="s">
        <v>28</v>
      </c>
      <c r="F162" t="s">
        <v>23</v>
      </c>
      <c r="G162">
        <v>2016</v>
      </c>
      <c r="H162">
        <v>21141.059999999899</v>
      </c>
      <c r="I162">
        <v>100</v>
      </c>
      <c r="J162">
        <v>2017</v>
      </c>
      <c r="K162">
        <v>10</v>
      </c>
      <c r="L162">
        <v>80</v>
      </c>
      <c r="M162">
        <v>2017</v>
      </c>
      <c r="N162">
        <v>21141.059999999899</v>
      </c>
      <c r="O162" t="s">
        <v>24</v>
      </c>
      <c r="P162">
        <v>2.74390243902439</v>
      </c>
      <c r="Q162">
        <v>1</v>
      </c>
      <c r="R162" t="s">
        <v>25</v>
      </c>
      <c r="S162">
        <v>19026.9539999999</v>
      </c>
      <c r="T162">
        <v>-1.11368485725649E-2</v>
      </c>
      <c r="AU162">
        <v>21141.059999999899</v>
      </c>
      <c r="AV162">
        <v>19026.9539999999</v>
      </c>
      <c r="AW162">
        <v>18815.053694504801</v>
      </c>
      <c r="AX162">
        <v>18605.5132906244</v>
      </c>
      <c r="AY162">
        <v>18398.306506491899</v>
      </c>
      <c r="AZ162">
        <v>18193.4073529374</v>
      </c>
      <c r="BA162">
        <v>17990.790130228801</v>
      </c>
      <c r="BB162">
        <v>17790.4294248476</v>
      </c>
      <c r="BC162">
        <v>17592.300106302198</v>
      </c>
      <c r="BD162">
        <v>17396.377323975201</v>
      </c>
      <c r="BE162">
        <v>17202.636504006899</v>
      </c>
      <c r="BF162">
        <v>17011.053346212899</v>
      </c>
      <c r="BG162">
        <v>16821.6038210363</v>
      </c>
      <c r="BH162">
        <v>16634.2641665337</v>
      </c>
      <c r="BI162">
        <v>16449.010885395001</v>
      </c>
      <c r="BJ162">
        <v>16265.8207419959</v>
      </c>
      <c r="BK162">
        <v>16084.670759483801</v>
      </c>
      <c r="BL162">
        <v>15905.5382168958</v>
      </c>
      <c r="BM162">
        <v>15728.400646309099</v>
      </c>
      <c r="BN162">
        <v>15553.235830022601</v>
      </c>
      <c r="BO162">
        <v>15380.0217977702</v>
      </c>
      <c r="BP162">
        <v>15208.736823965701</v>
      </c>
      <c r="BQ162">
        <v>15039.3594249772</v>
      </c>
      <c r="BR162">
        <v>14871.8683564328</v>
      </c>
      <c r="BS162">
        <v>14706.242610556101</v>
      </c>
      <c r="BT162">
        <v>14542.461413531</v>
      </c>
      <c r="BU162">
        <v>14380.504222896099</v>
      </c>
      <c r="BV162">
        <v>14220.350724968601</v>
      </c>
      <c r="BW162">
        <v>14061.9808322958</v>
      </c>
      <c r="BX162">
        <v>13905.3746811363</v>
      </c>
      <c r="BY162">
        <v>13750.512628967699</v>
      </c>
      <c r="BZ162">
        <v>13597.375252023699</v>
      </c>
      <c r="CA162">
        <v>13445.943342857599</v>
      </c>
      <c r="CB162">
        <v>13296.197907932899</v>
      </c>
      <c r="CC162">
        <v>13148.1201652414</v>
      </c>
    </row>
    <row r="163" spans="1:81" x14ac:dyDescent="0.25">
      <c r="A163">
        <v>6305</v>
      </c>
      <c r="B163" t="s">
        <v>226</v>
      </c>
      <c r="C163" t="s">
        <v>36</v>
      </c>
      <c r="D163">
        <v>2016</v>
      </c>
      <c r="E163" t="s">
        <v>22</v>
      </c>
      <c r="F163" t="s">
        <v>23</v>
      </c>
      <c r="G163">
        <v>2009</v>
      </c>
      <c r="H163">
        <v>950551</v>
      </c>
      <c r="I163">
        <v>100</v>
      </c>
      <c r="J163">
        <v>2030</v>
      </c>
      <c r="K163">
        <v>32</v>
      </c>
      <c r="L163">
        <v>31.88</v>
      </c>
      <c r="M163">
        <v>2017</v>
      </c>
      <c r="N163">
        <v>853579.58918400004</v>
      </c>
      <c r="O163" t="s">
        <v>24</v>
      </c>
      <c r="P163">
        <v>2.97033895753902</v>
      </c>
      <c r="Q163">
        <v>1</v>
      </c>
      <c r="R163" t="s">
        <v>25</v>
      </c>
      <c r="S163">
        <v>646374.679999999</v>
      </c>
      <c r="T163">
        <v>-1.11368485725649E-2</v>
      </c>
      <c r="AN163">
        <v>950551</v>
      </c>
      <c r="AO163">
        <v>938429.57364800002</v>
      </c>
      <c r="AP163">
        <v>926308.14729600004</v>
      </c>
      <c r="AQ163">
        <v>914186.72094399994</v>
      </c>
      <c r="AR163">
        <v>902065.29459199996</v>
      </c>
      <c r="AS163">
        <v>889943.86823999998</v>
      </c>
      <c r="AT163">
        <v>877822.441888</v>
      </c>
      <c r="AU163">
        <v>865701.01553600002</v>
      </c>
      <c r="AV163">
        <v>853579.58918400004</v>
      </c>
      <c r="AW163">
        <v>837640.75001600001</v>
      </c>
      <c r="AX163">
        <v>821701.91084799997</v>
      </c>
      <c r="AY163">
        <v>805763.07168000005</v>
      </c>
      <c r="AZ163">
        <v>789824.23251200002</v>
      </c>
      <c r="BA163">
        <v>773885.39334399998</v>
      </c>
      <c r="BB163">
        <v>757946.55417599995</v>
      </c>
      <c r="BC163">
        <v>742007.71500800003</v>
      </c>
      <c r="BD163">
        <v>726068.87583999999</v>
      </c>
      <c r="BE163">
        <v>710130.03667199996</v>
      </c>
      <c r="BF163">
        <v>694191.19750399899</v>
      </c>
      <c r="BG163">
        <v>678252.358336</v>
      </c>
      <c r="BH163">
        <v>662313.51916799997</v>
      </c>
      <c r="BI163">
        <v>646374.679999999</v>
      </c>
      <c r="BJ163">
        <v>639176.103067699</v>
      </c>
      <c r="BK163">
        <v>632057.69559663197</v>
      </c>
      <c r="BL163">
        <v>625018.56475164799</v>
      </c>
      <c r="BM163">
        <v>618057.82764096698</v>
      </c>
      <c r="BN163">
        <v>611174.61120544095</v>
      </c>
      <c r="BO163">
        <v>604368.05210904998</v>
      </c>
      <c r="BP163">
        <v>597637.29663061595</v>
      </c>
      <c r="BQ163">
        <v>590981.50055672298</v>
      </c>
      <c r="BR163">
        <v>584399.82907583599</v>
      </c>
      <c r="BS163">
        <v>577891.45667358499</v>
      </c>
      <c r="BT163">
        <v>571455.56702923297</v>
      </c>
      <c r="BU163">
        <v>565091.35291327897</v>
      </c>
      <c r="BV163">
        <v>558798.01608621795</v>
      </c>
      <c r="BW163">
        <v>552574.76719841606</v>
      </c>
      <c r="BX163">
        <v>546420.82569110696</v>
      </c>
      <c r="BY163">
        <v>540335.41969848901</v>
      </c>
      <c r="BZ163">
        <v>534317.78595091403</v>
      </c>
      <c r="CA163">
        <v>528367.16967914999</v>
      </c>
      <c r="CB163">
        <v>522482.824519719</v>
      </c>
      <c r="CC163">
        <v>516664.012421277</v>
      </c>
    </row>
    <row r="164" spans="1:81" x14ac:dyDescent="0.25">
      <c r="A164">
        <v>6285</v>
      </c>
      <c r="B164" t="s">
        <v>227</v>
      </c>
      <c r="C164" t="s">
        <v>27</v>
      </c>
      <c r="D164">
        <v>2016</v>
      </c>
      <c r="E164" t="s">
        <v>28</v>
      </c>
      <c r="F164" t="s">
        <v>23</v>
      </c>
      <c r="G164">
        <v>2014</v>
      </c>
      <c r="H164">
        <v>152847</v>
      </c>
      <c r="I164">
        <v>100</v>
      </c>
      <c r="J164">
        <v>2022</v>
      </c>
      <c r="K164">
        <v>25</v>
      </c>
      <c r="L164">
        <v>100</v>
      </c>
      <c r="M164">
        <v>2017</v>
      </c>
      <c r="N164">
        <v>114635.25</v>
      </c>
      <c r="O164" t="s">
        <v>24</v>
      </c>
      <c r="P164">
        <v>2.8963567481146302</v>
      </c>
      <c r="Q164">
        <v>1</v>
      </c>
      <c r="R164" t="s">
        <v>25</v>
      </c>
      <c r="S164">
        <v>114635.25</v>
      </c>
      <c r="T164">
        <v>-1.11368485725649E-2</v>
      </c>
      <c r="AS164">
        <v>152847</v>
      </c>
      <c r="AT164">
        <v>140109.75</v>
      </c>
      <c r="AU164">
        <v>127372.5</v>
      </c>
      <c r="AV164">
        <v>114635.25</v>
      </c>
      <c r="AW164">
        <v>114635.25</v>
      </c>
      <c r="AX164">
        <v>114635.25</v>
      </c>
      <c r="AY164">
        <v>114635.25</v>
      </c>
      <c r="AZ164">
        <v>114635.25</v>
      </c>
      <c r="BA164">
        <v>114635.25</v>
      </c>
      <c r="BB164">
        <v>113358.574579671</v>
      </c>
      <c r="BC164">
        <v>112096.117300176</v>
      </c>
      <c r="BD164">
        <v>110847.71981623099</v>
      </c>
      <c r="BE164">
        <v>109613.225546024</v>
      </c>
      <c r="BF164">
        <v>108392.479651567</v>
      </c>
      <c r="BG164">
        <v>107185.329019283</v>
      </c>
      <c r="BH164">
        <v>105991.622240795</v>
      </c>
      <c r="BI164">
        <v>104811.20959393799</v>
      </c>
      <c r="BJ164">
        <v>103643.943023983</v>
      </c>
      <c r="BK164">
        <v>102489.676125062</v>
      </c>
      <c r="BL164">
        <v>101348.264121806</v>
      </c>
      <c r="BM164">
        <v>100219.563851189</v>
      </c>
      <c r="BN164">
        <v>99103.433744569993</v>
      </c>
      <c r="BO164">
        <v>97999.733809935497</v>
      </c>
      <c r="BP164">
        <v>96908.325614342597</v>
      </c>
      <c r="BQ164">
        <v>95829.072266554896</v>
      </c>
      <c r="BR164">
        <v>94761.838399872897</v>
      </c>
      <c r="BS164">
        <v>93706.490155155596</v>
      </c>
      <c r="BT164">
        <v>92662.895164031099</v>
      </c>
      <c r="BU164">
        <v>91630.9225322938</v>
      </c>
      <c r="BV164">
        <v>90610.442823487203</v>
      </c>
      <c r="BW164">
        <v>89601.328042669003</v>
      </c>
      <c r="BX164">
        <v>88603.451620357097</v>
      </c>
      <c r="BY164">
        <v>87616.688396654601</v>
      </c>
      <c r="BZ164">
        <v>86640.914605551399</v>
      </c>
      <c r="CA164">
        <v>85676.007859400896</v>
      </c>
      <c r="CB164">
        <v>84721.847133568896</v>
      </c>
      <c r="CC164">
        <v>83778.3127512543</v>
      </c>
    </row>
    <row r="165" spans="1:81" x14ac:dyDescent="0.25">
      <c r="A165">
        <v>6361</v>
      </c>
      <c r="B165" t="s">
        <v>228</v>
      </c>
      <c r="C165" t="s">
        <v>43</v>
      </c>
      <c r="D165">
        <v>2015</v>
      </c>
      <c r="E165" t="s">
        <v>49</v>
      </c>
      <c r="F165" t="s">
        <v>50</v>
      </c>
      <c r="G165">
        <v>2012</v>
      </c>
      <c r="H165">
        <v>20000</v>
      </c>
      <c r="I165">
        <v>100</v>
      </c>
      <c r="J165">
        <v>2017</v>
      </c>
      <c r="K165">
        <v>3</v>
      </c>
      <c r="L165">
        <v>2</v>
      </c>
      <c r="M165">
        <v>2017</v>
      </c>
      <c r="N165">
        <v>19988</v>
      </c>
      <c r="O165" t="s">
        <v>24</v>
      </c>
      <c r="P165">
        <v>2.3439044390243899</v>
      </c>
      <c r="Q165">
        <v>1</v>
      </c>
      <c r="R165" t="s">
        <v>25</v>
      </c>
      <c r="S165">
        <v>19400</v>
      </c>
      <c r="T165">
        <v>-1.11368485725649E-2</v>
      </c>
      <c r="AQ165">
        <v>20000</v>
      </c>
      <c r="AR165">
        <v>19997.599999999999</v>
      </c>
      <c r="AS165">
        <v>19995.2</v>
      </c>
      <c r="AT165">
        <v>19992.8</v>
      </c>
      <c r="AU165">
        <v>19990.400000000001</v>
      </c>
      <c r="AV165">
        <v>19400</v>
      </c>
      <c r="AW165">
        <v>19183.945137692201</v>
      </c>
      <c r="AX165">
        <v>18970.296445669301</v>
      </c>
      <c r="AY165">
        <v>18759.0271267772</v>
      </c>
      <c r="AZ165">
        <v>18550.110682297702</v>
      </c>
      <c r="BA165">
        <v>18343.5209086246</v>
      </c>
      <c r="BB165">
        <v>18139.231893977601</v>
      </c>
      <c r="BC165">
        <v>17937.218015151699</v>
      </c>
      <c r="BD165">
        <v>17737.4539343039</v>
      </c>
      <c r="BE165">
        <v>17539.914595774699</v>
      </c>
      <c r="BF165">
        <v>17344.575222945801</v>
      </c>
      <c r="BG165">
        <v>17151.411315132402</v>
      </c>
      <c r="BH165">
        <v>16960.398644510002</v>
      </c>
      <c r="BI165">
        <v>16771.513253075798</v>
      </c>
      <c r="BJ165">
        <v>16584.731449643499</v>
      </c>
      <c r="BK165">
        <v>16400.0298068722</v>
      </c>
      <c r="BL165">
        <v>16217.385158327501</v>
      </c>
      <c r="BM165">
        <v>16036.7745955762</v>
      </c>
      <c r="BN165">
        <v>15858.175465312899</v>
      </c>
      <c r="BO165">
        <v>15681.5653665186</v>
      </c>
      <c r="BP165">
        <v>15506.922147650899</v>
      </c>
      <c r="BQ165">
        <v>15334.223903865901</v>
      </c>
      <c r="BR165">
        <v>15163.448974270799</v>
      </c>
      <c r="BS165">
        <v>14994.575939206499</v>
      </c>
      <c r="BT165">
        <v>14827.583617561701</v>
      </c>
      <c r="BU165">
        <v>14662.451064115899</v>
      </c>
      <c r="BV165">
        <v>14499.157566912199</v>
      </c>
      <c r="BW165">
        <v>14337.682644659701</v>
      </c>
      <c r="BX165">
        <v>14178.0060441647</v>
      </c>
      <c r="BY165">
        <v>14020.1077377899</v>
      </c>
      <c r="BZ165">
        <v>13863.9679209431</v>
      </c>
      <c r="CA165">
        <v>13709.5670095926</v>
      </c>
      <c r="CB165">
        <v>13556.8856378114</v>
      </c>
      <c r="CC165">
        <v>13405.9046553475</v>
      </c>
    </row>
    <row r="166" spans="1:81" x14ac:dyDescent="0.25">
      <c r="A166">
        <v>6414</v>
      </c>
      <c r="B166" t="s">
        <v>229</v>
      </c>
      <c r="C166" t="s">
        <v>56</v>
      </c>
      <c r="D166">
        <v>2016</v>
      </c>
      <c r="E166" t="s">
        <v>28</v>
      </c>
      <c r="F166" t="s">
        <v>23</v>
      </c>
      <c r="G166">
        <v>2015</v>
      </c>
      <c r="H166">
        <v>23890</v>
      </c>
      <c r="I166">
        <v>100</v>
      </c>
      <c r="J166">
        <v>2018</v>
      </c>
      <c r="K166">
        <v>7.5</v>
      </c>
      <c r="L166">
        <v>0</v>
      </c>
      <c r="M166">
        <v>2017</v>
      </c>
      <c r="N166">
        <v>23890</v>
      </c>
      <c r="O166" t="s">
        <v>24</v>
      </c>
      <c r="P166">
        <v>2.7193926329024398</v>
      </c>
      <c r="Q166">
        <v>1</v>
      </c>
      <c r="R166" t="s">
        <v>25</v>
      </c>
      <c r="S166">
        <v>22098.25</v>
      </c>
      <c r="T166">
        <v>-1.11368485725649E-2</v>
      </c>
      <c r="AT166">
        <v>23890</v>
      </c>
      <c r="AU166">
        <v>23890</v>
      </c>
      <c r="AV166">
        <v>23890</v>
      </c>
      <c r="AW166">
        <v>22098.25</v>
      </c>
      <c r="AX166">
        <v>21852.1451360313</v>
      </c>
      <c r="AY166">
        <v>21608.781104665599</v>
      </c>
      <c r="AZ166">
        <v>21368.127381665199</v>
      </c>
      <c r="BA166">
        <v>21130.153782736299</v>
      </c>
      <c r="BB166">
        <v>20894.830459743</v>
      </c>
      <c r="BC166">
        <v>20662.1278969634</v>
      </c>
      <c r="BD166">
        <v>20432.016907387999</v>
      </c>
      <c r="BE166">
        <v>20204.468629058301</v>
      </c>
      <c r="BF166">
        <v>19979.4545214473</v>
      </c>
      <c r="BG166">
        <v>19756.946361879502</v>
      </c>
      <c r="BH166">
        <v>19536.916241990999</v>
      </c>
      <c r="BI166">
        <v>19319.336564229099</v>
      </c>
      <c r="BJ166">
        <v>19104.180038390801</v>
      </c>
      <c r="BK166">
        <v>18891.4196782002</v>
      </c>
      <c r="BL166">
        <v>18681.0287979233</v>
      </c>
      <c r="BM166">
        <v>18472.981009021201</v>
      </c>
      <c r="BN166">
        <v>18267.250216839799</v>
      </c>
      <c r="BO166">
        <v>18063.810617337698</v>
      </c>
      <c r="BP166">
        <v>17862.636693848901</v>
      </c>
      <c r="BQ166">
        <v>17663.7032138828</v>
      </c>
      <c r="BR166">
        <v>17466.985225959099</v>
      </c>
      <c r="BS166">
        <v>17272.458056478299</v>
      </c>
      <c r="BT166">
        <v>17080.0973066273</v>
      </c>
      <c r="BU166">
        <v>16889.8788493188</v>
      </c>
      <c r="BV166">
        <v>16701.7788261649</v>
      </c>
      <c r="BW166">
        <v>16515.7736444855</v>
      </c>
      <c r="BX166">
        <v>16331.8399743481</v>
      </c>
      <c r="BY166">
        <v>16149.954745642401</v>
      </c>
      <c r="BZ166">
        <v>15970.0951451864</v>
      </c>
      <c r="CA166">
        <v>15792.238613865</v>
      </c>
      <c r="CB166">
        <v>15616.3628438006</v>
      </c>
      <c r="CC166">
        <v>15442.445775554899</v>
      </c>
    </row>
    <row r="167" spans="1:81" x14ac:dyDescent="0.25">
      <c r="A167">
        <v>6383</v>
      </c>
      <c r="B167" t="s">
        <v>230</v>
      </c>
      <c r="C167" t="s">
        <v>27</v>
      </c>
      <c r="D167">
        <v>2015</v>
      </c>
      <c r="E167" t="s">
        <v>49</v>
      </c>
      <c r="F167" t="s">
        <v>50</v>
      </c>
      <c r="G167">
        <v>2005</v>
      </c>
      <c r="H167">
        <v>86403130</v>
      </c>
      <c r="I167">
        <v>99.72</v>
      </c>
      <c r="J167">
        <v>2045</v>
      </c>
      <c r="K167">
        <v>90</v>
      </c>
      <c r="L167">
        <v>57</v>
      </c>
      <c r="M167">
        <v>2017</v>
      </c>
      <c r="N167">
        <v>42474081</v>
      </c>
      <c r="O167" t="s">
        <v>24</v>
      </c>
      <c r="P167">
        <v>3.2334012886097598</v>
      </c>
      <c r="Q167">
        <v>1</v>
      </c>
      <c r="R167" t="s">
        <v>25</v>
      </c>
      <c r="S167">
        <v>8640313</v>
      </c>
      <c r="T167">
        <v>-1.11368485725649E-2</v>
      </c>
      <c r="AJ167">
        <v>86403130</v>
      </c>
      <c r="AK167">
        <v>82742375.916666597</v>
      </c>
      <c r="AL167">
        <v>79081621.833333299</v>
      </c>
      <c r="AM167">
        <v>75420867.75</v>
      </c>
      <c r="AN167">
        <v>71760113.666666597</v>
      </c>
      <c r="AO167">
        <v>68099359.583333299</v>
      </c>
      <c r="AP167">
        <v>64438605.5</v>
      </c>
      <c r="AQ167">
        <v>60777851.416666597</v>
      </c>
      <c r="AR167">
        <v>57117097.333333299</v>
      </c>
      <c r="AS167">
        <v>53456343.25</v>
      </c>
      <c r="AT167">
        <v>49795589.166666597</v>
      </c>
      <c r="AU167">
        <v>46134835.083333299</v>
      </c>
      <c r="AV167">
        <v>42474081</v>
      </c>
      <c r="AW167">
        <v>41265732.142857097</v>
      </c>
      <c r="AX167">
        <v>40057383.285714202</v>
      </c>
      <c r="AY167">
        <v>38849034.428571403</v>
      </c>
      <c r="AZ167">
        <v>37640685.5714285</v>
      </c>
      <c r="BA167">
        <v>36432336.714285702</v>
      </c>
      <c r="BB167">
        <v>35223987.857142799</v>
      </c>
      <c r="BC167">
        <v>34015639</v>
      </c>
      <c r="BD167">
        <v>32807290.142857101</v>
      </c>
      <c r="BE167">
        <v>31598941.285714202</v>
      </c>
      <c r="BF167">
        <v>30390592.428571399</v>
      </c>
      <c r="BG167">
        <v>29182243.5714285</v>
      </c>
      <c r="BH167">
        <v>27973894.714285702</v>
      </c>
      <c r="BI167">
        <v>26765545.857142799</v>
      </c>
      <c r="BJ167">
        <v>25557197</v>
      </c>
      <c r="BK167">
        <v>24348848.142857101</v>
      </c>
      <c r="BL167">
        <v>23140499.285714202</v>
      </c>
      <c r="BM167">
        <v>21932150.428571399</v>
      </c>
      <c r="BN167">
        <v>20723801.5714285</v>
      </c>
      <c r="BO167">
        <v>19515452.714285702</v>
      </c>
      <c r="BP167">
        <v>18307103.857142799</v>
      </c>
      <c r="BQ167">
        <v>17098755</v>
      </c>
      <c r="BR167">
        <v>15890406.142857101</v>
      </c>
      <c r="BS167">
        <v>14682057.2857142</v>
      </c>
      <c r="BT167">
        <v>13473708.428571399</v>
      </c>
      <c r="BU167">
        <v>12265359.5714285</v>
      </c>
      <c r="BV167">
        <v>11057010.7142857</v>
      </c>
      <c r="BW167">
        <v>9848661.8571428508</v>
      </c>
      <c r="BX167">
        <v>8640313</v>
      </c>
      <c r="BY167">
        <v>8544087.1424994301</v>
      </c>
      <c r="BZ167">
        <v>8448932.9378026202</v>
      </c>
      <c r="CA167">
        <v>8354838.4510745499</v>
      </c>
      <c r="CB167">
        <v>8261791.8803966902</v>
      </c>
      <c r="CC167">
        <v>8169781.5552866701</v>
      </c>
    </row>
    <row r="168" spans="1:81" x14ac:dyDescent="0.25">
      <c r="A168">
        <v>6436</v>
      </c>
      <c r="B168" t="s">
        <v>231</v>
      </c>
      <c r="C168" t="s">
        <v>211</v>
      </c>
      <c r="D168">
        <v>2016</v>
      </c>
      <c r="E168" t="s">
        <v>28</v>
      </c>
      <c r="F168" t="s">
        <v>23</v>
      </c>
      <c r="G168">
        <v>2015</v>
      </c>
      <c r="H168">
        <v>259567.41519999999</v>
      </c>
      <c r="I168">
        <v>91.8</v>
      </c>
      <c r="J168">
        <v>2020</v>
      </c>
      <c r="K168">
        <v>20</v>
      </c>
      <c r="L168">
        <v>75</v>
      </c>
      <c r="M168">
        <v>2017</v>
      </c>
      <c r="N168">
        <v>222136.61043999999</v>
      </c>
      <c r="O168" t="s">
        <v>24</v>
      </c>
      <c r="P168">
        <v>2.7633917462135398</v>
      </c>
      <c r="Q168">
        <v>1</v>
      </c>
      <c r="R168" t="s">
        <v>25</v>
      </c>
      <c r="S168">
        <v>207653.93216</v>
      </c>
      <c r="T168">
        <v>-1.11368485725649E-2</v>
      </c>
      <c r="AT168">
        <v>259567.41519999999</v>
      </c>
      <c r="AU168">
        <v>240852.01282</v>
      </c>
      <c r="AV168">
        <v>222136.61043999999</v>
      </c>
      <c r="AW168">
        <v>217309.051013333</v>
      </c>
      <c r="AX168">
        <v>212481.491586666</v>
      </c>
      <c r="AY168">
        <v>207653.93216</v>
      </c>
      <c r="AZ168">
        <v>205341.32176203601</v>
      </c>
      <c r="BA168">
        <v>203054.46655588201</v>
      </c>
      <c r="BB168">
        <v>200793.079709866</v>
      </c>
      <c r="BC168">
        <v>198556.87758671801</v>
      </c>
      <c r="BD168">
        <v>196345.57970799401</v>
      </c>
      <c r="BE168">
        <v>194158.90871889301</v>
      </c>
      <c r="BF168">
        <v>191996.590353476</v>
      </c>
      <c r="BG168">
        <v>189858.353400261</v>
      </c>
      <c r="BH168">
        <v>187743.92966820599</v>
      </c>
      <c r="BI168">
        <v>185653.05395307299</v>
      </c>
      <c r="BJ168">
        <v>183585.46400416299</v>
      </c>
      <c r="BK168">
        <v>181540.90049142501</v>
      </c>
      <c r="BL168">
        <v>179519.10697292499</v>
      </c>
      <c r="BM168">
        <v>177519.829862685</v>
      </c>
      <c r="BN168">
        <v>175542.81839887699</v>
      </c>
      <c r="BO168">
        <v>173587.824612367</v>
      </c>
      <c r="BP168">
        <v>171654.603295618</v>
      </c>
      <c r="BQ168">
        <v>169742.911971931</v>
      </c>
      <c r="BR168">
        <v>167852.51086503401</v>
      </c>
      <c r="BS168">
        <v>165983.162869005</v>
      </c>
      <c r="BT168">
        <v>164134.633518538</v>
      </c>
      <c r="BU168">
        <v>162306.690959528</v>
      </c>
      <c r="BV168">
        <v>160499.10591999799</v>
      </c>
      <c r="BW168">
        <v>158711.651681335</v>
      </c>
      <c r="BX168">
        <v>156944.104049858</v>
      </c>
      <c r="BY168">
        <v>155196.241328698</v>
      </c>
      <c r="BZ168">
        <v>153467.84428998901</v>
      </c>
      <c r="CA168">
        <v>151758.696147373</v>
      </c>
      <c r="CB168">
        <v>150068.58252880999</v>
      </c>
      <c r="CC168">
        <v>148397.29144968701</v>
      </c>
    </row>
    <row r="169" spans="1:81" x14ac:dyDescent="0.25">
      <c r="A169">
        <v>6516</v>
      </c>
      <c r="B169" t="s">
        <v>232</v>
      </c>
      <c r="C169" t="s">
        <v>65</v>
      </c>
      <c r="D169">
        <v>2017</v>
      </c>
      <c r="E169" t="s">
        <v>22</v>
      </c>
      <c r="F169" t="s">
        <v>23</v>
      </c>
      <c r="G169">
        <v>2017</v>
      </c>
      <c r="H169">
        <v>85289</v>
      </c>
      <c r="I169">
        <v>100</v>
      </c>
      <c r="J169">
        <v>2027</v>
      </c>
      <c r="K169">
        <v>0</v>
      </c>
      <c r="L169">
        <v>0</v>
      </c>
      <c r="M169">
        <v>2017</v>
      </c>
      <c r="N169">
        <v>85289</v>
      </c>
      <c r="O169" t="s">
        <v>45</v>
      </c>
      <c r="P169">
        <v>2.64878901670488</v>
      </c>
      <c r="Q169">
        <v>1</v>
      </c>
      <c r="R169" t="s">
        <v>25</v>
      </c>
      <c r="S169">
        <v>85289</v>
      </c>
      <c r="T169">
        <v>-1.11368485725649E-2</v>
      </c>
      <c r="AV169">
        <v>85289</v>
      </c>
      <c r="AW169">
        <v>85289</v>
      </c>
      <c r="AX169">
        <v>85289</v>
      </c>
      <c r="AY169">
        <v>85289</v>
      </c>
      <c r="AZ169">
        <v>85289</v>
      </c>
      <c r="BA169">
        <v>85289</v>
      </c>
      <c r="BB169">
        <v>85289</v>
      </c>
      <c r="BC169">
        <v>85289</v>
      </c>
      <c r="BD169">
        <v>85289</v>
      </c>
      <c r="BE169">
        <v>85289</v>
      </c>
      <c r="BF169">
        <v>85289</v>
      </c>
      <c r="BG169">
        <v>84339.149322094498</v>
      </c>
      <c r="BH169">
        <v>83399.876987355397</v>
      </c>
      <c r="BI169">
        <v>82471.065186376596</v>
      </c>
      <c r="BJ169">
        <v>81552.597421777798</v>
      </c>
      <c r="BK169">
        <v>80644.358493592095</v>
      </c>
      <c r="BL169">
        <v>79746.234484817396</v>
      </c>
      <c r="BM169">
        <v>78858.1127471277</v>
      </c>
      <c r="BN169">
        <v>77979.881886744697</v>
      </c>
      <c r="BO169">
        <v>77111.431750465505</v>
      </c>
      <c r="BP169">
        <v>76252.653411846899</v>
      </c>
      <c r="BQ169">
        <v>75403.439157542904</v>
      </c>
      <c r="BR169">
        <v>74563.682473794703</v>
      </c>
      <c r="BS169">
        <v>73733.278033071299</v>
      </c>
      <c r="BT169">
        <v>72912.121680858094</v>
      </c>
      <c r="BU169">
        <v>72100.110422594007</v>
      </c>
      <c r="BV169">
        <v>71297.142410752305</v>
      </c>
      <c r="BW169">
        <v>70503.116932067205</v>
      </c>
      <c r="BX169">
        <v>69717.934394900905</v>
      </c>
      <c r="BY169">
        <v>68941.496316752906</v>
      </c>
      <c r="BZ169">
        <v>68173.705311907193</v>
      </c>
      <c r="CA169">
        <v>67414.4650792178</v>
      </c>
      <c r="CB169">
        <v>66663.680390030102</v>
      </c>
      <c r="CC169">
        <v>65921.257076236405</v>
      </c>
    </row>
    <row r="170" spans="1:81" x14ac:dyDescent="0.25">
      <c r="A170">
        <v>6555</v>
      </c>
      <c r="B170" t="s">
        <v>233</v>
      </c>
      <c r="C170" t="s">
        <v>165</v>
      </c>
      <c r="D170">
        <v>2018</v>
      </c>
      <c r="E170" t="s">
        <v>28</v>
      </c>
      <c r="F170" t="s">
        <v>23</v>
      </c>
      <c r="G170">
        <v>2017</v>
      </c>
      <c r="H170">
        <v>64267</v>
      </c>
      <c r="I170">
        <v>97</v>
      </c>
      <c r="J170">
        <v>2023</v>
      </c>
      <c r="K170">
        <v>10</v>
      </c>
      <c r="L170">
        <v>0</v>
      </c>
      <c r="M170">
        <v>2017</v>
      </c>
      <c r="N170">
        <v>64267</v>
      </c>
      <c r="O170" t="s">
        <v>24</v>
      </c>
      <c r="P170">
        <v>2.71683569499268</v>
      </c>
      <c r="Q170">
        <v>1</v>
      </c>
      <c r="R170" t="s">
        <v>25</v>
      </c>
      <c r="S170">
        <v>57840.3</v>
      </c>
      <c r="T170">
        <v>-1.11368485725649E-2</v>
      </c>
      <c r="AV170">
        <v>64267</v>
      </c>
      <c r="AW170">
        <v>63195.883333333302</v>
      </c>
      <c r="AX170">
        <v>62124.766666666597</v>
      </c>
      <c r="AY170">
        <v>61053.65</v>
      </c>
      <c r="AZ170">
        <v>59982.533333333296</v>
      </c>
      <c r="BA170">
        <v>58911.416666666599</v>
      </c>
      <c r="BB170">
        <v>57840.3</v>
      </c>
      <c r="BC170">
        <v>57196.141337508197</v>
      </c>
      <c r="BD170">
        <v>56559.156572497399</v>
      </c>
      <c r="BE170">
        <v>55929.265810357501</v>
      </c>
      <c r="BF170">
        <v>55306.390046252804</v>
      </c>
      <c r="BG170">
        <v>54690.451155212497</v>
      </c>
      <c r="BH170">
        <v>54081.371882331601</v>
      </c>
      <c r="BI170">
        <v>53479.075833081501</v>
      </c>
      <c r="BJ170">
        <v>52883.487463727797</v>
      </c>
      <c r="BK170">
        <v>52294.532071855101</v>
      </c>
      <c r="BL170">
        <v>51712.1357869977</v>
      </c>
      <c r="BM170">
        <v>51136.225561373998</v>
      </c>
      <c r="BN170">
        <v>50566.729160724499</v>
      </c>
      <c r="BO170">
        <v>50003.575155251601</v>
      </c>
      <c r="BP170">
        <v>49446.692910660699</v>
      </c>
      <c r="BQ170">
        <v>48896.012579300499</v>
      </c>
      <c r="BR170">
        <v>48351.465091402599</v>
      </c>
      <c r="BS170">
        <v>47812.982146417999</v>
      </c>
      <c r="BT170">
        <v>47280.496204450603</v>
      </c>
      <c r="BU170">
        <v>46753.940477785902</v>
      </c>
      <c r="BV170">
        <v>46233.248922514103</v>
      </c>
      <c r="BW170">
        <v>45718.356230246303</v>
      </c>
      <c r="BX170">
        <v>45209.197819923502</v>
      </c>
      <c r="BY170">
        <v>44705.709829715903</v>
      </c>
      <c r="BZ170">
        <v>44207.829109013299</v>
      </c>
      <c r="CA170">
        <v>43715.493210504399</v>
      </c>
      <c r="CB170">
        <v>43228.640382343998</v>
      </c>
      <c r="CC170">
        <v>42747.209560408002</v>
      </c>
    </row>
    <row r="171" spans="1:81" x14ac:dyDescent="0.25">
      <c r="A171">
        <v>50101</v>
      </c>
      <c r="B171" t="s">
        <v>234</v>
      </c>
      <c r="C171" t="s">
        <v>155</v>
      </c>
      <c r="D171">
        <v>2017</v>
      </c>
      <c r="E171" t="s">
        <v>28</v>
      </c>
      <c r="F171" t="s">
        <v>23</v>
      </c>
      <c r="G171">
        <v>2015</v>
      </c>
      <c r="H171">
        <v>2183623</v>
      </c>
      <c r="I171">
        <v>94</v>
      </c>
      <c r="J171">
        <v>2030</v>
      </c>
      <c r="K171">
        <v>30</v>
      </c>
      <c r="L171">
        <v>5</v>
      </c>
      <c r="M171">
        <v>2017</v>
      </c>
      <c r="N171">
        <v>2150868.6549999998</v>
      </c>
      <c r="O171" t="s">
        <v>45</v>
      </c>
      <c r="P171">
        <v>2.8904622647390199</v>
      </c>
      <c r="Q171">
        <v>1</v>
      </c>
      <c r="R171" t="s">
        <v>25</v>
      </c>
      <c r="S171">
        <v>1528536.1</v>
      </c>
      <c r="T171">
        <v>-1.11368485725649E-2</v>
      </c>
      <c r="AT171">
        <v>2183623</v>
      </c>
      <c r="AU171">
        <v>2167245.8274999899</v>
      </c>
      <c r="AV171">
        <v>2150868.6549999998</v>
      </c>
      <c r="AW171">
        <v>2102996.92</v>
      </c>
      <c r="AX171">
        <v>2055125.18499999</v>
      </c>
      <c r="AY171">
        <v>2007253.45</v>
      </c>
      <c r="AZ171">
        <v>1959381.7149999901</v>
      </c>
      <c r="BA171">
        <v>1911509.98</v>
      </c>
      <c r="BB171">
        <v>1863638.2449999901</v>
      </c>
      <c r="BC171">
        <v>1815766.51</v>
      </c>
      <c r="BD171">
        <v>1767894.7749999999</v>
      </c>
      <c r="BE171">
        <v>1720023.04</v>
      </c>
      <c r="BF171">
        <v>1672151.3049999999</v>
      </c>
      <c r="BG171">
        <v>1624279.57</v>
      </c>
      <c r="BH171">
        <v>1576407.835</v>
      </c>
      <c r="BI171">
        <v>1528536.1</v>
      </c>
      <c r="BJ171">
        <v>1511513.0249166</v>
      </c>
      <c r="BK171">
        <v>1494679.5332426401</v>
      </c>
      <c r="BL171">
        <v>1478033.5136164101</v>
      </c>
      <c r="BM171">
        <v>1461572.8781900799</v>
      </c>
      <c r="BN171">
        <v>1445295.5623679101</v>
      </c>
      <c r="BO171">
        <v>1429199.52454722</v>
      </c>
      <c r="BP171">
        <v>1413282.7458623601</v>
      </c>
      <c r="BQ171">
        <v>1397543.22993147</v>
      </c>
      <c r="BR171">
        <v>1381979.0026061099</v>
      </c>
      <c r="BS171">
        <v>1366588.11172362</v>
      </c>
      <c r="BT171">
        <v>1351368.6268622901</v>
      </c>
      <c r="BU171">
        <v>1336318.63909921</v>
      </c>
      <c r="BV171">
        <v>1321436.2607708599</v>
      </c>
      <c r="BW171">
        <v>1306719.6252363599</v>
      </c>
      <c r="BX171">
        <v>1292166.8866433001</v>
      </c>
      <c r="BY171">
        <v>1277776.2196962801</v>
      </c>
      <c r="BZ171">
        <v>1263545.81942789</v>
      </c>
      <c r="CA171">
        <v>1249473.9009724299</v>
      </c>
      <c r="CB171">
        <v>1235558.69934193</v>
      </c>
      <c r="CC171">
        <v>1221798.46920484</v>
      </c>
    </row>
    <row r="172" spans="1:81" x14ac:dyDescent="0.25">
      <c r="A172">
        <v>21858</v>
      </c>
      <c r="B172" t="s">
        <v>235</v>
      </c>
      <c r="C172" t="s">
        <v>84</v>
      </c>
      <c r="D172">
        <v>2017</v>
      </c>
      <c r="E172" t="s">
        <v>28</v>
      </c>
      <c r="F172" t="s">
        <v>23</v>
      </c>
      <c r="G172">
        <v>2016</v>
      </c>
      <c r="H172">
        <v>457786</v>
      </c>
      <c r="I172">
        <v>100</v>
      </c>
      <c r="J172">
        <v>2022</v>
      </c>
      <c r="K172">
        <v>9.75</v>
      </c>
      <c r="L172">
        <v>60.36</v>
      </c>
      <c r="M172">
        <v>2017</v>
      </c>
      <c r="N172">
        <v>430844.83611400001</v>
      </c>
      <c r="O172" t="s">
        <v>24</v>
      </c>
      <c r="P172">
        <v>2.7438872420146301</v>
      </c>
      <c r="Q172">
        <v>1</v>
      </c>
      <c r="R172" t="s">
        <v>25</v>
      </c>
      <c r="S172">
        <v>413151.86499999999</v>
      </c>
      <c r="T172">
        <v>-1.11368485725649E-2</v>
      </c>
      <c r="AU172">
        <v>457786</v>
      </c>
      <c r="AV172">
        <v>430844.83611400001</v>
      </c>
      <c r="AW172">
        <v>427306.24189120001</v>
      </c>
      <c r="AX172">
        <v>423767.64766840002</v>
      </c>
      <c r="AY172">
        <v>420229.05344559997</v>
      </c>
      <c r="AZ172">
        <v>416690.45922279998</v>
      </c>
      <c r="BA172">
        <v>413151.86499999999</v>
      </c>
      <c r="BB172">
        <v>408550.65524202201</v>
      </c>
      <c r="BC172">
        <v>404000.68846036901</v>
      </c>
      <c r="BD172">
        <v>399501.39396977401</v>
      </c>
      <c r="BE172">
        <v>395052.20744060399</v>
      </c>
      <c r="BF172">
        <v>390652.57082808099</v>
      </c>
      <c r="BG172">
        <v>386301.93230228499</v>
      </c>
      <c r="BH172">
        <v>381999.746178945</v>
      </c>
      <c r="BI172">
        <v>377745.472850992</v>
      </c>
      <c r="BJ172">
        <v>373538.57872087898</v>
      </c>
      <c r="BK172">
        <v>369378.53613365302</v>
      </c>
      <c r="BL172">
        <v>365264.82331077702</v>
      </c>
      <c r="BM172">
        <v>361196.92428467999</v>
      </c>
      <c r="BN172">
        <v>357174.32883404498</v>
      </c>
      <c r="BO172">
        <v>353196.53241981298</v>
      </c>
      <c r="BP172">
        <v>349263.03612189897</v>
      </c>
      <c r="BQ172">
        <v>345373.346576615</v>
      </c>
      <c r="BR172">
        <v>341526.97591479099</v>
      </c>
      <c r="BS172">
        <v>337723.44170058199</v>
      </c>
      <c r="BT172">
        <v>333962.26687095698</v>
      </c>
      <c r="BU172">
        <v>330242.97967586498</v>
      </c>
      <c r="BV172">
        <v>326565.113619062</v>
      </c>
      <c r="BW172">
        <v>322928.20739960403</v>
      </c>
      <c r="BX172">
        <v>319331.80485398503</v>
      </c>
      <c r="BY172">
        <v>315775.45489892201</v>
      </c>
      <c r="BZ172">
        <v>312258.71147477999</v>
      </c>
      <c r="CA172">
        <v>308781.13348962099</v>
      </c>
      <c r="CB172">
        <v>305342.28476388199</v>
      </c>
      <c r="CC172">
        <v>301941.73397566599</v>
      </c>
    </row>
    <row r="173" spans="1:81" x14ac:dyDescent="0.25">
      <c r="A173">
        <v>6669</v>
      </c>
      <c r="B173" t="s">
        <v>236</v>
      </c>
      <c r="C173" t="s">
        <v>59</v>
      </c>
      <c r="D173">
        <v>2010</v>
      </c>
      <c r="E173" t="s">
        <v>28</v>
      </c>
      <c r="F173" t="s">
        <v>23</v>
      </c>
      <c r="G173">
        <v>2003</v>
      </c>
      <c r="H173">
        <v>126816</v>
      </c>
      <c r="I173">
        <v>100</v>
      </c>
      <c r="J173">
        <v>2020</v>
      </c>
      <c r="K173">
        <v>20</v>
      </c>
      <c r="L173">
        <v>0</v>
      </c>
      <c r="M173">
        <v>2018</v>
      </c>
      <c r="N173">
        <v>126816</v>
      </c>
      <c r="O173" t="s">
        <v>24</v>
      </c>
      <c r="P173">
        <v>2.8453785352585399</v>
      </c>
      <c r="Q173">
        <v>1</v>
      </c>
      <c r="R173" t="s">
        <v>25</v>
      </c>
      <c r="S173">
        <v>101452.8</v>
      </c>
      <c r="T173">
        <v>-1.11368485725649E-2</v>
      </c>
      <c r="AH173">
        <v>126816</v>
      </c>
      <c r="AI173">
        <v>126816</v>
      </c>
      <c r="AJ173">
        <v>126816</v>
      </c>
      <c r="AK173">
        <v>126816</v>
      </c>
      <c r="AL173">
        <v>126816</v>
      </c>
      <c r="AM173">
        <v>126816</v>
      </c>
      <c r="AN173">
        <v>126816</v>
      </c>
      <c r="AO173">
        <v>126816</v>
      </c>
      <c r="AP173">
        <v>126816</v>
      </c>
      <c r="AQ173">
        <v>126816</v>
      </c>
      <c r="AR173">
        <v>126816</v>
      </c>
      <c r="AS173">
        <v>126816</v>
      </c>
      <c r="AT173">
        <v>126816</v>
      </c>
      <c r="AU173">
        <v>126816</v>
      </c>
      <c r="AV173">
        <v>126816</v>
      </c>
      <c r="AW173">
        <v>126816</v>
      </c>
      <c r="AX173">
        <v>114134.39999999999</v>
      </c>
      <c r="AY173">
        <v>101452.8</v>
      </c>
      <c r="AZ173">
        <v>100322.935529137</v>
      </c>
      <c r="BA173">
        <v>99205.654187794004</v>
      </c>
      <c r="BB173">
        <v>98100.815839562303</v>
      </c>
      <c r="BC173">
        <v>97008.281908712102</v>
      </c>
      <c r="BD173">
        <v>95927.915362810003</v>
      </c>
      <c r="BE173">
        <v>94859.580695532597</v>
      </c>
      <c r="BF173">
        <v>93803.143909669496</v>
      </c>
      <c r="BG173">
        <v>92758.472500317002</v>
      </c>
      <c r="BH173">
        <v>91725.435438258501</v>
      </c>
      <c r="BI173">
        <v>90703.903153530002</v>
      </c>
      <c r="BJ173">
        <v>89693.747519168595</v>
      </c>
      <c r="BK173">
        <v>88694.841835141706</v>
      </c>
      <c r="BL173">
        <v>87707.060812456199</v>
      </c>
      <c r="BM173">
        <v>86730.280557443097</v>
      </c>
      <c r="BN173">
        <v>85764.378556218799</v>
      </c>
      <c r="BO173">
        <v>84809.233659317993</v>
      </c>
      <c r="BP173">
        <v>83864.726066498901</v>
      </c>
      <c r="BQ173">
        <v>82930.737311716701</v>
      </c>
      <c r="BR173">
        <v>82007.150248264894</v>
      </c>
      <c r="BS173">
        <v>81093.849034082406</v>
      </c>
      <c r="BT173">
        <v>80190.719117223402</v>
      </c>
      <c r="BU173">
        <v>79297.647221489795</v>
      </c>
      <c r="BV173">
        <v>78414.521332223405</v>
      </c>
      <c r="BW173">
        <v>77541.230682256297</v>
      </c>
      <c r="BX173">
        <v>76677.665738017604</v>
      </c>
      <c r="BY173">
        <v>75823.718185795602</v>
      </c>
      <c r="BZ173">
        <v>74979.280918151504</v>
      </c>
      <c r="CA173">
        <v>74144.248020486295</v>
      </c>
      <c r="CB173">
        <v>73318.514757755402</v>
      </c>
      <c r="CC173">
        <v>72501.977561332897</v>
      </c>
    </row>
    <row r="174" spans="1:81" x14ac:dyDescent="0.25">
      <c r="A174">
        <v>828296</v>
      </c>
      <c r="B174" t="s">
        <v>237</v>
      </c>
      <c r="C174" t="s">
        <v>84</v>
      </c>
      <c r="D174">
        <v>2016</v>
      </c>
      <c r="E174" t="s">
        <v>44</v>
      </c>
      <c r="F174" t="s">
        <v>33</v>
      </c>
      <c r="G174">
        <v>2016</v>
      </c>
      <c r="H174">
        <v>7</v>
      </c>
      <c r="I174">
        <v>100</v>
      </c>
      <c r="J174">
        <v>2023</v>
      </c>
      <c r="K174">
        <v>1</v>
      </c>
      <c r="L174">
        <v>7</v>
      </c>
      <c r="M174">
        <v>2017</v>
      </c>
      <c r="N174">
        <v>6.9950999999999999</v>
      </c>
      <c r="O174" t="s">
        <v>24</v>
      </c>
      <c r="P174">
        <v>2.3268292689926802</v>
      </c>
      <c r="Q174">
        <v>1</v>
      </c>
      <c r="R174" t="s">
        <v>25</v>
      </c>
      <c r="S174">
        <v>6.93</v>
      </c>
      <c r="T174">
        <v>-1.11368485725649E-2</v>
      </c>
      <c r="AU174">
        <v>7</v>
      </c>
      <c r="AV174">
        <v>6.9950999999999999</v>
      </c>
      <c r="AW174">
        <v>6.9842499999999896</v>
      </c>
      <c r="AX174">
        <v>6.9733999999999998</v>
      </c>
      <c r="AY174">
        <v>6.9625500000000002</v>
      </c>
      <c r="AZ174">
        <v>6.9516999999999998</v>
      </c>
      <c r="BA174">
        <v>6.9408499999999904</v>
      </c>
      <c r="BB174">
        <v>6.93</v>
      </c>
      <c r="BC174">
        <v>6.8528216393921202</v>
      </c>
      <c r="BD174">
        <v>6.7765028024994098</v>
      </c>
      <c r="BE174">
        <v>6.7010339169364199</v>
      </c>
      <c r="BF174">
        <v>6.62640551692387</v>
      </c>
      <c r="BG174">
        <v>6.5526082421014804</v>
      </c>
      <c r="BH174">
        <v>6.4796328363538596</v>
      </c>
      <c r="BI174">
        <v>6.4074701466495698</v>
      </c>
      <c r="BJ174">
        <v>6.3361111218930999</v>
      </c>
      <c r="BK174">
        <v>6.2655468117896298</v>
      </c>
      <c r="BL174">
        <v>6.1957683657224099</v>
      </c>
      <c r="BM174">
        <v>6.1267670316426797</v>
      </c>
      <c r="BN174">
        <v>6.0585341549718903</v>
      </c>
      <c r="BO174">
        <v>5.9910611775162499</v>
      </c>
      <c r="BP174">
        <v>5.9243396363932801</v>
      </c>
      <c r="BQ174">
        <v>5.85836116297033</v>
      </c>
      <c r="BR174">
        <v>5.7931174818149298</v>
      </c>
      <c r="BS174">
        <v>5.7286004096568801</v>
      </c>
      <c r="BT174">
        <v>5.6648018543617997</v>
      </c>
      <c r="BU174">
        <v>5.60171381391618</v>
      </c>
      <c r="BV174">
        <v>5.5393283754237501</v>
      </c>
      <c r="BW174">
        <v>5.4776377141129498</v>
      </c>
      <c r="BX174">
        <v>5.4166340923555003</v>
      </c>
      <c r="BY174">
        <v>5.3563098586959397</v>
      </c>
      <c r="BZ174">
        <v>5.2966574468919099</v>
      </c>
      <c r="CA174">
        <v>5.2376693749651304</v>
      </c>
      <c r="CB174">
        <v>5.1793382442629801</v>
      </c>
      <c r="CC174">
        <v>5.1216567385305298</v>
      </c>
    </row>
    <row r="175" spans="1:81" x14ac:dyDescent="0.25">
      <c r="A175">
        <v>35831</v>
      </c>
      <c r="B175" t="s">
        <v>238</v>
      </c>
      <c r="C175" t="s">
        <v>21</v>
      </c>
      <c r="D175">
        <v>2017</v>
      </c>
      <c r="E175" t="s">
        <v>32</v>
      </c>
      <c r="F175" t="s">
        <v>33</v>
      </c>
      <c r="G175">
        <v>2015</v>
      </c>
      <c r="H175">
        <v>13478</v>
      </c>
      <c r="I175">
        <v>100</v>
      </c>
      <c r="J175">
        <v>2020</v>
      </c>
      <c r="K175">
        <v>10</v>
      </c>
      <c r="L175">
        <v>0</v>
      </c>
      <c r="M175">
        <v>2017</v>
      </c>
      <c r="N175">
        <v>13478</v>
      </c>
      <c r="O175" t="s">
        <v>24</v>
      </c>
      <c r="P175">
        <v>2.4153672014585399</v>
      </c>
      <c r="Q175">
        <v>1</v>
      </c>
      <c r="R175" t="s">
        <v>25</v>
      </c>
      <c r="S175">
        <v>12130.2</v>
      </c>
      <c r="T175">
        <v>-1.11368485725649E-2</v>
      </c>
      <c r="AT175">
        <v>13478</v>
      </c>
      <c r="AU175">
        <v>13478</v>
      </c>
      <c r="AV175">
        <v>13478</v>
      </c>
      <c r="AW175">
        <v>13028.733333333301</v>
      </c>
      <c r="AX175">
        <v>12579.4666666666</v>
      </c>
      <c r="AY175">
        <v>12130.2</v>
      </c>
      <c r="AZ175">
        <v>11995.107799445001</v>
      </c>
      <c r="BA175">
        <v>11861.520100271</v>
      </c>
      <c r="BB175">
        <v>11729.420147073901</v>
      </c>
      <c r="BC175">
        <v>11598.791371051901</v>
      </c>
      <c r="BD175">
        <v>11469.617387927699</v>
      </c>
      <c r="BE175">
        <v>11341.8819958931</v>
      </c>
      <c r="BF175">
        <v>11215.569173577</v>
      </c>
      <c r="BG175">
        <v>11090.663078035701</v>
      </c>
      <c r="BH175">
        <v>10967.148042766299</v>
      </c>
      <c r="BI175">
        <v>10845.0085757411</v>
      </c>
      <c r="BJ175">
        <v>10724.229357464899</v>
      </c>
      <c r="BK175">
        <v>10604.795239053399</v>
      </c>
      <c r="BL175">
        <v>10486.691240333001</v>
      </c>
      <c r="BM175">
        <v>10369.9025479621</v>
      </c>
      <c r="BN175">
        <v>10254.4145135732</v>
      </c>
      <c r="BO175">
        <v>10140.2126519352</v>
      </c>
      <c r="BP175">
        <v>10027.282639137</v>
      </c>
      <c r="BQ175">
        <v>9915.6103107907002</v>
      </c>
      <c r="BR175">
        <v>9805.1816602548606</v>
      </c>
      <c r="BS175">
        <v>9695.9828368781109</v>
      </c>
      <c r="BT175">
        <v>9588.0001442616103</v>
      </c>
      <c r="BU175">
        <v>9481.2200385412307</v>
      </c>
      <c r="BV175">
        <v>9375.6291266888293</v>
      </c>
      <c r="BW175">
        <v>9271.2141648323704</v>
      </c>
      <c r="BX175">
        <v>9167.9620565948098</v>
      </c>
      <c r="BY175">
        <v>9065.8598514514997</v>
      </c>
      <c r="BZ175">
        <v>8964.8947431057804</v>
      </c>
      <c r="CA175">
        <v>8865.0540678828293</v>
      </c>
      <c r="CB175">
        <v>8766.3253031412205</v>
      </c>
      <c r="CC175">
        <v>8668.6960657022901</v>
      </c>
    </row>
    <row r="176" spans="1:81" x14ac:dyDescent="0.25">
      <c r="A176">
        <v>6863</v>
      </c>
      <c r="B176" t="s">
        <v>239</v>
      </c>
      <c r="C176" t="s">
        <v>59</v>
      </c>
      <c r="D176">
        <v>2010</v>
      </c>
      <c r="E176" t="s">
        <v>28</v>
      </c>
      <c r="F176" t="s">
        <v>23</v>
      </c>
      <c r="G176">
        <v>2006</v>
      </c>
      <c r="H176">
        <v>666663</v>
      </c>
      <c r="I176">
        <v>100</v>
      </c>
      <c r="J176">
        <v>2020</v>
      </c>
      <c r="K176">
        <v>29</v>
      </c>
      <c r="L176">
        <v>100</v>
      </c>
      <c r="M176">
        <v>2017</v>
      </c>
      <c r="N176">
        <v>473330.73</v>
      </c>
      <c r="O176" t="s">
        <v>24</v>
      </c>
      <c r="P176">
        <v>2.9354325199585398</v>
      </c>
      <c r="Q176">
        <v>1</v>
      </c>
      <c r="R176" t="s">
        <v>25</v>
      </c>
      <c r="S176">
        <v>473330.73</v>
      </c>
      <c r="T176">
        <v>-1.11368485725649E-2</v>
      </c>
      <c r="AK176">
        <v>666663</v>
      </c>
      <c r="AL176">
        <v>649087.33909090899</v>
      </c>
      <c r="AM176">
        <v>631511.67818181799</v>
      </c>
      <c r="AN176">
        <v>613936.01727272698</v>
      </c>
      <c r="AO176">
        <v>596360.35636363598</v>
      </c>
      <c r="AP176">
        <v>578784.69545454497</v>
      </c>
      <c r="AQ176">
        <v>561209.03454545396</v>
      </c>
      <c r="AR176">
        <v>543633.37363636296</v>
      </c>
      <c r="AS176">
        <v>526057.71272727195</v>
      </c>
      <c r="AT176">
        <v>508482.051818181</v>
      </c>
      <c r="AU176">
        <v>490906.39090909</v>
      </c>
      <c r="AV176">
        <v>473330.73</v>
      </c>
      <c r="AW176">
        <v>473330.73</v>
      </c>
      <c r="AX176">
        <v>473330.73</v>
      </c>
      <c r="AY176">
        <v>473330.73</v>
      </c>
      <c r="AZ176">
        <v>468059.31733524799</v>
      </c>
      <c r="BA176">
        <v>462846.61159510701</v>
      </c>
      <c r="BB176">
        <v>457691.95896944799</v>
      </c>
      <c r="BC176">
        <v>452594.71292952402</v>
      </c>
      <c r="BD176">
        <v>447554.23414688499</v>
      </c>
      <c r="BE176">
        <v>442569.89041318098</v>
      </c>
      <c r="BF176">
        <v>437641.05656087201</v>
      </c>
      <c r="BG176">
        <v>432767.11438481702</v>
      </c>
      <c r="BH176">
        <v>427947.45256472699</v>
      </c>
      <c r="BI176">
        <v>423181.46658849902</v>
      </c>
      <c r="BJ176">
        <v>418468.55867638701</v>
      </c>
      <c r="BK176">
        <v>413808.13770602801</v>
      </c>
      <c r="BL176">
        <v>409199.619138301</v>
      </c>
      <c r="BM176">
        <v>404642.42494400701</v>
      </c>
      <c r="BN176">
        <v>400135.98353137</v>
      </c>
      <c r="BO176">
        <v>395679.72967434698</v>
      </c>
      <c r="BP176">
        <v>391273.10444173001</v>
      </c>
      <c r="BQ176">
        <v>386915.55512704502</v>
      </c>
      <c r="BR176">
        <v>382606.53517922497</v>
      </c>
      <c r="BS176">
        <v>378345.50413406</v>
      </c>
      <c r="BT176">
        <v>374131.92754640902</v>
      </c>
      <c r="BU176">
        <v>369965.27692316199</v>
      </c>
      <c r="BV176">
        <v>365845.02965696203</v>
      </c>
      <c r="BW176">
        <v>361770.66896064702</v>
      </c>
      <c r="BX176">
        <v>357741.68380243698</v>
      </c>
      <c r="BY176">
        <v>353757.56884183502</v>
      </c>
      <c r="BZ176">
        <v>349817.82436624402</v>
      </c>
      <c r="CA176">
        <v>345921.95622829301</v>
      </c>
      <c r="CB176">
        <v>342069.47578385298</v>
      </c>
      <c r="CC176">
        <v>338259.89983075199</v>
      </c>
    </row>
    <row r="177" spans="1:81" x14ac:dyDescent="0.25">
      <c r="A177">
        <v>6862</v>
      </c>
      <c r="B177" t="s">
        <v>240</v>
      </c>
      <c r="C177" t="s">
        <v>59</v>
      </c>
      <c r="D177">
        <v>2017</v>
      </c>
      <c r="E177" t="s">
        <v>22</v>
      </c>
      <c r="F177" t="s">
        <v>23</v>
      </c>
      <c r="G177">
        <v>2013</v>
      </c>
      <c r="H177">
        <v>1335000</v>
      </c>
      <c r="I177">
        <v>99</v>
      </c>
      <c r="J177">
        <v>2030</v>
      </c>
      <c r="K177">
        <v>15</v>
      </c>
      <c r="L177">
        <v>50</v>
      </c>
      <c r="M177">
        <v>2018</v>
      </c>
      <c r="N177">
        <v>1234875</v>
      </c>
      <c r="O177" t="s">
        <v>24</v>
      </c>
      <c r="P177">
        <v>2.7903774024390202</v>
      </c>
      <c r="Q177">
        <v>1</v>
      </c>
      <c r="R177" t="s">
        <v>25</v>
      </c>
      <c r="S177">
        <v>1134750</v>
      </c>
      <c r="T177">
        <v>-1.11368485725649E-2</v>
      </c>
      <c r="AR177">
        <v>1335000</v>
      </c>
      <c r="AS177">
        <v>1314975</v>
      </c>
      <c r="AT177">
        <v>1294950</v>
      </c>
      <c r="AU177">
        <v>1274925</v>
      </c>
      <c r="AV177">
        <v>1254900</v>
      </c>
      <c r="AW177">
        <v>1234875</v>
      </c>
      <c r="AX177">
        <v>1226531.25</v>
      </c>
      <c r="AY177">
        <v>1218187.5</v>
      </c>
      <c r="AZ177">
        <v>1209843.75</v>
      </c>
      <c r="BA177">
        <v>1201500</v>
      </c>
      <c r="BB177">
        <v>1193156.25</v>
      </c>
      <c r="BC177">
        <v>1184812.5</v>
      </c>
      <c r="BD177">
        <v>1176468.75</v>
      </c>
      <c r="BE177">
        <v>1168125</v>
      </c>
      <c r="BF177">
        <v>1159781.25</v>
      </c>
      <c r="BG177">
        <v>1151437.5</v>
      </c>
      <c r="BH177">
        <v>1143093.75</v>
      </c>
      <c r="BI177">
        <v>1134750</v>
      </c>
      <c r="BJ177">
        <v>1122112.4610822799</v>
      </c>
      <c r="BK177">
        <v>1109615.6645218199</v>
      </c>
      <c r="BL177">
        <v>1097258.04289229</v>
      </c>
      <c r="BM177">
        <v>1085038.0462235699</v>
      </c>
      <c r="BN177">
        <v>1072954.1418073101</v>
      </c>
      <c r="BO177">
        <v>1061004.8140046899</v>
      </c>
      <c r="BP177">
        <v>1049188.5640563599</v>
      </c>
      <c r="BQ177">
        <v>1037503.9098944</v>
      </c>
      <c r="BR177">
        <v>1025949.38595646</v>
      </c>
      <c r="BS177">
        <v>1014523.54300195</v>
      </c>
      <c r="BT177">
        <v>1003224.9479302299</v>
      </c>
      <c r="BU177">
        <v>992052.18360091699</v>
      </c>
      <c r="BV177">
        <v>981003.848656071</v>
      </c>
      <c r="BW177">
        <v>970078.55734448496</v>
      </c>
      <c r="BX177">
        <v>959274.93934784702</v>
      </c>
      <c r="BY177">
        <v>948591.63960887399</v>
      </c>
      <c r="BZ177">
        <v>938027.31816134905</v>
      </c>
      <c r="CA177">
        <v>927580.64996205701</v>
      </c>
      <c r="CB177">
        <v>917250.32472458796</v>
      </c>
      <c r="CC177">
        <v>907035.04675499396</v>
      </c>
    </row>
    <row r="178" spans="1:81" x14ac:dyDescent="0.25">
      <c r="A178">
        <v>6907</v>
      </c>
      <c r="B178" t="s">
        <v>241</v>
      </c>
      <c r="C178" t="s">
        <v>59</v>
      </c>
      <c r="D178">
        <v>2016</v>
      </c>
      <c r="E178" t="s">
        <v>22</v>
      </c>
      <c r="F178" t="s">
        <v>23</v>
      </c>
      <c r="G178">
        <v>2013</v>
      </c>
      <c r="H178">
        <v>429635</v>
      </c>
      <c r="I178">
        <v>100</v>
      </c>
      <c r="J178">
        <v>2018</v>
      </c>
      <c r="K178">
        <v>5</v>
      </c>
      <c r="L178">
        <v>100</v>
      </c>
      <c r="M178">
        <v>2018</v>
      </c>
      <c r="N178">
        <v>408153.25</v>
      </c>
      <c r="O178" t="s">
        <v>24</v>
      </c>
      <c r="P178">
        <v>2.6944332074024402</v>
      </c>
      <c r="Q178">
        <v>1</v>
      </c>
      <c r="R178" t="s">
        <v>25</v>
      </c>
      <c r="S178">
        <v>408153.25</v>
      </c>
      <c r="T178">
        <v>-1.11368485725649E-2</v>
      </c>
      <c r="AR178">
        <v>429635</v>
      </c>
      <c r="AS178">
        <v>425338.65</v>
      </c>
      <c r="AT178">
        <v>421042.3</v>
      </c>
      <c r="AU178">
        <v>416745.95</v>
      </c>
      <c r="AV178">
        <v>412449.6</v>
      </c>
      <c r="AW178">
        <v>408153.25</v>
      </c>
      <c r="AX178">
        <v>403607.70906034898</v>
      </c>
      <c r="AY178">
        <v>399112.791121824</v>
      </c>
      <c r="AZ178">
        <v>394667.93240372703</v>
      </c>
      <c r="BA178">
        <v>390272.57540409901</v>
      </c>
      <c r="BB178">
        <v>385926.16882979899</v>
      </c>
      <c r="BC178">
        <v>381628.167527351</v>
      </c>
      <c r="BD178">
        <v>377378.032414574</v>
      </c>
      <c r="BE178">
        <v>373175.23041295999</v>
      </c>
      <c r="BF178">
        <v>369019.23438081902</v>
      </c>
      <c r="BG178">
        <v>364909.52304715599</v>
      </c>
      <c r="BH178">
        <v>360845.58094629302</v>
      </c>
      <c r="BI178">
        <v>356826.89835321502</v>
      </c>
      <c r="BJ178">
        <v>352852.97121963702</v>
      </c>
      <c r="BK178">
        <v>348923.301110784</v>
      </c>
      <c r="BL178">
        <v>345037.39514287398</v>
      </c>
      <c r="BM178">
        <v>341194.76592129603</v>
      </c>
      <c r="BN178">
        <v>337394.93147947802</v>
      </c>
      <c r="BO178">
        <v>333637.41521844099</v>
      </c>
      <c r="BP178">
        <v>329921.74584701099</v>
      </c>
      <c r="BQ178">
        <v>326247.45732271601</v>
      </c>
      <c r="BR178">
        <v>322614.08879332902</v>
      </c>
      <c r="BS178">
        <v>319021.18453906197</v>
      </c>
      <c r="BT178">
        <v>315468.29391541</v>
      </c>
      <c r="BU178">
        <v>311954.971296629</v>
      </c>
      <c r="BV178">
        <v>308480.77601983899</v>
      </c>
      <c r="BW178">
        <v>305045.27232975903</v>
      </c>
      <c r="BX178">
        <v>301648.02932404599</v>
      </c>
      <c r="BY178">
        <v>298288.62089925102</v>
      </c>
      <c r="BZ178">
        <v>294966.62569737702</v>
      </c>
      <c r="CA178">
        <v>291681.627053025</v>
      </c>
      <c r="CB178">
        <v>288433.21294113598</v>
      </c>
      <c r="CC178">
        <v>285220.97592531203</v>
      </c>
    </row>
    <row r="179" spans="1:81" x14ac:dyDescent="0.25">
      <c r="A179">
        <v>7042</v>
      </c>
      <c r="B179" t="s">
        <v>242</v>
      </c>
      <c r="C179" t="s">
        <v>136</v>
      </c>
      <c r="D179">
        <v>2018</v>
      </c>
      <c r="E179" t="s">
        <v>32</v>
      </c>
      <c r="F179" t="s">
        <v>33</v>
      </c>
      <c r="G179">
        <v>2017</v>
      </c>
      <c r="H179">
        <v>210278</v>
      </c>
      <c r="I179">
        <v>92</v>
      </c>
      <c r="J179">
        <v>2021</v>
      </c>
      <c r="K179">
        <v>100</v>
      </c>
      <c r="L179">
        <v>0</v>
      </c>
      <c r="M179">
        <v>2017</v>
      </c>
      <c r="N179">
        <v>210278</v>
      </c>
      <c r="O179" t="s">
        <v>45</v>
      </c>
      <c r="P179">
        <v>3.2358746863365901</v>
      </c>
      <c r="Q179">
        <v>1</v>
      </c>
      <c r="R179" t="s">
        <v>25</v>
      </c>
      <c r="S179">
        <v>0</v>
      </c>
      <c r="T179">
        <v>-1.11368485725649E-2</v>
      </c>
      <c r="AV179">
        <v>210278</v>
      </c>
      <c r="AW179">
        <v>157708.5</v>
      </c>
      <c r="AX179">
        <v>105139</v>
      </c>
      <c r="AY179">
        <v>52569.5</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row>
    <row r="180" spans="1:81" x14ac:dyDescent="0.25">
      <c r="A180">
        <v>7060</v>
      </c>
      <c r="B180" t="s">
        <v>243</v>
      </c>
      <c r="C180" t="s">
        <v>27</v>
      </c>
      <c r="D180">
        <v>2015</v>
      </c>
      <c r="E180" t="s">
        <v>22</v>
      </c>
      <c r="F180" t="s">
        <v>23</v>
      </c>
      <c r="G180">
        <v>2015</v>
      </c>
      <c r="H180">
        <v>470649</v>
      </c>
      <c r="I180">
        <v>100</v>
      </c>
      <c r="J180">
        <v>2020</v>
      </c>
      <c r="K180">
        <v>50</v>
      </c>
      <c r="L180">
        <v>28</v>
      </c>
      <c r="M180">
        <v>2018</v>
      </c>
      <c r="N180">
        <v>404758.14</v>
      </c>
      <c r="O180" t="s">
        <v>24</v>
      </c>
      <c r="P180">
        <v>3.1454129185585402</v>
      </c>
      <c r="Q180">
        <v>1</v>
      </c>
      <c r="R180" t="s">
        <v>25</v>
      </c>
      <c r="S180">
        <v>235324.5</v>
      </c>
      <c r="T180">
        <v>-1.11368485725649E-2</v>
      </c>
      <c r="AT180">
        <v>470649</v>
      </c>
      <c r="AU180">
        <v>448685.38</v>
      </c>
      <c r="AV180">
        <v>426721.76</v>
      </c>
      <c r="AW180">
        <v>404758.14</v>
      </c>
      <c r="AX180">
        <v>320041.32</v>
      </c>
      <c r="AY180">
        <v>235324.5</v>
      </c>
      <c r="AZ180">
        <v>232703.72667808499</v>
      </c>
      <c r="BA180">
        <v>230112.14051180001</v>
      </c>
      <c r="BB180">
        <v>227549.41644821101</v>
      </c>
      <c r="BC180">
        <v>225015.23305445199</v>
      </c>
      <c r="BD180">
        <v>222509.27247740401</v>
      </c>
      <c r="BE180">
        <v>220031.22040383099</v>
      </c>
      <c r="BF180">
        <v>217580.766020957</v>
      </c>
      <c r="BG180">
        <v>215157.601977479</v>
      </c>
      <c r="BH180">
        <v>212761.42434502</v>
      </c>
      <c r="BI180">
        <v>210391.93258000599</v>
      </c>
      <c r="BJ180">
        <v>208048.82948597299</v>
      </c>
      <c r="BK180">
        <v>205731.821176289</v>
      </c>
      <c r="BL180">
        <v>203440.61703729001</v>
      </c>
      <c r="BM180">
        <v>201174.92969183699</v>
      </c>
      <c r="BN180">
        <v>198934.47496326201</v>
      </c>
      <c r="BO180">
        <v>196718.971839734</v>
      </c>
      <c r="BP180">
        <v>194528.142439004</v>
      </c>
      <c r="BQ180">
        <v>192361.71197355801</v>
      </c>
      <c r="BR180">
        <v>190219.40871615001</v>
      </c>
      <c r="BS180">
        <v>188100.963965715</v>
      </c>
      <c r="BT180">
        <v>186006.11201367501</v>
      </c>
      <c r="BU180">
        <v>183934.59011060701</v>
      </c>
      <c r="BV180">
        <v>181886.13843328899</v>
      </c>
      <c r="BW180">
        <v>179860.50005210901</v>
      </c>
      <c r="BX180">
        <v>177857.420898843</v>
      </c>
      <c r="BY180">
        <v>175876.64973478499</v>
      </c>
      <c r="BZ180">
        <v>173917.938119239</v>
      </c>
      <c r="CA180">
        <v>171981.04037835199</v>
      </c>
      <c r="CB180">
        <v>170065.71357430599</v>
      </c>
      <c r="CC180">
        <v>168171.71747484399</v>
      </c>
    </row>
    <row r="181" spans="1:81" x14ac:dyDescent="0.25">
      <c r="A181">
        <v>30047</v>
      </c>
      <c r="B181" t="s">
        <v>244</v>
      </c>
      <c r="C181" t="s">
        <v>27</v>
      </c>
      <c r="D181">
        <v>2017</v>
      </c>
      <c r="E181" t="s">
        <v>28</v>
      </c>
      <c r="F181" t="s">
        <v>23</v>
      </c>
      <c r="G181">
        <v>2008</v>
      </c>
      <c r="H181">
        <v>5615.52</v>
      </c>
      <c r="I181">
        <v>100</v>
      </c>
      <c r="J181">
        <v>2023</v>
      </c>
      <c r="K181">
        <v>20</v>
      </c>
      <c r="L181">
        <v>98.5</v>
      </c>
      <c r="M181">
        <v>2017</v>
      </c>
      <c r="N181">
        <v>4509.2625600000001</v>
      </c>
      <c r="O181" t="s">
        <v>24</v>
      </c>
      <c r="P181">
        <v>2.8468298298446801</v>
      </c>
      <c r="Q181">
        <v>1</v>
      </c>
      <c r="R181" t="s">
        <v>25</v>
      </c>
      <c r="S181">
        <v>4492.4160000000002</v>
      </c>
      <c r="T181">
        <v>-1.11368485725649E-2</v>
      </c>
      <c r="AM181">
        <v>5615.52</v>
      </c>
      <c r="AN181">
        <v>5492.6025066666598</v>
      </c>
      <c r="AO181">
        <v>5369.6850133333301</v>
      </c>
      <c r="AP181">
        <v>5246.7675200000003</v>
      </c>
      <c r="AQ181">
        <v>5123.8500266666597</v>
      </c>
      <c r="AR181">
        <v>5000.93253333333</v>
      </c>
      <c r="AS181">
        <v>4878.0150400000002</v>
      </c>
      <c r="AT181">
        <v>4755.0975466666596</v>
      </c>
      <c r="AU181">
        <v>4632.1800533333299</v>
      </c>
      <c r="AV181">
        <v>4509.2625600000001</v>
      </c>
      <c r="AW181">
        <v>4506.4548000000004</v>
      </c>
      <c r="AX181">
        <v>4503.6470399999998</v>
      </c>
      <c r="AY181">
        <v>4500.8392800000001</v>
      </c>
      <c r="AZ181">
        <v>4498.0315199999995</v>
      </c>
      <c r="BA181">
        <v>4495.2237599999999</v>
      </c>
      <c r="BB181">
        <v>4492.4160000000002</v>
      </c>
      <c r="BC181">
        <v>4442.3846432830296</v>
      </c>
      <c r="BD181">
        <v>4392.9104782097002</v>
      </c>
      <c r="BE181">
        <v>4343.98729942104</v>
      </c>
      <c r="BF181">
        <v>4295.6089706662397</v>
      </c>
      <c r="BG181">
        <v>4247.7694240329802</v>
      </c>
      <c r="BH181">
        <v>4200.4626591863598</v>
      </c>
      <c r="BI181">
        <v>4153.6827426162799</v>
      </c>
      <c r="BJ181">
        <v>4107.42380689329</v>
      </c>
      <c r="BK181">
        <v>4061.68004993257</v>
      </c>
      <c r="BL181">
        <v>4016.4457342662599</v>
      </c>
      <c r="BM181">
        <v>3971.71518632382</v>
      </c>
      <c r="BN181">
        <v>3927.4827957203702</v>
      </c>
      <c r="BO181">
        <v>3883.7430145530798</v>
      </c>
      <c r="BP181">
        <v>3840.4903567052502</v>
      </c>
      <c r="BQ181">
        <v>3797.7193971582201</v>
      </c>
      <c r="BR181">
        <v>3755.4247713109798</v>
      </c>
      <c r="BS181">
        <v>3713.6011743072299</v>
      </c>
      <c r="BT181">
        <v>3672.2433603700701</v>
      </c>
      <c r="BU181">
        <v>3631.3461421440202</v>
      </c>
      <c r="BV181">
        <v>3590.9043900443999</v>
      </c>
      <c r="BW181">
        <v>3550.9130316139099</v>
      </c>
      <c r="BX181">
        <v>3511.3670508864798</v>
      </c>
      <c r="BY181">
        <v>3472.26148775807</v>
      </c>
      <c r="BZ181">
        <v>3433.5914373645501</v>
      </c>
      <c r="CA181">
        <v>3395.35204946657</v>
      </c>
      <c r="CB181">
        <v>3357.53852784111</v>
      </c>
      <c r="CC181">
        <v>3320.1461296799898</v>
      </c>
    </row>
    <row r="182" spans="1:81" x14ac:dyDescent="0.25">
      <c r="A182">
        <v>7119</v>
      </c>
      <c r="B182" t="s">
        <v>245</v>
      </c>
      <c r="C182" t="s">
        <v>76</v>
      </c>
      <c r="D182">
        <v>2016</v>
      </c>
      <c r="E182" t="s">
        <v>28</v>
      </c>
      <c r="F182" t="s">
        <v>23</v>
      </c>
      <c r="G182">
        <v>2015</v>
      </c>
      <c r="H182">
        <v>257909</v>
      </c>
      <c r="I182">
        <v>100</v>
      </c>
      <c r="J182">
        <v>2021</v>
      </c>
      <c r="K182">
        <v>6</v>
      </c>
      <c r="L182">
        <v>96.7</v>
      </c>
      <c r="M182">
        <v>2017</v>
      </c>
      <c r="N182">
        <v>242945.11981999999</v>
      </c>
      <c r="O182" t="s">
        <v>24</v>
      </c>
      <c r="P182">
        <v>2.7058794494365901</v>
      </c>
      <c r="Q182">
        <v>1</v>
      </c>
      <c r="R182" t="s">
        <v>25</v>
      </c>
      <c r="S182">
        <v>242434.46</v>
      </c>
      <c r="T182">
        <v>-1.11368485725649E-2</v>
      </c>
      <c r="AT182">
        <v>257909</v>
      </c>
      <c r="AU182">
        <v>250427.05991000001</v>
      </c>
      <c r="AV182">
        <v>242945.11981999999</v>
      </c>
      <c r="AW182">
        <v>242817.45486500001</v>
      </c>
      <c r="AX182">
        <v>242689.78990999999</v>
      </c>
      <c r="AY182">
        <v>242562.12495500001</v>
      </c>
      <c r="AZ182">
        <v>242434.46</v>
      </c>
      <c r="BA182">
        <v>239734.50413020799</v>
      </c>
      <c r="BB182">
        <v>237064.61726009101</v>
      </c>
      <c r="BC182">
        <v>234424.46451575201</v>
      </c>
      <c r="BD182">
        <v>231813.71475273601</v>
      </c>
      <c r="BE182">
        <v>229232.040514491</v>
      </c>
      <c r="BF182">
        <v>226679.117991301</v>
      </c>
      <c r="BG182">
        <v>224154.626979669</v>
      </c>
      <c r="BH182">
        <v>221658.25084215699</v>
      </c>
      <c r="BI182">
        <v>219189.676467668</v>
      </c>
      <c r="BJ182">
        <v>216748.594232178</v>
      </c>
      <c r="BK182">
        <v>214334.69795989801</v>
      </c>
      <c r="BL182">
        <v>211947.684884872</v>
      </c>
      <c r="BM182">
        <v>209587.255613004</v>
      </c>
      <c r="BN182">
        <v>207253.11408450201</v>
      </c>
      <c r="BO182">
        <v>204944.96753674999</v>
      </c>
      <c r="BP182">
        <v>202662.52646758399</v>
      </c>
      <c r="BQ182">
        <v>200405.50459898199</v>
      </c>
      <c r="BR182">
        <v>198173.61884115401</v>
      </c>
      <c r="BS182">
        <v>195966.589257043</v>
      </c>
      <c r="BT182">
        <v>193784.139027205</v>
      </c>
      <c r="BU182">
        <v>191625.994415094</v>
      </c>
      <c r="BV182">
        <v>189491.884732726</v>
      </c>
      <c r="BW182">
        <v>187381.54230672799</v>
      </c>
      <c r="BX182">
        <v>185294.702444764</v>
      </c>
      <c r="BY182">
        <v>183231.10340233901</v>
      </c>
      <c r="BZ182">
        <v>181190.486349963</v>
      </c>
      <c r="CA182">
        <v>179172.59534069401</v>
      </c>
      <c r="CB182">
        <v>177177.17727803101</v>
      </c>
      <c r="CC182">
        <v>175203.98188417099</v>
      </c>
    </row>
    <row r="183" spans="1:81" x14ac:dyDescent="0.25">
      <c r="A183">
        <v>52262</v>
      </c>
      <c r="B183" t="s">
        <v>246</v>
      </c>
      <c r="C183" t="s">
        <v>39</v>
      </c>
      <c r="D183">
        <v>2017</v>
      </c>
      <c r="E183" t="s">
        <v>53</v>
      </c>
      <c r="F183" t="s">
        <v>54</v>
      </c>
      <c r="G183">
        <v>2017</v>
      </c>
      <c r="H183">
        <v>75991</v>
      </c>
      <c r="I183">
        <v>100</v>
      </c>
      <c r="J183">
        <v>2018</v>
      </c>
      <c r="K183">
        <v>2</v>
      </c>
      <c r="L183">
        <v>70</v>
      </c>
      <c r="M183">
        <v>2017</v>
      </c>
      <c r="N183">
        <v>68156.41</v>
      </c>
      <c r="O183" t="s">
        <v>24</v>
      </c>
      <c r="P183">
        <v>3.0045952539024401</v>
      </c>
      <c r="Q183">
        <v>1</v>
      </c>
      <c r="R183" t="s">
        <v>25</v>
      </c>
      <c r="S183">
        <v>74471.179999999993</v>
      </c>
      <c r="T183">
        <v>-1.11368485725649E-2</v>
      </c>
      <c r="AV183">
        <v>68156.41</v>
      </c>
      <c r="AW183">
        <v>74471.179999999993</v>
      </c>
      <c r="AX183">
        <v>73641.805745319696</v>
      </c>
      <c r="AY183">
        <v>72821.668106123907</v>
      </c>
      <c r="AZ183">
        <v>72010.664215624405</v>
      </c>
      <c r="BA183">
        <v>71208.692352645099</v>
      </c>
      <c r="BB183">
        <v>70415.651928863401</v>
      </c>
      <c r="BC183">
        <v>69631.443476193206</v>
      </c>
      <c r="BD183">
        <v>68855.968634309698</v>
      </c>
      <c r="BE183">
        <v>68089.130138312103</v>
      </c>
      <c r="BF183">
        <v>67330.831806524104</v>
      </c>
      <c r="BG183">
        <v>66580.978528430001</v>
      </c>
      <c r="BH183">
        <v>65839.476252745604</v>
      </c>
      <c r="BI183">
        <v>65106.231975621798</v>
      </c>
      <c r="BJ183">
        <v>64381.153728978999</v>
      </c>
      <c r="BK183">
        <v>63664.1505689724</v>
      </c>
      <c r="BL183">
        <v>62955.132564584797</v>
      </c>
      <c r="BM183">
        <v>62254.0107863472</v>
      </c>
      <c r="BN183">
        <v>61560.697295184902</v>
      </c>
      <c r="BO183">
        <v>60875.105131386903</v>
      </c>
      <c r="BP183">
        <v>60197.148303699702</v>
      </c>
      <c r="BQ183">
        <v>59526.741778541102</v>
      </c>
      <c r="BR183">
        <v>58863.801469335303</v>
      </c>
      <c r="BS183">
        <v>58208.244225965798</v>
      </c>
      <c r="BT183">
        <v>57559.987824346397</v>
      </c>
      <c r="BU183">
        <v>56918.950956107903</v>
      </c>
      <c r="BV183">
        <v>56285.053218400499</v>
      </c>
      <c r="BW183">
        <v>55658.215103808398</v>
      </c>
      <c r="BX183">
        <v>55038.357990378099</v>
      </c>
      <c r="BY183">
        <v>54425.404131756601</v>
      </c>
      <c r="BZ183">
        <v>53819.276647440602</v>
      </c>
      <c r="CA183">
        <v>53219.899513133001</v>
      </c>
      <c r="CB183">
        <v>52627.197551208199</v>
      </c>
      <c r="CC183">
        <v>52041.096421281902</v>
      </c>
    </row>
    <row r="184" spans="1:81" x14ac:dyDescent="0.25">
      <c r="A184">
        <v>32419</v>
      </c>
      <c r="B184" t="s">
        <v>247</v>
      </c>
      <c r="C184" t="s">
        <v>78</v>
      </c>
      <c r="D184">
        <v>2012</v>
      </c>
      <c r="E184" t="s">
        <v>28</v>
      </c>
      <c r="F184" t="s">
        <v>23</v>
      </c>
      <c r="G184">
        <v>2012</v>
      </c>
      <c r="H184">
        <v>28533.9</v>
      </c>
      <c r="I184">
        <v>100</v>
      </c>
      <c r="J184">
        <v>2020</v>
      </c>
      <c r="K184">
        <v>10</v>
      </c>
      <c r="L184">
        <v>10</v>
      </c>
      <c r="M184">
        <v>2017</v>
      </c>
      <c r="N184">
        <v>28248.561000000002</v>
      </c>
      <c r="O184" t="s">
        <v>24</v>
      </c>
      <c r="P184">
        <v>2.7453687070485402</v>
      </c>
      <c r="Q184">
        <v>1</v>
      </c>
      <c r="R184" t="s">
        <v>25</v>
      </c>
      <c r="S184">
        <v>25680.51</v>
      </c>
      <c r="T184">
        <v>-1.11368485725649E-2</v>
      </c>
      <c r="AQ184">
        <v>28533.9</v>
      </c>
      <c r="AR184">
        <v>28476.832200000001</v>
      </c>
      <c r="AS184">
        <v>28419.7644</v>
      </c>
      <c r="AT184">
        <v>28362.696599999999</v>
      </c>
      <c r="AU184">
        <v>28305.628799999999</v>
      </c>
      <c r="AV184">
        <v>28248.561000000002</v>
      </c>
      <c r="AW184">
        <v>27392.544000000002</v>
      </c>
      <c r="AX184">
        <v>26536.526999999998</v>
      </c>
      <c r="AY184">
        <v>25680.51</v>
      </c>
      <c r="AZ184">
        <v>25394.5100488637</v>
      </c>
      <c r="BA184">
        <v>25111.695235874999</v>
      </c>
      <c r="BB184">
        <v>24832.030088632699</v>
      </c>
      <c r="BC184">
        <v>24555.4795297862</v>
      </c>
      <c r="BD184">
        <v>24282.008872636299</v>
      </c>
      <c r="BE184">
        <v>24011.583816784001</v>
      </c>
      <c r="BF184">
        <v>23744.170443829102</v>
      </c>
      <c r="BG184">
        <v>23479.735213115</v>
      </c>
      <c r="BH184">
        <v>23218.244957522598</v>
      </c>
      <c r="BI184">
        <v>22959.666879309902</v>
      </c>
      <c r="BJ184">
        <v>22703.968545998501</v>
      </c>
      <c r="BK184">
        <v>22451.117886305499</v>
      </c>
      <c r="BL184">
        <v>22201.083186120901</v>
      </c>
      <c r="BM184">
        <v>21953.833084530099</v>
      </c>
      <c r="BN184">
        <v>21709.336569880401</v>
      </c>
      <c r="BO184">
        <v>21467.562975890702</v>
      </c>
      <c r="BP184">
        <v>21228.481977806299</v>
      </c>
      <c r="BQ184">
        <v>20992.063588593999</v>
      </c>
      <c r="BR184">
        <v>20758.278155182201</v>
      </c>
      <c r="BS184">
        <v>20527.096354740701</v>
      </c>
      <c r="BT184">
        <v>20298.4891910035</v>
      </c>
      <c r="BU184">
        <v>20072.427990631499</v>
      </c>
      <c r="BV184">
        <v>19848.884399616101</v>
      </c>
      <c r="BW184">
        <v>19627.8303797232</v>
      </c>
      <c r="BX184">
        <v>19409.2382049763</v>
      </c>
      <c r="BY184">
        <v>19193.0804581786</v>
      </c>
      <c r="BZ184">
        <v>18979.3300274748</v>
      </c>
      <c r="CA184">
        <v>18767.960102950099</v>
      </c>
      <c r="CB184">
        <v>18558.944173267599</v>
      </c>
      <c r="CC184">
        <v>18352.256022343201</v>
      </c>
    </row>
    <row r="185" spans="1:81" x14ac:dyDescent="0.25">
      <c r="A185">
        <v>7166</v>
      </c>
      <c r="B185" t="s">
        <v>248</v>
      </c>
      <c r="C185" t="s">
        <v>27</v>
      </c>
      <c r="D185">
        <v>2015</v>
      </c>
      <c r="E185" t="s">
        <v>22</v>
      </c>
      <c r="F185" t="s">
        <v>23</v>
      </c>
      <c r="G185">
        <v>2011</v>
      </c>
      <c r="H185">
        <v>5199588</v>
      </c>
      <c r="I185">
        <v>100</v>
      </c>
      <c r="J185">
        <v>2020</v>
      </c>
      <c r="K185">
        <v>20</v>
      </c>
      <c r="L185">
        <v>100</v>
      </c>
      <c r="M185">
        <v>2017</v>
      </c>
      <c r="N185">
        <v>4159670.4</v>
      </c>
      <c r="O185" t="s">
        <v>24</v>
      </c>
      <c r="P185">
        <v>2.84588581245854</v>
      </c>
      <c r="Q185">
        <v>1</v>
      </c>
      <c r="R185" t="s">
        <v>25</v>
      </c>
      <c r="S185">
        <v>4159670.4</v>
      </c>
      <c r="T185">
        <v>-1.11368485725649E-2</v>
      </c>
      <c r="AP185">
        <v>5199588</v>
      </c>
      <c r="AQ185">
        <v>5026268.4000000004</v>
      </c>
      <c r="AR185">
        <v>4852948.8</v>
      </c>
      <c r="AS185">
        <v>4679629.2</v>
      </c>
      <c r="AT185">
        <v>4506309.5999999996</v>
      </c>
      <c r="AU185">
        <v>4332990</v>
      </c>
      <c r="AV185">
        <v>4159670.4</v>
      </c>
      <c r="AW185">
        <v>4159670.4</v>
      </c>
      <c r="AX185">
        <v>4159670.4</v>
      </c>
      <c r="AY185">
        <v>4159670.4</v>
      </c>
      <c r="AZ185">
        <v>4113344.78064341</v>
      </c>
      <c r="BA185">
        <v>4067535.0826946399</v>
      </c>
      <c r="BB185">
        <v>4022235.56041507</v>
      </c>
      <c r="BC185">
        <v>3977440.53205554</v>
      </c>
      <c r="BD185">
        <v>3933144.37914366</v>
      </c>
      <c r="BE185">
        <v>3889341.5457791002</v>
      </c>
      <c r="BF185">
        <v>3846026.5379367699</v>
      </c>
      <c r="BG185">
        <v>3803193.92277771</v>
      </c>
      <c r="BH185">
        <v>3760838.3279676298</v>
      </c>
      <c r="BI185">
        <v>3718954.4410031601</v>
      </c>
      <c r="BJ185">
        <v>3677537.0085454402</v>
      </c>
      <c r="BK185">
        <v>3636580.8357612598</v>
      </c>
      <c r="BL185">
        <v>3596080.7856715</v>
      </c>
      <c r="BM185">
        <v>3556031.7785067698</v>
      </c>
      <c r="BN185">
        <v>3516428.7910703099</v>
      </c>
      <c r="BO185">
        <v>3477266.8561079502</v>
      </c>
      <c r="BP185">
        <v>3438541.0616850802</v>
      </c>
      <c r="BQ185">
        <v>3400246.5505705401</v>
      </c>
      <c r="BR185">
        <v>3362378.51962745</v>
      </c>
      <c r="BS185">
        <v>3324932.2192107202</v>
      </c>
      <c r="BT185">
        <v>3287902.9525713199</v>
      </c>
      <c r="BU185">
        <v>3251286.0752672502</v>
      </c>
      <c r="BV185">
        <v>3215076.9945809101</v>
      </c>
      <c r="BW185">
        <v>3179271.1689431202</v>
      </c>
      <c r="BX185">
        <v>3143864.1073634801</v>
      </c>
      <c r="BY185">
        <v>3108851.3688670499</v>
      </c>
      <c r="BZ185">
        <v>3074228.5619373699</v>
      </c>
      <c r="CA185">
        <v>3039991.3439656198</v>
      </c>
      <c r="CB185">
        <v>3006135.4207059699</v>
      </c>
      <c r="CC185">
        <v>2972656.5457369401</v>
      </c>
    </row>
    <row r="186" spans="1:81" x14ac:dyDescent="0.25">
      <c r="A186">
        <v>7808</v>
      </c>
      <c r="B186" t="s">
        <v>249</v>
      </c>
      <c r="C186" t="s">
        <v>39</v>
      </c>
      <c r="D186">
        <v>2015</v>
      </c>
      <c r="E186" t="s">
        <v>22</v>
      </c>
      <c r="F186" t="s">
        <v>23</v>
      </c>
      <c r="G186">
        <v>2016</v>
      </c>
      <c r="H186">
        <v>50542</v>
      </c>
      <c r="I186">
        <v>80</v>
      </c>
      <c r="J186">
        <v>2018</v>
      </c>
      <c r="K186">
        <v>2.5</v>
      </c>
      <c r="L186">
        <v>0</v>
      </c>
      <c r="M186">
        <v>2017</v>
      </c>
      <c r="N186">
        <v>50542</v>
      </c>
      <c r="O186" t="s">
        <v>24</v>
      </c>
      <c r="P186">
        <v>2.4693952981024401</v>
      </c>
      <c r="Q186">
        <v>1</v>
      </c>
      <c r="R186" t="s">
        <v>25</v>
      </c>
      <c r="S186">
        <v>49278.45</v>
      </c>
      <c r="T186">
        <v>-1.11368485725649E-2</v>
      </c>
      <c r="AU186">
        <v>50542</v>
      </c>
      <c r="AV186">
        <v>50542</v>
      </c>
      <c r="AW186">
        <v>49278.45</v>
      </c>
      <c r="AX186">
        <v>48729.643364459203</v>
      </c>
      <c r="AY186">
        <v>48186.9487053142</v>
      </c>
      <c r="AZ186">
        <v>47650.297954409099</v>
      </c>
      <c r="BA186">
        <v>47119.623801653303</v>
      </c>
      <c r="BB186">
        <v>46594.859686577998</v>
      </c>
      <c r="BC186">
        <v>46075.939789988697</v>
      </c>
      <c r="BD186">
        <v>45562.799025708999</v>
      </c>
      <c r="BE186">
        <v>45055.373032417498</v>
      </c>
      <c r="BF186">
        <v>44553.598165575</v>
      </c>
      <c r="BG186">
        <v>44057.4114894421</v>
      </c>
      <c r="BH186">
        <v>43566.750769184997</v>
      </c>
      <c r="BI186">
        <v>43081.554463069901</v>
      </c>
      <c r="BJ186">
        <v>42601.761714744003</v>
      </c>
      <c r="BK186">
        <v>42127.312345602397</v>
      </c>
      <c r="BL186">
        <v>41658.146847240299</v>
      </c>
      <c r="BM186">
        <v>41194.206373988898</v>
      </c>
      <c r="BN186">
        <v>40735.4327355348</v>
      </c>
      <c r="BO186">
        <v>40281.768389621197</v>
      </c>
      <c r="BP186">
        <v>39833.156434830897</v>
      </c>
      <c r="BQ186">
        <v>39389.540603448899</v>
      </c>
      <c r="BR186">
        <v>38950.865254405398</v>
      </c>
      <c r="BS186">
        <v>38517.075366296704</v>
      </c>
      <c r="BT186">
        <v>38088.116530484098</v>
      </c>
      <c r="BU186">
        <v>37663.934944269902</v>
      </c>
      <c r="BV186">
        <v>37244.477404148703</v>
      </c>
      <c r="BW186">
        <v>36829.691299134298</v>
      </c>
      <c r="BX186">
        <v>36419.524604161597</v>
      </c>
      <c r="BY186">
        <v>36013.925873560198</v>
      </c>
      <c r="BZ186">
        <v>35612.844234602802</v>
      </c>
      <c r="CA186">
        <v>35216.229381123703</v>
      </c>
      <c r="CB186">
        <v>34824.0315672094</v>
      </c>
      <c r="CC186">
        <v>34436.201600959197</v>
      </c>
    </row>
    <row r="187" spans="1:81" x14ac:dyDescent="0.25">
      <c r="A187">
        <v>7310</v>
      </c>
      <c r="B187" t="s">
        <v>250</v>
      </c>
      <c r="C187" t="s">
        <v>76</v>
      </c>
      <c r="D187">
        <v>2017</v>
      </c>
      <c r="E187" t="s">
        <v>22</v>
      </c>
      <c r="F187" t="s">
        <v>23</v>
      </c>
      <c r="G187">
        <v>2015</v>
      </c>
      <c r="H187">
        <v>190026</v>
      </c>
      <c r="I187">
        <v>100</v>
      </c>
      <c r="J187">
        <v>2030</v>
      </c>
      <c r="K187">
        <v>30</v>
      </c>
      <c r="L187">
        <v>27</v>
      </c>
      <c r="M187">
        <v>2017</v>
      </c>
      <c r="N187">
        <v>174633.894</v>
      </c>
      <c r="O187" t="s">
        <v>24</v>
      </c>
      <c r="P187">
        <v>2.9502629050390201</v>
      </c>
      <c r="Q187">
        <v>1</v>
      </c>
      <c r="R187" t="s">
        <v>25</v>
      </c>
      <c r="S187">
        <v>133018.20000000001</v>
      </c>
      <c r="T187">
        <v>-1.11368485725649E-2</v>
      </c>
      <c r="AT187">
        <v>190026</v>
      </c>
      <c r="AU187">
        <v>182329.94699999999</v>
      </c>
      <c r="AV187">
        <v>174633.894</v>
      </c>
      <c r="AW187">
        <v>171432.68676923</v>
      </c>
      <c r="AX187">
        <v>168231.47953846099</v>
      </c>
      <c r="AY187">
        <v>165030.27230769201</v>
      </c>
      <c r="AZ187">
        <v>161829.065076923</v>
      </c>
      <c r="BA187">
        <v>158627.857846153</v>
      </c>
      <c r="BB187">
        <v>155426.65061538399</v>
      </c>
      <c r="BC187">
        <v>152225.44338461501</v>
      </c>
      <c r="BD187">
        <v>149024.236153846</v>
      </c>
      <c r="BE187">
        <v>145823.028923076</v>
      </c>
      <c r="BF187">
        <v>142621.82169230701</v>
      </c>
      <c r="BG187">
        <v>139420.614461538</v>
      </c>
      <c r="BH187">
        <v>136219.40723076899</v>
      </c>
      <c r="BI187">
        <v>133018.20000000001</v>
      </c>
      <c r="BJ187">
        <v>131536.796449204</v>
      </c>
      <c r="BK187">
        <v>130071.89106542899</v>
      </c>
      <c r="BL187">
        <v>128623.30011108601</v>
      </c>
      <c r="BM187">
        <v>127190.841894846</v>
      </c>
      <c r="BN187">
        <v>125774.33674884601</v>
      </c>
      <c r="BO187">
        <v>124373.607006159</v>
      </c>
      <c r="BP187">
        <v>122988.476978508</v>
      </c>
      <c r="BQ187">
        <v>121618.77293422801</v>
      </c>
      <c r="BR187">
        <v>120264.323076478</v>
      </c>
      <c r="BS187">
        <v>118924.957521693</v>
      </c>
      <c r="BT187">
        <v>117600.508278275</v>
      </c>
      <c r="BU187">
        <v>116290.809225524</v>
      </c>
      <c r="BV187">
        <v>114995.696092798</v>
      </c>
      <c r="BW187">
        <v>113715.006438916</v>
      </c>
      <c r="BX187">
        <v>112448.579631777</v>
      </c>
      <c r="BY187">
        <v>111196.256828218</v>
      </c>
      <c r="BZ187">
        <v>109957.88095408599</v>
      </c>
      <c r="CA187">
        <v>108733.29668453999</v>
      </c>
      <c r="CB187">
        <v>107522.350424569</v>
      </c>
      <c r="CC187">
        <v>106324.890289724</v>
      </c>
    </row>
    <row r="188" spans="1:81" x14ac:dyDescent="0.25">
      <c r="A188">
        <v>7575</v>
      </c>
      <c r="B188" t="s">
        <v>251</v>
      </c>
      <c r="C188" t="s">
        <v>252</v>
      </c>
      <c r="D188">
        <v>2011</v>
      </c>
      <c r="E188" t="s">
        <v>28</v>
      </c>
      <c r="F188" t="s">
        <v>23</v>
      </c>
      <c r="G188">
        <v>2011</v>
      </c>
      <c r="H188">
        <v>67849</v>
      </c>
      <c r="I188">
        <v>100</v>
      </c>
      <c r="J188">
        <v>2021</v>
      </c>
      <c r="K188">
        <v>100</v>
      </c>
      <c r="L188">
        <v>10.74</v>
      </c>
      <c r="M188">
        <v>2018</v>
      </c>
      <c r="N188">
        <v>60562.017399999997</v>
      </c>
      <c r="O188" t="s">
        <v>24</v>
      </c>
      <c r="P188">
        <v>3.64586044343659</v>
      </c>
      <c r="Q188">
        <v>1</v>
      </c>
      <c r="R188" t="s">
        <v>25</v>
      </c>
      <c r="S188">
        <v>0</v>
      </c>
      <c r="T188">
        <v>-1.11368485725649E-2</v>
      </c>
      <c r="AP188">
        <v>67849</v>
      </c>
      <c r="AQ188">
        <v>66808.002485714198</v>
      </c>
      <c r="AR188">
        <v>65767.004971428498</v>
      </c>
      <c r="AS188">
        <v>64726.007457142798</v>
      </c>
      <c r="AT188">
        <v>63685.009942857097</v>
      </c>
      <c r="AU188">
        <v>62644.012428571397</v>
      </c>
      <c r="AV188">
        <v>61603.014914285697</v>
      </c>
      <c r="AW188">
        <v>60562.017399999997</v>
      </c>
      <c r="AX188">
        <v>40374.678266666597</v>
      </c>
      <c r="AY188">
        <v>20187.339133333298</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row>
    <row r="189" spans="1:81" x14ac:dyDescent="0.25">
      <c r="A189">
        <v>7576</v>
      </c>
      <c r="B189" t="s">
        <v>253</v>
      </c>
      <c r="C189" t="s">
        <v>252</v>
      </c>
      <c r="D189">
        <v>2010</v>
      </c>
      <c r="E189" t="s">
        <v>28</v>
      </c>
      <c r="F189" t="s">
        <v>23</v>
      </c>
      <c r="G189">
        <v>2010</v>
      </c>
      <c r="H189">
        <v>119882</v>
      </c>
      <c r="I189">
        <v>100</v>
      </c>
      <c r="J189">
        <v>2020</v>
      </c>
      <c r="K189">
        <v>100</v>
      </c>
      <c r="L189">
        <v>28.5</v>
      </c>
      <c r="M189">
        <v>2018</v>
      </c>
      <c r="N189">
        <v>85715.63</v>
      </c>
      <c r="O189" t="s">
        <v>24</v>
      </c>
      <c r="P189">
        <v>3.6453778418585401</v>
      </c>
      <c r="Q189">
        <v>1</v>
      </c>
      <c r="R189" t="s">
        <v>25</v>
      </c>
      <c r="S189">
        <v>0</v>
      </c>
      <c r="T189">
        <v>-1.11368485725649E-2</v>
      </c>
      <c r="AO189">
        <v>119882</v>
      </c>
      <c r="AP189">
        <v>115611.20375</v>
      </c>
      <c r="AQ189">
        <v>111340.4075</v>
      </c>
      <c r="AR189">
        <v>107069.61125</v>
      </c>
      <c r="AS189">
        <v>102798.815</v>
      </c>
      <c r="AT189">
        <v>98528.018750000003</v>
      </c>
      <c r="AU189">
        <v>94257.222500000003</v>
      </c>
      <c r="AV189">
        <v>89986.426250000004</v>
      </c>
      <c r="AW189">
        <v>85715.63</v>
      </c>
      <c r="AX189">
        <v>42857.815000000002</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row>
    <row r="190" spans="1:81" x14ac:dyDescent="0.25">
      <c r="A190">
        <v>47003</v>
      </c>
      <c r="B190" t="s">
        <v>254</v>
      </c>
      <c r="C190" t="s">
        <v>84</v>
      </c>
      <c r="D190">
        <v>2017</v>
      </c>
      <c r="E190" t="s">
        <v>28</v>
      </c>
      <c r="F190" t="s">
        <v>23</v>
      </c>
      <c r="G190">
        <v>2011</v>
      </c>
      <c r="H190">
        <v>22946</v>
      </c>
      <c r="I190">
        <v>100</v>
      </c>
      <c r="J190">
        <v>2017</v>
      </c>
      <c r="K190">
        <v>3</v>
      </c>
      <c r="L190">
        <v>7</v>
      </c>
      <c r="M190">
        <v>2017</v>
      </c>
      <c r="N190">
        <v>22897.813399999999</v>
      </c>
      <c r="O190" t="s">
        <v>24</v>
      </c>
      <c r="P190">
        <v>2.67390473362439</v>
      </c>
      <c r="Q190">
        <v>1</v>
      </c>
      <c r="R190" t="s">
        <v>25</v>
      </c>
      <c r="S190">
        <v>22257.62</v>
      </c>
      <c r="T190">
        <v>-1.11368485725649E-2</v>
      </c>
      <c r="AP190">
        <v>22946</v>
      </c>
      <c r="AQ190">
        <v>22937.9689</v>
      </c>
      <c r="AR190">
        <v>22929.9378</v>
      </c>
      <c r="AS190">
        <v>22921.9067</v>
      </c>
      <c r="AT190">
        <v>22913.875599999999</v>
      </c>
      <c r="AU190">
        <v>22905.844499999999</v>
      </c>
      <c r="AV190">
        <v>22257.62</v>
      </c>
      <c r="AW190">
        <v>22009.740256474299</v>
      </c>
      <c r="AX190">
        <v>21764.621112116401</v>
      </c>
      <c r="AY190">
        <v>21522.231822551501</v>
      </c>
      <c r="AZ190">
        <v>21282.541985800101</v>
      </c>
      <c r="BA190">
        <v>21045.521538465</v>
      </c>
      <c r="BB190">
        <v>20811.140751960502</v>
      </c>
      <c r="BC190">
        <v>20579.370228783599</v>
      </c>
      <c r="BD190">
        <v>20350.1808988269</v>
      </c>
      <c r="BE190">
        <v>20123.544015732299</v>
      </c>
      <c r="BF190">
        <v>19899.431153285801</v>
      </c>
      <c r="BG190">
        <v>19677.814201851401</v>
      </c>
      <c r="BH190">
        <v>19458.6653648463</v>
      </c>
      <c r="BI190">
        <v>19241.9571552538</v>
      </c>
      <c r="BJ190">
        <v>19027.662392176</v>
      </c>
      <c r="BK190">
        <v>18815.754197424401</v>
      </c>
      <c r="BL190">
        <v>18606.205992149102</v>
      </c>
      <c r="BM190">
        <v>18398.9914935046</v>
      </c>
      <c r="BN190">
        <v>18194.084711353498</v>
      </c>
      <c r="BO190">
        <v>17991.459945006802</v>
      </c>
      <c r="BP190">
        <v>17791.091779999901</v>
      </c>
      <c r="BQ190">
        <v>17592.955084905399</v>
      </c>
      <c r="BR190">
        <v>17397.025008180899</v>
      </c>
      <c r="BS190">
        <v>17203.276975051602</v>
      </c>
      <c r="BT190">
        <v>17011.686684428601</v>
      </c>
      <c r="BU190">
        <v>16822.230105860199</v>
      </c>
      <c r="BV190">
        <v>16634.8834765184</v>
      </c>
      <c r="BW190">
        <v>16449.623298218099</v>
      </c>
      <c r="BX190">
        <v>16266.426334470099</v>
      </c>
      <c r="BY190">
        <v>16085.269607566401</v>
      </c>
      <c r="BZ190">
        <v>15906.130395697999</v>
      </c>
      <c r="CA190">
        <v>15728.9862301057</v>
      </c>
      <c r="CB190">
        <v>15553.814892261</v>
      </c>
      <c r="CC190">
        <v>15380.594411080199</v>
      </c>
    </row>
    <row r="191" spans="1:81" x14ac:dyDescent="0.25">
      <c r="A191">
        <v>7631</v>
      </c>
      <c r="B191" t="s">
        <v>255</v>
      </c>
      <c r="C191" t="s">
        <v>27</v>
      </c>
      <c r="D191">
        <v>2017</v>
      </c>
      <c r="E191" t="s">
        <v>22</v>
      </c>
      <c r="F191" t="s">
        <v>23</v>
      </c>
      <c r="G191">
        <v>2016</v>
      </c>
      <c r="H191">
        <v>1372919</v>
      </c>
      <c r="I191">
        <v>100</v>
      </c>
      <c r="J191">
        <v>2025</v>
      </c>
      <c r="K191">
        <v>10</v>
      </c>
      <c r="L191">
        <v>3.06</v>
      </c>
      <c r="M191">
        <v>2017</v>
      </c>
      <c r="N191">
        <v>1368717.8678600001</v>
      </c>
      <c r="O191" t="s">
        <v>24</v>
      </c>
      <c r="P191">
        <v>2.74794216994878</v>
      </c>
      <c r="Q191">
        <v>1</v>
      </c>
      <c r="R191" t="s">
        <v>25</v>
      </c>
      <c r="S191">
        <v>1235627.1000000001</v>
      </c>
      <c r="T191">
        <v>-1.11368485725649E-2</v>
      </c>
      <c r="AU191">
        <v>1372919</v>
      </c>
      <c r="AV191">
        <v>1368717.8678600001</v>
      </c>
      <c r="AW191">
        <v>1352081.5218775</v>
      </c>
      <c r="AX191">
        <v>1335445.1758950001</v>
      </c>
      <c r="AY191">
        <v>1318808.8299125</v>
      </c>
      <c r="AZ191">
        <v>1302172.4839300001</v>
      </c>
      <c r="BA191">
        <v>1285536.1379475</v>
      </c>
      <c r="BB191">
        <v>1268899.7919650001</v>
      </c>
      <c r="BC191">
        <v>1252263.4459825</v>
      </c>
      <c r="BD191">
        <v>1235627.1000000001</v>
      </c>
      <c r="BE191">
        <v>1221866.10809514</v>
      </c>
      <c r="BF191">
        <v>1208258.37027333</v>
      </c>
      <c r="BG191">
        <v>1194802.1797670601</v>
      </c>
      <c r="BH191">
        <v>1181495.84881683</v>
      </c>
      <c r="BI191">
        <v>1168337.7084594399</v>
      </c>
      <c r="BJ191">
        <v>1155326.10831871</v>
      </c>
      <c r="BK191">
        <v>1142459.41639843</v>
      </c>
      <c r="BL191">
        <v>1129736.0188777</v>
      </c>
      <c r="BM191">
        <v>1117154.3199084899</v>
      </c>
      <c r="BN191">
        <v>1104712.7414154799</v>
      </c>
      <c r="BO191">
        <v>1092409.7228981601</v>
      </c>
      <c r="BP191">
        <v>1080243.7212350401</v>
      </c>
      <c r="BQ191">
        <v>1068213.2104901799</v>
      </c>
      <c r="BR191">
        <v>1056316.6817217399</v>
      </c>
      <c r="BS191">
        <v>1044552.64279273</v>
      </c>
      <c r="BT191">
        <v>1032919.61818388</v>
      </c>
      <c r="BU191">
        <v>1021416.1488085299</v>
      </c>
      <c r="BV191">
        <v>1010040.79182968</v>
      </c>
      <c r="BW191">
        <v>998792.12047896103</v>
      </c>
      <c r="BX191">
        <v>987668.72387771599</v>
      </c>
      <c r="BY191">
        <v>976669.206860031</v>
      </c>
      <c r="BZ191">
        <v>965792.18979774404</v>
      </c>
      <c r="CA191">
        <v>955036.308427401</v>
      </c>
      <c r="CB191">
        <v>944400.21367914299</v>
      </c>
      <c r="CC191">
        <v>933882.57150750095</v>
      </c>
    </row>
    <row r="192" spans="1:81" x14ac:dyDescent="0.25">
      <c r="A192">
        <v>64654</v>
      </c>
      <c r="B192" t="s">
        <v>256</v>
      </c>
      <c r="C192" t="s">
        <v>148</v>
      </c>
      <c r="D192">
        <v>2017</v>
      </c>
      <c r="E192" t="s">
        <v>28</v>
      </c>
      <c r="F192" t="s">
        <v>23</v>
      </c>
      <c r="G192">
        <v>2016</v>
      </c>
      <c r="H192">
        <v>21163</v>
      </c>
      <c r="I192">
        <v>100</v>
      </c>
      <c r="J192">
        <v>2025</v>
      </c>
      <c r="K192">
        <v>5</v>
      </c>
      <c r="L192">
        <v>0</v>
      </c>
      <c r="M192">
        <v>2017</v>
      </c>
      <c r="N192">
        <v>21163</v>
      </c>
      <c r="O192" t="s">
        <v>45</v>
      </c>
      <c r="P192">
        <v>2.6978069943487801</v>
      </c>
      <c r="Q192">
        <v>1</v>
      </c>
      <c r="R192" t="s">
        <v>25</v>
      </c>
      <c r="S192">
        <v>20104.849999999999</v>
      </c>
      <c r="T192">
        <v>-1.11368485725649E-2</v>
      </c>
      <c r="AU192">
        <v>21163</v>
      </c>
      <c r="AV192">
        <v>21163</v>
      </c>
      <c r="AW192">
        <v>21030.731250000001</v>
      </c>
      <c r="AX192">
        <v>20898.462500000001</v>
      </c>
      <c r="AY192">
        <v>20766.193749999999</v>
      </c>
      <c r="AZ192">
        <v>20633.924999999999</v>
      </c>
      <c r="BA192">
        <v>20501.65625</v>
      </c>
      <c r="BB192">
        <v>20369.387499999899</v>
      </c>
      <c r="BC192">
        <v>20237.1187499999</v>
      </c>
      <c r="BD192">
        <v>20104.849999999999</v>
      </c>
      <c r="BE192">
        <v>19880.945329975799</v>
      </c>
      <c r="BF192">
        <v>19659.5342523564</v>
      </c>
      <c r="BG192">
        <v>19440.5889963808</v>
      </c>
      <c r="BH192">
        <v>19224.0821005666</v>
      </c>
      <c r="BI192">
        <v>19009.986409266101</v>
      </c>
      <c r="BJ192">
        <v>18798.2750692595</v>
      </c>
      <c r="BK192">
        <v>18588.9215263878</v>
      </c>
      <c r="BL192">
        <v>18381.899522221102</v>
      </c>
      <c r="BM192">
        <v>18177.183090766001</v>
      </c>
      <c r="BN192">
        <v>17974.7465552084</v>
      </c>
      <c r="BO192">
        <v>17774.5645246928</v>
      </c>
      <c r="BP192">
        <v>17576.611891138</v>
      </c>
      <c r="BQ192">
        <v>17380.863826087701</v>
      </c>
      <c r="BR192">
        <v>17187.2957775961</v>
      </c>
      <c r="BS192">
        <v>16995.8834671492</v>
      </c>
      <c r="BT192">
        <v>16806.602886618599</v>
      </c>
      <c r="BU192">
        <v>16619.430295251099</v>
      </c>
      <c r="BV192">
        <v>16434.342216690598</v>
      </c>
      <c r="BW192">
        <v>16251.315436033599</v>
      </c>
      <c r="BX192">
        <v>16070.3269969175</v>
      </c>
      <c r="BY192">
        <v>15891.3541986412</v>
      </c>
      <c r="BZ192">
        <v>15714.3745933179</v>
      </c>
      <c r="CA192">
        <v>15539.365983059601</v>
      </c>
      <c r="CB192">
        <v>15366.3064171926</v>
      </c>
      <c r="CC192">
        <v>15195.1741895047</v>
      </c>
    </row>
    <row r="193" spans="1:81" x14ac:dyDescent="0.25">
      <c r="A193">
        <v>22991</v>
      </c>
      <c r="B193" t="s">
        <v>257</v>
      </c>
      <c r="C193" t="s">
        <v>39</v>
      </c>
      <c r="D193">
        <v>2013</v>
      </c>
      <c r="E193" t="s">
        <v>28</v>
      </c>
      <c r="F193" t="s">
        <v>23</v>
      </c>
      <c r="G193">
        <v>2012</v>
      </c>
      <c r="H193">
        <v>657890.4</v>
      </c>
      <c r="I193">
        <v>90</v>
      </c>
      <c r="J193">
        <v>2025</v>
      </c>
      <c r="K193">
        <v>26</v>
      </c>
      <c r="L193">
        <v>66</v>
      </c>
      <c r="M193">
        <v>2017</v>
      </c>
      <c r="N193">
        <v>591030.19999999995</v>
      </c>
      <c r="O193" t="s">
        <v>24</v>
      </c>
      <c r="P193">
        <v>2.8078730189487802</v>
      </c>
      <c r="Q193">
        <v>1</v>
      </c>
      <c r="R193" t="s">
        <v>25</v>
      </c>
      <c r="S193">
        <v>486838.89600000001</v>
      </c>
      <c r="T193">
        <v>-1.11368485725649E-2</v>
      </c>
      <c r="AQ193">
        <v>657890.4</v>
      </c>
      <c r="AR193">
        <v>644518.36</v>
      </c>
      <c r="AS193">
        <v>631146.31999999995</v>
      </c>
      <c r="AT193">
        <v>617774.28</v>
      </c>
      <c r="AU193">
        <v>604402.24</v>
      </c>
      <c r="AV193">
        <v>591030.19999999995</v>
      </c>
      <c r="AW193">
        <v>578006.28700000001</v>
      </c>
      <c r="AX193">
        <v>564982.37399999995</v>
      </c>
      <c r="AY193">
        <v>551958.46100000001</v>
      </c>
      <c r="AZ193">
        <v>538934.54799999995</v>
      </c>
      <c r="BA193">
        <v>525910.63500000001</v>
      </c>
      <c r="BB193">
        <v>512886.72200000001</v>
      </c>
      <c r="BC193">
        <v>499862.80900000001</v>
      </c>
      <c r="BD193">
        <v>486838.89600000001</v>
      </c>
      <c r="BE193">
        <v>481417.044936013</v>
      </c>
      <c r="BF193">
        <v>476055.57620630902</v>
      </c>
      <c r="BG193">
        <v>470753.81734197401</v>
      </c>
      <c r="BH193">
        <v>465511.10336328001</v>
      </c>
      <c r="BI193">
        <v>460326.77669627499</v>
      </c>
      <c r="BJ193">
        <v>455200.18709031201</v>
      </c>
      <c r="BK193">
        <v>450130.691536484</v>
      </c>
      <c r="BL193">
        <v>445117.654186978</v>
      </c>
      <c r="BM193">
        <v>440160.446275322</v>
      </c>
      <c r="BN193">
        <v>435258.446037521</v>
      </c>
      <c r="BO193">
        <v>430411.038634072</v>
      </c>
      <c r="BP193">
        <v>425617.61607284402</v>
      </c>
      <c r="BQ193">
        <v>420877.57713282399</v>
      </c>
      <c r="BR193">
        <v>416190.32728870801</v>
      </c>
      <c r="BS193">
        <v>411555.27863632701</v>
      </c>
      <c r="BT193">
        <v>406971.84981891501</v>
      </c>
      <c r="BU193">
        <v>402439.465954185</v>
      </c>
      <c r="BV193">
        <v>397957.55856222898</v>
      </c>
      <c r="BW193">
        <v>393525.56549421401</v>
      </c>
      <c r="BX193">
        <v>389142.93086187198</v>
      </c>
      <c r="BY193">
        <v>384809.10496777901</v>
      </c>
      <c r="BZ193">
        <v>380523.54423640901</v>
      </c>
      <c r="CA193">
        <v>376285.71114595199</v>
      </c>
      <c r="CB193">
        <v>372095.07416090003</v>
      </c>
      <c r="CC193">
        <v>367951.10766537301</v>
      </c>
    </row>
    <row r="194" spans="1:81" x14ac:dyDescent="0.25">
      <c r="A194">
        <v>16067</v>
      </c>
      <c r="B194" t="s">
        <v>258</v>
      </c>
      <c r="C194" t="s">
        <v>39</v>
      </c>
      <c r="D194">
        <v>2012</v>
      </c>
      <c r="E194" t="s">
        <v>28</v>
      </c>
      <c r="F194" t="s">
        <v>23</v>
      </c>
      <c r="G194">
        <v>2010</v>
      </c>
      <c r="H194">
        <v>54601</v>
      </c>
      <c r="I194">
        <v>100</v>
      </c>
      <c r="J194">
        <v>2020</v>
      </c>
      <c r="K194">
        <v>20</v>
      </c>
      <c r="L194">
        <v>95</v>
      </c>
      <c r="M194">
        <v>2017</v>
      </c>
      <c r="N194">
        <v>44226.81</v>
      </c>
      <c r="O194" t="s">
        <v>24</v>
      </c>
      <c r="P194">
        <v>2.8453713137585401</v>
      </c>
      <c r="Q194">
        <v>1</v>
      </c>
      <c r="R194" t="s">
        <v>25</v>
      </c>
      <c r="S194">
        <v>43680.800000000003</v>
      </c>
      <c r="T194">
        <v>-1.11368485725649E-2</v>
      </c>
      <c r="AO194">
        <v>54601</v>
      </c>
      <c r="AP194">
        <v>53118.972857142799</v>
      </c>
      <c r="AQ194">
        <v>51636.945714285699</v>
      </c>
      <c r="AR194">
        <v>50154.918571428498</v>
      </c>
      <c r="AS194">
        <v>48672.891428571398</v>
      </c>
      <c r="AT194">
        <v>47190.864285714197</v>
      </c>
      <c r="AU194">
        <v>45708.837142857097</v>
      </c>
      <c r="AV194">
        <v>44226.81</v>
      </c>
      <c r="AW194">
        <v>44044.806666666598</v>
      </c>
      <c r="AX194">
        <v>43862.803333333301</v>
      </c>
      <c r="AY194">
        <v>43680.800000000003</v>
      </c>
      <c r="AZ194">
        <v>43194.333544871501</v>
      </c>
      <c r="BA194">
        <v>42713.284792989398</v>
      </c>
      <c r="BB194">
        <v>42237.593408212997</v>
      </c>
      <c r="BC194">
        <v>41767.199726356201</v>
      </c>
      <c r="BD194">
        <v>41302.044747703701</v>
      </c>
      <c r="BE194">
        <v>40842.070129611202</v>
      </c>
      <c r="BF194">
        <v>40387.218179187599</v>
      </c>
      <c r="BG194">
        <v>39937.431846058898</v>
      </c>
      <c r="BH194">
        <v>39492.6547152122</v>
      </c>
      <c r="BI194">
        <v>39052.830999920297</v>
      </c>
      <c r="BJ194">
        <v>38617.905534744197</v>
      </c>
      <c r="BK194">
        <v>38187.8237686141</v>
      </c>
      <c r="BL194">
        <v>37762.531757987301</v>
      </c>
      <c r="BM194">
        <v>37341.976160081897</v>
      </c>
      <c r="BN194">
        <v>36926.104226186697</v>
      </c>
      <c r="BO194">
        <v>36514.863795044999</v>
      </c>
      <c r="BP194">
        <v>36108.203286311698</v>
      </c>
      <c r="BQ194">
        <v>35706.071694084698</v>
      </c>
      <c r="BR194">
        <v>35308.418580506499</v>
      </c>
      <c r="BS194">
        <v>34915.194069438599</v>
      </c>
      <c r="BT194">
        <v>34526.348840205603</v>
      </c>
      <c r="BU194">
        <v>34141.834121408698</v>
      </c>
      <c r="BV194">
        <v>33761.601684808898</v>
      </c>
      <c r="BW194">
        <v>33385.603839277901</v>
      </c>
      <c r="BX194">
        <v>33013.7934248163</v>
      </c>
      <c r="BY194">
        <v>32646.123806638101</v>
      </c>
      <c r="BZ194">
        <v>32282.5488693224</v>
      </c>
      <c r="CA194">
        <v>31923.023011028301</v>
      </c>
      <c r="CB194">
        <v>31567.501137775998</v>
      </c>
      <c r="CC194">
        <v>31215.938657790299</v>
      </c>
    </row>
    <row r="195" spans="1:81" x14ac:dyDescent="0.25">
      <c r="A195">
        <v>7843</v>
      </c>
      <c r="B195" t="s">
        <v>259</v>
      </c>
      <c r="C195" t="s">
        <v>172</v>
      </c>
      <c r="D195">
        <v>2015</v>
      </c>
      <c r="E195" t="s">
        <v>28</v>
      </c>
      <c r="F195" t="s">
        <v>23</v>
      </c>
      <c r="G195">
        <v>2013</v>
      </c>
      <c r="H195">
        <v>118097</v>
      </c>
      <c r="I195">
        <v>100</v>
      </c>
      <c r="J195">
        <v>2020</v>
      </c>
      <c r="K195">
        <v>7.1</v>
      </c>
      <c r="L195">
        <v>83</v>
      </c>
      <c r="M195">
        <v>2017</v>
      </c>
      <c r="N195">
        <v>111137.54379</v>
      </c>
      <c r="O195" t="s">
        <v>24</v>
      </c>
      <c r="P195">
        <v>2.7163776633585401</v>
      </c>
      <c r="Q195">
        <v>1</v>
      </c>
      <c r="R195" t="s">
        <v>25</v>
      </c>
      <c r="S195">
        <v>109712.113</v>
      </c>
      <c r="T195">
        <v>-1.11368485725649E-2</v>
      </c>
      <c r="AR195">
        <v>118097</v>
      </c>
      <c r="AS195">
        <v>116357.13594750001</v>
      </c>
      <c r="AT195">
        <v>114617.271895</v>
      </c>
      <c r="AU195">
        <v>112877.407842499</v>
      </c>
      <c r="AV195">
        <v>111137.54379</v>
      </c>
      <c r="AW195">
        <v>110662.400193333</v>
      </c>
      <c r="AX195">
        <v>110187.256596666</v>
      </c>
      <c r="AY195">
        <v>109712.113</v>
      </c>
      <c r="AZ195">
        <v>108490.265810942</v>
      </c>
      <c r="BA195">
        <v>107282.02614900901</v>
      </c>
      <c r="BB195">
        <v>106087.24246922899</v>
      </c>
      <c r="BC195">
        <v>104905.764914368</v>
      </c>
      <c r="BD195">
        <v>103737.445296128</v>
      </c>
      <c r="BE195">
        <v>102582.13707656</v>
      </c>
      <c r="BF195">
        <v>101439.695349688</v>
      </c>
      <c r="BG195">
        <v>100309.97682333201</v>
      </c>
      <c r="BH195">
        <v>99192.839801133407</v>
      </c>
      <c r="BI195">
        <v>98088.144164785495</v>
      </c>
      <c r="BJ195">
        <v>96995.751356458306</v>
      </c>
      <c r="BK195">
        <v>95915.524361419302</v>
      </c>
      <c r="BL195">
        <v>94847.327690848004</v>
      </c>
      <c r="BM195">
        <v>93791.027364842594</v>
      </c>
      <c r="BN195">
        <v>92746.490895615003</v>
      </c>
      <c r="BO195">
        <v>91713.587270873802</v>
      </c>
      <c r="BP195">
        <v>90692.186937391394</v>
      </c>
      <c r="BQ195">
        <v>89682.161784754906</v>
      </c>
      <c r="BR195">
        <v>88683.385129297807</v>
      </c>
      <c r="BS195">
        <v>87695.731698210395</v>
      </c>
      <c r="BT195">
        <v>86719.077613827103</v>
      </c>
      <c r="BU195">
        <v>85753.300378089407</v>
      </c>
      <c r="BV195">
        <v>84798.278857180994</v>
      </c>
      <c r="BW195">
        <v>83853.893266334402</v>
      </c>
      <c r="BX195">
        <v>82920.025154807197</v>
      </c>
      <c r="BY195">
        <v>81996.557391024893</v>
      </c>
      <c r="BZ195">
        <v>81083.374147889393</v>
      </c>
      <c r="CA195">
        <v>80180.3608882517</v>
      </c>
      <c r="CB195">
        <v>79287.404350545694</v>
      </c>
      <c r="CC195">
        <v>78404.392534581901</v>
      </c>
    </row>
    <row r="196" spans="1:81" x14ac:dyDescent="0.25">
      <c r="A196">
        <v>8082</v>
      </c>
      <c r="B196" t="s">
        <v>260</v>
      </c>
      <c r="C196" t="s">
        <v>31</v>
      </c>
      <c r="D196">
        <v>2007</v>
      </c>
      <c r="E196" t="s">
        <v>44</v>
      </c>
      <c r="F196" t="s">
        <v>33</v>
      </c>
      <c r="G196">
        <v>2007</v>
      </c>
      <c r="H196">
        <v>4031</v>
      </c>
      <c r="I196">
        <v>100</v>
      </c>
      <c r="J196">
        <v>2020</v>
      </c>
      <c r="K196">
        <v>100</v>
      </c>
      <c r="L196">
        <v>100</v>
      </c>
      <c r="M196">
        <v>2017</v>
      </c>
      <c r="N196">
        <v>245</v>
      </c>
      <c r="O196" t="s">
        <v>24</v>
      </c>
      <c r="P196">
        <v>3.3153662567585398</v>
      </c>
      <c r="Q196">
        <v>1</v>
      </c>
      <c r="R196" t="s">
        <v>25</v>
      </c>
      <c r="S196">
        <v>0</v>
      </c>
      <c r="T196">
        <v>-1.11368485725649E-2</v>
      </c>
      <c r="AL196">
        <v>4031</v>
      </c>
      <c r="AM196">
        <v>3652.4</v>
      </c>
      <c r="AN196">
        <v>3273.8</v>
      </c>
      <c r="AO196">
        <v>2895.2</v>
      </c>
      <c r="AP196">
        <v>2516.6</v>
      </c>
      <c r="AQ196">
        <v>2138</v>
      </c>
      <c r="AR196">
        <v>1759.4</v>
      </c>
      <c r="AS196">
        <v>1380.8</v>
      </c>
      <c r="AT196">
        <v>1002.19999999999</v>
      </c>
      <c r="AU196">
        <v>623.599999999999</v>
      </c>
      <c r="AV196">
        <v>245</v>
      </c>
      <c r="AW196">
        <v>163.333333333333</v>
      </c>
      <c r="AX196">
        <v>81.6666666666666</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row>
    <row r="197" spans="1:81" x14ac:dyDescent="0.25">
      <c r="A197">
        <v>30088</v>
      </c>
      <c r="B197" t="s">
        <v>261</v>
      </c>
      <c r="C197" t="s">
        <v>172</v>
      </c>
      <c r="D197">
        <v>2016</v>
      </c>
      <c r="E197" t="s">
        <v>28</v>
      </c>
      <c r="F197" t="s">
        <v>23</v>
      </c>
      <c r="G197">
        <v>2016</v>
      </c>
      <c r="H197">
        <v>65079.729999999901</v>
      </c>
      <c r="I197">
        <v>100</v>
      </c>
      <c r="J197">
        <v>2030</v>
      </c>
      <c r="K197">
        <v>39</v>
      </c>
      <c r="L197">
        <v>19.8</v>
      </c>
      <c r="M197">
        <v>2017</v>
      </c>
      <c r="N197">
        <v>60058.2</v>
      </c>
      <c r="O197" t="s">
        <v>24</v>
      </c>
      <c r="P197">
        <v>3.04025041043902</v>
      </c>
      <c r="Q197">
        <v>1</v>
      </c>
      <c r="R197" t="s">
        <v>25</v>
      </c>
      <c r="S197">
        <v>39698.6352999999</v>
      </c>
      <c r="T197">
        <v>-1.11368485725649E-2</v>
      </c>
      <c r="AU197">
        <v>65079.729999999901</v>
      </c>
      <c r="AV197">
        <v>60058.2</v>
      </c>
      <c r="AW197">
        <v>58492.079638461502</v>
      </c>
      <c r="AX197">
        <v>56925.959276923</v>
      </c>
      <c r="AY197">
        <v>55359.8389153846</v>
      </c>
      <c r="AZ197">
        <v>53793.718553846098</v>
      </c>
      <c r="BA197">
        <v>52227.598192307603</v>
      </c>
      <c r="BB197">
        <v>50661.477830769203</v>
      </c>
      <c r="BC197">
        <v>49095.357469230701</v>
      </c>
      <c r="BD197">
        <v>47529.237107692301</v>
      </c>
      <c r="BE197">
        <v>45963.116746153799</v>
      </c>
      <c r="BF197">
        <v>44396.996384615297</v>
      </c>
      <c r="BG197">
        <v>42830.876023076897</v>
      </c>
      <c r="BH197">
        <v>41264.755661538402</v>
      </c>
      <c r="BI197">
        <v>39698.6352999999</v>
      </c>
      <c r="BJ197">
        <v>39256.517610126401</v>
      </c>
      <c r="BK197">
        <v>38819.323718016203</v>
      </c>
      <c r="BL197">
        <v>38386.998788079203</v>
      </c>
      <c r="BM197">
        <v>37959.4885954212</v>
      </c>
      <c r="BN197">
        <v>37536.739519041999</v>
      </c>
      <c r="BO197">
        <v>37118.698535110598</v>
      </c>
      <c r="BP197">
        <v>36705.313210314402</v>
      </c>
      <c r="BQ197">
        <v>36296.531695282501</v>
      </c>
      <c r="BR197">
        <v>35892.302718082901</v>
      </c>
      <c r="BS197">
        <v>35492.5755777909</v>
      </c>
      <c r="BT197">
        <v>35097.300138130697</v>
      </c>
      <c r="BU197">
        <v>34706.426821186498</v>
      </c>
      <c r="BV197">
        <v>34319.906601184099</v>
      </c>
      <c r="BW197">
        <v>33937.690998342201</v>
      </c>
      <c r="BX197">
        <v>33559.732072791099</v>
      </c>
      <c r="BY197">
        <v>33185.982418560598</v>
      </c>
      <c r="BZ197">
        <v>32816.395157633298</v>
      </c>
      <c r="CA197">
        <v>32450.9239340653</v>
      </c>
      <c r="CB197">
        <v>32089.522908171799</v>
      </c>
      <c r="CC197">
        <v>31732.1467507776</v>
      </c>
    </row>
    <row r="198" spans="1:81" x14ac:dyDescent="0.25">
      <c r="A198">
        <v>8126</v>
      </c>
      <c r="B198" t="s">
        <v>262</v>
      </c>
      <c r="C198" t="s">
        <v>27</v>
      </c>
      <c r="D198">
        <v>2016</v>
      </c>
      <c r="E198" t="s">
        <v>28</v>
      </c>
      <c r="F198" t="s">
        <v>23</v>
      </c>
      <c r="G198">
        <v>2015</v>
      </c>
      <c r="H198">
        <v>14763</v>
      </c>
      <c r="I198">
        <v>100</v>
      </c>
      <c r="J198">
        <v>2025</v>
      </c>
      <c r="K198">
        <v>20</v>
      </c>
      <c r="L198">
        <v>1.5</v>
      </c>
      <c r="M198">
        <v>2017</v>
      </c>
      <c r="N198">
        <v>14543</v>
      </c>
      <c r="O198" t="s">
        <v>24</v>
      </c>
      <c r="P198">
        <v>2.8478063543487799</v>
      </c>
      <c r="Q198">
        <v>1</v>
      </c>
      <c r="R198" t="s">
        <v>25</v>
      </c>
      <c r="S198">
        <v>11810.4</v>
      </c>
      <c r="T198">
        <v>-1.11368485725649E-2</v>
      </c>
      <c r="AT198">
        <v>14763</v>
      </c>
      <c r="AU198">
        <v>14653</v>
      </c>
      <c r="AV198">
        <v>14543</v>
      </c>
      <c r="AW198">
        <v>14201.424999999999</v>
      </c>
      <c r="AX198">
        <v>13859.85</v>
      </c>
      <c r="AY198">
        <v>13518.275</v>
      </c>
      <c r="AZ198">
        <v>13176.7</v>
      </c>
      <c r="BA198">
        <v>12835.125</v>
      </c>
      <c r="BB198">
        <v>12493.55</v>
      </c>
      <c r="BC198">
        <v>12151.9749999999</v>
      </c>
      <c r="BD198">
        <v>11810.4</v>
      </c>
      <c r="BE198">
        <v>11678.8693636185</v>
      </c>
      <c r="BF198">
        <v>11548.8035640171</v>
      </c>
      <c r="BG198">
        <v>11420.1862875304</v>
      </c>
      <c r="BH198">
        <v>11293.0014021757</v>
      </c>
      <c r="BI198">
        <v>11167.232955629899</v>
      </c>
      <c r="BJ198">
        <v>11042.8651732285</v>
      </c>
      <c r="BK198">
        <v>10919.882455987001</v>
      </c>
      <c r="BL198">
        <v>10798.2693786444</v>
      </c>
      <c r="BM198">
        <v>10678.0106877287</v>
      </c>
      <c r="BN198">
        <v>10559.0912996432</v>
      </c>
      <c r="BO198">
        <v>10441.496298775201</v>
      </c>
      <c r="BP198">
        <v>10325.2109356248</v>
      </c>
      <c r="BQ198">
        <v>10210.2206249549</v>
      </c>
      <c r="BR198">
        <v>10096.510943962299</v>
      </c>
      <c r="BS198">
        <v>9984.0676304682202</v>
      </c>
      <c r="BT198">
        <v>9872.8765811294506</v>
      </c>
      <c r="BU198">
        <v>9762.9238496697799</v>
      </c>
      <c r="BV198">
        <v>9654.1956451305305</v>
      </c>
      <c r="BW198">
        <v>9546.6783301407995</v>
      </c>
      <c r="BX198">
        <v>9440.3584192070302</v>
      </c>
      <c r="BY198">
        <v>9335.2225770215791</v>
      </c>
      <c r="BZ198">
        <v>9231.2576167901007</v>
      </c>
      <c r="CA198">
        <v>9128.4504985775802</v>
      </c>
      <c r="CB198">
        <v>9026.7883276727607</v>
      </c>
      <c r="CC198">
        <v>8926.25835297087</v>
      </c>
    </row>
    <row r="199" spans="1:81" x14ac:dyDescent="0.25">
      <c r="A199">
        <v>23217</v>
      </c>
      <c r="B199" t="s">
        <v>263</v>
      </c>
      <c r="C199" t="s">
        <v>27</v>
      </c>
      <c r="D199">
        <v>2011</v>
      </c>
      <c r="E199" t="s">
        <v>28</v>
      </c>
      <c r="F199" t="s">
        <v>23</v>
      </c>
      <c r="G199">
        <v>2011</v>
      </c>
      <c r="H199">
        <v>233194</v>
      </c>
      <c r="I199">
        <v>95</v>
      </c>
      <c r="J199">
        <v>2020</v>
      </c>
      <c r="K199">
        <v>15</v>
      </c>
      <c r="L199">
        <v>100</v>
      </c>
      <c r="M199">
        <v>2017</v>
      </c>
      <c r="N199">
        <v>198214.9</v>
      </c>
      <c r="O199" t="s">
        <v>24</v>
      </c>
      <c r="P199">
        <v>2.7453891730585398</v>
      </c>
      <c r="Q199">
        <v>1</v>
      </c>
      <c r="R199" t="s">
        <v>25</v>
      </c>
      <c r="S199">
        <v>198214.9</v>
      </c>
      <c r="T199">
        <v>-1.11368485725649E-2</v>
      </c>
      <c r="AP199">
        <v>233194</v>
      </c>
      <c r="AQ199">
        <v>227364.15</v>
      </c>
      <c r="AR199">
        <v>221534.3</v>
      </c>
      <c r="AS199">
        <v>215704.45</v>
      </c>
      <c r="AT199">
        <v>209874.6</v>
      </c>
      <c r="AU199">
        <v>204044.75</v>
      </c>
      <c r="AV199">
        <v>198214.9</v>
      </c>
      <c r="AW199">
        <v>198214.9</v>
      </c>
      <c r="AX199">
        <v>198214.9</v>
      </c>
      <c r="AY199">
        <v>198214.9</v>
      </c>
      <c r="AZ199">
        <v>196007.410673873</v>
      </c>
      <c r="BA199">
        <v>193824.505822098</v>
      </c>
      <c r="BB199">
        <v>191665.91165110501</v>
      </c>
      <c r="BC199">
        <v>189531.357416524</v>
      </c>
      <c r="BD199">
        <v>187420.57538922399</v>
      </c>
      <c r="BE199">
        <v>185333.30082173101</v>
      </c>
      <c r="BF199">
        <v>183269.27191502601</v>
      </c>
      <c r="BG199">
        <v>181228.229785704</v>
      </c>
      <c r="BH199">
        <v>179209.91843350601</v>
      </c>
      <c r="BI199">
        <v>177214.08470921099</v>
      </c>
      <c r="BJ199">
        <v>175240.478282878</v>
      </c>
      <c r="BK199">
        <v>173288.85161245801</v>
      </c>
      <c r="BL199">
        <v>171358.95991273699</v>
      </c>
      <c r="BM199">
        <v>169450.56112463601</v>
      </c>
      <c r="BN199">
        <v>167563.415884855</v>
      </c>
      <c r="BO199">
        <v>165697.28749584401</v>
      </c>
      <c r="BP199">
        <v>163851.94189611799</v>
      </c>
      <c r="BQ199">
        <v>162027.1476309</v>
      </c>
      <c r="BR199">
        <v>160222.67582308999</v>
      </c>
      <c r="BS199">
        <v>158438.300144557</v>
      </c>
      <c r="BT199">
        <v>156673.79678775201</v>
      </c>
      <c r="BU199">
        <v>154928.94443763801</v>
      </c>
      <c r="BV199">
        <v>153203.52424392899</v>
      </c>
      <c r="BW199">
        <v>151497.31979364101</v>
      </c>
      <c r="BX199">
        <v>149810.11708395</v>
      </c>
      <c r="BY199">
        <v>148141.70449534801</v>
      </c>
      <c r="BZ199">
        <v>146491.87276510199</v>
      </c>
      <c r="CA199">
        <v>144860.41496100501</v>
      </c>
      <c r="CB199">
        <v>143247.12645542499</v>
      </c>
      <c r="CC199">
        <v>141651.80489963599</v>
      </c>
    </row>
    <row r="200" spans="1:81" x14ac:dyDescent="0.25">
      <c r="A200">
        <v>57241</v>
      </c>
      <c r="B200" t="s">
        <v>264</v>
      </c>
      <c r="C200" t="s">
        <v>27</v>
      </c>
      <c r="D200">
        <v>2016</v>
      </c>
      <c r="E200" t="s">
        <v>28</v>
      </c>
      <c r="F200" t="s">
        <v>23</v>
      </c>
      <c r="G200">
        <v>2016</v>
      </c>
      <c r="H200">
        <v>1549</v>
      </c>
      <c r="I200">
        <v>100</v>
      </c>
      <c r="J200">
        <v>2020</v>
      </c>
      <c r="K200">
        <v>30</v>
      </c>
      <c r="L200">
        <v>24</v>
      </c>
      <c r="M200">
        <v>2017</v>
      </c>
      <c r="N200">
        <v>1437.472</v>
      </c>
      <c r="O200" t="s">
        <v>24</v>
      </c>
      <c r="P200">
        <v>2.94536600855854</v>
      </c>
      <c r="Q200">
        <v>1</v>
      </c>
      <c r="R200" t="s">
        <v>25</v>
      </c>
      <c r="S200">
        <v>1084.3</v>
      </c>
      <c r="T200">
        <v>-1.11368485725649E-2</v>
      </c>
      <c r="AU200">
        <v>1549</v>
      </c>
      <c r="AV200">
        <v>1437.472</v>
      </c>
      <c r="AW200">
        <v>1319.748</v>
      </c>
      <c r="AX200">
        <v>1202.0239999999999</v>
      </c>
      <c r="AY200">
        <v>1084.3</v>
      </c>
      <c r="AZ200">
        <v>1072.22431509276</v>
      </c>
      <c r="BA200">
        <v>1060.28311525975</v>
      </c>
      <c r="BB200">
        <v>1048.4749027610601</v>
      </c>
      <c r="BC200">
        <v>1036.7981965368699</v>
      </c>
      <c r="BD200">
        <v>1025.2515320217301</v>
      </c>
      <c r="BE200">
        <v>1013.83346096082</v>
      </c>
      <c r="BF200">
        <v>1002.5425512283</v>
      </c>
      <c r="BG200">
        <v>991.37738664771803</v>
      </c>
      <c r="BH200">
        <v>980.33656681435798</v>
      </c>
      <c r="BI200">
        <v>969.41870691959798</v>
      </c>
      <c r="BJ200">
        <v>958.62243757722297</v>
      </c>
      <c r="BK200">
        <v>947.94640465166196</v>
      </c>
      <c r="BL200">
        <v>937.38926908814904</v>
      </c>
      <c r="BM200">
        <v>926.94970674476701</v>
      </c>
      <c r="BN200">
        <v>916.62640822636695</v>
      </c>
      <c r="BO200">
        <v>906.41807872033598</v>
      </c>
      <c r="BP200">
        <v>896.32343783419299</v>
      </c>
      <c r="BQ200">
        <v>886.34121943499201</v>
      </c>
      <c r="BR200">
        <v>876.47017149052203</v>
      </c>
      <c r="BS200">
        <v>866.70905591226199</v>
      </c>
      <c r="BT200">
        <v>857.05664840009695</v>
      </c>
      <c r="BU200">
        <v>847.51173828875505</v>
      </c>
      <c r="BV200">
        <v>838.07312839596204</v>
      </c>
      <c r="BW200">
        <v>828.73963487228002</v>
      </c>
      <c r="BX200">
        <v>819.51008705262495</v>
      </c>
      <c r="BY200">
        <v>810.38332730943</v>
      </c>
      <c r="BZ200">
        <v>801.35821090745401</v>
      </c>
      <c r="CA200">
        <v>792.43360586019605</v>
      </c>
      <c r="CB200">
        <v>783.608392787919</v>
      </c>
      <c r="CC200">
        <v>774.88146477724899</v>
      </c>
    </row>
    <row r="201" spans="1:81" x14ac:dyDescent="0.25">
      <c r="A201">
        <v>23011</v>
      </c>
      <c r="B201" t="s">
        <v>265</v>
      </c>
      <c r="C201" t="s">
        <v>21</v>
      </c>
      <c r="D201">
        <v>2017</v>
      </c>
      <c r="E201" t="s">
        <v>28</v>
      </c>
      <c r="F201" t="s">
        <v>23</v>
      </c>
      <c r="G201">
        <v>2016</v>
      </c>
      <c r="H201">
        <v>4874</v>
      </c>
      <c r="I201">
        <v>80</v>
      </c>
      <c r="J201">
        <v>2018</v>
      </c>
      <c r="K201">
        <v>2</v>
      </c>
      <c r="L201">
        <v>100</v>
      </c>
      <c r="M201">
        <v>2018</v>
      </c>
      <c r="N201">
        <v>4776.5199999999904</v>
      </c>
      <c r="O201" t="s">
        <v>24</v>
      </c>
      <c r="P201">
        <v>2.4643907313024398</v>
      </c>
      <c r="Q201">
        <v>1</v>
      </c>
      <c r="R201" t="s">
        <v>25</v>
      </c>
      <c r="S201">
        <v>4776.5200000000004</v>
      </c>
      <c r="T201">
        <v>-1.11368485725649E-2</v>
      </c>
      <c r="AU201">
        <v>4874</v>
      </c>
      <c r="AV201">
        <v>4825.26</v>
      </c>
      <c r="AW201">
        <v>4776.5200000000004</v>
      </c>
      <c r="AX201">
        <v>4723.3246200561698</v>
      </c>
      <c r="AY201">
        <v>4670.7216690035302</v>
      </c>
      <c r="AZ201">
        <v>4618.7045490512401</v>
      </c>
      <c r="BA201">
        <v>4567.2667358870403</v>
      </c>
      <c r="BB201">
        <v>4516.4017778589596</v>
      </c>
      <c r="BC201">
        <v>4466.10329516608</v>
      </c>
      <c r="BD201">
        <v>4416.3649790583804</v>
      </c>
      <c r="BE201">
        <v>4367.1805910454304</v>
      </c>
      <c r="BF201">
        <v>4318.5439621139103</v>
      </c>
      <c r="BG201">
        <v>4270.4489919538801</v>
      </c>
      <c r="BH201">
        <v>4222.8896481936299</v>
      </c>
      <c r="BI201">
        <v>4175.8599656430497</v>
      </c>
      <c r="BJ201">
        <v>4129.3540455454404</v>
      </c>
      <c r="BK201">
        <v>4083.3660548376902</v>
      </c>
      <c r="BL201">
        <v>4037.89022541862</v>
      </c>
      <c r="BM201">
        <v>3992.9208534254899</v>
      </c>
      <c r="BN201">
        <v>3948.45229851865</v>
      </c>
      <c r="BO201">
        <v>3904.47898317405</v>
      </c>
      <c r="BP201">
        <v>3860.9953919836798</v>
      </c>
      <c r="BQ201">
        <v>3817.9960709637899</v>
      </c>
      <c r="BR201">
        <v>3775.4756268708202</v>
      </c>
      <c r="BS201">
        <v>3733.42872652495</v>
      </c>
      <c r="BT201">
        <v>3691.8500961411801</v>
      </c>
      <c r="BU201">
        <v>3650.7345206678401</v>
      </c>
      <c r="BV201">
        <v>3610.07684313253</v>
      </c>
      <c r="BW201">
        <v>3569.8719639952401</v>
      </c>
      <c r="BX201">
        <v>3530.1148405087802</v>
      </c>
      <c r="BY201">
        <v>3490.8004860862702</v>
      </c>
      <c r="BZ201">
        <v>3451.9239696756899</v>
      </c>
      <c r="CA201">
        <v>3413.4804151414</v>
      </c>
      <c r="CB201">
        <v>3375.4650006525599</v>
      </c>
      <c r="CC201">
        <v>3337.8729580783001</v>
      </c>
    </row>
    <row r="202" spans="1:81" x14ac:dyDescent="0.25">
      <c r="A202">
        <v>8261</v>
      </c>
      <c r="B202" t="s">
        <v>266</v>
      </c>
      <c r="C202" t="s">
        <v>76</v>
      </c>
      <c r="D202">
        <v>2013</v>
      </c>
      <c r="E202" t="s">
        <v>88</v>
      </c>
      <c r="F202" t="s">
        <v>54</v>
      </c>
      <c r="G202">
        <v>2012</v>
      </c>
      <c r="H202">
        <v>16816</v>
      </c>
      <c r="I202">
        <v>100</v>
      </c>
      <c r="J202">
        <v>2020</v>
      </c>
      <c r="K202">
        <v>10</v>
      </c>
      <c r="L202">
        <v>62</v>
      </c>
      <c r="M202">
        <v>2017</v>
      </c>
      <c r="N202">
        <v>15773.407999999999</v>
      </c>
      <c r="O202" t="s">
        <v>24</v>
      </c>
      <c r="P202">
        <v>3.0853675352585399</v>
      </c>
      <c r="Q202">
        <v>1</v>
      </c>
      <c r="R202" t="s">
        <v>25</v>
      </c>
      <c r="S202">
        <v>15134.4</v>
      </c>
      <c r="T202">
        <v>-1.11368485725649E-2</v>
      </c>
      <c r="AQ202">
        <v>16816</v>
      </c>
      <c r="AR202">
        <v>16607.481599999999</v>
      </c>
      <c r="AS202">
        <v>16398.963199999998</v>
      </c>
      <c r="AT202">
        <v>16190.444799999999</v>
      </c>
      <c r="AU202">
        <v>15981.9264</v>
      </c>
      <c r="AV202">
        <v>15773.407999999999</v>
      </c>
      <c r="AW202">
        <v>15560.405333333299</v>
      </c>
      <c r="AX202">
        <v>15347.4026666666</v>
      </c>
      <c r="AY202">
        <v>15134.4</v>
      </c>
      <c r="AZ202">
        <v>14965.850478963301</v>
      </c>
      <c r="BA202">
        <v>14799.1780684195</v>
      </c>
      <c r="BB202">
        <v>14634.3618632731</v>
      </c>
      <c r="BC202">
        <v>14471.3811912457</v>
      </c>
      <c r="BD202">
        <v>14310.215610282899</v>
      </c>
      <c r="BE202">
        <v>14150.8449059904</v>
      </c>
      <c r="BF202">
        <v>13993.249089098499</v>
      </c>
      <c r="BG202">
        <v>13837.4083929551</v>
      </c>
      <c r="BH202">
        <v>13683.303271045999</v>
      </c>
      <c r="BI202">
        <v>13530.914394543899</v>
      </c>
      <c r="BJ202">
        <v>13380.222649883501</v>
      </c>
      <c r="BK202">
        <v>13231.209136364499</v>
      </c>
      <c r="BL202">
        <v>13083.8551637809</v>
      </c>
      <c r="BM202">
        <v>12938.1422500765</v>
      </c>
      <c r="BN202">
        <v>12794.052119027099</v>
      </c>
      <c r="BO202">
        <v>12651.566697947999</v>
      </c>
      <c r="BP202">
        <v>12510.668115427199</v>
      </c>
      <c r="BQ202">
        <v>12371.338699084101</v>
      </c>
      <c r="BR202">
        <v>12233.5609733525</v>
      </c>
      <c r="BS202">
        <v>12097.317657289001</v>
      </c>
      <c r="BT202">
        <v>11962.591662405601</v>
      </c>
      <c r="BU202">
        <v>11829.366090526</v>
      </c>
      <c r="BV202">
        <v>11697.624231666299</v>
      </c>
      <c r="BW202">
        <v>11567.3495619395</v>
      </c>
      <c r="BX202">
        <v>11438.525741482201</v>
      </c>
      <c r="BY202">
        <v>11311.136612406</v>
      </c>
      <c r="BZ202">
        <v>11185.16619677</v>
      </c>
      <c r="CA202">
        <v>11060.5986945776</v>
      </c>
      <c r="CB202">
        <v>10937.4184817942</v>
      </c>
      <c r="CC202">
        <v>10815.6101083877</v>
      </c>
    </row>
    <row r="203" spans="1:81" x14ac:dyDescent="0.25">
      <c r="A203">
        <v>58859</v>
      </c>
      <c r="B203" t="s">
        <v>267</v>
      </c>
      <c r="C203" t="s">
        <v>27</v>
      </c>
      <c r="D203">
        <v>2015</v>
      </c>
      <c r="E203" t="s">
        <v>22</v>
      </c>
      <c r="F203" t="s">
        <v>23</v>
      </c>
      <c r="G203">
        <v>2015</v>
      </c>
      <c r="H203">
        <v>513374</v>
      </c>
      <c r="I203">
        <v>100</v>
      </c>
      <c r="J203">
        <v>2025</v>
      </c>
      <c r="K203">
        <v>25</v>
      </c>
      <c r="L203">
        <v>100</v>
      </c>
      <c r="M203">
        <v>2017</v>
      </c>
      <c r="N203">
        <v>385030.5</v>
      </c>
      <c r="O203" t="s">
        <v>24</v>
      </c>
      <c r="P203">
        <v>2.8978562154487801</v>
      </c>
      <c r="Q203">
        <v>1</v>
      </c>
      <c r="R203" t="s">
        <v>25</v>
      </c>
      <c r="S203">
        <v>385030.5</v>
      </c>
      <c r="T203">
        <v>-1.11368485725649E-2</v>
      </c>
      <c r="AT203">
        <v>513374</v>
      </c>
      <c r="AU203">
        <v>449202.25</v>
      </c>
      <c r="AV203">
        <v>385030.5</v>
      </c>
      <c r="AW203">
        <v>385030.5</v>
      </c>
      <c r="AX203">
        <v>385030.5</v>
      </c>
      <c r="AY203">
        <v>385030.5</v>
      </c>
      <c r="AZ203">
        <v>385030.5</v>
      </c>
      <c r="BA203">
        <v>385030.5</v>
      </c>
      <c r="BB203">
        <v>385030.5</v>
      </c>
      <c r="BC203">
        <v>385030.5</v>
      </c>
      <c r="BD203">
        <v>385030.5</v>
      </c>
      <c r="BE203">
        <v>380742.47362568101</v>
      </c>
      <c r="BF203">
        <v>376502.20235176798</v>
      </c>
      <c r="BG203">
        <v>372309.15433693898</v>
      </c>
      <c r="BH203">
        <v>368162.80366290902</v>
      </c>
      <c r="BI203">
        <v>364062.63026846398</v>
      </c>
      <c r="BJ203">
        <v>360008.11988423398</v>
      </c>
      <c r="BK203">
        <v>355998.76396819</v>
      </c>
      <c r="BL203">
        <v>352034.059641856</v>
      </c>
      <c r="BM203">
        <v>348113.50962723902</v>
      </c>
      <c r="BN203">
        <v>344236.62218445598</v>
      </c>
      <c r="BO203">
        <v>340402.91105005698</v>
      </c>
      <c r="BP203">
        <v>336611.89537603199</v>
      </c>
      <c r="BQ203">
        <v>332863.09966950503</v>
      </c>
      <c r="BR203">
        <v>329156.05373309099</v>
      </c>
      <c r="BS203">
        <v>325490.29260592302</v>
      </c>
      <c r="BT203">
        <v>321865.356505331</v>
      </c>
      <c r="BU203">
        <v>318280.79076917598</v>
      </c>
      <c r="BV203">
        <v>314736.14579882403</v>
      </c>
      <c r="BW203">
        <v>311230.97700274998</v>
      </c>
      <c r="BX203">
        <v>307764.84474077797</v>
      </c>
      <c r="BY203">
        <v>304337.314268941</v>
      </c>
      <c r="BZ203">
        <v>300947.95568494702</v>
      </c>
      <c r="CA203">
        <v>297596.34387426102</v>
      </c>
      <c r="CB203">
        <v>294282.058456784</v>
      </c>
      <c r="CC203">
        <v>291004.68373412802</v>
      </c>
    </row>
    <row r="204" spans="1:81" x14ac:dyDescent="0.25">
      <c r="A204">
        <v>8370</v>
      </c>
      <c r="B204" t="s">
        <v>268</v>
      </c>
      <c r="C204" t="s">
        <v>252</v>
      </c>
      <c r="D204">
        <v>2017</v>
      </c>
      <c r="E204" t="s">
        <v>28</v>
      </c>
      <c r="F204" t="s">
        <v>23</v>
      </c>
      <c r="G204">
        <v>2017</v>
      </c>
      <c r="H204">
        <v>4402891</v>
      </c>
      <c r="I204">
        <v>100</v>
      </c>
      <c r="J204">
        <v>2026</v>
      </c>
      <c r="K204">
        <v>14</v>
      </c>
      <c r="L204">
        <v>0</v>
      </c>
      <c r="M204">
        <v>2018</v>
      </c>
      <c r="N204">
        <v>4402891</v>
      </c>
      <c r="O204" t="s">
        <v>24</v>
      </c>
      <c r="P204">
        <v>2.7887329720268301</v>
      </c>
      <c r="Q204">
        <v>1</v>
      </c>
      <c r="R204" t="s">
        <v>25</v>
      </c>
      <c r="S204">
        <v>3786486.26</v>
      </c>
      <c r="T204">
        <v>-1.11368485725649E-2</v>
      </c>
      <c r="AV204">
        <v>4402891</v>
      </c>
      <c r="AW204">
        <v>4402891</v>
      </c>
      <c r="AX204">
        <v>4325840.4074999997</v>
      </c>
      <c r="AY204">
        <v>4248789.8149999902</v>
      </c>
      <c r="AZ204">
        <v>4171739.2225000001</v>
      </c>
      <c r="BA204">
        <v>4094688.63</v>
      </c>
      <c r="BB204">
        <v>4017638.0374999898</v>
      </c>
      <c r="BC204">
        <v>3940587.4449999998</v>
      </c>
      <c r="BD204">
        <v>3863536.8525</v>
      </c>
      <c r="BE204">
        <v>3786486.26</v>
      </c>
      <c r="BF204">
        <v>3744316.7359002801</v>
      </c>
      <c r="BG204">
        <v>3702616.8474048399</v>
      </c>
      <c r="BH204">
        <v>3661381.36425306</v>
      </c>
      <c r="BI204">
        <v>3620605.1144329598</v>
      </c>
      <c r="BJ204">
        <v>3580282.9835324702</v>
      </c>
      <c r="BK204">
        <v>3540409.9140979401</v>
      </c>
      <c r="BL204">
        <v>3500980.90499982</v>
      </c>
      <c r="BM204">
        <v>3461991.0108054001</v>
      </c>
      <c r="BN204">
        <v>3423435.3411584799</v>
      </c>
      <c r="BO204">
        <v>3385309.0601660302</v>
      </c>
      <c r="BP204">
        <v>3347607.38579163</v>
      </c>
      <c r="BQ204">
        <v>3310325.5892556598</v>
      </c>
      <c r="BR204">
        <v>3273458.9944422399</v>
      </c>
      <c r="BS204">
        <v>3237002.97731263</v>
      </c>
      <c r="BT204">
        <v>3200952.9653253602</v>
      </c>
      <c r="BU204">
        <v>3165304.4368626298</v>
      </c>
      <c r="BV204">
        <v>3130052.9206632199</v>
      </c>
      <c r="BW204">
        <v>3095193.9952616799</v>
      </c>
      <c r="BX204">
        <v>3060723.2884337399</v>
      </c>
      <c r="BY204">
        <v>3026636.4766479302</v>
      </c>
      <c r="BZ204">
        <v>2992929.2845232999</v>
      </c>
      <c r="CA204">
        <v>2959597.4842931698</v>
      </c>
      <c r="CB204">
        <v>2926636.8952748501</v>
      </c>
      <c r="CC204">
        <v>2894043.3833452901</v>
      </c>
    </row>
    <row r="205" spans="1:81" x14ac:dyDescent="0.25">
      <c r="A205">
        <v>8391</v>
      </c>
      <c r="B205" t="s">
        <v>269</v>
      </c>
      <c r="C205" t="s">
        <v>59</v>
      </c>
      <c r="D205">
        <v>2016</v>
      </c>
      <c r="E205" t="s">
        <v>28</v>
      </c>
      <c r="F205" t="s">
        <v>23</v>
      </c>
      <c r="G205">
        <v>2013</v>
      </c>
      <c r="H205">
        <v>15045.7</v>
      </c>
      <c r="I205">
        <v>100</v>
      </c>
      <c r="J205">
        <v>2030</v>
      </c>
      <c r="K205">
        <v>7.3</v>
      </c>
      <c r="L205">
        <v>0</v>
      </c>
      <c r="M205">
        <v>2018</v>
      </c>
      <c r="N205">
        <v>15047</v>
      </c>
      <c r="O205" t="s">
        <v>24</v>
      </c>
      <c r="P205">
        <v>2.7232473255390199</v>
      </c>
      <c r="Q205">
        <v>1</v>
      </c>
      <c r="R205" t="s">
        <v>25</v>
      </c>
      <c r="S205">
        <v>13947.3639</v>
      </c>
      <c r="T205">
        <v>-1.11368485725649E-2</v>
      </c>
      <c r="AR205">
        <v>15045.7</v>
      </c>
      <c r="AS205">
        <v>15045.96</v>
      </c>
      <c r="AT205">
        <v>15046.22</v>
      </c>
      <c r="AU205">
        <v>15046.48</v>
      </c>
      <c r="AV205">
        <v>15046.74</v>
      </c>
      <c r="AW205">
        <v>15047</v>
      </c>
      <c r="AX205">
        <v>14955.363658333299</v>
      </c>
      <c r="AY205">
        <v>14863.7273166666</v>
      </c>
      <c r="AZ205">
        <v>14772.090974999999</v>
      </c>
      <c r="BA205">
        <v>14680.4546333333</v>
      </c>
      <c r="BB205">
        <v>14588.818291666599</v>
      </c>
      <c r="BC205">
        <v>14497.18195</v>
      </c>
      <c r="BD205">
        <v>14405.545608333299</v>
      </c>
      <c r="BE205">
        <v>14313.9092666666</v>
      </c>
      <c r="BF205">
        <v>14222.272924999999</v>
      </c>
      <c r="BG205">
        <v>14130.6365833333</v>
      </c>
      <c r="BH205">
        <v>14039.000241666599</v>
      </c>
      <c r="BI205">
        <v>13947.3639</v>
      </c>
      <c r="BJ205">
        <v>13792.0342202592</v>
      </c>
      <c r="BK205">
        <v>13638.4344236405</v>
      </c>
      <c r="BL205">
        <v>13486.5452446976</v>
      </c>
      <c r="BM205">
        <v>13336.347632540301</v>
      </c>
      <c r="BN205">
        <v>13187.8227484457</v>
      </c>
      <c r="BO205">
        <v>13040.951963494401</v>
      </c>
      <c r="BP205">
        <v>12895.7168562349</v>
      </c>
      <c r="BQ205">
        <v>12752.0992103723</v>
      </c>
      <c r="BR205">
        <v>12610.081012484099</v>
      </c>
      <c r="BS205">
        <v>12469.644449760201</v>
      </c>
      <c r="BT205">
        <v>12330.7719077695</v>
      </c>
      <c r="BU205">
        <v>12193.4459682499</v>
      </c>
      <c r="BV205">
        <v>12057.6494069237</v>
      </c>
      <c r="BW205">
        <v>11923.3651913377</v>
      </c>
      <c r="BX205">
        <v>11790.5764787264</v>
      </c>
      <c r="BY205">
        <v>11659.266613899599</v>
      </c>
      <c r="BZ205">
        <v>11529.4191271534</v>
      </c>
      <c r="CA205">
        <v>11401.0177322047</v>
      </c>
      <c r="CB205">
        <v>11274.046324147999</v>
      </c>
      <c r="CC205">
        <v>11148.4889774359</v>
      </c>
    </row>
    <row r="206" spans="1:81" x14ac:dyDescent="0.25">
      <c r="A206">
        <v>807</v>
      </c>
      <c r="B206" t="s">
        <v>270</v>
      </c>
      <c r="C206" t="s">
        <v>92</v>
      </c>
      <c r="D206">
        <v>2016</v>
      </c>
      <c r="E206" t="s">
        <v>44</v>
      </c>
      <c r="F206" t="s">
        <v>33</v>
      </c>
      <c r="G206">
        <v>2016</v>
      </c>
      <c r="H206">
        <v>5486</v>
      </c>
      <c r="I206">
        <v>100</v>
      </c>
      <c r="J206">
        <v>2017</v>
      </c>
      <c r="K206">
        <v>18</v>
      </c>
      <c r="L206">
        <v>100</v>
      </c>
      <c r="M206">
        <v>2017</v>
      </c>
      <c r="N206">
        <v>4498.5200000000004</v>
      </c>
      <c r="O206" t="s">
        <v>24</v>
      </c>
      <c r="P206">
        <v>2.4939029876243901</v>
      </c>
      <c r="Q206">
        <v>1</v>
      </c>
      <c r="R206" t="s">
        <v>25</v>
      </c>
      <c r="S206">
        <v>4498.5200000000004</v>
      </c>
      <c r="T206">
        <v>-1.11368485725649E-2</v>
      </c>
      <c r="AU206">
        <v>5486</v>
      </c>
      <c r="AV206">
        <v>4498.5200000000004</v>
      </c>
      <c r="AW206">
        <v>4448.4206639593403</v>
      </c>
      <c r="AX206">
        <v>4398.8792766377601</v>
      </c>
      <c r="AY206">
        <v>4349.88962424485</v>
      </c>
      <c r="AZ206">
        <v>4301.4455621922598</v>
      </c>
      <c r="BA206">
        <v>4253.5410143230001</v>
      </c>
      <c r="BB206">
        <v>4206.1699721492896</v>
      </c>
      <c r="BC206">
        <v>4159.3264940989902</v>
      </c>
      <c r="BD206">
        <v>4113.0047047703501</v>
      </c>
      <c r="BE206">
        <v>4067.1987941950802</v>
      </c>
      <c r="BF206">
        <v>4021.9030171096101</v>
      </c>
      <c r="BG206">
        <v>3977.11169223452</v>
      </c>
      <c r="BH206">
        <v>3932.8192015619202</v>
      </c>
      <c r="BI206">
        <v>3889.0199896508502</v>
      </c>
      <c r="BJ206">
        <v>3845.7085629304302</v>
      </c>
      <c r="BK206">
        <v>3802.8794890108602</v>
      </c>
      <c r="BL206">
        <v>3760.5273960020299</v>
      </c>
      <c r="BM206">
        <v>3718.6469718397798</v>
      </c>
      <c r="BN206">
        <v>3677.23296361957</v>
      </c>
      <c r="BO206">
        <v>3636.2801769376902</v>
      </c>
      <c r="BP206">
        <v>3595.7834752397198</v>
      </c>
      <c r="BQ206">
        <v>3555.7377791762401</v>
      </c>
      <c r="BR206">
        <v>3516.1380659658098</v>
      </c>
      <c r="BS206">
        <v>3476.9793687649199</v>
      </c>
      <c r="BT206">
        <v>3438.2567760450502</v>
      </c>
      <c r="BU206">
        <v>3399.9654309766402</v>
      </c>
      <c r="BV206">
        <v>3362.1005308199001</v>
      </c>
      <c r="BW206">
        <v>3324.65732632242</v>
      </c>
      <c r="BX206">
        <v>3287.6311211234902</v>
      </c>
      <c r="BY206">
        <v>3251.0172711650898</v>
      </c>
      <c r="BZ206">
        <v>3214.81118410933</v>
      </c>
      <c r="CA206">
        <v>3179.00831876252</v>
      </c>
      <c r="CB206">
        <v>3143.6041845055302</v>
      </c>
      <c r="CC206">
        <v>3108.5943407306199</v>
      </c>
    </row>
    <row r="207" spans="1:81" x14ac:dyDescent="0.25">
      <c r="A207">
        <v>8338</v>
      </c>
      <c r="B207" t="s">
        <v>271</v>
      </c>
      <c r="C207" t="s">
        <v>59</v>
      </c>
      <c r="D207">
        <v>2015</v>
      </c>
      <c r="E207" t="s">
        <v>28</v>
      </c>
      <c r="F207" t="s">
        <v>23</v>
      </c>
      <c r="G207">
        <v>2010</v>
      </c>
      <c r="H207">
        <v>5756770</v>
      </c>
      <c r="I207">
        <v>97</v>
      </c>
      <c r="J207">
        <v>2030</v>
      </c>
      <c r="K207">
        <v>11.3</v>
      </c>
      <c r="L207">
        <v>26.3</v>
      </c>
      <c r="M207">
        <v>2018</v>
      </c>
      <c r="N207">
        <v>5585684.5523699997</v>
      </c>
      <c r="O207" t="s">
        <v>24</v>
      </c>
      <c r="P207">
        <v>2.7338195794390199</v>
      </c>
      <c r="Q207">
        <v>1</v>
      </c>
      <c r="R207" t="s">
        <v>25</v>
      </c>
      <c r="S207">
        <v>5106254.99</v>
      </c>
      <c r="T207">
        <v>-1.11368485725649E-2</v>
      </c>
      <c r="AO207">
        <v>5756770</v>
      </c>
      <c r="AP207">
        <v>5735384.3190462496</v>
      </c>
      <c r="AQ207">
        <v>5713998.6380925002</v>
      </c>
      <c r="AR207">
        <v>5692612.9571387498</v>
      </c>
      <c r="AS207">
        <v>5671227.2761850003</v>
      </c>
      <c r="AT207">
        <v>5649841.5952312499</v>
      </c>
      <c r="AU207">
        <v>5628455.9142774995</v>
      </c>
      <c r="AV207">
        <v>5607070.2333237501</v>
      </c>
      <c r="AW207">
        <v>5585684.5523699997</v>
      </c>
      <c r="AX207">
        <v>5545732.0888391603</v>
      </c>
      <c r="AY207">
        <v>5505779.6253083302</v>
      </c>
      <c r="AZ207">
        <v>5465827.1617775001</v>
      </c>
      <c r="BA207">
        <v>5425874.6982466597</v>
      </c>
      <c r="BB207">
        <v>5385922.2347158296</v>
      </c>
      <c r="BC207">
        <v>5345969.7711849902</v>
      </c>
      <c r="BD207">
        <v>5306017.3076541601</v>
      </c>
      <c r="BE207">
        <v>5266064.84412333</v>
      </c>
      <c r="BF207">
        <v>5226112.3805924999</v>
      </c>
      <c r="BG207">
        <v>5186159.9170616604</v>
      </c>
      <c r="BH207">
        <v>5146207.4535308303</v>
      </c>
      <c r="BI207">
        <v>5106254.99</v>
      </c>
      <c r="BJ207">
        <v>5049387.4014034597</v>
      </c>
      <c r="BK207">
        <v>4993153.1385298101</v>
      </c>
      <c r="BL207">
        <v>4937545.1481263796</v>
      </c>
      <c r="BM207">
        <v>4882556.4554914897</v>
      </c>
      <c r="BN207">
        <v>4828180.1635996904</v>
      </c>
      <c r="BO207">
        <v>4774409.4522366105</v>
      </c>
      <c r="BP207">
        <v>4721237.57714363</v>
      </c>
      <c r="BQ207">
        <v>4668657.8691718802</v>
      </c>
      <c r="BR207">
        <v>4616663.7334457999</v>
      </c>
      <c r="BS207">
        <v>4565248.6485359604</v>
      </c>
      <c r="BT207">
        <v>4514406.1656411104</v>
      </c>
      <c r="BU207">
        <v>4464129.9077793099</v>
      </c>
      <c r="BV207">
        <v>4414413.5689881202</v>
      </c>
      <c r="BW207">
        <v>4365250.9135336196</v>
      </c>
      <c r="BX207">
        <v>4316635.7751283403</v>
      </c>
      <c r="BY207">
        <v>4268562.0561578199</v>
      </c>
      <c r="BZ207">
        <v>4221023.7269158</v>
      </c>
      <c r="CA207">
        <v>4174014.8248479301</v>
      </c>
      <c r="CB207">
        <v>4127529.4538039598</v>
      </c>
      <c r="CC207">
        <v>4081561.7832981399</v>
      </c>
    </row>
    <row r="208" spans="1:81" x14ac:dyDescent="0.25">
      <c r="A208">
        <v>8517</v>
      </c>
      <c r="B208" t="s">
        <v>272</v>
      </c>
      <c r="C208" t="s">
        <v>52</v>
      </c>
      <c r="D208">
        <v>2005</v>
      </c>
      <c r="E208" t="s">
        <v>49</v>
      </c>
      <c r="F208" t="s">
        <v>50</v>
      </c>
      <c r="G208">
        <v>2005</v>
      </c>
      <c r="H208">
        <v>425000</v>
      </c>
      <c r="I208">
        <v>100</v>
      </c>
      <c r="J208">
        <v>2020</v>
      </c>
      <c r="K208">
        <v>90</v>
      </c>
      <c r="L208">
        <v>86</v>
      </c>
      <c r="M208">
        <v>2017</v>
      </c>
      <c r="N208">
        <v>96049.999999999898</v>
      </c>
      <c r="O208" t="s">
        <v>24</v>
      </c>
      <c r="P208">
        <v>3.2154083536585398</v>
      </c>
      <c r="Q208">
        <v>1</v>
      </c>
      <c r="R208" t="s">
        <v>25</v>
      </c>
      <c r="S208">
        <v>42500</v>
      </c>
      <c r="T208">
        <v>-1.11368485725649E-2</v>
      </c>
      <c r="AJ208">
        <v>425000</v>
      </c>
      <c r="AK208">
        <v>397587.5</v>
      </c>
      <c r="AL208">
        <v>370175</v>
      </c>
      <c r="AM208">
        <v>342762.5</v>
      </c>
      <c r="AN208">
        <v>315350</v>
      </c>
      <c r="AO208">
        <v>287937.5</v>
      </c>
      <c r="AP208">
        <v>260525</v>
      </c>
      <c r="AQ208">
        <v>233112.5</v>
      </c>
      <c r="AR208">
        <v>205700</v>
      </c>
      <c r="AS208">
        <v>178287.5</v>
      </c>
      <c r="AT208">
        <v>150875</v>
      </c>
      <c r="AU208">
        <v>123462.5</v>
      </c>
      <c r="AV208">
        <v>96049.999999999898</v>
      </c>
      <c r="AW208">
        <v>78200</v>
      </c>
      <c r="AX208">
        <v>60350</v>
      </c>
      <c r="AY208">
        <v>42500</v>
      </c>
      <c r="AZ208">
        <v>42026.683935665897</v>
      </c>
      <c r="BA208">
        <v>41558.639120667402</v>
      </c>
      <c r="BB208">
        <v>41095.806849898603</v>
      </c>
      <c r="BC208">
        <v>40638.129072043899</v>
      </c>
      <c r="BD208">
        <v>40185.548382296198</v>
      </c>
      <c r="BE208">
        <v>39738.008015157102</v>
      </c>
      <c r="BF208">
        <v>39295.451837316898</v>
      </c>
      <c r="BG208">
        <v>38857.824340614199</v>
      </c>
      <c r="BH208">
        <v>38425.070635073498</v>
      </c>
      <c r="BI208">
        <v>37997.136442020601</v>
      </c>
      <c r="BJ208">
        <v>37573.968087274698</v>
      </c>
      <c r="BK208">
        <v>37155.512494416304</v>
      </c>
      <c r="BL208">
        <v>36741.717178129999</v>
      </c>
      <c r="BM208">
        <v>36332.530237621097</v>
      </c>
      <c r="BN208">
        <v>35927.900350106604</v>
      </c>
      <c r="BO208">
        <v>35527.776764377297</v>
      </c>
      <c r="BP208">
        <v>35132.109294432499</v>
      </c>
      <c r="BQ208">
        <v>34740.848313185597</v>
      </c>
      <c r="BR208">
        <v>34353.944746239198</v>
      </c>
      <c r="BS208">
        <v>33971.350065730097</v>
      </c>
      <c r="BT208">
        <v>33593.016284242403</v>
      </c>
      <c r="BU208">
        <v>33218.895948789097</v>
      </c>
      <c r="BV208">
        <v>32848.942134859702</v>
      </c>
      <c r="BW208">
        <v>32483.108440534801</v>
      </c>
      <c r="BX208">
        <v>32121.348980666298</v>
      </c>
      <c r="BY208">
        <v>31763.6183811222</v>
      </c>
      <c r="BZ208">
        <v>31409.871773094899</v>
      </c>
      <c r="CA208">
        <v>31060.064787474199</v>
      </c>
      <c r="CB208">
        <v>30714.153549282099</v>
      </c>
      <c r="CC208">
        <v>30372.094672169202</v>
      </c>
    </row>
    <row r="209" spans="1:81" x14ac:dyDescent="0.25">
      <c r="A209">
        <v>8566</v>
      </c>
      <c r="B209" t="s">
        <v>273</v>
      </c>
      <c r="C209" t="s">
        <v>59</v>
      </c>
      <c r="D209">
        <v>2008</v>
      </c>
      <c r="E209" t="s">
        <v>105</v>
      </c>
      <c r="F209" t="s">
        <v>54</v>
      </c>
      <c r="G209">
        <v>2000</v>
      </c>
      <c r="H209">
        <v>4079000</v>
      </c>
      <c r="I209">
        <v>100</v>
      </c>
      <c r="J209">
        <v>2050</v>
      </c>
      <c r="K209">
        <v>50</v>
      </c>
      <c r="L209">
        <v>0</v>
      </c>
      <c r="M209">
        <v>2018</v>
      </c>
      <c r="N209">
        <v>5140000</v>
      </c>
      <c r="O209" t="s">
        <v>24</v>
      </c>
      <c r="P209">
        <v>3.5179999999999998</v>
      </c>
      <c r="Q209">
        <v>1</v>
      </c>
      <c r="R209" t="s">
        <v>25</v>
      </c>
      <c r="S209">
        <v>2039500</v>
      </c>
      <c r="T209">
        <v>-1.11368485725649E-2</v>
      </c>
      <c r="AE209">
        <v>4079000</v>
      </c>
      <c r="AF209">
        <v>4137944.4444444398</v>
      </c>
      <c r="AG209">
        <v>4196888.8888888797</v>
      </c>
      <c r="AH209">
        <v>4255833.3333333302</v>
      </c>
      <c r="AI209">
        <v>4314777.7777777696</v>
      </c>
      <c r="AJ209">
        <v>4373722.2222222202</v>
      </c>
      <c r="AK209">
        <v>4432666.6666666605</v>
      </c>
      <c r="AL209">
        <v>4491611.1111111101</v>
      </c>
      <c r="AM209">
        <v>4550555.5555555504</v>
      </c>
      <c r="AN209">
        <v>4609500</v>
      </c>
      <c r="AO209">
        <v>4668444.4444444403</v>
      </c>
      <c r="AP209">
        <v>4727388.8888888797</v>
      </c>
      <c r="AQ209">
        <v>4786333.3333333302</v>
      </c>
      <c r="AR209">
        <v>4845277.7777777696</v>
      </c>
      <c r="AS209">
        <v>4904222.2222222202</v>
      </c>
      <c r="AT209">
        <v>4963166.6666666605</v>
      </c>
      <c r="AU209">
        <v>5022111.1111111101</v>
      </c>
      <c r="AV209">
        <v>5081055.5555555504</v>
      </c>
      <c r="AW209">
        <v>5140000</v>
      </c>
      <c r="AX209">
        <v>5043109.375</v>
      </c>
      <c r="AY209">
        <v>4946218.75</v>
      </c>
      <c r="AZ209">
        <v>4849328.125</v>
      </c>
      <c r="BA209">
        <v>4752437.5</v>
      </c>
      <c r="BB209">
        <v>4655546.875</v>
      </c>
      <c r="BC209">
        <v>4558656.25</v>
      </c>
      <c r="BD209">
        <v>4461765.625</v>
      </c>
      <c r="BE209">
        <v>4364875</v>
      </c>
      <c r="BF209">
        <v>4267984.375</v>
      </c>
      <c r="BG209">
        <v>4171093.75</v>
      </c>
      <c r="BH209">
        <v>4074203.125</v>
      </c>
      <c r="BI209">
        <v>3977312.5</v>
      </c>
      <c r="BJ209">
        <v>3880421.875</v>
      </c>
      <c r="BK209">
        <v>3783531.25</v>
      </c>
      <c r="BL209">
        <v>3686640.625</v>
      </c>
      <c r="BM209">
        <v>3589750</v>
      </c>
      <c r="BN209">
        <v>3492859.375</v>
      </c>
      <c r="BO209">
        <v>3395968.75</v>
      </c>
      <c r="BP209">
        <v>3299078.125</v>
      </c>
      <c r="BQ209">
        <v>3202187.5</v>
      </c>
      <c r="BR209">
        <v>3105296.875</v>
      </c>
      <c r="BS209">
        <v>3008406.25</v>
      </c>
      <c r="BT209">
        <v>2911515.625</v>
      </c>
      <c r="BU209">
        <v>2814625</v>
      </c>
      <c r="BV209">
        <v>2717734.375</v>
      </c>
      <c r="BW209">
        <v>2620843.75</v>
      </c>
      <c r="BX209">
        <v>2523953.125</v>
      </c>
      <c r="BY209">
        <v>2427062.5</v>
      </c>
      <c r="BZ209">
        <v>2330171.875</v>
      </c>
      <c r="CA209">
        <v>2233281.25</v>
      </c>
      <c r="CB209">
        <v>2136390.625</v>
      </c>
      <c r="CC209">
        <v>2039500</v>
      </c>
    </row>
    <row r="210" spans="1:81" x14ac:dyDescent="0.25">
      <c r="A210">
        <v>58858</v>
      </c>
      <c r="B210" t="s">
        <v>274</v>
      </c>
      <c r="C210" t="s">
        <v>27</v>
      </c>
      <c r="D210">
        <v>2016</v>
      </c>
      <c r="E210" t="s">
        <v>22</v>
      </c>
      <c r="F210" t="s">
        <v>23</v>
      </c>
      <c r="G210">
        <v>2015</v>
      </c>
      <c r="H210">
        <v>403000</v>
      </c>
      <c r="I210">
        <v>100</v>
      </c>
      <c r="J210">
        <v>2025</v>
      </c>
      <c r="K210">
        <v>25</v>
      </c>
      <c r="L210">
        <v>100</v>
      </c>
      <c r="M210">
        <v>2017</v>
      </c>
      <c r="N210">
        <v>302250</v>
      </c>
      <c r="O210" t="s">
        <v>24</v>
      </c>
      <c r="P210">
        <v>2.8978451780487799</v>
      </c>
      <c r="Q210">
        <v>1</v>
      </c>
      <c r="R210" t="s">
        <v>25</v>
      </c>
      <c r="S210">
        <v>302250</v>
      </c>
      <c r="T210">
        <v>-1.11368485725649E-2</v>
      </c>
      <c r="AT210">
        <v>403000</v>
      </c>
      <c r="AU210">
        <v>352625</v>
      </c>
      <c r="AV210">
        <v>302250</v>
      </c>
      <c r="AW210">
        <v>302250</v>
      </c>
      <c r="AX210">
        <v>302250</v>
      </c>
      <c r="AY210">
        <v>302250</v>
      </c>
      <c r="AZ210">
        <v>302250</v>
      </c>
      <c r="BA210">
        <v>302250</v>
      </c>
      <c r="BB210">
        <v>302250</v>
      </c>
      <c r="BC210">
        <v>302250</v>
      </c>
      <c r="BD210">
        <v>302250</v>
      </c>
      <c r="BE210">
        <v>298883.88751894201</v>
      </c>
      <c r="BF210">
        <v>295555.262922864</v>
      </c>
      <c r="BG210">
        <v>292263.70871486701</v>
      </c>
      <c r="BH210">
        <v>289008.81204765401</v>
      </c>
      <c r="BI210">
        <v>285790.16467174201</v>
      </c>
      <c r="BJ210">
        <v>282607.36288426397</v>
      </c>
      <c r="BK210">
        <v>279460.00747832999</v>
      </c>
      <c r="BL210">
        <v>276347.70369295601</v>
      </c>
      <c r="BM210">
        <v>273270.06116355199</v>
      </c>
      <c r="BN210">
        <v>270226.69387295801</v>
      </c>
      <c r="BO210">
        <v>267217.22010302998</v>
      </c>
      <c r="BP210">
        <v>264241.26238676102</v>
      </c>
      <c r="BQ210">
        <v>261298.447460936</v>
      </c>
      <c r="BR210">
        <v>258388.406219317</v>
      </c>
      <c r="BS210">
        <v>255510.77366634601</v>
      </c>
      <c r="BT210">
        <v>252665.18887136501</v>
      </c>
      <c r="BU210">
        <v>249851.29492334599</v>
      </c>
      <c r="BV210">
        <v>247068.738886126</v>
      </c>
      <c r="BW210">
        <v>244317.17175413601</v>
      </c>
      <c r="BX210">
        <v>241596.24840863299</v>
      </c>
      <c r="BY210">
        <v>238905.62757440601</v>
      </c>
      <c r="BZ210">
        <v>236244.97177697701</v>
      </c>
      <c r="CA210">
        <v>233613.947300267</v>
      </c>
      <c r="CB210">
        <v>231012.22414474399</v>
      </c>
      <c r="CC210">
        <v>228439.47598603301</v>
      </c>
    </row>
    <row r="211" spans="1:81" x14ac:dyDescent="0.25">
      <c r="A211">
        <v>827033</v>
      </c>
      <c r="B211" t="s">
        <v>275</v>
      </c>
      <c r="C211" t="s">
        <v>84</v>
      </c>
      <c r="D211">
        <v>2017</v>
      </c>
      <c r="E211" t="s">
        <v>105</v>
      </c>
      <c r="F211" t="s">
        <v>54</v>
      </c>
      <c r="G211">
        <v>2016</v>
      </c>
      <c r="H211">
        <v>5537.56</v>
      </c>
      <c r="I211">
        <v>100</v>
      </c>
      <c r="J211">
        <v>2022</v>
      </c>
      <c r="K211">
        <v>15</v>
      </c>
      <c r="L211">
        <v>51.66</v>
      </c>
      <c r="M211">
        <v>2018</v>
      </c>
      <c r="N211">
        <v>5108.4544755999996</v>
      </c>
      <c r="O211" t="s">
        <v>24</v>
      </c>
      <c r="P211">
        <v>3.1363420171706302</v>
      </c>
      <c r="Q211">
        <v>1</v>
      </c>
      <c r="R211" t="s">
        <v>25</v>
      </c>
      <c r="S211">
        <v>4706.9260000000004</v>
      </c>
      <c r="T211">
        <v>-1.11368485725649E-2</v>
      </c>
      <c r="AU211">
        <v>5537.56</v>
      </c>
      <c r="AV211">
        <v>5323.0072378000004</v>
      </c>
      <c r="AW211">
        <v>5108.4544755999996</v>
      </c>
      <c r="AX211">
        <v>5008.0723566999995</v>
      </c>
      <c r="AY211">
        <v>4907.6902378000004</v>
      </c>
      <c r="AZ211">
        <v>4807.3081189000004</v>
      </c>
      <c r="BA211">
        <v>4706.9260000000004</v>
      </c>
      <c r="BB211">
        <v>4654.5056778957296</v>
      </c>
      <c r="BC211">
        <v>4602.6691529808604</v>
      </c>
      <c r="BD211">
        <v>4551.4099235944996</v>
      </c>
      <c r="BE211">
        <v>4500.7215604837502</v>
      </c>
      <c r="BF211">
        <v>4450.5977059973702</v>
      </c>
      <c r="BG211">
        <v>4401.0320732882701</v>
      </c>
      <c r="BH211">
        <v>4352.0184455250601</v>
      </c>
      <c r="BI211">
        <v>4303.5506751122402</v>
      </c>
      <c r="BJ211">
        <v>4255.6226829191501</v>
      </c>
      <c r="BK211">
        <v>4208.2284575175099</v>
      </c>
      <c r="BL211">
        <v>4161.3620544273799</v>
      </c>
      <c r="BM211">
        <v>4115.0175953715998</v>
      </c>
      <c r="BN211">
        <v>4069.1892675385102</v>
      </c>
      <c r="BO211">
        <v>4023.87132285283</v>
      </c>
      <c r="BP211">
        <v>3979.0580772547301</v>
      </c>
      <c r="BQ211">
        <v>3934.7439099868998</v>
      </c>
      <c r="BR211">
        <v>3890.9232628895502</v>
      </c>
      <c r="BS211">
        <v>3847.59063970328</v>
      </c>
      <c r="BT211">
        <v>3804.7406053796899</v>
      </c>
      <c r="BU211">
        <v>3762.3677853996901</v>
      </c>
      <c r="BV211">
        <v>3720.4668650993899</v>
      </c>
      <c r="BW211">
        <v>3679.0325890035401</v>
      </c>
      <c r="BX211">
        <v>3638.0597601662698</v>
      </c>
      <c r="BY211">
        <v>3597.5432395193602</v>
      </c>
      <c r="BZ211">
        <v>3557.4779452275802</v>
      </c>
      <c r="CA211">
        <v>3517.8588520513399</v>
      </c>
      <c r="CB211">
        <v>3478.6809907163802</v>
      </c>
      <c r="CC211">
        <v>3439.9394472905201</v>
      </c>
    </row>
    <row r="212" spans="1:81" x14ac:dyDescent="0.25">
      <c r="A212">
        <v>8661</v>
      </c>
      <c r="B212" t="s">
        <v>276</v>
      </c>
      <c r="C212" t="s">
        <v>31</v>
      </c>
      <c r="D212">
        <v>2010</v>
      </c>
      <c r="E212" t="s">
        <v>28</v>
      </c>
      <c r="F212" t="s">
        <v>23</v>
      </c>
      <c r="G212">
        <v>2016</v>
      </c>
      <c r="H212">
        <v>49747</v>
      </c>
      <c r="I212">
        <v>84</v>
      </c>
      <c r="J212">
        <v>2025</v>
      </c>
      <c r="K212">
        <v>40</v>
      </c>
      <c r="L212">
        <v>0</v>
      </c>
      <c r="M212">
        <v>2017</v>
      </c>
      <c r="N212">
        <v>49747</v>
      </c>
      <c r="O212" t="s">
        <v>24</v>
      </c>
      <c r="P212">
        <v>2.8878098527487799</v>
      </c>
      <c r="Q212">
        <v>1</v>
      </c>
      <c r="R212" t="s">
        <v>25</v>
      </c>
      <c r="S212">
        <v>29848.199999999899</v>
      </c>
      <c r="T212">
        <v>-1.11368485725649E-2</v>
      </c>
      <c r="AU212">
        <v>49747</v>
      </c>
      <c r="AV212">
        <v>49747</v>
      </c>
      <c r="AW212">
        <v>47259.65</v>
      </c>
      <c r="AX212">
        <v>44772.3</v>
      </c>
      <c r="AY212">
        <v>42284.95</v>
      </c>
      <c r="AZ212">
        <v>39797.599999999999</v>
      </c>
      <c r="BA212">
        <v>37310.25</v>
      </c>
      <c r="BB212">
        <v>34822.8999999999</v>
      </c>
      <c r="BC212">
        <v>32335.549999999901</v>
      </c>
      <c r="BD212">
        <v>29848.199999999899</v>
      </c>
      <c r="BE212">
        <v>29515.785116436298</v>
      </c>
      <c r="BF212">
        <v>29187.072287094201</v>
      </c>
      <c r="BG212">
        <v>28862.020282756301</v>
      </c>
      <c r="BH212">
        <v>28540.588333369</v>
      </c>
      <c r="BI212">
        <v>28222.736122928301</v>
      </c>
      <c r="BJ212">
        <v>27908.423784423801</v>
      </c>
      <c r="BK212">
        <v>27597.611894837701</v>
      </c>
      <c r="BL212">
        <v>27290.261470200501</v>
      </c>
      <c r="BM212">
        <v>26986.333960701199</v>
      </c>
      <c r="BN212">
        <v>26685.791245852201</v>
      </c>
      <c r="BO212">
        <v>26388.595629708001</v>
      </c>
      <c r="BP212">
        <v>26094.709836137299</v>
      </c>
      <c r="BQ212">
        <v>25804.097004147301</v>
      </c>
      <c r="BR212">
        <v>25516.720683260301</v>
      </c>
      <c r="BS212">
        <v>25232.544828942398</v>
      </c>
      <c r="BT212">
        <v>24951.533798082</v>
      </c>
      <c r="BU212">
        <v>24673.652344519502</v>
      </c>
      <c r="BV212">
        <v>24398.865614626498</v>
      </c>
      <c r="BW212">
        <v>24127.139142934</v>
      </c>
      <c r="BX212">
        <v>23858.438847810001</v>
      </c>
      <c r="BY212">
        <v>23592.731027184102</v>
      </c>
      <c r="BZ212">
        <v>23329.982354321099</v>
      </c>
      <c r="CA212">
        <v>23070.159873640401</v>
      </c>
      <c r="CB212">
        <v>22813.230996582799</v>
      </c>
      <c r="CC212">
        <v>22559.163497522899</v>
      </c>
    </row>
    <row r="213" spans="1:81" x14ac:dyDescent="0.25">
      <c r="A213">
        <v>8670</v>
      </c>
      <c r="B213" t="s">
        <v>277</v>
      </c>
      <c r="C213" t="s">
        <v>27</v>
      </c>
      <c r="D213">
        <v>2017</v>
      </c>
      <c r="E213" t="s">
        <v>44</v>
      </c>
      <c r="F213" t="s">
        <v>33</v>
      </c>
      <c r="G213">
        <v>2017</v>
      </c>
      <c r="H213">
        <v>77722</v>
      </c>
      <c r="I213">
        <v>100</v>
      </c>
      <c r="J213">
        <v>2022</v>
      </c>
      <c r="K213">
        <v>10</v>
      </c>
      <c r="L213">
        <v>0</v>
      </c>
      <c r="M213">
        <v>2017</v>
      </c>
      <c r="N213">
        <v>77722</v>
      </c>
      <c r="O213" t="s">
        <v>45</v>
      </c>
      <c r="P213">
        <v>2.4163492356146299</v>
      </c>
      <c r="Q213">
        <v>1</v>
      </c>
      <c r="R213" t="s">
        <v>25</v>
      </c>
      <c r="S213">
        <v>69949.8</v>
      </c>
      <c r="T213">
        <v>-1.11368485725649E-2</v>
      </c>
      <c r="AV213">
        <v>77722</v>
      </c>
      <c r="AW213">
        <v>76167.56</v>
      </c>
      <c r="AX213">
        <v>74613.119999999995</v>
      </c>
      <c r="AY213">
        <v>73058.679999999993</v>
      </c>
      <c r="AZ213">
        <v>71504.240000000005</v>
      </c>
      <c r="BA213">
        <v>69949.8</v>
      </c>
      <c r="BB213">
        <v>69170.779669718802</v>
      </c>
      <c r="BC213">
        <v>68400.435170890894</v>
      </c>
      <c r="BD213">
        <v>67638.669882095099</v>
      </c>
      <c r="BE213">
        <v>66885.388257968501</v>
      </c>
      <c r="BF213">
        <v>66140.495817222298</v>
      </c>
      <c r="BG213">
        <v>65403.899130791498</v>
      </c>
      <c r="BH213">
        <v>64675.5058101166</v>
      </c>
      <c r="BI213">
        <v>63955.224495555303</v>
      </c>
      <c r="BJ213">
        <v>63242.964844923903</v>
      </c>
      <c r="BK213">
        <v>62538.637522165896</v>
      </c>
      <c r="BL213">
        <v>61842.154186147003</v>
      </c>
      <c r="BM213">
        <v>61153.427479574697</v>
      </c>
      <c r="BN213">
        <v>60472.371018041398</v>
      </c>
      <c r="BO213">
        <v>59798.899379189497</v>
      </c>
      <c r="BP213">
        <v>59132.928091997397</v>
      </c>
      <c r="BQ213">
        <v>58474.373626184402</v>
      </c>
      <c r="BR213">
        <v>57823.153381734002</v>
      </c>
      <c r="BS213">
        <v>57179.185678533497</v>
      </c>
      <c r="BT213">
        <v>56542.389746129098</v>
      </c>
      <c r="BU213">
        <v>55912.6857135955</v>
      </c>
      <c r="BV213">
        <v>55289.994599517799</v>
      </c>
      <c r="BW213">
        <v>54674.238302085003</v>
      </c>
      <c r="BX213">
        <v>54065.339589294301</v>
      </c>
      <c r="BY213">
        <v>53463.222089264098</v>
      </c>
      <c r="BZ213">
        <v>52867.810280654499</v>
      </c>
      <c r="CA213">
        <v>52279.029483195802</v>
      </c>
      <c r="CB213">
        <v>51696.805848320801</v>
      </c>
      <c r="CC213">
        <v>51121.066349902801</v>
      </c>
    </row>
    <row r="214" spans="1:81" x14ac:dyDescent="0.25">
      <c r="A214">
        <v>56304</v>
      </c>
      <c r="B214" t="s">
        <v>278</v>
      </c>
      <c r="C214" t="s">
        <v>78</v>
      </c>
      <c r="D214">
        <v>2016</v>
      </c>
      <c r="E214" t="s">
        <v>44</v>
      </c>
      <c r="F214" t="s">
        <v>33</v>
      </c>
      <c r="G214">
        <v>2016</v>
      </c>
      <c r="H214">
        <v>604.28</v>
      </c>
      <c r="I214">
        <v>100</v>
      </c>
      <c r="J214">
        <v>2021</v>
      </c>
      <c r="K214">
        <v>1.5</v>
      </c>
      <c r="L214">
        <v>33</v>
      </c>
      <c r="M214">
        <v>2017</v>
      </c>
      <c r="N214">
        <v>601.288814</v>
      </c>
      <c r="O214" t="s">
        <v>24</v>
      </c>
      <c r="P214">
        <v>2.3308537189645899</v>
      </c>
      <c r="Q214">
        <v>1</v>
      </c>
      <c r="R214" t="s">
        <v>25</v>
      </c>
      <c r="S214">
        <v>595.21579999999994</v>
      </c>
      <c r="T214">
        <v>-1.11368485725649E-2</v>
      </c>
      <c r="AU214">
        <v>604.28</v>
      </c>
      <c r="AV214">
        <v>601.288814</v>
      </c>
      <c r="AW214">
        <v>599.77056049999999</v>
      </c>
      <c r="AX214">
        <v>598.25230699999997</v>
      </c>
      <c r="AY214">
        <v>596.73405349999996</v>
      </c>
      <c r="AZ214">
        <v>595.21579999999994</v>
      </c>
      <c r="BA214">
        <v>588.586971767401</v>
      </c>
      <c r="BB214">
        <v>582.03196779104303</v>
      </c>
      <c r="BC214">
        <v>575.54996590136295</v>
      </c>
      <c r="BD214">
        <v>569.14015308517401</v>
      </c>
      <c r="BE214">
        <v>562.801725383698</v>
      </c>
      <c r="BF214">
        <v>556.53388779172201</v>
      </c>
      <c r="BG214">
        <v>550.335854157884</v>
      </c>
      <c r="BH214">
        <v>544.20684708607496</v>
      </c>
      <c r="BI214">
        <v>538.146097837924</v>
      </c>
      <c r="BJ214">
        <v>532.15284623638695</v>
      </c>
      <c r="BK214">
        <v>526.22634057039295</v>
      </c>
      <c r="BL214">
        <v>520.36583750056502</v>
      </c>
      <c r="BM214">
        <v>514.57060196598502</v>
      </c>
      <c r="BN214">
        <v>508.839907091996</v>
      </c>
      <c r="BO214">
        <v>503.17303409903502</v>
      </c>
      <c r="BP214">
        <v>497.56927221247599</v>
      </c>
      <c r="BQ214">
        <v>492.02791857348399</v>
      </c>
      <c r="BR214">
        <v>486.54827815085702</v>
      </c>
      <c r="BS214">
        <v>481.12966365384898</v>
      </c>
      <c r="BT214">
        <v>475.77139544596702</v>
      </c>
      <c r="BU214">
        <v>470.47280145972701</v>
      </c>
      <c r="BV214">
        <v>465.23321711236002</v>
      </c>
      <c r="BW214">
        <v>460.051985222452</v>
      </c>
      <c r="BX214">
        <v>454.92845592752201</v>
      </c>
      <c r="BY214">
        <v>449.86198660250602</v>
      </c>
      <c r="BZ214">
        <v>444.851941779161</v>
      </c>
      <c r="CA214">
        <v>439.89769306635498</v>
      </c>
      <c r="CB214">
        <v>434.99861907125398</v>
      </c>
      <c r="CC214">
        <v>430.15410532138299</v>
      </c>
    </row>
    <row r="215" spans="1:81" x14ac:dyDescent="0.25">
      <c r="A215">
        <v>8688</v>
      </c>
      <c r="B215" t="s">
        <v>279</v>
      </c>
      <c r="C215" t="s">
        <v>211</v>
      </c>
      <c r="D215">
        <v>2014</v>
      </c>
      <c r="E215" t="s">
        <v>44</v>
      </c>
      <c r="F215" t="s">
        <v>33</v>
      </c>
      <c r="G215">
        <v>2013</v>
      </c>
      <c r="H215">
        <v>100</v>
      </c>
      <c r="I215">
        <v>100</v>
      </c>
      <c r="J215">
        <v>2019</v>
      </c>
      <c r="K215">
        <v>31</v>
      </c>
      <c r="L215">
        <v>100</v>
      </c>
      <c r="M215">
        <v>2017</v>
      </c>
      <c r="N215">
        <v>69</v>
      </c>
      <c r="O215" t="s">
        <v>24</v>
      </c>
      <c r="P215">
        <v>2.6248780587804901</v>
      </c>
      <c r="Q215">
        <v>1</v>
      </c>
      <c r="R215" t="s">
        <v>25</v>
      </c>
      <c r="S215">
        <v>69</v>
      </c>
      <c r="T215">
        <v>-1.11368485725649E-2</v>
      </c>
      <c r="AR215">
        <v>100</v>
      </c>
      <c r="AS215">
        <v>92.25</v>
      </c>
      <c r="AT215">
        <v>84.5</v>
      </c>
      <c r="AU215">
        <v>76.75</v>
      </c>
      <c r="AV215">
        <v>69</v>
      </c>
      <c r="AW215">
        <v>69</v>
      </c>
      <c r="AX215">
        <v>69</v>
      </c>
      <c r="AY215">
        <v>68.231557448493007</v>
      </c>
      <c r="AZ215">
        <v>67.471672925318799</v>
      </c>
      <c r="BA215">
        <v>66.720251121011898</v>
      </c>
      <c r="BB215">
        <v>65.977197787553706</v>
      </c>
      <c r="BC215">
        <v>65.242419726551603</v>
      </c>
      <c r="BD215">
        <v>64.515824777549199</v>
      </c>
      <c r="BE215">
        <v>63.797321806467501</v>
      </c>
      <c r="BF215">
        <v>63.086820694173703</v>
      </c>
      <c r="BG215">
        <v>62.384232325178097</v>
      </c>
      <c r="BH215">
        <v>61.689468576456903</v>
      </c>
      <c r="BI215">
        <v>61.002442306398898</v>
      </c>
      <c r="BJ215">
        <v>60.323067343875898</v>
      </c>
      <c r="BK215">
        <v>59.651258477434503</v>
      </c>
      <c r="BL215">
        <v>58.986931444608402</v>
      </c>
      <c r="BM215">
        <v>58.330002921349603</v>
      </c>
      <c r="BN215">
        <v>57.680390511577201</v>
      </c>
      <c r="BO215">
        <v>57.038012736843399</v>
      </c>
      <c r="BP215">
        <v>56.402789026113098</v>
      </c>
      <c r="BQ215">
        <v>55.774639705658998</v>
      </c>
      <c r="BR215">
        <v>55.153485989067697</v>
      </c>
      <c r="BS215">
        <v>54.539249967358302</v>
      </c>
      <c r="BT215">
        <v>53.931854599210602</v>
      </c>
      <c r="BU215">
        <v>53.331223701301603</v>
      </c>
      <c r="BV215">
        <v>52.737281938750598</v>
      </c>
      <c r="BW215">
        <v>52.1499548156701</v>
      </c>
      <c r="BX215">
        <v>51.569168665821898</v>
      </c>
      <c r="BY215">
        <v>50.994850643377603</v>
      </c>
      <c r="BZ215">
        <v>50.426928713781699</v>
      </c>
      <c r="CA215">
        <v>49.865331644716797</v>
      </c>
      <c r="CB215">
        <v>49.309988997168801</v>
      </c>
      <c r="CC215">
        <v>48.760831116592499</v>
      </c>
    </row>
    <row r="216" spans="1:81" x14ac:dyDescent="0.25">
      <c r="A216">
        <v>8713</v>
      </c>
      <c r="B216" t="s">
        <v>280</v>
      </c>
      <c r="C216" t="s">
        <v>172</v>
      </c>
      <c r="D216">
        <v>2017</v>
      </c>
      <c r="E216" t="s">
        <v>28</v>
      </c>
      <c r="F216" t="s">
        <v>23</v>
      </c>
      <c r="G216">
        <v>2007</v>
      </c>
      <c r="H216">
        <v>203691</v>
      </c>
      <c r="I216">
        <v>100</v>
      </c>
      <c r="J216">
        <v>2017</v>
      </c>
      <c r="K216">
        <v>41.3</v>
      </c>
      <c r="L216">
        <v>98.5</v>
      </c>
      <c r="M216">
        <v>2017</v>
      </c>
      <c r="N216">
        <v>120828.482745</v>
      </c>
      <c r="O216" t="s">
        <v>24</v>
      </c>
      <c r="P216">
        <v>3.0569228081243902</v>
      </c>
      <c r="Q216">
        <v>1</v>
      </c>
      <c r="R216" t="s">
        <v>25</v>
      </c>
      <c r="S216">
        <v>119566.617</v>
      </c>
      <c r="T216">
        <v>-1.11368485725649E-2</v>
      </c>
      <c r="AL216">
        <v>203691</v>
      </c>
      <c r="AM216">
        <v>195404.74827449999</v>
      </c>
      <c r="AN216">
        <v>187118.496549</v>
      </c>
      <c r="AO216">
        <v>178832.24482349999</v>
      </c>
      <c r="AP216">
        <v>170545.99309800001</v>
      </c>
      <c r="AQ216">
        <v>162259.74137249999</v>
      </c>
      <c r="AR216">
        <v>153973.48964700001</v>
      </c>
      <c r="AS216">
        <v>145687.2379215</v>
      </c>
      <c r="AT216">
        <v>137400.98619600001</v>
      </c>
      <c r="AU216">
        <v>129114.7344705</v>
      </c>
      <c r="AV216">
        <v>119566.617</v>
      </c>
      <c r="AW216">
        <v>118235.021692137</v>
      </c>
      <c r="AX216">
        <v>116918.25615957699</v>
      </c>
      <c r="AY216">
        <v>115616.15524536</v>
      </c>
      <c r="AZ216">
        <v>114328.55563185</v>
      </c>
      <c r="BA216">
        <v>113055.295820258</v>
      </c>
      <c r="BB216">
        <v>111796.21611038101</v>
      </c>
      <c r="BC216">
        <v>110551.158580574</v>
      </c>
      <c r="BD216">
        <v>109319.967067941</v>
      </c>
      <c r="BE216">
        <v>108102.48714874699</v>
      </c>
      <c r="BF216">
        <v>106898.566119054</v>
      </c>
      <c r="BG216">
        <v>105708.05297556199</v>
      </c>
      <c r="BH216">
        <v>104530.79839667201</v>
      </c>
      <c r="BI216">
        <v>103366.654723759</v>
      </c>
      <c r="BJ216">
        <v>102215.475942648</v>
      </c>
      <c r="BK216">
        <v>101077.11766530199</v>
      </c>
      <c r="BL216">
        <v>99951.437111712905</v>
      </c>
      <c r="BM216">
        <v>98838.293091989501</v>
      </c>
      <c r="BN216">
        <v>97737.545988653204</v>
      </c>
      <c r="BO216">
        <v>96649.057739123498</v>
      </c>
      <c r="BP216">
        <v>95572.6918184018</v>
      </c>
      <c r="BQ216">
        <v>94508.313221947901</v>
      </c>
      <c r="BR216">
        <v>93455.788448746505</v>
      </c>
      <c r="BS216">
        <v>92414.985484563105</v>
      </c>
      <c r="BT216">
        <v>91385.773785385798</v>
      </c>
      <c r="BU216">
        <v>90368.024261051294</v>
      </c>
      <c r="BV216">
        <v>89361.609259054094</v>
      </c>
      <c r="BW216">
        <v>88366.402548535203</v>
      </c>
      <c r="BX216">
        <v>87382.279304449898</v>
      </c>
      <c r="BY216">
        <v>86409.116091910706</v>
      </c>
      <c r="BZ216">
        <v>85446.790850705904</v>
      </c>
      <c r="CA216">
        <v>84495.182879989894</v>
      </c>
      <c r="CB216">
        <v>83554.172823144298</v>
      </c>
      <c r="CC216">
        <v>82623.642652807001</v>
      </c>
    </row>
    <row r="217" spans="1:81" x14ac:dyDescent="0.25">
      <c r="A217">
        <v>22340</v>
      </c>
      <c r="B217" t="s">
        <v>281</v>
      </c>
      <c r="C217" t="s">
        <v>109</v>
      </c>
      <c r="D217">
        <v>2013</v>
      </c>
      <c r="E217" t="s">
        <v>60</v>
      </c>
      <c r="F217" t="s">
        <v>54</v>
      </c>
      <c r="G217">
        <v>2008</v>
      </c>
      <c r="H217">
        <v>4179550</v>
      </c>
      <c r="I217">
        <v>100</v>
      </c>
      <c r="J217">
        <v>2020</v>
      </c>
      <c r="K217">
        <v>30</v>
      </c>
      <c r="L217">
        <v>77</v>
      </c>
      <c r="M217">
        <v>2017</v>
      </c>
      <c r="N217">
        <v>3214073.95</v>
      </c>
      <c r="O217" t="s">
        <v>24</v>
      </c>
      <c r="P217">
        <v>3.28578380865854</v>
      </c>
      <c r="Q217">
        <v>1</v>
      </c>
      <c r="R217" t="s">
        <v>25</v>
      </c>
      <c r="S217">
        <v>2925685</v>
      </c>
      <c r="T217">
        <v>-1.11368485725649E-2</v>
      </c>
      <c r="AM217">
        <v>4179550</v>
      </c>
      <c r="AN217">
        <v>4072274.88333333</v>
      </c>
      <c r="AO217">
        <v>3964999.7666666601</v>
      </c>
      <c r="AP217">
        <v>3857724.65</v>
      </c>
      <c r="AQ217">
        <v>3750449.5333333299</v>
      </c>
      <c r="AR217">
        <v>3643174.41666666</v>
      </c>
      <c r="AS217">
        <v>3535899.3</v>
      </c>
      <c r="AT217">
        <v>3428624.1833333299</v>
      </c>
      <c r="AU217">
        <v>3321349.0666666599</v>
      </c>
      <c r="AV217">
        <v>3214073.95</v>
      </c>
      <c r="AW217">
        <v>3117944.3</v>
      </c>
      <c r="AX217">
        <v>3021814.65</v>
      </c>
      <c r="AY217">
        <v>2925685</v>
      </c>
      <c r="AZ217">
        <v>2893102.0891839699</v>
      </c>
      <c r="BA217">
        <v>2860882.0493117599</v>
      </c>
      <c r="BB217">
        <v>2829020.8391446001</v>
      </c>
      <c r="BC217">
        <v>2797514.46245042</v>
      </c>
      <c r="BD217">
        <v>2766358.9675025502</v>
      </c>
      <c r="BE217">
        <v>2735550.4465841199</v>
      </c>
      <c r="BF217">
        <v>2705085.0354979001</v>
      </c>
      <c r="BG217">
        <v>2674958.9130816399</v>
      </c>
      <c r="BH217">
        <v>2645168.3007288198</v>
      </c>
      <c r="BI217">
        <v>2615709.4619146502</v>
      </c>
      <c r="BJ217">
        <v>2586578.7017274899</v>
      </c>
      <c r="BK217">
        <v>2557772.3664053301</v>
      </c>
      <c r="BL217">
        <v>2529286.8428775799</v>
      </c>
      <c r="BM217">
        <v>2501118.5583118699</v>
      </c>
      <c r="BN217">
        <v>2473263.9796659201</v>
      </c>
      <c r="BO217">
        <v>2445719.6132443999</v>
      </c>
      <c r="BP217">
        <v>2418482.0042607398</v>
      </c>
      <c r="BQ217">
        <v>2391547.7364038201</v>
      </c>
      <c r="BR217">
        <v>2364913.4314094302</v>
      </c>
      <c r="BS217">
        <v>2338575.7486366001</v>
      </c>
      <c r="BT217">
        <v>2312531.3846485601</v>
      </c>
      <c r="BU217">
        <v>2286777.0727984202</v>
      </c>
      <c r="BV217">
        <v>2261309.5828194502</v>
      </c>
      <c r="BW217">
        <v>2236125.7204199</v>
      </c>
      <c r="BX217">
        <v>2211222.3268823698</v>
      </c>
      <c r="BY217">
        <v>2186596.2786676101</v>
      </c>
      <c r="BZ217">
        <v>2162244.4870227501</v>
      </c>
      <c r="CA217">
        <v>2138163.8975939201</v>
      </c>
      <c r="CB217">
        <v>2114351.4900430902</v>
      </c>
      <c r="CC217">
        <v>2090804.2776693001</v>
      </c>
    </row>
    <row r="218" spans="1:81" x14ac:dyDescent="0.25">
      <c r="A218">
        <v>8833</v>
      </c>
      <c r="B218" t="s">
        <v>282</v>
      </c>
      <c r="C218" t="s">
        <v>59</v>
      </c>
      <c r="D218">
        <v>2013</v>
      </c>
      <c r="E218" t="s">
        <v>22</v>
      </c>
      <c r="F218" t="s">
        <v>23</v>
      </c>
      <c r="G218">
        <v>2013</v>
      </c>
      <c r="H218">
        <v>322226</v>
      </c>
      <c r="I218">
        <v>100</v>
      </c>
      <c r="J218">
        <v>2030</v>
      </c>
      <c r="K218">
        <v>6.5</v>
      </c>
      <c r="L218">
        <v>0</v>
      </c>
      <c r="M218">
        <v>2018</v>
      </c>
      <c r="N218">
        <v>322226</v>
      </c>
      <c r="O218" t="s">
        <v>24</v>
      </c>
      <c r="P218">
        <v>2.7152761250390198</v>
      </c>
      <c r="Q218">
        <v>1</v>
      </c>
      <c r="R218" t="s">
        <v>25</v>
      </c>
      <c r="S218">
        <v>301281.31</v>
      </c>
      <c r="T218">
        <v>-1.11368485725649E-2</v>
      </c>
      <c r="AR218">
        <v>322226</v>
      </c>
      <c r="AS218">
        <v>322226</v>
      </c>
      <c r="AT218">
        <v>322226</v>
      </c>
      <c r="AU218">
        <v>322226</v>
      </c>
      <c r="AV218">
        <v>322226</v>
      </c>
      <c r="AW218">
        <v>322226</v>
      </c>
      <c r="AX218">
        <v>320480.60916666599</v>
      </c>
      <c r="AY218">
        <v>318735.21833333297</v>
      </c>
      <c r="AZ218">
        <v>316989.82750000001</v>
      </c>
      <c r="BA218">
        <v>315244.43666666601</v>
      </c>
      <c r="BB218">
        <v>313499.04583333299</v>
      </c>
      <c r="BC218">
        <v>311753.65500000003</v>
      </c>
      <c r="BD218">
        <v>310008.26416666602</v>
      </c>
      <c r="BE218">
        <v>308262.873333333</v>
      </c>
      <c r="BF218">
        <v>306517.48249999998</v>
      </c>
      <c r="BG218">
        <v>304772.09166666598</v>
      </c>
      <c r="BH218">
        <v>303026.70083333302</v>
      </c>
      <c r="BI218">
        <v>301281.31</v>
      </c>
      <c r="BJ218">
        <v>297925.98567278602</v>
      </c>
      <c r="BK218">
        <v>294608.02908451599</v>
      </c>
      <c r="BL218">
        <v>291327.02407634002</v>
      </c>
      <c r="BM218">
        <v>288082.55912410503</v>
      </c>
      <c r="BN218">
        <v>284874.227286743</v>
      </c>
      <c r="BO218">
        <v>281701.62615522399</v>
      </c>
      <c r="BP218">
        <v>278564.35780208802</v>
      </c>
      <c r="BQ218">
        <v>275462.02873153298</v>
      </c>
      <c r="BR218">
        <v>272394.24983005802</v>
      </c>
      <c r="BS218">
        <v>269360.63631766301</v>
      </c>
      <c r="BT218">
        <v>266360.80769958399</v>
      </c>
      <c r="BU218">
        <v>263394.38771856698</v>
      </c>
      <c r="BV218">
        <v>260461.00430768199</v>
      </c>
      <c r="BW218">
        <v>257560.28954364901</v>
      </c>
      <c r="BX218">
        <v>254691.879600696</v>
      </c>
      <c r="BY218">
        <v>251855.41470492099</v>
      </c>
      <c r="BZ218">
        <v>249050.539089172</v>
      </c>
      <c r="CA218">
        <v>246276.90094841999</v>
      </c>
      <c r="CB218">
        <v>243534.15239563701</v>
      </c>
      <c r="CC218">
        <v>240821.949418159</v>
      </c>
    </row>
    <row r="219" spans="1:81" x14ac:dyDescent="0.25">
      <c r="A219">
        <v>8836</v>
      </c>
      <c r="B219" t="s">
        <v>283</v>
      </c>
      <c r="C219" t="s">
        <v>21</v>
      </c>
      <c r="D219">
        <v>2016</v>
      </c>
      <c r="E219" t="s">
        <v>28</v>
      </c>
      <c r="F219" t="s">
        <v>23</v>
      </c>
      <c r="G219">
        <v>2015</v>
      </c>
      <c r="H219">
        <v>61250</v>
      </c>
      <c r="I219">
        <v>100</v>
      </c>
      <c r="J219">
        <v>2017</v>
      </c>
      <c r="K219">
        <v>0</v>
      </c>
      <c r="L219">
        <v>100</v>
      </c>
      <c r="M219">
        <v>2017</v>
      </c>
      <c r="N219">
        <v>61250</v>
      </c>
      <c r="O219" t="s">
        <v>24</v>
      </c>
      <c r="P219">
        <v>2.64390856402439</v>
      </c>
      <c r="Q219">
        <v>1</v>
      </c>
      <c r="R219" t="s">
        <v>25</v>
      </c>
      <c r="S219">
        <v>61250</v>
      </c>
      <c r="T219">
        <v>-1.11368485725649E-2</v>
      </c>
      <c r="AT219">
        <v>61250</v>
      </c>
      <c r="AU219">
        <v>61250</v>
      </c>
      <c r="AV219">
        <v>61250</v>
      </c>
      <c r="AW219">
        <v>60567.868024930402</v>
      </c>
      <c r="AX219">
        <v>59893.332850373597</v>
      </c>
      <c r="AY219">
        <v>59226.309871912803</v>
      </c>
      <c r="AZ219">
        <v>58566.7154273575</v>
      </c>
      <c r="BA219">
        <v>57914.466786250501</v>
      </c>
      <c r="BB219">
        <v>57269.4821394912</v>
      </c>
      <c r="BC219">
        <v>56631.6805890744</v>
      </c>
      <c r="BD219">
        <v>56000.982137944098</v>
      </c>
      <c r="BE219">
        <v>55377.307679958903</v>
      </c>
      <c r="BF219">
        <v>54760.578989970803</v>
      </c>
      <c r="BG219">
        <v>54150.718714013499</v>
      </c>
      <c r="BH219">
        <v>53547.650359599997</v>
      </c>
      <c r="BI219">
        <v>52951.298286128498</v>
      </c>
      <c r="BJ219">
        <v>52361.587695395203</v>
      </c>
      <c r="BK219">
        <v>51778.444622212497</v>
      </c>
      <c r="BL219">
        <v>51201.795925131897</v>
      </c>
      <c r="BM219">
        <v>50631.569277270399</v>
      </c>
      <c r="BN219">
        <v>50067.6931572381</v>
      </c>
      <c r="BO219">
        <v>49510.096840168299</v>
      </c>
      <c r="BP219">
        <v>48958.710388846303</v>
      </c>
      <c r="BQ219">
        <v>48413.464644937703</v>
      </c>
      <c r="BR219">
        <v>47874.291220313797</v>
      </c>
      <c r="BS219">
        <v>47341.122488474197</v>
      </c>
      <c r="BT219">
        <v>46813.891576064903</v>
      </c>
      <c r="BU219">
        <v>46292.532354489798</v>
      </c>
      <c r="BV219">
        <v>45776.979431617197</v>
      </c>
      <c r="BW219">
        <v>45267.168143577903</v>
      </c>
      <c r="BX219">
        <v>44763.034546654002</v>
      </c>
      <c r="BY219">
        <v>44264.515409259497</v>
      </c>
      <c r="BZ219">
        <v>43771.548204008599</v>
      </c>
      <c r="CA219">
        <v>43284.0710998738</v>
      </c>
      <c r="CB219">
        <v>42802.022954430402</v>
      </c>
      <c r="CC219">
        <v>42325.343306187402</v>
      </c>
    </row>
    <row r="220" spans="1:81" x14ac:dyDescent="0.25">
      <c r="A220">
        <v>55832</v>
      </c>
      <c r="B220" t="s">
        <v>284</v>
      </c>
      <c r="C220" t="s">
        <v>252</v>
      </c>
      <c r="D220">
        <v>2016</v>
      </c>
      <c r="E220" t="s">
        <v>28</v>
      </c>
      <c r="F220" t="s">
        <v>23</v>
      </c>
      <c r="G220">
        <v>2015</v>
      </c>
      <c r="H220">
        <v>347</v>
      </c>
      <c r="I220">
        <v>100</v>
      </c>
      <c r="J220">
        <v>2022</v>
      </c>
      <c r="K220">
        <v>3.2</v>
      </c>
      <c r="L220">
        <v>48</v>
      </c>
      <c r="M220">
        <v>2018</v>
      </c>
      <c r="N220">
        <v>341.67007999999998</v>
      </c>
      <c r="O220" t="s">
        <v>24</v>
      </c>
      <c r="P220">
        <v>2.6783414981146301</v>
      </c>
      <c r="Q220">
        <v>1</v>
      </c>
      <c r="R220" t="s">
        <v>25</v>
      </c>
      <c r="S220">
        <v>335.89600000000002</v>
      </c>
      <c r="T220">
        <v>-1.11368485725649E-2</v>
      </c>
      <c r="AT220">
        <v>347</v>
      </c>
      <c r="AU220">
        <v>345.22336000000001</v>
      </c>
      <c r="AV220">
        <v>343.446719999999</v>
      </c>
      <c r="AW220">
        <v>341.67007999999998</v>
      </c>
      <c r="AX220">
        <v>340.22656000000001</v>
      </c>
      <c r="AY220">
        <v>338.78304000000003</v>
      </c>
      <c r="AZ220">
        <v>337.33951999999999</v>
      </c>
      <c r="BA220">
        <v>335.89600000000002</v>
      </c>
      <c r="BB220">
        <v>332.15517711186902</v>
      </c>
      <c r="BC220">
        <v>328.45601520178099</v>
      </c>
      <c r="BD220">
        <v>324.79805029773098</v>
      </c>
      <c r="BE220">
        <v>321.1808235949</v>
      </c>
      <c r="BF220">
        <v>317.60388139811198</v>
      </c>
      <c r="BG220">
        <v>314.06677506492298</v>
      </c>
      <c r="BH220">
        <v>310.56906094935101</v>
      </c>
      <c r="BI220">
        <v>307.110300346234</v>
      </c>
      <c r="BJ220">
        <v>303.690059436203</v>
      </c>
      <c r="BK220">
        <v>300.30790923126898</v>
      </c>
      <c r="BL220">
        <v>296.96342552101697</v>
      </c>
      <c r="BM220">
        <v>293.65618881939901</v>
      </c>
      <c r="BN220">
        <v>290.38578431212102</v>
      </c>
      <c r="BO220">
        <v>287.15180180461101</v>
      </c>
      <c r="BP220">
        <v>283.95383567057399</v>
      </c>
      <c r="BQ220">
        <v>280.79148480111201</v>
      </c>
      <c r="BR220">
        <v>277.66435255441598</v>
      </c>
      <c r="BS220">
        <v>274.572046706018</v>
      </c>
      <c r="BT220">
        <v>271.51417939959401</v>
      </c>
      <c r="BU220">
        <v>268.49036709831699</v>
      </c>
      <c r="BV220">
        <v>265.50023053675</v>
      </c>
      <c r="BW220">
        <v>262.54339467328202</v>
      </c>
      <c r="BX220">
        <v>259.619488643078</v>
      </c>
      <c r="BY220">
        <v>256.72814571157301</v>
      </c>
      <c r="BZ220">
        <v>253.86900322846799</v>
      </c>
      <c r="CA220">
        <v>251.04170258224499</v>
      </c>
      <c r="CB220">
        <v>248.245889155187</v>
      </c>
      <c r="CC220">
        <v>245.481212278904</v>
      </c>
    </row>
    <row r="221" spans="1:81" x14ac:dyDescent="0.25">
      <c r="A221">
        <v>9112</v>
      </c>
      <c r="B221" t="s">
        <v>285</v>
      </c>
      <c r="C221" t="s">
        <v>21</v>
      </c>
      <c r="D221">
        <v>2016</v>
      </c>
      <c r="E221" t="s">
        <v>22</v>
      </c>
      <c r="F221" t="s">
        <v>23</v>
      </c>
      <c r="G221">
        <v>2016</v>
      </c>
      <c r="H221">
        <v>11724</v>
      </c>
      <c r="I221">
        <v>100</v>
      </c>
      <c r="J221">
        <v>2018</v>
      </c>
      <c r="K221">
        <v>20</v>
      </c>
      <c r="L221">
        <v>85</v>
      </c>
      <c r="M221">
        <v>2017</v>
      </c>
      <c r="N221">
        <v>9730.92</v>
      </c>
      <c r="O221" t="s">
        <v>24</v>
      </c>
      <c r="P221">
        <v>2.84439141630244</v>
      </c>
      <c r="Q221">
        <v>1</v>
      </c>
      <c r="R221" t="s">
        <v>25</v>
      </c>
      <c r="S221">
        <v>9379.2000000000007</v>
      </c>
      <c r="T221">
        <v>-1.11368485725649E-2</v>
      </c>
      <c r="AU221">
        <v>11724</v>
      </c>
      <c r="AV221">
        <v>9730.92</v>
      </c>
      <c r="AW221">
        <v>9379.2000000000007</v>
      </c>
      <c r="AX221">
        <v>9274.7452698681991</v>
      </c>
      <c r="AY221">
        <v>9171.45383624856</v>
      </c>
      <c r="AZ221">
        <v>9069.3127436839895</v>
      </c>
      <c r="BA221">
        <v>8968.3091810003498</v>
      </c>
      <c r="BB221">
        <v>8868.4304796996003</v>
      </c>
      <c r="BC221">
        <v>8769.6641123708705</v>
      </c>
      <c r="BD221">
        <v>8671.9976911191407</v>
      </c>
      <c r="BE221">
        <v>8575.4189660115098</v>
      </c>
      <c r="BF221">
        <v>8479.9158235407394</v>
      </c>
      <c r="BG221">
        <v>8385.4762851058695</v>
      </c>
      <c r="BH221">
        <v>8292.0885055098097</v>
      </c>
      <c r="BI221">
        <v>8199.7407714736401</v>
      </c>
      <c r="BJ221">
        <v>8108.4215001674502</v>
      </c>
      <c r="BK221">
        <v>8018.1192377575599</v>
      </c>
      <c r="BL221">
        <v>7928.8226579698803</v>
      </c>
      <c r="BM221">
        <v>7840.5205606693498</v>
      </c>
      <c r="BN221">
        <v>7753.2018704550901</v>
      </c>
      <c r="BO221">
        <v>7666.8556352713103</v>
      </c>
      <c r="BP221">
        <v>7581.4710250335702</v>
      </c>
      <c r="BQ221">
        <v>7497.0373302704902</v>
      </c>
      <c r="BR221">
        <v>7413.5439607804001</v>
      </c>
      <c r="BS221">
        <v>7330.9804443031298</v>
      </c>
      <c r="BT221">
        <v>7249.3364252064903</v>
      </c>
      <c r="BU221">
        <v>7168.6016631873899</v>
      </c>
      <c r="BV221">
        <v>7088.7660319874403</v>
      </c>
      <c r="BW221">
        <v>7009.8195181228502</v>
      </c>
      <c r="BX221">
        <v>6931.7522196285099</v>
      </c>
      <c r="BY221">
        <v>6854.5543448159597</v>
      </c>
      <c r="BZ221">
        <v>6778.2162110453301</v>
      </c>
      <c r="CA221">
        <v>6702.72824351081</v>
      </c>
      <c r="CB221">
        <v>6628.0809740397799</v>
      </c>
      <c r="CC221">
        <v>6554.2650399052</v>
      </c>
    </row>
    <row r="222" spans="1:81" x14ac:dyDescent="0.25">
      <c r="A222">
        <v>41211</v>
      </c>
      <c r="B222" t="s">
        <v>286</v>
      </c>
      <c r="C222" t="s">
        <v>21</v>
      </c>
      <c r="D222">
        <v>2010</v>
      </c>
      <c r="E222" t="s">
        <v>44</v>
      </c>
      <c r="F222" t="s">
        <v>33</v>
      </c>
      <c r="G222">
        <v>2008</v>
      </c>
      <c r="H222">
        <v>40000</v>
      </c>
      <c r="I222">
        <v>100</v>
      </c>
      <c r="J222">
        <v>2020</v>
      </c>
      <c r="K222">
        <v>11.5</v>
      </c>
      <c r="L222">
        <v>100</v>
      </c>
      <c r="M222">
        <v>2017</v>
      </c>
      <c r="N222">
        <v>37215</v>
      </c>
      <c r="O222" t="s">
        <v>24</v>
      </c>
      <c r="P222">
        <v>2.4303698536585401</v>
      </c>
      <c r="Q222">
        <v>1</v>
      </c>
      <c r="R222" t="s">
        <v>25</v>
      </c>
      <c r="S222">
        <v>35400</v>
      </c>
      <c r="T222">
        <v>-1.11368485725649E-2</v>
      </c>
      <c r="AM222">
        <v>40000</v>
      </c>
      <c r="AN222">
        <v>39690.555555555497</v>
      </c>
      <c r="AO222">
        <v>39381.111111111102</v>
      </c>
      <c r="AP222">
        <v>39071.666666666599</v>
      </c>
      <c r="AQ222">
        <v>38762.222222222197</v>
      </c>
      <c r="AR222">
        <v>38452.777777777701</v>
      </c>
      <c r="AS222">
        <v>38143.333333333299</v>
      </c>
      <c r="AT222">
        <v>37833.888888888803</v>
      </c>
      <c r="AU222">
        <v>37524.444444444402</v>
      </c>
      <c r="AV222">
        <v>37215</v>
      </c>
      <c r="AW222">
        <v>36610</v>
      </c>
      <c r="AX222">
        <v>36005</v>
      </c>
      <c r="AY222">
        <v>35400</v>
      </c>
      <c r="AZ222">
        <v>35005.755560531201</v>
      </c>
      <c r="BA222">
        <v>34615.901761685302</v>
      </c>
      <c r="BB222">
        <v>34230.3897055626</v>
      </c>
      <c r="BC222">
        <v>33849.171038831897</v>
      </c>
      <c r="BD222">
        <v>33472.197946665598</v>
      </c>
      <c r="BE222">
        <v>33099.4231467426</v>
      </c>
      <c r="BF222">
        <v>32730.799883318101</v>
      </c>
      <c r="BG222">
        <v>32366.281921358699</v>
      </c>
      <c r="BH222">
        <v>32005.8235407436</v>
      </c>
      <c r="BI222">
        <v>31649.379530530099</v>
      </c>
      <c r="BJ222">
        <v>31296.905183282899</v>
      </c>
      <c r="BK222">
        <v>30948.356289466799</v>
      </c>
      <c r="BL222">
        <v>30603.689131901199</v>
      </c>
      <c r="BM222">
        <v>30262.860480277399</v>
      </c>
      <c r="BN222">
        <v>29925.827585735798</v>
      </c>
      <c r="BO222">
        <v>29592.548175504799</v>
      </c>
      <c r="BP222">
        <v>29262.9804475979</v>
      </c>
      <c r="BQ222">
        <v>28937.0830655711</v>
      </c>
      <c r="BR222">
        <v>28614.815153338099</v>
      </c>
      <c r="BS222">
        <v>28296.1362900434</v>
      </c>
      <c r="BT222">
        <v>27981.0065049925</v>
      </c>
      <c r="BU222">
        <v>27669.386272638501</v>
      </c>
      <c r="BV222">
        <v>27361.2365076243</v>
      </c>
      <c r="BW222">
        <v>27056.5185598807</v>
      </c>
      <c r="BX222">
        <v>26755.194209778601</v>
      </c>
      <c r="BY222">
        <v>26457.225663334699</v>
      </c>
      <c r="BZ222">
        <v>26162.575547471999</v>
      </c>
      <c r="CA222">
        <v>25871.206905331499</v>
      </c>
      <c r="CB222">
        <v>25583.083191637299</v>
      </c>
      <c r="CC222">
        <v>25298.168268112699</v>
      </c>
    </row>
    <row r="223" spans="1:81" x14ac:dyDescent="0.25">
      <c r="A223">
        <v>35814</v>
      </c>
      <c r="B223" t="s">
        <v>287</v>
      </c>
      <c r="C223" t="s">
        <v>56</v>
      </c>
      <c r="D223">
        <v>2016</v>
      </c>
      <c r="E223" t="s">
        <v>28</v>
      </c>
      <c r="F223" t="s">
        <v>23</v>
      </c>
      <c r="G223">
        <v>2015</v>
      </c>
      <c r="H223">
        <v>3974</v>
      </c>
      <c r="I223">
        <v>100</v>
      </c>
      <c r="J223">
        <v>2025</v>
      </c>
      <c r="K223">
        <v>10</v>
      </c>
      <c r="L223">
        <v>13.3</v>
      </c>
      <c r="M223">
        <v>2017</v>
      </c>
      <c r="N223">
        <v>3921.1457999999998</v>
      </c>
      <c r="O223" t="s">
        <v>45</v>
      </c>
      <c r="P223">
        <v>2.7478052754487798</v>
      </c>
      <c r="Q223">
        <v>1</v>
      </c>
      <c r="R223" t="s">
        <v>25</v>
      </c>
      <c r="S223">
        <v>3576.6</v>
      </c>
      <c r="T223">
        <v>-1.11368485725649E-2</v>
      </c>
      <c r="AT223">
        <v>3974</v>
      </c>
      <c r="AU223">
        <v>3947.5729000000001</v>
      </c>
      <c r="AV223">
        <v>3921.1457999999998</v>
      </c>
      <c r="AW223">
        <v>3878.0775749999998</v>
      </c>
      <c r="AX223">
        <v>3835.0093499999998</v>
      </c>
      <c r="AY223">
        <v>3791.9411249999998</v>
      </c>
      <c r="AZ223">
        <v>3748.8728999999998</v>
      </c>
      <c r="BA223">
        <v>3705.8046749999999</v>
      </c>
      <c r="BB223">
        <v>3662.7364499999999</v>
      </c>
      <c r="BC223">
        <v>3619.6682249999999</v>
      </c>
      <c r="BD223">
        <v>3576.6</v>
      </c>
      <c r="BE223">
        <v>3536.7679473953599</v>
      </c>
      <c r="BF223">
        <v>3497.3794983289199</v>
      </c>
      <c r="BG223">
        <v>3458.4297124552299</v>
      </c>
      <c r="BH223">
        <v>3419.9137044487602</v>
      </c>
      <c r="BI223">
        <v>3381.8266433910799</v>
      </c>
      <c r="BJ223">
        <v>3344.16375216496</v>
      </c>
      <c r="BK223">
        <v>3306.9203068552401</v>
      </c>
      <c r="BL223">
        <v>3270.0916361562499</v>
      </c>
      <c r="BM223">
        <v>3233.6731207859698</v>
      </c>
      <c r="BN223">
        <v>3197.6601929066001</v>
      </c>
      <c r="BO223">
        <v>3162.0483355516799</v>
      </c>
      <c r="BP223">
        <v>3126.8330820595102</v>
      </c>
      <c r="BQ223">
        <v>3092.0100155129298</v>
      </c>
      <c r="BR223">
        <v>3057.5747681853099</v>
      </c>
      <c r="BS223">
        <v>3023.5230209927299</v>
      </c>
      <c r="BT223">
        <v>2989.8505029522698</v>
      </c>
      <c r="BU223">
        <v>2956.5529906462898</v>
      </c>
      <c r="BV223">
        <v>2923.6263076926998</v>
      </c>
      <c r="BW223">
        <v>2891.0663242211599</v>
      </c>
      <c r="BX223">
        <v>2858.8689563550602</v>
      </c>
      <c r="BY223">
        <v>2827.0301656993302</v>
      </c>
      <c r="BZ223">
        <v>2795.5459588338599</v>
      </c>
      <c r="CA223">
        <v>2764.4123868126799</v>
      </c>
      <c r="CB223">
        <v>2733.62554466863</v>
      </c>
      <c r="CC223">
        <v>2703.1815709235598</v>
      </c>
    </row>
    <row r="224" spans="1:81" x14ac:dyDescent="0.25">
      <c r="A224">
        <v>35311</v>
      </c>
      <c r="B224" t="s">
        <v>288</v>
      </c>
      <c r="C224" t="s">
        <v>27</v>
      </c>
      <c r="D224">
        <v>1996</v>
      </c>
      <c r="E224" t="s">
        <v>22</v>
      </c>
      <c r="F224" t="s">
        <v>23</v>
      </c>
      <c r="G224">
        <v>1996</v>
      </c>
      <c r="H224">
        <v>47735.8</v>
      </c>
      <c r="I224">
        <v>85</v>
      </c>
      <c r="J224">
        <v>2020</v>
      </c>
      <c r="K224">
        <v>100</v>
      </c>
      <c r="L224">
        <v>94</v>
      </c>
      <c r="M224">
        <v>2017</v>
      </c>
      <c r="N224">
        <v>8265</v>
      </c>
      <c r="O224" t="s">
        <v>24</v>
      </c>
      <c r="P224">
        <v>3.4953702205585402</v>
      </c>
      <c r="Q224">
        <v>1</v>
      </c>
      <c r="R224" t="s">
        <v>25</v>
      </c>
      <c r="S224">
        <v>0</v>
      </c>
      <c r="T224">
        <v>-1.11368485725649E-2</v>
      </c>
      <c r="AA224">
        <v>47735.8</v>
      </c>
      <c r="AB224">
        <v>45856.238095238099</v>
      </c>
      <c r="AC224">
        <v>43976.676190476101</v>
      </c>
      <c r="AD224">
        <v>42097.114285714197</v>
      </c>
      <c r="AE224">
        <v>40217.5523809523</v>
      </c>
      <c r="AF224">
        <v>38337.990476190404</v>
      </c>
      <c r="AG224">
        <v>36458.4285714285</v>
      </c>
      <c r="AH224">
        <v>34578.866666666603</v>
      </c>
      <c r="AI224">
        <v>32699.304761904699</v>
      </c>
      <c r="AJ224">
        <v>30819.742857142799</v>
      </c>
      <c r="AK224">
        <v>28940.180952380899</v>
      </c>
      <c r="AL224">
        <v>27060.619047618999</v>
      </c>
      <c r="AM224">
        <v>25181.057142857098</v>
      </c>
      <c r="AN224">
        <v>23301.495238095202</v>
      </c>
      <c r="AO224">
        <v>21421.933333333302</v>
      </c>
      <c r="AP224">
        <v>19542.371428571401</v>
      </c>
      <c r="AQ224">
        <v>17662.809523809501</v>
      </c>
      <c r="AR224">
        <v>15783.247619047601</v>
      </c>
      <c r="AS224">
        <v>13903.685714285701</v>
      </c>
      <c r="AT224">
        <v>12024.1238095238</v>
      </c>
      <c r="AU224">
        <v>10144.5619047619</v>
      </c>
      <c r="AV224">
        <v>8265</v>
      </c>
      <c r="AW224">
        <v>5510</v>
      </c>
      <c r="AX224">
        <v>2755</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row>
    <row r="225" spans="1:81" x14ac:dyDescent="0.25">
      <c r="A225">
        <v>9284</v>
      </c>
      <c r="B225" t="s">
        <v>289</v>
      </c>
      <c r="C225" t="s">
        <v>27</v>
      </c>
      <c r="D225">
        <v>2012</v>
      </c>
      <c r="E225" t="s">
        <v>32</v>
      </c>
      <c r="F225" t="s">
        <v>33</v>
      </c>
      <c r="G225">
        <v>2005</v>
      </c>
      <c r="H225">
        <v>1777040</v>
      </c>
      <c r="I225">
        <v>97</v>
      </c>
      <c r="J225">
        <v>2020</v>
      </c>
      <c r="K225">
        <v>35</v>
      </c>
      <c r="L225">
        <v>42.9</v>
      </c>
      <c r="M225">
        <v>2017</v>
      </c>
      <c r="N225">
        <v>1044575.53999999</v>
      </c>
      <c r="O225" t="s">
        <v>24</v>
      </c>
      <c r="P225">
        <v>2.6355686536585399</v>
      </c>
      <c r="Q225">
        <v>1</v>
      </c>
      <c r="R225" t="s">
        <v>25</v>
      </c>
      <c r="S225">
        <v>1155076</v>
      </c>
      <c r="T225">
        <v>-1.11368485725649E-2</v>
      </c>
      <c r="AJ225">
        <v>1777040</v>
      </c>
      <c r="AK225">
        <v>1716001.2949999999</v>
      </c>
      <c r="AL225">
        <v>1654962.59</v>
      </c>
      <c r="AM225">
        <v>1593923.885</v>
      </c>
      <c r="AN225">
        <v>1532885.18</v>
      </c>
      <c r="AO225">
        <v>1471846.4750000001</v>
      </c>
      <c r="AP225">
        <v>1410807.77</v>
      </c>
      <c r="AQ225">
        <v>1349769.0649999999</v>
      </c>
      <c r="AR225">
        <v>1288730.3599999901</v>
      </c>
      <c r="AS225">
        <v>1227691.65499999</v>
      </c>
      <c r="AT225">
        <v>1166652.95</v>
      </c>
      <c r="AU225">
        <v>1105614.2450000001</v>
      </c>
      <c r="AV225">
        <v>1044575.53999999</v>
      </c>
      <c r="AW225">
        <v>1081409.0266666601</v>
      </c>
      <c r="AX225">
        <v>1118242.5133333299</v>
      </c>
      <c r="AY225">
        <v>1155076</v>
      </c>
      <c r="AZ225">
        <v>1142212.0934981899</v>
      </c>
      <c r="BA225">
        <v>1129491.45037515</v>
      </c>
      <c r="BB225">
        <v>1116912.47512831</v>
      </c>
      <c r="BC225">
        <v>1104473.590024</v>
      </c>
      <c r="BD225">
        <v>1092173.2348995099</v>
      </c>
      <c r="BE225">
        <v>1080009.8669674201</v>
      </c>
      <c r="BF225">
        <v>1067981.96062213</v>
      </c>
      <c r="BG225">
        <v>1056088.0072484501</v>
      </c>
      <c r="BH225">
        <v>1044326.5150324201</v>
      </c>
      <c r="BI225">
        <v>1032696.00877419</v>
      </c>
      <c r="BJ225">
        <v>1021195.02970298</v>
      </c>
      <c r="BK225">
        <v>1009822.1352941199</v>
      </c>
      <c r="BL225">
        <v>998575.89908813406</v>
      </c>
      <c r="BM225">
        <v>987454.91051177599</v>
      </c>
      <c r="BN225">
        <v>976457.77470117097</v>
      </c>
      <c r="BO225">
        <v>965583.11232682003</v>
      </c>
      <c r="BP225">
        <v>954829.55942061101</v>
      </c>
      <c r="BQ225">
        <v>944195.76720473403</v>
      </c>
      <c r="BR225">
        <v>933680.40192251897</v>
      </c>
      <c r="BS225">
        <v>923282.14467113605</v>
      </c>
      <c r="BT225">
        <v>912999.69123618002</v>
      </c>
      <c r="BU225">
        <v>902831.751928085</v>
      </c>
      <c r="BV225">
        <v>892777.05142035801</v>
      </c>
      <c r="BW225">
        <v>882834.32858962798</v>
      </c>
      <c r="BX225">
        <v>873002.33635746397</v>
      </c>
      <c r="BY225">
        <v>863279.84153395495</v>
      </c>
      <c r="BZ225">
        <v>853665.624663044</v>
      </c>
      <c r="CA225">
        <v>844158.47986956697</v>
      </c>
      <c r="CB225">
        <v>834757.21470801299</v>
      </c>
      <c r="CC225">
        <v>825460.65001295402</v>
      </c>
    </row>
    <row r="226" spans="1:81" x14ac:dyDescent="0.25">
      <c r="A226">
        <v>9336</v>
      </c>
      <c r="B226" t="s">
        <v>290</v>
      </c>
      <c r="C226" t="s">
        <v>27</v>
      </c>
      <c r="D226">
        <v>2017</v>
      </c>
      <c r="E226" t="s">
        <v>22</v>
      </c>
      <c r="F226" t="s">
        <v>23</v>
      </c>
      <c r="G226">
        <v>2015</v>
      </c>
      <c r="H226">
        <v>246761</v>
      </c>
      <c r="I226">
        <v>100</v>
      </c>
      <c r="J226">
        <v>2025</v>
      </c>
      <c r="K226">
        <v>30</v>
      </c>
      <c r="L226">
        <v>16</v>
      </c>
      <c r="M226">
        <v>2017</v>
      </c>
      <c r="N226">
        <v>234916.47199999899</v>
      </c>
      <c r="O226" t="s">
        <v>24</v>
      </c>
      <c r="P226">
        <v>2.9478295541487798</v>
      </c>
      <c r="Q226">
        <v>1</v>
      </c>
      <c r="R226" t="s">
        <v>25</v>
      </c>
      <c r="S226">
        <v>172732.7</v>
      </c>
      <c r="T226">
        <v>-1.11368485725649E-2</v>
      </c>
      <c r="AT226">
        <v>246761</v>
      </c>
      <c r="AU226">
        <v>240838.73599999899</v>
      </c>
      <c r="AV226">
        <v>234916.47199999899</v>
      </c>
      <c r="AW226">
        <v>227143.50049999999</v>
      </c>
      <c r="AX226">
        <v>219370.52899999899</v>
      </c>
      <c r="AY226">
        <v>211597.5575</v>
      </c>
      <c r="AZ226">
        <v>203824.58600000001</v>
      </c>
      <c r="BA226">
        <v>196051.6145</v>
      </c>
      <c r="BB226">
        <v>188278.64300000001</v>
      </c>
      <c r="BC226">
        <v>180505.6715</v>
      </c>
      <c r="BD226">
        <v>172732.7</v>
      </c>
      <c r="BE226">
        <v>170809.00207656901</v>
      </c>
      <c r="BF226">
        <v>168906.72808561201</v>
      </c>
      <c r="BG226">
        <v>167025.63943203501</v>
      </c>
      <c r="BH226">
        <v>165165.50017794399</v>
      </c>
      <c r="BI226">
        <v>163326.07701305099</v>
      </c>
      <c r="BJ226">
        <v>161507.139225405</v>
      </c>
      <c r="BK226">
        <v>159708.45867246401</v>
      </c>
      <c r="BL226">
        <v>157929.80975247099</v>
      </c>
      <c r="BM226">
        <v>156170.969376163</v>
      </c>
      <c r="BN226">
        <v>154431.71693878999</v>
      </c>
      <c r="BO226">
        <v>152711.83429244201</v>
      </c>
      <c r="BP226">
        <v>151011.10571868799</v>
      </c>
      <c r="BQ226">
        <v>149329.31790152399</v>
      </c>
      <c r="BR226">
        <v>147666.25990060999</v>
      </c>
      <c r="BS226">
        <v>146021.72312482001</v>
      </c>
      <c r="BT226">
        <v>144395.501306074</v>
      </c>
      <c r="BU226">
        <v>142787.390473468</v>
      </c>
      <c r="BV226">
        <v>141197.18892769399</v>
      </c>
      <c r="BW226">
        <v>139624.69721573399</v>
      </c>
      <c r="BX226">
        <v>138069.71810585199</v>
      </c>
      <c r="BY226">
        <v>136532.05656285101</v>
      </c>
      <c r="BZ226">
        <v>135011.519723609</v>
      </c>
      <c r="CA226">
        <v>133507.91687289599</v>
      </c>
      <c r="CB226">
        <v>132021.05941944401</v>
      </c>
      <c r="CC226">
        <v>130550.7608723</v>
      </c>
    </row>
    <row r="227" spans="1:81" x14ac:dyDescent="0.25">
      <c r="A227">
        <v>9352</v>
      </c>
      <c r="B227" t="s">
        <v>291</v>
      </c>
      <c r="C227" t="s">
        <v>27</v>
      </c>
      <c r="D227">
        <v>2010</v>
      </c>
      <c r="E227" t="s">
        <v>28</v>
      </c>
      <c r="F227" t="s">
        <v>23</v>
      </c>
      <c r="G227">
        <v>2010</v>
      </c>
      <c r="H227">
        <v>17262890</v>
      </c>
      <c r="I227">
        <v>100</v>
      </c>
      <c r="J227">
        <v>2020</v>
      </c>
      <c r="K227">
        <v>20</v>
      </c>
      <c r="L227">
        <v>100</v>
      </c>
      <c r="M227">
        <v>2017</v>
      </c>
      <c r="N227">
        <v>13810312</v>
      </c>
      <c r="O227" t="s">
        <v>24</v>
      </c>
      <c r="P227">
        <v>2.84709214265854</v>
      </c>
      <c r="Q227">
        <v>1</v>
      </c>
      <c r="R227" t="s">
        <v>25</v>
      </c>
      <c r="S227">
        <v>13810312</v>
      </c>
      <c r="T227">
        <v>-1.11368485725649E-2</v>
      </c>
      <c r="AO227">
        <v>17262890</v>
      </c>
      <c r="AP227">
        <v>16769664.5714285</v>
      </c>
      <c r="AQ227">
        <v>16276439.142857101</v>
      </c>
      <c r="AR227">
        <v>15783213.7142857</v>
      </c>
      <c r="AS227">
        <v>15289988.2857142</v>
      </c>
      <c r="AT227">
        <v>14796762.8571428</v>
      </c>
      <c r="AU227">
        <v>14303537.428571399</v>
      </c>
      <c r="AV227">
        <v>13810312</v>
      </c>
      <c r="AW227">
        <v>13810312</v>
      </c>
      <c r="AX227">
        <v>13810312</v>
      </c>
      <c r="AY227">
        <v>13810312</v>
      </c>
      <c r="AZ227">
        <v>13656508.6465161</v>
      </c>
      <c r="BA227">
        <v>13504418.177689901</v>
      </c>
      <c r="BB227">
        <v>13354021.517384401</v>
      </c>
      <c r="BC227">
        <v>13205299.801910499</v>
      </c>
      <c r="BD227">
        <v>13058234.377661301</v>
      </c>
      <c r="BE227">
        <v>12912806.798772199</v>
      </c>
      <c r="BF227">
        <v>12768998.8248075</v>
      </c>
      <c r="BG227">
        <v>12626792.4184724</v>
      </c>
      <c r="BH227">
        <v>12486169.743350601</v>
      </c>
      <c r="BI227">
        <v>12347113.1616676</v>
      </c>
      <c r="BJ227">
        <v>12209605.2320778</v>
      </c>
      <c r="BK227">
        <v>12073628.707477299</v>
      </c>
      <c r="BL227">
        <v>11939166.5328408</v>
      </c>
      <c r="BM227">
        <v>11806201.843081901</v>
      </c>
      <c r="BN227">
        <v>11674717.9609384</v>
      </c>
      <c r="BO227">
        <v>11544698.394880001</v>
      </c>
      <c r="BP227">
        <v>11416126.8370403</v>
      </c>
      <c r="BQ227">
        <v>11288987.161171</v>
      </c>
      <c r="BR227">
        <v>11163263.4206194</v>
      </c>
      <c r="BS227">
        <v>11038939.846328299</v>
      </c>
      <c r="BT227">
        <v>10916000.844858101</v>
      </c>
      <c r="BU227">
        <v>10794430.9964309</v>
      </c>
      <c r="BV227">
        <v>10674215.0529966</v>
      </c>
      <c r="BW227">
        <v>10555337.9363204</v>
      </c>
      <c r="BX227">
        <v>10437784.7360914</v>
      </c>
      <c r="BY227">
        <v>10321540.708052499</v>
      </c>
      <c r="BZ227">
        <v>10206591.272151301</v>
      </c>
      <c r="CA227">
        <v>10092922.010711299</v>
      </c>
      <c r="CB227">
        <v>9980518.6666233707</v>
      </c>
      <c r="CC227">
        <v>9869367.1415575296</v>
      </c>
    </row>
    <row r="228" spans="1:81" x14ac:dyDescent="0.25">
      <c r="A228">
        <v>9423</v>
      </c>
      <c r="B228" t="s">
        <v>292</v>
      </c>
      <c r="C228" t="s">
        <v>39</v>
      </c>
      <c r="D228">
        <v>2017</v>
      </c>
      <c r="E228" t="s">
        <v>28</v>
      </c>
      <c r="F228" t="s">
        <v>23</v>
      </c>
      <c r="G228">
        <v>2016</v>
      </c>
      <c r="H228">
        <v>27828</v>
      </c>
      <c r="I228">
        <v>100</v>
      </c>
      <c r="J228">
        <v>2020</v>
      </c>
      <c r="K228">
        <v>2.5</v>
      </c>
      <c r="L228">
        <v>0.5</v>
      </c>
      <c r="M228">
        <v>2017</v>
      </c>
      <c r="N228">
        <v>27710</v>
      </c>
      <c r="O228" t="s">
        <v>24</v>
      </c>
      <c r="P228">
        <v>2.6703686364585399</v>
      </c>
      <c r="Q228">
        <v>1</v>
      </c>
      <c r="R228" t="s">
        <v>25</v>
      </c>
      <c r="S228">
        <v>27132.3</v>
      </c>
      <c r="T228">
        <v>-1.11368485725649E-2</v>
      </c>
      <c r="AU228">
        <v>27828</v>
      </c>
      <c r="AV228">
        <v>27710</v>
      </c>
      <c r="AW228">
        <v>27517.433333333302</v>
      </c>
      <c r="AX228">
        <v>27324.866666666599</v>
      </c>
      <c r="AY228">
        <v>27132.3</v>
      </c>
      <c r="AZ228">
        <v>26830.131683474501</v>
      </c>
      <c r="BA228">
        <v>26531.328569733701</v>
      </c>
      <c r="BB228">
        <v>26235.853181023602</v>
      </c>
      <c r="BC228">
        <v>25943.668456974501</v>
      </c>
      <c r="BD228">
        <v>25654.737749952401</v>
      </c>
      <c r="BE228">
        <v>25369.024820462299</v>
      </c>
      <c r="BF228">
        <v>25086.493832603199</v>
      </c>
      <c r="BG228">
        <v>24807.1093495729</v>
      </c>
      <c r="BH228">
        <v>24530.836329223599</v>
      </c>
      <c r="BI228">
        <v>24257.640119666699</v>
      </c>
      <c r="BJ228">
        <v>23987.486454926198</v>
      </c>
      <c r="BK228">
        <v>23720.341450641201</v>
      </c>
      <c r="BL228">
        <v>23456.171599815902</v>
      </c>
      <c r="BM228">
        <v>23194.943768616598</v>
      </c>
      <c r="BN228">
        <v>22936.625192216401</v>
      </c>
      <c r="BO228">
        <v>22681.183470684999</v>
      </c>
      <c r="BP228">
        <v>22428.586564925401</v>
      </c>
      <c r="BQ228">
        <v>22178.802792655199</v>
      </c>
      <c r="BR228">
        <v>21931.800824432601</v>
      </c>
      <c r="BS228">
        <v>21687.549679727199</v>
      </c>
      <c r="BT228">
        <v>21446.0187230341</v>
      </c>
      <c r="BU228">
        <v>21207.177660031299</v>
      </c>
      <c r="BV228">
        <v>20970.9965337801</v>
      </c>
      <c r="BW228">
        <v>20737.4457209676</v>
      </c>
      <c r="BX228">
        <v>20506.495928191402</v>
      </c>
      <c r="BY228">
        <v>20278.1181882852</v>
      </c>
      <c r="BZ228">
        <v>20052.283856685699</v>
      </c>
      <c r="CA228">
        <v>19828.964607839702</v>
      </c>
      <c r="CB228">
        <v>19608.1324316514</v>
      </c>
      <c r="CC228">
        <v>19389.7596299693</v>
      </c>
    </row>
    <row r="229" spans="1:81" x14ac:dyDescent="0.25">
      <c r="A229">
        <v>9520</v>
      </c>
      <c r="B229" t="s">
        <v>293</v>
      </c>
      <c r="C229" t="s">
        <v>59</v>
      </c>
      <c r="D229">
        <v>2010</v>
      </c>
      <c r="E229" t="s">
        <v>28</v>
      </c>
      <c r="F229" t="s">
        <v>23</v>
      </c>
      <c r="G229">
        <v>2010</v>
      </c>
      <c r="H229">
        <v>47153</v>
      </c>
      <c r="I229">
        <v>100</v>
      </c>
      <c r="J229">
        <v>2020</v>
      </c>
      <c r="K229">
        <v>20</v>
      </c>
      <c r="L229">
        <v>100</v>
      </c>
      <c r="M229">
        <v>2018</v>
      </c>
      <c r="N229">
        <v>35868</v>
      </c>
      <c r="O229" t="s">
        <v>24</v>
      </c>
      <c r="P229">
        <v>2.8453885113585402</v>
      </c>
      <c r="Q229">
        <v>1</v>
      </c>
      <c r="R229" t="s">
        <v>25</v>
      </c>
      <c r="S229">
        <v>37722.400000000001</v>
      </c>
      <c r="T229">
        <v>-1.11368485725649E-2</v>
      </c>
      <c r="AO229">
        <v>47153</v>
      </c>
      <c r="AP229">
        <v>45742.375</v>
      </c>
      <c r="AQ229">
        <v>44331.75</v>
      </c>
      <c r="AR229">
        <v>42921.125</v>
      </c>
      <c r="AS229">
        <v>41510.5</v>
      </c>
      <c r="AT229">
        <v>40099.875</v>
      </c>
      <c r="AU229">
        <v>38689.25</v>
      </c>
      <c r="AV229">
        <v>37278.625</v>
      </c>
      <c r="AW229">
        <v>35868</v>
      </c>
      <c r="AX229">
        <v>36795.199999999997</v>
      </c>
      <c r="AY229">
        <v>37722.400000000001</v>
      </c>
      <c r="AZ229">
        <v>37302.291343406199</v>
      </c>
      <c r="BA229">
        <v>36886.861373305001</v>
      </c>
      <c r="BB229">
        <v>36476.057983873303</v>
      </c>
      <c r="BC229">
        <v>36069.829649582804</v>
      </c>
      <c r="BD229">
        <v>35668.125418737203</v>
      </c>
      <c r="BE229">
        <v>35270.8949070815</v>
      </c>
      <c r="BF229">
        <v>34878.088291482498</v>
      </c>
      <c r="BG229">
        <v>34489.656303679702</v>
      </c>
      <c r="BH229">
        <v>34105.550224105798</v>
      </c>
      <c r="BI229">
        <v>33725.721875775896</v>
      </c>
      <c r="BJ229">
        <v>33350.123618245001</v>
      </c>
      <c r="BK229">
        <v>32978.7083416323</v>
      </c>
      <c r="BL229">
        <v>32611.429460712701</v>
      </c>
      <c r="BM229">
        <v>32248.240909073898</v>
      </c>
      <c r="BN229">
        <v>31889.097133337898</v>
      </c>
      <c r="BO229">
        <v>31533.953087448099</v>
      </c>
      <c r="BP229">
        <v>31182.764227018801</v>
      </c>
      <c r="BQ229">
        <v>30835.4865037485</v>
      </c>
      <c r="BR229">
        <v>30492.076359894902</v>
      </c>
      <c r="BS229">
        <v>30152.490722811701</v>
      </c>
      <c r="BT229">
        <v>29816.686999546098</v>
      </c>
      <c r="BU229">
        <v>29484.6230714966</v>
      </c>
      <c r="BV229">
        <v>29156.257289130099</v>
      </c>
      <c r="BW229">
        <v>28831.548466758399</v>
      </c>
      <c r="BX229">
        <v>28510.4558773715</v>
      </c>
      <c r="BY229">
        <v>28192.939247530401</v>
      </c>
      <c r="BZ229">
        <v>27878.9587523152</v>
      </c>
      <c r="CA229">
        <v>27568.475010329799</v>
      </c>
      <c r="CB229">
        <v>27261.4490787633</v>
      </c>
      <c r="CC229">
        <v>26957.842448504402</v>
      </c>
    </row>
    <row r="230" spans="1:81" x14ac:dyDescent="0.25">
      <c r="A230">
        <v>9559</v>
      </c>
      <c r="B230" t="s">
        <v>294</v>
      </c>
      <c r="C230" t="s">
        <v>59</v>
      </c>
      <c r="D230">
        <v>2015</v>
      </c>
      <c r="E230" t="s">
        <v>28</v>
      </c>
      <c r="F230" t="s">
        <v>23</v>
      </c>
      <c r="G230">
        <v>2015</v>
      </c>
      <c r="H230">
        <v>232885</v>
      </c>
      <c r="I230">
        <v>100</v>
      </c>
      <c r="J230">
        <v>2018</v>
      </c>
      <c r="K230">
        <v>3</v>
      </c>
      <c r="L230">
        <v>100</v>
      </c>
      <c r="M230">
        <v>2018</v>
      </c>
      <c r="N230">
        <v>225898.44999999899</v>
      </c>
      <c r="O230" t="s">
        <v>24</v>
      </c>
      <c r="P230">
        <v>2.6744135324024398</v>
      </c>
      <c r="Q230">
        <v>1</v>
      </c>
      <c r="R230" t="s">
        <v>25</v>
      </c>
      <c r="S230">
        <v>225898.45</v>
      </c>
      <c r="T230">
        <v>-1.11368485725649E-2</v>
      </c>
      <c r="AT230">
        <v>232885</v>
      </c>
      <c r="AU230">
        <v>230556.15</v>
      </c>
      <c r="AV230">
        <v>228227.3</v>
      </c>
      <c r="AW230">
        <v>225898.45</v>
      </c>
      <c r="AX230">
        <v>223382.653169572</v>
      </c>
      <c r="AY230">
        <v>220894.874387485</v>
      </c>
      <c r="AZ230">
        <v>218434.80162097601</v>
      </c>
      <c r="BA230">
        <v>216002.126312345</v>
      </c>
      <c r="BB230">
        <v>213596.54334025201</v>
      </c>
      <c r="BC230">
        <v>211217.750981449</v>
      </c>
      <c r="BD230">
        <v>208865.45087293</v>
      </c>
      <c r="BE230">
        <v>206539.34797451799</v>
      </c>
      <c r="BF230">
        <v>204239.15053185</v>
      </c>
      <c r="BG230">
        <v>201964.57003978701</v>
      </c>
      <c r="BH230">
        <v>199715.32120623099</v>
      </c>
      <c r="BI230">
        <v>197491.12191633601</v>
      </c>
      <c r="BJ230">
        <v>195291.69319712801</v>
      </c>
      <c r="BK230">
        <v>193116.75918251101</v>
      </c>
      <c r="BL230">
        <v>190966.04707867099</v>
      </c>
      <c r="BM230">
        <v>188839.28712985499</v>
      </c>
      <c r="BN230">
        <v>186736.212584539</v>
      </c>
      <c r="BO230">
        <v>184656.55966197001</v>
      </c>
      <c r="BP230">
        <v>182600.067519084</v>
      </c>
      <c r="BQ230">
        <v>180566.478217784</v>
      </c>
      <c r="BR230">
        <v>178555.53669259101</v>
      </c>
      <c r="BS230">
        <v>176566.99071865299</v>
      </c>
      <c r="BT230">
        <v>174600.590880106</v>
      </c>
      <c r="BU230">
        <v>172656.09053879301</v>
      </c>
      <c r="BV230">
        <v>170733.24580333201</v>
      </c>
      <c r="BW230">
        <v>168831.815498518</v>
      </c>
      <c r="BX230">
        <v>166951.56113507901</v>
      </c>
      <c r="BY230">
        <v>165092.24687976501</v>
      </c>
      <c r="BZ230">
        <v>163253.63952575999</v>
      </c>
      <c r="CA230">
        <v>161435.50846344201</v>
      </c>
      <c r="CB230">
        <v>159637.62565144899</v>
      </c>
      <c r="CC230">
        <v>157859.76558808499</v>
      </c>
    </row>
    <row r="231" spans="1:81" x14ac:dyDescent="0.25">
      <c r="A231">
        <v>68188</v>
      </c>
      <c r="B231" t="s">
        <v>295</v>
      </c>
      <c r="C231" t="s">
        <v>92</v>
      </c>
      <c r="D231">
        <v>2016</v>
      </c>
      <c r="E231" t="s">
        <v>49</v>
      </c>
      <c r="F231" t="s">
        <v>50</v>
      </c>
      <c r="G231">
        <v>2015</v>
      </c>
      <c r="H231">
        <v>534192</v>
      </c>
      <c r="I231">
        <v>100</v>
      </c>
      <c r="J231">
        <v>2020</v>
      </c>
      <c r="K231">
        <v>5.5</v>
      </c>
      <c r="L231">
        <v>69</v>
      </c>
      <c r="M231">
        <v>2017</v>
      </c>
      <c r="N231">
        <v>513919.41359999898</v>
      </c>
      <c r="O231" t="s">
        <v>24</v>
      </c>
      <c r="P231">
        <v>2.3704192728585398</v>
      </c>
      <c r="Q231">
        <v>1</v>
      </c>
      <c r="R231" t="s">
        <v>25</v>
      </c>
      <c r="S231">
        <v>504811.44</v>
      </c>
      <c r="T231">
        <v>-1.11368485725649E-2</v>
      </c>
      <c r="AT231">
        <v>534192</v>
      </c>
      <c r="AU231">
        <v>524055.70679999999</v>
      </c>
      <c r="AV231">
        <v>513919.41359999898</v>
      </c>
      <c r="AW231">
        <v>510883.42239999998</v>
      </c>
      <c r="AX231">
        <v>507847.43119999999</v>
      </c>
      <c r="AY231">
        <v>504811.44</v>
      </c>
      <c r="AZ231">
        <v>499189.43143502099</v>
      </c>
      <c r="BA231">
        <v>493630.03432810499</v>
      </c>
      <c r="BB231">
        <v>488132.551384922</v>
      </c>
      <c r="BC231">
        <v>482696.29307680897</v>
      </c>
      <c r="BD231">
        <v>477320.577554274</v>
      </c>
      <c r="BE231">
        <v>472004.73056148301</v>
      </c>
      <c r="BF231">
        <v>466748.085351685</v>
      </c>
      <c r="BG231">
        <v>461549.98260358901</v>
      </c>
      <c r="BH231">
        <v>456409.77033866302</v>
      </c>
      <c r="BI231">
        <v>451326.80383936199</v>
      </c>
      <c r="BJ231">
        <v>446300.44556826301</v>
      </c>
      <c r="BK231">
        <v>441330.06508810102</v>
      </c>
      <c r="BL231">
        <v>436415.03898269503</v>
      </c>
      <c r="BM231">
        <v>431554.75077875401</v>
      </c>
      <c r="BN231">
        <v>426748.59086856002</v>
      </c>
      <c r="BO231">
        <v>421995.95643350203</v>
      </c>
      <c r="BP231">
        <v>417296.251368467</v>
      </c>
      <c r="BQ231">
        <v>412648.886207078</v>
      </c>
      <c r="BR231">
        <v>408053.27804775198</v>
      </c>
      <c r="BS231">
        <v>403508.85048059502</v>
      </c>
      <c r="BT231">
        <v>399015.03351510299</v>
      </c>
      <c r="BU231">
        <v>394571.26350866799</v>
      </c>
      <c r="BV231">
        <v>390176.983095887</v>
      </c>
      <c r="BW231">
        <v>385831.641118648</v>
      </c>
      <c r="BX231">
        <v>381534.69255700498</v>
      </c>
      <c r="BY231">
        <v>377285.598460818</v>
      </c>
      <c r="BZ231">
        <v>373083.82588214998</v>
      </c>
      <c r="CA231">
        <v>368928.847808427</v>
      </c>
      <c r="CB231">
        <v>364820.14309633401</v>
      </c>
      <c r="CC231">
        <v>360757.19640644902</v>
      </c>
    </row>
    <row r="232" spans="1:81" x14ac:dyDescent="0.25">
      <c r="A232">
        <v>9625</v>
      </c>
      <c r="B232" t="s">
        <v>296</v>
      </c>
      <c r="C232" t="s">
        <v>21</v>
      </c>
      <c r="D232">
        <v>2010</v>
      </c>
      <c r="E232" t="s">
        <v>28</v>
      </c>
      <c r="F232" t="s">
        <v>23</v>
      </c>
      <c r="G232">
        <v>2010</v>
      </c>
      <c r="H232">
        <v>40517.14</v>
      </c>
      <c r="I232">
        <v>99.7</v>
      </c>
      <c r="J232">
        <v>2020</v>
      </c>
      <c r="K232">
        <v>5</v>
      </c>
      <c r="L232">
        <v>100</v>
      </c>
      <c r="M232">
        <v>2017</v>
      </c>
      <c r="N232">
        <v>38491.282999999901</v>
      </c>
      <c r="O232" t="s">
        <v>24</v>
      </c>
      <c r="P232">
        <v>2.6923699053725398</v>
      </c>
      <c r="Q232">
        <v>1</v>
      </c>
      <c r="R232" t="s">
        <v>25</v>
      </c>
      <c r="S232">
        <v>38491.282999999901</v>
      </c>
      <c r="T232">
        <v>-1.11368485725649E-2</v>
      </c>
      <c r="AO232">
        <v>40517.14</v>
      </c>
      <c r="AP232">
        <v>40227.731857142797</v>
      </c>
      <c r="AQ232">
        <v>39938.323714285703</v>
      </c>
      <c r="AR232">
        <v>39648.915571428501</v>
      </c>
      <c r="AS232">
        <v>39359.5074285714</v>
      </c>
      <c r="AT232">
        <v>39070.099285714197</v>
      </c>
      <c r="AU232">
        <v>38780.691142857097</v>
      </c>
      <c r="AV232">
        <v>38491.282999999901</v>
      </c>
      <c r="AW232">
        <v>38491.282999999901</v>
      </c>
      <c r="AX232">
        <v>38491.282999999901</v>
      </c>
      <c r="AY232">
        <v>38491.282999999901</v>
      </c>
      <c r="AZ232">
        <v>38062.611409865203</v>
      </c>
      <c r="BA232">
        <v>37638.713870317202</v>
      </c>
      <c r="BB232">
        <v>37219.537213477299</v>
      </c>
      <c r="BC232">
        <v>36805.028863589898</v>
      </c>
      <c r="BD232">
        <v>36395.136830427196</v>
      </c>
      <c r="BE232">
        <v>35989.809702769002</v>
      </c>
      <c r="BF232">
        <v>35588.996641953803</v>
      </c>
      <c r="BG232">
        <v>35192.647375502798</v>
      </c>
      <c r="BH232">
        <v>34800.7121908142</v>
      </c>
      <c r="BI232">
        <v>34413.141928927696</v>
      </c>
      <c r="BJ232">
        <v>34029.887978359002</v>
      </c>
      <c r="BK232">
        <v>33650.902269002698</v>
      </c>
      <c r="BL232">
        <v>33276.137266102603</v>
      </c>
      <c r="BM232">
        <v>32905.545964290199</v>
      </c>
      <c r="BN232">
        <v>32539.0818816883</v>
      </c>
      <c r="BO232">
        <v>32176.6990540816</v>
      </c>
      <c r="BP232">
        <v>31818.352029151301</v>
      </c>
      <c r="BQ232">
        <v>31463.995860774099</v>
      </c>
      <c r="BR232">
        <v>31113.5861033849</v>
      </c>
      <c r="BS232">
        <v>30767.078806402002</v>
      </c>
      <c r="BT232">
        <v>30424.4305087149</v>
      </c>
      <c r="BU232">
        <v>30085.598233232799</v>
      </c>
      <c r="BV232">
        <v>29750.539481494299</v>
      </c>
      <c r="BW232">
        <v>29419.212228336801</v>
      </c>
      <c r="BX232">
        <v>29091.574916625599</v>
      </c>
      <c r="BY232">
        <v>28767.5864520418</v>
      </c>
      <c r="BZ232">
        <v>28447.2061979272</v>
      </c>
      <c r="CA232">
        <v>28130.393970188299</v>
      </c>
      <c r="CB232">
        <v>27817.110032255801</v>
      </c>
      <c r="CC232">
        <v>27507.315090100201</v>
      </c>
    </row>
    <row r="233" spans="1:81" x14ac:dyDescent="0.25">
      <c r="A233">
        <v>45167</v>
      </c>
      <c r="B233" t="s">
        <v>297</v>
      </c>
      <c r="C233" t="s">
        <v>59</v>
      </c>
      <c r="D233">
        <v>2015</v>
      </c>
      <c r="E233" t="s">
        <v>22</v>
      </c>
      <c r="F233" t="s">
        <v>23</v>
      </c>
      <c r="G233">
        <v>2015</v>
      </c>
      <c r="H233">
        <v>191443</v>
      </c>
      <c r="I233">
        <v>100</v>
      </c>
      <c r="J233">
        <v>2020</v>
      </c>
      <c r="K233">
        <v>5</v>
      </c>
      <c r="L233">
        <v>40</v>
      </c>
      <c r="M233">
        <v>2018</v>
      </c>
      <c r="N233">
        <v>187614.139999999</v>
      </c>
      <c r="O233" t="s">
        <v>24</v>
      </c>
      <c r="P233">
        <v>2.69538499795854</v>
      </c>
      <c r="Q233">
        <v>1</v>
      </c>
      <c r="R233" t="s">
        <v>25</v>
      </c>
      <c r="S233">
        <v>181870.85</v>
      </c>
      <c r="T233">
        <v>-1.11368485725649E-2</v>
      </c>
      <c r="AT233">
        <v>191443</v>
      </c>
      <c r="AU233">
        <v>190166.713333333</v>
      </c>
      <c r="AV233">
        <v>188890.426666666</v>
      </c>
      <c r="AW233">
        <v>187614.139999999</v>
      </c>
      <c r="AX233">
        <v>184742.495</v>
      </c>
      <c r="AY233">
        <v>181870.85</v>
      </c>
      <c r="AZ233">
        <v>179845.381883786</v>
      </c>
      <c r="BA233">
        <v>177842.471099271</v>
      </c>
      <c r="BB233">
        <v>175861.866428868</v>
      </c>
      <c r="BC233">
        <v>173903.319452761</v>
      </c>
      <c r="BD233">
        <v>171966.584517749</v>
      </c>
      <c r="BE233">
        <v>170051.41870643399</v>
      </c>
      <c r="BF233">
        <v>168157.58180675001</v>
      </c>
      <c r="BG233">
        <v>166284.83628183999</v>
      </c>
      <c r="BH233">
        <v>164432.94724025499</v>
      </c>
      <c r="BI233">
        <v>162601.68240650001</v>
      </c>
      <c r="BJ233">
        <v>160790.81209189401</v>
      </c>
      <c r="BK233">
        <v>159000.109165767</v>
      </c>
      <c r="BL233">
        <v>157229.34902696699</v>
      </c>
      <c r="BM233">
        <v>155478.30957568999</v>
      </c>
      <c r="BN233">
        <v>153746.77118562799</v>
      </c>
      <c r="BO233">
        <v>152034.51667641199</v>
      </c>
      <c r="BP233">
        <v>150341.331286384</v>
      </c>
      <c r="BQ233">
        <v>148667.00264565001</v>
      </c>
      <c r="BR233">
        <v>147011.320749448</v>
      </c>
      <c r="BS233">
        <v>145374.07793180901</v>
      </c>
      <c r="BT233">
        <v>143755.06883950601</v>
      </c>
      <c r="BU233">
        <v>142154.09040630201</v>
      </c>
      <c r="BV233">
        <v>140570.941827476</v>
      </c>
      <c r="BW233">
        <v>139005.424534641</v>
      </c>
      <c r="BX233">
        <v>137457.342170833</v>
      </c>
      <c r="BY233">
        <v>135926.500565889</v>
      </c>
      <c r="BZ233">
        <v>134412.70771208801</v>
      </c>
      <c r="CA233">
        <v>132915.77374007</v>
      </c>
      <c r="CB233">
        <v>131435.51089502199</v>
      </c>
      <c r="CC233">
        <v>129971.733513126</v>
      </c>
    </row>
    <row r="234" spans="1:81" x14ac:dyDescent="0.25">
      <c r="A234">
        <v>9712</v>
      </c>
      <c r="B234" t="s">
        <v>298</v>
      </c>
      <c r="C234" t="s">
        <v>59</v>
      </c>
      <c r="D234">
        <v>2009</v>
      </c>
      <c r="E234" t="s">
        <v>22</v>
      </c>
      <c r="F234" t="s">
        <v>23</v>
      </c>
      <c r="G234">
        <v>2009</v>
      </c>
      <c r="H234">
        <v>880332</v>
      </c>
      <c r="I234">
        <v>100</v>
      </c>
      <c r="J234">
        <v>2020</v>
      </c>
      <c r="K234">
        <v>20</v>
      </c>
      <c r="L234">
        <v>100</v>
      </c>
      <c r="M234">
        <v>2017</v>
      </c>
      <c r="N234">
        <v>704265.6</v>
      </c>
      <c r="O234" t="s">
        <v>24</v>
      </c>
      <c r="P234">
        <v>2.8454538868585399</v>
      </c>
      <c r="Q234">
        <v>1</v>
      </c>
      <c r="R234" t="s">
        <v>25</v>
      </c>
      <c r="S234">
        <v>704265.6</v>
      </c>
      <c r="T234">
        <v>-1.11368485725649E-2</v>
      </c>
      <c r="AN234">
        <v>880332</v>
      </c>
      <c r="AO234">
        <v>858323.7</v>
      </c>
      <c r="AP234">
        <v>836315.4</v>
      </c>
      <c r="AQ234">
        <v>814307.1</v>
      </c>
      <c r="AR234">
        <v>792298.8</v>
      </c>
      <c r="AS234">
        <v>770290.5</v>
      </c>
      <c r="AT234">
        <v>748282.2</v>
      </c>
      <c r="AU234">
        <v>726273.9</v>
      </c>
      <c r="AV234">
        <v>704265.6</v>
      </c>
      <c r="AW234">
        <v>704265.6</v>
      </c>
      <c r="AX234">
        <v>704265.6</v>
      </c>
      <c r="AY234">
        <v>704265.6</v>
      </c>
      <c r="AZ234">
        <v>696422.300657933</v>
      </c>
      <c r="BA234">
        <v>688666.35095294798</v>
      </c>
      <c r="BB234">
        <v>680996.77808536403</v>
      </c>
      <c r="BC234">
        <v>673412.62008942303</v>
      </c>
      <c r="BD234">
        <v>665912.92571263295</v>
      </c>
      <c r="BE234">
        <v>658496.75429645798</v>
      </c>
      <c r="BF234">
        <v>651163.175658333</v>
      </c>
      <c r="BG234">
        <v>643911.26997499506</v>
      </c>
      <c r="BH234">
        <v>636740.127667116</v>
      </c>
      <c r="BI234">
        <v>629648.84928521095</v>
      </c>
      <c r="BJ234">
        <v>622636.54539683205</v>
      </c>
      <c r="BK234">
        <v>615702.33647500305</v>
      </c>
      <c r="BL234">
        <v>608845.35278790595</v>
      </c>
      <c r="BM234">
        <v>602064.73428979702</v>
      </c>
      <c r="BN234">
        <v>595359.63051312999</v>
      </c>
      <c r="BO234">
        <v>588729.20046188706</v>
      </c>
      <c r="BP234">
        <v>582172.61250609602</v>
      </c>
      <c r="BQ234">
        <v>575689.04427752097</v>
      </c>
      <c r="BR234">
        <v>569277.68256651796</v>
      </c>
      <c r="BS234">
        <v>562937.72322003404</v>
      </c>
      <c r="BT234">
        <v>556668.37104074797</v>
      </c>
      <c r="BU234">
        <v>550468.839687331</v>
      </c>
      <c r="BV234">
        <v>544338.35157581698</v>
      </c>
      <c r="BW234">
        <v>538276.137782078</v>
      </c>
      <c r="BX234">
        <v>532281.43794537405</v>
      </c>
      <c r="BY234">
        <v>526353.50017298898</v>
      </c>
      <c r="BZ234">
        <v>520491.58094592299</v>
      </c>
      <c r="CA234">
        <v>514694.94502563297</v>
      </c>
      <c r="CB234">
        <v>508962.865361818</v>
      </c>
      <c r="CC234">
        <v>503294.623001225</v>
      </c>
    </row>
    <row r="235" spans="1:81" x14ac:dyDescent="0.25">
      <c r="A235">
        <v>9731</v>
      </c>
      <c r="B235" t="s">
        <v>299</v>
      </c>
      <c r="C235" t="s">
        <v>39</v>
      </c>
      <c r="D235">
        <v>2014</v>
      </c>
      <c r="E235" t="s">
        <v>44</v>
      </c>
      <c r="F235" t="s">
        <v>33</v>
      </c>
      <c r="G235">
        <v>2012</v>
      </c>
      <c r="H235">
        <v>187978</v>
      </c>
      <c r="I235">
        <v>91</v>
      </c>
      <c r="J235">
        <v>2020</v>
      </c>
      <c r="K235">
        <v>15</v>
      </c>
      <c r="L235">
        <v>0</v>
      </c>
      <c r="M235">
        <v>2017</v>
      </c>
      <c r="N235">
        <v>187978</v>
      </c>
      <c r="O235" t="s">
        <v>24</v>
      </c>
      <c r="P235">
        <v>2.3753846514585399</v>
      </c>
      <c r="Q235">
        <v>1</v>
      </c>
      <c r="R235" t="s">
        <v>25</v>
      </c>
      <c r="S235">
        <v>159781.29999999999</v>
      </c>
      <c r="T235">
        <v>-1.11368485725649E-2</v>
      </c>
      <c r="AQ235">
        <v>187978</v>
      </c>
      <c r="AR235">
        <v>187978</v>
      </c>
      <c r="AS235">
        <v>187978</v>
      </c>
      <c r="AT235">
        <v>187978</v>
      </c>
      <c r="AU235">
        <v>187978</v>
      </c>
      <c r="AV235">
        <v>187978</v>
      </c>
      <c r="AW235">
        <v>178579.1</v>
      </c>
      <c r="AX235">
        <v>169180.19999999899</v>
      </c>
      <c r="AY235">
        <v>159781.29999999999</v>
      </c>
      <c r="AZ235">
        <v>158001.83985717199</v>
      </c>
      <c r="BA235">
        <v>156242.19729249601</v>
      </c>
      <c r="BB235">
        <v>154502.15160060499</v>
      </c>
      <c r="BC235">
        <v>152781.484534093</v>
      </c>
      <c r="BD235">
        <v>151079.98027614501</v>
      </c>
      <c r="BE235">
        <v>149397.42541346399</v>
      </c>
      <c r="BF235">
        <v>147733.608909503</v>
      </c>
      <c r="BG235">
        <v>146088.32207799901</v>
      </c>
      <c r="BH235">
        <v>144461.358556797</v>
      </c>
      <c r="BI235">
        <v>142852.51428196201</v>
      </c>
      <c r="BJ235">
        <v>141261.587462194</v>
      </c>
      <c r="BK235">
        <v>139688.378553508</v>
      </c>
      <c r="BL235">
        <v>138132.69023420999</v>
      </c>
      <c r="BM235">
        <v>136594.32738015099</v>
      </c>
      <c r="BN235">
        <v>135073.09704024601</v>
      </c>
      <c r="BO235">
        <v>133568.808412282</v>
      </c>
      <c r="BP235">
        <v>132081.27281897599</v>
      </c>
      <c r="BQ235">
        <v>130610.30368432</v>
      </c>
      <c r="BR235">
        <v>129155.716510171</v>
      </c>
      <c r="BS235">
        <v>127717.32885311601</v>
      </c>
      <c r="BT235">
        <v>126294.960301586</v>
      </c>
      <c r="BU235">
        <v>124888.432453229</v>
      </c>
      <c r="BV235">
        <v>123497.568892533</v>
      </c>
      <c r="BW235">
        <v>122122.195168697</v>
      </c>
      <c r="BX235">
        <v>120762.13877375401</v>
      </c>
      <c r="BY235">
        <v>119417.22912093101</v>
      </c>
      <c r="BZ235">
        <v>118087.297523256</v>
      </c>
      <c r="CA235">
        <v>116772.177172396</v>
      </c>
      <c r="CB235">
        <v>115471.703117739</v>
      </c>
      <c r="CC235">
        <v>114185.71224569999</v>
      </c>
    </row>
    <row r="236" spans="1:81" x14ac:dyDescent="0.25">
      <c r="A236">
        <v>831175</v>
      </c>
      <c r="B236" t="s">
        <v>300</v>
      </c>
      <c r="C236" t="s">
        <v>84</v>
      </c>
      <c r="D236">
        <v>2017</v>
      </c>
      <c r="E236" t="s">
        <v>44</v>
      </c>
      <c r="F236" t="s">
        <v>33</v>
      </c>
      <c r="G236">
        <v>2017</v>
      </c>
      <c r="H236">
        <v>399</v>
      </c>
      <c r="I236">
        <v>100</v>
      </c>
      <c r="J236">
        <v>2020</v>
      </c>
      <c r="K236">
        <v>1</v>
      </c>
      <c r="L236">
        <v>20</v>
      </c>
      <c r="M236">
        <v>2017</v>
      </c>
      <c r="N236">
        <v>398.202</v>
      </c>
      <c r="O236" t="s">
        <v>24</v>
      </c>
      <c r="P236">
        <v>2.3253658935585402</v>
      </c>
      <c r="Q236">
        <v>1</v>
      </c>
      <c r="R236" t="s">
        <v>25</v>
      </c>
      <c r="S236">
        <v>395.01</v>
      </c>
      <c r="T236">
        <v>-1.11368485725649E-2</v>
      </c>
      <c r="AV236">
        <v>398.202</v>
      </c>
      <c r="AW236">
        <v>397.13799999999998</v>
      </c>
      <c r="AX236">
        <v>396.07400000000001</v>
      </c>
      <c r="AY236">
        <v>395.01</v>
      </c>
      <c r="AZ236">
        <v>390.61083344535098</v>
      </c>
      <c r="BA236">
        <v>386.26065974246598</v>
      </c>
      <c r="BB236">
        <v>381.958933265376</v>
      </c>
      <c r="BC236">
        <v>377.70511446466099</v>
      </c>
      <c r="BD236">
        <v>373.49866979978401</v>
      </c>
      <c r="BE236">
        <v>369.33907167217001</v>
      </c>
      <c r="BF236">
        <v>365.22579835902502</v>
      </c>
      <c r="BG236">
        <v>361.15833394790701</v>
      </c>
      <c r="BH236">
        <v>357.136168272009</v>
      </c>
      <c r="BI236">
        <v>353.15879684617698</v>
      </c>
      <c r="BJ236">
        <v>349.22572080363199</v>
      </c>
      <c r="BK236">
        <v>345.33644683339702</v>
      </c>
      <c r="BL236">
        <v>341.49048711842602</v>
      </c>
      <c r="BM236">
        <v>337.68735927441702</v>
      </c>
      <c r="BN236">
        <v>333.92658628930798</v>
      </c>
      <c r="BO236">
        <v>330.20769646345099</v>
      </c>
      <c r="BP236">
        <v>326.53022335044199</v>
      </c>
      <c r="BQ236">
        <v>322.893705698622</v>
      </c>
      <c r="BR236">
        <v>319.29768739322202</v>
      </c>
      <c r="BS236">
        <v>315.74171739915403</v>
      </c>
      <c r="BT236">
        <v>312.22534970443797</v>
      </c>
      <c r="BU236">
        <v>308.74814326426298</v>
      </c>
      <c r="BV236">
        <v>305.30966194566901</v>
      </c>
      <c r="BW236">
        <v>301.90947447283901</v>
      </c>
      <c r="BX236">
        <v>298.54715437301201</v>
      </c>
      <c r="BY236">
        <v>295.22227992299003</v>
      </c>
      <c r="BZ236">
        <v>291.93443409624001</v>
      </c>
      <c r="CA236">
        <v>288.68320451059299</v>
      </c>
      <c r="CB236">
        <v>285.46818337651501</v>
      </c>
      <c r="CC236">
        <v>282.28896744596602</v>
      </c>
    </row>
    <row r="237" spans="1:81" x14ac:dyDescent="0.25">
      <c r="A237">
        <v>831917</v>
      </c>
      <c r="B237" t="s">
        <v>301</v>
      </c>
      <c r="C237" t="s">
        <v>84</v>
      </c>
      <c r="D237">
        <v>2018</v>
      </c>
      <c r="E237" t="s">
        <v>49</v>
      </c>
      <c r="F237" t="s">
        <v>50</v>
      </c>
      <c r="G237">
        <v>2017</v>
      </c>
      <c r="H237">
        <v>12</v>
      </c>
      <c r="I237">
        <v>100</v>
      </c>
      <c r="J237">
        <v>2024</v>
      </c>
      <c r="K237">
        <v>1</v>
      </c>
      <c r="L237">
        <v>7</v>
      </c>
      <c r="M237">
        <v>2018</v>
      </c>
      <c r="N237">
        <v>11.9916</v>
      </c>
      <c r="O237" t="s">
        <v>24</v>
      </c>
      <c r="P237">
        <v>2.3273170743707299</v>
      </c>
      <c r="Q237">
        <v>1</v>
      </c>
      <c r="R237" t="s">
        <v>25</v>
      </c>
      <c r="S237">
        <v>11.88</v>
      </c>
      <c r="T237">
        <v>-1.11368485725649E-2</v>
      </c>
      <c r="AV237">
        <v>12</v>
      </c>
      <c r="AW237">
        <v>11.9916</v>
      </c>
      <c r="AX237">
        <v>11.973000000000001</v>
      </c>
      <c r="AY237">
        <v>11.9544</v>
      </c>
      <c r="AZ237">
        <v>11.9358</v>
      </c>
      <c r="BA237">
        <v>11.917199999999999</v>
      </c>
      <c r="BB237">
        <v>11.8986</v>
      </c>
      <c r="BC237">
        <v>11.88</v>
      </c>
      <c r="BD237">
        <v>11.7476942389579</v>
      </c>
      <c r="BE237">
        <v>11.6168619471418</v>
      </c>
      <c r="BF237">
        <v>11.487486714748099</v>
      </c>
      <c r="BG237">
        <v>11.359552314726599</v>
      </c>
      <c r="BH237">
        <v>11.233042700745401</v>
      </c>
      <c r="BI237">
        <v>11.107942005178</v>
      </c>
      <c r="BJ237">
        <v>10.984234537113499</v>
      </c>
      <c r="BK237">
        <v>10.8619047803881</v>
      </c>
      <c r="BL237">
        <v>10.740937391639299</v>
      </c>
      <c r="BM237">
        <v>10.621317198381201</v>
      </c>
      <c r="BN237">
        <v>10.5030291971017</v>
      </c>
      <c r="BO237">
        <v>10.3860585513803</v>
      </c>
      <c r="BP237">
        <v>10.2703905900278</v>
      </c>
      <c r="BQ237">
        <v>10.1560108052456</v>
      </c>
      <c r="BR237">
        <v>10.042904850806201</v>
      </c>
      <c r="BS237">
        <v>9.9310585402541705</v>
      </c>
      <c r="BT237">
        <v>9.8204578451260804</v>
      </c>
      <c r="BU237">
        <v>9.7110888931916595</v>
      </c>
      <c r="BV237">
        <v>9.6029379667134602</v>
      </c>
      <c r="BW237">
        <v>9.4959915007264399</v>
      </c>
      <c r="BX237">
        <v>9.3902360813364893</v>
      </c>
      <c r="BY237">
        <v>9.2856584440380097</v>
      </c>
      <c r="BZ237">
        <v>9.1822454720501998</v>
      </c>
      <c r="CA237">
        <v>9.0799841946718605</v>
      </c>
      <c r="CB237">
        <v>8.9788617856545105</v>
      </c>
      <c r="CC237">
        <v>8.87886556159369</v>
      </c>
    </row>
    <row r="238" spans="1:81" x14ac:dyDescent="0.25">
      <c r="A238">
        <v>831912</v>
      </c>
      <c r="B238" t="s">
        <v>302</v>
      </c>
      <c r="C238" t="s">
        <v>84</v>
      </c>
      <c r="D238">
        <v>2016</v>
      </c>
      <c r="E238" t="s">
        <v>49</v>
      </c>
      <c r="F238" t="s">
        <v>50</v>
      </c>
      <c r="G238">
        <v>2018</v>
      </c>
      <c r="H238">
        <v>30</v>
      </c>
      <c r="I238">
        <v>100</v>
      </c>
      <c r="J238">
        <v>2021</v>
      </c>
      <c r="K238">
        <v>2</v>
      </c>
      <c r="L238">
        <v>2</v>
      </c>
      <c r="M238">
        <v>2018</v>
      </c>
      <c r="N238">
        <v>30</v>
      </c>
      <c r="O238" t="s">
        <v>24</v>
      </c>
      <c r="P238">
        <v>2.3358536610365901</v>
      </c>
      <c r="Q238">
        <v>1</v>
      </c>
      <c r="R238" t="s">
        <v>25</v>
      </c>
      <c r="S238">
        <v>29.4</v>
      </c>
      <c r="T238">
        <v>-1.11368485725649E-2</v>
      </c>
      <c r="AW238">
        <v>30</v>
      </c>
      <c r="AX238">
        <v>29.8</v>
      </c>
      <c r="AY238">
        <v>29.599999999999898</v>
      </c>
      <c r="AZ238">
        <v>29.4</v>
      </c>
      <c r="BA238">
        <v>29.0725766519665</v>
      </c>
      <c r="BB238">
        <v>28.7487997681793</v>
      </c>
      <c r="BC238">
        <v>28.4286287385181</v>
      </c>
      <c r="BD238">
        <v>28.112023405131598</v>
      </c>
      <c r="BE238">
        <v>27.798944057400199</v>
      </c>
      <c r="BF238">
        <v>27.4893514269557</v>
      </c>
      <c r="BG238">
        <v>27.183206682755699</v>
      </c>
      <c r="BH238">
        <v>26.880471426213099</v>
      </c>
      <c r="BI238">
        <v>26.5811076863802</v>
      </c>
      <c r="BJ238">
        <v>26.285077915186001</v>
      </c>
      <c r="BK238">
        <v>25.9923449827265</v>
      </c>
      <c r="BL238">
        <v>25.702872172608</v>
      </c>
      <c r="BM238">
        <v>25.416623177341599</v>
      </c>
      <c r="BN238">
        <v>25.1335620937896</v>
      </c>
      <c r="BO238">
        <v>24.853653418661999</v>
      </c>
      <c r="BP238">
        <v>24.576862044063301</v>
      </c>
      <c r="BQ238">
        <v>24.3031532530898</v>
      </c>
      <c r="BR238">
        <v>24.032492715474302</v>
      </c>
      <c r="BS238">
        <v>23.764846483280699</v>
      </c>
      <c r="BT238">
        <v>23.5001809866462</v>
      </c>
      <c r="BU238">
        <v>23.238463029570099</v>
      </c>
      <c r="BV238">
        <v>22.979659785750599</v>
      </c>
      <c r="BW238">
        <v>22.7237387944676</v>
      </c>
      <c r="BX238">
        <v>22.4706679565111</v>
      </c>
      <c r="BY238">
        <v>22.220415530155101</v>
      </c>
      <c r="BZ238">
        <v>21.972950127176201</v>
      </c>
      <c r="CA238">
        <v>21.728240708917401</v>
      </c>
      <c r="CB238">
        <v>21.486256582393899</v>
      </c>
      <c r="CC238">
        <v>21.2469673964445</v>
      </c>
    </row>
    <row r="239" spans="1:81" x14ac:dyDescent="0.25">
      <c r="A239">
        <v>828328</v>
      </c>
      <c r="B239" t="s">
        <v>303</v>
      </c>
      <c r="C239" t="s">
        <v>84</v>
      </c>
      <c r="D239">
        <v>2017</v>
      </c>
      <c r="E239" t="s">
        <v>44</v>
      </c>
      <c r="F239" t="s">
        <v>33</v>
      </c>
      <c r="G239">
        <v>2016</v>
      </c>
      <c r="H239">
        <v>1</v>
      </c>
      <c r="I239">
        <v>100</v>
      </c>
      <c r="J239">
        <v>2023</v>
      </c>
      <c r="K239">
        <v>1</v>
      </c>
      <c r="L239">
        <v>1</v>
      </c>
      <c r="M239">
        <v>2017</v>
      </c>
      <c r="N239">
        <v>0.99990000000000001</v>
      </c>
      <c r="O239" t="s">
        <v>24</v>
      </c>
      <c r="P239">
        <v>2.3268292683926801</v>
      </c>
      <c r="Q239">
        <v>1</v>
      </c>
      <c r="R239" t="s">
        <v>25</v>
      </c>
      <c r="S239">
        <v>0.99</v>
      </c>
      <c r="T239">
        <v>-1.11368485725649E-2</v>
      </c>
      <c r="AU239">
        <v>1</v>
      </c>
      <c r="AV239">
        <v>0.99990000000000001</v>
      </c>
      <c r="AW239">
        <v>0.99824999999999997</v>
      </c>
      <c r="AX239">
        <v>0.99660000000000004</v>
      </c>
      <c r="AY239">
        <v>0.99495</v>
      </c>
      <c r="AZ239">
        <v>0.99329999999999996</v>
      </c>
      <c r="BA239">
        <v>0.99165000000000003</v>
      </c>
      <c r="BB239">
        <v>0.99</v>
      </c>
      <c r="BC239">
        <v>0.97897451991315998</v>
      </c>
      <c r="BD239">
        <v>0.96807182892848798</v>
      </c>
      <c r="BE239">
        <v>0.95729055956234499</v>
      </c>
      <c r="BF239">
        <v>0.94662935956055405</v>
      </c>
      <c r="BG239">
        <v>0.93608689172878401</v>
      </c>
      <c r="BH239">
        <v>0.92566183376483702</v>
      </c>
      <c r="BI239">
        <v>0.91535287809279497</v>
      </c>
      <c r="BJ239">
        <v>0.90515873169901495</v>
      </c>
      <c r="BK239">
        <v>0.89507811596994802</v>
      </c>
      <c r="BL239">
        <v>0.88510976653177398</v>
      </c>
      <c r="BM239">
        <v>0.875252433091811</v>
      </c>
      <c r="BN239">
        <v>0.86550487928169895</v>
      </c>
      <c r="BO239">
        <v>0.85586588250232198</v>
      </c>
      <c r="BP239">
        <v>0.84633423377046901</v>
      </c>
      <c r="BQ239">
        <v>0.83690873756718998</v>
      </c>
      <c r="BR239">
        <v>0.82758821168784702</v>
      </c>
      <c r="BS239">
        <v>0.81837148709384</v>
      </c>
      <c r="BT239">
        <v>0.80925740776597099</v>
      </c>
      <c r="BU239">
        <v>0.80024483055945494</v>
      </c>
      <c r="BV239">
        <v>0.79133262506053603</v>
      </c>
      <c r="BW239">
        <v>0.78251967344470696</v>
      </c>
      <c r="BX239">
        <v>0.77380487033650003</v>
      </c>
      <c r="BY239">
        <v>0.76518712267084998</v>
      </c>
      <c r="BZ239">
        <v>0.75666534955598796</v>
      </c>
      <c r="CA239">
        <v>0.74823848213787603</v>
      </c>
      <c r="CB239">
        <v>0.73990546346613995</v>
      </c>
      <c r="CC239">
        <v>0.73166524836150404</v>
      </c>
    </row>
    <row r="240" spans="1:81" x14ac:dyDescent="0.25">
      <c r="A240">
        <v>9897</v>
      </c>
      <c r="B240" t="s">
        <v>304</v>
      </c>
      <c r="C240" t="s">
        <v>59</v>
      </c>
      <c r="D240">
        <v>2016</v>
      </c>
      <c r="E240" t="s">
        <v>28</v>
      </c>
      <c r="F240" t="s">
        <v>23</v>
      </c>
      <c r="G240">
        <v>2012</v>
      </c>
      <c r="H240">
        <v>701700</v>
      </c>
      <c r="I240">
        <v>100</v>
      </c>
      <c r="J240">
        <v>2020</v>
      </c>
      <c r="K240">
        <v>10</v>
      </c>
      <c r="L240">
        <v>0</v>
      </c>
      <c r="M240">
        <v>2018</v>
      </c>
      <c r="N240">
        <v>701700</v>
      </c>
      <c r="O240" t="s">
        <v>24</v>
      </c>
      <c r="P240">
        <v>2.7454360236585398</v>
      </c>
      <c r="Q240">
        <v>1</v>
      </c>
      <c r="R240" t="s">
        <v>25</v>
      </c>
      <c r="S240">
        <v>631530</v>
      </c>
      <c r="T240">
        <v>-1.11368485725649E-2</v>
      </c>
      <c r="AQ240">
        <v>701700</v>
      </c>
      <c r="AR240">
        <v>701700</v>
      </c>
      <c r="AS240">
        <v>701700</v>
      </c>
      <c r="AT240">
        <v>701700</v>
      </c>
      <c r="AU240">
        <v>701700</v>
      </c>
      <c r="AV240">
        <v>701700</v>
      </c>
      <c r="AW240">
        <v>701700</v>
      </c>
      <c r="AX240">
        <v>666615</v>
      </c>
      <c r="AY240">
        <v>631530</v>
      </c>
      <c r="AZ240">
        <v>624496.74602096796</v>
      </c>
      <c r="BA240">
        <v>617541.82032647298</v>
      </c>
      <c r="BB240">
        <v>610664.35058626998</v>
      </c>
      <c r="BC240">
        <v>603863.47418512695</v>
      </c>
      <c r="BD240">
        <v>597138.33811462496</v>
      </c>
      <c r="BE240">
        <v>590488.09886616899</v>
      </c>
      <c r="BF240">
        <v>583911.92232519505</v>
      </c>
      <c r="BG240">
        <v>577408.98366654397</v>
      </c>
      <c r="BH240">
        <v>570978.46725101105</v>
      </c>
      <c r="BI240">
        <v>564619.56652304099</v>
      </c>
      <c r="BJ240">
        <v>558331.483909567</v>
      </c>
      <c r="BK240">
        <v>552113.43071997096</v>
      </c>
      <c r="BL240">
        <v>545964.62704716297</v>
      </c>
      <c r="BM240">
        <v>539884.301669762</v>
      </c>
      <c r="BN240">
        <v>533871.69195536105</v>
      </c>
      <c r="BO240">
        <v>527926.04376487504</v>
      </c>
      <c r="BP240">
        <v>522046.611357952</v>
      </c>
      <c r="BQ240">
        <v>516232.65729943803</v>
      </c>
      <c r="BR240">
        <v>510483.45236688101</v>
      </c>
      <c r="BS240">
        <v>504798.27545907098</v>
      </c>
      <c r="BT240">
        <v>499176.41350559198</v>
      </c>
      <c r="BU240">
        <v>493617.16137738398</v>
      </c>
      <c r="BV240">
        <v>488119.82179830503</v>
      </c>
      <c r="BW240">
        <v>482683.70525766897</v>
      </c>
      <c r="BX240">
        <v>477308.12992376997</v>
      </c>
      <c r="BY240">
        <v>471992.42155835498</v>
      </c>
      <c r="BZ240">
        <v>466735.91343206097</v>
      </c>
      <c r="CA240">
        <v>461537.946240791</v>
      </c>
      <c r="CB240">
        <v>456397.86802301399</v>
      </c>
      <c r="CC240">
        <v>451315.03407800099</v>
      </c>
    </row>
    <row r="241" spans="1:81" x14ac:dyDescent="0.25">
      <c r="A241">
        <v>9902</v>
      </c>
      <c r="B241" t="s">
        <v>305</v>
      </c>
      <c r="C241" t="s">
        <v>27</v>
      </c>
      <c r="D241">
        <v>2016</v>
      </c>
      <c r="E241" t="s">
        <v>22</v>
      </c>
      <c r="F241" t="s">
        <v>23</v>
      </c>
      <c r="G241">
        <v>2011</v>
      </c>
      <c r="H241">
        <v>92864</v>
      </c>
      <c r="I241">
        <v>100</v>
      </c>
      <c r="J241">
        <v>2020</v>
      </c>
      <c r="K241">
        <v>5</v>
      </c>
      <c r="L241">
        <v>100</v>
      </c>
      <c r="M241">
        <v>2017</v>
      </c>
      <c r="N241">
        <v>88220.800000000003</v>
      </c>
      <c r="O241" t="s">
        <v>24</v>
      </c>
      <c r="P241">
        <v>2.6953751400585402</v>
      </c>
      <c r="Q241">
        <v>1</v>
      </c>
      <c r="R241" t="s">
        <v>25</v>
      </c>
      <c r="S241">
        <v>88220.800000000003</v>
      </c>
      <c r="T241">
        <v>-1.11368485725649E-2</v>
      </c>
      <c r="AP241">
        <v>92864</v>
      </c>
      <c r="AQ241">
        <v>92090.133333333302</v>
      </c>
      <c r="AR241">
        <v>91316.266666666605</v>
      </c>
      <c r="AS241">
        <v>90542.399999999994</v>
      </c>
      <c r="AT241">
        <v>89768.533333333296</v>
      </c>
      <c r="AU241">
        <v>88994.666666666599</v>
      </c>
      <c r="AV241">
        <v>88220.800000000003</v>
      </c>
      <c r="AW241">
        <v>88220.800000000003</v>
      </c>
      <c r="AX241">
        <v>88220.800000000003</v>
      </c>
      <c r="AY241">
        <v>88220.800000000003</v>
      </c>
      <c r="AZ241">
        <v>87238.298309449397</v>
      </c>
      <c r="BA241">
        <v>86266.738591448797</v>
      </c>
      <c r="BB241">
        <v>85305.998986906794</v>
      </c>
      <c r="BC241">
        <v>84355.958993858294</v>
      </c>
      <c r="BD241">
        <v>83416.499452350195</v>
      </c>
      <c r="BE241">
        <v>82487.502529495905</v>
      </c>
      <c r="BF241">
        <v>81568.8517046958</v>
      </c>
      <c r="BG241">
        <v>80660.431755022597</v>
      </c>
      <c r="BH241">
        <v>79762.1287407692</v>
      </c>
      <c r="BI241">
        <v>78873.829991157894</v>
      </c>
      <c r="BJ241">
        <v>77995.424090208093</v>
      </c>
      <c r="BK241">
        <v>77126.800862762495</v>
      </c>
      <c r="BL241">
        <v>76267.851360667497</v>
      </c>
      <c r="BM241">
        <v>75418.4678491089</v>
      </c>
      <c r="BN241">
        <v>74578.543793098506</v>
      </c>
      <c r="BO241">
        <v>73747.973844112406</v>
      </c>
      <c r="BP241">
        <v>72926.653826876995</v>
      </c>
      <c r="BQ241">
        <v>72114.480726303198</v>
      </c>
      <c r="BR241">
        <v>71311.352674565205</v>
      </c>
      <c r="BS241">
        <v>70517.168938323797</v>
      </c>
      <c r="BT241">
        <v>69731.829906091705</v>
      </c>
      <c r="BU241">
        <v>68955.2370757397</v>
      </c>
      <c r="BV241">
        <v>68187.293042141901</v>
      </c>
      <c r="BW241">
        <v>67427.901484958493</v>
      </c>
      <c r="BX241">
        <v>66676.967156554601</v>
      </c>
      <c r="BY241">
        <v>65934.395870054199</v>
      </c>
      <c r="BZ241">
        <v>65200.094487525901</v>
      </c>
      <c r="CA241">
        <v>64473.970908301402</v>
      </c>
      <c r="CB241">
        <v>63755.934057423699</v>
      </c>
      <c r="CC241">
        <v>63045.893874223701</v>
      </c>
    </row>
    <row r="242" spans="1:81" x14ac:dyDescent="0.25">
      <c r="A242">
        <v>23124</v>
      </c>
      <c r="B242" t="s">
        <v>306</v>
      </c>
      <c r="C242" t="s">
        <v>155</v>
      </c>
      <c r="D242">
        <v>2012</v>
      </c>
      <c r="E242" t="s">
        <v>28</v>
      </c>
      <c r="F242" t="s">
        <v>23</v>
      </c>
      <c r="G242">
        <v>2012</v>
      </c>
      <c r="H242">
        <v>4788</v>
      </c>
      <c r="I242">
        <v>100</v>
      </c>
      <c r="J242">
        <v>2020</v>
      </c>
      <c r="K242">
        <v>20</v>
      </c>
      <c r="L242">
        <v>0</v>
      </c>
      <c r="M242">
        <v>2017</v>
      </c>
      <c r="N242">
        <v>4788</v>
      </c>
      <c r="O242" t="s">
        <v>24</v>
      </c>
      <c r="P242">
        <v>2.8453663324585401</v>
      </c>
      <c r="Q242">
        <v>1</v>
      </c>
      <c r="R242" t="s">
        <v>25</v>
      </c>
      <c r="S242">
        <v>3830.4</v>
      </c>
      <c r="T242">
        <v>-1.11368485725649E-2</v>
      </c>
      <c r="AQ242">
        <v>4788</v>
      </c>
      <c r="AR242">
        <v>4788</v>
      </c>
      <c r="AS242">
        <v>4788</v>
      </c>
      <c r="AT242">
        <v>4788</v>
      </c>
      <c r="AU242">
        <v>4788</v>
      </c>
      <c r="AV242">
        <v>4788</v>
      </c>
      <c r="AW242">
        <v>4468.8</v>
      </c>
      <c r="AX242">
        <v>4149.6000000000004</v>
      </c>
      <c r="AY242">
        <v>3830.4</v>
      </c>
      <c r="AZ242">
        <v>3787.7414152276401</v>
      </c>
      <c r="BA242">
        <v>3745.5579126542202</v>
      </c>
      <c r="BB242">
        <v>3703.8442013612198</v>
      </c>
      <c r="BC242">
        <v>3662.59504935428</v>
      </c>
      <c r="BD242">
        <v>3621.8052829070002</v>
      </c>
      <c r="BE242">
        <v>3581.4697859119501</v>
      </c>
      <c r="BF242">
        <v>3541.5834992390301</v>
      </c>
      <c r="BG242">
        <v>3502.1414201009102</v>
      </c>
      <c r="BH242">
        <v>3463.1386014255399</v>
      </c>
      <c r="BI242">
        <v>3424.57015123566</v>
      </c>
      <c r="BJ242">
        <v>3386.4312320352201</v>
      </c>
      <c r="BK242">
        <v>3348.7170602026399</v>
      </c>
      <c r="BL242">
        <v>3311.4229053908002</v>
      </c>
      <c r="BM242">
        <v>3274.54408993374</v>
      </c>
      <c r="BN242">
        <v>3238.07598825996</v>
      </c>
      <c r="BO242">
        <v>3202.0140263122498</v>
      </c>
      <c r="BP242">
        <v>3166.3536809739799</v>
      </c>
      <c r="BQ242">
        <v>3131.09047950179</v>
      </c>
      <c r="BR242">
        <v>3096.2199989645801</v>
      </c>
      <c r="BS242">
        <v>3061.7378656887599</v>
      </c>
      <c r="BT242">
        <v>3027.6397547096999</v>
      </c>
      <c r="BU242">
        <v>2993.92138922922</v>
      </c>
      <c r="BV242">
        <v>2960.5785400792101</v>
      </c>
      <c r="BW242">
        <v>2927.6070251911601</v>
      </c>
      <c r="BX242">
        <v>2895.0027090716299</v>
      </c>
      <c r="BY242">
        <v>2862.7615022835398</v>
      </c>
      <c r="BZ242">
        <v>2830.8793609332402</v>
      </c>
      <c r="CA242">
        <v>2799.3522861633201</v>
      </c>
      <c r="CB242">
        <v>2768.1763236510601</v>
      </c>
      <c r="CC242">
        <v>2737.3475631124002</v>
      </c>
    </row>
    <row r="243" spans="1:81" x14ac:dyDescent="0.25">
      <c r="A243">
        <v>9993</v>
      </c>
      <c r="B243" t="s">
        <v>307</v>
      </c>
      <c r="C243" t="s">
        <v>116</v>
      </c>
      <c r="D243">
        <v>2015</v>
      </c>
      <c r="E243" t="s">
        <v>117</v>
      </c>
      <c r="F243" t="s">
        <v>54</v>
      </c>
      <c r="G243">
        <v>2015</v>
      </c>
      <c r="H243">
        <v>102701.25</v>
      </c>
      <c r="I243">
        <v>81.16</v>
      </c>
      <c r="J243">
        <v>2020</v>
      </c>
      <c r="K243">
        <v>20</v>
      </c>
      <c r="L243">
        <v>100</v>
      </c>
      <c r="M243">
        <v>2017</v>
      </c>
      <c r="N243">
        <v>82161</v>
      </c>
      <c r="O243" t="s">
        <v>24</v>
      </c>
      <c r="P243">
        <v>2.9969761237835399</v>
      </c>
      <c r="Q243">
        <v>1</v>
      </c>
      <c r="R243" t="s">
        <v>25</v>
      </c>
      <c r="S243">
        <v>82161</v>
      </c>
      <c r="T243">
        <v>-1.11368485725649E-2</v>
      </c>
      <c r="AT243">
        <v>102701.25</v>
      </c>
      <c r="AU243">
        <v>92431.125</v>
      </c>
      <c r="AV243">
        <v>82161</v>
      </c>
      <c r="AW243">
        <v>82161</v>
      </c>
      <c r="AX243">
        <v>82161</v>
      </c>
      <c r="AY243">
        <v>82161</v>
      </c>
      <c r="AZ243">
        <v>81245.985384429499</v>
      </c>
      <c r="BA243">
        <v>80341.161148074199</v>
      </c>
      <c r="BB243">
        <v>79446.413802224095</v>
      </c>
      <c r="BC243">
        <v>78561.6311220754</v>
      </c>
      <c r="BD243">
        <v>77686.702132655206</v>
      </c>
      <c r="BE243">
        <v>76821.517094901807</v>
      </c>
      <c r="BF243">
        <v>75965.967491901203</v>
      </c>
      <c r="BG243">
        <v>75119.946015275505</v>
      </c>
      <c r="BH243">
        <v>74283.346551724098</v>
      </c>
      <c r="BI243">
        <v>73456.064169714198</v>
      </c>
      <c r="BJ243">
        <v>72637.995106319504</v>
      </c>
      <c r="BK243">
        <v>71829.036754205707</v>
      </c>
      <c r="BL243">
        <v>71029.087648760906</v>
      </c>
      <c r="BM243">
        <v>70238.047455369204</v>
      </c>
      <c r="BN243">
        <v>69455.816956826093</v>
      </c>
      <c r="BO243">
        <v>68682.298040894195</v>
      </c>
      <c r="BP243">
        <v>67917.393687996999</v>
      </c>
      <c r="BQ243">
        <v>67161.007959050505</v>
      </c>
      <c r="BR243">
        <v>66413.045983429707</v>
      </c>
      <c r="BS243">
        <v>65673.413947069494</v>
      </c>
      <c r="BT243">
        <v>64942.019080697602</v>
      </c>
      <c r="BU243">
        <v>64218.769648199202</v>
      </c>
      <c r="BV243">
        <v>63503.574935110802</v>
      </c>
      <c r="BW243">
        <v>62796.345237241898</v>
      </c>
      <c r="BX243">
        <v>62096.991849424303</v>
      </c>
      <c r="BY243">
        <v>61405.4270543854</v>
      </c>
      <c r="BZ243">
        <v>60721.564111747</v>
      </c>
      <c r="CA243">
        <v>60045.317247145198</v>
      </c>
      <c r="CB243">
        <v>59376.601641472203</v>
      </c>
      <c r="CC243">
        <v>58715.333420237599</v>
      </c>
    </row>
    <row r="244" spans="1:81" x14ac:dyDescent="0.25">
      <c r="A244">
        <v>9995</v>
      </c>
      <c r="B244" t="s">
        <v>308</v>
      </c>
      <c r="C244" t="s">
        <v>59</v>
      </c>
      <c r="D244">
        <v>2017</v>
      </c>
      <c r="E244" t="s">
        <v>22</v>
      </c>
      <c r="F244" t="s">
        <v>23</v>
      </c>
      <c r="G244">
        <v>2013</v>
      </c>
      <c r="H244">
        <v>957732</v>
      </c>
      <c r="I244">
        <v>90</v>
      </c>
      <c r="J244">
        <v>2030</v>
      </c>
      <c r="K244">
        <v>7</v>
      </c>
      <c r="L244">
        <v>0</v>
      </c>
      <c r="M244">
        <v>2018</v>
      </c>
      <c r="N244">
        <v>957732</v>
      </c>
      <c r="O244" t="s">
        <v>24</v>
      </c>
      <c r="P244">
        <v>2.6203396756390198</v>
      </c>
      <c r="Q244">
        <v>1</v>
      </c>
      <c r="R244" t="s">
        <v>25</v>
      </c>
      <c r="S244">
        <v>890690.76</v>
      </c>
      <c r="T244">
        <v>-1.11368485725649E-2</v>
      </c>
      <c r="AR244">
        <v>957732</v>
      </c>
      <c r="AS244">
        <v>957732</v>
      </c>
      <c r="AT244">
        <v>957732</v>
      </c>
      <c r="AU244">
        <v>957732</v>
      </c>
      <c r="AV244">
        <v>957732</v>
      </c>
      <c r="AW244">
        <v>957732</v>
      </c>
      <c r="AX244">
        <v>952145.23</v>
      </c>
      <c r="AY244">
        <v>946558.46</v>
      </c>
      <c r="AZ244">
        <v>940971.69</v>
      </c>
      <c r="BA244">
        <v>935384.92</v>
      </c>
      <c r="BB244">
        <v>929798.15</v>
      </c>
      <c r="BC244">
        <v>924211.38</v>
      </c>
      <c r="BD244">
        <v>918624.61</v>
      </c>
      <c r="BE244">
        <v>913037.84</v>
      </c>
      <c r="BF244">
        <v>907451.07</v>
      </c>
      <c r="BG244">
        <v>901864.3</v>
      </c>
      <c r="BH244">
        <v>896277.53</v>
      </c>
      <c r="BI244">
        <v>890690.76</v>
      </c>
      <c r="BJ244">
        <v>880771.27188089699</v>
      </c>
      <c r="BK244">
        <v>870962.25559889397</v>
      </c>
      <c r="BL244">
        <v>861262.48084586905</v>
      </c>
      <c r="BM244">
        <v>851670.73101545696</v>
      </c>
      <c r="BN244">
        <v>842185.80305045296</v>
      </c>
      <c r="BO244">
        <v>832806.50729191594</v>
      </c>
      <c r="BP244">
        <v>823531.66732995899</v>
      </c>
      <c r="BQ244">
        <v>814360.11985619296</v>
      </c>
      <c r="BR244">
        <v>805290.714517819</v>
      </c>
      <c r="BS244">
        <v>796322.31377334194</v>
      </c>
      <c r="BT244">
        <v>787453.79274989304</v>
      </c>
      <c r="BU244">
        <v>778684.03910214605</v>
      </c>
      <c r="BV244">
        <v>770011.95287279203</v>
      </c>
      <c r="BW244">
        <v>761436.44635458302</v>
      </c>
      <c r="BX244">
        <v>752956.44395390002</v>
      </c>
      <c r="BY244">
        <v>744570.88205584802</v>
      </c>
      <c r="BZ244">
        <v>736278.708890851</v>
      </c>
      <c r="CA244">
        <v>728078.88440273004</v>
      </c>
      <c r="CB244">
        <v>719970.38011825504</v>
      </c>
      <c r="CC244">
        <v>711952.17901814601</v>
      </c>
    </row>
    <row r="245" spans="1:81" x14ac:dyDescent="0.25">
      <c r="A245">
        <v>828078</v>
      </c>
      <c r="B245" t="s">
        <v>309</v>
      </c>
      <c r="C245" t="s">
        <v>59</v>
      </c>
      <c r="D245">
        <v>2016</v>
      </c>
      <c r="E245" t="s">
        <v>53</v>
      </c>
      <c r="F245" t="s">
        <v>54</v>
      </c>
      <c r="G245">
        <v>2013</v>
      </c>
      <c r="H245">
        <v>1504</v>
      </c>
      <c r="I245">
        <v>100</v>
      </c>
      <c r="J245">
        <v>2018</v>
      </c>
      <c r="K245">
        <v>5</v>
      </c>
      <c r="L245">
        <v>0</v>
      </c>
      <c r="M245">
        <v>2018</v>
      </c>
      <c r="N245">
        <v>1504</v>
      </c>
      <c r="O245" t="s">
        <v>24</v>
      </c>
      <c r="P245">
        <v>3.0343903943024402</v>
      </c>
      <c r="Q245">
        <v>1</v>
      </c>
      <c r="R245" t="s">
        <v>25</v>
      </c>
      <c r="S245">
        <v>1428.8</v>
      </c>
      <c r="T245">
        <v>-1.11368485725649E-2</v>
      </c>
      <c r="AR245">
        <v>1504</v>
      </c>
      <c r="AS245">
        <v>1504</v>
      </c>
      <c r="AT245">
        <v>1504</v>
      </c>
      <c r="AU245">
        <v>1504</v>
      </c>
      <c r="AV245">
        <v>1504</v>
      </c>
      <c r="AW245">
        <v>1428.8</v>
      </c>
      <c r="AX245">
        <v>1412.88767075951</v>
      </c>
      <c r="AY245">
        <v>1397.15255472022</v>
      </c>
      <c r="AZ245">
        <v>1381.5926782855299</v>
      </c>
      <c r="BA245">
        <v>1366.2060898385</v>
      </c>
      <c r="BB245">
        <v>1350.99085949705</v>
      </c>
      <c r="BC245">
        <v>1335.94507887191</v>
      </c>
      <c r="BD245">
        <v>1321.0668608272499</v>
      </c>
      <c r="BE245">
        <v>1306.3543392439899</v>
      </c>
      <c r="BF245">
        <v>1291.8056687857099</v>
      </c>
      <c r="BG245">
        <v>1277.4190246672699</v>
      </c>
      <c r="BH245">
        <v>1263.19260242583</v>
      </c>
      <c r="BI245">
        <v>1249.1246176946299</v>
      </c>
      <c r="BJ245">
        <v>1235.2133059790999</v>
      </c>
      <c r="BK245">
        <v>1221.4569224356001</v>
      </c>
      <c r="BL245">
        <v>1207.8537416525201</v>
      </c>
      <c r="BM245">
        <v>1194.4020574339299</v>
      </c>
      <c r="BN245">
        <v>1181.1001825855301</v>
      </c>
      <c r="BO245">
        <v>1167.94644870305</v>
      </c>
      <c r="BP245">
        <v>1154.9392059629699</v>
      </c>
      <c r="BQ245">
        <v>1142.0768229156499</v>
      </c>
      <c r="BR245">
        <v>1129.3576862806001</v>
      </c>
      <c r="BS245">
        <v>1116.7802007442299</v>
      </c>
      <c r="BT245">
        <v>1104.3427887596999</v>
      </c>
      <c r="BU245">
        <v>1092.0438903490799</v>
      </c>
      <c r="BV245">
        <v>1079.88196290767</v>
      </c>
      <c r="BW245">
        <v>1067.85548101052</v>
      </c>
      <c r="BX245">
        <v>1055.9629362211199</v>
      </c>
      <c r="BY245">
        <v>1044.20283690219</v>
      </c>
      <c r="BZ245">
        <v>1032.5737080285701</v>
      </c>
      <c r="CA245">
        <v>1021.07409100224</v>
      </c>
      <c r="CB245">
        <v>1009.70254346938</v>
      </c>
      <c r="CC245">
        <v>998.45763913943097</v>
      </c>
    </row>
    <row r="246" spans="1:81" x14ac:dyDescent="0.25">
      <c r="A246">
        <v>10056</v>
      </c>
      <c r="B246" t="s">
        <v>310</v>
      </c>
      <c r="C246" t="s">
        <v>27</v>
      </c>
      <c r="D246">
        <v>2015</v>
      </c>
      <c r="E246" t="s">
        <v>28</v>
      </c>
      <c r="F246" t="s">
        <v>23</v>
      </c>
      <c r="G246">
        <v>2015</v>
      </c>
      <c r="H246">
        <v>1357137</v>
      </c>
      <c r="I246">
        <v>100</v>
      </c>
      <c r="J246">
        <v>2050</v>
      </c>
      <c r="K246">
        <v>65</v>
      </c>
      <c r="L246">
        <v>23.36</v>
      </c>
      <c r="M246">
        <v>2017</v>
      </c>
      <c r="N246">
        <v>1305779.5</v>
      </c>
      <c r="O246" t="s">
        <v>24</v>
      </c>
      <c r="P246">
        <v>3.3101350971999999</v>
      </c>
      <c r="Q246">
        <v>1</v>
      </c>
      <c r="R246" t="s">
        <v>25</v>
      </c>
      <c r="S246">
        <v>474997.94999999902</v>
      </c>
      <c r="T246">
        <v>-1.11368485725649E-2</v>
      </c>
      <c r="AT246">
        <v>1357137</v>
      </c>
      <c r="AU246">
        <v>1331458.25</v>
      </c>
      <c r="AV246">
        <v>1305779.5</v>
      </c>
      <c r="AW246">
        <v>1280604.3015151499</v>
      </c>
      <c r="AX246">
        <v>1255429.1030303</v>
      </c>
      <c r="AY246">
        <v>1230253.9045454499</v>
      </c>
      <c r="AZ246">
        <v>1205078.7060606</v>
      </c>
      <c r="BA246">
        <v>1179903.5075757499</v>
      </c>
      <c r="BB246">
        <v>1154728.3090909</v>
      </c>
      <c r="BC246">
        <v>1129553.1106060599</v>
      </c>
      <c r="BD246">
        <v>1104377.91212121</v>
      </c>
      <c r="BE246">
        <v>1079202.7136363599</v>
      </c>
      <c r="BF246">
        <v>1054027.51515151</v>
      </c>
      <c r="BG246">
        <v>1028852.31666666</v>
      </c>
      <c r="BH246">
        <v>1003677.11818181</v>
      </c>
      <c r="BI246">
        <v>978501.91969696898</v>
      </c>
      <c r="BJ246">
        <v>953326.72121212096</v>
      </c>
      <c r="BK246">
        <v>928151.52272727201</v>
      </c>
      <c r="BL246">
        <v>902976.32424242399</v>
      </c>
      <c r="BM246">
        <v>877801.12575757504</v>
      </c>
      <c r="BN246">
        <v>852625.92727272701</v>
      </c>
      <c r="BO246">
        <v>827450.72878787795</v>
      </c>
      <c r="BP246">
        <v>802275.53030303004</v>
      </c>
      <c r="BQ246">
        <v>777100.33181818097</v>
      </c>
      <c r="BR246">
        <v>751925.13333333295</v>
      </c>
      <c r="BS246">
        <v>726749.934848484</v>
      </c>
      <c r="BT246">
        <v>701574.73636363598</v>
      </c>
      <c r="BU246">
        <v>676399.53787878703</v>
      </c>
      <c r="BV246">
        <v>651224.33939393901</v>
      </c>
      <c r="BW246">
        <v>626049.14090909006</v>
      </c>
      <c r="BX246">
        <v>600873.94242424204</v>
      </c>
      <c r="BY246">
        <v>575698.74393939297</v>
      </c>
      <c r="BZ246">
        <v>550523.54545454495</v>
      </c>
      <c r="CA246">
        <v>525348.34696969599</v>
      </c>
      <c r="CB246">
        <v>500173.14848484797</v>
      </c>
      <c r="CC246">
        <v>474997.94999999902</v>
      </c>
    </row>
    <row r="247" spans="1:81" x14ac:dyDescent="0.25">
      <c r="A247">
        <v>10124</v>
      </c>
      <c r="B247" t="s">
        <v>311</v>
      </c>
      <c r="C247" t="s">
        <v>27</v>
      </c>
      <c r="D247">
        <v>2016</v>
      </c>
      <c r="E247" t="s">
        <v>28</v>
      </c>
      <c r="F247" t="s">
        <v>23</v>
      </c>
      <c r="G247">
        <v>2015</v>
      </c>
      <c r="H247">
        <v>190500</v>
      </c>
      <c r="I247">
        <v>100</v>
      </c>
      <c r="J247">
        <v>2020</v>
      </c>
      <c r="K247">
        <v>25</v>
      </c>
      <c r="L247">
        <v>12</v>
      </c>
      <c r="M247">
        <v>2017</v>
      </c>
      <c r="N247">
        <v>183911</v>
      </c>
      <c r="O247" t="s">
        <v>24</v>
      </c>
      <c r="P247">
        <v>2.89538490365854</v>
      </c>
      <c r="Q247">
        <v>1</v>
      </c>
      <c r="R247" t="s">
        <v>25</v>
      </c>
      <c r="S247">
        <v>142875</v>
      </c>
      <c r="T247">
        <v>-1.11368485725649E-2</v>
      </c>
      <c r="AT247">
        <v>190500</v>
      </c>
      <c r="AU247">
        <v>187205.5</v>
      </c>
      <c r="AV247">
        <v>183911</v>
      </c>
      <c r="AW247">
        <v>170232.33333333299</v>
      </c>
      <c r="AX247">
        <v>156553.66666666599</v>
      </c>
      <c r="AY247">
        <v>142875</v>
      </c>
      <c r="AZ247">
        <v>141283.82276019399</v>
      </c>
      <c r="BA247">
        <v>139710.366220361</v>
      </c>
      <c r="BB247">
        <v>138154.433027747</v>
      </c>
      <c r="BC247">
        <v>136615.82802748901</v>
      </c>
      <c r="BD247">
        <v>135094.35823813101</v>
      </c>
      <c r="BE247">
        <v>133589.83282742501</v>
      </c>
      <c r="BF247">
        <v>132102.06308839199</v>
      </c>
      <c r="BG247">
        <v>130630.862415653</v>
      </c>
      <c r="BH247">
        <v>129176.046282026</v>
      </c>
      <c r="BI247">
        <v>127737.43221538101</v>
      </c>
      <c r="BJ247">
        <v>126314.83977575001</v>
      </c>
      <c r="BK247">
        <v>124908.090532699</v>
      </c>
      <c r="BL247">
        <v>123517.008042948</v>
      </c>
      <c r="BM247">
        <v>122141.417828238</v>
      </c>
      <c r="BN247">
        <v>120781.14735344599</v>
      </c>
      <c r="BO247">
        <v>119436.02600495001</v>
      </c>
      <c r="BP247">
        <v>118105.88506922399</v>
      </c>
      <c r="BQ247">
        <v>116790.55771167899</v>
      </c>
      <c r="BR247">
        <v>115489.878955739</v>
      </c>
      <c r="BS247">
        <v>114203.685662145</v>
      </c>
      <c r="BT247">
        <v>112931.816508497</v>
      </c>
      <c r="BU247">
        <v>111674.111969017</v>
      </c>
      <c r="BV247">
        <v>110430.41429454301</v>
      </c>
      <c r="BW247">
        <v>109200.56749273901</v>
      </c>
      <c r="BX247">
        <v>107984.417308534</v>
      </c>
      <c r="BY247">
        <v>106781.81120477201</v>
      </c>
      <c r="BZ247">
        <v>105592.59834308</v>
      </c>
      <c r="CA247">
        <v>104416.62956495</v>
      </c>
      <c r="CB247">
        <v>103253.75737302699</v>
      </c>
      <c r="CC247">
        <v>102103.83591261601</v>
      </c>
    </row>
    <row r="248" spans="1:81" x14ac:dyDescent="0.25">
      <c r="A248">
        <v>10148</v>
      </c>
      <c r="B248" t="s">
        <v>312</v>
      </c>
      <c r="C248" t="s">
        <v>27</v>
      </c>
      <c r="D248">
        <v>2016</v>
      </c>
      <c r="E248" t="s">
        <v>28</v>
      </c>
      <c r="F248" t="s">
        <v>23</v>
      </c>
      <c r="G248">
        <v>2005</v>
      </c>
      <c r="H248">
        <v>5500713</v>
      </c>
      <c r="I248">
        <v>100</v>
      </c>
      <c r="J248">
        <v>2022</v>
      </c>
      <c r="K248">
        <v>20</v>
      </c>
      <c r="L248">
        <v>88</v>
      </c>
      <c r="M248">
        <v>2017</v>
      </c>
      <c r="N248">
        <v>4533057</v>
      </c>
      <c r="O248" t="s">
        <v>24</v>
      </c>
      <c r="P248">
        <v>2.8468915347146302</v>
      </c>
      <c r="Q248">
        <v>1</v>
      </c>
      <c r="R248" t="s">
        <v>25</v>
      </c>
      <c r="S248">
        <v>4400570.4000000004</v>
      </c>
      <c r="T248">
        <v>-1.11368485725649E-2</v>
      </c>
      <c r="AJ248">
        <v>5500713</v>
      </c>
      <c r="AK248">
        <v>5420075</v>
      </c>
      <c r="AL248">
        <v>5339437</v>
      </c>
      <c r="AM248">
        <v>5258799</v>
      </c>
      <c r="AN248">
        <v>5178161</v>
      </c>
      <c r="AO248">
        <v>5097523</v>
      </c>
      <c r="AP248">
        <v>5016885</v>
      </c>
      <c r="AQ248">
        <v>4936247</v>
      </c>
      <c r="AR248">
        <v>4855609</v>
      </c>
      <c r="AS248">
        <v>4774971</v>
      </c>
      <c r="AT248">
        <v>4694333</v>
      </c>
      <c r="AU248">
        <v>4613695</v>
      </c>
      <c r="AV248">
        <v>4533057</v>
      </c>
      <c r="AW248">
        <v>4506559.68</v>
      </c>
      <c r="AX248">
        <v>4480062.3600000003</v>
      </c>
      <c r="AY248">
        <v>4453565.04</v>
      </c>
      <c r="AZ248">
        <v>4427067.72</v>
      </c>
      <c r="BA248">
        <v>4400570.4000000004</v>
      </c>
      <c r="BB248">
        <v>4351561.9138222802</v>
      </c>
      <c r="BC248">
        <v>4303099.2277338998</v>
      </c>
      <c r="BD248">
        <v>4255176.2632419104</v>
      </c>
      <c r="BE248">
        <v>4207787.0095486101</v>
      </c>
      <c r="BF248">
        <v>4160925.52279766</v>
      </c>
      <c r="BG248">
        <v>4114585.9253285499</v>
      </c>
      <c r="BH248">
        <v>4068762.40493936</v>
      </c>
      <c r="BI248">
        <v>4023449.2141578002</v>
      </c>
      <c r="BJ248">
        <v>3978640.6695203199</v>
      </c>
      <c r="BK248">
        <v>3934331.15085922</v>
      </c>
      <c r="BL248">
        <v>3890515.1005977802</v>
      </c>
      <c r="BM248">
        <v>3847187.0230531502</v>
      </c>
      <c r="BN248">
        <v>3804341.4837470702</v>
      </c>
      <c r="BO248">
        <v>3761973.10872425</v>
      </c>
      <c r="BP248">
        <v>3720076.5838783202</v>
      </c>
      <c r="BQ248">
        <v>3678646.6542853299</v>
      </c>
      <c r="BR248">
        <v>3637678.1235445798</v>
      </c>
      <c r="BS248">
        <v>3597165.8531269301</v>
      </c>
      <c r="BT248">
        <v>3557104.76173025</v>
      </c>
      <c r="BU248">
        <v>3517489.8246421199</v>
      </c>
      <c r="BV248">
        <v>3478316.0731095402</v>
      </c>
      <c r="BW248">
        <v>3439578.5937158</v>
      </c>
      <c r="BX248">
        <v>3401272.5277641499</v>
      </c>
      <c r="BY248">
        <v>3363393.0706684198</v>
      </c>
      <c r="BZ248">
        <v>3325935.47135037</v>
      </c>
      <c r="CA248">
        <v>3288895.03164382</v>
      </c>
      <c r="CB248">
        <v>3252267.1057053399</v>
      </c>
      <c r="CC248">
        <v>3216047.0994315599</v>
      </c>
    </row>
    <row r="249" spans="1:81" x14ac:dyDescent="0.25">
      <c r="A249">
        <v>10156</v>
      </c>
      <c r="B249" t="s">
        <v>313</v>
      </c>
      <c r="C249" t="s">
        <v>21</v>
      </c>
      <c r="D249">
        <v>2010</v>
      </c>
      <c r="E249" t="s">
        <v>28</v>
      </c>
      <c r="F249" t="s">
        <v>23</v>
      </c>
      <c r="G249">
        <v>2010</v>
      </c>
      <c r="H249">
        <v>405365</v>
      </c>
      <c r="I249">
        <v>100</v>
      </c>
      <c r="J249">
        <v>2020</v>
      </c>
      <c r="K249">
        <v>25</v>
      </c>
      <c r="L249">
        <v>64</v>
      </c>
      <c r="M249">
        <v>2018</v>
      </c>
      <c r="N249">
        <v>340506.6</v>
      </c>
      <c r="O249" t="s">
        <v>24</v>
      </c>
      <c r="P249">
        <v>2.8954063901585401</v>
      </c>
      <c r="Q249">
        <v>1</v>
      </c>
      <c r="R249" t="s">
        <v>25</v>
      </c>
      <c r="S249">
        <v>304023.75</v>
      </c>
      <c r="T249">
        <v>-1.11368485725649E-2</v>
      </c>
      <c r="AO249">
        <v>405365</v>
      </c>
      <c r="AP249">
        <v>397257.7</v>
      </c>
      <c r="AQ249">
        <v>389150.4</v>
      </c>
      <c r="AR249">
        <v>381043.1</v>
      </c>
      <c r="AS249">
        <v>372935.8</v>
      </c>
      <c r="AT249">
        <v>364828.5</v>
      </c>
      <c r="AU249">
        <v>356721.19999999902</v>
      </c>
      <c r="AV249">
        <v>348613.89999999898</v>
      </c>
      <c r="AW249">
        <v>340506.6</v>
      </c>
      <c r="AX249">
        <v>322265.17499999999</v>
      </c>
      <c r="AY249">
        <v>304023.75</v>
      </c>
      <c r="AZ249">
        <v>300637.88353378599</v>
      </c>
      <c r="BA249">
        <v>297289.72494969401</v>
      </c>
      <c r="BB249">
        <v>293978.85430075001</v>
      </c>
      <c r="BC249">
        <v>290704.856316866</v>
      </c>
      <c r="BD249">
        <v>287467.32035275601</v>
      </c>
      <c r="BE249">
        <v>284265.84033642599</v>
      </c>
      <c r="BF249">
        <v>281100.014718247</v>
      </c>
      <c r="BG249">
        <v>277969.44642058399</v>
      </c>
      <c r="BH249">
        <v>274873.742787998</v>
      </c>
      <c r="BI249">
        <v>271812.51553799398</v>
      </c>
      <c r="BJ249">
        <v>268785.38071231899</v>
      </c>
      <c r="BK249">
        <v>265791.95862880698</v>
      </c>
      <c r="BL249">
        <v>262831.87383375299</v>
      </c>
      <c r="BM249">
        <v>259904.75505482301</v>
      </c>
      <c r="BN249">
        <v>257010.23515448699</v>
      </c>
      <c r="BO249">
        <v>254147.95108397299</v>
      </c>
      <c r="BP249">
        <v>251317.543837723</v>
      </c>
      <c r="BQ249">
        <v>248518.65840837301</v>
      </c>
      <c r="BR249">
        <v>245750.94374222201</v>
      </c>
      <c r="BS249">
        <v>243014.05269519999</v>
      </c>
      <c r="BT249">
        <v>240307.641989328</v>
      </c>
      <c r="BU249">
        <v>237631.37216966299</v>
      </c>
      <c r="BV249">
        <v>234984.90756171901</v>
      </c>
      <c r="BW249">
        <v>232367.916229366</v>
      </c>
      <c r="BX249">
        <v>229780.069933197</v>
      </c>
      <c r="BY249">
        <v>227221.04408935699</v>
      </c>
      <c r="BZ249">
        <v>224690.51772883401</v>
      </c>
      <c r="CA249">
        <v>222188.173457197</v>
      </c>
      <c r="CB249">
        <v>219713.697414789</v>
      </c>
      <c r="CC249">
        <v>217266.779237362</v>
      </c>
    </row>
    <row r="250" spans="1:81" x14ac:dyDescent="0.25">
      <c r="A250">
        <v>10162</v>
      </c>
      <c r="B250" t="s">
        <v>314</v>
      </c>
      <c r="C250" t="s">
        <v>111</v>
      </c>
      <c r="D250">
        <v>2018</v>
      </c>
      <c r="E250" t="s">
        <v>22</v>
      </c>
      <c r="F250" t="s">
        <v>23</v>
      </c>
      <c r="G250">
        <v>2017</v>
      </c>
      <c r="H250">
        <v>381282</v>
      </c>
      <c r="I250">
        <v>100</v>
      </c>
      <c r="J250">
        <v>2025</v>
      </c>
      <c r="K250">
        <v>10</v>
      </c>
      <c r="L250">
        <v>0</v>
      </c>
      <c r="M250">
        <v>2017</v>
      </c>
      <c r="N250">
        <v>381282</v>
      </c>
      <c r="O250" t="s">
        <v>45</v>
      </c>
      <c r="P250">
        <v>2.7478430062487802</v>
      </c>
      <c r="Q250">
        <v>1</v>
      </c>
      <c r="R250" t="s">
        <v>25</v>
      </c>
      <c r="S250">
        <v>343153.8</v>
      </c>
      <c r="T250">
        <v>-1.11368485725649E-2</v>
      </c>
      <c r="AV250">
        <v>381282</v>
      </c>
      <c r="AW250">
        <v>376515.97499999998</v>
      </c>
      <c r="AX250">
        <v>371749.95</v>
      </c>
      <c r="AY250">
        <v>366983.92499999999</v>
      </c>
      <c r="AZ250">
        <v>362217.9</v>
      </c>
      <c r="BA250">
        <v>357451.875</v>
      </c>
      <c r="BB250">
        <v>352685.85</v>
      </c>
      <c r="BC250">
        <v>347919.82500000001</v>
      </c>
      <c r="BD250">
        <v>343153.8</v>
      </c>
      <c r="BE250">
        <v>339332.148092299</v>
      </c>
      <c r="BF250">
        <v>335553.05734319199</v>
      </c>
      <c r="BG250">
        <v>331816.0537555</v>
      </c>
      <c r="BH250">
        <v>328120.66861087899</v>
      </c>
      <c r="BI250">
        <v>324466.43841103098</v>
      </c>
      <c r="BJ250">
        <v>320852.90481956798</v>
      </c>
      <c r="BK250">
        <v>317279.61460452399</v>
      </c>
      <c r="BL250">
        <v>313746.119581512</v>
      </c>
      <c r="BM250">
        <v>310251.97655750299</v>
      </c>
      <c r="BN250">
        <v>306796.74727524299</v>
      </c>
      <c r="BO250">
        <v>303379.99835828302</v>
      </c>
      <c r="BP250">
        <v>300001.30125662201</v>
      </c>
      <c r="BQ250">
        <v>296660.23219295498</v>
      </c>
      <c r="BR250">
        <v>293356.37210952002</v>
      </c>
      <c r="BS250">
        <v>290089.30661553901</v>
      </c>
      <c r="BT250">
        <v>286858.625935241</v>
      </c>
      <c r="BU250">
        <v>283663.924856467</v>
      </c>
      <c r="BV250">
        <v>280504.802679841</v>
      </c>
      <c r="BW250">
        <v>277380.863168518</v>
      </c>
      <c r="BX250">
        <v>274291.71449848299</v>
      </c>
      <c r="BY250">
        <v>271236.96920940402</v>
      </c>
      <c r="BZ250">
        <v>268216.24415603798</v>
      </c>
      <c r="CA250">
        <v>265229.16046017001</v>
      </c>
      <c r="CB250">
        <v>262275.34346309601</v>
      </c>
      <c r="CC250">
        <v>259354.42267863001</v>
      </c>
    </row>
    <row r="251" spans="1:81" x14ac:dyDescent="0.25">
      <c r="A251">
        <v>10177</v>
      </c>
      <c r="B251" t="s">
        <v>315</v>
      </c>
      <c r="C251" t="s">
        <v>59</v>
      </c>
      <c r="D251">
        <v>2016</v>
      </c>
      <c r="E251" t="s">
        <v>22</v>
      </c>
      <c r="F251" t="s">
        <v>23</v>
      </c>
      <c r="G251">
        <v>2015</v>
      </c>
      <c r="H251">
        <v>568296.1</v>
      </c>
      <c r="I251">
        <v>90</v>
      </c>
      <c r="J251">
        <v>2020</v>
      </c>
      <c r="K251">
        <v>5</v>
      </c>
      <c r="L251">
        <v>9</v>
      </c>
      <c r="M251">
        <v>2018</v>
      </c>
      <c r="N251">
        <v>565803.30000000005</v>
      </c>
      <c r="O251" t="s">
        <v>45</v>
      </c>
      <c r="P251">
        <v>2.5954278432585398</v>
      </c>
      <c r="Q251">
        <v>1</v>
      </c>
      <c r="R251" t="s">
        <v>25</v>
      </c>
      <c r="S251">
        <v>539881.29500000004</v>
      </c>
      <c r="T251">
        <v>-1.11368485725649E-2</v>
      </c>
      <c r="AT251">
        <v>568296.1</v>
      </c>
      <c r="AU251">
        <v>567465.16666666605</v>
      </c>
      <c r="AV251">
        <v>566634.23333333305</v>
      </c>
      <c r="AW251">
        <v>565803.30000000005</v>
      </c>
      <c r="AX251">
        <v>552842.29749999999</v>
      </c>
      <c r="AY251">
        <v>539881.29500000004</v>
      </c>
      <c r="AZ251">
        <v>533868.71877042402</v>
      </c>
      <c r="BA251">
        <v>527923.10369184904</v>
      </c>
      <c r="BB251">
        <v>522043.70402807399</v>
      </c>
      <c r="BC251">
        <v>516229.78234805301</v>
      </c>
      <c r="BD251">
        <v>510480.60943339398</v>
      </c>
      <c r="BE251">
        <v>504795.46418690402</v>
      </c>
      <c r="BF251">
        <v>499173.63354213699</v>
      </c>
      <c r="BG251">
        <v>493614.41237396101</v>
      </c>
      <c r="BH251">
        <v>488117.10341011698</v>
      </c>
      <c r="BI251">
        <v>482681.017143759</v>
      </c>
      <c r="BJ251">
        <v>477305.47174697701</v>
      </c>
      <c r="BK251">
        <v>471989.79298527498</v>
      </c>
      <c r="BL251">
        <v>466733.31413300103</v>
      </c>
      <c r="BM251">
        <v>461535.37588973099</v>
      </c>
      <c r="BN251">
        <v>456395.32629756501</v>
      </c>
      <c r="BO251">
        <v>451312.52065936301</v>
      </c>
      <c r="BP251">
        <v>446286.321457877</v>
      </c>
      <c r="BQ251">
        <v>441316.09827579302</v>
      </c>
      <c r="BR251">
        <v>436401.227716661</v>
      </c>
      <c r="BS251">
        <v>431541.09332669899</v>
      </c>
      <c r="BT251">
        <v>426735.08551747998</v>
      </c>
      <c r="BU251">
        <v>421982.60148947203</v>
      </c>
      <c r="BV251">
        <v>417283.04515642597</v>
      </c>
      <c r="BW251">
        <v>412635.82707062003</v>
      </c>
      <c r="BX251">
        <v>408040.36434892</v>
      </c>
      <c r="BY251">
        <v>403496.08059967199</v>
      </c>
      <c r="BZ251">
        <v>399002.40585041</v>
      </c>
      <c r="CA251">
        <v>394558.77647636499</v>
      </c>
      <c r="CB251">
        <v>390164.63512977102</v>
      </c>
      <c r="CC251">
        <v>385819.43066996097</v>
      </c>
    </row>
    <row r="252" spans="1:81" x14ac:dyDescent="0.25">
      <c r="A252">
        <v>50078</v>
      </c>
      <c r="B252" t="s">
        <v>316</v>
      </c>
      <c r="C252" t="s">
        <v>31</v>
      </c>
      <c r="D252">
        <v>2018</v>
      </c>
      <c r="E252" t="s">
        <v>28</v>
      </c>
      <c r="F252" t="s">
        <v>23</v>
      </c>
      <c r="G252">
        <v>2017</v>
      </c>
      <c r="H252">
        <v>194135</v>
      </c>
      <c r="I252">
        <v>100</v>
      </c>
      <c r="J252">
        <v>2027</v>
      </c>
      <c r="K252">
        <v>30</v>
      </c>
      <c r="L252">
        <v>0</v>
      </c>
      <c r="M252">
        <v>2017</v>
      </c>
      <c r="N252">
        <v>194135</v>
      </c>
      <c r="O252" t="s">
        <v>45</v>
      </c>
      <c r="P252">
        <v>2.9487999013048798</v>
      </c>
      <c r="Q252">
        <v>1</v>
      </c>
      <c r="R252" t="s">
        <v>25</v>
      </c>
      <c r="S252">
        <v>135894.5</v>
      </c>
      <c r="T252">
        <v>-1.11368485725649E-2</v>
      </c>
      <c r="AV252">
        <v>194135</v>
      </c>
      <c r="AW252">
        <v>188310.95</v>
      </c>
      <c r="AX252">
        <v>182486.9</v>
      </c>
      <c r="AY252">
        <v>176662.85</v>
      </c>
      <c r="AZ252">
        <v>170838.8</v>
      </c>
      <c r="BA252">
        <v>165014.75</v>
      </c>
      <c r="BB252">
        <v>159190.70000000001</v>
      </c>
      <c r="BC252">
        <v>153366.65</v>
      </c>
      <c r="BD252">
        <v>147542.6</v>
      </c>
      <c r="BE252">
        <v>141718.54999999999</v>
      </c>
      <c r="BF252">
        <v>135894.5</v>
      </c>
      <c r="BG252">
        <v>134381.063531655</v>
      </c>
      <c r="BH252">
        <v>132884.48197608301</v>
      </c>
      <c r="BI252">
        <v>131404.56762267099</v>
      </c>
      <c r="BJ252">
        <v>129941.134851314</v>
      </c>
      <c r="BK252">
        <v>128494.000109128</v>
      </c>
      <c r="BL252">
        <v>127062.98188743</v>
      </c>
      <c r="BM252">
        <v>125647.900698971</v>
      </c>
      <c r="BN252">
        <v>124248.579055426</v>
      </c>
      <c r="BO252">
        <v>122864.841445129</v>
      </c>
      <c r="BP252">
        <v>121496.514311062</v>
      </c>
      <c r="BQ252">
        <v>120143.426029086</v>
      </c>
      <c r="BR252">
        <v>118805.40688641</v>
      </c>
      <c r="BS252">
        <v>117482.289060315</v>
      </c>
      <c r="BT252">
        <v>116173.90659709201</v>
      </c>
      <c r="BU252">
        <v>114880.095391236</v>
      </c>
      <c r="BV252">
        <v>113600.69316486199</v>
      </c>
      <c r="BW252">
        <v>112335.53944734699</v>
      </c>
      <c r="BX252">
        <v>111084.475555204</v>
      </c>
      <c r="BY252">
        <v>109847.34457218301</v>
      </c>
      <c r="BZ252">
        <v>108623.991329585</v>
      </c>
      <c r="CA252">
        <v>107414.262386799</v>
      </c>
      <c r="CB252">
        <v>106218.006012064</v>
      </c>
      <c r="CC252">
        <v>105035.07216342801</v>
      </c>
    </row>
    <row r="253" spans="1:81" x14ac:dyDescent="0.25">
      <c r="A253">
        <v>10202</v>
      </c>
      <c r="B253" t="s">
        <v>317</v>
      </c>
      <c r="C253" t="s">
        <v>43</v>
      </c>
      <c r="D253">
        <v>2017</v>
      </c>
      <c r="E253" t="s">
        <v>49</v>
      </c>
      <c r="F253" t="s">
        <v>50</v>
      </c>
      <c r="G253">
        <v>2004</v>
      </c>
      <c r="H253">
        <v>704000</v>
      </c>
      <c r="I253">
        <v>100</v>
      </c>
      <c r="J253">
        <v>2022</v>
      </c>
      <c r="K253">
        <v>30.67</v>
      </c>
      <c r="L253">
        <v>99.21</v>
      </c>
      <c r="M253">
        <v>2017</v>
      </c>
      <c r="N253">
        <v>489788.94271999999</v>
      </c>
      <c r="O253" t="s">
        <v>45</v>
      </c>
      <c r="P253">
        <v>2.6231118634146302</v>
      </c>
      <c r="Q253">
        <v>1</v>
      </c>
      <c r="R253" t="s">
        <v>25</v>
      </c>
      <c r="S253">
        <v>488083.19999999902</v>
      </c>
      <c r="T253">
        <v>-1.11368485725649E-2</v>
      </c>
      <c r="AI253">
        <v>704000</v>
      </c>
      <c r="AJ253">
        <v>687522.22636307694</v>
      </c>
      <c r="AK253">
        <v>671044.45272615296</v>
      </c>
      <c r="AL253">
        <v>654566.67908923002</v>
      </c>
      <c r="AM253">
        <v>638088.90545230696</v>
      </c>
      <c r="AN253">
        <v>621611.13181538403</v>
      </c>
      <c r="AO253">
        <v>605133.35817846097</v>
      </c>
      <c r="AP253">
        <v>588655.58454153803</v>
      </c>
      <c r="AQ253">
        <v>572177.81090461498</v>
      </c>
      <c r="AR253">
        <v>555700.03726769204</v>
      </c>
      <c r="AS253">
        <v>539222.26363076898</v>
      </c>
      <c r="AT253">
        <v>522744.48999384599</v>
      </c>
      <c r="AU253">
        <v>506266.71635692299</v>
      </c>
      <c r="AV253">
        <v>489788.94271999999</v>
      </c>
      <c r="AW253">
        <v>489447.794176</v>
      </c>
      <c r="AX253">
        <v>489106.645632</v>
      </c>
      <c r="AY253">
        <v>488765.49708799901</v>
      </c>
      <c r="AZ253">
        <v>488424.34854399902</v>
      </c>
      <c r="BA253">
        <v>488083.19999999902</v>
      </c>
      <c r="BB253">
        <v>482647.49131078698</v>
      </c>
      <c r="BC253">
        <v>477272.31928613002</v>
      </c>
      <c r="BD253">
        <v>471957.00973836402</v>
      </c>
      <c r="BE253">
        <v>466700.89598814701</v>
      </c>
      <c r="BF253">
        <v>461503.31878084602</v>
      </c>
      <c r="BG253">
        <v>456363.62620384799</v>
      </c>
      <c r="BH253">
        <v>451281.17360478902</v>
      </c>
      <c r="BI253">
        <v>446255.32351070299</v>
      </c>
      <c r="BJ253">
        <v>441285.44554806402</v>
      </c>
      <c r="BK253">
        <v>436370.91636371799</v>
      </c>
      <c r="BL253">
        <v>431511.11954670399</v>
      </c>
      <c r="BM253">
        <v>426705.445550934</v>
      </c>
      <c r="BN253">
        <v>421953.29161874502</v>
      </c>
      <c r="BO253">
        <v>417254.06170529098</v>
      </c>
      <c r="BP253">
        <v>412607.16640379198</v>
      </c>
      <c r="BQ253">
        <v>408012.02287159802</v>
      </c>
      <c r="BR253">
        <v>403468.05475709098</v>
      </c>
      <c r="BS253">
        <v>398974.69212739402</v>
      </c>
      <c r="BT253">
        <v>394531.37139688502</v>
      </c>
      <c r="BU253">
        <v>390137.535256512</v>
      </c>
      <c r="BV253">
        <v>385792.63260388601</v>
      </c>
      <c r="BW253">
        <v>381496.11847416603</v>
      </c>
      <c r="BX253">
        <v>377247.45397169801</v>
      </c>
      <c r="BY253">
        <v>373046.10620242899</v>
      </c>
      <c r="BZ253">
        <v>368891.548207068</v>
      </c>
      <c r="CA253">
        <v>364783.258894987</v>
      </c>
      <c r="CB253">
        <v>360720.72297886602</v>
      </c>
      <c r="CC253">
        <v>356703.43091006501</v>
      </c>
    </row>
    <row r="254" spans="1:81" x14ac:dyDescent="0.25">
      <c r="A254">
        <v>10205</v>
      </c>
      <c r="B254" t="s">
        <v>318</v>
      </c>
      <c r="C254" t="s">
        <v>39</v>
      </c>
      <c r="D254">
        <v>2014</v>
      </c>
      <c r="E254" t="s">
        <v>22</v>
      </c>
      <c r="F254" t="s">
        <v>23</v>
      </c>
      <c r="G254">
        <v>2013</v>
      </c>
      <c r="H254">
        <v>108797</v>
      </c>
      <c r="I254">
        <v>100</v>
      </c>
      <c r="J254">
        <v>2030</v>
      </c>
      <c r="K254">
        <v>100</v>
      </c>
      <c r="L254">
        <v>19</v>
      </c>
      <c r="M254">
        <v>2017</v>
      </c>
      <c r="N254">
        <v>88125.57</v>
      </c>
      <c r="O254" t="s">
        <v>24</v>
      </c>
      <c r="P254">
        <v>3.6502547821390201</v>
      </c>
      <c r="Q254">
        <v>1</v>
      </c>
      <c r="R254" t="s">
        <v>25</v>
      </c>
      <c r="S254">
        <v>0</v>
      </c>
      <c r="T254">
        <v>-1.11368485725649E-2</v>
      </c>
      <c r="AR254">
        <v>108797</v>
      </c>
      <c r="AS254">
        <v>103629.1425</v>
      </c>
      <c r="AT254">
        <v>98461.285000000003</v>
      </c>
      <c r="AU254">
        <v>93293.427500000005</v>
      </c>
      <c r="AV254">
        <v>88125.57</v>
      </c>
      <c r="AW254">
        <v>81346.679999999993</v>
      </c>
      <c r="AX254">
        <v>74567.789999999994</v>
      </c>
      <c r="AY254">
        <v>67788.899999999994</v>
      </c>
      <c r="AZ254">
        <v>61010.01</v>
      </c>
      <c r="BA254">
        <v>54231.12</v>
      </c>
      <c r="BB254">
        <v>47452.23</v>
      </c>
      <c r="BC254">
        <v>40673.339999999997</v>
      </c>
      <c r="BD254">
        <v>33894.449999999997</v>
      </c>
      <c r="BE254">
        <v>27115.56</v>
      </c>
      <c r="BF254">
        <v>20336.669999999998</v>
      </c>
      <c r="BG254">
        <v>13557.779999999901</v>
      </c>
      <c r="BH254">
        <v>6778.8899999999903</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row>
    <row r="255" spans="1:81" x14ac:dyDescent="0.25">
      <c r="A255">
        <v>10233</v>
      </c>
      <c r="B255" t="s">
        <v>319</v>
      </c>
      <c r="C255" t="s">
        <v>27</v>
      </c>
      <c r="D255">
        <v>0</v>
      </c>
      <c r="E255" t="s">
        <v>28</v>
      </c>
      <c r="F255" t="s">
        <v>23</v>
      </c>
      <c r="G255">
        <v>2008</v>
      </c>
      <c r="H255">
        <v>835282</v>
      </c>
      <c r="I255">
        <v>100</v>
      </c>
      <c r="J255">
        <v>2020</v>
      </c>
      <c r="K255">
        <v>20</v>
      </c>
      <c r="L255">
        <v>100</v>
      </c>
      <c r="M255">
        <v>2017</v>
      </c>
      <c r="N255">
        <v>668225.6</v>
      </c>
      <c r="O255" t="s">
        <v>24</v>
      </c>
      <c r="P255">
        <v>2.8454493818585398</v>
      </c>
      <c r="Q255">
        <v>1</v>
      </c>
      <c r="R255" t="s">
        <v>25</v>
      </c>
      <c r="S255">
        <v>668225.6</v>
      </c>
      <c r="T255">
        <v>-1.11368485725649E-2</v>
      </c>
      <c r="AM255">
        <v>835282</v>
      </c>
      <c r="AN255">
        <v>816720.17777777696</v>
      </c>
      <c r="AO255">
        <v>798158.35555555497</v>
      </c>
      <c r="AP255">
        <v>779596.53333333298</v>
      </c>
      <c r="AQ255">
        <v>761034.71111111098</v>
      </c>
      <c r="AR255">
        <v>742472.88888888899</v>
      </c>
      <c r="AS255">
        <v>723911.06666666595</v>
      </c>
      <c r="AT255">
        <v>705349.24444444396</v>
      </c>
      <c r="AU255">
        <v>686787.42222222197</v>
      </c>
      <c r="AV255">
        <v>668225.6</v>
      </c>
      <c r="AW255">
        <v>668225.6</v>
      </c>
      <c r="AX255">
        <v>668225.6</v>
      </c>
      <c r="AY255">
        <v>668225.6</v>
      </c>
      <c r="AZ255">
        <v>660783.67268048797</v>
      </c>
      <c r="BA255">
        <v>653424.62497862196</v>
      </c>
      <c r="BB255">
        <v>646147.53387665004</v>
      </c>
      <c r="BC255">
        <v>638951.48663633002</v>
      </c>
      <c r="BD255">
        <v>631835.58068444603</v>
      </c>
      <c r="BE255">
        <v>624798.92349960504</v>
      </c>
      <c r="BF255">
        <v>617840.63250028796</v>
      </c>
      <c r="BG255">
        <v>610959.83493415394</v>
      </c>
      <c r="BH255">
        <v>604155.66776857397</v>
      </c>
      <c r="BI255">
        <v>597427.27758237801</v>
      </c>
      <c r="BJ255">
        <v>590773.820458823</v>
      </c>
      <c r="BK255">
        <v>584194.46187973802</v>
      </c>
      <c r="BL255">
        <v>577688.37662085204</v>
      </c>
      <c r="BM255">
        <v>571254.74864829495</v>
      </c>
      <c r="BN255">
        <v>564892.77101624</v>
      </c>
      <c r="BO255">
        <v>558601.64576569595</v>
      </c>
      <c r="BP255">
        <v>552380.58382441802</v>
      </c>
      <c r="BQ255">
        <v>546228.80490793998</v>
      </c>
      <c r="BR255">
        <v>540145.53742170695</v>
      </c>
      <c r="BS255">
        <v>534130.01836429501</v>
      </c>
      <c r="BT255">
        <v>528181.49323171005</v>
      </c>
      <c r="BU255">
        <v>522299.21592275798</v>
      </c>
      <c r="BV255">
        <v>516482.448645456</v>
      </c>
      <c r="BW255">
        <v>510730.46182450402</v>
      </c>
      <c r="BX255">
        <v>505042.53400976898</v>
      </c>
      <c r="BY255">
        <v>499417.95178579801</v>
      </c>
      <c r="BZ255">
        <v>493856.00968233898</v>
      </c>
      <c r="CA255">
        <v>488356.01008585503</v>
      </c>
      <c r="CB255">
        <v>482917.26315202698</v>
      </c>
      <c r="CC255">
        <v>477539.08671922499</v>
      </c>
    </row>
    <row r="256" spans="1:81" x14ac:dyDescent="0.25">
      <c r="A256">
        <v>23110</v>
      </c>
      <c r="B256" t="s">
        <v>320</v>
      </c>
      <c r="C256" t="s">
        <v>41</v>
      </c>
      <c r="D256">
        <v>2018</v>
      </c>
      <c r="E256" t="s">
        <v>22</v>
      </c>
      <c r="F256" t="s">
        <v>23</v>
      </c>
      <c r="G256">
        <v>2016</v>
      </c>
      <c r="H256">
        <v>1500319</v>
      </c>
      <c r="I256">
        <v>100</v>
      </c>
      <c r="J256">
        <v>2030</v>
      </c>
      <c r="K256">
        <v>30</v>
      </c>
      <c r="L256">
        <v>0</v>
      </c>
      <c r="M256">
        <v>2017</v>
      </c>
      <c r="N256">
        <v>1500319</v>
      </c>
      <c r="O256" t="s">
        <v>45</v>
      </c>
      <c r="P256">
        <v>2.95039393433902</v>
      </c>
      <c r="Q256">
        <v>1</v>
      </c>
      <c r="R256" t="s">
        <v>25</v>
      </c>
      <c r="S256">
        <v>1050223.3</v>
      </c>
      <c r="T256">
        <v>-1.11368485725649E-2</v>
      </c>
      <c r="AU256">
        <v>1500319</v>
      </c>
      <c r="AV256">
        <v>1500319</v>
      </c>
      <c r="AW256">
        <v>1465696.2538461499</v>
      </c>
      <c r="AX256">
        <v>1431073.5076923</v>
      </c>
      <c r="AY256">
        <v>1396450.7615384599</v>
      </c>
      <c r="AZ256">
        <v>1361828.01538461</v>
      </c>
      <c r="BA256">
        <v>1327205.2692307599</v>
      </c>
      <c r="BB256">
        <v>1292582.5230769201</v>
      </c>
      <c r="BC256">
        <v>1257959.77692307</v>
      </c>
      <c r="BD256">
        <v>1223337.0307692301</v>
      </c>
      <c r="BE256">
        <v>1188714.28461538</v>
      </c>
      <c r="BF256">
        <v>1154091.5384615301</v>
      </c>
      <c r="BG256">
        <v>1119468.79230769</v>
      </c>
      <c r="BH256">
        <v>1084846.0461538399</v>
      </c>
      <c r="BI256">
        <v>1050223.3</v>
      </c>
      <c r="BJ256">
        <v>1038527.12214052</v>
      </c>
      <c r="BK256">
        <v>1026961.20284274</v>
      </c>
      <c r="BL256">
        <v>1015524.0914367801</v>
      </c>
      <c r="BM256">
        <v>1004214.35340865</v>
      </c>
      <c r="BN256">
        <v>993030.57022034901</v>
      </c>
      <c r="BO256">
        <v>981971.33913187694</v>
      </c>
      <c r="BP256">
        <v>971035.27302536694</v>
      </c>
      <c r="BQ256">
        <v>960221.00023106404</v>
      </c>
      <c r="BR256">
        <v>949527.16435529396</v>
      </c>
      <c r="BS256">
        <v>938952.42411033204</v>
      </c>
      <c r="BT256">
        <v>928495.45314617304</v>
      </c>
      <c r="BU256">
        <v>918154.93988416903</v>
      </c>
      <c r="BV256">
        <v>907929.58735252602</v>
      </c>
      <c r="BW256">
        <v>897818.11302362999</v>
      </c>
      <c r="BX256">
        <v>887819.24865317997</v>
      </c>
      <c r="BY256">
        <v>877931.74012112105</v>
      </c>
      <c r="BZ256">
        <v>868154.34727434302</v>
      </c>
      <c r="CA256">
        <v>858485.84377113497</v>
      </c>
      <c r="CB256">
        <v>848925.01692736498</v>
      </c>
      <c r="CC256">
        <v>839470.66756438301</v>
      </c>
    </row>
    <row r="257" spans="1:81" x14ac:dyDescent="0.25">
      <c r="A257">
        <v>52715</v>
      </c>
      <c r="B257" t="s">
        <v>321</v>
      </c>
      <c r="C257" t="s">
        <v>208</v>
      </c>
      <c r="D257">
        <v>2017</v>
      </c>
      <c r="E257" t="s">
        <v>28</v>
      </c>
      <c r="F257" t="s">
        <v>23</v>
      </c>
      <c r="G257">
        <v>2017</v>
      </c>
      <c r="H257">
        <v>308161</v>
      </c>
      <c r="I257">
        <v>100</v>
      </c>
      <c r="J257">
        <v>2018</v>
      </c>
      <c r="K257">
        <v>2</v>
      </c>
      <c r="L257">
        <v>0</v>
      </c>
      <c r="M257">
        <v>2017</v>
      </c>
      <c r="N257">
        <v>308161</v>
      </c>
      <c r="O257" t="s">
        <v>45</v>
      </c>
      <c r="P257">
        <v>2.6644210600024398</v>
      </c>
      <c r="Q257">
        <v>1</v>
      </c>
      <c r="R257" t="s">
        <v>25</v>
      </c>
      <c r="S257">
        <v>301997.78000000003</v>
      </c>
      <c r="T257">
        <v>-1.11368485725649E-2</v>
      </c>
      <c r="AV257">
        <v>308161</v>
      </c>
      <c r="AW257">
        <v>301997.78000000003</v>
      </c>
      <c r="AX257">
        <v>298634.47645488899</v>
      </c>
      <c r="AY257">
        <v>295308.62951206299</v>
      </c>
      <c r="AZ257">
        <v>292019.82202301599</v>
      </c>
      <c r="BA257">
        <v>288767.641484958</v>
      </c>
      <c r="BB257">
        <v>285551.67998908402</v>
      </c>
      <c r="BC257">
        <v>282371.53416940401</v>
      </c>
      <c r="BD257">
        <v>279226.80515215598</v>
      </c>
      <c r="BE257">
        <v>276117.09850577498</v>
      </c>
      <c r="BF257">
        <v>273042.02419142099</v>
      </c>
      <c r="BG257">
        <v>270001.19651405403</v>
      </c>
      <c r="BH257">
        <v>266994.23407406599</v>
      </c>
      <c r="BI257">
        <v>264020.75971943501</v>
      </c>
      <c r="BJ257">
        <v>261080.400498426</v>
      </c>
      <c r="BK257">
        <v>258172.78761281099</v>
      </c>
      <c r="BL257">
        <v>255297.55637161</v>
      </c>
      <c r="BM257">
        <v>252454.34614535299</v>
      </c>
      <c r="BN257">
        <v>249642.800320846</v>
      </c>
      <c r="BO257">
        <v>246862.56625644199</v>
      </c>
      <c r="BP257">
        <v>244113.29523780901</v>
      </c>
      <c r="BQ257">
        <v>241394.64243419599</v>
      </c>
      <c r="BR257">
        <v>238706.26685517799</v>
      </c>
      <c r="BS257">
        <v>236047.83130789001</v>
      </c>
      <c r="BT257">
        <v>233419.002354731</v>
      </c>
      <c r="BU257">
        <v>230819.45027154699</v>
      </c>
      <c r="BV257">
        <v>228248.84900627099</v>
      </c>
      <c r="BW257">
        <v>225706.87613802499</v>
      </c>
      <c r="BX257">
        <v>223193.21283669001</v>
      </c>
      <c r="BY257">
        <v>220707.54382290301</v>
      </c>
      <c r="BZ257">
        <v>218249.557328525</v>
      </c>
      <c r="CA257">
        <v>215818.94505752801</v>
      </c>
      <c r="CB257">
        <v>213415.40214733101</v>
      </c>
      <c r="CC257">
        <v>211038.62713056299</v>
      </c>
    </row>
    <row r="258" spans="1:81" x14ac:dyDescent="0.25">
      <c r="A258">
        <v>10268</v>
      </c>
      <c r="B258" t="s">
        <v>322</v>
      </c>
      <c r="C258" t="s">
        <v>172</v>
      </c>
      <c r="D258">
        <v>2013</v>
      </c>
      <c r="E258" t="s">
        <v>28</v>
      </c>
      <c r="F258" t="s">
        <v>23</v>
      </c>
      <c r="G258">
        <v>2007</v>
      </c>
      <c r="H258">
        <v>2951380</v>
      </c>
      <c r="I258">
        <v>100</v>
      </c>
      <c r="J258">
        <v>2020</v>
      </c>
      <c r="K258">
        <v>46.13</v>
      </c>
      <c r="L258">
        <v>92.85</v>
      </c>
      <c r="M258">
        <v>2017</v>
      </c>
      <c r="N258">
        <v>1687253.624971</v>
      </c>
      <c r="O258" t="s">
        <v>24</v>
      </c>
      <c r="P258">
        <v>3.1069609916585401</v>
      </c>
      <c r="Q258">
        <v>1</v>
      </c>
      <c r="R258" t="s">
        <v>25</v>
      </c>
      <c r="S258">
        <v>1589908.406</v>
      </c>
      <c r="T258">
        <v>-1.11368485725649E-2</v>
      </c>
      <c r="AL258">
        <v>2951380</v>
      </c>
      <c r="AM258">
        <v>2824967.3624971001</v>
      </c>
      <c r="AN258">
        <v>2698554.7249941998</v>
      </c>
      <c r="AO258">
        <v>2572142.0874913</v>
      </c>
      <c r="AP258">
        <v>2445729.4499884001</v>
      </c>
      <c r="AQ258">
        <v>2319316.8124854998</v>
      </c>
      <c r="AR258">
        <v>2192904.1749825999</v>
      </c>
      <c r="AS258">
        <v>2066491.5374797001</v>
      </c>
      <c r="AT258">
        <v>1940078.8999768</v>
      </c>
      <c r="AU258">
        <v>1813666.2624738901</v>
      </c>
      <c r="AV258">
        <v>1687253.624971</v>
      </c>
      <c r="AW258">
        <v>1654805.2186473301</v>
      </c>
      <c r="AX258">
        <v>1622356.8123236599</v>
      </c>
      <c r="AY258">
        <v>1589908.406</v>
      </c>
      <c r="AZ258">
        <v>1572201.8368381299</v>
      </c>
      <c r="BA258">
        <v>1554692.4630557499</v>
      </c>
      <c r="BB258">
        <v>1537378.08851779</v>
      </c>
      <c r="BC258">
        <v>1520256.5415471899</v>
      </c>
      <c r="BD258">
        <v>1503325.6746525301</v>
      </c>
      <c r="BE258">
        <v>1486583.36425867</v>
      </c>
      <c r="BF258">
        <v>1470027.5104404299</v>
      </c>
      <c r="BG258">
        <v>1453656.0366591499</v>
      </c>
      <c r="BH258">
        <v>1437466.8895022799</v>
      </c>
      <c r="BI258">
        <v>1421458.0384258199</v>
      </c>
      <c r="BJ258">
        <v>1405627.47549962</v>
      </c>
      <c r="BK258">
        <v>1389973.21515554</v>
      </c>
      <c r="BL258">
        <v>1374493.29393843</v>
      </c>
      <c r="BM258">
        <v>1359185.7702598299</v>
      </c>
      <c r="BN258">
        <v>1344048.72415446</v>
      </c>
      <c r="BO258">
        <v>1329080.2570394101</v>
      </c>
      <c r="BP258">
        <v>1314278.49147597</v>
      </c>
      <c r="BQ258">
        <v>1299641.57093423</v>
      </c>
      <c r="BR258">
        <v>1285167.65956012</v>
      </c>
      <c r="BS258">
        <v>1270854.9419452399</v>
      </c>
      <c r="BT258">
        <v>1256701.6228991</v>
      </c>
      <c r="BU258">
        <v>1242705.92722398</v>
      </c>
      <c r="BV258">
        <v>1228866.09949226</v>
      </c>
      <c r="BW258">
        <v>1215180.40382625</v>
      </c>
      <c r="BX258">
        <v>1201647.1236804901</v>
      </c>
      <c r="BY258">
        <v>1188264.5616264001</v>
      </c>
      <c r="BZ258">
        <v>1175031.03913942</v>
      </c>
      <c r="CA258">
        <v>1161944.89638847</v>
      </c>
      <c r="CB258">
        <v>1149004.49202772</v>
      </c>
      <c r="CC258">
        <v>1136208.2029908099</v>
      </c>
    </row>
    <row r="259" spans="1:81" x14ac:dyDescent="0.25">
      <c r="A259">
        <v>10227</v>
      </c>
      <c r="B259" t="s">
        <v>323</v>
      </c>
      <c r="C259" t="s">
        <v>172</v>
      </c>
      <c r="D259">
        <v>2015</v>
      </c>
      <c r="E259" t="s">
        <v>28</v>
      </c>
      <c r="F259" t="s">
        <v>23</v>
      </c>
      <c r="G259">
        <v>2014</v>
      </c>
      <c r="H259">
        <v>890950</v>
      </c>
      <c r="I259">
        <v>100</v>
      </c>
      <c r="J259">
        <v>2030</v>
      </c>
      <c r="K259">
        <v>22.3</v>
      </c>
      <c r="L259">
        <v>0</v>
      </c>
      <c r="M259">
        <v>2017</v>
      </c>
      <c r="N259">
        <v>890950</v>
      </c>
      <c r="O259" t="s">
        <v>24</v>
      </c>
      <c r="P259">
        <v>2.8733329974390198</v>
      </c>
      <c r="Q259">
        <v>1</v>
      </c>
      <c r="R259" t="s">
        <v>25</v>
      </c>
      <c r="S259">
        <v>692268.15</v>
      </c>
      <c r="T259">
        <v>-1.11368485725649E-2</v>
      </c>
      <c r="AS259">
        <v>890950</v>
      </c>
      <c r="AT259">
        <v>890950</v>
      </c>
      <c r="AU259">
        <v>890950</v>
      </c>
      <c r="AV259">
        <v>890950</v>
      </c>
      <c r="AW259">
        <v>875666.78076922998</v>
      </c>
      <c r="AX259">
        <v>860383.56153846101</v>
      </c>
      <c r="AY259">
        <v>845100.34230769204</v>
      </c>
      <c r="AZ259">
        <v>829817.12307692296</v>
      </c>
      <c r="BA259">
        <v>814533.90384615306</v>
      </c>
      <c r="BB259">
        <v>799250.68461538397</v>
      </c>
      <c r="BC259">
        <v>783967.465384615</v>
      </c>
      <c r="BD259">
        <v>768684.24615384603</v>
      </c>
      <c r="BE259">
        <v>753401.02692307695</v>
      </c>
      <c r="BF259">
        <v>738117.80769230705</v>
      </c>
      <c r="BG259">
        <v>722834.58846153796</v>
      </c>
      <c r="BH259">
        <v>707551.36923076899</v>
      </c>
      <c r="BI259">
        <v>692268.15</v>
      </c>
      <c r="BJ259">
        <v>684558.46444183995</v>
      </c>
      <c r="BK259">
        <v>676934.64048428403</v>
      </c>
      <c r="BL259">
        <v>669395.72189968603</v>
      </c>
      <c r="BM259">
        <v>661940.76310976699</v>
      </c>
      <c r="BN259">
        <v>654568.82906700496</v>
      </c>
      <c r="BO259">
        <v>647278.99513736495</v>
      </c>
      <c r="BP259">
        <v>640070.34698431799</v>
      </c>
      <c r="BQ259">
        <v>632941.98045416502</v>
      </c>
      <c r="BR259">
        <v>625893.00146262697</v>
      </c>
      <c r="BS259">
        <v>618922.52588271</v>
      </c>
      <c r="BT259">
        <v>612029.67943380505</v>
      </c>
      <c r="BU259">
        <v>605213.59757203504</v>
      </c>
      <c r="BV259">
        <v>598473.42538181797</v>
      </c>
      <c r="BW259">
        <v>591808.31746863597</v>
      </c>
      <c r="BX259">
        <v>585217.43785300397</v>
      </c>
      <c r="BY259">
        <v>578699.95986561</v>
      </c>
      <c r="BZ259">
        <v>572255.06604363804</v>
      </c>
      <c r="CA259">
        <v>565881.94802822697</v>
      </c>
      <c r="CB259">
        <v>559579.80646308803</v>
      </c>
      <c r="CC259">
        <v>553347.85089424404</v>
      </c>
    </row>
    <row r="260" spans="1:81" x14ac:dyDescent="0.25">
      <c r="A260">
        <v>10331</v>
      </c>
      <c r="B260" t="s">
        <v>324</v>
      </c>
      <c r="C260" t="s">
        <v>27</v>
      </c>
      <c r="D260">
        <v>2000</v>
      </c>
      <c r="E260" t="s">
        <v>44</v>
      </c>
      <c r="F260" t="s">
        <v>33</v>
      </c>
      <c r="G260">
        <v>2000</v>
      </c>
      <c r="H260">
        <v>2664031</v>
      </c>
      <c r="I260">
        <v>80</v>
      </c>
      <c r="J260">
        <v>2020</v>
      </c>
      <c r="K260">
        <v>40</v>
      </c>
      <c r="L260">
        <v>94.5</v>
      </c>
      <c r="M260">
        <v>2018</v>
      </c>
      <c r="N260">
        <v>1657027.2819999999</v>
      </c>
      <c r="O260" t="s">
        <v>24</v>
      </c>
      <c r="P260">
        <v>2.5156322567585399</v>
      </c>
      <c r="Q260">
        <v>1</v>
      </c>
      <c r="R260" t="s">
        <v>25</v>
      </c>
      <c r="S260">
        <v>1598418.5999999901</v>
      </c>
      <c r="T260">
        <v>-1.11368485725649E-2</v>
      </c>
      <c r="AE260">
        <v>2664031</v>
      </c>
      <c r="AF260">
        <v>2608086.3489999999</v>
      </c>
      <c r="AG260">
        <v>2552141.6979999999</v>
      </c>
      <c r="AH260">
        <v>2496197.0469999998</v>
      </c>
      <c r="AI260">
        <v>2440252.3960000002</v>
      </c>
      <c r="AJ260">
        <v>2384307.7450000001</v>
      </c>
      <c r="AK260">
        <v>2328363.094</v>
      </c>
      <c r="AL260">
        <v>2272418.443</v>
      </c>
      <c r="AM260">
        <v>2216473.7919999999</v>
      </c>
      <c r="AN260">
        <v>2160529.1409999998</v>
      </c>
      <c r="AO260">
        <v>2104584.48999999</v>
      </c>
      <c r="AP260">
        <v>2048639.8389999999</v>
      </c>
      <c r="AQ260">
        <v>1992695.1880000001</v>
      </c>
      <c r="AR260">
        <v>1936750.537</v>
      </c>
      <c r="AS260">
        <v>1880805.8859999999</v>
      </c>
      <c r="AT260">
        <v>1824861.2349999901</v>
      </c>
      <c r="AU260">
        <v>1768916.58399999</v>
      </c>
      <c r="AV260">
        <v>1712971.933</v>
      </c>
      <c r="AW260">
        <v>1657027.2819999999</v>
      </c>
      <c r="AX260">
        <v>1627722.9409999901</v>
      </c>
      <c r="AY260">
        <v>1598418.5999999901</v>
      </c>
      <c r="AZ260">
        <v>1580617.25409622</v>
      </c>
      <c r="BA260">
        <v>1563014.1590861699</v>
      </c>
      <c r="BB260">
        <v>1545607.10707965</v>
      </c>
      <c r="BC260">
        <v>1528393.91477543</v>
      </c>
      <c r="BD260">
        <v>1511372.4231873399</v>
      </c>
      <c r="BE260">
        <v>1494540.49737356</v>
      </c>
      <c r="BF260">
        <v>1477896.0261687399</v>
      </c>
      <c r="BG260">
        <v>1461436.9219193</v>
      </c>
      <c r="BH260">
        <v>1445161.1202215301</v>
      </c>
      <c r="BI260">
        <v>1429066.5796626699</v>
      </c>
      <c r="BJ260">
        <v>1413151.2815648499</v>
      </c>
      <c r="BK260">
        <v>1397413.22973194</v>
      </c>
      <c r="BL260">
        <v>1381850.45019911</v>
      </c>
      <c r="BM260">
        <v>1366460.9909853199</v>
      </c>
      <c r="BN260">
        <v>1351242.92184839</v>
      </c>
      <c r="BO260">
        <v>1336194.3340430199</v>
      </c>
      <c r="BP260">
        <v>1321313.3400812601</v>
      </c>
      <c r="BQ260">
        <v>1306598.07349587</v>
      </c>
      <c r="BR260">
        <v>1292046.68860614</v>
      </c>
      <c r="BS260">
        <v>1277657.36028645</v>
      </c>
      <c r="BT260">
        <v>1263428.28373731</v>
      </c>
      <c r="BU260">
        <v>1249357.67425904</v>
      </c>
      <c r="BV260">
        <v>1235443.76702784</v>
      </c>
      <c r="BW260">
        <v>1221684.8168745299</v>
      </c>
      <c r="BX260">
        <v>1208079.0980656</v>
      </c>
      <c r="BY260">
        <v>1194624.90408676</v>
      </c>
      <c r="BZ260">
        <v>1181320.5474289299</v>
      </c>
      <c r="CA260">
        <v>1168164.35937656</v>
      </c>
      <c r="CB260">
        <v>1155154.6897983099</v>
      </c>
      <c r="CC260">
        <v>1142289.9069401401</v>
      </c>
    </row>
    <row r="261" spans="1:81" x14ac:dyDescent="0.25">
      <c r="A261">
        <v>35790</v>
      </c>
      <c r="B261" t="s">
        <v>325</v>
      </c>
      <c r="C261" t="s">
        <v>27</v>
      </c>
      <c r="D261">
        <v>0</v>
      </c>
      <c r="E261" t="s">
        <v>28</v>
      </c>
      <c r="F261" t="s">
        <v>23</v>
      </c>
      <c r="G261">
        <v>2010</v>
      </c>
      <c r="H261">
        <v>28189</v>
      </c>
      <c r="I261">
        <v>100</v>
      </c>
      <c r="J261">
        <v>2020</v>
      </c>
      <c r="K261">
        <v>25</v>
      </c>
      <c r="L261">
        <v>18</v>
      </c>
      <c r="M261">
        <v>2017</v>
      </c>
      <c r="N261">
        <v>23121.02</v>
      </c>
      <c r="O261" t="s">
        <v>24</v>
      </c>
      <c r="P261">
        <v>2.8953686726585399</v>
      </c>
      <c r="Q261">
        <v>1</v>
      </c>
      <c r="R261" t="s">
        <v>25</v>
      </c>
      <c r="S261">
        <v>21141.75</v>
      </c>
      <c r="T261">
        <v>-1.11368485725649E-2</v>
      </c>
      <c r="AO261">
        <v>28189</v>
      </c>
      <c r="AP261">
        <v>27465.002857142801</v>
      </c>
      <c r="AQ261">
        <v>26741.0057142857</v>
      </c>
      <c r="AR261">
        <v>26017.008571428501</v>
      </c>
      <c r="AS261">
        <v>25293.011428571401</v>
      </c>
      <c r="AT261">
        <v>24569.014285714198</v>
      </c>
      <c r="AU261">
        <v>23845.017142857101</v>
      </c>
      <c r="AV261">
        <v>23121.02</v>
      </c>
      <c r="AW261">
        <v>22461.2633333333</v>
      </c>
      <c r="AX261">
        <v>21801.506666666599</v>
      </c>
      <c r="AY261">
        <v>21141.75</v>
      </c>
      <c r="AZ261">
        <v>20906.2975316909</v>
      </c>
      <c r="BA261">
        <v>20673.467261867499</v>
      </c>
      <c r="BB261">
        <v>20443.2299875022</v>
      </c>
      <c r="BC261">
        <v>20215.556830797301</v>
      </c>
      <c r="BD261">
        <v>19990.4192355626</v>
      </c>
      <c r="BE261">
        <v>19767.788963634099</v>
      </c>
      <c r="BF261">
        <v>19547.638091331599</v>
      </c>
      <c r="BG261">
        <v>19329.9390059572</v>
      </c>
      <c r="BH261">
        <v>19114.664402330902</v>
      </c>
      <c r="BI261">
        <v>18901.787279366799</v>
      </c>
      <c r="BJ261">
        <v>18691.280936685602</v>
      </c>
      <c r="BK261">
        <v>18483.1189712665</v>
      </c>
      <c r="BL261">
        <v>18277.275274134801</v>
      </c>
      <c r="BM261">
        <v>18073.724027087599</v>
      </c>
      <c r="BN261">
        <v>17872.439699455601</v>
      </c>
      <c r="BO261">
        <v>17673.397044900499</v>
      </c>
      <c r="BP261">
        <v>17476.571098248602</v>
      </c>
      <c r="BQ261">
        <v>17281.937172359801</v>
      </c>
      <c r="BR261">
        <v>17089.470855030599</v>
      </c>
      <c r="BS261">
        <v>16899.148005932901</v>
      </c>
      <c r="BT261">
        <v>16710.9447535855</v>
      </c>
      <c r="BU261">
        <v>16524.837492360301</v>
      </c>
      <c r="BV261">
        <v>16340.8028795216</v>
      </c>
      <c r="BW261">
        <v>16158.8178322982</v>
      </c>
      <c r="BX261">
        <v>15978.8595249883</v>
      </c>
      <c r="BY261">
        <v>15800.905386096199</v>
      </c>
      <c r="BZ261">
        <v>15624.933095501799</v>
      </c>
      <c r="CA261">
        <v>15450.920581660799</v>
      </c>
      <c r="CB261">
        <v>15278.8460188361</v>
      </c>
      <c r="CC261">
        <v>15108.687824360801</v>
      </c>
    </row>
    <row r="262" spans="1:81" x14ac:dyDescent="0.25">
      <c r="A262">
        <v>10350</v>
      </c>
      <c r="B262" t="s">
        <v>326</v>
      </c>
      <c r="C262" t="s">
        <v>211</v>
      </c>
      <c r="D262">
        <v>2017</v>
      </c>
      <c r="E262" t="s">
        <v>28</v>
      </c>
      <c r="F262" t="s">
        <v>23</v>
      </c>
      <c r="G262">
        <v>2016</v>
      </c>
      <c r="H262">
        <v>950000</v>
      </c>
      <c r="I262">
        <v>100</v>
      </c>
      <c r="J262">
        <v>2020</v>
      </c>
      <c r="K262">
        <v>10.7</v>
      </c>
      <c r="L262">
        <v>0</v>
      </c>
      <c r="M262">
        <v>2017</v>
      </c>
      <c r="N262">
        <v>950000</v>
      </c>
      <c r="O262" t="s">
        <v>24</v>
      </c>
      <c r="P262">
        <v>2.75246085365854</v>
      </c>
      <c r="Q262">
        <v>1</v>
      </c>
      <c r="R262" t="s">
        <v>25</v>
      </c>
      <c r="S262">
        <v>848350</v>
      </c>
      <c r="T262">
        <v>-1.11368485725649E-2</v>
      </c>
      <c r="AU262">
        <v>950000</v>
      </c>
      <c r="AV262">
        <v>950000</v>
      </c>
      <c r="AW262">
        <v>916116.66666666605</v>
      </c>
      <c r="AX262">
        <v>882233.33333333302</v>
      </c>
      <c r="AY262">
        <v>848350</v>
      </c>
      <c r="AZ262">
        <v>838902.05451346398</v>
      </c>
      <c r="BA262">
        <v>829559.32936513401</v>
      </c>
      <c r="BB262">
        <v>820320.65273203596</v>
      </c>
      <c r="BC262">
        <v>811184.86584161199</v>
      </c>
      <c r="BD262">
        <v>802150.822826377</v>
      </c>
      <c r="BE262">
        <v>793217.39058020199</v>
      </c>
      <c r="BF262">
        <v>784383.44861618499</v>
      </c>
      <c r="BG262">
        <v>775647.88892612001</v>
      </c>
      <c r="BH262">
        <v>767009.61584152002</v>
      </c>
      <c r="BI262">
        <v>758467.54589619196</v>
      </c>
      <c r="BJ262">
        <v>750020.60769034096</v>
      </c>
      <c r="BK262">
        <v>741667.74175619101</v>
      </c>
      <c r="BL262">
        <v>733407.90042509604</v>
      </c>
      <c r="BM262">
        <v>725240.04769613896</v>
      </c>
      <c r="BN262">
        <v>717163.15910618706</v>
      </c>
      <c r="BO262">
        <v>709176.22160139901</v>
      </c>
      <c r="BP262">
        <v>701278.23341016099</v>
      </c>
      <c r="BQ262">
        <v>693468.20391743595</v>
      </c>
      <c r="BR262">
        <v>685745.15354051895</v>
      </c>
      <c r="BS262">
        <v>678108.11360616796</v>
      </c>
      <c r="BT262">
        <v>670556.12622910796</v>
      </c>
      <c r="BU262">
        <v>663088.24419188895</v>
      </c>
      <c r="BV262">
        <v>655703.53082607605</v>
      </c>
      <c r="BW262">
        <v>648401.05989477003</v>
      </c>
      <c r="BX262">
        <v>641179.91547643102</v>
      </c>
      <c r="BY262">
        <v>634039.19184999994</v>
      </c>
      <c r="BZ262">
        <v>626977.993381295</v>
      </c>
      <c r="CA262">
        <v>619995.43441067694</v>
      </c>
      <c r="CB262">
        <v>613090.63914196403</v>
      </c>
      <c r="CC262">
        <v>606262.74153258302</v>
      </c>
    </row>
    <row r="263" spans="1:81" x14ac:dyDescent="0.25">
      <c r="A263">
        <v>8055</v>
      </c>
      <c r="B263" t="s">
        <v>327</v>
      </c>
      <c r="C263" t="s">
        <v>27</v>
      </c>
      <c r="D263">
        <v>2017</v>
      </c>
      <c r="E263" t="s">
        <v>28</v>
      </c>
      <c r="F263" t="s">
        <v>23</v>
      </c>
      <c r="G263">
        <v>2017</v>
      </c>
      <c r="H263">
        <v>154104</v>
      </c>
      <c r="I263">
        <v>100</v>
      </c>
      <c r="J263">
        <v>2018</v>
      </c>
      <c r="K263">
        <v>3</v>
      </c>
      <c r="L263">
        <v>0</v>
      </c>
      <c r="M263">
        <v>2017</v>
      </c>
      <c r="N263">
        <v>154104</v>
      </c>
      <c r="O263" t="s">
        <v>45</v>
      </c>
      <c r="P263">
        <v>2.6744056543024399</v>
      </c>
      <c r="Q263">
        <v>1</v>
      </c>
      <c r="R263" t="s">
        <v>25</v>
      </c>
      <c r="S263">
        <v>149480.88</v>
      </c>
      <c r="T263">
        <v>-1.11368485725649E-2</v>
      </c>
      <c r="AV263">
        <v>154104</v>
      </c>
      <c r="AW263">
        <v>149480.88</v>
      </c>
      <c r="AX263">
        <v>147816.13407494599</v>
      </c>
      <c r="AY263">
        <v>146169.92817317101</v>
      </c>
      <c r="AZ263">
        <v>144542.05581724399</v>
      </c>
      <c r="BA263">
        <v>142932.31282923999</v>
      </c>
      <c r="BB263">
        <v>141340.49730513399</v>
      </c>
      <c r="BC263">
        <v>139766.40958947601</v>
      </c>
      <c r="BD263">
        <v>138209.852250347</v>
      </c>
      <c r="BE263">
        <v>136670.630054598</v>
      </c>
      <c r="BF263">
        <v>135148.549943363</v>
      </c>
      <c r="BG263">
        <v>133643.421007842</v>
      </c>
      <c r="BH263">
        <v>132155.054465358</v>
      </c>
      <c r="BI263">
        <v>130683.263635678</v>
      </c>
      <c r="BJ263">
        <v>129227.863917599</v>
      </c>
      <c r="BK263">
        <v>127788.672765793</v>
      </c>
      <c r="BL263">
        <v>126365.509667911</v>
      </c>
      <c r="BM263">
        <v>124958.196121945</v>
      </c>
      <c r="BN263">
        <v>123566.555613834</v>
      </c>
      <c r="BO263">
        <v>122190.413595329</v>
      </c>
      <c r="BP263">
        <v>120829.597462099</v>
      </c>
      <c r="BQ263">
        <v>119483.93653207899</v>
      </c>
      <c r="BR263">
        <v>118153.262024068</v>
      </c>
      <c r="BS263">
        <v>116837.407036551</v>
      </c>
      <c r="BT263">
        <v>115536.206526774</v>
      </c>
      <c r="BU263">
        <v>114249.497290037</v>
      </c>
      <c r="BV263">
        <v>112977.11793922599</v>
      </c>
      <c r="BW263">
        <v>111718.908884572</v>
      </c>
      <c r="BX263">
        <v>110474.712313632</v>
      </c>
      <c r="BY263">
        <v>109244.37217149801</v>
      </c>
      <c r="BZ263">
        <v>108027.734141219</v>
      </c>
      <c r="CA263">
        <v>106824.645624451</v>
      </c>
      <c r="CB263">
        <v>105634.955722313</v>
      </c>
      <c r="CC263">
        <v>104458.515216464</v>
      </c>
    </row>
    <row r="264" spans="1:81" x14ac:dyDescent="0.25">
      <c r="A264">
        <v>10494</v>
      </c>
      <c r="B264" t="s">
        <v>328</v>
      </c>
      <c r="C264" t="s">
        <v>27</v>
      </c>
      <c r="D264">
        <v>2016</v>
      </c>
      <c r="E264" t="s">
        <v>28</v>
      </c>
      <c r="F264" t="s">
        <v>23</v>
      </c>
      <c r="G264">
        <v>2015</v>
      </c>
      <c r="H264">
        <v>882952</v>
      </c>
      <c r="I264">
        <v>85</v>
      </c>
      <c r="J264">
        <v>2021</v>
      </c>
      <c r="K264">
        <v>9</v>
      </c>
      <c r="L264">
        <v>50</v>
      </c>
      <c r="M264">
        <v>2017</v>
      </c>
      <c r="N264">
        <v>843219.15999999898</v>
      </c>
      <c r="O264" t="s">
        <v>24</v>
      </c>
      <c r="P264">
        <v>2.5859419537365902</v>
      </c>
      <c r="Q264">
        <v>1</v>
      </c>
      <c r="R264" t="s">
        <v>25</v>
      </c>
      <c r="S264">
        <v>803486.32</v>
      </c>
      <c r="T264">
        <v>-1.11368485725649E-2</v>
      </c>
      <c r="AT264">
        <v>882952</v>
      </c>
      <c r="AU264">
        <v>863085.58</v>
      </c>
      <c r="AV264">
        <v>843219.15999999898</v>
      </c>
      <c r="AW264">
        <v>833285.95</v>
      </c>
      <c r="AX264">
        <v>823352.74</v>
      </c>
      <c r="AY264">
        <v>813419.53</v>
      </c>
      <c r="AZ264">
        <v>803486.32</v>
      </c>
      <c r="BA264">
        <v>794538.01452403201</v>
      </c>
      <c r="BB264">
        <v>785689.36497113202</v>
      </c>
      <c r="BC264">
        <v>776939.26148837304</v>
      </c>
      <c r="BD264">
        <v>768286.60658309702</v>
      </c>
      <c r="BE264">
        <v>759730.31498525105</v>
      </c>
      <c r="BF264">
        <v>751269.31351127301</v>
      </c>
      <c r="BG264">
        <v>742902.54092948395</v>
      </c>
      <c r="BH264">
        <v>734628.94782697805</v>
      </c>
      <c r="BI264">
        <v>726447.49647800601</v>
      </c>
      <c r="BJ264">
        <v>718357.16071381199</v>
      </c>
      <c r="BK264">
        <v>710356.92579392402</v>
      </c>
      <c r="BL264">
        <v>702445.78827888495</v>
      </c>
      <c r="BM264">
        <v>694622.75590438698</v>
      </c>
      <c r="BN264">
        <v>686886.84745682206</v>
      </c>
      <c r="BO264">
        <v>679237.09265020897</v>
      </c>
      <c r="BP264">
        <v>671672.53200449399</v>
      </c>
      <c r="BQ264">
        <v>664192.21672520903</v>
      </c>
      <c r="BR264">
        <v>656795.20858446404</v>
      </c>
      <c r="BS264">
        <v>649480.57980327297</v>
      </c>
      <c r="BT264">
        <v>642247.41293518199</v>
      </c>
      <c r="BU264">
        <v>635094.80075120099</v>
      </c>
      <c r="BV264">
        <v>628021.84612601204</v>
      </c>
      <c r="BW264">
        <v>621027.66192544403</v>
      </c>
      <c r="BX264">
        <v>614111.370895206</v>
      </c>
      <c r="BY264">
        <v>607272.10555085598</v>
      </c>
      <c r="BZ264">
        <v>600509.00806899299</v>
      </c>
      <c r="CA264">
        <v>593821.23017966805</v>
      </c>
      <c r="CB264">
        <v>587207.93305998296</v>
      </c>
      <c r="CC264">
        <v>580668.28722888499</v>
      </c>
    </row>
    <row r="265" spans="1:81" x14ac:dyDescent="0.25">
      <c r="A265">
        <v>10492</v>
      </c>
      <c r="B265" t="s">
        <v>329</v>
      </c>
      <c r="C265" t="s">
        <v>65</v>
      </c>
      <c r="D265">
        <v>2016</v>
      </c>
      <c r="E265" t="s">
        <v>117</v>
      </c>
      <c r="F265" t="s">
        <v>54</v>
      </c>
      <c r="G265">
        <v>2012</v>
      </c>
      <c r="H265">
        <v>51227</v>
      </c>
      <c r="I265">
        <v>100</v>
      </c>
      <c r="J265">
        <v>2020</v>
      </c>
      <c r="K265">
        <v>25</v>
      </c>
      <c r="L265">
        <v>85</v>
      </c>
      <c r="M265">
        <v>2017</v>
      </c>
      <c r="N265">
        <v>44892</v>
      </c>
      <c r="O265" t="s">
        <v>24</v>
      </c>
      <c r="P265">
        <v>3.2353734863585402</v>
      </c>
      <c r="Q265">
        <v>1</v>
      </c>
      <c r="R265" t="s">
        <v>25</v>
      </c>
      <c r="S265">
        <v>38420.25</v>
      </c>
      <c r="T265">
        <v>-1.11368485725649E-2</v>
      </c>
      <c r="AQ265">
        <v>51227</v>
      </c>
      <c r="AR265">
        <v>49960</v>
      </c>
      <c r="AS265">
        <v>48693</v>
      </c>
      <c r="AT265">
        <v>47426</v>
      </c>
      <c r="AU265">
        <v>46159</v>
      </c>
      <c r="AV265">
        <v>44892</v>
      </c>
      <c r="AW265">
        <v>42734.75</v>
      </c>
      <c r="AX265">
        <v>40577.5</v>
      </c>
      <c r="AY265">
        <v>38420.25</v>
      </c>
      <c r="AZ265">
        <v>37992.3694936299</v>
      </c>
      <c r="BA265">
        <v>37569.254227666403</v>
      </c>
      <c r="BB265">
        <v>37150.851132348696</v>
      </c>
      <c r="BC265">
        <v>36737.107728945797</v>
      </c>
      <c r="BD265">
        <v>36327.972123174499</v>
      </c>
      <c r="BE265">
        <v>35923.392998690397</v>
      </c>
      <c r="BF265">
        <v>35523.319610651197</v>
      </c>
      <c r="BG265">
        <v>35127.701779352603</v>
      </c>
      <c r="BH265">
        <v>34736.489883933697</v>
      </c>
      <c r="BI265">
        <v>34349.634856153898</v>
      </c>
      <c r="BJ265">
        <v>33967.088174238001</v>
      </c>
      <c r="BK265">
        <v>33588.801856790597</v>
      </c>
      <c r="BL265">
        <v>33214.728456777601</v>
      </c>
      <c r="BM265">
        <v>32844.821055575601</v>
      </c>
      <c r="BN265">
        <v>32479.033257086699</v>
      </c>
      <c r="BO265">
        <v>32117.3191819192</v>
      </c>
      <c r="BP265">
        <v>31759.633461633399</v>
      </c>
      <c r="BQ265">
        <v>31405.931233051</v>
      </c>
      <c r="BR265">
        <v>31056.168132628201</v>
      </c>
      <c r="BS265">
        <v>30710.300290890998</v>
      </c>
      <c r="BT265">
        <v>30368.284326933299</v>
      </c>
      <c r="BU265">
        <v>30030.077342975699</v>
      </c>
      <c r="BV265">
        <v>29695.636918984499</v>
      </c>
      <c r="BW265">
        <v>29364.9211073519</v>
      </c>
      <c r="BX265">
        <v>29037.888427634</v>
      </c>
      <c r="BY265">
        <v>28714.497861348402</v>
      </c>
      <c r="BZ265">
        <v>28394.708846829399</v>
      </c>
      <c r="CA265">
        <v>28078.481274140198</v>
      </c>
      <c r="CB265">
        <v>27765.775480042499</v>
      </c>
      <c r="CC265">
        <v>27456.5522430214</v>
      </c>
    </row>
    <row r="266" spans="1:81" x14ac:dyDescent="0.25">
      <c r="A266">
        <v>10612</v>
      </c>
      <c r="B266" t="s">
        <v>330</v>
      </c>
      <c r="C266" t="s">
        <v>27</v>
      </c>
      <c r="D266">
        <v>2010</v>
      </c>
      <c r="E266" t="s">
        <v>28</v>
      </c>
      <c r="F266" t="s">
        <v>23</v>
      </c>
      <c r="G266">
        <v>2007</v>
      </c>
      <c r="H266">
        <v>17107</v>
      </c>
      <c r="I266">
        <v>100</v>
      </c>
      <c r="J266">
        <v>2020</v>
      </c>
      <c r="K266">
        <v>50</v>
      </c>
      <c r="L266">
        <v>100</v>
      </c>
      <c r="M266">
        <v>2017</v>
      </c>
      <c r="N266">
        <v>8553.5</v>
      </c>
      <c r="O266" t="s">
        <v>24</v>
      </c>
      <c r="P266">
        <v>3.1453675643585401</v>
      </c>
      <c r="Q266">
        <v>1</v>
      </c>
      <c r="R266" t="s">
        <v>25</v>
      </c>
      <c r="S266">
        <v>8553.5</v>
      </c>
      <c r="T266">
        <v>-1.11368485725649E-2</v>
      </c>
      <c r="AL266">
        <v>17107</v>
      </c>
      <c r="AM266">
        <v>16251.65</v>
      </c>
      <c r="AN266">
        <v>15396.3</v>
      </c>
      <c r="AO266">
        <v>14540.95</v>
      </c>
      <c r="AP266">
        <v>13685.6</v>
      </c>
      <c r="AQ266">
        <v>12830.25</v>
      </c>
      <c r="AR266">
        <v>11974.9</v>
      </c>
      <c r="AS266">
        <v>11119.55</v>
      </c>
      <c r="AT266">
        <v>10264.200000000001</v>
      </c>
      <c r="AU266">
        <v>9408.8499999999894</v>
      </c>
      <c r="AV266">
        <v>8553.5</v>
      </c>
      <c r="AW266">
        <v>8553.5</v>
      </c>
      <c r="AX266">
        <v>8553.5</v>
      </c>
      <c r="AY266">
        <v>8553.5</v>
      </c>
      <c r="AZ266">
        <v>8458.2409657345597</v>
      </c>
      <c r="BA266">
        <v>8364.04281690891</v>
      </c>
      <c r="BB266">
        <v>8270.89373860255</v>
      </c>
      <c r="BC266">
        <v>8178.7820474759501</v>
      </c>
      <c r="BD266">
        <v>8087.6961903051997</v>
      </c>
      <c r="BE266">
        <v>7997.6247425328602</v>
      </c>
      <c r="BF266">
        <v>7908.5564068350704</v>
      </c>
      <c r="BG266">
        <v>7820.4800117045597</v>
      </c>
      <c r="BH266">
        <v>7733.38451004944</v>
      </c>
      <c r="BI266">
        <v>7647.2589778075999</v>
      </c>
      <c r="BJ266">
        <v>7562.09261257657</v>
      </c>
      <c r="BK266">
        <v>7477.8747322585896</v>
      </c>
      <c r="BL266">
        <v>7394.5947737208198</v>
      </c>
      <c r="BM266">
        <v>7312.2422914704102</v>
      </c>
      <c r="BN266">
        <v>7230.8069563443996</v>
      </c>
      <c r="BO266">
        <v>7150.2785542141401</v>
      </c>
      <c r="BP266">
        <v>7070.6469847041999</v>
      </c>
      <c r="BQ266">
        <v>6991.9022599254904</v>
      </c>
      <c r="BR266">
        <v>6914.0345032225196</v>
      </c>
      <c r="BS266">
        <v>6837.0339479346403</v>
      </c>
      <c r="BT266">
        <v>6760.8909361710103</v>
      </c>
      <c r="BU266">
        <v>6685.5959175992502</v>
      </c>
      <c r="BV266">
        <v>6611.1394482475898</v>
      </c>
      <c r="BW266">
        <v>6537.5121893203404</v>
      </c>
      <c r="BX266">
        <v>6464.7049060265799</v>
      </c>
      <c r="BY266">
        <v>6392.7084664218501</v>
      </c>
      <c r="BZ266">
        <v>6321.5138402627599</v>
      </c>
      <c r="CA266">
        <v>6251.1120978743802</v>
      </c>
      <c r="CB266">
        <v>6181.4944090302197</v>
      </c>
      <c r="CC266">
        <v>6112.6520418446898</v>
      </c>
    </row>
    <row r="267" spans="1:81" x14ac:dyDescent="0.25">
      <c r="A267">
        <v>49441</v>
      </c>
      <c r="B267" t="s">
        <v>331</v>
      </c>
      <c r="C267" t="s">
        <v>27</v>
      </c>
      <c r="D267">
        <v>2010</v>
      </c>
      <c r="E267" t="s">
        <v>22</v>
      </c>
      <c r="F267" t="s">
        <v>23</v>
      </c>
      <c r="G267">
        <v>2010</v>
      </c>
      <c r="H267">
        <v>118369</v>
      </c>
      <c r="I267">
        <v>100</v>
      </c>
      <c r="J267">
        <v>2020</v>
      </c>
      <c r="K267">
        <v>25</v>
      </c>
      <c r="L267">
        <v>100</v>
      </c>
      <c r="M267">
        <v>2017</v>
      </c>
      <c r="N267">
        <v>88776.75</v>
      </c>
      <c r="O267" t="s">
        <v>24</v>
      </c>
      <c r="P267">
        <v>2.89537769055854</v>
      </c>
      <c r="Q267">
        <v>1</v>
      </c>
      <c r="R267" t="s">
        <v>25</v>
      </c>
      <c r="S267">
        <v>88776.75</v>
      </c>
      <c r="T267">
        <v>-1.11368485725649E-2</v>
      </c>
      <c r="AO267">
        <v>118369</v>
      </c>
      <c r="AP267">
        <v>114141.535714285</v>
      </c>
      <c r="AQ267">
        <v>109914.071428571</v>
      </c>
      <c r="AR267">
        <v>105686.607142857</v>
      </c>
      <c r="AS267">
        <v>101459.142857142</v>
      </c>
      <c r="AT267">
        <v>97231.678571428507</v>
      </c>
      <c r="AU267">
        <v>93004.214285714203</v>
      </c>
      <c r="AV267">
        <v>88776.75</v>
      </c>
      <c r="AW267">
        <v>88776.75</v>
      </c>
      <c r="AX267">
        <v>88776.75</v>
      </c>
      <c r="AY267">
        <v>88776.75</v>
      </c>
      <c r="AZ267">
        <v>87788.056778485494</v>
      </c>
      <c r="BA267">
        <v>86810.374483663807</v>
      </c>
      <c r="BB267">
        <v>85843.580488511594</v>
      </c>
      <c r="BC267">
        <v>84887.5535316842</v>
      </c>
      <c r="BD267">
        <v>83942.173702306405</v>
      </c>
      <c r="BE267">
        <v>83007.322424931801</v>
      </c>
      <c r="BF267">
        <v>82082.882444671297</v>
      </c>
      <c r="BG267">
        <v>81168.737812485298</v>
      </c>
      <c r="BH267">
        <v>80264.773870641497</v>
      </c>
      <c r="BI267">
        <v>79370.877238333007</v>
      </c>
      <c r="BJ267">
        <v>78486.935797458005</v>
      </c>
      <c r="BK267">
        <v>77612.838678557106</v>
      </c>
      <c r="BL267">
        <v>76748.476246907099</v>
      </c>
      <c r="BM267">
        <v>75893.740088770195</v>
      </c>
      <c r="BN267">
        <v>75048.522997795997</v>
      </c>
      <c r="BO267">
        <v>74212.718961574894</v>
      </c>
      <c r="BP267">
        <v>73386.223148341494</v>
      </c>
      <c r="BQ267">
        <v>72568.931893825895</v>
      </c>
      <c r="BR267">
        <v>71760.742688251601</v>
      </c>
      <c r="BS267">
        <v>70961.554163477806</v>
      </c>
      <c r="BT267">
        <v>70171.266080285204</v>
      </c>
      <c r="BU267">
        <v>69389.779315804</v>
      </c>
      <c r="BV267">
        <v>68616.995851080195</v>
      </c>
      <c r="BW267">
        <v>67852.818758782407</v>
      </c>
      <c r="BX267">
        <v>67097.152191044093</v>
      </c>
      <c r="BY267">
        <v>66349.9013674421</v>
      </c>
      <c r="BZ267">
        <v>65610.972563108298</v>
      </c>
      <c r="CA267">
        <v>64880.273096974197</v>
      </c>
      <c r="CB267">
        <v>64157.711320146598</v>
      </c>
      <c r="CC267">
        <v>63443.196604411802</v>
      </c>
    </row>
    <row r="268" spans="1:81" x14ac:dyDescent="0.25">
      <c r="A268">
        <v>21407</v>
      </c>
      <c r="B268" t="s">
        <v>332</v>
      </c>
      <c r="C268" t="s">
        <v>84</v>
      </c>
      <c r="D268">
        <v>2009</v>
      </c>
      <c r="E268" t="s">
        <v>22</v>
      </c>
      <c r="F268" t="s">
        <v>23</v>
      </c>
      <c r="G268">
        <v>2010</v>
      </c>
      <c r="H268">
        <v>269413.96000000002</v>
      </c>
      <c r="I268">
        <v>100</v>
      </c>
      <c r="J268">
        <v>2020</v>
      </c>
      <c r="K268">
        <v>40</v>
      </c>
      <c r="L268">
        <v>80</v>
      </c>
      <c r="M268">
        <v>2018</v>
      </c>
      <c r="N268">
        <v>183201.49280000001</v>
      </c>
      <c r="O268" t="s">
        <v>24</v>
      </c>
      <c r="P268">
        <v>3.0453927950545401</v>
      </c>
      <c r="Q268">
        <v>1</v>
      </c>
      <c r="R268" t="s">
        <v>25</v>
      </c>
      <c r="S268">
        <v>161648.37599999999</v>
      </c>
      <c r="T268">
        <v>-1.11368485725649E-2</v>
      </c>
      <c r="AO268">
        <v>269413.96000000002</v>
      </c>
      <c r="AP268">
        <v>258637.40160000001</v>
      </c>
      <c r="AQ268">
        <v>247860.8432</v>
      </c>
      <c r="AR268">
        <v>237084.28479999999</v>
      </c>
      <c r="AS268">
        <v>226307.72640000001</v>
      </c>
      <c r="AT268">
        <v>215531.16800000001</v>
      </c>
      <c r="AU268">
        <v>204754.6096</v>
      </c>
      <c r="AV268">
        <v>193978.05119999999</v>
      </c>
      <c r="AW268">
        <v>183201.49280000001</v>
      </c>
      <c r="AX268">
        <v>172424.9344</v>
      </c>
      <c r="AY268">
        <v>161648.37599999999</v>
      </c>
      <c r="AZ268">
        <v>159848.12251448599</v>
      </c>
      <c r="BA268">
        <v>158067.918179434</v>
      </c>
      <c r="BB268">
        <v>156307.53971048901</v>
      </c>
      <c r="BC268">
        <v>154566.76630998301</v>
      </c>
      <c r="BD268">
        <v>152845.379639238</v>
      </c>
      <c r="BE268">
        <v>151143.16379117899</v>
      </c>
      <c r="BF268">
        <v>149459.90526325899</v>
      </c>
      <c r="BG268">
        <v>147795.39293067201</v>
      </c>
      <c r="BH268">
        <v>146149.41801987999</v>
      </c>
      <c r="BI268">
        <v>144521.774082424</v>
      </c>
      <c r="BJ268">
        <v>142912.25696902999</v>
      </c>
      <c r="BK268">
        <v>141320.66480400201</v>
      </c>
      <c r="BL268">
        <v>139746.79795990599</v>
      </c>
      <c r="BM268">
        <v>138190.45903252601</v>
      </c>
      <c r="BN268">
        <v>136651.45281610699</v>
      </c>
      <c r="BO268">
        <v>135129.586278873</v>
      </c>
      <c r="BP268">
        <v>133624.66853881199</v>
      </c>
      <c r="BQ268">
        <v>132136.510839736</v>
      </c>
      <c r="BR268">
        <v>130664.92652760699</v>
      </c>
      <c r="BS268">
        <v>129209.73102712299</v>
      </c>
      <c r="BT268">
        <v>127770.74181857301</v>
      </c>
      <c r="BU268">
        <v>126347.778414935</v>
      </c>
      <c r="BV268">
        <v>124940.662339248</v>
      </c>
      <c r="BW268">
        <v>123549.21710222001</v>
      </c>
      <c r="BX268">
        <v>122173.268180093</v>
      </c>
      <c r="BY268">
        <v>120812.64299275599</v>
      </c>
      <c r="BZ268">
        <v>119467.170882094</v>
      </c>
      <c r="CA268">
        <v>118136.68309058801</v>
      </c>
      <c r="CB268">
        <v>116821.01274014301</v>
      </c>
      <c r="CC268">
        <v>115519.994811162</v>
      </c>
    </row>
    <row r="269" spans="1:81" x14ac:dyDescent="0.25">
      <c r="A269">
        <v>29505</v>
      </c>
      <c r="B269" t="s">
        <v>333</v>
      </c>
      <c r="C269" t="s">
        <v>43</v>
      </c>
      <c r="D269">
        <v>2016</v>
      </c>
      <c r="E269" t="s">
        <v>49</v>
      </c>
      <c r="F269" t="s">
        <v>50</v>
      </c>
      <c r="G269">
        <v>2016</v>
      </c>
      <c r="H269">
        <v>57.55</v>
      </c>
      <c r="I269">
        <v>100</v>
      </c>
      <c r="J269">
        <v>2017</v>
      </c>
      <c r="K269">
        <v>29</v>
      </c>
      <c r="L269">
        <v>100</v>
      </c>
      <c r="M269">
        <v>2017</v>
      </c>
      <c r="N269">
        <v>40.860499999999902</v>
      </c>
      <c r="O269" t="s">
        <v>45</v>
      </c>
      <c r="P269">
        <v>2.6039024447793899</v>
      </c>
      <c r="Q269">
        <v>1</v>
      </c>
      <c r="R269" t="s">
        <v>25</v>
      </c>
      <c r="S269">
        <v>40.860500000000002</v>
      </c>
      <c r="T269">
        <v>-1.11368485725649E-2</v>
      </c>
      <c r="AU269">
        <v>57.55</v>
      </c>
      <c r="AV269">
        <v>40.860500000000002</v>
      </c>
      <c r="AW269">
        <v>40.405442798900701</v>
      </c>
      <c r="AX269">
        <v>39.9554535009419</v>
      </c>
      <c r="AY269">
        <v>39.510475665653701</v>
      </c>
      <c r="AZ269">
        <v>39.070453481135303</v>
      </c>
      <c r="BA269">
        <v>38.635331757054502</v>
      </c>
      <c r="BB269">
        <v>38.205055917725403</v>
      </c>
      <c r="BC269">
        <v>37.779571995263296</v>
      </c>
      <c r="BD269">
        <v>37.358826622815698</v>
      </c>
      <c r="BE269">
        <v>36.942767027868697</v>
      </c>
      <c r="BF269">
        <v>36.531341025627803</v>
      </c>
      <c r="BG269">
        <v>36.124497012472602</v>
      </c>
      <c r="BH269">
        <v>35.722183959484703</v>
      </c>
      <c r="BI269">
        <v>35.324351406046603</v>
      </c>
      <c r="BJ269">
        <v>34.930949453513399</v>
      </c>
      <c r="BK269">
        <v>34.541928758953702</v>
      </c>
      <c r="BL269">
        <v>34.157240528960898</v>
      </c>
      <c r="BM269">
        <v>33.776836513533198</v>
      </c>
      <c r="BN269">
        <v>33.400669000021701</v>
      </c>
      <c r="BO269">
        <v>33.028690807146099</v>
      </c>
      <c r="BP269">
        <v>32.660855279076799</v>
      </c>
      <c r="BQ269">
        <v>32.2971162795833</v>
      </c>
      <c r="BR269">
        <v>31.937428186247001</v>
      </c>
      <c r="BS269">
        <v>31.5817458847396</v>
      </c>
      <c r="BT269">
        <v>31.230024763164099</v>
      </c>
      <c r="BU269">
        <v>30.882220706459201</v>
      </c>
      <c r="BV269">
        <v>30.538290090866901</v>
      </c>
      <c r="BW269">
        <v>30.198189778459799</v>
      </c>
      <c r="BX269">
        <v>29.861877111731499</v>
      </c>
      <c r="BY269">
        <v>29.529309908245601</v>
      </c>
      <c r="BZ269">
        <v>29.200446455345201</v>
      </c>
      <c r="CA269">
        <v>28.875245504920699</v>
      </c>
      <c r="CB269">
        <v>28.5536662682368</v>
      </c>
      <c r="CC269">
        <v>28.235668410815901</v>
      </c>
    </row>
    <row r="270" spans="1:81" x14ac:dyDescent="0.25">
      <c r="A270">
        <v>10632</v>
      </c>
      <c r="B270" t="s">
        <v>334</v>
      </c>
      <c r="C270" t="s">
        <v>148</v>
      </c>
      <c r="D270">
        <v>2015</v>
      </c>
      <c r="E270" t="s">
        <v>28</v>
      </c>
      <c r="F270" t="s">
        <v>23</v>
      </c>
      <c r="G270">
        <v>2014</v>
      </c>
      <c r="H270">
        <v>20898</v>
      </c>
      <c r="I270">
        <v>100</v>
      </c>
      <c r="J270">
        <v>2020</v>
      </c>
      <c r="K270">
        <v>5</v>
      </c>
      <c r="L270">
        <v>0</v>
      </c>
      <c r="M270">
        <v>2017</v>
      </c>
      <c r="N270">
        <v>20898</v>
      </c>
      <c r="O270" t="s">
        <v>24</v>
      </c>
      <c r="P270">
        <v>2.6953679434585398</v>
      </c>
      <c r="Q270">
        <v>1</v>
      </c>
      <c r="R270" t="s">
        <v>25</v>
      </c>
      <c r="S270">
        <v>19853.099999999999</v>
      </c>
      <c r="T270">
        <v>-1.11368485725649E-2</v>
      </c>
      <c r="AS270">
        <v>20898</v>
      </c>
      <c r="AT270">
        <v>20898</v>
      </c>
      <c r="AU270">
        <v>20898</v>
      </c>
      <c r="AV270">
        <v>20898</v>
      </c>
      <c r="AW270">
        <v>20549.7</v>
      </c>
      <c r="AX270">
        <v>20201.3999999999</v>
      </c>
      <c r="AY270">
        <v>19853.099999999999</v>
      </c>
      <c r="AZ270">
        <v>19631.999031603998</v>
      </c>
      <c r="BA270">
        <v>19413.360431212201</v>
      </c>
      <c r="BB270">
        <v>19197.156775805201</v>
      </c>
      <c r="BC270">
        <v>18983.360947769299</v>
      </c>
      <c r="BD270">
        <v>18771.946131495599</v>
      </c>
      <c r="BE270">
        <v>18562.8858100168</v>
      </c>
      <c r="BF270">
        <v>18356.153761680798</v>
      </c>
      <c r="BG270">
        <v>18151.724056862298</v>
      </c>
      <c r="BH270">
        <v>17949.571054709999</v>
      </c>
      <c r="BI270">
        <v>17749.669399931201</v>
      </c>
      <c r="BJ270">
        <v>17551.994019611098</v>
      </c>
      <c r="BK270">
        <v>17356.5201200681</v>
      </c>
      <c r="BL270">
        <v>17163.223183744201</v>
      </c>
      <c r="BM270">
        <v>16972.0789661298</v>
      </c>
      <c r="BN270">
        <v>16783.063492722398</v>
      </c>
      <c r="BO270">
        <v>16596.153056020201</v>
      </c>
      <c r="BP270">
        <v>16411.324212548199</v>
      </c>
      <c r="BQ270">
        <v>16228.5537799177</v>
      </c>
      <c r="BR270">
        <v>16047.8188339191</v>
      </c>
      <c r="BS270">
        <v>15869.096705645799</v>
      </c>
      <c r="BT270">
        <v>15692.3649786516</v>
      </c>
      <c r="BU270">
        <v>15517.601486138899</v>
      </c>
      <c r="BV270">
        <v>15344.784308178399</v>
      </c>
      <c r="BW270">
        <v>15173.8917689595</v>
      </c>
      <c r="BX270">
        <v>15004.902434072101</v>
      </c>
      <c r="BY270">
        <v>14837.795107817799</v>
      </c>
      <c r="BZ270">
        <v>14672.548830551301</v>
      </c>
      <c r="CA270">
        <v>14509.142876051799</v>
      </c>
      <c r="CB270">
        <v>14347.5567489235</v>
      </c>
      <c r="CC270">
        <v>14187.7701820245</v>
      </c>
    </row>
    <row r="271" spans="1:81" x14ac:dyDescent="0.25">
      <c r="A271">
        <v>33282</v>
      </c>
      <c r="B271" t="s">
        <v>335</v>
      </c>
      <c r="C271" t="s">
        <v>27</v>
      </c>
      <c r="D271">
        <v>2016</v>
      </c>
      <c r="E271" t="s">
        <v>22</v>
      </c>
      <c r="F271" t="s">
        <v>23</v>
      </c>
      <c r="G271">
        <v>2014</v>
      </c>
      <c r="H271">
        <v>692235.93</v>
      </c>
      <c r="I271">
        <v>100</v>
      </c>
      <c r="J271">
        <v>2025</v>
      </c>
      <c r="K271">
        <v>25</v>
      </c>
      <c r="L271">
        <v>99</v>
      </c>
      <c r="M271">
        <v>2017</v>
      </c>
      <c r="N271">
        <v>520907.53732499998</v>
      </c>
      <c r="O271" t="s">
        <v>24</v>
      </c>
      <c r="P271">
        <v>2.8978741016417802</v>
      </c>
      <c r="Q271">
        <v>1</v>
      </c>
      <c r="R271" t="s">
        <v>25</v>
      </c>
      <c r="S271">
        <v>519176.94750000001</v>
      </c>
      <c r="T271">
        <v>-1.11368485725649E-2</v>
      </c>
      <c r="AS271">
        <v>692235.93</v>
      </c>
      <c r="AT271">
        <v>635126.46577500005</v>
      </c>
      <c r="AU271">
        <v>578017.00155000004</v>
      </c>
      <c r="AV271">
        <v>520907.53732499998</v>
      </c>
      <c r="AW271">
        <v>520691.21359687397</v>
      </c>
      <c r="AX271">
        <v>520474.88986875</v>
      </c>
      <c r="AY271">
        <v>520258.56614062499</v>
      </c>
      <c r="AZ271">
        <v>520042.24241249898</v>
      </c>
      <c r="BA271">
        <v>519825.91868437501</v>
      </c>
      <c r="BB271">
        <v>519609.59495624999</v>
      </c>
      <c r="BC271">
        <v>519393.27122812503</v>
      </c>
      <c r="BD271">
        <v>519176.94750000001</v>
      </c>
      <c r="BE271">
        <v>513394.95245332603</v>
      </c>
      <c r="BF271">
        <v>507677.35060993402</v>
      </c>
      <c r="BG271">
        <v>502023.42483247002</v>
      </c>
      <c r="BH271">
        <v>496432.46597023</v>
      </c>
      <c r="BI271">
        <v>490903.772770215</v>
      </c>
      <c r="BJ271">
        <v>485436.65178917203</v>
      </c>
      <c r="BK271">
        <v>480030.41730662301</v>
      </c>
      <c r="BL271">
        <v>474684.39123885398</v>
      </c>
      <c r="BM271">
        <v>469397.90305386699</v>
      </c>
      <c r="BN271">
        <v>464170.289687276</v>
      </c>
      <c r="BO271">
        <v>459000.89545914601</v>
      </c>
      <c r="BP271">
        <v>453889.07199174498</v>
      </c>
      <c r="BQ271">
        <v>448834.17812823103</v>
      </c>
      <c r="BR271">
        <v>443835.57985222602</v>
      </c>
      <c r="BS271">
        <v>438892.65020829497</v>
      </c>
      <c r="BT271">
        <v>434004.76922331302</v>
      </c>
      <c r="BU271">
        <v>429171.32382870198</v>
      </c>
      <c r="BV271">
        <v>424391.70778353501</v>
      </c>
      <c r="BW271">
        <v>419665.32159849699</v>
      </c>
      <c r="BX271">
        <v>414991.57246069802</v>
      </c>
      <c r="BY271">
        <v>410369.87415931298</v>
      </c>
      <c r="BZ271">
        <v>405799.64701205801</v>
      </c>
      <c r="CA271">
        <v>401280.31779248401</v>
      </c>
      <c r="CB271">
        <v>396811.31965807901</v>
      </c>
      <c r="CC271">
        <v>392392.09207916702</v>
      </c>
    </row>
    <row r="272" spans="1:81" x14ac:dyDescent="0.25">
      <c r="A272">
        <v>10661</v>
      </c>
      <c r="B272" t="s">
        <v>336</v>
      </c>
      <c r="C272" t="s">
        <v>27</v>
      </c>
      <c r="D272">
        <v>2017</v>
      </c>
      <c r="E272" t="s">
        <v>22</v>
      </c>
      <c r="F272" t="s">
        <v>23</v>
      </c>
      <c r="G272">
        <v>2016</v>
      </c>
      <c r="H272">
        <v>56046</v>
      </c>
      <c r="I272">
        <v>100</v>
      </c>
      <c r="J272">
        <v>2025</v>
      </c>
      <c r="K272">
        <v>90</v>
      </c>
      <c r="L272">
        <v>2</v>
      </c>
      <c r="M272">
        <v>2017</v>
      </c>
      <c r="N272">
        <v>55037.171999999999</v>
      </c>
      <c r="O272" t="s">
        <v>45</v>
      </c>
      <c r="P272">
        <v>3.5478104826487802</v>
      </c>
      <c r="Q272">
        <v>1</v>
      </c>
      <c r="R272" t="s">
        <v>25</v>
      </c>
      <c r="S272">
        <v>5604.5999999999904</v>
      </c>
      <c r="T272">
        <v>-1.11368485725649E-2</v>
      </c>
      <c r="AU272">
        <v>56046</v>
      </c>
      <c r="AV272">
        <v>55037.171999999999</v>
      </c>
      <c r="AW272">
        <v>48858.1005</v>
      </c>
      <c r="AX272">
        <v>42679.0289999999</v>
      </c>
      <c r="AY272">
        <v>36499.957499999997</v>
      </c>
      <c r="AZ272">
        <v>30320.885999999999</v>
      </c>
      <c r="BA272">
        <v>24141.8145</v>
      </c>
      <c r="BB272">
        <v>17962.7429999999</v>
      </c>
      <c r="BC272">
        <v>11783.6714999999</v>
      </c>
      <c r="BD272">
        <v>5604.5999999999904</v>
      </c>
      <c r="BE272">
        <v>5542.1824184901998</v>
      </c>
      <c r="BF272">
        <v>5480.45997213394</v>
      </c>
      <c r="BG272">
        <v>5419.4249193162796</v>
      </c>
      <c r="BH272">
        <v>5359.0696046394696</v>
      </c>
      <c r="BI272">
        <v>5299.3864579627698</v>
      </c>
      <c r="BJ272">
        <v>5240.36799345293</v>
      </c>
      <c r="BK272">
        <v>5182.0068086453302</v>
      </c>
      <c r="BL272">
        <v>5124.2955835154498</v>
      </c>
      <c r="BM272">
        <v>5067.2270795607701</v>
      </c>
      <c r="BN272">
        <v>5010.7941388929003</v>
      </c>
      <c r="BO272">
        <v>4954.9896833397597</v>
      </c>
      <c r="BP272">
        <v>4899.8067135577803</v>
      </c>
      <c r="BQ272">
        <v>4845.2383081540502</v>
      </c>
      <c r="BR272">
        <v>4791.2776228181501</v>
      </c>
      <c r="BS272">
        <v>4737.9178894636998</v>
      </c>
      <c r="BT272">
        <v>4685.1524153794999</v>
      </c>
      <c r="BU272">
        <v>4632.9745823900303</v>
      </c>
      <c r="BV272">
        <v>4581.3778460254098</v>
      </c>
      <c r="BW272">
        <v>4530.3557347005199</v>
      </c>
      <c r="BX272">
        <v>4479.9018489033097</v>
      </c>
      <c r="BY272">
        <v>4430.0098603921197</v>
      </c>
      <c r="BZ272">
        <v>4380.6735114019702</v>
      </c>
      <c r="CA272">
        <v>4331.8866138596404</v>
      </c>
      <c r="CB272">
        <v>4283.6430486075596</v>
      </c>
      <c r="CC272">
        <v>4235.9367646362998</v>
      </c>
    </row>
    <row r="273" spans="1:81" x14ac:dyDescent="0.25">
      <c r="A273">
        <v>10666</v>
      </c>
      <c r="B273" t="s">
        <v>337</v>
      </c>
      <c r="C273" t="s">
        <v>27</v>
      </c>
      <c r="D273">
        <v>2015</v>
      </c>
      <c r="E273" t="s">
        <v>28</v>
      </c>
      <c r="F273" t="s">
        <v>23</v>
      </c>
      <c r="G273">
        <v>2015</v>
      </c>
      <c r="H273">
        <v>122938</v>
      </c>
      <c r="I273">
        <v>98</v>
      </c>
      <c r="J273">
        <v>2020</v>
      </c>
      <c r="K273">
        <v>10</v>
      </c>
      <c r="L273">
        <v>60</v>
      </c>
      <c r="M273">
        <v>2017</v>
      </c>
      <c r="N273">
        <v>115561.719999999</v>
      </c>
      <c r="O273" t="s">
        <v>24</v>
      </c>
      <c r="P273">
        <v>2.7253781474585401</v>
      </c>
      <c r="Q273">
        <v>1</v>
      </c>
      <c r="R273" t="s">
        <v>25</v>
      </c>
      <c r="S273">
        <v>110644.2</v>
      </c>
      <c r="T273">
        <v>-1.11368485725649E-2</v>
      </c>
      <c r="AT273">
        <v>122938</v>
      </c>
      <c r="AU273">
        <v>119249.859999999</v>
      </c>
      <c r="AV273">
        <v>115561.719999999</v>
      </c>
      <c r="AW273">
        <v>113922.54666666601</v>
      </c>
      <c r="AX273">
        <v>112283.373333333</v>
      </c>
      <c r="AY273">
        <v>110644.2</v>
      </c>
      <c r="AZ273">
        <v>109411.972299167</v>
      </c>
      <c r="BA273">
        <v>108193.467731645</v>
      </c>
      <c r="BB273">
        <v>106988.53346497699</v>
      </c>
      <c r="BC273">
        <v>105797.018368777</v>
      </c>
      <c r="BD273">
        <v>104618.772995775</v>
      </c>
      <c r="BE273">
        <v>103453.649563074</v>
      </c>
      <c r="BF273">
        <v>102301.501933611</v>
      </c>
      <c r="BG273">
        <v>101162.18559783</v>
      </c>
      <c r="BH273">
        <v>100035.557655557</v>
      </c>
      <c r="BI273">
        <v>98921.476798075601</v>
      </c>
      <c r="BJ273">
        <v>97819.803290401003</v>
      </c>
      <c r="BK273">
        <v>96730.3989537577</v>
      </c>
      <c r="BL273">
        <v>95653.127148245898</v>
      </c>
      <c r="BM273">
        <v>94587.8527557036</v>
      </c>
      <c r="BN273">
        <v>93534.442162759195</v>
      </c>
      <c r="BO273">
        <v>92492.7632440733</v>
      </c>
      <c r="BP273">
        <v>91462.685345765902</v>
      </c>
      <c r="BQ273">
        <v>90444.07926903</v>
      </c>
      <c r="BR273">
        <v>89436.817253925707</v>
      </c>
      <c r="BS273">
        <v>88440.772963356605</v>
      </c>
      <c r="BT273">
        <v>87455.821467223097</v>
      </c>
      <c r="BU273">
        <v>86481.839226753393</v>
      </c>
      <c r="BV273">
        <v>85518.704079008094</v>
      </c>
      <c r="BW273">
        <v>84566.295221558205</v>
      </c>
      <c r="BX273">
        <v>83624.493197332893</v>
      </c>
      <c r="BY273">
        <v>82693.179879636693</v>
      </c>
      <c r="BZ273">
        <v>81772.238457333297</v>
      </c>
      <c r="CA273">
        <v>80861.553420194294</v>
      </c>
      <c r="CB273">
        <v>79961.0105444113</v>
      </c>
      <c r="CC273">
        <v>79070.496878268896</v>
      </c>
    </row>
    <row r="274" spans="1:81" x14ac:dyDescent="0.25">
      <c r="A274">
        <v>10668</v>
      </c>
      <c r="B274" t="s">
        <v>338</v>
      </c>
      <c r="C274" t="s">
        <v>172</v>
      </c>
      <c r="D274">
        <v>2011</v>
      </c>
      <c r="E274" t="s">
        <v>28</v>
      </c>
      <c r="F274" t="s">
        <v>23</v>
      </c>
      <c r="G274">
        <v>2009</v>
      </c>
      <c r="H274">
        <v>4961577</v>
      </c>
      <c r="I274">
        <v>100</v>
      </c>
      <c r="J274">
        <v>2020</v>
      </c>
      <c r="K274">
        <v>40</v>
      </c>
      <c r="L274">
        <v>100</v>
      </c>
      <c r="M274">
        <v>2017</v>
      </c>
      <c r="N274">
        <v>2976946.1999999899</v>
      </c>
      <c r="O274" t="s">
        <v>24</v>
      </c>
      <c r="P274">
        <v>3.04586201135854</v>
      </c>
      <c r="Q274">
        <v>1</v>
      </c>
      <c r="R274" t="s">
        <v>25</v>
      </c>
      <c r="S274">
        <v>2976946.2</v>
      </c>
      <c r="T274">
        <v>-1.11368485725649E-2</v>
      </c>
      <c r="AN274">
        <v>4961577</v>
      </c>
      <c r="AO274">
        <v>4713498.1500000004</v>
      </c>
      <c r="AP274">
        <v>4465419.3</v>
      </c>
      <c r="AQ274">
        <v>4217340.45</v>
      </c>
      <c r="AR274">
        <v>3969261.5999999898</v>
      </c>
      <c r="AS274">
        <v>3721182.75</v>
      </c>
      <c r="AT274">
        <v>3473103.9</v>
      </c>
      <c r="AU274">
        <v>3225025.05</v>
      </c>
      <c r="AV274">
        <v>2976946.1999999899</v>
      </c>
      <c r="AW274">
        <v>2976946.1999999899</v>
      </c>
      <c r="AX274">
        <v>2976946.2</v>
      </c>
      <c r="AY274">
        <v>2976946.2</v>
      </c>
      <c r="AZ274">
        <v>2943792.4009619202</v>
      </c>
      <c r="BA274">
        <v>2911007.83076334</v>
      </c>
      <c r="BB274">
        <v>2878588.37735858</v>
      </c>
      <c r="BC274">
        <v>2846529.9744971902</v>
      </c>
      <c r="BD274">
        <v>2814828.6012139502</v>
      </c>
      <c r="BE274">
        <v>2783480.28132451</v>
      </c>
      <c r="BF274">
        <v>2752481.0829266701</v>
      </c>
      <c r="BG274">
        <v>2721827.1179072699</v>
      </c>
      <c r="BH274">
        <v>2691514.54145444</v>
      </c>
      <c r="BI274">
        <v>2661539.5515753999</v>
      </c>
      <c r="BJ274">
        <v>2631898.3886196101</v>
      </c>
      <c r="BK274">
        <v>2602587.3348071799</v>
      </c>
      <c r="BL274">
        <v>2573602.7137625599</v>
      </c>
      <c r="BM274">
        <v>2544940.8900534399</v>
      </c>
      <c r="BN274">
        <v>2516598.2687347899</v>
      </c>
      <c r="BO274">
        <v>2488571.2948979102</v>
      </c>
      <c r="BP274">
        <v>2460856.4532245998</v>
      </c>
      <c r="BQ274">
        <v>2433450.2675462202</v>
      </c>
      <c r="BR274">
        <v>2406349.30040769</v>
      </c>
      <c r="BS274">
        <v>2379550.1526363501</v>
      </c>
      <c r="BT274">
        <v>2353049.4629156198</v>
      </c>
      <c r="BU274">
        <v>2326843.9073633701</v>
      </c>
      <c r="BV274">
        <v>2300930.19911507</v>
      </c>
      <c r="BW274">
        <v>2275305.0879114801</v>
      </c>
      <c r="BX274">
        <v>2249965.3596910299</v>
      </c>
      <c r="BY274">
        <v>2224907.8361866302</v>
      </c>
      <c r="BZ274">
        <v>2200129.3745271098</v>
      </c>
      <c r="CA274">
        <v>2175626.8668429502</v>
      </c>
      <c r="CB274">
        <v>2151397.2398765101</v>
      </c>
      <c r="CC274">
        <v>2127437.4545965702</v>
      </c>
    </row>
    <row r="275" spans="1:81" x14ac:dyDescent="0.25">
      <c r="A275">
        <v>21210</v>
      </c>
      <c r="B275" t="s">
        <v>339</v>
      </c>
      <c r="C275" t="s">
        <v>172</v>
      </c>
      <c r="D275">
        <v>2015</v>
      </c>
      <c r="E275" t="s">
        <v>49</v>
      </c>
      <c r="F275" t="s">
        <v>50</v>
      </c>
      <c r="G275">
        <v>2010</v>
      </c>
      <c r="H275">
        <v>27713</v>
      </c>
      <c r="I275">
        <v>100</v>
      </c>
      <c r="J275">
        <v>2020</v>
      </c>
      <c r="K275">
        <v>25</v>
      </c>
      <c r="L275">
        <v>1</v>
      </c>
      <c r="M275">
        <v>2017</v>
      </c>
      <c r="N275">
        <v>27643.717499999999</v>
      </c>
      <c r="O275" t="s">
        <v>24</v>
      </c>
      <c r="P275">
        <v>2.5653686249585399</v>
      </c>
      <c r="Q275">
        <v>1</v>
      </c>
      <c r="R275" t="s">
        <v>25</v>
      </c>
      <c r="S275">
        <v>20784.75</v>
      </c>
      <c r="T275">
        <v>-1.11368485725649E-2</v>
      </c>
      <c r="AO275">
        <v>27713</v>
      </c>
      <c r="AP275">
        <v>27703.102500000001</v>
      </c>
      <c r="AQ275">
        <v>27693.205000000002</v>
      </c>
      <c r="AR275">
        <v>27683.307499999999</v>
      </c>
      <c r="AS275">
        <v>27673.41</v>
      </c>
      <c r="AT275">
        <v>27663.512500000001</v>
      </c>
      <c r="AU275">
        <v>27653.615000000002</v>
      </c>
      <c r="AV275">
        <v>27643.717499999999</v>
      </c>
      <c r="AW275">
        <v>25357.395</v>
      </c>
      <c r="AX275">
        <v>23071.072499999998</v>
      </c>
      <c r="AY275">
        <v>20784.75</v>
      </c>
      <c r="AZ275">
        <v>20553.273386631299</v>
      </c>
      <c r="BA275">
        <v>20324.3746932539</v>
      </c>
      <c r="BB275">
        <v>20098.0252099631</v>
      </c>
      <c r="BC275">
        <v>19874.196546592098</v>
      </c>
      <c r="BD275">
        <v>19652.860629151299</v>
      </c>
      <c r="BE275">
        <v>19433.9896963067</v>
      </c>
      <c r="BF275">
        <v>19217.556295898201</v>
      </c>
      <c r="BG275">
        <v>19003.533281495998</v>
      </c>
      <c r="BH275">
        <v>18791.893808996301</v>
      </c>
      <c r="BI275">
        <v>18582.611333253801</v>
      </c>
      <c r="BJ275">
        <v>18375.659604752502</v>
      </c>
      <c r="BK275">
        <v>18171.0126663134</v>
      </c>
      <c r="BL275">
        <v>17968.6448498385</v>
      </c>
      <c r="BM275">
        <v>17768.530773091599</v>
      </c>
      <c r="BN275">
        <v>17570.645336514801</v>
      </c>
      <c r="BO275">
        <v>17374.963720079799</v>
      </c>
      <c r="BP275">
        <v>17181.461380175399</v>
      </c>
      <c r="BQ275">
        <v>16990.114046529001</v>
      </c>
      <c r="BR275">
        <v>16800.8977191622</v>
      </c>
      <c r="BS275">
        <v>16613.788665380798</v>
      </c>
      <c r="BT275">
        <v>16428.763416797799</v>
      </c>
      <c r="BU275">
        <v>16245.798766390501</v>
      </c>
      <c r="BV275">
        <v>16064.871765588799</v>
      </c>
      <c r="BW275">
        <v>15885.9597213978</v>
      </c>
      <c r="BX275">
        <v>15709.0401935507</v>
      </c>
      <c r="BY275">
        <v>15534.0909916948</v>
      </c>
      <c r="BZ275">
        <v>15361.090172607799</v>
      </c>
      <c r="CA275">
        <v>15190.016037445999</v>
      </c>
      <c r="CB275">
        <v>15020.8471290221</v>
      </c>
      <c r="CC275">
        <v>14853.562229114499</v>
      </c>
    </row>
    <row r="276" spans="1:81" x14ac:dyDescent="0.25">
      <c r="A276">
        <v>22158</v>
      </c>
      <c r="B276" t="s">
        <v>340</v>
      </c>
      <c r="C276" t="s">
        <v>31</v>
      </c>
      <c r="D276">
        <v>2009</v>
      </c>
      <c r="E276" t="s">
        <v>22</v>
      </c>
      <c r="F276" t="s">
        <v>23</v>
      </c>
      <c r="G276">
        <v>2009</v>
      </c>
      <c r="H276">
        <v>14400000</v>
      </c>
      <c r="I276">
        <v>100</v>
      </c>
      <c r="J276">
        <v>2020</v>
      </c>
      <c r="K276">
        <v>41.6</v>
      </c>
      <c r="L276">
        <v>68</v>
      </c>
      <c r="M276">
        <v>2017</v>
      </c>
      <c r="N276">
        <v>10326528</v>
      </c>
      <c r="O276" t="s">
        <v>24</v>
      </c>
      <c r="P276">
        <v>3.0628058536585399</v>
      </c>
      <c r="Q276">
        <v>1</v>
      </c>
      <c r="R276" t="s">
        <v>25</v>
      </c>
      <c r="S276">
        <v>8409600</v>
      </c>
      <c r="T276">
        <v>-1.11368485725649E-2</v>
      </c>
      <c r="AN276">
        <v>14400000</v>
      </c>
      <c r="AO276">
        <v>13890816</v>
      </c>
      <c r="AP276">
        <v>13381632</v>
      </c>
      <c r="AQ276">
        <v>12872448</v>
      </c>
      <c r="AR276">
        <v>12363264</v>
      </c>
      <c r="AS276">
        <v>11854080</v>
      </c>
      <c r="AT276">
        <v>11344896</v>
      </c>
      <c r="AU276">
        <v>10835712</v>
      </c>
      <c r="AV276">
        <v>10326528</v>
      </c>
      <c r="AW276">
        <v>9687552</v>
      </c>
      <c r="AX276">
        <v>9048576</v>
      </c>
      <c r="AY276">
        <v>8409600</v>
      </c>
      <c r="AZ276">
        <v>8315943.5582441501</v>
      </c>
      <c r="BA276">
        <v>8223330.1540979901</v>
      </c>
      <c r="BB276">
        <v>8131748.1714096004</v>
      </c>
      <c r="BC276">
        <v>8041186.1233943803</v>
      </c>
      <c r="BD276">
        <v>7951632.6511943201</v>
      </c>
      <c r="BE276">
        <v>7863076.52245331</v>
      </c>
      <c r="BF276">
        <v>7775506.62990826</v>
      </c>
      <c r="BG276">
        <v>7688911.9899959899</v>
      </c>
      <c r="BH276">
        <v>7603281.7414756296</v>
      </c>
      <c r="BI276">
        <v>7518605.1440662704</v>
      </c>
      <c r="BJ276">
        <v>7434871.5770998904</v>
      </c>
      <c r="BK276">
        <v>7352070.5381892696</v>
      </c>
      <c r="BL276">
        <v>7270191.6419106396</v>
      </c>
      <c r="BM276">
        <v>7189224.61850115</v>
      </c>
      <c r="BN276">
        <v>7109159.3125707498</v>
      </c>
      <c r="BO276">
        <v>7029985.6818284104</v>
      </c>
      <c r="BP276">
        <v>6951693.7958225803</v>
      </c>
      <c r="BQ276">
        <v>6874273.8346956698</v>
      </c>
      <c r="BR276">
        <v>6797716.0879523205</v>
      </c>
      <c r="BS276">
        <v>6722010.9532415001</v>
      </c>
      <c r="BT276">
        <v>6647148.9351521302</v>
      </c>
      <c r="BU276">
        <v>6573120.6440220596</v>
      </c>
      <c r="BV276">
        <v>6499916.7947603799</v>
      </c>
      <c r="BW276">
        <v>6427528.2056828598</v>
      </c>
      <c r="BX276">
        <v>6355945.7973602796</v>
      </c>
      <c r="BY276">
        <v>6285160.5914796498</v>
      </c>
      <c r="BZ276">
        <v>6215163.7097180896</v>
      </c>
      <c r="CA276">
        <v>6145946.3726292597</v>
      </c>
      <c r="CB276">
        <v>6077499.8985421797</v>
      </c>
      <c r="CC276">
        <v>6009815.7024723403</v>
      </c>
    </row>
    <row r="277" spans="1:81" x14ac:dyDescent="0.25">
      <c r="A277">
        <v>15027</v>
      </c>
      <c r="B277" t="s">
        <v>341</v>
      </c>
      <c r="C277" t="s">
        <v>27</v>
      </c>
      <c r="D277">
        <v>2016</v>
      </c>
      <c r="E277" t="s">
        <v>105</v>
      </c>
      <c r="F277" t="s">
        <v>54</v>
      </c>
      <c r="G277">
        <v>2016</v>
      </c>
      <c r="H277">
        <v>20839000</v>
      </c>
      <c r="I277">
        <v>100</v>
      </c>
      <c r="J277">
        <v>2020</v>
      </c>
      <c r="K277">
        <v>100</v>
      </c>
      <c r="L277">
        <v>100</v>
      </c>
      <c r="M277">
        <v>2017</v>
      </c>
      <c r="N277">
        <v>21656000</v>
      </c>
      <c r="O277" t="s">
        <v>24</v>
      </c>
      <c r="P277">
        <v>3.9878323536585398</v>
      </c>
      <c r="Q277">
        <v>1</v>
      </c>
      <c r="R277" t="s">
        <v>25</v>
      </c>
      <c r="S277">
        <v>0</v>
      </c>
      <c r="T277">
        <v>-1.11368485725649E-2</v>
      </c>
      <c r="AU277">
        <v>20839000</v>
      </c>
      <c r="AV277">
        <v>21656000</v>
      </c>
      <c r="AW277">
        <v>14437333.3333333</v>
      </c>
      <c r="AX277">
        <v>7218666.6666666605</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row>
    <row r="278" spans="1:81" x14ac:dyDescent="0.25">
      <c r="A278">
        <v>10754</v>
      </c>
      <c r="B278" t="s">
        <v>342</v>
      </c>
      <c r="C278" t="s">
        <v>59</v>
      </c>
      <c r="D278">
        <v>2012</v>
      </c>
      <c r="E278" t="s">
        <v>22</v>
      </c>
      <c r="F278" t="s">
        <v>23</v>
      </c>
      <c r="G278">
        <v>1990</v>
      </c>
      <c r="H278">
        <v>143551</v>
      </c>
      <c r="I278">
        <v>100</v>
      </c>
      <c r="J278">
        <v>2020</v>
      </c>
      <c r="K278">
        <v>40</v>
      </c>
      <c r="L278">
        <v>47</v>
      </c>
      <c r="M278">
        <v>2017</v>
      </c>
      <c r="N278">
        <v>116563.412</v>
      </c>
      <c r="O278" t="s">
        <v>24</v>
      </c>
      <c r="P278">
        <v>3.04538020875854</v>
      </c>
      <c r="Q278">
        <v>1</v>
      </c>
      <c r="R278" t="s">
        <v>25</v>
      </c>
      <c r="S278">
        <v>86130.6</v>
      </c>
      <c r="T278">
        <v>-1.11368485725649E-2</v>
      </c>
      <c r="U278">
        <v>143551</v>
      </c>
      <c r="V278">
        <v>142551.459703703</v>
      </c>
      <c r="W278">
        <v>141551.919407407</v>
      </c>
      <c r="X278">
        <v>140552.37911111099</v>
      </c>
      <c r="Y278">
        <v>139552.83881481399</v>
      </c>
      <c r="Z278">
        <v>138553.29851851799</v>
      </c>
      <c r="AA278">
        <v>137553.75822222201</v>
      </c>
      <c r="AB278">
        <v>136554.21792592501</v>
      </c>
      <c r="AC278">
        <v>135554.677629629</v>
      </c>
      <c r="AD278">
        <v>134555.137333333</v>
      </c>
      <c r="AE278">
        <v>133555.59703703699</v>
      </c>
      <c r="AF278">
        <v>132556.05674073999</v>
      </c>
      <c r="AG278">
        <v>131556.51644444399</v>
      </c>
      <c r="AH278">
        <v>130556.97614814799</v>
      </c>
      <c r="AI278">
        <v>129557.435851851</v>
      </c>
      <c r="AJ278">
        <v>128557.89555555501</v>
      </c>
      <c r="AK278">
        <v>127558.355259259</v>
      </c>
      <c r="AL278">
        <v>126558.814962962</v>
      </c>
      <c r="AM278">
        <v>125559.274666666</v>
      </c>
      <c r="AN278">
        <v>124559.73437037</v>
      </c>
      <c r="AO278">
        <v>123560.194074074</v>
      </c>
      <c r="AP278">
        <v>122560.653777777</v>
      </c>
      <c r="AQ278">
        <v>121561.11348148101</v>
      </c>
      <c r="AR278">
        <v>120561.573185185</v>
      </c>
      <c r="AS278">
        <v>119562.032888888</v>
      </c>
      <c r="AT278">
        <v>118562.492592592</v>
      </c>
      <c r="AU278">
        <v>117562.952296296</v>
      </c>
      <c r="AV278">
        <v>116563.412</v>
      </c>
      <c r="AW278">
        <v>106419.141333333</v>
      </c>
      <c r="AX278">
        <v>96274.870666666597</v>
      </c>
      <c r="AY278">
        <v>86130.6</v>
      </c>
      <c r="AZ278">
        <v>85171.376550335801</v>
      </c>
      <c r="BA278">
        <v>84222.835826977796</v>
      </c>
      <c r="BB278">
        <v>83284.858858020802</v>
      </c>
      <c r="BC278">
        <v>82357.327996531501</v>
      </c>
      <c r="BD278">
        <v>81440.126905793106</v>
      </c>
      <c r="BE278">
        <v>80533.140544712805</v>
      </c>
      <c r="BF278">
        <v>79636.2551533933</v>
      </c>
      <c r="BG278">
        <v>78749.358238863802</v>
      </c>
      <c r="BH278">
        <v>77872.338560970893</v>
      </c>
      <c r="BI278">
        <v>77005.086118425897</v>
      </c>
      <c r="BJ278">
        <v>76147.492135007604</v>
      </c>
      <c r="BK278">
        <v>75299.449045919493</v>
      </c>
      <c r="BL278">
        <v>74460.850484297494</v>
      </c>
      <c r="BM278">
        <v>73631.591267869502</v>
      </c>
      <c r="BN278">
        <v>72811.567385762202</v>
      </c>
      <c r="BO278">
        <v>72000.675985455906</v>
      </c>
      <c r="BP278">
        <v>71198.815359883505</v>
      </c>
      <c r="BQ278">
        <v>70405.884934674497</v>
      </c>
      <c r="BR278">
        <v>69621.785255539595</v>
      </c>
      <c r="BS278">
        <v>68846.417975796998</v>
      </c>
      <c r="BT278">
        <v>68079.6858440371</v>
      </c>
      <c r="BU278">
        <v>67321.492691924199</v>
      </c>
      <c r="BV278">
        <v>66571.743422135201</v>
      </c>
      <c r="BW278">
        <v>65830.3439964313</v>
      </c>
      <c r="BX278">
        <v>65097.201423863196</v>
      </c>
      <c r="BY278">
        <v>64372.223749107899</v>
      </c>
      <c r="BZ278">
        <v>63655.320040934799</v>
      </c>
      <c r="CA278">
        <v>62946.400380800696</v>
      </c>
      <c r="CB278">
        <v>62245.375851571698</v>
      </c>
      <c r="CC278">
        <v>61552.158526370396</v>
      </c>
    </row>
    <row r="279" spans="1:81" x14ac:dyDescent="0.25">
      <c r="A279">
        <v>9863</v>
      </c>
      <c r="B279" t="s">
        <v>343</v>
      </c>
      <c r="C279" t="s">
        <v>59</v>
      </c>
      <c r="D279">
        <v>2016</v>
      </c>
      <c r="E279" t="s">
        <v>28</v>
      </c>
      <c r="F279" t="s">
        <v>23</v>
      </c>
      <c r="G279">
        <v>2015</v>
      </c>
      <c r="H279">
        <v>1146238</v>
      </c>
      <c r="I279">
        <v>100</v>
      </c>
      <c r="J279">
        <v>2030</v>
      </c>
      <c r="K279">
        <v>30</v>
      </c>
      <c r="L279">
        <v>0</v>
      </c>
      <c r="M279">
        <v>2018</v>
      </c>
      <c r="N279">
        <v>1146238</v>
      </c>
      <c r="O279" t="s">
        <v>24</v>
      </c>
      <c r="P279">
        <v>2.95035852623902</v>
      </c>
      <c r="Q279">
        <v>1</v>
      </c>
      <c r="R279" t="s">
        <v>25</v>
      </c>
      <c r="S279">
        <v>802366.6</v>
      </c>
      <c r="T279">
        <v>-1.11368485725649E-2</v>
      </c>
      <c r="AT279">
        <v>1146238</v>
      </c>
      <c r="AU279">
        <v>1146238</v>
      </c>
      <c r="AV279">
        <v>1146238</v>
      </c>
      <c r="AW279">
        <v>1146238</v>
      </c>
      <c r="AX279">
        <v>1117582.05</v>
      </c>
      <c r="AY279">
        <v>1088926.1000000001</v>
      </c>
      <c r="AZ279">
        <v>1060270.1499999999</v>
      </c>
      <c r="BA279">
        <v>1031614.2</v>
      </c>
      <c r="BB279">
        <v>1002958.25</v>
      </c>
      <c r="BC279">
        <v>974302.3</v>
      </c>
      <c r="BD279">
        <v>945646.35</v>
      </c>
      <c r="BE279">
        <v>916990.4</v>
      </c>
      <c r="BF279">
        <v>888334.45</v>
      </c>
      <c r="BG279">
        <v>859678.5</v>
      </c>
      <c r="BH279">
        <v>831022.55</v>
      </c>
      <c r="BI279">
        <v>802366.6</v>
      </c>
      <c r="BJ279">
        <v>793430.76467611606</v>
      </c>
      <c r="BK279">
        <v>784594.44639710395</v>
      </c>
      <c r="BL279">
        <v>775856.53685670404</v>
      </c>
      <c r="BM279">
        <v>767215.94009169599</v>
      </c>
      <c r="BN279">
        <v>758671.57234443701</v>
      </c>
      <c r="BO279">
        <v>750222.361926927</v>
      </c>
      <c r="BP279">
        <v>741867.24908639502</v>
      </c>
      <c r="BQ279">
        <v>733605.18587237399</v>
      </c>
      <c r="BR279">
        <v>725435.13600526506</v>
      </c>
      <c r="BS279">
        <v>717356.07474635704</v>
      </c>
      <c r="BT279">
        <v>709366.98876929702</v>
      </c>
      <c r="BU279">
        <v>701466.87603299704</v>
      </c>
      <c r="BV279">
        <v>693654.74565594702</v>
      </c>
      <c r="BW279">
        <v>685929.61779193603</v>
      </c>
      <c r="BX279">
        <v>678290.52350715001</v>
      </c>
      <c r="BY279">
        <v>670736.50465864502</v>
      </c>
      <c r="BZ279">
        <v>663266.61377417005</v>
      </c>
      <c r="CA279">
        <v>655879.91393332905</v>
      </c>
      <c r="CB279">
        <v>648575.478650067</v>
      </c>
      <c r="CC279">
        <v>641352.39175646205</v>
      </c>
    </row>
    <row r="280" spans="1:81" x14ac:dyDescent="0.25">
      <c r="A280">
        <v>10797</v>
      </c>
      <c r="B280" t="s">
        <v>344</v>
      </c>
      <c r="C280" t="s">
        <v>56</v>
      </c>
      <c r="D280">
        <v>2011</v>
      </c>
      <c r="E280" t="s">
        <v>88</v>
      </c>
      <c r="F280" t="s">
        <v>54</v>
      </c>
      <c r="G280">
        <v>2011</v>
      </c>
      <c r="H280">
        <v>1153543</v>
      </c>
      <c r="I280">
        <v>100</v>
      </c>
      <c r="J280">
        <v>2030</v>
      </c>
      <c r="K280">
        <v>30</v>
      </c>
      <c r="L280">
        <v>21.9</v>
      </c>
      <c r="M280">
        <v>2017</v>
      </c>
      <c r="N280">
        <v>1077755.2249</v>
      </c>
      <c r="O280" t="s">
        <v>24</v>
      </c>
      <c r="P280">
        <v>3.2903592567390199</v>
      </c>
      <c r="Q280">
        <v>1</v>
      </c>
      <c r="R280" t="s">
        <v>25</v>
      </c>
      <c r="S280">
        <v>807480.1</v>
      </c>
      <c r="T280">
        <v>-1.11368485725649E-2</v>
      </c>
      <c r="AP280">
        <v>1153543</v>
      </c>
      <c r="AQ280">
        <v>1140911.7041499999</v>
      </c>
      <c r="AR280">
        <v>1128280.4083</v>
      </c>
      <c r="AS280">
        <v>1115649.1124499999</v>
      </c>
      <c r="AT280">
        <v>1103017.8166</v>
      </c>
      <c r="AU280">
        <v>1090386.5207499999</v>
      </c>
      <c r="AV280">
        <v>1077755.2249</v>
      </c>
      <c r="AW280">
        <v>1056964.83067692</v>
      </c>
      <c r="AX280">
        <v>1036174.43645384</v>
      </c>
      <c r="AY280">
        <v>1015384.04223076</v>
      </c>
      <c r="AZ280">
        <v>994593.64800769195</v>
      </c>
      <c r="BA280">
        <v>973803.25378461496</v>
      </c>
      <c r="BB280">
        <v>953012.85956153797</v>
      </c>
      <c r="BC280">
        <v>932222.46533846098</v>
      </c>
      <c r="BD280">
        <v>911432.07111538399</v>
      </c>
      <c r="BE280">
        <v>890641.676892307</v>
      </c>
      <c r="BF280">
        <v>869851.28266923002</v>
      </c>
      <c r="BG280">
        <v>849060.88844615396</v>
      </c>
      <c r="BH280">
        <v>828270.49422307697</v>
      </c>
      <c r="BI280">
        <v>807480.1</v>
      </c>
      <c r="BJ280">
        <v>798487.31640093995</v>
      </c>
      <c r="BK280">
        <v>789594.684071069</v>
      </c>
      <c r="BL280">
        <v>780801.08764086699</v>
      </c>
      <c r="BM280">
        <v>772105.42416251695</v>
      </c>
      <c r="BN280">
        <v>763506.602971563</v>
      </c>
      <c r="BO280">
        <v>755003.54555011506</v>
      </c>
      <c r="BP280">
        <v>746595.18539157405</v>
      </c>
      <c r="BQ280">
        <v>738280.46786686196</v>
      </c>
      <c r="BR280">
        <v>730058.35009214596</v>
      </c>
      <c r="BS280">
        <v>721927.80079803395</v>
      </c>
      <c r="BT280">
        <v>713887.80020022101</v>
      </c>
      <c r="BU280">
        <v>705937.33987159003</v>
      </c>
      <c r="BV280">
        <v>698075.42261572101</v>
      </c>
      <c r="BW280">
        <v>690301.06234181998</v>
      </c>
      <c r="BX280">
        <v>682613.28394103795</v>
      </c>
      <c r="BY280">
        <v>675011.123164166</v>
      </c>
      <c r="BZ280">
        <v>667493.62650068896</v>
      </c>
      <c r="CA280">
        <v>660059.85105919896</v>
      </c>
      <c r="CB280">
        <v>652708.86444912304</v>
      </c>
      <c r="CC280">
        <v>645439.74466378195</v>
      </c>
    </row>
    <row r="281" spans="1:81" x14ac:dyDescent="0.25">
      <c r="A281">
        <v>10820</v>
      </c>
      <c r="B281" t="s">
        <v>345</v>
      </c>
      <c r="C281" t="s">
        <v>27</v>
      </c>
      <c r="D281">
        <v>2012</v>
      </c>
      <c r="E281" t="s">
        <v>22</v>
      </c>
      <c r="F281" t="s">
        <v>23</v>
      </c>
      <c r="G281">
        <v>2010</v>
      </c>
      <c r="H281">
        <v>1271358</v>
      </c>
      <c r="I281">
        <v>96</v>
      </c>
      <c r="J281">
        <v>2020</v>
      </c>
      <c r="K281">
        <v>35</v>
      </c>
      <c r="L281">
        <v>94</v>
      </c>
      <c r="M281">
        <v>2017</v>
      </c>
      <c r="N281">
        <v>853081.21799999999</v>
      </c>
      <c r="O281" t="s">
        <v>24</v>
      </c>
      <c r="P281">
        <v>2.95549298945854</v>
      </c>
      <c r="Q281">
        <v>1</v>
      </c>
      <c r="R281" t="s">
        <v>25</v>
      </c>
      <c r="S281">
        <v>826382.7</v>
      </c>
      <c r="T281">
        <v>-1.11368485725649E-2</v>
      </c>
      <c r="AO281">
        <v>1271358</v>
      </c>
      <c r="AP281">
        <v>1211604.1740000001</v>
      </c>
      <c r="AQ281">
        <v>1151850.348</v>
      </c>
      <c r="AR281">
        <v>1092096.5220000001</v>
      </c>
      <c r="AS281">
        <v>1032342.696</v>
      </c>
      <c r="AT281">
        <v>972588.87</v>
      </c>
      <c r="AU281">
        <v>912835.04399999999</v>
      </c>
      <c r="AV281">
        <v>853081.21799999999</v>
      </c>
      <c r="AW281">
        <v>844181.71200000006</v>
      </c>
      <c r="AX281">
        <v>835282.20600000001</v>
      </c>
      <c r="AY281">
        <v>826382.7</v>
      </c>
      <c r="AZ281">
        <v>817179.401007112</v>
      </c>
      <c r="BA281">
        <v>808078.59776147699</v>
      </c>
      <c r="BB281">
        <v>799079.14878347598</v>
      </c>
      <c r="BC281">
        <v>790179.92530598096</v>
      </c>
      <c r="BD281">
        <v>781379.811132767</v>
      </c>
      <c r="BE281">
        <v>772677.70249852201</v>
      </c>
      <c r="BF281">
        <v>764072.50793039904</v>
      </c>
      <c r="BG281">
        <v>755563.148111118</v>
      </c>
      <c r="BH281">
        <v>747148.55574359396</v>
      </c>
      <c r="BI281">
        <v>738827.67541706702</v>
      </c>
      <c r="BJ281">
        <v>730599.463474727</v>
      </c>
      <c r="BK281">
        <v>722462.88788281195</v>
      </c>
      <c r="BL281">
        <v>714416.92810116301</v>
      </c>
      <c r="BM281">
        <v>706460.57495522394</v>
      </c>
      <c r="BN281">
        <v>698592.83050945995</v>
      </c>
      <c r="BO281">
        <v>690812.70794219698</v>
      </c>
      <c r="BP281">
        <v>683119.23142184096</v>
      </c>
      <c r="BQ281">
        <v>675511.43598448904</v>
      </c>
      <c r="BR281">
        <v>667988.36741289403</v>
      </c>
      <c r="BS281">
        <v>660549.08211678197</v>
      </c>
      <c r="BT281">
        <v>653192.64701449999</v>
      </c>
      <c r="BU281">
        <v>645918.13941598695</v>
      </c>
      <c r="BV281">
        <v>638724.64690703806</v>
      </c>
      <c r="BW281">
        <v>631611.26723486895</v>
      </c>
      <c r="BX281">
        <v>624577.10819494899</v>
      </c>
      <c r="BY281">
        <v>617621.28751909104</v>
      </c>
      <c r="BZ281">
        <v>610742.93276479898</v>
      </c>
      <c r="CA281">
        <v>603941.18120583298</v>
      </c>
      <c r="CB281">
        <v>597215.17972400703</v>
      </c>
      <c r="CC281">
        <v>590564.08470218396</v>
      </c>
    </row>
    <row r="282" spans="1:81" x14ac:dyDescent="0.25">
      <c r="A282">
        <v>10834</v>
      </c>
      <c r="B282" t="s">
        <v>346</v>
      </c>
      <c r="C282" t="s">
        <v>76</v>
      </c>
      <c r="D282">
        <v>2010</v>
      </c>
      <c r="E282" t="s">
        <v>28</v>
      </c>
      <c r="F282" t="s">
        <v>23</v>
      </c>
      <c r="G282">
        <v>2010</v>
      </c>
      <c r="H282">
        <v>16969</v>
      </c>
      <c r="I282">
        <v>100</v>
      </c>
      <c r="J282">
        <v>2018</v>
      </c>
      <c r="K282">
        <v>20</v>
      </c>
      <c r="L282">
        <v>4</v>
      </c>
      <c r="M282">
        <v>2016</v>
      </c>
      <c r="N282">
        <v>16325</v>
      </c>
      <c r="O282" t="s">
        <v>24</v>
      </c>
      <c r="P282">
        <v>2.8443919408024398</v>
      </c>
      <c r="Q282">
        <v>1</v>
      </c>
      <c r="R282" t="s">
        <v>25</v>
      </c>
      <c r="S282">
        <v>13575.2</v>
      </c>
      <c r="T282">
        <v>-1.11368485725649E-2</v>
      </c>
      <c r="AO282">
        <v>16969</v>
      </c>
      <c r="AP282">
        <v>16861.666666666599</v>
      </c>
      <c r="AQ282">
        <v>16754.333333333299</v>
      </c>
      <c r="AR282">
        <v>16647</v>
      </c>
      <c r="AS282">
        <v>16539.666666666599</v>
      </c>
      <c r="AT282">
        <v>16432.333333333299</v>
      </c>
      <c r="AU282">
        <v>16325</v>
      </c>
      <c r="AV282">
        <v>14950.1</v>
      </c>
      <c r="AW282">
        <v>13575.2</v>
      </c>
      <c r="AX282">
        <v>13424.015053257701</v>
      </c>
      <c r="AY282">
        <v>13274.5138303737</v>
      </c>
      <c r="AZ282">
        <v>13126.677579970399</v>
      </c>
      <c r="BA282">
        <v>12980.4877595014</v>
      </c>
      <c r="BB282">
        <v>12835.9260329258</v>
      </c>
      <c r="BC282">
        <v>12692.974268408499</v>
      </c>
      <c r="BD282">
        <v>12551.614536045699</v>
      </c>
      <c r="BE282">
        <v>12411.8291056166</v>
      </c>
      <c r="BF282">
        <v>12273.600444358801</v>
      </c>
      <c r="BG282">
        <v>12136.9112147698</v>
      </c>
      <c r="BH282">
        <v>12001.744272432201</v>
      </c>
      <c r="BI282">
        <v>11868.082663863501</v>
      </c>
      <c r="BJ282">
        <v>11735.9096243894</v>
      </c>
      <c r="BK282">
        <v>11605.208576041199</v>
      </c>
      <c r="BL282">
        <v>11475.963125476799</v>
      </c>
      <c r="BM282">
        <v>11348.157061924099</v>
      </c>
      <c r="BN282">
        <v>11221.7743551477</v>
      </c>
      <c r="BO282">
        <v>11096.799153439</v>
      </c>
      <c r="BP282">
        <v>10973.215781626899</v>
      </c>
      <c r="BQ282">
        <v>10851.0087391129</v>
      </c>
      <c r="BR282">
        <v>10730.1626979258</v>
      </c>
      <c r="BS282">
        <v>10610.662500799999</v>
      </c>
      <c r="BT282">
        <v>10492.493159273999</v>
      </c>
      <c r="BU282">
        <v>10375.6398518105</v>
      </c>
      <c r="BV282">
        <v>10260.0879219374</v>
      </c>
      <c r="BW282">
        <v>10145.8228764096</v>
      </c>
      <c r="BX282">
        <v>10032.830383390999</v>
      </c>
      <c r="BY282">
        <v>9921.0962706569499</v>
      </c>
      <c r="BZ282">
        <v>9810.6065238168103</v>
      </c>
      <c r="CA282">
        <v>9701.3472845560409</v>
      </c>
      <c r="CB282">
        <v>9593.3048488980803</v>
      </c>
      <c r="CC282">
        <v>9486.4656654854498</v>
      </c>
    </row>
    <row r="283" spans="1:81" x14ac:dyDescent="0.25">
      <c r="A283">
        <v>10871</v>
      </c>
      <c r="B283" t="s">
        <v>347</v>
      </c>
      <c r="C283" t="s">
        <v>21</v>
      </c>
      <c r="D283">
        <v>2017</v>
      </c>
      <c r="E283" t="s">
        <v>22</v>
      </c>
      <c r="F283" t="s">
        <v>23</v>
      </c>
      <c r="G283">
        <v>2016</v>
      </c>
      <c r="H283">
        <v>22712</v>
      </c>
      <c r="I283">
        <v>100</v>
      </c>
      <c r="J283">
        <v>2030</v>
      </c>
      <c r="K283">
        <v>40</v>
      </c>
      <c r="L283">
        <v>100</v>
      </c>
      <c r="M283">
        <v>2017</v>
      </c>
      <c r="N283">
        <v>13627.199999999901</v>
      </c>
      <c r="O283" t="s">
        <v>24</v>
      </c>
      <c r="P283">
        <v>3.0502461736390201</v>
      </c>
      <c r="Q283">
        <v>1</v>
      </c>
      <c r="R283" t="s">
        <v>25</v>
      </c>
      <c r="S283">
        <v>13627.199999999901</v>
      </c>
      <c r="T283">
        <v>-1.11368485725649E-2</v>
      </c>
      <c r="AU283">
        <v>22712</v>
      </c>
      <c r="AV283">
        <v>13627.199999999901</v>
      </c>
      <c r="AW283">
        <v>13627.199999999901</v>
      </c>
      <c r="AX283">
        <v>13627.199999999901</v>
      </c>
      <c r="AY283">
        <v>13627.199999999901</v>
      </c>
      <c r="AZ283">
        <v>13627.199999999901</v>
      </c>
      <c r="BA283">
        <v>13627.199999999901</v>
      </c>
      <c r="BB283">
        <v>13627.199999999901</v>
      </c>
      <c r="BC283">
        <v>13627.199999999901</v>
      </c>
      <c r="BD283">
        <v>13627.199999999901</v>
      </c>
      <c r="BE283">
        <v>13627.199999999901</v>
      </c>
      <c r="BF283">
        <v>13627.199999999901</v>
      </c>
      <c r="BG283">
        <v>13627.199999999901</v>
      </c>
      <c r="BH283">
        <v>13627.199999999901</v>
      </c>
      <c r="BI283">
        <v>13627.199999999901</v>
      </c>
      <c r="BJ283">
        <v>13475.435937131901</v>
      </c>
      <c r="BK283">
        <v>13325.3620476508</v>
      </c>
      <c r="BL283">
        <v>13176.9595083515</v>
      </c>
      <c r="BM283">
        <v>13030.2097056601</v>
      </c>
      <c r="BN283">
        <v>12885.0942332994</v>
      </c>
      <c r="BO283">
        <v>12741.5948899799</v>
      </c>
      <c r="BP283">
        <v>12599.6936771173</v>
      </c>
      <c r="BQ283">
        <v>12459.3727965745</v>
      </c>
      <c r="BR283">
        <v>12320.614648429901</v>
      </c>
      <c r="BS283">
        <v>12183.4018287694</v>
      </c>
      <c r="BT283">
        <v>12047.7171275037</v>
      </c>
      <c r="BU283">
        <v>11913.5435262096</v>
      </c>
      <c r="BV283">
        <v>11780.8641959956</v>
      </c>
      <c r="BW283">
        <v>11649.662495390799</v>
      </c>
      <c r="BX283">
        <v>11519.921968258101</v>
      </c>
      <c r="BY283">
        <v>11391.6263417299</v>
      </c>
      <c r="BZ283">
        <v>11264.7595241668</v>
      </c>
      <c r="CA283">
        <v>11139.305603139799</v>
      </c>
      <c r="CB283">
        <v>11015.248843434099</v>
      </c>
      <c r="CC283">
        <v>10892.5736850757</v>
      </c>
    </row>
    <row r="284" spans="1:81" x14ac:dyDescent="0.25">
      <c r="A284">
        <v>55711</v>
      </c>
      <c r="B284" t="s">
        <v>348</v>
      </c>
      <c r="C284" t="s">
        <v>84</v>
      </c>
      <c r="D284">
        <v>2017</v>
      </c>
      <c r="E284" t="s">
        <v>28</v>
      </c>
      <c r="F284" t="s">
        <v>23</v>
      </c>
      <c r="G284">
        <v>2016</v>
      </c>
      <c r="H284">
        <v>28809.26</v>
      </c>
      <c r="I284">
        <v>100</v>
      </c>
      <c r="J284">
        <v>2020</v>
      </c>
      <c r="K284">
        <v>5</v>
      </c>
      <c r="L284">
        <v>0</v>
      </c>
      <c r="M284">
        <v>2017</v>
      </c>
      <c r="N284">
        <v>28809.26</v>
      </c>
      <c r="O284" t="s">
        <v>24</v>
      </c>
      <c r="P284">
        <v>2.6953687345845401</v>
      </c>
      <c r="Q284">
        <v>1</v>
      </c>
      <c r="R284" t="s">
        <v>25</v>
      </c>
      <c r="S284">
        <v>27368.796999999999</v>
      </c>
      <c r="T284">
        <v>-1.11368485725649E-2</v>
      </c>
      <c r="AU284">
        <v>28809.26</v>
      </c>
      <c r="AV284">
        <v>28809.26</v>
      </c>
      <c r="AW284">
        <v>28329.105666666601</v>
      </c>
      <c r="AX284">
        <v>27848.951333333302</v>
      </c>
      <c r="AY284">
        <v>27368.796999999999</v>
      </c>
      <c r="AZ284">
        <v>27063.994852197698</v>
      </c>
      <c r="BA284">
        <v>26762.587239760102</v>
      </c>
      <c r="BB284">
        <v>26464.536358260801</v>
      </c>
      <c r="BC284">
        <v>26169.804824295701</v>
      </c>
      <c r="BD284">
        <v>25878.355670794001</v>
      </c>
      <c r="BE284">
        <v>25590.1523423814</v>
      </c>
      <c r="BF284">
        <v>25305.158690795401</v>
      </c>
      <c r="BG284">
        <v>25023.338970351298</v>
      </c>
      <c r="BH284">
        <v>24744.657833458499</v>
      </c>
      <c r="BI284">
        <v>24469.080326187301</v>
      </c>
      <c r="BJ284">
        <v>24196.571883884699</v>
      </c>
      <c r="BK284">
        <v>23927.098326838699</v>
      </c>
      <c r="BL284">
        <v>23660.625855991799</v>
      </c>
      <c r="BM284">
        <v>23397.121048701501</v>
      </c>
      <c r="BN284">
        <v>23136.550854548099</v>
      </c>
      <c r="BO284">
        <v>22878.882591189598</v>
      </c>
      <c r="BP284">
        <v>22624.083940262</v>
      </c>
      <c r="BQ284">
        <v>22372.1229433263</v>
      </c>
      <c r="BR284">
        <v>22122.967997859701</v>
      </c>
      <c r="BS284">
        <v>21876.5878532918</v>
      </c>
      <c r="BT284">
        <v>21632.951607085299</v>
      </c>
      <c r="BU284">
        <v>21392.028700859599</v>
      </c>
      <c r="BV284">
        <v>21153.7889165581</v>
      </c>
      <c r="BW284">
        <v>20918.202372658401</v>
      </c>
      <c r="BX284">
        <v>20685.2395204239</v>
      </c>
      <c r="BY284">
        <v>20454.871140197702</v>
      </c>
      <c r="BZ284">
        <v>20227.068337737899</v>
      </c>
      <c r="CA284">
        <v>20001.802540593599</v>
      </c>
      <c r="CB284">
        <v>19779.045494520698</v>
      </c>
      <c r="CC284">
        <v>19558.769259938301</v>
      </c>
    </row>
    <row r="285" spans="1:81" x14ac:dyDescent="0.25">
      <c r="A285">
        <v>22270</v>
      </c>
      <c r="B285" t="s">
        <v>349</v>
      </c>
      <c r="C285" t="s">
        <v>172</v>
      </c>
      <c r="D285">
        <v>2017</v>
      </c>
      <c r="E285" t="s">
        <v>28</v>
      </c>
      <c r="F285" t="s">
        <v>23</v>
      </c>
      <c r="G285">
        <v>2016</v>
      </c>
      <c r="H285">
        <v>260899</v>
      </c>
      <c r="I285">
        <v>100</v>
      </c>
      <c r="J285">
        <v>2017</v>
      </c>
      <c r="K285">
        <v>2</v>
      </c>
      <c r="L285">
        <v>92</v>
      </c>
      <c r="M285">
        <v>2017</v>
      </c>
      <c r="N285">
        <v>256098.4584</v>
      </c>
      <c r="O285" t="s">
        <v>24</v>
      </c>
      <c r="P285">
        <v>2.6639285289243899</v>
      </c>
      <c r="Q285">
        <v>1</v>
      </c>
      <c r="R285" t="s">
        <v>25</v>
      </c>
      <c r="S285">
        <v>255681.02</v>
      </c>
      <c r="T285">
        <v>-1.11368485725649E-2</v>
      </c>
      <c r="AU285">
        <v>260899</v>
      </c>
      <c r="AV285">
        <v>255681.02</v>
      </c>
      <c r="AW285">
        <v>252833.539197381</v>
      </c>
      <c r="AX285">
        <v>250017.77035727401</v>
      </c>
      <c r="AY285">
        <v>247233.36030835399</v>
      </c>
      <c r="AZ285">
        <v>244479.95981251399</v>
      </c>
      <c r="BA285">
        <v>241757.22352105501</v>
      </c>
      <c r="BB285">
        <v>239064.80993137701</v>
      </c>
      <c r="BC285">
        <v>236402.38134414301</v>
      </c>
      <c r="BD285">
        <v>233769.603820919</v>
      </c>
      <c r="BE285">
        <v>231166.14714229701</v>
      </c>
      <c r="BF285">
        <v>228591.68476646999</v>
      </c>
      <c r="BG285">
        <v>226045.89378827799</v>
      </c>
      <c r="BH285">
        <v>223528.45489870801</v>
      </c>
      <c r="BI285">
        <v>221039.052344842</v>
      </c>
      <c r="BJ285">
        <v>218577.37389025401</v>
      </c>
      <c r="BK285">
        <v>216143.11077584999</v>
      </c>
      <c r="BL285">
        <v>213735.957681136</v>
      </c>
      <c r="BM285">
        <v>211355.61268592899</v>
      </c>
      <c r="BN285">
        <v>209001.77723248399</v>
      </c>
      <c r="BO285">
        <v>206674.156088049</v>
      </c>
      <c r="BP285">
        <v>204372.45730783301</v>
      </c>
      <c r="BQ285">
        <v>202096.392198393</v>
      </c>
      <c r="BR285">
        <v>199845.67528141799</v>
      </c>
      <c r="BS285">
        <v>197620.024257927</v>
      </c>
      <c r="BT285">
        <v>195419.15997286001</v>
      </c>
      <c r="BU285">
        <v>193242.80638006399</v>
      </c>
      <c r="BV285">
        <v>191090.690507672</v>
      </c>
      <c r="BW285">
        <v>188962.54242386101</v>
      </c>
      <c r="BX285">
        <v>186858.095203</v>
      </c>
      <c r="BY285">
        <v>184777.08489216599</v>
      </c>
      <c r="BZ285">
        <v>182719.250478042</v>
      </c>
      <c r="CA285">
        <v>180684.333854175</v>
      </c>
      <c r="CB285">
        <v>178672.07978860699</v>
      </c>
      <c r="CC285">
        <v>176682.23589185599</v>
      </c>
    </row>
    <row r="286" spans="1:81" x14ac:dyDescent="0.25">
      <c r="A286">
        <v>31497</v>
      </c>
      <c r="B286" t="s">
        <v>350</v>
      </c>
      <c r="C286" t="s">
        <v>27</v>
      </c>
      <c r="D286">
        <v>2012</v>
      </c>
      <c r="E286" t="s">
        <v>49</v>
      </c>
      <c r="F286" t="s">
        <v>50</v>
      </c>
      <c r="G286">
        <v>2012</v>
      </c>
      <c r="H286">
        <v>279520</v>
      </c>
      <c r="I286">
        <v>100</v>
      </c>
      <c r="J286">
        <v>2024</v>
      </c>
      <c r="K286">
        <v>20</v>
      </c>
      <c r="L286">
        <v>15.57</v>
      </c>
      <c r="M286">
        <v>2017</v>
      </c>
      <c r="N286">
        <v>270815.74719999998</v>
      </c>
      <c r="O286" t="s">
        <v>24</v>
      </c>
      <c r="P286">
        <v>2.5173450251707301</v>
      </c>
      <c r="Q286">
        <v>1</v>
      </c>
      <c r="R286" t="s">
        <v>25</v>
      </c>
      <c r="S286">
        <v>223616</v>
      </c>
      <c r="T286">
        <v>-1.11368485725649E-2</v>
      </c>
      <c r="AQ286">
        <v>279520</v>
      </c>
      <c r="AR286">
        <v>277779.14944000001</v>
      </c>
      <c r="AS286">
        <v>276038.29888000002</v>
      </c>
      <c r="AT286">
        <v>274297.44832000002</v>
      </c>
      <c r="AU286">
        <v>272556.59775999998</v>
      </c>
      <c r="AV286">
        <v>270815.74719999998</v>
      </c>
      <c r="AW286">
        <v>264072.926171428</v>
      </c>
      <c r="AX286">
        <v>257330.10514285701</v>
      </c>
      <c r="AY286">
        <v>250587.28411428499</v>
      </c>
      <c r="AZ286">
        <v>243844.463085714</v>
      </c>
      <c r="BA286">
        <v>237101.64205714199</v>
      </c>
      <c r="BB286">
        <v>230358.82102857099</v>
      </c>
      <c r="BC286">
        <v>223616</v>
      </c>
      <c r="BD286">
        <v>221125.622469597</v>
      </c>
      <c r="BE286">
        <v>218662.97989663901</v>
      </c>
      <c r="BF286">
        <v>216227.76340110399</v>
      </c>
      <c r="BG286">
        <v>213819.66754292199</v>
      </c>
      <c r="BH286">
        <v>211438.39028366</v>
      </c>
      <c r="BI286">
        <v>209083.63294864399</v>
      </c>
      <c r="BJ286">
        <v>206755.10018949301</v>
      </c>
      <c r="BK286">
        <v>204452.49994707701</v>
      </c>
      <c r="BL286">
        <v>202175.54341488401</v>
      </c>
      <c r="BM286">
        <v>199923.945002797</v>
      </c>
      <c r="BN286">
        <v>197697.422301271</v>
      </c>
      <c r="BO286">
        <v>195495.69604591501</v>
      </c>
      <c r="BP286">
        <v>193318.49008246401</v>
      </c>
      <c r="BQ286">
        <v>191165.53133213799</v>
      </c>
      <c r="BR286">
        <v>189036.549757398</v>
      </c>
      <c r="BS286">
        <v>186931.27832807001</v>
      </c>
      <c r="BT286">
        <v>184849.45298785399</v>
      </c>
      <c r="BU286">
        <v>182790.81262120701</v>
      </c>
      <c r="BV286">
        <v>180755.099020589</v>
      </c>
      <c r="BW286">
        <v>178742.056854077</v>
      </c>
      <c r="BX286">
        <v>176751.433633345</v>
      </c>
      <c r="BY286">
        <v>174782.97968198601</v>
      </c>
      <c r="BZ286">
        <v>172836.44810420601</v>
      </c>
      <c r="CA286">
        <v>170911.59475384999</v>
      </c>
      <c r="CB286">
        <v>169008.17820378099</v>
      </c>
      <c r="CC286">
        <v>167125.95971560001</v>
      </c>
    </row>
    <row r="287" spans="1:81" x14ac:dyDescent="0.25">
      <c r="A287">
        <v>827021</v>
      </c>
      <c r="B287" t="s">
        <v>351</v>
      </c>
      <c r="C287" t="s">
        <v>92</v>
      </c>
      <c r="D287">
        <v>2014</v>
      </c>
      <c r="E287" t="s">
        <v>44</v>
      </c>
      <c r="F287" t="s">
        <v>33</v>
      </c>
      <c r="G287">
        <v>2014</v>
      </c>
      <c r="H287">
        <v>6623</v>
      </c>
      <c r="I287">
        <v>100</v>
      </c>
      <c r="J287">
        <v>2017</v>
      </c>
      <c r="K287">
        <v>1</v>
      </c>
      <c r="L287">
        <v>100</v>
      </c>
      <c r="M287">
        <v>2017</v>
      </c>
      <c r="N287">
        <v>6556.7699999999904</v>
      </c>
      <c r="O287" t="s">
        <v>24</v>
      </c>
      <c r="P287">
        <v>2.3239031013243898</v>
      </c>
      <c r="Q287">
        <v>1</v>
      </c>
      <c r="R287" t="s">
        <v>25</v>
      </c>
      <c r="S287">
        <v>6556.77</v>
      </c>
      <c r="T287">
        <v>-1.11368485725649E-2</v>
      </c>
      <c r="AS287">
        <v>6623</v>
      </c>
      <c r="AT287">
        <v>6600.9233333333304</v>
      </c>
      <c r="AU287">
        <v>6578.84666666666</v>
      </c>
      <c r="AV287">
        <v>6556.77</v>
      </c>
      <c r="AW287">
        <v>6483.7482453848597</v>
      </c>
      <c r="AX287">
        <v>6411.5397229933797</v>
      </c>
      <c r="AY287">
        <v>6340.1353759814101</v>
      </c>
      <c r="AZ287">
        <v>6269.5262483695496</v>
      </c>
      <c r="BA287">
        <v>6199.7034839197304</v>
      </c>
      <c r="BB287">
        <v>6130.6583250245203</v>
      </c>
      <c r="BC287">
        <v>6062.3821116085801</v>
      </c>
      <c r="BD287">
        <v>5994.86628004257</v>
      </c>
      <c r="BE287">
        <v>5928.1023620689602</v>
      </c>
      <c r="BF287">
        <v>5862.0819837399404</v>
      </c>
      <c r="BG287">
        <v>5796.7968643670602</v>
      </c>
      <c r="BH287">
        <v>5732.2388154826904</v>
      </c>
      <c r="BI287">
        <v>5668.3997398128804</v>
      </c>
      <c r="BJ287">
        <v>5605.2716302618201</v>
      </c>
      <c r="BK287">
        <v>5542.8465689075001</v>
      </c>
      <c r="BL287">
        <v>5481.1167260086104</v>
      </c>
      <c r="BM287">
        <v>5420.0743590225002</v>
      </c>
      <c r="BN287">
        <v>5359.7118116340198</v>
      </c>
      <c r="BO287">
        <v>5300.0215127952697</v>
      </c>
      <c r="BP287">
        <v>5240.9959757759298</v>
      </c>
      <c r="BQ287">
        <v>5182.6277972242897</v>
      </c>
      <c r="BR287">
        <v>5124.9096562386403</v>
      </c>
      <c r="BS287">
        <v>5067.8343134490397</v>
      </c>
      <c r="BT287">
        <v>5011.3946101092997</v>
      </c>
      <c r="BU287">
        <v>4955.5834671991497</v>
      </c>
      <c r="BV287">
        <v>4900.39388453625</v>
      </c>
      <c r="BW287">
        <v>4845.8189398982404</v>
      </c>
      <c r="BX287">
        <v>4791.8517881545304</v>
      </c>
      <c r="BY287">
        <v>4738.4856604076804</v>
      </c>
      <c r="BZ287">
        <v>4685.7138631444504</v>
      </c>
      <c r="CA287">
        <v>4633.5297773962402</v>
      </c>
      <c r="CB287">
        <v>4581.9268579089103</v>
      </c>
      <c r="CC287">
        <v>4530.8986323218096</v>
      </c>
    </row>
    <row r="288" spans="1:81" x14ac:dyDescent="0.25">
      <c r="A288">
        <v>51909</v>
      </c>
      <c r="B288" t="s">
        <v>352</v>
      </c>
      <c r="C288" t="s">
        <v>27</v>
      </c>
      <c r="D288">
        <v>0</v>
      </c>
      <c r="E288" t="s">
        <v>49</v>
      </c>
      <c r="F288" t="s">
        <v>50</v>
      </c>
      <c r="G288">
        <v>2013</v>
      </c>
      <c r="H288">
        <v>263809</v>
      </c>
      <c r="I288">
        <v>100</v>
      </c>
      <c r="J288">
        <v>2018</v>
      </c>
      <c r="K288">
        <v>24.18</v>
      </c>
      <c r="L288">
        <v>92</v>
      </c>
      <c r="M288">
        <v>2017</v>
      </c>
      <c r="N288">
        <v>205123.10509600001</v>
      </c>
      <c r="O288" t="s">
        <v>24</v>
      </c>
      <c r="P288">
        <v>2.5562166248024401</v>
      </c>
      <c r="Q288">
        <v>1</v>
      </c>
      <c r="R288" t="s">
        <v>25</v>
      </c>
      <c r="S288">
        <v>200019.98379999999</v>
      </c>
      <c r="T288">
        <v>-1.11368485725649E-2</v>
      </c>
      <c r="AR288">
        <v>263809</v>
      </c>
      <c r="AS288">
        <v>249137.526274</v>
      </c>
      <c r="AT288">
        <v>234466.05254800001</v>
      </c>
      <c r="AU288">
        <v>219794.57882200001</v>
      </c>
      <c r="AV288">
        <v>205123.10509600001</v>
      </c>
      <c r="AW288">
        <v>200019.98379999999</v>
      </c>
      <c r="AX288">
        <v>197792.391528932</v>
      </c>
      <c r="AY288">
        <v>195589.607615669</v>
      </c>
      <c r="AZ288">
        <v>193411.35577328599</v>
      </c>
      <c r="BA288">
        <v>191257.36279182401</v>
      </c>
      <c r="BB288">
        <v>189127.358504023</v>
      </c>
      <c r="BC288">
        <v>187021.07575143501</v>
      </c>
      <c r="BD288">
        <v>184938.250350913</v>
      </c>
      <c r="BE288">
        <v>182878.62106147999</v>
      </c>
      <c r="BF288">
        <v>180841.92955155901</v>
      </c>
      <c r="BG288">
        <v>178827.92036657201</v>
      </c>
      <c r="BH288">
        <v>176836.34089690301</v>
      </c>
      <c r="BI288">
        <v>174866.94134620801</v>
      </c>
      <c r="BJ288">
        <v>172919.474700088</v>
      </c>
      <c r="BK288">
        <v>170993.696695105</v>
      </c>
      <c r="BL288">
        <v>169089.36578814901</v>
      </c>
      <c r="BM288">
        <v>167206.243126135</v>
      </c>
      <c r="BN288">
        <v>165344.09251605201</v>
      </c>
      <c r="BO288">
        <v>163502.68039533199</v>
      </c>
      <c r="BP288">
        <v>161681.77580256099</v>
      </c>
      <c r="BQ288">
        <v>159881.15034850501</v>
      </c>
      <c r="BR288">
        <v>158100.57818746599</v>
      </c>
      <c r="BS288">
        <v>156339.835988957</v>
      </c>
      <c r="BT288">
        <v>154598.702909688</v>
      </c>
      <c r="BU288">
        <v>152876.96056586801</v>
      </c>
      <c r="BV288">
        <v>151174.39300581199</v>
      </c>
      <c r="BW288">
        <v>149490.786682857</v>
      </c>
      <c r="BX288">
        <v>147825.93042857599</v>
      </c>
      <c r="BY288">
        <v>146179.615426295</v>
      </c>
      <c r="BZ288">
        <v>144551.635184896</v>
      </c>
      <c r="CA288">
        <v>142941.785512926</v>
      </c>
      <c r="CB288">
        <v>141349.86449297599</v>
      </c>
      <c r="CC288">
        <v>139775.67245636499</v>
      </c>
    </row>
    <row r="289" spans="1:81" x14ac:dyDescent="0.25">
      <c r="A289">
        <v>40342</v>
      </c>
      <c r="B289" t="s">
        <v>353</v>
      </c>
      <c r="C289" t="s">
        <v>27</v>
      </c>
      <c r="D289">
        <v>2015</v>
      </c>
      <c r="E289" t="s">
        <v>32</v>
      </c>
      <c r="F289" t="s">
        <v>33</v>
      </c>
      <c r="G289">
        <v>2013</v>
      </c>
      <c r="H289">
        <v>92269</v>
      </c>
      <c r="I289">
        <v>97</v>
      </c>
      <c r="J289">
        <v>2020</v>
      </c>
      <c r="K289">
        <v>32.869999999999997</v>
      </c>
      <c r="L289">
        <v>100</v>
      </c>
      <c r="M289">
        <v>2017</v>
      </c>
      <c r="N289">
        <v>61940.179700000001</v>
      </c>
      <c r="O289" t="s">
        <v>24</v>
      </c>
      <c r="P289">
        <v>2.61407508055854</v>
      </c>
      <c r="Q289">
        <v>1</v>
      </c>
      <c r="R289" t="s">
        <v>25</v>
      </c>
      <c r="S289">
        <v>61940.179700000001</v>
      </c>
      <c r="T289">
        <v>-1.11368485725649E-2</v>
      </c>
      <c r="AR289">
        <v>92269</v>
      </c>
      <c r="AS289">
        <v>84686.794924999995</v>
      </c>
      <c r="AT289">
        <v>77104.589850000004</v>
      </c>
      <c r="AU289">
        <v>69522.384774999999</v>
      </c>
      <c r="AV289">
        <v>61940.179700000001</v>
      </c>
      <c r="AW289">
        <v>61940.179700000001</v>
      </c>
      <c r="AX289">
        <v>61940.179700000001</v>
      </c>
      <c r="AY289">
        <v>61940.179700000001</v>
      </c>
      <c r="AZ289">
        <v>61250.3612981236</v>
      </c>
      <c r="BA289">
        <v>60568.225299331498</v>
      </c>
      <c r="BB289">
        <v>59893.686145863801</v>
      </c>
      <c r="BC289">
        <v>59226.659232804603</v>
      </c>
      <c r="BD289">
        <v>58567.060897470001</v>
      </c>
      <c r="BE289">
        <v>57914.808408914701</v>
      </c>
      <c r="BF289">
        <v>57269.819957555497</v>
      </c>
      <c r="BG289">
        <v>56632.014644910101</v>
      </c>
      <c r="BH289">
        <v>56001.312473450504</v>
      </c>
      <c r="BI289">
        <v>55377.634336568801</v>
      </c>
      <c r="BJ289">
        <v>54760.902008655503</v>
      </c>
      <c r="BK289">
        <v>54151.038135288101</v>
      </c>
      <c r="BL289">
        <v>53547.966223528201</v>
      </c>
      <c r="BM289">
        <v>52951.610632327902</v>
      </c>
      <c r="BN289">
        <v>52361.896563042297</v>
      </c>
      <c r="BO289">
        <v>51778.750050047398</v>
      </c>
      <c r="BP289">
        <v>51202.0979514633</v>
      </c>
      <c r="BQ289">
        <v>50631.867939980199</v>
      </c>
      <c r="BR289">
        <v>50067.988493786499</v>
      </c>
      <c r="BS289">
        <v>49510.388887598303</v>
      </c>
      <c r="BT289">
        <v>48958.999183788299</v>
      </c>
      <c r="BU289">
        <v>48413.750223614203</v>
      </c>
      <c r="BV289">
        <v>47874.5736185438</v>
      </c>
      <c r="BW289">
        <v>47341.401741677997</v>
      </c>
      <c r="BX289">
        <v>46814.167719267898</v>
      </c>
      <c r="BY289">
        <v>46292.805422327801</v>
      </c>
      <c r="BZ289">
        <v>45777.249458340098</v>
      </c>
      <c r="CA289">
        <v>45267.435163053997</v>
      </c>
      <c r="CB289">
        <v>44763.298592374696</v>
      </c>
      <c r="CC289">
        <v>44264.776514342899</v>
      </c>
    </row>
    <row r="290" spans="1:81" x14ac:dyDescent="0.25">
      <c r="A290">
        <v>63535</v>
      </c>
      <c r="B290" t="s">
        <v>354</v>
      </c>
      <c r="C290" t="s">
        <v>111</v>
      </c>
      <c r="D290">
        <v>2018</v>
      </c>
      <c r="E290" t="s">
        <v>49</v>
      </c>
      <c r="F290" t="s">
        <v>50</v>
      </c>
      <c r="G290">
        <v>2017</v>
      </c>
      <c r="H290">
        <v>10000000</v>
      </c>
      <c r="I290">
        <v>100</v>
      </c>
      <c r="J290">
        <v>2030</v>
      </c>
      <c r="K290">
        <v>100</v>
      </c>
      <c r="L290">
        <v>0</v>
      </c>
      <c r="M290">
        <v>2017</v>
      </c>
      <c r="N290">
        <v>10000000</v>
      </c>
      <c r="O290" t="s">
        <v>24</v>
      </c>
      <c r="P290">
        <v>3.3212439024390199</v>
      </c>
      <c r="Q290">
        <v>1</v>
      </c>
      <c r="R290" t="s">
        <v>25</v>
      </c>
      <c r="S290">
        <v>0</v>
      </c>
      <c r="T290">
        <v>-1.11368485725649E-2</v>
      </c>
      <c r="AV290">
        <v>10000000</v>
      </c>
      <c r="AW290">
        <v>9230769.2307692301</v>
      </c>
      <c r="AX290">
        <v>8461538.4615384601</v>
      </c>
      <c r="AY290">
        <v>7692307.6923076902</v>
      </c>
      <c r="AZ290">
        <v>6923076.9230769202</v>
      </c>
      <c r="BA290">
        <v>6153846.1538461503</v>
      </c>
      <c r="BB290">
        <v>5384615.3846153803</v>
      </c>
      <c r="BC290">
        <v>4615384.6153846104</v>
      </c>
      <c r="BD290">
        <v>3846153.84615384</v>
      </c>
      <c r="BE290">
        <v>3076923.07692307</v>
      </c>
      <c r="BF290">
        <v>2307692.3076923001</v>
      </c>
      <c r="BG290">
        <v>1538461.5384615301</v>
      </c>
      <c r="BH290">
        <v>769230.76923076797</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row>
    <row r="291" spans="1:81" x14ac:dyDescent="0.25">
      <c r="A291">
        <v>33461</v>
      </c>
      <c r="B291" t="s">
        <v>355</v>
      </c>
      <c r="C291" t="s">
        <v>27</v>
      </c>
      <c r="D291">
        <v>2015</v>
      </c>
      <c r="E291" t="s">
        <v>28</v>
      </c>
      <c r="F291" t="s">
        <v>23</v>
      </c>
      <c r="G291">
        <v>2015</v>
      </c>
      <c r="H291">
        <v>5488</v>
      </c>
      <c r="I291">
        <v>100</v>
      </c>
      <c r="J291">
        <v>2020</v>
      </c>
      <c r="K291">
        <v>20</v>
      </c>
      <c r="L291">
        <v>35</v>
      </c>
      <c r="M291">
        <v>2017</v>
      </c>
      <c r="N291">
        <v>5103.84</v>
      </c>
      <c r="O291" t="s">
        <v>24</v>
      </c>
      <c r="P291">
        <v>2.8453664024585401</v>
      </c>
      <c r="Q291">
        <v>1</v>
      </c>
      <c r="R291" t="s">
        <v>25</v>
      </c>
      <c r="S291">
        <v>4390.3999999999996</v>
      </c>
      <c r="T291">
        <v>-1.11368485725649E-2</v>
      </c>
      <c r="AT291">
        <v>5488</v>
      </c>
      <c r="AU291">
        <v>5295.92</v>
      </c>
      <c r="AV291">
        <v>5103.84</v>
      </c>
      <c r="AW291">
        <v>4866.0266666666603</v>
      </c>
      <c r="AX291">
        <v>4628.2133333333304</v>
      </c>
      <c r="AY291">
        <v>4390.3999999999996</v>
      </c>
      <c r="AZ291">
        <v>4341.5047800270104</v>
      </c>
      <c r="BA291">
        <v>4293.15409871478</v>
      </c>
      <c r="BB291">
        <v>4245.3418916187102</v>
      </c>
      <c r="BC291">
        <v>4198.0621618329797</v>
      </c>
      <c r="BD291">
        <v>4151.3089792384299</v>
      </c>
      <c r="BE291">
        <v>4105.0764797587299</v>
      </c>
      <c r="BF291">
        <v>4059.35886462485</v>
      </c>
      <c r="BG291">
        <v>4014.15039964783</v>
      </c>
      <c r="BH291">
        <v>3969.4454144994502</v>
      </c>
      <c r="BI291">
        <v>3925.2383020011098</v>
      </c>
      <c r="BJ291">
        <v>3881.52351742049</v>
      </c>
      <c r="BK291">
        <v>3838.2955777761299</v>
      </c>
      <c r="BL291">
        <v>3795.5490611496898</v>
      </c>
      <c r="BM291">
        <v>3753.2786060059202</v>
      </c>
      <c r="BN291">
        <v>3711.4789105201899</v>
      </c>
      <c r="BO291">
        <v>3670.14473191346</v>
      </c>
      <c r="BP291">
        <v>3629.27088579474</v>
      </c>
      <c r="BQ291">
        <v>3588.85224551082</v>
      </c>
      <c r="BR291">
        <v>3548.8837415032599</v>
      </c>
      <c r="BS291">
        <v>3509.3603606725001</v>
      </c>
      <c r="BT291">
        <v>3470.2771457491299</v>
      </c>
      <c r="BU291">
        <v>3431.6291946720899</v>
      </c>
      <c r="BV291">
        <v>3393.41165997383</v>
      </c>
      <c r="BW291">
        <v>3355.6197481723302</v>
      </c>
      <c r="BX291">
        <v>3318.2487191698201</v>
      </c>
      <c r="BY291">
        <v>3281.2938856583201</v>
      </c>
      <c r="BZ291">
        <v>3244.75061253166</v>
      </c>
      <c r="CA291">
        <v>3208.6143163041602</v>
      </c>
      <c r="CB291">
        <v>3172.88046453572</v>
      </c>
      <c r="CC291">
        <v>3137.54457526333</v>
      </c>
    </row>
    <row r="292" spans="1:81" x14ac:dyDescent="0.25">
      <c r="A292">
        <v>11383</v>
      </c>
      <c r="B292" t="s">
        <v>356</v>
      </c>
      <c r="C292" t="s">
        <v>27</v>
      </c>
      <c r="D292">
        <v>2013</v>
      </c>
      <c r="E292" t="s">
        <v>44</v>
      </c>
      <c r="F292" t="s">
        <v>33</v>
      </c>
      <c r="G292">
        <v>2009</v>
      </c>
      <c r="H292">
        <v>114331.66</v>
      </c>
      <c r="I292">
        <v>100</v>
      </c>
      <c r="J292">
        <v>2017</v>
      </c>
      <c r="K292">
        <v>20</v>
      </c>
      <c r="L292">
        <v>88</v>
      </c>
      <c r="M292">
        <v>2017</v>
      </c>
      <c r="N292">
        <v>94209.287840000005</v>
      </c>
      <c r="O292" t="s">
        <v>24</v>
      </c>
      <c r="P292">
        <v>2.5139138721903902</v>
      </c>
      <c r="Q292">
        <v>1</v>
      </c>
      <c r="R292" t="s">
        <v>25</v>
      </c>
      <c r="S292">
        <v>91465.327999999994</v>
      </c>
      <c r="T292">
        <v>-1.11368485725649E-2</v>
      </c>
      <c r="AN292">
        <v>114331.66</v>
      </c>
      <c r="AO292">
        <v>111816.36348</v>
      </c>
      <c r="AP292">
        <v>109301.06696</v>
      </c>
      <c r="AQ292">
        <v>106785.77043999999</v>
      </c>
      <c r="AR292">
        <v>104270.47392</v>
      </c>
      <c r="AS292">
        <v>101755.1774</v>
      </c>
      <c r="AT292">
        <v>99239.880879999997</v>
      </c>
      <c r="AU292">
        <v>96724.584359999993</v>
      </c>
      <c r="AV292">
        <v>91465.327999999994</v>
      </c>
      <c r="AW292">
        <v>90446.692492424001</v>
      </c>
      <c r="AX292">
        <v>89439.401374246503</v>
      </c>
      <c r="AY292">
        <v>88443.328304720693</v>
      </c>
      <c r="AZ292">
        <v>87458.348350137399</v>
      </c>
      <c r="BA292">
        <v>86484.337968155203</v>
      </c>
      <c r="BB292">
        <v>85521.174992305401</v>
      </c>
      <c r="BC292">
        <v>84568.738616668197</v>
      </c>
      <c r="BD292">
        <v>83626.909380721598</v>
      </c>
      <c r="BE292">
        <v>82695.569154356897</v>
      </c>
      <c r="BF292">
        <v>81774.601123062705</v>
      </c>
      <c r="BG292">
        <v>80863.889773273302</v>
      </c>
      <c r="BH292">
        <v>79963.3208778798</v>
      </c>
      <c r="BI292">
        <v>79072.781481903396</v>
      </c>
      <c r="BJ292">
        <v>78192.159888327893</v>
      </c>
      <c r="BK292">
        <v>77321.345644089801</v>
      </c>
      <c r="BL292">
        <v>76460.229526224604</v>
      </c>
      <c r="BM292">
        <v>75608.703528167505</v>
      </c>
      <c r="BN292">
        <v>74766.660846206403</v>
      </c>
      <c r="BO292">
        <v>73933.995866085796</v>
      </c>
      <c r="BP292">
        <v>73110.604149760606</v>
      </c>
      <c r="BQ292">
        <v>72296.382422295996</v>
      </c>
      <c r="BR292">
        <v>71491.228558914605</v>
      </c>
      <c r="BS292">
        <v>70695.041572187401</v>
      </c>
      <c r="BT292">
        <v>69907.721599366705</v>
      </c>
      <c r="BU292">
        <v>69129.1698898615</v>
      </c>
      <c r="BV292">
        <v>68359.288792851003</v>
      </c>
      <c r="BW292">
        <v>67597.981745036799</v>
      </c>
      <c r="BX292">
        <v>66845.153258531296</v>
      </c>
      <c r="BY292">
        <v>66100.708908881206</v>
      </c>
      <c r="BZ292">
        <v>65364.555323223802</v>
      </c>
      <c r="CA292">
        <v>64636.600168575998</v>
      </c>
      <c r="CB292">
        <v>63916.752140253098</v>
      </c>
      <c r="CC292">
        <v>63204.920950416999</v>
      </c>
    </row>
    <row r="293" spans="1:81" x14ac:dyDescent="0.25">
      <c r="A293">
        <v>11413</v>
      </c>
      <c r="B293" t="s">
        <v>357</v>
      </c>
      <c r="C293" t="s">
        <v>59</v>
      </c>
      <c r="D293">
        <v>2017</v>
      </c>
      <c r="E293" t="s">
        <v>22</v>
      </c>
      <c r="F293" t="s">
        <v>23</v>
      </c>
      <c r="G293">
        <v>2016</v>
      </c>
      <c r="H293">
        <v>119129</v>
      </c>
      <c r="I293">
        <v>100</v>
      </c>
      <c r="J293">
        <v>2030</v>
      </c>
      <c r="K293">
        <v>40</v>
      </c>
      <c r="L293">
        <v>11</v>
      </c>
      <c r="M293">
        <v>2018</v>
      </c>
      <c r="N293">
        <v>113104</v>
      </c>
      <c r="O293" t="s">
        <v>24</v>
      </c>
      <c r="P293">
        <v>3.05025572073902</v>
      </c>
      <c r="Q293">
        <v>1</v>
      </c>
      <c r="R293" t="s">
        <v>25</v>
      </c>
      <c r="S293">
        <v>71477.399999999994</v>
      </c>
      <c r="T293">
        <v>-1.11368485725649E-2</v>
      </c>
      <c r="AU293">
        <v>119129</v>
      </c>
      <c r="AV293">
        <v>116116.5</v>
      </c>
      <c r="AW293">
        <v>113104</v>
      </c>
      <c r="AX293">
        <v>109635.116666666</v>
      </c>
      <c r="AY293">
        <v>106166.233333333</v>
      </c>
      <c r="AZ293">
        <v>102697.35</v>
      </c>
      <c r="BA293">
        <v>99228.466666666602</v>
      </c>
      <c r="BB293">
        <v>95759.583333333299</v>
      </c>
      <c r="BC293">
        <v>92290.7</v>
      </c>
      <c r="BD293">
        <v>88821.816666666593</v>
      </c>
      <c r="BE293">
        <v>85352.933333333305</v>
      </c>
      <c r="BF293">
        <v>81884.049999999901</v>
      </c>
      <c r="BG293">
        <v>78415.166666666599</v>
      </c>
      <c r="BH293">
        <v>74946.283333333296</v>
      </c>
      <c r="BI293">
        <v>71477.399999999994</v>
      </c>
      <c r="BJ293">
        <v>70681.367019839294</v>
      </c>
      <c r="BK293">
        <v>69894.199338437495</v>
      </c>
      <c r="BL293">
        <v>69115.798224304599</v>
      </c>
      <c r="BM293">
        <v>68346.066045508604</v>
      </c>
      <c r="BN293">
        <v>67584.906257429204</v>
      </c>
      <c r="BO293">
        <v>66832.223390649204</v>
      </c>
      <c r="BP293">
        <v>66087.923038979701</v>
      </c>
      <c r="BQ293">
        <v>65351.911847619303</v>
      </c>
      <c r="BR293">
        <v>64624.097501444798</v>
      </c>
      <c r="BS293">
        <v>63904.388713432498</v>
      </c>
      <c r="BT293">
        <v>63192.695213208703</v>
      </c>
      <c r="BU293">
        <v>62488.927735726902</v>
      </c>
      <c r="BV293">
        <v>61792.998010072202</v>
      </c>
      <c r="BW293">
        <v>61104.818748389203</v>
      </c>
      <c r="BX293">
        <v>60424.303634934397</v>
      </c>
      <c r="BY293">
        <v>59751.367315249401</v>
      </c>
      <c r="BZ293">
        <v>59085.925385455797</v>
      </c>
      <c r="CA293">
        <v>58427.894381668099</v>
      </c>
      <c r="CB293">
        <v>57777.191769525598</v>
      </c>
      <c r="CC293">
        <v>57133.735933840399</v>
      </c>
    </row>
    <row r="294" spans="1:81" x14ac:dyDescent="0.25">
      <c r="A294">
        <v>11421</v>
      </c>
      <c r="B294" t="s">
        <v>358</v>
      </c>
      <c r="C294" t="s">
        <v>27</v>
      </c>
      <c r="D294">
        <v>2017</v>
      </c>
      <c r="E294" t="s">
        <v>28</v>
      </c>
      <c r="F294" t="s">
        <v>23</v>
      </c>
      <c r="G294">
        <v>2016</v>
      </c>
      <c r="H294">
        <v>99984.78</v>
      </c>
      <c r="I294">
        <v>100</v>
      </c>
      <c r="J294">
        <v>2025</v>
      </c>
      <c r="K294">
        <v>20</v>
      </c>
      <c r="L294">
        <v>23</v>
      </c>
      <c r="M294">
        <v>2017</v>
      </c>
      <c r="N294">
        <v>95385.480119999993</v>
      </c>
      <c r="O294" t="s">
        <v>24</v>
      </c>
      <c r="P294">
        <v>2.8478148765267801</v>
      </c>
      <c r="Q294">
        <v>1</v>
      </c>
      <c r="R294" t="s">
        <v>25</v>
      </c>
      <c r="S294">
        <v>79987.823999999993</v>
      </c>
      <c r="T294">
        <v>-1.11368485725649E-2</v>
      </c>
      <c r="AU294">
        <v>99984.78</v>
      </c>
      <c r="AV294">
        <v>95385.480119999993</v>
      </c>
      <c r="AW294">
        <v>93460.773105</v>
      </c>
      <c r="AX294">
        <v>91536.066089999993</v>
      </c>
      <c r="AY294">
        <v>89611.359074999898</v>
      </c>
      <c r="AZ294">
        <v>87686.652059999993</v>
      </c>
      <c r="BA294">
        <v>85761.945045</v>
      </c>
      <c r="BB294">
        <v>83837.238029999993</v>
      </c>
      <c r="BC294">
        <v>81912.531014999899</v>
      </c>
      <c r="BD294">
        <v>79987.823999999993</v>
      </c>
      <c r="BE294">
        <v>79097.011716463006</v>
      </c>
      <c r="BF294">
        <v>78216.120274434303</v>
      </c>
      <c r="BG294">
        <v>77345.039187004397</v>
      </c>
      <c r="BH294">
        <v>76483.659197739704</v>
      </c>
      <c r="BI294">
        <v>75631.872266978797</v>
      </c>
      <c r="BJ294">
        <v>74789.571558281896</v>
      </c>
      <c r="BK294">
        <v>73956.651425030301</v>
      </c>
      <c r="BL294">
        <v>73133.007397175694</v>
      </c>
      <c r="BM294">
        <v>72318.5361681371</v>
      </c>
      <c r="BN294">
        <v>71513.135581843002</v>
      </c>
      <c r="BO294">
        <v>70716.704619918703</v>
      </c>
      <c r="BP294">
        <v>69929.143389015895</v>
      </c>
      <c r="BQ294">
        <v>69150.353108283205</v>
      </c>
      <c r="BR294">
        <v>68380.236096976907</v>
      </c>
      <c r="BS294">
        <v>67618.695762208605</v>
      </c>
      <c r="BT294">
        <v>66865.636586830602</v>
      </c>
      <c r="BU294">
        <v>66120.964117454903</v>
      </c>
      <c r="BV294">
        <v>65384.584952606798</v>
      </c>
      <c r="BW294">
        <v>64656.4067310096</v>
      </c>
      <c r="BX294">
        <v>63936.338120000197</v>
      </c>
      <c r="BY294">
        <v>63224.288804073403</v>
      </c>
      <c r="BZ294">
        <v>62520.169473554299</v>
      </c>
      <c r="CA294">
        <v>61823.891813396302</v>
      </c>
      <c r="CB294">
        <v>61135.3684921038</v>
      </c>
      <c r="CC294">
        <v>60454.513150779298</v>
      </c>
    </row>
    <row r="295" spans="1:81" x14ac:dyDescent="0.25">
      <c r="A295">
        <v>11520</v>
      </c>
      <c r="B295" t="s">
        <v>359</v>
      </c>
      <c r="C295" t="s">
        <v>59</v>
      </c>
      <c r="D295">
        <v>2010</v>
      </c>
      <c r="E295" t="s">
        <v>28</v>
      </c>
      <c r="F295" t="s">
        <v>23</v>
      </c>
      <c r="G295">
        <v>1990</v>
      </c>
      <c r="H295">
        <v>1099300</v>
      </c>
      <c r="I295">
        <v>100</v>
      </c>
      <c r="J295">
        <v>2020</v>
      </c>
      <c r="K295">
        <v>28</v>
      </c>
      <c r="L295">
        <v>100</v>
      </c>
      <c r="M295">
        <v>2018</v>
      </c>
      <c r="N295">
        <v>791496</v>
      </c>
      <c r="O295" t="s">
        <v>24</v>
      </c>
      <c r="P295">
        <v>2.9254757836585399</v>
      </c>
      <c r="Q295">
        <v>1</v>
      </c>
      <c r="R295" t="s">
        <v>25</v>
      </c>
      <c r="S295">
        <v>791496</v>
      </c>
      <c r="T295">
        <v>-1.11368485725649E-2</v>
      </c>
      <c r="U295">
        <v>1099300</v>
      </c>
      <c r="V295">
        <v>1088307</v>
      </c>
      <c r="W295">
        <v>1077314</v>
      </c>
      <c r="X295">
        <v>1066321</v>
      </c>
      <c r="Y295">
        <v>1055328</v>
      </c>
      <c r="Z295">
        <v>1044335</v>
      </c>
      <c r="AA295">
        <v>1033342</v>
      </c>
      <c r="AB295">
        <v>1022349</v>
      </c>
      <c r="AC295">
        <v>1011356</v>
      </c>
      <c r="AD295">
        <v>1000363</v>
      </c>
      <c r="AE295">
        <v>989370</v>
      </c>
      <c r="AF295">
        <v>978377</v>
      </c>
      <c r="AG295">
        <v>967384</v>
      </c>
      <c r="AH295">
        <v>956391</v>
      </c>
      <c r="AI295">
        <v>945398</v>
      </c>
      <c r="AJ295">
        <v>934405</v>
      </c>
      <c r="AK295">
        <v>923412</v>
      </c>
      <c r="AL295">
        <v>912419</v>
      </c>
      <c r="AM295">
        <v>901426</v>
      </c>
      <c r="AN295">
        <v>890433</v>
      </c>
      <c r="AO295">
        <v>879440</v>
      </c>
      <c r="AP295">
        <v>868447</v>
      </c>
      <c r="AQ295">
        <v>857454</v>
      </c>
      <c r="AR295">
        <v>846461</v>
      </c>
      <c r="AS295">
        <v>835468</v>
      </c>
      <c r="AT295">
        <v>824475</v>
      </c>
      <c r="AU295">
        <v>813482</v>
      </c>
      <c r="AV295">
        <v>802489</v>
      </c>
      <c r="AW295">
        <v>791496</v>
      </c>
      <c r="AX295">
        <v>791496</v>
      </c>
      <c r="AY295">
        <v>791496</v>
      </c>
      <c r="AZ295">
        <v>782681.22890220897</v>
      </c>
      <c r="BA295">
        <v>773964.62657533598</v>
      </c>
      <c r="BB295">
        <v>765345.09972864494</v>
      </c>
      <c r="BC295">
        <v>756821.56724721205</v>
      </c>
      <c r="BD295">
        <v>748392.96005632903</v>
      </c>
      <c r="BE295">
        <v>740058.22098740796</v>
      </c>
      <c r="BF295">
        <v>731816.30464538897</v>
      </c>
      <c r="BG295">
        <v>723666.17727761902</v>
      </c>
      <c r="BH295">
        <v>715606.81664419197</v>
      </c>
      <c r="BI295">
        <v>707637.21188972995</v>
      </c>
      <c r="BJ295">
        <v>699756.36341660202</v>
      </c>
      <c r="BK295">
        <v>691963.28275954304</v>
      </c>
      <c r="BL295">
        <v>684256.99246167496</v>
      </c>
      <c r="BM295">
        <v>676636.52595190995</v>
      </c>
      <c r="BN295">
        <v>669100.92742371804</v>
      </c>
      <c r="BO295">
        <v>661649.25171523704</v>
      </c>
      <c r="BP295">
        <v>654280.56419073394</v>
      </c>
      <c r="BQ295">
        <v>646993.94062336895</v>
      </c>
      <c r="BR295">
        <v>639788.46707927994</v>
      </c>
      <c r="BS295">
        <v>632663.23980294401</v>
      </c>
      <c r="BT295">
        <v>625617.36510383</v>
      </c>
      <c r="BU295">
        <v>618649.95924430201</v>
      </c>
      <c r="BV295">
        <v>611760.14832877496</v>
      </c>
      <c r="BW295">
        <v>604947.06819410704</v>
      </c>
      <c r="BX295">
        <v>598209.86430121202</v>
      </c>
      <c r="BY295">
        <v>591547.69162787497</v>
      </c>
      <c r="BZ295">
        <v>584959.71456276497</v>
      </c>
      <c r="CA295">
        <v>578445.10680062894</v>
      </c>
      <c r="CB295">
        <v>572003.05123864894</v>
      </c>
      <c r="CC295">
        <v>565632.73987395898</v>
      </c>
    </row>
    <row r="296" spans="1:81" x14ac:dyDescent="0.25">
      <c r="A296">
        <v>11566</v>
      </c>
      <c r="B296" t="s">
        <v>360</v>
      </c>
      <c r="C296" t="s">
        <v>27</v>
      </c>
      <c r="D296">
        <v>2017</v>
      </c>
      <c r="E296" t="s">
        <v>22</v>
      </c>
      <c r="F296" t="s">
        <v>23</v>
      </c>
      <c r="G296">
        <v>2015</v>
      </c>
      <c r="H296">
        <v>124461</v>
      </c>
      <c r="I296">
        <v>99</v>
      </c>
      <c r="J296">
        <v>2025</v>
      </c>
      <c r="K296">
        <v>20</v>
      </c>
      <c r="L296">
        <v>0</v>
      </c>
      <c r="M296">
        <v>2017</v>
      </c>
      <c r="N296">
        <v>124461</v>
      </c>
      <c r="O296" t="s">
        <v>24</v>
      </c>
      <c r="P296">
        <v>2.8378173241487801</v>
      </c>
      <c r="Q296">
        <v>1</v>
      </c>
      <c r="R296" t="s">
        <v>25</v>
      </c>
      <c r="S296">
        <v>99568.8</v>
      </c>
      <c r="T296">
        <v>-1.11368485725649E-2</v>
      </c>
      <c r="AT296">
        <v>124461</v>
      </c>
      <c r="AU296">
        <v>124461</v>
      </c>
      <c r="AV296">
        <v>124461</v>
      </c>
      <c r="AW296">
        <v>121349.47500000001</v>
      </c>
      <c r="AX296">
        <v>118237.95</v>
      </c>
      <c r="AY296">
        <v>115126.425</v>
      </c>
      <c r="AZ296">
        <v>112014.9</v>
      </c>
      <c r="BA296">
        <v>108903.375</v>
      </c>
      <c r="BB296">
        <v>105791.85</v>
      </c>
      <c r="BC296">
        <v>102680.325</v>
      </c>
      <c r="BD296">
        <v>99568.8</v>
      </c>
      <c r="BE296">
        <v>98459.917351847995</v>
      </c>
      <c r="BF296">
        <v>97363.384161833194</v>
      </c>
      <c r="BG296">
        <v>96279.062895910407</v>
      </c>
      <c r="BH296">
        <v>95206.817551730201</v>
      </c>
      <c r="BI296">
        <v>94146.513641580706</v>
      </c>
      <c r="BJ296">
        <v>93098.018175519494</v>
      </c>
      <c r="BK296">
        <v>92061.199644692897</v>
      </c>
      <c r="BL296">
        <v>91035.928004841306</v>
      </c>
      <c r="BM296">
        <v>90022.074659988401</v>
      </c>
      <c r="BN296">
        <v>89019.512446312001</v>
      </c>
      <c r="BO296">
        <v>88028.1156161939</v>
      </c>
      <c r="BP296">
        <v>87047.759822448104</v>
      </c>
      <c r="BQ296">
        <v>86078.322102724502</v>
      </c>
      <c r="BR296">
        <v>85119.680864085996</v>
      </c>
      <c r="BS296">
        <v>84171.715867757594</v>
      </c>
      <c r="BT296">
        <v>83234.308214045406</v>
      </c>
      <c r="BU296">
        <v>82307.340327423401</v>
      </c>
      <c r="BV296">
        <v>81390.695941786296</v>
      </c>
      <c r="BW296">
        <v>80484.260085867005</v>
      </c>
      <c r="BX296">
        <v>79587.919068815696</v>
      </c>
      <c r="BY296">
        <v>78701.560465940798</v>
      </c>
      <c r="BZ296">
        <v>77825.073104607</v>
      </c>
      <c r="CA296">
        <v>76958.347050292199</v>
      </c>
      <c r="CB296">
        <v>76101.273592798199</v>
      </c>
      <c r="CC296">
        <v>75253.745232615896</v>
      </c>
    </row>
    <row r="297" spans="1:81" x14ac:dyDescent="0.25">
      <c r="A297">
        <v>11581</v>
      </c>
      <c r="B297" t="s">
        <v>361</v>
      </c>
      <c r="C297" t="s">
        <v>27</v>
      </c>
      <c r="D297">
        <v>2018</v>
      </c>
      <c r="E297" t="s">
        <v>362</v>
      </c>
      <c r="F297" t="s">
        <v>54</v>
      </c>
      <c r="G297">
        <v>2015</v>
      </c>
      <c r="H297">
        <v>216206</v>
      </c>
      <c r="I297">
        <v>100</v>
      </c>
      <c r="J297">
        <v>2030</v>
      </c>
      <c r="K297">
        <v>36</v>
      </c>
      <c r="L297">
        <v>0</v>
      </c>
      <c r="M297">
        <v>2017</v>
      </c>
      <c r="N297">
        <v>176060</v>
      </c>
      <c r="O297" t="s">
        <v>45</v>
      </c>
      <c r="P297">
        <v>3.3514539024390202</v>
      </c>
      <c r="Q297">
        <v>1</v>
      </c>
      <c r="R297" t="s">
        <v>25</v>
      </c>
      <c r="S297">
        <v>138371.84</v>
      </c>
      <c r="T297">
        <v>-1.11368485725649E-2</v>
      </c>
      <c r="AT297">
        <v>216206</v>
      </c>
      <c r="AU297">
        <v>196133</v>
      </c>
      <c r="AV297">
        <v>176060</v>
      </c>
      <c r="AW297">
        <v>173160.91076922999</v>
      </c>
      <c r="AX297">
        <v>170261.82153846099</v>
      </c>
      <c r="AY297">
        <v>167362.732307692</v>
      </c>
      <c r="AZ297">
        <v>164463.64307692301</v>
      </c>
      <c r="BA297">
        <v>161564.55384615299</v>
      </c>
      <c r="BB297">
        <v>158665.464615384</v>
      </c>
      <c r="BC297">
        <v>155766.37538461501</v>
      </c>
      <c r="BD297">
        <v>152867.28615384601</v>
      </c>
      <c r="BE297">
        <v>149968.196923076</v>
      </c>
      <c r="BF297">
        <v>147069.10769230701</v>
      </c>
      <c r="BG297">
        <v>144170.01846153801</v>
      </c>
      <c r="BH297">
        <v>141270.92923076899</v>
      </c>
      <c r="BI297">
        <v>138371.84</v>
      </c>
      <c r="BJ297">
        <v>136830.81377121201</v>
      </c>
      <c r="BK297">
        <v>135306.949718182</v>
      </c>
      <c r="BL297">
        <v>133800.05670835401</v>
      </c>
      <c r="BM297">
        <v>132309.94573779299</v>
      </c>
      <c r="BN297">
        <v>130836.429907467</v>
      </c>
      <c r="BO297">
        <v>129379.324399812</v>
      </c>
      <c r="BP297">
        <v>127938.44645555101</v>
      </c>
      <c r="BQ297">
        <v>126513.61535076601</v>
      </c>
      <c r="BR297">
        <v>125104.652374237</v>
      </c>
      <c r="BS297">
        <v>123711.380805022</v>
      </c>
      <c r="BT297">
        <v>122333.625890293</v>
      </c>
      <c r="BU297">
        <v>120971.21482342</v>
      </c>
      <c r="BV297">
        <v>119623.97672229299</v>
      </c>
      <c r="BW297">
        <v>118291.74260788799</v>
      </c>
      <c r="BX297">
        <v>116974.34538308</v>
      </c>
      <c r="BY297">
        <v>115671.61981167299</v>
      </c>
      <c r="BZ297">
        <v>114383.402497687</v>
      </c>
      <c r="CA297">
        <v>113109.53186485601</v>
      </c>
      <c r="CB297">
        <v>111849.848136363</v>
      </c>
      <c r="CC297">
        <v>110604.193314804</v>
      </c>
    </row>
    <row r="298" spans="1:81" x14ac:dyDescent="0.25">
      <c r="A298">
        <v>22241</v>
      </c>
      <c r="B298" t="s">
        <v>363</v>
      </c>
      <c r="C298" t="s">
        <v>59</v>
      </c>
      <c r="D298">
        <v>2018</v>
      </c>
      <c r="E298" t="s">
        <v>22</v>
      </c>
      <c r="F298" t="s">
        <v>23</v>
      </c>
      <c r="G298">
        <v>2013</v>
      </c>
      <c r="H298">
        <v>545320</v>
      </c>
      <c r="I298">
        <v>93</v>
      </c>
      <c r="J298">
        <v>2030</v>
      </c>
      <c r="K298">
        <v>15</v>
      </c>
      <c r="L298">
        <v>100</v>
      </c>
      <c r="M298">
        <v>2018</v>
      </c>
      <c r="N298">
        <v>609960</v>
      </c>
      <c r="O298" t="s">
        <v>24</v>
      </c>
      <c r="P298">
        <v>2.7302439024390202</v>
      </c>
      <c r="Q298">
        <v>1</v>
      </c>
      <c r="R298" t="s">
        <v>25</v>
      </c>
      <c r="S298">
        <v>463522</v>
      </c>
      <c r="T298">
        <v>-1.11368485725649E-2</v>
      </c>
      <c r="AR298">
        <v>545320</v>
      </c>
      <c r="AS298">
        <v>558248</v>
      </c>
      <c r="AT298">
        <v>571176</v>
      </c>
      <c r="AU298">
        <v>584104</v>
      </c>
      <c r="AV298">
        <v>597032</v>
      </c>
      <c r="AW298">
        <v>609960</v>
      </c>
      <c r="AX298">
        <v>597756.83333333302</v>
      </c>
      <c r="AY298">
        <v>585553.66666666605</v>
      </c>
      <c r="AZ298">
        <v>573350.5</v>
      </c>
      <c r="BA298">
        <v>561147.33333333302</v>
      </c>
      <c r="BB298">
        <v>548944.16666666605</v>
      </c>
      <c r="BC298">
        <v>536741</v>
      </c>
      <c r="BD298">
        <v>524537.83333333302</v>
      </c>
      <c r="BE298">
        <v>512334.66666666599</v>
      </c>
      <c r="BF298">
        <v>500131.5</v>
      </c>
      <c r="BG298">
        <v>487928.33333333302</v>
      </c>
      <c r="BH298">
        <v>475725.16666666599</v>
      </c>
      <c r="BI298">
        <v>463522</v>
      </c>
      <c r="BJ298">
        <v>458359.82567594701</v>
      </c>
      <c r="BK298">
        <v>453255.14170564699</v>
      </c>
      <c r="BL298">
        <v>448207.30782773503</v>
      </c>
      <c r="BM298">
        <v>443215.69091134</v>
      </c>
      <c r="BN298">
        <v>438279.66487667599</v>
      </c>
      <c r="BO298">
        <v>433398.61061650998</v>
      </c>
      <c r="BP298">
        <v>428571.91591851402</v>
      </c>
      <c r="BQ298">
        <v>423798.975388475</v>
      </c>
      <c r="BR298">
        <v>419079.19037436502</v>
      </c>
      <c r="BS298">
        <v>414411.968891253</v>
      </c>
      <c r="BT298">
        <v>409796.72554705298</v>
      </c>
      <c r="BU298">
        <v>405232.88146910199</v>
      </c>
      <c r="BV298">
        <v>400719.864231557</v>
      </c>
      <c r="BW298">
        <v>396257.10778359103</v>
      </c>
      <c r="BX298">
        <v>391844.05237840302</v>
      </c>
      <c r="BY298">
        <v>387480.14450300398</v>
      </c>
      <c r="BZ298">
        <v>383164.83680879901</v>
      </c>
      <c r="CA298">
        <v>378897.58804292697</v>
      </c>
      <c r="CB298">
        <v>374677.86298038298</v>
      </c>
      <c r="CC298">
        <v>370505.13235687802</v>
      </c>
    </row>
    <row r="299" spans="1:81" x14ac:dyDescent="0.25">
      <c r="A299">
        <v>11765</v>
      </c>
      <c r="B299" t="s">
        <v>364</v>
      </c>
      <c r="C299" t="s">
        <v>27</v>
      </c>
      <c r="D299">
        <v>2016</v>
      </c>
      <c r="E299" t="s">
        <v>22</v>
      </c>
      <c r="F299" t="s">
        <v>23</v>
      </c>
      <c r="G299">
        <v>2015</v>
      </c>
      <c r="H299">
        <v>1456100</v>
      </c>
      <c r="I299">
        <v>100</v>
      </c>
      <c r="J299">
        <v>2025</v>
      </c>
      <c r="K299">
        <v>40</v>
      </c>
      <c r="L299">
        <v>33</v>
      </c>
      <c r="M299">
        <v>2017</v>
      </c>
      <c r="N299">
        <v>1264100</v>
      </c>
      <c r="O299" t="s">
        <v>24</v>
      </c>
      <c r="P299">
        <v>3.0479504880487802</v>
      </c>
      <c r="Q299">
        <v>1</v>
      </c>
      <c r="R299" t="s">
        <v>25</v>
      </c>
      <c r="S299">
        <v>873660</v>
      </c>
      <c r="T299">
        <v>-1.11368485725649E-2</v>
      </c>
      <c r="AT299">
        <v>1456100</v>
      </c>
      <c r="AU299">
        <v>1360100</v>
      </c>
      <c r="AV299">
        <v>1264100</v>
      </c>
      <c r="AW299">
        <v>1215295</v>
      </c>
      <c r="AX299">
        <v>1166490</v>
      </c>
      <c r="AY299">
        <v>1117685</v>
      </c>
      <c r="AZ299">
        <v>1068880</v>
      </c>
      <c r="BA299">
        <v>1020075</v>
      </c>
      <c r="BB299">
        <v>971270</v>
      </c>
      <c r="BC299">
        <v>922465</v>
      </c>
      <c r="BD299">
        <v>873660</v>
      </c>
      <c r="BE299">
        <v>863930.18087609299</v>
      </c>
      <c r="BF299">
        <v>854308.721274407</v>
      </c>
      <c r="BG299">
        <v>844794.41441135202</v>
      </c>
      <c r="BH299">
        <v>835386.06694310403</v>
      </c>
      <c r="BI299">
        <v>826082.498815928</v>
      </c>
      <c r="BJ299">
        <v>816882.54311816895</v>
      </c>
      <c r="BK299">
        <v>807785.04593389097</v>
      </c>
      <c r="BL299">
        <v>798788.86619814299</v>
      </c>
      <c r="BM299">
        <v>789892.87555384298</v>
      </c>
      <c r="BN299">
        <v>781095.95821025199</v>
      </c>
      <c r="BO299">
        <v>772397.01080302196</v>
      </c>
      <c r="BP299">
        <v>763794.94225580699</v>
      </c>
      <c r="BQ299">
        <v>755288.673643413</v>
      </c>
      <c r="BR299">
        <v>746877.13805647299</v>
      </c>
      <c r="BS299">
        <v>738559.28046762699</v>
      </c>
      <c r="BT299">
        <v>730334.05759919703</v>
      </c>
      <c r="BU299">
        <v>722200.43779232795</v>
      </c>
      <c r="BV299">
        <v>714157.40087759402</v>
      </c>
      <c r="BW299">
        <v>706203.93804704398</v>
      </c>
      <c r="BX299">
        <v>698339.05172766501</v>
      </c>
      <c r="BY299">
        <v>690561.75545626599</v>
      </c>
      <c r="BZ299">
        <v>682871.07375574496</v>
      </c>
      <c r="CA299">
        <v>675266.04201274202</v>
      </c>
      <c r="CB299">
        <v>667745.70635665103</v>
      </c>
      <c r="CC299">
        <v>660309.12353997596</v>
      </c>
    </row>
    <row r="300" spans="1:81" x14ac:dyDescent="0.25">
      <c r="A300">
        <v>11764</v>
      </c>
      <c r="B300" t="s">
        <v>365</v>
      </c>
      <c r="C300" t="s">
        <v>31</v>
      </c>
      <c r="D300">
        <v>2009</v>
      </c>
      <c r="E300" t="s">
        <v>28</v>
      </c>
      <c r="F300" t="s">
        <v>23</v>
      </c>
      <c r="G300">
        <v>2006</v>
      </c>
      <c r="H300">
        <v>793075</v>
      </c>
      <c r="I300">
        <v>100</v>
      </c>
      <c r="J300">
        <v>2020</v>
      </c>
      <c r="K300">
        <v>20</v>
      </c>
      <c r="L300">
        <v>8</v>
      </c>
      <c r="M300">
        <v>2017</v>
      </c>
      <c r="N300">
        <v>730970</v>
      </c>
      <c r="O300" t="s">
        <v>24</v>
      </c>
      <c r="P300">
        <v>2.8454451611585401</v>
      </c>
      <c r="Q300">
        <v>1</v>
      </c>
      <c r="R300" t="s">
        <v>25</v>
      </c>
      <c r="S300">
        <v>634460</v>
      </c>
      <c r="T300">
        <v>-1.11368485725649E-2</v>
      </c>
      <c r="AK300">
        <v>793075</v>
      </c>
      <c r="AL300">
        <v>787429.09090909001</v>
      </c>
      <c r="AM300">
        <v>781783.18181818095</v>
      </c>
      <c r="AN300">
        <v>776137.27272727201</v>
      </c>
      <c r="AO300">
        <v>770491.36363636295</v>
      </c>
      <c r="AP300">
        <v>764845.45454545401</v>
      </c>
      <c r="AQ300">
        <v>759199.54545454495</v>
      </c>
      <c r="AR300">
        <v>753553.636363636</v>
      </c>
      <c r="AS300">
        <v>747907.72727272694</v>
      </c>
      <c r="AT300">
        <v>742261.818181818</v>
      </c>
      <c r="AU300">
        <v>736615.90909090894</v>
      </c>
      <c r="AV300">
        <v>730970</v>
      </c>
      <c r="AW300">
        <v>698800</v>
      </c>
      <c r="AX300">
        <v>666630</v>
      </c>
      <c r="AY300">
        <v>634460</v>
      </c>
      <c r="AZ300">
        <v>627394.11505465</v>
      </c>
      <c r="BA300">
        <v>620406.921799968</v>
      </c>
      <c r="BB300">
        <v>613497.54385851102</v>
      </c>
      <c r="BC300">
        <v>606665.114612918</v>
      </c>
      <c r="BD300">
        <v>599908.77709721599</v>
      </c>
      <c r="BE300">
        <v>593227.68388933199</v>
      </c>
      <c r="BF300">
        <v>586620.99700480304</v>
      </c>
      <c r="BG300">
        <v>580087.88779167295</v>
      </c>
      <c r="BH300">
        <v>573627.53682655795</v>
      </c>
      <c r="BI300">
        <v>567239.13381186803</v>
      </c>
      <c r="BJ300">
        <v>560921.87747417204</v>
      </c>
      <c r="BK300">
        <v>554674.97546370304</v>
      </c>
      <c r="BL300">
        <v>548497.64425497304</v>
      </c>
      <c r="BM300">
        <v>542389.10904849705</v>
      </c>
      <c r="BN300">
        <v>536348.60367361503</v>
      </c>
      <c r="BO300">
        <v>530375.37049239501</v>
      </c>
      <c r="BP300">
        <v>524468.66030460398</v>
      </c>
      <c r="BQ300">
        <v>518627.73225373501</v>
      </c>
      <c r="BR300">
        <v>512851.85373409302</v>
      </c>
      <c r="BS300">
        <v>507140.30029889703</v>
      </c>
      <c r="BT300">
        <v>501492.355569423</v>
      </c>
      <c r="BU300">
        <v>495907.31114514702</v>
      </c>
      <c r="BV300">
        <v>490384.46651489602</v>
      </c>
      <c r="BW300">
        <v>484923.12896898098</v>
      </c>
      <c r="BX300">
        <v>479522.61351231998</v>
      </c>
      <c r="BY300">
        <v>474182.24277851201</v>
      </c>
      <c r="BZ300">
        <v>468901.346944889</v>
      </c>
      <c r="CA300">
        <v>463679.26364849199</v>
      </c>
      <c r="CB300">
        <v>458515.33790300001</v>
      </c>
      <c r="CC300">
        <v>453408.92201657599</v>
      </c>
    </row>
    <row r="301" spans="1:81" x14ac:dyDescent="0.25">
      <c r="A301">
        <v>11866</v>
      </c>
      <c r="B301" t="s">
        <v>366</v>
      </c>
      <c r="C301" t="s">
        <v>65</v>
      </c>
      <c r="D301">
        <v>2010</v>
      </c>
      <c r="E301" t="s">
        <v>44</v>
      </c>
      <c r="F301" t="s">
        <v>33</v>
      </c>
      <c r="G301">
        <v>2009</v>
      </c>
      <c r="H301">
        <v>65144</v>
      </c>
      <c r="I301">
        <v>100</v>
      </c>
      <c r="J301">
        <v>2020</v>
      </c>
      <c r="K301">
        <v>20</v>
      </c>
      <c r="L301">
        <v>14.2</v>
      </c>
      <c r="M301">
        <v>2017</v>
      </c>
      <c r="N301">
        <v>63293.910400000001</v>
      </c>
      <c r="O301" t="s">
        <v>24</v>
      </c>
      <c r="P301">
        <v>2.5153723680585398</v>
      </c>
      <c r="Q301">
        <v>1</v>
      </c>
      <c r="R301" t="s">
        <v>25</v>
      </c>
      <c r="S301">
        <v>52115.199999999997</v>
      </c>
      <c r="T301">
        <v>-1.11368485725649E-2</v>
      </c>
      <c r="AN301">
        <v>65144</v>
      </c>
      <c r="AO301">
        <v>64912.738799999999</v>
      </c>
      <c r="AP301">
        <v>64681.477599999998</v>
      </c>
      <c r="AQ301">
        <v>64450.216399999998</v>
      </c>
      <c r="AR301">
        <v>64218.955199999997</v>
      </c>
      <c r="AS301">
        <v>63987.694000000003</v>
      </c>
      <c r="AT301">
        <v>63756.432800000002</v>
      </c>
      <c r="AU301">
        <v>63525.171600000001</v>
      </c>
      <c r="AV301">
        <v>63293.910400000001</v>
      </c>
      <c r="AW301">
        <v>59567.673600000002</v>
      </c>
      <c r="AX301">
        <v>55841.436799999901</v>
      </c>
      <c r="AY301">
        <v>52115.199999999997</v>
      </c>
      <c r="AZ301">
        <v>51534.800909270998</v>
      </c>
      <c r="BA301">
        <v>50960.865635327202</v>
      </c>
      <c r="BB301">
        <v>50393.3221916197</v>
      </c>
      <c r="BC301">
        <v>49832.0993933032</v>
      </c>
      <c r="BD301">
        <v>49277.126848307002</v>
      </c>
      <c r="BE301">
        <v>48728.334948506301</v>
      </c>
      <c r="BF301">
        <v>48185.654860991497</v>
      </c>
      <c r="BG301">
        <v>47649.018519434801</v>
      </c>
      <c r="BH301">
        <v>47118.358615552497</v>
      </c>
      <c r="BI301">
        <v>46593.608590663302</v>
      </c>
      <c r="BJ301">
        <v>46074.702627339699</v>
      </c>
      <c r="BK301">
        <v>45561.575641153097</v>
      </c>
      <c r="BL301">
        <v>45054.163272510101</v>
      </c>
      <c r="BM301">
        <v>44552.401878580502</v>
      </c>
      <c r="BN301">
        <v>44056.228525314698</v>
      </c>
      <c r="BO301">
        <v>43565.580979550003</v>
      </c>
      <c r="BP301">
        <v>43080.3977012049</v>
      </c>
      <c r="BQ301">
        <v>42600.617835560697</v>
      </c>
      <c r="BR301">
        <v>42126.181205628403</v>
      </c>
      <c r="BS301">
        <v>41657.028304600899</v>
      </c>
      <c r="BT301">
        <v>41193.100288389498</v>
      </c>
      <c r="BU301">
        <v>40734.338968243203</v>
      </c>
      <c r="BV301">
        <v>40280.686803450299</v>
      </c>
      <c r="BW301">
        <v>39832.086894121399</v>
      </c>
      <c r="BX301">
        <v>39388.482974052298</v>
      </c>
      <c r="BY301">
        <v>38949.819403667199</v>
      </c>
      <c r="BZ301">
        <v>38516.041163039801</v>
      </c>
      <c r="CA301">
        <v>38087.0938449924</v>
      </c>
      <c r="CB301">
        <v>37662.923648271601</v>
      </c>
      <c r="CC301">
        <v>37243.4773708008</v>
      </c>
    </row>
    <row r="302" spans="1:81" x14ac:dyDescent="0.25">
      <c r="A302">
        <v>11944</v>
      </c>
      <c r="B302" t="s">
        <v>367</v>
      </c>
      <c r="C302" t="s">
        <v>21</v>
      </c>
      <c r="D302">
        <v>2016</v>
      </c>
      <c r="E302" t="s">
        <v>28</v>
      </c>
      <c r="F302" t="s">
        <v>23</v>
      </c>
      <c r="G302">
        <v>2015</v>
      </c>
      <c r="H302">
        <v>343289</v>
      </c>
      <c r="I302">
        <v>100</v>
      </c>
      <c r="J302">
        <v>2020</v>
      </c>
      <c r="K302">
        <v>10</v>
      </c>
      <c r="L302">
        <v>100</v>
      </c>
      <c r="M302">
        <v>2017</v>
      </c>
      <c r="N302">
        <v>308960.09999999998</v>
      </c>
      <c r="O302" t="s">
        <v>24</v>
      </c>
      <c r="P302">
        <v>2.7454001825585399</v>
      </c>
      <c r="Q302">
        <v>1</v>
      </c>
      <c r="R302" t="s">
        <v>25</v>
      </c>
      <c r="S302">
        <v>308960.09999999998</v>
      </c>
      <c r="T302">
        <v>-1.11368485725649E-2</v>
      </c>
      <c r="AT302">
        <v>343289</v>
      </c>
      <c r="AU302">
        <v>326124.55</v>
      </c>
      <c r="AV302">
        <v>308960.09999999998</v>
      </c>
      <c r="AW302">
        <v>308960.09999999998</v>
      </c>
      <c r="AX302">
        <v>308960.09999999998</v>
      </c>
      <c r="AY302">
        <v>308960.09999999998</v>
      </c>
      <c r="AZ302">
        <v>305519.258151335</v>
      </c>
      <c r="BA302">
        <v>302116.73643730098</v>
      </c>
      <c r="BB302">
        <v>298752.10809236101</v>
      </c>
      <c r="BC302">
        <v>295424.95110380201</v>
      </c>
      <c r="BD302">
        <v>292134.84815880202</v>
      </c>
      <c r="BE302">
        <v>288881.38659208798</v>
      </c>
      <c r="BF302">
        <v>285664.15833417902</v>
      </c>
      <c r="BG302">
        <v>282482.75986020197</v>
      </c>
      <c r="BH302">
        <v>279336.79213927902</v>
      </c>
      <c r="BI302">
        <v>276225.86058447801</v>
      </c>
      <c r="BJ302">
        <v>273149.57500332198</v>
      </c>
      <c r="BK302">
        <v>270107.54954884999</v>
      </c>
      <c r="BL302">
        <v>267099.40267121798</v>
      </c>
      <c r="BM302">
        <v>264124.75706984597</v>
      </c>
      <c r="BN302">
        <v>261183.23964609299</v>
      </c>
      <c r="BO302">
        <v>258274.48145646299</v>
      </c>
      <c r="BP302">
        <v>255398.11766632399</v>
      </c>
      <c r="BQ302">
        <v>252553.787504156</v>
      </c>
      <c r="BR302">
        <v>249741.134216295</v>
      </c>
      <c r="BS302">
        <v>246959.80502218701</v>
      </c>
      <c r="BT302">
        <v>244209.45107014501</v>
      </c>
      <c r="BU302">
        <v>241489.72739358799</v>
      </c>
      <c r="BV302">
        <v>238800.29286777499</v>
      </c>
      <c r="BW302">
        <v>236140.81016702301</v>
      </c>
      <c r="BX302">
        <v>233510.94572239</v>
      </c>
      <c r="BY302">
        <v>230910.36967984299</v>
      </c>
      <c r="BZ302">
        <v>228338.75585888399</v>
      </c>
      <c r="CA302">
        <v>225795.78171163599</v>
      </c>
      <c r="CB302">
        <v>223281.12828238899</v>
      </c>
      <c r="CC302">
        <v>220794.48016759701</v>
      </c>
    </row>
    <row r="303" spans="1:81" x14ac:dyDescent="0.25">
      <c r="A303">
        <v>4192</v>
      </c>
      <c r="B303" t="s">
        <v>368</v>
      </c>
      <c r="C303" t="s">
        <v>172</v>
      </c>
      <c r="D303">
        <v>2017</v>
      </c>
      <c r="E303" t="s">
        <v>28</v>
      </c>
      <c r="F303" t="s">
        <v>23</v>
      </c>
      <c r="G303">
        <v>2016</v>
      </c>
      <c r="H303">
        <v>17121</v>
      </c>
      <c r="I303">
        <v>100</v>
      </c>
      <c r="J303">
        <v>2025</v>
      </c>
      <c r="K303">
        <v>10</v>
      </c>
      <c r="L303">
        <v>3.5</v>
      </c>
      <c r="M303">
        <v>2017</v>
      </c>
      <c r="N303">
        <v>17061.076499999999</v>
      </c>
      <c r="O303" t="s">
        <v>24</v>
      </c>
      <c r="P303">
        <v>2.7478065901487798</v>
      </c>
      <c r="Q303">
        <v>1</v>
      </c>
      <c r="R303" t="s">
        <v>25</v>
      </c>
      <c r="S303">
        <v>15408.9</v>
      </c>
      <c r="T303">
        <v>-1.11368485725649E-2</v>
      </c>
      <c r="AU303">
        <v>17121</v>
      </c>
      <c r="AV303">
        <v>17061.076499999999</v>
      </c>
      <c r="AW303">
        <v>16854.554437499999</v>
      </c>
      <c r="AX303">
        <v>16648.032374999999</v>
      </c>
      <c r="AY303">
        <v>16441.510312499999</v>
      </c>
      <c r="AZ303">
        <v>16234.9882499999</v>
      </c>
      <c r="BA303">
        <v>16028.4661875</v>
      </c>
      <c r="BB303">
        <v>15821.944125</v>
      </c>
      <c r="BC303">
        <v>15615.4220625</v>
      </c>
      <c r="BD303">
        <v>15408.9</v>
      </c>
      <c r="BE303">
        <v>15237.2934140302</v>
      </c>
      <c r="BF303">
        <v>15067.5979846224</v>
      </c>
      <c r="BG303">
        <v>14899.7924275153</v>
      </c>
      <c r="BH303">
        <v>14733.8556954874</v>
      </c>
      <c r="BI303">
        <v>14569.766975716801</v>
      </c>
      <c r="BJ303">
        <v>14407.5056871707</v>
      </c>
      <c r="BK303">
        <v>14247.051478024299</v>
      </c>
      <c r="BL303">
        <v>14088.384223108</v>
      </c>
      <c r="BM303">
        <v>13931.484021383099</v>
      </c>
      <c r="BN303">
        <v>13776.3311934459</v>
      </c>
      <c r="BO303">
        <v>13622.906279059</v>
      </c>
      <c r="BP303">
        <v>13471.1900347108</v>
      </c>
      <c r="BQ303">
        <v>13321.163431202</v>
      </c>
      <c r="BR303">
        <v>13172.807651258299</v>
      </c>
      <c r="BS303">
        <v>13026.104087170699</v>
      </c>
      <c r="BT303">
        <v>12881.034338461401</v>
      </c>
      <c r="BU303">
        <v>12737.580209575999</v>
      </c>
      <c r="BV303">
        <v>12595.723707601001</v>
      </c>
      <c r="BW303">
        <v>12455.447040007601</v>
      </c>
      <c r="BX303">
        <v>12316.732612419501</v>
      </c>
      <c r="BY303">
        <v>12179.5630264062</v>
      </c>
      <c r="BZ303">
        <v>12043.9210773011</v>
      </c>
      <c r="CA303">
        <v>11909.7897520432</v>
      </c>
      <c r="CB303">
        <v>11777.1522270437</v>
      </c>
      <c r="CC303">
        <v>11645.991866075001</v>
      </c>
    </row>
    <row r="304" spans="1:81" x14ac:dyDescent="0.25">
      <c r="A304">
        <v>12095</v>
      </c>
      <c r="B304" t="s">
        <v>369</v>
      </c>
      <c r="C304" t="s">
        <v>48</v>
      </c>
      <c r="D304">
        <v>2014</v>
      </c>
      <c r="E304" t="s">
        <v>28</v>
      </c>
      <c r="F304" t="s">
        <v>23</v>
      </c>
      <c r="G304">
        <v>2013</v>
      </c>
      <c r="H304">
        <v>78492</v>
      </c>
      <c r="I304">
        <v>100</v>
      </c>
      <c r="J304">
        <v>2030</v>
      </c>
      <c r="K304">
        <v>100</v>
      </c>
      <c r="L304">
        <v>26</v>
      </c>
      <c r="M304">
        <v>2017</v>
      </c>
      <c r="N304">
        <v>58084.08</v>
      </c>
      <c r="O304" t="s">
        <v>24</v>
      </c>
      <c r="P304">
        <v>3.6502517516390198</v>
      </c>
      <c r="Q304">
        <v>1</v>
      </c>
      <c r="R304" t="s">
        <v>25</v>
      </c>
      <c r="S304">
        <v>0</v>
      </c>
      <c r="T304">
        <v>-1.11368485725649E-2</v>
      </c>
      <c r="AR304">
        <v>78492</v>
      </c>
      <c r="AS304">
        <v>73390.02</v>
      </c>
      <c r="AT304">
        <v>68288.039999999994</v>
      </c>
      <c r="AU304">
        <v>63186.06</v>
      </c>
      <c r="AV304">
        <v>58084.08</v>
      </c>
      <c r="AW304">
        <v>53616.073846153799</v>
      </c>
      <c r="AX304">
        <v>49148.067692307697</v>
      </c>
      <c r="AY304">
        <v>44680.061538461501</v>
      </c>
      <c r="AZ304">
        <v>40212.055384615298</v>
      </c>
      <c r="BA304">
        <v>35744.049230769197</v>
      </c>
      <c r="BB304">
        <v>31276.043076923001</v>
      </c>
      <c r="BC304">
        <v>26808.036923076899</v>
      </c>
      <c r="BD304">
        <v>22340.0307692307</v>
      </c>
      <c r="BE304">
        <v>17872.024615384598</v>
      </c>
      <c r="BF304">
        <v>13404.018461538401</v>
      </c>
      <c r="BG304">
        <v>8936.0123076923101</v>
      </c>
      <c r="BH304">
        <v>4468.0061538461496</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row>
    <row r="305" spans="1:81" x14ac:dyDescent="0.25">
      <c r="A305">
        <v>12268</v>
      </c>
      <c r="B305" t="s">
        <v>370</v>
      </c>
      <c r="C305" t="s">
        <v>59</v>
      </c>
      <c r="D305">
        <v>2016</v>
      </c>
      <c r="E305" t="s">
        <v>22</v>
      </c>
      <c r="F305" t="s">
        <v>23</v>
      </c>
      <c r="G305">
        <v>2005</v>
      </c>
      <c r="H305">
        <v>6170000</v>
      </c>
      <c r="I305">
        <v>100</v>
      </c>
      <c r="J305">
        <v>2030</v>
      </c>
      <c r="K305">
        <v>25.4</v>
      </c>
      <c r="L305">
        <v>24.5</v>
      </c>
      <c r="M305">
        <v>2018</v>
      </c>
      <c r="N305">
        <v>5786040.9000000004</v>
      </c>
      <c r="O305" t="s">
        <v>24</v>
      </c>
      <c r="P305">
        <v>2.9048609024390202</v>
      </c>
      <c r="Q305">
        <v>1</v>
      </c>
      <c r="R305" t="s">
        <v>25</v>
      </c>
      <c r="S305">
        <v>4602820</v>
      </c>
      <c r="T305">
        <v>-1.11368485725649E-2</v>
      </c>
      <c r="AJ305">
        <v>6170000</v>
      </c>
      <c r="AK305">
        <v>6140464.6846153801</v>
      </c>
      <c r="AL305">
        <v>6110929.3692307696</v>
      </c>
      <c r="AM305">
        <v>6081394.0538461497</v>
      </c>
      <c r="AN305">
        <v>6051858.7384615298</v>
      </c>
      <c r="AO305">
        <v>6022323.4230769202</v>
      </c>
      <c r="AP305">
        <v>5992788.1076923003</v>
      </c>
      <c r="AQ305">
        <v>5963252.7923076898</v>
      </c>
      <c r="AR305">
        <v>5933717.4769230699</v>
      </c>
      <c r="AS305">
        <v>5904182.1615384603</v>
      </c>
      <c r="AT305">
        <v>5874646.8461538404</v>
      </c>
      <c r="AU305">
        <v>5845111.5307692299</v>
      </c>
      <c r="AV305">
        <v>5815576.21538461</v>
      </c>
      <c r="AW305">
        <v>5786040.9000000004</v>
      </c>
      <c r="AX305">
        <v>5687439.1583333304</v>
      </c>
      <c r="AY305">
        <v>5588837.4166666605</v>
      </c>
      <c r="AZ305">
        <v>5490235.6749999998</v>
      </c>
      <c r="BA305">
        <v>5391633.9333333299</v>
      </c>
      <c r="BB305">
        <v>5293032.1916666599</v>
      </c>
      <c r="BC305">
        <v>5194430.45</v>
      </c>
      <c r="BD305">
        <v>5095828.7083333302</v>
      </c>
      <c r="BE305">
        <v>4997226.9666666603</v>
      </c>
      <c r="BF305">
        <v>4898625.2249999996</v>
      </c>
      <c r="BG305">
        <v>4800023.4833333297</v>
      </c>
      <c r="BH305">
        <v>4701421.7416666597</v>
      </c>
      <c r="BI305">
        <v>4602820</v>
      </c>
      <c r="BJ305">
        <v>4551559.0906532202</v>
      </c>
      <c r="BK305">
        <v>4500869.0662915399</v>
      </c>
      <c r="BL305">
        <v>4450743.5690553105</v>
      </c>
      <c r="BM305">
        <v>4401176.3118914198</v>
      </c>
      <c r="BN305">
        <v>4352161.07776473</v>
      </c>
      <c r="BO305">
        <v>4303691.7188782496</v>
      </c>
      <c r="BP305">
        <v>4255762.1559020998</v>
      </c>
      <c r="BQ305">
        <v>4208366.37721097</v>
      </c>
      <c r="BR305">
        <v>4161498.43813009</v>
      </c>
      <c r="BS305">
        <v>4115152.4601896699</v>
      </c>
      <c r="BT305">
        <v>4069322.63038752</v>
      </c>
      <c r="BU305">
        <v>4024003.2004599902</v>
      </c>
      <c r="BV305">
        <v>3979188.4861609498</v>
      </c>
      <c r="BW305">
        <v>3934872.86654888</v>
      </c>
      <c r="BX305">
        <v>3891050.7832818301</v>
      </c>
      <c r="BY305">
        <v>3847716.7399202599</v>
      </c>
      <c r="BZ305">
        <v>3804865.30123764</v>
      </c>
      <c r="CA305">
        <v>3762491.0925387498</v>
      </c>
      <c r="CB305">
        <v>3720588.7989855199</v>
      </c>
      <c r="CC305">
        <v>3679153.16493044</v>
      </c>
    </row>
    <row r="306" spans="1:81" x14ac:dyDescent="0.25">
      <c r="A306">
        <v>12340</v>
      </c>
      <c r="B306" t="s">
        <v>371</v>
      </c>
      <c r="C306" t="s">
        <v>76</v>
      </c>
      <c r="D306">
        <v>2011</v>
      </c>
      <c r="E306" t="s">
        <v>22</v>
      </c>
      <c r="F306" t="s">
        <v>23</v>
      </c>
      <c r="G306">
        <v>2011</v>
      </c>
      <c r="H306">
        <v>13931</v>
      </c>
      <c r="I306">
        <v>100</v>
      </c>
      <c r="J306">
        <v>2022</v>
      </c>
      <c r="K306">
        <v>33.700000000000003</v>
      </c>
      <c r="L306">
        <v>79.599999999999994</v>
      </c>
      <c r="M306">
        <v>2017</v>
      </c>
      <c r="N306">
        <v>12413</v>
      </c>
      <c r="O306" t="s">
        <v>24</v>
      </c>
      <c r="P306">
        <v>2.9833428565146298</v>
      </c>
      <c r="Q306">
        <v>1</v>
      </c>
      <c r="R306" t="s">
        <v>25</v>
      </c>
      <c r="S306">
        <v>9236.2530000000006</v>
      </c>
      <c r="T306">
        <v>-1.11368485725649E-2</v>
      </c>
      <c r="AP306">
        <v>13931</v>
      </c>
      <c r="AQ306">
        <v>13678</v>
      </c>
      <c r="AR306">
        <v>13425</v>
      </c>
      <c r="AS306">
        <v>13172</v>
      </c>
      <c r="AT306">
        <v>12919</v>
      </c>
      <c r="AU306">
        <v>12666</v>
      </c>
      <c r="AV306">
        <v>12413</v>
      </c>
      <c r="AW306">
        <v>11777.650600000001</v>
      </c>
      <c r="AX306">
        <v>11142.3012</v>
      </c>
      <c r="AY306">
        <v>10506.951800000001</v>
      </c>
      <c r="AZ306">
        <v>9871.6023999999998</v>
      </c>
      <c r="BA306">
        <v>9236.2530000000006</v>
      </c>
      <c r="BB306">
        <v>9133.3902489610991</v>
      </c>
      <c r="BC306">
        <v>9031.6730648042794</v>
      </c>
      <c r="BD306">
        <v>8931.0886895246404</v>
      </c>
      <c r="BE306">
        <v>8831.6245072012498</v>
      </c>
      <c r="BF306">
        <v>8733.2680424148002</v>
      </c>
      <c r="BG306">
        <v>8636.0069586828104</v>
      </c>
      <c r="BH306">
        <v>8539.8290569123401</v>
      </c>
      <c r="BI306">
        <v>8444.7222738699202</v>
      </c>
      <c r="BJ306">
        <v>8350.6746806684605</v>
      </c>
      <c r="BK306">
        <v>8257.6744812711095</v>
      </c>
      <c r="BL306">
        <v>8165.7100110116598</v>
      </c>
      <c r="BM306">
        <v>8074.7697351315401</v>
      </c>
      <c r="BN306">
        <v>7984.8422473330502</v>
      </c>
      <c r="BO306">
        <v>7895.9162683486802</v>
      </c>
      <c r="BP306">
        <v>7807.9806445264303</v>
      </c>
      <c r="BQ306">
        <v>7721.0243464308196</v>
      </c>
      <c r="BR306">
        <v>7635.0364674595403</v>
      </c>
      <c r="BS306">
        <v>7550.0062224754301</v>
      </c>
      <c r="BT306">
        <v>7465.9229464538003</v>
      </c>
      <c r="BU306">
        <v>7382.7760931447001</v>
      </c>
      <c r="BV306">
        <v>7300.5552337502004</v>
      </c>
      <c r="BW306">
        <v>7219.2500556162704</v>
      </c>
      <c r="BX306">
        <v>7138.8503609394002</v>
      </c>
      <c r="BY306">
        <v>7059.3460654874098</v>
      </c>
      <c r="BZ306">
        <v>6980.7271973347497</v>
      </c>
      <c r="CA306">
        <v>6902.98389561165</v>
      </c>
      <c r="CB306">
        <v>6826.1064092673596</v>
      </c>
      <c r="CC306">
        <v>6750.0850958471401</v>
      </c>
    </row>
    <row r="307" spans="1:81" x14ac:dyDescent="0.25">
      <c r="A307">
        <v>41519</v>
      </c>
      <c r="B307" t="s">
        <v>372</v>
      </c>
      <c r="C307" t="s">
        <v>27</v>
      </c>
      <c r="D307">
        <v>2018</v>
      </c>
      <c r="E307" t="s">
        <v>28</v>
      </c>
      <c r="F307" t="s">
        <v>23</v>
      </c>
      <c r="G307">
        <v>2017</v>
      </c>
      <c r="H307">
        <v>10916</v>
      </c>
      <c r="I307">
        <v>100</v>
      </c>
      <c r="J307">
        <v>2021</v>
      </c>
      <c r="K307">
        <v>5</v>
      </c>
      <c r="L307">
        <v>0</v>
      </c>
      <c r="M307">
        <v>2017</v>
      </c>
      <c r="N307">
        <v>10916</v>
      </c>
      <c r="O307" t="s">
        <v>45</v>
      </c>
      <c r="P307">
        <v>2.6958547501365899</v>
      </c>
      <c r="Q307">
        <v>1</v>
      </c>
      <c r="R307" t="s">
        <v>25</v>
      </c>
      <c r="S307">
        <v>10370.200000000001</v>
      </c>
      <c r="T307">
        <v>-1.11368485725649E-2</v>
      </c>
      <c r="AV307">
        <v>10916</v>
      </c>
      <c r="AW307">
        <v>10779.55</v>
      </c>
      <c r="AX307">
        <v>10643.1</v>
      </c>
      <c r="AY307">
        <v>10506.65</v>
      </c>
      <c r="AZ307">
        <v>10370.200000000001</v>
      </c>
      <c r="BA307">
        <v>10254.708652932701</v>
      </c>
      <c r="BB307">
        <v>10140.503515509299</v>
      </c>
      <c r="BC307">
        <v>10027.570263407501</v>
      </c>
      <c r="BD307">
        <v>9915.8947318331902</v>
      </c>
      <c r="BE307">
        <v>9805.4629137432694</v>
      </c>
      <c r="BF307">
        <v>9696.2609580890094</v>
      </c>
      <c r="BG307">
        <v>9588.2751680786896</v>
      </c>
      <c r="BH307">
        <v>9481.4919994597203</v>
      </c>
      <c r="BI307">
        <v>9375.8980588197501</v>
      </c>
      <c r="BJ307">
        <v>9271.4801019068691</v>
      </c>
      <c r="BK307">
        <v>9168.2250319683808</v>
      </c>
      <c r="BL307">
        <v>9066.1198981081507</v>
      </c>
      <c r="BM307">
        <v>8965.1518936621997</v>
      </c>
      <c r="BN307">
        <v>8865.3083545924401</v>
      </c>
      <c r="BO307">
        <v>8766.5767578982504</v>
      </c>
      <c r="BP307">
        <v>8668.9447200457707</v>
      </c>
      <c r="BQ307">
        <v>8572.3999954146893</v>
      </c>
      <c r="BR307">
        <v>8476.9304747622991</v>
      </c>
      <c r="BS307">
        <v>8382.5241837047106</v>
      </c>
      <c r="BT307">
        <v>8289.1692812149195</v>
      </c>
      <c r="BU307">
        <v>8196.8540581376801</v>
      </c>
      <c r="BV307">
        <v>8105.5669357207798</v>
      </c>
      <c r="BW307">
        <v>8015.2964641628696</v>
      </c>
      <c r="BX307">
        <v>7926.03132117728</v>
      </c>
      <c r="BY307">
        <v>7837.7603105719199</v>
      </c>
      <c r="BZ307">
        <v>7750.4723608450204</v>
      </c>
      <c r="CA307">
        <v>7664.1565237964396</v>
      </c>
      <c r="CB307">
        <v>7578.80197315448</v>
      </c>
      <c r="CC307">
        <v>7494.3980032179998</v>
      </c>
    </row>
    <row r="308" spans="1:81" x14ac:dyDescent="0.25">
      <c r="A308">
        <v>42037</v>
      </c>
      <c r="B308" t="s">
        <v>373</v>
      </c>
      <c r="C308" t="s">
        <v>27</v>
      </c>
      <c r="D308">
        <v>2013</v>
      </c>
      <c r="E308" t="s">
        <v>28</v>
      </c>
      <c r="F308" t="s">
        <v>23</v>
      </c>
      <c r="G308">
        <v>2013</v>
      </c>
      <c r="H308">
        <v>1608260</v>
      </c>
      <c r="I308">
        <v>90</v>
      </c>
      <c r="J308">
        <v>2020</v>
      </c>
      <c r="K308">
        <v>15</v>
      </c>
      <c r="L308">
        <v>10</v>
      </c>
      <c r="M308">
        <v>2017</v>
      </c>
      <c r="N308">
        <v>1584136.1</v>
      </c>
      <c r="O308" t="s">
        <v>24</v>
      </c>
      <c r="P308">
        <v>2.6955266796585402</v>
      </c>
      <c r="Q308">
        <v>1</v>
      </c>
      <c r="R308" t="s">
        <v>25</v>
      </c>
      <c r="S308">
        <v>1367021</v>
      </c>
      <c r="T308">
        <v>-1.11368485725649E-2</v>
      </c>
      <c r="AR308">
        <v>1608260</v>
      </c>
      <c r="AS308">
        <v>1602229.0249999999</v>
      </c>
      <c r="AT308">
        <v>1596198.05</v>
      </c>
      <c r="AU308">
        <v>1590167.075</v>
      </c>
      <c r="AV308">
        <v>1584136.1</v>
      </c>
      <c r="AW308">
        <v>1511764.4</v>
      </c>
      <c r="AX308">
        <v>1439392.7</v>
      </c>
      <c r="AY308">
        <v>1367021</v>
      </c>
      <c r="AZ308">
        <v>1351796.69412748</v>
      </c>
      <c r="BA308">
        <v>1336741.93904409</v>
      </c>
      <c r="BB308">
        <v>1321854.8464883601</v>
      </c>
      <c r="BC308">
        <v>1307133.5492281001</v>
      </c>
      <c r="BD308">
        <v>1292576.20082623</v>
      </c>
      <c r="BE308">
        <v>1278180.9754091301</v>
      </c>
      <c r="BF308">
        <v>1263946.0674376599</v>
      </c>
      <c r="BG308">
        <v>1249869.69148072</v>
      </c>
      <c r="BH308">
        <v>1235950.0819912599</v>
      </c>
      <c r="BI308">
        <v>1222185.4930848801</v>
      </c>
      <c r="BJ308">
        <v>1208574.1983208</v>
      </c>
      <c r="BK308">
        <v>1195114.4904854</v>
      </c>
      <c r="BL308">
        <v>1181804.6813779799</v>
      </c>
      <c r="BM308">
        <v>1168643.1015991301</v>
      </c>
      <c r="BN308">
        <v>1155628.10034125</v>
      </c>
      <c r="BO308">
        <v>1142758.0451815401</v>
      </c>
      <c r="BP308">
        <v>1130031.32187728</v>
      </c>
      <c r="BQ308">
        <v>1117446.33416327</v>
      </c>
      <c r="BR308">
        <v>1105001.50355173</v>
      </c>
      <c r="BS308">
        <v>1092695.26913422</v>
      </c>
      <c r="BT308">
        <v>1080526.0873859101</v>
      </c>
      <c r="BU308">
        <v>1068492.43197199</v>
      </c>
      <c r="BV308">
        <v>1056592.7935561801</v>
      </c>
      <c r="BW308">
        <v>1044825.67961149</v>
      </c>
      <c r="BX308">
        <v>1033189.61423293</v>
      </c>
      <c r="BY308">
        <v>1021683.13795247</v>
      </c>
      <c r="BZ308">
        <v>1010304.80755595</v>
      </c>
      <c r="CA308">
        <v>999053.195902067</v>
      </c>
      <c r="CB308">
        <v>987926.891743368</v>
      </c>
      <c r="CC308">
        <v>976924.49954925803</v>
      </c>
    </row>
    <row r="309" spans="1:81" x14ac:dyDescent="0.25">
      <c r="A309">
        <v>12368</v>
      </c>
      <c r="B309" t="s">
        <v>374</v>
      </c>
      <c r="C309" t="s">
        <v>21</v>
      </c>
      <c r="D309">
        <v>2014</v>
      </c>
      <c r="E309" t="s">
        <v>22</v>
      </c>
      <c r="F309" t="s">
        <v>23</v>
      </c>
      <c r="G309">
        <v>2014</v>
      </c>
      <c r="H309">
        <v>5217569.37</v>
      </c>
      <c r="I309">
        <v>91</v>
      </c>
      <c r="J309">
        <v>2030</v>
      </c>
      <c r="K309">
        <v>15</v>
      </c>
      <c r="L309">
        <v>100</v>
      </c>
      <c r="M309">
        <v>2017</v>
      </c>
      <c r="N309">
        <v>4803635.63</v>
      </c>
      <c r="O309" t="s">
        <v>24</v>
      </c>
      <c r="P309">
        <v>2.7107746486390201</v>
      </c>
      <c r="Q309">
        <v>1</v>
      </c>
      <c r="R309" t="s">
        <v>25</v>
      </c>
      <c r="S309">
        <v>4434933.9644999998</v>
      </c>
      <c r="T309">
        <v>-1.11368485725649E-2</v>
      </c>
      <c r="AS309">
        <v>5217569.37</v>
      </c>
      <c r="AT309">
        <v>5079591.4566666596</v>
      </c>
      <c r="AU309">
        <v>4941613.5433333302</v>
      </c>
      <c r="AV309">
        <v>4803635.63</v>
      </c>
      <c r="AW309">
        <v>4775273.9634230696</v>
      </c>
      <c r="AX309">
        <v>4746912.2968461504</v>
      </c>
      <c r="AY309">
        <v>4718550.6302692303</v>
      </c>
      <c r="AZ309">
        <v>4690188.9636923</v>
      </c>
      <c r="BA309">
        <v>4661827.2971153799</v>
      </c>
      <c r="BB309">
        <v>4633465.6305384599</v>
      </c>
      <c r="BC309">
        <v>4605103.9639615295</v>
      </c>
      <c r="BD309">
        <v>4576742.2973846104</v>
      </c>
      <c r="BE309">
        <v>4548380.6308076903</v>
      </c>
      <c r="BF309">
        <v>4520018.96423076</v>
      </c>
      <c r="BG309">
        <v>4491657.2976538399</v>
      </c>
      <c r="BH309">
        <v>4463295.6310769198</v>
      </c>
      <c r="BI309">
        <v>4434933.9644999998</v>
      </c>
      <c r="BJ309">
        <v>4385542.7765080296</v>
      </c>
      <c r="BK309">
        <v>4336701.65069756</v>
      </c>
      <c r="BL309">
        <v>4288404.4611093504</v>
      </c>
      <c r="BM309">
        <v>4240645.15000806</v>
      </c>
      <c r="BN309">
        <v>4193417.72712244</v>
      </c>
      <c r="BO309">
        <v>4146716.2688939702</v>
      </c>
      <c r="BP309">
        <v>4100534.9177338998</v>
      </c>
      <c r="BQ309">
        <v>4054867.8812885801</v>
      </c>
      <c r="BR309">
        <v>4009709.4317129198</v>
      </c>
      <c r="BS309">
        <v>3965053.9049519398</v>
      </c>
      <c r="BT309">
        <v>3920895.70003044</v>
      </c>
      <c r="BU309">
        <v>3877229.2783503798</v>
      </c>
      <c r="BV309">
        <v>3834049.1629962702</v>
      </c>
      <c r="BW309">
        <v>3791349.9380482198</v>
      </c>
      <c r="BX309">
        <v>3749126.2479025698</v>
      </c>
      <c r="BY309">
        <v>3707372.7966002501</v>
      </c>
      <c r="BZ309">
        <v>3666084.3471624702</v>
      </c>
      <c r="CA309">
        <v>3625255.7209338699</v>
      </c>
      <c r="CB309">
        <v>3584881.796933</v>
      </c>
      <c r="CC309">
        <v>3544957.5112100099</v>
      </c>
    </row>
    <row r="310" spans="1:81" x14ac:dyDescent="0.25">
      <c r="A310">
        <v>68181</v>
      </c>
      <c r="B310" t="s">
        <v>375</v>
      </c>
      <c r="C310" t="s">
        <v>376</v>
      </c>
      <c r="D310">
        <v>2017</v>
      </c>
      <c r="E310" t="s">
        <v>22</v>
      </c>
      <c r="F310" t="s">
        <v>23</v>
      </c>
      <c r="G310">
        <v>2016</v>
      </c>
      <c r="H310">
        <v>12662</v>
      </c>
      <c r="I310">
        <v>100</v>
      </c>
      <c r="J310">
        <v>2020</v>
      </c>
      <c r="K310">
        <v>35</v>
      </c>
      <c r="L310">
        <v>9.6</v>
      </c>
      <c r="M310">
        <v>2017</v>
      </c>
      <c r="N310">
        <v>11442.7</v>
      </c>
      <c r="O310" t="s">
        <v>24</v>
      </c>
      <c r="P310">
        <v>2.9953671198585399</v>
      </c>
      <c r="Q310">
        <v>1</v>
      </c>
      <c r="R310" t="s">
        <v>25</v>
      </c>
      <c r="S310">
        <v>8230.2999999999993</v>
      </c>
      <c r="T310">
        <v>-1.11368485725649E-2</v>
      </c>
      <c r="AU310">
        <v>12662</v>
      </c>
      <c r="AV310">
        <v>11442.7</v>
      </c>
      <c r="AW310">
        <v>10371.9</v>
      </c>
      <c r="AX310">
        <v>9301.1</v>
      </c>
      <c r="AY310">
        <v>8230.2999999999993</v>
      </c>
      <c r="AZ310">
        <v>8138.6403951932098</v>
      </c>
      <c r="BA310">
        <v>8048.00158952539</v>
      </c>
      <c r="BB310">
        <v>7958.3722145110796</v>
      </c>
      <c r="BC310">
        <v>7869.7410282739602</v>
      </c>
      <c r="BD310">
        <v>7782.0969141367696</v>
      </c>
      <c r="BE310">
        <v>7695.4288792270099</v>
      </c>
      <c r="BF310">
        <v>7609.7260530981102</v>
      </c>
      <c r="BG310">
        <v>7524.97768636606</v>
      </c>
      <c r="BH310">
        <v>7441.1731493610696</v>
      </c>
      <c r="BI310">
        <v>7358.3019307943996</v>
      </c>
      <c r="BJ310">
        <v>7276.3536364399297</v>
      </c>
      <c r="BK310">
        <v>7195.31798783047</v>
      </c>
      <c r="BL310">
        <v>7115.1848209685504</v>
      </c>
      <c r="BM310">
        <v>7035.9440850516103</v>
      </c>
      <c r="BN310">
        <v>6957.5858412113503</v>
      </c>
      <c r="BO310">
        <v>6880.10026126716</v>
      </c>
      <c r="BP310">
        <v>6803.4776264933598</v>
      </c>
      <c r="BQ310">
        <v>6727.7083264002704</v>
      </c>
      <c r="BR310">
        <v>6652.7828575287704</v>
      </c>
      <c r="BS310">
        <v>6578.6918222583199</v>
      </c>
      <c r="BT310">
        <v>6505.4259276282501</v>
      </c>
      <c r="BU310">
        <v>6432.9759841722198</v>
      </c>
      <c r="BV310">
        <v>6361.3329047655498</v>
      </c>
      <c r="BW310">
        <v>6290.4877034854999</v>
      </c>
      <c r="BX310">
        <v>6220.4314944841999</v>
      </c>
      <c r="BY310">
        <v>6151.15549087411</v>
      </c>
      <c r="BZ310">
        <v>6082.6510036259497</v>
      </c>
      <c r="CA310">
        <v>6014.9094404788102</v>
      </c>
      <c r="CB310">
        <v>5947.9223048624999</v>
      </c>
      <c r="CC310">
        <v>5881.68119483187</v>
      </c>
    </row>
    <row r="311" spans="1:81" x14ac:dyDescent="0.25">
      <c r="A311">
        <v>61389</v>
      </c>
      <c r="B311" t="s">
        <v>377</v>
      </c>
      <c r="C311" t="s">
        <v>213</v>
      </c>
      <c r="D311">
        <v>2017</v>
      </c>
      <c r="E311" t="s">
        <v>49</v>
      </c>
      <c r="F311" t="s">
        <v>50</v>
      </c>
      <c r="G311">
        <v>2016</v>
      </c>
      <c r="H311">
        <v>206</v>
      </c>
      <c r="I311">
        <v>80</v>
      </c>
      <c r="J311">
        <v>2025</v>
      </c>
      <c r="K311">
        <v>2</v>
      </c>
      <c r="L311">
        <v>30</v>
      </c>
      <c r="M311">
        <v>2017</v>
      </c>
      <c r="N311">
        <v>204.76400000000001</v>
      </c>
      <c r="O311" t="s">
        <v>24</v>
      </c>
      <c r="P311">
        <v>2.1378048986487799</v>
      </c>
      <c r="Q311">
        <v>1</v>
      </c>
      <c r="R311" t="s">
        <v>25</v>
      </c>
      <c r="S311">
        <v>201.88</v>
      </c>
      <c r="T311">
        <v>-1.11368485725649E-2</v>
      </c>
      <c r="AU311">
        <v>206</v>
      </c>
      <c r="AV311">
        <v>204.76400000000001</v>
      </c>
      <c r="AW311">
        <v>204.40350000000001</v>
      </c>
      <c r="AX311">
        <v>204.04300000000001</v>
      </c>
      <c r="AY311">
        <v>203.6825</v>
      </c>
      <c r="AZ311">
        <v>203.322</v>
      </c>
      <c r="BA311">
        <v>202.9615</v>
      </c>
      <c r="BB311">
        <v>202.601</v>
      </c>
      <c r="BC311">
        <v>202.2405</v>
      </c>
      <c r="BD311">
        <v>201.88</v>
      </c>
      <c r="BE311">
        <v>199.63169301017001</v>
      </c>
      <c r="BF311">
        <v>197.408425074831</v>
      </c>
      <c r="BG311">
        <v>195.20991733782401</v>
      </c>
      <c r="BH311">
        <v>193.03589404856999</v>
      </c>
      <c r="BI311">
        <v>190.88608252748099</v>
      </c>
      <c r="BJ311">
        <v>188.76021313176301</v>
      </c>
      <c r="BK311">
        <v>186.658019221589</v>
      </c>
      <c r="BL311">
        <v>184.579237126663</v>
      </c>
      <c r="BM311">
        <v>182.52360611314401</v>
      </c>
      <c r="BN311">
        <v>180.490868350943</v>
      </c>
      <c r="BO311">
        <v>178.480768881388</v>
      </c>
      <c r="BP311">
        <v>176.493055585241</v>
      </c>
      <c r="BQ311">
        <v>174.52747915107901</v>
      </c>
      <c r="BR311">
        <v>172.583793044022</v>
      </c>
      <c r="BS311">
        <v>170.661753474812</v>
      </c>
      <c r="BT311">
        <v>168.76111936923499</v>
      </c>
      <c r="BU311">
        <v>166.881652337883</v>
      </c>
      <c r="BV311">
        <v>165.023116646256</v>
      </c>
      <c r="BW311">
        <v>163.18527918519399</v>
      </c>
      <c r="BX311">
        <v>161.36790944163701</v>
      </c>
      <c r="BY311">
        <v>159.57077946971401</v>
      </c>
      <c r="BZ311">
        <v>157.79366386215401</v>
      </c>
      <c r="CA311">
        <v>156.03633972201101</v>
      </c>
      <c r="CB311">
        <v>154.29858663470901</v>
      </c>
      <c r="CC311">
        <v>152.58018664039801</v>
      </c>
    </row>
    <row r="312" spans="1:81" x14ac:dyDescent="0.25">
      <c r="A312">
        <v>32491</v>
      </c>
      <c r="B312" t="s">
        <v>378</v>
      </c>
      <c r="C312" t="s">
        <v>27</v>
      </c>
      <c r="D312">
        <v>2017</v>
      </c>
      <c r="E312" t="s">
        <v>28</v>
      </c>
      <c r="F312" t="s">
        <v>23</v>
      </c>
      <c r="G312">
        <v>2016</v>
      </c>
      <c r="H312">
        <v>123529</v>
      </c>
      <c r="I312">
        <v>100</v>
      </c>
      <c r="J312">
        <v>2021</v>
      </c>
      <c r="K312">
        <v>7.5</v>
      </c>
      <c r="L312">
        <v>100</v>
      </c>
      <c r="M312">
        <v>2017</v>
      </c>
      <c r="N312">
        <v>114264.325</v>
      </c>
      <c r="O312" t="s">
        <v>45</v>
      </c>
      <c r="P312">
        <v>2.7208660114365899</v>
      </c>
      <c r="Q312">
        <v>1</v>
      </c>
      <c r="R312" t="s">
        <v>25</v>
      </c>
      <c r="S312">
        <v>114264.325</v>
      </c>
      <c r="T312">
        <v>-1.11368485725649E-2</v>
      </c>
      <c r="AU312">
        <v>123529</v>
      </c>
      <c r="AV312">
        <v>114264.325</v>
      </c>
      <c r="AW312">
        <v>114264.325</v>
      </c>
      <c r="AX312">
        <v>114264.325</v>
      </c>
      <c r="AY312">
        <v>114264.325</v>
      </c>
      <c r="AZ312">
        <v>114264.325</v>
      </c>
      <c r="BA312">
        <v>112991.78051522801</v>
      </c>
      <c r="BB312">
        <v>111733.40816568601</v>
      </c>
      <c r="BC312">
        <v>110489.05011844799</v>
      </c>
      <c r="BD312">
        <v>109258.550298352</v>
      </c>
      <c r="BE312">
        <v>108041.754368421</v>
      </c>
      <c r="BF312">
        <v>106838.509710506</v>
      </c>
      <c r="BG312">
        <v>105648.665406142</v>
      </c>
      <c r="BH312">
        <v>104472.07221762001</v>
      </c>
      <c r="BI312">
        <v>103308.58256927</v>
      </c>
      <c r="BJ312">
        <v>102158.05052895</v>
      </c>
      <c r="BK312">
        <v>101020.33178974</v>
      </c>
      <c r="BL312">
        <v>99895.283651848295</v>
      </c>
      <c r="BM312">
        <v>98782.765004704197</v>
      </c>
      <c r="BN312">
        <v>97682.636309267604</v>
      </c>
      <c r="BO312">
        <v>96594.759580522295</v>
      </c>
      <c r="BP312">
        <v>95518.998370170695</v>
      </c>
      <c r="BQ312">
        <v>94455.217749519099</v>
      </c>
      <c r="BR312">
        <v>93403.284292554003</v>
      </c>
      <c r="BS312">
        <v>92363.066059207602</v>
      </c>
      <c r="BT312">
        <v>91334.432578808395</v>
      </c>
      <c r="BU312">
        <v>90317.254833717103</v>
      </c>
      <c r="BV312">
        <v>89311.405243144196</v>
      </c>
      <c r="BW312">
        <v>88316.757647148304</v>
      </c>
      <c r="BX312">
        <v>87333.1872908121</v>
      </c>
      <c r="BY312">
        <v>86360.570808594901</v>
      </c>
      <c r="BZ312">
        <v>85398.786208859296</v>
      </c>
      <c r="CA312">
        <v>84447.712858570405</v>
      </c>
      <c r="CB312">
        <v>83507.231468165104</v>
      </c>
      <c r="CC312">
        <v>82577.224076590006</v>
      </c>
    </row>
    <row r="313" spans="1:81" x14ac:dyDescent="0.25">
      <c r="A313">
        <v>12552</v>
      </c>
      <c r="B313" t="s">
        <v>379</v>
      </c>
      <c r="C313" t="s">
        <v>380</v>
      </c>
      <c r="D313">
        <v>2013</v>
      </c>
      <c r="E313" t="s">
        <v>32</v>
      </c>
      <c r="F313" t="s">
        <v>33</v>
      </c>
      <c r="G313">
        <v>2013</v>
      </c>
      <c r="H313">
        <v>73954</v>
      </c>
      <c r="I313">
        <v>100</v>
      </c>
      <c r="J313">
        <v>2023</v>
      </c>
      <c r="K313">
        <v>12</v>
      </c>
      <c r="L313">
        <v>10</v>
      </c>
      <c r="M313">
        <v>2017</v>
      </c>
      <c r="N313">
        <v>73066.551999999996</v>
      </c>
      <c r="O313" t="s">
        <v>24</v>
      </c>
      <c r="P313">
        <v>2.4368366636926799</v>
      </c>
      <c r="Q313">
        <v>1</v>
      </c>
      <c r="R313" t="s">
        <v>25</v>
      </c>
      <c r="S313">
        <v>65079.519999999997</v>
      </c>
      <c r="T313">
        <v>-1.11368485725649E-2</v>
      </c>
      <c r="AR313">
        <v>73954</v>
      </c>
      <c r="AS313">
        <v>73732.138000000006</v>
      </c>
      <c r="AT313">
        <v>73510.275999999998</v>
      </c>
      <c r="AU313">
        <v>73288.413999999902</v>
      </c>
      <c r="AV313">
        <v>73066.551999999996</v>
      </c>
      <c r="AW313">
        <v>71735.38</v>
      </c>
      <c r="AX313">
        <v>70404.207999999999</v>
      </c>
      <c r="AY313">
        <v>69073.035999999993</v>
      </c>
      <c r="AZ313">
        <v>67741.864000000001</v>
      </c>
      <c r="BA313">
        <v>66410.691999999995</v>
      </c>
      <c r="BB313">
        <v>65079.519999999997</v>
      </c>
      <c r="BC313">
        <v>64354.739240584699</v>
      </c>
      <c r="BD313">
        <v>63638.030254735502</v>
      </c>
      <c r="BE313">
        <v>62929.303148332197</v>
      </c>
      <c r="BF313">
        <v>62228.469028392101</v>
      </c>
      <c r="BG313">
        <v>61535.439991920401</v>
      </c>
      <c r="BH313">
        <v>60850.129114884199</v>
      </c>
      <c r="BI313">
        <v>60172.450441310699</v>
      </c>
      <c r="BJ313">
        <v>59502.318972505702</v>
      </c>
      <c r="BK313">
        <v>58839.650656392398</v>
      </c>
      <c r="BL313">
        <v>58184.362376969599</v>
      </c>
      <c r="BM313">
        <v>57536.371943885999</v>
      </c>
      <c r="BN313">
        <v>56895.598082132201</v>
      </c>
      <c r="BO313">
        <v>56261.960421846001</v>
      </c>
      <c r="BP313">
        <v>55635.379488232204</v>
      </c>
      <c r="BQ313">
        <v>55015.776691594598</v>
      </c>
      <c r="BR313">
        <v>54403.074317478298</v>
      </c>
      <c r="BS313">
        <v>53797.195516922497</v>
      </c>
      <c r="BT313">
        <v>53198.064296821904</v>
      </c>
      <c r="BU313">
        <v>52605.605510394598</v>
      </c>
      <c r="BV313">
        <v>52019.744847757203</v>
      </c>
      <c r="BW313">
        <v>51440.408826604304</v>
      </c>
      <c r="BX313">
        <v>50867.524782991597</v>
      </c>
      <c r="BY313">
        <v>50301.020862222198</v>
      </c>
      <c r="BZ313">
        <v>49740.8260098342</v>
      </c>
      <c r="CA313">
        <v>49186.869962688397</v>
      </c>
      <c r="CB313">
        <v>48639.083240155502</v>
      </c>
      <c r="CC313">
        <v>48097.397135401501</v>
      </c>
    </row>
    <row r="314" spans="1:81" x14ac:dyDescent="0.25">
      <c r="A314">
        <v>46702</v>
      </c>
      <c r="B314" t="s">
        <v>381</v>
      </c>
      <c r="C314" t="s">
        <v>21</v>
      </c>
      <c r="D314">
        <v>2010</v>
      </c>
      <c r="E314" t="s">
        <v>22</v>
      </c>
      <c r="F314" t="s">
        <v>23</v>
      </c>
      <c r="G314">
        <v>2010</v>
      </c>
      <c r="H314">
        <v>57098</v>
      </c>
      <c r="I314">
        <v>100</v>
      </c>
      <c r="J314">
        <v>2025</v>
      </c>
      <c r="K314">
        <v>45</v>
      </c>
      <c r="L314">
        <v>4</v>
      </c>
      <c r="M314">
        <v>2017</v>
      </c>
      <c r="N314">
        <v>46530</v>
      </c>
      <c r="O314" t="s">
        <v>24</v>
      </c>
      <c r="P314">
        <v>3.0978165646487801</v>
      </c>
      <c r="Q314">
        <v>1</v>
      </c>
      <c r="R314" t="s">
        <v>25</v>
      </c>
      <c r="S314">
        <v>31403.8999999999</v>
      </c>
      <c r="T314">
        <v>-1.11368485725649E-2</v>
      </c>
      <c r="AO314">
        <v>57098</v>
      </c>
      <c r="AP314">
        <v>55588.285714285703</v>
      </c>
      <c r="AQ314">
        <v>54078.571428571398</v>
      </c>
      <c r="AR314">
        <v>52568.857142857101</v>
      </c>
      <c r="AS314">
        <v>51059.142857142797</v>
      </c>
      <c r="AT314">
        <v>49549.4285714285</v>
      </c>
      <c r="AU314">
        <v>48039.714285714203</v>
      </c>
      <c r="AV314">
        <v>46530</v>
      </c>
      <c r="AW314">
        <v>44639.237500000003</v>
      </c>
      <c r="AX314">
        <v>42748.474999999999</v>
      </c>
      <c r="AY314">
        <v>40857.712500000001</v>
      </c>
      <c r="AZ314">
        <v>38966.949999999997</v>
      </c>
      <c r="BA314">
        <v>37076.1875</v>
      </c>
      <c r="BB314">
        <v>35185.425000000003</v>
      </c>
      <c r="BC314">
        <v>33294.662499999999</v>
      </c>
      <c r="BD314">
        <v>31403.8999999999</v>
      </c>
      <c r="BE314">
        <v>31054.159521112</v>
      </c>
      <c r="BF314">
        <v>30708.314048977099</v>
      </c>
      <c r="BG314">
        <v>30366.3202054949</v>
      </c>
      <c r="BH314">
        <v>30028.1350956602</v>
      </c>
      <c r="BI314">
        <v>29693.7163021833</v>
      </c>
      <c r="BJ314">
        <v>29363.021880169199</v>
      </c>
      <c r="BK314">
        <v>29036.010351856901</v>
      </c>
      <c r="BL314">
        <v>28712.6407014168</v>
      </c>
      <c r="BM314">
        <v>28392.872369806701</v>
      </c>
      <c r="BN314">
        <v>28076.665249684</v>
      </c>
      <c r="BO314">
        <v>27763.9796803756</v>
      </c>
      <c r="BP314">
        <v>27454.776442903501</v>
      </c>
      <c r="BQ314">
        <v>27149.016755065299</v>
      </c>
      <c r="BR314">
        <v>26846.6622665701</v>
      </c>
      <c r="BS314">
        <v>26547.675054228501</v>
      </c>
      <c r="BT314">
        <v>26252.017617195899</v>
      </c>
      <c r="BU314">
        <v>25959.6528722689</v>
      </c>
      <c r="BV314">
        <v>25670.544149234101</v>
      </c>
      <c r="BW314">
        <v>25384.655186268701</v>
      </c>
      <c r="BX314">
        <v>25101.950125392501</v>
      </c>
      <c r="BY314">
        <v>24822.3935079699</v>
      </c>
      <c r="BZ314">
        <v>24545.950270263002</v>
      </c>
      <c r="CA314">
        <v>24272.585739033399</v>
      </c>
      <c r="CB314">
        <v>24002.265627193199</v>
      </c>
      <c r="CC314">
        <v>23734.956029504599</v>
      </c>
    </row>
    <row r="315" spans="1:81" x14ac:dyDescent="0.25">
      <c r="A315">
        <v>12674</v>
      </c>
      <c r="B315" t="s">
        <v>382</v>
      </c>
      <c r="C315" t="s">
        <v>84</v>
      </c>
      <c r="D315">
        <v>2015</v>
      </c>
      <c r="E315" t="s">
        <v>28</v>
      </c>
      <c r="F315" t="s">
        <v>23</v>
      </c>
      <c r="G315">
        <v>2014</v>
      </c>
      <c r="H315">
        <v>6033824</v>
      </c>
      <c r="I315">
        <v>100</v>
      </c>
      <c r="J315">
        <v>2022</v>
      </c>
      <c r="K315">
        <v>3</v>
      </c>
      <c r="L315">
        <v>20.67</v>
      </c>
      <c r="M315">
        <v>2017</v>
      </c>
      <c r="N315">
        <v>5996408.2573760003</v>
      </c>
      <c r="O315" t="s">
        <v>24</v>
      </c>
      <c r="P315">
        <v>2.6769448458146301</v>
      </c>
      <c r="Q315">
        <v>1</v>
      </c>
      <c r="R315" t="s">
        <v>25</v>
      </c>
      <c r="S315">
        <v>5852809.2800000003</v>
      </c>
      <c r="T315">
        <v>-1.11368485725649E-2</v>
      </c>
      <c r="AS315">
        <v>6033824</v>
      </c>
      <c r="AT315">
        <v>6021352.0857920004</v>
      </c>
      <c r="AU315">
        <v>6008880.1715839999</v>
      </c>
      <c r="AV315">
        <v>5996408.2573760003</v>
      </c>
      <c r="AW315">
        <v>5967688.4619007995</v>
      </c>
      <c r="AX315">
        <v>5938968.6664255997</v>
      </c>
      <c r="AY315">
        <v>5910248.8709503999</v>
      </c>
      <c r="AZ315">
        <v>5881529.0754752001</v>
      </c>
      <c r="BA315">
        <v>5852809.2800000003</v>
      </c>
      <c r="BB315">
        <v>5787627.4293245301</v>
      </c>
      <c r="BC315">
        <v>5723171.4990497204</v>
      </c>
      <c r="BD315">
        <v>5659433.4047099901</v>
      </c>
      <c r="BE315">
        <v>5596405.1518752202</v>
      </c>
      <c r="BF315">
        <v>5534078.8351480598</v>
      </c>
      <c r="BG315">
        <v>5472446.6371723805</v>
      </c>
      <c r="BH315">
        <v>5411500.8276527496</v>
      </c>
      <c r="BI315">
        <v>5351233.7623848701</v>
      </c>
      <c r="BJ315">
        <v>5291637.8822967904</v>
      </c>
      <c r="BK315">
        <v>5232705.7125008097</v>
      </c>
      <c r="BL315">
        <v>5174429.8613558896</v>
      </c>
      <c r="BM315">
        <v>5116803.0195406098</v>
      </c>
      <c r="BN315">
        <v>5059817.9591363398</v>
      </c>
      <c r="BO315">
        <v>5003467.5327206999</v>
      </c>
      <c r="BP315">
        <v>4947744.6724710399</v>
      </c>
      <c r="BQ315">
        <v>4892642.3892780198</v>
      </c>
      <c r="BR315">
        <v>4838153.7718689097</v>
      </c>
      <c r="BS315">
        <v>4784271.9859408299</v>
      </c>
      <c r="BT315">
        <v>4730990.2733034398</v>
      </c>
      <c r="BU315">
        <v>4678301.9510313803</v>
      </c>
      <c r="BV315">
        <v>4626200.41062601</v>
      </c>
      <c r="BW315">
        <v>4574679.1171865296</v>
      </c>
      <c r="BX315">
        <v>4523731.6085903496</v>
      </c>
      <c r="BY315">
        <v>4473351.4946825504</v>
      </c>
      <c r="BZ315">
        <v>4423532.4564744197</v>
      </c>
      <c r="CA315">
        <v>4374268.2453508396</v>
      </c>
      <c r="CB315">
        <v>4325552.6822865801</v>
      </c>
      <c r="CC315">
        <v>4277379.6570713101</v>
      </c>
    </row>
    <row r="316" spans="1:81" x14ac:dyDescent="0.25">
      <c r="A316">
        <v>59134</v>
      </c>
      <c r="B316" t="s">
        <v>383</v>
      </c>
      <c r="C316" t="s">
        <v>21</v>
      </c>
      <c r="D316">
        <v>2014</v>
      </c>
      <c r="E316" t="s">
        <v>28</v>
      </c>
      <c r="F316" t="s">
        <v>23</v>
      </c>
      <c r="G316">
        <v>2014</v>
      </c>
      <c r="H316">
        <v>32047</v>
      </c>
      <c r="I316">
        <v>100</v>
      </c>
      <c r="J316">
        <v>2020</v>
      </c>
      <c r="K316">
        <v>6</v>
      </c>
      <c r="L316">
        <v>21.35</v>
      </c>
      <c r="M316">
        <v>2018</v>
      </c>
      <c r="N316">
        <v>31636.477930000001</v>
      </c>
      <c r="O316" t="s">
        <v>24</v>
      </c>
      <c r="P316">
        <v>2.7053690583585399</v>
      </c>
      <c r="Q316">
        <v>1</v>
      </c>
      <c r="R316" t="s">
        <v>25</v>
      </c>
      <c r="S316">
        <v>30124.18</v>
      </c>
      <c r="T316">
        <v>-1.11368485725649E-2</v>
      </c>
      <c r="AS316">
        <v>32047</v>
      </c>
      <c r="AT316">
        <v>31944.369482499998</v>
      </c>
      <c r="AU316">
        <v>31841.738965</v>
      </c>
      <c r="AV316">
        <v>31739.108447499999</v>
      </c>
      <c r="AW316">
        <v>31636.477930000001</v>
      </c>
      <c r="AX316">
        <v>30880.328965000001</v>
      </c>
      <c r="AY316">
        <v>30124.18</v>
      </c>
      <c r="AZ316">
        <v>29788.691568967301</v>
      </c>
      <c r="BA316">
        <v>29456.9394217888</v>
      </c>
      <c r="BB316">
        <v>29128.8819480372</v>
      </c>
      <c r="BC316">
        <v>28804.4780006937</v>
      </c>
      <c r="BD316">
        <v>28483.6868909882</v>
      </c>
      <c r="BE316">
        <v>28166.468383295</v>
      </c>
      <c r="BF316">
        <v>27852.7826900863</v>
      </c>
      <c r="BG316">
        <v>27542.590466942202</v>
      </c>
      <c r="BH316">
        <v>27235.852807615702</v>
      </c>
      <c r="BI316">
        <v>26932.531239152599</v>
      </c>
      <c r="BJ316">
        <v>26632.587717066301</v>
      </c>
      <c r="BK316">
        <v>26335.9846205658</v>
      </c>
      <c r="BL316">
        <v>26042.684747837098</v>
      </c>
      <c r="BM316">
        <v>25752.651311377402</v>
      </c>
      <c r="BN316">
        <v>25465.847933380599</v>
      </c>
      <c r="BO316">
        <v>25182.238641174499</v>
      </c>
      <c r="BP316">
        <v>24901.7878627096</v>
      </c>
      <c r="BQ316">
        <v>24624.460422096501</v>
      </c>
      <c r="BR316">
        <v>24350.2215351944</v>
      </c>
      <c r="BS316">
        <v>24079.036805248601</v>
      </c>
      <c r="BT316">
        <v>23810.872218575299</v>
      </c>
      <c r="BU316">
        <v>23545.694140296298</v>
      </c>
      <c r="BV316">
        <v>23283.469310119901</v>
      </c>
      <c r="BW316">
        <v>23024.164838169199</v>
      </c>
      <c r="BX316">
        <v>22767.748200856699</v>
      </c>
      <c r="BY316">
        <v>22514.187236805501</v>
      </c>
      <c r="BZ316">
        <v>22263.4501428148</v>
      </c>
      <c r="CA316">
        <v>22015.505469871401</v>
      </c>
      <c r="CB316">
        <v>21770.322119205</v>
      </c>
      <c r="CC316">
        <v>21527.869338387402</v>
      </c>
    </row>
    <row r="317" spans="1:81" x14ac:dyDescent="0.25">
      <c r="A317">
        <v>12860</v>
      </c>
      <c r="B317" t="s">
        <v>384</v>
      </c>
      <c r="C317" t="s">
        <v>43</v>
      </c>
      <c r="D317">
        <v>2017</v>
      </c>
      <c r="E317" t="s">
        <v>28</v>
      </c>
      <c r="F317" t="s">
        <v>23</v>
      </c>
      <c r="G317">
        <v>2015</v>
      </c>
      <c r="H317">
        <v>12065</v>
      </c>
      <c r="I317">
        <v>100</v>
      </c>
      <c r="J317">
        <v>2021</v>
      </c>
      <c r="K317">
        <v>8</v>
      </c>
      <c r="L317">
        <v>100</v>
      </c>
      <c r="M317">
        <v>2017</v>
      </c>
      <c r="N317">
        <v>11099.8</v>
      </c>
      <c r="O317" t="s">
        <v>24</v>
      </c>
      <c r="P317">
        <v>2.7258548650365899</v>
      </c>
      <c r="Q317">
        <v>1</v>
      </c>
      <c r="R317" t="s">
        <v>25</v>
      </c>
      <c r="S317">
        <v>11099.8</v>
      </c>
      <c r="T317">
        <v>-1.11368485725649E-2</v>
      </c>
      <c r="AT317">
        <v>12065</v>
      </c>
      <c r="AU317">
        <v>11582.4</v>
      </c>
      <c r="AV317">
        <v>11099.8</v>
      </c>
      <c r="AW317">
        <v>11099.8</v>
      </c>
      <c r="AX317">
        <v>11099.8</v>
      </c>
      <c r="AY317">
        <v>11099.8</v>
      </c>
      <c r="AZ317">
        <v>11099.8</v>
      </c>
      <c r="BA317">
        <v>10976.183208214199</v>
      </c>
      <c r="BB317">
        <v>10853.9431179196</v>
      </c>
      <c r="BC317">
        <v>10733.0643970001</v>
      </c>
      <c r="BD317">
        <v>10613.5318840911</v>
      </c>
      <c r="BE317">
        <v>10495.330586677899</v>
      </c>
      <c r="BF317">
        <v>10378.445679214999</v>
      </c>
      <c r="BG317">
        <v>10262.862501267</v>
      </c>
      <c r="BH317">
        <v>10148.5665556694</v>
      </c>
      <c r="BI317">
        <v>10035.543506710301</v>
      </c>
      <c r="BJ317">
        <v>9923.7791783327102</v>
      </c>
      <c r="BK317">
        <v>9813.2595523560503</v>
      </c>
      <c r="BL317">
        <v>9703.9707667181792</v>
      </c>
      <c r="BM317">
        <v>9595.8991137366393</v>
      </c>
      <c r="BN317">
        <v>9489.0310383893502</v>
      </c>
      <c r="BO317">
        <v>9383.3531366144398</v>
      </c>
      <c r="BP317">
        <v>9278.8521536290591</v>
      </c>
      <c r="BQ317">
        <v>9175.5149822668809</v>
      </c>
      <c r="BR317">
        <v>9073.3286613340697</v>
      </c>
      <c r="BS317">
        <v>8972.28037398368</v>
      </c>
      <c r="BT317">
        <v>8872.3574461080298</v>
      </c>
      <c r="BU317">
        <v>8773.5473447490494</v>
      </c>
      <c r="BV317">
        <v>8675.8376765263492</v>
      </c>
      <c r="BW317">
        <v>8579.2161860827291</v>
      </c>
      <c r="BX317">
        <v>8483.6707545470199</v>
      </c>
      <c r="BY317">
        <v>8389.1893980141394</v>
      </c>
      <c r="BZ317">
        <v>8295.7602660418906</v>
      </c>
      <c r="CA317">
        <v>8203.3716401646798</v>
      </c>
      <c r="CB317">
        <v>8112.0119324236903</v>
      </c>
      <c r="CC317">
        <v>8021.6696839134502</v>
      </c>
    </row>
    <row r="318" spans="1:81" x14ac:dyDescent="0.25">
      <c r="A318">
        <v>15949</v>
      </c>
      <c r="B318" t="s">
        <v>385</v>
      </c>
      <c r="C318" t="s">
        <v>21</v>
      </c>
      <c r="D318">
        <v>2016</v>
      </c>
      <c r="E318" t="s">
        <v>88</v>
      </c>
      <c r="F318" t="s">
        <v>54</v>
      </c>
      <c r="G318">
        <v>2014</v>
      </c>
      <c r="H318">
        <v>407231</v>
      </c>
      <c r="I318">
        <v>100</v>
      </c>
      <c r="J318">
        <v>2020</v>
      </c>
      <c r="K318">
        <v>45</v>
      </c>
      <c r="L318">
        <v>87.14</v>
      </c>
      <c r="M318">
        <v>2017</v>
      </c>
      <c r="N318">
        <v>243131</v>
      </c>
      <c r="O318" t="s">
        <v>24</v>
      </c>
      <c r="P318">
        <v>3.4354171119585399</v>
      </c>
      <c r="Q318">
        <v>1</v>
      </c>
      <c r="R318" t="s">
        <v>25</v>
      </c>
      <c r="S318">
        <v>223977.05</v>
      </c>
      <c r="T318">
        <v>-1.11368485725649E-2</v>
      </c>
      <c r="AS318">
        <v>407231</v>
      </c>
      <c r="AT318">
        <v>352531</v>
      </c>
      <c r="AU318">
        <v>297831</v>
      </c>
      <c r="AV318">
        <v>243131</v>
      </c>
      <c r="AW318">
        <v>236746.35</v>
      </c>
      <c r="AX318">
        <v>230361.69999999899</v>
      </c>
      <c r="AY318">
        <v>223977.05</v>
      </c>
      <c r="AZ318">
        <v>221482.65151041999</v>
      </c>
      <c r="BA318">
        <v>219016.03275909799</v>
      </c>
      <c r="BB318">
        <v>216576.88436729601</v>
      </c>
      <c r="BC318">
        <v>214164.90040178</v>
      </c>
      <c r="BD318">
        <v>211779.778336446</v>
      </c>
      <c r="BE318">
        <v>209421.21901438199</v>
      </c>
      <c r="BF318">
        <v>207088.92661033699</v>
      </c>
      <c r="BG318">
        <v>204782.60859362301</v>
      </c>
      <c r="BH318">
        <v>202501.97569142099</v>
      </c>
      <c r="BI318">
        <v>200246.74185250001</v>
      </c>
      <c r="BJ318">
        <v>198016.62421133899</v>
      </c>
      <c r="BK318">
        <v>195811.34305264699</v>
      </c>
      <c r="BL318">
        <v>193630.621776279</v>
      </c>
      <c r="BM318">
        <v>191474.186862545</v>
      </c>
      <c r="BN318">
        <v>189341.76783790201</v>
      </c>
      <c r="BO318">
        <v>187233.09724102999</v>
      </c>
      <c r="BP318">
        <v>185147.910589284</v>
      </c>
      <c r="BQ318">
        <v>183085.94634552399</v>
      </c>
      <c r="BR318">
        <v>181046.94588530899</v>
      </c>
      <c r="BS318">
        <v>179030.653464459</v>
      </c>
      <c r="BT318">
        <v>177036.81618697799</v>
      </c>
      <c r="BU318">
        <v>175065.18397333499</v>
      </c>
      <c r="BV318">
        <v>173115.50952909599</v>
      </c>
      <c r="BW318">
        <v>171187.54831390799</v>
      </c>
      <c r="BX318">
        <v>169281.05851082699</v>
      </c>
      <c r="BY318">
        <v>167395.80099598799</v>
      </c>
      <c r="BZ318">
        <v>165531.53930861299</v>
      </c>
      <c r="CA318">
        <v>163688.03962134899</v>
      </c>
      <c r="CB318">
        <v>161865.07071094599</v>
      </c>
      <c r="CC318">
        <v>160062.40392925101</v>
      </c>
    </row>
    <row r="319" spans="1:81" x14ac:dyDescent="0.25">
      <c r="A319">
        <v>12893</v>
      </c>
      <c r="B319" t="s">
        <v>386</v>
      </c>
      <c r="C319" t="s">
        <v>27</v>
      </c>
      <c r="D319">
        <v>2014</v>
      </c>
      <c r="E319" t="s">
        <v>28</v>
      </c>
      <c r="F319" t="s">
        <v>23</v>
      </c>
      <c r="G319">
        <v>2014</v>
      </c>
      <c r="H319">
        <v>323388</v>
      </c>
      <c r="I319">
        <v>100</v>
      </c>
      <c r="J319">
        <v>2020</v>
      </c>
      <c r="K319">
        <v>15</v>
      </c>
      <c r="L319">
        <v>62</v>
      </c>
      <c r="M319">
        <v>2017</v>
      </c>
      <c r="N319">
        <v>293312.91600000003</v>
      </c>
      <c r="O319" t="s">
        <v>24</v>
      </c>
      <c r="P319">
        <v>2.7953981924585398</v>
      </c>
      <c r="Q319">
        <v>1</v>
      </c>
      <c r="R319" t="s">
        <v>25</v>
      </c>
      <c r="S319">
        <v>274879.8</v>
      </c>
      <c r="T319">
        <v>-1.11368485725649E-2</v>
      </c>
      <c r="AS319">
        <v>323388</v>
      </c>
      <c r="AT319">
        <v>313362.97200000001</v>
      </c>
      <c r="AU319">
        <v>303337.94400000002</v>
      </c>
      <c r="AV319">
        <v>293312.91600000003</v>
      </c>
      <c r="AW319">
        <v>287168.54399999999</v>
      </c>
      <c r="AX319">
        <v>281024.17200000002</v>
      </c>
      <c r="AY319">
        <v>274879.8</v>
      </c>
      <c r="AZ319">
        <v>271818.50529174297</v>
      </c>
      <c r="BA319">
        <v>268791.30375908798</v>
      </c>
      <c r="BB319">
        <v>265797.81571150001</v>
      </c>
      <c r="BC319">
        <v>262837.665687003</v>
      </c>
      <c r="BD319">
        <v>259910.48240507999</v>
      </c>
      <c r="BE319">
        <v>257015.89872011199</v>
      </c>
      <c r="BF319">
        <v>254153.55157532499</v>
      </c>
      <c r="BG319">
        <v>251323.08195725101</v>
      </c>
      <c r="BH319">
        <v>248524.13485070301</v>
      </c>
      <c r="BI319">
        <v>245756.35919424301</v>
      </c>
      <c r="BJ319">
        <v>243019.40783615201</v>
      </c>
      <c r="BK319">
        <v>240312.93749088599</v>
      </c>
      <c r="BL319">
        <v>237636.60869602201</v>
      </c>
      <c r="BM319">
        <v>234990.08576967599</v>
      </c>
      <c r="BN319">
        <v>232373.036768405</v>
      </c>
      <c r="BO319">
        <v>229785.133445568</v>
      </c>
      <c r="BP319">
        <v>227226.051210159</v>
      </c>
      <c r="BQ319">
        <v>224695.469086089</v>
      </c>
      <c r="BR319">
        <v>222193.06967193601</v>
      </c>
      <c r="BS319">
        <v>219718.53910112599</v>
      </c>
      <c r="BT319">
        <v>217271.567002572</v>
      </c>
      <c r="BU319">
        <v>214851.84646174</v>
      </c>
      <c r="BV319">
        <v>212459.07398215999</v>
      </c>
      <c r="BW319">
        <v>210092.94944735299</v>
      </c>
      <c r="BX319">
        <v>207753.176083194</v>
      </c>
      <c r="BY319">
        <v>205439.46042068599</v>
      </c>
      <c r="BZ319">
        <v>203151.51225915199</v>
      </c>
      <c r="CA319">
        <v>200889.04462983401</v>
      </c>
      <c r="CB319">
        <v>198651.773759904</v>
      </c>
      <c r="CC319">
        <v>196439.41903686899</v>
      </c>
    </row>
    <row r="320" spans="1:81" x14ac:dyDescent="0.25">
      <c r="A320">
        <v>12942</v>
      </c>
      <c r="B320" t="s">
        <v>387</v>
      </c>
      <c r="C320" t="s">
        <v>76</v>
      </c>
      <c r="D320">
        <v>2016</v>
      </c>
      <c r="E320" t="s">
        <v>22</v>
      </c>
      <c r="F320" t="s">
        <v>23</v>
      </c>
      <c r="G320">
        <v>2014</v>
      </c>
      <c r="H320">
        <v>6540418</v>
      </c>
      <c r="I320">
        <v>100</v>
      </c>
      <c r="J320">
        <v>2020</v>
      </c>
      <c r="K320">
        <v>12</v>
      </c>
      <c r="L320">
        <v>97</v>
      </c>
      <c r="M320">
        <v>2017</v>
      </c>
      <c r="N320">
        <v>6540418</v>
      </c>
      <c r="O320" t="s">
        <v>24</v>
      </c>
      <c r="P320">
        <v>2.7661320543585401</v>
      </c>
      <c r="Q320">
        <v>1</v>
      </c>
      <c r="R320" t="s">
        <v>25</v>
      </c>
      <c r="S320">
        <v>5755567.8399999999</v>
      </c>
      <c r="T320">
        <v>-1.11368485725649E-2</v>
      </c>
      <c r="AS320">
        <v>6540418</v>
      </c>
      <c r="AT320">
        <v>6540418</v>
      </c>
      <c r="AU320">
        <v>6540418</v>
      </c>
      <c r="AV320">
        <v>6540418</v>
      </c>
      <c r="AW320">
        <v>6278801.2800000003</v>
      </c>
      <c r="AX320">
        <v>6017184.5599999996</v>
      </c>
      <c r="AY320">
        <v>5755567.8399999999</v>
      </c>
      <c r="AZ320">
        <v>5691468.9525167895</v>
      </c>
      <c r="BA320">
        <v>5628083.9246371603</v>
      </c>
      <c r="BB320">
        <v>5565404.8062147899</v>
      </c>
      <c r="BC320">
        <v>5503423.7356429501</v>
      </c>
      <c r="BD320">
        <v>5442132.9388684304</v>
      </c>
      <c r="BE320">
        <v>5381524.7284164904</v>
      </c>
      <c r="BF320">
        <v>5321591.5024266001</v>
      </c>
      <c r="BG320">
        <v>5262325.7436990198</v>
      </c>
      <c r="BH320">
        <v>5203720.0187519398</v>
      </c>
      <c r="BI320">
        <v>5145766.9768890701</v>
      </c>
      <c r="BJ320">
        <v>5088459.3492777497</v>
      </c>
      <c r="BK320">
        <v>5031789.9480371997</v>
      </c>
      <c r="BL320">
        <v>4975751.6653369498</v>
      </c>
      <c r="BM320">
        <v>4920337.4725054102</v>
      </c>
      <c r="BN320">
        <v>4865540.4191482002</v>
      </c>
      <c r="BO320">
        <v>4811353.6322764503</v>
      </c>
      <c r="BP320">
        <v>4757770.3154447302</v>
      </c>
      <c r="BQ320">
        <v>4704783.7478985703</v>
      </c>
      <c r="BR320">
        <v>4652387.2837315602</v>
      </c>
      <c r="BS320">
        <v>4600574.3510517199</v>
      </c>
      <c r="BT320">
        <v>4549338.45115723</v>
      </c>
      <c r="BU320">
        <v>4498673.1577213397</v>
      </c>
      <c r="BV320">
        <v>4448572.1159863397</v>
      </c>
      <c r="BW320">
        <v>4399029.0419664597</v>
      </c>
      <c r="BX320">
        <v>4350037.7216597702</v>
      </c>
      <c r="BY320">
        <v>4301592.0102687003</v>
      </c>
      <c r="BZ320">
        <v>4253685.83142938</v>
      </c>
      <c r="CA320">
        <v>4206313.1764494898</v>
      </c>
      <c r="CB320">
        <v>4159468.1035545799</v>
      </c>
      <c r="CC320">
        <v>4113144.73714288</v>
      </c>
    </row>
    <row r="321" spans="1:81" x14ac:dyDescent="0.25">
      <c r="A321">
        <v>13019</v>
      </c>
      <c r="B321" t="s">
        <v>388</v>
      </c>
      <c r="C321" t="s">
        <v>211</v>
      </c>
      <c r="D321">
        <v>2013</v>
      </c>
      <c r="E321" t="s">
        <v>44</v>
      </c>
      <c r="F321" t="s">
        <v>33</v>
      </c>
      <c r="G321">
        <v>2013</v>
      </c>
      <c r="H321">
        <v>232276</v>
      </c>
      <c r="I321">
        <v>90</v>
      </c>
      <c r="J321">
        <v>2023</v>
      </c>
      <c r="K321">
        <v>22</v>
      </c>
      <c r="L321">
        <v>31</v>
      </c>
      <c r="M321">
        <v>2017</v>
      </c>
      <c r="N321">
        <v>216434.77679999999</v>
      </c>
      <c r="O321" t="s">
        <v>24</v>
      </c>
      <c r="P321">
        <v>2.4368524958926798</v>
      </c>
      <c r="Q321">
        <v>1</v>
      </c>
      <c r="R321" t="s">
        <v>25</v>
      </c>
      <c r="S321">
        <v>181175.28</v>
      </c>
      <c r="T321">
        <v>-1.11368485725649E-2</v>
      </c>
      <c r="AR321">
        <v>232276</v>
      </c>
      <c r="AS321">
        <v>228315.6942</v>
      </c>
      <c r="AT321">
        <v>224355.3884</v>
      </c>
      <c r="AU321">
        <v>220395.08259999999</v>
      </c>
      <c r="AV321">
        <v>216434.77679999999</v>
      </c>
      <c r="AW321">
        <v>210558.19399999999</v>
      </c>
      <c r="AX321">
        <v>204681.611199999</v>
      </c>
      <c r="AY321">
        <v>198805.02840000001</v>
      </c>
      <c r="AZ321">
        <v>192928.44560000001</v>
      </c>
      <c r="BA321">
        <v>187051.8628</v>
      </c>
      <c r="BB321">
        <v>181175.28</v>
      </c>
      <c r="BC321">
        <v>179157.558341547</v>
      </c>
      <c r="BD321">
        <v>177162.30774366701</v>
      </c>
      <c r="BE321">
        <v>175189.27794956</v>
      </c>
      <c r="BF321">
        <v>173238.221489499</v>
      </c>
      <c r="BG321">
        <v>171308.89364979</v>
      </c>
      <c r="BH321">
        <v>169401.05244207801</v>
      </c>
      <c r="BI321">
        <v>167514.458572998</v>
      </c>
      <c r="BJ321">
        <v>165648.87541415499</v>
      </c>
      <c r="BK321">
        <v>163804.06897245199</v>
      </c>
      <c r="BL321">
        <v>161979.80786073601</v>
      </c>
      <c r="BM321">
        <v>160175.86326877799</v>
      </c>
      <c r="BN321">
        <v>158392.00893457301</v>
      </c>
      <c r="BO321">
        <v>156628.02111596501</v>
      </c>
      <c r="BP321">
        <v>154883.67856257601</v>
      </c>
      <c r="BQ321">
        <v>153158.762488062</v>
      </c>
      <c r="BR321">
        <v>151453.05654267099</v>
      </c>
      <c r="BS321">
        <v>149766.346786104</v>
      </c>
      <c r="BT321">
        <v>148098.42166068</v>
      </c>
      <c r="BU321">
        <v>146449.07196480999</v>
      </c>
      <c r="BV321">
        <v>144818.090826745</v>
      </c>
      <c r="BW321">
        <v>143205.273678639</v>
      </c>
      <c r="BX321">
        <v>141610.418230888</v>
      </c>
      <c r="BY321">
        <v>140033.32444675299</v>
      </c>
      <c r="BZ321">
        <v>138473.79451727599</v>
      </c>
      <c r="CA321">
        <v>136931.63283646901</v>
      </c>
      <c r="CB321">
        <v>135406.64597677501</v>
      </c>
      <c r="CC321">
        <v>133898.642664813</v>
      </c>
    </row>
    <row r="322" spans="1:81" x14ac:dyDescent="0.25">
      <c r="A322">
        <v>56175</v>
      </c>
      <c r="B322" t="s">
        <v>389</v>
      </c>
      <c r="C322" t="s">
        <v>78</v>
      </c>
      <c r="D322">
        <v>2016</v>
      </c>
      <c r="E322" t="s">
        <v>28</v>
      </c>
      <c r="F322" t="s">
        <v>23</v>
      </c>
      <c r="G322">
        <v>2016</v>
      </c>
      <c r="H322">
        <v>137646.9</v>
      </c>
      <c r="I322">
        <v>100</v>
      </c>
      <c r="J322">
        <v>2025</v>
      </c>
      <c r="K322">
        <v>8.1300000000000008</v>
      </c>
      <c r="L322">
        <v>81</v>
      </c>
      <c r="M322">
        <v>2017</v>
      </c>
      <c r="N322">
        <v>128582.43869429899</v>
      </c>
      <c r="O322" t="s">
        <v>24</v>
      </c>
      <c r="P322">
        <v>2.7291186427387801</v>
      </c>
      <c r="Q322">
        <v>1</v>
      </c>
      <c r="R322" t="s">
        <v>25</v>
      </c>
      <c r="S322">
        <v>126456.207029999</v>
      </c>
      <c r="T322">
        <v>-1.11368485725649E-2</v>
      </c>
      <c r="AU322">
        <v>137646.9</v>
      </c>
      <c r="AV322">
        <v>128582.43869429899</v>
      </c>
      <c r="AW322">
        <v>128316.65973626199</v>
      </c>
      <c r="AX322">
        <v>128050.88077822499</v>
      </c>
      <c r="AY322">
        <v>127785.101820187</v>
      </c>
      <c r="AZ322">
        <v>127519.322862149</v>
      </c>
      <c r="BA322">
        <v>127253.543904112</v>
      </c>
      <c r="BB322">
        <v>126987.76494607401</v>
      </c>
      <c r="BC322">
        <v>126721.98598803701</v>
      </c>
      <c r="BD322">
        <v>126456.207029999</v>
      </c>
      <c r="BE322">
        <v>125047.883401245</v>
      </c>
      <c r="BF322">
        <v>123655.24405948599</v>
      </c>
      <c r="BG322">
        <v>122278.114331192</v>
      </c>
      <c r="BH322">
        <v>120916.321488147</v>
      </c>
      <c r="BI322">
        <v>119569.694725782</v>
      </c>
      <c r="BJ322">
        <v>118238.065141753</v>
      </c>
      <c r="BK322">
        <v>116921.26571475599</v>
      </c>
      <c r="BL322">
        <v>115619.131283578</v>
      </c>
      <c r="BM322">
        <v>114331.49852638099</v>
      </c>
      <c r="BN322">
        <v>113058.20594021901</v>
      </c>
      <c r="BO322">
        <v>111799.09382077699</v>
      </c>
      <c r="BP322">
        <v>110554.00424234501</v>
      </c>
      <c r="BQ322">
        <v>109322.781038007</v>
      </c>
      <c r="BR322">
        <v>108105.26978005499</v>
      </c>
      <c r="BS322">
        <v>106901.317760618</v>
      </c>
      <c r="BT322">
        <v>105710.773972511</v>
      </c>
      <c r="BU322">
        <v>104533.48909028999</v>
      </c>
      <c r="BV322">
        <v>103369.31545153</v>
      </c>
      <c r="BW322">
        <v>102218.107038296</v>
      </c>
      <c r="BX322">
        <v>101079.719458836</v>
      </c>
      <c r="BY322">
        <v>99954.009929466498</v>
      </c>
      <c r="BZ322">
        <v>98840.837256661398</v>
      </c>
      <c r="CA322">
        <v>97740.061819348397</v>
      </c>
      <c r="CB322">
        <v>96651.545551393196</v>
      </c>
      <c r="CC322">
        <v>95575.151924282996</v>
      </c>
    </row>
    <row r="323" spans="1:81" x14ac:dyDescent="0.25">
      <c r="A323">
        <v>13097</v>
      </c>
      <c r="B323" t="s">
        <v>390</v>
      </c>
      <c r="C323" t="s">
        <v>39</v>
      </c>
      <c r="D323">
        <v>2017</v>
      </c>
      <c r="E323" t="s">
        <v>105</v>
      </c>
      <c r="F323" t="s">
        <v>54</v>
      </c>
      <c r="G323">
        <v>2016</v>
      </c>
      <c r="H323">
        <v>407973</v>
      </c>
      <c r="I323">
        <v>100</v>
      </c>
      <c r="J323">
        <v>2022</v>
      </c>
      <c r="K323">
        <v>5</v>
      </c>
      <c r="L323">
        <v>2.7</v>
      </c>
      <c r="M323">
        <v>2017</v>
      </c>
      <c r="N323">
        <v>407422.23645000003</v>
      </c>
      <c r="O323" t="s">
        <v>24</v>
      </c>
      <c r="P323">
        <v>3.03638226071463</v>
      </c>
      <c r="Q323">
        <v>1</v>
      </c>
      <c r="R323" t="s">
        <v>25</v>
      </c>
      <c r="S323">
        <v>387574.35</v>
      </c>
      <c r="T323">
        <v>-1.11368485725649E-2</v>
      </c>
      <c r="AU323">
        <v>407973</v>
      </c>
      <c r="AV323">
        <v>407422.23645000003</v>
      </c>
      <c r="AW323">
        <v>403452.65915999998</v>
      </c>
      <c r="AX323">
        <v>399483.08186999999</v>
      </c>
      <c r="AY323">
        <v>395513.50458000001</v>
      </c>
      <c r="AZ323">
        <v>391543.92728999897</v>
      </c>
      <c r="BA323">
        <v>387574.35</v>
      </c>
      <c r="BB323">
        <v>383257.99315343902</v>
      </c>
      <c r="BC323">
        <v>378989.70691946399</v>
      </c>
      <c r="BD323">
        <v>374768.95594294101</v>
      </c>
      <c r="BE323">
        <v>370595.21083090699</v>
      </c>
      <c r="BF323">
        <v>366467.94808616501</v>
      </c>
      <c r="BG323">
        <v>362386.65004163102</v>
      </c>
      <c r="BH323">
        <v>358350.80479539803</v>
      </c>
      <c r="BI323">
        <v>354359.90614653501</v>
      </c>
      <c r="BJ323">
        <v>350413.45353159303</v>
      </c>
      <c r="BK323">
        <v>346510.95196182199</v>
      </c>
      <c r="BL323">
        <v>342651.91196108802</v>
      </c>
      <c r="BM323">
        <v>338835.849504477</v>
      </c>
      <c r="BN323">
        <v>335062.28595758899</v>
      </c>
      <c r="BO323">
        <v>331330.74801650201</v>
      </c>
      <c r="BP323">
        <v>327640.76764840801</v>
      </c>
      <c r="BQ323">
        <v>323991.88203290902</v>
      </c>
      <c r="BR323">
        <v>320383.63350396801</v>
      </c>
      <c r="BS323">
        <v>316815.56949250598</v>
      </c>
      <c r="BT323">
        <v>313287.24246963701</v>
      </c>
      <c r="BU323">
        <v>309798.20989053597</v>
      </c>
      <c r="BV323">
        <v>306348.03413893399</v>
      </c>
      <c r="BW323">
        <v>302936.28247222502</v>
      </c>
      <c r="BX323">
        <v>299562.52696719603</v>
      </c>
      <c r="BY323">
        <v>296226.344466348</v>
      </c>
      <c r="BZ323">
        <v>292927.31652482197</v>
      </c>
      <c r="CA323">
        <v>289665.02935791702</v>
      </c>
      <c r="CB323">
        <v>286439.07378918998</v>
      </c>
      <c r="CC323">
        <v>283249.04519913398</v>
      </c>
    </row>
    <row r="324" spans="1:81" x14ac:dyDescent="0.25">
      <c r="A324">
        <v>13161</v>
      </c>
      <c r="B324" t="s">
        <v>391</v>
      </c>
      <c r="C324" t="s">
        <v>36</v>
      </c>
      <c r="D324">
        <v>2008</v>
      </c>
      <c r="E324" t="s">
        <v>28</v>
      </c>
      <c r="F324" t="s">
        <v>23</v>
      </c>
      <c r="G324">
        <v>2007</v>
      </c>
      <c r="H324">
        <v>126840</v>
      </c>
      <c r="I324">
        <v>100</v>
      </c>
      <c r="J324">
        <v>2030</v>
      </c>
      <c r="K324">
        <v>70</v>
      </c>
      <c r="L324">
        <v>90</v>
      </c>
      <c r="M324">
        <v>2017</v>
      </c>
      <c r="N324">
        <v>100293</v>
      </c>
      <c r="O324" t="s">
        <v>24</v>
      </c>
      <c r="P324">
        <v>3.3502562664390201</v>
      </c>
      <c r="Q324">
        <v>1</v>
      </c>
      <c r="R324" t="s">
        <v>25</v>
      </c>
      <c r="S324">
        <v>38052</v>
      </c>
      <c r="T324">
        <v>-1.11368485725649E-2</v>
      </c>
      <c r="AL324">
        <v>126840</v>
      </c>
      <c r="AM324">
        <v>124185.3</v>
      </c>
      <c r="AN324">
        <v>121530.6</v>
      </c>
      <c r="AO324">
        <v>118875.9</v>
      </c>
      <c r="AP324">
        <v>116221.2</v>
      </c>
      <c r="AQ324">
        <v>113566.5</v>
      </c>
      <c r="AR324">
        <v>110911.8</v>
      </c>
      <c r="AS324">
        <v>108257.1</v>
      </c>
      <c r="AT324">
        <v>105602.4</v>
      </c>
      <c r="AU324">
        <v>102947.7</v>
      </c>
      <c r="AV324">
        <v>100293</v>
      </c>
      <c r="AW324">
        <v>95505.230769230693</v>
      </c>
      <c r="AX324">
        <v>90717.461538461503</v>
      </c>
      <c r="AY324">
        <v>85929.692307692298</v>
      </c>
      <c r="AZ324">
        <v>81141.923076923005</v>
      </c>
      <c r="BA324">
        <v>76354.1538461538</v>
      </c>
      <c r="BB324">
        <v>71566.384615384595</v>
      </c>
      <c r="BC324">
        <v>66778.615384615303</v>
      </c>
      <c r="BD324">
        <v>61990.846153846098</v>
      </c>
      <c r="BE324">
        <v>57203.0769230769</v>
      </c>
      <c r="BF324">
        <v>52415.307692307601</v>
      </c>
      <c r="BG324">
        <v>47627.538461538403</v>
      </c>
      <c r="BH324">
        <v>42839.769230769198</v>
      </c>
      <c r="BI324">
        <v>38052</v>
      </c>
      <c r="BJ324">
        <v>37628.220638116698</v>
      </c>
      <c r="BK324">
        <v>37209.160842814897</v>
      </c>
      <c r="BL324">
        <v>36794.768052996304</v>
      </c>
      <c r="BM324">
        <v>36384.990292927403</v>
      </c>
      <c r="BN324">
        <v>35979.776165720803</v>
      </c>
      <c r="BO324">
        <v>35579.074846888398</v>
      </c>
      <c r="BP324">
        <v>35182.836077966698</v>
      </c>
      <c r="BQ324">
        <v>34791.010160213002</v>
      </c>
      <c r="BR324">
        <v>34403.547948372099</v>
      </c>
      <c r="BS324">
        <v>34020.4008445121</v>
      </c>
      <c r="BT324">
        <v>33641.5207919288</v>
      </c>
      <c r="BU324">
        <v>33266.860269118297</v>
      </c>
      <c r="BV324">
        <v>32896.372283816498</v>
      </c>
      <c r="BW324">
        <v>32530.0103671049</v>
      </c>
      <c r="BX324">
        <v>32167.728567582501</v>
      </c>
      <c r="BY324">
        <v>31809.481445601901</v>
      </c>
      <c r="BZ324">
        <v>31455.2240675705</v>
      </c>
      <c r="CA324">
        <v>31104.912000313801</v>
      </c>
      <c r="CB324">
        <v>30758.5013055034</v>
      </c>
      <c r="CC324">
        <v>30415.9485341449</v>
      </c>
    </row>
    <row r="325" spans="1:81" x14ac:dyDescent="0.25">
      <c r="A325">
        <v>57455</v>
      </c>
      <c r="B325" t="s">
        <v>392</v>
      </c>
      <c r="C325" t="s">
        <v>59</v>
      </c>
      <c r="D325">
        <v>2005</v>
      </c>
      <c r="E325" t="s">
        <v>22</v>
      </c>
      <c r="F325" t="s">
        <v>23</v>
      </c>
      <c r="G325">
        <v>2003</v>
      </c>
      <c r="H325">
        <v>49693</v>
      </c>
      <c r="I325">
        <v>89.1</v>
      </c>
      <c r="J325">
        <v>2020</v>
      </c>
      <c r="K325">
        <v>15</v>
      </c>
      <c r="L325">
        <v>45.4</v>
      </c>
      <c r="M325">
        <v>2018</v>
      </c>
      <c r="N325">
        <v>46308.9067</v>
      </c>
      <c r="O325" t="s">
        <v>24</v>
      </c>
      <c r="P325">
        <v>2.6863708229585401</v>
      </c>
      <c r="Q325">
        <v>1</v>
      </c>
      <c r="R325" t="s">
        <v>25</v>
      </c>
      <c r="S325">
        <v>42239.05</v>
      </c>
      <c r="T325">
        <v>-1.11368485725649E-2</v>
      </c>
      <c r="AH325">
        <v>49693</v>
      </c>
      <c r="AI325">
        <v>49467.393779999999</v>
      </c>
      <c r="AJ325">
        <v>49241.787559999997</v>
      </c>
      <c r="AK325">
        <v>49016.181340000003</v>
      </c>
      <c r="AL325">
        <v>48790.575120000001</v>
      </c>
      <c r="AM325">
        <v>48564.9689</v>
      </c>
      <c r="AN325">
        <v>48339.362679999998</v>
      </c>
      <c r="AO325">
        <v>48113.756459999997</v>
      </c>
      <c r="AP325">
        <v>47888.150240000003</v>
      </c>
      <c r="AQ325">
        <v>47662.544020000001</v>
      </c>
      <c r="AR325">
        <v>47436.9378</v>
      </c>
      <c r="AS325">
        <v>47211.331579999998</v>
      </c>
      <c r="AT325">
        <v>46985.725359999997</v>
      </c>
      <c r="AU325">
        <v>46760.119140000003</v>
      </c>
      <c r="AV325">
        <v>46534.512920000001</v>
      </c>
      <c r="AW325">
        <v>46308.9067</v>
      </c>
      <c r="AX325">
        <v>44273.978349999998</v>
      </c>
      <c r="AY325">
        <v>42239.05</v>
      </c>
      <c r="AZ325">
        <v>41768.640096301002</v>
      </c>
      <c r="BA325">
        <v>41303.469076466499</v>
      </c>
      <c r="BB325">
        <v>40843.478595840301</v>
      </c>
      <c r="BC325">
        <v>40388.610959541598</v>
      </c>
      <c r="BD325">
        <v>39938.809115228898</v>
      </c>
      <c r="BE325">
        <v>39494.016645944102</v>
      </c>
      <c r="BF325">
        <v>39054.177763035797</v>
      </c>
      <c r="BG325">
        <v>38619.237299162902</v>
      </c>
      <c r="BH325">
        <v>38189.140701374097</v>
      </c>
      <c r="BI325">
        <v>37763.8340242665</v>
      </c>
      <c r="BJ325">
        <v>37343.263923218801</v>
      </c>
      <c r="BK325">
        <v>36927.377647700603</v>
      </c>
      <c r="BL325">
        <v>36516.123034656201</v>
      </c>
      <c r="BM325">
        <v>36109.448501962099</v>
      </c>
      <c r="BN325">
        <v>35707.303041956897</v>
      </c>
      <c r="BO325">
        <v>35309.636215044004</v>
      </c>
      <c r="BP325">
        <v>34916.398143364699</v>
      </c>
      <c r="BQ325">
        <v>34527.539504542598</v>
      </c>
      <c r="BR325">
        <v>34143.011525497299</v>
      </c>
      <c r="BS325">
        <v>33762.765976326496</v>
      </c>
      <c r="BT325">
        <v>33386.7551642572</v>
      </c>
      <c r="BU325">
        <v>33014.931927663602</v>
      </c>
      <c r="BV325">
        <v>32647.2496301516</v>
      </c>
      <c r="BW325">
        <v>32283.662154709898</v>
      </c>
      <c r="BX325">
        <v>31924.123897925099</v>
      </c>
      <c r="BY325">
        <v>31568.589764262098</v>
      </c>
      <c r="BZ325">
        <v>31217.0151604081</v>
      </c>
      <c r="CA325">
        <v>30869.355989679101</v>
      </c>
      <c r="CB325">
        <v>30525.568646489501</v>
      </c>
      <c r="CC325">
        <v>30185.610010882101</v>
      </c>
    </row>
    <row r="326" spans="1:81" x14ac:dyDescent="0.25">
      <c r="A326">
        <v>13279</v>
      </c>
      <c r="B326" t="s">
        <v>393</v>
      </c>
      <c r="C326" t="s">
        <v>27</v>
      </c>
      <c r="D326">
        <v>2015</v>
      </c>
      <c r="E326" t="s">
        <v>32</v>
      </c>
      <c r="F326" t="s">
        <v>33</v>
      </c>
      <c r="G326">
        <v>2015</v>
      </c>
      <c r="H326">
        <v>228681</v>
      </c>
      <c r="I326">
        <v>100</v>
      </c>
      <c r="J326">
        <v>2025</v>
      </c>
      <c r="K326">
        <v>50</v>
      </c>
      <c r="L326">
        <v>2</v>
      </c>
      <c r="M326">
        <v>2017</v>
      </c>
      <c r="N326">
        <v>224446</v>
      </c>
      <c r="O326" t="s">
        <v>24</v>
      </c>
      <c r="P326">
        <v>2.81782774614878</v>
      </c>
      <c r="Q326">
        <v>1</v>
      </c>
      <c r="R326" t="s">
        <v>25</v>
      </c>
      <c r="S326">
        <v>114340.5</v>
      </c>
      <c r="T326">
        <v>-1.11368485725649E-2</v>
      </c>
      <c r="AT326">
        <v>228681</v>
      </c>
      <c r="AU326">
        <v>226563.5</v>
      </c>
      <c r="AV326">
        <v>224446</v>
      </c>
      <c r="AW326">
        <v>210682.8125</v>
      </c>
      <c r="AX326">
        <v>196919.625</v>
      </c>
      <c r="AY326">
        <v>183156.4375</v>
      </c>
      <c r="AZ326">
        <v>169393.25</v>
      </c>
      <c r="BA326">
        <v>155630.0625</v>
      </c>
      <c r="BB326">
        <v>141866.875</v>
      </c>
      <c r="BC326">
        <v>128103.6875</v>
      </c>
      <c r="BD326">
        <v>114340.5</v>
      </c>
      <c r="BE326">
        <v>113067.10716578799</v>
      </c>
      <c r="BF326">
        <v>111807.89591474499</v>
      </c>
      <c r="BG326">
        <v>110562.70830872501</v>
      </c>
      <c r="BH326">
        <v>109331.38816851799</v>
      </c>
      <c r="BI326">
        <v>108113.78105425699</v>
      </c>
      <c r="BJ326">
        <v>106909.734246048</v>
      </c>
      <c r="BK326">
        <v>105719.09672481701</v>
      </c>
      <c r="BL326">
        <v>104541.719153364</v>
      </c>
      <c r="BM326">
        <v>103377.453857638</v>
      </c>
      <c r="BN326">
        <v>102226.154808208</v>
      </c>
      <c r="BO326">
        <v>101087.67760195299</v>
      </c>
      <c r="BP326">
        <v>99961.879443948594</v>
      </c>
      <c r="BQ326">
        <v>98848.619129552302</v>
      </c>
      <c r="BR326">
        <v>97747.757026699299</v>
      </c>
      <c r="BS326">
        <v>96659.155058385106</v>
      </c>
      <c r="BT326">
        <v>95582.676685347804</v>
      </c>
      <c r="BU326">
        <v>94518.186888942699</v>
      </c>
      <c r="BV326">
        <v>93465.552154207093</v>
      </c>
      <c r="BW326">
        <v>92424.640453114494</v>
      </c>
      <c r="BX326">
        <v>91395.321228014407</v>
      </c>
      <c r="BY326">
        <v>90377.465375257103</v>
      </c>
      <c r="BZ326">
        <v>89370.945229000601</v>
      </c>
      <c r="CA326">
        <v>88375.634545198307</v>
      </c>
      <c r="CB326">
        <v>87391.408485764099</v>
      </c>
      <c r="CC326">
        <v>86418.143602914904</v>
      </c>
    </row>
    <row r="327" spans="1:81" x14ac:dyDescent="0.25">
      <c r="A327">
        <v>13321</v>
      </c>
      <c r="B327" t="s">
        <v>394</v>
      </c>
      <c r="C327" t="s">
        <v>59</v>
      </c>
      <c r="D327">
        <v>2011</v>
      </c>
      <c r="E327" t="s">
        <v>28</v>
      </c>
      <c r="F327" t="s">
        <v>23</v>
      </c>
      <c r="G327">
        <v>2006</v>
      </c>
      <c r="H327">
        <v>82600</v>
      </c>
      <c r="I327">
        <v>100</v>
      </c>
      <c r="J327">
        <v>2021</v>
      </c>
      <c r="K327">
        <v>3.8</v>
      </c>
      <c r="L327">
        <v>100</v>
      </c>
      <c r="M327">
        <v>2018</v>
      </c>
      <c r="N327">
        <v>79461.2</v>
      </c>
      <c r="O327" t="s">
        <v>24</v>
      </c>
      <c r="P327">
        <v>2.6838619185365902</v>
      </c>
      <c r="Q327">
        <v>1</v>
      </c>
      <c r="R327" t="s">
        <v>25</v>
      </c>
      <c r="S327">
        <v>79461.2</v>
      </c>
      <c r="T327">
        <v>-1.11368485725649E-2</v>
      </c>
      <c r="AK327">
        <v>82600</v>
      </c>
      <c r="AL327">
        <v>82338.433333333305</v>
      </c>
      <c r="AM327">
        <v>82076.866666666596</v>
      </c>
      <c r="AN327">
        <v>81815.3</v>
      </c>
      <c r="AO327">
        <v>81553.733333333294</v>
      </c>
      <c r="AP327">
        <v>81292.166666666599</v>
      </c>
      <c r="AQ327">
        <v>81030.600000000006</v>
      </c>
      <c r="AR327">
        <v>80769.033333333296</v>
      </c>
      <c r="AS327">
        <v>80507.466666666602</v>
      </c>
      <c r="AT327">
        <v>80245.899999999994</v>
      </c>
      <c r="AU327">
        <v>79984.333333333299</v>
      </c>
      <c r="AV327">
        <v>79722.766666666605</v>
      </c>
      <c r="AW327">
        <v>79461.2</v>
      </c>
      <c r="AX327">
        <v>79461.2</v>
      </c>
      <c r="AY327">
        <v>79461.2</v>
      </c>
      <c r="AZ327">
        <v>79461.2</v>
      </c>
      <c r="BA327">
        <v>78576.2526482057</v>
      </c>
      <c r="BB327">
        <v>77701.160821062993</v>
      </c>
      <c r="BC327">
        <v>76835.814759086294</v>
      </c>
      <c r="BD327">
        <v>75980.105925164695</v>
      </c>
      <c r="BE327">
        <v>75133.926990948705</v>
      </c>
      <c r="BF327">
        <v>74297.1718233883</v>
      </c>
      <c r="BG327">
        <v>73469.735471421402</v>
      </c>
      <c r="BH327">
        <v>72651.514152809803</v>
      </c>
      <c r="BI327">
        <v>71842.405241122397</v>
      </c>
      <c r="BJ327">
        <v>71042.307252863204</v>
      </c>
      <c r="BK327">
        <v>70251.119834742407</v>
      </c>
      <c r="BL327">
        <v>69468.743751089802</v>
      </c>
      <c r="BM327">
        <v>68695.080871407597</v>
      </c>
      <c r="BN327">
        <v>67930.034158062597</v>
      </c>
      <c r="BO327">
        <v>67173.507654115107</v>
      </c>
      <c r="BP327">
        <v>66425.406471283204</v>
      </c>
      <c r="BQ327">
        <v>65685.6367780414</v>
      </c>
      <c r="BR327">
        <v>64954.105787851899</v>
      </c>
      <c r="BS327">
        <v>64230.7217475262</v>
      </c>
      <c r="BT327">
        <v>63515.393925717399</v>
      </c>
      <c r="BU327">
        <v>62808.032601539897</v>
      </c>
      <c r="BV327">
        <v>62108.549053315801</v>
      </c>
      <c r="BW327">
        <v>61416.855547447398</v>
      </c>
      <c r="BX327">
        <v>60732.865327412299</v>
      </c>
      <c r="BY327">
        <v>60056.492602883001</v>
      </c>
      <c r="BZ327">
        <v>59387.652538965303</v>
      </c>
      <c r="CA327">
        <v>58726.2612455587</v>
      </c>
      <c r="CB327">
        <v>58072.235766834099</v>
      </c>
      <c r="CC327">
        <v>57425.494070828499</v>
      </c>
    </row>
    <row r="328" spans="1:81" x14ac:dyDescent="0.25">
      <c r="A328">
        <v>59462</v>
      </c>
      <c r="B328" t="s">
        <v>395</v>
      </c>
      <c r="C328" t="s">
        <v>59</v>
      </c>
      <c r="D328">
        <v>2015</v>
      </c>
      <c r="E328" t="s">
        <v>28</v>
      </c>
      <c r="F328" t="s">
        <v>23</v>
      </c>
      <c r="G328">
        <v>1990</v>
      </c>
      <c r="H328">
        <v>195591</v>
      </c>
      <c r="I328">
        <v>88.1</v>
      </c>
      <c r="J328">
        <v>2020</v>
      </c>
      <c r="K328">
        <v>74.5</v>
      </c>
      <c r="L328">
        <v>85.7</v>
      </c>
      <c r="M328">
        <v>2016</v>
      </c>
      <c r="N328">
        <v>70712.992184999996</v>
      </c>
      <c r="O328" t="s">
        <v>24</v>
      </c>
      <c r="P328">
        <v>3.2713854127585398</v>
      </c>
      <c r="Q328">
        <v>1</v>
      </c>
      <c r="R328" t="s">
        <v>25</v>
      </c>
      <c r="S328">
        <v>49875.7049999999</v>
      </c>
      <c r="T328">
        <v>-1.11368485725649E-2</v>
      </c>
      <c r="U328">
        <v>195591</v>
      </c>
      <c r="V328">
        <v>190787.999699423</v>
      </c>
      <c r="W328">
        <v>185984.999398846</v>
      </c>
      <c r="X328">
        <v>181181.99909826901</v>
      </c>
      <c r="Y328">
        <v>176378.99879769201</v>
      </c>
      <c r="Z328">
        <v>171575.99849711501</v>
      </c>
      <c r="AA328">
        <v>166772.99819653801</v>
      </c>
      <c r="AB328">
        <v>161969.99789596099</v>
      </c>
      <c r="AC328">
        <v>157166.99759538399</v>
      </c>
      <c r="AD328">
        <v>152363.99729480699</v>
      </c>
      <c r="AE328">
        <v>147560.99699422999</v>
      </c>
      <c r="AF328">
        <v>142757.996693653</v>
      </c>
      <c r="AG328">
        <v>137954.996393076</v>
      </c>
      <c r="AH328">
        <v>133151.99609249999</v>
      </c>
      <c r="AI328">
        <v>128348.99579192299</v>
      </c>
      <c r="AJ328">
        <v>123545.995491346</v>
      </c>
      <c r="AK328">
        <v>118742.995190769</v>
      </c>
      <c r="AL328">
        <v>113939.994890192</v>
      </c>
      <c r="AM328">
        <v>109136.994589615</v>
      </c>
      <c r="AN328">
        <v>104333.994289038</v>
      </c>
      <c r="AO328">
        <v>99530.993988461501</v>
      </c>
      <c r="AP328">
        <v>94727.993687884606</v>
      </c>
      <c r="AQ328">
        <v>89924.993387307695</v>
      </c>
      <c r="AR328">
        <v>85121.993086730698</v>
      </c>
      <c r="AS328">
        <v>80318.992786153802</v>
      </c>
      <c r="AT328">
        <v>75515.992485576906</v>
      </c>
      <c r="AU328">
        <v>70712.992184999996</v>
      </c>
      <c r="AV328">
        <v>65503.670388749997</v>
      </c>
      <c r="AW328">
        <v>60294.348592499999</v>
      </c>
      <c r="AX328">
        <v>55085.026796249898</v>
      </c>
      <c r="AY328">
        <v>49875.7049999999</v>
      </c>
      <c r="AZ328">
        <v>49320.246825964998</v>
      </c>
      <c r="BA328">
        <v>48770.974705502696</v>
      </c>
      <c r="BB328">
        <v>48227.819745471097</v>
      </c>
      <c r="BC328">
        <v>47690.713819980898</v>
      </c>
      <c r="BD328">
        <v>47159.589561850204</v>
      </c>
      <c r="BE328">
        <v>46634.380354155597</v>
      </c>
      <c r="BF328">
        <v>46115.020321875898</v>
      </c>
      <c r="BG328">
        <v>45601.444323630501</v>
      </c>
      <c r="BH328">
        <v>45093.587943507897</v>
      </c>
      <c r="BI328">
        <v>44591.387482987499</v>
      </c>
      <c r="BJ328">
        <v>44094.779952948898</v>
      </c>
      <c r="BK328">
        <v>43603.703065772301</v>
      </c>
      <c r="BL328">
        <v>43118.0952275257</v>
      </c>
      <c r="BM328">
        <v>42637.895530239301</v>
      </c>
      <c r="BN328">
        <v>42163.043744266201</v>
      </c>
      <c r="BO328">
        <v>41693.4803107279</v>
      </c>
      <c r="BP328">
        <v>41229.146334044097</v>
      </c>
      <c r="BQ328">
        <v>40769.983574545702</v>
      </c>
      <c r="BR328">
        <v>40315.93444117</v>
      </c>
      <c r="BS328">
        <v>39866.941984237303</v>
      </c>
      <c r="BT328">
        <v>39422.949888307601</v>
      </c>
      <c r="BU328">
        <v>38983.902465117702</v>
      </c>
      <c r="BV328">
        <v>38549.744646596002</v>
      </c>
      <c r="BW328">
        <v>38120.421977955797</v>
      </c>
      <c r="BX328">
        <v>37695.880610865097</v>
      </c>
      <c r="BY328">
        <v>37276.067296692403</v>
      </c>
      <c r="BZ328">
        <v>36860.929379828398</v>
      </c>
      <c r="CA328">
        <v>36450.414791081203</v>
      </c>
      <c r="CB328">
        <v>36044.472041145797</v>
      </c>
      <c r="CC328">
        <v>35643.0502141455</v>
      </c>
    </row>
    <row r="329" spans="1:81" x14ac:dyDescent="0.25">
      <c r="A329">
        <v>13314</v>
      </c>
      <c r="B329" t="s">
        <v>396</v>
      </c>
      <c r="C329" t="s">
        <v>27</v>
      </c>
      <c r="D329">
        <v>2017</v>
      </c>
      <c r="E329" t="s">
        <v>49</v>
      </c>
      <c r="F329" t="s">
        <v>50</v>
      </c>
      <c r="G329">
        <v>2005</v>
      </c>
      <c r="H329">
        <v>20190231</v>
      </c>
      <c r="I329">
        <v>91</v>
      </c>
      <c r="J329">
        <v>2025</v>
      </c>
      <c r="K329">
        <v>50</v>
      </c>
      <c r="L329">
        <v>85</v>
      </c>
      <c r="M329">
        <v>2017</v>
      </c>
      <c r="N329">
        <v>12033952</v>
      </c>
      <c r="O329" t="s">
        <v>24</v>
      </c>
      <c r="P329">
        <v>2.7296418562487799</v>
      </c>
      <c r="Q329">
        <v>1</v>
      </c>
      <c r="R329" t="s">
        <v>25</v>
      </c>
      <c r="S329">
        <v>10095115.5</v>
      </c>
      <c r="T329">
        <v>-1.11368485725649E-2</v>
      </c>
      <c r="AJ329">
        <v>20190231</v>
      </c>
      <c r="AK329">
        <v>19510541.083333299</v>
      </c>
      <c r="AL329">
        <v>18830851.166666601</v>
      </c>
      <c r="AM329">
        <v>18151161.25</v>
      </c>
      <c r="AN329">
        <v>17471471.333333299</v>
      </c>
      <c r="AO329">
        <v>16791781.416666601</v>
      </c>
      <c r="AP329">
        <v>16112091.5</v>
      </c>
      <c r="AQ329">
        <v>15432401.5833333</v>
      </c>
      <c r="AR329">
        <v>14752711.666666601</v>
      </c>
      <c r="AS329">
        <v>14073021.75</v>
      </c>
      <c r="AT329">
        <v>13393331.8333333</v>
      </c>
      <c r="AU329">
        <v>12713641.916666601</v>
      </c>
      <c r="AV329">
        <v>12033952</v>
      </c>
      <c r="AW329">
        <v>11791597.4375</v>
      </c>
      <c r="AX329">
        <v>11549242.875</v>
      </c>
      <c r="AY329">
        <v>11306888.3125</v>
      </c>
      <c r="AZ329">
        <v>11064533.75</v>
      </c>
      <c r="BA329">
        <v>10822179.1875</v>
      </c>
      <c r="BB329">
        <v>10579824.625</v>
      </c>
      <c r="BC329">
        <v>10337470.0625</v>
      </c>
      <c r="BD329">
        <v>10095115.5</v>
      </c>
      <c r="BE329">
        <v>9982687.7273539398</v>
      </c>
      <c r="BF329">
        <v>9871512.0457872003</v>
      </c>
      <c r="BG329">
        <v>9761574.5109510198</v>
      </c>
      <c r="BH329">
        <v>9652861.3337927498</v>
      </c>
      <c r="BI329">
        <v>9545358.8788263295</v>
      </c>
      <c r="BJ329">
        <v>9439053.6624220498</v>
      </c>
      <c r="BK329">
        <v>9333932.3511153404</v>
      </c>
      <c r="BL329">
        <v>9229981.7599343993</v>
      </c>
      <c r="BM329">
        <v>9127188.8507464807</v>
      </c>
      <c r="BN329">
        <v>9025540.7306225095</v>
      </c>
      <c r="BO329">
        <v>8925024.6502200495</v>
      </c>
      <c r="BP329">
        <v>8825628.0021841396</v>
      </c>
      <c r="BQ329">
        <v>8727338.3195660301</v>
      </c>
      <c r="BR329">
        <v>8630143.2742594797</v>
      </c>
      <c r="BS329">
        <v>8534030.6754545104</v>
      </c>
      <c r="BT329">
        <v>8438988.4681083504</v>
      </c>
      <c r="BU329">
        <v>8345004.7314334102</v>
      </c>
      <c r="BV329">
        <v>8252067.6774020996</v>
      </c>
      <c r="BW329">
        <v>8160165.6492683096</v>
      </c>
      <c r="BX329">
        <v>8069287.1201053597</v>
      </c>
      <c r="BY329">
        <v>7979420.6913601998</v>
      </c>
      <c r="BZ329">
        <v>7890555.0914237304</v>
      </c>
      <c r="CA329">
        <v>7802679.1742170705</v>
      </c>
      <c r="CB329">
        <v>7715781.9177935002</v>
      </c>
      <c r="CC329">
        <v>7629852.4229560997</v>
      </c>
    </row>
    <row r="330" spans="1:81" x14ac:dyDescent="0.25">
      <c r="A330">
        <v>13352</v>
      </c>
      <c r="B330" t="s">
        <v>397</v>
      </c>
      <c r="C330" t="s">
        <v>59</v>
      </c>
      <c r="D330">
        <v>2016</v>
      </c>
      <c r="E330" t="s">
        <v>22</v>
      </c>
      <c r="F330" t="s">
        <v>23</v>
      </c>
      <c r="G330">
        <v>2015</v>
      </c>
      <c r="H330">
        <v>2715000</v>
      </c>
      <c r="I330">
        <v>95</v>
      </c>
      <c r="J330">
        <v>2021</v>
      </c>
      <c r="K330">
        <v>4</v>
      </c>
      <c r="L330">
        <v>67</v>
      </c>
      <c r="M330">
        <v>2018</v>
      </c>
      <c r="N330">
        <v>2642238</v>
      </c>
      <c r="O330" t="s">
        <v>24</v>
      </c>
      <c r="P330">
        <v>2.6361251585365899</v>
      </c>
      <c r="Q330">
        <v>1</v>
      </c>
      <c r="R330" t="s">
        <v>25</v>
      </c>
      <c r="S330">
        <v>2606400</v>
      </c>
      <c r="T330">
        <v>-1.11368485725649E-2</v>
      </c>
      <c r="AT330">
        <v>2715000</v>
      </c>
      <c r="AU330">
        <v>2690746</v>
      </c>
      <c r="AV330">
        <v>2666492</v>
      </c>
      <c r="AW330">
        <v>2642238</v>
      </c>
      <c r="AX330">
        <v>2630292</v>
      </c>
      <c r="AY330">
        <v>2618346</v>
      </c>
      <c r="AZ330">
        <v>2606400</v>
      </c>
      <c r="BA330">
        <v>2577372.9178804602</v>
      </c>
      <c r="BB330">
        <v>2548669.1059790002</v>
      </c>
      <c r="BC330">
        <v>2520284.9640841298</v>
      </c>
      <c r="BD330">
        <v>2492216.93207942</v>
      </c>
      <c r="BE330">
        <v>2464461.48949687</v>
      </c>
      <c r="BF330">
        <v>2437015.1550754202</v>
      </c>
      <c r="BG330">
        <v>2409874.4863243001</v>
      </c>
      <c r="BH330">
        <v>2383036.0790912202</v>
      </c>
      <c r="BI330">
        <v>2356496.5671354202</v>
      </c>
      <c r="BJ330">
        <v>2330252.6217054701</v>
      </c>
      <c r="BK330">
        <v>2304300.9511217098</v>
      </c>
      <c r="BL330">
        <v>2278638.3003634498</v>
      </c>
      <c r="BM330">
        <v>2253261.4506606599</v>
      </c>
      <c r="BN330">
        <v>2228167.2190902499</v>
      </c>
      <c r="BO330">
        <v>2203352.4581768899</v>
      </c>
      <c r="BP330">
        <v>2178814.05549818</v>
      </c>
      <c r="BQ330">
        <v>2154548.93329432</v>
      </c>
      <c r="BR330">
        <v>2130554.0480820402</v>
      </c>
      <c r="BS330">
        <v>2106826.3902728902</v>
      </c>
      <c r="BT330">
        <v>2083362.9837957399</v>
      </c>
      <c r="BU330">
        <v>2060160.8857235201</v>
      </c>
      <c r="BV330">
        <v>2037217.1859040901</v>
      </c>
      <c r="BW330">
        <v>2014529.00659525</v>
      </c>
      <c r="BX330">
        <v>1992093.5021037599</v>
      </c>
      <c r="BY330">
        <v>1969907.8584284401</v>
      </c>
      <c r="BZ330">
        <v>1947969.2929072201</v>
      </c>
      <c r="CA330">
        <v>1926275.0538681</v>
      </c>
      <c r="CB330">
        <v>1904822.4202840601</v>
      </c>
      <c r="CC330">
        <v>1883608.7014317301</v>
      </c>
    </row>
    <row r="331" spans="1:81" x14ac:dyDescent="0.25">
      <c r="A331">
        <v>828119</v>
      </c>
      <c r="B331" t="s">
        <v>398</v>
      </c>
      <c r="C331" t="s">
        <v>59</v>
      </c>
      <c r="D331">
        <v>2013</v>
      </c>
      <c r="E331" t="s">
        <v>105</v>
      </c>
      <c r="F331" t="s">
        <v>54</v>
      </c>
      <c r="G331">
        <v>2013</v>
      </c>
      <c r="H331">
        <v>9855</v>
      </c>
      <c r="I331">
        <v>100</v>
      </c>
      <c r="J331">
        <v>2018</v>
      </c>
      <c r="K331">
        <v>1</v>
      </c>
      <c r="L331">
        <v>100</v>
      </c>
      <c r="M331">
        <v>2018</v>
      </c>
      <c r="N331">
        <v>9756.4500000000007</v>
      </c>
      <c r="O331" t="s">
        <v>24</v>
      </c>
      <c r="P331">
        <v>2.99439122940244</v>
      </c>
      <c r="Q331">
        <v>1</v>
      </c>
      <c r="R331" t="s">
        <v>25</v>
      </c>
      <c r="S331">
        <v>9756.4500000000007</v>
      </c>
      <c r="T331">
        <v>-1.11368485725649E-2</v>
      </c>
      <c r="AR331">
        <v>9855</v>
      </c>
      <c r="AS331">
        <v>9835.2900000000009</v>
      </c>
      <c r="AT331">
        <v>9815.58</v>
      </c>
      <c r="AU331">
        <v>9795.8700000000008</v>
      </c>
      <c r="AV331">
        <v>9776.16</v>
      </c>
      <c r="AW331">
        <v>9756.4500000000007</v>
      </c>
      <c r="AX331">
        <v>9647.7938937441995</v>
      </c>
      <c r="AY331">
        <v>9540.3478740902501</v>
      </c>
      <c r="AZ331">
        <v>9434.0984644869095</v>
      </c>
      <c r="BA331">
        <v>9329.0323384692601</v>
      </c>
      <c r="BB331">
        <v>9225.1363179871605</v>
      </c>
      <c r="BC331">
        <v>9122.3973717524696</v>
      </c>
      <c r="BD331">
        <v>9020.8026136044991</v>
      </c>
      <c r="BE331">
        <v>8920.3393008937892</v>
      </c>
      <c r="BF331">
        <v>8820.9948328838309</v>
      </c>
      <c r="BG331">
        <v>8722.7567491706304</v>
      </c>
      <c r="BH331">
        <v>8625.6127281198005</v>
      </c>
      <c r="BI331">
        <v>8529.5505853211398</v>
      </c>
      <c r="BJ331">
        <v>8434.5582720603797</v>
      </c>
      <c r="BK331">
        <v>8340.6238738079701</v>
      </c>
      <c r="BL331">
        <v>8247.7356087246499</v>
      </c>
      <c r="BM331">
        <v>8155.8818261837296</v>
      </c>
      <c r="BN331">
        <v>8065.0510053097896</v>
      </c>
      <c r="BO331">
        <v>7975.2317535336397</v>
      </c>
      <c r="BP331">
        <v>7886.4128051634298</v>
      </c>
      <c r="BQ331">
        <v>7798.5830199715901</v>
      </c>
      <c r="BR331">
        <v>7711.7313817975901</v>
      </c>
      <c r="BS331">
        <v>7625.8469971662098</v>
      </c>
      <c r="BT331">
        <v>7540.9190939212203</v>
      </c>
      <c r="BU331">
        <v>7456.9370198742599</v>
      </c>
      <c r="BV331">
        <v>7373.89024146876</v>
      </c>
      <c r="BW331">
        <v>7291.7683424588104</v>
      </c>
      <c r="BX331">
        <v>7210.5610226026301</v>
      </c>
      <c r="BY331">
        <v>7130.2580963706596</v>
      </c>
      <c r="BZ331">
        <v>7050.8494916680802</v>
      </c>
      <c r="CA331">
        <v>6972.3252485714202</v>
      </c>
      <c r="CB331">
        <v>6894.6755180794098</v>
      </c>
      <c r="CC331">
        <v>6817.8905608775904</v>
      </c>
    </row>
    <row r="332" spans="1:81" x14ac:dyDescent="0.25">
      <c r="A332">
        <v>13375</v>
      </c>
      <c r="B332" t="s">
        <v>399</v>
      </c>
      <c r="C332" t="s">
        <v>59</v>
      </c>
      <c r="D332">
        <v>2015</v>
      </c>
      <c r="E332" t="s">
        <v>22</v>
      </c>
      <c r="F332" t="s">
        <v>23</v>
      </c>
      <c r="G332">
        <v>2013</v>
      </c>
      <c r="H332">
        <v>772119</v>
      </c>
      <c r="I332">
        <v>100</v>
      </c>
      <c r="J332">
        <v>2025</v>
      </c>
      <c r="K332">
        <v>5.5</v>
      </c>
      <c r="L332">
        <v>0</v>
      </c>
      <c r="M332">
        <v>2018</v>
      </c>
      <c r="N332">
        <v>772119</v>
      </c>
      <c r="O332" t="s">
        <v>24</v>
      </c>
      <c r="P332">
        <v>2.7028820899487802</v>
      </c>
      <c r="Q332">
        <v>1</v>
      </c>
      <c r="R332" t="s">
        <v>25</v>
      </c>
      <c r="S332">
        <v>729652.45499999996</v>
      </c>
      <c r="T332">
        <v>-1.11368485725649E-2</v>
      </c>
      <c r="AR332">
        <v>772119</v>
      </c>
      <c r="AS332">
        <v>772119</v>
      </c>
      <c r="AT332">
        <v>772119</v>
      </c>
      <c r="AU332">
        <v>772119</v>
      </c>
      <c r="AV332">
        <v>772119</v>
      </c>
      <c r="AW332">
        <v>772119</v>
      </c>
      <c r="AX332">
        <v>766052.35071428504</v>
      </c>
      <c r="AY332">
        <v>759985.70142857102</v>
      </c>
      <c r="AZ332">
        <v>753919.05214285699</v>
      </c>
      <c r="BA332">
        <v>747852.40285714203</v>
      </c>
      <c r="BB332">
        <v>741785.75357142801</v>
      </c>
      <c r="BC332">
        <v>735719.10428571398</v>
      </c>
      <c r="BD332">
        <v>729652.45499999996</v>
      </c>
      <c r="BE332">
        <v>721526.42609806405</v>
      </c>
      <c r="BF332">
        <v>713490.89554950595</v>
      </c>
      <c r="BG332">
        <v>705544.85548786796</v>
      </c>
      <c r="BH332">
        <v>697687.30927114701</v>
      </c>
      <c r="BI332">
        <v>689917.27135679405</v>
      </c>
      <c r="BJ332">
        <v>682233.76717809599</v>
      </c>
      <c r="BK332">
        <v>674635.83302194299</v>
      </c>
      <c r="BL332">
        <v>667122.51590795198</v>
      </c>
      <c r="BM332">
        <v>659692.87346893596</v>
      </c>
      <c r="BN332">
        <v>652345.97383271204</v>
      </c>
      <c r="BO332">
        <v>645080.89550521504</v>
      </c>
      <c r="BP332">
        <v>637896.72725491901</v>
      </c>
      <c r="BQ332">
        <v>630792.56799854594</v>
      </c>
      <c r="BR332">
        <v>623767.52668804699</v>
      </c>
      <c r="BS332">
        <v>616820.72219883895</v>
      </c>
      <c r="BT332">
        <v>609951.28321928997</v>
      </c>
      <c r="BU332">
        <v>603158.34814143495</v>
      </c>
      <c r="BV332">
        <v>596441.06495290599</v>
      </c>
      <c r="BW332">
        <v>589798.59113006596</v>
      </c>
      <c r="BX332">
        <v>583230.09353233804</v>
      </c>
      <c r="BY332">
        <v>576734.74829770497</v>
      </c>
      <c r="BZ332">
        <v>570311.74073937803</v>
      </c>
      <c r="CA332">
        <v>563960.26524360699</v>
      </c>
      <c r="CB332">
        <v>557679.52516864601</v>
      </c>
      <c r="CC332">
        <v>551468.73274482298</v>
      </c>
    </row>
    <row r="333" spans="1:81" x14ac:dyDescent="0.25">
      <c r="A333">
        <v>53612</v>
      </c>
      <c r="B333" t="s">
        <v>400</v>
      </c>
      <c r="C333" t="s">
        <v>41</v>
      </c>
      <c r="D333">
        <v>2016</v>
      </c>
      <c r="E333" t="s">
        <v>117</v>
      </c>
      <c r="F333" t="s">
        <v>54</v>
      </c>
      <c r="G333">
        <v>2014</v>
      </c>
      <c r="H333">
        <v>12142</v>
      </c>
      <c r="I333">
        <v>100</v>
      </c>
      <c r="J333">
        <v>2020</v>
      </c>
      <c r="K333">
        <v>15</v>
      </c>
      <c r="L333">
        <v>19</v>
      </c>
      <c r="M333">
        <v>2017</v>
      </c>
      <c r="N333">
        <v>11163</v>
      </c>
      <c r="O333" t="s">
        <v>24</v>
      </c>
      <c r="P333">
        <v>3.1353683536585399</v>
      </c>
      <c r="Q333">
        <v>1</v>
      </c>
      <c r="R333" t="s">
        <v>25</v>
      </c>
      <c r="S333">
        <v>10320.700000000001</v>
      </c>
      <c r="T333">
        <v>-1.11368485725649E-2</v>
      </c>
      <c r="AS333">
        <v>12142</v>
      </c>
      <c r="AT333">
        <v>11815.666666666601</v>
      </c>
      <c r="AU333">
        <v>11489.333333333299</v>
      </c>
      <c r="AV333">
        <v>11163</v>
      </c>
      <c r="AW333">
        <v>10882.233333333301</v>
      </c>
      <c r="AX333">
        <v>10601.4666666666</v>
      </c>
      <c r="AY333">
        <v>10320.700000000001</v>
      </c>
      <c r="AZ333">
        <v>10205.7599269371</v>
      </c>
      <c r="BA333">
        <v>10092.099924062801</v>
      </c>
      <c r="BB333">
        <v>9979.7057354293902</v>
      </c>
      <c r="BC333">
        <v>9868.5632638551597</v>
      </c>
      <c r="BD333">
        <v>9758.6585691568307</v>
      </c>
      <c r="BE333">
        <v>9649.9778664007608</v>
      </c>
      <c r="BF333">
        <v>9542.5075241740597</v>
      </c>
      <c r="BG333">
        <v>9436.2340628747697</v>
      </c>
      <c r="BH333">
        <v>9331.1441530212505</v>
      </c>
      <c r="BI333">
        <v>9227.2246135802798</v>
      </c>
      <c r="BJ333">
        <v>9124.4624103137903</v>
      </c>
      <c r="BK333">
        <v>9022.8446541440699</v>
      </c>
      <c r="BL333">
        <v>8922.3585995370904</v>
      </c>
      <c r="BM333">
        <v>8822.9916429039204</v>
      </c>
      <c r="BN333">
        <v>8724.7313210198899</v>
      </c>
      <c r="BO333">
        <v>8627.5653094613808</v>
      </c>
      <c r="BP333">
        <v>8531.4814210599907</v>
      </c>
      <c r="BQ333">
        <v>8436.4676043740001</v>
      </c>
      <c r="BR333">
        <v>8342.5119421767395</v>
      </c>
      <c r="BS333">
        <v>8249.6026499619002</v>
      </c>
      <c r="BT333">
        <v>8157.7280744654399</v>
      </c>
      <c r="BU333">
        <v>8066.8766922039604</v>
      </c>
      <c r="BV333">
        <v>7977.0371080293298</v>
      </c>
      <c r="BW333">
        <v>7888.1980536994797</v>
      </c>
      <c r="BX333">
        <v>7800.3483864650198</v>
      </c>
      <c r="BY333">
        <v>7713.4770876717103</v>
      </c>
      <c r="BZ333">
        <v>7627.5732613783603</v>
      </c>
      <c r="CA333">
        <v>7542.62613299025</v>
      </c>
      <c r="CB333">
        <v>7458.6250479076598</v>
      </c>
      <c r="CC333">
        <v>7375.5594701895798</v>
      </c>
    </row>
    <row r="334" spans="1:81" x14ac:dyDescent="0.25">
      <c r="A334">
        <v>13360</v>
      </c>
      <c r="B334" t="s">
        <v>401</v>
      </c>
      <c r="C334" t="s">
        <v>65</v>
      </c>
      <c r="D334">
        <v>2017</v>
      </c>
      <c r="E334" t="s">
        <v>22</v>
      </c>
      <c r="F334" t="s">
        <v>23</v>
      </c>
      <c r="G334">
        <v>2014</v>
      </c>
      <c r="H334">
        <v>667908</v>
      </c>
      <c r="I334">
        <v>98</v>
      </c>
      <c r="J334">
        <v>2030</v>
      </c>
      <c r="K334">
        <v>41</v>
      </c>
      <c r="L334">
        <v>42</v>
      </c>
      <c r="M334">
        <v>2017</v>
      </c>
      <c r="N334">
        <v>581469.5</v>
      </c>
      <c r="O334" t="s">
        <v>24</v>
      </c>
      <c r="P334">
        <v>3.0403149024390199</v>
      </c>
      <c r="Q334">
        <v>1</v>
      </c>
      <c r="R334" t="s">
        <v>25</v>
      </c>
      <c r="S334">
        <v>394065.72</v>
      </c>
      <c r="T334">
        <v>-1.11368485725649E-2</v>
      </c>
      <c r="AS334">
        <v>667908</v>
      </c>
      <c r="AT334">
        <v>639095.16666666605</v>
      </c>
      <c r="AU334">
        <v>610282.33333333302</v>
      </c>
      <c r="AV334">
        <v>581469.5</v>
      </c>
      <c r="AW334">
        <v>567053.82461538399</v>
      </c>
      <c r="AX334">
        <v>552638.14923076902</v>
      </c>
      <c r="AY334">
        <v>538222.47384615301</v>
      </c>
      <c r="AZ334">
        <v>523806.79846153798</v>
      </c>
      <c r="BA334">
        <v>509391.12307692302</v>
      </c>
      <c r="BB334">
        <v>494975.447692307</v>
      </c>
      <c r="BC334">
        <v>480559.77230769198</v>
      </c>
      <c r="BD334">
        <v>466144.09692307602</v>
      </c>
      <c r="BE334">
        <v>451728.421538461</v>
      </c>
      <c r="BF334">
        <v>437312.74615384598</v>
      </c>
      <c r="BG334">
        <v>422897.07076923002</v>
      </c>
      <c r="BH334">
        <v>408481.395384615</v>
      </c>
      <c r="BI334">
        <v>394065.72</v>
      </c>
      <c r="BJ334">
        <v>389677.06974872103</v>
      </c>
      <c r="BK334">
        <v>385337.29523072799</v>
      </c>
      <c r="BL334">
        <v>381045.85212438199</v>
      </c>
      <c r="BM334">
        <v>376802.20217006898</v>
      </c>
      <c r="BN334">
        <v>372605.81310269202</v>
      </c>
      <c r="BO334">
        <v>368456.15858490998</v>
      </c>
      <c r="BP334">
        <v>364352.71814112097</v>
      </c>
      <c r="BQ334">
        <v>360294.97709217999</v>
      </c>
      <c r="BR334">
        <v>356282.426490849</v>
      </c>
      <c r="BS334">
        <v>352314.56305795501</v>
      </c>
      <c r="BT334">
        <v>348390.88911926898</v>
      </c>
      <c r="BU334">
        <v>344510.91254308599</v>
      </c>
      <c r="BV334">
        <v>340674.14667849801</v>
      </c>
      <c r="BW334">
        <v>336880.110294351</v>
      </c>
      <c r="BX334">
        <v>333128.32751889399</v>
      </c>
      <c r="BY334">
        <v>329418.32778008498</v>
      </c>
      <c r="BZ334">
        <v>325749.64574657002</v>
      </c>
      <c r="CA334">
        <v>322121.82126932399</v>
      </c>
      <c r="CB334">
        <v>318534.39932392898</v>
      </c>
      <c r="CC334">
        <v>314986.92995350499</v>
      </c>
    </row>
    <row r="335" spans="1:81" x14ac:dyDescent="0.25">
      <c r="A335">
        <v>13401</v>
      </c>
      <c r="B335" t="s">
        <v>402</v>
      </c>
      <c r="C335" t="s">
        <v>59</v>
      </c>
      <c r="D335">
        <v>2017</v>
      </c>
      <c r="E335" t="s">
        <v>22</v>
      </c>
      <c r="F335" t="s">
        <v>23</v>
      </c>
      <c r="G335">
        <v>2013</v>
      </c>
      <c r="H335">
        <v>107562.81</v>
      </c>
      <c r="I335">
        <v>100</v>
      </c>
      <c r="J335">
        <v>2030</v>
      </c>
      <c r="K335">
        <v>55</v>
      </c>
      <c r="L335">
        <v>54.01</v>
      </c>
      <c r="M335">
        <v>2018</v>
      </c>
      <c r="N335">
        <v>75610.739475449896</v>
      </c>
      <c r="O335" t="s">
        <v>24</v>
      </c>
      <c r="P335">
        <v>3.20025465872002</v>
      </c>
      <c r="Q335">
        <v>1</v>
      </c>
      <c r="R335" t="s">
        <v>25</v>
      </c>
      <c r="S335">
        <v>48403.264499999997</v>
      </c>
      <c r="T335">
        <v>-1.11368485725649E-2</v>
      </c>
      <c r="AR335">
        <v>107562.81</v>
      </c>
      <c r="AS335">
        <v>101172.39589509</v>
      </c>
      <c r="AT335">
        <v>94781.981790179998</v>
      </c>
      <c r="AU335">
        <v>88391.567685269896</v>
      </c>
      <c r="AV335">
        <v>82001.153580359896</v>
      </c>
      <c r="AW335">
        <v>75610.739475449896</v>
      </c>
      <c r="AX335">
        <v>73343.449894162404</v>
      </c>
      <c r="AY335">
        <v>71076.160312874897</v>
      </c>
      <c r="AZ335">
        <v>68808.870731587405</v>
      </c>
      <c r="BA335">
        <v>66541.581150299899</v>
      </c>
      <c r="BB335">
        <v>64274.291569012399</v>
      </c>
      <c r="BC335">
        <v>62007.0019877249</v>
      </c>
      <c r="BD335">
        <v>59739.7124064374</v>
      </c>
      <c r="BE335">
        <v>57472.422825149901</v>
      </c>
      <c r="BF335">
        <v>55205.133243862401</v>
      </c>
      <c r="BG335">
        <v>52937.843662574902</v>
      </c>
      <c r="BH335">
        <v>50670.554081287497</v>
      </c>
      <c r="BI335">
        <v>48403.264499999997</v>
      </c>
      <c r="BJ335">
        <v>47864.204672845597</v>
      </c>
      <c r="BK335">
        <v>47331.148273357903</v>
      </c>
      <c r="BL335">
        <v>46804.028442271898</v>
      </c>
      <c r="BM335">
        <v>46282.779064924303</v>
      </c>
      <c r="BN335">
        <v>45767.334762960803</v>
      </c>
      <c r="BO335">
        <v>45257.630886135797</v>
      </c>
      <c r="BP335">
        <v>44753.603504203798</v>
      </c>
      <c r="BQ335">
        <v>44255.189398900897</v>
      </c>
      <c r="BR335">
        <v>43762.326056015198</v>
      </c>
      <c r="BS335">
        <v>43274.951657546102</v>
      </c>
      <c r="BT335">
        <v>42793.005073950997</v>
      </c>
      <c r="BU335">
        <v>42316.425856477399</v>
      </c>
      <c r="BV335">
        <v>41845.154229581603</v>
      </c>
      <c r="BW335">
        <v>41379.131083431101</v>
      </c>
      <c r="BX335">
        <v>40918.297966490602</v>
      </c>
      <c r="BY335">
        <v>40462.597078190702</v>
      </c>
      <c r="BZ335">
        <v>40011.971261678198</v>
      </c>
      <c r="CA335">
        <v>39566.363996647102</v>
      </c>
      <c r="CB335">
        <v>39125.719392249397</v>
      </c>
      <c r="CC335">
        <v>38689.982180085302</v>
      </c>
    </row>
    <row r="336" spans="1:81" x14ac:dyDescent="0.25">
      <c r="A336">
        <v>57929</v>
      </c>
      <c r="B336" t="s">
        <v>403</v>
      </c>
      <c r="C336" t="s">
        <v>59</v>
      </c>
      <c r="D336">
        <v>2017</v>
      </c>
      <c r="E336" t="s">
        <v>28</v>
      </c>
      <c r="F336" t="s">
        <v>23</v>
      </c>
      <c r="G336">
        <v>2013</v>
      </c>
      <c r="H336">
        <v>22152</v>
      </c>
      <c r="I336">
        <v>96.2</v>
      </c>
      <c r="J336">
        <v>2020</v>
      </c>
      <c r="K336">
        <v>12</v>
      </c>
      <c r="L336">
        <v>62.5</v>
      </c>
      <c r="M336">
        <v>2017</v>
      </c>
      <c r="N336">
        <v>20490.599999999999</v>
      </c>
      <c r="O336" t="s">
        <v>45</v>
      </c>
      <c r="P336">
        <v>2.72736806885854</v>
      </c>
      <c r="Q336">
        <v>1</v>
      </c>
      <c r="R336" t="s">
        <v>25</v>
      </c>
      <c r="S336">
        <v>19493.759999999998</v>
      </c>
      <c r="T336">
        <v>-1.11368485725649E-2</v>
      </c>
      <c r="AR336">
        <v>22152</v>
      </c>
      <c r="AS336">
        <v>21736.65</v>
      </c>
      <c r="AT336">
        <v>21321.3</v>
      </c>
      <c r="AU336">
        <v>20905.95</v>
      </c>
      <c r="AV336">
        <v>20490.599999999999</v>
      </c>
      <c r="AW336">
        <v>20158.32</v>
      </c>
      <c r="AX336">
        <v>19826.04</v>
      </c>
      <c r="AY336">
        <v>19493.759999999998</v>
      </c>
      <c r="AZ336">
        <v>19276.66094677</v>
      </c>
      <c r="BA336">
        <v>19061.979692821202</v>
      </c>
      <c r="BB336">
        <v>18849.689311488899</v>
      </c>
      <c r="BC336">
        <v>18639.763175986998</v>
      </c>
      <c r="BD336">
        <v>18432.174956067502</v>
      </c>
      <c r="BE336">
        <v>18226.898614718801</v>
      </c>
      <c r="BF336">
        <v>18023.908404899201</v>
      </c>
      <c r="BG336">
        <v>17823.178866308001</v>
      </c>
      <c r="BH336">
        <v>17624.684822192201</v>
      </c>
      <c r="BI336">
        <v>17428.4013761883</v>
      </c>
      <c r="BJ336">
        <v>17234.3039091998</v>
      </c>
      <c r="BK336">
        <v>17042.3680763095</v>
      </c>
      <c r="BL336">
        <v>16852.569803725699</v>
      </c>
      <c r="BM336">
        <v>16664.885285763001</v>
      </c>
      <c r="BN336">
        <v>16479.290981856298</v>
      </c>
      <c r="BO336">
        <v>16295.7636136081</v>
      </c>
      <c r="BP336">
        <v>16114.280161869099</v>
      </c>
      <c r="BQ336">
        <v>15934.8178638504</v>
      </c>
      <c r="BR336">
        <v>15757.354210269301</v>
      </c>
      <c r="BS336">
        <v>15581.866942525299</v>
      </c>
      <c r="BT336">
        <v>15408.334049908501</v>
      </c>
      <c r="BU336">
        <v>15236.733766839199</v>
      </c>
      <c r="BV336">
        <v>15067.044570137399</v>
      </c>
      <c r="BW336">
        <v>14899.2451763237</v>
      </c>
      <c r="BX336">
        <v>14733.3145389495</v>
      </c>
      <c r="BY336">
        <v>14569.2318459572</v>
      </c>
      <c r="BZ336">
        <v>14406.976517070199</v>
      </c>
      <c r="CA336">
        <v>14246.5282012111</v>
      </c>
      <c r="CB336">
        <v>14087.866773949499</v>
      </c>
      <c r="CC336">
        <v>13930.972334977499</v>
      </c>
    </row>
    <row r="337" spans="1:81" x14ac:dyDescent="0.25">
      <c r="A337">
        <v>48503</v>
      </c>
      <c r="B337" t="s">
        <v>404</v>
      </c>
      <c r="C337" t="s">
        <v>165</v>
      </c>
      <c r="D337">
        <v>2009</v>
      </c>
      <c r="E337" t="s">
        <v>362</v>
      </c>
      <c r="F337" t="s">
        <v>54</v>
      </c>
      <c r="G337">
        <v>2014</v>
      </c>
      <c r="H337">
        <v>42437</v>
      </c>
      <c r="I337">
        <v>100</v>
      </c>
      <c r="J337">
        <v>2025</v>
      </c>
      <c r="K337">
        <v>0</v>
      </c>
      <c r="L337">
        <v>0</v>
      </c>
      <c r="M337">
        <v>2017</v>
      </c>
      <c r="N337">
        <v>42437</v>
      </c>
      <c r="O337" t="s">
        <v>24</v>
      </c>
      <c r="P337">
        <v>2.9878091217487799</v>
      </c>
      <c r="Q337">
        <v>1</v>
      </c>
      <c r="R337" t="s">
        <v>25</v>
      </c>
      <c r="S337">
        <v>42437</v>
      </c>
      <c r="T337">
        <v>-1.11368485725649E-2</v>
      </c>
      <c r="AS337">
        <v>42437</v>
      </c>
      <c r="AT337">
        <v>42437</v>
      </c>
      <c r="AU337">
        <v>42437</v>
      </c>
      <c r="AV337">
        <v>42437</v>
      </c>
      <c r="AW337">
        <v>42437</v>
      </c>
      <c r="AX337">
        <v>42437</v>
      </c>
      <c r="AY337">
        <v>42437</v>
      </c>
      <c r="AZ337">
        <v>42437</v>
      </c>
      <c r="BA337">
        <v>42437</v>
      </c>
      <c r="BB337">
        <v>42437</v>
      </c>
      <c r="BC337">
        <v>42437</v>
      </c>
      <c r="BD337">
        <v>42437</v>
      </c>
      <c r="BE337">
        <v>41964.385557125999</v>
      </c>
      <c r="BF337">
        <v>41497.034549735603</v>
      </c>
      <c r="BG337">
        <v>41034.888359744698</v>
      </c>
      <c r="BH337">
        <v>40577.8890218901</v>
      </c>
      <c r="BI337">
        <v>40125.979216459004</v>
      </c>
      <c r="BJ337">
        <v>39679.102262099397</v>
      </c>
      <c r="BK337">
        <v>39237.202108711099</v>
      </c>
      <c r="BL337">
        <v>38800.223330415203</v>
      </c>
      <c r="BM337">
        <v>38368.111118602697</v>
      </c>
      <c r="BN337">
        <v>37940.811275059503</v>
      </c>
      <c r="BO337">
        <v>37518.270205168898</v>
      </c>
      <c r="BP337">
        <v>37100.434911189303</v>
      </c>
      <c r="BQ337">
        <v>36687.252985607098</v>
      </c>
      <c r="BR337">
        <v>36278.672604562998</v>
      </c>
      <c r="BS337">
        <v>35874.642521352303</v>
      </c>
      <c r="BT337">
        <v>35475.112059997096</v>
      </c>
      <c r="BU337">
        <v>35080.031108890202</v>
      </c>
      <c r="BV337">
        <v>34689.350114509602</v>
      </c>
      <c r="BW337">
        <v>34303.020075203603</v>
      </c>
      <c r="BX337">
        <v>33920.992535044403</v>
      </c>
      <c r="BY337">
        <v>33543.219577750497</v>
      </c>
      <c r="BZ337">
        <v>33169.653820676802</v>
      </c>
      <c r="CA337">
        <v>32800.248408871499</v>
      </c>
      <c r="CB337">
        <v>32434.957009199399</v>
      </c>
      <c r="CC337">
        <v>32073.7338045303</v>
      </c>
    </row>
    <row r="338" spans="1:81" x14ac:dyDescent="0.25">
      <c r="A338">
        <v>13488</v>
      </c>
      <c r="B338" t="s">
        <v>405</v>
      </c>
      <c r="C338" t="s">
        <v>27</v>
      </c>
      <c r="D338">
        <v>2014</v>
      </c>
      <c r="E338" t="s">
        <v>28</v>
      </c>
      <c r="F338" t="s">
        <v>23</v>
      </c>
      <c r="G338">
        <v>2010</v>
      </c>
      <c r="H338">
        <v>732736</v>
      </c>
      <c r="I338">
        <v>100</v>
      </c>
      <c r="J338">
        <v>2020</v>
      </c>
      <c r="K338">
        <v>30</v>
      </c>
      <c r="L338">
        <v>100</v>
      </c>
      <c r="M338">
        <v>2017</v>
      </c>
      <c r="N338">
        <v>512915.19999999902</v>
      </c>
      <c r="O338" t="s">
        <v>24</v>
      </c>
      <c r="P338">
        <v>2.9454391272585401</v>
      </c>
      <c r="Q338">
        <v>1</v>
      </c>
      <c r="R338" t="s">
        <v>25</v>
      </c>
      <c r="S338">
        <v>512915.20000000001</v>
      </c>
      <c r="T338">
        <v>-1.11368485725649E-2</v>
      </c>
      <c r="AO338">
        <v>732736</v>
      </c>
      <c r="AP338">
        <v>701333.02857142803</v>
      </c>
      <c r="AQ338">
        <v>669930.057142857</v>
      </c>
      <c r="AR338">
        <v>638527.08571428503</v>
      </c>
      <c r="AS338">
        <v>607124.11428571399</v>
      </c>
      <c r="AT338">
        <v>575721.14285714203</v>
      </c>
      <c r="AU338">
        <v>544318.17142857099</v>
      </c>
      <c r="AV338">
        <v>512915.19999999902</v>
      </c>
      <c r="AW338">
        <v>512915.19999999902</v>
      </c>
      <c r="AX338">
        <v>512915.20000000001</v>
      </c>
      <c r="AY338">
        <v>512915.20000000001</v>
      </c>
      <c r="AZ338">
        <v>507202.94108703302</v>
      </c>
      <c r="BA338">
        <v>501554.29873658699</v>
      </c>
      <c r="BB338">
        <v>495968.56446063798</v>
      </c>
      <c r="BC338">
        <v>490445.03766148799</v>
      </c>
      <c r="BD338">
        <v>484983.025543886</v>
      </c>
      <c r="BE338">
        <v>479581.84302813897</v>
      </c>
      <c r="BF338">
        <v>474240.81266418297</v>
      </c>
      <c r="BG338">
        <v>468959.26454661199</v>
      </c>
      <c r="BH338">
        <v>463736.53623065498</v>
      </c>
      <c r="BI338">
        <v>458571.972649089</v>
      </c>
      <c r="BJ338">
        <v>453464.92603007302</v>
      </c>
      <c r="BK338">
        <v>448414.75581590697</v>
      </c>
      <c r="BL338">
        <v>443420.82858268201</v>
      </c>
      <c r="BM338">
        <v>438482.51796083502</v>
      </c>
      <c r="BN338">
        <v>433599.20455658803</v>
      </c>
      <c r="BO338">
        <v>428770.27587425697</v>
      </c>
      <c r="BP338">
        <v>423995.12623942801</v>
      </c>
      <c r="BQ338">
        <v>419273.156722994</v>
      </c>
      <c r="BR338">
        <v>414603.77506602899</v>
      </c>
      <c r="BS338">
        <v>409986.39560550498</v>
      </c>
      <c r="BT338">
        <v>405420.43920083501</v>
      </c>
      <c r="BU338">
        <v>400905.333161232</v>
      </c>
      <c r="BV338">
        <v>396440.511173882</v>
      </c>
      <c r="BW338">
        <v>392025.413232908</v>
      </c>
      <c r="BX338">
        <v>387659.48556913598</v>
      </c>
      <c r="BY338">
        <v>383342.18058063398</v>
      </c>
      <c r="BZ338">
        <v>379072.95676403103</v>
      </c>
      <c r="CA338">
        <v>374851.27864659502</v>
      </c>
      <c r="CB338">
        <v>370676.616719076</v>
      </c>
      <c r="CC338">
        <v>366548.44736928499</v>
      </c>
    </row>
    <row r="339" spans="1:81" x14ac:dyDescent="0.25">
      <c r="A339">
        <v>13573</v>
      </c>
      <c r="B339" t="s">
        <v>406</v>
      </c>
      <c r="C339" t="s">
        <v>59</v>
      </c>
      <c r="D339">
        <v>2018</v>
      </c>
      <c r="E339" t="s">
        <v>22</v>
      </c>
      <c r="F339" t="s">
        <v>23</v>
      </c>
      <c r="G339">
        <v>2013</v>
      </c>
      <c r="H339">
        <v>244081</v>
      </c>
      <c r="I339">
        <v>100</v>
      </c>
      <c r="J339">
        <v>2020</v>
      </c>
      <c r="K339">
        <v>0</v>
      </c>
      <c r="L339">
        <v>0</v>
      </c>
      <c r="M339">
        <v>2018</v>
      </c>
      <c r="N339">
        <v>244081</v>
      </c>
      <c r="O339" t="s">
        <v>45</v>
      </c>
      <c r="P339">
        <v>2.6453902617585401</v>
      </c>
      <c r="Q339">
        <v>1</v>
      </c>
      <c r="R339" t="s">
        <v>25</v>
      </c>
      <c r="S339">
        <v>244081</v>
      </c>
      <c r="T339">
        <v>-1.11368485725649E-2</v>
      </c>
      <c r="AR339">
        <v>244081</v>
      </c>
      <c r="AS339">
        <v>244081</v>
      </c>
      <c r="AT339">
        <v>244081</v>
      </c>
      <c r="AU339">
        <v>244081</v>
      </c>
      <c r="AV339">
        <v>244081</v>
      </c>
      <c r="AW339">
        <v>244081</v>
      </c>
      <c r="AX339">
        <v>244081</v>
      </c>
      <c r="AY339">
        <v>244081</v>
      </c>
      <c r="AZ339">
        <v>241362.706863559</v>
      </c>
      <c r="BA339">
        <v>238674.68694615501</v>
      </c>
      <c r="BB339">
        <v>236016.60309953199</v>
      </c>
      <c r="BC339">
        <v>233388.12193020101</v>
      </c>
      <c r="BD339">
        <v>230788.91375762899</v>
      </c>
      <c r="BE339">
        <v>228218.65257288399</v>
      </c>
      <c r="BF339">
        <v>225677.01599774501</v>
      </c>
      <c r="BG339">
        <v>223163.685244269</v>
      </c>
      <c r="BH339">
        <v>220678.34507480799</v>
      </c>
      <c r="BI339">
        <v>218220.68376246601</v>
      </c>
      <c r="BJ339">
        <v>215790.39305200201</v>
      </c>
      <c r="BK339">
        <v>213387.16812116801</v>
      </c>
      <c r="BL339">
        <v>211010.707542474</v>
      </c>
      <c r="BM339">
        <v>208660.713245383</v>
      </c>
      <c r="BN339">
        <v>206336.89047892601</v>
      </c>
      <c r="BO339">
        <v>204038.947774728</v>
      </c>
      <c r="BP339">
        <v>201766.59691045599</v>
      </c>
      <c r="BQ339">
        <v>199519.552873662</v>
      </c>
      <c r="BR339">
        <v>197297.533826042</v>
      </c>
      <c r="BS339">
        <v>195100.26106808099</v>
      </c>
      <c r="BT339">
        <v>192927.459004098</v>
      </c>
      <c r="BU339">
        <v>190778.85510767999</v>
      </c>
      <c r="BV339">
        <v>188654.179887498</v>
      </c>
      <c r="BW339">
        <v>186553.16685350999</v>
      </c>
      <c r="BX339">
        <v>184475.55248352999</v>
      </c>
      <c r="BY339">
        <v>182421.07619018</v>
      </c>
      <c r="BZ339">
        <v>180389.48028820599</v>
      </c>
      <c r="CA339">
        <v>178380.50996215301</v>
      </c>
      <c r="CB339">
        <v>176393.91323440699</v>
      </c>
      <c r="CC339">
        <v>174429.440933593</v>
      </c>
    </row>
    <row r="340" spans="1:81" x14ac:dyDescent="0.25">
      <c r="A340">
        <v>13627</v>
      </c>
      <c r="B340" t="s">
        <v>407</v>
      </c>
      <c r="C340" t="s">
        <v>165</v>
      </c>
      <c r="D340">
        <v>2012</v>
      </c>
      <c r="E340" t="s">
        <v>105</v>
      </c>
      <c r="F340" t="s">
        <v>54</v>
      </c>
      <c r="G340">
        <v>2012</v>
      </c>
      <c r="H340">
        <v>8439</v>
      </c>
      <c r="I340">
        <v>100</v>
      </c>
      <c r="J340">
        <v>2020</v>
      </c>
      <c r="K340">
        <v>65</v>
      </c>
      <c r="L340">
        <v>78</v>
      </c>
      <c r="M340">
        <v>2017</v>
      </c>
      <c r="N340">
        <v>4219</v>
      </c>
      <c r="O340" t="s">
        <v>24</v>
      </c>
      <c r="P340">
        <v>3.6353669357585399</v>
      </c>
      <c r="Q340">
        <v>1</v>
      </c>
      <c r="R340" t="s">
        <v>25</v>
      </c>
      <c r="S340">
        <v>2953.6499999999901</v>
      </c>
      <c r="T340">
        <v>-1.11368485725649E-2</v>
      </c>
      <c r="AQ340">
        <v>8439</v>
      </c>
      <c r="AR340">
        <v>7595</v>
      </c>
      <c r="AS340">
        <v>6751</v>
      </c>
      <c r="AT340">
        <v>5907</v>
      </c>
      <c r="AU340">
        <v>5063</v>
      </c>
      <c r="AV340">
        <v>4219</v>
      </c>
      <c r="AW340">
        <v>3797.2166666666599</v>
      </c>
      <c r="AX340">
        <v>3375.4333333333302</v>
      </c>
      <c r="AY340">
        <v>2953.6499999999901</v>
      </c>
      <c r="AZ340">
        <v>2920.7556472136398</v>
      </c>
      <c r="BA340">
        <v>2888.2276338531601</v>
      </c>
      <c r="BB340">
        <v>2856.06188005184</v>
      </c>
      <c r="BC340">
        <v>2824.25435137982</v>
      </c>
      <c r="BD340">
        <v>2792.8010583381001</v>
      </c>
      <c r="BE340">
        <v>2761.6980558580899</v>
      </c>
      <c r="BF340">
        <v>2730.9414428068499</v>
      </c>
      <c r="BG340">
        <v>2700.52736149777</v>
      </c>
      <c r="BH340">
        <v>2670.4519972067001</v>
      </c>
      <c r="BI340">
        <v>2640.7115776935002</v>
      </c>
      <c r="BJ340">
        <v>2611.3023727289101</v>
      </c>
      <c r="BK340">
        <v>2582.2206936266498</v>
      </c>
      <c r="BL340">
        <v>2553.4628927807898</v>
      </c>
      <c r="BM340">
        <v>2525.0253632082299</v>
      </c>
      <c r="BN340">
        <v>2496.9045380962898</v>
      </c>
      <c r="BO340">
        <v>2469.0968903553598</v>
      </c>
      <c r="BP340">
        <v>2441.59893217648</v>
      </c>
      <c r="BQ340">
        <v>2414.4072145938999</v>
      </c>
      <c r="BR340">
        <v>2387.5183270524599</v>
      </c>
      <c r="BS340">
        <v>2360.9288969798499</v>
      </c>
      <c r="BT340">
        <v>2334.63558936359</v>
      </c>
      <c r="BU340">
        <v>2308.6351063327302</v>
      </c>
      <c r="BV340">
        <v>2282.9241867441901</v>
      </c>
      <c r="BW340">
        <v>2257.4996057737799</v>
      </c>
      <c r="BX340">
        <v>2232.3581745116498</v>
      </c>
      <c r="BY340">
        <v>2207.4967395623898</v>
      </c>
      <c r="BZ340">
        <v>2182.9121826494502</v>
      </c>
      <c r="CA340">
        <v>2158.6014202240799</v>
      </c>
      <c r="CB340">
        <v>2134.56140307852</v>
      </c>
      <c r="CC340">
        <v>2110.7891159635901</v>
      </c>
    </row>
    <row r="341" spans="1:81" x14ac:dyDescent="0.25">
      <c r="A341">
        <v>52854</v>
      </c>
      <c r="B341" t="s">
        <v>408</v>
      </c>
      <c r="C341" t="s">
        <v>27</v>
      </c>
      <c r="D341">
        <v>2017</v>
      </c>
      <c r="E341" t="s">
        <v>28</v>
      </c>
      <c r="F341" t="s">
        <v>23</v>
      </c>
      <c r="G341">
        <v>2016</v>
      </c>
      <c r="H341">
        <v>51616.94</v>
      </c>
      <c r="I341">
        <v>98</v>
      </c>
      <c r="J341">
        <v>2030</v>
      </c>
      <c r="K341">
        <v>15</v>
      </c>
      <c r="L341">
        <v>3.62</v>
      </c>
      <c r="M341">
        <v>2017</v>
      </c>
      <c r="N341">
        <v>51336.6600158</v>
      </c>
      <c r="O341" t="s">
        <v>45</v>
      </c>
      <c r="P341">
        <v>2.7802490641330202</v>
      </c>
      <c r="Q341">
        <v>1</v>
      </c>
      <c r="R341" t="s">
        <v>25</v>
      </c>
      <c r="S341">
        <v>43874.398999999998</v>
      </c>
      <c r="T341">
        <v>-1.11368485725649E-2</v>
      </c>
      <c r="AU341">
        <v>51616.94</v>
      </c>
      <c r="AV341">
        <v>51336.6600158</v>
      </c>
      <c r="AW341">
        <v>50762.639937661501</v>
      </c>
      <c r="AX341">
        <v>50188.619859523002</v>
      </c>
      <c r="AY341">
        <v>49614.599781384597</v>
      </c>
      <c r="AZ341">
        <v>49040.579703246098</v>
      </c>
      <c r="BA341">
        <v>48466.559625107599</v>
      </c>
      <c r="BB341">
        <v>47892.539546969201</v>
      </c>
      <c r="BC341">
        <v>47318.519468830702</v>
      </c>
      <c r="BD341">
        <v>46744.499390692297</v>
      </c>
      <c r="BE341">
        <v>46170.479312553798</v>
      </c>
      <c r="BF341">
        <v>45596.459234415299</v>
      </c>
      <c r="BG341">
        <v>45022.439156276901</v>
      </c>
      <c r="BH341">
        <v>44448.419078138402</v>
      </c>
      <c r="BI341">
        <v>43874.398999999998</v>
      </c>
      <c r="BJ341">
        <v>43385.776462124697</v>
      </c>
      <c r="BK341">
        <v>42902.595639462801</v>
      </c>
      <c r="BL341">
        <v>42424.7959284561</v>
      </c>
      <c r="BM341">
        <v>41952.317400478998</v>
      </c>
      <c r="BN341">
        <v>41485.100794321697</v>
      </c>
      <c r="BO341">
        <v>41023.087508757701</v>
      </c>
      <c r="BP341">
        <v>40566.219595193601</v>
      </c>
      <c r="BQ341">
        <v>40114.439750400503</v>
      </c>
      <c r="BR341">
        <v>39667.691309326998</v>
      </c>
      <c r="BS341">
        <v>39225.918237991798</v>
      </c>
      <c r="BT341">
        <v>38789.065126455498</v>
      </c>
      <c r="BU341">
        <v>38357.077181870802</v>
      </c>
      <c r="BV341">
        <v>37929.9002216101</v>
      </c>
      <c r="BW341">
        <v>37507.480666469499</v>
      </c>
      <c r="BX341">
        <v>37089.765533948601</v>
      </c>
      <c r="BY341">
        <v>36676.702431605103</v>
      </c>
      <c r="BZ341">
        <v>36268.239550483297</v>
      </c>
      <c r="CA341">
        <v>35864.325658616101</v>
      </c>
      <c r="CB341">
        <v>35464.910094598898</v>
      </c>
      <c r="CC341">
        <v>35069.942761235703</v>
      </c>
    </row>
    <row r="342" spans="1:81" x14ac:dyDescent="0.25">
      <c r="A342">
        <v>21459</v>
      </c>
      <c r="B342" t="s">
        <v>409</v>
      </c>
      <c r="C342" t="s">
        <v>43</v>
      </c>
      <c r="D342">
        <v>2015</v>
      </c>
      <c r="E342" t="s">
        <v>49</v>
      </c>
      <c r="F342" t="s">
        <v>50</v>
      </c>
      <c r="G342">
        <v>2014</v>
      </c>
      <c r="H342">
        <v>41108.47</v>
      </c>
      <c r="I342">
        <v>100</v>
      </c>
      <c r="J342">
        <v>2020</v>
      </c>
      <c r="K342">
        <v>14</v>
      </c>
      <c r="L342">
        <v>0</v>
      </c>
      <c r="M342">
        <v>2017</v>
      </c>
      <c r="N342">
        <v>41108.47</v>
      </c>
      <c r="O342" t="s">
        <v>24</v>
      </c>
      <c r="P342">
        <v>2.45536996450554</v>
      </c>
      <c r="Q342">
        <v>1</v>
      </c>
      <c r="R342" t="s">
        <v>25</v>
      </c>
      <c r="S342">
        <v>35353.284200000002</v>
      </c>
      <c r="T342">
        <v>-1.11368485725649E-2</v>
      </c>
      <c r="AS342">
        <v>41108.47</v>
      </c>
      <c r="AT342">
        <v>41108.47</v>
      </c>
      <c r="AU342">
        <v>41108.47</v>
      </c>
      <c r="AV342">
        <v>41108.47</v>
      </c>
      <c r="AW342">
        <v>39190.074733333298</v>
      </c>
      <c r="AX342">
        <v>37271.679466666603</v>
      </c>
      <c r="AY342">
        <v>35353.284200000002</v>
      </c>
      <c r="AZ342">
        <v>34959.560027321699</v>
      </c>
      <c r="BA342">
        <v>34570.220701133898</v>
      </c>
      <c r="BB342">
        <v>34185.217388065197</v>
      </c>
      <c r="BC342">
        <v>33804.501798594101</v>
      </c>
      <c r="BD342">
        <v>33428.026180992201</v>
      </c>
      <c r="BE342">
        <v>33055.743315334803</v>
      </c>
      <c r="BF342">
        <v>32687.606507578301</v>
      </c>
      <c r="BG342">
        <v>32323.5695837038</v>
      </c>
      <c r="BH342">
        <v>31963.586883925302</v>
      </c>
      <c r="BI342">
        <v>31607.613256962999</v>
      </c>
      <c r="BJ342">
        <v>31255.604054380001</v>
      </c>
      <c r="BK342">
        <v>30907.515124982401</v>
      </c>
      <c r="BL342">
        <v>30563.302809281198</v>
      </c>
      <c r="BM342">
        <v>30222.923934016799</v>
      </c>
      <c r="BN342">
        <v>29886.3358067435</v>
      </c>
      <c r="BO342">
        <v>29553.496210474899</v>
      </c>
      <c r="BP342">
        <v>29224.363398388999</v>
      </c>
      <c r="BQ342">
        <v>28898.8960885915</v>
      </c>
      <c r="BR342">
        <v>28577.053458938601</v>
      </c>
      <c r="BS342">
        <v>28258.7951419163</v>
      </c>
      <c r="BT342">
        <v>27944.0812195777</v>
      </c>
      <c r="BU342">
        <v>27632.872218535798</v>
      </c>
      <c r="BV342">
        <v>27325.1291050129</v>
      </c>
      <c r="BW342">
        <v>27020.813279944599</v>
      </c>
      <c r="BX342">
        <v>26719.886574138302</v>
      </c>
      <c r="BY342">
        <v>26422.311243486001</v>
      </c>
      <c r="BZ342">
        <v>26128.0499642301</v>
      </c>
      <c r="CA342">
        <v>25837.065828282099</v>
      </c>
      <c r="CB342">
        <v>25549.322338593101</v>
      </c>
      <c r="CC342">
        <v>25264.783404576501</v>
      </c>
    </row>
    <row r="343" spans="1:81" x14ac:dyDescent="0.25">
      <c r="A343">
        <v>37113</v>
      </c>
      <c r="B343" t="s">
        <v>410</v>
      </c>
      <c r="C343" t="s">
        <v>211</v>
      </c>
      <c r="D343">
        <v>2015</v>
      </c>
      <c r="E343" t="s">
        <v>44</v>
      </c>
      <c r="F343" t="s">
        <v>33</v>
      </c>
      <c r="G343">
        <v>2014</v>
      </c>
      <c r="H343">
        <v>91978</v>
      </c>
      <c r="I343">
        <v>100</v>
      </c>
      <c r="J343">
        <v>2019</v>
      </c>
      <c r="K343">
        <v>15</v>
      </c>
      <c r="L343">
        <v>13</v>
      </c>
      <c r="M343">
        <v>2018</v>
      </c>
      <c r="N343">
        <v>75723</v>
      </c>
      <c r="O343" t="s">
        <v>24</v>
      </c>
      <c r="P343">
        <v>2.4648880998804898</v>
      </c>
      <c r="Q343">
        <v>1</v>
      </c>
      <c r="R343" t="s">
        <v>25</v>
      </c>
      <c r="S343">
        <v>78181.3</v>
      </c>
      <c r="T343">
        <v>-1.11368485725649E-2</v>
      </c>
      <c r="AS343">
        <v>91978</v>
      </c>
      <c r="AT343">
        <v>87914.25</v>
      </c>
      <c r="AU343">
        <v>83850.5</v>
      </c>
      <c r="AV343">
        <v>79786.75</v>
      </c>
      <c r="AW343">
        <v>75723</v>
      </c>
      <c r="AX343">
        <v>78181.3</v>
      </c>
      <c r="AY343">
        <v>77310.606700693694</v>
      </c>
      <c r="AZ343">
        <v>76449.610180814896</v>
      </c>
      <c r="BA343">
        <v>75598.202448799595</v>
      </c>
      <c r="BB343">
        <v>74756.2767157692</v>
      </c>
      <c r="BC343">
        <v>73923.727382136902</v>
      </c>
      <c r="BD343">
        <v>73100.450024362493</v>
      </c>
      <c r="BE343">
        <v>72286.3413818548</v>
      </c>
      <c r="BF343">
        <v>71481.299344020401</v>
      </c>
      <c r="BG343">
        <v>70685.222937455794</v>
      </c>
      <c r="BH343">
        <v>69898.012313283398</v>
      </c>
      <c r="BI343">
        <v>69119.568734627101</v>
      </c>
      <c r="BJ343">
        <v>68349.794564228505</v>
      </c>
      <c r="BK343">
        <v>67588.593252200793</v>
      </c>
      <c r="BL343">
        <v>66835.869323918305</v>
      </c>
      <c r="BM343">
        <v>66091.528368042098</v>
      </c>
      <c r="BN343">
        <v>65355.477024677901</v>
      </c>
      <c r="BO343">
        <v>64627.622973666301</v>
      </c>
      <c r="BP343">
        <v>63907.874923003699</v>
      </c>
      <c r="BQ343">
        <v>63196.142597391801</v>
      </c>
      <c r="BR343">
        <v>62492.336726914502</v>
      </c>
      <c r="BS343">
        <v>61796.369035841097</v>
      </c>
      <c r="BT343">
        <v>61108.152231554603</v>
      </c>
      <c r="BU343">
        <v>60427.599993602496</v>
      </c>
      <c r="BV343">
        <v>59754.626962870199</v>
      </c>
      <c r="BW343">
        <v>59089.1487308746</v>
      </c>
      <c r="BX343">
        <v>58431.081829177099</v>
      </c>
      <c r="BY343">
        <v>57780.343718914402</v>
      </c>
      <c r="BZ343">
        <v>57136.852780446097</v>
      </c>
      <c r="CA343">
        <v>56500.528303117397</v>
      </c>
      <c r="CB343">
        <v>55871.290475135604</v>
      </c>
      <c r="CC343">
        <v>55249.060373560198</v>
      </c>
    </row>
    <row r="344" spans="1:81" x14ac:dyDescent="0.25">
      <c r="A344">
        <v>13909</v>
      </c>
      <c r="B344" t="s">
        <v>411</v>
      </c>
      <c r="C344" t="s">
        <v>59</v>
      </c>
      <c r="D344">
        <v>2006</v>
      </c>
      <c r="E344" t="s">
        <v>28</v>
      </c>
      <c r="F344" t="s">
        <v>23</v>
      </c>
      <c r="G344">
        <v>2005</v>
      </c>
      <c r="H344">
        <v>26653.41</v>
      </c>
      <c r="I344">
        <v>90</v>
      </c>
      <c r="J344">
        <v>2020</v>
      </c>
      <c r="K344">
        <v>23</v>
      </c>
      <c r="L344">
        <v>43.83</v>
      </c>
      <c r="M344">
        <v>2018</v>
      </c>
      <c r="N344">
        <v>23966.506391309998</v>
      </c>
      <c r="O344" t="s">
        <v>24</v>
      </c>
      <c r="P344">
        <v>2.7753685189995401</v>
      </c>
      <c r="Q344">
        <v>1</v>
      </c>
      <c r="R344" t="s">
        <v>25</v>
      </c>
      <c r="S344">
        <v>20523.125700000001</v>
      </c>
      <c r="T344">
        <v>-1.11368485725649E-2</v>
      </c>
      <c r="AJ344">
        <v>26653.41</v>
      </c>
      <c r="AK344">
        <v>26446.725107023802</v>
      </c>
      <c r="AL344">
        <v>26240.0402140476</v>
      </c>
      <c r="AM344">
        <v>26033.3553210715</v>
      </c>
      <c r="AN344">
        <v>25826.670428095302</v>
      </c>
      <c r="AO344">
        <v>25619.985535119202</v>
      </c>
      <c r="AP344">
        <v>25413.300642143</v>
      </c>
      <c r="AQ344">
        <v>25206.6157491669</v>
      </c>
      <c r="AR344">
        <v>24999.930856190698</v>
      </c>
      <c r="AS344">
        <v>24793.245963214598</v>
      </c>
      <c r="AT344">
        <v>24586.5610702384</v>
      </c>
      <c r="AU344">
        <v>24379.8761772623</v>
      </c>
      <c r="AV344">
        <v>24173.191284286098</v>
      </c>
      <c r="AW344">
        <v>23966.506391309998</v>
      </c>
      <c r="AX344">
        <v>22244.816045654999</v>
      </c>
      <c r="AY344">
        <v>20523.125700000001</v>
      </c>
      <c r="AZ344">
        <v>20294.562756843301</v>
      </c>
      <c r="BA344">
        <v>20068.545284574</v>
      </c>
      <c r="BB344">
        <v>19845.044934668</v>
      </c>
      <c r="BC344">
        <v>19624.0336743148</v>
      </c>
      <c r="BD344">
        <v>19405.483782901101</v>
      </c>
      <c r="BE344">
        <v>19189.367848533599</v>
      </c>
      <c r="BF344">
        <v>18975.658764601201</v>
      </c>
      <c r="BG344">
        <v>18764.329726375199</v>
      </c>
      <c r="BH344">
        <v>18555.3542276468</v>
      </c>
      <c r="BI344">
        <v>18348.7060574032</v>
      </c>
      <c r="BJ344">
        <v>18144.359296539398</v>
      </c>
      <c r="BK344">
        <v>17942.2883146077</v>
      </c>
      <c r="BL344">
        <v>17742.4677666026</v>
      </c>
      <c r="BM344">
        <v>17544.872589782299</v>
      </c>
      <c r="BN344">
        <v>17349.478000525</v>
      </c>
      <c r="BO344">
        <v>17156.259491220098</v>
      </c>
      <c r="BP344">
        <v>16965.1928271947</v>
      </c>
      <c r="BQ344">
        <v>16776.2540436739</v>
      </c>
      <c r="BR344">
        <v>16589.419442774601</v>
      </c>
      <c r="BS344">
        <v>16404.665590533699</v>
      </c>
      <c r="BT344">
        <v>16221.9693139683</v>
      </c>
      <c r="BU344">
        <v>16041.3076981699</v>
      </c>
      <c r="BV344">
        <v>15862.6580834294</v>
      </c>
      <c r="BW344">
        <v>15685.9980623959</v>
      </c>
      <c r="BX344">
        <v>15511.3054772654</v>
      </c>
      <c r="BY344">
        <v>15338.558417002299</v>
      </c>
      <c r="BZ344">
        <v>15167.735214590701</v>
      </c>
      <c r="CA344">
        <v>14998.8144443171</v>
      </c>
      <c r="CB344">
        <v>14831.7749190827</v>
      </c>
      <c r="CC344">
        <v>14666.5956877465</v>
      </c>
    </row>
    <row r="345" spans="1:81" x14ac:dyDescent="0.25">
      <c r="A345">
        <v>23140</v>
      </c>
      <c r="B345" t="s">
        <v>412</v>
      </c>
      <c r="C345" t="s">
        <v>65</v>
      </c>
      <c r="D345">
        <v>2017</v>
      </c>
      <c r="E345" t="s">
        <v>28</v>
      </c>
      <c r="F345" t="s">
        <v>23</v>
      </c>
      <c r="G345">
        <v>2011</v>
      </c>
      <c r="H345">
        <v>34847</v>
      </c>
      <c r="I345">
        <v>100</v>
      </c>
      <c r="J345">
        <v>2025</v>
      </c>
      <c r="K345">
        <v>100</v>
      </c>
      <c r="L345">
        <v>39.799999999999997</v>
      </c>
      <c r="M345">
        <v>2017</v>
      </c>
      <c r="N345">
        <v>20977.894</v>
      </c>
      <c r="O345" t="s">
        <v>24</v>
      </c>
      <c r="P345">
        <v>3.6478083627487798</v>
      </c>
      <c r="Q345">
        <v>1</v>
      </c>
      <c r="R345" t="s">
        <v>25</v>
      </c>
      <c r="S345">
        <v>0</v>
      </c>
      <c r="T345">
        <v>-1.11368485725649E-2</v>
      </c>
      <c r="AP345">
        <v>34847</v>
      </c>
      <c r="AQ345">
        <v>32535.482333333301</v>
      </c>
      <c r="AR345">
        <v>30223.964666666601</v>
      </c>
      <c r="AS345">
        <v>27912.447</v>
      </c>
      <c r="AT345">
        <v>25600.929333333301</v>
      </c>
      <c r="AU345">
        <v>23289.411666666601</v>
      </c>
      <c r="AV345">
        <v>20977.894</v>
      </c>
      <c r="AW345">
        <v>18355.65725</v>
      </c>
      <c r="AX345">
        <v>15733.4205</v>
      </c>
      <c r="AY345">
        <v>13111.18375</v>
      </c>
      <c r="AZ345">
        <v>10488.947</v>
      </c>
      <c r="BA345">
        <v>7866.7102500000001</v>
      </c>
      <c r="BB345">
        <v>5244.4735000000001</v>
      </c>
      <c r="BC345">
        <v>2622.23675</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row>
    <row r="346" spans="1:81" x14ac:dyDescent="0.25">
      <c r="A346">
        <v>14049</v>
      </c>
      <c r="B346" t="s">
        <v>413</v>
      </c>
      <c r="C346" t="s">
        <v>48</v>
      </c>
      <c r="D346">
        <v>2018</v>
      </c>
      <c r="E346" t="s">
        <v>22</v>
      </c>
      <c r="F346" t="s">
        <v>23</v>
      </c>
      <c r="G346">
        <v>2017</v>
      </c>
      <c r="H346">
        <v>17309</v>
      </c>
      <c r="I346">
        <v>95</v>
      </c>
      <c r="J346">
        <v>2032</v>
      </c>
      <c r="K346">
        <v>50</v>
      </c>
      <c r="L346">
        <v>0</v>
      </c>
      <c r="M346">
        <v>2017</v>
      </c>
      <c r="N346">
        <v>17309</v>
      </c>
      <c r="O346" t="s">
        <v>45</v>
      </c>
      <c r="P346">
        <v>3.1012212430951198</v>
      </c>
      <c r="Q346">
        <v>1</v>
      </c>
      <c r="R346" t="s">
        <v>25</v>
      </c>
      <c r="S346">
        <v>8654.5</v>
      </c>
      <c r="T346">
        <v>-1.11368485725649E-2</v>
      </c>
      <c r="AV346">
        <v>17309</v>
      </c>
      <c r="AW346">
        <v>16732.0333333333</v>
      </c>
      <c r="AX346">
        <v>16155.0666666666</v>
      </c>
      <c r="AY346">
        <v>15578.1</v>
      </c>
      <c r="AZ346">
        <v>15001.1333333333</v>
      </c>
      <c r="BA346">
        <v>14424.166666666601</v>
      </c>
      <c r="BB346">
        <v>13847.2</v>
      </c>
      <c r="BC346">
        <v>13270.233333333301</v>
      </c>
      <c r="BD346">
        <v>12693.266666666599</v>
      </c>
      <c r="BE346">
        <v>12116.3</v>
      </c>
      <c r="BF346">
        <v>11539.333333333299</v>
      </c>
      <c r="BG346">
        <v>10962.366666666599</v>
      </c>
      <c r="BH346">
        <v>10385.4</v>
      </c>
      <c r="BI346">
        <v>9808.4333333333307</v>
      </c>
      <c r="BJ346">
        <v>9231.4666666666599</v>
      </c>
      <c r="BK346">
        <v>8654.5</v>
      </c>
      <c r="BL346">
        <v>8558.1161440287306</v>
      </c>
      <c r="BM346">
        <v>8462.8057004662605</v>
      </c>
      <c r="BN346">
        <v>8368.5567148811297</v>
      </c>
      <c r="BO346">
        <v>8275.3573659765807</v>
      </c>
      <c r="BP346">
        <v>8183.1959641078402</v>
      </c>
      <c r="BQ346">
        <v>8092.0609498159401</v>
      </c>
      <c r="BR346">
        <v>8001.9408923778801</v>
      </c>
      <c r="BS346">
        <v>7912.8244883728503</v>
      </c>
      <c r="BT346">
        <v>7824.7005602645604</v>
      </c>
      <c r="BU346">
        <v>7737.5580549992301</v>
      </c>
      <c r="BV346">
        <v>7651.3860426192696</v>
      </c>
      <c r="BW346">
        <v>7566.1737148923803</v>
      </c>
      <c r="BX346">
        <v>7481.9103839559102</v>
      </c>
      <c r="BY346">
        <v>7398.5854809762895</v>
      </c>
      <c r="BZ346">
        <v>7316.1885548234804</v>
      </c>
      <c r="CA346">
        <v>7234.7092707600796</v>
      </c>
      <c r="CB346">
        <v>7154.1374091450898</v>
      </c>
      <c r="CC346">
        <v>7074.4628641521203</v>
      </c>
    </row>
    <row r="347" spans="1:81" x14ac:dyDescent="0.25">
      <c r="A347">
        <v>13793</v>
      </c>
      <c r="B347" t="s">
        <v>414</v>
      </c>
      <c r="C347" t="s">
        <v>415</v>
      </c>
      <c r="D347">
        <v>2016</v>
      </c>
      <c r="E347" t="s">
        <v>88</v>
      </c>
      <c r="F347" t="s">
        <v>54</v>
      </c>
      <c r="G347">
        <v>2013</v>
      </c>
      <c r="H347">
        <v>70383</v>
      </c>
      <c r="I347">
        <v>100</v>
      </c>
      <c r="J347">
        <v>2025</v>
      </c>
      <c r="K347">
        <v>14</v>
      </c>
      <c r="L347">
        <v>33.57</v>
      </c>
      <c r="M347">
        <v>2017</v>
      </c>
      <c r="N347">
        <v>67075.139765999993</v>
      </c>
      <c r="O347" t="s">
        <v>24</v>
      </c>
      <c r="P347">
        <v>3.1278119163487799</v>
      </c>
      <c r="Q347">
        <v>1</v>
      </c>
      <c r="R347" t="s">
        <v>25</v>
      </c>
      <c r="S347">
        <v>60529.38</v>
      </c>
      <c r="T347">
        <v>-1.11368485725649E-2</v>
      </c>
      <c r="AR347">
        <v>70383</v>
      </c>
      <c r="AS347">
        <v>69556.034941499995</v>
      </c>
      <c r="AT347">
        <v>68729.069883000004</v>
      </c>
      <c r="AU347">
        <v>67902.104824499998</v>
      </c>
      <c r="AV347">
        <v>67075.139765999993</v>
      </c>
      <c r="AW347">
        <v>66256.919795249996</v>
      </c>
      <c r="AX347">
        <v>65438.6998245</v>
      </c>
      <c r="AY347">
        <v>64620.479853750003</v>
      </c>
      <c r="AZ347">
        <v>63802.259882999999</v>
      </c>
      <c r="BA347">
        <v>62984.039912250002</v>
      </c>
      <c r="BB347">
        <v>62165.819941499998</v>
      </c>
      <c r="BC347">
        <v>61347.599970750001</v>
      </c>
      <c r="BD347">
        <v>60529.38</v>
      </c>
      <c r="BE347">
        <v>59855.2734607487</v>
      </c>
      <c r="BF347">
        <v>59188.674343946899</v>
      </c>
      <c r="BG347">
        <v>58529.499040567498</v>
      </c>
      <c r="BH347">
        <v>57877.664872724599</v>
      </c>
      <c r="BI347">
        <v>57233.090083303403</v>
      </c>
      <c r="BJ347">
        <v>56595.693825705697</v>
      </c>
      <c r="BK347">
        <v>55965.396153709597</v>
      </c>
      <c r="BL347">
        <v>55342.1180114421</v>
      </c>
      <c r="BM347">
        <v>54725.7812234636</v>
      </c>
      <c r="BN347">
        <v>54116.308484962603</v>
      </c>
      <c r="BO347">
        <v>53513.623352059403</v>
      </c>
      <c r="BP347">
        <v>52917.650232218199</v>
      </c>
      <c r="BQ347">
        <v>52328.314374766</v>
      </c>
      <c r="BR347">
        <v>51745.5418615167</v>
      </c>
      <c r="BS347">
        <v>51169.259597499702</v>
      </c>
      <c r="BT347">
        <v>50599.395301791999</v>
      </c>
      <c r="BU347">
        <v>50035.877498452603</v>
      </c>
      <c r="BV347">
        <v>49478.635507557003</v>
      </c>
      <c r="BW347">
        <v>48927.599436332202</v>
      </c>
      <c r="BX347">
        <v>48382.700170390599</v>
      </c>
      <c r="BY347">
        <v>47843.869365061197</v>
      </c>
      <c r="BZ347">
        <v>47311.0394368169</v>
      </c>
      <c r="CA347">
        <v>46784.1435547984</v>
      </c>
      <c r="CB347">
        <v>46263.115632431502</v>
      </c>
      <c r="CC347">
        <v>45747.890319138001</v>
      </c>
    </row>
    <row r="348" spans="1:81" x14ac:dyDescent="0.25">
      <c r="A348">
        <v>831444</v>
      </c>
      <c r="B348" t="s">
        <v>416</v>
      </c>
      <c r="C348" t="s">
        <v>148</v>
      </c>
      <c r="D348">
        <v>2009</v>
      </c>
      <c r="E348" t="s">
        <v>49</v>
      </c>
      <c r="F348" t="s">
        <v>50</v>
      </c>
      <c r="G348">
        <v>2005</v>
      </c>
      <c r="H348">
        <v>0</v>
      </c>
      <c r="I348">
        <v>100</v>
      </c>
      <c r="J348">
        <v>2030</v>
      </c>
      <c r="K348">
        <v>100</v>
      </c>
      <c r="L348">
        <v>0</v>
      </c>
      <c r="M348">
        <v>2016</v>
      </c>
      <c r="N348">
        <v>4985</v>
      </c>
      <c r="O348" t="s">
        <v>24</v>
      </c>
      <c r="P348">
        <v>3.3204078303390201</v>
      </c>
      <c r="Q348">
        <v>1</v>
      </c>
      <c r="R348" t="s">
        <v>25</v>
      </c>
      <c r="S348">
        <v>0</v>
      </c>
      <c r="T348">
        <v>-1.11368485725649E-2</v>
      </c>
      <c r="AJ348">
        <v>0</v>
      </c>
      <c r="AK348">
        <v>453.18181818181802</v>
      </c>
      <c r="AL348">
        <v>906.36363636363603</v>
      </c>
      <c r="AM348">
        <v>1359.54545454545</v>
      </c>
      <c r="AN348">
        <v>1812.72727272727</v>
      </c>
      <c r="AO348">
        <v>2265.9090909090901</v>
      </c>
      <c r="AP348">
        <v>2719.0909090908999</v>
      </c>
      <c r="AQ348">
        <v>3172.2727272727202</v>
      </c>
      <c r="AR348">
        <v>3625.45454545454</v>
      </c>
      <c r="AS348">
        <v>4078.6363636363599</v>
      </c>
      <c r="AT348">
        <v>4531.8181818181802</v>
      </c>
      <c r="AU348">
        <v>4985</v>
      </c>
      <c r="AV348">
        <v>4628.9285714285697</v>
      </c>
      <c r="AW348">
        <v>4272.8571428571404</v>
      </c>
      <c r="AX348">
        <v>3916.7857142857101</v>
      </c>
      <c r="AY348">
        <v>3560.7142857142799</v>
      </c>
      <c r="AZ348">
        <v>3204.6428571428501</v>
      </c>
      <c r="BA348">
        <v>2848.5714285714198</v>
      </c>
      <c r="BB348">
        <v>2492.5</v>
      </c>
      <c r="BC348">
        <v>2136.4285714285702</v>
      </c>
      <c r="BD348">
        <v>1780.3571428571399</v>
      </c>
      <c r="BE348">
        <v>1424.2857142857099</v>
      </c>
      <c r="BF348">
        <v>1068.2142857142801</v>
      </c>
      <c r="BG348">
        <v>712.142857142857</v>
      </c>
      <c r="BH348">
        <v>356.07142857142799</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row>
    <row r="349" spans="1:81" x14ac:dyDescent="0.25">
      <c r="A349">
        <v>14112</v>
      </c>
      <c r="B349" t="s">
        <v>417</v>
      </c>
      <c r="C349" t="s">
        <v>65</v>
      </c>
      <c r="D349">
        <v>2018</v>
      </c>
      <c r="E349" t="s">
        <v>28</v>
      </c>
      <c r="F349" t="s">
        <v>23</v>
      </c>
      <c r="G349">
        <v>2017</v>
      </c>
      <c r="H349">
        <v>12170</v>
      </c>
      <c r="I349">
        <v>100</v>
      </c>
      <c r="J349">
        <v>2025</v>
      </c>
      <c r="K349">
        <v>13</v>
      </c>
      <c r="L349">
        <v>0</v>
      </c>
      <c r="M349">
        <v>2017</v>
      </c>
      <c r="N349">
        <v>12170</v>
      </c>
      <c r="O349" t="s">
        <v>45</v>
      </c>
      <c r="P349">
        <v>2.77780609504878</v>
      </c>
      <c r="Q349">
        <v>1</v>
      </c>
      <c r="R349" t="s">
        <v>25</v>
      </c>
      <c r="S349">
        <v>10587.9</v>
      </c>
      <c r="T349">
        <v>-1.11368485725649E-2</v>
      </c>
      <c r="AV349">
        <v>12170</v>
      </c>
      <c r="AW349">
        <v>11972.237499999999</v>
      </c>
      <c r="AX349">
        <v>11774.475</v>
      </c>
      <c r="AY349">
        <v>11576.7125</v>
      </c>
      <c r="AZ349">
        <v>11378.95</v>
      </c>
      <c r="BA349">
        <v>11181.1875</v>
      </c>
      <c r="BB349">
        <v>10983.424999999999</v>
      </c>
      <c r="BC349">
        <v>10785.6625</v>
      </c>
      <c r="BD349">
        <v>10587.9</v>
      </c>
      <c r="BE349">
        <v>10469.9841609985</v>
      </c>
      <c r="BF349">
        <v>10353.3815328403</v>
      </c>
      <c r="BG349">
        <v>10238.077490495099</v>
      </c>
      <c r="BH349">
        <v>10124.0575718092</v>
      </c>
      <c r="BI349">
        <v>10011.3074756921</v>
      </c>
      <c r="BJ349">
        <v>9899.8130603219397</v>
      </c>
      <c r="BK349">
        <v>9789.5603413724293</v>
      </c>
      <c r="BL349">
        <v>9680.5354902585805</v>
      </c>
      <c r="BM349">
        <v>9572.7248324022294</v>
      </c>
      <c r="BN349">
        <v>9466.1148455169296</v>
      </c>
      <c r="BO349">
        <v>9360.6921579119007</v>
      </c>
      <c r="BP349">
        <v>9256.4435468148404</v>
      </c>
      <c r="BQ349">
        <v>9153.3559367134694</v>
      </c>
      <c r="BR349">
        <v>9051.4163977155004</v>
      </c>
      <c r="BS349">
        <v>8950.61214392691</v>
      </c>
      <c r="BT349">
        <v>8850.9305318482402</v>
      </c>
      <c r="BU349">
        <v>8752.3590587887502</v>
      </c>
      <c r="BV349">
        <v>8654.8853612983094</v>
      </c>
      <c r="BW349">
        <v>8558.4972136166198</v>
      </c>
      <c r="BX349">
        <v>8463.1825261398499</v>
      </c>
      <c r="BY349">
        <v>8368.9293439042594</v>
      </c>
      <c r="BZ349">
        <v>8275.7258450866993</v>
      </c>
      <c r="CA349">
        <v>8183.5603395219096</v>
      </c>
      <c r="CB349">
        <v>8092.4212672362</v>
      </c>
      <c r="CC349">
        <v>8002.2971969975897</v>
      </c>
    </row>
    <row r="350" spans="1:81" x14ac:dyDescent="0.25">
      <c r="A350">
        <v>35050</v>
      </c>
      <c r="B350" t="s">
        <v>418</v>
      </c>
      <c r="C350" t="s">
        <v>27</v>
      </c>
      <c r="D350">
        <v>2016</v>
      </c>
      <c r="E350" t="s">
        <v>88</v>
      </c>
      <c r="F350" t="s">
        <v>54</v>
      </c>
      <c r="G350">
        <v>2016</v>
      </c>
      <c r="H350">
        <v>13035</v>
      </c>
      <c r="I350">
        <v>100</v>
      </c>
      <c r="J350">
        <v>2030</v>
      </c>
      <c r="K350">
        <v>20</v>
      </c>
      <c r="L350">
        <v>0</v>
      </c>
      <c r="M350">
        <v>2017</v>
      </c>
      <c r="N350">
        <v>13035</v>
      </c>
      <c r="O350" t="s">
        <v>24</v>
      </c>
      <c r="P350">
        <v>3.1902452059390201</v>
      </c>
      <c r="Q350">
        <v>1</v>
      </c>
      <c r="R350" t="s">
        <v>25</v>
      </c>
      <c r="S350">
        <v>10428</v>
      </c>
      <c r="T350">
        <v>-1.11368485725649E-2</v>
      </c>
      <c r="AU350">
        <v>13035</v>
      </c>
      <c r="AV350">
        <v>13035</v>
      </c>
      <c r="AW350">
        <v>12834.461538461501</v>
      </c>
      <c r="AX350">
        <v>12633.923076923</v>
      </c>
      <c r="AY350">
        <v>12433.384615384601</v>
      </c>
      <c r="AZ350">
        <v>12232.8461538461</v>
      </c>
      <c r="BA350">
        <v>12032.307692307601</v>
      </c>
      <c r="BB350">
        <v>11831.7692307692</v>
      </c>
      <c r="BC350">
        <v>11631.2307692307</v>
      </c>
      <c r="BD350">
        <v>11430.692307692299</v>
      </c>
      <c r="BE350">
        <v>11230.1538461538</v>
      </c>
      <c r="BF350">
        <v>11029.615384615299</v>
      </c>
      <c r="BG350">
        <v>10829.0769230769</v>
      </c>
      <c r="BH350">
        <v>10628.538461538399</v>
      </c>
      <c r="BI350">
        <v>10428</v>
      </c>
      <c r="BJ350">
        <v>10311.8649430852</v>
      </c>
      <c r="BK350">
        <v>10197.0232647134</v>
      </c>
      <c r="BL350">
        <v>10083.460560723301</v>
      </c>
      <c r="BM350">
        <v>9971.1625873711691</v>
      </c>
      <c r="BN350">
        <v>9860.1152595431904</v>
      </c>
      <c r="BO350">
        <v>9750.3046489896205</v>
      </c>
      <c r="BP350">
        <v>9641.7169825774399</v>
      </c>
      <c r="BQ350">
        <v>9534.3386405629499</v>
      </c>
      <c r="BR350">
        <v>9428.1561548834507</v>
      </c>
      <c r="BS350">
        <v>9323.1562074680096</v>
      </c>
      <c r="BT350">
        <v>9219.3256285670795</v>
      </c>
      <c r="BU350">
        <v>9116.65139510056</v>
      </c>
      <c r="BV350">
        <v>9015.1206290244609</v>
      </c>
      <c r="BW350">
        <v>8914.7205957156093</v>
      </c>
      <c r="BX350">
        <v>8815.4387023744002</v>
      </c>
      <c r="BY350">
        <v>8717.2624964453298</v>
      </c>
      <c r="BZ350">
        <v>8620.1796640551092</v>
      </c>
      <c r="CA350">
        <v>8524.17802846823</v>
      </c>
      <c r="CB350">
        <v>8429.2455485595892</v>
      </c>
      <c r="CC350">
        <v>8335.3703173043195</v>
      </c>
    </row>
    <row r="351" spans="1:81" x14ac:dyDescent="0.25">
      <c r="A351">
        <v>31965</v>
      </c>
      <c r="B351" t="s">
        <v>419</v>
      </c>
      <c r="C351" t="s">
        <v>415</v>
      </c>
      <c r="D351">
        <v>2017</v>
      </c>
      <c r="E351" t="s">
        <v>22</v>
      </c>
      <c r="F351" t="s">
        <v>23</v>
      </c>
      <c r="G351">
        <v>2015</v>
      </c>
      <c r="H351">
        <v>74413.929999999993</v>
      </c>
      <c r="I351">
        <v>100</v>
      </c>
      <c r="J351">
        <v>2030</v>
      </c>
      <c r="K351">
        <v>25</v>
      </c>
      <c r="L351">
        <v>0</v>
      </c>
      <c r="M351">
        <v>2017</v>
      </c>
      <c r="N351">
        <v>74413.929999999993</v>
      </c>
      <c r="O351" t="s">
        <v>45</v>
      </c>
      <c r="P351">
        <v>2.9002513438320201</v>
      </c>
      <c r="Q351">
        <v>1</v>
      </c>
      <c r="R351" t="s">
        <v>25</v>
      </c>
      <c r="S351">
        <v>55810.4474999999</v>
      </c>
      <c r="T351">
        <v>-1.11368485725649E-2</v>
      </c>
      <c r="AT351">
        <v>74413.929999999993</v>
      </c>
      <c r="AU351">
        <v>74413.929999999993</v>
      </c>
      <c r="AV351">
        <v>74413.929999999993</v>
      </c>
      <c r="AW351">
        <v>72982.892884615299</v>
      </c>
      <c r="AX351">
        <v>71551.855769230693</v>
      </c>
      <c r="AY351">
        <v>70120.818653846101</v>
      </c>
      <c r="AZ351">
        <v>68689.781538461495</v>
      </c>
      <c r="BA351">
        <v>67258.744423076903</v>
      </c>
      <c r="BB351">
        <v>65827.707307692297</v>
      </c>
      <c r="BC351">
        <v>64396.670192307603</v>
      </c>
      <c r="BD351">
        <v>62965.633076922997</v>
      </c>
      <c r="BE351">
        <v>61534.595961538398</v>
      </c>
      <c r="BF351">
        <v>60103.558846153799</v>
      </c>
      <c r="BG351">
        <v>58672.5217307692</v>
      </c>
      <c r="BH351">
        <v>57241.484615384601</v>
      </c>
      <c r="BI351">
        <v>55810.4474999999</v>
      </c>
      <c r="BJ351">
        <v>55188.894997425399</v>
      </c>
      <c r="BK351">
        <v>54574.264630951897</v>
      </c>
      <c r="BL351">
        <v>53966.479309797898</v>
      </c>
      <c r="BM351">
        <v>53365.462801730202</v>
      </c>
      <c r="BN351">
        <v>52771.1397235025</v>
      </c>
      <c r="BO351">
        <v>52183.435531400202</v>
      </c>
      <c r="BP351">
        <v>51602.276511890697</v>
      </c>
      <c r="BQ351">
        <v>51027.589772378204</v>
      </c>
      <c r="BR351">
        <v>50459.303232060302</v>
      </c>
      <c r="BS351">
        <v>49897.345612887701</v>
      </c>
      <c r="BT351">
        <v>49341.646430624001</v>
      </c>
      <c r="BU351">
        <v>48792.135986005102</v>
      </c>
      <c r="BV351">
        <v>48248.745355997002</v>
      </c>
      <c r="BW351">
        <v>47711.406385151</v>
      </c>
      <c r="BX351">
        <v>47180.051677055402</v>
      </c>
      <c r="BY351">
        <v>46654.6145858823</v>
      </c>
      <c r="BZ351">
        <v>46135.029208027903</v>
      </c>
      <c r="CA351">
        <v>45621.230373847298</v>
      </c>
      <c r="CB351">
        <v>45113.153639479598</v>
      </c>
      <c r="CC351">
        <v>44610.735278765897</v>
      </c>
    </row>
    <row r="352" spans="1:81" x14ac:dyDescent="0.25">
      <c r="A352">
        <v>14301</v>
      </c>
      <c r="B352" t="s">
        <v>420</v>
      </c>
      <c r="C352" t="s">
        <v>76</v>
      </c>
      <c r="D352">
        <v>2016</v>
      </c>
      <c r="E352" t="s">
        <v>22</v>
      </c>
      <c r="F352" t="s">
        <v>23</v>
      </c>
      <c r="G352">
        <v>2013</v>
      </c>
      <c r="H352">
        <v>53483</v>
      </c>
      <c r="I352">
        <v>100</v>
      </c>
      <c r="J352">
        <v>2025</v>
      </c>
      <c r="K352">
        <v>20</v>
      </c>
      <c r="L352">
        <v>100</v>
      </c>
      <c r="M352">
        <v>2017</v>
      </c>
      <c r="N352">
        <v>42786.400000000001</v>
      </c>
      <c r="O352" t="s">
        <v>24</v>
      </c>
      <c r="P352">
        <v>2.8478102263487801</v>
      </c>
      <c r="Q352">
        <v>1</v>
      </c>
      <c r="R352" t="s">
        <v>25</v>
      </c>
      <c r="S352">
        <v>42786.400000000001</v>
      </c>
      <c r="T352">
        <v>-1.11368485725649E-2</v>
      </c>
      <c r="AR352">
        <v>53483</v>
      </c>
      <c r="AS352">
        <v>50808.85</v>
      </c>
      <c r="AT352">
        <v>48134.7</v>
      </c>
      <c r="AU352">
        <v>45460.55</v>
      </c>
      <c r="AV352">
        <v>42786.400000000001</v>
      </c>
      <c r="AW352">
        <v>42786.400000000001</v>
      </c>
      <c r="AX352">
        <v>42786.400000000001</v>
      </c>
      <c r="AY352">
        <v>42786.400000000001</v>
      </c>
      <c r="AZ352">
        <v>42786.400000000001</v>
      </c>
      <c r="BA352">
        <v>42786.400000000001</v>
      </c>
      <c r="BB352">
        <v>42786.400000000001</v>
      </c>
      <c r="BC352">
        <v>42786.400000000001</v>
      </c>
      <c r="BD352">
        <v>42786.400000000001</v>
      </c>
      <c r="BE352">
        <v>42309.894342234802</v>
      </c>
      <c r="BF352">
        <v>41838.695455824098</v>
      </c>
      <c r="BG352">
        <v>41372.744240058899</v>
      </c>
      <c r="BH352">
        <v>40911.9822524259</v>
      </c>
      <c r="BI352">
        <v>40456.351701277199</v>
      </c>
      <c r="BJ352">
        <v>40005.795438581597</v>
      </c>
      <c r="BK352">
        <v>39560.256952757103</v>
      </c>
      <c r="BL352">
        <v>39119.680361582497</v>
      </c>
      <c r="BM352">
        <v>38684.010405188397</v>
      </c>
      <c r="BN352">
        <v>38253.192439126302</v>
      </c>
      <c r="BO352">
        <v>37827.172427514597</v>
      </c>
      <c r="BP352">
        <v>37405.896936261102</v>
      </c>
      <c r="BQ352">
        <v>36989.313126360998</v>
      </c>
      <c r="BR352">
        <v>36577.368747269502</v>
      </c>
      <c r="BS352">
        <v>36170.012130348303</v>
      </c>
      <c r="BT352">
        <v>35767.192182384701</v>
      </c>
      <c r="BU352">
        <v>35368.858379183701</v>
      </c>
      <c r="BV352">
        <v>34974.960759230198</v>
      </c>
      <c r="BW352">
        <v>34585.449917423299</v>
      </c>
      <c r="BX352">
        <v>34200.2769988789</v>
      </c>
      <c r="BY352">
        <v>33819.393692802601</v>
      </c>
      <c r="BZ352">
        <v>33442.752226429897</v>
      </c>
      <c r="CA352">
        <v>33070.305359034399</v>
      </c>
      <c r="CB352">
        <v>32702.0063760023</v>
      </c>
      <c r="CC352">
        <v>32337.809082973701</v>
      </c>
    </row>
    <row r="353" spans="1:81" x14ac:dyDescent="0.25">
      <c r="A353">
        <v>57569</v>
      </c>
      <c r="B353" t="s">
        <v>421</v>
      </c>
      <c r="C353" t="s">
        <v>422</v>
      </c>
      <c r="D353">
        <v>2018</v>
      </c>
      <c r="E353" t="s">
        <v>28</v>
      </c>
      <c r="F353" t="s">
        <v>23</v>
      </c>
      <c r="G353">
        <v>2017</v>
      </c>
      <c r="H353">
        <v>5565.12</v>
      </c>
      <c r="I353">
        <v>100</v>
      </c>
      <c r="J353">
        <v>2018</v>
      </c>
      <c r="K353">
        <v>0</v>
      </c>
      <c r="L353">
        <v>35</v>
      </c>
      <c r="M353">
        <v>2018</v>
      </c>
      <c r="N353">
        <v>5565.12</v>
      </c>
      <c r="O353" t="s">
        <v>24</v>
      </c>
      <c r="P353">
        <v>2.6443908004144401</v>
      </c>
      <c r="Q353">
        <v>1</v>
      </c>
      <c r="R353" t="s">
        <v>25</v>
      </c>
      <c r="S353">
        <v>5565.12</v>
      </c>
      <c r="T353">
        <v>-1.11368485725649E-2</v>
      </c>
      <c r="AV353">
        <v>5565.12</v>
      </c>
      <c r="AW353">
        <v>5565.12</v>
      </c>
      <c r="AX353">
        <v>5503.1421012718401</v>
      </c>
      <c r="AY353">
        <v>5441.8544410166696</v>
      </c>
      <c r="AZ353">
        <v>5381.2493321531301</v>
      </c>
      <c r="BA353">
        <v>5321.3191732097202</v>
      </c>
      <c r="BB353">
        <v>5262.0564473714003</v>
      </c>
      <c r="BC353">
        <v>5203.45372153674</v>
      </c>
      <c r="BD353">
        <v>5145.5036453856301</v>
      </c>
      <c r="BE353">
        <v>5088.1989504573903</v>
      </c>
      <c r="BF353">
        <v>5031.53244923906</v>
      </c>
      <c r="BG353">
        <v>4975.4970342639399</v>
      </c>
      <c r="BH353">
        <v>4920.0856772200996</v>
      </c>
      <c r="BI353">
        <v>4865.2914280688501</v>
      </c>
      <c r="BJ353">
        <v>4811.1074141730496</v>
      </c>
      <c r="BK353">
        <v>4757.5268394350596</v>
      </c>
      <c r="BL353">
        <v>4704.5429834443603</v>
      </c>
      <c r="BM353">
        <v>4652.1492006346198</v>
      </c>
      <c r="BN353">
        <v>4600.3389194501697</v>
      </c>
      <c r="BO353">
        <v>4549.1056415217799</v>
      </c>
      <c r="BP353">
        <v>4498.4429408515498</v>
      </c>
      <c r="BQ353">
        <v>4448.3444630069598</v>
      </c>
      <c r="BR353">
        <v>4398.80392432385</v>
      </c>
      <c r="BS353">
        <v>4349.8151111182497</v>
      </c>
      <c r="BT353">
        <v>4301.3718789070699</v>
      </c>
      <c r="BU353">
        <v>4253.4681516373903</v>
      </c>
      <c r="BV353">
        <v>4206.0979209243797</v>
      </c>
      <c r="BW353">
        <v>4159.2552452976597</v>
      </c>
      <c r="BX353">
        <v>4112.9342494561397</v>
      </c>
      <c r="BY353">
        <v>4067.12912353103</v>
      </c>
      <c r="BZ353">
        <v>4021.8341223571902</v>
      </c>
      <c r="CA353">
        <v>3977.0435647525301</v>
      </c>
      <c r="CB353">
        <v>3932.7518328053802</v>
      </c>
      <c r="CC353">
        <v>3888.9533711699501</v>
      </c>
    </row>
    <row r="354" spans="1:81" x14ac:dyDescent="0.25">
      <c r="A354">
        <v>14516</v>
      </c>
      <c r="B354" t="s">
        <v>423</v>
      </c>
      <c r="C354" t="s">
        <v>52</v>
      </c>
      <c r="D354">
        <v>2017</v>
      </c>
      <c r="E354" t="s">
        <v>60</v>
      </c>
      <c r="F354" t="s">
        <v>54</v>
      </c>
      <c r="G354">
        <v>2017</v>
      </c>
      <c r="H354">
        <v>11379</v>
      </c>
      <c r="I354">
        <v>100</v>
      </c>
      <c r="J354">
        <v>2045</v>
      </c>
      <c r="K354">
        <v>0</v>
      </c>
      <c r="L354">
        <v>0</v>
      </c>
      <c r="M354">
        <v>2017</v>
      </c>
      <c r="N354">
        <v>11379</v>
      </c>
      <c r="O354" t="s">
        <v>45</v>
      </c>
      <c r="P354">
        <v>2.9975621135097601</v>
      </c>
      <c r="Q354">
        <v>1</v>
      </c>
      <c r="R354" t="s">
        <v>25</v>
      </c>
      <c r="S354">
        <v>11379</v>
      </c>
      <c r="T354">
        <v>-1.11368485725649E-2</v>
      </c>
      <c r="AV354">
        <v>11379</v>
      </c>
      <c r="AW354">
        <v>11379</v>
      </c>
      <c r="AX354">
        <v>11379</v>
      </c>
      <c r="AY354">
        <v>11379</v>
      </c>
      <c r="AZ354">
        <v>11379</v>
      </c>
      <c r="BA354">
        <v>11379</v>
      </c>
      <c r="BB354">
        <v>11379</v>
      </c>
      <c r="BC354">
        <v>11379</v>
      </c>
      <c r="BD354">
        <v>11379</v>
      </c>
      <c r="BE354">
        <v>11379</v>
      </c>
      <c r="BF354">
        <v>11379</v>
      </c>
      <c r="BG354">
        <v>11379</v>
      </c>
      <c r="BH354">
        <v>11379</v>
      </c>
      <c r="BI354">
        <v>11379</v>
      </c>
      <c r="BJ354">
        <v>11379</v>
      </c>
      <c r="BK354">
        <v>11379</v>
      </c>
      <c r="BL354">
        <v>11379</v>
      </c>
      <c r="BM354">
        <v>11379</v>
      </c>
      <c r="BN354">
        <v>11379</v>
      </c>
      <c r="BO354">
        <v>11379</v>
      </c>
      <c r="BP354">
        <v>11379</v>
      </c>
      <c r="BQ354">
        <v>11379</v>
      </c>
      <c r="BR354">
        <v>11379</v>
      </c>
      <c r="BS354">
        <v>11379</v>
      </c>
      <c r="BT354">
        <v>11379</v>
      </c>
      <c r="BU354">
        <v>11379</v>
      </c>
      <c r="BV354">
        <v>11379</v>
      </c>
      <c r="BW354">
        <v>11379</v>
      </c>
      <c r="BX354">
        <v>11379</v>
      </c>
      <c r="BY354">
        <v>11252.2738000927</v>
      </c>
      <c r="BZ354">
        <v>11126.958930684101</v>
      </c>
      <c r="CA354">
        <v>11003.0396739999</v>
      </c>
      <c r="CB354">
        <v>10880.5004873126</v>
      </c>
      <c r="CC354">
        <v>10759.326000991699</v>
      </c>
    </row>
    <row r="355" spans="1:81" x14ac:dyDescent="0.25">
      <c r="A355">
        <v>14526</v>
      </c>
      <c r="B355" t="s">
        <v>424</v>
      </c>
      <c r="C355" t="s">
        <v>21</v>
      </c>
      <c r="D355">
        <v>2009</v>
      </c>
      <c r="E355" t="s">
        <v>28</v>
      </c>
      <c r="F355" t="s">
        <v>23</v>
      </c>
      <c r="G355">
        <v>2009</v>
      </c>
      <c r="H355">
        <v>210306</v>
      </c>
      <c r="I355">
        <v>100</v>
      </c>
      <c r="J355">
        <v>2020</v>
      </c>
      <c r="K355">
        <v>50</v>
      </c>
      <c r="L355">
        <v>50</v>
      </c>
      <c r="M355">
        <v>2017</v>
      </c>
      <c r="N355">
        <v>157729.5</v>
      </c>
      <c r="O355" t="s">
        <v>24</v>
      </c>
      <c r="P355">
        <v>3.14538688425854</v>
      </c>
      <c r="Q355">
        <v>1</v>
      </c>
      <c r="R355" t="s">
        <v>25</v>
      </c>
      <c r="S355">
        <v>105153</v>
      </c>
      <c r="T355">
        <v>-1.11368485725649E-2</v>
      </c>
      <c r="AN355">
        <v>210306</v>
      </c>
      <c r="AO355">
        <v>203733.9375</v>
      </c>
      <c r="AP355">
        <v>197161.875</v>
      </c>
      <c r="AQ355">
        <v>190589.8125</v>
      </c>
      <c r="AR355">
        <v>184017.75</v>
      </c>
      <c r="AS355">
        <v>177445.6875</v>
      </c>
      <c r="AT355">
        <v>170873.625</v>
      </c>
      <c r="AU355">
        <v>164301.5625</v>
      </c>
      <c r="AV355">
        <v>157729.5</v>
      </c>
      <c r="AW355">
        <v>140204</v>
      </c>
      <c r="AX355">
        <v>122678.5</v>
      </c>
      <c r="AY355">
        <v>105153</v>
      </c>
      <c r="AZ355">
        <v>103981.92696204899</v>
      </c>
      <c r="BA355">
        <v>102823.895987189</v>
      </c>
      <c r="BB355">
        <v>101678.761827938</v>
      </c>
      <c r="BC355">
        <v>100546.38085441499</v>
      </c>
      <c r="BD355">
        <v>99426.611036319999</v>
      </c>
      <c r="BE355">
        <v>98319.311925125206</v>
      </c>
      <c r="BF355">
        <v>97224.344636456299</v>
      </c>
      <c r="BG355">
        <v>96141.571832673202</v>
      </c>
      <c r="BH355">
        <v>95070.857705644303</v>
      </c>
      <c r="BI355">
        <v>94012.067959712702</v>
      </c>
      <c r="BJ355">
        <v>92965.069794851705</v>
      </c>
      <c r="BK355">
        <v>91929.731890008494</v>
      </c>
      <c r="BL355">
        <v>90905.924386633007</v>
      </c>
      <c r="BM355">
        <v>89893.518872390006</v>
      </c>
      <c r="BN355">
        <v>88892.388365053193</v>
      </c>
      <c r="BO355">
        <v>87902.407296578007</v>
      </c>
      <c r="BP355">
        <v>86923.4514973521</v>
      </c>
      <c r="BQ355">
        <v>85955.3981806214</v>
      </c>
      <c r="BR355">
        <v>84998.125927089306</v>
      </c>
      <c r="BS355">
        <v>84051.514669687502</v>
      </c>
      <c r="BT355">
        <v>83115.445678516393</v>
      </c>
      <c r="BU355">
        <v>82189.801545953596</v>
      </c>
      <c r="BV355">
        <v>81274.466171927095</v>
      </c>
      <c r="BW355">
        <v>80369.324749354302</v>
      </c>
      <c r="BX355">
        <v>79474.263749741498</v>
      </c>
      <c r="BY355">
        <v>78589.170908944507</v>
      </c>
      <c r="BZ355">
        <v>77713.935213088203</v>
      </c>
      <c r="CA355">
        <v>76848.446884641904</v>
      </c>
      <c r="CB355">
        <v>75992.597368650793</v>
      </c>
      <c r="CC355">
        <v>75146.279319120295</v>
      </c>
    </row>
    <row r="356" spans="1:81" x14ac:dyDescent="0.25">
      <c r="A356">
        <v>14605</v>
      </c>
      <c r="B356" t="s">
        <v>425</v>
      </c>
      <c r="C356" t="s">
        <v>27</v>
      </c>
      <c r="D356">
        <v>2016</v>
      </c>
      <c r="E356" t="s">
        <v>22</v>
      </c>
      <c r="F356" t="s">
        <v>23</v>
      </c>
      <c r="G356">
        <v>2015</v>
      </c>
      <c r="H356">
        <v>5568960</v>
      </c>
      <c r="I356">
        <v>100</v>
      </c>
      <c r="J356">
        <v>2030</v>
      </c>
      <c r="K356">
        <v>20</v>
      </c>
      <c r="L356">
        <v>11</v>
      </c>
      <c r="M356">
        <v>2017</v>
      </c>
      <c r="N356">
        <v>5446442.8799999999</v>
      </c>
      <c r="O356" t="s">
        <v>24</v>
      </c>
      <c r="P356">
        <v>2.8508007984390198</v>
      </c>
      <c r="Q356">
        <v>1</v>
      </c>
      <c r="R356" t="s">
        <v>25</v>
      </c>
      <c r="S356">
        <v>4455168</v>
      </c>
      <c r="T356">
        <v>-1.11368485725649E-2</v>
      </c>
      <c r="AT356">
        <v>5568960</v>
      </c>
      <c r="AU356">
        <v>5507701.4399999902</v>
      </c>
      <c r="AV356">
        <v>5446442.8799999999</v>
      </c>
      <c r="AW356">
        <v>5370190.9661538396</v>
      </c>
      <c r="AX356">
        <v>5293939.0523076896</v>
      </c>
      <c r="AY356">
        <v>5217687.1384615302</v>
      </c>
      <c r="AZ356">
        <v>5141435.2246153802</v>
      </c>
      <c r="BA356">
        <v>5065183.3107692301</v>
      </c>
      <c r="BB356">
        <v>4988931.3969230698</v>
      </c>
      <c r="BC356">
        <v>4912679.4830769198</v>
      </c>
      <c r="BD356">
        <v>4836427.5692307604</v>
      </c>
      <c r="BE356">
        <v>4760175.6553846104</v>
      </c>
      <c r="BF356">
        <v>4683923.7415384604</v>
      </c>
      <c r="BG356">
        <v>4607671.8276923001</v>
      </c>
      <c r="BH356">
        <v>4531419.91384615</v>
      </c>
      <c r="BI356">
        <v>4455168</v>
      </c>
      <c r="BJ356">
        <v>4405551.4686186602</v>
      </c>
      <c r="BK356">
        <v>4356487.5090340097</v>
      </c>
      <c r="BL356">
        <v>4307969.9673376298</v>
      </c>
      <c r="BM356">
        <v>4259992.7581562297</v>
      </c>
      <c r="BN356">
        <v>4212549.8638884202</v>
      </c>
      <c r="BO356">
        <v>4165635.3339499198</v>
      </c>
      <c r="BP356">
        <v>4119243.2840271899</v>
      </c>
      <c r="BQ356">
        <v>4073367.8953394298</v>
      </c>
      <c r="BR356">
        <v>4028003.41390868</v>
      </c>
      <c r="BS356">
        <v>3983144.1498382101</v>
      </c>
      <c r="BT356">
        <v>3938784.4765987601</v>
      </c>
      <c r="BU356">
        <v>3894918.8303229101</v>
      </c>
      <c r="BV356">
        <v>3851541.7091071699</v>
      </c>
      <c r="BW356">
        <v>3808647.6723219301</v>
      </c>
      <c r="BX356">
        <v>3766231.3399290298</v>
      </c>
      <c r="BY356">
        <v>3724287.3918069899</v>
      </c>
      <c r="BZ356">
        <v>3682810.5670837201</v>
      </c>
      <c r="CA356">
        <v>3641795.6634766702</v>
      </c>
      <c r="CB356">
        <v>3601237.5366403102</v>
      </c>
      <c r="CC356">
        <v>3561131.0995209101</v>
      </c>
    </row>
    <row r="357" spans="1:81" x14ac:dyDescent="0.25">
      <c r="A357">
        <v>14766</v>
      </c>
      <c r="B357" t="s">
        <v>426</v>
      </c>
      <c r="C357" t="s">
        <v>211</v>
      </c>
      <c r="D357">
        <v>2015</v>
      </c>
      <c r="E357" t="s">
        <v>28</v>
      </c>
      <c r="F357" t="s">
        <v>23</v>
      </c>
      <c r="G357">
        <v>2015</v>
      </c>
      <c r="H357">
        <v>752710.38</v>
      </c>
      <c r="I357">
        <v>100</v>
      </c>
      <c r="J357">
        <v>2020</v>
      </c>
      <c r="K357">
        <v>10</v>
      </c>
      <c r="L357">
        <v>0</v>
      </c>
      <c r="M357">
        <v>2018</v>
      </c>
      <c r="N357">
        <v>752710.38</v>
      </c>
      <c r="O357" t="s">
        <v>24</v>
      </c>
      <c r="P357">
        <v>2.7454411246965398</v>
      </c>
      <c r="Q357">
        <v>1</v>
      </c>
      <c r="R357" t="s">
        <v>25</v>
      </c>
      <c r="S357">
        <v>677439.34199999995</v>
      </c>
      <c r="T357">
        <v>-1.11368485725649E-2</v>
      </c>
      <c r="AT357">
        <v>752710.38</v>
      </c>
      <c r="AU357">
        <v>752710.38</v>
      </c>
      <c r="AV357">
        <v>752710.38</v>
      </c>
      <c r="AW357">
        <v>752710.38</v>
      </c>
      <c r="AX357">
        <v>715074.86100000003</v>
      </c>
      <c r="AY357">
        <v>677439.34199999995</v>
      </c>
      <c r="AZ357">
        <v>669894.80263104697</v>
      </c>
      <c r="BA357">
        <v>662434.28565459698</v>
      </c>
      <c r="BB357">
        <v>655056.85532598698</v>
      </c>
      <c r="BC357">
        <v>647761.58632180095</v>
      </c>
      <c r="BD357">
        <v>640547.56362380995</v>
      </c>
      <c r="BE357">
        <v>633413.88240420702</v>
      </c>
      <c r="BF357">
        <v>626359.64791211102</v>
      </c>
      <c r="BG357">
        <v>619383.97536134801</v>
      </c>
      <c r="BH357">
        <v>612485.98981947603</v>
      </c>
      <c r="BI357">
        <v>605664.82609803905</v>
      </c>
      <c r="BJ357">
        <v>598919.62864405604</v>
      </c>
      <c r="BK357">
        <v>592249.55143271002</v>
      </c>
      <c r="BL357">
        <v>585653.75786123495</v>
      </c>
      <c r="BM357">
        <v>579131.42064398003</v>
      </c>
      <c r="BN357">
        <v>572681.72170865396</v>
      </c>
      <c r="BO357">
        <v>566303.85209370905</v>
      </c>
      <c r="BP357">
        <v>559997.01184688101</v>
      </c>
      <c r="BQ357">
        <v>553760.40992485394</v>
      </c>
      <c r="BR357">
        <v>547593.26409403898</v>
      </c>
      <c r="BS357">
        <v>541494.80083246704</v>
      </c>
      <c r="BT357">
        <v>535464.25523276499</v>
      </c>
      <c r="BU357">
        <v>529500.87090621598</v>
      </c>
      <c r="BV357">
        <v>523603.89988789201</v>
      </c>
      <c r="BW357">
        <v>517772.60254283698</v>
      </c>
      <c r="BX357">
        <v>512006.24747329397</v>
      </c>
      <c r="BY357">
        <v>506304.11142697698</v>
      </c>
      <c r="BZ357">
        <v>500665.47920634801</v>
      </c>
      <c r="CA357">
        <v>495089.64357891597</v>
      </c>
      <c r="CB357">
        <v>489575.90518853202</v>
      </c>
      <c r="CC357">
        <v>484123.57246767101</v>
      </c>
    </row>
    <row r="358" spans="1:81" x14ac:dyDescent="0.25">
      <c r="A358">
        <v>14783</v>
      </c>
      <c r="B358" t="s">
        <v>427</v>
      </c>
      <c r="C358" t="s">
        <v>27</v>
      </c>
      <c r="D358">
        <v>2015</v>
      </c>
      <c r="E358" t="s">
        <v>22</v>
      </c>
      <c r="F358" t="s">
        <v>23</v>
      </c>
      <c r="G358">
        <v>2014</v>
      </c>
      <c r="H358">
        <v>13384150</v>
      </c>
      <c r="I358">
        <v>100</v>
      </c>
      <c r="J358">
        <v>2017</v>
      </c>
      <c r="K358">
        <v>36</v>
      </c>
      <c r="L358">
        <v>100</v>
      </c>
      <c r="M358">
        <v>2017</v>
      </c>
      <c r="N358">
        <v>8565856</v>
      </c>
      <c r="O358" t="s">
        <v>24</v>
      </c>
      <c r="P358">
        <v>3.00524085402439</v>
      </c>
      <c r="Q358">
        <v>1</v>
      </c>
      <c r="R358" t="s">
        <v>25</v>
      </c>
      <c r="S358">
        <v>8565856</v>
      </c>
      <c r="T358">
        <v>-1.11368485725649E-2</v>
      </c>
      <c r="AS358">
        <v>13384150</v>
      </c>
      <c r="AT358">
        <v>11778052</v>
      </c>
      <c r="AU358">
        <v>10171954</v>
      </c>
      <c r="AV358">
        <v>8565856</v>
      </c>
      <c r="AW358">
        <v>8470459.3588335998</v>
      </c>
      <c r="AX358">
        <v>8376125.1356141996</v>
      </c>
      <c r="AY358">
        <v>8282841.4983540103</v>
      </c>
      <c r="AZ358">
        <v>8190596.7468362898</v>
      </c>
      <c r="BA358">
        <v>8099379.3111478304</v>
      </c>
      <c r="BB358">
        <v>8009177.7502278099</v>
      </c>
      <c r="BC358">
        <v>7919980.7504327698</v>
      </c>
      <c r="BD358">
        <v>7831777.12411757</v>
      </c>
      <c r="BE358">
        <v>7744555.8082321901</v>
      </c>
      <c r="BF358">
        <v>7658305.8629341302</v>
      </c>
      <c r="BG358">
        <v>7573016.47021625</v>
      </c>
      <c r="BH358">
        <v>7488676.9325499097</v>
      </c>
      <c r="BI358">
        <v>7405276.6715432396</v>
      </c>
      <c r="BJ358">
        <v>7322805.2266143197</v>
      </c>
      <c r="BK358">
        <v>7241252.2536791302</v>
      </c>
      <c r="BL358">
        <v>7160607.5238541598</v>
      </c>
      <c r="BM358">
        <v>7080860.9221734302</v>
      </c>
      <c r="BN358">
        <v>7002002.4463197896</v>
      </c>
      <c r="BO358">
        <v>6924022.2053704001</v>
      </c>
      <c r="BP358">
        <v>6846910.41855611</v>
      </c>
      <c r="BQ358">
        <v>6770657.4140347298</v>
      </c>
      <c r="BR358">
        <v>6695253.62767791</v>
      </c>
      <c r="BS358">
        <v>6620689.6018715501</v>
      </c>
      <c r="BT358">
        <v>6546955.9843295496</v>
      </c>
      <c r="BU358">
        <v>6474043.5269208197</v>
      </c>
      <c r="BV358">
        <v>6401943.0845093103</v>
      </c>
      <c r="BW358">
        <v>6330645.6138069499</v>
      </c>
      <c r="BX358">
        <v>6260142.1722394098</v>
      </c>
      <c r="BY358">
        <v>6190423.91682446</v>
      </c>
      <c r="BZ358">
        <v>6121482.1030628001</v>
      </c>
      <c r="CA358">
        <v>6053308.0838413201</v>
      </c>
      <c r="CB358">
        <v>5985893.3083485002</v>
      </c>
      <c r="CC358">
        <v>5919229.3210018901</v>
      </c>
    </row>
    <row r="359" spans="1:81" x14ac:dyDescent="0.25">
      <c r="A359">
        <v>14820</v>
      </c>
      <c r="B359" t="s">
        <v>428</v>
      </c>
      <c r="C359" t="s">
        <v>429</v>
      </c>
      <c r="D359">
        <v>2014</v>
      </c>
      <c r="E359" t="s">
        <v>105</v>
      </c>
      <c r="F359" t="s">
        <v>54</v>
      </c>
      <c r="G359">
        <v>2014</v>
      </c>
      <c r="H359">
        <v>59808.44</v>
      </c>
      <c r="I359">
        <v>100</v>
      </c>
      <c r="J359">
        <v>2019</v>
      </c>
      <c r="K359">
        <v>10</v>
      </c>
      <c r="L359">
        <v>100</v>
      </c>
      <c r="M359">
        <v>2017</v>
      </c>
      <c r="N359">
        <v>53827.595999999998</v>
      </c>
      <c r="O359" t="s">
        <v>24</v>
      </c>
      <c r="P359">
        <v>3.0848840296244902</v>
      </c>
      <c r="Q359">
        <v>1</v>
      </c>
      <c r="R359" t="s">
        <v>25</v>
      </c>
      <c r="S359">
        <v>53827.595999999998</v>
      </c>
      <c r="T359">
        <v>-1.11368485725649E-2</v>
      </c>
      <c r="AS359">
        <v>59808.44</v>
      </c>
      <c r="AT359">
        <v>57814.825333333298</v>
      </c>
      <c r="AU359">
        <v>55821.2106666666</v>
      </c>
      <c r="AV359">
        <v>53827.595999999998</v>
      </c>
      <c r="AW359">
        <v>53827.595999999998</v>
      </c>
      <c r="AX359">
        <v>53827.595999999998</v>
      </c>
      <c r="AY359">
        <v>53228.126214322801</v>
      </c>
      <c r="AZ359">
        <v>52635.332632872502</v>
      </c>
      <c r="BA359">
        <v>52049.140903773601</v>
      </c>
      <c r="BB359">
        <v>51469.477503196198</v>
      </c>
      <c r="BC359">
        <v>50896.269726134</v>
      </c>
      <c r="BD359">
        <v>50329.445677285701</v>
      </c>
      <c r="BE359">
        <v>49768.934262036601</v>
      </c>
      <c r="BF359">
        <v>49214.665177542302</v>
      </c>
      <c r="BG359">
        <v>48666.5689039106</v>
      </c>
      <c r="BH359">
        <v>48124.576695481403</v>
      </c>
      <c r="BI359">
        <v>47588.620572205102</v>
      </c>
      <c r="BJ359">
        <v>47058.633311115198</v>
      </c>
      <c r="BK359">
        <v>46534.5484378974</v>
      </c>
      <c r="BL359">
        <v>46016.3002185519</v>
      </c>
      <c r="BM359">
        <v>45503.823651148203</v>
      </c>
      <c r="BN359">
        <v>44997.054457672602</v>
      </c>
      <c r="BO359">
        <v>44495.929075966102</v>
      </c>
      <c r="BP359">
        <v>44000.384651751498</v>
      </c>
      <c r="BQ359">
        <v>43510.359030750296</v>
      </c>
      <c r="BR359">
        <v>43025.790750886903</v>
      </c>
      <c r="BS359">
        <v>42546.619034579402</v>
      </c>
      <c r="BT359">
        <v>42072.783781116697</v>
      </c>
      <c r="BU359">
        <v>41604.225559120103</v>
      </c>
      <c r="BV359">
        <v>41140.885599089401</v>
      </c>
      <c r="BW359">
        <v>40682.705786031103</v>
      </c>
      <c r="BX359">
        <v>40229.628652169798</v>
      </c>
      <c r="BY359">
        <v>39781.597369740099</v>
      </c>
      <c r="BZ359">
        <v>39338.555743858597</v>
      </c>
      <c r="CA359">
        <v>38900.448205475797</v>
      </c>
      <c r="CB359">
        <v>38467.219804406501</v>
      </c>
      <c r="CC359">
        <v>38038.816202437301</v>
      </c>
    </row>
    <row r="360" spans="1:81" x14ac:dyDescent="0.25">
      <c r="A360">
        <v>14821</v>
      </c>
      <c r="B360" t="s">
        <v>430</v>
      </c>
      <c r="C360" t="s">
        <v>27</v>
      </c>
      <c r="D360">
        <v>2016</v>
      </c>
      <c r="E360" t="s">
        <v>28</v>
      </c>
      <c r="F360" t="s">
        <v>23</v>
      </c>
      <c r="G360">
        <v>2015</v>
      </c>
      <c r="H360">
        <v>75901</v>
      </c>
      <c r="I360">
        <v>100</v>
      </c>
      <c r="J360">
        <v>2020</v>
      </c>
      <c r="K360">
        <v>8</v>
      </c>
      <c r="L360">
        <v>1.3</v>
      </c>
      <c r="M360">
        <v>2017</v>
      </c>
      <c r="N360">
        <v>75822.062959999996</v>
      </c>
      <c r="O360" t="s">
        <v>24</v>
      </c>
      <c r="P360">
        <v>2.72537344375854</v>
      </c>
      <c r="Q360">
        <v>1</v>
      </c>
      <c r="R360" t="s">
        <v>25</v>
      </c>
      <c r="S360">
        <v>69828.92</v>
      </c>
      <c r="T360">
        <v>-1.11368485725649E-2</v>
      </c>
      <c r="AT360">
        <v>75901</v>
      </c>
      <c r="AU360">
        <v>75861.531480000005</v>
      </c>
      <c r="AV360">
        <v>75822.062959999996</v>
      </c>
      <c r="AW360">
        <v>73824.348639999997</v>
      </c>
      <c r="AX360">
        <v>71826.634319999997</v>
      </c>
      <c r="AY360">
        <v>69828.92</v>
      </c>
      <c r="AZ360">
        <v>69051.245891974206</v>
      </c>
      <c r="BA360">
        <v>68282.232622728305</v>
      </c>
      <c r="BB360">
        <v>67521.783737812395</v>
      </c>
      <c r="BC360">
        <v>66769.803856974904</v>
      </c>
      <c r="BD360">
        <v>66026.198662199895</v>
      </c>
      <c r="BE360">
        <v>65290.874885876903</v>
      </c>
      <c r="BF360">
        <v>64563.740299102603</v>
      </c>
      <c r="BG360">
        <v>63844.703700113103</v>
      </c>
      <c r="BH360">
        <v>63133.674902844599</v>
      </c>
      <c r="BI360">
        <v>62430.564725622098</v>
      </c>
      <c r="BJ360">
        <v>61735.284979973098</v>
      </c>
      <c r="BK360">
        <v>61047.748459567003</v>
      </c>
      <c r="BL360">
        <v>60367.868929276803</v>
      </c>
      <c r="BM360">
        <v>59695.561114363001</v>
      </c>
      <c r="BN360">
        <v>59030.740689778097</v>
      </c>
      <c r="BO360">
        <v>58373.324269589597</v>
      </c>
      <c r="BP360">
        <v>57723.229396522001</v>
      </c>
      <c r="BQ360">
        <v>57080.374531613503</v>
      </c>
      <c r="BR360">
        <v>56444.679043989599</v>
      </c>
      <c r="BS360">
        <v>55816.063200749697</v>
      </c>
      <c r="BT360">
        <v>55194.448156966202</v>
      </c>
      <c r="BU360">
        <v>54579.755945795798</v>
      </c>
      <c r="BV360">
        <v>53971.909468699901</v>
      </c>
      <c r="BW360">
        <v>53370.832485774801</v>
      </c>
      <c r="BX360">
        <v>52776.449606189002</v>
      </c>
      <c r="BY360">
        <v>52188.686278727298</v>
      </c>
      <c r="BZ360">
        <v>51607.468782440003</v>
      </c>
      <c r="CA360">
        <v>51032.724217396601</v>
      </c>
      <c r="CB360">
        <v>50464.380495541998</v>
      </c>
      <c r="CC360">
        <v>49902.366331654797</v>
      </c>
    </row>
    <row r="361" spans="1:81" x14ac:dyDescent="0.25">
      <c r="A361">
        <v>7047</v>
      </c>
      <c r="B361" t="s">
        <v>431</v>
      </c>
      <c r="C361" t="s">
        <v>432</v>
      </c>
      <c r="D361">
        <v>2011</v>
      </c>
      <c r="E361" t="s">
        <v>49</v>
      </c>
      <c r="F361" t="s">
        <v>50</v>
      </c>
      <c r="G361">
        <v>2010</v>
      </c>
      <c r="H361">
        <v>147176762</v>
      </c>
      <c r="I361">
        <v>100</v>
      </c>
      <c r="J361">
        <v>2020</v>
      </c>
      <c r="K361">
        <v>33</v>
      </c>
      <c r="L361">
        <v>66.5</v>
      </c>
      <c r="M361">
        <v>2016</v>
      </c>
      <c r="N361">
        <v>114878821.5791</v>
      </c>
      <c r="O361" t="s">
        <v>24</v>
      </c>
      <c r="P361">
        <v>2.6600835298585399</v>
      </c>
      <c r="Q361">
        <v>1</v>
      </c>
      <c r="R361" t="s">
        <v>25</v>
      </c>
      <c r="S361">
        <v>98608430.539999902</v>
      </c>
      <c r="T361">
        <v>-1.11368485725649E-2</v>
      </c>
      <c r="AO361">
        <v>147176762</v>
      </c>
      <c r="AP361">
        <v>141793771.92985001</v>
      </c>
      <c r="AQ361">
        <v>136410781.85969999</v>
      </c>
      <c r="AR361">
        <v>131027791.78955001</v>
      </c>
      <c r="AS361">
        <v>125644801.7194</v>
      </c>
      <c r="AT361">
        <v>120261811.64925</v>
      </c>
      <c r="AU361">
        <v>114878821.5791</v>
      </c>
      <c r="AV361">
        <v>110811223.819325</v>
      </c>
      <c r="AW361">
        <v>106743626.059549</v>
      </c>
      <c r="AX361">
        <v>102676028.29977401</v>
      </c>
      <c r="AY361">
        <v>98608430.539999902</v>
      </c>
      <c r="AZ361">
        <v>97510243.381097704</v>
      </c>
      <c r="BA361">
        <v>96424286.566288397</v>
      </c>
      <c r="BB361">
        <v>95350423.888082102</v>
      </c>
      <c r="BC361">
        <v>94288520.655910596</v>
      </c>
      <c r="BD361">
        <v>93238443.679234594</v>
      </c>
      <c r="BE361">
        <v>92200061.250837401</v>
      </c>
      <c r="BF361">
        <v>91173243.130305603</v>
      </c>
      <c r="BG361">
        <v>90157860.527693704</v>
      </c>
      <c r="BH361">
        <v>89153786.087370396</v>
      </c>
      <c r="BI361">
        <v>88160893.872044504</v>
      </c>
      <c r="BJ361">
        <v>87179059.3469695</v>
      </c>
      <c r="BK361">
        <v>86208159.364323705</v>
      </c>
      <c r="BL361">
        <v>85248072.147763699</v>
      </c>
      <c r="BM361">
        <v>84298677.277150899</v>
      </c>
      <c r="BN361">
        <v>83359855.673447803</v>
      </c>
      <c r="BO361">
        <v>82431489.583781704</v>
      </c>
      <c r="BP361">
        <v>81513462.566676199</v>
      </c>
      <c r="BQ361">
        <v>80605659.477445707</v>
      </c>
      <c r="BR361">
        <v>79707966.453753605</v>
      </c>
      <c r="BS361">
        <v>78820270.901331097</v>
      </c>
      <c r="BT361">
        <v>77942461.479854405</v>
      </c>
      <c r="BU361">
        <v>77074428.088980302</v>
      </c>
      <c r="BV361">
        <v>76216061.854536295</v>
      </c>
      <c r="BW361">
        <v>75367255.114865094</v>
      </c>
      <c r="BX361">
        <v>74527901.407320902</v>
      </c>
      <c r="BY361">
        <v>73697895.454916596</v>
      </c>
      <c r="BZ361">
        <v>72877133.153118402</v>
      </c>
      <c r="CA361">
        <v>72065511.556789503</v>
      </c>
      <c r="CB361">
        <v>71262928.867277101</v>
      </c>
      <c r="CC361">
        <v>70469284.419644803</v>
      </c>
    </row>
    <row r="362" spans="1:81" x14ac:dyDescent="0.25">
      <c r="A362">
        <v>14830</v>
      </c>
      <c r="B362" t="s">
        <v>433</v>
      </c>
      <c r="C362" t="s">
        <v>27</v>
      </c>
      <c r="D362">
        <v>2017</v>
      </c>
      <c r="E362" t="s">
        <v>28</v>
      </c>
      <c r="F362" t="s">
        <v>23</v>
      </c>
      <c r="G362">
        <v>2009</v>
      </c>
      <c r="H362">
        <v>480206</v>
      </c>
      <c r="I362">
        <v>100</v>
      </c>
      <c r="J362">
        <v>2035</v>
      </c>
      <c r="K362">
        <v>75</v>
      </c>
      <c r="L362">
        <v>56</v>
      </c>
      <c r="M362">
        <v>2017</v>
      </c>
      <c r="N362">
        <v>278519.48</v>
      </c>
      <c r="O362" t="s">
        <v>24</v>
      </c>
      <c r="P362">
        <v>3.4027309474292702</v>
      </c>
      <c r="Q362">
        <v>1</v>
      </c>
      <c r="R362" t="s">
        <v>25</v>
      </c>
      <c r="S362">
        <v>120051.5</v>
      </c>
      <c r="T362">
        <v>-1.11368485725649E-2</v>
      </c>
      <c r="AN362">
        <v>480206</v>
      </c>
      <c r="AO362">
        <v>454995.185</v>
      </c>
      <c r="AP362">
        <v>429784.37</v>
      </c>
      <c r="AQ362">
        <v>404573.55499999999</v>
      </c>
      <c r="AR362">
        <v>379362.74</v>
      </c>
      <c r="AS362">
        <v>354151.92499999999</v>
      </c>
      <c r="AT362">
        <v>328941.11</v>
      </c>
      <c r="AU362">
        <v>303730.29499999998</v>
      </c>
      <c r="AV362">
        <v>278519.48</v>
      </c>
      <c r="AW362">
        <v>269715.70333333302</v>
      </c>
      <c r="AX362">
        <v>260911.926666666</v>
      </c>
      <c r="AY362">
        <v>252108.15</v>
      </c>
      <c r="AZ362">
        <v>243304.373333333</v>
      </c>
      <c r="BA362">
        <v>234500.59666666601</v>
      </c>
      <c r="BB362">
        <v>225696.82</v>
      </c>
      <c r="BC362">
        <v>216893.04333333299</v>
      </c>
      <c r="BD362">
        <v>208089.26666666599</v>
      </c>
      <c r="BE362">
        <v>199285.49</v>
      </c>
      <c r="BF362">
        <v>190481.713333333</v>
      </c>
      <c r="BG362">
        <v>181677.93666666601</v>
      </c>
      <c r="BH362">
        <v>172874.16</v>
      </c>
      <c r="BI362">
        <v>164070.38333333301</v>
      </c>
      <c r="BJ362">
        <v>155266.60666666599</v>
      </c>
      <c r="BK362">
        <v>146462.82999999999</v>
      </c>
      <c r="BL362">
        <v>137659.05333333299</v>
      </c>
      <c r="BM362">
        <v>128855.276666666</v>
      </c>
      <c r="BN362">
        <v>120051.5</v>
      </c>
      <c r="BO362">
        <v>118714.50462358999</v>
      </c>
      <c r="BP362">
        <v>117392.39916222999</v>
      </c>
      <c r="BQ362">
        <v>116085.01778918999</v>
      </c>
      <c r="BR362">
        <v>114792.196524529</v>
      </c>
      <c r="BS362">
        <v>113513.773214523</v>
      </c>
      <c r="BT362">
        <v>112249.58751133201</v>
      </c>
      <c r="BU362">
        <v>110999.480852886</v>
      </c>
      <c r="BV362">
        <v>109763.296442994</v>
      </c>
      <c r="BW362">
        <v>108540.87923168299</v>
      </c>
      <c r="BX362">
        <v>107332.07589574601</v>
      </c>
      <c r="BY362">
        <v>106136.734819516</v>
      </c>
      <c r="BZ362">
        <v>104954.706075845</v>
      </c>
      <c r="CA362">
        <v>103785.8414073</v>
      </c>
      <c r="CB362">
        <v>102629.994207571</v>
      </c>
      <c r="CC362">
        <v>101487.019503078</v>
      </c>
    </row>
    <row r="363" spans="1:81" x14ac:dyDescent="0.25">
      <c r="A363">
        <v>35221</v>
      </c>
      <c r="B363" t="s">
        <v>434</v>
      </c>
      <c r="C363" t="s">
        <v>41</v>
      </c>
      <c r="D363">
        <v>2007</v>
      </c>
      <c r="E363" t="s">
        <v>28</v>
      </c>
      <c r="F363" t="s">
        <v>23</v>
      </c>
      <c r="G363">
        <v>2007</v>
      </c>
      <c r="H363">
        <v>138600</v>
      </c>
      <c r="I363">
        <v>100</v>
      </c>
      <c r="J363">
        <v>2020</v>
      </c>
      <c r="K363">
        <v>55</v>
      </c>
      <c r="L363">
        <v>100</v>
      </c>
      <c r="M363">
        <v>2017</v>
      </c>
      <c r="N363">
        <v>62369.999999999898</v>
      </c>
      <c r="O363" t="s">
        <v>24</v>
      </c>
      <c r="P363">
        <v>3.1953797136585398</v>
      </c>
      <c r="Q363">
        <v>1</v>
      </c>
      <c r="R363" t="s">
        <v>25</v>
      </c>
      <c r="S363">
        <v>62370</v>
      </c>
      <c r="T363">
        <v>-1.11368485725649E-2</v>
      </c>
      <c r="AL363">
        <v>138600</v>
      </c>
      <c r="AM363">
        <v>130977</v>
      </c>
      <c r="AN363">
        <v>123354</v>
      </c>
      <c r="AO363">
        <v>115731</v>
      </c>
      <c r="AP363">
        <v>108108</v>
      </c>
      <c r="AQ363">
        <v>100485</v>
      </c>
      <c r="AR363">
        <v>92862</v>
      </c>
      <c r="AS363">
        <v>85239</v>
      </c>
      <c r="AT363">
        <v>77616</v>
      </c>
      <c r="AU363">
        <v>69993</v>
      </c>
      <c r="AV363">
        <v>62369.999999999898</v>
      </c>
      <c r="AW363">
        <v>62369.999999999898</v>
      </c>
      <c r="AX363">
        <v>62370</v>
      </c>
      <c r="AY363">
        <v>62370</v>
      </c>
      <c r="AZ363">
        <v>61675.394754529101</v>
      </c>
      <c r="BA363">
        <v>60988.525222494703</v>
      </c>
      <c r="BB363">
        <v>60309.305252427701</v>
      </c>
      <c r="BC363">
        <v>59637.649652314904</v>
      </c>
      <c r="BD363">
        <v>58973.474178913297</v>
      </c>
      <c r="BE363">
        <v>58316.695527184696</v>
      </c>
      <c r="BF363">
        <v>57667.231319846098</v>
      </c>
      <c r="BG363">
        <v>57025.000097037897</v>
      </c>
      <c r="BH363">
        <v>56389.921306106698</v>
      </c>
      <c r="BI363">
        <v>55761.915291501697</v>
      </c>
      <c r="BJ363">
        <v>55140.903284784101</v>
      </c>
      <c r="BK363">
        <v>54526.807394746997</v>
      </c>
      <c r="BL363">
        <v>53919.550597646303</v>
      </c>
      <c r="BM363">
        <v>53319.056727539501</v>
      </c>
      <c r="BN363">
        <v>52725.250466732898</v>
      </c>
      <c r="BO363">
        <v>52138.057336334401</v>
      </c>
      <c r="BP363">
        <v>51557.403686911901</v>
      </c>
      <c r="BQ363">
        <v>50983.216689256202</v>
      </c>
      <c r="BR363">
        <v>50415.424325245702</v>
      </c>
      <c r="BS363">
        <v>49853.9553788138</v>
      </c>
      <c r="BT363">
        <v>49298.739427016502</v>
      </c>
      <c r="BU363">
        <v>48749.706831199503</v>
      </c>
      <c r="BV363">
        <v>48206.788728263498</v>
      </c>
      <c r="BW363">
        <v>47669.917022027199</v>
      </c>
      <c r="BX363">
        <v>47139.024374686102</v>
      </c>
      <c r="BY363">
        <v>46614.044198366799</v>
      </c>
      <c r="BZ363">
        <v>46094.910646774799</v>
      </c>
      <c r="CA363">
        <v>45581.558606935701</v>
      </c>
      <c r="CB363">
        <v>45073.923691028802</v>
      </c>
      <c r="CC363">
        <v>44571.942228310501</v>
      </c>
    </row>
    <row r="364" spans="1:81" x14ac:dyDescent="0.25">
      <c r="A364">
        <v>51792</v>
      </c>
      <c r="B364" t="s">
        <v>435</v>
      </c>
      <c r="C364" t="s">
        <v>59</v>
      </c>
      <c r="D364">
        <v>2012</v>
      </c>
      <c r="E364" t="s">
        <v>49</v>
      </c>
      <c r="F364" t="s">
        <v>50</v>
      </c>
      <c r="G364">
        <v>2012</v>
      </c>
      <c r="H364">
        <v>43900</v>
      </c>
      <c r="I364">
        <v>100</v>
      </c>
      <c r="J364">
        <v>2018</v>
      </c>
      <c r="K364">
        <v>5</v>
      </c>
      <c r="L364">
        <v>0</v>
      </c>
      <c r="M364">
        <v>2018</v>
      </c>
      <c r="N364">
        <v>43900</v>
      </c>
      <c r="O364" t="s">
        <v>24</v>
      </c>
      <c r="P364">
        <v>2.3643946339024402</v>
      </c>
      <c r="Q364">
        <v>1</v>
      </c>
      <c r="R364" t="s">
        <v>25</v>
      </c>
      <c r="S364">
        <v>41705</v>
      </c>
      <c r="T364">
        <v>-1.11368485725649E-2</v>
      </c>
      <c r="AQ364">
        <v>43900</v>
      </c>
      <c r="AR364">
        <v>43900</v>
      </c>
      <c r="AS364">
        <v>43900</v>
      </c>
      <c r="AT364">
        <v>43900</v>
      </c>
      <c r="AU364">
        <v>43900</v>
      </c>
      <c r="AV364">
        <v>43900</v>
      </c>
      <c r="AW364">
        <v>41705</v>
      </c>
      <c r="AX364">
        <v>41240.537730281103</v>
      </c>
      <c r="AY364">
        <v>40781.248106527797</v>
      </c>
      <c r="AZ364">
        <v>40327.073521765204</v>
      </c>
      <c r="BA364">
        <v>39877.957010578699</v>
      </c>
      <c r="BB364">
        <v>39433.842241968603</v>
      </c>
      <c r="BC364">
        <v>38994.673512285401</v>
      </c>
      <c r="BD364">
        <v>38560.395738242398</v>
      </c>
      <c r="BE364">
        <v>38130.954450007499</v>
      </c>
      <c r="BF364">
        <v>37706.295784370297</v>
      </c>
      <c r="BG364">
        <v>37286.366477987503</v>
      </c>
      <c r="BH364">
        <v>36871.113860701</v>
      </c>
      <c r="BI364">
        <v>36460.485848932498</v>
      </c>
      <c r="BJ364">
        <v>36054.4309391508</v>
      </c>
      <c r="BK364">
        <v>35652.898201411503</v>
      </c>
      <c r="BL364">
        <v>35255.8372729693</v>
      </c>
      <c r="BM364">
        <v>34863.198351961299</v>
      </c>
      <c r="BN364">
        <v>34474.932191160202</v>
      </c>
      <c r="BO364">
        <v>34090.990091797801</v>
      </c>
      <c r="BP364">
        <v>33711.323897456597</v>
      </c>
      <c r="BQ364">
        <v>33335.885988029899</v>
      </c>
      <c r="BR364">
        <v>32964.629273749</v>
      </c>
      <c r="BS364">
        <v>32597.507189276501</v>
      </c>
      <c r="BT364">
        <v>32234.473687866401</v>
      </c>
      <c r="BU364">
        <v>31875.483235588301</v>
      </c>
      <c r="BV364">
        <v>31520.490805616198</v>
      </c>
      <c r="BW364">
        <v>31169.451872581201</v>
      </c>
      <c r="BX364">
        <v>30822.322406986401</v>
      </c>
      <c r="BY364">
        <v>30479.058869684999</v>
      </c>
      <c r="BZ364">
        <v>30139.618206419</v>
      </c>
      <c r="CA364">
        <v>29803.9578424192</v>
      </c>
      <c r="CB364">
        <v>29472.035677065101</v>
      </c>
      <c r="CC364">
        <v>29143.810078604401</v>
      </c>
    </row>
    <row r="365" spans="1:81" x14ac:dyDescent="0.25">
      <c r="A365">
        <v>15169</v>
      </c>
      <c r="B365" t="s">
        <v>436</v>
      </c>
      <c r="C365" t="s">
        <v>27</v>
      </c>
      <c r="D365">
        <v>2012</v>
      </c>
      <c r="E365" t="s">
        <v>28</v>
      </c>
      <c r="F365" t="s">
        <v>23</v>
      </c>
      <c r="G365">
        <v>2011</v>
      </c>
      <c r="H365">
        <v>8667</v>
      </c>
      <c r="I365">
        <v>100</v>
      </c>
      <c r="J365">
        <v>2020</v>
      </c>
      <c r="K365">
        <v>20</v>
      </c>
      <c r="L365">
        <v>100</v>
      </c>
      <c r="M365">
        <v>2017</v>
      </c>
      <c r="N365">
        <v>6933.6</v>
      </c>
      <c r="O365" t="s">
        <v>24</v>
      </c>
      <c r="P365">
        <v>2.8453667203585402</v>
      </c>
      <c r="Q365">
        <v>1</v>
      </c>
      <c r="R365" t="s">
        <v>25</v>
      </c>
      <c r="S365">
        <v>6933.6</v>
      </c>
      <c r="T365">
        <v>-1.11368485725649E-2</v>
      </c>
      <c r="AP365">
        <v>8667</v>
      </c>
      <c r="AQ365">
        <v>8378.1</v>
      </c>
      <c r="AR365">
        <v>8089.2</v>
      </c>
      <c r="AS365">
        <v>7800.3</v>
      </c>
      <c r="AT365">
        <v>7511.4</v>
      </c>
      <c r="AU365">
        <v>7222.5</v>
      </c>
      <c r="AV365">
        <v>6933.6</v>
      </c>
      <c r="AW365">
        <v>6933.6</v>
      </c>
      <c r="AX365">
        <v>6933.6</v>
      </c>
      <c r="AY365">
        <v>6933.6</v>
      </c>
      <c r="AZ365">
        <v>6856.3815467372597</v>
      </c>
      <c r="BA365">
        <v>6780.0230636955202</v>
      </c>
      <c r="BB365">
        <v>6704.5149735166397</v>
      </c>
      <c r="BC365">
        <v>6629.8478055040896</v>
      </c>
      <c r="BD365">
        <v>6556.0121944350403</v>
      </c>
      <c r="BE365">
        <v>6482.9988793857301</v>
      </c>
      <c r="BF365">
        <v>6410.7987025699003</v>
      </c>
      <c r="BG365">
        <v>6339.4026081901902</v>
      </c>
      <c r="BH365">
        <v>6268.8016413022497</v>
      </c>
      <c r="BI365">
        <v>6198.9869466916198</v>
      </c>
      <c r="BJ365">
        <v>6129.9497677630097</v>
      </c>
      <c r="BK365">
        <v>6061.681445442</v>
      </c>
      <c r="BL365">
        <v>5994.1734170889904</v>
      </c>
      <c r="BM365">
        <v>5927.4172154251801</v>
      </c>
      <c r="BN365">
        <v>5861.4044674705701</v>
      </c>
      <c r="BO365">
        <v>5796.1268934937998</v>
      </c>
      <c r="BP365">
        <v>5731.57630597358</v>
      </c>
      <c r="BQ365">
        <v>5667.7446085718602</v>
      </c>
      <c r="BR365">
        <v>5604.6237951182202</v>
      </c>
      <c r="BS365">
        <v>5542.2059486057897</v>
      </c>
      <c r="BT365">
        <v>5480.4832401982003</v>
      </c>
      <c r="BU365">
        <v>5419.4479282476304</v>
      </c>
      <c r="BV365">
        <v>5359.0923573238397</v>
      </c>
      <c r="BW365">
        <v>5299.4089572539397</v>
      </c>
      <c r="BX365">
        <v>5240.3902421728999</v>
      </c>
      <c r="BY365">
        <v>5182.0288095846799</v>
      </c>
      <c r="BZ365">
        <v>5124.31733943366</v>
      </c>
      <c r="CA365">
        <v>5067.2485931866204</v>
      </c>
      <c r="CB365">
        <v>5010.8154129247596</v>
      </c>
      <c r="CC365">
        <v>4955.01072044594</v>
      </c>
    </row>
    <row r="366" spans="1:81" x14ac:dyDescent="0.25">
      <c r="A366">
        <v>15282</v>
      </c>
      <c r="B366" t="s">
        <v>437</v>
      </c>
      <c r="C366" t="s">
        <v>21</v>
      </c>
      <c r="D366">
        <v>2016</v>
      </c>
      <c r="E366" t="s">
        <v>28</v>
      </c>
      <c r="F366" t="s">
        <v>23</v>
      </c>
      <c r="G366">
        <v>2015</v>
      </c>
      <c r="H366">
        <v>4612</v>
      </c>
      <c r="I366">
        <v>100</v>
      </c>
      <c r="J366">
        <v>2020</v>
      </c>
      <c r="K366">
        <v>30</v>
      </c>
      <c r="L366">
        <v>96.4</v>
      </c>
      <c r="M366">
        <v>2017</v>
      </c>
      <c r="N366">
        <v>3278.2096000000001</v>
      </c>
      <c r="O366" t="s">
        <v>24</v>
      </c>
      <c r="P366">
        <v>2.9453663148585401</v>
      </c>
      <c r="Q366">
        <v>1</v>
      </c>
      <c r="R366" t="s">
        <v>25</v>
      </c>
      <c r="S366">
        <v>3228.4</v>
      </c>
      <c r="T366">
        <v>-1.11368485725649E-2</v>
      </c>
      <c r="AT366">
        <v>4612</v>
      </c>
      <c r="AU366">
        <v>3945.1048000000001</v>
      </c>
      <c r="AV366">
        <v>3278.2096000000001</v>
      </c>
      <c r="AW366">
        <v>3261.6064000000001</v>
      </c>
      <c r="AX366">
        <v>3245.0032000000001</v>
      </c>
      <c r="AY366">
        <v>3228.4</v>
      </c>
      <c r="AZ366">
        <v>3192.4457980683301</v>
      </c>
      <c r="BA366">
        <v>3156.8920126391199</v>
      </c>
      <c r="BB366">
        <v>3121.7341843344202</v>
      </c>
      <c r="BC366">
        <v>3086.96790343968</v>
      </c>
      <c r="BD366">
        <v>3052.5888093507101</v>
      </c>
      <c r="BE366">
        <v>3018.5925900266602</v>
      </c>
      <c r="BF366">
        <v>2984.9749814492702</v>
      </c>
      <c r="BG366">
        <v>2951.7317670879702</v>
      </c>
      <c r="BH366">
        <v>2918.8587773710901</v>
      </c>
      <c r="BI366">
        <v>2886.3518891628</v>
      </c>
      <c r="BJ366">
        <v>2854.2070252460599</v>
      </c>
      <c r="BK366">
        <v>2822.4201538111402</v>
      </c>
      <c r="BL366">
        <v>2790.9872879499899</v>
      </c>
      <c r="BM366">
        <v>2759.9044851561398</v>
      </c>
      <c r="BN366">
        <v>2729.1678468302098</v>
      </c>
      <c r="BO366">
        <v>2698.7735177909499</v>
      </c>
      <c r="BP366">
        <v>2668.7176857916702</v>
      </c>
      <c r="BQ366">
        <v>2638.9965810420799</v>
      </c>
      <c r="BR366">
        <v>2609.6064757355002</v>
      </c>
      <c r="BS366">
        <v>2580.5436835812402</v>
      </c>
      <c r="BT366">
        <v>2551.8045593423099</v>
      </c>
      <c r="BU366">
        <v>2523.3854983781398</v>
      </c>
      <c r="BV366">
        <v>2495.2829361924901</v>
      </c>
      <c r="BW366">
        <v>2467.4933479864098</v>
      </c>
      <c r="BX366">
        <v>2440.0132482160702</v>
      </c>
      <c r="BY366">
        <v>2412.8391901556402</v>
      </c>
      <c r="BZ366">
        <v>2385.9677654649299</v>
      </c>
      <c r="CA366">
        <v>2359.39560376192</v>
      </c>
      <c r="CB366">
        <v>2333.1193722000498</v>
      </c>
      <c r="CC366">
        <v>2307.1357750501402</v>
      </c>
    </row>
    <row r="367" spans="1:81" x14ac:dyDescent="0.25">
      <c r="A367">
        <v>1652</v>
      </c>
      <c r="B367" t="s">
        <v>438</v>
      </c>
      <c r="C367" t="s">
        <v>116</v>
      </c>
      <c r="D367">
        <v>2016</v>
      </c>
      <c r="E367" t="s">
        <v>22</v>
      </c>
      <c r="F367" t="s">
        <v>23</v>
      </c>
      <c r="G367">
        <v>2015</v>
      </c>
      <c r="H367">
        <v>50318</v>
      </c>
      <c r="I367">
        <v>100</v>
      </c>
      <c r="J367">
        <v>2025</v>
      </c>
      <c r="K367">
        <v>30</v>
      </c>
      <c r="L367">
        <v>25</v>
      </c>
      <c r="M367">
        <v>2017</v>
      </c>
      <c r="N367">
        <v>46544.15</v>
      </c>
      <c r="O367" t="s">
        <v>24</v>
      </c>
      <c r="P367">
        <v>2.9478099098487802</v>
      </c>
      <c r="Q367">
        <v>1</v>
      </c>
      <c r="R367" t="s">
        <v>25</v>
      </c>
      <c r="S367">
        <v>35222.6</v>
      </c>
      <c r="T367">
        <v>-1.11368485725649E-2</v>
      </c>
      <c r="AT367">
        <v>50318</v>
      </c>
      <c r="AU367">
        <v>48431.074999999997</v>
      </c>
      <c r="AV367">
        <v>46544.15</v>
      </c>
      <c r="AW367">
        <v>45128.956250000003</v>
      </c>
      <c r="AX367">
        <v>43713.762499999997</v>
      </c>
      <c r="AY367">
        <v>42298.568749999999</v>
      </c>
      <c r="AZ367">
        <v>40883.375</v>
      </c>
      <c r="BA367">
        <v>39468.181250000001</v>
      </c>
      <c r="BB367">
        <v>38052.987500000003</v>
      </c>
      <c r="BC367">
        <v>36637.793749999997</v>
      </c>
      <c r="BD367">
        <v>35222.6</v>
      </c>
      <c r="BE367">
        <v>34830.331237467901</v>
      </c>
      <c r="BF367">
        <v>34442.431112744001</v>
      </c>
      <c r="BG367">
        <v>34058.8509729703</v>
      </c>
      <c r="BH367">
        <v>33679.5427071288</v>
      </c>
      <c r="BI367">
        <v>33304.458740006303</v>
      </c>
      <c r="BJ367">
        <v>32933.552026227597</v>
      </c>
      <c r="BK367">
        <v>32566.7760443548</v>
      </c>
      <c r="BL367">
        <v>32204.084791052199</v>
      </c>
      <c r="BM367">
        <v>31845.4327753162</v>
      </c>
      <c r="BN367">
        <v>31490.7750127697</v>
      </c>
      <c r="BO367">
        <v>31140.0670200198</v>
      </c>
      <c r="BP367">
        <v>30793.2648090783</v>
      </c>
      <c r="BQ367">
        <v>30450.324881844699</v>
      </c>
      <c r="BR367">
        <v>30111.204224650199</v>
      </c>
      <c r="BS367">
        <v>29775.8603028627</v>
      </c>
      <c r="BT367">
        <v>29444.2510555519</v>
      </c>
      <c r="BU367">
        <v>29116.334890213599</v>
      </c>
      <c r="BV367">
        <v>28792.070677553202</v>
      </c>
      <c r="BW367">
        <v>28471.417746326701</v>
      </c>
      <c r="BX367">
        <v>28154.335878239599</v>
      </c>
      <c r="BY367">
        <v>27840.785302902499</v>
      </c>
      <c r="BZ367">
        <v>27530.7266928428</v>
      </c>
      <c r="CA367">
        <v>27224.121158572001</v>
      </c>
      <c r="CB367">
        <v>26920.9302437078</v>
      </c>
      <c r="CC367">
        <v>26621.115920151002</v>
      </c>
    </row>
    <row r="368" spans="1:81" x14ac:dyDescent="0.25">
      <c r="A368">
        <v>15309</v>
      </c>
      <c r="B368" t="s">
        <v>439</v>
      </c>
      <c r="C368" t="s">
        <v>92</v>
      </c>
      <c r="D368">
        <v>2016</v>
      </c>
      <c r="E368" t="s">
        <v>28</v>
      </c>
      <c r="F368" t="s">
        <v>23</v>
      </c>
      <c r="G368">
        <v>2016</v>
      </c>
      <c r="H368">
        <v>683562</v>
      </c>
      <c r="I368">
        <v>100</v>
      </c>
      <c r="J368">
        <v>2020</v>
      </c>
      <c r="K368">
        <v>15</v>
      </c>
      <c r="L368">
        <v>33.299999999999997</v>
      </c>
      <c r="M368">
        <v>2017</v>
      </c>
      <c r="N368">
        <v>649418.07810000004</v>
      </c>
      <c r="O368" t="s">
        <v>24</v>
      </c>
      <c r="P368">
        <v>2.7954342098585401</v>
      </c>
      <c r="Q368">
        <v>1</v>
      </c>
      <c r="R368" t="s">
        <v>25</v>
      </c>
      <c r="S368">
        <v>581027.69999999995</v>
      </c>
      <c r="T368">
        <v>-1.11368485725649E-2</v>
      </c>
      <c r="AU368">
        <v>683562</v>
      </c>
      <c r="AV368">
        <v>649418.07810000004</v>
      </c>
      <c r="AW368">
        <v>626621.28540000005</v>
      </c>
      <c r="AX368">
        <v>603824.49269999994</v>
      </c>
      <c r="AY368">
        <v>581027.69999999995</v>
      </c>
      <c r="AZ368">
        <v>574556.88248863397</v>
      </c>
      <c r="BA368">
        <v>568158.12949203304</v>
      </c>
      <c r="BB368">
        <v>561830.63843860803</v>
      </c>
      <c r="BC368">
        <v>555573.61569489003</v>
      </c>
      <c r="BD368">
        <v>549386.27646598394</v>
      </c>
      <c r="BE368">
        <v>543267.84469713701</v>
      </c>
      <c r="BF368">
        <v>537217.55297640106</v>
      </c>
      <c r="BG368">
        <v>531234.642438379</v>
      </c>
      <c r="BH368">
        <v>525318.36266904196</v>
      </c>
      <c r="BI368">
        <v>519467.97161160898</v>
      </c>
      <c r="BJ368">
        <v>513682.73547347297</v>
      </c>
      <c r="BK368">
        <v>507961.92863416398</v>
      </c>
      <c r="BL368">
        <v>502304.83355433802</v>
      </c>
      <c r="BM368">
        <v>496710.74068577599</v>
      </c>
      <c r="BN368">
        <v>491178.948382392</v>
      </c>
      <c r="BO368">
        <v>485708.76281222497</v>
      </c>
      <c r="BP368">
        <v>480299.49787041801</v>
      </c>
      <c r="BQ368">
        <v>474950.47509315598</v>
      </c>
      <c r="BR368">
        <v>469661.02357257501</v>
      </c>
      <c r="BS368">
        <v>464430.47987261199</v>
      </c>
      <c r="BT368">
        <v>459258.18794578698</v>
      </c>
      <c r="BU368">
        <v>454143.49905092397</v>
      </c>
      <c r="BV368">
        <v>449085.77167177899</v>
      </c>
      <c r="BW368">
        <v>444084.371436577</v>
      </c>
      <c r="BX368">
        <v>439138.67103844503</v>
      </c>
      <c r="BY368">
        <v>434248.05015673302</v>
      </c>
      <c r="BZ368">
        <v>429411.89537920599</v>
      </c>
      <c r="CA368">
        <v>424629.60012510902</v>
      </c>
      <c r="CB368">
        <v>419900.564569087</v>
      </c>
      <c r="CC368">
        <v>415224.19556594698</v>
      </c>
    </row>
    <row r="369" spans="1:81" x14ac:dyDescent="0.25">
      <c r="A369">
        <v>15297</v>
      </c>
      <c r="B369" t="s">
        <v>440</v>
      </c>
      <c r="C369" t="s">
        <v>441</v>
      </c>
      <c r="D369">
        <v>2012</v>
      </c>
      <c r="E369" t="s">
        <v>28</v>
      </c>
      <c r="F369" t="s">
        <v>23</v>
      </c>
      <c r="G369">
        <v>2012</v>
      </c>
      <c r="H369">
        <v>33705415</v>
      </c>
      <c r="I369">
        <v>100</v>
      </c>
      <c r="J369">
        <v>2020</v>
      </c>
      <c r="K369">
        <v>20</v>
      </c>
      <c r="L369">
        <v>16</v>
      </c>
      <c r="M369">
        <v>2017</v>
      </c>
      <c r="N369">
        <v>30530483</v>
      </c>
      <c r="O369" t="s">
        <v>24</v>
      </c>
      <c r="P369">
        <v>2.8487363951585398</v>
      </c>
      <c r="Q369">
        <v>1</v>
      </c>
      <c r="R369" t="s">
        <v>25</v>
      </c>
      <c r="S369">
        <v>26964332</v>
      </c>
      <c r="T369">
        <v>-1.11368485725649E-2</v>
      </c>
      <c r="AQ369">
        <v>33705415</v>
      </c>
      <c r="AR369">
        <v>33070428.600000001</v>
      </c>
      <c r="AS369">
        <v>32435442.199999999</v>
      </c>
      <c r="AT369">
        <v>31800455.800000001</v>
      </c>
      <c r="AU369">
        <v>31165469.399999999</v>
      </c>
      <c r="AV369">
        <v>30530483</v>
      </c>
      <c r="AW369">
        <v>29341766</v>
      </c>
      <c r="AX369">
        <v>28153049</v>
      </c>
      <c r="AY369">
        <v>26964332</v>
      </c>
      <c r="AZ369">
        <v>26664034.317655601</v>
      </c>
      <c r="BA369">
        <v>26367081.005126201</v>
      </c>
      <c r="BB369">
        <v>26073434.816671502</v>
      </c>
      <c r="BC369">
        <v>25783058.9213516</v>
      </c>
      <c r="BD369">
        <v>25495916.898407001</v>
      </c>
      <c r="BE369">
        <v>25211972.7326908</v>
      </c>
      <c r="BF369">
        <v>24931190.8101511</v>
      </c>
      <c r="BG369">
        <v>24653535.913364802</v>
      </c>
      <c r="BH369">
        <v>24378973.217119299</v>
      </c>
      <c r="BI369">
        <v>24107468.2840457</v>
      </c>
      <c r="BJ369">
        <v>23838987.060298301</v>
      </c>
      <c r="BK369">
        <v>23573495.8712845</v>
      </c>
      <c r="BL369">
        <v>23310961.417440001</v>
      </c>
      <c r="BM369">
        <v>23051350.770052999</v>
      </c>
      <c r="BN369">
        <v>22794631.367133901</v>
      </c>
      <c r="BO369">
        <v>22540771.009330701</v>
      </c>
      <c r="BP369">
        <v>22289737.8558909</v>
      </c>
      <c r="BQ369">
        <v>22041500.4206677</v>
      </c>
      <c r="BR369">
        <v>21796027.5681706</v>
      </c>
      <c r="BS369">
        <v>21553288.5096604</v>
      </c>
      <c r="BT369">
        <v>21313252.799287502</v>
      </c>
      <c r="BU369">
        <v>21075890.330272999</v>
      </c>
      <c r="BV369">
        <v>20841171.331132799</v>
      </c>
      <c r="BW369">
        <v>20609066.3619431</v>
      </c>
      <c r="BX369">
        <v>20379546.310648199</v>
      </c>
      <c r="BY369">
        <v>20152582.389408901</v>
      </c>
      <c r="BZ369">
        <v>19928146.130991999</v>
      </c>
      <c r="CA369">
        <v>19706209.3851991</v>
      </c>
      <c r="CB369">
        <v>19486744.315336902</v>
      </c>
      <c r="CC369">
        <v>19269723.394724701</v>
      </c>
    </row>
    <row r="370" spans="1:81" x14ac:dyDescent="0.25">
      <c r="A370">
        <v>37091</v>
      </c>
      <c r="B370" t="s">
        <v>442</v>
      </c>
      <c r="C370" t="s">
        <v>441</v>
      </c>
      <c r="D370">
        <v>2013</v>
      </c>
      <c r="E370" t="s">
        <v>22</v>
      </c>
      <c r="F370" t="s">
        <v>23</v>
      </c>
      <c r="G370">
        <v>2012</v>
      </c>
      <c r="H370">
        <v>785704.71</v>
      </c>
      <c r="I370">
        <v>100</v>
      </c>
      <c r="J370">
        <v>2022</v>
      </c>
      <c r="K370">
        <v>10</v>
      </c>
      <c r="L370">
        <v>58.03</v>
      </c>
      <c r="M370">
        <v>2017</v>
      </c>
      <c r="N370">
        <v>740110.26567869994</v>
      </c>
      <c r="O370" t="s">
        <v>24</v>
      </c>
      <c r="P370">
        <v>2.7464200338856299</v>
      </c>
      <c r="Q370">
        <v>1</v>
      </c>
      <c r="R370" t="s">
        <v>25</v>
      </c>
      <c r="S370">
        <v>707134.23899999994</v>
      </c>
      <c r="T370">
        <v>-1.11368485725649E-2</v>
      </c>
      <c r="AQ370">
        <v>785704.71</v>
      </c>
      <c r="AR370">
        <v>776585.82113573898</v>
      </c>
      <c r="AS370">
        <v>767466.93227147998</v>
      </c>
      <c r="AT370">
        <v>758348.043407219</v>
      </c>
      <c r="AU370">
        <v>749229.15454295999</v>
      </c>
      <c r="AV370">
        <v>740110.26567869994</v>
      </c>
      <c r="AW370">
        <v>733515.06034295994</v>
      </c>
      <c r="AX370">
        <v>726919.85500721994</v>
      </c>
      <c r="AY370">
        <v>720324.64967147994</v>
      </c>
      <c r="AZ370">
        <v>713729.44433573994</v>
      </c>
      <c r="BA370">
        <v>707134.23899999994</v>
      </c>
      <c r="BB370">
        <v>699258.99205978098</v>
      </c>
      <c r="BC370">
        <v>691471.45055220602</v>
      </c>
      <c r="BD370">
        <v>683770.63771515503</v>
      </c>
      <c r="BE370">
        <v>676155.58766455494</v>
      </c>
      <c r="BF370">
        <v>668625.34527324105</v>
      </c>
      <c r="BG370">
        <v>661178.96605115396</v>
      </c>
      <c r="BH370">
        <v>653815.51602687698</v>
      </c>
      <c r="BI370">
        <v>646534.07163049304</v>
      </c>
      <c r="BJ370">
        <v>639333.71957773995</v>
      </c>
      <c r="BK370">
        <v>632213.55675546802</v>
      </c>
      <c r="BL370">
        <v>625172.69010836002</v>
      </c>
      <c r="BM370">
        <v>618210.23652691999</v>
      </c>
      <c r="BN370">
        <v>611325.32273670996</v>
      </c>
      <c r="BO370">
        <v>604517.085188817</v>
      </c>
      <c r="BP370">
        <v>597784.669951541</v>
      </c>
      <c r="BQ370">
        <v>591127.23260329</v>
      </c>
      <c r="BR370">
        <v>584543.93812666705</v>
      </c>
      <c r="BS370">
        <v>578033.96080373996</v>
      </c>
      <c r="BT370">
        <v>571596.48411246901</v>
      </c>
      <c r="BU370">
        <v>565230.70062429796</v>
      </c>
      <c r="BV370">
        <v>558935.81190287997</v>
      </c>
      <c r="BW370">
        <v>552711.02840393397</v>
      </c>
      <c r="BX370">
        <v>546555.56937621301</v>
      </c>
      <c r="BY370">
        <v>540468.662763578</v>
      </c>
      <c r="BZ370">
        <v>534449.54510816303</v>
      </c>
      <c r="CA370">
        <v>528497.46145461802</v>
      </c>
      <c r="CB370">
        <v>522611.66525541298</v>
      </c>
      <c r="CC370">
        <v>516791.41827720701</v>
      </c>
    </row>
    <row r="371" spans="1:81" x14ac:dyDescent="0.25">
      <c r="A371">
        <v>44266</v>
      </c>
      <c r="B371" t="s">
        <v>443</v>
      </c>
      <c r="C371" t="s">
        <v>27</v>
      </c>
      <c r="D371">
        <v>2016</v>
      </c>
      <c r="E371" t="s">
        <v>28</v>
      </c>
      <c r="F371" t="s">
        <v>23</v>
      </c>
      <c r="G371">
        <v>2015</v>
      </c>
      <c r="H371">
        <v>134459</v>
      </c>
      <c r="I371">
        <v>100</v>
      </c>
      <c r="J371">
        <v>2030</v>
      </c>
      <c r="K371">
        <v>35</v>
      </c>
      <c r="L371">
        <v>0</v>
      </c>
      <c r="M371">
        <v>2018</v>
      </c>
      <c r="N371">
        <v>134459</v>
      </c>
      <c r="O371" t="s">
        <v>24</v>
      </c>
      <c r="P371">
        <v>3.0002573483390198</v>
      </c>
      <c r="Q371">
        <v>1</v>
      </c>
      <c r="R371" t="s">
        <v>25</v>
      </c>
      <c r="S371">
        <v>87398.35</v>
      </c>
      <c r="T371">
        <v>-1.11368485725649E-2</v>
      </c>
      <c r="AT371">
        <v>134459</v>
      </c>
      <c r="AU371">
        <v>134459</v>
      </c>
      <c r="AV371">
        <v>134459</v>
      </c>
      <c r="AW371">
        <v>134459</v>
      </c>
      <c r="AX371">
        <v>130537.27916666601</v>
      </c>
      <c r="AY371">
        <v>126615.558333333</v>
      </c>
      <c r="AZ371">
        <v>122693.83749999999</v>
      </c>
      <c r="BA371">
        <v>118772.116666666</v>
      </c>
      <c r="BB371">
        <v>114850.39583333299</v>
      </c>
      <c r="BC371">
        <v>110928.675</v>
      </c>
      <c r="BD371">
        <v>107006.95416666599</v>
      </c>
      <c r="BE371">
        <v>103085.233333333</v>
      </c>
      <c r="BF371">
        <v>99163.512499999997</v>
      </c>
      <c r="BG371">
        <v>95241.791666666599</v>
      </c>
      <c r="BH371">
        <v>91320.070833333302</v>
      </c>
      <c r="BI371">
        <v>87398.35</v>
      </c>
      <c r="BJ371">
        <v>86425.007810557901</v>
      </c>
      <c r="BK371">
        <v>85462.505585688996</v>
      </c>
      <c r="BL371">
        <v>84510.722602349197</v>
      </c>
      <c r="BM371">
        <v>83569.539481968794</v>
      </c>
      <c r="BN371">
        <v>82638.838175479104</v>
      </c>
      <c r="BO371">
        <v>81718.501948506106</v>
      </c>
      <c r="BP371">
        <v>80808.415366728805</v>
      </c>
      <c r="BQ371">
        <v>79908.464281400593</v>
      </c>
      <c r="BR371">
        <v>79018.535815032403</v>
      </c>
      <c r="BS371">
        <v>78138.518347234596</v>
      </c>
      <c r="BT371">
        <v>77268.301500716902</v>
      </c>
      <c r="BU371">
        <v>76407.7761274441</v>
      </c>
      <c r="BV371">
        <v>75556.834294946297</v>
      </c>
      <c r="BW371">
        <v>74715.369272781099</v>
      </c>
      <c r="BX371">
        <v>73883.275519146904</v>
      </c>
      <c r="BY371">
        <v>73060.448667645003</v>
      </c>
      <c r="BZ371">
        <v>72246.785514189804</v>
      </c>
      <c r="CA371">
        <v>71442.184004063703</v>
      </c>
      <c r="CB371">
        <v>70646.543219117098</v>
      </c>
      <c r="CC371">
        <v>69859.763365110703</v>
      </c>
    </row>
    <row r="372" spans="1:81" x14ac:dyDescent="0.25">
      <c r="A372">
        <v>15359</v>
      </c>
      <c r="B372" t="s">
        <v>444</v>
      </c>
      <c r="C372" t="s">
        <v>21</v>
      </c>
      <c r="D372">
        <v>2016</v>
      </c>
      <c r="E372" t="s">
        <v>28</v>
      </c>
      <c r="F372" t="s">
        <v>23</v>
      </c>
      <c r="G372">
        <v>2015</v>
      </c>
      <c r="H372">
        <v>80722</v>
      </c>
      <c r="I372">
        <v>100</v>
      </c>
      <c r="J372">
        <v>2017</v>
      </c>
      <c r="K372">
        <v>3</v>
      </c>
      <c r="L372">
        <v>82</v>
      </c>
      <c r="M372">
        <v>2017</v>
      </c>
      <c r="N372">
        <v>78736.238800000006</v>
      </c>
      <c r="O372" t="s">
        <v>45</v>
      </c>
      <c r="P372">
        <v>2.6739105112243902</v>
      </c>
      <c r="Q372">
        <v>1</v>
      </c>
      <c r="R372" t="s">
        <v>25</v>
      </c>
      <c r="S372">
        <v>78300.34</v>
      </c>
      <c r="T372">
        <v>-1.11368485725649E-2</v>
      </c>
      <c r="AT372">
        <v>80722</v>
      </c>
      <c r="AU372">
        <v>79729.119399999996</v>
      </c>
      <c r="AV372">
        <v>78300.34</v>
      </c>
      <c r="AW372">
        <v>77428.320970239598</v>
      </c>
      <c r="AX372">
        <v>76566.013484366107</v>
      </c>
      <c r="AY372">
        <v>75713.309386385794</v>
      </c>
      <c r="AZ372">
        <v>74870.101724821798</v>
      </c>
      <c r="BA372">
        <v>74036.284739299896</v>
      </c>
      <c r="BB372">
        <v>73211.753847283093</v>
      </c>
      <c r="BC372">
        <v>72396.405630954003</v>
      </c>
      <c r="BD372">
        <v>71590.137824243997</v>
      </c>
      <c r="BE372">
        <v>70792.849300006405</v>
      </c>
      <c r="BF372">
        <v>70004.440057331798</v>
      </c>
      <c r="BG372">
        <v>69224.811209006104</v>
      </c>
      <c r="BH372">
        <v>68453.864969107002</v>
      </c>
      <c r="BI372">
        <v>67691.504640739193</v>
      </c>
      <c r="BJ372">
        <v>66937.634603906205</v>
      </c>
      <c r="BK372">
        <v>66192.160303516896</v>
      </c>
      <c r="BL372">
        <v>65454.9882375257</v>
      </c>
      <c r="BM372">
        <v>64726.0259452053</v>
      </c>
      <c r="BN372">
        <v>64005.181995549698</v>
      </c>
      <c r="BO372">
        <v>63292.365975805798</v>
      </c>
      <c r="BP372">
        <v>62587.488480133899</v>
      </c>
      <c r="BQ372">
        <v>61890.461098393498</v>
      </c>
      <c r="BR372">
        <v>61201.196405054397</v>
      </c>
      <c r="BS372">
        <v>60519.607948231504</v>
      </c>
      <c r="BT372">
        <v>59845.610238841102</v>
      </c>
      <c r="BU372">
        <v>59179.118739878402</v>
      </c>
      <c r="BV372">
        <v>58520.049855814497</v>
      </c>
      <c r="BW372">
        <v>57868.320922111299</v>
      </c>
      <c r="BX372">
        <v>57223.850194853199</v>
      </c>
      <c r="BY372">
        <v>56586.556840493999</v>
      </c>
      <c r="BZ372">
        <v>55956.360925718604</v>
      </c>
      <c r="CA372">
        <v>55333.183407416996</v>
      </c>
      <c r="CB372">
        <v>54716.9461227707</v>
      </c>
      <c r="CC372">
        <v>54107.571779448197</v>
      </c>
    </row>
    <row r="373" spans="1:81" x14ac:dyDescent="0.25">
      <c r="A373">
        <v>828383</v>
      </c>
      <c r="B373" t="s">
        <v>445</v>
      </c>
      <c r="C373" t="s">
        <v>78</v>
      </c>
      <c r="D373">
        <v>2016</v>
      </c>
      <c r="E373" t="s">
        <v>44</v>
      </c>
      <c r="F373" t="s">
        <v>33</v>
      </c>
      <c r="G373">
        <v>2016</v>
      </c>
      <c r="H373">
        <v>90.2</v>
      </c>
      <c r="I373">
        <v>100</v>
      </c>
      <c r="J373">
        <v>2020</v>
      </c>
      <c r="K373">
        <v>1</v>
      </c>
      <c r="L373">
        <v>5</v>
      </c>
      <c r="M373">
        <v>2017</v>
      </c>
      <c r="N373">
        <v>90.154899999999998</v>
      </c>
      <c r="O373" t="s">
        <v>45</v>
      </c>
      <c r="P373">
        <v>2.3253658626785398</v>
      </c>
      <c r="Q373">
        <v>1</v>
      </c>
      <c r="R373" t="s">
        <v>25</v>
      </c>
      <c r="S373">
        <v>89.298000000000002</v>
      </c>
      <c r="T373">
        <v>-1.11368485725649E-2</v>
      </c>
      <c r="AU373">
        <v>90.2</v>
      </c>
      <c r="AV373">
        <v>90.154899999999998</v>
      </c>
      <c r="AW373">
        <v>89.869266666666604</v>
      </c>
      <c r="AX373">
        <v>89.583633333333296</v>
      </c>
      <c r="AY373">
        <v>89.298000000000002</v>
      </c>
      <c r="AZ373">
        <v>88.303501696167103</v>
      </c>
      <c r="BA373">
        <v>87.320078969349595</v>
      </c>
      <c r="BB373">
        <v>86.347608472523603</v>
      </c>
      <c r="BC373">
        <v>85.385968232361904</v>
      </c>
      <c r="BD373">
        <v>84.435037633936304</v>
      </c>
      <c r="BE373">
        <v>83.494697405588298</v>
      </c>
      <c r="BF373">
        <v>82.564829603970196</v>
      </c>
      <c r="BG373">
        <v>81.645317599251101</v>
      </c>
      <c r="BH373">
        <v>80.736046060489301</v>
      </c>
      <c r="BI373">
        <v>79.836900941165993</v>
      </c>
      <c r="BJ373">
        <v>78.947769464881404</v>
      </c>
      <c r="BK373">
        <v>78.068540111209202</v>
      </c>
      <c r="BL373">
        <v>77.199102601709498</v>
      </c>
      <c r="BM373">
        <v>76.339347886096306</v>
      </c>
      <c r="BN373">
        <v>75.489168128560493</v>
      </c>
      <c r="BO373">
        <v>74.648456694243805</v>
      </c>
      <c r="BP373">
        <v>73.817108135864402</v>
      </c>
      <c r="BQ373">
        <v>72.995018180490604</v>
      </c>
      <c r="BR373">
        <v>72.182083716462898</v>
      </c>
      <c r="BS373">
        <v>71.378202780460398</v>
      </c>
      <c r="BT373">
        <v>70.583274544712594</v>
      </c>
      <c r="BU373">
        <v>69.797199304352304</v>
      </c>
      <c r="BV373">
        <v>69.019878464910605</v>
      </c>
      <c r="BW373">
        <v>68.251214529950104</v>
      </c>
      <c r="BX373">
        <v>67.491111088836405</v>
      </c>
      <c r="BY373">
        <v>66.739472804645899</v>
      </c>
      <c r="BZ373">
        <v>65.996205402207707</v>
      </c>
      <c r="CA373">
        <v>65.261215656279404</v>
      </c>
      <c r="CB373">
        <v>64.534411379854006</v>
      </c>
      <c r="CC373">
        <v>63.815701412596901</v>
      </c>
    </row>
    <row r="374" spans="1:81" x14ac:dyDescent="0.25">
      <c r="A374">
        <v>15419</v>
      </c>
      <c r="B374" t="s">
        <v>446</v>
      </c>
      <c r="C374" t="s">
        <v>27</v>
      </c>
      <c r="D374">
        <v>2015</v>
      </c>
      <c r="E374" t="s">
        <v>22</v>
      </c>
      <c r="F374" t="s">
        <v>23</v>
      </c>
      <c r="G374">
        <v>2014</v>
      </c>
      <c r="H374">
        <v>230637</v>
      </c>
      <c r="I374">
        <v>100</v>
      </c>
      <c r="J374">
        <v>2025</v>
      </c>
      <c r="K374">
        <v>30</v>
      </c>
      <c r="L374">
        <v>32</v>
      </c>
      <c r="M374">
        <v>2016</v>
      </c>
      <c r="N374">
        <v>208495.848</v>
      </c>
      <c r="O374" t="s">
        <v>24</v>
      </c>
      <c r="P374">
        <v>2.94782794174878</v>
      </c>
      <c r="Q374">
        <v>1</v>
      </c>
      <c r="R374" t="s">
        <v>25</v>
      </c>
      <c r="S374">
        <v>161445.9</v>
      </c>
      <c r="T374">
        <v>-1.11368485725649E-2</v>
      </c>
      <c r="AS374">
        <v>230637</v>
      </c>
      <c r="AT374">
        <v>219566.424</v>
      </c>
      <c r="AU374">
        <v>208495.848</v>
      </c>
      <c r="AV374">
        <v>203268.076</v>
      </c>
      <c r="AW374">
        <v>198040.304</v>
      </c>
      <c r="AX374">
        <v>192812.53200000001</v>
      </c>
      <c r="AY374">
        <v>187584.76</v>
      </c>
      <c r="AZ374">
        <v>182356.98800000001</v>
      </c>
      <c r="BA374">
        <v>177129.21599999999</v>
      </c>
      <c r="BB374">
        <v>171901.44399999999</v>
      </c>
      <c r="BC374">
        <v>166673.67199999999</v>
      </c>
      <c r="BD374">
        <v>161445.9</v>
      </c>
      <c r="BE374">
        <v>159647.901459038</v>
      </c>
      <c r="BF374">
        <v>157869.92695556101</v>
      </c>
      <c r="BG374">
        <v>156111.75348489499</v>
      </c>
      <c r="BH374">
        <v>154373.16052593599</v>
      </c>
      <c r="BI374">
        <v>152653.93001349099</v>
      </c>
      <c r="BJ374">
        <v>150953.84631092299</v>
      </c>
      <c r="BK374">
        <v>149272.69618311201</v>
      </c>
      <c r="BL374">
        <v>147610.26876970299</v>
      </c>
      <c r="BM374">
        <v>145966.35555865901</v>
      </c>
      <c r="BN374">
        <v>144340.75036011299</v>
      </c>
      <c r="BO374">
        <v>142733.249280502</v>
      </c>
      <c r="BP374">
        <v>141143.650696995</v>
      </c>
      <c r="BQ374">
        <v>139571.755232203</v>
      </c>
      <c r="BR374">
        <v>138017.36572917501</v>
      </c>
      <c r="BS374">
        <v>136480.28722666501</v>
      </c>
      <c r="BT374">
        <v>134960.32693468101</v>
      </c>
      <c r="BU374">
        <v>133457.29421030599</v>
      </c>
      <c r="BV374">
        <v>131971.000533782</v>
      </c>
      <c r="BW374">
        <v>130501.259484867</v>
      </c>
      <c r="BX374">
        <v>129047.886719455</v>
      </c>
      <c r="BY374">
        <v>127610.699946451</v>
      </c>
      <c r="BZ374">
        <v>126189.51890490801</v>
      </c>
      <c r="CA374">
        <v>124784.16534142</v>
      </c>
      <c r="CB374">
        <v>123394.462987758</v>
      </c>
      <c r="CC374">
        <v>122020.23753877101</v>
      </c>
    </row>
    <row r="375" spans="1:81" x14ac:dyDescent="0.25">
      <c r="A375">
        <v>15541</v>
      </c>
      <c r="B375" t="s">
        <v>447</v>
      </c>
      <c r="C375" t="s">
        <v>27</v>
      </c>
      <c r="D375">
        <v>2015</v>
      </c>
      <c r="E375" t="s">
        <v>22</v>
      </c>
      <c r="F375" t="s">
        <v>23</v>
      </c>
      <c r="G375">
        <v>2015</v>
      </c>
      <c r="H375">
        <v>455933</v>
      </c>
      <c r="I375">
        <v>97</v>
      </c>
      <c r="J375">
        <v>2020</v>
      </c>
      <c r="K375">
        <v>12</v>
      </c>
      <c r="L375">
        <v>13.5</v>
      </c>
      <c r="M375">
        <v>2017</v>
      </c>
      <c r="N375">
        <v>448546.88540000003</v>
      </c>
      <c r="O375" t="s">
        <v>24</v>
      </c>
      <c r="P375">
        <v>2.73541144695854</v>
      </c>
      <c r="Q375">
        <v>1</v>
      </c>
      <c r="R375" t="s">
        <v>25</v>
      </c>
      <c r="S375">
        <v>401221.04</v>
      </c>
      <c r="T375">
        <v>-1.11368485725649E-2</v>
      </c>
      <c r="AT375">
        <v>455933</v>
      </c>
      <c r="AU375">
        <v>452239.94270000001</v>
      </c>
      <c r="AV375">
        <v>448546.88540000003</v>
      </c>
      <c r="AW375">
        <v>432771.60359999997</v>
      </c>
      <c r="AX375">
        <v>416996.32179999998</v>
      </c>
      <c r="AY375">
        <v>401221.04</v>
      </c>
      <c r="AZ375">
        <v>396752.70203339198</v>
      </c>
      <c r="BA375">
        <v>392334.12727009098</v>
      </c>
      <c r="BB375">
        <v>387964.76150483399</v>
      </c>
      <c r="BC375">
        <v>383644.05670446402</v>
      </c>
      <c r="BD375">
        <v>379371.47093918198</v>
      </c>
      <c r="BE375">
        <v>375146.46831458103</v>
      </c>
      <c r="BF375">
        <v>370968.51890442899</v>
      </c>
      <c r="BG375">
        <v>366837.09868420102</v>
      </c>
      <c r="BH375">
        <v>362751.689465356</v>
      </c>
      <c r="BI375">
        <v>358711.77883033798</v>
      </c>
      <c r="BJ375">
        <v>354716.86006830999</v>
      </c>
      <c r="BK375">
        <v>350766.43211159302</v>
      </c>
      <c r="BL375">
        <v>346859.99947282701</v>
      </c>
      <c r="BM375">
        <v>342997.07218281901</v>
      </c>
      <c r="BN375">
        <v>339177.16572908597</v>
      </c>
      <c r="BO375">
        <v>335399.800995089</v>
      </c>
      <c r="BP375">
        <v>331664.50420013798</v>
      </c>
      <c r="BQ375">
        <v>327970.80683996598</v>
      </c>
      <c r="BR375">
        <v>324318.24562796799</v>
      </c>
      <c r="BS375">
        <v>320706.36243708897</v>
      </c>
      <c r="BT375">
        <v>317134.70424236899</v>
      </c>
      <c r="BU375">
        <v>313602.82306411699</v>
      </c>
      <c r="BV375">
        <v>310110.27591172297</v>
      </c>
      <c r="BW375">
        <v>306656.62472809799</v>
      </c>
      <c r="BX375">
        <v>303241.43633472698</v>
      </c>
      <c r="BY375">
        <v>299864.28237734002</v>
      </c>
      <c r="BZ375">
        <v>296524.73927218298</v>
      </c>
      <c r="CA375">
        <v>293222.38815288898</v>
      </c>
      <c r="CB375">
        <v>289956.81481794402</v>
      </c>
      <c r="CC375">
        <v>286727.60967873398</v>
      </c>
    </row>
    <row r="376" spans="1:81" x14ac:dyDescent="0.25">
      <c r="A376">
        <v>49681</v>
      </c>
      <c r="B376" t="s">
        <v>448</v>
      </c>
      <c r="C376" t="s">
        <v>211</v>
      </c>
      <c r="D376">
        <v>2016</v>
      </c>
      <c r="E376" t="s">
        <v>44</v>
      </c>
      <c r="F376" t="s">
        <v>33</v>
      </c>
      <c r="G376">
        <v>2015</v>
      </c>
      <c r="H376">
        <v>554790.86</v>
      </c>
      <c r="I376">
        <v>100</v>
      </c>
      <c r="J376">
        <v>2020</v>
      </c>
      <c r="K376">
        <v>15</v>
      </c>
      <c r="L376">
        <v>61</v>
      </c>
      <c r="M376">
        <v>2017</v>
      </c>
      <c r="N376">
        <v>504027.49630999903</v>
      </c>
      <c r="O376" t="s">
        <v>24</v>
      </c>
      <c r="P376">
        <v>2.46542133274454</v>
      </c>
      <c r="Q376">
        <v>1</v>
      </c>
      <c r="R376" t="s">
        <v>25</v>
      </c>
      <c r="S376">
        <v>471572.23099999898</v>
      </c>
      <c r="T376">
        <v>-1.11368485725649E-2</v>
      </c>
      <c r="AT376">
        <v>554790.86</v>
      </c>
      <c r="AU376">
        <v>529409.17815499997</v>
      </c>
      <c r="AV376">
        <v>504027.49630999903</v>
      </c>
      <c r="AW376">
        <v>493209.07453999901</v>
      </c>
      <c r="AX376">
        <v>482390.65276999999</v>
      </c>
      <c r="AY376">
        <v>471572.23099999898</v>
      </c>
      <c r="AZ376">
        <v>466320.40247232601</v>
      </c>
      <c r="BA376">
        <v>461127.06276369398</v>
      </c>
      <c r="BB376">
        <v>455991.56049298297</v>
      </c>
      <c r="BC376">
        <v>450913.25153340498</v>
      </c>
      <c r="BD376">
        <v>445891.49893171497</v>
      </c>
      <c r="BE376">
        <v>440925.67282831803</v>
      </c>
      <c r="BF376">
        <v>436015.15037827299</v>
      </c>
      <c r="BG376">
        <v>431159.31567316601</v>
      </c>
      <c r="BH376">
        <v>426357.55966386298</v>
      </c>
      <c r="BI376">
        <v>421609.280084119</v>
      </c>
      <c r="BJ376">
        <v>416913.88137503399</v>
      </c>
      <c r="BK376">
        <v>412270.77461035998</v>
      </c>
      <c r="BL376">
        <v>407679.37742262997</v>
      </c>
      <c r="BM376">
        <v>403139.11393011699</v>
      </c>
      <c r="BN376">
        <v>398649.414664599</v>
      </c>
      <c r="BO376">
        <v>394209.71649993799</v>
      </c>
      <c r="BP376">
        <v>389819.46258144401</v>
      </c>
      <c r="BQ376">
        <v>385478.10225603601</v>
      </c>
      <c r="BR376">
        <v>381185.09100317099</v>
      </c>
      <c r="BS376">
        <v>376939.89036654902</v>
      </c>
      <c r="BT376">
        <v>372741.96788657701</v>
      </c>
      <c r="BU376">
        <v>368590.79703358503</v>
      </c>
      <c r="BV376">
        <v>364485.85714178102</v>
      </c>
      <c r="BW376">
        <v>360426.63334395102</v>
      </c>
      <c r="BX376">
        <v>356412.61650687997</v>
      </c>
      <c r="BY376">
        <v>352443.30316749099</v>
      </c>
      <c r="BZ376">
        <v>348518.19546969997</v>
      </c>
      <c r="CA376">
        <v>344636.80110197101</v>
      </c>
      <c r="CB376">
        <v>340798.63323556498</v>
      </c>
      <c r="CC376">
        <v>337003.210463483</v>
      </c>
    </row>
    <row r="377" spans="1:81" x14ac:dyDescent="0.25">
      <c r="A377">
        <v>19402</v>
      </c>
      <c r="B377" t="s">
        <v>449</v>
      </c>
      <c r="C377" t="s">
        <v>21</v>
      </c>
      <c r="D377">
        <v>2017</v>
      </c>
      <c r="E377" t="s">
        <v>44</v>
      </c>
      <c r="F377" t="s">
        <v>33</v>
      </c>
      <c r="G377">
        <v>2016</v>
      </c>
      <c r="H377">
        <v>26032</v>
      </c>
      <c r="I377">
        <v>100</v>
      </c>
      <c r="J377">
        <v>2017</v>
      </c>
      <c r="K377">
        <v>0.5</v>
      </c>
      <c r="L377">
        <v>13</v>
      </c>
      <c r="M377">
        <v>2017</v>
      </c>
      <c r="N377">
        <v>26015.0792</v>
      </c>
      <c r="O377" t="s">
        <v>45</v>
      </c>
      <c r="P377">
        <v>2.3189050422243902</v>
      </c>
      <c r="Q377">
        <v>1</v>
      </c>
      <c r="R377" t="s">
        <v>25</v>
      </c>
      <c r="S377">
        <v>25901.84</v>
      </c>
      <c r="T377">
        <v>-1.11368485725649E-2</v>
      </c>
      <c r="AU377">
        <v>26032</v>
      </c>
      <c r="AV377">
        <v>25901.84</v>
      </c>
      <c r="AW377">
        <v>25613.375130169101</v>
      </c>
      <c r="AX377">
        <v>25328.122849912201</v>
      </c>
      <c r="AY377">
        <v>25046.0473811054</v>
      </c>
      <c r="AZ377">
        <v>24767.113344080699</v>
      </c>
      <c r="BA377">
        <v>24491.285753188102</v>
      </c>
      <c r="BB377">
        <v>24218.530012407398</v>
      </c>
      <c r="BC377">
        <v>23948.811911009099</v>
      </c>
      <c r="BD377">
        <v>23682.097619263401</v>
      </c>
      <c r="BE377">
        <v>23418.353684197002</v>
      </c>
      <c r="BF377">
        <v>23157.5470253973</v>
      </c>
      <c r="BG377">
        <v>22899.6449308634</v>
      </c>
      <c r="BH377">
        <v>22644.6150529029</v>
      </c>
      <c r="BI377">
        <v>22392.4254040747</v>
      </c>
      <c r="BJ377">
        <v>22143.044353177</v>
      </c>
      <c r="BK377">
        <v>21896.4406212801</v>
      </c>
      <c r="BL377">
        <v>21652.5832778027</v>
      </c>
      <c r="BM377">
        <v>21411.441736633002</v>
      </c>
      <c r="BN377">
        <v>21172.985752291799</v>
      </c>
      <c r="BO377">
        <v>20937.185416139499</v>
      </c>
      <c r="BP377">
        <v>20704.0111526242</v>
      </c>
      <c r="BQ377">
        <v>20473.433715572701</v>
      </c>
      <c r="BR377">
        <v>20245.424184521999</v>
      </c>
      <c r="BS377">
        <v>20019.9539610916</v>
      </c>
      <c r="BT377">
        <v>19796.994765397201</v>
      </c>
      <c r="BU377">
        <v>19576.518632503099</v>
      </c>
      <c r="BV377">
        <v>19358.497908914898</v>
      </c>
      <c r="BW377">
        <v>19142.905249111001</v>
      </c>
      <c r="BX377">
        <v>18929.713612112701</v>
      </c>
      <c r="BY377">
        <v>18718.896258092602</v>
      </c>
      <c r="BZ377">
        <v>18510.426745020701</v>
      </c>
      <c r="CA377">
        <v>18304.2789253478</v>
      </c>
      <c r="CB377">
        <v>18100.426942726201</v>
      </c>
      <c r="CC377">
        <v>17898.845228766299</v>
      </c>
    </row>
    <row r="378" spans="1:81" x14ac:dyDescent="0.25">
      <c r="A378">
        <v>827635</v>
      </c>
      <c r="B378" t="s">
        <v>450</v>
      </c>
      <c r="C378" t="s">
        <v>84</v>
      </c>
      <c r="D378">
        <v>2018</v>
      </c>
      <c r="E378" t="s">
        <v>44</v>
      </c>
      <c r="F378" t="s">
        <v>33</v>
      </c>
      <c r="G378">
        <v>2016</v>
      </c>
      <c r="H378">
        <v>4000</v>
      </c>
      <c r="I378">
        <v>100</v>
      </c>
      <c r="J378">
        <v>2019</v>
      </c>
      <c r="K378">
        <v>3.1</v>
      </c>
      <c r="L378">
        <v>3</v>
      </c>
      <c r="M378">
        <v>2018</v>
      </c>
      <c r="N378">
        <v>3996.28</v>
      </c>
      <c r="O378" t="s">
        <v>24</v>
      </c>
      <c r="P378">
        <v>2.34587844878049</v>
      </c>
      <c r="Q378">
        <v>1</v>
      </c>
      <c r="R378" t="s">
        <v>25</v>
      </c>
      <c r="S378">
        <v>3876</v>
      </c>
      <c r="T378">
        <v>-1.11368485725649E-2</v>
      </c>
      <c r="AU378">
        <v>4000</v>
      </c>
      <c r="AV378">
        <v>3998.14</v>
      </c>
      <c r="AW378">
        <v>3996.28</v>
      </c>
      <c r="AX378">
        <v>3876</v>
      </c>
      <c r="AY378">
        <v>3832.8335749327298</v>
      </c>
      <c r="AZ378">
        <v>3790.1478878048601</v>
      </c>
      <c r="BA378">
        <v>3747.9375847107599</v>
      </c>
      <c r="BB378">
        <v>3706.1973713704101</v>
      </c>
      <c r="BC378">
        <v>3664.9220124654198</v>
      </c>
      <c r="BD378">
        <v>3624.1063309823298</v>
      </c>
      <c r="BE378">
        <v>3583.74520756331</v>
      </c>
      <c r="BF378">
        <v>3543.8335798640201</v>
      </c>
      <c r="BG378">
        <v>3504.3664419186998</v>
      </c>
      <c r="BH378">
        <v>3465.3388435122702</v>
      </c>
      <c r="BI378">
        <v>3426.74588955945</v>
      </c>
      <c r="BJ378">
        <v>3388.5827394907701</v>
      </c>
      <c r="BK378">
        <v>3350.8446066454499</v>
      </c>
      <c r="BL378">
        <v>3313.5267576710498</v>
      </c>
      <c r="BM378">
        <v>3276.62451192972</v>
      </c>
      <c r="BN378">
        <v>3240.1332409112101</v>
      </c>
      <c r="BO378">
        <v>3204.0483676522399</v>
      </c>
      <c r="BP378">
        <v>3168.3653661625299</v>
      </c>
      <c r="BQ378">
        <v>3133.0797608570201</v>
      </c>
      <c r="BR378">
        <v>3098.1871259945801</v>
      </c>
      <c r="BS378">
        <v>3063.6830851229101</v>
      </c>
      <c r="BT378">
        <v>3029.5633105295701</v>
      </c>
      <c r="BU378">
        <v>2995.8235226992001</v>
      </c>
      <c r="BV378">
        <v>2962.4594897767702</v>
      </c>
      <c r="BW378">
        <v>2929.4670270367701</v>
      </c>
      <c r="BX378">
        <v>2896.8419963583401</v>
      </c>
      <c r="BY378">
        <v>2864.5803057062499</v>
      </c>
      <c r="BZ378">
        <v>2832.6779086176498</v>
      </c>
      <c r="CA378">
        <v>2801.1308036945202</v>
      </c>
      <c r="CB378">
        <v>2769.9350341018298</v>
      </c>
      <c r="CC378">
        <v>2739.0866870711998</v>
      </c>
    </row>
    <row r="379" spans="1:81" x14ac:dyDescent="0.25">
      <c r="A379">
        <v>15653</v>
      </c>
      <c r="B379" t="s">
        <v>451</v>
      </c>
      <c r="C379" t="s">
        <v>211</v>
      </c>
      <c r="D379">
        <v>2016</v>
      </c>
      <c r="E379" t="s">
        <v>44</v>
      </c>
      <c r="F379" t="s">
        <v>33</v>
      </c>
      <c r="G379">
        <v>2015</v>
      </c>
      <c r="H379">
        <v>431682.34</v>
      </c>
      <c r="I379">
        <v>100</v>
      </c>
      <c r="J379">
        <v>2020</v>
      </c>
      <c r="K379">
        <v>15</v>
      </c>
      <c r="L379">
        <v>73</v>
      </c>
      <c r="M379">
        <v>2017</v>
      </c>
      <c r="N379">
        <v>387782.46</v>
      </c>
      <c r="O379" t="s">
        <v>24</v>
      </c>
      <c r="P379">
        <v>2.4654055766845402</v>
      </c>
      <c r="Q379">
        <v>1</v>
      </c>
      <c r="R379" t="s">
        <v>25</v>
      </c>
      <c r="S379">
        <v>366929.989</v>
      </c>
      <c r="T379">
        <v>-1.11368485725649E-2</v>
      </c>
      <c r="AT379">
        <v>431682.34</v>
      </c>
      <c r="AU379">
        <v>409732.4</v>
      </c>
      <c r="AV379">
        <v>387782.46</v>
      </c>
      <c r="AW379">
        <v>380831.63633333298</v>
      </c>
      <c r="AX379">
        <v>373880.812666666</v>
      </c>
      <c r="AY379">
        <v>366929.989</v>
      </c>
      <c r="AZ379">
        <v>362843.54527577403</v>
      </c>
      <c r="BA379">
        <v>358802.61165650497</v>
      </c>
      <c r="BB379">
        <v>354806.68130304501</v>
      </c>
      <c r="BC379">
        <v>350855.25302083901</v>
      </c>
      <c r="BD379">
        <v>346947.83119705698</v>
      </c>
      <c r="BE379">
        <v>343083.925738436</v>
      </c>
      <c r="BF379">
        <v>339263.05200980598</v>
      </c>
      <c r="BG379">
        <v>335484.73077330599</v>
      </c>
      <c r="BH379">
        <v>331748.48812827602</v>
      </c>
      <c r="BI379">
        <v>328053.85545181402</v>
      </c>
      <c r="BJ379">
        <v>324400.36934000102</v>
      </c>
      <c r="BK379">
        <v>320787.57154977799</v>
      </c>
      <c r="BL379">
        <v>317215.00894146698</v>
      </c>
      <c r="BM379">
        <v>313682.233421941</v>
      </c>
      <c r="BN379">
        <v>310188.80188841699</v>
      </c>
      <c r="BO379">
        <v>306734.27617288003</v>
      </c>
      <c r="BP379">
        <v>303318.22298712702</v>
      </c>
      <c r="BQ379">
        <v>299940.21386841999</v>
      </c>
      <c r="BR379">
        <v>296599.82512574497</v>
      </c>
      <c r="BS379">
        <v>293296.63778667001</v>
      </c>
      <c r="BT379">
        <v>290030.237544798</v>
      </c>
      <c r="BU379">
        <v>286800.214707796</v>
      </c>
      <c r="BV379">
        <v>283606.164146016</v>
      </c>
      <c r="BW379">
        <v>280447.68524167599</v>
      </c>
      <c r="BX379">
        <v>277324.38183861302</v>
      </c>
      <c r="BY379">
        <v>274235.86219259701</v>
      </c>
      <c r="BZ379">
        <v>271181.73892219103</v>
      </c>
      <c r="CA379">
        <v>268161.62896016898</v>
      </c>
      <c r="CB379">
        <v>265175.15350546798</v>
      </c>
      <c r="CC379">
        <v>262221.93797567103</v>
      </c>
    </row>
    <row r="380" spans="1:81" x14ac:dyDescent="0.25">
      <c r="A380">
        <v>15655</v>
      </c>
      <c r="B380" t="s">
        <v>452</v>
      </c>
      <c r="C380" t="s">
        <v>136</v>
      </c>
      <c r="D380">
        <v>2012</v>
      </c>
      <c r="E380" t="s">
        <v>49</v>
      </c>
      <c r="F380" t="s">
        <v>50</v>
      </c>
      <c r="G380">
        <v>2012</v>
      </c>
      <c r="H380">
        <v>23411</v>
      </c>
      <c r="I380">
        <v>90</v>
      </c>
      <c r="J380">
        <v>2020</v>
      </c>
      <c r="K380">
        <v>15</v>
      </c>
      <c r="L380">
        <v>70</v>
      </c>
      <c r="M380">
        <v>2017</v>
      </c>
      <c r="N380">
        <v>20952.845000000001</v>
      </c>
      <c r="O380" t="s">
        <v>24</v>
      </c>
      <c r="P380">
        <v>2.3653681947585401</v>
      </c>
      <c r="Q380">
        <v>1</v>
      </c>
      <c r="R380" t="s">
        <v>25</v>
      </c>
      <c r="S380">
        <v>19899.349999999999</v>
      </c>
      <c r="T380">
        <v>-1.11368485725649E-2</v>
      </c>
      <c r="AQ380">
        <v>23411</v>
      </c>
      <c r="AR380">
        <v>22919.368999999999</v>
      </c>
      <c r="AS380">
        <v>22427.738000000001</v>
      </c>
      <c r="AT380">
        <v>21936.107</v>
      </c>
      <c r="AU380">
        <v>21444.475999999999</v>
      </c>
      <c r="AV380">
        <v>20952.845000000001</v>
      </c>
      <c r="AW380">
        <v>20601.68</v>
      </c>
      <c r="AX380">
        <v>20250.514999999999</v>
      </c>
      <c r="AY380">
        <v>19899.349999999999</v>
      </c>
      <c r="AZ380">
        <v>19677.733952357499</v>
      </c>
      <c r="BA380">
        <v>19458.586009078899</v>
      </c>
      <c r="BB380">
        <v>19241.8786832595</v>
      </c>
      <c r="BC380">
        <v>19027.584794112401</v>
      </c>
      <c r="BD380">
        <v>18815.677463558699</v>
      </c>
      <c r="BE380">
        <v>18606.130112856801</v>
      </c>
      <c r="BF380">
        <v>18398.916459268501</v>
      </c>
      <c r="BG380">
        <v>18194.010512762401</v>
      </c>
      <c r="BH380">
        <v>17991.386572754102</v>
      </c>
      <c r="BI380">
        <v>17791.019224882799</v>
      </c>
      <c r="BJ380">
        <v>17592.8833378237</v>
      </c>
      <c r="BK380">
        <v>17396.954060135598</v>
      </c>
      <c r="BL380">
        <v>17203.206817144001</v>
      </c>
      <c r="BM380">
        <v>17011.617307858902</v>
      </c>
      <c r="BN380">
        <v>16822.161501926901</v>
      </c>
      <c r="BO380">
        <v>16634.815636616699</v>
      </c>
      <c r="BP380">
        <v>16449.556213839202</v>
      </c>
      <c r="BQ380">
        <v>16266.359997199699</v>
      </c>
      <c r="BR380">
        <v>16085.2040090841</v>
      </c>
      <c r="BS380">
        <v>15906.0655277761</v>
      </c>
      <c r="BT380">
        <v>15728.922084608001</v>
      </c>
      <c r="BU380">
        <v>15553.751461141999</v>
      </c>
      <c r="BV380">
        <v>15380.531686384</v>
      </c>
      <c r="BW380">
        <v>15209.2410340272</v>
      </c>
      <c r="BX380">
        <v>15039.858019727601</v>
      </c>
      <c r="BY380">
        <v>14872.361398409001</v>
      </c>
      <c r="BZ380">
        <v>14706.7301615984</v>
      </c>
      <c r="CA380">
        <v>14542.9435347912</v>
      </c>
      <c r="CB380">
        <v>14380.980974844801</v>
      </c>
      <c r="CC380">
        <v>14220.822167402999</v>
      </c>
    </row>
    <row r="381" spans="1:81" x14ac:dyDescent="0.25">
      <c r="A381">
        <v>15693</v>
      </c>
      <c r="B381" t="s">
        <v>453</v>
      </c>
      <c r="C381" t="s">
        <v>59</v>
      </c>
      <c r="D381">
        <v>2010</v>
      </c>
      <c r="E381" t="s">
        <v>22</v>
      </c>
      <c r="F381" t="s">
        <v>23</v>
      </c>
      <c r="G381">
        <v>2009</v>
      </c>
      <c r="H381">
        <v>85480</v>
      </c>
      <c r="I381">
        <v>100</v>
      </c>
      <c r="J381">
        <v>2020</v>
      </c>
      <c r="K381">
        <v>11</v>
      </c>
      <c r="L381">
        <v>100</v>
      </c>
      <c r="M381">
        <v>2018</v>
      </c>
      <c r="N381">
        <v>76077.2</v>
      </c>
      <c r="O381" t="s">
        <v>24</v>
      </c>
      <c r="P381">
        <v>2.75537440165854</v>
      </c>
      <c r="Q381">
        <v>1</v>
      </c>
      <c r="R381" t="s">
        <v>25</v>
      </c>
      <c r="S381">
        <v>76077.2</v>
      </c>
      <c r="T381">
        <v>-1.11368485725649E-2</v>
      </c>
      <c r="AN381">
        <v>85480</v>
      </c>
      <c r="AO381">
        <v>84435.244444444397</v>
      </c>
      <c r="AP381">
        <v>83390.488888888794</v>
      </c>
      <c r="AQ381">
        <v>82345.733333333294</v>
      </c>
      <c r="AR381">
        <v>81300.977777777705</v>
      </c>
      <c r="AS381">
        <v>80256.222222222204</v>
      </c>
      <c r="AT381">
        <v>79211.466666666602</v>
      </c>
      <c r="AU381">
        <v>78166.711111111101</v>
      </c>
      <c r="AV381">
        <v>77121.955555555498</v>
      </c>
      <c r="AW381">
        <v>76077.2</v>
      </c>
      <c r="AX381">
        <v>76077.2</v>
      </c>
      <c r="AY381">
        <v>76077.2</v>
      </c>
      <c r="AZ381">
        <v>75229.939743775205</v>
      </c>
      <c r="BA381">
        <v>74392.115296725606</v>
      </c>
      <c r="BB381">
        <v>73563.621573673197</v>
      </c>
      <c r="BC381">
        <v>72744.354659757693</v>
      </c>
      <c r="BD381">
        <v>71934.211797402997</v>
      </c>
      <c r="BE381">
        <v>71133.091373428499</v>
      </c>
      <c r="BF381">
        <v>70340.892906304201</v>
      </c>
      <c r="BG381">
        <v>69557.517033547701</v>
      </c>
      <c r="BH381">
        <v>68782.865499261505</v>
      </c>
      <c r="BI381">
        <v>68016.841141809098</v>
      </c>
      <c r="BJ381">
        <v>67259.347881628593</v>
      </c>
      <c r="BK381">
        <v>66510.290709181398</v>
      </c>
      <c r="BL381">
        <v>65769.575673036001</v>
      </c>
      <c r="BM381">
        <v>65037.109868083498</v>
      </c>
      <c r="BN381">
        <v>64312.801423885401</v>
      </c>
      <c r="BO381">
        <v>63596.559493150198</v>
      </c>
      <c r="BP381">
        <v>62888.294240338902</v>
      </c>
      <c r="BQ381">
        <v>62187.916830397298</v>
      </c>
      <c r="BR381">
        <v>61495.339417613897</v>
      </c>
      <c r="BS381">
        <v>60810.475134601496</v>
      </c>
      <c r="BT381">
        <v>60133.238081401701</v>
      </c>
      <c r="BU381">
        <v>59463.543314711103</v>
      </c>
      <c r="BV381">
        <v>58801.306837226999</v>
      </c>
      <c r="BW381">
        <v>58146.445587111899</v>
      </c>
      <c r="BX381">
        <v>57498.877427575302</v>
      </c>
      <c r="BY381">
        <v>56858.521136572002</v>
      </c>
      <c r="BZ381">
        <v>56225.296396614001</v>
      </c>
      <c r="CA381">
        <v>55599.123784697302</v>
      </c>
      <c r="CB381">
        <v>54979.924762339797</v>
      </c>
      <c r="CC381">
        <v>54367.621665730599</v>
      </c>
    </row>
    <row r="382" spans="1:81" x14ac:dyDescent="0.25">
      <c r="A382">
        <v>15779</v>
      </c>
      <c r="B382" t="s">
        <v>454</v>
      </c>
      <c r="C382" t="s">
        <v>39</v>
      </c>
      <c r="D382">
        <v>2014</v>
      </c>
      <c r="E382" t="s">
        <v>28</v>
      </c>
      <c r="F382" t="s">
        <v>23</v>
      </c>
      <c r="G382">
        <v>2010</v>
      </c>
      <c r="H382">
        <v>161803</v>
      </c>
      <c r="I382">
        <v>100</v>
      </c>
      <c r="J382">
        <v>2020</v>
      </c>
      <c r="K382">
        <v>30</v>
      </c>
      <c r="L382">
        <v>100</v>
      </c>
      <c r="M382">
        <v>2017</v>
      </c>
      <c r="N382">
        <v>113262.099999999</v>
      </c>
      <c r="O382" t="s">
        <v>24</v>
      </c>
      <c r="P382">
        <v>2.9453820339585399</v>
      </c>
      <c r="Q382">
        <v>1</v>
      </c>
      <c r="R382" t="s">
        <v>25</v>
      </c>
      <c r="S382">
        <v>113262.1</v>
      </c>
      <c r="T382">
        <v>-1.11368485725649E-2</v>
      </c>
      <c r="AO382">
        <v>161803</v>
      </c>
      <c r="AP382">
        <v>154868.585714285</v>
      </c>
      <c r="AQ382">
        <v>147934.17142857099</v>
      </c>
      <c r="AR382">
        <v>140999.75714285701</v>
      </c>
      <c r="AS382">
        <v>134065.34285714201</v>
      </c>
      <c r="AT382">
        <v>127130.928571428</v>
      </c>
      <c r="AU382">
        <v>120196.514285714</v>
      </c>
      <c r="AV382">
        <v>113262.099999999</v>
      </c>
      <c r="AW382">
        <v>113262.099999999</v>
      </c>
      <c r="AX382">
        <v>113262.1</v>
      </c>
      <c r="AY382">
        <v>113262.1</v>
      </c>
      <c r="AZ382">
        <v>112000.717143289</v>
      </c>
      <c r="BA382">
        <v>110753.38211644501</v>
      </c>
      <c r="BB382">
        <v>109519.938470915</v>
      </c>
      <c r="BC382">
        <v>108300.23150048799</v>
      </c>
      <c r="BD382">
        <v>107094.108221893</v>
      </c>
      <c r="BE382">
        <v>105901.41735561199</v>
      </c>
      <c r="BF382">
        <v>104722.009306903</v>
      </c>
      <c r="BG382">
        <v>103555.73614703699</v>
      </c>
      <c r="BH382">
        <v>102402.45159474701</v>
      </c>
      <c r="BI382">
        <v>101262.01099787701</v>
      </c>
      <c r="BJ382">
        <v>100134.27131524</v>
      </c>
      <c r="BK382">
        <v>99019.091098678502</v>
      </c>
      <c r="BL382">
        <v>97916.330475319497</v>
      </c>
      <c r="BM382">
        <v>96825.8511300346</v>
      </c>
      <c r="BN382">
        <v>95747.516288089697</v>
      </c>
      <c r="BO382">
        <v>94681.190697990096</v>
      </c>
      <c r="BP382">
        <v>93626.740614516399</v>
      </c>
      <c r="BQ382">
        <v>92584.033781949707</v>
      </c>
      <c r="BR382">
        <v>91552.939417482907</v>
      </c>
      <c r="BS382">
        <v>90533.328194817193</v>
      </c>
      <c r="BT382">
        <v>89525.0722279412</v>
      </c>
      <c r="BU382">
        <v>88528.045055090697</v>
      </c>
      <c r="BV382">
        <v>87542.121622886902</v>
      </c>
      <c r="BW382">
        <v>86567.178270651799</v>
      </c>
      <c r="BX382">
        <v>85603.092714897299</v>
      </c>
      <c r="BY382">
        <v>84649.744033988201</v>
      </c>
      <c r="BZ382">
        <v>83707.012652975303</v>
      </c>
      <c r="CA382">
        <v>82774.780328597393</v>
      </c>
      <c r="CB382">
        <v>81852.930134450493</v>
      </c>
      <c r="CC382">
        <v>80941.346446322306</v>
      </c>
    </row>
    <row r="383" spans="1:81" x14ac:dyDescent="0.25">
      <c r="A383">
        <v>61315</v>
      </c>
      <c r="B383" t="s">
        <v>455</v>
      </c>
      <c r="C383" t="s">
        <v>27</v>
      </c>
      <c r="D383">
        <v>2018</v>
      </c>
      <c r="E383" t="s">
        <v>49</v>
      </c>
      <c r="F383" t="s">
        <v>50</v>
      </c>
      <c r="G383">
        <v>2017</v>
      </c>
      <c r="H383">
        <v>19620</v>
      </c>
      <c r="I383">
        <v>100</v>
      </c>
      <c r="J383">
        <v>2050</v>
      </c>
      <c r="K383">
        <v>70</v>
      </c>
      <c r="L383">
        <v>0</v>
      </c>
      <c r="M383">
        <v>2017</v>
      </c>
      <c r="N383">
        <v>19620</v>
      </c>
      <c r="O383" t="s">
        <v>45</v>
      </c>
      <c r="P383">
        <v>3.030001962</v>
      </c>
      <c r="Q383">
        <v>1</v>
      </c>
      <c r="R383" t="s">
        <v>25</v>
      </c>
      <c r="S383">
        <v>5886</v>
      </c>
      <c r="T383">
        <v>-1.11368485725649E-2</v>
      </c>
      <c r="AV383">
        <v>19620</v>
      </c>
      <c r="AW383">
        <v>19203.8181818181</v>
      </c>
      <c r="AX383">
        <v>18787.636363636298</v>
      </c>
      <c r="AY383">
        <v>18371.4545454545</v>
      </c>
      <c r="AZ383">
        <v>17955.272727272699</v>
      </c>
      <c r="BA383">
        <v>17539.090909090901</v>
      </c>
      <c r="BB383">
        <v>17122.909090909001</v>
      </c>
      <c r="BC383">
        <v>16706.727272727199</v>
      </c>
      <c r="BD383">
        <v>16290.545454545399</v>
      </c>
      <c r="BE383">
        <v>15874.3636363636</v>
      </c>
      <c r="BF383">
        <v>15458.1818181818</v>
      </c>
      <c r="BG383">
        <v>15042</v>
      </c>
      <c r="BH383">
        <v>14625.8181818181</v>
      </c>
      <c r="BI383">
        <v>14209.6363636363</v>
      </c>
      <c r="BJ383">
        <v>13793.4545454545</v>
      </c>
      <c r="BK383">
        <v>13377.272727272701</v>
      </c>
      <c r="BL383">
        <v>12961.090909090901</v>
      </c>
      <c r="BM383">
        <v>12544.909090908999</v>
      </c>
      <c r="BN383">
        <v>12128.727272727199</v>
      </c>
      <c r="BO383">
        <v>11712.545454545399</v>
      </c>
      <c r="BP383">
        <v>11296.3636363636</v>
      </c>
      <c r="BQ383">
        <v>10880.1818181818</v>
      </c>
      <c r="BR383">
        <v>10464</v>
      </c>
      <c r="BS383">
        <v>10047.8181818181</v>
      </c>
      <c r="BT383">
        <v>9631.6363636363603</v>
      </c>
      <c r="BU383">
        <v>9215.4545454545405</v>
      </c>
      <c r="BV383">
        <v>8799.2727272727207</v>
      </c>
      <c r="BW383">
        <v>8383.0909090909008</v>
      </c>
      <c r="BX383">
        <v>7966.9090909090901</v>
      </c>
      <c r="BY383">
        <v>7550.7272727272702</v>
      </c>
      <c r="BZ383">
        <v>7134.5454545454504</v>
      </c>
      <c r="CA383">
        <v>6718.3636363636297</v>
      </c>
      <c r="CB383">
        <v>6302.1818181818098</v>
      </c>
      <c r="CC383">
        <v>5886</v>
      </c>
    </row>
    <row r="384" spans="1:81" x14ac:dyDescent="0.25">
      <c r="A384">
        <v>15957</v>
      </c>
      <c r="B384" t="s">
        <v>456</v>
      </c>
      <c r="C384" t="s">
        <v>432</v>
      </c>
      <c r="D384">
        <v>2015</v>
      </c>
      <c r="E384" t="s">
        <v>105</v>
      </c>
      <c r="F384" t="s">
        <v>54</v>
      </c>
      <c r="G384">
        <v>2015</v>
      </c>
      <c r="H384">
        <v>1440870</v>
      </c>
      <c r="I384">
        <v>100</v>
      </c>
      <c r="J384">
        <v>2019</v>
      </c>
      <c r="K384">
        <v>22.6</v>
      </c>
      <c r="L384">
        <v>82.3</v>
      </c>
      <c r="M384">
        <v>2017</v>
      </c>
      <c r="N384">
        <v>1172871.06174</v>
      </c>
      <c r="O384" t="s">
        <v>24</v>
      </c>
      <c r="P384">
        <v>3.2110221357804898</v>
      </c>
      <c r="Q384">
        <v>1</v>
      </c>
      <c r="R384" t="s">
        <v>25</v>
      </c>
      <c r="S384">
        <v>1115233.3799999999</v>
      </c>
      <c r="T384">
        <v>-1.11368485725649E-2</v>
      </c>
      <c r="AT384">
        <v>1440870</v>
      </c>
      <c r="AU384">
        <v>1306870.5308699999</v>
      </c>
      <c r="AV384">
        <v>1172871.06174</v>
      </c>
      <c r="AW384">
        <v>1144052.2208699901</v>
      </c>
      <c r="AX384">
        <v>1115233.3799999999</v>
      </c>
      <c r="AY384">
        <v>1102813.1947238699</v>
      </c>
      <c r="AZ384">
        <v>1090531.3311703999</v>
      </c>
      <c r="BA384">
        <v>1078386.2488715199</v>
      </c>
      <c r="BB384">
        <v>1066376.4245151</v>
      </c>
      <c r="BC384">
        <v>1054500.3517539201</v>
      </c>
      <c r="BD384">
        <v>1042756.54101672</v>
      </c>
      <c r="BE384">
        <v>1031143.5193213701</v>
      </c>
      <c r="BF384">
        <v>1019659.8300900999</v>
      </c>
      <c r="BG384">
        <v>1008304.03296686</v>
      </c>
      <c r="BH384">
        <v>997074.70363660704</v>
      </c>
      <c r="BI384">
        <v>985970.43364667101</v>
      </c>
      <c r="BJ384">
        <v>974989.83023012197</v>
      </c>
      <c r="BK384">
        <v>964131.51613105799</v>
      </c>
      <c r="BL384">
        <v>953394.12943186902</v>
      </c>
      <c r="BM384">
        <v>942776.32338241395</v>
      </c>
      <c r="BN384">
        <v>932276.76623110403</v>
      </c>
      <c r="BO384">
        <v>921894.14105786802</v>
      </c>
      <c r="BP384">
        <v>911627.14560897194</v>
      </c>
      <c r="BQ384">
        <v>901474.49213368504</v>
      </c>
      <c r="BR384">
        <v>891434.90722276201</v>
      </c>
      <c r="BS384">
        <v>881507.13164872397</v>
      </c>
      <c r="BT384">
        <v>871689.92020791594</v>
      </c>
      <c r="BU384">
        <v>861982.04156432895</v>
      </c>
      <c r="BV384">
        <v>852382.278095157</v>
      </c>
      <c r="BW384">
        <v>842889.42573807295</v>
      </c>
      <c r="BX384">
        <v>833502.29384021205</v>
      </c>
      <c r="BY384">
        <v>824219.70500882796</v>
      </c>
      <c r="BZ384">
        <v>815040.49496362102</v>
      </c>
      <c r="CA384">
        <v>805963.51239070296</v>
      </c>
      <c r="CB384">
        <v>796987.61879819504</v>
      </c>
      <c r="CC384">
        <v>788111.68837343005</v>
      </c>
    </row>
    <row r="385" spans="1:81" x14ac:dyDescent="0.25">
      <c r="A385">
        <v>16004</v>
      </c>
      <c r="B385" t="s">
        <v>457</v>
      </c>
      <c r="C385" t="s">
        <v>21</v>
      </c>
      <c r="D385">
        <v>2011</v>
      </c>
      <c r="E385" t="s">
        <v>105</v>
      </c>
      <c r="F385" t="s">
        <v>54</v>
      </c>
      <c r="G385">
        <v>2004</v>
      </c>
      <c r="H385">
        <v>873117</v>
      </c>
      <c r="I385">
        <v>95</v>
      </c>
      <c r="J385">
        <v>2021</v>
      </c>
      <c r="K385">
        <v>20</v>
      </c>
      <c r="L385">
        <v>100</v>
      </c>
      <c r="M385">
        <v>2018</v>
      </c>
      <c r="N385">
        <v>698493.6</v>
      </c>
      <c r="O385" t="s">
        <v>24</v>
      </c>
      <c r="P385">
        <v>3.1359409702365899</v>
      </c>
      <c r="Q385">
        <v>1</v>
      </c>
      <c r="R385" t="s">
        <v>25</v>
      </c>
      <c r="S385">
        <v>698493.6</v>
      </c>
      <c r="T385">
        <v>-1.11368485725649E-2</v>
      </c>
      <c r="AI385">
        <v>873117</v>
      </c>
      <c r="AJ385">
        <v>860643.9</v>
      </c>
      <c r="AK385">
        <v>848170.8</v>
      </c>
      <c r="AL385">
        <v>835697.7</v>
      </c>
      <c r="AM385">
        <v>823224.6</v>
      </c>
      <c r="AN385">
        <v>810751.5</v>
      </c>
      <c r="AO385">
        <v>798278.4</v>
      </c>
      <c r="AP385">
        <v>785805.3</v>
      </c>
      <c r="AQ385">
        <v>773332.2</v>
      </c>
      <c r="AR385">
        <v>760859.1</v>
      </c>
      <c r="AS385">
        <v>748386</v>
      </c>
      <c r="AT385">
        <v>735912.9</v>
      </c>
      <c r="AU385">
        <v>723439.8</v>
      </c>
      <c r="AV385">
        <v>710966.7</v>
      </c>
      <c r="AW385">
        <v>698493.6</v>
      </c>
      <c r="AX385">
        <v>698493.6</v>
      </c>
      <c r="AY385">
        <v>698493.6</v>
      </c>
      <c r="AZ385">
        <v>698493.6</v>
      </c>
      <c r="BA385">
        <v>690714.58254789398</v>
      </c>
      <c r="BB385">
        <v>683022.19883519597</v>
      </c>
      <c r="BC385">
        <v>675415.48403506796</v>
      </c>
      <c r="BD385">
        <v>667893.484065803</v>
      </c>
      <c r="BE385">
        <v>660455.25547116005</v>
      </c>
      <c r="BF385">
        <v>653099.86530202301</v>
      </c>
      <c r="BG385">
        <v>645826.39099939202</v>
      </c>
      <c r="BH385">
        <v>638633.92027866503</v>
      </c>
      <c r="BI385">
        <v>631521.55101521802</v>
      </c>
      <c r="BJ385">
        <v>624488.39113124995</v>
      </c>
      <c r="BK385">
        <v>617533.55848389701</v>
      </c>
      <c r="BL385">
        <v>610656.18075458496</v>
      </c>
      <c r="BM385">
        <v>603855.39533961995</v>
      </c>
      <c r="BN385">
        <v>597130.34924199595</v>
      </c>
      <c r="BO385">
        <v>590480.19896440499</v>
      </c>
      <c r="BP385">
        <v>583904.11040344101</v>
      </c>
      <c r="BQ385">
        <v>577401.25874497998</v>
      </c>
      <c r="BR385">
        <v>570970.82836072799</v>
      </c>
      <c r="BS385">
        <v>564612.01270592306</v>
      </c>
      <c r="BT385">
        <v>558324.014218166</v>
      </c>
      <c r="BU385">
        <v>552106.04421739199</v>
      </c>
      <c r="BV385">
        <v>545957.32280694495</v>
      </c>
      <c r="BW385">
        <v>539877.07877576095</v>
      </c>
      <c r="BX385">
        <v>533864.549501637</v>
      </c>
      <c r="BY385">
        <v>527918.980855576</v>
      </c>
      <c r="BZ385">
        <v>522039.62710720499</v>
      </c>
      <c r="CA385">
        <v>516225.75083123398</v>
      </c>
      <c r="CB385">
        <v>510476.622814968</v>
      </c>
      <c r="CC385">
        <v>504791.52196684299</v>
      </c>
    </row>
    <row r="386" spans="1:81" x14ac:dyDescent="0.25">
      <c r="A386">
        <v>16036</v>
      </c>
      <c r="B386" t="s">
        <v>458</v>
      </c>
      <c r="C386" t="s">
        <v>31</v>
      </c>
      <c r="D386">
        <v>2016</v>
      </c>
      <c r="E386" t="s">
        <v>49</v>
      </c>
      <c r="F386" t="s">
        <v>50</v>
      </c>
      <c r="G386">
        <v>2015</v>
      </c>
      <c r="H386">
        <v>141300000</v>
      </c>
      <c r="I386">
        <v>92.8</v>
      </c>
      <c r="J386">
        <v>2030</v>
      </c>
      <c r="K386">
        <v>41.3</v>
      </c>
      <c r="L386">
        <v>11</v>
      </c>
      <c r="M386">
        <v>2017</v>
      </c>
      <c r="N386">
        <v>134880741</v>
      </c>
      <c r="O386" t="s">
        <v>24</v>
      </c>
      <c r="P386">
        <v>2.67537390243902</v>
      </c>
      <c r="Q386">
        <v>1</v>
      </c>
      <c r="R386" t="s">
        <v>25</v>
      </c>
      <c r="S386">
        <v>82943100</v>
      </c>
      <c r="T386">
        <v>-1.11368485725649E-2</v>
      </c>
      <c r="AT386">
        <v>141300000</v>
      </c>
      <c r="AU386">
        <v>138090370.5</v>
      </c>
      <c r="AV386">
        <v>134880741</v>
      </c>
      <c r="AW386">
        <v>130885537.84615301</v>
      </c>
      <c r="AX386">
        <v>126890334.692307</v>
      </c>
      <c r="AY386">
        <v>122895131.538461</v>
      </c>
      <c r="AZ386">
        <v>118899928.384615</v>
      </c>
      <c r="BA386">
        <v>114904725.23076899</v>
      </c>
      <c r="BB386">
        <v>110909522.076923</v>
      </c>
      <c r="BC386">
        <v>106914318.923076</v>
      </c>
      <c r="BD386">
        <v>102919115.76922999</v>
      </c>
      <c r="BE386">
        <v>98923912.615384594</v>
      </c>
      <c r="BF386">
        <v>94928709.461538404</v>
      </c>
      <c r="BG386">
        <v>90933506.307692304</v>
      </c>
      <c r="BH386">
        <v>86938303.1538461</v>
      </c>
      <c r="BI386">
        <v>82943100</v>
      </c>
      <c r="BJ386">
        <v>82019375.255160898</v>
      </c>
      <c r="BK386">
        <v>81105937.892927796</v>
      </c>
      <c r="BL386">
        <v>80202673.344278395</v>
      </c>
      <c r="BM386">
        <v>79309468.316128299</v>
      </c>
      <c r="BN386">
        <v>78426210.777120903</v>
      </c>
      <c r="BO386">
        <v>77552789.943576097</v>
      </c>
      <c r="BP386">
        <v>76689096.265594497</v>
      </c>
      <c r="BQ386">
        <v>75835021.413317695</v>
      </c>
      <c r="BR386">
        <v>74990458.263340399</v>
      </c>
      <c r="BS386">
        <v>74155300.885274306</v>
      </c>
      <c r="BT386">
        <v>73329444.528461993</v>
      </c>
      <c r="BU386">
        <v>72512785.608838201</v>
      </c>
      <c r="BV386">
        <v>71705221.695937797</v>
      </c>
      <c r="BW386">
        <v>70906651.500047907</v>
      </c>
      <c r="BX386">
        <v>70116974.859504193</v>
      </c>
      <c r="BY386">
        <v>69336092.728127599</v>
      </c>
      <c r="BZ386">
        <v>68563907.162801102</v>
      </c>
      <c r="CA386">
        <v>67800321.311185598</v>
      </c>
      <c r="CB386">
        <v>67045239.399571702</v>
      </c>
      <c r="CC386">
        <v>66298566.720867299</v>
      </c>
    </row>
    <row r="387" spans="1:81" x14ac:dyDescent="0.25">
      <c r="A387">
        <v>11584</v>
      </c>
      <c r="B387" t="s">
        <v>459</v>
      </c>
      <c r="C387" t="s">
        <v>27</v>
      </c>
      <c r="D387">
        <v>2013</v>
      </c>
      <c r="E387" t="s">
        <v>28</v>
      </c>
      <c r="F387" t="s">
        <v>23</v>
      </c>
      <c r="G387">
        <v>2013</v>
      </c>
      <c r="H387">
        <v>46903</v>
      </c>
      <c r="I387">
        <v>100</v>
      </c>
      <c r="J387">
        <v>2018</v>
      </c>
      <c r="K387">
        <v>6</v>
      </c>
      <c r="L387">
        <v>40</v>
      </c>
      <c r="M387">
        <v>2017</v>
      </c>
      <c r="N387">
        <v>44265.23</v>
      </c>
      <c r="O387" t="s">
        <v>24</v>
      </c>
      <c r="P387">
        <v>2.70439493420244</v>
      </c>
      <c r="Q387">
        <v>1</v>
      </c>
      <c r="R387" t="s">
        <v>25</v>
      </c>
      <c r="S387">
        <v>44088.82</v>
      </c>
      <c r="T387">
        <v>-1.11368485725649E-2</v>
      </c>
      <c r="AR387">
        <v>46903</v>
      </c>
      <c r="AS387">
        <v>46243.557500000003</v>
      </c>
      <c r="AT387">
        <v>45584.114999999998</v>
      </c>
      <c r="AU387">
        <v>44924.672500000001</v>
      </c>
      <c r="AV387">
        <v>44265.23</v>
      </c>
      <c r="AW387">
        <v>44088.82</v>
      </c>
      <c r="AX387">
        <v>43597.8094879169</v>
      </c>
      <c r="AY387">
        <v>43112.267285554401</v>
      </c>
      <c r="AZ387">
        <v>42632.132493175297</v>
      </c>
      <c r="BA387">
        <v>42157.344889273198</v>
      </c>
      <c r="BB387">
        <v>41687.844923019999</v>
      </c>
      <c r="BC387">
        <v>41223.573706795803</v>
      </c>
      <c r="BD387">
        <v>40764.473008803201</v>
      </c>
      <c r="BE387">
        <v>40310.485245763797</v>
      </c>
      <c r="BF387">
        <v>39861.553475695102</v>
      </c>
      <c r="BG387">
        <v>39417.621390769098</v>
      </c>
      <c r="BH387">
        <v>38978.633310249403</v>
      </c>
      <c r="BI387">
        <v>38544.5341735076</v>
      </c>
      <c r="BJ387">
        <v>38115.2695331172</v>
      </c>
      <c r="BK387">
        <v>37690.785548024403</v>
      </c>
      <c r="BL387">
        <v>37271.028976795002</v>
      </c>
      <c r="BM387">
        <v>36855.947170936699</v>
      </c>
      <c r="BN387">
        <v>36445.488068295599</v>
      </c>
      <c r="BO387">
        <v>36039.600186525699</v>
      </c>
      <c r="BP387">
        <v>35638.232616632602</v>
      </c>
      <c r="BQ387">
        <v>35241.335016587298</v>
      </c>
      <c r="BR387">
        <v>34848.857605012599</v>
      </c>
      <c r="BS387">
        <v>34460.751154938698</v>
      </c>
      <c r="BT387">
        <v>34076.966987629297</v>
      </c>
      <c r="BU387">
        <v>33697.456966475802</v>
      </c>
      <c r="BV387">
        <v>33322.173490959598</v>
      </c>
      <c r="BW387">
        <v>32951.069490681999</v>
      </c>
      <c r="BX387">
        <v>32584.098419460301</v>
      </c>
      <c r="BY387">
        <v>32221.2142494892</v>
      </c>
      <c r="BZ387">
        <v>31862.371465568402</v>
      </c>
      <c r="CA387">
        <v>31507.5250593936</v>
      </c>
      <c r="CB387">
        <v>31156.630523910801</v>
      </c>
      <c r="CC387">
        <v>30809.6438477347</v>
      </c>
    </row>
    <row r="388" spans="1:81" x14ac:dyDescent="0.25">
      <c r="A388">
        <v>16137</v>
      </c>
      <c r="B388" t="s">
        <v>460</v>
      </c>
      <c r="C388" t="s">
        <v>148</v>
      </c>
      <c r="D388">
        <v>2013</v>
      </c>
      <c r="E388" t="s">
        <v>44</v>
      </c>
      <c r="F388" t="s">
        <v>33</v>
      </c>
      <c r="G388">
        <v>2013</v>
      </c>
      <c r="H388">
        <v>4537</v>
      </c>
      <c r="I388">
        <v>100</v>
      </c>
      <c r="J388">
        <v>2020</v>
      </c>
      <c r="K388">
        <v>50</v>
      </c>
      <c r="L388">
        <v>100</v>
      </c>
      <c r="M388">
        <v>2017</v>
      </c>
      <c r="N388">
        <v>3019</v>
      </c>
      <c r="O388" t="s">
        <v>24</v>
      </c>
      <c r="P388">
        <v>2.81536630735854</v>
      </c>
      <c r="Q388">
        <v>1</v>
      </c>
      <c r="R388" t="s">
        <v>25</v>
      </c>
      <c r="S388">
        <v>2268.5</v>
      </c>
      <c r="T388">
        <v>-1.11368485725649E-2</v>
      </c>
      <c r="AR388">
        <v>4537</v>
      </c>
      <c r="AS388">
        <v>4157.5</v>
      </c>
      <c r="AT388">
        <v>3778</v>
      </c>
      <c r="AU388">
        <v>3398.5</v>
      </c>
      <c r="AV388">
        <v>3019</v>
      </c>
      <c r="AW388">
        <v>2768.8333333333298</v>
      </c>
      <c r="AX388">
        <v>2518.6666666666601</v>
      </c>
      <c r="AY388">
        <v>2268.5</v>
      </c>
      <c r="AZ388">
        <v>2243.2360590131302</v>
      </c>
      <c r="BA388">
        <v>2218.25347871139</v>
      </c>
      <c r="BB388">
        <v>2193.54912562341</v>
      </c>
      <c r="BC388">
        <v>2169.1199011748599</v>
      </c>
      <c r="BD388">
        <v>2144.9627412997402</v>
      </c>
      <c r="BE388">
        <v>2121.0746160560898</v>
      </c>
      <c r="BF388">
        <v>2097.4525292459598</v>
      </c>
      <c r="BG388">
        <v>2074.09351803961</v>
      </c>
      <c r="BH388">
        <v>2050.9946526038598</v>
      </c>
      <c r="BI388">
        <v>2028.1530357346701</v>
      </c>
      <c r="BJ388">
        <v>2005.56580249371</v>
      </c>
      <c r="BK388">
        <v>1983.23011984902</v>
      </c>
      <c r="BL388">
        <v>1961.1431863197099</v>
      </c>
      <c r="BM388">
        <v>1939.3022316245499</v>
      </c>
      <c r="BN388">
        <v>1917.7045163345099</v>
      </c>
      <c r="BO388">
        <v>1896.3473315291701</v>
      </c>
      <c r="BP388">
        <v>1875.22799845694</v>
      </c>
      <c r="BQ388">
        <v>1854.3438681990899</v>
      </c>
      <c r="BR388">
        <v>1833.6923213374901</v>
      </c>
      <c r="BS388">
        <v>1813.27076762608</v>
      </c>
      <c r="BT388">
        <v>1793.0766456659701</v>
      </c>
      <c r="BU388">
        <v>1773.1074225841901</v>
      </c>
      <c r="BV388">
        <v>1753.36059371598</v>
      </c>
      <c r="BW388">
        <v>1733.8336822906599</v>
      </c>
      <c r="BX388">
        <v>1714.5242391209799</v>
      </c>
      <c r="BY388">
        <v>1695.42984229589</v>
      </c>
      <c r="BZ388">
        <v>1676.54809687684</v>
      </c>
      <c r="CA388">
        <v>1657.8766345972999</v>
      </c>
      <c r="CB388">
        <v>1639.4131135657899</v>
      </c>
      <c r="CC388">
        <v>1621.15521797213</v>
      </c>
    </row>
    <row r="389" spans="1:81" x14ac:dyDescent="0.25">
      <c r="A389">
        <v>16168</v>
      </c>
      <c r="B389" t="s">
        <v>461</v>
      </c>
      <c r="C389" t="s">
        <v>172</v>
      </c>
      <c r="D389">
        <v>2015</v>
      </c>
      <c r="E389" t="s">
        <v>28</v>
      </c>
      <c r="F389" t="s">
        <v>23</v>
      </c>
      <c r="G389">
        <v>2009</v>
      </c>
      <c r="H389">
        <v>452710</v>
      </c>
      <c r="I389">
        <v>100</v>
      </c>
      <c r="J389">
        <v>2020</v>
      </c>
      <c r="K389">
        <v>10</v>
      </c>
      <c r="L389">
        <v>100</v>
      </c>
      <c r="M389">
        <v>2017</v>
      </c>
      <c r="N389">
        <v>407439</v>
      </c>
      <c r="O389" t="s">
        <v>24</v>
      </c>
      <c r="P389">
        <v>2.7454111246585402</v>
      </c>
      <c r="Q389">
        <v>1</v>
      </c>
      <c r="R389" t="s">
        <v>25</v>
      </c>
      <c r="S389">
        <v>407439</v>
      </c>
      <c r="T389">
        <v>-1.11368485725649E-2</v>
      </c>
      <c r="AN389">
        <v>452710</v>
      </c>
      <c r="AO389">
        <v>447051.125</v>
      </c>
      <c r="AP389">
        <v>441392.25</v>
      </c>
      <c r="AQ389">
        <v>435733.375</v>
      </c>
      <c r="AR389">
        <v>430074.5</v>
      </c>
      <c r="AS389">
        <v>424415.625</v>
      </c>
      <c r="AT389">
        <v>418756.75</v>
      </c>
      <c r="AU389">
        <v>413097.875</v>
      </c>
      <c r="AV389">
        <v>407439</v>
      </c>
      <c r="AW389">
        <v>407439</v>
      </c>
      <c r="AX389">
        <v>407439</v>
      </c>
      <c r="AY389">
        <v>407439</v>
      </c>
      <c r="AZ389">
        <v>402901.413554442</v>
      </c>
      <c r="BA389">
        <v>398414.36152201402</v>
      </c>
      <c r="BB389">
        <v>393977.281108608</v>
      </c>
      <c r="BC389">
        <v>389589.61578787101</v>
      </c>
      <c r="BD389">
        <v>385250.81523139798</v>
      </c>
      <c r="BE389">
        <v>380960.33523970802</v>
      </c>
      <c r="BF389">
        <v>376717.63767398999</v>
      </c>
      <c r="BG389">
        <v>372522.19038860098</v>
      </c>
      <c r="BH389">
        <v>368373.46716432198</v>
      </c>
      <c r="BI389">
        <v>364270.94764236303</v>
      </c>
      <c r="BJ389">
        <v>360214.117259085</v>
      </c>
      <c r="BK389">
        <v>356202.46718147001</v>
      </c>
      <c r="BL389">
        <v>352235.49424329598</v>
      </c>
      <c r="BM389">
        <v>348312.70088202599</v>
      </c>
      <c r="BN389">
        <v>344433.59507640201</v>
      </c>
      <c r="BO389">
        <v>340597.69028473197</v>
      </c>
      <c r="BP389">
        <v>336804.50538386498</v>
      </c>
      <c r="BQ389">
        <v>333053.56460884801</v>
      </c>
      <c r="BR389">
        <v>329344.39749324601</v>
      </c>
      <c r="BS389">
        <v>325676.53881014098</v>
      </c>
      <c r="BT389">
        <v>322049.52851377602</v>
      </c>
      <c r="BU389">
        <v>318462.91168185201</v>
      </c>
      <c r="BV389">
        <v>314916.238458473</v>
      </c>
      <c r="BW389">
        <v>311409.06399771897</v>
      </c>
      <c r="BX389">
        <v>307940.94840785197</v>
      </c>
      <c r="BY389">
        <v>304511.45669614198</v>
      </c>
      <c r="BZ389">
        <v>301120.15871430602</v>
      </c>
      <c r="CA389">
        <v>297766.62910455797</v>
      </c>
      <c r="CB389">
        <v>294450.44724625698</v>
      </c>
      <c r="CC389">
        <v>291171.197203152</v>
      </c>
    </row>
    <row r="390" spans="1:81" x14ac:dyDescent="0.25">
      <c r="A390">
        <v>16299</v>
      </c>
      <c r="B390" t="s">
        <v>462</v>
      </c>
      <c r="C390" t="s">
        <v>39</v>
      </c>
      <c r="D390">
        <v>2017</v>
      </c>
      <c r="E390" t="s">
        <v>28</v>
      </c>
      <c r="F390" t="s">
        <v>23</v>
      </c>
      <c r="G390">
        <v>2015</v>
      </c>
      <c r="H390">
        <v>934954</v>
      </c>
      <c r="I390">
        <v>100</v>
      </c>
      <c r="J390">
        <v>2025</v>
      </c>
      <c r="K390">
        <v>50</v>
      </c>
      <c r="L390">
        <v>12.9</v>
      </c>
      <c r="M390">
        <v>2017</v>
      </c>
      <c r="N390">
        <v>874649.46699999995</v>
      </c>
      <c r="O390" t="s">
        <v>24</v>
      </c>
      <c r="P390">
        <v>3.14789837344878</v>
      </c>
      <c r="Q390">
        <v>1</v>
      </c>
      <c r="R390" t="s">
        <v>25</v>
      </c>
      <c r="S390">
        <v>467477</v>
      </c>
      <c r="T390">
        <v>-1.11368485725649E-2</v>
      </c>
      <c r="AT390">
        <v>934954</v>
      </c>
      <c r="AU390">
        <v>904801.73349999997</v>
      </c>
      <c r="AV390">
        <v>874649.46699999995</v>
      </c>
      <c r="AW390">
        <v>823752.90862499899</v>
      </c>
      <c r="AX390">
        <v>772856.35024999897</v>
      </c>
      <c r="AY390">
        <v>721959.791875</v>
      </c>
      <c r="AZ390">
        <v>671063.23349999997</v>
      </c>
      <c r="BA390">
        <v>620166.67512499995</v>
      </c>
      <c r="BB390">
        <v>569270.11675000004</v>
      </c>
      <c r="BC390">
        <v>518373.55837500002</v>
      </c>
      <c r="BD390">
        <v>467477</v>
      </c>
      <c r="BE390">
        <v>462270.77943984303</v>
      </c>
      <c r="BF390">
        <v>457122.53976969997</v>
      </c>
      <c r="BG390">
        <v>452031.63526517799</v>
      </c>
      <c r="BH390">
        <v>446997.42739322101</v>
      </c>
      <c r="BI390">
        <v>442019.28473201598</v>
      </c>
      <c r="BJ390">
        <v>437096.582891803</v>
      </c>
      <c r="BK390">
        <v>432228.70443655102</v>
      </c>
      <c r="BL390">
        <v>427415.038806525</v>
      </c>
      <c r="BM390">
        <v>422654.9822417</v>
      </c>
      <c r="BN390">
        <v>417947.93770603399</v>
      </c>
      <c r="BO390">
        <v>413293.314812586</v>
      </c>
      <c r="BP390">
        <v>408690.529749465</v>
      </c>
      <c r="BQ390">
        <v>404139.00520660402</v>
      </c>
      <c r="BR390">
        <v>399638.17030335101</v>
      </c>
      <c r="BS390">
        <v>395187.46051686502</v>
      </c>
      <c r="BT390">
        <v>390786.31761131302</v>
      </c>
      <c r="BU390">
        <v>386434.18956784502</v>
      </c>
      <c r="BV390">
        <v>382130.530515366</v>
      </c>
      <c r="BW390">
        <v>377874.800662063</v>
      </c>
      <c r="BX390">
        <v>373666.46622770099</v>
      </c>
      <c r="BY390">
        <v>369504.99937667802</v>
      </c>
      <c r="BZ390">
        <v>365389.87815181399</v>
      </c>
      <c r="CA390">
        <v>361320.58640888898</v>
      </c>
      <c r="CB390">
        <v>357296.613751903</v>
      </c>
      <c r="CC390">
        <v>353317.45546905801</v>
      </c>
    </row>
    <row r="391" spans="1:81" x14ac:dyDescent="0.25">
      <c r="A391">
        <v>16301</v>
      </c>
      <c r="B391" t="s">
        <v>463</v>
      </c>
      <c r="C391" t="s">
        <v>59</v>
      </c>
      <c r="D391">
        <v>2013</v>
      </c>
      <c r="E391" t="s">
        <v>28</v>
      </c>
      <c r="F391" t="s">
        <v>23</v>
      </c>
      <c r="G391">
        <v>2005</v>
      </c>
      <c r="H391">
        <v>35430</v>
      </c>
      <c r="I391">
        <v>100</v>
      </c>
      <c r="J391">
        <v>2020</v>
      </c>
      <c r="K391">
        <v>23</v>
      </c>
      <c r="L391">
        <v>100</v>
      </c>
      <c r="M391">
        <v>2018</v>
      </c>
      <c r="N391">
        <v>27281.1</v>
      </c>
      <c r="O391" t="s">
        <v>24</v>
      </c>
      <c r="P391">
        <v>2.8753693966585399</v>
      </c>
      <c r="Q391">
        <v>1</v>
      </c>
      <c r="R391" t="s">
        <v>25</v>
      </c>
      <c r="S391">
        <v>27281.1</v>
      </c>
      <c r="T391">
        <v>-1.11368485725649E-2</v>
      </c>
      <c r="AJ391">
        <v>35430</v>
      </c>
      <c r="AK391">
        <v>34803.1615384615</v>
      </c>
      <c r="AL391">
        <v>34176.323076922999</v>
      </c>
      <c r="AM391">
        <v>33549.484615384601</v>
      </c>
      <c r="AN391">
        <v>32922.646153846101</v>
      </c>
      <c r="AO391">
        <v>32295.807692307601</v>
      </c>
      <c r="AP391">
        <v>31668.969230769198</v>
      </c>
      <c r="AQ391">
        <v>31042.130769230698</v>
      </c>
      <c r="AR391">
        <v>30415.2923076923</v>
      </c>
      <c r="AS391">
        <v>29788.4538461538</v>
      </c>
      <c r="AT391">
        <v>29161.615384615299</v>
      </c>
      <c r="AU391">
        <v>28534.776923076901</v>
      </c>
      <c r="AV391">
        <v>27907.938461538401</v>
      </c>
      <c r="AW391">
        <v>27281.1</v>
      </c>
      <c r="AX391">
        <v>27281.1</v>
      </c>
      <c r="AY391">
        <v>27281.1</v>
      </c>
      <c r="AZ391">
        <v>26977.2745204069</v>
      </c>
      <c r="BA391">
        <v>26676.832699172701</v>
      </c>
      <c r="BB391">
        <v>26379.736853006299</v>
      </c>
      <c r="BC391">
        <v>26085.9497182903</v>
      </c>
      <c r="BD391">
        <v>25795.4344464061</v>
      </c>
      <c r="BE391">
        <v>25508.154599113001</v>
      </c>
      <c r="BF391">
        <v>25224.074143977101</v>
      </c>
      <c r="BG391">
        <v>24943.157449852501</v>
      </c>
      <c r="BH391">
        <v>24665.369282411801</v>
      </c>
      <c r="BI391">
        <v>24390.6747997272</v>
      </c>
      <c r="BJ391">
        <v>24119.0395479</v>
      </c>
      <c r="BK391">
        <v>23850.429456739301</v>
      </c>
      <c r="BL391">
        <v>23584.810835488999</v>
      </c>
      <c r="BM391">
        <v>23322.150368601498</v>
      </c>
      <c r="BN391">
        <v>23062.4151115598</v>
      </c>
      <c r="BO391">
        <v>22805.572486744699</v>
      </c>
      <c r="BP391">
        <v>22551.590279349199</v>
      </c>
      <c r="BQ391">
        <v>22300.436633337598</v>
      </c>
      <c r="BR391">
        <v>22052.080047449999</v>
      </c>
      <c r="BS391">
        <v>21806.4893712515</v>
      </c>
      <c r="BT391">
        <v>21563.633801224601</v>
      </c>
      <c r="BU391">
        <v>21323.482876906099</v>
      </c>
      <c r="BV391">
        <v>21086.006477066301</v>
      </c>
      <c r="BW391">
        <v>20851.174815931099</v>
      </c>
      <c r="BX391">
        <v>20618.958439446</v>
      </c>
      <c r="BY391">
        <v>20389.328221581902</v>
      </c>
      <c r="BZ391">
        <v>20162.2553606818</v>
      </c>
      <c r="CA391">
        <v>19937.711375848499</v>
      </c>
      <c r="CB391">
        <v>19715.668103372202</v>
      </c>
      <c r="CC391">
        <v>19496.097693198</v>
      </c>
    </row>
    <row r="392" spans="1:81" x14ac:dyDescent="0.25">
      <c r="A392">
        <v>16366</v>
      </c>
      <c r="B392" t="s">
        <v>464</v>
      </c>
      <c r="C392" t="s">
        <v>211</v>
      </c>
      <c r="D392">
        <v>2016</v>
      </c>
      <c r="E392" t="s">
        <v>49</v>
      </c>
      <c r="F392" t="s">
        <v>50</v>
      </c>
      <c r="G392">
        <v>2014</v>
      </c>
      <c r="H392">
        <v>57281000</v>
      </c>
      <c r="I392">
        <v>90</v>
      </c>
      <c r="J392">
        <v>2020</v>
      </c>
      <c r="K392">
        <v>0</v>
      </c>
      <c r="L392">
        <v>0</v>
      </c>
      <c r="M392">
        <v>2017</v>
      </c>
      <c r="N392">
        <v>57281000</v>
      </c>
      <c r="O392" t="s">
        <v>24</v>
      </c>
      <c r="P392">
        <v>2.2211612536585399</v>
      </c>
      <c r="Q392">
        <v>1</v>
      </c>
      <c r="R392" t="s">
        <v>25</v>
      </c>
      <c r="S392">
        <v>57281000</v>
      </c>
      <c r="T392">
        <v>-1.11368485725649E-2</v>
      </c>
      <c r="AS392">
        <v>57281000</v>
      </c>
      <c r="AT392">
        <v>57281000</v>
      </c>
      <c r="AU392">
        <v>57281000</v>
      </c>
      <c r="AV392">
        <v>57281000</v>
      </c>
      <c r="AW392">
        <v>57281000</v>
      </c>
      <c r="AX392">
        <v>57281000</v>
      </c>
      <c r="AY392">
        <v>57281000</v>
      </c>
      <c r="AZ392">
        <v>56643070.176914901</v>
      </c>
      <c r="BA392">
        <v>56012244.881669402</v>
      </c>
      <c r="BB392">
        <v>55388444.992212802</v>
      </c>
      <c r="BC392">
        <v>54771592.267664701</v>
      </c>
      <c r="BD392">
        <v>54161609.338501498</v>
      </c>
      <c r="BE392">
        <v>53558419.696852103</v>
      </c>
      <c r="BF392">
        <v>52961947.686902396</v>
      </c>
      <c r="BG392">
        <v>52372118.495405301</v>
      </c>
      <c r="BH392">
        <v>51788858.142297499</v>
      </c>
      <c r="BI392">
        <v>51212093.471420698</v>
      </c>
      <c r="BJ392">
        <v>50641752.141345501</v>
      </c>
      <c r="BK392">
        <v>50077762.616297901</v>
      </c>
      <c r="BL392">
        <v>49520054.157187402</v>
      </c>
      <c r="BM392">
        <v>48968556.812733501</v>
      </c>
      <c r="BN392">
        <v>48423201.410693102</v>
      </c>
      <c r="BO392">
        <v>47883919.549183398</v>
      </c>
      <c r="BP392">
        <v>47350643.588103198</v>
      </c>
      <c r="BQ392">
        <v>46823306.640648998</v>
      </c>
      <c r="BR392">
        <v>46301842.564925402</v>
      </c>
      <c r="BS392">
        <v>45786185.955649003</v>
      </c>
      <c r="BT392">
        <v>45276272.1359457</v>
      </c>
      <c r="BU392">
        <v>44772037.149237402</v>
      </c>
      <c r="BV392">
        <v>44273417.751221098</v>
      </c>
      <c r="BW392">
        <v>43780351.401935801</v>
      </c>
      <c r="BX392">
        <v>43292776.257918797</v>
      </c>
      <c r="BY392">
        <v>42810631.164448403</v>
      </c>
      <c r="BZ392">
        <v>42333855.647873998</v>
      </c>
      <c r="CA392">
        <v>41862389.908030801</v>
      </c>
      <c r="CB392">
        <v>41396174.810739398</v>
      </c>
      <c r="CC392">
        <v>40935151.880388796</v>
      </c>
    </row>
    <row r="393" spans="1:81" x14ac:dyDescent="0.25">
      <c r="A393">
        <v>52633</v>
      </c>
      <c r="B393" t="s">
        <v>465</v>
      </c>
      <c r="C393" t="s">
        <v>21</v>
      </c>
      <c r="D393">
        <v>2013</v>
      </c>
      <c r="E393" t="s">
        <v>32</v>
      </c>
      <c r="F393" t="s">
        <v>33</v>
      </c>
      <c r="G393">
        <v>2012</v>
      </c>
      <c r="H393">
        <v>7408</v>
      </c>
      <c r="I393">
        <v>100</v>
      </c>
      <c r="J393">
        <v>2021</v>
      </c>
      <c r="K393">
        <v>51.7</v>
      </c>
      <c r="L393">
        <v>0</v>
      </c>
      <c r="M393">
        <v>2018</v>
      </c>
      <c r="N393">
        <v>3579</v>
      </c>
      <c r="O393" t="s">
        <v>24</v>
      </c>
      <c r="P393">
        <v>2.8328543993205901</v>
      </c>
      <c r="Q393">
        <v>1</v>
      </c>
      <c r="R393" t="s">
        <v>25</v>
      </c>
      <c r="S393">
        <v>3578.0639999999999</v>
      </c>
      <c r="T393">
        <v>-1.11368485725649E-2</v>
      </c>
      <c r="AQ393">
        <v>7408</v>
      </c>
      <c r="AR393">
        <v>6769.8333333333303</v>
      </c>
      <c r="AS393">
        <v>6131.6666666666597</v>
      </c>
      <c r="AT393">
        <v>5493.5</v>
      </c>
      <c r="AU393">
        <v>4855.3333333333303</v>
      </c>
      <c r="AV393">
        <v>4217.1666666666597</v>
      </c>
      <c r="AW393">
        <v>3579</v>
      </c>
      <c r="AX393">
        <v>3578.6880000000001</v>
      </c>
      <c r="AY393">
        <v>3578.3759999999902</v>
      </c>
      <c r="AZ393">
        <v>3578.0639999999999</v>
      </c>
      <c r="BA393">
        <v>3538.21564304905</v>
      </c>
      <c r="BB393">
        <v>3498.8110712153298</v>
      </c>
      <c r="BC393">
        <v>3459.8453421311901</v>
      </c>
      <c r="BD393">
        <v>3421.3135684713802</v>
      </c>
      <c r="BE393">
        <v>3383.21091734006</v>
      </c>
      <c r="BF393">
        <v>3345.5326096645899</v>
      </c>
      <c r="BG393">
        <v>3308.2739195961799</v>
      </c>
      <c r="BH393">
        <v>3271.4301739170701</v>
      </c>
      <c r="BI393">
        <v>3234.9967514544401</v>
      </c>
      <c r="BJ393">
        <v>3198.9690825007501</v>
      </c>
      <c r="BK393">
        <v>3163.3426482406198</v>
      </c>
      <c r="BL393">
        <v>3128.1129801840302</v>
      </c>
      <c r="BM393">
        <v>3093.2756596058398</v>
      </c>
      <c r="BN393">
        <v>3058.8263169916099</v>
      </c>
      <c r="BO393">
        <v>3024.7606314895002</v>
      </c>
      <c r="BP393">
        <v>2991.0743303683498</v>
      </c>
      <c r="BQ393">
        <v>2957.7631884817501</v>
      </c>
      <c r="BR393">
        <v>2924.8230277381199</v>
      </c>
      <c r="BS393">
        <v>2892.2497165766499</v>
      </c>
      <c r="BT393">
        <v>2860.03916944909</v>
      </c>
      <c r="BU393">
        <v>2828.1873463073298</v>
      </c>
      <c r="BV393">
        <v>2796.6902520966601</v>
      </c>
      <c r="BW393">
        <v>2765.5439362546899</v>
      </c>
      <c r="BX393">
        <v>2734.7444922158502</v>
      </c>
      <c r="BY393">
        <v>2704.2880569213899</v>
      </c>
      <c r="BZ393">
        <v>2674.1708103348601</v>
      </c>
      <c r="CA393">
        <v>2644.3889749629898</v>
      </c>
      <c r="CB393">
        <v>2614.93881538186</v>
      </c>
      <c r="CC393">
        <v>2585.8166377684302</v>
      </c>
    </row>
    <row r="394" spans="1:81" x14ac:dyDescent="0.25">
      <c r="A394">
        <v>37360</v>
      </c>
      <c r="B394" t="s">
        <v>466</v>
      </c>
      <c r="C394" t="s">
        <v>59</v>
      </c>
      <c r="D394">
        <v>2016</v>
      </c>
      <c r="E394" t="s">
        <v>28</v>
      </c>
      <c r="F394" t="s">
        <v>23</v>
      </c>
      <c r="G394">
        <v>2015</v>
      </c>
      <c r="H394">
        <v>45612</v>
      </c>
      <c r="I394">
        <v>100</v>
      </c>
      <c r="J394">
        <v>2020</v>
      </c>
      <c r="K394">
        <v>5</v>
      </c>
      <c r="L394">
        <v>100</v>
      </c>
      <c r="M394">
        <v>2018</v>
      </c>
      <c r="N394">
        <v>43331.4</v>
      </c>
      <c r="O394" t="s">
        <v>24</v>
      </c>
      <c r="P394">
        <v>2.69537041485854</v>
      </c>
      <c r="Q394">
        <v>1</v>
      </c>
      <c r="R394" t="s">
        <v>25</v>
      </c>
      <c r="S394">
        <v>43331.4</v>
      </c>
      <c r="T394">
        <v>-1.11368485725649E-2</v>
      </c>
      <c r="AT394">
        <v>45612</v>
      </c>
      <c r="AU394">
        <v>44851.8</v>
      </c>
      <c r="AV394">
        <v>44091.6</v>
      </c>
      <c r="AW394">
        <v>43331.4</v>
      </c>
      <c r="AX394">
        <v>43331.4</v>
      </c>
      <c r="AY394">
        <v>43331.4</v>
      </c>
      <c r="AZ394">
        <v>42848.824759762698</v>
      </c>
      <c r="BA394">
        <v>42371.623886900903</v>
      </c>
      <c r="BB394">
        <v>41899.737527898797</v>
      </c>
      <c r="BC394">
        <v>41433.106495820401</v>
      </c>
      <c r="BD394">
        <v>40971.672262885397</v>
      </c>
      <c r="BE394">
        <v>40515.3769531289</v>
      </c>
      <c r="BF394">
        <v>40064.1633351415</v>
      </c>
      <c r="BG394">
        <v>39617.974814891597</v>
      </c>
      <c r="BH394">
        <v>39176.755428626398</v>
      </c>
      <c r="BI394">
        <v>38740.449835853397</v>
      </c>
      <c r="BJ394">
        <v>38309.003312398498</v>
      </c>
      <c r="BK394">
        <v>37882.361743542402</v>
      </c>
      <c r="BL394">
        <v>37460.471617233401</v>
      </c>
      <c r="BM394">
        <v>37043.2800173754</v>
      </c>
      <c r="BN394">
        <v>36630.734617190799</v>
      </c>
      <c r="BO394">
        <v>36222.7836726573</v>
      </c>
      <c r="BP394">
        <v>35819.376016018199</v>
      </c>
      <c r="BQ394">
        <v>35420.461049363999</v>
      </c>
      <c r="BR394">
        <v>35025.988738286796</v>
      </c>
      <c r="BS394">
        <v>34635.909605604204</v>
      </c>
      <c r="BT394">
        <v>34250.174725153498</v>
      </c>
      <c r="BU394">
        <v>33868.735715655603</v>
      </c>
      <c r="BV394">
        <v>33491.544734646101</v>
      </c>
      <c r="BW394">
        <v>33118.554472475102</v>
      </c>
      <c r="BX394">
        <v>32749.718146372899</v>
      </c>
      <c r="BY394">
        <v>32384.9894945825</v>
      </c>
      <c r="BZ394">
        <v>32024.322770557199</v>
      </c>
      <c r="CA394">
        <v>31667.672737222601</v>
      </c>
      <c r="CB394">
        <v>31314.9946613026</v>
      </c>
      <c r="CC394">
        <v>30966.244307708999</v>
      </c>
    </row>
    <row r="395" spans="1:81" x14ac:dyDescent="0.25">
      <c r="A395">
        <v>16656</v>
      </c>
      <c r="B395" t="s">
        <v>467</v>
      </c>
      <c r="C395" t="s">
        <v>59</v>
      </c>
      <c r="D395">
        <v>2017</v>
      </c>
      <c r="E395" t="s">
        <v>22</v>
      </c>
      <c r="F395" t="s">
        <v>23</v>
      </c>
      <c r="G395">
        <v>2015</v>
      </c>
      <c r="H395">
        <v>543623.13</v>
      </c>
      <c r="I395">
        <v>100</v>
      </c>
      <c r="J395">
        <v>2025</v>
      </c>
      <c r="K395">
        <v>24</v>
      </c>
      <c r="L395">
        <v>0</v>
      </c>
      <c r="M395">
        <v>2018</v>
      </c>
      <c r="N395">
        <v>543623.13</v>
      </c>
      <c r="O395" t="s">
        <v>45</v>
      </c>
      <c r="P395">
        <v>2.88785924036178</v>
      </c>
      <c r="Q395">
        <v>1</v>
      </c>
      <c r="R395" t="s">
        <v>25</v>
      </c>
      <c r="S395">
        <v>413153.57880000002</v>
      </c>
      <c r="T395">
        <v>-1.11368485725649E-2</v>
      </c>
      <c r="AT395">
        <v>543623.13</v>
      </c>
      <c r="AU395">
        <v>543623.13</v>
      </c>
      <c r="AV395">
        <v>543623.13</v>
      </c>
      <c r="AW395">
        <v>543623.13</v>
      </c>
      <c r="AX395">
        <v>524984.62268571404</v>
      </c>
      <c r="AY395">
        <v>506346.11537142802</v>
      </c>
      <c r="AZ395">
        <v>487707.608057142</v>
      </c>
      <c r="BA395">
        <v>469069.10074285697</v>
      </c>
      <c r="BB395">
        <v>450430.59342857101</v>
      </c>
      <c r="BC395">
        <v>431792.08611428499</v>
      </c>
      <c r="BD395">
        <v>413153.57880000002</v>
      </c>
      <c r="BE395">
        <v>408552.34995569102</v>
      </c>
      <c r="BF395">
        <v>404002.36430026899</v>
      </c>
      <c r="BG395">
        <v>399503.05114609801</v>
      </c>
      <c r="BH395">
        <v>395053.84616120701</v>
      </c>
      <c r="BI395">
        <v>390654.19129849999</v>
      </c>
      <c r="BJ395">
        <v>386303.53472577099</v>
      </c>
      <c r="BK395">
        <v>382001.33075648302</v>
      </c>
      <c r="BL395">
        <v>377747.03978132998</v>
      </c>
      <c r="BM395">
        <v>373540.12820055097</v>
      </c>
      <c r="BN395">
        <v>369380.06835700403</v>
      </c>
      <c r="BO395">
        <v>365266.33846998902</v>
      </c>
      <c r="BP395">
        <v>361198.42256979301</v>
      </c>
      <c r="BQ395">
        <v>357175.81043298403</v>
      </c>
      <c r="BR395">
        <v>353197.99751840899</v>
      </c>
      <c r="BS395">
        <v>349264.48490391299</v>
      </c>
      <c r="BT395">
        <v>345374.77922376298</v>
      </c>
      <c r="BU395">
        <v>341528.39260676497</v>
      </c>
      <c r="BV395">
        <v>337724.84261507198</v>
      </c>
      <c r="BW395">
        <v>333963.65218367497</v>
      </c>
      <c r="BX395">
        <v>330244.34956056398</v>
      </c>
      <c r="BY395">
        <v>326566.468247563</v>
      </c>
      <c r="BZ395">
        <v>322929.54694181302</v>
      </c>
      <c r="CA395">
        <v>319333.129477915</v>
      </c>
      <c r="CB395">
        <v>315776.76477071602</v>
      </c>
      <c r="CC395">
        <v>312260.00675872999</v>
      </c>
    </row>
    <row r="396" spans="1:81" x14ac:dyDescent="0.25">
      <c r="A396">
        <v>16645</v>
      </c>
      <c r="B396" t="s">
        <v>468</v>
      </c>
      <c r="C396" t="s">
        <v>59</v>
      </c>
      <c r="D396">
        <v>2017</v>
      </c>
      <c r="E396" t="s">
        <v>22</v>
      </c>
      <c r="F396" t="s">
        <v>23</v>
      </c>
      <c r="G396">
        <v>2013</v>
      </c>
      <c r="H396">
        <v>894379</v>
      </c>
      <c r="I396">
        <v>100</v>
      </c>
      <c r="J396">
        <v>2030</v>
      </c>
      <c r="K396">
        <v>26</v>
      </c>
      <c r="L396">
        <v>0</v>
      </c>
      <c r="M396">
        <v>2018</v>
      </c>
      <c r="N396">
        <v>894379</v>
      </c>
      <c r="O396" t="s">
        <v>45</v>
      </c>
      <c r="P396">
        <v>2.9103333403390201</v>
      </c>
      <c r="Q396">
        <v>1</v>
      </c>
      <c r="R396" t="s">
        <v>25</v>
      </c>
      <c r="S396">
        <v>661840.46</v>
      </c>
      <c r="T396">
        <v>-1.11368485725649E-2</v>
      </c>
      <c r="AR396">
        <v>894379</v>
      </c>
      <c r="AS396">
        <v>894379</v>
      </c>
      <c r="AT396">
        <v>894379</v>
      </c>
      <c r="AU396">
        <v>894379</v>
      </c>
      <c r="AV396">
        <v>894379</v>
      </c>
      <c r="AW396">
        <v>894379</v>
      </c>
      <c r="AX396">
        <v>875000.78833333298</v>
      </c>
      <c r="AY396">
        <v>855622.57666666596</v>
      </c>
      <c r="AZ396">
        <v>836244.36499999999</v>
      </c>
      <c r="BA396">
        <v>816866.15333333297</v>
      </c>
      <c r="BB396">
        <v>797487.94166666595</v>
      </c>
      <c r="BC396">
        <v>778109.73</v>
      </c>
      <c r="BD396">
        <v>758731.51833333296</v>
      </c>
      <c r="BE396">
        <v>739353.30666666594</v>
      </c>
      <c r="BF396">
        <v>719975.09499999997</v>
      </c>
      <c r="BG396">
        <v>700596.88333333295</v>
      </c>
      <c r="BH396">
        <v>681218.67166666605</v>
      </c>
      <c r="BI396">
        <v>661840.46</v>
      </c>
      <c r="BJ396">
        <v>654469.64301778295</v>
      </c>
      <c r="BK396">
        <v>647180.91370815295</v>
      </c>
      <c r="BL396">
        <v>639973.35787313106</v>
      </c>
      <c r="BM396">
        <v>632846.07149602205</v>
      </c>
      <c r="BN396">
        <v>625798.16062802798</v>
      </c>
      <c r="BO396">
        <v>618828.74127612403</v>
      </c>
      <c r="BP396">
        <v>611936.93929218105</v>
      </c>
      <c r="BQ396">
        <v>605121.89026332495</v>
      </c>
      <c r="BR396">
        <v>598382.73940351803</v>
      </c>
      <c r="BS396">
        <v>591718.64144634502</v>
      </c>
      <c r="BT396">
        <v>585128.76053899305</v>
      </c>
      <c r="BU396">
        <v>578612.27013741795</v>
      </c>
      <c r="BV396">
        <v>572168.35290266899</v>
      </c>
      <c r="BW396">
        <v>565796.20059837797</v>
      </c>
      <c r="BX396">
        <v>559495.01398938196</v>
      </c>
      <c r="BY396">
        <v>553264.00274147699</v>
      </c>
      <c r="BZ396">
        <v>547102.38532229397</v>
      </c>
      <c r="CA396">
        <v>541009.38890327001</v>
      </c>
      <c r="CB396">
        <v>534984.24926271895</v>
      </c>
      <c r="CC396">
        <v>529026.21068997204</v>
      </c>
    </row>
    <row r="397" spans="1:81" x14ac:dyDescent="0.25">
      <c r="A397">
        <v>16650</v>
      </c>
      <c r="B397" t="s">
        <v>469</v>
      </c>
      <c r="C397" t="s">
        <v>59</v>
      </c>
      <c r="D397">
        <v>2016</v>
      </c>
      <c r="E397" t="s">
        <v>22</v>
      </c>
      <c r="F397" t="s">
        <v>23</v>
      </c>
      <c r="G397">
        <v>2013</v>
      </c>
      <c r="H397">
        <v>176164</v>
      </c>
      <c r="I397">
        <v>100</v>
      </c>
      <c r="J397">
        <v>2030</v>
      </c>
      <c r="K397">
        <v>35</v>
      </c>
      <c r="L397">
        <v>17.8</v>
      </c>
      <c r="M397">
        <v>2018</v>
      </c>
      <c r="N397">
        <v>165188.9828</v>
      </c>
      <c r="O397" t="s">
        <v>24</v>
      </c>
      <c r="P397">
        <v>3.0002615188390198</v>
      </c>
      <c r="Q397">
        <v>1</v>
      </c>
      <c r="R397" t="s">
        <v>25</v>
      </c>
      <c r="S397">
        <v>114506.6</v>
      </c>
      <c r="T397">
        <v>-1.11368485725649E-2</v>
      </c>
      <c r="AR397">
        <v>176164</v>
      </c>
      <c r="AS397">
        <v>173968.99656</v>
      </c>
      <c r="AT397">
        <v>171773.99312</v>
      </c>
      <c r="AU397">
        <v>169578.98968</v>
      </c>
      <c r="AV397">
        <v>167383.98624</v>
      </c>
      <c r="AW397">
        <v>165188.9828</v>
      </c>
      <c r="AX397">
        <v>160965.4509</v>
      </c>
      <c r="AY397">
        <v>156741.91899999999</v>
      </c>
      <c r="AZ397">
        <v>152518.38709999999</v>
      </c>
      <c r="BA397">
        <v>148294.85519999999</v>
      </c>
      <c r="BB397">
        <v>144071.32329999999</v>
      </c>
      <c r="BC397">
        <v>139847.79139999999</v>
      </c>
      <c r="BD397">
        <v>135624.25949999999</v>
      </c>
      <c r="BE397">
        <v>131400.72760000001</v>
      </c>
      <c r="BF397">
        <v>127177.1957</v>
      </c>
      <c r="BG397">
        <v>122953.66379999999</v>
      </c>
      <c r="BH397">
        <v>118730.13189999999</v>
      </c>
      <c r="BI397">
        <v>114506.6</v>
      </c>
      <c r="BJ397">
        <v>113231.35733524</v>
      </c>
      <c r="BK397">
        <v>111970.316854932</v>
      </c>
      <c r="BL397">
        <v>110723.320391496</v>
      </c>
      <c r="BM397">
        <v>109490.211538844</v>
      </c>
      <c r="BN397">
        <v>108270.835632758</v>
      </c>
      <c r="BO397">
        <v>107065.03973149099</v>
      </c>
      <c r="BP397">
        <v>105872.672596586</v>
      </c>
      <c r="BQ397">
        <v>104693.584673905</v>
      </c>
      <c r="BR397">
        <v>103527.62807487301</v>
      </c>
      <c r="BS397">
        <v>102374.65655792601</v>
      </c>
      <c r="BT397">
        <v>101234.525510172</v>
      </c>
      <c r="BU397">
        <v>100107.09192925</v>
      </c>
      <c r="BV397">
        <v>98992.214405394305</v>
      </c>
      <c r="BW397">
        <v>97889.753103698604</v>
      </c>
      <c r="BX397">
        <v>96799.569746576904</v>
      </c>
      <c r="BY397">
        <v>95721.527596419895</v>
      </c>
      <c r="BZ397">
        <v>94655.491438443903</v>
      </c>
      <c r="CA397">
        <v>93601.327563732295</v>
      </c>
      <c r="CB397">
        <v>92558.903752463899</v>
      </c>
      <c r="CC397">
        <v>91528.089257330095</v>
      </c>
    </row>
    <row r="398" spans="1:81" x14ac:dyDescent="0.25">
      <c r="A398">
        <v>34494</v>
      </c>
      <c r="B398" t="s">
        <v>470</v>
      </c>
      <c r="C398" t="s">
        <v>27</v>
      </c>
      <c r="D398">
        <v>2016</v>
      </c>
      <c r="E398" t="s">
        <v>44</v>
      </c>
      <c r="F398" t="s">
        <v>33</v>
      </c>
      <c r="G398">
        <v>2017</v>
      </c>
      <c r="H398">
        <v>1</v>
      </c>
      <c r="I398">
        <v>100</v>
      </c>
      <c r="J398">
        <v>2018</v>
      </c>
      <c r="K398">
        <v>3</v>
      </c>
      <c r="L398">
        <v>100</v>
      </c>
      <c r="M398">
        <v>2018</v>
      </c>
      <c r="N398">
        <v>0.97</v>
      </c>
      <c r="O398" t="s">
        <v>24</v>
      </c>
      <c r="P398">
        <v>2.3443902440024398</v>
      </c>
      <c r="Q398">
        <v>1</v>
      </c>
      <c r="R398" t="s">
        <v>25</v>
      </c>
      <c r="S398">
        <v>0.97</v>
      </c>
      <c r="T398">
        <v>-1.11368485725649E-2</v>
      </c>
      <c r="AV398">
        <v>1</v>
      </c>
      <c r="AW398">
        <v>0.97</v>
      </c>
      <c r="AX398">
        <v>0.95919725688461199</v>
      </c>
      <c r="AY398">
        <v>0.94851482228346795</v>
      </c>
      <c r="AZ398">
        <v>0.93795135633886395</v>
      </c>
      <c r="BA398">
        <v>0.92750553411488601</v>
      </c>
      <c r="BB398">
        <v>0.91717604543123199</v>
      </c>
      <c r="BC398">
        <v>0.90696159469888105</v>
      </c>
      <c r="BD398">
        <v>0.89686090075758695</v>
      </c>
      <c r="BE398">
        <v>0.88687269671519597</v>
      </c>
      <c r="BF398">
        <v>0.87699572978873597</v>
      </c>
      <c r="BG398">
        <v>0.86722876114729297</v>
      </c>
      <c r="BH398">
        <v>0.85757056575662305</v>
      </c>
      <c r="BI398">
        <v>0.84801993222550198</v>
      </c>
      <c r="BJ398">
        <v>0.83857566265379002</v>
      </c>
      <c r="BK398">
        <v>0.82923657248217697</v>
      </c>
      <c r="BL398">
        <v>0.82000149034361003</v>
      </c>
      <c r="BM398">
        <v>0.81086925791637599</v>
      </c>
      <c r="BN398">
        <v>0.80183872977881299</v>
      </c>
      <c r="BO398">
        <v>0.79290877326564801</v>
      </c>
      <c r="BP398">
        <v>0.78407826832593097</v>
      </c>
      <c r="BQ398">
        <v>0.77534610738254595</v>
      </c>
      <c r="BR398">
        <v>0.766711195193299</v>
      </c>
      <c r="BS398">
        <v>0.75817244871354095</v>
      </c>
      <c r="BT398">
        <v>0.74972879696032702</v>
      </c>
      <c r="BU398">
        <v>0.74137918087808896</v>
      </c>
      <c r="BV398">
        <v>0.733122553205797</v>
      </c>
      <c r="BW398">
        <v>0.72495787834561198</v>
      </c>
      <c r="BX398">
        <v>0.71688413223298897</v>
      </c>
      <c r="BY398">
        <v>0.70890030220823597</v>
      </c>
      <c r="BZ398">
        <v>0.70100538688949698</v>
      </c>
      <c r="CA398">
        <v>0.69319839604715705</v>
      </c>
      <c r="CB398">
        <v>0.68547835047963501</v>
      </c>
      <c r="CC398">
        <v>0.677844281890571</v>
      </c>
    </row>
    <row r="399" spans="1:81" x14ac:dyDescent="0.25">
      <c r="A399">
        <v>22796</v>
      </c>
      <c r="B399" t="s">
        <v>471</v>
      </c>
      <c r="C399" t="s">
        <v>21</v>
      </c>
      <c r="D399">
        <v>2014</v>
      </c>
      <c r="E399" t="s">
        <v>49</v>
      </c>
      <c r="F399" t="s">
        <v>50</v>
      </c>
      <c r="G399">
        <v>2014</v>
      </c>
      <c r="H399">
        <v>11475</v>
      </c>
      <c r="I399">
        <v>100</v>
      </c>
      <c r="J399">
        <v>2020</v>
      </c>
      <c r="K399">
        <v>9.8000000000000007</v>
      </c>
      <c r="L399">
        <v>9.3000000000000007</v>
      </c>
      <c r="M399">
        <v>2017</v>
      </c>
      <c r="N399">
        <v>11370.41685</v>
      </c>
      <c r="O399" t="s">
        <v>24</v>
      </c>
      <c r="P399">
        <v>2.41336700115854</v>
      </c>
      <c r="Q399">
        <v>1</v>
      </c>
      <c r="R399" t="s">
        <v>25</v>
      </c>
      <c r="S399">
        <v>10350.450000000001</v>
      </c>
      <c r="T399">
        <v>-1.11368485725649E-2</v>
      </c>
      <c r="AS399">
        <v>11475</v>
      </c>
      <c r="AT399">
        <v>11440.13895</v>
      </c>
      <c r="AU399">
        <v>11405.277899999999</v>
      </c>
      <c r="AV399">
        <v>11370.41685</v>
      </c>
      <c r="AW399">
        <v>11030.427900000001</v>
      </c>
      <c r="AX399">
        <v>10690.43895</v>
      </c>
      <c r="AY399">
        <v>10350.450000000001</v>
      </c>
      <c r="AZ399">
        <v>10235.178605691999</v>
      </c>
      <c r="BA399">
        <v>10121.1909714473</v>
      </c>
      <c r="BB399">
        <v>10008.472800224299</v>
      </c>
      <c r="BC399">
        <v>9897.0099542055905</v>
      </c>
      <c r="BD399">
        <v>9786.7884530244391</v>
      </c>
      <c r="BE399">
        <v>9677.7944720113792</v>
      </c>
      <c r="BF399">
        <v>9570.0143404601804</v>
      </c>
      <c r="BG399">
        <v>9463.4345399131998</v>
      </c>
      <c r="BH399">
        <v>9358.0417024658</v>
      </c>
      <c r="BI399">
        <v>9253.8226090896896</v>
      </c>
      <c r="BJ399">
        <v>9150.7641879748899</v>
      </c>
      <c r="BK399">
        <v>9048.8535128901603</v>
      </c>
      <c r="BL399">
        <v>8948.0778015617798</v>
      </c>
      <c r="BM399">
        <v>8848.4244140702594</v>
      </c>
      <c r="BN399">
        <v>8749.8808512649703</v>
      </c>
      <c r="BO399">
        <v>8652.4347531964395</v>
      </c>
      <c r="BP399">
        <v>8556.0738975661006</v>
      </c>
      <c r="BQ399">
        <v>8460.7861981932292</v>
      </c>
      <c r="BR399">
        <v>8366.5597034991006</v>
      </c>
      <c r="BS399">
        <v>8273.3825950079099</v>
      </c>
      <c r="BT399">
        <v>8181.2431858644104</v>
      </c>
      <c r="BU399">
        <v>8090.1299193681098</v>
      </c>
      <c r="BV399">
        <v>8000.0313675237303</v>
      </c>
      <c r="BW399">
        <v>7910.9362296078498</v>
      </c>
      <c r="BX399">
        <v>7822.8333307514904</v>
      </c>
      <c r="BY399">
        <v>7735.7116205385</v>
      </c>
      <c r="BZ399">
        <v>7649.5601716195297</v>
      </c>
      <c r="CA399">
        <v>7564.3681783414804</v>
      </c>
      <c r="CB399">
        <v>7480.1249553921598</v>
      </c>
      <c r="CC399">
        <v>7396.8199364600996</v>
      </c>
    </row>
    <row r="400" spans="1:81" x14ac:dyDescent="0.25">
      <c r="A400">
        <v>16725</v>
      </c>
      <c r="B400" t="s">
        <v>472</v>
      </c>
      <c r="C400" t="s">
        <v>59</v>
      </c>
      <c r="D400">
        <v>2017</v>
      </c>
      <c r="E400" t="s">
        <v>28</v>
      </c>
      <c r="F400" t="s">
        <v>23</v>
      </c>
      <c r="G400">
        <v>2016</v>
      </c>
      <c r="H400">
        <v>1617</v>
      </c>
      <c r="I400">
        <v>100</v>
      </c>
      <c r="J400">
        <v>2019</v>
      </c>
      <c r="K400">
        <v>0</v>
      </c>
      <c r="L400">
        <v>0</v>
      </c>
      <c r="M400">
        <v>2018</v>
      </c>
      <c r="N400">
        <v>1617</v>
      </c>
      <c r="O400" t="s">
        <v>24</v>
      </c>
      <c r="P400">
        <v>2.6448782104804902</v>
      </c>
      <c r="Q400">
        <v>1</v>
      </c>
      <c r="R400" t="s">
        <v>25</v>
      </c>
      <c r="S400">
        <v>1617</v>
      </c>
      <c r="T400">
        <v>-1.11368485725649E-2</v>
      </c>
      <c r="AU400">
        <v>1617</v>
      </c>
      <c r="AV400">
        <v>1617</v>
      </c>
      <c r="AW400">
        <v>1617</v>
      </c>
      <c r="AX400">
        <v>1617</v>
      </c>
      <c r="AY400">
        <v>1598.99171585816</v>
      </c>
      <c r="AZ400">
        <v>1581.1839872498599</v>
      </c>
      <c r="BA400">
        <v>1563.57458061849</v>
      </c>
      <c r="BB400">
        <v>1546.16128728223</v>
      </c>
      <c r="BC400">
        <v>1528.94192315701</v>
      </c>
      <c r="BD400">
        <v>1511.91432848256</v>
      </c>
      <c r="BE400">
        <v>1495.07636755156</v>
      </c>
      <c r="BF400">
        <v>1478.4259284417201</v>
      </c>
      <c r="BG400">
        <v>1461.96092275091</v>
      </c>
      <c r="BH400">
        <v>1445.6792853352299</v>
      </c>
      <c r="BI400">
        <v>1429.5789740499499</v>
      </c>
      <c r="BJ400">
        <v>1413.6579694934401</v>
      </c>
      <c r="BK400">
        <v>1397.9142747537901</v>
      </c>
      <c r="BL400">
        <v>1382.34591515843</v>
      </c>
      <c r="BM400">
        <v>1366.9509380264101</v>
      </c>
      <c r="BN400">
        <v>1351.72741242348</v>
      </c>
      <c r="BO400">
        <v>1336.6734289199301</v>
      </c>
      <c r="BP400">
        <v>1321.7870993510801</v>
      </c>
      <c r="BQ400">
        <v>1307.06655658044</v>
      </c>
      <c r="BR400">
        <v>1292.50995426554</v>
      </c>
      <c r="BS400">
        <v>1278.1154666263501</v>
      </c>
      <c r="BT400">
        <v>1263.8812882162799</v>
      </c>
      <c r="BU400">
        <v>1249.80563369572</v>
      </c>
      <c r="BV400">
        <v>1235.88673760811</v>
      </c>
      <c r="BW400">
        <v>1222.1228541585299</v>
      </c>
      <c r="BX400">
        <v>1208.51225699469</v>
      </c>
      <c r="BY400">
        <v>1195.0532389904499</v>
      </c>
      <c r="BZ400">
        <v>1181.7441120316601</v>
      </c>
      <c r="CA400">
        <v>1168.5832068044499</v>
      </c>
      <c r="CB400">
        <v>1155.5688725858199</v>
      </c>
      <c r="CC400">
        <v>1142.69947703667</v>
      </c>
    </row>
    <row r="401" spans="1:81" x14ac:dyDescent="0.25">
      <c r="A401">
        <v>16722</v>
      </c>
      <c r="B401" t="s">
        <v>473</v>
      </c>
      <c r="C401" t="s">
        <v>21</v>
      </c>
      <c r="D401">
        <v>2014</v>
      </c>
      <c r="E401" t="s">
        <v>28</v>
      </c>
      <c r="F401" t="s">
        <v>23</v>
      </c>
      <c r="G401">
        <v>2014</v>
      </c>
      <c r="H401">
        <v>441542</v>
      </c>
      <c r="I401">
        <v>100</v>
      </c>
      <c r="J401">
        <v>2020</v>
      </c>
      <c r="K401">
        <v>10</v>
      </c>
      <c r="L401">
        <v>100</v>
      </c>
      <c r="M401">
        <v>2018</v>
      </c>
      <c r="N401">
        <v>397387.8</v>
      </c>
      <c r="O401" t="s">
        <v>24</v>
      </c>
      <c r="P401">
        <v>2.7454100078585402</v>
      </c>
      <c r="Q401">
        <v>1</v>
      </c>
      <c r="R401" t="s">
        <v>25</v>
      </c>
      <c r="S401">
        <v>397387.8</v>
      </c>
      <c r="T401">
        <v>-1.11368485725649E-2</v>
      </c>
      <c r="AS401">
        <v>441542</v>
      </c>
      <c r="AT401">
        <v>430503.45</v>
      </c>
      <c r="AU401">
        <v>419464.9</v>
      </c>
      <c r="AV401">
        <v>408426.35</v>
      </c>
      <c r="AW401">
        <v>397387.8</v>
      </c>
      <c r="AX401">
        <v>397387.8</v>
      </c>
      <c r="AY401">
        <v>397387.8</v>
      </c>
      <c r="AZ401">
        <v>392962.15224681498</v>
      </c>
      <c r="BA401">
        <v>388585.79226249299</v>
      </c>
      <c r="BB401">
        <v>384258.17113661498</v>
      </c>
      <c r="BC401">
        <v>379978.74607189599</v>
      </c>
      <c r="BD401">
        <v>375746.9803161</v>
      </c>
      <c r="BE401">
        <v>371562.34309472103</v>
      </c>
      <c r="BF401">
        <v>367424.309544408</v>
      </c>
      <c r="BG401">
        <v>363332.36064713303</v>
      </c>
      <c r="BH401">
        <v>359285.983165093</v>
      </c>
      <c r="BI401">
        <v>355284.66957633803</v>
      </c>
      <c r="BJ401">
        <v>351327.91801111301</v>
      </c>
      <c r="BK401">
        <v>347415.23218890798</v>
      </c>
      <c r="BL401">
        <v>343546.12135621801</v>
      </c>
      <c r="BM401">
        <v>339720.10022498202</v>
      </c>
      <c r="BN401">
        <v>335936.68891172</v>
      </c>
      <c r="BO401">
        <v>332195.41287734098</v>
      </c>
      <c r="BP401">
        <v>328495.80286762503</v>
      </c>
      <c r="BQ401">
        <v>324837.39485436497</v>
      </c>
      <c r="BR401">
        <v>321219.72997716599</v>
      </c>
      <c r="BS401">
        <v>317642.35448589001</v>
      </c>
      <c r="BT401">
        <v>314104.81968374801</v>
      </c>
      <c r="BU401">
        <v>310606.68187101698</v>
      </c>
      <c r="BV401">
        <v>307147.50228939299</v>
      </c>
      <c r="BW401">
        <v>303726.84706695401</v>
      </c>
      <c r="BX401">
        <v>300344.28716374701</v>
      </c>
      <c r="BY401">
        <v>296999.398317969</v>
      </c>
      <c r="BZ401">
        <v>293691.76099275902</v>
      </c>
      <c r="CA401">
        <v>290420.96032357297</v>
      </c>
      <c r="CB401">
        <v>287186.58606614999</v>
      </c>
      <c r="CC401">
        <v>283988.23254505999</v>
      </c>
    </row>
    <row r="402" spans="1:81" x14ac:dyDescent="0.25">
      <c r="A402">
        <v>16760</v>
      </c>
      <c r="B402" t="s">
        <v>474</v>
      </c>
      <c r="C402" t="s">
        <v>21</v>
      </c>
      <c r="D402">
        <v>2015</v>
      </c>
      <c r="E402" t="s">
        <v>28</v>
      </c>
      <c r="F402" t="s">
        <v>23</v>
      </c>
      <c r="G402">
        <v>2015</v>
      </c>
      <c r="H402">
        <v>1717</v>
      </c>
      <c r="I402">
        <v>99</v>
      </c>
      <c r="J402">
        <v>2020</v>
      </c>
      <c r="K402">
        <v>5</v>
      </c>
      <c r="L402">
        <v>100</v>
      </c>
      <c r="M402">
        <v>2017</v>
      </c>
      <c r="N402">
        <v>1631.1499999999901</v>
      </c>
      <c r="O402" t="s">
        <v>24</v>
      </c>
      <c r="P402">
        <v>2.6853660253585399</v>
      </c>
      <c r="Q402">
        <v>1</v>
      </c>
      <c r="R402" t="s">
        <v>25</v>
      </c>
      <c r="S402">
        <v>1631.15</v>
      </c>
      <c r="T402">
        <v>-1.11368485725649E-2</v>
      </c>
      <c r="AT402">
        <v>1717</v>
      </c>
      <c r="AU402">
        <v>1674.07499999999</v>
      </c>
      <c r="AV402">
        <v>1631.1499999999901</v>
      </c>
      <c r="AW402">
        <v>1631.1499999999901</v>
      </c>
      <c r="AX402">
        <v>1631.15</v>
      </c>
      <c r="AY402">
        <v>1631.15</v>
      </c>
      <c r="AZ402">
        <v>1612.9841294508601</v>
      </c>
      <c r="BA402">
        <v>1595.0205694512099</v>
      </c>
      <c r="BB402">
        <v>1577.25706689911</v>
      </c>
      <c r="BC402">
        <v>1559.69139378504</v>
      </c>
      <c r="BD402">
        <v>1542.3213469125301</v>
      </c>
      <c r="BE402">
        <v>1525.1447476217299</v>
      </c>
      <c r="BF402">
        <v>1508.1594415162201</v>
      </c>
      <c r="BG402">
        <v>1491.3632981927699</v>
      </c>
      <c r="BH402">
        <v>1474.75421097412</v>
      </c>
      <c r="BI402">
        <v>1458.33009664475</v>
      </c>
      <c r="BJ402">
        <v>1442.0888951896</v>
      </c>
      <c r="BK402">
        <v>1426.0285695356999</v>
      </c>
      <c r="BL402">
        <v>1410.1471052966299</v>
      </c>
      <c r="BM402">
        <v>1394.4425105199</v>
      </c>
      <c r="BN402">
        <v>1378.9128154370901</v>
      </c>
      <c r="BO402">
        <v>1363.5560722168</v>
      </c>
      <c r="BP402">
        <v>1348.3703547203199</v>
      </c>
      <c r="BQ402">
        <v>1333.35375826006</v>
      </c>
      <c r="BR402">
        <v>1318.50439936066</v>
      </c>
      <c r="BS402">
        <v>1303.8204155227199</v>
      </c>
      <c r="BT402">
        <v>1289.2999649892199</v>
      </c>
      <c r="BU402">
        <v>1274.9412265145199</v>
      </c>
      <c r="BV402">
        <v>1260.7423991359101</v>
      </c>
      <c r="BW402">
        <v>1246.70170194772</v>
      </c>
      <c r="BX402">
        <v>1232.8173738779701</v>
      </c>
      <c r="BY402">
        <v>1219.08767346747</v>
      </c>
      <c r="BZ402">
        <v>1205.5108786513799</v>
      </c>
      <c r="CA402">
        <v>1192.0852865432601</v>
      </c>
      <c r="CB402">
        <v>1178.8092132214399</v>
      </c>
      <c r="CC402">
        <v>1165.6809935178501</v>
      </c>
    </row>
    <row r="403" spans="1:81" x14ac:dyDescent="0.25">
      <c r="A403">
        <v>831176</v>
      </c>
      <c r="B403" t="s">
        <v>475</v>
      </c>
      <c r="C403" t="s">
        <v>84</v>
      </c>
      <c r="D403">
        <v>2017</v>
      </c>
      <c r="E403" t="s">
        <v>49</v>
      </c>
      <c r="F403" t="s">
        <v>50</v>
      </c>
      <c r="G403">
        <v>2016</v>
      </c>
      <c r="H403">
        <v>195</v>
      </c>
      <c r="I403">
        <v>100</v>
      </c>
      <c r="J403">
        <v>2027</v>
      </c>
      <c r="K403">
        <v>5</v>
      </c>
      <c r="L403">
        <v>90</v>
      </c>
      <c r="M403">
        <v>2017</v>
      </c>
      <c r="N403">
        <v>186.22499999999999</v>
      </c>
      <c r="O403" t="s">
        <v>24</v>
      </c>
      <c r="P403">
        <v>2.36878050730488</v>
      </c>
      <c r="Q403">
        <v>1</v>
      </c>
      <c r="R403" t="s">
        <v>25</v>
      </c>
      <c r="S403">
        <v>185.25</v>
      </c>
      <c r="T403">
        <v>-1.11368485725649E-2</v>
      </c>
      <c r="AU403">
        <v>195</v>
      </c>
      <c r="AV403">
        <v>186.22499999999999</v>
      </c>
      <c r="AW403">
        <v>186.1275</v>
      </c>
      <c r="AX403">
        <v>186.03</v>
      </c>
      <c r="AY403">
        <v>185.9325</v>
      </c>
      <c r="AZ403">
        <v>185.83500000000001</v>
      </c>
      <c r="BA403">
        <v>185.73750000000001</v>
      </c>
      <c r="BB403">
        <v>185.64</v>
      </c>
      <c r="BC403">
        <v>185.54249999999999</v>
      </c>
      <c r="BD403">
        <v>185.44499999999999</v>
      </c>
      <c r="BE403">
        <v>185.3475</v>
      </c>
      <c r="BF403">
        <v>185.25</v>
      </c>
      <c r="BG403">
        <v>183.18689880193199</v>
      </c>
      <c r="BH403">
        <v>181.146774049497</v>
      </c>
      <c r="BI403">
        <v>179.129369857499</v>
      </c>
      <c r="BJ403">
        <v>177.13443319049699</v>
      </c>
      <c r="BK403">
        <v>175.161713831067</v>
      </c>
      <c r="BL403">
        <v>173.21096434841999</v>
      </c>
      <c r="BM403">
        <v>171.28194006736399</v>
      </c>
      <c r="BN403">
        <v>169.37439903761799</v>
      </c>
      <c r="BO403">
        <v>167.48810200346699</v>
      </c>
      <c r="BP403">
        <v>165.62281237374799</v>
      </c>
      <c r="BQ403">
        <v>163.778296192179</v>
      </c>
      <c r="BR403">
        <v>161.954322108014</v>
      </c>
      <c r="BS403">
        <v>160.15066134702499</v>
      </c>
      <c r="BT403">
        <v>158.36708768280701</v>
      </c>
      <c r="BU403">
        <v>156.603377408406</v>
      </c>
      <c r="BV403">
        <v>154.859309308256</v>
      </c>
      <c r="BW403">
        <v>153.13466463043801</v>
      </c>
      <c r="BX403">
        <v>151.429227059238</v>
      </c>
      <c r="BY403">
        <v>149.74278268801899</v>
      </c>
      <c r="BZ403">
        <v>148.07511999238801</v>
      </c>
      <c r="CA403">
        <v>146.426029803668</v>
      </c>
      <c r="CB403">
        <v>144.79530528266301</v>
      </c>
      <c r="CC403">
        <v>143.18274189371201</v>
      </c>
    </row>
    <row r="404" spans="1:81" x14ac:dyDescent="0.25">
      <c r="A404">
        <v>61190</v>
      </c>
      <c r="B404" t="s">
        <v>476</v>
      </c>
      <c r="C404" t="s">
        <v>84</v>
      </c>
      <c r="D404">
        <v>2018</v>
      </c>
      <c r="E404" t="s">
        <v>49</v>
      </c>
      <c r="F404" t="s">
        <v>50</v>
      </c>
      <c r="G404">
        <v>2017</v>
      </c>
      <c r="H404">
        <v>47</v>
      </c>
      <c r="I404">
        <v>100</v>
      </c>
      <c r="J404">
        <v>2020</v>
      </c>
      <c r="K404">
        <v>2</v>
      </c>
      <c r="L404">
        <v>100</v>
      </c>
      <c r="M404">
        <v>2017</v>
      </c>
      <c r="N404">
        <v>46.06</v>
      </c>
      <c r="O404" t="s">
        <v>24</v>
      </c>
      <c r="P404">
        <v>2.3353658583585402</v>
      </c>
      <c r="Q404">
        <v>1</v>
      </c>
      <c r="R404" t="s">
        <v>25</v>
      </c>
      <c r="S404">
        <v>46.06</v>
      </c>
      <c r="T404">
        <v>-1.11368485725649E-2</v>
      </c>
      <c r="AV404">
        <v>46.06</v>
      </c>
      <c r="AW404">
        <v>46.06</v>
      </c>
      <c r="AX404">
        <v>46.06</v>
      </c>
      <c r="AY404">
        <v>46.06</v>
      </c>
      <c r="AZ404">
        <v>45.547036754747602</v>
      </c>
      <c r="BA404">
        <v>45.039786303480902</v>
      </c>
      <c r="BB404">
        <v>44.538185023678402</v>
      </c>
      <c r="BC404">
        <v>44.042170001372803</v>
      </c>
      <c r="BD404">
        <v>43.551679023260398</v>
      </c>
      <c r="BE404">
        <v>43.066650568897401</v>
      </c>
      <c r="BF404">
        <v>42.587023802984</v>
      </c>
      <c r="BG404">
        <v>42.112738567733899</v>
      </c>
      <c r="BH404">
        <v>41.643735375329101</v>
      </c>
      <c r="BI404">
        <v>41.179955400458098</v>
      </c>
      <c r="BJ404">
        <v>40.721340472938202</v>
      </c>
      <c r="BK404">
        <v>40.267833070419201</v>
      </c>
      <c r="BL404">
        <v>39.819376311168597</v>
      </c>
      <c r="BM404">
        <v>39.375913946937203</v>
      </c>
      <c r="BN404">
        <v>38.937390355903801</v>
      </c>
      <c r="BO404">
        <v>38.503750535699197</v>
      </c>
      <c r="BP404">
        <v>38.074940096507298</v>
      </c>
      <c r="BQ404">
        <v>37.650905254243</v>
      </c>
      <c r="BR404">
        <v>37.231592823806501</v>
      </c>
      <c r="BS404">
        <v>36.816950212412401</v>
      </c>
      <c r="BT404">
        <v>36.406925412993097</v>
      </c>
      <c r="BU404">
        <v>36.001466997675998</v>
      </c>
      <c r="BV404">
        <v>35.600524111332597</v>
      </c>
      <c r="BW404">
        <v>35.204046465200797</v>
      </c>
      <c r="BX404">
        <v>34.811984330576301</v>
      </c>
      <c r="BY404">
        <v>34.424288532576199</v>
      </c>
      <c r="BZ404">
        <v>34.040910443970603</v>
      </c>
      <c r="CA404">
        <v>33.661801979083897</v>
      </c>
      <c r="CB404">
        <v>33.286915587763097</v>
      </c>
      <c r="CC404">
        <v>32.916204249414498</v>
      </c>
    </row>
    <row r="405" spans="1:81" x14ac:dyDescent="0.25">
      <c r="A405">
        <v>61450</v>
      </c>
      <c r="B405" t="s">
        <v>477</v>
      </c>
      <c r="C405" t="s">
        <v>84</v>
      </c>
      <c r="D405">
        <v>2017</v>
      </c>
      <c r="E405" t="s">
        <v>28</v>
      </c>
      <c r="F405" t="s">
        <v>23</v>
      </c>
      <c r="G405">
        <v>2016</v>
      </c>
      <c r="H405">
        <v>8231</v>
      </c>
      <c r="I405">
        <v>90</v>
      </c>
      <c r="J405">
        <v>2017</v>
      </c>
      <c r="K405">
        <v>0.1</v>
      </c>
      <c r="L405">
        <v>0.5</v>
      </c>
      <c r="M405">
        <v>2017</v>
      </c>
      <c r="N405">
        <v>8230.9588449999992</v>
      </c>
      <c r="O405" t="s">
        <v>24</v>
      </c>
      <c r="P405">
        <v>2.5449032621243899</v>
      </c>
      <c r="Q405">
        <v>1</v>
      </c>
      <c r="R405" t="s">
        <v>25</v>
      </c>
      <c r="S405">
        <v>8222.7690000000002</v>
      </c>
      <c r="T405">
        <v>-1.11368485725649E-2</v>
      </c>
      <c r="AU405">
        <v>8231</v>
      </c>
      <c r="AV405">
        <v>8222.7690000000002</v>
      </c>
      <c r="AW405">
        <v>8131.1932667998099</v>
      </c>
      <c r="AX405">
        <v>8040.6373986732096</v>
      </c>
      <c r="AY405">
        <v>7951.0900375372803</v>
      </c>
      <c r="AZ405">
        <v>7862.5399518023996</v>
      </c>
      <c r="BA405">
        <v>7774.9760349634298</v>
      </c>
      <c r="BB405">
        <v>7688.3873042067198</v>
      </c>
      <c r="BC405">
        <v>7602.7628990325402</v>
      </c>
      <c r="BD405">
        <v>7518.0920798929001</v>
      </c>
      <c r="BE405">
        <v>7434.3642268445301</v>
      </c>
      <c r="BF405">
        <v>7351.5688382168701</v>
      </c>
      <c r="BG405">
        <v>7269.6955292948696</v>
      </c>
      <c r="BH405">
        <v>7188.73403101646</v>
      </c>
      <c r="BI405">
        <v>7108.6741886845803</v>
      </c>
      <c r="BJ405">
        <v>7029.5059606935001</v>
      </c>
      <c r="BK405">
        <v>6951.2194172693198</v>
      </c>
      <c r="BL405">
        <v>6873.8047392245098</v>
      </c>
      <c r="BM405">
        <v>6797.2522167263896</v>
      </c>
      <c r="BN405">
        <v>6721.5522480791797</v>
      </c>
      <c r="BO405">
        <v>6646.6953385197403</v>
      </c>
      <c r="BP405">
        <v>6572.6720990266704</v>
      </c>
      <c r="BQ405">
        <v>6499.4732451426898</v>
      </c>
      <c r="BR405">
        <v>6427.0895958101</v>
      </c>
      <c r="BS405">
        <v>6355.5120722192496</v>
      </c>
      <c r="BT405">
        <v>6284.7316966698399</v>
      </c>
      <c r="BU405">
        <v>6214.7395914448298</v>
      </c>
      <c r="BV405">
        <v>6145.5269776969799</v>
      </c>
      <c r="BW405">
        <v>6077.0851743477597</v>
      </c>
      <c r="BX405">
        <v>6009.4055969984702</v>
      </c>
      <c r="BY405">
        <v>5942.4797568535696</v>
      </c>
      <c r="BZ405">
        <v>5876.2992596559598</v>
      </c>
      <c r="CA405">
        <v>5810.8558046340904</v>
      </c>
      <c r="CB405">
        <v>5746.1411834608798</v>
      </c>
      <c r="CC405">
        <v>5682.1472792240902</v>
      </c>
    </row>
    <row r="406" spans="1:81" x14ac:dyDescent="0.25">
      <c r="A406">
        <v>16876</v>
      </c>
      <c r="B406" t="s">
        <v>478</v>
      </c>
      <c r="C406" t="s">
        <v>59</v>
      </c>
      <c r="D406">
        <v>2015</v>
      </c>
      <c r="E406" t="s">
        <v>28</v>
      </c>
      <c r="F406" t="s">
        <v>23</v>
      </c>
      <c r="G406">
        <v>2005</v>
      </c>
      <c r="H406">
        <v>98192</v>
      </c>
      <c r="I406">
        <v>100</v>
      </c>
      <c r="J406">
        <v>2020</v>
      </c>
      <c r="K406">
        <v>33</v>
      </c>
      <c r="L406">
        <v>45.1</v>
      </c>
      <c r="M406">
        <v>2018</v>
      </c>
      <c r="N406">
        <v>81445</v>
      </c>
      <c r="O406" t="s">
        <v>24</v>
      </c>
      <c r="P406">
        <v>2.9753756728585401</v>
      </c>
      <c r="Q406">
        <v>1</v>
      </c>
      <c r="R406" t="s">
        <v>25</v>
      </c>
      <c r="S406">
        <v>65788.639999999999</v>
      </c>
      <c r="T406">
        <v>-1.11368485725649E-2</v>
      </c>
      <c r="AJ406">
        <v>98192</v>
      </c>
      <c r="AK406">
        <v>96903.769230769205</v>
      </c>
      <c r="AL406">
        <v>95615.538461538395</v>
      </c>
      <c r="AM406">
        <v>94327.307692307601</v>
      </c>
      <c r="AN406">
        <v>93039.076923076893</v>
      </c>
      <c r="AO406">
        <v>91750.846153846098</v>
      </c>
      <c r="AP406">
        <v>90462.615384615303</v>
      </c>
      <c r="AQ406">
        <v>89174.384615384595</v>
      </c>
      <c r="AR406">
        <v>87886.1538461538</v>
      </c>
      <c r="AS406">
        <v>86597.923076923005</v>
      </c>
      <c r="AT406">
        <v>85309.692307692298</v>
      </c>
      <c r="AU406">
        <v>84021.461538461503</v>
      </c>
      <c r="AV406">
        <v>82733.230769230693</v>
      </c>
      <c r="AW406">
        <v>81445</v>
      </c>
      <c r="AX406">
        <v>73616.820000000007</v>
      </c>
      <c r="AY406">
        <v>65788.639999999999</v>
      </c>
      <c r="AZ406">
        <v>65055.961878524999</v>
      </c>
      <c r="BA406">
        <v>64331.443482341303</v>
      </c>
      <c r="BB406">
        <v>63614.9939378239</v>
      </c>
      <c r="BC406">
        <v>62906.523383393702</v>
      </c>
      <c r="BD406">
        <v>62205.9429582464</v>
      </c>
      <c r="BE406">
        <v>61513.1647912068</v>
      </c>
      <c r="BF406">
        <v>60828.101989707902</v>
      </c>
      <c r="BG406">
        <v>60150.668628892003</v>
      </c>
      <c r="BH406">
        <v>59480.779740833503</v>
      </c>
      <c r="BI406">
        <v>58818.351303881696</v>
      </c>
      <c r="BJ406">
        <v>58163.300232122499</v>
      </c>
      <c r="BK406">
        <v>57515.544364956702</v>
      </c>
      <c r="BL406">
        <v>56875.002456795497</v>
      </c>
      <c r="BM406">
        <v>56241.594166869902</v>
      </c>
      <c r="BN406">
        <v>55615.240049153799</v>
      </c>
      <c r="BO406">
        <v>54995.861542399602</v>
      </c>
      <c r="BP406">
        <v>54383.380960284099</v>
      </c>
      <c r="BQ406">
        <v>53777.7214816653</v>
      </c>
      <c r="BR406">
        <v>53178.807140946403</v>
      </c>
      <c r="BS406">
        <v>52586.562818548096</v>
      </c>
      <c r="BT406">
        <v>52000.914231486197</v>
      </c>
      <c r="BU406">
        <v>51421.787924055199</v>
      </c>
      <c r="BV406">
        <v>50849.111258614503</v>
      </c>
      <c r="BW406">
        <v>50282.812406477802</v>
      </c>
      <c r="BX406">
        <v>49722.820338904203</v>
      </c>
      <c r="BY406">
        <v>49169.064818188897</v>
      </c>
      <c r="BZ406">
        <v>48621.476388854098</v>
      </c>
      <c r="CA406">
        <v>48079.986368936901</v>
      </c>
      <c r="CB406">
        <v>47544.526841375096</v>
      </c>
      <c r="CC406">
        <v>47015.030645488499</v>
      </c>
    </row>
    <row r="407" spans="1:81" x14ac:dyDescent="0.25">
      <c r="A407">
        <v>22797</v>
      </c>
      <c r="B407" t="s">
        <v>479</v>
      </c>
      <c r="C407" t="s">
        <v>111</v>
      </c>
      <c r="D407">
        <v>2017</v>
      </c>
      <c r="E407" t="s">
        <v>22</v>
      </c>
      <c r="F407" t="s">
        <v>23</v>
      </c>
      <c r="G407">
        <v>2016</v>
      </c>
      <c r="H407">
        <v>265000</v>
      </c>
      <c r="I407">
        <v>100</v>
      </c>
      <c r="J407">
        <v>2025</v>
      </c>
      <c r="K407">
        <v>20</v>
      </c>
      <c r="L407">
        <v>4.5999999999999996</v>
      </c>
      <c r="M407">
        <v>2017</v>
      </c>
      <c r="N407">
        <v>260000</v>
      </c>
      <c r="O407" t="s">
        <v>45</v>
      </c>
      <c r="P407">
        <v>2.8478313780487801</v>
      </c>
      <c r="Q407">
        <v>1</v>
      </c>
      <c r="R407" t="s">
        <v>25</v>
      </c>
      <c r="S407">
        <v>212000</v>
      </c>
      <c r="T407">
        <v>-1.11368485725649E-2</v>
      </c>
      <c r="AU407">
        <v>265000</v>
      </c>
      <c r="AV407">
        <v>260000</v>
      </c>
      <c r="AW407">
        <v>254000</v>
      </c>
      <c r="AX407">
        <v>248000</v>
      </c>
      <c r="AY407">
        <v>242000</v>
      </c>
      <c r="AZ407">
        <v>236000</v>
      </c>
      <c r="BA407">
        <v>230000</v>
      </c>
      <c r="BB407">
        <v>224000</v>
      </c>
      <c r="BC407">
        <v>218000</v>
      </c>
      <c r="BD407">
        <v>212000</v>
      </c>
      <c r="BE407">
        <v>209638.98810261599</v>
      </c>
      <c r="BF407">
        <v>207304.270437211</v>
      </c>
      <c r="BG407">
        <v>204995.554168906</v>
      </c>
      <c r="BH407">
        <v>202712.54972407801</v>
      </c>
      <c r="BI407">
        <v>200454.97075404201</v>
      </c>
      <c r="BJ407">
        <v>198222.53409913601</v>
      </c>
      <c r="BK407">
        <v>196014.95975320399</v>
      </c>
      <c r="BL407">
        <v>193831.97082847499</v>
      </c>
      <c r="BM407">
        <v>191673.293520837</v>
      </c>
      <c r="BN407">
        <v>189538.65707549101</v>
      </c>
      <c r="BO407">
        <v>187427.79375299401</v>
      </c>
      <c r="BP407">
        <v>185340.43879567599</v>
      </c>
      <c r="BQ407">
        <v>183276.33039443599</v>
      </c>
      <c r="BR407">
        <v>181235.20965589801</v>
      </c>
      <c r="BS407">
        <v>179216.820569943</v>
      </c>
      <c r="BT407">
        <v>177220.90997759899</v>
      </c>
      <c r="BU407">
        <v>175247.22753928701</v>
      </c>
      <c r="BV407">
        <v>173295.52570341999</v>
      </c>
      <c r="BW407">
        <v>171365.559675358</v>
      </c>
      <c r="BX407">
        <v>169457.0873867</v>
      </c>
      <c r="BY407">
        <v>167569.869464927</v>
      </c>
      <c r="BZ407">
        <v>165703.66920337101</v>
      </c>
      <c r="CA407">
        <v>163858.25253153499</v>
      </c>
      <c r="CB407">
        <v>162033.387985726</v>
      </c>
      <c r="CC407">
        <v>160228.84668002999</v>
      </c>
    </row>
    <row r="408" spans="1:81" x14ac:dyDescent="0.25">
      <c r="A408">
        <v>16902</v>
      </c>
      <c r="B408" t="s">
        <v>480</v>
      </c>
      <c r="C408" t="s">
        <v>92</v>
      </c>
      <c r="D408">
        <v>2017</v>
      </c>
      <c r="E408" t="s">
        <v>44</v>
      </c>
      <c r="F408" t="s">
        <v>33</v>
      </c>
      <c r="G408">
        <v>2017</v>
      </c>
      <c r="H408">
        <v>27772</v>
      </c>
      <c r="I408">
        <v>100</v>
      </c>
      <c r="J408">
        <v>2021</v>
      </c>
      <c r="K408">
        <v>18</v>
      </c>
      <c r="L408">
        <v>0</v>
      </c>
      <c r="M408">
        <v>2017</v>
      </c>
      <c r="N408">
        <v>27772</v>
      </c>
      <c r="O408" t="s">
        <v>45</v>
      </c>
      <c r="P408">
        <v>2.4958564357365902</v>
      </c>
      <c r="Q408">
        <v>1</v>
      </c>
      <c r="R408" t="s">
        <v>25</v>
      </c>
      <c r="S408">
        <v>22773.040000000001</v>
      </c>
      <c r="T408">
        <v>-1.11368485725649E-2</v>
      </c>
      <c r="AV408">
        <v>27772</v>
      </c>
      <c r="AW408">
        <v>26522.26</v>
      </c>
      <c r="AX408">
        <v>25272.52</v>
      </c>
      <c r="AY408">
        <v>24022.78</v>
      </c>
      <c r="AZ408">
        <v>22773.040000000001</v>
      </c>
      <c r="BA408">
        <v>22519.420101983</v>
      </c>
      <c r="BB408">
        <v>22268.624730365202</v>
      </c>
      <c r="BC408">
        <v>22020.622428823899</v>
      </c>
      <c r="BD408">
        <v>21775.382091360399</v>
      </c>
      <c r="BE408">
        <v>21532.872958399199</v>
      </c>
      <c r="BF408">
        <v>21293.0646129292</v>
      </c>
      <c r="BG408">
        <v>21055.926976689199</v>
      </c>
      <c r="BH408">
        <v>20821.430306394799</v>
      </c>
      <c r="BI408">
        <v>20589.545190008299</v>
      </c>
      <c r="BJ408">
        <v>20360.2425430492</v>
      </c>
      <c r="BK408">
        <v>20133.493604946601</v>
      </c>
      <c r="BL408">
        <v>19909.269935431599</v>
      </c>
      <c r="BM408">
        <v>19687.5434109704</v>
      </c>
      <c r="BN408">
        <v>19468.286221236602</v>
      </c>
      <c r="BO408">
        <v>19251.470865623302</v>
      </c>
      <c r="BP408">
        <v>19037.070149793701</v>
      </c>
      <c r="BQ408">
        <v>18825.0571822702</v>
      </c>
      <c r="BR408">
        <v>18615.405371061399</v>
      </c>
      <c r="BS408">
        <v>18408.088420326902</v>
      </c>
      <c r="BT408">
        <v>18203.080327079399</v>
      </c>
      <c r="BU408">
        <v>18000.355377922398</v>
      </c>
      <c r="BV408">
        <v>17799.8881458262</v>
      </c>
      <c r="BW408">
        <v>17601.653486937499</v>
      </c>
      <c r="BX408">
        <v>17405.626537426699</v>
      </c>
      <c r="BY408">
        <v>17211.7827103688</v>
      </c>
      <c r="BZ408">
        <v>17020.097692659499</v>
      </c>
      <c r="CA408">
        <v>16830.5474419661</v>
      </c>
      <c r="CB408">
        <v>16643.1081837116</v>
      </c>
      <c r="CC408">
        <v>16457.7564080927</v>
      </c>
    </row>
    <row r="409" spans="1:81" x14ac:dyDescent="0.25">
      <c r="A409">
        <v>22917</v>
      </c>
      <c r="B409" t="s">
        <v>481</v>
      </c>
      <c r="C409" t="s">
        <v>36</v>
      </c>
      <c r="D409">
        <v>2017</v>
      </c>
      <c r="E409" t="s">
        <v>28</v>
      </c>
      <c r="F409" t="s">
        <v>23</v>
      </c>
      <c r="G409">
        <v>2017</v>
      </c>
      <c r="H409">
        <v>45893</v>
      </c>
      <c r="I409">
        <v>100</v>
      </c>
      <c r="J409">
        <v>2025</v>
      </c>
      <c r="K409">
        <v>100</v>
      </c>
      <c r="L409">
        <v>1</v>
      </c>
      <c r="M409">
        <v>2017</v>
      </c>
      <c r="N409">
        <v>45893</v>
      </c>
      <c r="O409" t="s">
        <v>24</v>
      </c>
      <c r="P409">
        <v>3.6478146480487799</v>
      </c>
      <c r="Q409">
        <v>1</v>
      </c>
      <c r="R409" t="s">
        <v>25</v>
      </c>
      <c r="S409">
        <v>0</v>
      </c>
      <c r="T409">
        <v>-1.11368485725649E-2</v>
      </c>
      <c r="AV409">
        <v>45893</v>
      </c>
      <c r="AW409">
        <v>40156.375</v>
      </c>
      <c r="AX409">
        <v>34419.75</v>
      </c>
      <c r="AY409">
        <v>28683.125</v>
      </c>
      <c r="AZ409">
        <v>22946.5</v>
      </c>
      <c r="BA409">
        <v>17209.875</v>
      </c>
      <c r="BB409">
        <v>11473.25</v>
      </c>
      <c r="BC409">
        <v>5736.625</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row>
    <row r="410" spans="1:81" x14ac:dyDescent="0.25">
      <c r="A410">
        <v>30125</v>
      </c>
      <c r="B410" t="s">
        <v>482</v>
      </c>
      <c r="C410" t="s">
        <v>27</v>
      </c>
      <c r="D410">
        <v>2015</v>
      </c>
      <c r="E410" t="s">
        <v>28</v>
      </c>
      <c r="F410" t="s">
        <v>23</v>
      </c>
      <c r="G410">
        <v>2014</v>
      </c>
      <c r="H410">
        <v>171875</v>
      </c>
      <c r="I410">
        <v>100</v>
      </c>
      <c r="J410">
        <v>2020</v>
      </c>
      <c r="K410">
        <v>13</v>
      </c>
      <c r="L410">
        <v>100</v>
      </c>
      <c r="M410">
        <v>2017</v>
      </c>
      <c r="N410">
        <v>149531.25</v>
      </c>
      <c r="O410" t="s">
        <v>24</v>
      </c>
      <c r="P410">
        <v>2.7753830411585398</v>
      </c>
      <c r="Q410">
        <v>1</v>
      </c>
      <c r="R410" t="s">
        <v>25</v>
      </c>
      <c r="S410">
        <v>149531.25</v>
      </c>
      <c r="T410">
        <v>-1.11368485725649E-2</v>
      </c>
      <c r="AS410">
        <v>171875</v>
      </c>
      <c r="AT410">
        <v>164427.08333333299</v>
      </c>
      <c r="AU410">
        <v>156979.16666666599</v>
      </c>
      <c r="AV410">
        <v>149531.25</v>
      </c>
      <c r="AW410">
        <v>149531.25</v>
      </c>
      <c r="AX410">
        <v>149531.25</v>
      </c>
      <c r="AY410">
        <v>149531.25</v>
      </c>
      <c r="AZ410">
        <v>147865.94311188301</v>
      </c>
      <c r="BA410">
        <v>146219.182494407</v>
      </c>
      <c r="BB410">
        <v>144590.76160056199</v>
      </c>
      <c r="BC410">
        <v>142980.476183625</v>
      </c>
      <c r="BD410">
        <v>141388.12427153499</v>
      </c>
      <c r="BE410">
        <v>139813.50614156399</v>
      </c>
      <c r="BF410">
        <v>138256.42429526601</v>
      </c>
      <c r="BG410">
        <v>136716.68343370501</v>
      </c>
      <c r="BH410">
        <v>135194.09043295999</v>
      </c>
      <c r="BI410">
        <v>133688.45431990299</v>
      </c>
      <c r="BJ410">
        <v>132199.58624824201</v>
      </c>
      <c r="BK410">
        <v>130727.299474839</v>
      </c>
      <c r="BL410">
        <v>129271.40933628799</v>
      </c>
      <c r="BM410">
        <v>127831.733225748</v>
      </c>
      <c r="BN410">
        <v>126408.09057004401</v>
      </c>
      <c r="BO410">
        <v>125000.302807018</v>
      </c>
      <c r="BP410">
        <v>123608.193363132</v>
      </c>
      <c r="BQ410">
        <v>122231.58763131801</v>
      </c>
      <c r="BR410">
        <v>120870.31294908399</v>
      </c>
      <c r="BS410">
        <v>119524.19857685101</v>
      </c>
      <c r="BT410">
        <v>118193.075676544</v>
      </c>
      <c r="BU410">
        <v>116876.777290408</v>
      </c>
      <c r="BV410">
        <v>115575.138320076</v>
      </c>
      <c r="BW410">
        <v>114287.995505852</v>
      </c>
      <c r="BX410">
        <v>113015.18740624101</v>
      </c>
      <c r="BY410">
        <v>111756.554377698</v>
      </c>
      <c r="BZ410">
        <v>110511.93855460201</v>
      </c>
      <c r="CA410">
        <v>109281.183829459</v>
      </c>
      <c r="CB410">
        <v>108064.135833319</v>
      </c>
      <c r="CC410">
        <v>106860.641916419</v>
      </c>
    </row>
    <row r="411" spans="1:81" x14ac:dyDescent="0.25">
      <c r="A411">
        <v>17028</v>
      </c>
      <c r="B411" t="s">
        <v>483</v>
      </c>
      <c r="C411" t="s">
        <v>48</v>
      </c>
      <c r="D411">
        <v>2014</v>
      </c>
      <c r="E411" t="s">
        <v>28</v>
      </c>
      <c r="F411" t="s">
        <v>23</v>
      </c>
      <c r="G411">
        <v>2014</v>
      </c>
      <c r="H411">
        <v>243021</v>
      </c>
      <c r="I411">
        <v>100</v>
      </c>
      <c r="J411">
        <v>2020</v>
      </c>
      <c r="K411">
        <v>10</v>
      </c>
      <c r="L411">
        <v>27</v>
      </c>
      <c r="M411">
        <v>2017</v>
      </c>
      <c r="N411">
        <v>236459.43299999999</v>
      </c>
      <c r="O411" t="s">
        <v>24</v>
      </c>
      <c r="P411">
        <v>2.7453901557585398</v>
      </c>
      <c r="Q411">
        <v>1</v>
      </c>
      <c r="R411" t="s">
        <v>25</v>
      </c>
      <c r="S411">
        <v>218718.9</v>
      </c>
      <c r="T411">
        <v>-1.11368485725649E-2</v>
      </c>
      <c r="AS411">
        <v>243021</v>
      </c>
      <c r="AT411">
        <v>240833.81099999999</v>
      </c>
      <c r="AU411">
        <v>238646.622</v>
      </c>
      <c r="AV411">
        <v>236459.43299999999</v>
      </c>
      <c r="AW411">
        <v>230545.92199999999</v>
      </c>
      <c r="AX411">
        <v>224632.41099999999</v>
      </c>
      <c r="AY411">
        <v>218718.9</v>
      </c>
      <c r="AZ411">
        <v>216283.060730742</v>
      </c>
      <c r="BA411">
        <v>213874.34903457199</v>
      </c>
      <c r="BB411">
        <v>211492.46279581799</v>
      </c>
      <c r="BC411">
        <v>209137.10326342299</v>
      </c>
      <c r="BD411">
        <v>206807.97501347301</v>
      </c>
      <c r="BE411">
        <v>204504.785912149</v>
      </c>
      <c r="BF411">
        <v>202227.24707908099</v>
      </c>
      <c r="BG411">
        <v>199975.072851114</v>
      </c>
      <c r="BH411">
        <v>197747.98074648401</v>
      </c>
      <c r="BI411">
        <v>195545.69142938001</v>
      </c>
      <c r="BJ411">
        <v>193367.92867491301</v>
      </c>
      <c r="BK411">
        <v>191214.41933447</v>
      </c>
      <c r="BL411">
        <v>189084.893301451</v>
      </c>
      <c r="BM411">
        <v>186979.083477393</v>
      </c>
      <c r="BN411">
        <v>184896.72573846899</v>
      </c>
      <c r="BO411">
        <v>182837.55890235599</v>
      </c>
      <c r="BP411">
        <v>180801.324695483</v>
      </c>
      <c r="BQ411">
        <v>178787.767720631</v>
      </c>
      <c r="BR411">
        <v>176796.635424899</v>
      </c>
      <c r="BS411">
        <v>174827.67806803301</v>
      </c>
      <c r="BT411">
        <v>172880.64869109599</v>
      </c>
      <c r="BU411">
        <v>170955.303085497</v>
      </c>
      <c r="BV411">
        <v>169051.399762357</v>
      </c>
      <c r="BW411">
        <v>167168.69992222299</v>
      </c>
      <c r="BX411">
        <v>165306.96742511701</v>
      </c>
      <c r="BY411">
        <v>163465.96876091301</v>
      </c>
      <c r="BZ411">
        <v>161645.47302005501</v>
      </c>
      <c r="CA411">
        <v>159845.25186459001</v>
      </c>
      <c r="CB411">
        <v>158065.07949953101</v>
      </c>
      <c r="CC411">
        <v>156304.732644534</v>
      </c>
    </row>
    <row r="412" spans="1:81" x14ac:dyDescent="0.25">
      <c r="A412">
        <v>13899</v>
      </c>
      <c r="B412" t="s">
        <v>484</v>
      </c>
      <c r="C412" t="s">
        <v>485</v>
      </c>
      <c r="D412">
        <v>2018</v>
      </c>
      <c r="E412" t="s">
        <v>22</v>
      </c>
      <c r="F412" t="s">
        <v>23</v>
      </c>
      <c r="G412">
        <v>2015</v>
      </c>
      <c r="H412">
        <v>551785</v>
      </c>
      <c r="I412">
        <v>100</v>
      </c>
      <c r="J412">
        <v>2030</v>
      </c>
      <c r="K412">
        <v>42</v>
      </c>
      <c r="L412">
        <v>0</v>
      </c>
      <c r="M412">
        <v>2018</v>
      </c>
      <c r="N412">
        <v>551785</v>
      </c>
      <c r="O412" t="s">
        <v>45</v>
      </c>
      <c r="P412">
        <v>3.0702990809390198</v>
      </c>
      <c r="Q412">
        <v>1</v>
      </c>
      <c r="R412" t="s">
        <v>25</v>
      </c>
      <c r="S412">
        <v>320035.3</v>
      </c>
      <c r="T412">
        <v>-1.11368485725649E-2</v>
      </c>
      <c r="AT412">
        <v>551785</v>
      </c>
      <c r="AU412">
        <v>551785</v>
      </c>
      <c r="AV412">
        <v>551785</v>
      </c>
      <c r="AW412">
        <v>551785</v>
      </c>
      <c r="AX412">
        <v>532472.52500000002</v>
      </c>
      <c r="AY412">
        <v>513160.05</v>
      </c>
      <c r="AZ412">
        <v>493847.57500000001</v>
      </c>
      <c r="BA412">
        <v>474535.1</v>
      </c>
      <c r="BB412">
        <v>455222.625</v>
      </c>
      <c r="BC412">
        <v>435910.15</v>
      </c>
      <c r="BD412">
        <v>416597.67499999999</v>
      </c>
      <c r="BE412">
        <v>397285.2</v>
      </c>
      <c r="BF412">
        <v>377972.72499999998</v>
      </c>
      <c r="BG412">
        <v>358660.25</v>
      </c>
      <c r="BH412">
        <v>339347.77500000002</v>
      </c>
      <c r="BI412">
        <v>320035.3</v>
      </c>
      <c r="BJ412">
        <v>316471.11532602401</v>
      </c>
      <c r="BK412">
        <v>312946.62443704798</v>
      </c>
      <c r="BL412">
        <v>309461.385269397</v>
      </c>
      <c r="BM412">
        <v>306014.96068259497</v>
      </c>
      <c r="BN412">
        <v>302606.91840453399</v>
      </c>
      <c r="BO412">
        <v>299236.83097725199</v>
      </c>
      <c r="BP412">
        <v>295904.27570332401</v>
      </c>
      <c r="BQ412">
        <v>292608.83459284197</v>
      </c>
      <c r="BR412">
        <v>289350.09431098698</v>
      </c>
      <c r="BS412">
        <v>286127.64612618799</v>
      </c>
      <c r="BT412">
        <v>282941.08585885598</v>
      </c>
      <c r="BU412">
        <v>279790.01383068901</v>
      </c>
      <c r="BV412">
        <v>276674.03481454001</v>
      </c>
      <c r="BW412">
        <v>273592.75798484997</v>
      </c>
      <c r="BX412">
        <v>270545.796868623</v>
      </c>
      <c r="BY412">
        <v>267532.76929695299</v>
      </c>
      <c r="BZ412">
        <v>264553.29735709401</v>
      </c>
      <c r="CA412">
        <v>261607.007345055</v>
      </c>
      <c r="CB412">
        <v>258693.52971873101</v>
      </c>
      <c r="CC412">
        <v>255812.499051552</v>
      </c>
    </row>
    <row r="413" spans="1:81" x14ac:dyDescent="0.25">
      <c r="A413">
        <v>52987</v>
      </c>
      <c r="B413" t="s">
        <v>486</v>
      </c>
      <c r="C413" t="s">
        <v>172</v>
      </c>
      <c r="D413">
        <v>2018</v>
      </c>
      <c r="E413" t="s">
        <v>28</v>
      </c>
      <c r="F413" t="s">
        <v>23</v>
      </c>
      <c r="G413">
        <v>2017</v>
      </c>
      <c r="H413">
        <v>53103</v>
      </c>
      <c r="I413">
        <v>100</v>
      </c>
      <c r="J413">
        <v>2023</v>
      </c>
      <c r="K413">
        <v>12</v>
      </c>
      <c r="L413">
        <v>0</v>
      </c>
      <c r="M413">
        <v>2017</v>
      </c>
      <c r="N413">
        <v>53103</v>
      </c>
      <c r="O413" t="s">
        <v>45</v>
      </c>
      <c r="P413">
        <v>2.7668345785926798</v>
      </c>
      <c r="Q413">
        <v>1</v>
      </c>
      <c r="R413" t="s">
        <v>25</v>
      </c>
      <c r="S413">
        <v>46730.64</v>
      </c>
      <c r="T413">
        <v>-1.11368485725649E-2</v>
      </c>
      <c r="AV413">
        <v>53103</v>
      </c>
      <c r="AW413">
        <v>52040.94</v>
      </c>
      <c r="AX413">
        <v>50978.879999999997</v>
      </c>
      <c r="AY413">
        <v>49916.82</v>
      </c>
      <c r="AZ413">
        <v>48854.76</v>
      </c>
      <c r="BA413">
        <v>47792.7</v>
      </c>
      <c r="BB413">
        <v>46730.64</v>
      </c>
      <c r="BC413">
        <v>46210.207938620901</v>
      </c>
      <c r="BD413">
        <v>45695.571850301698</v>
      </c>
      <c r="BE413">
        <v>45186.667186168197</v>
      </c>
      <c r="BF413">
        <v>44683.430116216899</v>
      </c>
      <c r="BG413">
        <v>44185.797521309803</v>
      </c>
      <c r="BH413">
        <v>43693.706985256998</v>
      </c>
      <c r="BI413">
        <v>43207.096786988201</v>
      </c>
      <c r="BJ413">
        <v>42725.905892811301</v>
      </c>
      <c r="BK413">
        <v>42250.073948757403</v>
      </c>
      <c r="BL413">
        <v>41779.5412730104</v>
      </c>
      <c r="BM413">
        <v>41314.248848421703</v>
      </c>
      <c r="BN413">
        <v>40854.138315107601</v>
      </c>
      <c r="BO413">
        <v>40399.151963129603</v>
      </c>
      <c r="BP413">
        <v>39949.232725256203</v>
      </c>
      <c r="BQ413">
        <v>39504.3241698048</v>
      </c>
      <c r="BR413">
        <v>39064.370493564202</v>
      </c>
      <c r="BS413">
        <v>38629.316514794802</v>
      </c>
      <c r="BT413">
        <v>38199.107666307798</v>
      </c>
      <c r="BU413">
        <v>37773.689988621103</v>
      </c>
      <c r="BV413">
        <v>37353.010123190797</v>
      </c>
      <c r="BW413">
        <v>36937.015305719302</v>
      </c>
      <c r="BX413">
        <v>36525.653359536998</v>
      </c>
      <c r="BY413">
        <v>36118.872689057898</v>
      </c>
      <c r="BZ413">
        <v>35716.622273308101</v>
      </c>
      <c r="CA413">
        <v>35318.851659526699</v>
      </c>
      <c r="CB413">
        <v>34925.510956837701</v>
      </c>
      <c r="CC413">
        <v>34536.550829991997</v>
      </c>
    </row>
    <row r="414" spans="1:81" x14ac:dyDescent="0.25">
      <c r="A414">
        <v>31514</v>
      </c>
      <c r="B414" t="s">
        <v>487</v>
      </c>
      <c r="C414" t="s">
        <v>172</v>
      </c>
      <c r="D414">
        <v>2016</v>
      </c>
      <c r="E414" t="s">
        <v>49</v>
      </c>
      <c r="F414" t="s">
        <v>50</v>
      </c>
      <c r="G414">
        <v>2016</v>
      </c>
      <c r="H414">
        <v>518</v>
      </c>
      <c r="I414">
        <v>100</v>
      </c>
      <c r="J414">
        <v>2020</v>
      </c>
      <c r="K414">
        <v>1</v>
      </c>
      <c r="L414">
        <v>60</v>
      </c>
      <c r="M414">
        <v>2017</v>
      </c>
      <c r="N414">
        <v>518</v>
      </c>
      <c r="O414" t="s">
        <v>24</v>
      </c>
      <c r="P414">
        <v>2.3253659189215399</v>
      </c>
      <c r="Q414">
        <v>1</v>
      </c>
      <c r="R414" t="s">
        <v>25</v>
      </c>
      <c r="S414">
        <v>512.82000000000005</v>
      </c>
      <c r="T414">
        <v>-1.11368485725649E-2</v>
      </c>
      <c r="AU414">
        <v>518</v>
      </c>
      <c r="AV414">
        <v>518</v>
      </c>
      <c r="AW414">
        <v>516.27333333333297</v>
      </c>
      <c r="AX414">
        <v>514.54666666666606</v>
      </c>
      <c r="AY414">
        <v>512.82000000000005</v>
      </c>
      <c r="AZ414">
        <v>507.10880131501699</v>
      </c>
      <c r="BA414">
        <v>501.46120738495699</v>
      </c>
      <c r="BB414">
        <v>495.87650985329498</v>
      </c>
      <c r="BC414">
        <v>490.35400825236701</v>
      </c>
      <c r="BD414">
        <v>484.89300991550999</v>
      </c>
      <c r="BE414">
        <v>479.49282989018599</v>
      </c>
      <c r="BF414">
        <v>474.15279085206799</v>
      </c>
      <c r="BG414">
        <v>468.872223020089</v>
      </c>
      <c r="BH414">
        <v>463.65046407243301</v>
      </c>
      <c r="BI414">
        <v>458.48685906345901</v>
      </c>
      <c r="BJ414">
        <v>453.38076034155802</v>
      </c>
      <c r="BK414">
        <v>448.33152746792001</v>
      </c>
      <c r="BL414">
        <v>443.33852713620303</v>
      </c>
      <c r="BM414">
        <v>438.401133093103</v>
      </c>
      <c r="BN414">
        <v>433.51872605980401</v>
      </c>
      <c r="BO414">
        <v>428.69069365430499</v>
      </c>
      <c r="BP414">
        <v>423.91643031460899</v>
      </c>
      <c r="BQ414">
        <v>419.19533722277299</v>
      </c>
      <c r="BR414">
        <v>414.52682222979797</v>
      </c>
      <c r="BS414">
        <v>409.91029978135799</v>
      </c>
      <c r="BT414">
        <v>405.345190844358</v>
      </c>
      <c r="BU414">
        <v>400.83092283430699</v>
      </c>
      <c r="BV414">
        <v>396.36692954350002</v>
      </c>
      <c r="BW414">
        <v>391.95265107000102</v>
      </c>
      <c r="BX414">
        <v>387.587533747419</v>
      </c>
      <c r="BY414">
        <v>383.271030075461</v>
      </c>
      <c r="BZ414">
        <v>379.00259865125901</v>
      </c>
      <c r="CA414">
        <v>374.78170410147197</v>
      </c>
      <c r="CB414">
        <v>370.60781701512599</v>
      </c>
      <c r="CC414">
        <v>366.48041387721901</v>
      </c>
    </row>
    <row r="415" spans="1:81" x14ac:dyDescent="0.25">
      <c r="A415">
        <v>17073</v>
      </c>
      <c r="B415" t="s">
        <v>488</v>
      </c>
      <c r="C415" t="s">
        <v>172</v>
      </c>
      <c r="D415">
        <v>2015</v>
      </c>
      <c r="E415" t="s">
        <v>28</v>
      </c>
      <c r="F415" t="s">
        <v>23</v>
      </c>
      <c r="G415">
        <v>2014</v>
      </c>
      <c r="H415">
        <v>733650</v>
      </c>
      <c r="I415">
        <v>100</v>
      </c>
      <c r="J415">
        <v>2017</v>
      </c>
      <c r="K415">
        <v>10</v>
      </c>
      <c r="L415">
        <v>0</v>
      </c>
      <c r="M415">
        <v>2017</v>
      </c>
      <c r="N415">
        <v>733650</v>
      </c>
      <c r="O415" t="s">
        <v>24</v>
      </c>
      <c r="P415">
        <v>2.74397580402439</v>
      </c>
      <c r="Q415">
        <v>1</v>
      </c>
      <c r="R415" t="s">
        <v>25</v>
      </c>
      <c r="S415">
        <v>660285</v>
      </c>
      <c r="T415">
        <v>-1.11368485725649E-2</v>
      </c>
      <c r="AS415">
        <v>733650</v>
      </c>
      <c r="AT415">
        <v>733650</v>
      </c>
      <c r="AU415">
        <v>733650</v>
      </c>
      <c r="AV415">
        <v>660285</v>
      </c>
      <c r="AW415">
        <v>652931.50594026397</v>
      </c>
      <c r="AX415">
        <v>645659.90663035004</v>
      </c>
      <c r="AY415">
        <v>638469.29002083105</v>
      </c>
      <c r="AZ415">
        <v>631358.75421963597</v>
      </c>
      <c r="BA415">
        <v>624327.40737892897</v>
      </c>
      <c r="BB415">
        <v>617374.36758324795</v>
      </c>
      <c r="BC415">
        <v>610498.76273889001</v>
      </c>
      <c r="BD415">
        <v>603699.73046452901</v>
      </c>
      <c r="BE415">
        <v>596976.41798304697</v>
      </c>
      <c r="BF415">
        <v>590327.98201457795</v>
      </c>
      <c r="BG415">
        <v>583753.58867073397</v>
      </c>
      <c r="BH415">
        <v>577252.413350016</v>
      </c>
      <c r="BI415">
        <v>570823.64063438994</v>
      </c>
      <c r="BJ415">
        <v>564466.46418700402</v>
      </c>
      <c r="BK415">
        <v>558180.08665106201</v>
      </c>
      <c r="BL415">
        <v>551963.71954980795</v>
      </c>
      <c r="BM415">
        <v>545816.58318763203</v>
      </c>
      <c r="BN415">
        <v>539737.90655227704</v>
      </c>
      <c r="BO415">
        <v>533726.92721813102</v>
      </c>
      <c r="BP415">
        <v>527782.89125060197</v>
      </c>
      <c r="BQ415">
        <v>521905.05311155401</v>
      </c>
      <c r="BR415">
        <v>516092.67556579399</v>
      </c>
      <c r="BS415">
        <v>510345.02958860801</v>
      </c>
      <c r="BT415">
        <v>504661.39427431801</v>
      </c>
      <c r="BU415">
        <v>499041.05674586602</v>
      </c>
      <c r="BV415">
        <v>493483.31206539401</v>
      </c>
      <c r="BW415">
        <v>487987.46314583399</v>
      </c>
      <c r="BX415">
        <v>482552.82066346903</v>
      </c>
      <c r="BY415">
        <v>477178.70297147601</v>
      </c>
      <c r="BZ415">
        <v>471864.43601442903</v>
      </c>
      <c r="CA415">
        <v>466609.35324375803</v>
      </c>
      <c r="CB415">
        <v>461412.79553414002</v>
      </c>
      <c r="CC415">
        <v>456274.111100832</v>
      </c>
    </row>
    <row r="416" spans="1:81" x14ac:dyDescent="0.25">
      <c r="A416">
        <v>22943</v>
      </c>
      <c r="B416" t="s">
        <v>489</v>
      </c>
      <c r="C416" t="s">
        <v>52</v>
      </c>
      <c r="D416">
        <v>2016</v>
      </c>
      <c r="E416" t="s">
        <v>32</v>
      </c>
      <c r="F416" t="s">
        <v>33</v>
      </c>
      <c r="G416">
        <v>2015</v>
      </c>
      <c r="H416">
        <v>5108</v>
      </c>
      <c r="I416">
        <v>100</v>
      </c>
      <c r="J416">
        <v>2020</v>
      </c>
      <c r="K416">
        <v>20</v>
      </c>
      <c r="L416">
        <v>0</v>
      </c>
      <c r="M416">
        <v>2017</v>
      </c>
      <c r="N416">
        <v>5108</v>
      </c>
      <c r="O416" t="s">
        <v>24</v>
      </c>
      <c r="P416">
        <v>2.51536636445854</v>
      </c>
      <c r="Q416">
        <v>1</v>
      </c>
      <c r="R416" t="s">
        <v>25</v>
      </c>
      <c r="S416">
        <v>4086.4</v>
      </c>
      <c r="T416">
        <v>-1.11368485725649E-2</v>
      </c>
      <c r="AT416">
        <v>5108</v>
      </c>
      <c r="AU416">
        <v>5108</v>
      </c>
      <c r="AV416">
        <v>5108</v>
      </c>
      <c r="AW416">
        <v>4767.4666666666599</v>
      </c>
      <c r="AX416">
        <v>4426.9333333333298</v>
      </c>
      <c r="AY416">
        <v>4086.4</v>
      </c>
      <c r="AZ416">
        <v>4040.8903819930702</v>
      </c>
      <c r="BA416">
        <v>3995.8875977104799</v>
      </c>
      <c r="BB416">
        <v>3951.3860026217799</v>
      </c>
      <c r="BC416">
        <v>3907.3800150588299</v>
      </c>
      <c r="BD416">
        <v>3863.8641155156602</v>
      </c>
      <c r="BE416">
        <v>3820.8328459561899</v>
      </c>
      <c r="BF416">
        <v>3778.2808091296902</v>
      </c>
      <c r="BG416">
        <v>3736.20266789379</v>
      </c>
      <c r="BH416">
        <v>3694.5931445450401</v>
      </c>
      <c r="BI416">
        <v>3653.4470201570098</v>
      </c>
      <c r="BJ416">
        <v>3612.7591339256301</v>
      </c>
      <c r="BK416">
        <v>3572.52438252195</v>
      </c>
      <c r="BL416">
        <v>3532.73771945201</v>
      </c>
      <c r="BM416">
        <v>3493.3941544238801</v>
      </c>
      <c r="BN416">
        <v>3454.4887527217802</v>
      </c>
      <c r="BO416">
        <v>3416.0166345870898</v>
      </c>
      <c r="BP416">
        <v>3377.9729746063299</v>
      </c>
      <c r="BQ416">
        <v>3340.3530011059202</v>
      </c>
      <c r="BR416">
        <v>3303.1519955536901</v>
      </c>
      <c r="BS416">
        <v>3266.3652919670399</v>
      </c>
      <c r="BT416">
        <v>3229.9882763277301</v>
      </c>
      <c r="BU416">
        <v>3194.0163860030998</v>
      </c>
      <c r="BV416">
        <v>3158.4451091739002</v>
      </c>
      <c r="BW416">
        <v>3123.26998426827</v>
      </c>
      <c r="BX416">
        <v>3088.4865994022298</v>
      </c>
      <c r="BY416">
        <v>3054.0905918263002</v>
      </c>
      <c r="BZ416">
        <v>3020.0776473782298</v>
      </c>
      <c r="CA416">
        <v>2986.44349994199</v>
      </c>
      <c r="CB416">
        <v>2953.1839309126199</v>
      </c>
      <c r="CC416">
        <v>2920.29476866711</v>
      </c>
    </row>
    <row r="417" spans="1:81" x14ac:dyDescent="0.25">
      <c r="A417">
        <v>17190</v>
      </c>
      <c r="B417" t="s">
        <v>490</v>
      </c>
      <c r="C417" t="s">
        <v>21</v>
      </c>
      <c r="D417">
        <v>2017</v>
      </c>
      <c r="E417" t="s">
        <v>28</v>
      </c>
      <c r="F417" t="s">
        <v>23</v>
      </c>
      <c r="G417">
        <v>2016</v>
      </c>
      <c r="H417">
        <v>92237</v>
      </c>
      <c r="I417">
        <v>100</v>
      </c>
      <c r="J417">
        <v>2020</v>
      </c>
      <c r="K417">
        <v>7</v>
      </c>
      <c r="L417">
        <v>70</v>
      </c>
      <c r="M417">
        <v>2017</v>
      </c>
      <c r="N417">
        <v>87717.387000000002</v>
      </c>
      <c r="O417" t="s">
        <v>24</v>
      </c>
      <c r="P417">
        <v>2.7153750773585399</v>
      </c>
      <c r="Q417">
        <v>1</v>
      </c>
      <c r="R417" t="s">
        <v>25</v>
      </c>
      <c r="S417">
        <v>85780.41</v>
      </c>
      <c r="T417">
        <v>-1.11368485725649E-2</v>
      </c>
      <c r="AU417">
        <v>92237</v>
      </c>
      <c r="AV417">
        <v>87717.387000000002</v>
      </c>
      <c r="AW417">
        <v>87071.728000000003</v>
      </c>
      <c r="AX417">
        <v>86426.069000000003</v>
      </c>
      <c r="AY417">
        <v>85780.41</v>
      </c>
      <c r="AZ417">
        <v>84825.086563337405</v>
      </c>
      <c r="BA417">
        <v>83880.402419126796</v>
      </c>
      <c r="BB417">
        <v>82946.239079179199</v>
      </c>
      <c r="BC417">
        <v>82022.479374890594</v>
      </c>
      <c r="BD417">
        <v>81109.007442546106</v>
      </c>
      <c r="BE417">
        <v>80205.708708787395</v>
      </c>
      <c r="BF417">
        <v>79312.469876242394</v>
      </c>
      <c r="BG417">
        <v>78429.178909314607</v>
      </c>
      <c r="BH417">
        <v>77555.725020130994</v>
      </c>
      <c r="BI417">
        <v>76691.998654646304</v>
      </c>
      <c r="BJ417">
        <v>75837.891478902093</v>
      </c>
      <c r="BK417">
        <v>74993.296365439004</v>
      </c>
      <c r="BL417">
        <v>74158.107379859604</v>
      </c>
      <c r="BM417">
        <v>73332.219767542105</v>
      </c>
      <c r="BN417">
        <v>72515.529940500899</v>
      </c>
      <c r="BO417">
        <v>71707.935464394293</v>
      </c>
      <c r="BP417">
        <v>70909.335045676096</v>
      </c>
      <c r="BQ417">
        <v>70119.628518891099</v>
      </c>
      <c r="BR417">
        <v>69338.716834111707</v>
      </c>
      <c r="BS417">
        <v>68566.5020445142</v>
      </c>
      <c r="BT417">
        <v>67802.887294094005</v>
      </c>
      <c r="BU417">
        <v>67047.776805517002</v>
      </c>
      <c r="BV417">
        <v>66301.075868106796</v>
      </c>
      <c r="BW417">
        <v>65562.690825965605</v>
      </c>
      <c r="BX417">
        <v>64832.529066226904</v>
      </c>
      <c r="BY417">
        <v>64110.499007439903</v>
      </c>
      <c r="BZ417">
        <v>63396.510088082498</v>
      </c>
      <c r="CA417">
        <v>62690.472755202398</v>
      </c>
      <c r="CB417">
        <v>61992.298453185198</v>
      </c>
      <c r="CC417">
        <v>61301.899612646797</v>
      </c>
    </row>
    <row r="418" spans="1:81" x14ac:dyDescent="0.25">
      <c r="A418">
        <v>40418</v>
      </c>
      <c r="B418" t="s">
        <v>491</v>
      </c>
      <c r="C418" t="s">
        <v>27</v>
      </c>
      <c r="D418">
        <v>2017</v>
      </c>
      <c r="E418" t="s">
        <v>105</v>
      </c>
      <c r="F418" t="s">
        <v>54</v>
      </c>
      <c r="G418">
        <v>2010</v>
      </c>
      <c r="H418">
        <v>1218773</v>
      </c>
      <c r="I418">
        <v>100</v>
      </c>
      <c r="J418">
        <v>2025</v>
      </c>
      <c r="K418">
        <v>25</v>
      </c>
      <c r="L418">
        <v>10</v>
      </c>
      <c r="M418">
        <v>2017</v>
      </c>
      <c r="N418">
        <v>1135180</v>
      </c>
      <c r="O418" t="s">
        <v>24</v>
      </c>
      <c r="P418">
        <v>3.2396048780487798</v>
      </c>
      <c r="Q418">
        <v>1</v>
      </c>
      <c r="R418" t="s">
        <v>25</v>
      </c>
      <c r="S418">
        <v>914079.75</v>
      </c>
      <c r="T418">
        <v>-1.11368485725649E-2</v>
      </c>
      <c r="AO418">
        <v>1218773</v>
      </c>
      <c r="AP418">
        <v>1206831.1428571399</v>
      </c>
      <c r="AQ418">
        <v>1194889.2857142801</v>
      </c>
      <c r="AR418">
        <v>1182947.42857142</v>
      </c>
      <c r="AS418">
        <v>1171005.57142857</v>
      </c>
      <c r="AT418">
        <v>1159063.7142857099</v>
      </c>
      <c r="AU418">
        <v>1147121.8571428501</v>
      </c>
      <c r="AV418">
        <v>1135180</v>
      </c>
      <c r="AW418">
        <v>1107542.46875</v>
      </c>
      <c r="AX418">
        <v>1079904.9375</v>
      </c>
      <c r="AY418">
        <v>1052267.40625</v>
      </c>
      <c r="AZ418">
        <v>1024629.875</v>
      </c>
      <c r="BA418">
        <v>996992.34375</v>
      </c>
      <c r="BB418">
        <v>969354.8125</v>
      </c>
      <c r="BC418">
        <v>941717.28125</v>
      </c>
      <c r="BD418">
        <v>914079.75</v>
      </c>
      <c r="BE418">
        <v>903899.78224100196</v>
      </c>
      <c r="BF418">
        <v>893833.18724140897</v>
      </c>
      <c r="BG418">
        <v>883878.70238596795</v>
      </c>
      <c r="BH418">
        <v>874035.07912098104</v>
      </c>
      <c r="BI418">
        <v>864301.082797701</v>
      </c>
      <c r="BJ418">
        <v>854675.492517479</v>
      </c>
      <c r="BK418">
        <v>845157.10097862897</v>
      </c>
      <c r="BL418">
        <v>835744.71432500205</v>
      </c>
      <c r="BM418">
        <v>826437.15199624305</v>
      </c>
      <c r="BN418">
        <v>817233.24657971901</v>
      </c>
      <c r="BO418">
        <v>808131.84366409504</v>
      </c>
      <c r="BP418">
        <v>799131.80169453996</v>
      </c>
      <c r="BQ418">
        <v>790231.99182954698</v>
      </c>
      <c r="BR418">
        <v>781431.29779934499</v>
      </c>
      <c r="BS418">
        <v>772728.61576589104</v>
      </c>
      <c r="BT418">
        <v>764122.85418441903</v>
      </c>
      <c r="BU418">
        <v>755612.933666531</v>
      </c>
      <c r="BV418">
        <v>747197.78684481501</v>
      </c>
      <c r="BW418">
        <v>738876.358238969</v>
      </c>
      <c r="BX418">
        <v>730647.60412341298</v>
      </c>
      <c r="BY418">
        <v>722510.49239638296</v>
      </c>
      <c r="BZ418">
        <v>714464.002450475</v>
      </c>
      <c r="CA418">
        <v>706507.12504463596</v>
      </c>
      <c r="CB418">
        <v>698638.86217757501</v>
      </c>
      <c r="CC418">
        <v>690858.22696259501</v>
      </c>
    </row>
    <row r="419" spans="1:81" x14ac:dyDescent="0.25">
      <c r="A419">
        <v>17322</v>
      </c>
      <c r="B419" t="s">
        <v>492</v>
      </c>
      <c r="C419" t="s">
        <v>39</v>
      </c>
      <c r="D419">
        <v>2011</v>
      </c>
      <c r="E419" t="s">
        <v>117</v>
      </c>
      <c r="F419" t="s">
        <v>54</v>
      </c>
      <c r="G419">
        <v>2014</v>
      </c>
      <c r="H419">
        <v>234130.75</v>
      </c>
      <c r="I419">
        <v>85</v>
      </c>
      <c r="J419">
        <v>2025</v>
      </c>
      <c r="K419">
        <v>34</v>
      </c>
      <c r="L419">
        <v>40</v>
      </c>
      <c r="M419">
        <v>2017</v>
      </c>
      <c r="N419">
        <v>140230.75</v>
      </c>
      <c r="O419" t="s">
        <v>24</v>
      </c>
      <c r="P419">
        <v>3.1789563629487798</v>
      </c>
      <c r="Q419">
        <v>1</v>
      </c>
      <c r="R419" t="s">
        <v>25</v>
      </c>
      <c r="S419">
        <v>154526.29499999899</v>
      </c>
      <c r="T419">
        <v>-1.11368485725649E-2</v>
      </c>
      <c r="AS419">
        <v>234130.75</v>
      </c>
      <c r="AT419">
        <v>202830.75</v>
      </c>
      <c r="AU419">
        <v>171530.75</v>
      </c>
      <c r="AV419">
        <v>140230.75</v>
      </c>
      <c r="AW419">
        <v>142017.69312499999</v>
      </c>
      <c r="AX419">
        <v>143804.63624999899</v>
      </c>
      <c r="AY419">
        <v>145591.579375</v>
      </c>
      <c r="AZ419">
        <v>147378.52249999999</v>
      </c>
      <c r="BA419">
        <v>149165.46562499899</v>
      </c>
      <c r="BB419">
        <v>150952.40875</v>
      </c>
      <c r="BC419">
        <v>152739.35187499999</v>
      </c>
      <c r="BD419">
        <v>154526.29499999899</v>
      </c>
      <c r="BE419">
        <v>152805.35905210499</v>
      </c>
      <c r="BF419">
        <v>151103.58890726499</v>
      </c>
      <c r="BG419">
        <v>149420.771118834</v>
      </c>
      <c r="BH419">
        <v>147756.69461728801</v>
      </c>
      <c r="BI419">
        <v>146111.150683752</v>
      </c>
      <c r="BJ419">
        <v>144483.932923824</v>
      </c>
      <c r="BK419">
        <v>142874.83724168301</v>
      </c>
      <c r="BL419">
        <v>141283.66181449199</v>
      </c>
      <c r="BM419">
        <v>139710.207067087</v>
      </c>
      <c r="BN419">
        <v>138154.275646939</v>
      </c>
      <c r="BO419">
        <v>136615.67239940699</v>
      </c>
      <c r="BP419">
        <v>135094.204343255</v>
      </c>
      <c r="BQ419">
        <v>133589.68064645299</v>
      </c>
      <c r="BR419">
        <v>132101.912602236</v>
      </c>
      <c r="BS419">
        <v>130630.713605439</v>
      </c>
      <c r="BT419">
        <v>129175.899129089</v>
      </c>
      <c r="BU419">
        <v>127737.28670126401</v>
      </c>
      <c r="BV419">
        <v>126314.69588220101</v>
      </c>
      <c r="BW419">
        <v>124907.948241672</v>
      </c>
      <c r="BX419">
        <v>123516.867336594</v>
      </c>
      <c r="BY419">
        <v>122141.27868890901</v>
      </c>
      <c r="BZ419">
        <v>120781.00976369101</v>
      </c>
      <c r="CA419">
        <v>119435.889947512</v>
      </c>
      <c r="CB419">
        <v>118105.750527037</v>
      </c>
      <c r="CC419">
        <v>116790.42466786801</v>
      </c>
    </row>
    <row r="420" spans="1:81" x14ac:dyDescent="0.25">
      <c r="A420">
        <v>36186</v>
      </c>
      <c r="B420" t="s">
        <v>493</v>
      </c>
      <c r="C420" t="s">
        <v>92</v>
      </c>
      <c r="D420">
        <v>2015</v>
      </c>
      <c r="E420" t="s">
        <v>28</v>
      </c>
      <c r="F420" t="s">
        <v>23</v>
      </c>
      <c r="G420">
        <v>2009</v>
      </c>
      <c r="H420">
        <v>838703</v>
      </c>
      <c r="I420">
        <v>100</v>
      </c>
      <c r="J420">
        <v>2020</v>
      </c>
      <c r="K420">
        <v>14</v>
      </c>
      <c r="L420">
        <v>95</v>
      </c>
      <c r="M420">
        <v>2017</v>
      </c>
      <c r="N420">
        <v>727741</v>
      </c>
      <c r="O420" t="s">
        <v>24</v>
      </c>
      <c r="P420">
        <v>2.7854497240585401</v>
      </c>
      <c r="Q420">
        <v>1</v>
      </c>
      <c r="R420" t="s">
        <v>25</v>
      </c>
      <c r="S420">
        <v>721284.58</v>
      </c>
      <c r="T420">
        <v>-1.11368485725649E-2</v>
      </c>
      <c r="AN420">
        <v>838703</v>
      </c>
      <c r="AO420">
        <v>824832.75</v>
      </c>
      <c r="AP420">
        <v>810962.5</v>
      </c>
      <c r="AQ420">
        <v>797092.25</v>
      </c>
      <c r="AR420">
        <v>783222</v>
      </c>
      <c r="AS420">
        <v>769351.75</v>
      </c>
      <c r="AT420">
        <v>755481.5</v>
      </c>
      <c r="AU420">
        <v>741611.25</v>
      </c>
      <c r="AV420">
        <v>727741</v>
      </c>
      <c r="AW420">
        <v>725588.86</v>
      </c>
      <c r="AX420">
        <v>723436.72</v>
      </c>
      <c r="AY420">
        <v>721284.58</v>
      </c>
      <c r="AZ420">
        <v>713251.742854813</v>
      </c>
      <c r="BA420">
        <v>705308.36620052101</v>
      </c>
      <c r="BB420">
        <v>697453.45372918295</v>
      </c>
      <c r="BC420">
        <v>689686.02022858895</v>
      </c>
      <c r="BD420">
        <v>682005.09145868802</v>
      </c>
      <c r="BE420">
        <v>674409.70402939396</v>
      </c>
      <c r="BF420">
        <v>666898.90527975</v>
      </c>
      <c r="BG420">
        <v>659471.75315844105</v>
      </c>
      <c r="BH420">
        <v>652127.31610563095</v>
      </c>
      <c r="BI420">
        <v>644864.67293612997</v>
      </c>
      <c r="BJ420">
        <v>637682.91272384301</v>
      </c>
      <c r="BK420">
        <v>630581.13468752604</v>
      </c>
      <c r="BL420">
        <v>623558.44807779498</v>
      </c>
      <c r="BM420">
        <v>616613.97206540895</v>
      </c>
      <c r="BN420">
        <v>609746.835630788</v>
      </c>
      <c r="BO420">
        <v>602956.17745476798</v>
      </c>
      <c r="BP420">
        <v>596241.14581056102</v>
      </c>
      <c r="BQ420">
        <v>589600.898456936</v>
      </c>
      <c r="BR420">
        <v>583034.60253257304</v>
      </c>
      <c r="BS420">
        <v>576541.43445160205</v>
      </c>
      <c r="BT420">
        <v>570120.579800306</v>
      </c>
      <c r="BU420">
        <v>563771.23323496699</v>
      </c>
      <c r="BV420">
        <v>557492.59838086099</v>
      </c>
      <c r="BW420">
        <v>551283.88773236703</v>
      </c>
      <c r="BX420">
        <v>545144.32255419705</v>
      </c>
      <c r="BY420">
        <v>539073.13278371701</v>
      </c>
      <c r="BZ420">
        <v>533069.55693436705</v>
      </c>
      <c r="CA420">
        <v>527132.842000145</v>
      </c>
      <c r="CB420">
        <v>521262.24336116301</v>
      </c>
      <c r="CC420">
        <v>515457.024690255</v>
      </c>
    </row>
    <row r="421" spans="1:81" x14ac:dyDescent="0.25">
      <c r="A421">
        <v>17313</v>
      </c>
      <c r="B421" t="s">
        <v>494</v>
      </c>
      <c r="C421" t="s">
        <v>59</v>
      </c>
      <c r="D421">
        <v>2016</v>
      </c>
      <c r="E421" t="s">
        <v>22</v>
      </c>
      <c r="F421" t="s">
        <v>23</v>
      </c>
      <c r="G421">
        <v>2017</v>
      </c>
      <c r="H421">
        <v>36649</v>
      </c>
      <c r="I421">
        <v>100</v>
      </c>
      <c r="J421">
        <v>2018</v>
      </c>
      <c r="K421">
        <v>1</v>
      </c>
      <c r="L421">
        <v>71.400000000000006</v>
      </c>
      <c r="M421">
        <v>2018</v>
      </c>
      <c r="N421">
        <v>36291</v>
      </c>
      <c r="O421" t="s">
        <v>24</v>
      </c>
      <c r="P421">
        <v>2.6543938730024399</v>
      </c>
      <c r="Q421">
        <v>1</v>
      </c>
      <c r="R421" t="s">
        <v>25</v>
      </c>
      <c r="S421">
        <v>36282.51</v>
      </c>
      <c r="T421">
        <v>-1.11368485725649E-2</v>
      </c>
      <c r="AV421">
        <v>36649</v>
      </c>
      <c r="AW421">
        <v>36282.51</v>
      </c>
      <c r="AX421">
        <v>35878.437180297398</v>
      </c>
      <c r="AY421">
        <v>35478.864458400101</v>
      </c>
      <c r="AZ421">
        <v>35083.7417174004</v>
      </c>
      <c r="BA421">
        <v>34693.0193985347</v>
      </c>
      <c r="BB421">
        <v>34306.648494968198</v>
      </c>
      <c r="BC421">
        <v>33924.580545647499</v>
      </c>
      <c r="BD421">
        <v>33546.767629222799</v>
      </c>
      <c r="BE421">
        <v>33173.162358037203</v>
      </c>
      <c r="BF421">
        <v>32803.717872182599</v>
      </c>
      <c r="BG421">
        <v>32438.387833623001</v>
      </c>
      <c r="BH421">
        <v>32077.126420381799</v>
      </c>
      <c r="BI421">
        <v>31719.8883207949</v>
      </c>
      <c r="BJ421">
        <v>31366.6287278276</v>
      </c>
      <c r="BK421">
        <v>31017.3033334539</v>
      </c>
      <c r="BL421">
        <v>30671.868323099901</v>
      </c>
      <c r="BM421">
        <v>30330.280370147899</v>
      </c>
      <c r="BN421">
        <v>29992.496630502101</v>
      </c>
      <c r="BO421">
        <v>29658.4747372151</v>
      </c>
      <c r="BP421">
        <v>29328.172795173399</v>
      </c>
      <c r="BQ421">
        <v>29001.549375843599</v>
      </c>
      <c r="BR421">
        <v>28678.563512075001</v>
      </c>
      <c r="BS421">
        <v>28359.174692962399</v>
      </c>
      <c r="BT421">
        <v>28043.342858763899</v>
      </c>
      <c r="BU421">
        <v>27731.028395877402</v>
      </c>
      <c r="BV421">
        <v>27422.192131871001</v>
      </c>
      <c r="BW421">
        <v>27116.7953305706</v>
      </c>
      <c r="BX421">
        <v>26814.799687200801</v>
      </c>
      <c r="BY421">
        <v>26516.167323580699</v>
      </c>
      <c r="BZ421">
        <v>26220.860783373199</v>
      </c>
      <c r="CA421">
        <v>25928.843027386501</v>
      </c>
      <c r="CB421">
        <v>25640.0774289287</v>
      </c>
      <c r="CC421">
        <v>25354.527769213899</v>
      </c>
    </row>
    <row r="422" spans="1:81" x14ac:dyDescent="0.25">
      <c r="A422">
        <v>52425</v>
      </c>
      <c r="B422" t="s">
        <v>495</v>
      </c>
      <c r="C422" t="s">
        <v>27</v>
      </c>
      <c r="D422">
        <v>2017</v>
      </c>
      <c r="E422" t="s">
        <v>49</v>
      </c>
      <c r="F422" t="s">
        <v>50</v>
      </c>
      <c r="G422">
        <v>2017</v>
      </c>
      <c r="H422">
        <v>140.6</v>
      </c>
      <c r="I422">
        <v>100</v>
      </c>
      <c r="J422">
        <v>2018</v>
      </c>
      <c r="K422">
        <v>14.6</v>
      </c>
      <c r="L422">
        <v>90</v>
      </c>
      <c r="M422">
        <v>2018</v>
      </c>
      <c r="N422">
        <v>122.12515999999999</v>
      </c>
      <c r="O422" t="s">
        <v>24</v>
      </c>
      <c r="P422">
        <v>2.4603902579624402</v>
      </c>
      <c r="Q422">
        <v>1</v>
      </c>
      <c r="R422" t="s">
        <v>25</v>
      </c>
      <c r="S422">
        <v>120.07239999999901</v>
      </c>
      <c r="T422">
        <v>-1.11368485725649E-2</v>
      </c>
      <c r="AV422">
        <v>140.6</v>
      </c>
      <c r="AW422">
        <v>120.07239999999901</v>
      </c>
      <c r="AX422">
        <v>118.73517186345499</v>
      </c>
      <c r="AY422">
        <v>117.41283623417399</v>
      </c>
      <c r="AZ422">
        <v>116.105227256559</v>
      </c>
      <c r="BA422">
        <v>114.812180922119</v>
      </c>
      <c r="BB422">
        <v>113.533535048904</v>
      </c>
      <c r="BC422">
        <v>112.269129261156</v>
      </c>
      <c r="BD422">
        <v>111.018804969201</v>
      </c>
      <c r="BE422">
        <v>109.78240534955199</v>
      </c>
      <c r="BF422">
        <v>108.559775325242</v>
      </c>
      <c r="BG422">
        <v>107.35076154637299</v>
      </c>
      <c r="BH422">
        <v>106.155212370882</v>
      </c>
      <c r="BI422">
        <v>104.972977845519</v>
      </c>
      <c r="BJ422">
        <v>103.80390968704199</v>
      </c>
      <c r="BK422">
        <v>102.647861263617</v>
      </c>
      <c r="BL422">
        <v>101.50468757642599</v>
      </c>
      <c r="BM422">
        <v>100.374245241482</v>
      </c>
      <c r="BN422">
        <v>99.256392471642798</v>
      </c>
      <c r="BO422">
        <v>98.150989058827093</v>
      </c>
      <c r="BP422">
        <v>97.057896356431399</v>
      </c>
      <c r="BQ422">
        <v>95.976977261938103</v>
      </c>
      <c r="BR422">
        <v>94.908096199719395</v>
      </c>
      <c r="BS422">
        <v>93.851119104032705</v>
      </c>
      <c r="BT422">
        <v>92.805913402205306</v>
      </c>
      <c r="BU422">
        <v>91.772347998006396</v>
      </c>
      <c r="BV422">
        <v>90.7502932552039</v>
      </c>
      <c r="BW422">
        <v>89.739620981304796</v>
      </c>
      <c r="BX422">
        <v>88.740204411476697</v>
      </c>
      <c r="BY422">
        <v>87.751918192647594</v>
      </c>
      <c r="BZ422">
        <v>86.774638367783993</v>
      </c>
      <c r="CA422">
        <v>85.808242360342902</v>
      </c>
      <c r="CB422">
        <v>84.852608958897804</v>
      </c>
      <c r="CC422">
        <v>83.9076183019355</v>
      </c>
    </row>
    <row r="423" spans="1:81" x14ac:dyDescent="0.25">
      <c r="A423">
        <v>17367</v>
      </c>
      <c r="B423" t="s">
        <v>496</v>
      </c>
      <c r="C423" t="s">
        <v>59</v>
      </c>
      <c r="D423">
        <v>2016</v>
      </c>
      <c r="E423" t="s">
        <v>22</v>
      </c>
      <c r="F423" t="s">
        <v>23</v>
      </c>
      <c r="G423">
        <v>2015</v>
      </c>
      <c r="H423">
        <v>1605947</v>
      </c>
      <c r="I423">
        <v>100</v>
      </c>
      <c r="J423">
        <v>2020</v>
      </c>
      <c r="K423">
        <v>5</v>
      </c>
      <c r="L423">
        <v>100</v>
      </c>
      <c r="M423">
        <v>2018</v>
      </c>
      <c r="N423">
        <v>1525649.65</v>
      </c>
      <c r="O423" t="s">
        <v>24</v>
      </c>
      <c r="P423">
        <v>2.6955264483585402</v>
      </c>
      <c r="Q423">
        <v>1</v>
      </c>
      <c r="R423" t="s">
        <v>25</v>
      </c>
      <c r="S423">
        <v>1525649.65</v>
      </c>
      <c r="T423">
        <v>-1.11368485725649E-2</v>
      </c>
      <c r="AT423">
        <v>1605947</v>
      </c>
      <c r="AU423">
        <v>1579181.21666666</v>
      </c>
      <c r="AV423">
        <v>1552415.4333333301</v>
      </c>
      <c r="AW423">
        <v>1525649.65</v>
      </c>
      <c r="AX423">
        <v>1525649.65</v>
      </c>
      <c r="AY423">
        <v>1525649.65</v>
      </c>
      <c r="AZ423">
        <v>1508658.7208731601</v>
      </c>
      <c r="BA423">
        <v>1491857.0171511101</v>
      </c>
      <c r="BB423">
        <v>1475242.4314591801</v>
      </c>
      <c r="BC423">
        <v>1458812.8798922</v>
      </c>
      <c r="BD423">
        <v>1442566.30175313</v>
      </c>
      <c r="BE423">
        <v>1426500.6592946199</v>
      </c>
      <c r="BF423">
        <v>1410613.9374634</v>
      </c>
      <c r="BG423">
        <v>1394904.1436475201</v>
      </c>
      <c r="BH423">
        <v>1379369.3074264701</v>
      </c>
      <c r="BI423">
        <v>1364007.4803240199</v>
      </c>
      <c r="BJ423">
        <v>1348816.7355638</v>
      </c>
      <c r="BK423">
        <v>1333795.16782769</v>
      </c>
      <c r="BL423">
        <v>1318940.89301677</v>
      </c>
      <c r="BM423">
        <v>1304252.0480150799</v>
      </c>
      <c r="BN423">
        <v>1289726.7904558801</v>
      </c>
      <c r="BO423">
        <v>1275363.29849059</v>
      </c>
      <c r="BP423">
        <v>1261159.7705603</v>
      </c>
      <c r="BQ423">
        <v>1247114.4251697499</v>
      </c>
      <c r="BR423">
        <v>1233225.5006639799</v>
      </c>
      <c r="BS423">
        <v>1219491.25500726</v>
      </c>
      <c r="BT423">
        <v>1205909.96556467</v>
      </c>
      <c r="BU423">
        <v>1192479.9288860301</v>
      </c>
      <c r="BV423">
        <v>1179199.46049221</v>
      </c>
      <c r="BW423">
        <v>1166066.8946638501</v>
      </c>
      <c r="BX423">
        <v>1153080.5842325001</v>
      </c>
      <c r="BY423">
        <v>1140238.9003739399</v>
      </c>
      <c r="BZ423">
        <v>1127540.23240393</v>
      </c>
      <c r="CA423">
        <v>1114982.9875761699</v>
      </c>
      <c r="CB423">
        <v>1102565.59088255</v>
      </c>
      <c r="CC423">
        <v>1090286.4848555699</v>
      </c>
    </row>
    <row r="424" spans="1:81" x14ac:dyDescent="0.25">
      <c r="A424">
        <v>58298</v>
      </c>
      <c r="B424" t="s">
        <v>497</v>
      </c>
      <c r="C424" t="s">
        <v>48</v>
      </c>
      <c r="D424">
        <v>2016</v>
      </c>
      <c r="E424" t="s">
        <v>49</v>
      </c>
      <c r="F424" t="s">
        <v>50</v>
      </c>
      <c r="G424">
        <v>2015</v>
      </c>
      <c r="H424">
        <v>11212</v>
      </c>
      <c r="I424">
        <v>100</v>
      </c>
      <c r="J424">
        <v>2021</v>
      </c>
      <c r="K424">
        <v>0</v>
      </c>
      <c r="L424">
        <v>100</v>
      </c>
      <c r="M424">
        <v>2017</v>
      </c>
      <c r="N424">
        <v>11212</v>
      </c>
      <c r="O424" t="s">
        <v>24</v>
      </c>
      <c r="P424">
        <v>2.3158547797365898</v>
      </c>
      <c r="Q424">
        <v>1</v>
      </c>
      <c r="R424" t="s">
        <v>25</v>
      </c>
      <c r="S424">
        <v>11212</v>
      </c>
      <c r="T424">
        <v>-1.11368485725649E-2</v>
      </c>
      <c r="AT424">
        <v>11212</v>
      </c>
      <c r="AU424">
        <v>11212</v>
      </c>
      <c r="AV424">
        <v>11212</v>
      </c>
      <c r="AW424">
        <v>11212</v>
      </c>
      <c r="AX424">
        <v>11212</v>
      </c>
      <c r="AY424">
        <v>11212</v>
      </c>
      <c r="AZ424">
        <v>11212</v>
      </c>
      <c r="BA424">
        <v>11087.1336538044</v>
      </c>
      <c r="BB424">
        <v>10963.6579251981</v>
      </c>
      <c r="BC424">
        <v>10841.557327083799</v>
      </c>
      <c r="BD424">
        <v>10720.8165448413</v>
      </c>
      <c r="BE424">
        <v>10601.4204344071</v>
      </c>
      <c r="BF424">
        <v>10483.3540203751</v>
      </c>
      <c r="BG424">
        <v>10366.6024941176</v>
      </c>
      <c r="BH424">
        <v>10251.1512119286</v>
      </c>
      <c r="BI424">
        <v>10136.9856931869</v>
      </c>
      <c r="BJ424">
        <v>10024.0916185396</v>
      </c>
      <c r="BK424">
        <v>9912.4548281064508</v>
      </c>
      <c r="BL424">
        <v>9802.0613197034399</v>
      </c>
      <c r="BM424">
        <v>9692.8972470869103</v>
      </c>
      <c r="BN424">
        <v>9584.9489182166708</v>
      </c>
      <c r="BO424">
        <v>9478.2027935387196</v>
      </c>
      <c r="BP424">
        <v>9372.6454842870207</v>
      </c>
      <c r="BQ424">
        <v>9268.2637508041807</v>
      </c>
      <c r="BR424">
        <v>9165.0445008808802</v>
      </c>
      <c r="BS424">
        <v>9062.97478811375</v>
      </c>
      <c r="BT424">
        <v>8962.0418102815493</v>
      </c>
      <c r="BU424">
        <v>8862.2329077394497</v>
      </c>
      <c r="BV424">
        <v>8763.5355618311496</v>
      </c>
      <c r="BW424">
        <v>8665.9373933187508</v>
      </c>
      <c r="BX424">
        <v>8569.4261608300294</v>
      </c>
      <c r="BY424">
        <v>8473.9897593230908</v>
      </c>
      <c r="BZ424">
        <v>8379.6162185680496</v>
      </c>
      <c r="CA424">
        <v>8286.2937016456508</v>
      </c>
      <c r="CB424">
        <v>8194.0105034626195</v>
      </c>
      <c r="CC424">
        <v>8102.7550492835499</v>
      </c>
    </row>
    <row r="425" spans="1:81" x14ac:dyDescent="0.25">
      <c r="A425">
        <v>18413</v>
      </c>
      <c r="B425" t="s">
        <v>498</v>
      </c>
      <c r="C425" t="s">
        <v>155</v>
      </c>
      <c r="D425">
        <v>2016</v>
      </c>
      <c r="E425" t="s">
        <v>88</v>
      </c>
      <c r="F425" t="s">
        <v>54</v>
      </c>
      <c r="G425">
        <v>2016</v>
      </c>
      <c r="H425">
        <v>27109</v>
      </c>
      <c r="I425">
        <v>100</v>
      </c>
      <c r="J425">
        <v>2025</v>
      </c>
      <c r="K425">
        <v>11</v>
      </c>
      <c r="L425">
        <v>45</v>
      </c>
      <c r="M425">
        <v>2017</v>
      </c>
      <c r="N425">
        <v>25767.104500000001</v>
      </c>
      <c r="O425" t="s">
        <v>24</v>
      </c>
      <c r="P425">
        <v>3.0978075889487799</v>
      </c>
      <c r="Q425">
        <v>1</v>
      </c>
      <c r="R425" t="s">
        <v>25</v>
      </c>
      <c r="S425">
        <v>24127.01</v>
      </c>
      <c r="T425">
        <v>-1.11368485725649E-2</v>
      </c>
      <c r="AU425">
        <v>27109</v>
      </c>
      <c r="AV425">
        <v>25767.104500000001</v>
      </c>
      <c r="AW425">
        <v>25562.0926875</v>
      </c>
      <c r="AX425">
        <v>25357.080875</v>
      </c>
      <c r="AY425">
        <v>25152.069062499999</v>
      </c>
      <c r="AZ425">
        <v>24947.0572499999</v>
      </c>
      <c r="BA425">
        <v>24742.045437500001</v>
      </c>
      <c r="BB425">
        <v>24537.033625</v>
      </c>
      <c r="BC425">
        <v>24332.021812499999</v>
      </c>
      <c r="BD425">
        <v>24127.01</v>
      </c>
      <c r="BE425">
        <v>23858.311143121198</v>
      </c>
      <c r="BF425">
        <v>23592.604744723099</v>
      </c>
      <c r="BG425">
        <v>23329.857478248799</v>
      </c>
      <c r="BH425">
        <v>23070.036388294</v>
      </c>
      <c r="BI425">
        <v>22813.108886474001</v>
      </c>
      <c r="BJ425">
        <v>22559.042747335901</v>
      </c>
      <c r="BK425">
        <v>22307.806104316802</v>
      </c>
      <c r="BL425">
        <v>22059.367445746899</v>
      </c>
      <c r="BM425">
        <v>21813.695610897001</v>
      </c>
      <c r="BN425">
        <v>21570.759786070401</v>
      </c>
      <c r="BO425">
        <v>21330.529500737801</v>
      </c>
      <c r="BP425">
        <v>21092.9746237154</v>
      </c>
      <c r="BQ425">
        <v>20858.065359386201</v>
      </c>
      <c r="BR425">
        <v>20625.772243962001</v>
      </c>
      <c r="BS425">
        <v>20396.0661417888</v>
      </c>
      <c r="BT425">
        <v>20168.918241691699</v>
      </c>
      <c r="BU425">
        <v>19944.300053361501</v>
      </c>
      <c r="BV425">
        <v>19722.183403781401</v>
      </c>
      <c r="BW425">
        <v>19502.540433693201</v>
      </c>
      <c r="BX425">
        <v>19285.3435941028</v>
      </c>
      <c r="BY425">
        <v>19070.565642825401</v>
      </c>
      <c r="BZ425">
        <v>18858.179641068102</v>
      </c>
      <c r="CA425">
        <v>18648.1589500513</v>
      </c>
      <c r="CB425">
        <v>18440.477227667401</v>
      </c>
      <c r="CC425">
        <v>18235.108425177099</v>
      </c>
    </row>
    <row r="426" spans="1:81" x14ac:dyDescent="0.25">
      <c r="A426">
        <v>17628</v>
      </c>
      <c r="B426" t="s">
        <v>499</v>
      </c>
      <c r="C426" t="s">
        <v>21</v>
      </c>
      <c r="D426">
        <v>2016</v>
      </c>
      <c r="E426" t="s">
        <v>22</v>
      </c>
      <c r="F426" t="s">
        <v>23</v>
      </c>
      <c r="G426">
        <v>2016</v>
      </c>
      <c r="H426">
        <v>2809</v>
      </c>
      <c r="I426">
        <v>100</v>
      </c>
      <c r="J426">
        <v>2020</v>
      </c>
      <c r="K426">
        <v>50</v>
      </c>
      <c r="L426">
        <v>100</v>
      </c>
      <c r="M426">
        <v>2017</v>
      </c>
      <c r="N426">
        <v>1404.5</v>
      </c>
      <c r="O426" t="s">
        <v>24</v>
      </c>
      <c r="P426">
        <v>3.14536613455854</v>
      </c>
      <c r="Q426">
        <v>1</v>
      </c>
      <c r="R426" t="s">
        <v>25</v>
      </c>
      <c r="S426">
        <v>1404.5</v>
      </c>
      <c r="T426">
        <v>-1.11368485725649E-2</v>
      </c>
      <c r="AU426">
        <v>2809</v>
      </c>
      <c r="AV426">
        <v>1404.5</v>
      </c>
      <c r="AW426">
        <v>1404.5</v>
      </c>
      <c r="AX426">
        <v>1404.5</v>
      </c>
      <c r="AY426">
        <v>1404.5</v>
      </c>
      <c r="AZ426">
        <v>1388.8582961798299</v>
      </c>
      <c r="BA426">
        <v>1373.39079164652</v>
      </c>
      <c r="BB426">
        <v>1358.095546369</v>
      </c>
      <c r="BC426">
        <v>1342.9706419220099</v>
      </c>
      <c r="BD426">
        <v>1328.0141812455299</v>
      </c>
      <c r="BE426">
        <v>1313.22428840678</v>
      </c>
      <c r="BF426">
        <v>1298.5991083649801</v>
      </c>
      <c r="BG426">
        <v>1284.13680673865</v>
      </c>
      <c r="BH426">
        <v>1269.8355695755399</v>
      </c>
      <c r="BI426">
        <v>1255.69360312512</v>
      </c>
      <c r="BJ426">
        <v>1241.70913361358</v>
      </c>
      <c r="BK426">
        <v>1227.88040702135</v>
      </c>
      <c r="BL426">
        <v>1214.20568886314</v>
      </c>
      <c r="BM426">
        <v>1200.68326397032</v>
      </c>
      <c r="BN426">
        <v>1187.3114362758699</v>
      </c>
      <c r="BO426">
        <v>1174.08852860159</v>
      </c>
      <c r="BP426">
        <v>1161.0128824477699</v>
      </c>
      <c r="BQ426">
        <v>1148.0828577851501</v>
      </c>
      <c r="BR426">
        <v>1135.29683284924</v>
      </c>
      <c r="BS426">
        <v>1122.6532039368899</v>
      </c>
      <c r="BT426">
        <v>1110.1503852051401</v>
      </c>
      <c r="BU426">
        <v>1097.78680847233</v>
      </c>
      <c r="BV426">
        <v>1085.56092302142</v>
      </c>
      <c r="BW426">
        <v>1073.4711954054301</v>
      </c>
      <c r="BX426">
        <v>1061.51610925519</v>
      </c>
      <c r="BY426">
        <v>1049.6941650890799</v>
      </c>
      <c r="BZ426">
        <v>1038.00388012498</v>
      </c>
      <c r="CA426">
        <v>1026.4437880942901</v>
      </c>
      <c r="CB426">
        <v>1015.0124390580399</v>
      </c>
      <c r="CC426">
        <v>1003.70839922498</v>
      </c>
    </row>
    <row r="427" spans="1:81" x14ac:dyDescent="0.25">
      <c r="A427">
        <v>17637</v>
      </c>
      <c r="B427" t="s">
        <v>500</v>
      </c>
      <c r="C427" t="s">
        <v>211</v>
      </c>
      <c r="D427">
        <v>2015</v>
      </c>
      <c r="E427" t="s">
        <v>44</v>
      </c>
      <c r="F427" t="s">
        <v>33</v>
      </c>
      <c r="G427">
        <v>2014</v>
      </c>
      <c r="H427">
        <v>283314</v>
      </c>
      <c r="I427">
        <v>100</v>
      </c>
      <c r="J427">
        <v>2020</v>
      </c>
      <c r="K427">
        <v>22</v>
      </c>
      <c r="L427">
        <v>100</v>
      </c>
      <c r="M427">
        <v>2017</v>
      </c>
      <c r="N427">
        <v>220984.92</v>
      </c>
      <c r="O427" t="s">
        <v>24</v>
      </c>
      <c r="P427">
        <v>2.5353941850585402</v>
      </c>
      <c r="Q427">
        <v>1</v>
      </c>
      <c r="R427" t="s">
        <v>25</v>
      </c>
      <c r="S427">
        <v>220984.91999999899</v>
      </c>
      <c r="T427">
        <v>-1.11368485725649E-2</v>
      </c>
      <c r="AS427">
        <v>283314</v>
      </c>
      <c r="AT427">
        <v>262537.64</v>
      </c>
      <c r="AU427">
        <v>241761.28</v>
      </c>
      <c r="AV427">
        <v>220984.92</v>
      </c>
      <c r="AW427">
        <v>220984.92</v>
      </c>
      <c r="AX427">
        <v>220984.91999999899</v>
      </c>
      <c r="AY427">
        <v>220984.91999999899</v>
      </c>
      <c r="AZ427">
        <v>218523.84440913901</v>
      </c>
      <c r="BA427">
        <v>216090.17744445999</v>
      </c>
      <c r="BB427">
        <v>213683.61386024201</v>
      </c>
      <c r="BC427">
        <v>211303.85181024199</v>
      </c>
      <c r="BD427">
        <v>208950.59280983199</v>
      </c>
      <c r="BE427">
        <v>206623.54169856099</v>
      </c>
      <c r="BF427">
        <v>204322.406603137</v>
      </c>
      <c r="BG427">
        <v>202046.89890081601</v>
      </c>
      <c r="BH427">
        <v>199796.73318320099</v>
      </c>
      <c r="BI427">
        <v>197571.627220447</v>
      </c>
      <c r="BJ427">
        <v>195371.301925857</v>
      </c>
      <c r="BK427">
        <v>193195.48132088399</v>
      </c>
      <c r="BL427">
        <v>191043.89250051</v>
      </c>
      <c r="BM427">
        <v>188916.26559901799</v>
      </c>
      <c r="BN427">
        <v>186812.333756148</v>
      </c>
      <c r="BO427">
        <v>184731.833083618</v>
      </c>
      <c r="BP427">
        <v>182674.50263203299</v>
      </c>
      <c r="BQ427">
        <v>180640.084358152</v>
      </c>
      <c r="BR427">
        <v>178628.32309252</v>
      </c>
      <c r="BS427">
        <v>176638.966507467</v>
      </c>
      <c r="BT427">
        <v>174671.76508545899</v>
      </c>
      <c r="BU427">
        <v>172726.47208780001</v>
      </c>
      <c r="BV427">
        <v>170802.84352368399</v>
      </c>
      <c r="BW427">
        <v>168900.63811959801</v>
      </c>
      <c r="BX427">
        <v>167019.61728904999</v>
      </c>
      <c r="BY427">
        <v>165159.545102654</v>
      </c>
      <c r="BZ427">
        <v>163320.188258532</v>
      </c>
      <c r="CA427">
        <v>161501.316053054</v>
      </c>
      <c r="CB427">
        <v>159702.700351901</v>
      </c>
      <c r="CC427">
        <v>157924.115561452</v>
      </c>
    </row>
    <row r="428" spans="1:81" x14ac:dyDescent="0.25">
      <c r="A428">
        <v>17673</v>
      </c>
      <c r="B428" t="s">
        <v>501</v>
      </c>
      <c r="C428" t="s">
        <v>27</v>
      </c>
      <c r="D428">
        <v>2017</v>
      </c>
      <c r="E428" t="s">
        <v>22</v>
      </c>
      <c r="F428" t="s">
        <v>23</v>
      </c>
      <c r="G428">
        <v>2015</v>
      </c>
      <c r="H428">
        <v>379402</v>
      </c>
      <c r="I428">
        <v>100</v>
      </c>
      <c r="J428">
        <v>2030</v>
      </c>
      <c r="K428">
        <v>100</v>
      </c>
      <c r="L428">
        <v>0</v>
      </c>
      <c r="M428">
        <v>2017</v>
      </c>
      <c r="N428">
        <v>379402</v>
      </c>
      <c r="O428" t="s">
        <v>45</v>
      </c>
      <c r="P428">
        <v>3.65028184263902</v>
      </c>
      <c r="Q428">
        <v>1</v>
      </c>
      <c r="R428" t="s">
        <v>25</v>
      </c>
      <c r="S428">
        <v>0</v>
      </c>
      <c r="T428">
        <v>-1.11368485725649E-2</v>
      </c>
      <c r="AT428">
        <v>379402</v>
      </c>
      <c r="AU428">
        <v>379402</v>
      </c>
      <c r="AV428">
        <v>379402</v>
      </c>
      <c r="AW428">
        <v>350217.23076922999</v>
      </c>
      <c r="AX428">
        <v>321032.46153846098</v>
      </c>
      <c r="AY428">
        <v>291847.69230769202</v>
      </c>
      <c r="AZ428">
        <v>262662.92307692301</v>
      </c>
      <c r="BA428">
        <v>233478.153846153</v>
      </c>
      <c r="BB428">
        <v>204293.38461538401</v>
      </c>
      <c r="BC428">
        <v>175108.615384615</v>
      </c>
      <c r="BD428">
        <v>145923.84615384601</v>
      </c>
      <c r="BE428">
        <v>116739.07692307601</v>
      </c>
      <c r="BF428">
        <v>87554.307692307601</v>
      </c>
      <c r="BG428">
        <v>58369.538461538403</v>
      </c>
      <c r="BH428">
        <v>29184.7692307691</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row>
    <row r="429" spans="1:81" x14ac:dyDescent="0.25">
      <c r="A429">
        <v>22352</v>
      </c>
      <c r="B429" t="s">
        <v>502</v>
      </c>
      <c r="C429" t="s">
        <v>252</v>
      </c>
      <c r="D429">
        <v>2018</v>
      </c>
      <c r="E429" t="s">
        <v>28</v>
      </c>
      <c r="F429" t="s">
        <v>23</v>
      </c>
      <c r="G429">
        <v>2018</v>
      </c>
      <c r="H429">
        <v>1426881.2</v>
      </c>
      <c r="I429">
        <v>100</v>
      </c>
      <c r="J429">
        <v>2030</v>
      </c>
      <c r="K429">
        <v>100</v>
      </c>
      <c r="L429">
        <v>0</v>
      </c>
      <c r="M429">
        <v>2018</v>
      </c>
      <c r="N429">
        <v>1426881.2</v>
      </c>
      <c r="O429" t="s">
        <v>24</v>
      </c>
      <c r="P429">
        <v>3.65038659055902</v>
      </c>
      <c r="Q429">
        <v>1</v>
      </c>
      <c r="R429" t="s">
        <v>25</v>
      </c>
      <c r="S429">
        <v>0</v>
      </c>
      <c r="T429">
        <v>-1.11368485725649E-2</v>
      </c>
      <c r="AW429">
        <v>1426881.2</v>
      </c>
      <c r="AX429">
        <v>1307974.4333333301</v>
      </c>
      <c r="AY429">
        <v>1189067.66666666</v>
      </c>
      <c r="AZ429">
        <v>1070160.8999999999</v>
      </c>
      <c r="BA429">
        <v>951254.13333333295</v>
      </c>
      <c r="BB429">
        <v>832347.366666666</v>
      </c>
      <c r="BC429">
        <v>713440.6</v>
      </c>
      <c r="BD429">
        <v>594533.83333333302</v>
      </c>
      <c r="BE429">
        <v>475627.06666666601</v>
      </c>
      <c r="BF429">
        <v>356720.3</v>
      </c>
      <c r="BG429">
        <v>237813.53333333301</v>
      </c>
      <c r="BH429">
        <v>118906.76666666599</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row>
    <row r="430" spans="1:81" x14ac:dyDescent="0.25">
      <c r="A430">
        <v>17873</v>
      </c>
      <c r="B430" t="s">
        <v>503</v>
      </c>
      <c r="C430" t="s">
        <v>39</v>
      </c>
      <c r="D430">
        <v>2015</v>
      </c>
      <c r="E430" t="s">
        <v>22</v>
      </c>
      <c r="F430" t="s">
        <v>23</v>
      </c>
      <c r="G430">
        <v>2014</v>
      </c>
      <c r="H430">
        <v>7883761</v>
      </c>
      <c r="I430">
        <v>100</v>
      </c>
      <c r="J430">
        <v>2030</v>
      </c>
      <c r="K430">
        <v>30</v>
      </c>
      <c r="L430">
        <v>44.6</v>
      </c>
      <c r="M430">
        <v>2017</v>
      </c>
      <c r="N430">
        <v>6828913.7781999996</v>
      </c>
      <c r="O430" t="s">
        <v>24</v>
      </c>
      <c r="P430">
        <v>2.9510322785390199</v>
      </c>
      <c r="Q430">
        <v>1</v>
      </c>
      <c r="R430" t="s">
        <v>25</v>
      </c>
      <c r="S430">
        <v>5518632.7000000002</v>
      </c>
      <c r="T430">
        <v>-1.11368485725649E-2</v>
      </c>
      <c r="AS430">
        <v>7883761</v>
      </c>
      <c r="AT430">
        <v>7532145.2593999999</v>
      </c>
      <c r="AU430">
        <v>7180529.5187999997</v>
      </c>
      <c r="AV430">
        <v>6828913.7781999996</v>
      </c>
      <c r="AW430">
        <v>6728122.9260307597</v>
      </c>
      <c r="AX430">
        <v>6627332.0738615301</v>
      </c>
      <c r="AY430">
        <v>6526541.2216923004</v>
      </c>
      <c r="AZ430">
        <v>6425750.3695230698</v>
      </c>
      <c r="BA430">
        <v>6324959.5173538402</v>
      </c>
      <c r="BB430">
        <v>6224168.6651846096</v>
      </c>
      <c r="BC430">
        <v>6123377.8130153799</v>
      </c>
      <c r="BD430">
        <v>6022586.9608461503</v>
      </c>
      <c r="BE430">
        <v>5921796.1086769197</v>
      </c>
      <c r="BF430">
        <v>5821005.2565076901</v>
      </c>
      <c r="BG430">
        <v>5720214.4043384604</v>
      </c>
      <c r="BH430">
        <v>5619423.5521692298</v>
      </c>
      <c r="BI430">
        <v>5518632.7000000002</v>
      </c>
      <c r="BJ430">
        <v>5457172.5232924903</v>
      </c>
      <c r="BK430">
        <v>5396396.8192662196</v>
      </c>
      <c r="BL430">
        <v>5336297.9650525805</v>
      </c>
      <c r="BM430">
        <v>5276868.4226777004</v>
      </c>
      <c r="BN430">
        <v>5218100.7381169898</v>
      </c>
      <c r="BO430">
        <v>5159987.54036019</v>
      </c>
      <c r="BP430">
        <v>5102521.5404868796</v>
      </c>
      <c r="BQ430">
        <v>5045695.5307522304</v>
      </c>
      <c r="BR430">
        <v>4989502.38368297</v>
      </c>
      <c r="BS430">
        <v>4933935.0511834398</v>
      </c>
      <c r="BT430">
        <v>4878986.5636515403</v>
      </c>
      <c r="BU430">
        <v>4824650.0291045802</v>
      </c>
      <c r="BV430">
        <v>4770918.6323148198</v>
      </c>
      <c r="BW430">
        <v>4717785.6339547001</v>
      </c>
      <c r="BX430">
        <v>4665244.3697515205</v>
      </c>
      <c r="BY430">
        <v>4613288.2496515904</v>
      </c>
      <c r="BZ430">
        <v>4561910.75699363</v>
      </c>
      <c r="CA430">
        <v>4511105.4476914303</v>
      </c>
      <c r="CB430">
        <v>4460865.94942562</v>
      </c>
      <c r="CC430">
        <v>4411185.9608443603</v>
      </c>
    </row>
    <row r="431" spans="1:81" x14ac:dyDescent="0.25">
      <c r="A431">
        <v>17868</v>
      </c>
      <c r="B431" t="s">
        <v>504</v>
      </c>
      <c r="C431" t="s">
        <v>59</v>
      </c>
      <c r="D431">
        <v>2017</v>
      </c>
      <c r="E431" t="s">
        <v>22</v>
      </c>
      <c r="F431" t="s">
        <v>23</v>
      </c>
      <c r="G431">
        <v>2017</v>
      </c>
      <c r="H431">
        <v>693041.38999999897</v>
      </c>
      <c r="I431">
        <v>100</v>
      </c>
      <c r="J431">
        <v>2018</v>
      </c>
      <c r="K431">
        <v>0.6</v>
      </c>
      <c r="L431">
        <v>0.9</v>
      </c>
      <c r="M431">
        <v>2017</v>
      </c>
      <c r="N431">
        <v>693041.39</v>
      </c>
      <c r="O431" t="s">
        <v>24</v>
      </c>
      <c r="P431">
        <v>2.65045954800244</v>
      </c>
      <c r="Q431">
        <v>1</v>
      </c>
      <c r="R431" t="s">
        <v>25</v>
      </c>
      <c r="S431">
        <v>688883.14165999903</v>
      </c>
      <c r="T431">
        <v>-1.11368485725649E-2</v>
      </c>
      <c r="AV431">
        <v>693041.39</v>
      </c>
      <c r="AW431">
        <v>688883.14165999903</v>
      </c>
      <c r="AX431">
        <v>681211.15442713897</v>
      </c>
      <c r="AY431">
        <v>673624.60895434197</v>
      </c>
      <c r="AZ431">
        <v>666122.553689664</v>
      </c>
      <c r="BA431">
        <v>658704.04767845199</v>
      </c>
      <c r="BB431">
        <v>651368.16044532205</v>
      </c>
      <c r="BC431">
        <v>644113.97187745199</v>
      </c>
      <c r="BD431">
        <v>636940.57210917899</v>
      </c>
      <c r="BE431">
        <v>629847.06140787702</v>
      </c>
      <c r="BF431">
        <v>622832.55006110203</v>
      </c>
      <c r="BG431">
        <v>615896.15826500696</v>
      </c>
      <c r="BH431">
        <v>609037.01601398503</v>
      </c>
      <c r="BI431">
        <v>602254.26299155096</v>
      </c>
      <c r="BJ431">
        <v>595547.04846243199</v>
      </c>
      <c r="BK431">
        <v>588914.53116586804</v>
      </c>
      <c r="BL431">
        <v>582355.87921009096</v>
      </c>
      <c r="BM431">
        <v>575870.26996798499</v>
      </c>
      <c r="BN431">
        <v>569456.88997390994</v>
      </c>
      <c r="BO431">
        <v>563114.93482166599</v>
      </c>
      <c r="BP431">
        <v>556843.60906360799</v>
      </c>
      <c r="BQ431">
        <v>550642.12611086597</v>
      </c>
      <c r="BR431">
        <v>544509.70813469402</v>
      </c>
      <c r="BS431">
        <v>538445.58596890594</v>
      </c>
      <c r="BT431">
        <v>532448.99901340494</v>
      </c>
      <c r="BU431">
        <v>526519.195138779</v>
      </c>
      <c r="BV431">
        <v>520655.43059196899</v>
      </c>
      <c r="BW431">
        <v>514856.96990298299</v>
      </c>
      <c r="BX431">
        <v>509123.08579264401</v>
      </c>
      <c r="BY431">
        <v>503453.05908137403</v>
      </c>
      <c r="BZ431">
        <v>497846.17859899002</v>
      </c>
      <c r="CA431">
        <v>492301.74109550298</v>
      </c>
      <c r="CB431">
        <v>486819.05115291203</v>
      </c>
      <c r="CC431">
        <v>481397.42109798302</v>
      </c>
    </row>
    <row r="432" spans="1:81" x14ac:dyDescent="0.25">
      <c r="A432">
        <v>17884</v>
      </c>
      <c r="B432" t="s">
        <v>505</v>
      </c>
      <c r="C432" t="s">
        <v>59</v>
      </c>
      <c r="D432">
        <v>2013</v>
      </c>
      <c r="E432" t="s">
        <v>28</v>
      </c>
      <c r="F432" t="s">
        <v>23</v>
      </c>
      <c r="G432">
        <v>2012</v>
      </c>
      <c r="H432">
        <v>1469000</v>
      </c>
      <c r="I432">
        <v>99</v>
      </c>
      <c r="J432">
        <v>2017</v>
      </c>
      <c r="K432">
        <v>0</v>
      </c>
      <c r="L432">
        <v>0</v>
      </c>
      <c r="M432">
        <v>2017</v>
      </c>
      <c r="N432">
        <v>1469000</v>
      </c>
      <c r="O432" t="s">
        <v>24</v>
      </c>
      <c r="P432">
        <v>2.63404933902439</v>
      </c>
      <c r="Q432">
        <v>1</v>
      </c>
      <c r="R432" t="s">
        <v>25</v>
      </c>
      <c r="S432">
        <v>1469000</v>
      </c>
      <c r="T432">
        <v>-1.11368485725649E-2</v>
      </c>
      <c r="AQ432">
        <v>1469000</v>
      </c>
      <c r="AR432">
        <v>1469000</v>
      </c>
      <c r="AS432">
        <v>1469000</v>
      </c>
      <c r="AT432">
        <v>1469000</v>
      </c>
      <c r="AU432">
        <v>1469000</v>
      </c>
      <c r="AV432">
        <v>1469000</v>
      </c>
      <c r="AW432">
        <v>1452639.9694469001</v>
      </c>
      <c r="AX432">
        <v>1436462.13807671</v>
      </c>
      <c r="AY432">
        <v>1420464.4767647299</v>
      </c>
      <c r="AZ432">
        <v>1404644.97898429</v>
      </c>
      <c r="BA432">
        <v>1389001.6605551301</v>
      </c>
      <c r="BB432">
        <v>1373532.55939449</v>
      </c>
      <c r="BC432">
        <v>1358235.7352710201</v>
      </c>
      <c r="BD432">
        <v>1343109.26956146</v>
      </c>
      <c r="BE432">
        <v>1328151.2650099499</v>
      </c>
      <c r="BF432">
        <v>1313359.8454900701</v>
      </c>
      <c r="BG432">
        <v>1298733.15576956</v>
      </c>
      <c r="BH432">
        <v>1284269.36127759</v>
      </c>
      <c r="BI432">
        <v>1269966.6478746501</v>
      </c>
      <c r="BJ432">
        <v>1255823.2216250701</v>
      </c>
      <c r="BK432">
        <v>1241837.30857192</v>
      </c>
      <c r="BL432">
        <v>1228007.15451459</v>
      </c>
      <c r="BM432">
        <v>1214331.0247887301</v>
      </c>
      <c r="BN432">
        <v>1200807.2040486899</v>
      </c>
      <c r="BO432">
        <v>1187433.9960523599</v>
      </c>
      <c r="BP432">
        <v>1174209.7234484099</v>
      </c>
      <c r="BQ432">
        <v>1161132.72756593</v>
      </c>
      <c r="BR432">
        <v>1148201.3682063799</v>
      </c>
      <c r="BS432">
        <v>1135414.0234378499</v>
      </c>
      <c r="BT432">
        <v>1122769.0893916599</v>
      </c>
      <c r="BU432">
        <v>1110264.9800611499</v>
      </c>
      <c r="BV432">
        <v>1097900.1271027799</v>
      </c>
      <c r="BW432">
        <v>1085672.9796394401</v>
      </c>
      <c r="BX432">
        <v>1073582.0040658701</v>
      </c>
      <c r="BY432">
        <v>1061625.6838563599</v>
      </c>
      <c r="BZ432">
        <v>1049802.5193745</v>
      </c>
      <c r="CA432">
        <v>1038111.02768513</v>
      </c>
      <c r="CB432">
        <v>1026549.74236829</v>
      </c>
      <c r="CC432">
        <v>1015117.21333533</v>
      </c>
    </row>
    <row r="433" spans="1:81" x14ac:dyDescent="0.25">
      <c r="A433">
        <v>17897</v>
      </c>
      <c r="B433" t="s">
        <v>506</v>
      </c>
      <c r="C433" t="s">
        <v>59</v>
      </c>
      <c r="D433">
        <v>2017</v>
      </c>
      <c r="E433" t="s">
        <v>22</v>
      </c>
      <c r="F433" t="s">
        <v>23</v>
      </c>
      <c r="G433">
        <v>2017</v>
      </c>
      <c r="H433">
        <v>369785</v>
      </c>
      <c r="I433">
        <v>100</v>
      </c>
      <c r="J433">
        <v>2030</v>
      </c>
      <c r="K433">
        <v>21</v>
      </c>
      <c r="L433">
        <v>0</v>
      </c>
      <c r="M433">
        <v>2018</v>
      </c>
      <c r="N433">
        <v>369785</v>
      </c>
      <c r="O433" t="s">
        <v>45</v>
      </c>
      <c r="P433">
        <v>2.8602808809390199</v>
      </c>
      <c r="Q433">
        <v>1</v>
      </c>
      <c r="R433" t="s">
        <v>25</v>
      </c>
      <c r="S433">
        <v>292130.15000000002</v>
      </c>
      <c r="T433">
        <v>-1.11368485725649E-2</v>
      </c>
      <c r="AV433">
        <v>369785</v>
      </c>
      <c r="AW433">
        <v>369785</v>
      </c>
      <c r="AX433">
        <v>363313.76250000001</v>
      </c>
      <c r="AY433">
        <v>356842.52500000002</v>
      </c>
      <c r="AZ433">
        <v>350371.28749999998</v>
      </c>
      <c r="BA433">
        <v>343900.05</v>
      </c>
      <c r="BB433">
        <v>337428.8125</v>
      </c>
      <c r="BC433">
        <v>330957.57500000001</v>
      </c>
      <c r="BD433">
        <v>324486.33750000002</v>
      </c>
      <c r="BE433">
        <v>318015.09999999998</v>
      </c>
      <c r="BF433">
        <v>311543.86249999999</v>
      </c>
      <c r="BG433">
        <v>305072.625</v>
      </c>
      <c r="BH433">
        <v>298601.38750000001</v>
      </c>
      <c r="BI433">
        <v>292130.15000000002</v>
      </c>
      <c r="BJ433">
        <v>288876.74075596902</v>
      </c>
      <c r="BK433">
        <v>285659.56423803401</v>
      </c>
      <c r="BL433">
        <v>282478.21692780999</v>
      </c>
      <c r="BM433">
        <v>279332.29980083701</v>
      </c>
      <c r="BN433">
        <v>276221.41827652801</v>
      </c>
      <c r="BO433">
        <v>273145.18216868403</v>
      </c>
      <c r="BP433">
        <v>270103.20563654503</v>
      </c>
      <c r="BQ433">
        <v>267095.10713640699</v>
      </c>
      <c r="BR433">
        <v>264120.50937375601</v>
      </c>
      <c r="BS433">
        <v>261179.03925595101</v>
      </c>
      <c r="BT433">
        <v>258270.32784543</v>
      </c>
      <c r="BU433">
        <v>255394.01031342801</v>
      </c>
      <c r="BV433">
        <v>252549.725894228</v>
      </c>
      <c r="BW433">
        <v>249737.11783990101</v>
      </c>
      <c r="BX433">
        <v>246955.833375569</v>
      </c>
      <c r="BY433">
        <v>244205.52365515399</v>
      </c>
      <c r="BZ433">
        <v>241485.84371762199</v>
      </c>
      <c r="CA433">
        <v>238796.45244372101</v>
      </c>
      <c r="CB433">
        <v>236137.01251319001</v>
      </c>
      <c r="CC433">
        <v>233507.190362453</v>
      </c>
    </row>
    <row r="434" spans="1:81" x14ac:dyDescent="0.25">
      <c r="A434">
        <v>17919</v>
      </c>
      <c r="B434" t="s">
        <v>507</v>
      </c>
      <c r="C434" t="s">
        <v>59</v>
      </c>
      <c r="D434">
        <v>2017</v>
      </c>
      <c r="E434" t="s">
        <v>22</v>
      </c>
      <c r="F434" t="s">
        <v>23</v>
      </c>
      <c r="G434">
        <v>2016</v>
      </c>
      <c r="H434">
        <v>101867</v>
      </c>
      <c r="I434">
        <v>93</v>
      </c>
      <c r="J434">
        <v>2019</v>
      </c>
      <c r="K434">
        <v>3</v>
      </c>
      <c r="L434">
        <v>93</v>
      </c>
      <c r="M434">
        <v>2018</v>
      </c>
      <c r="N434">
        <v>99024.910699999993</v>
      </c>
      <c r="O434" t="s">
        <v>24</v>
      </c>
      <c r="P434">
        <v>2.6048882354804901</v>
      </c>
      <c r="Q434">
        <v>1</v>
      </c>
      <c r="R434" t="s">
        <v>25</v>
      </c>
      <c r="S434">
        <v>98810.99</v>
      </c>
      <c r="T434">
        <v>-1.11368485725649E-2</v>
      </c>
      <c r="AU434">
        <v>101867</v>
      </c>
      <c r="AV434">
        <v>100445.95535</v>
      </c>
      <c r="AW434">
        <v>99024.910699999993</v>
      </c>
      <c r="AX434">
        <v>98810.99</v>
      </c>
      <c r="AY434">
        <v>97710.5469670647</v>
      </c>
      <c r="AZ434">
        <v>96622.359401549998</v>
      </c>
      <c r="BA434">
        <v>95546.290816170993</v>
      </c>
      <c r="BB434">
        <v>94482.206243681096</v>
      </c>
      <c r="BC434">
        <v>93429.972219943404</v>
      </c>
      <c r="BD434">
        <v>92389.456767190903</v>
      </c>
      <c r="BE434">
        <v>91360.529377473198</v>
      </c>
      <c r="BF434">
        <v>90343.060996286906</v>
      </c>
      <c r="BG434">
        <v>89336.924006389294</v>
      </c>
      <c r="BH434">
        <v>88341.992211791396</v>
      </c>
      <c r="BI434">
        <v>87358.140821929905</v>
      </c>
      <c r="BJ434">
        <v>86385.246436015295</v>
      </c>
      <c r="BK434">
        <v>85423.187027553693</v>
      </c>
      <c r="BL434">
        <v>84471.841929041897</v>
      </c>
      <c r="BM434">
        <v>83531.091816832501</v>
      </c>
      <c r="BN434">
        <v>82600.818696167495</v>
      </c>
      <c r="BO434">
        <v>81680.905886378401</v>
      </c>
      <c r="BP434">
        <v>80771.238006251806</v>
      </c>
      <c r="BQ434">
        <v>79871.700959557595</v>
      </c>
      <c r="BR434">
        <v>78982.181920737799</v>
      </c>
      <c r="BS434">
        <v>78102.569320755807</v>
      </c>
      <c r="BT434">
        <v>77232.752833102306</v>
      </c>
      <c r="BU434">
        <v>76372.623359957695</v>
      </c>
      <c r="BV434">
        <v>75522.073018508294</v>
      </c>
      <c r="BW434">
        <v>74680.995127414993</v>
      </c>
      <c r="BX434">
        <v>73849.284193432497</v>
      </c>
      <c r="BY434">
        <v>73026.835898177902</v>
      </c>
      <c r="BZ434">
        <v>72213.547085046404</v>
      </c>
      <c r="CA434">
        <v>71409.315746272405</v>
      </c>
      <c r="CB434">
        <v>70614.041010135697</v>
      </c>
      <c r="CC434">
        <v>69827.623128309002</v>
      </c>
    </row>
    <row r="435" spans="1:81" x14ac:dyDescent="0.25">
      <c r="A435">
        <v>4237</v>
      </c>
      <c r="B435" t="s">
        <v>508</v>
      </c>
      <c r="C435" t="s">
        <v>59</v>
      </c>
      <c r="D435">
        <v>2013</v>
      </c>
      <c r="E435" t="s">
        <v>28</v>
      </c>
      <c r="F435" t="s">
        <v>23</v>
      </c>
      <c r="G435">
        <v>2005</v>
      </c>
      <c r="H435">
        <v>82098</v>
      </c>
      <c r="I435">
        <v>100</v>
      </c>
      <c r="J435">
        <v>2020</v>
      </c>
      <c r="K435">
        <v>23</v>
      </c>
      <c r="L435">
        <v>88</v>
      </c>
      <c r="M435">
        <v>2018</v>
      </c>
      <c r="N435">
        <v>65546</v>
      </c>
      <c r="O435" t="s">
        <v>24</v>
      </c>
      <c r="P435">
        <v>2.8753740634585401</v>
      </c>
      <c r="Q435">
        <v>1</v>
      </c>
      <c r="R435" t="s">
        <v>25</v>
      </c>
      <c r="S435">
        <v>63215.46</v>
      </c>
      <c r="T435">
        <v>-1.11368485725649E-2</v>
      </c>
      <c r="AJ435">
        <v>82098</v>
      </c>
      <c r="AK435">
        <v>80824.769230769205</v>
      </c>
      <c r="AL435">
        <v>79551.538461538395</v>
      </c>
      <c r="AM435">
        <v>78278.307692307601</v>
      </c>
      <c r="AN435">
        <v>77005.076923076893</v>
      </c>
      <c r="AO435">
        <v>75731.846153846098</v>
      </c>
      <c r="AP435">
        <v>74458.615384615303</v>
      </c>
      <c r="AQ435">
        <v>73185.384615384595</v>
      </c>
      <c r="AR435">
        <v>71912.1538461538</v>
      </c>
      <c r="AS435">
        <v>70638.923076923005</v>
      </c>
      <c r="AT435">
        <v>69365.692307692298</v>
      </c>
      <c r="AU435">
        <v>68092.461538461503</v>
      </c>
      <c r="AV435">
        <v>66819.230769230693</v>
      </c>
      <c r="AW435">
        <v>65546</v>
      </c>
      <c r="AX435">
        <v>64380.729999999901</v>
      </c>
      <c r="AY435">
        <v>63215.46</v>
      </c>
      <c r="AZ435">
        <v>62511.438994534903</v>
      </c>
      <c r="BA435">
        <v>61815.258564399599</v>
      </c>
      <c r="BB435">
        <v>61126.831390293999</v>
      </c>
      <c r="BC435">
        <v>60446.071125379603</v>
      </c>
      <c r="BD435">
        <v>59772.892384449697</v>
      </c>
      <c r="BE435">
        <v>59107.210733219901</v>
      </c>
      <c r="BF435">
        <v>58448.942677737301</v>
      </c>
      <c r="BG435">
        <v>57798.005653908796</v>
      </c>
      <c r="BH435">
        <v>57154.318017145</v>
      </c>
      <c r="BI435">
        <v>56517.799032119801</v>
      </c>
      <c r="BJ435">
        <v>55888.3688626445</v>
      </c>
      <c r="BK435">
        <v>55265.948561653597</v>
      </c>
      <c r="BL435">
        <v>54650.460061303202</v>
      </c>
      <c r="BM435">
        <v>54041.826163179503</v>
      </c>
      <c r="BN435">
        <v>53439.970528615297</v>
      </c>
      <c r="BO435">
        <v>52844.817669115801</v>
      </c>
      <c r="BP435">
        <v>52256.29293689</v>
      </c>
      <c r="BQ435">
        <v>51674.322515488297</v>
      </c>
      <c r="BR435">
        <v>51098.833410543397</v>
      </c>
      <c r="BS435">
        <v>50529.753440615503</v>
      </c>
      <c r="BT435">
        <v>49967.011228138297</v>
      </c>
      <c r="BU435">
        <v>49410.536190466897</v>
      </c>
      <c r="BV435">
        <v>48860.258531024403</v>
      </c>
      <c r="BW435">
        <v>48316.109230547998</v>
      </c>
      <c r="BX435">
        <v>47778.020038431903</v>
      </c>
      <c r="BY435">
        <v>47245.923464166903</v>
      </c>
      <c r="BZ435">
        <v>46719.7527688755</v>
      </c>
      <c r="CA435">
        <v>46199.441956940798</v>
      </c>
      <c r="CB435">
        <v>45684.925767729401</v>
      </c>
      <c r="CC435">
        <v>45176.139667405303</v>
      </c>
    </row>
    <row r="436" spans="1:81" x14ac:dyDescent="0.25">
      <c r="A436">
        <v>17889</v>
      </c>
      <c r="B436" t="s">
        <v>509</v>
      </c>
      <c r="C436" t="s">
        <v>211</v>
      </c>
      <c r="D436">
        <v>2017</v>
      </c>
      <c r="E436" t="s">
        <v>44</v>
      </c>
      <c r="F436" t="s">
        <v>33</v>
      </c>
      <c r="G436">
        <v>2017</v>
      </c>
      <c r="H436">
        <v>244351</v>
      </c>
      <c r="I436">
        <v>100</v>
      </c>
      <c r="J436">
        <v>2022</v>
      </c>
      <c r="K436">
        <v>15</v>
      </c>
      <c r="L436">
        <v>0</v>
      </c>
      <c r="M436">
        <v>2017</v>
      </c>
      <c r="N436">
        <v>244351</v>
      </c>
      <c r="O436" t="s">
        <v>45</v>
      </c>
      <c r="P436">
        <v>2.46636589851463</v>
      </c>
      <c r="Q436">
        <v>1</v>
      </c>
      <c r="R436" t="s">
        <v>25</v>
      </c>
      <c r="S436">
        <v>207698.35</v>
      </c>
      <c r="T436">
        <v>-1.11368485725649E-2</v>
      </c>
      <c r="AV436">
        <v>244351</v>
      </c>
      <c r="AW436">
        <v>237020.47</v>
      </c>
      <c r="AX436">
        <v>229689.94</v>
      </c>
      <c r="AY436">
        <v>222359.41</v>
      </c>
      <c r="AZ436">
        <v>215028.88</v>
      </c>
      <c r="BA436">
        <v>207698.35</v>
      </c>
      <c r="BB436">
        <v>205385.24492727799</v>
      </c>
      <c r="BC436">
        <v>203097.900555484</v>
      </c>
      <c r="BD436">
        <v>200836.029991591</v>
      </c>
      <c r="BE436">
        <v>198599.34953765999</v>
      </c>
      <c r="BF436">
        <v>196387.578655249</v>
      </c>
      <c r="BG436">
        <v>194200.439930233</v>
      </c>
      <c r="BH436">
        <v>192037.659038004</v>
      </c>
      <c r="BI436">
        <v>189898.96470906801</v>
      </c>
      <c r="BJ436">
        <v>187784.08869501701</v>
      </c>
      <c r="BK436">
        <v>185692.765734883</v>
      </c>
      <c r="BL436">
        <v>183624.73352187299</v>
      </c>
      <c r="BM436">
        <v>181579.73267046199</v>
      </c>
      <c r="BN436">
        <v>179557.50668386399</v>
      </c>
      <c r="BO436">
        <v>177557.80192185901</v>
      </c>
      <c r="BP436">
        <v>175580.36756897799</v>
      </c>
      <c r="BQ436">
        <v>173624.95560304701</v>
      </c>
      <c r="BR436">
        <v>171691.32076407701</v>
      </c>
      <c r="BS436">
        <v>169779.22052350399</v>
      </c>
      <c r="BT436">
        <v>167888.41505376599</v>
      </c>
      <c r="BU436">
        <v>166018.66719822399</v>
      </c>
      <c r="BV436">
        <v>164169.742441418</v>
      </c>
      <c r="BW436">
        <v>162341.40887965099</v>
      </c>
      <c r="BX436">
        <v>160533.43719190199</v>
      </c>
      <c r="BY436">
        <v>158745.60061106199</v>
      </c>
      <c r="BZ436">
        <v>156977.67489549599</v>
      </c>
      <c r="CA436">
        <v>155229.43830091099</v>
      </c>
      <c r="CB436">
        <v>153500.67155254999</v>
      </c>
      <c r="CC436">
        <v>151791.15781768199</v>
      </c>
    </row>
    <row r="437" spans="1:81" x14ac:dyDescent="0.25">
      <c r="A437">
        <v>31463</v>
      </c>
      <c r="B437" t="s">
        <v>510</v>
      </c>
      <c r="C437" t="s">
        <v>21</v>
      </c>
      <c r="D437">
        <v>2014</v>
      </c>
      <c r="E437" t="s">
        <v>32</v>
      </c>
      <c r="F437" t="s">
        <v>33</v>
      </c>
      <c r="G437">
        <v>2014</v>
      </c>
      <c r="H437">
        <v>2463</v>
      </c>
      <c r="I437">
        <v>100</v>
      </c>
      <c r="J437">
        <v>2020</v>
      </c>
      <c r="K437">
        <v>98</v>
      </c>
      <c r="L437">
        <v>98</v>
      </c>
      <c r="M437">
        <v>2018</v>
      </c>
      <c r="N437">
        <v>158</v>
      </c>
      <c r="O437" t="s">
        <v>24</v>
      </c>
      <c r="P437">
        <v>3.29536659755854</v>
      </c>
      <c r="Q437">
        <v>1</v>
      </c>
      <c r="R437" t="s">
        <v>25</v>
      </c>
      <c r="S437">
        <v>49.260000000000197</v>
      </c>
      <c r="T437">
        <v>-1.11368485725649E-2</v>
      </c>
      <c r="AS437">
        <v>2463</v>
      </c>
      <c r="AT437">
        <v>1886.75</v>
      </c>
      <c r="AU437">
        <v>1310.5</v>
      </c>
      <c r="AV437">
        <v>734.25</v>
      </c>
      <c r="AW437">
        <v>158</v>
      </c>
      <c r="AX437">
        <v>103.63</v>
      </c>
      <c r="AY437">
        <v>49.260000000000197</v>
      </c>
      <c r="AZ437">
        <v>48.711398839315599</v>
      </c>
      <c r="BA437">
        <v>48.168907366684302</v>
      </c>
      <c r="BB437">
        <v>47.632457539435698</v>
      </c>
      <c r="BC437">
        <v>47.101982072679803</v>
      </c>
      <c r="BD437">
        <v>46.5774144308687</v>
      </c>
      <c r="BE437">
        <v>46.058688819450602</v>
      </c>
      <c r="BF437">
        <v>45.5457401766175</v>
      </c>
      <c r="BG437">
        <v>45.038504165145099</v>
      </c>
      <c r="BH437">
        <v>44.536917164323</v>
      </c>
      <c r="BI437">
        <v>44.040916261975099</v>
      </c>
      <c r="BJ437">
        <v>43.550439246568502</v>
      </c>
      <c r="BK437">
        <v>43.065424599410797</v>
      </c>
      <c r="BL437">
        <v>42.585811486933899</v>
      </c>
      <c r="BM437">
        <v>42.1115397530641</v>
      </c>
      <c r="BN437">
        <v>41.642549911676703</v>
      </c>
      <c r="BO437">
        <v>41.1787831391349</v>
      </c>
      <c r="BP437">
        <v>40.720181266911801</v>
      </c>
      <c r="BQ437">
        <v>40.266686774294897</v>
      </c>
      <c r="BR437">
        <v>39.818242781170603</v>
      </c>
      <c r="BS437">
        <v>39.374793040891099</v>
      </c>
      <c r="BT437">
        <v>38.936281933218602</v>
      </c>
      <c r="BU437">
        <v>38.502654457349699</v>
      </c>
      <c r="BV437">
        <v>38.073856225016399</v>
      </c>
      <c r="BW437">
        <v>37.649833453664797</v>
      </c>
      <c r="BX437">
        <v>37.230532959709002</v>
      </c>
      <c r="BY437">
        <v>36.815902151860797</v>
      </c>
      <c r="BZ437">
        <v>36.405889024533202</v>
      </c>
      <c r="CA437">
        <v>36.000442151317401</v>
      </c>
      <c r="CB437">
        <v>35.599510678532702</v>
      </c>
      <c r="CC437">
        <v>35.203044318848498</v>
      </c>
    </row>
    <row r="438" spans="1:81" x14ac:dyDescent="0.25">
      <c r="A438">
        <v>18135</v>
      </c>
      <c r="B438" t="s">
        <v>511</v>
      </c>
      <c r="C438" t="s">
        <v>31</v>
      </c>
      <c r="D438">
        <v>2016</v>
      </c>
      <c r="E438" t="s">
        <v>22</v>
      </c>
      <c r="F438" t="s">
        <v>23</v>
      </c>
      <c r="G438">
        <v>2016</v>
      </c>
      <c r="H438">
        <v>325490</v>
      </c>
      <c r="I438">
        <v>100</v>
      </c>
      <c r="J438">
        <v>2030</v>
      </c>
      <c r="K438">
        <v>1.23</v>
      </c>
      <c r="L438">
        <v>100</v>
      </c>
      <c r="M438">
        <v>2017</v>
      </c>
      <c r="N438">
        <v>321486.473</v>
      </c>
      <c r="O438" t="s">
        <v>24</v>
      </c>
      <c r="P438">
        <v>2.66257645143902</v>
      </c>
      <c r="Q438">
        <v>1</v>
      </c>
      <c r="R438" t="s">
        <v>25</v>
      </c>
      <c r="S438">
        <v>321486.473</v>
      </c>
      <c r="T438">
        <v>-1.11368485725649E-2</v>
      </c>
      <c r="AU438">
        <v>325490</v>
      </c>
      <c r="AV438">
        <v>321486.473</v>
      </c>
      <c r="AW438">
        <v>321486.473</v>
      </c>
      <c r="AX438">
        <v>321486.473</v>
      </c>
      <c r="AY438">
        <v>321486.473</v>
      </c>
      <c r="AZ438">
        <v>321486.473</v>
      </c>
      <c r="BA438">
        <v>321486.473</v>
      </c>
      <c r="BB438">
        <v>321486.473</v>
      </c>
      <c r="BC438">
        <v>321486.473</v>
      </c>
      <c r="BD438">
        <v>321486.473</v>
      </c>
      <c r="BE438">
        <v>321486.473</v>
      </c>
      <c r="BF438">
        <v>321486.473</v>
      </c>
      <c r="BG438">
        <v>321486.473</v>
      </c>
      <c r="BH438">
        <v>321486.473</v>
      </c>
      <c r="BI438">
        <v>321486.473</v>
      </c>
      <c r="BJ438">
        <v>317906.12683207099</v>
      </c>
      <c r="BK438">
        <v>314365.65443725098</v>
      </c>
      <c r="BL438">
        <v>310864.61174736801</v>
      </c>
      <c r="BM438">
        <v>307402.55963976902</v>
      </c>
      <c r="BN438">
        <v>303979.06388224202</v>
      </c>
      <c r="BO438">
        <v>300593.69507855503</v>
      </c>
      <c r="BP438">
        <v>297246.02861459699</v>
      </c>
      <c r="BQ438">
        <v>293935.64460512</v>
      </c>
      <c r="BR438">
        <v>290662.12784107402</v>
      </c>
      <c r="BS438">
        <v>287425.06773752801</v>
      </c>
      <c r="BT438">
        <v>284224.05828217597</v>
      </c>
      <c r="BU438">
        <v>281058.69798440801</v>
      </c>
      <c r="BV438">
        <v>277928.589824953</v>
      </c>
      <c r="BW438">
        <v>274833.34120608598</v>
      </c>
      <c r="BX438">
        <v>271772.56390238198</v>
      </c>
      <c r="BY438">
        <v>268745.87401202298</v>
      </c>
      <c r="BZ438">
        <v>265752.89190865</v>
      </c>
      <c r="CA438">
        <v>262793.24219374201</v>
      </c>
      <c r="CB438">
        <v>259866.553649537</v>
      </c>
      <c r="CC438">
        <v>256972.459192468</v>
      </c>
    </row>
    <row r="439" spans="1:81" x14ac:dyDescent="0.25">
      <c r="A439">
        <v>28924</v>
      </c>
      <c r="B439" t="s">
        <v>512</v>
      </c>
      <c r="C439" t="s">
        <v>27</v>
      </c>
      <c r="D439">
        <v>2011</v>
      </c>
      <c r="E439" t="s">
        <v>32</v>
      </c>
      <c r="F439" t="s">
        <v>33</v>
      </c>
      <c r="G439">
        <v>2010</v>
      </c>
      <c r="H439">
        <v>10336</v>
      </c>
      <c r="I439">
        <v>100</v>
      </c>
      <c r="J439">
        <v>2020</v>
      </c>
      <c r="K439">
        <v>27.8</v>
      </c>
      <c r="L439">
        <v>100</v>
      </c>
      <c r="M439">
        <v>2017</v>
      </c>
      <c r="N439">
        <v>7462.5919999999996</v>
      </c>
      <c r="O439" t="s">
        <v>24</v>
      </c>
      <c r="P439">
        <v>2.59336688725854</v>
      </c>
      <c r="Q439">
        <v>1</v>
      </c>
      <c r="R439" t="s">
        <v>25</v>
      </c>
      <c r="S439">
        <v>7462.5919999999996</v>
      </c>
      <c r="T439">
        <v>-1.11368485725649E-2</v>
      </c>
      <c r="AO439">
        <v>10336</v>
      </c>
      <c r="AP439">
        <v>9925.5131428571403</v>
      </c>
      <c r="AQ439">
        <v>9515.0262857142807</v>
      </c>
      <c r="AR439">
        <v>9104.5394285714192</v>
      </c>
      <c r="AS439">
        <v>8694.0525714285704</v>
      </c>
      <c r="AT439">
        <v>8283.5657142857108</v>
      </c>
      <c r="AU439">
        <v>7873.0788571428502</v>
      </c>
      <c r="AV439">
        <v>7462.5919999999996</v>
      </c>
      <c r="AW439">
        <v>7462.5919999999996</v>
      </c>
      <c r="AX439">
        <v>7462.5919999999996</v>
      </c>
      <c r="AY439">
        <v>7462.5919999999996</v>
      </c>
      <c r="AZ439">
        <v>7379.4822429371598</v>
      </c>
      <c r="BA439">
        <v>7297.2980666536396</v>
      </c>
      <c r="BB439">
        <v>7216.0291630964502</v>
      </c>
      <c r="BC439">
        <v>7135.6653390118299</v>
      </c>
      <c r="BD439">
        <v>7056.1965146667499</v>
      </c>
      <c r="BE439">
        <v>6977.6127225846503</v>
      </c>
      <c r="BF439">
        <v>6899.9041062952201</v>
      </c>
      <c r="BG439">
        <v>6823.0609190981904</v>
      </c>
      <c r="BH439">
        <v>6747.0735228408103</v>
      </c>
      <c r="BI439">
        <v>6671.9323867089697</v>
      </c>
      <c r="BJ439">
        <v>6597.6280860318002</v>
      </c>
      <c r="BK439">
        <v>6524.1513010995604</v>
      </c>
      <c r="BL439">
        <v>6451.4928159947103</v>
      </c>
      <c r="BM439">
        <v>6379.6435174359904</v>
      </c>
      <c r="BN439">
        <v>6308.5943936353597</v>
      </c>
      <c r="BO439">
        <v>6238.3365331677096</v>
      </c>
      <c r="BP439">
        <v>6168.8611238531203</v>
      </c>
      <c r="BQ439">
        <v>6100.1594516515897</v>
      </c>
      <c r="BR439">
        <v>6032.2228995700398</v>
      </c>
      <c r="BS439">
        <v>5965.0429465815696</v>
      </c>
      <c r="BT439">
        <v>5898.6111665566496</v>
      </c>
      <c r="BU439">
        <v>5832.9192272062701</v>
      </c>
      <c r="BV439">
        <v>5767.9588890368696</v>
      </c>
      <c r="BW439">
        <v>5703.72200431688</v>
      </c>
      <c r="BX439">
        <v>5640.2005160547997</v>
      </c>
      <c r="BY439">
        <v>5577.3864569886</v>
      </c>
      <c r="BZ439">
        <v>5515.27194858644</v>
      </c>
      <c r="CA439">
        <v>5453.8492000585202</v>
      </c>
      <c r="CB439">
        <v>5393.1105073798599</v>
      </c>
      <c r="CC439">
        <v>5333.0482523240598</v>
      </c>
    </row>
    <row r="440" spans="1:81" x14ac:dyDescent="0.25">
      <c r="A440">
        <v>18170</v>
      </c>
      <c r="B440" t="s">
        <v>513</v>
      </c>
      <c r="C440" t="s">
        <v>59</v>
      </c>
      <c r="D440">
        <v>2014</v>
      </c>
      <c r="E440" t="s">
        <v>32</v>
      </c>
      <c r="F440" t="s">
        <v>33</v>
      </c>
      <c r="G440">
        <v>2009</v>
      </c>
      <c r="H440">
        <v>336</v>
      </c>
      <c r="I440">
        <v>79</v>
      </c>
      <c r="J440">
        <v>2018</v>
      </c>
      <c r="K440">
        <v>11</v>
      </c>
      <c r="L440">
        <v>91</v>
      </c>
      <c r="M440">
        <v>2017</v>
      </c>
      <c r="N440">
        <v>302.3664</v>
      </c>
      <c r="O440" t="s">
        <v>24</v>
      </c>
      <c r="P440">
        <v>2.21439027750244</v>
      </c>
      <c r="Q440">
        <v>1</v>
      </c>
      <c r="R440" t="s">
        <v>25</v>
      </c>
      <c r="S440">
        <v>299.04000000000002</v>
      </c>
      <c r="T440">
        <v>-1.11368485725649E-2</v>
      </c>
      <c r="AN440">
        <v>336</v>
      </c>
      <c r="AO440">
        <v>331.79579999999999</v>
      </c>
      <c r="AP440">
        <v>327.591599999999</v>
      </c>
      <c r="AQ440">
        <v>323.38740000000001</v>
      </c>
      <c r="AR440">
        <v>319.1832</v>
      </c>
      <c r="AS440">
        <v>314.97899999999998</v>
      </c>
      <c r="AT440">
        <v>310.77480000000003</v>
      </c>
      <c r="AU440">
        <v>306.57060000000001</v>
      </c>
      <c r="AV440">
        <v>302.3664</v>
      </c>
      <c r="AW440">
        <v>299.04000000000002</v>
      </c>
      <c r="AX440">
        <v>295.70963680286002</v>
      </c>
      <c r="AY440">
        <v>292.41636335633802</v>
      </c>
      <c r="AZ440">
        <v>289.15976659749799</v>
      </c>
      <c r="BA440">
        <v>285.93943806362398</v>
      </c>
      <c r="BB440">
        <v>282.75497384098497</v>
      </c>
      <c r="BC440">
        <v>279.605974514178</v>
      </c>
      <c r="BD440">
        <v>276.49204511602898</v>
      </c>
      <c r="BE440">
        <v>273.41279507805302</v>
      </c>
      <c r="BF440">
        <v>270.36783818146699</v>
      </c>
      <c r="BG440">
        <v>267.35679250874898</v>
      </c>
      <c r="BH440">
        <v>264.379280395732</v>
      </c>
      <c r="BI440">
        <v>261.434928384241</v>
      </c>
      <c r="BJ440">
        <v>258.52336717524599</v>
      </c>
      <c r="BK440">
        <v>255.64423158254601</v>
      </c>
      <c r="BL440">
        <v>252.79716048696201</v>
      </c>
      <c r="BM440">
        <v>249.98179679104399</v>
      </c>
      <c r="BN440">
        <v>247.19778737428399</v>
      </c>
      <c r="BO440">
        <v>244.44478304882401</v>
      </c>
      <c r="BP440">
        <v>241.72243851565599</v>
      </c>
      <c r="BQ440">
        <v>239.03041232131599</v>
      </c>
      <c r="BR440">
        <v>236.368366815055</v>
      </c>
      <c r="BS440">
        <v>233.73596810649201</v>
      </c>
      <c r="BT440">
        <v>231.13288602372799</v>
      </c>
      <c r="BU440">
        <v>228.558794071942</v>
      </c>
      <c r="BV440">
        <v>226.01336939243399</v>
      </c>
      <c r="BW440">
        <v>223.49629272213599</v>
      </c>
      <c r="BX440">
        <v>221.00724835355999</v>
      </c>
      <c r="BY440">
        <v>218.545924095207</v>
      </c>
      <c r="BZ440">
        <v>216.11201123240701</v>
      </c>
      <c r="CA440">
        <v>213.70520448859901</v>
      </c>
      <c r="CB440">
        <v>211.325201987041</v>
      </c>
      <c r="CC440">
        <v>208.97170521294399</v>
      </c>
    </row>
    <row r="441" spans="1:81" x14ac:dyDescent="0.25">
      <c r="A441">
        <v>18277</v>
      </c>
      <c r="B441" t="s">
        <v>514</v>
      </c>
      <c r="C441" t="s">
        <v>78</v>
      </c>
      <c r="D441">
        <v>2016</v>
      </c>
      <c r="E441" t="s">
        <v>28</v>
      </c>
      <c r="F441" t="s">
        <v>23</v>
      </c>
      <c r="G441">
        <v>2016</v>
      </c>
      <c r="H441">
        <v>251449.23</v>
      </c>
      <c r="I441">
        <v>100</v>
      </c>
      <c r="J441">
        <v>2025</v>
      </c>
      <c r="K441">
        <v>2.1</v>
      </c>
      <c r="L441">
        <v>4</v>
      </c>
      <c r="M441">
        <v>2017</v>
      </c>
      <c r="N441">
        <v>251238.01264679999</v>
      </c>
      <c r="O441" t="s">
        <v>24</v>
      </c>
      <c r="P441">
        <v>2.6688300229717798</v>
      </c>
      <c r="Q441">
        <v>1</v>
      </c>
      <c r="R441" t="s">
        <v>25</v>
      </c>
      <c r="S441">
        <v>246168.79616999999</v>
      </c>
      <c r="T441">
        <v>-1.11368485725649E-2</v>
      </c>
      <c r="AU441">
        <v>251449.23</v>
      </c>
      <c r="AV441">
        <v>251238.01264679999</v>
      </c>
      <c r="AW441">
        <v>250604.3605872</v>
      </c>
      <c r="AX441">
        <v>249970.70852760001</v>
      </c>
      <c r="AY441">
        <v>249337.056468</v>
      </c>
      <c r="AZ441">
        <v>248703.40440840001</v>
      </c>
      <c r="BA441">
        <v>248069.75234879999</v>
      </c>
      <c r="BB441">
        <v>247436.1002892</v>
      </c>
      <c r="BC441">
        <v>246802.44822960001</v>
      </c>
      <c r="BD441">
        <v>246168.79616999999</v>
      </c>
      <c r="BE441">
        <v>243427.251563764</v>
      </c>
      <c r="BF441">
        <v>240716.23912466201</v>
      </c>
      <c r="BG441">
        <v>238035.41882057401</v>
      </c>
      <c r="BH441">
        <v>235384.454406262</v>
      </c>
      <c r="BI441">
        <v>232763.013381203</v>
      </c>
      <c r="BJ441">
        <v>230170.76694788301</v>
      </c>
      <c r="BK441">
        <v>227607.38997055299</v>
      </c>
      <c r="BL441">
        <v>225072.56093445499</v>
      </c>
      <c r="BM441">
        <v>222565.96190548799</v>
      </c>
      <c r="BN441">
        <v>220087.27849033999</v>
      </c>
      <c r="BO441">
        <v>217636.199797045</v>
      </c>
      <c r="BP441">
        <v>215212.418395997</v>
      </c>
      <c r="BQ441">
        <v>212815.63028138501</v>
      </c>
      <c r="BR441">
        <v>210445.53483306599</v>
      </c>
      <c r="BS441">
        <v>208101.834778858</v>
      </c>
      <c r="BT441">
        <v>205784.23615725301</v>
      </c>
      <c r="BU441">
        <v>203492.44828054801</v>
      </c>
      <c r="BV441">
        <v>201226.183698387</v>
      </c>
      <c r="BW441">
        <v>198985.158161703</v>
      </c>
      <c r="BX441">
        <v>196769.09058706899</v>
      </c>
      <c r="BY441">
        <v>194577.703021439</v>
      </c>
      <c r="BZ441">
        <v>192410.72060729199</v>
      </c>
      <c r="CA441">
        <v>190267.87154815</v>
      </c>
      <c r="CB441">
        <v>188148.88707449401</v>
      </c>
      <c r="CC441">
        <v>186053.50141004901</v>
      </c>
    </row>
    <row r="442" spans="1:81" x14ac:dyDescent="0.25">
      <c r="A442">
        <v>57487</v>
      </c>
      <c r="B442" t="s">
        <v>515</v>
      </c>
      <c r="C442" t="s">
        <v>59</v>
      </c>
      <c r="D442">
        <v>2015</v>
      </c>
      <c r="E442" t="s">
        <v>22</v>
      </c>
      <c r="F442" t="s">
        <v>23</v>
      </c>
      <c r="G442">
        <v>2013</v>
      </c>
      <c r="H442">
        <v>4098</v>
      </c>
      <c r="I442">
        <v>100</v>
      </c>
      <c r="J442">
        <v>2030</v>
      </c>
      <c r="K442">
        <v>26</v>
      </c>
      <c r="L442">
        <v>70.95</v>
      </c>
      <c r="M442">
        <v>2017</v>
      </c>
      <c r="N442">
        <v>3342.0419400000001</v>
      </c>
      <c r="O442" t="s">
        <v>24</v>
      </c>
      <c r="P442">
        <v>2.91024431223902</v>
      </c>
      <c r="Q442">
        <v>1</v>
      </c>
      <c r="R442" t="s">
        <v>25</v>
      </c>
      <c r="S442">
        <v>3032.52</v>
      </c>
      <c r="T442">
        <v>-1.11368485725649E-2</v>
      </c>
      <c r="AR442">
        <v>4098</v>
      </c>
      <c r="AS442">
        <v>3909.0104849999998</v>
      </c>
      <c r="AT442">
        <v>3720.02097</v>
      </c>
      <c r="AU442">
        <v>3531.0314549999998</v>
      </c>
      <c r="AV442">
        <v>3342.0419400000001</v>
      </c>
      <c r="AW442">
        <v>3318.2325599999999</v>
      </c>
      <c r="AX442">
        <v>3294.4231799999998</v>
      </c>
      <c r="AY442">
        <v>3270.6138000000001</v>
      </c>
      <c r="AZ442">
        <v>3246.8044199999999</v>
      </c>
      <c r="BA442">
        <v>3222.9950399999998</v>
      </c>
      <c r="BB442">
        <v>3199.1856600000001</v>
      </c>
      <c r="BC442">
        <v>3175.37628</v>
      </c>
      <c r="BD442">
        <v>3151.5668999999998</v>
      </c>
      <c r="BE442">
        <v>3127.7575200000001</v>
      </c>
      <c r="BF442">
        <v>3103.94814</v>
      </c>
      <c r="BG442">
        <v>3080.1387599999998</v>
      </c>
      <c r="BH442">
        <v>3056.3293800000001</v>
      </c>
      <c r="BI442">
        <v>3032.52</v>
      </c>
      <c r="BJ442">
        <v>2998.7472839667198</v>
      </c>
      <c r="BK442">
        <v>2965.3506895577898</v>
      </c>
      <c r="BL442">
        <v>2932.3260279636402</v>
      </c>
      <c r="BM442">
        <v>2899.6691570248199</v>
      </c>
      <c r="BN442">
        <v>2867.3759807124902</v>
      </c>
      <c r="BO442">
        <v>2835.44244861469</v>
      </c>
      <c r="BP442">
        <v>2803.8645554282398</v>
      </c>
      <c r="BQ442">
        <v>2772.6383404564599</v>
      </c>
      <c r="BR442">
        <v>2741.75988711231</v>
      </c>
      <c r="BS442">
        <v>2711.2253224271999</v>
      </c>
      <c r="BT442">
        <v>2681.03081656523</v>
      </c>
      <c r="BU442">
        <v>2651.1725823427601</v>
      </c>
      <c r="BV442">
        <v>2621.64687475347</v>
      </c>
      <c r="BW442">
        <v>2592.4499904986101</v>
      </c>
      <c r="BX442">
        <v>2563.57826752248</v>
      </c>
      <c r="BY442">
        <v>2535.0280845531602</v>
      </c>
      <c r="BZ442">
        <v>2506.7958606482898</v>
      </c>
      <c r="CA442">
        <v>2478.8780547459201</v>
      </c>
      <c r="CB442">
        <v>2451.2711652203602</v>
      </c>
      <c r="CC442">
        <v>2423.9717294430002</v>
      </c>
    </row>
    <row r="443" spans="1:81" x14ac:dyDescent="0.25">
      <c r="A443">
        <v>18320</v>
      </c>
      <c r="B443" t="s">
        <v>516</v>
      </c>
      <c r="C443" t="s">
        <v>27</v>
      </c>
      <c r="D443">
        <v>2017</v>
      </c>
      <c r="E443" t="s">
        <v>22</v>
      </c>
      <c r="F443" t="s">
        <v>23</v>
      </c>
      <c r="G443">
        <v>2015</v>
      </c>
      <c r="H443">
        <v>2982884</v>
      </c>
      <c r="I443">
        <v>100</v>
      </c>
      <c r="J443">
        <v>2025</v>
      </c>
      <c r="K443">
        <v>25</v>
      </c>
      <c r="L443">
        <v>5.5</v>
      </c>
      <c r="M443">
        <v>2018</v>
      </c>
      <c r="N443">
        <v>2941869.34499999</v>
      </c>
      <c r="O443" t="s">
        <v>24</v>
      </c>
      <c r="P443">
        <v>2.89810316644878</v>
      </c>
      <c r="Q443">
        <v>1</v>
      </c>
      <c r="R443" t="s">
        <v>25</v>
      </c>
      <c r="S443">
        <v>2237163</v>
      </c>
      <c r="T443">
        <v>-1.11368485725649E-2</v>
      </c>
      <c r="AT443">
        <v>2982884</v>
      </c>
      <c r="AU443">
        <v>2969212.44833333</v>
      </c>
      <c r="AV443">
        <v>2955540.89666666</v>
      </c>
      <c r="AW443">
        <v>2941869.34499999</v>
      </c>
      <c r="AX443">
        <v>2841197.01</v>
      </c>
      <c r="AY443">
        <v>2740524.6749999998</v>
      </c>
      <c r="AZ443">
        <v>2639852.34</v>
      </c>
      <c r="BA443">
        <v>2539180.0049999999</v>
      </c>
      <c r="BB443">
        <v>2438507.67</v>
      </c>
      <c r="BC443">
        <v>2337835.335</v>
      </c>
      <c r="BD443">
        <v>2237163</v>
      </c>
      <c r="BE443">
        <v>2212248.0544368499</v>
      </c>
      <c r="BF443">
        <v>2187610.5828496399</v>
      </c>
      <c r="BG443">
        <v>2163247.4950526999</v>
      </c>
      <c r="BH443">
        <v>2139155.7352753198</v>
      </c>
      <c r="BI443">
        <v>2115332.2817784199</v>
      </c>
      <c r="BJ443">
        <v>2091774.1464756001</v>
      </c>
      <c r="BK443">
        <v>2068478.37455829</v>
      </c>
      <c r="BL443">
        <v>2045442.04412521</v>
      </c>
      <c r="BM443">
        <v>2022662.2658158301</v>
      </c>
      <c r="BN443">
        <v>2000136.1824479999</v>
      </c>
      <c r="BO443">
        <v>1977860.96865957</v>
      </c>
      <c r="BP443">
        <v>1955833.8305540199</v>
      </c>
      <c r="BQ443">
        <v>1934052.00535004</v>
      </c>
      <c r="BR443">
        <v>1912512.76103499</v>
      </c>
      <c r="BS443">
        <v>1891213.3960222499</v>
      </c>
      <c r="BT443">
        <v>1870151.23881234</v>
      </c>
      <c r="BU443">
        <v>1849323.6476578901</v>
      </c>
      <c r="BV443">
        <v>1828728.01023226</v>
      </c>
      <c r="BW443">
        <v>1808361.7433019001</v>
      </c>
      <c r="BX443">
        <v>1788222.2924023201</v>
      </c>
      <c r="BY443">
        <v>1768307.13151776</v>
      </c>
      <c r="BZ443">
        <v>1748613.7627642599</v>
      </c>
      <c r="CA443">
        <v>1729139.71607645</v>
      </c>
      <c r="CB443">
        <v>1709882.5488976999</v>
      </c>
      <c r="CC443">
        <v>1690839.84587375</v>
      </c>
    </row>
    <row r="444" spans="1:81" x14ac:dyDescent="0.25">
      <c r="A444">
        <v>18284</v>
      </c>
      <c r="B444" t="s">
        <v>517</v>
      </c>
      <c r="C444" t="s">
        <v>252</v>
      </c>
      <c r="D444">
        <v>2014</v>
      </c>
      <c r="E444" t="s">
        <v>28</v>
      </c>
      <c r="F444" t="s">
        <v>23</v>
      </c>
      <c r="G444">
        <v>2014</v>
      </c>
      <c r="H444">
        <v>100128</v>
      </c>
      <c r="I444">
        <v>100</v>
      </c>
      <c r="J444">
        <v>2019</v>
      </c>
      <c r="K444">
        <v>25</v>
      </c>
      <c r="L444">
        <v>61</v>
      </c>
      <c r="M444">
        <v>2018</v>
      </c>
      <c r="N444">
        <v>84858.48</v>
      </c>
      <c r="O444" t="s">
        <v>24</v>
      </c>
      <c r="P444">
        <v>2.8948880615804899</v>
      </c>
      <c r="Q444">
        <v>1</v>
      </c>
      <c r="R444" t="s">
        <v>25</v>
      </c>
      <c r="S444">
        <v>75096</v>
      </c>
      <c r="T444">
        <v>-1.11368485725649E-2</v>
      </c>
      <c r="AS444">
        <v>100128</v>
      </c>
      <c r="AT444">
        <v>96310.62</v>
      </c>
      <c r="AU444">
        <v>92493.239999999903</v>
      </c>
      <c r="AV444">
        <v>88675.86</v>
      </c>
      <c r="AW444">
        <v>84858.48</v>
      </c>
      <c r="AX444">
        <v>75096</v>
      </c>
      <c r="AY444">
        <v>74259.667219594601</v>
      </c>
      <c r="AZ444">
        <v>73432.6485507209</v>
      </c>
      <c r="BA444">
        <v>72614.8402635292</v>
      </c>
      <c r="BB444">
        <v>71806.139783393301</v>
      </c>
      <c r="BC444">
        <v>71006.445678045202</v>
      </c>
      <c r="BD444">
        <v>70215.657644852705</v>
      </c>
      <c r="BE444">
        <v>69433.6764982389</v>
      </c>
      <c r="BF444">
        <v>68660.404157241603</v>
      </c>
      <c r="BG444">
        <v>67895.743633211299</v>
      </c>
      <c r="BH444">
        <v>67139.599017646498</v>
      </c>
      <c r="BI444">
        <v>66391.875470164305</v>
      </c>
      <c r="BJ444">
        <v>65652.479206604505</v>
      </c>
      <c r="BK444">
        <v>64921.317487267101</v>
      </c>
      <c r="BL444">
        <v>64198.298605279997</v>
      </c>
      <c r="BM444">
        <v>63483.331875096599</v>
      </c>
      <c r="BN444">
        <v>62776.327621121804</v>
      </c>
      <c r="BO444">
        <v>62077.1971664636</v>
      </c>
      <c r="BP444">
        <v>61385.852821811503</v>
      </c>
      <c r="BQ444">
        <v>60702.207874437197</v>
      </c>
      <c r="BR444">
        <v>60026.176577319296</v>
      </c>
      <c r="BS444">
        <v>59357.6741383876</v>
      </c>
      <c r="BT444">
        <v>58696.616709888702</v>
      </c>
      <c r="BU444">
        <v>58042.921377868799</v>
      </c>
      <c r="BV444">
        <v>57396.5061517742</v>
      </c>
      <c r="BW444">
        <v>56757.289954167602</v>
      </c>
      <c r="BX444">
        <v>56125.192610558901</v>
      </c>
      <c r="BY444">
        <v>55500.134839348997</v>
      </c>
      <c r="BZ444">
        <v>54882.038241886301</v>
      </c>
      <c r="CA444">
        <v>54270.825292632697</v>
      </c>
      <c r="CB444">
        <v>53666.419329440498</v>
      </c>
      <c r="CC444">
        <v>53068.7445439367</v>
      </c>
    </row>
    <row r="445" spans="1:81" x14ac:dyDescent="0.25">
      <c r="A445">
        <v>32014</v>
      </c>
      <c r="B445" t="s">
        <v>518</v>
      </c>
      <c r="C445" t="s">
        <v>252</v>
      </c>
      <c r="D445">
        <v>2010</v>
      </c>
      <c r="E445" t="s">
        <v>28</v>
      </c>
      <c r="F445" t="s">
        <v>23</v>
      </c>
      <c r="G445">
        <v>2010</v>
      </c>
      <c r="H445">
        <v>38819</v>
      </c>
      <c r="I445">
        <v>100</v>
      </c>
      <c r="J445">
        <v>2020</v>
      </c>
      <c r="K445">
        <v>25</v>
      </c>
      <c r="L445">
        <v>23.12</v>
      </c>
      <c r="M445">
        <v>2018</v>
      </c>
      <c r="N445">
        <v>29845</v>
      </c>
      <c r="O445" t="s">
        <v>24</v>
      </c>
      <c r="P445">
        <v>2.8953697355585399</v>
      </c>
      <c r="Q445">
        <v>1</v>
      </c>
      <c r="R445" t="s">
        <v>25</v>
      </c>
      <c r="S445">
        <v>29114.25</v>
      </c>
      <c r="T445">
        <v>-1.11368485725649E-2</v>
      </c>
      <c r="AO445">
        <v>38819</v>
      </c>
      <c r="AP445">
        <v>37697.25</v>
      </c>
      <c r="AQ445">
        <v>36575.5</v>
      </c>
      <c r="AR445">
        <v>35453.75</v>
      </c>
      <c r="AS445">
        <v>34332</v>
      </c>
      <c r="AT445">
        <v>33210.25</v>
      </c>
      <c r="AU445">
        <v>32088.5</v>
      </c>
      <c r="AV445">
        <v>30966.75</v>
      </c>
      <c r="AW445">
        <v>29845</v>
      </c>
      <c r="AX445">
        <v>29479.625</v>
      </c>
      <c r="AY445">
        <v>29114.25</v>
      </c>
      <c r="AZ445">
        <v>28790.009006446198</v>
      </c>
      <c r="BA445">
        <v>28469.379035738599</v>
      </c>
      <c r="BB445">
        <v>28152.319872462602</v>
      </c>
      <c r="BC445">
        <v>27838.791749076601</v>
      </c>
      <c r="BD445">
        <v>27528.755340923901</v>
      </c>
      <c r="BE445">
        <v>27222.171761300899</v>
      </c>
      <c r="BF445">
        <v>26919.0025565789</v>
      </c>
      <c r="BG445">
        <v>26619.209701381798</v>
      </c>
      <c r="BH445">
        <v>26322.7555938162</v>
      </c>
      <c r="BI445">
        <v>26029.603050755199</v>
      </c>
      <c r="BJ445">
        <v>25739.715303174999</v>
      </c>
      <c r="BK445">
        <v>25453.055991542598</v>
      </c>
      <c r="BL445">
        <v>25169.589161255801</v>
      </c>
      <c r="BM445">
        <v>24889.2792581332</v>
      </c>
      <c r="BN445">
        <v>24612.091123955099</v>
      </c>
      <c r="BO445">
        <v>24337.989992053401</v>
      </c>
      <c r="BP445">
        <v>24066.941482951301</v>
      </c>
      <c r="BQ445">
        <v>23798.911600050898</v>
      </c>
      <c r="BR445">
        <v>23533.866725369298</v>
      </c>
      <c r="BS445">
        <v>23271.773615321901</v>
      </c>
      <c r="BT445">
        <v>23012.599396553102</v>
      </c>
      <c r="BU445">
        <v>22756.311561812599</v>
      </c>
      <c r="BV445">
        <v>22502.877965878499</v>
      </c>
      <c r="BW445">
        <v>22252.266821525602</v>
      </c>
      <c r="BX445">
        <v>22004.446695538001</v>
      </c>
      <c r="BY445">
        <v>21759.386504766699</v>
      </c>
      <c r="BZ445">
        <v>21517.0555122312</v>
      </c>
      <c r="CA445">
        <v>21277.423323264</v>
      </c>
      <c r="CB445">
        <v>21040.459881698502</v>
      </c>
      <c r="CC445">
        <v>20806.135466098902</v>
      </c>
    </row>
    <row r="446" spans="1:81" x14ac:dyDescent="0.25">
      <c r="A446">
        <v>22566</v>
      </c>
      <c r="B446" t="s">
        <v>519</v>
      </c>
      <c r="C446" t="s">
        <v>78</v>
      </c>
      <c r="D446">
        <v>2016</v>
      </c>
      <c r="E446" t="s">
        <v>28</v>
      </c>
      <c r="F446" t="s">
        <v>23</v>
      </c>
      <c r="G446">
        <v>2010</v>
      </c>
      <c r="H446">
        <v>26019.51</v>
      </c>
      <c r="I446">
        <v>100</v>
      </c>
      <c r="J446">
        <v>2016</v>
      </c>
      <c r="K446">
        <v>5</v>
      </c>
      <c r="L446">
        <v>100</v>
      </c>
      <c r="M446">
        <v>2016</v>
      </c>
      <c r="N446">
        <v>24718.5344999999</v>
      </c>
      <c r="O446" t="s">
        <v>24</v>
      </c>
      <c r="P446">
        <v>2.6934172360973401</v>
      </c>
      <c r="Q446">
        <v>1</v>
      </c>
      <c r="R446" t="s">
        <v>25</v>
      </c>
      <c r="S446">
        <v>24718.5344999999</v>
      </c>
      <c r="T446">
        <v>-1.11368485725649E-2</v>
      </c>
      <c r="AO446">
        <v>26019.51</v>
      </c>
      <c r="AP446">
        <v>25802.68075</v>
      </c>
      <c r="AQ446">
        <v>25585.851499999899</v>
      </c>
      <c r="AR446">
        <v>25369.0222499999</v>
      </c>
      <c r="AS446">
        <v>25152.192999999999</v>
      </c>
      <c r="AT446">
        <v>24935.363749999899</v>
      </c>
      <c r="AU446">
        <v>24718.5344999999</v>
      </c>
      <c r="AV446">
        <v>24443.247924337698</v>
      </c>
      <c r="AW446">
        <v>24171.027173582701</v>
      </c>
      <c r="AX446">
        <v>23901.838104107199</v>
      </c>
      <c r="AY446">
        <v>23635.646952535801</v>
      </c>
      <c r="AZ446">
        <v>23372.420331510799</v>
      </c>
      <c r="BA446">
        <v>23112.125225504398</v>
      </c>
      <c r="BB446">
        <v>22854.728986677801</v>
      </c>
      <c r="BC446">
        <v>22600.199330786199</v>
      </c>
      <c r="BD446">
        <v>22348.5043331294</v>
      </c>
      <c r="BE446">
        <v>22099.612424547999</v>
      </c>
      <c r="BF446">
        <v>21853.492387463499</v>
      </c>
      <c r="BG446">
        <v>21610.113351962598</v>
      </c>
      <c r="BH446">
        <v>21369.444791925798</v>
      </c>
      <c r="BI446">
        <v>21131.456521198299</v>
      </c>
      <c r="BJ446">
        <v>20896.118689804</v>
      </c>
      <c r="BK446">
        <v>20663.4017802013</v>
      </c>
      <c r="BL446">
        <v>20433.276603581198</v>
      </c>
      <c r="BM446">
        <v>20205.714296205701</v>
      </c>
      <c r="BN446">
        <v>19980.6863157884</v>
      </c>
      <c r="BO446">
        <v>19758.1644379135</v>
      </c>
      <c r="BP446">
        <v>19538.120752496699</v>
      </c>
      <c r="BQ446">
        <v>19320.527660283598</v>
      </c>
      <c r="BR446">
        <v>19105.357869389001</v>
      </c>
      <c r="BS446">
        <v>18892.584391872901</v>
      </c>
      <c r="BT446">
        <v>18682.180540356199</v>
      </c>
      <c r="BU446">
        <v>18474.119924672999</v>
      </c>
      <c r="BV446">
        <v>18268.376448560499</v>
      </c>
      <c r="BW446">
        <v>18064.9243063863</v>
      </c>
      <c r="BX446">
        <v>17863.737979911199</v>
      </c>
      <c r="BY446">
        <v>17664.792235088898</v>
      </c>
      <c r="BZ446">
        <v>17468.0621189009</v>
      </c>
      <c r="CA446">
        <v>17273.522956226599</v>
      </c>
      <c r="CB446">
        <v>17081.150346748302</v>
      </c>
      <c r="CC446">
        <v>16890.920161891401</v>
      </c>
    </row>
    <row r="447" spans="1:81" x14ac:dyDescent="0.25">
      <c r="A447">
        <v>62315</v>
      </c>
      <c r="B447" t="s">
        <v>520</v>
      </c>
      <c r="C447" t="s">
        <v>84</v>
      </c>
      <c r="D447">
        <v>2017</v>
      </c>
      <c r="E447" t="s">
        <v>44</v>
      </c>
      <c r="F447" t="s">
        <v>33</v>
      </c>
      <c r="G447">
        <v>2016</v>
      </c>
      <c r="H447">
        <v>0</v>
      </c>
      <c r="I447">
        <v>100</v>
      </c>
      <c r="J447">
        <v>2023</v>
      </c>
      <c r="K447">
        <v>1</v>
      </c>
      <c r="L447">
        <v>7</v>
      </c>
      <c r="M447">
        <v>2017</v>
      </c>
      <c r="N447">
        <v>4560</v>
      </c>
      <c r="O447" t="s">
        <v>24</v>
      </c>
      <c r="P447">
        <v>2.33052625829268</v>
      </c>
      <c r="Q447">
        <v>1</v>
      </c>
      <c r="R447" t="s">
        <v>25</v>
      </c>
      <c r="S447">
        <v>0</v>
      </c>
      <c r="T447">
        <v>-1.11368485725649E-2</v>
      </c>
      <c r="AU447">
        <v>0</v>
      </c>
      <c r="AV447">
        <v>4560</v>
      </c>
      <c r="AW447">
        <v>3800</v>
      </c>
      <c r="AX447">
        <v>3040</v>
      </c>
      <c r="AY447">
        <v>2280</v>
      </c>
      <c r="AZ447">
        <v>1520</v>
      </c>
      <c r="BA447">
        <v>760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row>
    <row r="448" spans="1:81" x14ac:dyDescent="0.25">
      <c r="A448">
        <v>19100</v>
      </c>
      <c r="B448" t="s">
        <v>521</v>
      </c>
      <c r="C448" t="s">
        <v>39</v>
      </c>
      <c r="D448">
        <v>2015</v>
      </c>
      <c r="E448" t="s">
        <v>44</v>
      </c>
      <c r="F448" t="s">
        <v>33</v>
      </c>
      <c r="G448">
        <v>2015</v>
      </c>
      <c r="H448">
        <v>140515</v>
      </c>
      <c r="I448">
        <v>100</v>
      </c>
      <c r="J448">
        <v>2018</v>
      </c>
      <c r="K448">
        <v>20</v>
      </c>
      <c r="L448">
        <v>0</v>
      </c>
      <c r="M448">
        <v>2017</v>
      </c>
      <c r="N448">
        <v>140515</v>
      </c>
      <c r="O448" t="s">
        <v>24</v>
      </c>
      <c r="P448">
        <v>2.5144042954024401</v>
      </c>
      <c r="Q448">
        <v>1</v>
      </c>
      <c r="R448" t="s">
        <v>25</v>
      </c>
      <c r="S448">
        <v>112412</v>
      </c>
      <c r="T448">
        <v>-1.11368485725649E-2</v>
      </c>
      <c r="AT448">
        <v>140515</v>
      </c>
      <c r="AU448">
        <v>140515</v>
      </c>
      <c r="AV448">
        <v>140515</v>
      </c>
      <c r="AW448">
        <v>112412</v>
      </c>
      <c r="AX448">
        <v>111160.08457825999</v>
      </c>
      <c r="AY448">
        <v>109922.111548999</v>
      </c>
      <c r="AZ448">
        <v>108697.925637901</v>
      </c>
      <c r="BA448">
        <v>107487.37329992</v>
      </c>
      <c r="BB448">
        <v>106290.30270001599</v>
      </c>
      <c r="BC448">
        <v>105106.563694114</v>
      </c>
      <c r="BD448">
        <v>103936.00781027001</v>
      </c>
      <c r="BE448">
        <v>102778.48823005</v>
      </c>
      <c r="BF448">
        <v>101633.859770114</v>
      </c>
      <c r="BG448">
        <v>100501.978864009</v>
      </c>
      <c r="BH448">
        <v>99382.703544158197</v>
      </c>
      <c r="BI448">
        <v>98275.893424054797</v>
      </c>
      <c r="BJ448">
        <v>97181.409680657598</v>
      </c>
      <c r="BK448">
        <v>96099.115036975694</v>
      </c>
      <c r="BL448">
        <v>95028.8737448514</v>
      </c>
      <c r="BM448">
        <v>93970.551567933595</v>
      </c>
      <c r="BN448">
        <v>92924.015764841199</v>
      </c>
      <c r="BO448">
        <v>91889.135072513498</v>
      </c>
      <c r="BP448">
        <v>90865.779689746894</v>
      </c>
      <c r="BQ448">
        <v>89853.821260914207</v>
      </c>
      <c r="BR448">
        <v>88853.132859865102</v>
      </c>
      <c r="BS448">
        <v>87863.588974006794</v>
      </c>
      <c r="BT448">
        <v>86885.065488561202</v>
      </c>
      <c r="BU448">
        <v>85917.439670997701</v>
      </c>
      <c r="BV448">
        <v>84960.590155639293</v>
      </c>
      <c r="BW448">
        <v>84014.396928440197</v>
      </c>
      <c r="BX448">
        <v>83078.741311932798</v>
      </c>
      <c r="BY448">
        <v>82153.5059503425</v>
      </c>
      <c r="BZ448">
        <v>81238.574794868196</v>
      </c>
      <c r="CA448">
        <v>80333.833089126798</v>
      </c>
      <c r="CB448">
        <v>79439.167354759498</v>
      </c>
      <c r="CC448">
        <v>78554.465377198896</v>
      </c>
    </row>
    <row r="449" spans="1:81" x14ac:dyDescent="0.25">
      <c r="A449">
        <v>18526</v>
      </c>
      <c r="B449" t="s">
        <v>522</v>
      </c>
      <c r="C449" t="s">
        <v>56</v>
      </c>
      <c r="D449">
        <v>2010</v>
      </c>
      <c r="E449" t="s">
        <v>28</v>
      </c>
      <c r="F449" t="s">
        <v>23</v>
      </c>
      <c r="G449">
        <v>2010</v>
      </c>
      <c r="H449">
        <v>413423</v>
      </c>
      <c r="I449">
        <v>100</v>
      </c>
      <c r="J449">
        <v>2020</v>
      </c>
      <c r="K449">
        <v>25</v>
      </c>
      <c r="L449">
        <v>76</v>
      </c>
      <c r="M449">
        <v>2017</v>
      </c>
      <c r="N449">
        <v>334872.63</v>
      </c>
      <c r="O449" t="s">
        <v>24</v>
      </c>
      <c r="P449">
        <v>2.8954071959585401</v>
      </c>
      <c r="Q449">
        <v>1</v>
      </c>
      <c r="R449" t="s">
        <v>25</v>
      </c>
      <c r="S449">
        <v>310067.25</v>
      </c>
      <c r="T449">
        <v>-1.11368485725649E-2</v>
      </c>
      <c r="AO449">
        <v>413423</v>
      </c>
      <c r="AP449">
        <v>402201.51857142802</v>
      </c>
      <c r="AQ449">
        <v>390980.03714285698</v>
      </c>
      <c r="AR449">
        <v>379758.555714285</v>
      </c>
      <c r="AS449">
        <v>368537.07428571401</v>
      </c>
      <c r="AT449">
        <v>357315.59285714198</v>
      </c>
      <c r="AU449">
        <v>346094.11142857099</v>
      </c>
      <c r="AV449">
        <v>334872.63</v>
      </c>
      <c r="AW449">
        <v>326604.17</v>
      </c>
      <c r="AX449">
        <v>318335.71000000002</v>
      </c>
      <c r="AY449">
        <v>310067.25</v>
      </c>
      <c r="AZ449">
        <v>306614.07798943802</v>
      </c>
      <c r="BA449">
        <v>303199.36343265302</v>
      </c>
      <c r="BB449">
        <v>299822.67803480499</v>
      </c>
      <c r="BC449">
        <v>296483.59827091102</v>
      </c>
      <c r="BD449">
        <v>293181.70533271902</v>
      </c>
      <c r="BE449">
        <v>289916.58507618197</v>
      </c>
      <c r="BF449">
        <v>286687.82796951302</v>
      </c>
      <c r="BG449">
        <v>283495.02904181898</v>
      </c>
      <c r="BH449">
        <v>280337.787832306</v>
      </c>
      <c r="BI449">
        <v>277215.70834004902</v>
      </c>
      <c r="BJ449">
        <v>274128.39897432999</v>
      </c>
      <c r="BK449">
        <v>271075.472505513</v>
      </c>
      <c r="BL449">
        <v>268056.54601648299</v>
      </c>
      <c r="BM449">
        <v>265071.24085461203</v>
      </c>
      <c r="BN449">
        <v>262119.18258427299</v>
      </c>
      <c r="BO449">
        <v>259200.00093986699</v>
      </c>
      <c r="BP449">
        <v>256313.329779391</v>
      </c>
      <c r="BQ449">
        <v>253458.80703850801</v>
      </c>
      <c r="BR449">
        <v>250636.07468513699</v>
      </c>
      <c r="BS449">
        <v>247844.77867454701</v>
      </c>
      <c r="BT449">
        <v>245084.56890494801</v>
      </c>
      <c r="BU449">
        <v>242355.09917358099</v>
      </c>
      <c r="BV449">
        <v>239656.02713329601</v>
      </c>
      <c r="BW449">
        <v>236987.01424960999</v>
      </c>
      <c r="BX449">
        <v>234347.72575824699</v>
      </c>
      <c r="BY449">
        <v>231737.83062315299</v>
      </c>
      <c r="BZ449">
        <v>229157.00149496799</v>
      </c>
      <c r="CA449">
        <v>226604.91466997599</v>
      </c>
      <c r="CB449">
        <v>224081.250049497</v>
      </c>
      <c r="CC449">
        <v>221585.69109974499</v>
      </c>
    </row>
    <row r="450" spans="1:81" x14ac:dyDescent="0.25">
      <c r="A450">
        <v>37977</v>
      </c>
      <c r="B450" t="s">
        <v>523</v>
      </c>
      <c r="C450" t="s">
        <v>27</v>
      </c>
      <c r="D450">
        <v>2017</v>
      </c>
      <c r="E450" t="s">
        <v>22</v>
      </c>
      <c r="F450" t="s">
        <v>23</v>
      </c>
      <c r="G450">
        <v>2016</v>
      </c>
      <c r="H450">
        <v>32480</v>
      </c>
      <c r="I450">
        <v>99</v>
      </c>
      <c r="J450">
        <v>2030</v>
      </c>
      <c r="K450">
        <v>25</v>
      </c>
      <c r="L450">
        <v>6.3</v>
      </c>
      <c r="M450">
        <v>2017</v>
      </c>
      <c r="N450">
        <v>31968.44</v>
      </c>
      <c r="O450" t="s">
        <v>24</v>
      </c>
      <c r="P450">
        <v>2.8902471504390199</v>
      </c>
      <c r="Q450">
        <v>1</v>
      </c>
      <c r="R450" t="s">
        <v>25</v>
      </c>
      <c r="S450">
        <v>24360</v>
      </c>
      <c r="T450">
        <v>-1.11368485725649E-2</v>
      </c>
      <c r="AU450">
        <v>32480</v>
      </c>
      <c r="AV450">
        <v>31968.44</v>
      </c>
      <c r="AW450">
        <v>31383.175384615301</v>
      </c>
      <c r="AX450">
        <v>30797.910769230701</v>
      </c>
      <c r="AY450">
        <v>30212.646153846101</v>
      </c>
      <c r="AZ450">
        <v>29627.381538461501</v>
      </c>
      <c r="BA450">
        <v>29042.116923076901</v>
      </c>
      <c r="BB450">
        <v>28456.852307692301</v>
      </c>
      <c r="BC450">
        <v>27871.587692307599</v>
      </c>
      <c r="BD450">
        <v>27286.323076922999</v>
      </c>
      <c r="BE450">
        <v>26701.0584615384</v>
      </c>
      <c r="BF450">
        <v>26115.7938461538</v>
      </c>
      <c r="BG450">
        <v>25530.5292307692</v>
      </c>
      <c r="BH450">
        <v>24945.2646153846</v>
      </c>
      <c r="BI450">
        <v>24360</v>
      </c>
      <c r="BJ450">
        <v>24088.706368772298</v>
      </c>
      <c r="BK450">
        <v>23820.4340936343</v>
      </c>
      <c r="BL450">
        <v>23555.149526200701</v>
      </c>
      <c r="BM450">
        <v>23292.819392823301</v>
      </c>
      <c r="BN450">
        <v>23033.4107904173</v>
      </c>
      <c r="BO450">
        <v>22776.891182334701</v>
      </c>
      <c r="BP450">
        <v>22523.228394283298</v>
      </c>
      <c r="BQ450">
        <v>22272.390610290899</v>
      </c>
      <c r="BR450">
        <v>22024.346368715</v>
      </c>
      <c r="BS450">
        <v>21779.064558296901</v>
      </c>
      <c r="BT450">
        <v>21536.514414259102</v>
      </c>
      <c r="BU450">
        <v>21296.665514446599</v>
      </c>
      <c r="BV450">
        <v>21059.487775511599</v>
      </c>
      <c r="BW450">
        <v>20824.95144914</v>
      </c>
      <c r="BX450">
        <v>20593.0271183199</v>
      </c>
      <c r="BY450">
        <v>20363.685693652398</v>
      </c>
      <c r="BZ450">
        <v>20136.898409702899</v>
      </c>
      <c r="CA450">
        <v>19912.636821392902</v>
      </c>
      <c r="CB450">
        <v>19690.8728004326</v>
      </c>
      <c r="CC450">
        <v>19471.578531792598</v>
      </c>
    </row>
    <row r="451" spans="1:81" x14ac:dyDescent="0.25">
      <c r="A451">
        <v>18553</v>
      </c>
      <c r="B451" t="s">
        <v>524</v>
      </c>
      <c r="C451" t="s">
        <v>27</v>
      </c>
      <c r="D451">
        <v>2016</v>
      </c>
      <c r="E451" t="s">
        <v>28</v>
      </c>
      <c r="F451" t="s">
        <v>23</v>
      </c>
      <c r="G451">
        <v>2016</v>
      </c>
      <c r="H451">
        <v>30768</v>
      </c>
      <c r="I451">
        <v>100</v>
      </c>
      <c r="J451">
        <v>2017</v>
      </c>
      <c r="K451">
        <v>1</v>
      </c>
      <c r="L451">
        <v>2.2599999999999998</v>
      </c>
      <c r="M451">
        <v>2017</v>
      </c>
      <c r="N451">
        <v>30761.046431999999</v>
      </c>
      <c r="O451" t="s">
        <v>24</v>
      </c>
      <c r="P451">
        <v>2.6539055158243898</v>
      </c>
      <c r="Q451">
        <v>1</v>
      </c>
      <c r="R451" t="s">
        <v>25</v>
      </c>
      <c r="S451">
        <v>30460.32</v>
      </c>
      <c r="T451">
        <v>-1.11368485725649E-2</v>
      </c>
      <c r="AU451">
        <v>30768</v>
      </c>
      <c r="AV451">
        <v>30460.32</v>
      </c>
      <c r="AW451">
        <v>30121.0880286881</v>
      </c>
      <c r="AX451">
        <v>29785.634032471698</v>
      </c>
      <c r="AY451">
        <v>29453.915936614201</v>
      </c>
      <c r="AZ451">
        <v>29125.8921349591</v>
      </c>
      <c r="BA451">
        <v>28801.5214847112</v>
      </c>
      <c r="BB451">
        <v>28480.7633012765</v>
      </c>
      <c r="BC451">
        <v>28163.5773531591</v>
      </c>
      <c r="BD451">
        <v>27849.9238569152</v>
      </c>
      <c r="BE451">
        <v>27539.7634721633</v>
      </c>
      <c r="BF451">
        <v>27233.0572966496</v>
      </c>
      <c r="BG451">
        <v>26929.7668613688</v>
      </c>
      <c r="BH451">
        <v>26629.854125739301</v>
      </c>
      <c r="BI451">
        <v>26333.281472831401</v>
      </c>
      <c r="BJ451">
        <v>26040.011704649802</v>
      </c>
      <c r="BK451">
        <v>25750.0080374672</v>
      </c>
      <c r="BL451">
        <v>25463.2340972116</v>
      </c>
      <c r="BM451">
        <v>25179.6539149032</v>
      </c>
      <c r="BN451">
        <v>24899.231922143401</v>
      </c>
      <c r="BO451">
        <v>24621.932946653302</v>
      </c>
      <c r="BP451">
        <v>24347.7222078626</v>
      </c>
      <c r="BQ451">
        <v>24076.5653125467</v>
      </c>
      <c r="BR451">
        <v>23808.4282505134</v>
      </c>
      <c r="BS451">
        <v>23543.277390336702</v>
      </c>
      <c r="BT451">
        <v>23281.079475138598</v>
      </c>
      <c r="BU451">
        <v>23021.8016184181</v>
      </c>
      <c r="BV451">
        <v>22765.4112999262</v>
      </c>
      <c r="BW451">
        <v>22511.876361586699</v>
      </c>
      <c r="BX451">
        <v>22261.1650034634</v>
      </c>
      <c r="BY451">
        <v>22013.245779771001</v>
      </c>
      <c r="BZ451">
        <v>21768.087594930999</v>
      </c>
      <c r="CA451">
        <v>21525.659699671902</v>
      </c>
      <c r="CB451">
        <v>21285.931687172098</v>
      </c>
      <c r="CC451">
        <v>21048.8734892461</v>
      </c>
    </row>
    <row r="452" spans="1:81" x14ac:dyDescent="0.25">
      <c r="A452">
        <v>18579</v>
      </c>
      <c r="B452" t="s">
        <v>525</v>
      </c>
      <c r="C452" t="s">
        <v>92</v>
      </c>
      <c r="D452">
        <v>2017</v>
      </c>
      <c r="E452" t="s">
        <v>44</v>
      </c>
      <c r="F452" t="s">
        <v>33</v>
      </c>
      <c r="G452">
        <v>2016</v>
      </c>
      <c r="H452">
        <v>74716</v>
      </c>
      <c r="I452">
        <v>100</v>
      </c>
      <c r="J452">
        <v>2022</v>
      </c>
      <c r="K452">
        <v>8</v>
      </c>
      <c r="L452">
        <v>3</v>
      </c>
      <c r="M452">
        <v>2017</v>
      </c>
      <c r="N452">
        <v>74536.681599999996</v>
      </c>
      <c r="O452" t="s">
        <v>24</v>
      </c>
      <c r="P452">
        <v>2.3963489350146299</v>
      </c>
      <c r="Q452">
        <v>1</v>
      </c>
      <c r="R452" t="s">
        <v>25</v>
      </c>
      <c r="S452">
        <v>68738.720000000001</v>
      </c>
      <c r="T452">
        <v>-1.11368485725649E-2</v>
      </c>
      <c r="AU452">
        <v>74716</v>
      </c>
      <c r="AV452">
        <v>74536.681599999996</v>
      </c>
      <c r="AW452">
        <v>73377.08928</v>
      </c>
      <c r="AX452">
        <v>72217.496960000004</v>
      </c>
      <c r="AY452">
        <v>71057.904639999993</v>
      </c>
      <c r="AZ452">
        <v>69898.312319999997</v>
      </c>
      <c r="BA452">
        <v>68738.720000000001</v>
      </c>
      <c r="BB452">
        <v>67973.187284287997</v>
      </c>
      <c r="BC452">
        <v>67216.180190508298</v>
      </c>
      <c r="BD452">
        <v>66467.603770100395</v>
      </c>
      <c r="BE452">
        <v>65727.364131931507</v>
      </c>
      <c r="BF452">
        <v>64995.368430520299</v>
      </c>
      <c r="BG452">
        <v>64271.524854391602</v>
      </c>
      <c r="BH452">
        <v>63555.742614560397</v>
      </c>
      <c r="BI452">
        <v>62847.931933145097</v>
      </c>
      <c r="BJ452">
        <v>62148.004032106801</v>
      </c>
      <c r="BK452">
        <v>61455.871122114098</v>
      </c>
      <c r="BL452">
        <v>60771.446391532001</v>
      </c>
      <c r="BM452">
        <v>60094.643995533799</v>
      </c>
      <c r="BN452">
        <v>59425.379045333299</v>
      </c>
      <c r="BO452">
        <v>58763.567597538196</v>
      </c>
      <c r="BP452">
        <v>58109.126643620701</v>
      </c>
      <c r="BQ452">
        <v>57461.974099506697</v>
      </c>
      <c r="BR452">
        <v>56822.028795279897</v>
      </c>
      <c r="BS452">
        <v>56189.210465000899</v>
      </c>
      <c r="BT452">
        <v>55563.439736640197</v>
      </c>
      <c r="BU452">
        <v>54944.6381221224</v>
      </c>
      <c r="BV452">
        <v>54332.728007481899</v>
      </c>
      <c r="BW452">
        <v>53727.632643128301</v>
      </c>
      <c r="BX452">
        <v>53129.276134219297</v>
      </c>
      <c r="BY452">
        <v>52537.583431142601</v>
      </c>
      <c r="BZ452">
        <v>51952.4803201014</v>
      </c>
      <c r="CA452">
        <v>51373.893413807302</v>
      </c>
      <c r="CB452">
        <v>50801.750142274599</v>
      </c>
      <c r="CC452">
        <v>50235.978743718799</v>
      </c>
    </row>
    <row r="453" spans="1:81" x14ac:dyDescent="0.25">
      <c r="A453">
        <v>18574</v>
      </c>
      <c r="B453" t="s">
        <v>526</v>
      </c>
      <c r="C453" t="s">
        <v>21</v>
      </c>
      <c r="D453">
        <v>2017</v>
      </c>
      <c r="E453" t="s">
        <v>32</v>
      </c>
      <c r="F453" t="s">
        <v>33</v>
      </c>
      <c r="G453">
        <v>2015</v>
      </c>
      <c r="H453">
        <v>3306738</v>
      </c>
      <c r="I453">
        <v>99</v>
      </c>
      <c r="J453">
        <v>2025</v>
      </c>
      <c r="K453">
        <v>60</v>
      </c>
      <c r="L453">
        <v>43.52</v>
      </c>
      <c r="M453">
        <v>2018</v>
      </c>
      <c r="N453">
        <v>2443282.5734399999</v>
      </c>
      <c r="O453" t="s">
        <v>24</v>
      </c>
      <c r="P453">
        <v>2.9081355518487801</v>
      </c>
      <c r="Q453">
        <v>1</v>
      </c>
      <c r="R453" t="s">
        <v>25</v>
      </c>
      <c r="S453">
        <v>1322695.2</v>
      </c>
      <c r="T453">
        <v>-1.11368485725649E-2</v>
      </c>
      <c r="AT453">
        <v>3306738</v>
      </c>
      <c r="AU453">
        <v>3018919.5244800001</v>
      </c>
      <c r="AV453">
        <v>2731101.0489599998</v>
      </c>
      <c r="AW453">
        <v>2443282.5734399999</v>
      </c>
      <c r="AX453">
        <v>2283198.6629485702</v>
      </c>
      <c r="AY453">
        <v>2123114.75245714</v>
      </c>
      <c r="AZ453">
        <v>1963030.84196571</v>
      </c>
      <c r="BA453">
        <v>1802946.9314742801</v>
      </c>
      <c r="BB453">
        <v>1642863.0209828501</v>
      </c>
      <c r="BC453">
        <v>1482779.1104914199</v>
      </c>
      <c r="BD453">
        <v>1322695.2</v>
      </c>
      <c r="BE453">
        <v>1307964.5438499399</v>
      </c>
      <c r="BF453">
        <v>1293397.9407868001</v>
      </c>
      <c r="BG453">
        <v>1278993.5637761899</v>
      </c>
      <c r="BH453">
        <v>1264749.6061311299</v>
      </c>
      <c r="BI453">
        <v>1250664.2812854301</v>
      </c>
      <c r="BJ453">
        <v>1236735.8225696399</v>
      </c>
      <c r="BK453">
        <v>1222962.48298942</v>
      </c>
      <c r="BL453">
        <v>1209342.53500643</v>
      </c>
      <c r="BM453">
        <v>1195874.27032171</v>
      </c>
      <c r="BN453">
        <v>1182555.9996613101</v>
      </c>
      <c r="BO453">
        <v>1169386.0525644999</v>
      </c>
      <c r="BP453">
        <v>1156362.77717422</v>
      </c>
      <c r="BQ453">
        <v>1143484.5400298799</v>
      </c>
      <c r="BR453">
        <v>1130749.7258625</v>
      </c>
      <c r="BS453">
        <v>1118156.7373921</v>
      </c>
      <c r="BT453">
        <v>1105703.9951273701</v>
      </c>
      <c r="BU453">
        <v>1093389.93716756</v>
      </c>
      <c r="BV453">
        <v>1081213.0190065501</v>
      </c>
      <c r="BW453">
        <v>1069171.71333919</v>
      </c>
      <c r="BX453">
        <v>1057264.50986966</v>
      </c>
      <c r="BY453">
        <v>1045489.9151221</v>
      </c>
      <c r="BZ453">
        <v>1033846.45225324</v>
      </c>
      <c r="CA453">
        <v>1022332.66086721</v>
      </c>
      <c r="CB453">
        <v>1010947.09683235</v>
      </c>
      <c r="CC453">
        <v>999688.33210005495</v>
      </c>
    </row>
    <row r="454" spans="1:81" x14ac:dyDescent="0.25">
      <c r="A454">
        <v>18586</v>
      </c>
      <c r="B454" t="s">
        <v>527</v>
      </c>
      <c r="C454" t="s">
        <v>109</v>
      </c>
      <c r="D454">
        <v>2013</v>
      </c>
      <c r="E454" t="s">
        <v>22</v>
      </c>
      <c r="F454" t="s">
        <v>23</v>
      </c>
      <c r="G454">
        <v>2012</v>
      </c>
      <c r="H454">
        <v>962730.2</v>
      </c>
      <c r="I454">
        <v>79</v>
      </c>
      <c r="J454">
        <v>2020</v>
      </c>
      <c r="K454">
        <v>15</v>
      </c>
      <c r="L454">
        <v>100</v>
      </c>
      <c r="M454">
        <v>2017</v>
      </c>
      <c r="N454">
        <v>856558.09</v>
      </c>
      <c r="O454" t="s">
        <v>24</v>
      </c>
      <c r="P454">
        <v>2.58547540245854</v>
      </c>
      <c r="Q454">
        <v>1</v>
      </c>
      <c r="R454" t="s">
        <v>25</v>
      </c>
      <c r="S454">
        <v>818320.66999999899</v>
      </c>
      <c r="T454">
        <v>-1.11368485725649E-2</v>
      </c>
      <c r="AQ454">
        <v>962730.2</v>
      </c>
      <c r="AR454">
        <v>941495.777999999</v>
      </c>
      <c r="AS454">
        <v>920261.35600000003</v>
      </c>
      <c r="AT454">
        <v>899026.93400000001</v>
      </c>
      <c r="AU454">
        <v>877792.51199999999</v>
      </c>
      <c r="AV454">
        <v>856558.09</v>
      </c>
      <c r="AW454">
        <v>843812.28333333298</v>
      </c>
      <c r="AX454">
        <v>831066.47666666599</v>
      </c>
      <c r="AY454">
        <v>818320.66999999899</v>
      </c>
      <c r="AZ454">
        <v>809207.15661440999</v>
      </c>
      <c r="BA454">
        <v>800195.139047359</v>
      </c>
      <c r="BB454">
        <v>791283.486955286</v>
      </c>
      <c r="BC454">
        <v>782471.08258309402</v>
      </c>
      <c r="BD454">
        <v>773756.82062395499</v>
      </c>
      <c r="BE454">
        <v>765139.60808067699</v>
      </c>
      <c r="BF454">
        <v>756618.36412861105</v>
      </c>
      <c r="BG454">
        <v>748192.01998008799</v>
      </c>
      <c r="BH454">
        <v>739859.51875036897</v>
      </c>
      <c r="BI454">
        <v>731619.81532507495</v>
      </c>
      <c r="BJ454">
        <v>723471.87622911204</v>
      </c>
      <c r="BK454">
        <v>715414.67949703895</v>
      </c>
      <c r="BL454">
        <v>707447.21454488998</v>
      </c>
      <c r="BM454">
        <v>699568.48204342101</v>
      </c>
      <c r="BN454">
        <v>691777.49379276403</v>
      </c>
      <c r="BO454">
        <v>684073.27259848604</v>
      </c>
      <c r="BP454">
        <v>676454.85214901704</v>
      </c>
      <c r="BQ454">
        <v>668921.27689445706</v>
      </c>
      <c r="BR454">
        <v>661471.60192671698</v>
      </c>
      <c r="BS454">
        <v>654104.89286100701</v>
      </c>
      <c r="BT454">
        <v>646820.22571864002</v>
      </c>
      <c r="BU454">
        <v>639616.68681113899</v>
      </c>
      <c r="BV454">
        <v>632493.37262563803</v>
      </c>
      <c r="BW454">
        <v>625449.38971155498</v>
      </c>
      <c r="BX454">
        <v>618483.854568535</v>
      </c>
      <c r="BY454">
        <v>611595.89353562798</v>
      </c>
      <c r="BZ454">
        <v>604784.64268171997</v>
      </c>
      <c r="CA454">
        <v>598049.24769716104</v>
      </c>
      <c r="CB454">
        <v>591388.86378662102</v>
      </c>
      <c r="CC454">
        <v>584802.65556312795</v>
      </c>
    </row>
    <row r="455" spans="1:81" x14ac:dyDescent="0.25">
      <c r="A455">
        <v>18640</v>
      </c>
      <c r="B455" t="s">
        <v>528</v>
      </c>
      <c r="C455" t="s">
        <v>27</v>
      </c>
      <c r="D455">
        <v>2016</v>
      </c>
      <c r="E455" t="s">
        <v>28</v>
      </c>
      <c r="F455" t="s">
        <v>23</v>
      </c>
      <c r="G455">
        <v>2015</v>
      </c>
      <c r="H455">
        <v>2408435</v>
      </c>
      <c r="I455">
        <v>100</v>
      </c>
      <c r="J455">
        <v>2020</v>
      </c>
      <c r="K455">
        <v>15</v>
      </c>
      <c r="L455">
        <v>0.4</v>
      </c>
      <c r="M455">
        <v>2017</v>
      </c>
      <c r="N455">
        <v>2396098</v>
      </c>
      <c r="O455" t="s">
        <v>24</v>
      </c>
      <c r="P455">
        <v>2.79560669715854</v>
      </c>
      <c r="Q455">
        <v>1</v>
      </c>
      <c r="R455" t="s">
        <v>25</v>
      </c>
      <c r="S455">
        <v>2047169.75</v>
      </c>
      <c r="T455">
        <v>-1.11368485725649E-2</v>
      </c>
      <c r="AT455">
        <v>2408435</v>
      </c>
      <c r="AU455">
        <v>2402266.5</v>
      </c>
      <c r="AV455">
        <v>2396098</v>
      </c>
      <c r="AW455">
        <v>2279788.5833333302</v>
      </c>
      <c r="AX455">
        <v>2163479.16666666</v>
      </c>
      <c r="AY455">
        <v>2047169.75</v>
      </c>
      <c r="AZ455">
        <v>2024370.7304919099</v>
      </c>
      <c r="BA455">
        <v>2001825.62021169</v>
      </c>
      <c r="BB455">
        <v>1979531.59141071</v>
      </c>
      <c r="BC455">
        <v>1957485.8478325601</v>
      </c>
      <c r="BD455">
        <v>1935685.6243623099</v>
      </c>
      <c r="BE455">
        <v>1914128.1866796999</v>
      </c>
      <c r="BF455">
        <v>1892810.83091617</v>
      </c>
      <c r="BG455">
        <v>1871730.8833157399</v>
      </c>
      <c r="BH455">
        <v>1850885.69989966</v>
      </c>
      <c r="BI455">
        <v>1830272.66613475</v>
      </c>
      <c r="BJ455">
        <v>1809889.1966055101</v>
      </c>
      <c r="BK455">
        <v>1789732.7346897901</v>
      </c>
      <c r="BL455">
        <v>1769800.75223819</v>
      </c>
      <c r="BM455">
        <v>1750090.7492569</v>
      </c>
      <c r="BN455">
        <v>1730600.2535941801</v>
      </c>
      <c r="BO455">
        <v>1711326.82063026</v>
      </c>
      <c r="BP455">
        <v>1692268.03297073</v>
      </c>
      <c r="BQ455">
        <v>1673421.5001433401</v>
      </c>
      <c r="BR455">
        <v>1654784.8582981699</v>
      </c>
      <c r="BS455">
        <v>1636355.76991113</v>
      </c>
      <c r="BT455">
        <v>1618131.92349079</v>
      </c>
      <c r="BU455">
        <v>1600111.03328844</v>
      </c>
      <c r="BV455">
        <v>1582290.83901141</v>
      </c>
      <c r="BW455">
        <v>1564669.1055395899</v>
      </c>
      <c r="BX455">
        <v>1547243.62264502</v>
      </c>
      <c r="BY455">
        <v>1530012.20471476</v>
      </c>
      <c r="BZ455">
        <v>1512972.6904766699</v>
      </c>
      <c r="CA455">
        <v>1496122.94272841</v>
      </c>
      <c r="CB455">
        <v>1479460.8480692999</v>
      </c>
      <c r="CC455">
        <v>1462984.31663531</v>
      </c>
    </row>
    <row r="456" spans="1:81" x14ac:dyDescent="0.25">
      <c r="A456">
        <v>4826</v>
      </c>
      <c r="B456" t="s">
        <v>529</v>
      </c>
      <c r="C456" t="s">
        <v>27</v>
      </c>
      <c r="D456">
        <v>2015</v>
      </c>
      <c r="E456" t="s">
        <v>28</v>
      </c>
      <c r="F456" t="s">
        <v>23</v>
      </c>
      <c r="G456">
        <v>2006</v>
      </c>
      <c r="H456">
        <v>45508118.909999996</v>
      </c>
      <c r="I456">
        <v>100</v>
      </c>
      <c r="J456">
        <v>2025</v>
      </c>
      <c r="K456">
        <v>0</v>
      </c>
      <c r="L456">
        <v>100</v>
      </c>
      <c r="M456">
        <v>2017</v>
      </c>
      <c r="N456">
        <v>45508118.909999996</v>
      </c>
      <c r="O456" t="s">
        <v>24</v>
      </c>
      <c r="P456">
        <v>2.65235568993978</v>
      </c>
      <c r="Q456">
        <v>1</v>
      </c>
      <c r="R456" t="s">
        <v>25</v>
      </c>
      <c r="S456">
        <v>45508118.909999996</v>
      </c>
      <c r="T456">
        <v>-1.11368485725649E-2</v>
      </c>
      <c r="AK456">
        <v>45508118.909999996</v>
      </c>
      <c r="AL456">
        <v>45508118.909999996</v>
      </c>
      <c r="AM456">
        <v>45508118.909999996</v>
      </c>
      <c r="AN456">
        <v>45508118.909999996</v>
      </c>
      <c r="AO456">
        <v>45508118.909999996</v>
      </c>
      <c r="AP456">
        <v>45508118.909999996</v>
      </c>
      <c r="AQ456">
        <v>45508118.909999996</v>
      </c>
      <c r="AR456">
        <v>45508118.909999996</v>
      </c>
      <c r="AS456">
        <v>45508118.909999996</v>
      </c>
      <c r="AT456">
        <v>45508118.909999996</v>
      </c>
      <c r="AU456">
        <v>45508118.909999996</v>
      </c>
      <c r="AV456">
        <v>45508118.909999996</v>
      </c>
      <c r="AW456">
        <v>45508118.909999996</v>
      </c>
      <c r="AX456">
        <v>45508118.909999996</v>
      </c>
      <c r="AY456">
        <v>45508118.909999996</v>
      </c>
      <c r="AZ456">
        <v>45508118.909999996</v>
      </c>
      <c r="BA456">
        <v>45508118.909999996</v>
      </c>
      <c r="BB456">
        <v>45508118.909999996</v>
      </c>
      <c r="BC456">
        <v>45508118.909999996</v>
      </c>
      <c r="BD456">
        <v>45508118.909999996</v>
      </c>
      <c r="BE456">
        <v>45001301.880877003</v>
      </c>
      <c r="BF456">
        <v>44500129.196261398</v>
      </c>
      <c r="BG456">
        <v>44004537.995943099</v>
      </c>
      <c r="BH456">
        <v>43514466.119776599</v>
      </c>
      <c r="BI456">
        <v>43029852.099884599</v>
      </c>
      <c r="BJ456">
        <v>42550635.152948298</v>
      </c>
      <c r="BK456">
        <v>42076755.172583498</v>
      </c>
      <c r="BL456">
        <v>41608152.721801497</v>
      </c>
      <c r="BM456">
        <v>41144769.025554702</v>
      </c>
      <c r="BN456">
        <v>40686545.963363901</v>
      </c>
      <c r="BO456">
        <v>40233426.062029198</v>
      </c>
      <c r="BP456">
        <v>39785352.488420904</v>
      </c>
      <c r="BQ456">
        <v>39342269.042351201</v>
      </c>
      <c r="BR456">
        <v>38904120.149525501</v>
      </c>
      <c r="BS456">
        <v>38470850.854571298</v>
      </c>
      <c r="BT456">
        <v>38042406.814146198</v>
      </c>
      <c r="BU456">
        <v>37618734.290121198</v>
      </c>
      <c r="BV456">
        <v>37199780.142840497</v>
      </c>
      <c r="BW456">
        <v>36785491.824456997</v>
      </c>
      <c r="BX456">
        <v>36375817.372340702</v>
      </c>
      <c r="BY456">
        <v>35970705.402561702</v>
      </c>
      <c r="BZ456">
        <v>35570105.103445001</v>
      </c>
      <c r="CA456">
        <v>35173966.229197703</v>
      </c>
      <c r="CB456">
        <v>34782239.093606599</v>
      </c>
      <c r="CC456">
        <v>34394874.5638064</v>
      </c>
    </row>
    <row r="457" spans="1:81" x14ac:dyDescent="0.25">
      <c r="A457">
        <v>19377</v>
      </c>
      <c r="B457" t="s">
        <v>530</v>
      </c>
      <c r="C457" t="s">
        <v>27</v>
      </c>
      <c r="D457">
        <v>2011</v>
      </c>
      <c r="E457" t="s">
        <v>28</v>
      </c>
      <c r="F457" t="s">
        <v>23</v>
      </c>
      <c r="G457">
        <v>2011</v>
      </c>
      <c r="H457">
        <v>84603</v>
      </c>
      <c r="I457">
        <v>100</v>
      </c>
      <c r="J457">
        <v>2020</v>
      </c>
      <c r="K457">
        <v>40</v>
      </c>
      <c r="L457">
        <v>88</v>
      </c>
      <c r="M457">
        <v>2017</v>
      </c>
      <c r="N457">
        <v>54890</v>
      </c>
      <c r="O457" t="s">
        <v>45</v>
      </c>
      <c r="P457">
        <v>3.0453743139585399</v>
      </c>
      <c r="Q457">
        <v>1</v>
      </c>
      <c r="R457" t="s">
        <v>25</v>
      </c>
      <c r="S457">
        <v>50761.799999999901</v>
      </c>
      <c r="T457">
        <v>-1.11368485725649E-2</v>
      </c>
      <c r="AP457">
        <v>84603</v>
      </c>
      <c r="AQ457">
        <v>79650.833333333299</v>
      </c>
      <c r="AR457">
        <v>74698.666666666599</v>
      </c>
      <c r="AS457">
        <v>69746.5</v>
      </c>
      <c r="AT457">
        <v>64794.333333333299</v>
      </c>
      <c r="AU457">
        <v>59842.166666666599</v>
      </c>
      <c r="AV457">
        <v>54890</v>
      </c>
      <c r="AW457">
        <v>53513.933333333298</v>
      </c>
      <c r="AX457">
        <v>52137.866666666603</v>
      </c>
      <c r="AY457">
        <v>50761.799999999901</v>
      </c>
      <c r="AZ457">
        <v>50196.473520129097</v>
      </c>
      <c r="BA457">
        <v>49637.442995658697</v>
      </c>
      <c r="BB457">
        <v>49084.638309486698</v>
      </c>
      <c r="BC457">
        <v>48537.990125394797</v>
      </c>
      <c r="BD457">
        <v>47997.429879351701</v>
      </c>
      <c r="BE457">
        <v>47462.889770913003</v>
      </c>
      <c r="BF457">
        <v>46934.302754718003</v>
      </c>
      <c r="BG457">
        <v>46411.6025320798</v>
      </c>
      <c r="BH457">
        <v>45894.723542669999</v>
      </c>
      <c r="BI457">
        <v>45383.600956295501</v>
      </c>
      <c r="BJ457">
        <v>44878.170664767502</v>
      </c>
      <c r="BK457">
        <v>44378.369273860299</v>
      </c>
      <c r="BL457">
        <v>43884.134095359899</v>
      </c>
      <c r="BM457">
        <v>43395.403139201801</v>
      </c>
      <c r="BN457">
        <v>42912.115105695098</v>
      </c>
      <c r="BO457">
        <v>42434.209377834501</v>
      </c>
      <c r="BP457">
        <v>41961.626013697001</v>
      </c>
      <c r="BQ457">
        <v>41494.305738923897</v>
      </c>
      <c r="BR457">
        <v>41032.189939285803</v>
      </c>
      <c r="BS457">
        <v>40575.220653331198</v>
      </c>
      <c r="BT457">
        <v>40123.340565116698</v>
      </c>
      <c r="BU457">
        <v>39676.4929970175</v>
      </c>
      <c r="BV457">
        <v>39234.621902619299</v>
      </c>
      <c r="BW457">
        <v>38797.671859688002</v>
      </c>
      <c r="BX457">
        <v>38365.588063218602</v>
      </c>
      <c r="BY457">
        <v>37938.316318561097</v>
      </c>
      <c r="BZ457">
        <v>37515.803034623197</v>
      </c>
      <c r="CA457">
        <v>37097.995217148498</v>
      </c>
      <c r="CB457">
        <v>36684.840462069304</v>
      </c>
      <c r="CC457">
        <v>36276.286948934598</v>
      </c>
    </row>
    <row r="458" spans="1:81" x14ac:dyDescent="0.25">
      <c r="A458">
        <v>20384</v>
      </c>
      <c r="B458" t="s">
        <v>531</v>
      </c>
      <c r="C458" t="s">
        <v>27</v>
      </c>
      <c r="D458">
        <v>2012</v>
      </c>
      <c r="E458" t="s">
        <v>28</v>
      </c>
      <c r="F458" t="s">
        <v>23</v>
      </c>
      <c r="G458">
        <v>2012</v>
      </c>
      <c r="H458">
        <v>1742917</v>
      </c>
      <c r="I458">
        <v>100</v>
      </c>
      <c r="J458">
        <v>2020</v>
      </c>
      <c r="K458">
        <v>50</v>
      </c>
      <c r="L458">
        <v>81</v>
      </c>
      <c r="M458">
        <v>2017</v>
      </c>
      <c r="N458">
        <v>1037035.615</v>
      </c>
      <c r="O458" t="s">
        <v>24</v>
      </c>
      <c r="P458">
        <v>3.1455401453585399</v>
      </c>
      <c r="Q458">
        <v>1</v>
      </c>
      <c r="R458" t="s">
        <v>25</v>
      </c>
      <c r="S458">
        <v>871458.5</v>
      </c>
      <c r="T458">
        <v>-1.11368485725649E-2</v>
      </c>
      <c r="AQ458">
        <v>1742917</v>
      </c>
      <c r="AR458">
        <v>1601740.723</v>
      </c>
      <c r="AS458">
        <v>1460564.446</v>
      </c>
      <c r="AT458">
        <v>1319388.169</v>
      </c>
      <c r="AU458">
        <v>1178211.892</v>
      </c>
      <c r="AV458">
        <v>1037035.615</v>
      </c>
      <c r="AW458">
        <v>981843.24333333306</v>
      </c>
      <c r="AX458">
        <v>926650.871666666</v>
      </c>
      <c r="AY458">
        <v>871458.5</v>
      </c>
      <c r="AZ458">
        <v>861753.19864822505</v>
      </c>
      <c r="BA458">
        <v>852155.98376795603</v>
      </c>
      <c r="BB458">
        <v>842665.651616527</v>
      </c>
      <c r="BC458">
        <v>833281.01185717201</v>
      </c>
      <c r="BD458">
        <v>824000.88740972499</v>
      </c>
      <c r="BE458">
        <v>814824.11430298397</v>
      </c>
      <c r="BF458">
        <v>805749.54152871703</v>
      </c>
      <c r="BG458">
        <v>796776.03089729894</v>
      </c>
      <c r="BH458">
        <v>787902.45689494605</v>
      </c>
      <c r="BI458">
        <v>779127.70654255501</v>
      </c>
      <c r="BJ458">
        <v>770450.67925610102</v>
      </c>
      <c r="BK458">
        <v>761870.28670859605</v>
      </c>
      <c r="BL458">
        <v>753385.452693586</v>
      </c>
      <c r="BM458">
        <v>744995.11299016397</v>
      </c>
      <c r="BN458">
        <v>736698.215229491</v>
      </c>
      <c r="BO458">
        <v>728493.71876280196</v>
      </c>
      <c r="BP458">
        <v>720380.59453087603</v>
      </c>
      <c r="BQ458">
        <v>712357.82493497105</v>
      </c>
      <c r="BR458">
        <v>704424.40370918903</v>
      </c>
      <c r="BS458">
        <v>696579.33579426003</v>
      </c>
      <c r="BT458">
        <v>688821.637212742</v>
      </c>
      <c r="BU458">
        <v>681150.33494559699</v>
      </c>
      <c r="BV458">
        <v>673564.46681015601</v>
      </c>
      <c r="BW458">
        <v>666063.081339431</v>
      </c>
      <c r="BX458">
        <v>658645.237662778</v>
      </c>
      <c r="BY458">
        <v>651310.00538788596</v>
      </c>
      <c r="BZ458">
        <v>644056.46448408498</v>
      </c>
      <c r="CA458">
        <v>636883.70516694395</v>
      </c>
      <c r="CB458">
        <v>629790.82778416597</v>
      </c>
      <c r="CC458">
        <v>622776.94270274299</v>
      </c>
    </row>
    <row r="459" spans="1:81" x14ac:dyDescent="0.25">
      <c r="A459">
        <v>19075</v>
      </c>
      <c r="B459" t="s">
        <v>532</v>
      </c>
      <c r="C459" t="s">
        <v>27</v>
      </c>
      <c r="D459">
        <v>2010</v>
      </c>
      <c r="E459" t="s">
        <v>53</v>
      </c>
      <c r="F459" t="s">
        <v>54</v>
      </c>
      <c r="G459">
        <v>2010</v>
      </c>
      <c r="H459">
        <v>574104</v>
      </c>
      <c r="I459">
        <v>100</v>
      </c>
      <c r="J459">
        <v>2017</v>
      </c>
      <c r="K459">
        <v>50.4</v>
      </c>
      <c r="L459">
        <v>50.4</v>
      </c>
      <c r="M459">
        <v>2017</v>
      </c>
      <c r="N459">
        <v>263303</v>
      </c>
      <c r="O459" t="s">
        <v>24</v>
      </c>
      <c r="P459">
        <v>3.4879647161243899</v>
      </c>
      <c r="Q459">
        <v>1</v>
      </c>
      <c r="R459" t="s">
        <v>25</v>
      </c>
      <c r="S459">
        <v>284755.58399999997</v>
      </c>
      <c r="T459">
        <v>-1.11368485725649E-2</v>
      </c>
      <c r="AO459">
        <v>574104</v>
      </c>
      <c r="AP459">
        <v>529703.85714285704</v>
      </c>
      <c r="AQ459">
        <v>485303.71428571403</v>
      </c>
      <c r="AR459">
        <v>440903.57142857101</v>
      </c>
      <c r="AS459">
        <v>396503.428571428</v>
      </c>
      <c r="AT459">
        <v>352103.28571428498</v>
      </c>
      <c r="AU459">
        <v>307703.14285714203</v>
      </c>
      <c r="AV459">
        <v>284755.58399999997</v>
      </c>
      <c r="AW459">
        <v>281584.30418079899</v>
      </c>
      <c r="AX459">
        <v>278448.34242472699</v>
      </c>
      <c r="AY459">
        <v>275347.30539986101</v>
      </c>
      <c r="AZ459">
        <v>272280.80415475898</v>
      </c>
      <c r="BA459">
        <v>269248.45406967099</v>
      </c>
      <c r="BB459">
        <v>266249.8748083</v>
      </c>
      <c r="BC459">
        <v>263284.69027009502</v>
      </c>
      <c r="BD459">
        <v>260352.528543083</v>
      </c>
      <c r="BE459">
        <v>257453.02185721399</v>
      </c>
      <c r="BF459">
        <v>254585.80653824101</v>
      </c>
      <c r="BG459">
        <v>251750.52296209999</v>
      </c>
      <c r="BH459">
        <v>248946.815509807</v>
      </c>
      <c r="BI459">
        <v>246174.332522852</v>
      </c>
      <c r="BJ459">
        <v>243432.726259093</v>
      </c>
      <c r="BK459">
        <v>240721.65284913901</v>
      </c>
      <c r="BL459">
        <v>238040.77225322</v>
      </c>
      <c r="BM459">
        <v>235389.74821853999</v>
      </c>
      <c r="BN459">
        <v>232768.24823709601</v>
      </c>
      <c r="BO459">
        <v>230175.94350397799</v>
      </c>
      <c r="BP459">
        <v>227612.50887612699</v>
      </c>
      <c r="BQ459">
        <v>225077.622831552</v>
      </c>
      <c r="BR459">
        <v>222570.967429004</v>
      </c>
      <c r="BS459">
        <v>220092.228268098</v>
      </c>
      <c r="BT459">
        <v>217641.094449878</v>
      </c>
      <c r="BU459">
        <v>215217.258537822</v>
      </c>
      <c r="BV459">
        <v>212820.41651928399</v>
      </c>
      <c r="BW459">
        <v>210450.26776735799</v>
      </c>
      <c r="BX459">
        <v>208106.51500317801</v>
      </c>
      <c r="BY459">
        <v>205788.86425862301</v>
      </c>
      <c r="BZ459">
        <v>203497.024839455</v>
      </c>
      <c r="CA459">
        <v>201230.70928884999</v>
      </c>
      <c r="CB459">
        <v>198989.63335135</v>
      </c>
      <c r="CC459">
        <v>196773.51593720599</v>
      </c>
    </row>
    <row r="460" spans="1:81" x14ac:dyDescent="0.25">
      <c r="A460">
        <v>19080</v>
      </c>
      <c r="B460" t="s">
        <v>533</v>
      </c>
      <c r="C460" t="s">
        <v>31</v>
      </c>
      <c r="D460">
        <v>2013</v>
      </c>
      <c r="E460" t="s">
        <v>28</v>
      </c>
      <c r="F460" t="s">
        <v>23</v>
      </c>
      <c r="G460">
        <v>2012</v>
      </c>
      <c r="H460">
        <v>23800000</v>
      </c>
      <c r="I460">
        <v>100</v>
      </c>
      <c r="J460">
        <v>2022</v>
      </c>
      <c r="K460">
        <v>3</v>
      </c>
      <c r="L460">
        <v>62</v>
      </c>
      <c r="M460">
        <v>2017</v>
      </c>
      <c r="N460">
        <v>23400000</v>
      </c>
      <c r="O460" t="s">
        <v>24</v>
      </c>
      <c r="P460">
        <v>2.6787214634146301</v>
      </c>
      <c r="Q460">
        <v>1</v>
      </c>
      <c r="R460" t="s">
        <v>25</v>
      </c>
      <c r="S460">
        <v>23086000</v>
      </c>
      <c r="T460">
        <v>-1.11368485725649E-2</v>
      </c>
      <c r="AQ460">
        <v>23800000</v>
      </c>
      <c r="AR460">
        <v>23720000</v>
      </c>
      <c r="AS460">
        <v>23640000</v>
      </c>
      <c r="AT460">
        <v>23560000</v>
      </c>
      <c r="AU460">
        <v>23480000</v>
      </c>
      <c r="AV460">
        <v>23400000</v>
      </c>
      <c r="AW460">
        <v>23337200</v>
      </c>
      <c r="AX460">
        <v>23274400</v>
      </c>
      <c r="AY460">
        <v>23211600</v>
      </c>
      <c r="AZ460">
        <v>23148800</v>
      </c>
      <c r="BA460">
        <v>23086000</v>
      </c>
      <c r="BB460">
        <v>22828894.713853698</v>
      </c>
      <c r="BC460">
        <v>22574652.7703465</v>
      </c>
      <c r="BD460">
        <v>22323242.280864902</v>
      </c>
      <c r="BE460">
        <v>22074631.711934201</v>
      </c>
      <c r="BF460">
        <v>21828789.881263301</v>
      </c>
      <c r="BG460">
        <v>21585685.953833301</v>
      </c>
      <c r="BH460">
        <v>21345289.4380305</v>
      </c>
      <c r="BI460">
        <v>21107570.1818216</v>
      </c>
      <c r="BJ460">
        <v>20872498.368971899</v>
      </c>
      <c r="BK460">
        <v>20640044.5153055</v>
      </c>
      <c r="BL460">
        <v>20410179.465007599</v>
      </c>
      <c r="BM460">
        <v>20182874.386966899</v>
      </c>
      <c r="BN460">
        <v>19958100.7711602</v>
      </c>
      <c r="BO460">
        <v>19735830.425075799</v>
      </c>
      <c r="BP460">
        <v>19516035.4701779</v>
      </c>
      <c r="BQ460">
        <v>19298688.338409699</v>
      </c>
      <c r="BR460">
        <v>19083761.768735699</v>
      </c>
      <c r="BS460">
        <v>18871228.8037224</v>
      </c>
      <c r="BT460">
        <v>18661062.786157101</v>
      </c>
      <c r="BU460">
        <v>18453237.355704602</v>
      </c>
      <c r="BV460">
        <v>18247726.445600498</v>
      </c>
      <c r="BW460">
        <v>18044504.279382199</v>
      </c>
      <c r="BX460">
        <v>17843545.367655799</v>
      </c>
      <c r="BY460">
        <v>17644824.5048985</v>
      </c>
      <c r="BZ460">
        <v>17448316.766297899</v>
      </c>
      <c r="CA460">
        <v>17253997.504625499</v>
      </c>
      <c r="CB460">
        <v>17061842.347145099</v>
      </c>
      <c r="CC460">
        <v>16871827.192556001</v>
      </c>
    </row>
    <row r="461" spans="1:81" x14ac:dyDescent="0.25">
      <c r="A461">
        <v>23125</v>
      </c>
      <c r="B461" t="s">
        <v>534</v>
      </c>
      <c r="C461" t="s">
        <v>65</v>
      </c>
      <c r="D461">
        <v>2017</v>
      </c>
      <c r="E461" t="s">
        <v>32</v>
      </c>
      <c r="F461" t="s">
        <v>33</v>
      </c>
      <c r="G461">
        <v>2016</v>
      </c>
      <c r="H461">
        <v>25474.76</v>
      </c>
      <c r="I461">
        <v>100</v>
      </c>
      <c r="J461">
        <v>2020</v>
      </c>
      <c r="K461">
        <v>50</v>
      </c>
      <c r="L461">
        <v>88</v>
      </c>
      <c r="M461">
        <v>2017</v>
      </c>
      <c r="N461">
        <v>14372.62</v>
      </c>
      <c r="O461" t="s">
        <v>24</v>
      </c>
      <c r="P461">
        <v>2.81536840115854</v>
      </c>
      <c r="Q461">
        <v>1</v>
      </c>
      <c r="R461" t="s">
        <v>25</v>
      </c>
      <c r="S461">
        <v>12737.38</v>
      </c>
      <c r="T461">
        <v>-1.11368485725649E-2</v>
      </c>
      <c r="AU461">
        <v>25474.76</v>
      </c>
      <c r="AV461">
        <v>14372.62</v>
      </c>
      <c r="AW461">
        <v>13827.54</v>
      </c>
      <c r="AX461">
        <v>13282.46</v>
      </c>
      <c r="AY461">
        <v>12737.38</v>
      </c>
      <c r="AZ461">
        <v>12595.5257277287</v>
      </c>
      <c r="BA461">
        <v>12455.2512650072</v>
      </c>
      <c r="BB461">
        <v>12316.5390177355</v>
      </c>
      <c r="BC461">
        <v>12179.371587756899</v>
      </c>
      <c r="BD461">
        <v>12043.7317706751</v>
      </c>
      <c r="BE461">
        <v>11909.602553696501</v>
      </c>
      <c r="BF461">
        <v>11776.967113496499</v>
      </c>
      <c r="BG461">
        <v>11645.808814109399</v>
      </c>
      <c r="BH461">
        <v>11516.1112048417</v>
      </c>
      <c r="BI461">
        <v>11387.858018208501</v>
      </c>
      <c r="BJ461">
        <v>11261.0331678939</v>
      </c>
      <c r="BK461">
        <v>11135.6207467324</v>
      </c>
      <c r="BL461">
        <v>11011.605024714499</v>
      </c>
      <c r="BM461">
        <v>10888.9704470134</v>
      </c>
      <c r="BN461">
        <v>10767.701632033901</v>
      </c>
      <c r="BO461">
        <v>10647.783369483301</v>
      </c>
      <c r="BP461">
        <v>10529.200618463899</v>
      </c>
      <c r="BQ461">
        <v>10411.9385055859</v>
      </c>
      <c r="BR461">
        <v>10295.9823231024</v>
      </c>
      <c r="BS461">
        <v>10181.3175270642</v>
      </c>
      <c r="BT461">
        <v>10067.9297354961</v>
      </c>
      <c r="BU461">
        <v>9955.8047265926598</v>
      </c>
      <c r="BV461">
        <v>9844.9284369345696</v>
      </c>
      <c r="BW461">
        <v>9735.28695972469</v>
      </c>
      <c r="BX461">
        <v>9626.8665430437795</v>
      </c>
      <c r="BY461">
        <v>9519.6535881256095</v>
      </c>
      <c r="BZ461">
        <v>9413.6346476513809</v>
      </c>
      <c r="CA461">
        <v>9308.7964240630299</v>
      </c>
      <c r="CB461">
        <v>9205.1257678954098</v>
      </c>
      <c r="CC461">
        <v>9102.60967612694</v>
      </c>
    </row>
    <row r="462" spans="1:81" x14ac:dyDescent="0.25">
      <c r="A462">
        <v>49535</v>
      </c>
      <c r="B462" t="s">
        <v>535</v>
      </c>
      <c r="C462" t="s">
        <v>59</v>
      </c>
      <c r="D462">
        <v>2018</v>
      </c>
      <c r="E462" t="s">
        <v>44</v>
      </c>
      <c r="F462" t="s">
        <v>33</v>
      </c>
      <c r="G462">
        <v>2017</v>
      </c>
      <c r="H462">
        <v>3874</v>
      </c>
      <c r="I462">
        <v>100</v>
      </c>
      <c r="J462">
        <v>2021</v>
      </c>
      <c r="K462">
        <v>5</v>
      </c>
      <c r="L462">
        <v>0</v>
      </c>
      <c r="M462">
        <v>2017</v>
      </c>
      <c r="N462">
        <v>3874</v>
      </c>
      <c r="O462" t="s">
        <v>45</v>
      </c>
      <c r="P462">
        <v>2.3658540459365902</v>
      </c>
      <c r="Q462">
        <v>1</v>
      </c>
      <c r="R462" t="s">
        <v>25</v>
      </c>
      <c r="S462">
        <v>3680.3</v>
      </c>
      <c r="T462">
        <v>-1.11368485725649E-2</v>
      </c>
      <c r="AV462">
        <v>3874</v>
      </c>
      <c r="AW462">
        <v>3825.5749999999998</v>
      </c>
      <c r="AX462">
        <v>3777.15</v>
      </c>
      <c r="AY462">
        <v>3728.7249999999999</v>
      </c>
      <c r="AZ462">
        <v>3680.3</v>
      </c>
      <c r="BA462">
        <v>3639.3130561983799</v>
      </c>
      <c r="BB462">
        <v>3598.78257778334</v>
      </c>
      <c r="BC462">
        <v>3558.70348116899</v>
      </c>
      <c r="BD462">
        <v>3519.0707393845501</v>
      </c>
      <c r="BE462">
        <v>3479.87938144388</v>
      </c>
      <c r="BF462">
        <v>3441.1244917219501</v>
      </c>
      <c r="BG462">
        <v>3402.8012093382999</v>
      </c>
      <c r="BH462">
        <v>3364.9047275473499</v>
      </c>
      <c r="BI462">
        <v>3327.4302931355501</v>
      </c>
      <c r="BJ462">
        <v>3290.3732058251398</v>
      </c>
      <c r="BK462">
        <v>3253.72881768464</v>
      </c>
      <c r="BL462">
        <v>3217.4925325458898</v>
      </c>
      <c r="BM462">
        <v>3181.6598054275701</v>
      </c>
      <c r="BN462">
        <v>3146.2261419651099</v>
      </c>
      <c r="BO462">
        <v>3111.1870978469901</v>
      </c>
      <c r="BP462">
        <v>3076.5382782573502</v>
      </c>
      <c r="BQ462">
        <v>3042.2753373247001</v>
      </c>
      <c r="BR462">
        <v>3008.3939775768699</v>
      </c>
      <c r="BS462">
        <v>2974.8899494019802</v>
      </c>
      <c r="BT462">
        <v>2941.7590505154399</v>
      </c>
      <c r="BU462">
        <v>2908.9971254328798</v>
      </c>
      <c r="BV462">
        <v>2876.6000649489101</v>
      </c>
      <c r="BW462">
        <v>2844.5638056217399</v>
      </c>
      <c r="BX462">
        <v>2812.8843292635302</v>
      </c>
      <c r="BY462">
        <v>2781.5576624363798</v>
      </c>
      <c r="BZ462">
        <v>2750.5798759539698</v>
      </c>
      <c r="CA462">
        <v>2719.9470843887302</v>
      </c>
      <c r="CB462">
        <v>2689.6554455844998</v>
      </c>
      <c r="CC462">
        <v>2659.7011601746499</v>
      </c>
    </row>
    <row r="463" spans="1:81" x14ac:dyDescent="0.25">
      <c r="A463">
        <v>51172</v>
      </c>
      <c r="B463" t="s">
        <v>536</v>
      </c>
      <c r="C463" t="s">
        <v>59</v>
      </c>
      <c r="D463">
        <v>2017</v>
      </c>
      <c r="E463" t="s">
        <v>28</v>
      </c>
      <c r="F463" t="s">
        <v>23</v>
      </c>
      <c r="G463">
        <v>2006</v>
      </c>
      <c r="H463">
        <v>51163</v>
      </c>
      <c r="I463">
        <v>100</v>
      </c>
      <c r="J463">
        <v>2020</v>
      </c>
      <c r="K463">
        <v>15.4</v>
      </c>
      <c r="L463">
        <v>7.2</v>
      </c>
      <c r="M463">
        <v>2018</v>
      </c>
      <c r="N463">
        <v>50595.704656000002</v>
      </c>
      <c r="O463" t="s">
        <v>24</v>
      </c>
      <c r="P463">
        <v>2.7993709699585398</v>
      </c>
      <c r="Q463">
        <v>1</v>
      </c>
      <c r="R463" t="s">
        <v>25</v>
      </c>
      <c r="S463">
        <v>43283.898000000001</v>
      </c>
      <c r="T463">
        <v>-1.11368485725649E-2</v>
      </c>
      <c r="AK463">
        <v>51163</v>
      </c>
      <c r="AL463">
        <v>51115.725387999999</v>
      </c>
      <c r="AM463">
        <v>51068.450775999998</v>
      </c>
      <c r="AN463">
        <v>51021.176163999997</v>
      </c>
      <c r="AO463">
        <v>50973.901552000003</v>
      </c>
      <c r="AP463">
        <v>50926.626940000002</v>
      </c>
      <c r="AQ463">
        <v>50879.352328000001</v>
      </c>
      <c r="AR463">
        <v>50832.077716</v>
      </c>
      <c r="AS463">
        <v>50784.803103999999</v>
      </c>
      <c r="AT463">
        <v>50737.528491999998</v>
      </c>
      <c r="AU463">
        <v>50690.253879999997</v>
      </c>
      <c r="AV463">
        <v>50642.979268000003</v>
      </c>
      <c r="AW463">
        <v>50595.704656000002</v>
      </c>
      <c r="AX463">
        <v>46939.801328000001</v>
      </c>
      <c r="AY463">
        <v>43283.898000000001</v>
      </c>
      <c r="AZ463">
        <v>42801.851782343598</v>
      </c>
      <c r="BA463">
        <v>42325.1740404183</v>
      </c>
      <c r="BB463">
        <v>41853.804986322699</v>
      </c>
      <c r="BC463">
        <v>41387.685498004299</v>
      </c>
      <c r="BD463">
        <v>40926.757111844097</v>
      </c>
      <c r="BE463">
        <v>40470.962015323399</v>
      </c>
      <c r="BF463">
        <v>40020.2430397727</v>
      </c>
      <c r="BG463">
        <v>39574.543653201501</v>
      </c>
      <c r="BH463">
        <v>39133.807953207397</v>
      </c>
      <c r="BI463">
        <v>38697.980659964698</v>
      </c>
      <c r="BJ463">
        <v>38267.0071092906</v>
      </c>
      <c r="BK463">
        <v>37840.833245789203</v>
      </c>
      <c r="BL463">
        <v>37419.405616071199</v>
      </c>
      <c r="BM463">
        <v>37002.671362049601</v>
      </c>
      <c r="BN463">
        <v>36590.578214310102</v>
      </c>
      <c r="BO463">
        <v>36183.074485554702</v>
      </c>
      <c r="BP463">
        <v>35780.1090641193</v>
      </c>
      <c r="BQ463">
        <v>35381.631407562301</v>
      </c>
      <c r="BR463">
        <v>34987.591536325999</v>
      </c>
      <c r="BS463">
        <v>34597.940027467201</v>
      </c>
      <c r="BT463">
        <v>34212.628008458603</v>
      </c>
      <c r="BU463">
        <v>33831.607151058903</v>
      </c>
      <c r="BV463">
        <v>33454.829665251003</v>
      </c>
      <c r="BW463">
        <v>33082.248293248202</v>
      </c>
      <c r="BX463">
        <v>32713.816303566298</v>
      </c>
      <c r="BY463">
        <v>32349.487485162801</v>
      </c>
      <c r="BZ463">
        <v>31989.216141640401</v>
      </c>
      <c r="CA463">
        <v>31632.9570855159</v>
      </c>
      <c r="CB463">
        <v>31280.6656325521</v>
      </c>
      <c r="CC463">
        <v>30932.297596153301</v>
      </c>
    </row>
    <row r="464" spans="1:81" x14ac:dyDescent="0.25">
      <c r="A464">
        <v>19197</v>
      </c>
      <c r="B464" t="s">
        <v>537</v>
      </c>
      <c r="C464" t="s">
        <v>59</v>
      </c>
      <c r="D464">
        <v>2017</v>
      </c>
      <c r="E464" t="s">
        <v>28</v>
      </c>
      <c r="F464" t="s">
        <v>23</v>
      </c>
      <c r="G464">
        <v>1990</v>
      </c>
      <c r="H464">
        <v>6760000</v>
      </c>
      <c r="I464">
        <v>100</v>
      </c>
      <c r="J464">
        <v>2020</v>
      </c>
      <c r="K464">
        <v>75</v>
      </c>
      <c r="L464">
        <v>100</v>
      </c>
      <c r="M464">
        <v>2018</v>
      </c>
      <c r="N464">
        <v>1690000</v>
      </c>
      <c r="O464" t="s">
        <v>24</v>
      </c>
      <c r="P464">
        <v>3.3960418536585402</v>
      </c>
      <c r="Q464">
        <v>1</v>
      </c>
      <c r="R464" t="s">
        <v>25</v>
      </c>
      <c r="S464">
        <v>1690000</v>
      </c>
      <c r="T464">
        <v>-1.11368485725649E-2</v>
      </c>
      <c r="U464">
        <v>6760000</v>
      </c>
      <c r="V464">
        <v>6578928.57142857</v>
      </c>
      <c r="W464">
        <v>6397857.1428571399</v>
      </c>
      <c r="X464">
        <v>6216785.7142857099</v>
      </c>
      <c r="Y464">
        <v>6035714.2857142799</v>
      </c>
      <c r="Z464">
        <v>5854642.8571428498</v>
      </c>
      <c r="AA464">
        <v>5673571.4285714198</v>
      </c>
      <c r="AB464">
        <v>5492500</v>
      </c>
      <c r="AC464">
        <v>5311428.57142857</v>
      </c>
      <c r="AD464">
        <v>5130357.1428571399</v>
      </c>
      <c r="AE464">
        <v>4949285.7142857099</v>
      </c>
      <c r="AF464">
        <v>4768214.2857142799</v>
      </c>
      <c r="AG464">
        <v>4587142.8571428498</v>
      </c>
      <c r="AH464">
        <v>4406071.4285714198</v>
      </c>
      <c r="AI464">
        <v>4225000</v>
      </c>
      <c r="AJ464">
        <v>4043928.57142857</v>
      </c>
      <c r="AK464">
        <v>3862857.1428571399</v>
      </c>
      <c r="AL464">
        <v>3681785.7142857099</v>
      </c>
      <c r="AM464">
        <v>3500714.2857142799</v>
      </c>
      <c r="AN464">
        <v>3319642.8571428498</v>
      </c>
      <c r="AO464">
        <v>3138571.4285714198</v>
      </c>
      <c r="AP464">
        <v>2957500</v>
      </c>
      <c r="AQ464">
        <v>2776428.57142857</v>
      </c>
      <c r="AR464">
        <v>2595357.1428571399</v>
      </c>
      <c r="AS464">
        <v>2414285.7142857099</v>
      </c>
      <c r="AT464">
        <v>2233214.2857142799</v>
      </c>
      <c r="AU464">
        <v>2052142.8571428501</v>
      </c>
      <c r="AV464">
        <v>1871071.42857142</v>
      </c>
      <c r="AW464">
        <v>1690000</v>
      </c>
      <c r="AX464">
        <v>1690000</v>
      </c>
      <c r="AY464">
        <v>1690000</v>
      </c>
      <c r="AZ464">
        <v>1671178.72591236</v>
      </c>
      <c r="BA464">
        <v>1652567.0615041801</v>
      </c>
      <c r="BB464">
        <v>1634162.6723841999</v>
      </c>
      <c r="BC464">
        <v>1615963.25015892</v>
      </c>
      <c r="BD464">
        <v>1597966.5121430701</v>
      </c>
      <c r="BE464">
        <v>1580170.2010733001</v>
      </c>
      <c r="BF464">
        <v>1562572.0848250701</v>
      </c>
      <c r="BG464">
        <v>1545169.9561326599</v>
      </c>
      <c r="BH464">
        <v>1527961.63231233</v>
      </c>
      <c r="BI464">
        <v>1510944.95498858</v>
      </c>
      <c r="BJ464">
        <v>1494117.7898233901</v>
      </c>
      <c r="BK464">
        <v>1477478.02624855</v>
      </c>
      <c r="BL464">
        <v>1461023.5772009301</v>
      </c>
      <c r="BM464">
        <v>1444752.3788606999</v>
      </c>
      <c r="BN464">
        <v>1428662.3903924699</v>
      </c>
      <c r="BO464">
        <v>1412751.5936893499</v>
      </c>
      <c r="BP464">
        <v>1397017.99311978</v>
      </c>
      <c r="BQ464">
        <v>1381459.6152772601</v>
      </c>
      <c r="BR464">
        <v>1366074.5087327999</v>
      </c>
      <c r="BS464">
        <v>1350860.7437902</v>
      </c>
      <c r="BT464">
        <v>1335816.41224399</v>
      </c>
      <c r="BU464">
        <v>1320939.6271400801</v>
      </c>
      <c r="BV464">
        <v>1306228.5225391199</v>
      </c>
      <c r="BW464">
        <v>1291681.2532824399</v>
      </c>
      <c r="BX464">
        <v>1277295.9947606099</v>
      </c>
      <c r="BY464">
        <v>1263070.9426846199</v>
      </c>
      <c r="BZ464">
        <v>1249004.3128595301</v>
      </c>
      <c r="CA464">
        <v>1235094.3409607401</v>
      </c>
      <c r="CB464">
        <v>1221339.28231263</v>
      </c>
      <c r="CC464">
        <v>1207737.41166978</v>
      </c>
    </row>
    <row r="465" spans="1:81" x14ac:dyDescent="0.25">
      <c r="A465">
        <v>29744</v>
      </c>
      <c r="B465" t="s">
        <v>538</v>
      </c>
      <c r="C465" t="s">
        <v>84</v>
      </c>
      <c r="D465">
        <v>2018</v>
      </c>
      <c r="E465" t="s">
        <v>28</v>
      </c>
      <c r="F465" t="s">
        <v>23</v>
      </c>
      <c r="G465">
        <v>2018</v>
      </c>
      <c r="H465">
        <v>5900</v>
      </c>
      <c r="I465">
        <v>95</v>
      </c>
      <c r="J465">
        <v>2019</v>
      </c>
      <c r="K465">
        <v>5</v>
      </c>
      <c r="L465">
        <v>85</v>
      </c>
      <c r="M465">
        <v>2019</v>
      </c>
      <c r="N465">
        <v>5649.25</v>
      </c>
      <c r="O465" t="s">
        <v>24</v>
      </c>
      <c r="P465">
        <v>2.6448786387804901</v>
      </c>
      <c r="Q465">
        <v>1</v>
      </c>
      <c r="R465" t="s">
        <v>25</v>
      </c>
      <c r="S465">
        <v>5605</v>
      </c>
      <c r="T465">
        <v>-1.11368485725649E-2</v>
      </c>
      <c r="AW465">
        <v>5900</v>
      </c>
      <c r="AX465">
        <v>5605</v>
      </c>
      <c r="AY465">
        <v>5542.5779637507703</v>
      </c>
      <c r="AZ465">
        <v>5480.8511122668397</v>
      </c>
      <c r="BA465">
        <v>5419.8117033807503</v>
      </c>
      <c r="BB465">
        <v>5359.4520811483799</v>
      </c>
      <c r="BC465">
        <v>5299.76467488872</v>
      </c>
      <c r="BD465">
        <v>5240.7419982342499</v>
      </c>
      <c r="BE465">
        <v>5182.3766481920402</v>
      </c>
      <c r="BF465">
        <v>5124.6613042151303</v>
      </c>
      <c r="BG465">
        <v>5067.5887272844002</v>
      </c>
      <c r="BH465">
        <v>5011.1517590005997</v>
      </c>
      <c r="BI465">
        <v>4955.3433206864602</v>
      </c>
      <c r="BJ465">
        <v>4900.15641249891</v>
      </c>
      <c r="BK465">
        <v>4845.5841125510196</v>
      </c>
      <c r="BL465">
        <v>4791.6195760439196</v>
      </c>
      <c r="BM465">
        <v>4738.2560344081803</v>
      </c>
      <c r="BN465">
        <v>4685.4867944549296</v>
      </c>
      <c r="BO465">
        <v>4633.3052375363304</v>
      </c>
      <c r="BP465">
        <v>4581.7048187154196</v>
      </c>
      <c r="BQ465">
        <v>4530.6790659451899</v>
      </c>
      <c r="BR465">
        <v>4480.2215792568704</v>
      </c>
      <c r="BS465">
        <v>4430.3260299571502</v>
      </c>
      <c r="BT465">
        <v>4380.9861598344296</v>
      </c>
      <c r="BU465">
        <v>4332.1957803738496</v>
      </c>
      <c r="BV465">
        <v>4283.9487719811204</v>
      </c>
      <c r="BW465">
        <v>4236.2390832149404</v>
      </c>
      <c r="BX465">
        <v>4189.0607300279898</v>
      </c>
      <c r="BY465">
        <v>4142.4077950163901</v>
      </c>
      <c r="BZ465">
        <v>4096.2744266774798</v>
      </c>
      <c r="CA465">
        <v>4050.65483867591</v>
      </c>
      <c r="CB465">
        <v>4005.5433091178502</v>
      </c>
      <c r="CC465">
        <v>3960.9341798333498</v>
      </c>
    </row>
    <row r="466" spans="1:81" x14ac:dyDescent="0.25">
      <c r="A466">
        <v>19276</v>
      </c>
      <c r="B466" t="s">
        <v>539</v>
      </c>
      <c r="C466" t="s">
        <v>59</v>
      </c>
      <c r="D466">
        <v>2016</v>
      </c>
      <c r="E466" t="s">
        <v>22</v>
      </c>
      <c r="F466" t="s">
        <v>23</v>
      </c>
      <c r="G466">
        <v>2013</v>
      </c>
      <c r="H466">
        <v>1813987</v>
      </c>
      <c r="I466">
        <v>100</v>
      </c>
      <c r="J466">
        <v>2022</v>
      </c>
      <c r="K466">
        <v>14</v>
      </c>
      <c r="L466">
        <v>57</v>
      </c>
      <c r="M466">
        <v>2018</v>
      </c>
      <c r="N466">
        <v>1669230.8374000001</v>
      </c>
      <c r="O466" t="s">
        <v>24</v>
      </c>
      <c r="P466">
        <v>2.7865228621146301</v>
      </c>
      <c r="Q466">
        <v>1</v>
      </c>
      <c r="R466" t="s">
        <v>25</v>
      </c>
      <c r="S466">
        <v>1560028.82</v>
      </c>
      <c r="T466">
        <v>-1.11368485725649E-2</v>
      </c>
      <c r="AR466">
        <v>1813987</v>
      </c>
      <c r="AS466">
        <v>1785035.7674799999</v>
      </c>
      <c r="AT466">
        <v>1756084.5349600001</v>
      </c>
      <c r="AU466">
        <v>1727133.30244</v>
      </c>
      <c r="AV466">
        <v>1698182.0699199999</v>
      </c>
      <c r="AW466">
        <v>1669230.8374000001</v>
      </c>
      <c r="AX466">
        <v>1641930.33305</v>
      </c>
      <c r="AY466">
        <v>1614629.8287</v>
      </c>
      <c r="AZ466">
        <v>1587329.3243499999</v>
      </c>
      <c r="BA466">
        <v>1560028.82</v>
      </c>
      <c r="BB466">
        <v>1542655.0152628201</v>
      </c>
      <c r="BC466">
        <v>1525474.69995813</v>
      </c>
      <c r="BD466">
        <v>1508485.7192234199</v>
      </c>
      <c r="BE466">
        <v>1491685.9421945501</v>
      </c>
      <c r="BF466">
        <v>1475073.2617385001</v>
      </c>
      <c r="BG466">
        <v>1458645.5941890799</v>
      </c>
      <c r="BH466">
        <v>1442400.8790855601</v>
      </c>
      <c r="BI466">
        <v>1426337.07891425</v>
      </c>
      <c r="BJ466">
        <v>1410452.17885295</v>
      </c>
      <c r="BK466">
        <v>1394744.18651822</v>
      </c>
      <c r="BL466">
        <v>1379211.1317155</v>
      </c>
      <c r="BM466">
        <v>1363851.0661919899</v>
      </c>
      <c r="BN466">
        <v>1348662.0633922699</v>
      </c>
      <c r="BO466">
        <v>1333642.21821671</v>
      </c>
      <c r="BP466">
        <v>1318789.6467824499</v>
      </c>
      <c r="BQ466">
        <v>1304102.48618717</v>
      </c>
      <c r="BR466">
        <v>1289578.8942754001</v>
      </c>
      <c r="BS466">
        <v>1275217.0494074801</v>
      </c>
      <c r="BT466">
        <v>1261015.1502310699</v>
      </c>
      <c r="BU466">
        <v>1246971.4154552401</v>
      </c>
      <c r="BV466">
        <v>1233084.083627</v>
      </c>
      <c r="BW466">
        <v>1219351.4129104</v>
      </c>
      <c r="BX466">
        <v>1205771.6808680799</v>
      </c>
      <c r="BY466">
        <v>1192343.1842451601</v>
      </c>
      <c r="BZ466">
        <v>1179064.2387556899</v>
      </c>
      <c r="CA466">
        <v>1165933.1788713499</v>
      </c>
      <c r="CB466">
        <v>1152948.35761253</v>
      </c>
      <c r="CC466">
        <v>1140108.14634181</v>
      </c>
    </row>
    <row r="467" spans="1:81" x14ac:dyDescent="0.25">
      <c r="A467">
        <v>19279</v>
      </c>
      <c r="B467" t="s">
        <v>540</v>
      </c>
      <c r="C467" t="s">
        <v>59</v>
      </c>
      <c r="D467">
        <v>2014</v>
      </c>
      <c r="E467" t="s">
        <v>22</v>
      </c>
      <c r="F467" t="s">
        <v>23</v>
      </c>
      <c r="G467">
        <v>2013</v>
      </c>
      <c r="H467">
        <v>827592</v>
      </c>
      <c r="I467">
        <v>100</v>
      </c>
      <c r="J467">
        <v>2030</v>
      </c>
      <c r="K467">
        <v>17</v>
      </c>
      <c r="L467">
        <v>77</v>
      </c>
      <c r="M467">
        <v>2018</v>
      </c>
      <c r="N467">
        <v>784030</v>
      </c>
      <c r="O467" t="s">
        <v>24</v>
      </c>
      <c r="P467">
        <v>2.8203273824390198</v>
      </c>
      <c r="Q467">
        <v>1</v>
      </c>
      <c r="R467" t="s">
        <v>25</v>
      </c>
      <c r="S467">
        <v>686901.36</v>
      </c>
      <c r="T467">
        <v>-1.11368485725649E-2</v>
      </c>
      <c r="AR467">
        <v>827592</v>
      </c>
      <c r="AS467">
        <v>818879.6</v>
      </c>
      <c r="AT467">
        <v>810167.2</v>
      </c>
      <c r="AU467">
        <v>801454.8</v>
      </c>
      <c r="AV467">
        <v>792742.40000000002</v>
      </c>
      <c r="AW467">
        <v>784030</v>
      </c>
      <c r="AX467">
        <v>775935.94666666596</v>
      </c>
      <c r="AY467">
        <v>767841.89333333296</v>
      </c>
      <c r="AZ467">
        <v>759747.84</v>
      </c>
      <c r="BA467">
        <v>751653.78666666604</v>
      </c>
      <c r="BB467">
        <v>743559.73333333305</v>
      </c>
      <c r="BC467">
        <v>735465.679999999</v>
      </c>
      <c r="BD467">
        <v>727371.62666666601</v>
      </c>
      <c r="BE467">
        <v>719277.57333333301</v>
      </c>
      <c r="BF467">
        <v>711183.52</v>
      </c>
      <c r="BG467">
        <v>703089.46666666598</v>
      </c>
      <c r="BH467">
        <v>694995.41333333298</v>
      </c>
      <c r="BI467">
        <v>686901.36</v>
      </c>
      <c r="BJ467">
        <v>679251.44356939103</v>
      </c>
      <c r="BK467">
        <v>671686.72309966199</v>
      </c>
      <c r="BL467">
        <v>664206.249776299</v>
      </c>
      <c r="BM467">
        <v>656809.08535158902</v>
      </c>
      <c r="BN467">
        <v>649494.302026944</v>
      </c>
      <c r="BO467">
        <v>642260.98233652604</v>
      </c>
      <c r="BP467">
        <v>635108.219032177</v>
      </c>
      <c r="BQ467">
        <v>628035.11496962397</v>
      </c>
      <c r="BR467">
        <v>621040.78299595404</v>
      </c>
      <c r="BS467">
        <v>614124.34583834105</v>
      </c>
      <c r="BT467">
        <v>607284.93599401403</v>
      </c>
      <c r="BU467">
        <v>600521.69562144903</v>
      </c>
      <c r="BV467">
        <v>593833.77643277298</v>
      </c>
      <c r="BW467">
        <v>587220.33958736702</v>
      </c>
      <c r="BX467">
        <v>580680.55558665202</v>
      </c>
      <c r="BY467">
        <v>574213.60417005001</v>
      </c>
      <c r="BZ467">
        <v>567818.67421210196</v>
      </c>
      <c r="CA467">
        <v>561494.96362072695</v>
      </c>
      <c r="CB467">
        <v>555241.67923662497</v>
      </c>
      <c r="CC467">
        <v>549058.03673378995</v>
      </c>
    </row>
    <row r="468" spans="1:81" x14ac:dyDescent="0.25">
      <c r="A468">
        <v>32634</v>
      </c>
      <c r="B468" t="s">
        <v>541</v>
      </c>
      <c r="C468" t="s">
        <v>78</v>
      </c>
      <c r="D468">
        <v>2018</v>
      </c>
      <c r="E468" t="s">
        <v>44</v>
      </c>
      <c r="F468" t="s">
        <v>33</v>
      </c>
      <c r="G468">
        <v>2015</v>
      </c>
      <c r="H468">
        <v>236818.12</v>
      </c>
      <c r="I468">
        <v>100</v>
      </c>
      <c r="J468">
        <v>2018</v>
      </c>
      <c r="K468">
        <v>3</v>
      </c>
      <c r="L468">
        <v>3</v>
      </c>
      <c r="M468">
        <v>2017</v>
      </c>
      <c r="N468">
        <v>236604.98369199899</v>
      </c>
      <c r="O468" t="s">
        <v>24</v>
      </c>
      <c r="P468">
        <v>2.3444139257144401</v>
      </c>
      <c r="Q468">
        <v>1</v>
      </c>
      <c r="R468" t="s">
        <v>25</v>
      </c>
      <c r="S468">
        <v>229713.57639999999</v>
      </c>
      <c r="T468">
        <v>-1.11368485725649E-2</v>
      </c>
      <c r="AT468">
        <v>236818.12</v>
      </c>
      <c r="AU468">
        <v>236711.55184599999</v>
      </c>
      <c r="AV468">
        <v>236604.98369199899</v>
      </c>
      <c r="AW468">
        <v>229713.57639999999</v>
      </c>
      <c r="AX468">
        <v>227155.29108457</v>
      </c>
      <c r="AY468">
        <v>224625.49700530499</v>
      </c>
      <c r="AZ468">
        <v>222123.87685961899</v>
      </c>
      <c r="BA468">
        <v>219650.11687868301</v>
      </c>
      <c r="BB468">
        <v>217203.90678805899</v>
      </c>
      <c r="BC468">
        <v>214784.939768791</v>
      </c>
      <c r="BD468">
        <v>212392.91241891799</v>
      </c>
      <c r="BE468">
        <v>210027.524715423</v>
      </c>
      <c r="BF468">
        <v>207688.47997659599</v>
      </c>
      <c r="BG468">
        <v>205375.48482483099</v>
      </c>
      <c r="BH468">
        <v>203088.24914981899</v>
      </c>
      <c r="BI468">
        <v>200826.48607217101</v>
      </c>
      <c r="BJ468">
        <v>198589.91190742399</v>
      </c>
      <c r="BK468">
        <v>196378.24613047199</v>
      </c>
      <c r="BL468">
        <v>194191.211340371</v>
      </c>
      <c r="BM468">
        <v>192028.53322555099</v>
      </c>
      <c r="BN468">
        <v>189889.94052940601</v>
      </c>
      <c r="BO468">
        <v>187775.16501627699</v>
      </c>
      <c r="BP468">
        <v>185683.94143780199</v>
      </c>
      <c r="BQ468">
        <v>183616.00749965201</v>
      </c>
      <c r="BR468">
        <v>181571.10382863</v>
      </c>
      <c r="BS468">
        <v>179548.97394013699</v>
      </c>
      <c r="BT468">
        <v>177549.36420600599</v>
      </c>
      <c r="BU468">
        <v>175572.02382268899</v>
      </c>
      <c r="BV468">
        <v>173616.704779797</v>
      </c>
      <c r="BW468">
        <v>171683.161828996</v>
      </c>
      <c r="BX468">
        <v>169771.15245324801</v>
      </c>
      <c r="BY468">
        <v>167880.43683638601</v>
      </c>
      <c r="BZ468">
        <v>166010.77783304299</v>
      </c>
      <c r="CA468">
        <v>164161.94093890299</v>
      </c>
      <c r="CB468">
        <v>162333.69426128801</v>
      </c>
      <c r="CC468">
        <v>160525.808490075</v>
      </c>
    </row>
    <row r="469" spans="1:81" x14ac:dyDescent="0.25">
      <c r="A469">
        <v>37764</v>
      </c>
      <c r="B469" t="s">
        <v>542</v>
      </c>
      <c r="C469" t="s">
        <v>27</v>
      </c>
      <c r="D469">
        <v>2012</v>
      </c>
      <c r="E469" t="s">
        <v>49</v>
      </c>
      <c r="F469" t="s">
        <v>50</v>
      </c>
      <c r="G469">
        <v>2012</v>
      </c>
      <c r="H469">
        <v>6845</v>
      </c>
      <c r="I469">
        <v>100</v>
      </c>
      <c r="J469">
        <v>2020</v>
      </c>
      <c r="K469">
        <v>25</v>
      </c>
      <c r="L469">
        <v>100</v>
      </c>
      <c r="M469">
        <v>2017</v>
      </c>
      <c r="N469">
        <v>5133.75</v>
      </c>
      <c r="O469" t="s">
        <v>24</v>
      </c>
      <c r="P469">
        <v>2.56536653815854</v>
      </c>
      <c r="Q469">
        <v>1</v>
      </c>
      <c r="R469" t="s">
        <v>25</v>
      </c>
      <c r="S469">
        <v>5133.75</v>
      </c>
      <c r="T469">
        <v>-1.11368485725649E-2</v>
      </c>
      <c r="AQ469">
        <v>6845</v>
      </c>
      <c r="AR469">
        <v>6502.75</v>
      </c>
      <c r="AS469">
        <v>6160.5</v>
      </c>
      <c r="AT469">
        <v>5818.25</v>
      </c>
      <c r="AU469">
        <v>5476</v>
      </c>
      <c r="AV469">
        <v>5133.75</v>
      </c>
      <c r="AW469">
        <v>5133.75</v>
      </c>
      <c r="AX469">
        <v>5133.75</v>
      </c>
      <c r="AY469">
        <v>5133.75</v>
      </c>
      <c r="AZ469">
        <v>5076.5762036405904</v>
      </c>
      <c r="BA469">
        <v>5020.0391431935604</v>
      </c>
      <c r="BB469">
        <v>4964.1317274274597</v>
      </c>
      <c r="BC469">
        <v>4908.8469440848403</v>
      </c>
      <c r="BD469">
        <v>4854.1778590026697</v>
      </c>
      <c r="BE469">
        <v>4800.1176152426597</v>
      </c>
      <c r="BF469">
        <v>4746.6594322312003</v>
      </c>
      <c r="BG469">
        <v>4693.7966049089</v>
      </c>
      <c r="BH469">
        <v>4641.5225028896102</v>
      </c>
      <c r="BI469">
        <v>4589.8305696287798</v>
      </c>
      <c r="BJ469">
        <v>4538.71432160109</v>
      </c>
      <c r="BK469">
        <v>4488.1673474872896</v>
      </c>
      <c r="BL469">
        <v>4438.18330736999</v>
      </c>
      <c r="BM469">
        <v>4388.75593193853</v>
      </c>
      <c r="BN469">
        <v>4339.8790217025798</v>
      </c>
      <c r="BO469">
        <v>4291.5464462146301</v>
      </c>
      <c r="BP469">
        <v>4243.7521433010097</v>
      </c>
      <c r="BQ469">
        <v>4196.49011830157</v>
      </c>
      <c r="BR469">
        <v>4149.75444331778</v>
      </c>
      <c r="BS469">
        <v>4103.5392564692202</v>
      </c>
      <c r="BT469">
        <v>4057.8387611583498</v>
      </c>
      <c r="BU469">
        <v>4012.6472253434399</v>
      </c>
      <c r="BV469">
        <v>3967.9589808196702</v>
      </c>
      <c r="BW469">
        <v>3923.7684225081298</v>
      </c>
      <c r="BX469">
        <v>3880.07000775285</v>
      </c>
      <c r="BY469">
        <v>3836.8582556255501</v>
      </c>
      <c r="BZ469">
        <v>3794.12774623825</v>
      </c>
      <c r="CA469">
        <v>3751.8731200634302</v>
      </c>
      <c r="CB469">
        <v>3710.08907726181</v>
      </c>
      <c r="CC469">
        <v>3668.7703770176199</v>
      </c>
    </row>
    <row r="470" spans="1:81" x14ac:dyDescent="0.25">
      <c r="A470">
        <v>61677</v>
      </c>
      <c r="B470" t="s">
        <v>543</v>
      </c>
      <c r="C470" t="s">
        <v>59</v>
      </c>
      <c r="D470">
        <v>2017</v>
      </c>
      <c r="E470" t="s">
        <v>28</v>
      </c>
      <c r="F470" t="s">
        <v>23</v>
      </c>
      <c r="G470">
        <v>2013</v>
      </c>
      <c r="H470">
        <v>30432</v>
      </c>
      <c r="I470">
        <v>100</v>
      </c>
      <c r="J470">
        <v>2030</v>
      </c>
      <c r="K470">
        <v>39.200000000000003</v>
      </c>
      <c r="L470">
        <v>31.18</v>
      </c>
      <c r="M470">
        <v>2018</v>
      </c>
      <c r="N470">
        <v>26712.4305408</v>
      </c>
      <c r="O470" t="s">
        <v>24</v>
      </c>
      <c r="P470">
        <v>3.04224694563902</v>
      </c>
      <c r="Q470">
        <v>1</v>
      </c>
      <c r="R470" t="s">
        <v>25</v>
      </c>
      <c r="S470">
        <v>18502.655999999999</v>
      </c>
      <c r="T470">
        <v>-1.11368485725649E-2</v>
      </c>
      <c r="AR470">
        <v>30432</v>
      </c>
      <c r="AS470">
        <v>29688.086108160001</v>
      </c>
      <c r="AT470">
        <v>28944.172216319999</v>
      </c>
      <c r="AU470">
        <v>28200.258324480001</v>
      </c>
      <c r="AV470">
        <v>27456.344432639999</v>
      </c>
      <c r="AW470">
        <v>26712.4305408</v>
      </c>
      <c r="AX470">
        <v>26028.282662400001</v>
      </c>
      <c r="AY470">
        <v>25344.134784000002</v>
      </c>
      <c r="AZ470">
        <v>24659.986905599999</v>
      </c>
      <c r="BA470">
        <v>23975.8390272</v>
      </c>
      <c r="BB470">
        <v>23291.691148800001</v>
      </c>
      <c r="BC470">
        <v>22607.543270399899</v>
      </c>
      <c r="BD470">
        <v>21923.395391999999</v>
      </c>
      <c r="BE470">
        <v>21239.247513599999</v>
      </c>
      <c r="BF470">
        <v>20555.0996352</v>
      </c>
      <c r="BG470">
        <v>19870.951756800001</v>
      </c>
      <c r="BH470">
        <v>19186.803878399998</v>
      </c>
      <c r="BI470">
        <v>18502.655999999999</v>
      </c>
      <c r="BJ470">
        <v>18296.594721937701</v>
      </c>
      <c r="BK470">
        <v>18092.828317125899</v>
      </c>
      <c r="BL470">
        <v>17891.331227908599</v>
      </c>
      <c r="BM470">
        <v>17692.078181261801</v>
      </c>
      <c r="BN470">
        <v>17495.044185623101</v>
      </c>
      <c r="BO470">
        <v>17300.204527757502</v>
      </c>
      <c r="BP470">
        <v>17107.534769657501</v>
      </c>
      <c r="BQ470">
        <v>16917.010745477899</v>
      </c>
      <c r="BR470">
        <v>16728.608558505101</v>
      </c>
      <c r="BS470">
        <v>16542.304578159299</v>
      </c>
      <c r="BT470">
        <v>16358.075437031101</v>
      </c>
      <c r="BU470">
        <v>16175.898027950299</v>
      </c>
      <c r="BV470">
        <v>15995.749501087699</v>
      </c>
      <c r="BW470">
        <v>15817.607261089401</v>
      </c>
      <c r="BX470">
        <v>15641.4489642424</v>
      </c>
      <c r="BY470">
        <v>15467.2525156721</v>
      </c>
      <c r="BZ470">
        <v>15294.996066571401</v>
      </c>
      <c r="CA470">
        <v>15124.6580114601</v>
      </c>
      <c r="CB470">
        <v>14956.216985474601</v>
      </c>
      <c r="CC470">
        <v>14789.651861688901</v>
      </c>
    </row>
    <row r="471" spans="1:81" x14ac:dyDescent="0.25">
      <c r="A471">
        <v>21158</v>
      </c>
      <c r="B471" t="s">
        <v>544</v>
      </c>
      <c r="C471" t="s">
        <v>208</v>
      </c>
      <c r="D471">
        <v>2018</v>
      </c>
      <c r="E471" t="s">
        <v>44</v>
      </c>
      <c r="F471" t="s">
        <v>33</v>
      </c>
      <c r="G471">
        <v>2017</v>
      </c>
      <c r="H471">
        <v>3804</v>
      </c>
      <c r="I471">
        <v>100</v>
      </c>
      <c r="J471">
        <v>2018</v>
      </c>
      <c r="K471">
        <v>2</v>
      </c>
      <c r="L471">
        <v>0</v>
      </c>
      <c r="M471">
        <v>2017</v>
      </c>
      <c r="N471">
        <v>3804</v>
      </c>
      <c r="O471" t="s">
        <v>45</v>
      </c>
      <c r="P471">
        <v>2.3343906243024399</v>
      </c>
      <c r="Q471">
        <v>1</v>
      </c>
      <c r="R471" t="s">
        <v>25</v>
      </c>
      <c r="S471">
        <v>3727.92</v>
      </c>
      <c r="T471">
        <v>-1.11368485725649E-2</v>
      </c>
      <c r="AV471">
        <v>3804</v>
      </c>
      <c r="AW471">
        <v>3727.92</v>
      </c>
      <c r="AX471">
        <v>3686.4027194693599</v>
      </c>
      <c r="AY471">
        <v>3645.3478106051398</v>
      </c>
      <c r="AZ471">
        <v>3604.7501240441002</v>
      </c>
      <c r="BA471">
        <v>3564.6045677706802</v>
      </c>
      <c r="BB471">
        <v>3524.90610647835</v>
      </c>
      <c r="BC471">
        <v>3485.6497609379899</v>
      </c>
      <c r="BD471">
        <v>3446.8306073734302</v>
      </c>
      <c r="BE471">
        <v>3408.4437768438302</v>
      </c>
      <c r="BF471">
        <v>3370.48445463301</v>
      </c>
      <c r="BG471">
        <v>3332.9478796455801</v>
      </c>
      <c r="BH471">
        <v>3295.8293438097198</v>
      </c>
      <c r="BI471">
        <v>3259.1241914866901</v>
      </c>
      <c r="BJ471">
        <v>3222.8278188869199</v>
      </c>
      <c r="BK471">
        <v>3186.93567349253</v>
      </c>
      <c r="BL471">
        <v>3151.4432534863399</v>
      </c>
      <c r="BM471">
        <v>3116.3461071872298</v>
      </c>
      <c r="BN471">
        <v>3081.63983249178</v>
      </c>
      <c r="BO471">
        <v>3047.3200763221398</v>
      </c>
      <c r="BP471">
        <v>3013.3825340799999</v>
      </c>
      <c r="BQ471">
        <v>2979.82294910674</v>
      </c>
      <c r="BR471">
        <v>2946.6371121494799</v>
      </c>
      <c r="BS471">
        <v>2913.8208608331802</v>
      </c>
      <c r="BT471">
        <v>2881.3700791384999</v>
      </c>
      <c r="BU471">
        <v>2849.2806968856098</v>
      </c>
      <c r="BV471">
        <v>2817.5486892236599</v>
      </c>
      <c r="BW471">
        <v>2786.1700761259499</v>
      </c>
      <c r="BX471">
        <v>2755.1409218907202</v>
      </c>
      <c r="BY471">
        <v>2724.4573346475499</v>
      </c>
      <c r="BZ471">
        <v>2694.1154658691698</v>
      </c>
      <c r="CA471">
        <v>2664.1115098887799</v>
      </c>
      <c r="CB471">
        <v>2634.4417034227199</v>
      </c>
      <c r="CC471">
        <v>2605.1023250984499</v>
      </c>
    </row>
    <row r="472" spans="1:81" x14ac:dyDescent="0.25">
      <c r="A472">
        <v>19581</v>
      </c>
      <c r="B472" t="s">
        <v>545</v>
      </c>
      <c r="C472" t="s">
        <v>27</v>
      </c>
      <c r="D472">
        <v>2017</v>
      </c>
      <c r="E472" t="s">
        <v>22</v>
      </c>
      <c r="F472" t="s">
        <v>23</v>
      </c>
      <c r="G472">
        <v>2016</v>
      </c>
      <c r="H472">
        <v>5421370</v>
      </c>
      <c r="I472">
        <v>100</v>
      </c>
      <c r="J472">
        <v>2030</v>
      </c>
      <c r="K472">
        <v>30</v>
      </c>
      <c r="L472">
        <v>0</v>
      </c>
      <c r="M472">
        <v>2017</v>
      </c>
      <c r="N472">
        <v>5421370</v>
      </c>
      <c r="O472" t="s">
        <v>45</v>
      </c>
      <c r="P472">
        <v>2.95078603943902</v>
      </c>
      <c r="Q472">
        <v>1</v>
      </c>
      <c r="R472" t="s">
        <v>25</v>
      </c>
      <c r="S472">
        <v>3794959</v>
      </c>
      <c r="T472">
        <v>-1.11368485725649E-2</v>
      </c>
      <c r="AU472">
        <v>5421370</v>
      </c>
      <c r="AV472">
        <v>5421370</v>
      </c>
      <c r="AW472">
        <v>5296261.4615384601</v>
      </c>
      <c r="AX472">
        <v>5171152.9230769202</v>
      </c>
      <c r="AY472">
        <v>5046044.3846153803</v>
      </c>
      <c r="AZ472">
        <v>4920935.8461538404</v>
      </c>
      <c r="BA472">
        <v>4795827.3076922996</v>
      </c>
      <c r="BB472">
        <v>4670718.7692307597</v>
      </c>
      <c r="BC472">
        <v>4545610.2307692301</v>
      </c>
      <c r="BD472">
        <v>4420501.6923076902</v>
      </c>
      <c r="BE472">
        <v>4295393.1538461503</v>
      </c>
      <c r="BF472">
        <v>4170284.6153846099</v>
      </c>
      <c r="BG472">
        <v>4045176.07692307</v>
      </c>
      <c r="BH472">
        <v>3920067.5384615301</v>
      </c>
      <c r="BI472">
        <v>3794959</v>
      </c>
      <c r="BJ472">
        <v>3752695.1162779001</v>
      </c>
      <c r="BK472">
        <v>3710901.9190289099</v>
      </c>
      <c r="BL472">
        <v>3669574.1662890501</v>
      </c>
      <c r="BM472">
        <v>3628706.6744732899</v>
      </c>
      <c r="BN472">
        <v>3588294.31772542</v>
      </c>
      <c r="BO472">
        <v>3548332.0272751199</v>
      </c>
      <c r="BP472">
        <v>3508814.7908021798</v>
      </c>
      <c r="BQ472">
        <v>3469737.65180784</v>
      </c>
      <c r="BR472">
        <v>3431095.7089931201</v>
      </c>
      <c r="BS472">
        <v>3392884.1156440899</v>
      </c>
      <c r="BT472">
        <v>3355098.0790239</v>
      </c>
      <c r="BU472">
        <v>3317732.8597717099</v>
      </c>
      <c r="BV472">
        <v>3280783.7713082102</v>
      </c>
      <c r="BW472">
        <v>3244246.1792478198</v>
      </c>
      <c r="BX472">
        <v>3208115.5008174102</v>
      </c>
      <c r="BY472">
        <v>3172387.2042815099</v>
      </c>
      <c r="BZ472">
        <v>3137056.8083738899</v>
      </c>
      <c r="CA472">
        <v>3102119.8817354902</v>
      </c>
      <c r="CB472">
        <v>3067572.0423586601</v>
      </c>
      <c r="CC472">
        <v>3033408.9570374801</v>
      </c>
    </row>
    <row r="473" spans="1:81" x14ac:dyDescent="0.25">
      <c r="A473">
        <v>19573</v>
      </c>
      <c r="B473" t="s">
        <v>546</v>
      </c>
      <c r="C473" t="s">
        <v>59</v>
      </c>
      <c r="D473">
        <v>2016</v>
      </c>
      <c r="E473" t="s">
        <v>22</v>
      </c>
      <c r="F473" t="s">
        <v>23</v>
      </c>
      <c r="G473">
        <v>2005</v>
      </c>
      <c r="H473">
        <v>14230000</v>
      </c>
      <c r="I473">
        <v>100</v>
      </c>
      <c r="J473">
        <v>2021</v>
      </c>
      <c r="K473">
        <v>15</v>
      </c>
      <c r="L473">
        <v>99</v>
      </c>
      <c r="M473">
        <v>2018</v>
      </c>
      <c r="N473">
        <v>12116845</v>
      </c>
      <c r="O473" t="s">
        <v>24</v>
      </c>
      <c r="P473">
        <v>2.7972766585365898</v>
      </c>
      <c r="Q473">
        <v>1</v>
      </c>
      <c r="R473" t="s">
        <v>25</v>
      </c>
      <c r="S473">
        <v>12095500</v>
      </c>
      <c r="T473">
        <v>-1.11368485725649E-2</v>
      </c>
      <c r="AJ473">
        <v>14230000</v>
      </c>
      <c r="AK473">
        <v>14067449.615384599</v>
      </c>
      <c r="AL473">
        <v>13904899.2307692</v>
      </c>
      <c r="AM473">
        <v>13742348.846153799</v>
      </c>
      <c r="AN473">
        <v>13579798.461538401</v>
      </c>
      <c r="AO473">
        <v>13417248.076923</v>
      </c>
      <c r="AP473">
        <v>13254697.692307601</v>
      </c>
      <c r="AQ473">
        <v>13092147.307692301</v>
      </c>
      <c r="AR473">
        <v>12929596.9230769</v>
      </c>
      <c r="AS473">
        <v>12767046.538461501</v>
      </c>
      <c r="AT473">
        <v>12604496.1538461</v>
      </c>
      <c r="AU473">
        <v>12441945.769230699</v>
      </c>
      <c r="AV473">
        <v>12279395.3846153</v>
      </c>
      <c r="AW473">
        <v>12116845</v>
      </c>
      <c r="AX473">
        <v>12109730</v>
      </c>
      <c r="AY473">
        <v>12102615</v>
      </c>
      <c r="AZ473">
        <v>12095500</v>
      </c>
      <c r="BA473">
        <v>11960794.2480905</v>
      </c>
      <c r="BB473">
        <v>11827588.693741901</v>
      </c>
      <c r="BC473">
        <v>11695866.6294811</v>
      </c>
      <c r="BD473">
        <v>11565611.533903699</v>
      </c>
      <c r="BE473">
        <v>11436807.0696015</v>
      </c>
      <c r="BF473">
        <v>11309437.0811137</v>
      </c>
      <c r="BG473">
        <v>11183485.592900399</v>
      </c>
      <c r="BH473">
        <v>11058936.8073388</v>
      </c>
      <c r="BI473">
        <v>10935775.102741901</v>
      </c>
      <c r="BJ473">
        <v>10813985.031399</v>
      </c>
      <c r="BK473">
        <v>10693551.3176383</v>
      </c>
      <c r="BL473">
        <v>10574458.855910899</v>
      </c>
      <c r="BM473">
        <v>10456692.708895801</v>
      </c>
      <c r="BN473">
        <v>10340238.1056269</v>
      </c>
      <c r="BO473">
        <v>10225080.4396403</v>
      </c>
      <c r="BP473">
        <v>10111205.2671417</v>
      </c>
      <c r="BQ473">
        <v>9998598.3051954992</v>
      </c>
      <c r="BR473">
        <v>9887245.4299326297</v>
      </c>
      <c r="BS473">
        <v>9777132.6747796908</v>
      </c>
      <c r="BT473">
        <v>9668246.2287067901</v>
      </c>
      <c r="BU473">
        <v>9560572.43449541</v>
      </c>
      <c r="BV473">
        <v>9454097.7870253902</v>
      </c>
      <c r="BW473">
        <v>9348808.9315810706</v>
      </c>
      <c r="BX473">
        <v>9244692.6621762104</v>
      </c>
      <c r="BY473">
        <v>9141735.9198976494</v>
      </c>
      <c r="BZ473">
        <v>9039925.7912673708</v>
      </c>
      <c r="CA473">
        <v>8939249.5066228099</v>
      </c>
      <c r="CB473">
        <v>8839694.4385151695</v>
      </c>
      <c r="CC473">
        <v>8741248.1001256797</v>
      </c>
    </row>
    <row r="474" spans="1:81" x14ac:dyDescent="0.25">
      <c r="A474">
        <v>19792</v>
      </c>
      <c r="B474" t="s">
        <v>547</v>
      </c>
      <c r="C474" t="s">
        <v>59</v>
      </c>
      <c r="D474">
        <v>2017</v>
      </c>
      <c r="E474" t="s">
        <v>22</v>
      </c>
      <c r="F474" t="s">
        <v>23</v>
      </c>
      <c r="G474">
        <v>2016</v>
      </c>
      <c r="H474">
        <v>412000</v>
      </c>
      <c r="I474">
        <v>100</v>
      </c>
      <c r="J474">
        <v>2030</v>
      </c>
      <c r="K474">
        <v>34</v>
      </c>
      <c r="L474">
        <v>12</v>
      </c>
      <c r="M474">
        <v>2017</v>
      </c>
      <c r="N474">
        <v>395190.4</v>
      </c>
      <c r="O474" t="s">
        <v>45</v>
      </c>
      <c r="P474">
        <v>2.99028510243902</v>
      </c>
      <c r="Q474">
        <v>1</v>
      </c>
      <c r="R474" t="s">
        <v>25</v>
      </c>
      <c r="S474">
        <v>271920</v>
      </c>
      <c r="T474">
        <v>-1.11368485725649E-2</v>
      </c>
      <c r="AU474">
        <v>412000</v>
      </c>
      <c r="AV474">
        <v>395190.4</v>
      </c>
      <c r="AW474">
        <v>385708.06153846101</v>
      </c>
      <c r="AX474">
        <v>376225.72307692299</v>
      </c>
      <c r="AY474">
        <v>366743.38461538398</v>
      </c>
      <c r="AZ474">
        <v>357261.04615384602</v>
      </c>
      <c r="BA474">
        <v>347778.70769230701</v>
      </c>
      <c r="BB474">
        <v>338296.36923076899</v>
      </c>
      <c r="BC474">
        <v>328814.03076922998</v>
      </c>
      <c r="BD474">
        <v>319331.69230769202</v>
      </c>
      <c r="BE474">
        <v>309849.35384615301</v>
      </c>
      <c r="BF474">
        <v>300367.01538461499</v>
      </c>
      <c r="BG474">
        <v>290884.67692307598</v>
      </c>
      <c r="BH474">
        <v>281402.33846153802</v>
      </c>
      <c r="BI474">
        <v>271920</v>
      </c>
      <c r="BJ474">
        <v>268891.66813614802</v>
      </c>
      <c r="BK474">
        <v>265897.06234569103</v>
      </c>
      <c r="BL474">
        <v>262935.80702645698</v>
      </c>
      <c r="BM474">
        <v>260007.53075929801</v>
      </c>
      <c r="BN474">
        <v>257111.86626150599</v>
      </c>
      <c r="BO474">
        <v>254248.45034074201</v>
      </c>
      <c r="BP474">
        <v>251416.92384948701</v>
      </c>
      <c r="BQ474">
        <v>248616.93163999601</v>
      </c>
      <c r="BR474">
        <v>245848.122519745</v>
      </c>
      <c r="BS474">
        <v>243110.149207393</v>
      </c>
      <c r="BT474">
        <v>240402.66828921699</v>
      </c>
      <c r="BU474">
        <v>237725.34017603999</v>
      </c>
      <c r="BV474">
        <v>235077.82906063701</v>
      </c>
      <c r="BW474">
        <v>232459.802875622</v>
      </c>
      <c r="BX474">
        <v>229870.933251788</v>
      </c>
      <c r="BY474">
        <v>227310.89547692801</v>
      </c>
      <c r="BZ474">
        <v>224779.36845510799</v>
      </c>
      <c r="CA474">
        <v>222276.034666386</v>
      </c>
      <c r="CB474">
        <v>219800.580126997</v>
      </c>
      <c r="CC474">
        <v>217352.69434995999</v>
      </c>
    </row>
    <row r="475" spans="1:81" x14ac:dyDescent="0.25">
      <c r="A475">
        <v>19789</v>
      </c>
      <c r="B475" t="s">
        <v>548</v>
      </c>
      <c r="C475" t="s">
        <v>39</v>
      </c>
      <c r="D475">
        <v>2016</v>
      </c>
      <c r="E475" t="s">
        <v>60</v>
      </c>
      <c r="F475" t="s">
        <v>54</v>
      </c>
      <c r="G475">
        <v>2015</v>
      </c>
      <c r="H475">
        <v>77976</v>
      </c>
      <c r="I475">
        <v>100</v>
      </c>
      <c r="J475">
        <v>2030</v>
      </c>
      <c r="K475">
        <v>50</v>
      </c>
      <c r="L475">
        <v>2.5</v>
      </c>
      <c r="M475">
        <v>2017</v>
      </c>
      <c r="N475">
        <v>66544</v>
      </c>
      <c r="O475" t="s">
        <v>24</v>
      </c>
      <c r="P475">
        <v>3.49044330243902</v>
      </c>
      <c r="Q475">
        <v>1</v>
      </c>
      <c r="R475" t="s">
        <v>25</v>
      </c>
      <c r="S475">
        <v>38988</v>
      </c>
      <c r="T475">
        <v>-1.11368485725649E-2</v>
      </c>
      <c r="AT475">
        <v>77976</v>
      </c>
      <c r="AU475">
        <v>72260</v>
      </c>
      <c r="AV475">
        <v>66544</v>
      </c>
      <c r="AW475">
        <v>64424.307692307601</v>
      </c>
      <c r="AX475">
        <v>62304.615384615303</v>
      </c>
      <c r="AY475">
        <v>60184.923076922998</v>
      </c>
      <c r="AZ475">
        <v>58065.2307692307</v>
      </c>
      <c r="BA475">
        <v>55945.538461538403</v>
      </c>
      <c r="BB475">
        <v>53825.846153846098</v>
      </c>
      <c r="BC475">
        <v>51706.1538461538</v>
      </c>
      <c r="BD475">
        <v>49586.461538461503</v>
      </c>
      <c r="BE475">
        <v>47466.769230769198</v>
      </c>
      <c r="BF475">
        <v>45347.0769230769</v>
      </c>
      <c r="BG475">
        <v>43227.384615384603</v>
      </c>
      <c r="BH475">
        <v>41107.692307692298</v>
      </c>
      <c r="BI475">
        <v>38988</v>
      </c>
      <c r="BJ475">
        <v>38553.796547852799</v>
      </c>
      <c r="BK475">
        <v>38124.428753801898</v>
      </c>
      <c r="BL475">
        <v>37699.842763855297</v>
      </c>
      <c r="BM475">
        <v>37279.985323784698</v>
      </c>
      <c r="BN475">
        <v>36864.803772446299</v>
      </c>
      <c r="BO475">
        <v>36454.246035175202</v>
      </c>
      <c r="BP475">
        <v>36048.260617254396</v>
      </c>
      <c r="BQ475">
        <v>35646.796597455701</v>
      </c>
      <c r="BR475">
        <v>35249.803621652798</v>
      </c>
      <c r="BS475">
        <v>34857.2318965058</v>
      </c>
      <c r="BT475">
        <v>34469.032183215699</v>
      </c>
      <c r="BU475">
        <v>34085.155791348297</v>
      </c>
      <c r="BV475">
        <v>33705.5545727278</v>
      </c>
      <c r="BW475">
        <v>33330.180915397003</v>
      </c>
      <c r="BX475">
        <v>32958.987737645999</v>
      </c>
      <c r="BY475">
        <v>32591.928482106799</v>
      </c>
      <c r="BZ475">
        <v>32228.957109913699</v>
      </c>
      <c r="CA475">
        <v>31870.028094928901</v>
      </c>
      <c r="CB475">
        <v>31515.096418032299</v>
      </c>
      <c r="CC475">
        <v>31164.117561474901</v>
      </c>
    </row>
    <row r="476" spans="1:81" x14ac:dyDescent="0.25">
      <c r="A476">
        <v>19859</v>
      </c>
      <c r="B476" t="s">
        <v>549</v>
      </c>
      <c r="C476" t="s">
        <v>27</v>
      </c>
      <c r="D476">
        <v>2016</v>
      </c>
      <c r="E476" t="s">
        <v>28</v>
      </c>
      <c r="F476" t="s">
        <v>23</v>
      </c>
      <c r="G476">
        <v>2015</v>
      </c>
      <c r="H476">
        <v>2036941</v>
      </c>
      <c r="I476">
        <v>100</v>
      </c>
      <c r="J476">
        <v>2020</v>
      </c>
      <c r="K476">
        <v>15</v>
      </c>
      <c r="L476">
        <v>60</v>
      </c>
      <c r="M476">
        <v>2017</v>
      </c>
      <c r="N476">
        <v>1856387</v>
      </c>
      <c r="O476" t="s">
        <v>24</v>
      </c>
      <c r="P476">
        <v>2.7955695477585398</v>
      </c>
      <c r="Q476">
        <v>1</v>
      </c>
      <c r="R476" t="s">
        <v>25</v>
      </c>
      <c r="S476">
        <v>1731399.85</v>
      </c>
      <c r="T476">
        <v>-1.11368485725649E-2</v>
      </c>
      <c r="AT476">
        <v>2036941</v>
      </c>
      <c r="AU476">
        <v>1946664</v>
      </c>
      <c r="AV476">
        <v>1856387</v>
      </c>
      <c r="AW476">
        <v>1814724.6166666599</v>
      </c>
      <c r="AX476">
        <v>1773062.2333333299</v>
      </c>
      <c r="AY476">
        <v>1731399.85</v>
      </c>
      <c r="AZ476">
        <v>1712117.51205198</v>
      </c>
      <c r="BA476">
        <v>1693049.9185818201</v>
      </c>
      <c r="BB476">
        <v>1674194.6780127799</v>
      </c>
      <c r="BC476">
        <v>1655549.42540276</v>
      </c>
      <c r="BD476">
        <v>1637111.8221476499</v>
      </c>
      <c r="BE476">
        <v>1618879.5556880401</v>
      </c>
      <c r="BF476">
        <v>1600850.3392191201</v>
      </c>
      <c r="BG476">
        <v>1583021.9114039</v>
      </c>
      <c r="BH476">
        <v>1565392.03608954</v>
      </c>
      <c r="BI476">
        <v>1547958.50202691</v>
      </c>
      <c r="BJ476">
        <v>1530719.1225932201</v>
      </c>
      <c r="BK476">
        <v>1513671.7355177701</v>
      </c>
      <c r="BL476">
        <v>1496814.20261074</v>
      </c>
      <c r="BM476">
        <v>1480144.409495</v>
      </c>
      <c r="BN476">
        <v>1463660.2653409301</v>
      </c>
      <c r="BO476">
        <v>1447359.7026041399</v>
      </c>
      <c r="BP476">
        <v>1431240.67676621</v>
      </c>
      <c r="BQ476">
        <v>1415301.1660781701</v>
      </c>
      <c r="BR476">
        <v>1399539.1713069801</v>
      </c>
      <c r="BS476">
        <v>1383952.71548476</v>
      </c>
      <c r="BT476">
        <v>1368539.84366082</v>
      </c>
      <c r="BU476">
        <v>1353298.6226564499</v>
      </c>
      <c r="BV476">
        <v>1338227.1408224599</v>
      </c>
      <c r="BW476">
        <v>1323323.50779942</v>
      </c>
      <c r="BX476">
        <v>1308585.85428055</v>
      </c>
      <c r="BY476">
        <v>1294012.3317772199</v>
      </c>
      <c r="BZ476">
        <v>1279601.1123871901</v>
      </c>
      <c r="CA476">
        <v>1265350.38856525</v>
      </c>
      <c r="CB476">
        <v>1251258.37289656</v>
      </c>
      <c r="CC476">
        <v>1237323.29787246</v>
      </c>
    </row>
    <row r="477" spans="1:81" x14ac:dyDescent="0.25">
      <c r="A477">
        <v>20021</v>
      </c>
      <c r="B477" t="s">
        <v>550</v>
      </c>
      <c r="C477" t="s">
        <v>27</v>
      </c>
      <c r="D477">
        <v>2017</v>
      </c>
      <c r="E477" t="s">
        <v>28</v>
      </c>
      <c r="F477" t="s">
        <v>23</v>
      </c>
      <c r="G477">
        <v>2016</v>
      </c>
      <c r="H477">
        <v>28012</v>
      </c>
      <c r="I477">
        <v>95</v>
      </c>
      <c r="J477">
        <v>2017</v>
      </c>
      <c r="K477">
        <v>3</v>
      </c>
      <c r="L477">
        <v>100</v>
      </c>
      <c r="M477">
        <v>2017</v>
      </c>
      <c r="N477">
        <v>27171.64</v>
      </c>
      <c r="O477" t="s">
        <v>24</v>
      </c>
      <c r="P477">
        <v>2.6239052402243899</v>
      </c>
      <c r="Q477">
        <v>1</v>
      </c>
      <c r="R477" t="s">
        <v>25</v>
      </c>
      <c r="S477">
        <v>27171.64</v>
      </c>
      <c r="T477">
        <v>-1.11368485725649E-2</v>
      </c>
      <c r="AU477">
        <v>28012</v>
      </c>
      <c r="AV477">
        <v>27171.64</v>
      </c>
      <c r="AW477">
        <v>26869.033559851701</v>
      </c>
      <c r="AX477">
        <v>26569.7972018045</v>
      </c>
      <c r="AY477">
        <v>26273.8933937642</v>
      </c>
      <c r="AZ477">
        <v>25981.285021626099</v>
      </c>
      <c r="BA477">
        <v>25691.935384619599</v>
      </c>
      <c r="BB477">
        <v>25405.808190705</v>
      </c>
      <c r="BC477">
        <v>25122.8675520215</v>
      </c>
      <c r="BD477">
        <v>24843.077980385999</v>
      </c>
      <c r="BE477">
        <v>24566.404382842102</v>
      </c>
      <c r="BF477">
        <v>24292.812057257899</v>
      </c>
      <c r="BG477">
        <v>24022.266687974501</v>
      </c>
      <c r="BH477">
        <v>23754.734341500702</v>
      </c>
      <c r="BI477">
        <v>23490.1814622579</v>
      </c>
      <c r="BJ477">
        <v>23228.574868370699</v>
      </c>
      <c r="BK477">
        <v>22969.881747505198</v>
      </c>
      <c r="BL477">
        <v>22714.0696527535</v>
      </c>
      <c r="BM477">
        <v>22461.106498564099</v>
      </c>
      <c r="BN477">
        <v>22210.960556717298</v>
      </c>
      <c r="BO477">
        <v>21963.600452345901</v>
      </c>
      <c r="BP477">
        <v>21718.995159999798</v>
      </c>
      <c r="BQ477">
        <v>21477.1139997547</v>
      </c>
      <c r="BR477">
        <v>21237.926633363699</v>
      </c>
      <c r="BS477">
        <v>21001.4030604527</v>
      </c>
      <c r="BT477">
        <v>20767.513614757001</v>
      </c>
      <c r="BU477">
        <v>20536.2289604008</v>
      </c>
      <c r="BV477">
        <v>20307.520088217301</v>
      </c>
      <c r="BW477">
        <v>20081.3583121105</v>
      </c>
      <c r="BX477">
        <v>19857.7152654571</v>
      </c>
      <c r="BY477">
        <v>19636.5628975486</v>
      </c>
      <c r="BZ477">
        <v>19417.8734700729</v>
      </c>
      <c r="CA477">
        <v>19201.619553635501</v>
      </c>
      <c r="CB477">
        <v>18987.774024318602</v>
      </c>
      <c r="CC477">
        <v>18776.310060279699</v>
      </c>
    </row>
    <row r="478" spans="1:81" x14ac:dyDescent="0.25">
      <c r="A478">
        <v>23130</v>
      </c>
      <c r="B478" t="s">
        <v>551</v>
      </c>
      <c r="C478" t="s">
        <v>65</v>
      </c>
      <c r="D478">
        <v>2015</v>
      </c>
      <c r="E478" t="s">
        <v>32</v>
      </c>
      <c r="F478" t="s">
        <v>33</v>
      </c>
      <c r="G478">
        <v>2014</v>
      </c>
      <c r="H478">
        <v>5572.7</v>
      </c>
      <c r="I478">
        <v>100</v>
      </c>
      <c r="J478">
        <v>2020</v>
      </c>
      <c r="K478">
        <v>100</v>
      </c>
      <c r="L478">
        <v>85</v>
      </c>
      <c r="M478">
        <v>2017</v>
      </c>
      <c r="N478">
        <v>949.4</v>
      </c>
      <c r="O478" t="s">
        <v>24</v>
      </c>
      <c r="P478">
        <v>3.3153665072585401</v>
      </c>
      <c r="Q478">
        <v>1</v>
      </c>
      <c r="R478" t="s">
        <v>25</v>
      </c>
      <c r="S478">
        <v>0</v>
      </c>
      <c r="T478">
        <v>-1.11368485725649E-2</v>
      </c>
      <c r="AS478">
        <v>5572.7</v>
      </c>
      <c r="AT478">
        <v>4031.6</v>
      </c>
      <c r="AU478">
        <v>2490.5</v>
      </c>
      <c r="AV478">
        <v>949.4</v>
      </c>
      <c r="AW478">
        <v>632.93333333333305</v>
      </c>
      <c r="AX478">
        <v>316.46666666666601</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row>
    <row r="479" spans="1:81" x14ac:dyDescent="0.25">
      <c r="A479">
        <v>20050</v>
      </c>
      <c r="B479" t="s">
        <v>552</v>
      </c>
      <c r="C479" t="s">
        <v>43</v>
      </c>
      <c r="D479">
        <v>2012</v>
      </c>
      <c r="E479" t="s">
        <v>49</v>
      </c>
      <c r="F479" t="s">
        <v>50</v>
      </c>
      <c r="G479">
        <v>2011</v>
      </c>
      <c r="H479">
        <v>17800000</v>
      </c>
      <c r="I479">
        <v>100</v>
      </c>
      <c r="J479">
        <v>2020</v>
      </c>
      <c r="K479">
        <v>5</v>
      </c>
      <c r="L479">
        <v>84</v>
      </c>
      <c r="M479">
        <v>2017</v>
      </c>
      <c r="N479">
        <v>17052400</v>
      </c>
      <c r="O479" t="s">
        <v>24</v>
      </c>
      <c r="P479">
        <v>2.3671458536585401</v>
      </c>
      <c r="Q479">
        <v>1</v>
      </c>
      <c r="R479" t="s">
        <v>25</v>
      </c>
      <c r="S479">
        <v>16910000</v>
      </c>
      <c r="T479">
        <v>-1.11368485725649E-2</v>
      </c>
      <c r="AP479">
        <v>17800000</v>
      </c>
      <c r="AQ479">
        <v>17675400</v>
      </c>
      <c r="AR479">
        <v>17550800</v>
      </c>
      <c r="AS479">
        <v>17426200</v>
      </c>
      <c r="AT479">
        <v>17301600</v>
      </c>
      <c r="AU479">
        <v>17177000</v>
      </c>
      <c r="AV479">
        <v>17052400</v>
      </c>
      <c r="AW479">
        <v>17004933.333333299</v>
      </c>
      <c r="AX479">
        <v>16957466.666666601</v>
      </c>
      <c r="AY479">
        <v>16910000</v>
      </c>
      <c r="AZ479">
        <v>16721675.890637901</v>
      </c>
      <c r="BA479">
        <v>16535449.118364301</v>
      </c>
      <c r="BB479">
        <v>16351296.325453799</v>
      </c>
      <c r="BC479">
        <v>16169194.414311999</v>
      </c>
      <c r="BD479">
        <v>15989120.5445795</v>
      </c>
      <c r="BE479">
        <v>15811052.130266</v>
      </c>
      <c r="BF479">
        <v>15634966.8369183</v>
      </c>
      <c r="BG479">
        <v>15460842.5788185</v>
      </c>
      <c r="BH479">
        <v>15288657.516213899</v>
      </c>
      <c r="BI479">
        <v>15118390.052578</v>
      </c>
      <c r="BJ479">
        <v>14950018.8319015</v>
      </c>
      <c r="BK479">
        <v>14783522.736013601</v>
      </c>
      <c r="BL479">
        <v>14618880.8819336</v>
      </c>
      <c r="BM479">
        <v>14456072.6192511</v>
      </c>
      <c r="BN479">
        <v>14295077.5275365</v>
      </c>
      <c r="BO479">
        <v>14135875.4137793</v>
      </c>
      <c r="BP479">
        <v>13978446.309855299</v>
      </c>
      <c r="BQ479">
        <v>13822770.470022799</v>
      </c>
      <c r="BR479">
        <v>13668828.3684448</v>
      </c>
      <c r="BS479">
        <v>13516600.696741</v>
      </c>
      <c r="BT479">
        <v>13366068.361565599</v>
      </c>
      <c r="BU479">
        <v>13217212.482212299</v>
      </c>
      <c r="BV479">
        <v>13070014.388246501</v>
      </c>
      <c r="BW479">
        <v>12924455.617163301</v>
      </c>
      <c r="BX479">
        <v>12780517.9120722</v>
      </c>
      <c r="BY479">
        <v>12638183.2194065</v>
      </c>
      <c r="BZ479">
        <v>12497433.686659601</v>
      </c>
      <c r="CA479">
        <v>12358251.660145599</v>
      </c>
      <c r="CB479">
        <v>12220619.6827849</v>
      </c>
      <c r="CC479">
        <v>12084520.491914799</v>
      </c>
    </row>
    <row r="480" spans="1:81" x14ac:dyDescent="0.25">
      <c r="A480">
        <v>37134</v>
      </c>
      <c r="B480" t="s">
        <v>553</v>
      </c>
      <c r="C480" t="s">
        <v>41</v>
      </c>
      <c r="D480">
        <v>2015</v>
      </c>
      <c r="E480" t="s">
        <v>88</v>
      </c>
      <c r="F480" t="s">
        <v>54</v>
      </c>
      <c r="G480">
        <v>2015</v>
      </c>
      <c r="H480">
        <v>3723</v>
      </c>
      <c r="I480">
        <v>100</v>
      </c>
      <c r="J480">
        <v>2025</v>
      </c>
      <c r="K480">
        <v>18.3</v>
      </c>
      <c r="L480">
        <v>7</v>
      </c>
      <c r="M480">
        <v>2017</v>
      </c>
      <c r="N480">
        <v>3690</v>
      </c>
      <c r="O480" t="s">
        <v>24</v>
      </c>
      <c r="P480">
        <v>3.1708054104487799</v>
      </c>
      <c r="Q480">
        <v>1</v>
      </c>
      <c r="R480" t="s">
        <v>25</v>
      </c>
      <c r="S480">
        <v>3041.6909999999998</v>
      </c>
      <c r="T480">
        <v>-1.11368485725649E-2</v>
      </c>
      <c r="AT480">
        <v>3723</v>
      </c>
      <c r="AU480">
        <v>3706.5</v>
      </c>
      <c r="AV480">
        <v>3690</v>
      </c>
      <c r="AW480">
        <v>3608.9613749999999</v>
      </c>
      <c r="AX480">
        <v>3527.9227499999902</v>
      </c>
      <c r="AY480">
        <v>3446.884125</v>
      </c>
      <c r="AZ480">
        <v>3365.8454999999999</v>
      </c>
      <c r="BA480">
        <v>3284.8068749999902</v>
      </c>
      <c r="BB480">
        <v>3203.7682500000001</v>
      </c>
      <c r="BC480">
        <v>3122.7296249999999</v>
      </c>
      <c r="BD480">
        <v>3041.6909999999998</v>
      </c>
      <c r="BE480">
        <v>3007.8161479284599</v>
      </c>
      <c r="BF480">
        <v>2974.3185549548698</v>
      </c>
      <c r="BG480">
        <v>2941.1940196017599</v>
      </c>
      <c r="BH480">
        <v>2908.43838718293</v>
      </c>
      <c r="BI480">
        <v>2876.0475492822302</v>
      </c>
      <c r="BJ480">
        <v>2844.0174432383801</v>
      </c>
      <c r="BK480">
        <v>2812.3440516352998</v>
      </c>
      <c r="BL480">
        <v>2781.0234017982898</v>
      </c>
      <c r="BM480">
        <v>2750.0515652957001</v>
      </c>
      <c r="BN480">
        <v>2719.42465744626</v>
      </c>
      <c r="BO480">
        <v>2689.1388368317798</v>
      </c>
      <c r="BP480">
        <v>2659.1903048153799</v>
      </c>
      <c r="BQ480">
        <v>2629.5753050650201</v>
      </c>
      <c r="BR480">
        <v>2600.29012308235</v>
      </c>
      <c r="BS480">
        <v>2571.3310857368501</v>
      </c>
      <c r="BT480">
        <v>2542.6945608050701</v>
      </c>
      <c r="BU480">
        <v>2514.3769565151001</v>
      </c>
      <c r="BV480">
        <v>2486.37472109604</v>
      </c>
      <c r="BW480">
        <v>2458.6843423325399</v>
      </c>
      <c r="BX480">
        <v>2431.30234712425</v>
      </c>
      <c r="BY480">
        <v>2404.2253010502</v>
      </c>
      <c r="BZ480">
        <v>2377.4498079380801</v>
      </c>
      <c r="CA480">
        <v>2350.9725094382002</v>
      </c>
      <c r="CB480">
        <v>2324.7900846023199</v>
      </c>
      <c r="CC480">
        <v>2298.8992494671002</v>
      </c>
    </row>
    <row r="481" spans="1:81" x14ac:dyDescent="0.25">
      <c r="A481">
        <v>831825</v>
      </c>
      <c r="B481" t="s">
        <v>554</v>
      </c>
      <c r="C481" t="s">
        <v>27</v>
      </c>
      <c r="D481">
        <v>2017</v>
      </c>
      <c r="E481" t="s">
        <v>22</v>
      </c>
      <c r="F481" t="s">
        <v>23</v>
      </c>
      <c r="G481">
        <v>2017</v>
      </c>
      <c r="H481">
        <v>49548</v>
      </c>
      <c r="I481">
        <v>100</v>
      </c>
      <c r="J481">
        <v>2018</v>
      </c>
      <c r="K481">
        <v>5</v>
      </c>
      <c r="L481">
        <v>0</v>
      </c>
      <c r="M481">
        <v>2017</v>
      </c>
      <c r="N481">
        <v>49548</v>
      </c>
      <c r="O481" t="s">
        <v>24</v>
      </c>
      <c r="P481">
        <v>2.6943951987024399</v>
      </c>
      <c r="Q481">
        <v>1</v>
      </c>
      <c r="R481" t="s">
        <v>25</v>
      </c>
      <c r="S481">
        <v>47070.6</v>
      </c>
      <c r="T481">
        <v>-1.11368485725649E-2</v>
      </c>
      <c r="AV481">
        <v>49548</v>
      </c>
      <c r="AW481">
        <v>47070.6</v>
      </c>
      <c r="AX481">
        <v>46546.381855580199</v>
      </c>
      <c r="AY481">
        <v>46028.0018492538</v>
      </c>
      <c r="AZ481">
        <v>45515.394962560902</v>
      </c>
      <c r="BA481">
        <v>45008.496901142396</v>
      </c>
      <c r="BB481">
        <v>44507.244086675601</v>
      </c>
      <c r="BC481">
        <v>44011.573648900099</v>
      </c>
      <c r="BD481">
        <v>43521.423417732003</v>
      </c>
      <c r="BE481">
        <v>43036.731915466298</v>
      </c>
      <c r="BF481">
        <v>42557.438349065596</v>
      </c>
      <c r="BG481">
        <v>42083.482602535798</v>
      </c>
      <c r="BH481">
        <v>41614.805229385202</v>
      </c>
      <c r="BI481">
        <v>41151.347445168802</v>
      </c>
      <c r="BJ481">
        <v>40693.051120114898</v>
      </c>
      <c r="BK481">
        <v>40239.858771834603</v>
      </c>
      <c r="BL481">
        <v>39791.713558111202</v>
      </c>
      <c r="BM481">
        <v>39348.5592697717</v>
      </c>
      <c r="BN481">
        <v>38910.340323635603</v>
      </c>
      <c r="BO481">
        <v>38477.001755544297</v>
      </c>
      <c r="BP481">
        <v>38048.489213466499</v>
      </c>
      <c r="BQ481">
        <v>37624.7489506813</v>
      </c>
      <c r="BR481">
        <v>37205.727819036802</v>
      </c>
      <c r="BS481">
        <v>36791.373262284098</v>
      </c>
      <c r="BT481">
        <v>36381.633309485303</v>
      </c>
      <c r="BU481">
        <v>35976.456568494999</v>
      </c>
      <c r="BV481">
        <v>35575.792219514202</v>
      </c>
      <c r="BW481">
        <v>35179.590008716397</v>
      </c>
      <c r="BX481">
        <v>34787.800241944402</v>
      </c>
      <c r="BY481">
        <v>34400.373778477297</v>
      </c>
      <c r="BZ481">
        <v>34017.262024866701</v>
      </c>
      <c r="CA481">
        <v>33638.416928842496</v>
      </c>
      <c r="CB481">
        <v>33263.790973285199</v>
      </c>
      <c r="CC481">
        <v>32893.337170266299</v>
      </c>
    </row>
    <row r="482" spans="1:81" x14ac:dyDescent="0.25">
      <c r="A482">
        <v>20141</v>
      </c>
      <c r="B482" t="s">
        <v>555</v>
      </c>
      <c r="C482" t="s">
        <v>27</v>
      </c>
      <c r="D482">
        <v>2017</v>
      </c>
      <c r="E482" t="s">
        <v>28</v>
      </c>
      <c r="F482" t="s">
        <v>23</v>
      </c>
      <c r="G482">
        <v>2005</v>
      </c>
      <c r="H482">
        <v>7479972.4950000001</v>
      </c>
      <c r="I482">
        <v>95</v>
      </c>
      <c r="J482">
        <v>2024</v>
      </c>
      <c r="K482">
        <v>60</v>
      </c>
      <c r="L482">
        <v>30</v>
      </c>
      <c r="M482">
        <v>2017</v>
      </c>
      <c r="N482">
        <v>5463488.4950000001</v>
      </c>
      <c r="O482" t="s">
        <v>45</v>
      </c>
      <c r="P482">
        <v>3.1980630344707301</v>
      </c>
      <c r="Q482">
        <v>1</v>
      </c>
      <c r="R482" t="s">
        <v>25</v>
      </c>
      <c r="S482">
        <v>2991988.9980000001</v>
      </c>
      <c r="T482">
        <v>-1.11368485725649E-2</v>
      </c>
      <c r="AJ482">
        <v>7479972.4950000001</v>
      </c>
      <c r="AK482">
        <v>7311932.1616666596</v>
      </c>
      <c r="AL482">
        <v>7143891.8283333303</v>
      </c>
      <c r="AM482">
        <v>6975851.4950000001</v>
      </c>
      <c r="AN482">
        <v>6807811.1616666596</v>
      </c>
      <c r="AO482">
        <v>6639770.8283333303</v>
      </c>
      <c r="AP482">
        <v>6471730.4950000001</v>
      </c>
      <c r="AQ482">
        <v>6303690.1616666596</v>
      </c>
      <c r="AR482">
        <v>6135649.8283333303</v>
      </c>
      <c r="AS482">
        <v>5967609.4950000001</v>
      </c>
      <c r="AT482">
        <v>5799569.1616666596</v>
      </c>
      <c r="AU482">
        <v>5631528.8283333303</v>
      </c>
      <c r="AV482">
        <v>5463488.4950000001</v>
      </c>
      <c r="AW482">
        <v>5110417.1382857095</v>
      </c>
      <c r="AX482">
        <v>4757345.7815714199</v>
      </c>
      <c r="AY482">
        <v>4404274.4248571396</v>
      </c>
      <c r="AZ482">
        <v>4051203.06814285</v>
      </c>
      <c r="BA482">
        <v>3698131.7114285701</v>
      </c>
      <c r="BB482">
        <v>3345060.35471428</v>
      </c>
      <c r="BC482">
        <v>2991988.9980000001</v>
      </c>
      <c r="BD482">
        <v>2958667.66959849</v>
      </c>
      <c r="BE482">
        <v>2925717.4357856298</v>
      </c>
      <c r="BF482">
        <v>2893134.1637371699</v>
      </c>
      <c r="BG482">
        <v>2860913.7666555098</v>
      </c>
      <c r="BH482">
        <v>2829052.20325711</v>
      </c>
      <c r="BI482">
        <v>2797545.4772655498</v>
      </c>
      <c r="BJ482">
        <v>2766389.6369103799</v>
      </c>
      <c r="BK482">
        <v>2735580.7744314</v>
      </c>
      <c r="BL482">
        <v>2705115.0255885301</v>
      </c>
      <c r="BM482">
        <v>2674988.5691771801</v>
      </c>
      <c r="BN482">
        <v>2645197.6265489198</v>
      </c>
      <c r="BO482">
        <v>2615738.4611375299</v>
      </c>
      <c r="BP482">
        <v>2586607.3779904102</v>
      </c>
      <c r="BQ482">
        <v>2557800.7233050498</v>
      </c>
      <c r="BR482">
        <v>2529314.8839708101</v>
      </c>
      <c r="BS482">
        <v>2501146.2871156898</v>
      </c>
      <c r="BT482">
        <v>2473291.3996582502</v>
      </c>
      <c r="BU482">
        <v>2445746.7278644298</v>
      </c>
      <c r="BV482">
        <v>2418508.81690935</v>
      </c>
      <c r="BW482">
        <v>2391574.2504440201</v>
      </c>
      <c r="BX482">
        <v>2364939.6501667802</v>
      </c>
      <c r="BY482">
        <v>2338601.6753996201</v>
      </c>
      <c r="BZ482">
        <v>2312557.02266915</v>
      </c>
      <c r="CA482">
        <v>2286802.42529226</v>
      </c>
      <c r="CB482">
        <v>2261334.6529664099</v>
      </c>
      <c r="CC482">
        <v>2236150.5113644199</v>
      </c>
    </row>
    <row r="483" spans="1:81" x14ac:dyDescent="0.25">
      <c r="A483">
        <v>20102</v>
      </c>
      <c r="B483" t="s">
        <v>556</v>
      </c>
      <c r="C483" t="s">
        <v>39</v>
      </c>
      <c r="D483">
        <v>2015</v>
      </c>
      <c r="E483" t="s">
        <v>32</v>
      </c>
      <c r="F483" t="s">
        <v>33</v>
      </c>
      <c r="G483">
        <v>2014</v>
      </c>
      <c r="H483">
        <v>5230000</v>
      </c>
      <c r="I483">
        <v>100</v>
      </c>
      <c r="J483">
        <v>2020</v>
      </c>
      <c r="K483">
        <v>14</v>
      </c>
      <c r="L483">
        <v>44</v>
      </c>
      <c r="M483">
        <v>2017</v>
      </c>
      <c r="N483">
        <v>4863900</v>
      </c>
      <c r="O483" t="s">
        <v>24</v>
      </c>
      <c r="P483">
        <v>2.4587458536585398</v>
      </c>
      <c r="Q483">
        <v>1</v>
      </c>
      <c r="R483" t="s">
        <v>25</v>
      </c>
      <c r="S483">
        <v>4497800</v>
      </c>
      <c r="T483">
        <v>-1.11368485725649E-2</v>
      </c>
      <c r="AS483">
        <v>5230000</v>
      </c>
      <c r="AT483">
        <v>5107966.6666666605</v>
      </c>
      <c r="AU483">
        <v>4985933.3333333302</v>
      </c>
      <c r="AV483">
        <v>4863900</v>
      </c>
      <c r="AW483">
        <v>4741866.6666666605</v>
      </c>
      <c r="AX483">
        <v>4619833.3333333302</v>
      </c>
      <c r="AY483">
        <v>4497800</v>
      </c>
      <c r="AZ483">
        <v>4447708.6824903097</v>
      </c>
      <c r="BA483">
        <v>4398175.2243985403</v>
      </c>
      <c r="BB483">
        <v>4349193.4129288001</v>
      </c>
      <c r="BC483">
        <v>4300757.10447622</v>
      </c>
      <c r="BD483">
        <v>4252860.2238562796</v>
      </c>
      <c r="BE483">
        <v>4205496.7635429101</v>
      </c>
      <c r="BF483">
        <v>4158660.7829149198</v>
      </c>
      <c r="BG483">
        <v>4112346.4075109302</v>
      </c>
      <c r="BH483">
        <v>4066547.8282925501</v>
      </c>
      <c r="BI483">
        <v>4021259.3009157702</v>
      </c>
      <c r="BJ483">
        <v>3976475.1450104499</v>
      </c>
      <c r="BK483">
        <v>3932189.7434679</v>
      </c>
      <c r="BL483">
        <v>3888397.5417363001</v>
      </c>
      <c r="BM483">
        <v>3845093.0471240501</v>
      </c>
      <c r="BN483">
        <v>3802270.8281108099</v>
      </c>
      <c r="BO483">
        <v>3759925.5136662601</v>
      </c>
      <c r="BP483">
        <v>3718051.7925764299</v>
      </c>
      <c r="BQ483">
        <v>3676644.4127775598</v>
      </c>
      <c r="BR483">
        <v>3635698.1806972902</v>
      </c>
      <c r="BS483">
        <v>3595207.9606033098</v>
      </c>
      <c r="BT483">
        <v>3555168.67395919</v>
      </c>
      <c r="BU483">
        <v>3515575.2987873801</v>
      </c>
      <c r="BV483">
        <v>3476422.8690393399</v>
      </c>
      <c r="BW483">
        <v>3437706.47397264</v>
      </c>
      <c r="BX483">
        <v>3399421.25753508</v>
      </c>
      <c r="BY483">
        <v>3361562.41775556</v>
      </c>
      <c r="BZ483">
        <v>3324125.2061417899</v>
      </c>
      <c r="CA483">
        <v>3287104.9270847398</v>
      </c>
      <c r="CB483">
        <v>3250496.93726967</v>
      </c>
      <c r="CC483">
        <v>3214296.6450937102</v>
      </c>
    </row>
    <row r="484" spans="1:81" x14ac:dyDescent="0.25">
      <c r="A484">
        <v>21159</v>
      </c>
      <c r="B484" t="s">
        <v>557</v>
      </c>
      <c r="C484" t="s">
        <v>208</v>
      </c>
      <c r="D484">
        <v>2015</v>
      </c>
      <c r="E484" t="s">
        <v>28</v>
      </c>
      <c r="F484" t="s">
        <v>23</v>
      </c>
      <c r="G484">
        <v>2015</v>
      </c>
      <c r="H484">
        <v>59987</v>
      </c>
      <c r="I484">
        <v>100</v>
      </c>
      <c r="J484">
        <v>2022</v>
      </c>
      <c r="K484">
        <v>15</v>
      </c>
      <c r="L484">
        <v>100</v>
      </c>
      <c r="M484">
        <v>2017</v>
      </c>
      <c r="N484">
        <v>60008</v>
      </c>
      <c r="O484" t="s">
        <v>24</v>
      </c>
      <c r="P484">
        <v>2.79634746211463</v>
      </c>
      <c r="Q484">
        <v>1</v>
      </c>
      <c r="R484" t="s">
        <v>25</v>
      </c>
      <c r="S484">
        <v>50988.95</v>
      </c>
      <c r="T484">
        <v>-1.11368485725649E-2</v>
      </c>
      <c r="AT484">
        <v>59987</v>
      </c>
      <c r="AU484">
        <v>59997.5</v>
      </c>
      <c r="AV484">
        <v>60008</v>
      </c>
      <c r="AW484">
        <v>58204.19</v>
      </c>
      <c r="AX484">
        <v>56400.38</v>
      </c>
      <c r="AY484">
        <v>54596.57</v>
      </c>
      <c r="AZ484">
        <v>52792.7599999999</v>
      </c>
      <c r="BA484">
        <v>50988.95</v>
      </c>
      <c r="BB484">
        <v>50421.093784975899</v>
      </c>
      <c r="BC484">
        <v>49859.561698629499</v>
      </c>
      <c r="BD484">
        <v>49304.283310097402</v>
      </c>
      <c r="BE484">
        <v>48755.188972894</v>
      </c>
      <c r="BF484">
        <v>48212.209816176102</v>
      </c>
      <c r="BG484">
        <v>47675.277736104603</v>
      </c>
      <c r="BH484">
        <v>47144.325387302597</v>
      </c>
      <c r="BI484">
        <v>46619.286174408502</v>
      </c>
      <c r="BJ484">
        <v>46100.094243723099</v>
      </c>
      <c r="BK484">
        <v>45586.684474949798</v>
      </c>
      <c r="BL484">
        <v>45078.992473026898</v>
      </c>
      <c r="BM484">
        <v>44576.954560051003</v>
      </c>
      <c r="BN484">
        <v>44080.5077672896</v>
      </c>
      <c r="BO484">
        <v>43589.589827283598</v>
      </c>
      <c r="BP484">
        <v>43104.139166036897</v>
      </c>
      <c r="BQ484">
        <v>42624.094895294002</v>
      </c>
      <c r="BR484">
        <v>42149.396804902499</v>
      </c>
      <c r="BS484">
        <v>41679.985355261299</v>
      </c>
      <c r="BT484">
        <v>41215.801669852997</v>
      </c>
      <c r="BU484">
        <v>40756.787527859</v>
      </c>
      <c r="BV484">
        <v>40302.885356857099</v>
      </c>
      <c r="BW484">
        <v>39854.038225600299</v>
      </c>
      <c r="BX484">
        <v>39410.189836876598</v>
      </c>
      <c r="BY484">
        <v>38971.284520447203</v>
      </c>
      <c r="BZ484">
        <v>38537.267226064701</v>
      </c>
      <c r="CA484">
        <v>38108.083516567502</v>
      </c>
      <c r="CB484">
        <v>37683.679561052799</v>
      </c>
      <c r="CC484">
        <v>37264.002128124303</v>
      </c>
    </row>
    <row r="485" spans="1:81" x14ac:dyDescent="0.25">
      <c r="A485">
        <v>32524</v>
      </c>
      <c r="B485" t="s">
        <v>558</v>
      </c>
      <c r="C485" t="s">
        <v>21</v>
      </c>
      <c r="D485">
        <v>2010</v>
      </c>
      <c r="E485" t="s">
        <v>49</v>
      </c>
      <c r="F485" t="s">
        <v>50</v>
      </c>
      <c r="G485">
        <v>2007</v>
      </c>
      <c r="H485">
        <v>5221376</v>
      </c>
      <c r="I485">
        <v>99.9</v>
      </c>
      <c r="J485">
        <v>2050</v>
      </c>
      <c r="K485">
        <v>50</v>
      </c>
      <c r="L485">
        <v>47.5</v>
      </c>
      <c r="M485">
        <v>2017</v>
      </c>
      <c r="N485">
        <v>3982550</v>
      </c>
      <c r="O485" t="s">
        <v>24</v>
      </c>
      <c r="P485">
        <v>2.8295218450999999</v>
      </c>
      <c r="Q485">
        <v>1</v>
      </c>
      <c r="R485" t="s">
        <v>25</v>
      </c>
      <c r="S485">
        <v>2610688</v>
      </c>
      <c r="T485">
        <v>-1.11368485725649E-2</v>
      </c>
      <c r="AL485">
        <v>5221376</v>
      </c>
      <c r="AM485">
        <v>5097493.4000000004</v>
      </c>
      <c r="AN485">
        <v>4973610.8</v>
      </c>
      <c r="AO485">
        <v>4849728.2</v>
      </c>
      <c r="AP485">
        <v>4725845.5999999996</v>
      </c>
      <c r="AQ485">
        <v>4601963</v>
      </c>
      <c r="AR485">
        <v>4478080.4000000004</v>
      </c>
      <c r="AS485">
        <v>4354197.8</v>
      </c>
      <c r="AT485">
        <v>4230315.2</v>
      </c>
      <c r="AU485">
        <v>4106432.5999999898</v>
      </c>
      <c r="AV485">
        <v>3982550</v>
      </c>
      <c r="AW485">
        <v>3940978.4242424201</v>
      </c>
      <c r="AX485">
        <v>3899406.8484848398</v>
      </c>
      <c r="AY485">
        <v>3857835.2727272701</v>
      </c>
      <c r="AZ485">
        <v>3816263.6969696898</v>
      </c>
      <c r="BA485">
        <v>3774692.1212121202</v>
      </c>
      <c r="BB485">
        <v>3733120.5454545398</v>
      </c>
      <c r="BC485">
        <v>3691548.9696969599</v>
      </c>
      <c r="BD485">
        <v>3649977.3939393898</v>
      </c>
      <c r="BE485">
        <v>3608405.81818181</v>
      </c>
      <c r="BF485">
        <v>3566834.2424242399</v>
      </c>
      <c r="BG485">
        <v>3525262.66666666</v>
      </c>
      <c r="BH485">
        <v>3483691.0909090899</v>
      </c>
      <c r="BI485">
        <v>3442119.51515151</v>
      </c>
      <c r="BJ485">
        <v>3400547.9393939301</v>
      </c>
      <c r="BK485">
        <v>3358976.36363636</v>
      </c>
      <c r="BL485">
        <v>3317404.7878787802</v>
      </c>
      <c r="BM485">
        <v>3275833.2121212101</v>
      </c>
      <c r="BN485">
        <v>3234261.6363636302</v>
      </c>
      <c r="BO485">
        <v>3192690.0606060601</v>
      </c>
      <c r="BP485">
        <v>3151118.4848484802</v>
      </c>
      <c r="BQ485">
        <v>3109546.9090908999</v>
      </c>
      <c r="BR485">
        <v>3067975.3333333302</v>
      </c>
      <c r="BS485">
        <v>3026403.7575757499</v>
      </c>
      <c r="BT485">
        <v>2984832.1818181798</v>
      </c>
      <c r="BU485">
        <v>2943260.6060605999</v>
      </c>
      <c r="BV485">
        <v>2901689.0303030298</v>
      </c>
      <c r="BW485">
        <v>2860117.4545454499</v>
      </c>
      <c r="BX485">
        <v>2818545.8787878701</v>
      </c>
      <c r="BY485">
        <v>2776974.3030303</v>
      </c>
      <c r="BZ485">
        <v>2735402.7272727201</v>
      </c>
      <c r="CA485">
        <v>2693831.15151515</v>
      </c>
      <c r="CB485">
        <v>2652259.5757575701</v>
      </c>
      <c r="CC485">
        <v>2610688</v>
      </c>
    </row>
    <row r="486" spans="1:81" x14ac:dyDescent="0.25">
      <c r="A486">
        <v>36917</v>
      </c>
      <c r="B486" t="s">
        <v>559</v>
      </c>
      <c r="C486" t="s">
        <v>27</v>
      </c>
      <c r="D486">
        <v>2017</v>
      </c>
      <c r="E486" t="s">
        <v>22</v>
      </c>
      <c r="F486" t="s">
        <v>23</v>
      </c>
      <c r="G486">
        <v>2016</v>
      </c>
      <c r="H486">
        <v>31200</v>
      </c>
      <c r="I486">
        <v>100</v>
      </c>
      <c r="J486">
        <v>2030</v>
      </c>
      <c r="K486">
        <v>35</v>
      </c>
      <c r="L486">
        <v>15</v>
      </c>
      <c r="M486">
        <v>2018</v>
      </c>
      <c r="N486">
        <v>29562</v>
      </c>
      <c r="O486" t="s">
        <v>45</v>
      </c>
      <c r="P486">
        <v>3.0002470224390199</v>
      </c>
      <c r="Q486">
        <v>1</v>
      </c>
      <c r="R486" t="s">
        <v>25</v>
      </c>
      <c r="S486">
        <v>20280</v>
      </c>
      <c r="T486">
        <v>-1.11368485725649E-2</v>
      </c>
      <c r="AU486">
        <v>31200</v>
      </c>
      <c r="AV486">
        <v>30381</v>
      </c>
      <c r="AW486">
        <v>29562</v>
      </c>
      <c r="AX486">
        <v>28788.5</v>
      </c>
      <c r="AY486">
        <v>28015</v>
      </c>
      <c r="AZ486">
        <v>27241.5</v>
      </c>
      <c r="BA486">
        <v>26468</v>
      </c>
      <c r="BB486">
        <v>25694.5</v>
      </c>
      <c r="BC486">
        <v>24921</v>
      </c>
      <c r="BD486">
        <v>24147.5</v>
      </c>
      <c r="BE486">
        <v>23374</v>
      </c>
      <c r="BF486">
        <v>22600.5</v>
      </c>
      <c r="BG486">
        <v>21827</v>
      </c>
      <c r="BH486">
        <v>21053.5</v>
      </c>
      <c r="BI486">
        <v>20280</v>
      </c>
      <c r="BJ486">
        <v>20054.144710948302</v>
      </c>
      <c r="BK486">
        <v>19830.804738050199</v>
      </c>
      <c r="BL486">
        <v>19609.952068610401</v>
      </c>
      <c r="BM486">
        <v>19391.559001907099</v>
      </c>
      <c r="BN486">
        <v>19175.5981457169</v>
      </c>
      <c r="BO486">
        <v>18962.042412879699</v>
      </c>
      <c r="BP486">
        <v>18750.865017900898</v>
      </c>
      <c r="BQ486">
        <v>18542.0394735919</v>
      </c>
      <c r="BR486">
        <v>18335.539587748</v>
      </c>
      <c r="BS486">
        <v>18131.339459863</v>
      </c>
      <c r="BT486">
        <v>17929.413477880698</v>
      </c>
      <c r="BU486">
        <v>17729.736314982601</v>
      </c>
      <c r="BV486">
        <v>17532.282926411201</v>
      </c>
      <c r="BW486">
        <v>17337.028546328402</v>
      </c>
      <c r="BX486">
        <v>17143.9486847097</v>
      </c>
      <c r="BY486">
        <v>16953.019124272199</v>
      </c>
      <c r="BZ486">
        <v>16764.215917437399</v>
      </c>
      <c r="CA486">
        <v>16577.5153833271</v>
      </c>
      <c r="CB486">
        <v>16392.894104793701</v>
      </c>
      <c r="CC486">
        <v>16210.328925482499</v>
      </c>
    </row>
    <row r="487" spans="1:81" x14ac:dyDescent="0.25">
      <c r="A487">
        <v>20316</v>
      </c>
      <c r="B487" t="s">
        <v>560</v>
      </c>
      <c r="C487" t="s">
        <v>21</v>
      </c>
      <c r="D487">
        <v>2018</v>
      </c>
      <c r="E487" t="s">
        <v>22</v>
      </c>
      <c r="F487" t="s">
        <v>23</v>
      </c>
      <c r="G487">
        <v>2017</v>
      </c>
      <c r="H487">
        <v>2580000</v>
      </c>
      <c r="I487">
        <v>100</v>
      </c>
      <c r="J487">
        <v>2025</v>
      </c>
      <c r="K487">
        <v>40</v>
      </c>
      <c r="L487">
        <v>0</v>
      </c>
      <c r="M487">
        <v>2018</v>
      </c>
      <c r="N487">
        <v>2580000</v>
      </c>
      <c r="O487" t="s">
        <v>45</v>
      </c>
      <c r="P487">
        <v>3.0480628780487802</v>
      </c>
      <c r="Q487">
        <v>1</v>
      </c>
      <c r="R487" t="s">
        <v>25</v>
      </c>
      <c r="S487">
        <v>1548000</v>
      </c>
      <c r="T487">
        <v>-1.11368485725649E-2</v>
      </c>
      <c r="AV487">
        <v>2580000</v>
      </c>
      <c r="AW487">
        <v>2580000</v>
      </c>
      <c r="AX487">
        <v>2432571.4285714198</v>
      </c>
      <c r="AY487">
        <v>2285142.8571428498</v>
      </c>
      <c r="AZ487">
        <v>2137714.2857142799</v>
      </c>
      <c r="BA487">
        <v>1990285.7142857099</v>
      </c>
      <c r="BB487">
        <v>1842857.1428571399</v>
      </c>
      <c r="BC487">
        <v>1695428.57142857</v>
      </c>
      <c r="BD487">
        <v>1548000</v>
      </c>
      <c r="BE487">
        <v>1530760.15840966</v>
      </c>
      <c r="BF487">
        <v>1513712.3143245401</v>
      </c>
      <c r="BG487">
        <v>1496854.3294974801</v>
      </c>
      <c r="BH487">
        <v>1480184.0894946801</v>
      </c>
      <c r="BI487">
        <v>1463699.5034304601</v>
      </c>
      <c r="BJ487">
        <v>1447398.5037050101</v>
      </c>
      <c r="BK487">
        <v>1431279.0457450901</v>
      </c>
      <c r="BL487">
        <v>1415339.1077475499</v>
      </c>
      <c r="BM487">
        <v>1399576.6904257301</v>
      </c>
      <c r="BN487">
        <v>1383989.81675877</v>
      </c>
      <c r="BO487">
        <v>1368576.53174355</v>
      </c>
      <c r="BP487">
        <v>1353334.9021495599</v>
      </c>
      <c r="BQ487">
        <v>1338263.01627635</v>
      </c>
      <c r="BR487">
        <v>1323358.9837138201</v>
      </c>
      <c r="BS487">
        <v>1308620.93510506</v>
      </c>
      <c r="BT487">
        <v>1294047.0219119</v>
      </c>
      <c r="BU487">
        <v>1279635.4161830901</v>
      </c>
      <c r="BV487">
        <v>1265384.3103249699</v>
      </c>
      <c r="BW487">
        <v>1251291.9168747801</v>
      </c>
      <c r="BX487">
        <v>1237356.46827647</v>
      </c>
      <c r="BY487">
        <v>1223576.2166589899</v>
      </c>
      <c r="BZ487">
        <v>1209949.4336170701</v>
      </c>
      <c r="CA487">
        <v>1196474.4099944099</v>
      </c>
      <c r="CB487">
        <v>1183149.45566936</v>
      </c>
      <c r="CC487">
        <v>1169972.8993428601</v>
      </c>
    </row>
    <row r="488" spans="1:81" x14ac:dyDescent="0.25">
      <c r="A488">
        <v>22287</v>
      </c>
      <c r="B488" t="s">
        <v>561</v>
      </c>
      <c r="C488" t="s">
        <v>41</v>
      </c>
      <c r="D488">
        <v>2016</v>
      </c>
      <c r="E488" t="s">
        <v>28</v>
      </c>
      <c r="F488" t="s">
        <v>23</v>
      </c>
      <c r="G488">
        <v>2015</v>
      </c>
      <c r="H488">
        <v>449000</v>
      </c>
      <c r="I488">
        <v>100</v>
      </c>
      <c r="J488">
        <v>2020</v>
      </c>
      <c r="K488">
        <v>20</v>
      </c>
      <c r="L488">
        <v>10.7</v>
      </c>
      <c r="M488">
        <v>2017</v>
      </c>
      <c r="N488">
        <v>439391.4</v>
      </c>
      <c r="O488" t="s">
        <v>24</v>
      </c>
      <c r="P488">
        <v>2.8454107536585398</v>
      </c>
      <c r="Q488">
        <v>1</v>
      </c>
      <c r="R488" t="s">
        <v>25</v>
      </c>
      <c r="S488">
        <v>359200</v>
      </c>
      <c r="T488">
        <v>-1.11368485725649E-2</v>
      </c>
      <c r="AT488">
        <v>449000</v>
      </c>
      <c r="AU488">
        <v>444195.7</v>
      </c>
      <c r="AV488">
        <v>439391.4</v>
      </c>
      <c r="AW488">
        <v>412660.933333333</v>
      </c>
      <c r="AX488">
        <v>385930.46666666598</v>
      </c>
      <c r="AY488">
        <v>359200</v>
      </c>
      <c r="AZ488">
        <v>355199.64399273403</v>
      </c>
      <c r="BA488">
        <v>351243.83934455802</v>
      </c>
      <c r="BB488">
        <v>347332.089893731</v>
      </c>
      <c r="BC488">
        <v>343463.90500419203</v>
      </c>
      <c r="BD488">
        <v>339638.79950401903</v>
      </c>
      <c r="BE488">
        <v>335856.29362457502</v>
      </c>
      <c r="BF488">
        <v>332115.91294033499</v>
      </c>
      <c r="BG488">
        <v>328417.18830937898</v>
      </c>
      <c r="BH488">
        <v>324759.65581455</v>
      </c>
      <c r="BI488">
        <v>321142.856705265</v>
      </c>
      <c r="BJ488">
        <v>317566.33733997802</v>
      </c>
      <c r="BK488">
        <v>314029.64912927902</v>
      </c>
      <c r="BL488">
        <v>310532.34847963002</v>
      </c>
      <c r="BM488">
        <v>307073.99673772999</v>
      </c>
      <c r="BN488">
        <v>303654.16013548902</v>
      </c>
      <c r="BO488">
        <v>300272.40973563102</v>
      </c>
      <c r="BP488">
        <v>296928.32137788599</v>
      </c>
      <c r="BQ488">
        <v>293621.47562579397</v>
      </c>
      <c r="BR488">
        <v>290351.45771409699</v>
      </c>
      <c r="BS488">
        <v>287117.85749671102</v>
      </c>
      <c r="BT488">
        <v>283920.26939529099</v>
      </c>
      <c r="BU488">
        <v>280758.29234835401</v>
      </c>
      <c r="BV488">
        <v>277631.529760979</v>
      </c>
      <c r="BW488">
        <v>274539.58945506101</v>
      </c>
      <c r="BX488">
        <v>271482.08362012601</v>
      </c>
      <c r="BY488">
        <v>268458.62876468402</v>
      </c>
      <c r="BZ488">
        <v>265468.845668133</v>
      </c>
      <c r="CA488">
        <v>262512.35933319398</v>
      </c>
      <c r="CB488">
        <v>259588.79893887299</v>
      </c>
      <c r="CC488">
        <v>256697.797793957</v>
      </c>
    </row>
    <row r="489" spans="1:81" x14ac:dyDescent="0.25">
      <c r="A489">
        <v>20332</v>
      </c>
      <c r="B489" t="s">
        <v>562</v>
      </c>
      <c r="C489" t="s">
        <v>213</v>
      </c>
      <c r="D489">
        <v>2016</v>
      </c>
      <c r="E489" t="s">
        <v>28</v>
      </c>
      <c r="F489" t="s">
        <v>23</v>
      </c>
      <c r="G489">
        <v>2015</v>
      </c>
      <c r="H489">
        <v>1215483</v>
      </c>
      <c r="I489">
        <v>80</v>
      </c>
      <c r="J489">
        <v>2025</v>
      </c>
      <c r="K489">
        <v>18</v>
      </c>
      <c r="L489">
        <v>0</v>
      </c>
      <c r="M489">
        <v>2017</v>
      </c>
      <c r="N489">
        <v>1215483</v>
      </c>
      <c r="O489" t="s">
        <v>24</v>
      </c>
      <c r="P489">
        <v>2.6279264263487798</v>
      </c>
      <c r="Q489">
        <v>1</v>
      </c>
      <c r="R489" t="s">
        <v>25</v>
      </c>
      <c r="S489">
        <v>996696.06</v>
      </c>
      <c r="T489">
        <v>-1.11368485725649E-2</v>
      </c>
      <c r="AT489">
        <v>1215483</v>
      </c>
      <c r="AU489">
        <v>1215483</v>
      </c>
      <c r="AV489">
        <v>1215483</v>
      </c>
      <c r="AW489">
        <v>1188134.6325000001</v>
      </c>
      <c r="AX489">
        <v>1160786.2649999999</v>
      </c>
      <c r="AY489">
        <v>1133437.8975</v>
      </c>
      <c r="AZ489">
        <v>1106089.53</v>
      </c>
      <c r="BA489">
        <v>1078741.1625000001</v>
      </c>
      <c r="BB489">
        <v>1051392.7949999999</v>
      </c>
      <c r="BC489">
        <v>1024044.4275</v>
      </c>
      <c r="BD489">
        <v>996696.06</v>
      </c>
      <c r="BE489">
        <v>985596.00690690801</v>
      </c>
      <c r="BF489">
        <v>974619.57342426095</v>
      </c>
      <c r="BG489">
        <v>963765.382819177</v>
      </c>
      <c r="BH489">
        <v>953032.07369124005</v>
      </c>
      <c r="BI489">
        <v>942418.29980174301</v>
      </c>
      <c r="BJ489">
        <v>931922.72990483698</v>
      </c>
      <c r="BK489">
        <v>921544.04758055496</v>
      </c>
      <c r="BL489">
        <v>911280.95106970205</v>
      </c>
      <c r="BM489">
        <v>901132.15311057598</v>
      </c>
      <c r="BN489">
        <v>891096.38077751396</v>
      </c>
      <c r="BO489">
        <v>881172.37532123399</v>
      </c>
      <c r="BP489">
        <v>871358.89201095398</v>
      </c>
      <c r="BQ489">
        <v>861654.69997826999</v>
      </c>
      <c r="BR489">
        <v>852058.58206277306</v>
      </c>
      <c r="BS489">
        <v>842569.33465938596</v>
      </c>
      <c r="BT489">
        <v>833185.76756739803</v>
      </c>
      <c r="BU489">
        <v>823906.70384118299</v>
      </c>
      <c r="BV489">
        <v>814730.97964258306</v>
      </c>
      <c r="BW489">
        <v>805657.444094926</v>
      </c>
      <c r="BX489">
        <v>796684.95913868095</v>
      </c>
      <c r="BY489">
        <v>787812.39938871295</v>
      </c>
      <c r="BZ489">
        <v>779038.65199313196</v>
      </c>
      <c r="CA489">
        <v>770362.61649370997</v>
      </c>
      <c r="CB489">
        <v>761783.20468785404</v>
      </c>
      <c r="CC489">
        <v>753299.34049212304</v>
      </c>
    </row>
    <row r="490" spans="1:81" x14ac:dyDescent="0.25">
      <c r="A490">
        <v>20402</v>
      </c>
      <c r="B490" t="s">
        <v>563</v>
      </c>
      <c r="C490" t="s">
        <v>27</v>
      </c>
      <c r="D490">
        <v>2016</v>
      </c>
      <c r="E490" t="s">
        <v>22</v>
      </c>
      <c r="F490" t="s">
        <v>23</v>
      </c>
      <c r="G490">
        <v>2015</v>
      </c>
      <c r="H490">
        <v>19778349</v>
      </c>
      <c r="I490">
        <v>100</v>
      </c>
      <c r="J490">
        <v>2025</v>
      </c>
      <c r="K490">
        <v>18</v>
      </c>
      <c r="L490">
        <v>34.1</v>
      </c>
      <c r="M490">
        <v>2017</v>
      </c>
      <c r="N490">
        <v>18679041</v>
      </c>
      <c r="O490" t="s">
        <v>24</v>
      </c>
      <c r="P490">
        <v>2.82979495824878</v>
      </c>
      <c r="Q490">
        <v>1</v>
      </c>
      <c r="R490" t="s">
        <v>25</v>
      </c>
      <c r="S490">
        <v>16218246.18</v>
      </c>
      <c r="T490">
        <v>-1.11368485725649E-2</v>
      </c>
      <c r="AT490">
        <v>19778349</v>
      </c>
      <c r="AU490">
        <v>19228695</v>
      </c>
      <c r="AV490">
        <v>18679041</v>
      </c>
      <c r="AW490">
        <v>18371441.647500001</v>
      </c>
      <c r="AX490">
        <v>18063842.295000002</v>
      </c>
      <c r="AY490">
        <v>17756242.942499999</v>
      </c>
      <c r="AZ490">
        <v>17448643.59</v>
      </c>
      <c r="BA490">
        <v>17141044.237500001</v>
      </c>
      <c r="BB490">
        <v>16833444.884999901</v>
      </c>
      <c r="BC490">
        <v>16525845.5324999</v>
      </c>
      <c r="BD490">
        <v>16218246.18</v>
      </c>
      <c r="BE490">
        <v>16037626.0281807</v>
      </c>
      <c r="BF490">
        <v>15859017.415641399</v>
      </c>
      <c r="BG490">
        <v>15682397.940173799</v>
      </c>
      <c r="BH490">
        <v>15507745.4490593</v>
      </c>
      <c r="BI490">
        <v>15335038.036291299</v>
      </c>
      <c r="BJ490">
        <v>15164254.0398266</v>
      </c>
      <c r="BK490">
        <v>14995372.0388691</v>
      </c>
      <c r="BL490">
        <v>14828370.851182999</v>
      </c>
      <c r="BM490">
        <v>14663229.530435501</v>
      </c>
      <c r="BN490">
        <v>14499927.363570301</v>
      </c>
      <c r="BO490">
        <v>14338443.868209001</v>
      </c>
      <c r="BP490">
        <v>14178758.7900826</v>
      </c>
      <c r="BQ490">
        <v>14020852.100490499</v>
      </c>
      <c r="BR490">
        <v>13864703.993789</v>
      </c>
      <c r="BS490">
        <v>13710294.8849067</v>
      </c>
      <c r="BT490">
        <v>13557605.406888301</v>
      </c>
      <c r="BU490">
        <v>13406616.408465199</v>
      </c>
      <c r="BV490">
        <v>13257308.9516537</v>
      </c>
      <c r="BW490">
        <v>13109664.309379401</v>
      </c>
      <c r="BX490">
        <v>12963663.963128701</v>
      </c>
      <c r="BY490">
        <v>12819289.600625699</v>
      </c>
      <c r="BZ490">
        <v>12676523.1135357</v>
      </c>
      <c r="CA490">
        <v>12535346.5951936</v>
      </c>
      <c r="CB490">
        <v>12395742.3383583</v>
      </c>
      <c r="CC490">
        <v>12257692.832991499</v>
      </c>
    </row>
    <row r="491" spans="1:81" x14ac:dyDescent="0.25">
      <c r="A491">
        <v>20416</v>
      </c>
      <c r="B491" t="s">
        <v>564</v>
      </c>
      <c r="C491" t="s">
        <v>155</v>
      </c>
      <c r="D491">
        <v>2015</v>
      </c>
      <c r="E491" t="s">
        <v>88</v>
      </c>
      <c r="F491" t="s">
        <v>54</v>
      </c>
      <c r="G491">
        <v>2015</v>
      </c>
      <c r="H491">
        <v>39988</v>
      </c>
      <c r="I491">
        <v>100</v>
      </c>
      <c r="J491">
        <v>2030</v>
      </c>
      <c r="K491">
        <v>32</v>
      </c>
      <c r="L491">
        <v>0</v>
      </c>
      <c r="M491">
        <v>2017</v>
      </c>
      <c r="N491">
        <v>39988</v>
      </c>
      <c r="O491" t="s">
        <v>24</v>
      </c>
      <c r="P491">
        <v>3.3102479012390198</v>
      </c>
      <c r="Q491">
        <v>1</v>
      </c>
      <c r="R491" t="s">
        <v>25</v>
      </c>
      <c r="S491">
        <v>27191.84</v>
      </c>
      <c r="T491">
        <v>-1.11368485725649E-2</v>
      </c>
      <c r="AT491">
        <v>39988</v>
      </c>
      <c r="AU491">
        <v>39988</v>
      </c>
      <c r="AV491">
        <v>39988</v>
      </c>
      <c r="AW491">
        <v>39003.68</v>
      </c>
      <c r="AX491">
        <v>38019.360000000001</v>
      </c>
      <c r="AY491">
        <v>37035.040000000001</v>
      </c>
      <c r="AZ491">
        <v>36050.720000000001</v>
      </c>
      <c r="BA491">
        <v>35066.400000000001</v>
      </c>
      <c r="BB491">
        <v>34082.080000000002</v>
      </c>
      <c r="BC491">
        <v>33097.760000000002</v>
      </c>
      <c r="BD491">
        <v>32113.439999999999</v>
      </c>
      <c r="BE491">
        <v>31129.119999999999</v>
      </c>
      <c r="BF491">
        <v>30144.799999999999</v>
      </c>
      <c r="BG491">
        <v>29160.48</v>
      </c>
      <c r="BH491">
        <v>28176.16</v>
      </c>
      <c r="BI491">
        <v>27191.84</v>
      </c>
      <c r="BJ491">
        <v>26889.008595510499</v>
      </c>
      <c r="BK491">
        <v>26589.549778515899</v>
      </c>
      <c r="BL491">
        <v>26293.425989019899</v>
      </c>
      <c r="BM491">
        <v>26000.600085326299</v>
      </c>
      <c r="BN491">
        <v>25711.0353393802</v>
      </c>
      <c r="BO491">
        <v>25424.695432161599</v>
      </c>
      <c r="BP491">
        <v>25141.544449130099</v>
      </c>
      <c r="BQ491">
        <v>24861.546875719701</v>
      </c>
      <c r="BR491">
        <v>24584.6675928851</v>
      </c>
      <c r="BS491">
        <v>24310.871872696302</v>
      </c>
      <c r="BT491">
        <v>24040.125373982999</v>
      </c>
      <c r="BU491">
        <v>23772.394138027499</v>
      </c>
      <c r="BV491">
        <v>23507.644584304999</v>
      </c>
      <c r="BW491">
        <v>23245.8435062719</v>
      </c>
      <c r="BX491">
        <v>22986.958067201002</v>
      </c>
      <c r="BY491">
        <v>22730.955796062699</v>
      </c>
      <c r="BZ491">
        <v>22477.8045834523</v>
      </c>
      <c r="CA491">
        <v>22227.4726775626</v>
      </c>
      <c r="CB491">
        <v>21979.9286802018</v>
      </c>
      <c r="CC491">
        <v>21735.141542854599</v>
      </c>
    </row>
    <row r="492" spans="1:81" x14ac:dyDescent="0.25">
      <c r="A492">
        <v>20408</v>
      </c>
      <c r="B492" t="s">
        <v>565</v>
      </c>
      <c r="C492" t="s">
        <v>65</v>
      </c>
      <c r="D492">
        <v>2017</v>
      </c>
      <c r="E492" t="s">
        <v>28</v>
      </c>
      <c r="F492" t="s">
        <v>23</v>
      </c>
      <c r="G492">
        <v>2015</v>
      </c>
      <c r="H492">
        <v>113466</v>
      </c>
      <c r="I492">
        <v>100</v>
      </c>
      <c r="J492">
        <v>2025</v>
      </c>
      <c r="K492">
        <v>7</v>
      </c>
      <c r="L492">
        <v>3.2</v>
      </c>
      <c r="M492">
        <v>2017</v>
      </c>
      <c r="N492">
        <v>113211.836159999</v>
      </c>
      <c r="O492" t="s">
        <v>24</v>
      </c>
      <c r="P492">
        <v>2.71781622464878</v>
      </c>
      <c r="Q492">
        <v>1</v>
      </c>
      <c r="R492" t="s">
        <v>25</v>
      </c>
      <c r="S492">
        <v>105523.38</v>
      </c>
      <c r="T492">
        <v>-1.11368485725649E-2</v>
      </c>
      <c r="AT492">
        <v>113466</v>
      </c>
      <c r="AU492">
        <v>113338.91808</v>
      </c>
      <c r="AV492">
        <v>113211.836159999</v>
      </c>
      <c r="AW492">
        <v>112250.77914</v>
      </c>
      <c r="AX492">
        <v>111289.722119999</v>
      </c>
      <c r="AY492">
        <v>110328.6651</v>
      </c>
      <c r="AZ492">
        <v>109367.60808000001</v>
      </c>
      <c r="BA492">
        <v>108406.55106</v>
      </c>
      <c r="BB492">
        <v>107445.49404000001</v>
      </c>
      <c r="BC492">
        <v>106484.43702</v>
      </c>
      <c r="BD492">
        <v>105523.38</v>
      </c>
      <c r="BE492">
        <v>104348.182096074</v>
      </c>
      <c r="BF492">
        <v>103186.07219324799</v>
      </c>
      <c r="BG492">
        <v>102036.904532434</v>
      </c>
      <c r="BH492">
        <v>100900.534977843</v>
      </c>
      <c r="BI492">
        <v>99776.820998904397</v>
      </c>
      <c r="BJ492">
        <v>98665.621652387606</v>
      </c>
      <c r="BK492">
        <v>97566.797564727007</v>
      </c>
      <c r="BL492">
        <v>96480.210914538504</v>
      </c>
      <c r="BM492">
        <v>95405.725415334193</v>
      </c>
      <c r="BN492">
        <v>94343.206298427904</v>
      </c>
      <c r="BO492">
        <v>93292.520296032104</v>
      </c>
      <c r="BP492">
        <v>92253.535624542201</v>
      </c>
      <c r="BQ492">
        <v>91226.121968007996</v>
      </c>
      <c r="BR492">
        <v>90210.150461787896</v>
      </c>
      <c r="BS492">
        <v>89205.493676386701</v>
      </c>
      <c r="BT492">
        <v>88212.025601471905</v>
      </c>
      <c r="BU492">
        <v>87229.621630069101</v>
      </c>
      <c r="BV492">
        <v>86258.158542932899</v>
      </c>
      <c r="BW492">
        <v>85297.514493091905</v>
      </c>
      <c r="BX492">
        <v>84347.5689905662</v>
      </c>
      <c r="BY492">
        <v>83408.202887254301</v>
      </c>
      <c r="BZ492">
        <v>82479.298361989204</v>
      </c>
      <c r="CA492">
        <v>81560.7389057603</v>
      </c>
      <c r="CB492">
        <v>80652.409307100301</v>
      </c>
      <c r="CC492">
        <v>79754.195637634606</v>
      </c>
    </row>
    <row r="493" spans="1:81" x14ac:dyDescent="0.25">
      <c r="A493">
        <v>20515</v>
      </c>
      <c r="B493" t="s">
        <v>566</v>
      </c>
      <c r="C493" t="s">
        <v>27</v>
      </c>
      <c r="D493">
        <v>2017</v>
      </c>
      <c r="E493" t="s">
        <v>53</v>
      </c>
      <c r="F493" t="s">
        <v>54</v>
      </c>
      <c r="G493">
        <v>2011</v>
      </c>
      <c r="H493">
        <v>13006771</v>
      </c>
      <c r="I493">
        <v>100</v>
      </c>
      <c r="J493">
        <v>2028</v>
      </c>
      <c r="K493">
        <v>42</v>
      </c>
      <c r="L493">
        <v>50</v>
      </c>
      <c r="M493">
        <v>2017</v>
      </c>
      <c r="N493">
        <v>10275349.09</v>
      </c>
      <c r="O493" t="s">
        <v>45</v>
      </c>
      <c r="P493">
        <v>3.41056896978293</v>
      </c>
      <c r="Q493">
        <v>1</v>
      </c>
      <c r="R493" t="s">
        <v>25</v>
      </c>
      <c r="S493">
        <v>7543927.1799999997</v>
      </c>
      <c r="T493">
        <v>-1.11368485725649E-2</v>
      </c>
      <c r="AP493">
        <v>13006771</v>
      </c>
      <c r="AQ493">
        <v>12551534.015000001</v>
      </c>
      <c r="AR493">
        <v>12096297.029999999</v>
      </c>
      <c r="AS493">
        <v>11641060.045</v>
      </c>
      <c r="AT493">
        <v>11185823.060000001</v>
      </c>
      <c r="AU493">
        <v>10730586.074999999</v>
      </c>
      <c r="AV493">
        <v>10275349.09</v>
      </c>
      <c r="AW493">
        <v>10027038.0072727</v>
      </c>
      <c r="AX493">
        <v>9778726.9245454501</v>
      </c>
      <c r="AY493">
        <v>9530415.8418181799</v>
      </c>
      <c r="AZ493">
        <v>9282104.7590909097</v>
      </c>
      <c r="BA493">
        <v>9033793.6763636302</v>
      </c>
      <c r="BB493">
        <v>8785482.59363636</v>
      </c>
      <c r="BC493">
        <v>8537171.5109090898</v>
      </c>
      <c r="BD493">
        <v>8288860.4281818103</v>
      </c>
      <c r="BE493">
        <v>8040549.3454545401</v>
      </c>
      <c r="BF493">
        <v>7792238.2627272699</v>
      </c>
      <c r="BG493">
        <v>7543927.1799999997</v>
      </c>
      <c r="BH493">
        <v>7459911.6053538797</v>
      </c>
      <c r="BI493">
        <v>7376831.6994403303</v>
      </c>
      <c r="BJ493">
        <v>7294677.0418583704</v>
      </c>
      <c r="BK493">
        <v>7213437.3282574303</v>
      </c>
      <c r="BL493">
        <v>7133102.36904494</v>
      </c>
      <c r="BM493">
        <v>7053662.0881082797</v>
      </c>
      <c r="BN493">
        <v>6975106.5215509804</v>
      </c>
      <c r="BO493">
        <v>6897425.8164429497</v>
      </c>
      <c r="BP493">
        <v>6820610.2295847302</v>
      </c>
      <c r="BQ493">
        <v>6744650.12628535</v>
      </c>
      <c r="BR493">
        <v>6669535.9791539796</v>
      </c>
      <c r="BS493">
        <v>6595258.3669048697</v>
      </c>
      <c r="BT493">
        <v>6521807.9731757101</v>
      </c>
      <c r="BU493">
        <v>6449175.5853591096</v>
      </c>
      <c r="BV493">
        <v>6377352.0934470799</v>
      </c>
      <c r="BW493">
        <v>6306328.4888884304</v>
      </c>
      <c r="BX493">
        <v>6236095.8634588299</v>
      </c>
      <c r="BY493">
        <v>6166645.4081434896</v>
      </c>
      <c r="BZ493">
        <v>6097968.4120322904</v>
      </c>
      <c r="CA493">
        <v>6030056.2612271998</v>
      </c>
      <c r="CB493">
        <v>5962900.4377618702</v>
      </c>
      <c r="CC493">
        <v>5896492.5185332298</v>
      </c>
    </row>
    <row r="494" spans="1:81" x14ac:dyDescent="0.25">
      <c r="A494">
        <v>830182</v>
      </c>
      <c r="B494" t="s">
        <v>567</v>
      </c>
      <c r="C494" t="s">
        <v>27</v>
      </c>
      <c r="D494">
        <v>2017</v>
      </c>
      <c r="E494" t="s">
        <v>22</v>
      </c>
      <c r="F494" t="s">
        <v>23</v>
      </c>
      <c r="G494">
        <v>2015</v>
      </c>
      <c r="H494">
        <v>780000</v>
      </c>
      <c r="I494">
        <v>100</v>
      </c>
      <c r="J494">
        <v>2021</v>
      </c>
      <c r="K494">
        <v>10</v>
      </c>
      <c r="L494">
        <v>0</v>
      </c>
      <c r="M494">
        <v>2017</v>
      </c>
      <c r="N494">
        <v>780000</v>
      </c>
      <c r="O494" t="s">
        <v>24</v>
      </c>
      <c r="P494">
        <v>2.7459316585365898</v>
      </c>
      <c r="Q494">
        <v>1</v>
      </c>
      <c r="R494" t="s">
        <v>25</v>
      </c>
      <c r="S494">
        <v>702000</v>
      </c>
      <c r="T494">
        <v>-1.11368485725649E-2</v>
      </c>
      <c r="AT494">
        <v>780000</v>
      </c>
      <c r="AU494">
        <v>780000</v>
      </c>
      <c r="AV494">
        <v>780000</v>
      </c>
      <c r="AW494">
        <v>760500</v>
      </c>
      <c r="AX494">
        <v>741000</v>
      </c>
      <c r="AY494">
        <v>721500</v>
      </c>
      <c r="AZ494">
        <v>702000</v>
      </c>
      <c r="BA494">
        <v>694181.93230205902</v>
      </c>
      <c r="BB494">
        <v>686450.93324020004</v>
      </c>
      <c r="BC494">
        <v>678806.03314420802</v>
      </c>
      <c r="BD494">
        <v>671246.27314293804</v>
      </c>
      <c r="BE494">
        <v>663770.70504404604</v>
      </c>
      <c r="BF494">
        <v>656378.39121506596</v>
      </c>
      <c r="BG494">
        <v>649068.40446580003</v>
      </c>
      <c r="BH494">
        <v>641839.82793202798</v>
      </c>
      <c r="BI494">
        <v>634691.75496050797</v>
      </c>
      <c r="BJ494">
        <v>627623.28899525804</v>
      </c>
      <c r="BK494">
        <v>620633.54346510198</v>
      </c>
      <c r="BL494">
        <v>613721.64167247701</v>
      </c>
      <c r="BM494">
        <v>606886.71668346506</v>
      </c>
      <c r="BN494">
        <v>600127.91121905996</v>
      </c>
      <c r="BO494">
        <v>593444.37754764396</v>
      </c>
      <c r="BP494">
        <v>586835.27737865504</v>
      </c>
      <c r="BQ494">
        <v>580299.78175744996</v>
      </c>
      <c r="BR494">
        <v>573837.07096132496</v>
      </c>
      <c r="BS494">
        <v>567446.33439670398</v>
      </c>
      <c r="BT494">
        <v>561126.77049747098</v>
      </c>
      <c r="BU494">
        <v>554877.58662442898</v>
      </c>
      <c r="BV494">
        <v>548697.998965882</v>
      </c>
      <c r="BW494">
        <v>542587.23243932996</v>
      </c>
      <c r="BX494">
        <v>536544.52059424599</v>
      </c>
      <c r="BY494">
        <v>530569.10551594803</v>
      </c>
      <c r="BZ494">
        <v>524660.23773053603</v>
      </c>
      <c r="CA494">
        <v>518817.17611088499</v>
      </c>
      <c r="CB494">
        <v>513039.18778369197</v>
      </c>
      <c r="CC494">
        <v>507325.54803755402</v>
      </c>
    </row>
    <row r="495" spans="1:81" x14ac:dyDescent="0.25">
      <c r="A495">
        <v>73382</v>
      </c>
      <c r="B495" t="s">
        <v>568</v>
      </c>
      <c r="C495" t="s">
        <v>84</v>
      </c>
      <c r="D495">
        <v>2017</v>
      </c>
      <c r="E495" t="s">
        <v>44</v>
      </c>
      <c r="F495" t="s">
        <v>33</v>
      </c>
      <c r="G495">
        <v>2016</v>
      </c>
      <c r="H495">
        <v>26738</v>
      </c>
      <c r="I495">
        <v>100</v>
      </c>
      <c r="J495">
        <v>2021</v>
      </c>
      <c r="K495">
        <v>17</v>
      </c>
      <c r="L495">
        <v>3.5</v>
      </c>
      <c r="M495">
        <v>2017</v>
      </c>
      <c r="N495">
        <v>26578.908899999999</v>
      </c>
      <c r="O495" t="s">
        <v>24</v>
      </c>
      <c r="P495">
        <v>2.4858563323365899</v>
      </c>
      <c r="Q495">
        <v>1</v>
      </c>
      <c r="R495" t="s">
        <v>25</v>
      </c>
      <c r="S495">
        <v>22192.54</v>
      </c>
      <c r="T495">
        <v>-1.11368485725649E-2</v>
      </c>
      <c r="AU495">
        <v>26738</v>
      </c>
      <c r="AV495">
        <v>26578.908899999999</v>
      </c>
      <c r="AW495">
        <v>25482.316674999998</v>
      </c>
      <c r="AX495">
        <v>24385.724450000002</v>
      </c>
      <c r="AY495">
        <v>23289.132225000001</v>
      </c>
      <c r="AZ495">
        <v>22192.54</v>
      </c>
      <c r="BA495">
        <v>21945.385042579401</v>
      </c>
      <c r="BB495">
        <v>21700.982612493499</v>
      </c>
      <c r="BC495">
        <v>21459.302055262298</v>
      </c>
      <c r="BD495">
        <v>21220.3130577999</v>
      </c>
      <c r="BE495">
        <v>20983.9856446128</v>
      </c>
      <c r="BF495">
        <v>20750.290174039899</v>
      </c>
      <c r="BG495">
        <v>20519.197334534801</v>
      </c>
      <c r="BH495">
        <v>20290.678140989501</v>
      </c>
      <c r="BI495">
        <v>20064.703931098698</v>
      </c>
      <c r="BJ495">
        <v>19841.246361764701</v>
      </c>
      <c r="BK495">
        <v>19620.2774055427</v>
      </c>
      <c r="BL495">
        <v>19401.769347125501</v>
      </c>
      <c r="BM495">
        <v>19185.694779866699</v>
      </c>
      <c r="BN495">
        <v>18972.0266023439</v>
      </c>
      <c r="BO495">
        <v>18760.738014958901</v>
      </c>
      <c r="BP495">
        <v>18551.802516576801</v>
      </c>
      <c r="BQ495">
        <v>18345.193901201499</v>
      </c>
      <c r="BR495">
        <v>18140.8862546895</v>
      </c>
      <c r="BS495">
        <v>17938.853951498899</v>
      </c>
      <c r="BT495">
        <v>17739.0716514757</v>
      </c>
      <c r="BU495">
        <v>17541.514296675301</v>
      </c>
      <c r="BV495">
        <v>17346.157108219799</v>
      </c>
      <c r="BW495">
        <v>17152.9755831896</v>
      </c>
      <c r="BX495">
        <v>16961.945491550701</v>
      </c>
      <c r="BY495">
        <v>16773.042873115199</v>
      </c>
      <c r="BZ495">
        <v>16586.244034536201</v>
      </c>
      <c r="CA495">
        <v>16401.525546335899</v>
      </c>
      <c r="CB495">
        <v>16218.864239967301</v>
      </c>
      <c r="CC495">
        <v>16038.2372049078</v>
      </c>
    </row>
    <row r="496" spans="1:81" x14ac:dyDescent="0.25">
      <c r="A496">
        <v>20575</v>
      </c>
      <c r="B496" t="s">
        <v>569</v>
      </c>
      <c r="C496" t="s">
        <v>27</v>
      </c>
      <c r="D496">
        <v>2008</v>
      </c>
      <c r="E496" t="s">
        <v>88</v>
      </c>
      <c r="F496" t="s">
        <v>54</v>
      </c>
      <c r="G496">
        <v>2008</v>
      </c>
      <c r="H496">
        <v>1947162</v>
      </c>
      <c r="I496">
        <v>100</v>
      </c>
      <c r="J496">
        <v>2020</v>
      </c>
      <c r="K496">
        <v>45</v>
      </c>
      <c r="L496">
        <v>100</v>
      </c>
      <c r="M496">
        <v>2017</v>
      </c>
      <c r="N496">
        <v>1070939.1000000001</v>
      </c>
      <c r="O496" t="s">
        <v>24</v>
      </c>
      <c r="P496">
        <v>3.4355605698585401</v>
      </c>
      <c r="Q496">
        <v>1</v>
      </c>
      <c r="R496" t="s">
        <v>25</v>
      </c>
      <c r="S496">
        <v>1070939.1000000001</v>
      </c>
      <c r="T496">
        <v>-1.11368485725649E-2</v>
      </c>
      <c r="AM496">
        <v>1947162</v>
      </c>
      <c r="AN496">
        <v>1849803.9</v>
      </c>
      <c r="AO496">
        <v>1752445.8</v>
      </c>
      <c r="AP496">
        <v>1655087.7</v>
      </c>
      <c r="AQ496">
        <v>1557729.6</v>
      </c>
      <c r="AR496">
        <v>1460371.5</v>
      </c>
      <c r="AS496">
        <v>1363013.4</v>
      </c>
      <c r="AT496">
        <v>1265655.3</v>
      </c>
      <c r="AU496">
        <v>1168297.2</v>
      </c>
      <c r="AV496">
        <v>1070939.1000000001</v>
      </c>
      <c r="AW496">
        <v>1070939.1000000001</v>
      </c>
      <c r="AX496">
        <v>1070939.1000000001</v>
      </c>
      <c r="AY496">
        <v>1070939.1000000001</v>
      </c>
      <c r="AZ496">
        <v>1059012.2134128599</v>
      </c>
      <c r="BA496">
        <v>1047218.15475558</v>
      </c>
      <c r="BB496">
        <v>1035555.44474363</v>
      </c>
      <c r="BC496">
        <v>1024022.62056702</v>
      </c>
      <c r="BD496">
        <v>1012618.23570689</v>
      </c>
      <c r="BE496">
        <v>1001340.859754</v>
      </c>
      <c r="BF496">
        <v>990189.07822940196</v>
      </c>
      <c r="BG496">
        <v>979161.49240695406</v>
      </c>
      <c r="BH496">
        <v>968256.71913793101</v>
      </c>
      <c r="BI496">
        <v>957473.39067752298</v>
      </c>
      <c r="BJ496">
        <v>946810.15451328701</v>
      </c>
      <c r="BK496">
        <v>936265.67319550598</v>
      </c>
      <c r="BL496">
        <v>925838.62416943698</v>
      </c>
      <c r="BM496">
        <v>915527.69960943004</v>
      </c>
      <c r="BN496">
        <v>905331.60625489103</v>
      </c>
      <c r="BO496">
        <v>895249.06524807401</v>
      </c>
      <c r="BP496">
        <v>885278.81197367597</v>
      </c>
      <c r="BQ496">
        <v>875419.59590022499</v>
      </c>
      <c r="BR496">
        <v>865670.18042322795</v>
      </c>
      <c r="BS496">
        <v>856029.34271006903</v>
      </c>
      <c r="BT496">
        <v>846495.87354663503</v>
      </c>
      <c r="BU496">
        <v>837068.577185645</v>
      </c>
      <c r="BV496">
        <v>827746.27119667595</v>
      </c>
      <c r="BW496">
        <v>818527.78631785302</v>
      </c>
      <c r="BX496">
        <v>809411.96630919504</v>
      </c>
      <c r="BY496">
        <v>800397.66780758696</v>
      </c>
      <c r="BZ496">
        <v>791483.76018337999</v>
      </c>
      <c r="CA496">
        <v>782669.125398573</v>
      </c>
      <c r="CB496">
        <v>773952.65786658798</v>
      </c>
      <c r="CC496">
        <v>765333.26431359304</v>
      </c>
    </row>
    <row r="497" spans="1:81" x14ac:dyDescent="0.25">
      <c r="A497">
        <v>23202</v>
      </c>
      <c r="B497" t="s">
        <v>570</v>
      </c>
      <c r="C497" t="s">
        <v>27</v>
      </c>
      <c r="D497">
        <v>2017</v>
      </c>
      <c r="E497" t="s">
        <v>28</v>
      </c>
      <c r="F497" t="s">
        <v>23</v>
      </c>
      <c r="G497">
        <v>2014</v>
      </c>
      <c r="H497">
        <v>131986.45000000001</v>
      </c>
      <c r="I497">
        <v>100</v>
      </c>
      <c r="J497">
        <v>2025</v>
      </c>
      <c r="K497">
        <v>25</v>
      </c>
      <c r="L497">
        <v>88</v>
      </c>
      <c r="M497">
        <v>2017</v>
      </c>
      <c r="N497">
        <v>102949.431</v>
      </c>
      <c r="O497" t="s">
        <v>24</v>
      </c>
      <c r="P497">
        <v>2.8978180766937802</v>
      </c>
      <c r="Q497">
        <v>1</v>
      </c>
      <c r="R497" t="s">
        <v>25</v>
      </c>
      <c r="S497">
        <v>98989.837499999994</v>
      </c>
      <c r="T497">
        <v>-1.11368485725649E-2</v>
      </c>
      <c r="AS497">
        <v>131986.45000000001</v>
      </c>
      <c r="AT497">
        <v>122307.443666666</v>
      </c>
      <c r="AU497">
        <v>112628.437333333</v>
      </c>
      <c r="AV497">
        <v>102949.431</v>
      </c>
      <c r="AW497">
        <v>102454.4818125</v>
      </c>
      <c r="AX497">
        <v>101959.53262500001</v>
      </c>
      <c r="AY497">
        <v>101464.5834375</v>
      </c>
      <c r="AZ497">
        <v>100969.63425</v>
      </c>
      <c r="BA497">
        <v>100474.68506249999</v>
      </c>
      <c r="BB497">
        <v>99979.735874999998</v>
      </c>
      <c r="BC497">
        <v>99484.786687500004</v>
      </c>
      <c r="BD497">
        <v>98989.837499999994</v>
      </c>
      <c r="BE497">
        <v>97887.402669539704</v>
      </c>
      <c r="BF497">
        <v>96797.2454888473</v>
      </c>
      <c r="BG497">
        <v>95719.229223596602</v>
      </c>
      <c r="BH497">
        <v>94653.218662250802</v>
      </c>
      <c r="BI497">
        <v>93599.080099103405</v>
      </c>
      <c r="BJ497">
        <v>92556.681317508293</v>
      </c>
      <c r="BK497">
        <v>91525.891573296103</v>
      </c>
      <c r="BL497">
        <v>90506.581578375306</v>
      </c>
      <c r="BM497">
        <v>89498.6234845164</v>
      </c>
      <c r="BN497">
        <v>88501.890867316397</v>
      </c>
      <c r="BO497">
        <v>87516.258710341397</v>
      </c>
      <c r="BP497">
        <v>86541.6033894469</v>
      </c>
      <c r="BQ497">
        <v>85577.802657271706</v>
      </c>
      <c r="BR497">
        <v>84624.735627904796</v>
      </c>
      <c r="BS497">
        <v>83682.282761723502</v>
      </c>
      <c r="BT497">
        <v>82750.325850399604</v>
      </c>
      <c r="BU497">
        <v>81828.748002073306</v>
      </c>
      <c r="BV497">
        <v>80917.433626691694</v>
      </c>
      <c r="BW497">
        <v>80016.268421510598</v>
      </c>
      <c r="BX497">
        <v>79125.139356758606</v>
      </c>
      <c r="BY497">
        <v>78243.934661459294</v>
      </c>
      <c r="BZ497">
        <v>77372.543809412906</v>
      </c>
      <c r="CA497">
        <v>76510.857505333304</v>
      </c>
      <c r="CB497">
        <v>75658.767671139402</v>
      </c>
      <c r="CC497">
        <v>74816.167432399001</v>
      </c>
    </row>
    <row r="498" spans="1:81" x14ac:dyDescent="0.25">
      <c r="A498">
        <v>22865</v>
      </c>
      <c r="B498" t="s">
        <v>571</v>
      </c>
      <c r="C498" t="s">
        <v>27</v>
      </c>
      <c r="D498">
        <v>2016</v>
      </c>
      <c r="E498" t="s">
        <v>44</v>
      </c>
      <c r="F498" t="s">
        <v>33</v>
      </c>
      <c r="G498">
        <v>2016</v>
      </c>
      <c r="H498">
        <v>1090226</v>
      </c>
      <c r="I498">
        <v>100</v>
      </c>
      <c r="J498">
        <v>2023</v>
      </c>
      <c r="K498">
        <v>10</v>
      </c>
      <c r="L498">
        <v>9.1</v>
      </c>
      <c r="M498">
        <v>2017</v>
      </c>
      <c r="N498">
        <v>1080304.9434</v>
      </c>
      <c r="O498" t="s">
        <v>24</v>
      </c>
      <c r="P498">
        <v>2.4169382908926802</v>
      </c>
      <c r="Q498">
        <v>1</v>
      </c>
      <c r="R498" t="s">
        <v>25</v>
      </c>
      <c r="S498">
        <v>981203.4</v>
      </c>
      <c r="T498">
        <v>-1.11368485725649E-2</v>
      </c>
      <c r="AU498">
        <v>1090226</v>
      </c>
      <c r="AV498">
        <v>1080304.9434</v>
      </c>
      <c r="AW498">
        <v>1063788.0194999999</v>
      </c>
      <c r="AX498">
        <v>1047271.0956</v>
      </c>
      <c r="AY498">
        <v>1030754.1716999999</v>
      </c>
      <c r="AZ498">
        <v>1014237.2478</v>
      </c>
      <c r="BA498">
        <v>997720.32389999996</v>
      </c>
      <c r="BB498">
        <v>981203.4</v>
      </c>
      <c r="BC498">
        <v>970275.88631531398</v>
      </c>
      <c r="BD498">
        <v>959470.07069580897</v>
      </c>
      <c r="BE498">
        <v>948784.59780856199</v>
      </c>
      <c r="BF498">
        <v>938218.12741478602</v>
      </c>
      <c r="BG498">
        <v>927769.33420173195</v>
      </c>
      <c r="BH498">
        <v>917436.90761645802</v>
      </c>
      <c r="BI498">
        <v>907219.55170145095</v>
      </c>
      <c r="BJ498">
        <v>897115.98493208201</v>
      </c>
      <c r="BK498">
        <v>887124.94005586603</v>
      </c>
      <c r="BL498">
        <v>877245.16393351799</v>
      </c>
      <c r="BM498">
        <v>867475.41738177498</v>
      </c>
      <c r="BN498">
        <v>857814.47501797206</v>
      </c>
      <c r="BO498">
        <v>848261.12510634295</v>
      </c>
      <c r="BP498">
        <v>838814.16940603999</v>
      </c>
      <c r="BQ498">
        <v>829472.42302084295</v>
      </c>
      <c r="BR498">
        <v>820234.71425054094</v>
      </c>
      <c r="BS498">
        <v>811099.88444397203</v>
      </c>
      <c r="BT498">
        <v>802066.78785369406</v>
      </c>
      <c r="BU498">
        <v>793134.29149228404</v>
      </c>
      <c r="BV498">
        <v>784301.27499022603</v>
      </c>
      <c r="BW498">
        <v>775566.63045538997</v>
      </c>
      <c r="BX498">
        <v>766929.26233407401</v>
      </c>
      <c r="BY498">
        <v>758388.08727359097</v>
      </c>
      <c r="BZ498">
        <v>749942.03398638801</v>
      </c>
      <c r="CA498">
        <v>741590.04311567999</v>
      </c>
      <c r="CB498">
        <v>733331.06710257905</v>
      </c>
      <c r="CC498">
        <v>725164.07005470002</v>
      </c>
    </row>
    <row r="499" spans="1:81" x14ac:dyDescent="0.25">
      <c r="A499">
        <v>19051</v>
      </c>
      <c r="B499" t="s">
        <v>572</v>
      </c>
      <c r="C499" t="s">
        <v>48</v>
      </c>
      <c r="D499">
        <v>2018</v>
      </c>
      <c r="E499" t="s">
        <v>28</v>
      </c>
      <c r="F499" t="s">
        <v>23</v>
      </c>
      <c r="G499">
        <v>2016</v>
      </c>
      <c r="H499">
        <v>147620</v>
      </c>
      <c r="I499">
        <v>100</v>
      </c>
      <c r="J499">
        <v>2020</v>
      </c>
      <c r="K499">
        <v>9</v>
      </c>
      <c r="L499">
        <v>0</v>
      </c>
      <c r="M499">
        <v>2017</v>
      </c>
      <c r="N499">
        <v>147620</v>
      </c>
      <c r="O499" t="s">
        <v>45</v>
      </c>
      <c r="P499">
        <v>2.7353806156585398</v>
      </c>
      <c r="Q499">
        <v>1</v>
      </c>
      <c r="R499" t="s">
        <v>25</v>
      </c>
      <c r="S499">
        <v>134334.20000000001</v>
      </c>
      <c r="T499">
        <v>-1.11368485725649E-2</v>
      </c>
      <c r="AU499">
        <v>147620</v>
      </c>
      <c r="AV499">
        <v>147620</v>
      </c>
      <c r="AW499">
        <v>143191.4</v>
      </c>
      <c r="AX499">
        <v>138762.79999999999</v>
      </c>
      <c r="AY499">
        <v>134334.20000000001</v>
      </c>
      <c r="AZ499">
        <v>132838.140356483</v>
      </c>
      <c r="BA499">
        <v>131358.742102672</v>
      </c>
      <c r="BB499">
        <v>129895.81968319201</v>
      </c>
      <c r="BC499">
        <v>128449.18960917099</v>
      </c>
      <c r="BD499">
        <v>127018.67043522499</v>
      </c>
      <c r="BE499">
        <v>125604.082736699</v>
      </c>
      <c r="BF499">
        <v>124205.249087164</v>
      </c>
      <c r="BG499">
        <v>122821.994036163</v>
      </c>
      <c r="BH499">
        <v>121454.144087202</v>
      </c>
      <c r="BI499">
        <v>120101.52767599199</v>
      </c>
      <c r="BJ499">
        <v>118763.975148931</v>
      </c>
      <c r="BK499">
        <v>117441.318741821</v>
      </c>
      <c r="BL499">
        <v>116133.39255883099</v>
      </c>
      <c r="BM499">
        <v>114840.032551685</v>
      </c>
      <c r="BN499">
        <v>113561.076499089</v>
      </c>
      <c r="BO499">
        <v>112296.36398638099</v>
      </c>
      <c r="BP499">
        <v>111045.736385415</v>
      </c>
      <c r="BQ499">
        <v>109809.03683466199</v>
      </c>
      <c r="BR499">
        <v>108586.110219535</v>
      </c>
      <c r="BS499">
        <v>107376.803152936</v>
      </c>
      <c r="BT499">
        <v>106180.963956016</v>
      </c>
      <c r="BU499">
        <v>104998.442639149</v>
      </c>
      <c r="BV499">
        <v>103829.090883121</v>
      </c>
      <c r="BW499">
        <v>102672.762020529</v>
      </c>
      <c r="BX499">
        <v>101529.311017379</v>
      </c>
      <c r="BY499">
        <v>100398.59445490201</v>
      </c>
      <c r="BZ499">
        <v>99280.470511559601</v>
      </c>
      <c r="CA499">
        <v>98174.798945259405</v>
      </c>
      <c r="CB499">
        <v>97081.441075764</v>
      </c>
      <c r="CC499">
        <v>96000.259767296899</v>
      </c>
    </row>
    <row r="500" spans="1:81" x14ac:dyDescent="0.25">
      <c r="A500">
        <v>20747</v>
      </c>
      <c r="B500" t="s">
        <v>573</v>
      </c>
      <c r="C500" t="s">
        <v>41</v>
      </c>
      <c r="D500">
        <v>2015</v>
      </c>
      <c r="E500" t="s">
        <v>28</v>
      </c>
      <c r="F500" t="s">
        <v>23</v>
      </c>
      <c r="G500">
        <v>2015</v>
      </c>
      <c r="H500">
        <v>37705</v>
      </c>
      <c r="I500">
        <v>90</v>
      </c>
      <c r="J500">
        <v>2017</v>
      </c>
      <c r="K500">
        <v>3</v>
      </c>
      <c r="L500">
        <v>100</v>
      </c>
      <c r="M500">
        <v>2017</v>
      </c>
      <c r="N500">
        <v>36573.85</v>
      </c>
      <c r="O500" t="s">
        <v>24</v>
      </c>
      <c r="P500">
        <v>2.5739062095243899</v>
      </c>
      <c r="Q500">
        <v>1</v>
      </c>
      <c r="R500" t="s">
        <v>25</v>
      </c>
      <c r="S500">
        <v>36573.85</v>
      </c>
      <c r="T500">
        <v>-1.11368485725649E-2</v>
      </c>
      <c r="AT500">
        <v>37705</v>
      </c>
      <c r="AU500">
        <v>37139.425000000003</v>
      </c>
      <c r="AV500">
        <v>36573.85</v>
      </c>
      <c r="AW500">
        <v>36166.532570834199</v>
      </c>
      <c r="AX500">
        <v>35763.751374198102</v>
      </c>
      <c r="AY500">
        <v>35365.455890756799</v>
      </c>
      <c r="AZ500">
        <v>34971.596163801703</v>
      </c>
      <c r="BA500">
        <v>34582.122792984599</v>
      </c>
      <c r="BB500">
        <v>34196.986928121303</v>
      </c>
      <c r="BC500">
        <v>33816.140263064801</v>
      </c>
      <c r="BD500">
        <v>33439.535029646402</v>
      </c>
      <c r="BE500">
        <v>33067.123991684297</v>
      </c>
      <c r="BF500">
        <v>32698.860439058699</v>
      </c>
      <c r="BG500">
        <v>32334.6981818534</v>
      </c>
      <c r="BH500">
        <v>31974.5915445625</v>
      </c>
      <c r="BI500">
        <v>31618.495360361099</v>
      </c>
      <c r="BJ500">
        <v>31266.3649654404</v>
      </c>
      <c r="BK500">
        <v>30918.156193405801</v>
      </c>
      <c r="BL500">
        <v>30573.8253697369</v>
      </c>
      <c r="BM500">
        <v>30233.329306310101</v>
      </c>
      <c r="BN500">
        <v>29896.625295981201</v>
      </c>
      <c r="BO500">
        <v>29563.671107229198</v>
      </c>
      <c r="BP500">
        <v>29234.4249788589</v>
      </c>
      <c r="BQ500">
        <v>28908.845614763301</v>
      </c>
      <c r="BR500">
        <v>28586.892178744001</v>
      </c>
      <c r="BS500">
        <v>28268.524289389101</v>
      </c>
      <c r="BT500">
        <v>27953.702015008301</v>
      </c>
      <c r="BU500">
        <v>27642.385868624599</v>
      </c>
      <c r="BV500">
        <v>27334.536803021299</v>
      </c>
      <c r="BW500">
        <v>27030.116205844799</v>
      </c>
      <c r="BX500">
        <v>26729.085894761502</v>
      </c>
      <c r="BY500">
        <v>26431.408112668501</v>
      </c>
      <c r="BZ500">
        <v>26137.045522958</v>
      </c>
      <c r="CA500">
        <v>25845.961204834599</v>
      </c>
      <c r="CB500">
        <v>25558.118648684002</v>
      </c>
      <c r="CC500">
        <v>25273.481751493899</v>
      </c>
    </row>
    <row r="501" spans="1:81" x14ac:dyDescent="0.25">
      <c r="A501">
        <v>20780</v>
      </c>
      <c r="B501" t="s">
        <v>574</v>
      </c>
      <c r="C501" t="s">
        <v>48</v>
      </c>
      <c r="D501">
        <v>2016</v>
      </c>
      <c r="E501" t="s">
        <v>105</v>
      </c>
      <c r="F501" t="s">
        <v>54</v>
      </c>
      <c r="G501">
        <v>2015</v>
      </c>
      <c r="H501">
        <v>3504194</v>
      </c>
      <c r="I501">
        <v>100</v>
      </c>
      <c r="J501">
        <v>2020</v>
      </c>
      <c r="K501">
        <v>10</v>
      </c>
      <c r="L501">
        <v>11</v>
      </c>
      <c r="M501">
        <v>2017</v>
      </c>
      <c r="N501">
        <v>3465647.8659999999</v>
      </c>
      <c r="O501" t="s">
        <v>24</v>
      </c>
      <c r="P501">
        <v>3.0857162730585399</v>
      </c>
      <c r="Q501">
        <v>1</v>
      </c>
      <c r="R501" t="s">
        <v>25</v>
      </c>
      <c r="S501">
        <v>3153774.6</v>
      </c>
      <c r="T501">
        <v>-1.11368485725649E-2</v>
      </c>
      <c r="AT501">
        <v>3504194</v>
      </c>
      <c r="AU501">
        <v>3484920.9330000002</v>
      </c>
      <c r="AV501">
        <v>3465647.8659999999</v>
      </c>
      <c r="AW501">
        <v>3361690.1106666601</v>
      </c>
      <c r="AX501">
        <v>3257732.3553333301</v>
      </c>
      <c r="AY501">
        <v>3153774.6</v>
      </c>
      <c r="AZ501">
        <v>3118651.48984779</v>
      </c>
      <c r="BA501">
        <v>3083919.5404547499</v>
      </c>
      <c r="BB501">
        <v>3049574.3955227402</v>
      </c>
      <c r="BC501">
        <v>3015611.7472690302</v>
      </c>
      <c r="BD501">
        <v>2982027.33588605</v>
      </c>
      <c r="BE501">
        <v>2948816.9490070301</v>
      </c>
      <c r="BF501">
        <v>2915976.42117773</v>
      </c>
      <c r="BG501">
        <v>2883501.6333339</v>
      </c>
      <c r="BH501">
        <v>2851388.5122847199</v>
      </c>
      <c r="BI501">
        <v>2819633.03020185</v>
      </c>
      <c r="BJ501">
        <v>2788231.20411429</v>
      </c>
      <c r="BK501">
        <v>2757179.0954087698</v>
      </c>
      <c r="BL501">
        <v>2726472.8093357598</v>
      </c>
      <c r="BM501">
        <v>2696108.4945209702</v>
      </c>
      <c r="BN501">
        <v>2666082.3424822902</v>
      </c>
      <c r="BO501">
        <v>2636390.5871520699</v>
      </c>
      <c r="BP501">
        <v>2607029.5044048298</v>
      </c>
      <c r="BQ501">
        <v>2577995.4115900602</v>
      </c>
      <c r="BR501">
        <v>2549284.6670704102</v>
      </c>
      <c r="BS501">
        <v>2520893.6697648899</v>
      </c>
      <c r="BT501">
        <v>2492818.8586971802</v>
      </c>
      <c r="BU501">
        <v>2465056.7125490401</v>
      </c>
      <c r="BV501">
        <v>2437603.7492185901</v>
      </c>
      <c r="BW501">
        <v>2410456.5253836298</v>
      </c>
      <c r="BX501">
        <v>2383611.6360696801</v>
      </c>
      <c r="BY501">
        <v>2357065.71422297</v>
      </c>
      <c r="BZ501">
        <v>2330815.4302880801</v>
      </c>
      <c r="CA501">
        <v>2304857.4917903701</v>
      </c>
      <c r="CB501">
        <v>2279188.64292295</v>
      </c>
      <c r="CC501">
        <v>2253805.6641384098</v>
      </c>
    </row>
    <row r="502" spans="1:81" x14ac:dyDescent="0.25">
      <c r="A502">
        <v>20773</v>
      </c>
      <c r="B502" t="s">
        <v>575</v>
      </c>
      <c r="C502" t="s">
        <v>211</v>
      </c>
      <c r="D502">
        <v>2015</v>
      </c>
      <c r="E502" t="s">
        <v>28</v>
      </c>
      <c r="F502" t="s">
        <v>23</v>
      </c>
      <c r="G502">
        <v>2015</v>
      </c>
      <c r="H502">
        <v>484922.18</v>
      </c>
      <c r="I502">
        <v>100</v>
      </c>
      <c r="J502">
        <v>2020</v>
      </c>
      <c r="K502">
        <v>50</v>
      </c>
      <c r="L502">
        <v>20</v>
      </c>
      <c r="M502">
        <v>2017</v>
      </c>
      <c r="N502">
        <v>436429.962</v>
      </c>
      <c r="O502" t="s">
        <v>24</v>
      </c>
      <c r="P502">
        <v>3.14541434587654</v>
      </c>
      <c r="Q502">
        <v>1</v>
      </c>
      <c r="R502" t="s">
        <v>25</v>
      </c>
      <c r="S502">
        <v>242461.09</v>
      </c>
      <c r="T502">
        <v>-1.11368485725649E-2</v>
      </c>
      <c r="AT502">
        <v>484922.18</v>
      </c>
      <c r="AU502">
        <v>460676.071</v>
      </c>
      <c r="AV502">
        <v>436429.962</v>
      </c>
      <c r="AW502">
        <v>371773.67133333301</v>
      </c>
      <c r="AX502">
        <v>307117.38066666602</v>
      </c>
      <c r="AY502">
        <v>242461.09</v>
      </c>
      <c r="AZ502">
        <v>239760.83755592999</v>
      </c>
      <c r="BA502">
        <v>237090.65741443899</v>
      </c>
      <c r="BB502">
        <v>234450.21466484401</v>
      </c>
      <c r="BC502">
        <v>231839.17812631701</v>
      </c>
      <c r="BD502">
        <v>229257.22030633601</v>
      </c>
      <c r="BE502">
        <v>226704.01735961699</v>
      </c>
      <c r="BF502">
        <v>224179.249047491</v>
      </c>
      <c r="BG502">
        <v>221682.59869773799</v>
      </c>
      <c r="BH502">
        <v>219213.75316486799</v>
      </c>
      <c r="BI502">
        <v>216772.402790847</v>
      </c>
      <c r="BJ502">
        <v>214358.24136625501</v>
      </c>
      <c r="BK502">
        <v>211970.966091877</v>
      </c>
      <c r="BL502">
        <v>209610.277540732</v>
      </c>
      <c r="BM502">
        <v>207275.87962050701</v>
      </c>
      <c r="BN502">
        <v>204967.47953642899</v>
      </c>
      <c r="BO502">
        <v>202684.78775453099</v>
      </c>
      <c r="BP502">
        <v>200427.51796534599</v>
      </c>
      <c r="BQ502">
        <v>198195.38704799101</v>
      </c>
      <c r="BR502">
        <v>195988.11503465701</v>
      </c>
      <c r="BS502">
        <v>193805.42507549399</v>
      </c>
      <c r="BT502">
        <v>191647.043403886</v>
      </c>
      <c r="BU502">
        <v>189512.69930211699</v>
      </c>
      <c r="BV502">
        <v>187402.12506741201</v>
      </c>
      <c r="BW502">
        <v>185315.05597835901</v>
      </c>
      <c r="BX502">
        <v>183251.23026171199</v>
      </c>
      <c r="BY502">
        <v>181210.389059551</v>
      </c>
      <c r="BZ502">
        <v>179192.27639681901</v>
      </c>
      <c r="CA502">
        <v>177196.639149214</v>
      </c>
      <c r="CB502">
        <v>175223.22701144201</v>
      </c>
      <c r="CC502">
        <v>173271.79246581899</v>
      </c>
    </row>
    <row r="503" spans="1:81" x14ac:dyDescent="0.25">
      <c r="A503">
        <v>20792</v>
      </c>
      <c r="B503" t="s">
        <v>576</v>
      </c>
      <c r="C503" t="s">
        <v>48</v>
      </c>
      <c r="D503">
        <v>2017</v>
      </c>
      <c r="E503" t="s">
        <v>28</v>
      </c>
      <c r="F503" t="s">
        <v>23</v>
      </c>
      <c r="G503">
        <v>2016</v>
      </c>
      <c r="H503">
        <v>49853</v>
      </c>
      <c r="I503">
        <v>100</v>
      </c>
      <c r="J503">
        <v>2020</v>
      </c>
      <c r="K503">
        <v>5</v>
      </c>
      <c r="L503">
        <v>100</v>
      </c>
      <c r="M503">
        <v>2017</v>
      </c>
      <c r="N503">
        <v>49853</v>
      </c>
      <c r="O503" t="s">
        <v>24</v>
      </c>
      <c r="P503">
        <v>2.6953721143585399</v>
      </c>
      <c r="Q503">
        <v>1</v>
      </c>
      <c r="R503" t="s">
        <v>25</v>
      </c>
      <c r="S503">
        <v>47360.35</v>
      </c>
      <c r="T503">
        <v>-1.11368485725649E-2</v>
      </c>
      <c r="AU503">
        <v>49853</v>
      </c>
      <c r="AV503">
        <v>49853</v>
      </c>
      <c r="AW503">
        <v>49022.116666666603</v>
      </c>
      <c r="AX503">
        <v>48191.233333333301</v>
      </c>
      <c r="AY503">
        <v>47360.35</v>
      </c>
      <c r="AZ503">
        <v>46832.904953706297</v>
      </c>
      <c r="BA503">
        <v>46311.333983023498</v>
      </c>
      <c r="BB503">
        <v>45795.571669261102</v>
      </c>
      <c r="BC503">
        <v>45285.553322286498</v>
      </c>
      <c r="BD503">
        <v>44781.214972411399</v>
      </c>
      <c r="BE503">
        <v>44282.493362368201</v>
      </c>
      <c r="BF503">
        <v>43789.3259393759</v>
      </c>
      <c r="BG503">
        <v>43301.650847294302</v>
      </c>
      <c r="BH503">
        <v>42819.406918865898</v>
      </c>
      <c r="BI503">
        <v>42342.533668043499</v>
      </c>
      <c r="BJ503">
        <v>41870.9712824038</v>
      </c>
      <c r="BK503">
        <v>41404.6606156454</v>
      </c>
      <c r="BL503">
        <v>40943.543180170498</v>
      </c>
      <c r="BM503">
        <v>40487.561139748701</v>
      </c>
      <c r="BN503">
        <v>40036.6573022628</v>
      </c>
      <c r="BO503">
        <v>39590.775112535899</v>
      </c>
      <c r="BP503">
        <v>39149.858645237102</v>
      </c>
      <c r="BQ503">
        <v>38713.852597867801</v>
      </c>
      <c r="BR503">
        <v>38282.702283824699</v>
      </c>
      <c r="BS503">
        <v>37856.353625541196</v>
      </c>
      <c r="BT503">
        <v>37434.753147704003</v>
      </c>
      <c r="BU503">
        <v>37017.847970546703</v>
      </c>
      <c r="BV503">
        <v>36605.585803216498</v>
      </c>
      <c r="BW503">
        <v>36197.914937216097</v>
      </c>
      <c r="BX503">
        <v>35794.784239917703</v>
      </c>
      <c r="BY503">
        <v>35396.143148150099</v>
      </c>
      <c r="BZ503">
        <v>35001.941661856297</v>
      </c>
      <c r="CA503">
        <v>34612.130337822498</v>
      </c>
      <c r="CB503">
        <v>34226.660283476303</v>
      </c>
      <c r="CC503">
        <v>33845.483150754597</v>
      </c>
    </row>
    <row r="504" spans="1:81" x14ac:dyDescent="0.25">
      <c r="A504">
        <v>20851</v>
      </c>
      <c r="B504" t="s">
        <v>577</v>
      </c>
      <c r="C504" t="s">
        <v>84</v>
      </c>
      <c r="D504">
        <v>2016</v>
      </c>
      <c r="E504" t="s">
        <v>28</v>
      </c>
      <c r="F504" t="s">
        <v>23</v>
      </c>
      <c r="G504">
        <v>2016</v>
      </c>
      <c r="H504">
        <v>142953.98000000001</v>
      </c>
      <c r="I504">
        <v>100</v>
      </c>
      <c r="J504">
        <v>2025</v>
      </c>
      <c r="K504">
        <v>30</v>
      </c>
      <c r="L504">
        <v>20</v>
      </c>
      <c r="M504">
        <v>2017</v>
      </c>
      <c r="N504">
        <v>134376.74119999999</v>
      </c>
      <c r="O504" t="s">
        <v>24</v>
      </c>
      <c r="P504">
        <v>2.94781917344678</v>
      </c>
      <c r="Q504">
        <v>1</v>
      </c>
      <c r="R504" t="s">
        <v>25</v>
      </c>
      <c r="S504">
        <v>100067.78599999999</v>
      </c>
      <c r="T504">
        <v>-1.11368485725649E-2</v>
      </c>
      <c r="AU504">
        <v>142953.98000000001</v>
      </c>
      <c r="AV504">
        <v>134376.74119999999</v>
      </c>
      <c r="AW504">
        <v>130088.12179999999</v>
      </c>
      <c r="AX504">
        <v>125799.5024</v>
      </c>
      <c r="AY504">
        <v>121510.883</v>
      </c>
      <c r="AZ504">
        <v>117222.26360000001</v>
      </c>
      <c r="BA504">
        <v>112933.6442</v>
      </c>
      <c r="BB504">
        <v>108645.0248</v>
      </c>
      <c r="BC504">
        <v>104356.4054</v>
      </c>
      <c r="BD504">
        <v>100067.78599999999</v>
      </c>
      <c r="BE504">
        <v>98953.346220326101</v>
      </c>
      <c r="BF504">
        <v>97851.317787721797</v>
      </c>
      <c r="BG504">
        <v>96761.562478894004</v>
      </c>
      <c r="BH504">
        <v>95683.9436099218</v>
      </c>
      <c r="BI504">
        <v>94618.326019112195</v>
      </c>
      <c r="BJ504">
        <v>93564.576050047806</v>
      </c>
      <c r="BK504">
        <v>92522.561534822205</v>
      </c>
      <c r="BL504">
        <v>91492.151777463005</v>
      </c>
      <c r="BM504">
        <v>90473.217537539298</v>
      </c>
      <c r="BN504">
        <v>89465.631013951002</v>
      </c>
      <c r="BO504">
        <v>88469.265828899705</v>
      </c>
      <c r="BP504">
        <v>87483.997012037202</v>
      </c>
      <c r="BQ504">
        <v>86509.700984791401</v>
      </c>
      <c r="BR504">
        <v>85546.255544865897</v>
      </c>
      <c r="BS504">
        <v>84593.539850912799</v>
      </c>
      <c r="BT504">
        <v>83651.434407376</v>
      </c>
      <c r="BU504">
        <v>82719.821049503196</v>
      </c>
      <c r="BV504">
        <v>81798.582928525197</v>
      </c>
      <c r="BW504">
        <v>80887.604496999804</v>
      </c>
      <c r="BX504">
        <v>79986.771494319197</v>
      </c>
      <c r="BY504">
        <v>79095.970932378594</v>
      </c>
      <c r="BZ504">
        <v>78215.091081404695</v>
      </c>
      <c r="CA504">
        <v>77344.021455941795</v>
      </c>
      <c r="CB504">
        <v>76482.652800993703</v>
      </c>
      <c r="CC504">
        <v>75630.877078321006</v>
      </c>
    </row>
    <row r="505" spans="1:81" x14ac:dyDescent="0.25">
      <c r="A505">
        <v>20822</v>
      </c>
      <c r="B505" t="s">
        <v>578</v>
      </c>
      <c r="C505" t="s">
        <v>27</v>
      </c>
      <c r="D505">
        <v>2017</v>
      </c>
      <c r="E505" t="s">
        <v>28</v>
      </c>
      <c r="F505" t="s">
        <v>23</v>
      </c>
      <c r="G505">
        <v>2016</v>
      </c>
      <c r="H505">
        <v>180128</v>
      </c>
      <c r="I505">
        <v>100</v>
      </c>
      <c r="J505">
        <v>2025</v>
      </c>
      <c r="K505">
        <v>25</v>
      </c>
      <c r="L505">
        <v>56</v>
      </c>
      <c r="M505">
        <v>2017</v>
      </c>
      <c r="N505">
        <v>154910.07999999999</v>
      </c>
      <c r="O505" t="s">
        <v>45</v>
      </c>
      <c r="P505">
        <v>2.8978228908487802</v>
      </c>
      <c r="Q505">
        <v>1</v>
      </c>
      <c r="R505" t="s">
        <v>25</v>
      </c>
      <c r="S505">
        <v>135096</v>
      </c>
      <c r="T505">
        <v>-1.11368485725649E-2</v>
      </c>
      <c r="AU505">
        <v>180128</v>
      </c>
      <c r="AV505">
        <v>154910.07999999999</v>
      </c>
      <c r="AW505">
        <v>152433.31999999899</v>
      </c>
      <c r="AX505">
        <v>149956.56</v>
      </c>
      <c r="AY505">
        <v>147479.79999999999</v>
      </c>
      <c r="AZ505">
        <v>145003.03999999899</v>
      </c>
      <c r="BA505">
        <v>142526.28</v>
      </c>
      <c r="BB505">
        <v>140049.51999999999</v>
      </c>
      <c r="BC505">
        <v>137572.76</v>
      </c>
      <c r="BD505">
        <v>135096</v>
      </c>
      <c r="BE505">
        <v>133591.45630523999</v>
      </c>
      <c r="BF505">
        <v>132103.66848578001</v>
      </c>
      <c r="BG505">
        <v>130632.449933974</v>
      </c>
      <c r="BH505">
        <v>129177.61612039599</v>
      </c>
      <c r="BI505">
        <v>127738.984570698</v>
      </c>
      <c r="BJ505">
        <v>126316.37484272099</v>
      </c>
      <c r="BK505">
        <v>124909.608503863</v>
      </c>
      <c r="BL505">
        <v>123518.50910869701</v>
      </c>
      <c r="BM505">
        <v>122142.902176844</v>
      </c>
      <c r="BN505">
        <v>120782.615171087</v>
      </c>
      <c r="BO505">
        <v>119437.477475728</v>
      </c>
      <c r="BP505">
        <v>118107.32037519199</v>
      </c>
      <c r="BQ505">
        <v>116791.97703286201</v>
      </c>
      <c r="BR505">
        <v>115491.282470156</v>
      </c>
      <c r="BS505">
        <v>114205.073545835</v>
      </c>
      <c r="BT505">
        <v>112933.188935536</v>
      </c>
      <c r="BU505">
        <v>111675.46911154399</v>
      </c>
      <c r="BV505">
        <v>110431.75632277899</v>
      </c>
      <c r="BW505">
        <v>109201.89457501</v>
      </c>
      <c r="BX505">
        <v>107985.729611291</v>
      </c>
      <c r="BY505">
        <v>106783.108892612</v>
      </c>
      <c r="BZ505">
        <v>105593.881578767</v>
      </c>
      <c r="CA505">
        <v>104417.89850943501</v>
      </c>
      <c r="CB505">
        <v>103255.01218547</v>
      </c>
      <c r="CC505">
        <v>102105.076750402</v>
      </c>
    </row>
    <row r="506" spans="1:81" x14ac:dyDescent="0.25">
      <c r="A506">
        <v>22859</v>
      </c>
      <c r="B506" t="s">
        <v>579</v>
      </c>
      <c r="C506" t="s">
        <v>27</v>
      </c>
      <c r="D506">
        <v>2014</v>
      </c>
      <c r="E506" t="s">
        <v>28</v>
      </c>
      <c r="F506" t="s">
        <v>23</v>
      </c>
      <c r="G506">
        <v>2014</v>
      </c>
      <c r="H506">
        <v>27822</v>
      </c>
      <c r="I506">
        <v>100</v>
      </c>
      <c r="J506">
        <v>2019</v>
      </c>
      <c r="K506">
        <v>10</v>
      </c>
      <c r="L506">
        <v>30</v>
      </c>
      <c r="M506">
        <v>2017</v>
      </c>
      <c r="N506">
        <v>26987.34</v>
      </c>
      <c r="O506" t="s">
        <v>24</v>
      </c>
      <c r="P506">
        <v>2.74488083098049</v>
      </c>
      <c r="Q506">
        <v>1</v>
      </c>
      <c r="R506" t="s">
        <v>25</v>
      </c>
      <c r="S506">
        <v>25039.8</v>
      </c>
      <c r="T506">
        <v>-1.11368485725649E-2</v>
      </c>
      <c r="AS506">
        <v>27822</v>
      </c>
      <c r="AT506">
        <v>27543.78</v>
      </c>
      <c r="AU506">
        <v>27265.56</v>
      </c>
      <c r="AV506">
        <v>26987.34</v>
      </c>
      <c r="AW506">
        <v>26013.57</v>
      </c>
      <c r="AX506">
        <v>25039.8</v>
      </c>
      <c r="AY506">
        <v>24760.935539112601</v>
      </c>
      <c r="AZ506">
        <v>24485.1767494985</v>
      </c>
      <c r="BA506">
        <v>24212.489043766898</v>
      </c>
      <c r="BB506">
        <v>23942.8382197215</v>
      </c>
      <c r="BC506">
        <v>23676.190456071101</v>
      </c>
      <c r="BD506">
        <v>23412.5123081866</v>
      </c>
      <c r="BE506">
        <v>23151.770703907001</v>
      </c>
      <c r="BF506">
        <v>22893.932939390899</v>
      </c>
      <c r="BG506">
        <v>22638.966675014399</v>
      </c>
      <c r="BH506">
        <v>22386.8399313154</v>
      </c>
      <c r="BI506">
        <v>22137.521084982101</v>
      </c>
      <c r="BJ506">
        <v>21890.9788648867</v>
      </c>
      <c r="BK506">
        <v>21647.182348163198</v>
      </c>
      <c r="BL506">
        <v>21406.100956328999</v>
      </c>
      <c r="BM506">
        <v>21167.704451449401</v>
      </c>
      <c r="BN506">
        <v>20931.962932344799</v>
      </c>
      <c r="BO506">
        <v>20698.846830840699</v>
      </c>
      <c r="BP506">
        <v>20468.326908058902</v>
      </c>
      <c r="BQ506">
        <v>20240.374250750101</v>
      </c>
      <c r="BR506">
        <v>20014.960267667499</v>
      </c>
      <c r="BS506">
        <v>19792.0566859805</v>
      </c>
      <c r="BT506">
        <v>19571.635547729202</v>
      </c>
      <c r="BU506">
        <v>19353.669206316699</v>
      </c>
      <c r="BV506">
        <v>19138.130323042398</v>
      </c>
      <c r="BW506">
        <v>18924.991863672702</v>
      </c>
      <c r="BX506">
        <v>18714.227095049901</v>
      </c>
      <c r="BY506">
        <v>18505.809581739799</v>
      </c>
      <c r="BZ506">
        <v>18299.713182715201</v>
      </c>
      <c r="CA506">
        <v>18095.912048077898</v>
      </c>
      <c r="CB506">
        <v>17894.380615816</v>
      </c>
      <c r="CC506">
        <v>17695.093608597799</v>
      </c>
    </row>
    <row r="507" spans="1:81" x14ac:dyDescent="0.25">
      <c r="A507">
        <v>828138</v>
      </c>
      <c r="B507" t="s">
        <v>580</v>
      </c>
      <c r="C507" t="s">
        <v>59</v>
      </c>
      <c r="D507">
        <v>2010</v>
      </c>
      <c r="E507" t="s">
        <v>28</v>
      </c>
      <c r="F507" t="s">
        <v>23</v>
      </c>
      <c r="G507">
        <v>1990</v>
      </c>
      <c r="H507">
        <v>9000</v>
      </c>
      <c r="I507">
        <v>100</v>
      </c>
      <c r="J507">
        <v>2020</v>
      </c>
      <c r="K507">
        <v>38</v>
      </c>
      <c r="L507">
        <v>81</v>
      </c>
      <c r="M507">
        <v>2018</v>
      </c>
      <c r="N507">
        <v>6229.7999999999902</v>
      </c>
      <c r="O507" t="s">
        <v>24</v>
      </c>
      <c r="P507">
        <v>3.02536675365854</v>
      </c>
      <c r="Q507">
        <v>1</v>
      </c>
      <c r="R507" t="s">
        <v>25</v>
      </c>
      <c r="S507">
        <v>5580</v>
      </c>
      <c r="T507">
        <v>-1.11368485725649E-2</v>
      </c>
      <c r="U507">
        <v>9000</v>
      </c>
      <c r="V507">
        <v>8901.0642857142793</v>
      </c>
      <c r="W507">
        <v>8802.1285714285696</v>
      </c>
      <c r="X507">
        <v>8703.1928571428507</v>
      </c>
      <c r="Y507">
        <v>8604.2571428571391</v>
      </c>
      <c r="Z507">
        <v>8505.3214285714203</v>
      </c>
      <c r="AA507">
        <v>8406.3857142857105</v>
      </c>
      <c r="AB507">
        <v>8307.4500000000007</v>
      </c>
      <c r="AC507">
        <v>8208.51428571428</v>
      </c>
      <c r="AD507">
        <v>8109.5785714285703</v>
      </c>
      <c r="AE507">
        <v>8010.6428571428496</v>
      </c>
      <c r="AF507">
        <v>7911.7071428571398</v>
      </c>
      <c r="AG507">
        <v>7812.7714285714201</v>
      </c>
      <c r="AH507">
        <v>7713.8357142857103</v>
      </c>
      <c r="AI507">
        <v>7614.9</v>
      </c>
      <c r="AJ507">
        <v>7515.9642857142799</v>
      </c>
      <c r="AK507">
        <v>7417.0285714285701</v>
      </c>
      <c r="AL507">
        <v>7318.0928571428503</v>
      </c>
      <c r="AM507">
        <v>7219.1571428571397</v>
      </c>
      <c r="AN507">
        <v>7120.2214285714199</v>
      </c>
      <c r="AO507">
        <v>7021.2857142857101</v>
      </c>
      <c r="AP507">
        <v>6922.3499999999904</v>
      </c>
      <c r="AQ507">
        <v>6823.4142857142797</v>
      </c>
      <c r="AR507">
        <v>6724.4785714285699</v>
      </c>
      <c r="AS507">
        <v>6625.5428571428502</v>
      </c>
      <c r="AT507">
        <v>6526.6071428571404</v>
      </c>
      <c r="AU507">
        <v>6427.6714285714197</v>
      </c>
      <c r="AV507">
        <v>6328.7357142857099</v>
      </c>
      <c r="AW507">
        <v>6229.7999999999902</v>
      </c>
      <c r="AX507">
        <v>5904.9</v>
      </c>
      <c r="AY507">
        <v>5580</v>
      </c>
      <c r="AZ507">
        <v>5517.85638496508</v>
      </c>
      <c r="BA507">
        <v>5456.4048539605701</v>
      </c>
      <c r="BB507">
        <v>5395.6376993514004</v>
      </c>
      <c r="BC507">
        <v>5335.5472993412995</v>
      </c>
      <c r="BD507">
        <v>5276.12611701678</v>
      </c>
      <c r="BE507">
        <v>5217.3666994018104</v>
      </c>
      <c r="BF507">
        <v>5159.2616765230296</v>
      </c>
      <c r="BG507">
        <v>5101.8037604853498</v>
      </c>
      <c r="BH507">
        <v>5044.98574455789</v>
      </c>
      <c r="BI507">
        <v>4988.8005022699999</v>
      </c>
      <c r="BJ507">
        <v>4933.2409865174805</v>
      </c>
      <c r="BK507">
        <v>4878.3002286786596</v>
      </c>
      <c r="BL507">
        <v>4823.9713377403596</v>
      </c>
      <c r="BM507">
        <v>4770.2474994335498</v>
      </c>
      <c r="BN507">
        <v>4717.1219753787</v>
      </c>
      <c r="BO507">
        <v>4664.5881022405902</v>
      </c>
      <c r="BP507">
        <v>4612.63929089255</v>
      </c>
      <c r="BQ507">
        <v>4561.2690255900197</v>
      </c>
      <c r="BR507">
        <v>4510.4708631532903</v>
      </c>
      <c r="BS507">
        <v>4460.23843215939</v>
      </c>
      <c r="BT507">
        <v>4410.5654321428901</v>
      </c>
      <c r="BU507">
        <v>4361.4456328057304</v>
      </c>
      <c r="BV507">
        <v>4312.8728732357004</v>
      </c>
      <c r="BW507">
        <v>4264.8410611337504</v>
      </c>
      <c r="BX507">
        <v>4217.3441720498404</v>
      </c>
      <c r="BY507">
        <v>4170.3762486273399</v>
      </c>
      <c r="BZ507">
        <v>4123.93139985575</v>
      </c>
      <c r="CA507">
        <v>4078.00380033191</v>
      </c>
      <c r="CB507">
        <v>4032.5876895292699</v>
      </c>
      <c r="CC507">
        <v>3987.6773710753901</v>
      </c>
    </row>
    <row r="508" spans="1:81" x14ac:dyDescent="0.25">
      <c r="A508">
        <v>20893</v>
      </c>
      <c r="B508" t="s">
        <v>581</v>
      </c>
      <c r="C508" t="s">
        <v>59</v>
      </c>
      <c r="D508">
        <v>2010</v>
      </c>
      <c r="E508" t="s">
        <v>28</v>
      </c>
      <c r="F508" t="s">
        <v>23</v>
      </c>
      <c r="G508">
        <v>1990</v>
      </c>
      <c r="H508">
        <v>137362</v>
      </c>
      <c r="I508">
        <v>100</v>
      </c>
      <c r="J508">
        <v>2020</v>
      </c>
      <c r="K508">
        <v>35.1</v>
      </c>
      <c r="L508">
        <v>100</v>
      </c>
      <c r="M508">
        <v>2017</v>
      </c>
      <c r="N508">
        <v>89147.937999999995</v>
      </c>
      <c r="O508" t="s">
        <v>24</v>
      </c>
      <c r="P508">
        <v>2.9963795898585399</v>
      </c>
      <c r="Q508">
        <v>1</v>
      </c>
      <c r="R508" t="s">
        <v>25</v>
      </c>
      <c r="S508">
        <v>89147.937999999995</v>
      </c>
      <c r="T508">
        <v>-1.11368485725649E-2</v>
      </c>
      <c r="U508">
        <v>137362</v>
      </c>
      <c r="V508">
        <v>135576.29399999999</v>
      </c>
      <c r="W508">
        <v>133790.58799999999</v>
      </c>
      <c r="X508">
        <v>132004.88200000001</v>
      </c>
      <c r="Y508">
        <v>130219.17600000001</v>
      </c>
      <c r="Z508">
        <v>128433.47</v>
      </c>
      <c r="AA508">
        <v>126647.764</v>
      </c>
      <c r="AB508">
        <v>124862.058</v>
      </c>
      <c r="AC508">
        <v>123076.352</v>
      </c>
      <c r="AD508">
        <v>121290.64599999999</v>
      </c>
      <c r="AE508">
        <v>119504.94</v>
      </c>
      <c r="AF508">
        <v>117719.234</v>
      </c>
      <c r="AG508">
        <v>115933.52800000001</v>
      </c>
      <c r="AH508">
        <v>114147.822</v>
      </c>
      <c r="AI508">
        <v>112362.11599999999</v>
      </c>
      <c r="AJ508">
        <v>110576.41</v>
      </c>
      <c r="AK508">
        <v>108790.704</v>
      </c>
      <c r="AL508">
        <v>107004.99800000001</v>
      </c>
      <c r="AM508">
        <v>105219.292</v>
      </c>
      <c r="AN508">
        <v>103433.586</v>
      </c>
      <c r="AO508">
        <v>101647.88</v>
      </c>
      <c r="AP508">
        <v>99862.173999999999</v>
      </c>
      <c r="AQ508">
        <v>98076.467999999993</v>
      </c>
      <c r="AR508">
        <v>96290.762000000002</v>
      </c>
      <c r="AS508">
        <v>94505.055999999997</v>
      </c>
      <c r="AT508">
        <v>92719.35</v>
      </c>
      <c r="AU508">
        <v>90933.644</v>
      </c>
      <c r="AV508">
        <v>89147.937999999995</v>
      </c>
      <c r="AW508">
        <v>89147.937999999995</v>
      </c>
      <c r="AX508">
        <v>89147.937999999995</v>
      </c>
      <c r="AY508">
        <v>89147.937999999995</v>
      </c>
      <c r="AZ508">
        <v>88155.110913937504</v>
      </c>
      <c r="BA508">
        <v>87173.340792791394</v>
      </c>
      <c r="BB508">
        <v>86202.504496817404</v>
      </c>
      <c r="BC508">
        <v>85242.4802576605</v>
      </c>
      <c r="BD508">
        <v>84293.147663081094</v>
      </c>
      <c r="BE508">
        <v>83354.387641852503</v>
      </c>
      <c r="BF508">
        <v>82426.082448826302</v>
      </c>
      <c r="BG508">
        <v>81508.115650164007</v>
      </c>
      <c r="BH508">
        <v>80600.372108733005</v>
      </c>
      <c r="BI508">
        <v>79702.737969665701</v>
      </c>
      <c r="BJ508">
        <v>78815.100646078703</v>
      </c>
      <c r="BK508">
        <v>77937.348804951893</v>
      </c>
      <c r="BL508">
        <v>77069.372353163897</v>
      </c>
      <c r="BM508">
        <v>76211.062423684096</v>
      </c>
      <c r="BN508">
        <v>75362.311361917295</v>
      </c>
      <c r="BO508">
        <v>74523.012712201104</v>
      </c>
      <c r="BP508">
        <v>73693.061204454003</v>
      </c>
      <c r="BQ508">
        <v>72872.352740971197</v>
      </c>
      <c r="BR508">
        <v>72060.784383368504</v>
      </c>
      <c r="BS508">
        <v>71258.254339670704</v>
      </c>
      <c r="BT508">
        <v>70464.661951544404</v>
      </c>
      <c r="BU508">
        <v>69679.907681673096</v>
      </c>
      <c r="BV508">
        <v>68903.893101271999</v>
      </c>
      <c r="BW508">
        <v>68136.520877742994</v>
      </c>
      <c r="BX508">
        <v>67377.694762466097</v>
      </c>
      <c r="BY508">
        <v>66627.319578727998</v>
      </c>
      <c r="BZ508">
        <v>65885.301209783895</v>
      </c>
      <c r="CA508">
        <v>65151.546587052697</v>
      </c>
      <c r="CB508">
        <v>64425.963678444197</v>
      </c>
      <c r="CC508">
        <v>63708.461476815799</v>
      </c>
    </row>
    <row r="509" spans="1:81" x14ac:dyDescent="0.25">
      <c r="A509">
        <v>47919</v>
      </c>
      <c r="B509" t="s">
        <v>582</v>
      </c>
      <c r="C509" t="s">
        <v>84</v>
      </c>
      <c r="D509">
        <v>2017</v>
      </c>
      <c r="E509" t="s">
        <v>49</v>
      </c>
      <c r="F509" t="s">
        <v>50</v>
      </c>
      <c r="G509">
        <v>2016</v>
      </c>
      <c r="H509">
        <v>200</v>
      </c>
      <c r="I509">
        <v>85</v>
      </c>
      <c r="J509">
        <v>2027</v>
      </c>
      <c r="K509">
        <v>3</v>
      </c>
      <c r="L509">
        <v>95</v>
      </c>
      <c r="M509">
        <v>2017</v>
      </c>
      <c r="N509">
        <v>194.3</v>
      </c>
      <c r="O509" t="s">
        <v>24</v>
      </c>
      <c r="P509">
        <v>2.1987805078048801</v>
      </c>
      <c r="Q509">
        <v>1</v>
      </c>
      <c r="R509" t="s">
        <v>25</v>
      </c>
      <c r="S509">
        <v>194</v>
      </c>
      <c r="T509">
        <v>-1.11368485725649E-2</v>
      </c>
      <c r="AU509">
        <v>200</v>
      </c>
      <c r="AV509">
        <v>194.3</v>
      </c>
      <c r="AW509">
        <v>194.27</v>
      </c>
      <c r="AX509">
        <v>194.24</v>
      </c>
      <c r="AY509">
        <v>194.21</v>
      </c>
      <c r="AZ509">
        <v>194.18</v>
      </c>
      <c r="BA509">
        <v>194.15</v>
      </c>
      <c r="BB509">
        <v>194.12</v>
      </c>
      <c r="BC509">
        <v>194.09</v>
      </c>
      <c r="BD509">
        <v>194.06</v>
      </c>
      <c r="BE509">
        <v>194.03</v>
      </c>
      <c r="BF509">
        <v>194</v>
      </c>
      <c r="BG509">
        <v>191.839451376922</v>
      </c>
      <c r="BH509">
        <v>189.702964456693</v>
      </c>
      <c r="BI509">
        <v>187.59027126777201</v>
      </c>
      <c r="BJ509">
        <v>185.50110682297699</v>
      </c>
      <c r="BK509">
        <v>183.435209086246</v>
      </c>
      <c r="BL509">
        <v>181.392318939776</v>
      </c>
      <c r="BM509">
        <v>179.372180151517</v>
      </c>
      <c r="BN509">
        <v>177.374539343039</v>
      </c>
      <c r="BO509">
        <v>175.39914595774701</v>
      </c>
      <c r="BP509">
        <v>173.44575222945801</v>
      </c>
      <c r="BQ509">
        <v>171.51411315132401</v>
      </c>
      <c r="BR509">
        <v>169.60398644509999</v>
      </c>
      <c r="BS509">
        <v>167.71513253075801</v>
      </c>
      <c r="BT509">
        <v>165.84731449643499</v>
      </c>
      <c r="BU509">
        <v>164.000298068722</v>
      </c>
      <c r="BV509">
        <v>162.173851583275</v>
      </c>
      <c r="BW509">
        <v>160.36774595576199</v>
      </c>
      <c r="BX509">
        <v>158.581754653129</v>
      </c>
      <c r="BY509">
        <v>156.81565366518601</v>
      </c>
      <c r="BZ509">
        <v>155.069221476509</v>
      </c>
      <c r="CA509">
        <v>153.34223903865899</v>
      </c>
      <c r="CB509">
        <v>151.63448974270801</v>
      </c>
      <c r="CC509">
        <v>149.94575939206501</v>
      </c>
    </row>
    <row r="510" spans="1:81" x14ac:dyDescent="0.25">
      <c r="A510">
        <v>20945</v>
      </c>
      <c r="B510" t="s">
        <v>583</v>
      </c>
      <c r="C510" t="s">
        <v>59</v>
      </c>
      <c r="D510">
        <v>2018</v>
      </c>
      <c r="E510" t="s">
        <v>22</v>
      </c>
      <c r="F510" t="s">
        <v>23</v>
      </c>
      <c r="G510">
        <v>2013</v>
      </c>
      <c r="H510">
        <v>103411</v>
      </c>
      <c r="I510">
        <v>100</v>
      </c>
      <c r="J510">
        <v>2030</v>
      </c>
      <c r="K510">
        <v>34</v>
      </c>
      <c r="L510">
        <v>53</v>
      </c>
      <c r="M510">
        <v>2018</v>
      </c>
      <c r="N510">
        <v>84882</v>
      </c>
      <c r="O510" t="s">
        <v>45</v>
      </c>
      <c r="P510">
        <v>2.9902542435390198</v>
      </c>
      <c r="Q510">
        <v>1</v>
      </c>
      <c r="R510" t="s">
        <v>25</v>
      </c>
      <c r="S510">
        <v>68251.259999999995</v>
      </c>
      <c r="T510">
        <v>-1.11368485725649E-2</v>
      </c>
      <c r="AR510">
        <v>103411</v>
      </c>
      <c r="AS510">
        <v>99705.2</v>
      </c>
      <c r="AT510">
        <v>95999.4</v>
      </c>
      <c r="AU510">
        <v>92293.6</v>
      </c>
      <c r="AV510">
        <v>88587.8</v>
      </c>
      <c r="AW510">
        <v>84882</v>
      </c>
      <c r="AX510">
        <v>83496.104999999996</v>
      </c>
      <c r="AY510">
        <v>82110.209999999905</v>
      </c>
      <c r="AZ510">
        <v>80724.315000000002</v>
      </c>
      <c r="BA510">
        <v>79338.42</v>
      </c>
      <c r="BB510">
        <v>77952.524999999994</v>
      </c>
      <c r="BC510">
        <v>76566.63</v>
      </c>
      <c r="BD510">
        <v>75180.735000000001</v>
      </c>
      <c r="BE510">
        <v>73794.84</v>
      </c>
      <c r="BF510">
        <v>72408.944999999905</v>
      </c>
      <c r="BG510">
        <v>71023.049999999901</v>
      </c>
      <c r="BH510">
        <v>69637.154999999999</v>
      </c>
      <c r="BI510">
        <v>68251.259999999995</v>
      </c>
      <c r="BJ510">
        <v>67491.156052493199</v>
      </c>
      <c r="BK510">
        <v>66739.517267549207</v>
      </c>
      <c r="BL510">
        <v>65996.249369934507</v>
      </c>
      <c r="BM510">
        <v>65261.259134344298</v>
      </c>
      <c r="BN510">
        <v>64534.454373710199</v>
      </c>
      <c r="BO510">
        <v>63815.743927636999</v>
      </c>
      <c r="BP510">
        <v>63105.037650969403</v>
      </c>
      <c r="BQ510">
        <v>62402.246402484503</v>
      </c>
      <c r="BR510">
        <v>61707.282033712203</v>
      </c>
      <c r="BS510">
        <v>61020.057377878104</v>
      </c>
      <c r="BT510">
        <v>60340.486238971498</v>
      </c>
      <c r="BU510">
        <v>59668.483380933103</v>
      </c>
      <c r="BV510">
        <v>59003.964516965098</v>
      </c>
      <c r="BW510">
        <v>58346.846298958597</v>
      </c>
      <c r="BX510">
        <v>57697.0463070404</v>
      </c>
      <c r="BY510">
        <v>57054.483039234598</v>
      </c>
      <c r="BZ510">
        <v>56419.0759012407</v>
      </c>
      <c r="CA510">
        <v>55790.745196324497</v>
      </c>
      <c r="CB510">
        <v>55169.412115322499</v>
      </c>
      <c r="CC510">
        <v>54554.998726756698</v>
      </c>
    </row>
    <row r="511" spans="1:81" x14ac:dyDescent="0.25">
      <c r="A511">
        <v>31324</v>
      </c>
      <c r="B511" t="s">
        <v>584</v>
      </c>
      <c r="C511" t="s">
        <v>92</v>
      </c>
      <c r="D511">
        <v>2016</v>
      </c>
      <c r="E511" t="s">
        <v>32</v>
      </c>
      <c r="F511" t="s">
        <v>33</v>
      </c>
      <c r="G511">
        <v>2016</v>
      </c>
      <c r="H511">
        <v>7135</v>
      </c>
      <c r="I511">
        <v>100</v>
      </c>
      <c r="J511">
        <v>2020</v>
      </c>
      <c r="K511">
        <v>100</v>
      </c>
      <c r="L511">
        <v>0</v>
      </c>
      <c r="M511">
        <v>2017</v>
      </c>
      <c r="N511">
        <v>7135</v>
      </c>
      <c r="O511" t="s">
        <v>24</v>
      </c>
      <c r="P511">
        <v>3.3153665671585402</v>
      </c>
      <c r="Q511">
        <v>1</v>
      </c>
      <c r="R511" t="s">
        <v>25</v>
      </c>
      <c r="S511">
        <v>0</v>
      </c>
      <c r="T511">
        <v>-1.11368485725649E-2</v>
      </c>
      <c r="AU511">
        <v>7135</v>
      </c>
      <c r="AV511">
        <v>7135</v>
      </c>
      <c r="AW511">
        <v>4756.6666666666597</v>
      </c>
      <c r="AX511">
        <v>2378.3333333333298</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row>
    <row r="512" spans="1:81" x14ac:dyDescent="0.25">
      <c r="A512">
        <v>20917</v>
      </c>
      <c r="B512" t="s">
        <v>585</v>
      </c>
      <c r="C512" t="s">
        <v>27</v>
      </c>
      <c r="D512">
        <v>2006</v>
      </c>
      <c r="E512" t="s">
        <v>28</v>
      </c>
      <c r="F512" t="s">
        <v>23</v>
      </c>
      <c r="G512">
        <v>2005</v>
      </c>
      <c r="H512">
        <v>1943203</v>
      </c>
      <c r="I512">
        <v>100</v>
      </c>
      <c r="J512">
        <v>2017</v>
      </c>
      <c r="K512">
        <v>22</v>
      </c>
      <c r="L512">
        <v>100</v>
      </c>
      <c r="M512">
        <v>2017</v>
      </c>
      <c r="N512">
        <v>1515698.34</v>
      </c>
      <c r="O512" t="s">
        <v>24</v>
      </c>
      <c r="P512">
        <v>2.86409675932439</v>
      </c>
      <c r="Q512">
        <v>1</v>
      </c>
      <c r="R512" t="s">
        <v>25</v>
      </c>
      <c r="S512">
        <v>1515698.34</v>
      </c>
      <c r="T512">
        <v>-1.11368485725649E-2</v>
      </c>
      <c r="AJ512">
        <v>1943203</v>
      </c>
      <c r="AK512">
        <v>1907577.6116666601</v>
      </c>
      <c r="AL512">
        <v>1871952.2233333299</v>
      </c>
      <c r="AM512">
        <v>1836326.835</v>
      </c>
      <c r="AN512">
        <v>1800701.44666666</v>
      </c>
      <c r="AO512">
        <v>1765076.0583333301</v>
      </c>
      <c r="AP512">
        <v>1729450.67</v>
      </c>
      <c r="AQ512">
        <v>1693825.28166666</v>
      </c>
      <c r="AR512">
        <v>1658199.8933333301</v>
      </c>
      <c r="AS512">
        <v>1622574.5049999999</v>
      </c>
      <c r="AT512">
        <v>1586949.1166666599</v>
      </c>
      <c r="AU512">
        <v>1551323.72833333</v>
      </c>
      <c r="AV512">
        <v>1515698.34</v>
      </c>
      <c r="AW512">
        <v>1498818.23710573</v>
      </c>
      <c r="AX512">
        <v>1482126.1253612801</v>
      </c>
      <c r="AY512">
        <v>1465619.9111376901</v>
      </c>
      <c r="AZ512">
        <v>1449297.52412241</v>
      </c>
      <c r="BA512">
        <v>1433156.91705967</v>
      </c>
      <c r="BB512">
        <v>1417196.06549365</v>
      </c>
      <c r="BC512">
        <v>1401412.9675146099</v>
      </c>
      <c r="BD512">
        <v>1385805.64350778</v>
      </c>
      <c r="BE512">
        <v>1370372.1359050199</v>
      </c>
      <c r="BF512">
        <v>1355110.5089393901</v>
      </c>
      <c r="BG512">
        <v>1340018.8484022401</v>
      </c>
      <c r="BH512">
        <v>1325095.2614032</v>
      </c>
      <c r="BI512">
        <v>1310337.8761327299</v>
      </c>
      <c r="BJ512">
        <v>1295744.8416273401</v>
      </c>
      <c r="BK512">
        <v>1281314.32753746</v>
      </c>
      <c r="BL512">
        <v>1267044.5238978099</v>
      </c>
      <c r="BM512">
        <v>1252933.6409004701</v>
      </c>
      <c r="BN512">
        <v>1238979.9086702799</v>
      </c>
      <c r="BO512">
        <v>1225181.5770429701</v>
      </c>
      <c r="BP512">
        <v>1211536.91534555</v>
      </c>
      <c r="BQ512">
        <v>1198044.2121792701</v>
      </c>
      <c r="BR512">
        <v>1184701.7752050001</v>
      </c>
      <c r="BS512">
        <v>1171507.9309308899</v>
      </c>
      <c r="BT512">
        <v>1158461.02450255</v>
      </c>
      <c r="BU512">
        <v>1145559.4194954501</v>
      </c>
      <c r="BV512">
        <v>1132801.4977096501</v>
      </c>
      <c r="BW512">
        <v>1120185.6589668901</v>
      </c>
      <c r="BX512">
        <v>1107710.32090981</v>
      </c>
      <c r="BY512">
        <v>1095373.9188035701</v>
      </c>
      <c r="BZ512">
        <v>1083174.90533952</v>
      </c>
      <c r="CA512">
        <v>1071111.75044115</v>
      </c>
      <c r="CB512">
        <v>1059182.9410721899</v>
      </c>
      <c r="CC512">
        <v>1047386.98104683</v>
      </c>
    </row>
    <row r="513" spans="1:81" x14ac:dyDescent="0.25">
      <c r="A513">
        <v>33241</v>
      </c>
      <c r="B513" t="s">
        <v>586</v>
      </c>
      <c r="C513" t="s">
        <v>27</v>
      </c>
      <c r="D513">
        <v>2008</v>
      </c>
      <c r="E513" t="s">
        <v>28</v>
      </c>
      <c r="F513" t="s">
        <v>23</v>
      </c>
      <c r="G513">
        <v>2008</v>
      </c>
      <c r="H513">
        <v>978.35</v>
      </c>
      <c r="I513">
        <v>100</v>
      </c>
      <c r="J513">
        <v>2020</v>
      </c>
      <c r="K513">
        <v>45</v>
      </c>
      <c r="L513">
        <v>100</v>
      </c>
      <c r="M513">
        <v>2017</v>
      </c>
      <c r="N513">
        <v>538.09249999999997</v>
      </c>
      <c r="O513" t="s">
        <v>24</v>
      </c>
      <c r="P513">
        <v>3.0953659514935401</v>
      </c>
      <c r="Q513">
        <v>1</v>
      </c>
      <c r="R513" t="s">
        <v>25</v>
      </c>
      <c r="S513">
        <v>538.09249999999997</v>
      </c>
      <c r="T513">
        <v>-1.11368485725649E-2</v>
      </c>
      <c r="AM513">
        <v>978.35</v>
      </c>
      <c r="AN513">
        <v>929.4325</v>
      </c>
      <c r="AO513">
        <v>880.51499999999999</v>
      </c>
      <c r="AP513">
        <v>831.59749999999997</v>
      </c>
      <c r="AQ513">
        <v>782.68</v>
      </c>
      <c r="AR513">
        <v>733.76250000000005</v>
      </c>
      <c r="AS513">
        <v>684.84500000000003</v>
      </c>
      <c r="AT513">
        <v>635.92750000000001</v>
      </c>
      <c r="AU513">
        <v>587.01</v>
      </c>
      <c r="AV513">
        <v>538.09249999999997</v>
      </c>
      <c r="AW513">
        <v>538.09249999999997</v>
      </c>
      <c r="AX513">
        <v>538.09249999999997</v>
      </c>
      <c r="AY513">
        <v>538.09249999999997</v>
      </c>
      <c r="AZ513">
        <v>532.09984530946701</v>
      </c>
      <c r="BA513">
        <v>526.17392990677001</v>
      </c>
      <c r="BB513">
        <v>520.31401052656702</v>
      </c>
      <c r="BC513">
        <v>514.51935218114795</v>
      </c>
      <c r="BD513">
        <v>508.78922806825301</v>
      </c>
      <c r="BE513">
        <v>503.122919479904</v>
      </c>
      <c r="BF513">
        <v>497.51971571227</v>
      </c>
      <c r="BG513">
        <v>491.97891397651699</v>
      </c>
      <c r="BH513">
        <v>486.49981931066498</v>
      </c>
      <c r="BI513">
        <v>481.08174449242199</v>
      </c>
      <c r="BJ513">
        <v>475.724009952985</v>
      </c>
      <c r="BK513">
        <v>470.425943691805</v>
      </c>
      <c r="BL513">
        <v>465.18688119230302</v>
      </c>
      <c r="BM513">
        <v>460.00616533852099</v>
      </c>
      <c r="BN513">
        <v>454.88314633269999</v>
      </c>
      <c r="BO513">
        <v>449.81718161378001</v>
      </c>
      <c r="BP513">
        <v>444.80763577681</v>
      </c>
      <c r="BQ513">
        <v>439.85388049324303</v>
      </c>
      <c r="BR513">
        <v>434.95529443213502</v>
      </c>
      <c r="BS513">
        <v>430.11126318220897</v>
      </c>
      <c r="BT513">
        <v>425.321179174794</v>
      </c>
      <c r="BU513">
        <v>420.584441607619</v>
      </c>
      <c r="BV513">
        <v>415.90045636945803</v>
      </c>
      <c r="BW513">
        <v>411.268635965611</v>
      </c>
      <c r="BX513">
        <v>406.688399444217</v>
      </c>
      <c r="BY513">
        <v>402.15917232338802</v>
      </c>
      <c r="BZ513">
        <v>397.68038651915401</v>
      </c>
      <c r="CA513">
        <v>393.25148027421102</v>
      </c>
      <c r="CB513">
        <v>388.87189808746001</v>
      </c>
      <c r="CC513">
        <v>384.54109064433402</v>
      </c>
    </row>
    <row r="514" spans="1:81" x14ac:dyDescent="0.25">
      <c r="A514">
        <v>22194</v>
      </c>
      <c r="B514" t="s">
        <v>587</v>
      </c>
      <c r="C514" t="s">
        <v>59</v>
      </c>
      <c r="D514">
        <v>1990</v>
      </c>
      <c r="E514" t="s">
        <v>28</v>
      </c>
      <c r="F514" t="s">
        <v>23</v>
      </c>
      <c r="G514">
        <v>1990</v>
      </c>
      <c r="H514">
        <v>640000</v>
      </c>
      <c r="I514">
        <v>100</v>
      </c>
      <c r="J514">
        <v>2020</v>
      </c>
      <c r="K514">
        <v>20</v>
      </c>
      <c r="L514">
        <v>50</v>
      </c>
      <c r="M514">
        <v>2018</v>
      </c>
      <c r="N514">
        <v>576000</v>
      </c>
      <c r="O514" t="s">
        <v>24</v>
      </c>
      <c r="P514">
        <v>2.8454298536585401</v>
      </c>
      <c r="Q514">
        <v>1</v>
      </c>
      <c r="R514" t="s">
        <v>25</v>
      </c>
      <c r="S514">
        <v>512000</v>
      </c>
      <c r="T514">
        <v>-1.11368485725649E-2</v>
      </c>
      <c r="U514">
        <v>640000</v>
      </c>
      <c r="V514">
        <v>637714.28571428498</v>
      </c>
      <c r="W514">
        <v>635428.57142857101</v>
      </c>
      <c r="X514">
        <v>633142.85714285704</v>
      </c>
      <c r="Y514">
        <v>630857.14285714203</v>
      </c>
      <c r="Z514">
        <v>628571.42857142806</v>
      </c>
      <c r="AA514">
        <v>626285.71428571397</v>
      </c>
      <c r="AB514">
        <v>624000</v>
      </c>
      <c r="AC514">
        <v>621714.28571428498</v>
      </c>
      <c r="AD514">
        <v>619428.57142857101</v>
      </c>
      <c r="AE514">
        <v>617142.85714285704</v>
      </c>
      <c r="AF514">
        <v>614857.14285714203</v>
      </c>
      <c r="AG514">
        <v>612571.42857142806</v>
      </c>
      <c r="AH514">
        <v>610285.71428571397</v>
      </c>
      <c r="AI514">
        <v>608000</v>
      </c>
      <c r="AJ514">
        <v>605714.28571428498</v>
      </c>
      <c r="AK514">
        <v>603428.57142857101</v>
      </c>
      <c r="AL514">
        <v>601142.85714285704</v>
      </c>
      <c r="AM514">
        <v>598857.14285714203</v>
      </c>
      <c r="AN514">
        <v>596571.42857142806</v>
      </c>
      <c r="AO514">
        <v>594285.71428571397</v>
      </c>
      <c r="AP514">
        <v>592000</v>
      </c>
      <c r="AQ514">
        <v>589714.28571428498</v>
      </c>
      <c r="AR514">
        <v>587428.57142857101</v>
      </c>
      <c r="AS514">
        <v>585142.85714285704</v>
      </c>
      <c r="AT514">
        <v>582857.14285714203</v>
      </c>
      <c r="AU514">
        <v>580571.42857142806</v>
      </c>
      <c r="AV514">
        <v>578285.71428571397</v>
      </c>
      <c r="AW514">
        <v>576000</v>
      </c>
      <c r="AX514">
        <v>544000</v>
      </c>
      <c r="AY514">
        <v>512000</v>
      </c>
      <c r="AZ514">
        <v>506297.93353084603</v>
      </c>
      <c r="BA514">
        <v>500659.37011251098</v>
      </c>
      <c r="BB514">
        <v>495083.60252113198</v>
      </c>
      <c r="BC514">
        <v>489569.93140909402</v>
      </c>
      <c r="BD514">
        <v>484117.66521731002</v>
      </c>
      <c r="BE514">
        <v>478726.120088481</v>
      </c>
      <c r="BF514">
        <v>473394.619781324</v>
      </c>
      <c r="BG514">
        <v>468122.495585753</v>
      </c>
      <c r="BH514">
        <v>462909.08623900299</v>
      </c>
      <c r="BI514">
        <v>457753.73784269497</v>
      </c>
      <c r="BJ514">
        <v>452655.80378081498</v>
      </c>
      <c r="BK514">
        <v>447614.64463861601</v>
      </c>
      <c r="BL514">
        <v>442629.62812241301</v>
      </c>
      <c r="BM514">
        <v>437700.12898028299</v>
      </c>
      <c r="BN514">
        <v>432825.528923637</v>
      </c>
      <c r="BO514">
        <v>428005.21654967399</v>
      </c>
      <c r="BP514">
        <v>423238.58726469299</v>
      </c>
      <c r="BQ514">
        <v>418525.04320825997</v>
      </c>
      <c r="BR514">
        <v>413863.99317822303</v>
      </c>
      <c r="BS514">
        <v>409254.85255656001</v>
      </c>
      <c r="BT514">
        <v>404697.04323605</v>
      </c>
      <c r="BU514">
        <v>400189.993547766</v>
      </c>
      <c r="BV514">
        <v>395733.13818936801</v>
      </c>
      <c r="BW514">
        <v>391325.91815420799</v>
      </c>
      <c r="BX514">
        <v>386967.78066120401</v>
      </c>
      <c r="BY514">
        <v>382658.17908551899</v>
      </c>
      <c r="BZ514">
        <v>378396.57288999</v>
      </c>
      <c r="CA514">
        <v>374182.42755733698</v>
      </c>
      <c r="CB514">
        <v>370015.21452311601</v>
      </c>
      <c r="CC514">
        <v>365894.41110942699</v>
      </c>
    </row>
    <row r="515" spans="1:81" x14ac:dyDescent="0.25">
      <c r="A515">
        <v>828454</v>
      </c>
      <c r="B515" t="s">
        <v>588</v>
      </c>
      <c r="C515" t="s">
        <v>84</v>
      </c>
      <c r="D515">
        <v>2017</v>
      </c>
      <c r="E515" t="s">
        <v>44</v>
      </c>
      <c r="F515" t="s">
        <v>33</v>
      </c>
      <c r="G515">
        <v>2016</v>
      </c>
      <c r="H515">
        <v>862</v>
      </c>
      <c r="I515">
        <v>100</v>
      </c>
      <c r="J515">
        <v>2023</v>
      </c>
      <c r="K515">
        <v>1</v>
      </c>
      <c r="L515">
        <v>7</v>
      </c>
      <c r="M515">
        <v>2017</v>
      </c>
      <c r="N515">
        <v>861.39659999999901</v>
      </c>
      <c r="O515" t="s">
        <v>24</v>
      </c>
      <c r="P515">
        <v>2.3268293544926801</v>
      </c>
      <c r="Q515">
        <v>1</v>
      </c>
      <c r="R515" t="s">
        <v>25</v>
      </c>
      <c r="S515">
        <v>853.38</v>
      </c>
      <c r="T515">
        <v>-1.11368485725649E-2</v>
      </c>
      <c r="AU515">
        <v>862</v>
      </c>
      <c r="AV515">
        <v>861.39659999999901</v>
      </c>
      <c r="AW515">
        <v>860.06049999999902</v>
      </c>
      <c r="AX515">
        <v>858.72439999999995</v>
      </c>
      <c r="AY515">
        <v>857.38829999999996</v>
      </c>
      <c r="AZ515">
        <v>856.05219999999997</v>
      </c>
      <c r="BA515">
        <v>854.71609999999998</v>
      </c>
      <c r="BB515">
        <v>853.38</v>
      </c>
      <c r="BC515">
        <v>843.876036165144</v>
      </c>
      <c r="BD515">
        <v>834.47791653635704</v>
      </c>
      <c r="BE515">
        <v>825.18446234274199</v>
      </c>
      <c r="BF515">
        <v>815.99450794119696</v>
      </c>
      <c r="BG515">
        <v>806.90690067021205</v>
      </c>
      <c r="BH515">
        <v>797.92050070529001</v>
      </c>
      <c r="BI515">
        <v>789.03418091598996</v>
      </c>
      <c r="BJ515">
        <v>780.24682672455106</v>
      </c>
      <c r="BK515">
        <v>771.55733596609502</v>
      </c>
      <c r="BL515">
        <v>762.96461875038904</v>
      </c>
      <c r="BM515">
        <v>754.46759732514101</v>
      </c>
      <c r="BN515">
        <v>746.06520594082394</v>
      </c>
      <c r="BO515">
        <v>737.75639071700198</v>
      </c>
      <c r="BP515">
        <v>729.54010951014504</v>
      </c>
      <c r="BQ515">
        <v>721.41533178291797</v>
      </c>
      <c r="BR515">
        <v>713.38103847492505</v>
      </c>
      <c r="BS515">
        <v>705.43622187488995</v>
      </c>
      <c r="BT515">
        <v>697.57988549426705</v>
      </c>
      <c r="BU515">
        <v>689.81104394224997</v>
      </c>
      <c r="BV515">
        <v>682.12872280218301</v>
      </c>
      <c r="BW515">
        <v>674.53195850933798</v>
      </c>
      <c r="BX515">
        <v>667.019798230064</v>
      </c>
      <c r="BY515">
        <v>659.59129974227301</v>
      </c>
      <c r="BZ515">
        <v>652.24553131726202</v>
      </c>
      <c r="CA515">
        <v>644.98157160284904</v>
      </c>
      <c r="CB515">
        <v>637.79850950781304</v>
      </c>
      <c r="CC515">
        <v>630.69544408761703</v>
      </c>
    </row>
    <row r="516" spans="1:81" x14ac:dyDescent="0.25">
      <c r="A516">
        <v>21063</v>
      </c>
      <c r="B516" t="s">
        <v>589</v>
      </c>
      <c r="C516" t="s">
        <v>27</v>
      </c>
      <c r="D516">
        <v>2016</v>
      </c>
      <c r="E516" t="s">
        <v>22</v>
      </c>
      <c r="F516" t="s">
        <v>23</v>
      </c>
      <c r="G516">
        <v>2015</v>
      </c>
      <c r="H516">
        <v>180200</v>
      </c>
      <c r="I516">
        <v>100</v>
      </c>
      <c r="J516">
        <v>2020</v>
      </c>
      <c r="K516">
        <v>20</v>
      </c>
      <c r="L516">
        <v>2.2599999999999998</v>
      </c>
      <c r="M516">
        <v>2017</v>
      </c>
      <c r="N516">
        <v>176136</v>
      </c>
      <c r="O516" t="s">
        <v>24</v>
      </c>
      <c r="P516">
        <v>2.8453838737585402</v>
      </c>
      <c r="Q516">
        <v>1</v>
      </c>
      <c r="R516" t="s">
        <v>25</v>
      </c>
      <c r="S516">
        <v>144160</v>
      </c>
      <c r="T516">
        <v>-1.11368485725649E-2</v>
      </c>
      <c r="AT516">
        <v>180200</v>
      </c>
      <c r="AU516">
        <v>178168</v>
      </c>
      <c r="AV516">
        <v>176136</v>
      </c>
      <c r="AW516">
        <v>165477.33333333299</v>
      </c>
      <c r="AX516">
        <v>154818.66666666599</v>
      </c>
      <c r="AY516">
        <v>144160</v>
      </c>
      <c r="AZ516">
        <v>142554.51190977899</v>
      </c>
      <c r="BA516">
        <v>140966.90389730301</v>
      </c>
      <c r="BB516">
        <v>139396.976834856</v>
      </c>
      <c r="BC516">
        <v>137844.533812373</v>
      </c>
      <c r="BD516">
        <v>136309.380112749</v>
      </c>
      <c r="BE516">
        <v>134791.32318741301</v>
      </c>
      <c r="BF516">
        <v>133290.17263217899</v>
      </c>
      <c r="BG516">
        <v>131805.74016336299</v>
      </c>
      <c r="BH516">
        <v>130337.839594169</v>
      </c>
      <c r="BI516">
        <v>128886.286811333</v>
      </c>
      <c r="BJ516">
        <v>127450.89975203499</v>
      </c>
      <c r="BK516">
        <v>126031.49838106</v>
      </c>
      <c r="BL516">
        <v>124627.904668216</v>
      </c>
      <c r="BM516">
        <v>123239.942566011</v>
      </c>
      <c r="BN516">
        <v>121867.437987561</v>
      </c>
      <c r="BO516">
        <v>120510.218784767</v>
      </c>
      <c r="BP516">
        <v>119168.11472671499</v>
      </c>
      <c r="BQ516">
        <v>117840.957478325</v>
      </c>
      <c r="BR516">
        <v>116528.580579243</v>
      </c>
      <c r="BS516">
        <v>115230.819422956</v>
      </c>
      <c r="BT516">
        <v>113947.51123615001</v>
      </c>
      <c r="BU516">
        <v>112678.495058292</v>
      </c>
      <c r="BV516">
        <v>111423.611721444</v>
      </c>
      <c r="BW516">
        <v>110182.70383029401</v>
      </c>
      <c r="BX516">
        <v>108955.61574242001</v>
      </c>
      <c r="BY516">
        <v>107742.19354876599</v>
      </c>
      <c r="BZ516">
        <v>106542.285054337</v>
      </c>
      <c r="CA516">
        <v>105355.739759112</v>
      </c>
      <c r="CB516">
        <v>104182.408839164</v>
      </c>
      <c r="CC516">
        <v>103022.145127998</v>
      </c>
    </row>
    <row r="517" spans="1:81" x14ac:dyDescent="0.25">
      <c r="A517">
        <v>41437</v>
      </c>
      <c r="B517" t="s">
        <v>590</v>
      </c>
      <c r="C517" t="s">
        <v>208</v>
      </c>
      <c r="D517">
        <v>2017</v>
      </c>
      <c r="E517" t="s">
        <v>28</v>
      </c>
      <c r="F517" t="s">
        <v>23</v>
      </c>
      <c r="G517">
        <v>2017</v>
      </c>
      <c r="H517">
        <v>736379.5</v>
      </c>
      <c r="I517">
        <v>99.9</v>
      </c>
      <c r="J517">
        <v>2025</v>
      </c>
      <c r="K517">
        <v>17</v>
      </c>
      <c r="L517">
        <v>0</v>
      </c>
      <c r="M517">
        <v>2017</v>
      </c>
      <c r="N517">
        <v>736379.5</v>
      </c>
      <c r="O517" t="s">
        <v>45</v>
      </c>
      <c r="P517">
        <v>2.8168785159987801</v>
      </c>
      <c r="Q517">
        <v>1</v>
      </c>
      <c r="R517" t="s">
        <v>25</v>
      </c>
      <c r="S517">
        <v>611194.98499999999</v>
      </c>
      <c r="T517">
        <v>-1.11368485725649E-2</v>
      </c>
      <c r="AV517">
        <v>736379.5</v>
      </c>
      <c r="AW517">
        <v>720731.43562500004</v>
      </c>
      <c r="AX517">
        <v>705083.37124999997</v>
      </c>
      <c r="AY517">
        <v>689435.30687500001</v>
      </c>
      <c r="AZ517">
        <v>673787.242499999</v>
      </c>
      <c r="BA517">
        <v>658139.17812499998</v>
      </c>
      <c r="BB517">
        <v>642491.11375000002</v>
      </c>
      <c r="BC517">
        <v>626843.04937499994</v>
      </c>
      <c r="BD517">
        <v>611194.98499999999</v>
      </c>
      <c r="BE517">
        <v>604388.19900374301</v>
      </c>
      <c r="BF517">
        <v>597657.21915239398</v>
      </c>
      <c r="BG517">
        <v>591001.20120439294</v>
      </c>
      <c r="BH517">
        <v>584419.31032037595</v>
      </c>
      <c r="BI517">
        <v>577910.720958455</v>
      </c>
      <c r="BJ517">
        <v>571474.61677067901</v>
      </c>
      <c r="BK517">
        <v>565110.19050063903</v>
      </c>
      <c r="BL517">
        <v>558816.64388222003</v>
      </c>
      <c r="BM517">
        <v>552593.18753947504</v>
      </c>
      <c r="BN517">
        <v>546439.04088761704</v>
      </c>
      <c r="BO517">
        <v>540353.43203511403</v>
      </c>
      <c r="BP517">
        <v>534335.59768687305</v>
      </c>
      <c r="BQ517">
        <v>528384.78304850298</v>
      </c>
      <c r="BR517">
        <v>522500.24173164502</v>
      </c>
      <c r="BS517">
        <v>516681.235660351</v>
      </c>
      <c r="BT517">
        <v>510927.03497851599</v>
      </c>
      <c r="BU517">
        <v>505236.91795833001</v>
      </c>
      <c r="BV517">
        <v>499610.17090975901</v>
      </c>
      <c r="BW517">
        <v>494046.08809102402</v>
      </c>
      <c r="BX517">
        <v>488543.971620086</v>
      </c>
      <c r="BY517">
        <v>483103.131387114</v>
      </c>
      <c r="BZ517">
        <v>477722.88496792299</v>
      </c>
      <c r="CA517">
        <v>472402.55753838702</v>
      </c>
      <c r="CB517">
        <v>467141.48178978899</v>
      </c>
      <c r="CC517">
        <v>461938.99784513301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6A518-670F-4536-8BBB-2C1FD412B2E6}">
  <sheetPr codeName="Sheet7"/>
  <dimension ref="A1:CC96"/>
  <sheetViews>
    <sheetView workbookViewId="0"/>
  </sheetViews>
  <sheetFormatPr defaultRowHeight="15" x14ac:dyDescent="0.25"/>
  <cols>
    <col min="1" max="1" width="10.5703125" bestFit="1" customWidth="1"/>
    <col min="2" max="2" width="38.855468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11" bestFit="1" customWidth="1"/>
    <col min="22" max="81" width="12" bestFit="1" customWidth="1"/>
  </cols>
  <sheetData>
    <row r="1" spans="1:8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135</v>
      </c>
      <c r="B2" t="s">
        <v>591</v>
      </c>
      <c r="C2" t="s">
        <v>41</v>
      </c>
      <c r="D2">
        <v>2016</v>
      </c>
      <c r="E2" t="s">
        <v>49</v>
      </c>
      <c r="F2" t="s">
        <v>50</v>
      </c>
      <c r="G2">
        <v>2016</v>
      </c>
      <c r="H2">
        <v>3370</v>
      </c>
      <c r="I2">
        <v>100</v>
      </c>
      <c r="J2">
        <v>2019</v>
      </c>
      <c r="K2">
        <v>100</v>
      </c>
      <c r="L2">
        <v>30</v>
      </c>
      <c r="M2">
        <v>2017</v>
      </c>
      <c r="N2">
        <v>2359</v>
      </c>
      <c r="O2" t="s">
        <v>24</v>
      </c>
      <c r="P2">
        <v>3.31487838578049</v>
      </c>
      <c r="Q2">
        <v>1</v>
      </c>
      <c r="R2" t="s">
        <v>592</v>
      </c>
      <c r="S2">
        <v>0</v>
      </c>
      <c r="T2">
        <v>-1.11368485725649E-2</v>
      </c>
      <c r="AU2">
        <v>3370</v>
      </c>
      <c r="AV2">
        <v>2359</v>
      </c>
      <c r="AW2">
        <v>1179.5</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row>
    <row r="3" spans="1:81" x14ac:dyDescent="0.25">
      <c r="A3">
        <v>154</v>
      </c>
      <c r="B3" t="s">
        <v>593</v>
      </c>
      <c r="C3" t="s">
        <v>36</v>
      </c>
      <c r="D3">
        <v>2017</v>
      </c>
      <c r="E3" t="s">
        <v>22</v>
      </c>
      <c r="F3" t="s">
        <v>23</v>
      </c>
      <c r="G3">
        <v>2017</v>
      </c>
      <c r="H3">
        <v>1228540</v>
      </c>
      <c r="I3">
        <v>100</v>
      </c>
      <c r="J3">
        <v>2030</v>
      </c>
      <c r="K3">
        <v>16</v>
      </c>
      <c r="L3">
        <v>0</v>
      </c>
      <c r="M3">
        <v>2017</v>
      </c>
      <c r="N3">
        <v>1228540</v>
      </c>
      <c r="O3" t="s">
        <v>45</v>
      </c>
      <c r="P3">
        <v>2.81036675643902</v>
      </c>
      <c r="Q3">
        <v>1</v>
      </c>
      <c r="R3" t="s">
        <v>592</v>
      </c>
      <c r="S3">
        <v>1031973.6</v>
      </c>
      <c r="T3">
        <v>-1.11368485725649E-2</v>
      </c>
      <c r="AV3">
        <v>1228540</v>
      </c>
      <c r="AW3">
        <v>1213419.5076923</v>
      </c>
      <c r="AX3">
        <v>1198299.01538461</v>
      </c>
      <c r="AY3">
        <v>1183178.5230769201</v>
      </c>
      <c r="AZ3">
        <v>1168058.0307692301</v>
      </c>
      <c r="BA3">
        <v>1152937.5384615301</v>
      </c>
      <c r="BB3">
        <v>1137817.0461538399</v>
      </c>
      <c r="BC3">
        <v>1122696.5538461499</v>
      </c>
      <c r="BD3">
        <v>1107576.06153846</v>
      </c>
      <c r="BE3">
        <v>1092455.56923076</v>
      </c>
      <c r="BF3">
        <v>1077335.07692307</v>
      </c>
      <c r="BG3">
        <v>1062214.58461538</v>
      </c>
      <c r="BH3">
        <v>1047094.0923076899</v>
      </c>
      <c r="BI3">
        <v>1031973.6</v>
      </c>
      <c r="BJ3">
        <v>1020480.6662859099</v>
      </c>
      <c r="BK3">
        <v>1009115.72763425</v>
      </c>
      <c r="BL3">
        <v>997877.35858340201</v>
      </c>
      <c r="BM3">
        <v>986764.14954686805</v>
      </c>
      <c r="BN3">
        <v>975774.70663652802</v>
      </c>
      <c r="BO3">
        <v>964907.65148777806</v>
      </c>
      <c r="BP3">
        <v>954161.62108664995</v>
      </c>
      <c r="BQ3">
        <v>943535.26759885496</v>
      </c>
      <c r="BR3">
        <v>933027.25820073194</v>
      </c>
      <c r="BS3">
        <v>922636.27491207502</v>
      </c>
      <c r="BT3">
        <v>912361.01443082304</v>
      </c>
      <c r="BU3">
        <v>902200.18796959601</v>
      </c>
      <c r="BV3">
        <v>892152.52109403897</v>
      </c>
      <c r="BW3">
        <v>882216.75356298196</v>
      </c>
      <c r="BX3">
        <v>872391.639170371</v>
      </c>
      <c r="BY3">
        <v>862675.94558895903</v>
      </c>
      <c r="BZ3">
        <v>853068.45421574102</v>
      </c>
      <c r="CA3">
        <v>843567.96001910802</v>
      </c>
      <c r="CB3">
        <v>834173.27138770802</v>
      </c>
      <c r="CC3">
        <v>824883.20998098201</v>
      </c>
    </row>
    <row r="4" spans="1:81" x14ac:dyDescent="0.25">
      <c r="A4">
        <v>313</v>
      </c>
      <c r="B4" t="s">
        <v>594</v>
      </c>
      <c r="C4" t="s">
        <v>92</v>
      </c>
      <c r="D4">
        <v>2016</v>
      </c>
      <c r="E4" t="s">
        <v>32</v>
      </c>
      <c r="F4" t="s">
        <v>33</v>
      </c>
      <c r="G4">
        <v>2016</v>
      </c>
      <c r="H4">
        <v>494363</v>
      </c>
      <c r="I4">
        <v>100</v>
      </c>
      <c r="J4">
        <v>2017</v>
      </c>
      <c r="K4">
        <v>52</v>
      </c>
      <c r="L4">
        <v>100</v>
      </c>
      <c r="M4">
        <v>2017</v>
      </c>
      <c r="N4">
        <v>237294.24</v>
      </c>
      <c r="O4" t="s">
        <v>24</v>
      </c>
      <c r="P4">
        <v>2.8339518753243902</v>
      </c>
      <c r="Q4">
        <v>1</v>
      </c>
      <c r="R4" t="s">
        <v>592</v>
      </c>
      <c r="S4">
        <v>237294.24</v>
      </c>
      <c r="T4">
        <v>-1.11368485725649E-2</v>
      </c>
      <c r="AU4">
        <v>494363</v>
      </c>
      <c r="AV4">
        <v>237294.24</v>
      </c>
      <c r="AW4">
        <v>234651.529981978</v>
      </c>
      <c r="AX4">
        <v>232038.25142524799</v>
      </c>
      <c r="AY4">
        <v>229454.076556082</v>
      </c>
      <c r="AZ4">
        <v>226898.68125111901</v>
      </c>
      <c r="BA4">
        <v>224371.744996711</v>
      </c>
      <c r="BB4">
        <v>221872.95084872001</v>
      </c>
      <c r="BC4">
        <v>219401.98539277</v>
      </c>
      <c r="BD4">
        <v>216958.53870492999</v>
      </c>
      <c r="BE4">
        <v>214542.30431284901</v>
      </c>
      <c r="BF4">
        <v>212152.97915730701</v>
      </c>
      <c r="BG4">
        <v>209790.26355421401</v>
      </c>
      <c r="BH4">
        <v>207453.861157012</v>
      </c>
      <c r="BI4">
        <v>205143.478919513</v>
      </c>
      <c r="BJ4">
        <v>202858.82705913699</v>
      </c>
      <c r="BK4">
        <v>200599.619020571</v>
      </c>
      <c r="BL4">
        <v>198365.571439825</v>
      </c>
      <c r="BM4">
        <v>196156.40410868899</v>
      </c>
      <c r="BN4">
        <v>193971.839939592</v>
      </c>
      <c r="BO4">
        <v>191811.60493084299</v>
      </c>
      <c r="BP4">
        <v>189675.428132267</v>
      </c>
      <c r="BQ4">
        <v>187563.041611222</v>
      </c>
      <c r="BR4">
        <v>185474.18041898799</v>
      </c>
      <c r="BS4">
        <v>183408.582557541</v>
      </c>
      <c r="BT4">
        <v>181365.988946689</v>
      </c>
      <c r="BU4">
        <v>179346.14339157601</v>
      </c>
      <c r="BV4">
        <v>177348.79255055101</v>
      </c>
      <c r="BW4">
        <v>175373.68590338799</v>
      </c>
      <c r="BX4">
        <v>173420.575719869</v>
      </c>
      <c r="BY4">
        <v>171489.21702871</v>
      </c>
      <c r="BZ4">
        <v>169579.36758683401</v>
      </c>
      <c r="CA4">
        <v>167690.78784898799</v>
      </c>
      <c r="CB4">
        <v>165823.24093769901</v>
      </c>
      <c r="CC4">
        <v>163976.49261356401</v>
      </c>
    </row>
    <row r="5" spans="1:81" x14ac:dyDescent="0.25">
      <c r="A5">
        <v>258</v>
      </c>
      <c r="B5" t="s">
        <v>595</v>
      </c>
      <c r="C5" t="s">
        <v>59</v>
      </c>
      <c r="D5">
        <v>2012</v>
      </c>
      <c r="E5" t="s">
        <v>28</v>
      </c>
      <c r="F5" t="s">
        <v>23</v>
      </c>
      <c r="G5">
        <v>2010</v>
      </c>
      <c r="H5">
        <v>3466980</v>
      </c>
      <c r="I5">
        <v>100</v>
      </c>
      <c r="J5">
        <v>2050</v>
      </c>
      <c r="K5">
        <v>100</v>
      </c>
      <c r="L5">
        <v>8.1999999999999993</v>
      </c>
      <c r="M5">
        <v>2018</v>
      </c>
      <c r="N5">
        <v>3182687.64</v>
      </c>
      <c r="O5" t="s">
        <v>24</v>
      </c>
      <c r="P5">
        <v>3.6603466980000001</v>
      </c>
      <c r="Q5">
        <v>1</v>
      </c>
      <c r="R5" t="s">
        <v>592</v>
      </c>
      <c r="S5">
        <v>0</v>
      </c>
      <c r="T5">
        <v>-1.11368485725649E-2</v>
      </c>
      <c r="AO5">
        <v>3466980</v>
      </c>
      <c r="AP5">
        <v>3431443.4550000001</v>
      </c>
      <c r="AQ5">
        <v>3395906.91</v>
      </c>
      <c r="AR5">
        <v>3360370.3650000002</v>
      </c>
      <c r="AS5">
        <v>3324833.82</v>
      </c>
      <c r="AT5">
        <v>3289297.2749999999</v>
      </c>
      <c r="AU5">
        <v>3253760.73</v>
      </c>
      <c r="AV5">
        <v>3218224.1850000001</v>
      </c>
      <c r="AW5">
        <v>3182687.64</v>
      </c>
      <c r="AX5">
        <v>3083228.6512500001</v>
      </c>
      <c r="AY5">
        <v>2983769.6625000001</v>
      </c>
      <c r="AZ5">
        <v>2884310.6737500001</v>
      </c>
      <c r="BA5">
        <v>2784851.6850000001</v>
      </c>
      <c r="BB5">
        <v>2685392.69625</v>
      </c>
      <c r="BC5">
        <v>2585933.7075</v>
      </c>
      <c r="BD5">
        <v>2486474.71875</v>
      </c>
      <c r="BE5">
        <v>2387015.73</v>
      </c>
      <c r="BF5">
        <v>2287556.74125</v>
      </c>
      <c r="BG5">
        <v>2188097.7524999999</v>
      </c>
      <c r="BH5">
        <v>2088638.7637499999</v>
      </c>
      <c r="BI5">
        <v>1989179.7749999999</v>
      </c>
      <c r="BJ5">
        <v>1889720.7862499999</v>
      </c>
      <c r="BK5">
        <v>1790261.7975000001</v>
      </c>
      <c r="BL5">
        <v>1690802.8087500001</v>
      </c>
      <c r="BM5">
        <v>1591343.82</v>
      </c>
      <c r="BN5">
        <v>1491884.83125</v>
      </c>
      <c r="BO5">
        <v>1392425.8425</v>
      </c>
      <c r="BP5">
        <v>1292966.85375</v>
      </c>
      <c r="BQ5">
        <v>1193507.865</v>
      </c>
      <c r="BR5">
        <v>1094048.87625</v>
      </c>
      <c r="BS5">
        <v>994589.88749999995</v>
      </c>
      <c r="BT5">
        <v>895130.89875000005</v>
      </c>
      <c r="BU5">
        <v>795671.91</v>
      </c>
      <c r="BV5">
        <v>696212.92125000001</v>
      </c>
      <c r="BW5">
        <v>596753.9325</v>
      </c>
      <c r="BX5">
        <v>497294.94374999998</v>
      </c>
      <c r="BY5">
        <v>397835.95500000002</v>
      </c>
      <c r="BZ5">
        <v>298376.96625</v>
      </c>
      <c r="CA5">
        <v>198917.97750000001</v>
      </c>
      <c r="CB5">
        <v>99458.988750000004</v>
      </c>
      <c r="CC5">
        <v>0</v>
      </c>
    </row>
    <row r="6" spans="1:81" x14ac:dyDescent="0.25">
      <c r="A6">
        <v>372</v>
      </c>
      <c r="B6" t="s">
        <v>596</v>
      </c>
      <c r="C6" t="s">
        <v>211</v>
      </c>
      <c r="D6">
        <v>2015</v>
      </c>
      <c r="E6" t="s">
        <v>28</v>
      </c>
      <c r="F6" t="s">
        <v>23</v>
      </c>
      <c r="G6">
        <v>2014</v>
      </c>
      <c r="H6">
        <v>2475491</v>
      </c>
      <c r="I6">
        <v>100</v>
      </c>
      <c r="J6">
        <v>2020</v>
      </c>
      <c r="K6">
        <v>5</v>
      </c>
      <c r="L6">
        <v>33</v>
      </c>
      <c r="M6">
        <v>2017</v>
      </c>
      <c r="N6">
        <v>2434645.3985000001</v>
      </c>
      <c r="O6" t="s">
        <v>24</v>
      </c>
      <c r="P6">
        <v>2.6956134027585401</v>
      </c>
      <c r="Q6">
        <v>1</v>
      </c>
      <c r="R6" t="s">
        <v>592</v>
      </c>
      <c r="S6">
        <v>2351716.4500000002</v>
      </c>
      <c r="T6">
        <v>-1.11368485725649E-2</v>
      </c>
      <c r="AS6">
        <v>2475491</v>
      </c>
      <c r="AT6">
        <v>2461875.7995000002</v>
      </c>
      <c r="AU6">
        <v>2448260.5989999999</v>
      </c>
      <c r="AV6">
        <v>2434645.3985000001</v>
      </c>
      <c r="AW6">
        <v>2407002.4156666598</v>
      </c>
      <c r="AX6">
        <v>2379359.4328333298</v>
      </c>
      <c r="AY6">
        <v>2351716.4500000002</v>
      </c>
      <c r="AZ6">
        <v>2325525.7400107398</v>
      </c>
      <c r="BA6">
        <v>2299626.7119926298</v>
      </c>
      <c r="BB6">
        <v>2274016.1175277499</v>
      </c>
      <c r="BC6">
        <v>2248690.7443752699</v>
      </c>
      <c r="BD6">
        <v>2223647.4160686298</v>
      </c>
      <c r="BE6">
        <v>2198882.9915171</v>
      </c>
      <c r="BF6">
        <v>2174394.36461179</v>
      </c>
      <c r="BG6">
        <v>2150178.4638360702</v>
      </c>
      <c r="BH6">
        <v>2126232.25188033</v>
      </c>
      <c r="BI6">
        <v>2102552.72526104</v>
      </c>
      <c r="BJ6">
        <v>2079136.9139439701</v>
      </c>
      <c r="BK6">
        <v>2055981.88097175</v>
      </c>
      <c r="BL6">
        <v>2033084.7220954299</v>
      </c>
      <c r="BM6">
        <v>2010442.5654102601</v>
      </c>
      <c r="BN6">
        <v>1988052.57099544</v>
      </c>
      <c r="BO6">
        <v>1965911.93055797</v>
      </c>
      <c r="BP6">
        <v>1944017.8670803499</v>
      </c>
      <c r="BQ6">
        <v>1922367.6344723101</v>
      </c>
      <c r="BR6">
        <v>1900958.5172263901</v>
      </c>
      <c r="BS6">
        <v>1879787.8300773201</v>
      </c>
      <c r="BT6">
        <v>1858852.9176651901</v>
      </c>
      <c r="BU6">
        <v>1838151.1542024901</v>
      </c>
      <c r="BV6">
        <v>1817679.94314465</v>
      </c>
      <c r="BW6">
        <v>1797436.7168644599</v>
      </c>
      <c r="BX6">
        <v>1777418.9363299699</v>
      </c>
      <c r="BY6">
        <v>1757624.0907860501</v>
      </c>
      <c r="BZ6">
        <v>1738049.6974394801</v>
      </c>
      <c r="CA6">
        <v>1718693.3011475001</v>
      </c>
      <c r="CB6">
        <v>1699552.47410994</v>
      </c>
      <c r="CC6">
        <v>1680624.8155646501</v>
      </c>
    </row>
    <row r="7" spans="1:81" x14ac:dyDescent="0.25">
      <c r="A7">
        <v>399</v>
      </c>
      <c r="B7" t="s">
        <v>597</v>
      </c>
      <c r="C7" t="s">
        <v>59</v>
      </c>
      <c r="D7">
        <v>2016</v>
      </c>
      <c r="E7" t="s">
        <v>28</v>
      </c>
      <c r="F7" t="s">
        <v>23</v>
      </c>
      <c r="G7">
        <v>2013</v>
      </c>
      <c r="H7">
        <v>2180195.7000000002</v>
      </c>
      <c r="I7">
        <v>100</v>
      </c>
      <c r="J7">
        <v>2050</v>
      </c>
      <c r="K7">
        <v>100</v>
      </c>
      <c r="L7">
        <v>0</v>
      </c>
      <c r="M7">
        <v>2018</v>
      </c>
      <c r="N7">
        <v>2180195.7000000002</v>
      </c>
      <c r="O7" t="s">
        <v>24</v>
      </c>
      <c r="P7">
        <v>3.6602180195699998</v>
      </c>
      <c r="Q7">
        <v>1</v>
      </c>
      <c r="R7" t="s">
        <v>592</v>
      </c>
      <c r="S7">
        <v>0</v>
      </c>
      <c r="T7">
        <v>-1.11368485725649E-2</v>
      </c>
      <c r="AR7">
        <v>2180195.7000000002</v>
      </c>
      <c r="AS7">
        <v>2180195.7000000002</v>
      </c>
      <c r="AT7">
        <v>2180195.7000000002</v>
      </c>
      <c r="AU7">
        <v>2180195.7000000002</v>
      </c>
      <c r="AV7">
        <v>2180195.7000000002</v>
      </c>
      <c r="AW7">
        <v>2180195.7000000002</v>
      </c>
      <c r="AX7">
        <v>2112064.5843750001</v>
      </c>
      <c r="AY7">
        <v>2043933.46875</v>
      </c>
      <c r="AZ7">
        <v>1975802.3531249999</v>
      </c>
      <c r="BA7">
        <v>1907671.2375</v>
      </c>
      <c r="BB7">
        <v>1839540.121875</v>
      </c>
      <c r="BC7">
        <v>1771409.0062500001</v>
      </c>
      <c r="BD7">
        <v>1703277.890625</v>
      </c>
      <c r="BE7">
        <v>1635146.7749999999</v>
      </c>
      <c r="BF7">
        <v>1567015.659375</v>
      </c>
      <c r="BG7">
        <v>1498884.54375</v>
      </c>
      <c r="BH7">
        <v>1430753.4281250001</v>
      </c>
      <c r="BI7">
        <v>1362622.3125</v>
      </c>
      <c r="BJ7">
        <v>1294491.1968749999</v>
      </c>
      <c r="BK7">
        <v>1226360.08125</v>
      </c>
      <c r="BL7">
        <v>1158228.965625</v>
      </c>
      <c r="BM7">
        <v>1090097.8500000001</v>
      </c>
      <c r="BN7">
        <v>1021966.734375</v>
      </c>
      <c r="BO7">
        <v>953835.61875000002</v>
      </c>
      <c r="BP7">
        <v>885704.50312500005</v>
      </c>
      <c r="BQ7">
        <v>817573.38749999995</v>
      </c>
      <c r="BR7">
        <v>749442.27187499998</v>
      </c>
      <c r="BS7">
        <v>681311.15625</v>
      </c>
      <c r="BT7">
        <v>613180.04062500002</v>
      </c>
      <c r="BU7">
        <v>545048.92500000005</v>
      </c>
      <c r="BV7">
        <v>476917.80937499902</v>
      </c>
      <c r="BW7">
        <v>408786.69374999998</v>
      </c>
      <c r="BX7">
        <v>340655.578125</v>
      </c>
      <c r="BY7">
        <v>272524.46249999898</v>
      </c>
      <c r="BZ7">
        <v>204393.34687499999</v>
      </c>
      <c r="CA7">
        <v>136262.23124999899</v>
      </c>
      <c r="CB7">
        <v>68131.115625000093</v>
      </c>
      <c r="CC7">
        <v>0</v>
      </c>
    </row>
    <row r="8" spans="1:81" x14ac:dyDescent="0.25">
      <c r="A8">
        <v>462</v>
      </c>
      <c r="B8" t="s">
        <v>598</v>
      </c>
      <c r="C8" t="s">
        <v>41</v>
      </c>
      <c r="D8">
        <v>2017</v>
      </c>
      <c r="E8" t="s">
        <v>22</v>
      </c>
      <c r="F8" t="s">
        <v>23</v>
      </c>
      <c r="G8">
        <v>2012</v>
      </c>
      <c r="H8">
        <v>4700000</v>
      </c>
      <c r="I8">
        <v>100</v>
      </c>
      <c r="J8">
        <v>2050</v>
      </c>
      <c r="K8">
        <v>100</v>
      </c>
      <c r="L8">
        <v>13</v>
      </c>
      <c r="M8">
        <v>2017</v>
      </c>
      <c r="N8">
        <v>4089000</v>
      </c>
      <c r="O8" t="s">
        <v>24</v>
      </c>
      <c r="P8">
        <v>3.6604700000000001</v>
      </c>
      <c r="Q8">
        <v>1</v>
      </c>
      <c r="R8" t="s">
        <v>592</v>
      </c>
      <c r="S8">
        <v>0</v>
      </c>
      <c r="T8">
        <v>-1.11368485725649E-2</v>
      </c>
      <c r="AQ8">
        <v>4700000</v>
      </c>
      <c r="AR8">
        <v>4577800</v>
      </c>
      <c r="AS8">
        <v>4455600</v>
      </c>
      <c r="AT8">
        <v>4333400</v>
      </c>
      <c r="AU8">
        <v>4211200</v>
      </c>
      <c r="AV8">
        <v>4089000</v>
      </c>
      <c r="AW8">
        <v>3965090.9090908999</v>
      </c>
      <c r="AX8">
        <v>3841181.81818181</v>
      </c>
      <c r="AY8">
        <v>3717272.7272727201</v>
      </c>
      <c r="AZ8">
        <v>3593363.6363636302</v>
      </c>
      <c r="BA8">
        <v>3469454.5454545398</v>
      </c>
      <c r="BB8">
        <v>3345545.4545454499</v>
      </c>
      <c r="BC8">
        <v>3221636.36363636</v>
      </c>
      <c r="BD8">
        <v>3097727.2727272701</v>
      </c>
      <c r="BE8">
        <v>2973818.1818181798</v>
      </c>
      <c r="BF8">
        <v>2849909.0909090899</v>
      </c>
      <c r="BG8">
        <v>2726000</v>
      </c>
      <c r="BH8">
        <v>2602090.9090908999</v>
      </c>
      <c r="BI8">
        <v>2478181.81818181</v>
      </c>
      <c r="BJ8">
        <v>2354272.7272727201</v>
      </c>
      <c r="BK8">
        <v>2230363.6363636302</v>
      </c>
      <c r="BL8">
        <v>2106454.5454545398</v>
      </c>
      <c r="BM8">
        <v>1982545.4545454499</v>
      </c>
      <c r="BN8">
        <v>1858636.36363636</v>
      </c>
      <c r="BO8">
        <v>1734727.2727272699</v>
      </c>
      <c r="BP8">
        <v>1610818.18181818</v>
      </c>
      <c r="BQ8">
        <v>1486909.0909090899</v>
      </c>
      <c r="BR8">
        <v>1363000</v>
      </c>
      <c r="BS8">
        <v>1239090.9090909001</v>
      </c>
      <c r="BT8">
        <v>1115181.81818181</v>
      </c>
      <c r="BU8">
        <v>991272.72727272694</v>
      </c>
      <c r="BV8">
        <v>867363.636363636</v>
      </c>
      <c r="BW8">
        <v>743454.54545454495</v>
      </c>
      <c r="BX8">
        <v>619545.45454545401</v>
      </c>
      <c r="BY8">
        <v>495636.36363636301</v>
      </c>
      <c r="BZ8">
        <v>371727.27272727201</v>
      </c>
      <c r="CA8">
        <v>247818.18181818101</v>
      </c>
      <c r="CB8">
        <v>123909.09090908999</v>
      </c>
      <c r="CC8">
        <v>0</v>
      </c>
    </row>
    <row r="9" spans="1:81" x14ac:dyDescent="0.25">
      <c r="A9">
        <v>716</v>
      </c>
      <c r="B9" t="s">
        <v>599</v>
      </c>
      <c r="C9" t="s">
        <v>27</v>
      </c>
      <c r="D9">
        <v>2013</v>
      </c>
      <c r="E9" t="s">
        <v>28</v>
      </c>
      <c r="F9" t="s">
        <v>23</v>
      </c>
      <c r="G9">
        <v>2012</v>
      </c>
      <c r="H9">
        <v>385000</v>
      </c>
      <c r="I9">
        <v>94</v>
      </c>
      <c r="J9">
        <v>2020</v>
      </c>
      <c r="K9">
        <v>10</v>
      </c>
      <c r="L9">
        <v>90</v>
      </c>
      <c r="M9">
        <v>2017</v>
      </c>
      <c r="N9">
        <v>350350</v>
      </c>
      <c r="O9" t="s">
        <v>24</v>
      </c>
      <c r="P9">
        <v>2.6854043536585399</v>
      </c>
      <c r="Q9">
        <v>1</v>
      </c>
      <c r="R9" t="s">
        <v>592</v>
      </c>
      <c r="S9">
        <v>346500</v>
      </c>
      <c r="T9">
        <v>-1.11368485725649E-2</v>
      </c>
      <c r="AQ9">
        <v>385000</v>
      </c>
      <c r="AR9">
        <v>378070</v>
      </c>
      <c r="AS9">
        <v>371140</v>
      </c>
      <c r="AT9">
        <v>364210</v>
      </c>
      <c r="AU9">
        <v>357280</v>
      </c>
      <c r="AV9">
        <v>350350</v>
      </c>
      <c r="AW9">
        <v>349066.66666666599</v>
      </c>
      <c r="AX9">
        <v>347783.33333333302</v>
      </c>
      <c r="AY9">
        <v>346500</v>
      </c>
      <c r="AZ9">
        <v>342641.08196960599</v>
      </c>
      <c r="BA9">
        <v>338825.14012497099</v>
      </c>
      <c r="BB9">
        <v>335051.69584682101</v>
      </c>
      <c r="BC9">
        <v>331320.27584619401</v>
      </c>
      <c r="BD9">
        <v>327630.41210507398</v>
      </c>
      <c r="BE9">
        <v>323981.64181769302</v>
      </c>
      <c r="BF9">
        <v>320373.50733247801</v>
      </c>
      <c r="BG9">
        <v>316805.55609465501</v>
      </c>
      <c r="BH9">
        <v>313277.340589481</v>
      </c>
      <c r="BI9">
        <v>309788.41828612098</v>
      </c>
      <c r="BJ9">
        <v>306338.35158213403</v>
      </c>
      <c r="BK9">
        <v>302926.707748594</v>
      </c>
      <c r="BL9">
        <v>299553.05887581297</v>
      </c>
      <c r="BM9">
        <v>296216.98181966401</v>
      </c>
      <c r="BN9">
        <v>292918.05814851599</v>
      </c>
      <c r="BO9">
        <v>289655.87409074599</v>
      </c>
      <c r="BP9">
        <v>286430.02048284397</v>
      </c>
      <c r="BQ9">
        <v>283240.09271808999</v>
      </c>
      <c r="BR9">
        <v>280085.69069580903</v>
      </c>
      <c r="BS9">
        <v>276966.41877118801</v>
      </c>
      <c r="BT9">
        <v>273881.885705647</v>
      </c>
      <c r="BU9">
        <v>270831.70461777499</v>
      </c>
      <c r="BV9">
        <v>267815.49293479702</v>
      </c>
      <c r="BW9">
        <v>264832.87234459497</v>
      </c>
      <c r="BX9">
        <v>261883.46874825601</v>
      </c>
      <c r="BY9">
        <v>258966.91221314899</v>
      </c>
      <c r="BZ9">
        <v>256082.83692652601</v>
      </c>
      <c r="CA9">
        <v>253230.88114964301</v>
      </c>
      <c r="CB9">
        <v>250410.68717238199</v>
      </c>
      <c r="CC9">
        <v>247621.901268391</v>
      </c>
    </row>
    <row r="10" spans="1:81" x14ac:dyDescent="0.25">
      <c r="A10">
        <v>41714</v>
      </c>
      <c r="B10" t="s">
        <v>600</v>
      </c>
      <c r="C10" t="s">
        <v>111</v>
      </c>
      <c r="D10">
        <v>2009</v>
      </c>
      <c r="E10" t="s">
        <v>44</v>
      </c>
      <c r="F10" t="s">
        <v>33</v>
      </c>
      <c r="G10">
        <v>2009</v>
      </c>
      <c r="H10">
        <v>11951</v>
      </c>
      <c r="I10">
        <v>100</v>
      </c>
      <c r="J10">
        <v>2020</v>
      </c>
      <c r="K10">
        <v>59</v>
      </c>
      <c r="L10">
        <v>59</v>
      </c>
      <c r="M10">
        <v>2017</v>
      </c>
      <c r="N10">
        <v>7298</v>
      </c>
      <c r="O10" t="s">
        <v>24</v>
      </c>
      <c r="P10">
        <v>2.9053670842585402</v>
      </c>
      <c r="Q10">
        <v>1</v>
      </c>
      <c r="R10" t="s">
        <v>592</v>
      </c>
      <c r="S10">
        <v>4899.91</v>
      </c>
      <c r="T10">
        <v>-1.11368485725649E-2</v>
      </c>
      <c r="AN10">
        <v>11951</v>
      </c>
      <c r="AO10">
        <v>11369.375</v>
      </c>
      <c r="AP10">
        <v>10787.75</v>
      </c>
      <c r="AQ10">
        <v>10206.125</v>
      </c>
      <c r="AR10">
        <v>9624.5</v>
      </c>
      <c r="AS10">
        <v>9042.875</v>
      </c>
      <c r="AT10">
        <v>8461.25</v>
      </c>
      <c r="AU10">
        <v>7879.625</v>
      </c>
      <c r="AV10">
        <v>7298</v>
      </c>
      <c r="AW10">
        <v>6498.6366666666599</v>
      </c>
      <c r="AX10">
        <v>5699.2733333333299</v>
      </c>
      <c r="AY10">
        <v>4899.91</v>
      </c>
      <c r="AZ10">
        <v>4845.3404443108002</v>
      </c>
      <c r="BA10">
        <v>4791.37862149999</v>
      </c>
      <c r="BB10">
        <v>4738.0177633385201</v>
      </c>
      <c r="BC10">
        <v>4685.2511769740904</v>
      </c>
      <c r="BD10">
        <v>4633.0722440916998</v>
      </c>
      <c r="BE10">
        <v>4581.4744200835003</v>
      </c>
      <c r="BF10">
        <v>4530.4512332279501</v>
      </c>
      <c r="BG10">
        <v>4479.9962838781003</v>
      </c>
      <c r="BH10">
        <v>4430.1032436588903</v>
      </c>
      <c r="BI10">
        <v>4380.7658546734401</v>
      </c>
      <c r="BJ10">
        <v>4331.97792871807</v>
      </c>
      <c r="BK10">
        <v>4283.7333465062502</v>
      </c>
      <c r="BL10">
        <v>4236.0260569009597</v>
      </c>
      <c r="BM10">
        <v>4188.8500761558198</v>
      </c>
      <c r="BN10">
        <v>4142.1994871644902</v>
      </c>
      <c r="BO10">
        <v>4096.0684387185802</v>
      </c>
      <c r="BP10">
        <v>4050.45114477371</v>
      </c>
      <c r="BQ10">
        <v>4005.3418837238</v>
      </c>
      <c r="BR10">
        <v>3960.7349976834098</v>
      </c>
      <c r="BS10">
        <v>3916.62489177815</v>
      </c>
      <c r="BT10">
        <v>3873.0060334428799</v>
      </c>
      <c r="BU10">
        <v>3829.8729517277998</v>
      </c>
      <c r="BV10">
        <v>3787.2202366122401</v>
      </c>
      <c r="BW10">
        <v>3745.0425383261399</v>
      </c>
      <c r="BX10">
        <v>3703.3345666789901</v>
      </c>
      <c r="BY10">
        <v>3662.09109039634</v>
      </c>
      <c r="BZ10">
        <v>3621.3069364636499</v>
      </c>
      <c r="CA10">
        <v>3580.9769894774799</v>
      </c>
      <c r="CB10">
        <v>3541.09619100383</v>
      </c>
      <c r="CC10">
        <v>3501.6595389437298</v>
      </c>
    </row>
    <row r="11" spans="1:81" x14ac:dyDescent="0.25">
      <c r="A11">
        <v>772</v>
      </c>
      <c r="B11" t="s">
        <v>601</v>
      </c>
      <c r="C11" t="s">
        <v>21</v>
      </c>
      <c r="D11">
        <v>2017</v>
      </c>
      <c r="E11" t="s">
        <v>28</v>
      </c>
      <c r="F11" t="s">
        <v>23</v>
      </c>
      <c r="G11">
        <v>2016</v>
      </c>
      <c r="H11">
        <v>17958182</v>
      </c>
      <c r="I11">
        <v>100</v>
      </c>
      <c r="J11">
        <v>2030</v>
      </c>
      <c r="K11">
        <v>30</v>
      </c>
      <c r="L11">
        <v>0</v>
      </c>
      <c r="M11">
        <v>2017</v>
      </c>
      <c r="N11">
        <v>17958182</v>
      </c>
      <c r="O11" t="s">
        <v>45</v>
      </c>
      <c r="P11">
        <v>2.9520397206390201</v>
      </c>
      <c r="Q11">
        <v>1</v>
      </c>
      <c r="R11" t="s">
        <v>592</v>
      </c>
      <c r="S11">
        <v>12570727.4</v>
      </c>
      <c r="T11">
        <v>-1.11368485725649E-2</v>
      </c>
      <c r="AU11">
        <v>17958182</v>
      </c>
      <c r="AV11">
        <v>17958182</v>
      </c>
      <c r="AW11">
        <v>17543762.415384602</v>
      </c>
      <c r="AX11">
        <v>17129342.8307692</v>
      </c>
      <c r="AY11">
        <v>16714923.2461538</v>
      </c>
      <c r="AZ11">
        <v>16300503.6615384</v>
      </c>
      <c r="BA11">
        <v>15886084.076923</v>
      </c>
      <c r="BB11">
        <v>15471664.4923076</v>
      </c>
      <c r="BC11">
        <v>15057244.9076923</v>
      </c>
      <c r="BD11">
        <v>14642825.3230769</v>
      </c>
      <c r="BE11">
        <v>14228405.7384615</v>
      </c>
      <c r="BF11">
        <v>13813986.1538461</v>
      </c>
      <c r="BG11">
        <v>13399566.5692307</v>
      </c>
      <c r="BH11">
        <v>12985146.9846153</v>
      </c>
      <c r="BI11">
        <v>12570727.4</v>
      </c>
      <c r="BJ11">
        <v>12430729.1124992</v>
      </c>
      <c r="BK11">
        <v>12292289.9647267</v>
      </c>
      <c r="BL11">
        <v>12155392.5927795</v>
      </c>
      <c r="BM11">
        <v>12020019.8261336</v>
      </c>
      <c r="BN11">
        <v>11886154.685490699</v>
      </c>
      <c r="BO11">
        <v>11753780.3806483</v>
      </c>
      <c r="BP11">
        <v>11622880.308393899</v>
      </c>
      <c r="BQ11">
        <v>11493438.050422199</v>
      </c>
      <c r="BR11">
        <v>11365437.3712765</v>
      </c>
      <c r="BS11">
        <v>11238862.2163116</v>
      </c>
      <c r="BT11">
        <v>11113696.709680701</v>
      </c>
      <c r="BU11">
        <v>10989925.1523435</v>
      </c>
      <c r="BV11">
        <v>10867532.020098099</v>
      </c>
      <c r="BW11">
        <v>10746501.961632701</v>
      </c>
      <c r="BX11">
        <v>10626819.7966012</v>
      </c>
      <c r="BY11">
        <v>10508470.513718599</v>
      </c>
      <c r="BZ11">
        <v>10391439.268878</v>
      </c>
      <c r="CA11">
        <v>10275711.383289499</v>
      </c>
      <c r="CB11">
        <v>10161272.341638399</v>
      </c>
      <c r="CC11">
        <v>10048107.790264999</v>
      </c>
    </row>
    <row r="12" spans="1:81" x14ac:dyDescent="0.25">
      <c r="A12">
        <v>777</v>
      </c>
      <c r="B12" t="s">
        <v>602</v>
      </c>
      <c r="C12" t="s">
        <v>211</v>
      </c>
      <c r="D12">
        <v>2017</v>
      </c>
      <c r="E12" t="s">
        <v>28</v>
      </c>
      <c r="F12" t="s">
        <v>23</v>
      </c>
      <c r="G12">
        <v>2016</v>
      </c>
      <c r="H12">
        <v>5579206</v>
      </c>
      <c r="I12">
        <v>100</v>
      </c>
      <c r="J12">
        <v>2030</v>
      </c>
      <c r="K12">
        <v>30</v>
      </c>
      <c r="L12">
        <v>56</v>
      </c>
      <c r="M12">
        <v>2017</v>
      </c>
      <c r="N12">
        <v>4611656</v>
      </c>
      <c r="O12" t="s">
        <v>45</v>
      </c>
      <c r="P12">
        <v>2.9520314790390199</v>
      </c>
      <c r="Q12">
        <v>1</v>
      </c>
      <c r="R12" t="s">
        <v>592</v>
      </c>
      <c r="S12">
        <v>3905444.2</v>
      </c>
      <c r="T12">
        <v>-1.11368485725649E-2</v>
      </c>
      <c r="AU12">
        <v>5579206</v>
      </c>
      <c r="AV12">
        <v>4611656</v>
      </c>
      <c r="AW12">
        <v>4557332.0153846098</v>
      </c>
      <c r="AX12">
        <v>4503008.0307692299</v>
      </c>
      <c r="AY12">
        <v>4448684.0461538397</v>
      </c>
      <c r="AZ12">
        <v>4394360.0615384597</v>
      </c>
      <c r="BA12">
        <v>4340036.0769230695</v>
      </c>
      <c r="BB12">
        <v>4285712.0923076896</v>
      </c>
      <c r="BC12">
        <v>4231388.1076923003</v>
      </c>
      <c r="BD12">
        <v>4177064.1230769199</v>
      </c>
      <c r="BE12">
        <v>4122740.1384615302</v>
      </c>
      <c r="BF12">
        <v>4068416.1538461498</v>
      </c>
      <c r="BG12">
        <v>4014092.1692307601</v>
      </c>
      <c r="BH12">
        <v>3959768.1846153801</v>
      </c>
      <c r="BI12">
        <v>3905444.2</v>
      </c>
      <c r="BJ12">
        <v>3861949.8593359902</v>
      </c>
      <c r="BK12">
        <v>3818939.9085577298</v>
      </c>
      <c r="BL12">
        <v>3776408.9530884</v>
      </c>
      <c r="BM12">
        <v>3734351.6584297698</v>
      </c>
      <c r="BN12">
        <v>3692762.74949313</v>
      </c>
      <c r="BO12">
        <v>3651637.0099376198</v>
      </c>
      <c r="BP12">
        <v>3610969.2815159699</v>
      </c>
      <c r="BQ12">
        <v>3570754.4634275399</v>
      </c>
      <c r="BR12">
        <v>3530987.5116785401</v>
      </c>
      <c r="BS12">
        <v>3491663.43844936</v>
      </c>
      <c r="BT12">
        <v>3452777.3114689901</v>
      </c>
      <c r="BU12">
        <v>3414324.25339637</v>
      </c>
      <c r="BV12">
        <v>3376299.4412086601</v>
      </c>
      <c r="BW12">
        <v>3338698.1055962802</v>
      </c>
      <c r="BX12">
        <v>3301515.53036475</v>
      </c>
      <c r="BY12">
        <v>3264747.0518431002</v>
      </c>
      <c r="BZ12">
        <v>3228388.0582989999</v>
      </c>
      <c r="CA12">
        <v>3192433.9893602501</v>
      </c>
      <c r="CB12">
        <v>3156880.3354428299</v>
      </c>
      <c r="CC12">
        <v>3121722.6371852998</v>
      </c>
    </row>
    <row r="13" spans="1:81" x14ac:dyDescent="0.25">
      <c r="A13">
        <v>846</v>
      </c>
      <c r="B13" t="s">
        <v>603</v>
      </c>
      <c r="C13" t="s">
        <v>27</v>
      </c>
      <c r="D13">
        <v>2017</v>
      </c>
      <c r="E13" t="s">
        <v>22</v>
      </c>
      <c r="F13" t="s">
        <v>23</v>
      </c>
      <c r="G13">
        <v>2016</v>
      </c>
      <c r="H13">
        <v>175259</v>
      </c>
      <c r="I13">
        <v>100</v>
      </c>
      <c r="J13">
        <v>2020</v>
      </c>
      <c r="K13">
        <v>30</v>
      </c>
      <c r="L13">
        <v>22</v>
      </c>
      <c r="M13">
        <v>2017</v>
      </c>
      <c r="N13">
        <v>163691.90599999999</v>
      </c>
      <c r="O13" t="s">
        <v>24</v>
      </c>
      <c r="P13">
        <v>2.9453833795585398</v>
      </c>
      <c r="Q13">
        <v>1</v>
      </c>
      <c r="R13" t="s">
        <v>592</v>
      </c>
      <c r="S13">
        <v>122681.3</v>
      </c>
      <c r="T13">
        <v>-1.11368485725649E-2</v>
      </c>
      <c r="AU13">
        <v>175259</v>
      </c>
      <c r="AV13">
        <v>163691.90599999999</v>
      </c>
      <c r="AW13">
        <v>150021.704</v>
      </c>
      <c r="AX13">
        <v>136351.50200000001</v>
      </c>
      <c r="AY13">
        <v>122681.3</v>
      </c>
      <c r="AZ13">
        <v>121315.01693921399</v>
      </c>
      <c r="BA13">
        <v>119963.94996598399</v>
      </c>
      <c r="BB13">
        <v>118627.929621046</v>
      </c>
      <c r="BC13">
        <v>117306.78833238001</v>
      </c>
      <c r="BD13">
        <v>116000.360394188</v>
      </c>
      <c r="BE13">
        <v>114708.481946115</v>
      </c>
      <c r="BF13">
        <v>113430.99095269199</v>
      </c>
      <c r="BG13">
        <v>112167.727183016</v>
      </c>
      <c r="BH13">
        <v>110918.53219065</v>
      </c>
      <c r="BI13">
        <v>109683.249293752</v>
      </c>
      <c r="BJ13">
        <v>108461.72355542</v>
      </c>
      <c r="BK13">
        <v>107253.801764264</v>
      </c>
      <c r="BL13">
        <v>106059.33241518401</v>
      </c>
      <c r="BM13">
        <v>104878.165690368</v>
      </c>
      <c r="BN13">
        <v>103710.15344050599</v>
      </c>
      <c r="BO13">
        <v>102555.149166202</v>
      </c>
      <c r="BP13">
        <v>101413.007999601</v>
      </c>
      <c r="BQ13">
        <v>100283.586686221</v>
      </c>
      <c r="BR13">
        <v>99166.743566983496</v>
      </c>
      <c r="BS13">
        <v>98062.338560443604</v>
      </c>
      <c r="BT13">
        <v>96970.233145224396</v>
      </c>
      <c r="BU13">
        <v>95890.290342639695</v>
      </c>
      <c r="BV13">
        <v>94822.374699514403</v>
      </c>
      <c r="BW13">
        <v>93766.352271194904</v>
      </c>
      <c r="BX13">
        <v>92722.090604748897</v>
      </c>
      <c r="BY13">
        <v>91689.458722352094</v>
      </c>
      <c r="BZ13">
        <v>90668.327104860902</v>
      </c>
      <c r="CA13">
        <v>89658.567675566199</v>
      </c>
      <c r="CB13">
        <v>88660.053784130403</v>
      </c>
      <c r="CC13">
        <v>87672.660190701106</v>
      </c>
    </row>
    <row r="14" spans="1:81" x14ac:dyDescent="0.25">
      <c r="A14">
        <v>54167</v>
      </c>
      <c r="B14" t="s">
        <v>604</v>
      </c>
      <c r="C14" t="s">
        <v>252</v>
      </c>
      <c r="D14">
        <v>2018</v>
      </c>
      <c r="E14" t="s">
        <v>28</v>
      </c>
      <c r="F14" t="s">
        <v>23</v>
      </c>
      <c r="G14">
        <v>2018</v>
      </c>
      <c r="H14">
        <v>700440</v>
      </c>
      <c r="I14">
        <v>100</v>
      </c>
      <c r="J14">
        <v>2023</v>
      </c>
      <c r="K14">
        <v>20</v>
      </c>
      <c r="L14">
        <v>0</v>
      </c>
      <c r="M14">
        <v>2018</v>
      </c>
      <c r="N14">
        <v>700440</v>
      </c>
      <c r="O14" t="s">
        <v>45</v>
      </c>
      <c r="P14">
        <v>2.8468992682926801</v>
      </c>
      <c r="Q14">
        <v>1</v>
      </c>
      <c r="R14" t="s">
        <v>592</v>
      </c>
      <c r="S14">
        <v>560352</v>
      </c>
      <c r="T14">
        <v>-1.11368485725649E-2</v>
      </c>
      <c r="AW14">
        <v>700440</v>
      </c>
      <c r="AX14">
        <v>672422.40000000002</v>
      </c>
      <c r="AY14">
        <v>644404.80000000005</v>
      </c>
      <c r="AZ14">
        <v>616387.19999999995</v>
      </c>
      <c r="BA14">
        <v>588369.6</v>
      </c>
      <c r="BB14">
        <v>560352</v>
      </c>
      <c r="BC14">
        <v>554111.44462866604</v>
      </c>
      <c r="BD14">
        <v>547940.38937751099</v>
      </c>
      <c r="BE14">
        <v>541838.06023422105</v>
      </c>
      <c r="BF14">
        <v>535803.69180654106</v>
      </c>
      <c r="BG14">
        <v>529836.52722626994</v>
      </c>
      <c r="BH14">
        <v>523935.818054337</v>
      </c>
      <c r="BI14">
        <v>518100.82418692298</v>
      </c>
      <c r="BJ14">
        <v>512330.81376263202</v>
      </c>
      <c r="BK14">
        <v>506625.06307069899</v>
      </c>
      <c r="BL14">
        <v>500982.85646021401</v>
      </c>
      <c r="BM14">
        <v>495403.48625036603</v>
      </c>
      <c r="BN14">
        <v>489886.252641675</v>
      </c>
      <c r="BO14">
        <v>484430.46362822299</v>
      </c>
      <c r="BP14">
        <v>479035.43491085799</v>
      </c>
      <c r="BQ14">
        <v>473700.48981136299</v>
      </c>
      <c r="BR14">
        <v>468424.959187584</v>
      </c>
      <c r="BS14">
        <v>463208.181349502</v>
      </c>
      <c r="BT14">
        <v>458049.50197624002</v>
      </c>
      <c r="BU14">
        <v>452948.27403399203</v>
      </c>
      <c r="BV14">
        <v>447903.85769486998</v>
      </c>
      <c r="BW14">
        <v>442915.62025665498</v>
      </c>
      <c r="BX14">
        <v>437982.93606343301</v>
      </c>
      <c r="BY14">
        <v>433105.18642712699</v>
      </c>
      <c r="BZ14">
        <v>428281.759549896</v>
      </c>
      <c r="CA14">
        <v>423512.05044739699</v>
      </c>
      <c r="CB14">
        <v>418795.46087290801</v>
      </c>
      <c r="CC14">
        <v>414131.39924228803</v>
      </c>
    </row>
    <row r="15" spans="1:81" x14ac:dyDescent="0.25">
      <c r="A15">
        <v>1158</v>
      </c>
      <c r="B15" t="s">
        <v>605</v>
      </c>
      <c r="C15" t="s">
        <v>78</v>
      </c>
      <c r="D15">
        <v>2016</v>
      </c>
      <c r="E15" t="s">
        <v>105</v>
      </c>
      <c r="F15" t="s">
        <v>54</v>
      </c>
      <c r="G15">
        <v>2015</v>
      </c>
      <c r="H15">
        <v>4050000</v>
      </c>
      <c r="I15">
        <v>90</v>
      </c>
      <c r="J15">
        <v>2020</v>
      </c>
      <c r="K15">
        <v>45.6</v>
      </c>
      <c r="L15">
        <v>45.6</v>
      </c>
      <c r="M15">
        <v>2017</v>
      </c>
      <c r="N15">
        <v>3207859.2</v>
      </c>
      <c r="O15" t="s">
        <v>24</v>
      </c>
      <c r="P15">
        <v>3.3417708536585402</v>
      </c>
      <c r="Q15">
        <v>1</v>
      </c>
      <c r="R15" t="s">
        <v>592</v>
      </c>
      <c r="S15">
        <v>2203200</v>
      </c>
      <c r="T15">
        <v>-1.11368485725649E-2</v>
      </c>
      <c r="AT15">
        <v>4050000</v>
      </c>
      <c r="AU15">
        <v>3628929.6</v>
      </c>
      <c r="AV15">
        <v>3207859.2</v>
      </c>
      <c r="AW15">
        <v>2872972.8</v>
      </c>
      <c r="AX15">
        <v>2538086.3999999999</v>
      </c>
      <c r="AY15">
        <v>2203200</v>
      </c>
      <c r="AZ15">
        <v>2178663.2952249199</v>
      </c>
      <c r="BA15">
        <v>2154399.8520153998</v>
      </c>
      <c r="BB15">
        <v>2130406.6270987401</v>
      </c>
      <c r="BC15">
        <v>2106680.6110947598</v>
      </c>
      <c r="BD15">
        <v>2083218.8281382299</v>
      </c>
      <c r="BE15">
        <v>2060018.33550574</v>
      </c>
      <c r="BF15">
        <v>2037076.2232465099</v>
      </c>
      <c r="BG15">
        <v>2014389.6138174401</v>
      </c>
      <c r="BH15">
        <v>1991955.66172221</v>
      </c>
      <c r="BI15">
        <v>1969771.55315434</v>
      </c>
      <c r="BJ15">
        <v>1947834.50564432</v>
      </c>
      <c r="BK15">
        <v>1926141.76771054</v>
      </c>
      <c r="BL15">
        <v>1904690.61851425</v>
      </c>
      <c r="BM15">
        <v>1883478.3675182799</v>
      </c>
      <c r="BN15">
        <v>1862502.3541495199</v>
      </c>
      <c r="BO15">
        <v>1841759.9474653101</v>
      </c>
      <c r="BP15">
        <v>1821248.5458233799</v>
      </c>
      <c r="BQ15">
        <v>1800965.5765555401</v>
      </c>
      <c r="BR15">
        <v>1780908.4956450399</v>
      </c>
      <c r="BS15">
        <v>1761074.7874074399</v>
      </c>
      <c r="BT15">
        <v>1741461.96417513</v>
      </c>
      <c r="BU15">
        <v>1722067.56598523</v>
      </c>
      <c r="BV15">
        <v>1702889.16027112</v>
      </c>
      <c r="BW15">
        <v>1683924.34155732</v>
      </c>
      <c r="BX15">
        <v>1665170.7311577401</v>
      </c>
      <c r="BY15">
        <v>1646625.9768773699</v>
      </c>
      <c r="BZ15">
        <v>1628287.75271724</v>
      </c>
      <c r="CA15">
        <v>1610153.75858266</v>
      </c>
      <c r="CB15">
        <v>1592221.7199947799</v>
      </c>
      <c r="CC15">
        <v>1574489.38780525</v>
      </c>
    </row>
    <row r="16" spans="1:81" x14ac:dyDescent="0.25">
      <c r="A16">
        <v>1187</v>
      </c>
      <c r="B16" t="s">
        <v>606</v>
      </c>
      <c r="C16" t="s">
        <v>48</v>
      </c>
      <c r="D16">
        <v>2017</v>
      </c>
      <c r="E16" t="s">
        <v>28</v>
      </c>
      <c r="F16" t="s">
        <v>23</v>
      </c>
      <c r="G16">
        <v>2015</v>
      </c>
      <c r="H16">
        <v>209531</v>
      </c>
      <c r="I16">
        <v>100</v>
      </c>
      <c r="J16">
        <v>2030</v>
      </c>
      <c r="K16">
        <v>35</v>
      </c>
      <c r="L16">
        <v>39</v>
      </c>
      <c r="M16">
        <v>2017</v>
      </c>
      <c r="N16">
        <v>180930.01850000001</v>
      </c>
      <c r="O16" t="s">
        <v>24</v>
      </c>
      <c r="P16">
        <v>3.0002648555390201</v>
      </c>
      <c r="Q16">
        <v>1</v>
      </c>
      <c r="R16" t="s">
        <v>592</v>
      </c>
      <c r="S16">
        <v>136195.15</v>
      </c>
      <c r="T16">
        <v>-1.11368485725649E-2</v>
      </c>
      <c r="AT16">
        <v>209531</v>
      </c>
      <c r="AU16">
        <v>195230.50925</v>
      </c>
      <c r="AV16">
        <v>180930.01850000001</v>
      </c>
      <c r="AW16">
        <v>177488.87476922999</v>
      </c>
      <c r="AX16">
        <v>174047.731038461</v>
      </c>
      <c r="AY16">
        <v>170606.58730769201</v>
      </c>
      <c r="AZ16">
        <v>167165.44357692299</v>
      </c>
      <c r="BA16">
        <v>163724.29984615301</v>
      </c>
      <c r="BB16">
        <v>160283.15611538399</v>
      </c>
      <c r="BC16">
        <v>156842.01238461499</v>
      </c>
      <c r="BD16">
        <v>153400.868653846</v>
      </c>
      <c r="BE16">
        <v>149959.72492307599</v>
      </c>
      <c r="BF16">
        <v>146518.581192307</v>
      </c>
      <c r="BG16">
        <v>143077.43746153801</v>
      </c>
      <c r="BH16">
        <v>139636.29373076899</v>
      </c>
      <c r="BI16">
        <v>136195.15</v>
      </c>
      <c r="BJ16">
        <v>134678.36523813201</v>
      </c>
      <c r="BK16">
        <v>133178.47267847401</v>
      </c>
      <c r="BL16">
        <v>131695.28419512801</v>
      </c>
      <c r="BM16">
        <v>130228.61375732601</v>
      </c>
      <c r="BN16">
        <v>128778.27740609599</v>
      </c>
      <c r="BO16">
        <v>127344.09323118901</v>
      </c>
      <c r="BP16">
        <v>125925.881348262</v>
      </c>
      <c r="BQ16">
        <v>124523.46387632001</v>
      </c>
      <c r="BR16">
        <v>123136.664915398</v>
      </c>
      <c r="BS16">
        <v>121765.310524505</v>
      </c>
      <c r="BT16">
        <v>120409.228699802</v>
      </c>
      <c r="BU16">
        <v>119068.249353033</v>
      </c>
      <c r="BV16">
        <v>117742.204290188</v>
      </c>
      <c r="BW16">
        <v>116430.92719040799</v>
      </c>
      <c r="BX16">
        <v>115134.253585125</v>
      </c>
      <c r="BY16">
        <v>113852.02083743201</v>
      </c>
      <c r="BZ16">
        <v>112584.06812168501</v>
      </c>
      <c r="CA16">
        <v>111330.236403331</v>
      </c>
      <c r="CB16">
        <v>110090.368418959</v>
      </c>
      <c r="CC16">
        <v>108864.308656579</v>
      </c>
    </row>
    <row r="17" spans="1:81" x14ac:dyDescent="0.25">
      <c r="A17">
        <v>1268</v>
      </c>
      <c r="B17" t="s">
        <v>607</v>
      </c>
      <c r="C17" t="s">
        <v>21</v>
      </c>
      <c r="D17">
        <v>2010</v>
      </c>
      <c r="E17" t="s">
        <v>88</v>
      </c>
      <c r="F17" t="s">
        <v>54</v>
      </c>
      <c r="G17">
        <v>2010</v>
      </c>
      <c r="H17">
        <v>60218</v>
      </c>
      <c r="I17">
        <v>100</v>
      </c>
      <c r="J17">
        <v>2030</v>
      </c>
      <c r="K17">
        <v>70</v>
      </c>
      <c r="L17">
        <v>53</v>
      </c>
      <c r="M17">
        <v>2017</v>
      </c>
      <c r="N17">
        <v>49195</v>
      </c>
      <c r="O17" t="s">
        <v>24</v>
      </c>
      <c r="P17">
        <v>3.69025852723902</v>
      </c>
      <c r="Q17">
        <v>1</v>
      </c>
      <c r="R17" t="s">
        <v>592</v>
      </c>
      <c r="S17">
        <v>18065.400000000001</v>
      </c>
      <c r="T17">
        <v>-1.11368485725649E-2</v>
      </c>
      <c r="AO17">
        <v>60218</v>
      </c>
      <c r="AP17">
        <v>58643.285714285703</v>
      </c>
      <c r="AQ17">
        <v>57068.571428571398</v>
      </c>
      <c r="AR17">
        <v>55493.857142857101</v>
      </c>
      <c r="AS17">
        <v>53919.142857142797</v>
      </c>
      <c r="AT17">
        <v>52344.4285714285</v>
      </c>
      <c r="AU17">
        <v>50769.714285714203</v>
      </c>
      <c r="AV17">
        <v>49195</v>
      </c>
      <c r="AW17">
        <v>46800.415384615299</v>
      </c>
      <c r="AX17">
        <v>44405.830769230699</v>
      </c>
      <c r="AY17">
        <v>42011.246153846099</v>
      </c>
      <c r="AZ17">
        <v>39616.6615384615</v>
      </c>
      <c r="BA17">
        <v>37222.0769230769</v>
      </c>
      <c r="BB17">
        <v>34827.492307692301</v>
      </c>
      <c r="BC17">
        <v>32432.907692307599</v>
      </c>
      <c r="BD17">
        <v>30038.323076922999</v>
      </c>
      <c r="BE17">
        <v>27643.7384615384</v>
      </c>
      <c r="BF17">
        <v>25249.1538461538</v>
      </c>
      <c r="BG17">
        <v>22854.569230769201</v>
      </c>
      <c r="BH17">
        <v>20459.984615384601</v>
      </c>
      <c r="BI17">
        <v>18065.400000000001</v>
      </c>
      <c r="BJ17">
        <v>17864.208375797101</v>
      </c>
      <c r="BK17">
        <v>17665.257392247098</v>
      </c>
      <c r="BL17">
        <v>17468.5220956743</v>
      </c>
      <c r="BM17">
        <v>17273.977810308301</v>
      </c>
      <c r="BN17">
        <v>17081.600135189001</v>
      </c>
      <c r="BO17">
        <v>16891.364941106302</v>
      </c>
      <c r="BP17">
        <v>16703.248367573298</v>
      </c>
      <c r="BQ17">
        <v>16517.226819833701</v>
      </c>
      <c r="BR17">
        <v>16333.2769659025</v>
      </c>
      <c r="BS17">
        <v>16151.375733639499</v>
      </c>
      <c r="BT17">
        <v>15971.5003078553</v>
      </c>
      <c r="BU17">
        <v>15793.6281274501</v>
      </c>
      <c r="BV17">
        <v>15617.7368825832</v>
      </c>
      <c r="BW17">
        <v>15443.8045118758</v>
      </c>
      <c r="BX17">
        <v>15271.809199642699</v>
      </c>
      <c r="BY17">
        <v>15101.729373157201</v>
      </c>
      <c r="BZ17">
        <v>14933.543699944499</v>
      </c>
      <c r="CA17">
        <v>14767.231085106399</v>
      </c>
      <c r="CB17">
        <v>14602.770668675499</v>
      </c>
      <c r="CC17">
        <v>14440.141822998599</v>
      </c>
    </row>
    <row r="18" spans="1:81" x14ac:dyDescent="0.25">
      <c r="A18">
        <v>36595</v>
      </c>
      <c r="B18" t="s">
        <v>608</v>
      </c>
      <c r="C18" t="s">
        <v>36</v>
      </c>
      <c r="D18">
        <v>2017</v>
      </c>
      <c r="E18" t="s">
        <v>32</v>
      </c>
      <c r="F18" t="s">
        <v>33</v>
      </c>
      <c r="G18">
        <v>2016</v>
      </c>
      <c r="H18">
        <v>0</v>
      </c>
      <c r="I18">
        <v>100</v>
      </c>
      <c r="J18">
        <v>2020</v>
      </c>
      <c r="K18">
        <v>100</v>
      </c>
      <c r="L18">
        <v>100</v>
      </c>
      <c r="M18">
        <v>2017</v>
      </c>
      <c r="N18">
        <v>0</v>
      </c>
      <c r="O18" t="s">
        <v>24</v>
      </c>
      <c r="P18">
        <v>3.3153658536585402</v>
      </c>
      <c r="Q18">
        <v>1</v>
      </c>
      <c r="R18" t="s">
        <v>592</v>
      </c>
      <c r="S18">
        <v>0</v>
      </c>
      <c r="T18">
        <v>-1.11368485725649E-2</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row>
    <row r="19" spans="1:81" x14ac:dyDescent="0.25">
      <c r="A19">
        <v>1487</v>
      </c>
      <c r="B19" t="s">
        <v>609</v>
      </c>
      <c r="C19" t="s">
        <v>36</v>
      </c>
      <c r="D19">
        <v>2013</v>
      </c>
      <c r="E19" t="s">
        <v>22</v>
      </c>
      <c r="F19" t="s">
        <v>23</v>
      </c>
      <c r="G19">
        <v>2012</v>
      </c>
      <c r="H19">
        <v>10398</v>
      </c>
      <c r="I19">
        <v>100</v>
      </c>
      <c r="J19">
        <v>2017</v>
      </c>
      <c r="K19">
        <v>10</v>
      </c>
      <c r="L19">
        <v>96</v>
      </c>
      <c r="M19">
        <v>2017</v>
      </c>
      <c r="N19">
        <v>9399.7919999999995</v>
      </c>
      <c r="O19" t="s">
        <v>24</v>
      </c>
      <c r="P19">
        <v>2.7439034788243899</v>
      </c>
      <c r="Q19">
        <v>1</v>
      </c>
      <c r="R19" t="s">
        <v>592</v>
      </c>
      <c r="S19">
        <v>9358.2000000000007</v>
      </c>
      <c r="T19">
        <v>-1.11368485725649E-2</v>
      </c>
      <c r="AQ19">
        <v>10398</v>
      </c>
      <c r="AR19">
        <v>10198.358399999999</v>
      </c>
      <c r="AS19">
        <v>9998.7168000000001</v>
      </c>
      <c r="AT19">
        <v>9799.0751999999993</v>
      </c>
      <c r="AU19">
        <v>9599.4336000000003</v>
      </c>
      <c r="AV19">
        <v>9358.2000000000007</v>
      </c>
      <c r="AW19">
        <v>9253.9791436882206</v>
      </c>
      <c r="AX19">
        <v>9150.9189792712896</v>
      </c>
      <c r="AY19">
        <v>9049.0065802993395</v>
      </c>
      <c r="AZ19">
        <v>8948.2291642824002</v>
      </c>
      <c r="BA19">
        <v>8848.5740910871791</v>
      </c>
      <c r="BB19">
        <v>8750.0288613516204</v>
      </c>
      <c r="BC19">
        <v>8652.5811149171695</v>
      </c>
      <c r="BD19">
        <v>8556.2186292785009</v>
      </c>
      <c r="BE19">
        <v>8460.9293180504701</v>
      </c>
      <c r="BF19">
        <v>8366.7012294521701</v>
      </c>
      <c r="BG19">
        <v>8273.52254480786</v>
      </c>
      <c r="BH19">
        <v>8181.3815770646397</v>
      </c>
      <c r="BI19">
        <v>8090.2667693265003</v>
      </c>
      <c r="BJ19">
        <v>8000.1666934048499</v>
      </c>
      <c r="BK19">
        <v>7911.0700483851297</v>
      </c>
      <c r="BL19">
        <v>7822.9656592093097</v>
      </c>
      <c r="BM19">
        <v>7735.8424752743203</v>
      </c>
      <c r="BN19">
        <v>7649.6895690459696</v>
      </c>
      <c r="BO19">
        <v>7564.4961346883802</v>
      </c>
      <c r="BP19">
        <v>7480.2514867086002</v>
      </c>
      <c r="BQ19">
        <v>7396.9450586164203</v>
      </c>
      <c r="BR19">
        <v>7314.5664015990296</v>
      </c>
      <c r="BS19">
        <v>7233.1051832104504</v>
      </c>
      <c r="BT19">
        <v>7152.5511860755996</v>
      </c>
      <c r="BU19">
        <v>7072.8943066087604</v>
      </c>
      <c r="BV19">
        <v>6994.1245537463001</v>
      </c>
      <c r="BW19">
        <v>6916.2320476935702</v>
      </c>
      <c r="BX19">
        <v>6839.2070186856799</v>
      </c>
      <c r="BY19">
        <v>6763.0398057621596</v>
      </c>
      <c r="BZ19">
        <v>6687.7208555551597</v>
      </c>
      <c r="CA19">
        <v>6613.2407210912497</v>
      </c>
      <c r="CB19">
        <v>6539.5900606065397</v>
      </c>
      <c r="CC19">
        <v>6466.7596363749199</v>
      </c>
    </row>
    <row r="20" spans="1:81" x14ac:dyDescent="0.25">
      <c r="A20">
        <v>35800</v>
      </c>
      <c r="B20" t="s">
        <v>610</v>
      </c>
      <c r="C20" t="s">
        <v>27</v>
      </c>
      <c r="D20">
        <v>2010</v>
      </c>
      <c r="E20" t="s">
        <v>28</v>
      </c>
      <c r="F20" t="s">
        <v>23</v>
      </c>
      <c r="G20">
        <v>2010</v>
      </c>
      <c r="H20">
        <v>13896.75</v>
      </c>
      <c r="I20">
        <v>100</v>
      </c>
      <c r="J20">
        <v>2025</v>
      </c>
      <c r="K20">
        <v>25</v>
      </c>
      <c r="L20">
        <v>80</v>
      </c>
      <c r="M20">
        <v>2017</v>
      </c>
      <c r="N20">
        <v>11117.4</v>
      </c>
      <c r="O20" t="s">
        <v>24</v>
      </c>
      <c r="P20">
        <v>2.8978062677237801</v>
      </c>
      <c r="Q20">
        <v>1</v>
      </c>
      <c r="R20" t="s">
        <v>592</v>
      </c>
      <c r="S20">
        <v>10422.5625</v>
      </c>
      <c r="T20">
        <v>-1.11368485725649E-2</v>
      </c>
      <c r="AO20">
        <v>13896.75</v>
      </c>
      <c r="AP20">
        <v>13499.7</v>
      </c>
      <c r="AQ20">
        <v>13102.65</v>
      </c>
      <c r="AR20">
        <v>12705.6</v>
      </c>
      <c r="AS20">
        <v>12308.55</v>
      </c>
      <c r="AT20">
        <v>11911.5</v>
      </c>
      <c r="AU20">
        <v>11514.45</v>
      </c>
      <c r="AV20">
        <v>11117.4</v>
      </c>
      <c r="AW20">
        <v>11030.5453125</v>
      </c>
      <c r="AX20">
        <v>10943.690624999999</v>
      </c>
      <c r="AY20">
        <v>10856.8359375</v>
      </c>
      <c r="AZ20">
        <v>10769.981250000001</v>
      </c>
      <c r="BA20">
        <v>10683.1265625</v>
      </c>
      <c r="BB20">
        <v>10596.271875</v>
      </c>
      <c r="BC20">
        <v>10509.417187499999</v>
      </c>
      <c r="BD20">
        <v>10422.5625</v>
      </c>
      <c r="BE20">
        <v>10306.4879996994</v>
      </c>
      <c r="BF20">
        <v>10191.706203531699</v>
      </c>
      <c r="BG20">
        <v>10078.202714846901</v>
      </c>
      <c r="BH20">
        <v>9965.9632973281205</v>
      </c>
      <c r="BI20">
        <v>9854.9738732060396</v>
      </c>
      <c r="BJ20">
        <v>9745.2205214935602</v>
      </c>
      <c r="BK20">
        <v>9636.6894762394404</v>
      </c>
      <c r="BL20">
        <v>9529.3671248017308</v>
      </c>
      <c r="BM20">
        <v>9423.2400061404296</v>
      </c>
      <c r="BN20">
        <v>9318.2948091291091</v>
      </c>
      <c r="BO20">
        <v>9214.5183708853201</v>
      </c>
      <c r="BP20">
        <v>9111.8976751196496</v>
      </c>
      <c r="BQ20">
        <v>9010.41985050314</v>
      </c>
      <c r="BR20">
        <v>8910.0721690528499</v>
      </c>
      <c r="BS20">
        <v>8810.8420445354895</v>
      </c>
      <c r="BT20">
        <v>8712.7170308887107</v>
      </c>
      <c r="BU20">
        <v>8615.6848206600898</v>
      </c>
      <c r="BV20">
        <v>8519.73324346345</v>
      </c>
      <c r="BW20">
        <v>8424.8502644523505</v>
      </c>
      <c r="BX20">
        <v>8331.0239828106096</v>
      </c>
      <c r="BY20">
        <v>8238.2426302596505</v>
      </c>
      <c r="BZ20">
        <v>8146.4945695823999</v>
      </c>
      <c r="CA20">
        <v>8055.76829316373</v>
      </c>
      <c r="CB20">
        <v>7966.0524215470996</v>
      </c>
      <c r="CC20">
        <v>7877.3357020072199</v>
      </c>
    </row>
    <row r="21" spans="1:81" x14ac:dyDescent="0.25">
      <c r="A21">
        <v>1857</v>
      </c>
      <c r="B21" t="s">
        <v>611</v>
      </c>
      <c r="C21" t="s">
        <v>27</v>
      </c>
      <c r="D21">
        <v>2014</v>
      </c>
      <c r="E21" t="s">
        <v>60</v>
      </c>
      <c r="F21" t="s">
        <v>54</v>
      </c>
      <c r="G21">
        <v>2014</v>
      </c>
      <c r="H21">
        <v>98258</v>
      </c>
      <c r="I21">
        <v>100</v>
      </c>
      <c r="J21">
        <v>2017</v>
      </c>
      <c r="K21">
        <v>100</v>
      </c>
      <c r="L21">
        <v>100</v>
      </c>
      <c r="M21">
        <v>2017</v>
      </c>
      <c r="N21">
        <v>61677</v>
      </c>
      <c r="O21" t="s">
        <v>24</v>
      </c>
      <c r="P21">
        <v>3.9839024390243898</v>
      </c>
      <c r="Q21">
        <v>1</v>
      </c>
      <c r="R21" t="s">
        <v>592</v>
      </c>
      <c r="S21">
        <v>0</v>
      </c>
      <c r="T21">
        <v>-1.11368485725649E-2</v>
      </c>
      <c r="AS21">
        <v>98258</v>
      </c>
      <c r="AT21">
        <v>86064.333333333299</v>
      </c>
      <c r="AU21">
        <v>73870.666666666599</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row>
    <row r="22" spans="1:81" x14ac:dyDescent="0.25">
      <c r="A22">
        <v>1932</v>
      </c>
      <c r="B22" t="s">
        <v>612</v>
      </c>
      <c r="C22" t="s">
        <v>31</v>
      </c>
      <c r="D22">
        <v>2015</v>
      </c>
      <c r="E22" t="s">
        <v>22</v>
      </c>
      <c r="F22" t="s">
        <v>23</v>
      </c>
      <c r="G22">
        <v>2015</v>
      </c>
      <c r="H22">
        <v>1440000</v>
      </c>
      <c r="I22">
        <v>94</v>
      </c>
      <c r="J22">
        <v>2050</v>
      </c>
      <c r="K22">
        <v>100</v>
      </c>
      <c r="L22">
        <v>24</v>
      </c>
      <c r="M22">
        <v>2017</v>
      </c>
      <c r="N22">
        <v>1094400</v>
      </c>
      <c r="O22" t="s">
        <v>24</v>
      </c>
      <c r="P22">
        <v>3.6001439999999998</v>
      </c>
      <c r="Q22">
        <v>1</v>
      </c>
      <c r="R22" t="s">
        <v>592</v>
      </c>
      <c r="S22">
        <v>0</v>
      </c>
      <c r="T22">
        <v>-1.11368485725649E-2</v>
      </c>
      <c r="AT22">
        <v>1440000</v>
      </c>
      <c r="AU22">
        <v>1267200</v>
      </c>
      <c r="AV22">
        <v>1094400</v>
      </c>
      <c r="AW22">
        <v>1061236.36363636</v>
      </c>
      <c r="AX22">
        <v>1028072.72727272</v>
      </c>
      <c r="AY22">
        <v>994909.09090909001</v>
      </c>
      <c r="AZ22">
        <v>961745.45454545401</v>
      </c>
      <c r="BA22">
        <v>928581.818181818</v>
      </c>
      <c r="BB22">
        <v>895418.18181818095</v>
      </c>
      <c r="BC22">
        <v>862254.54545454495</v>
      </c>
      <c r="BD22">
        <v>829090.90909090894</v>
      </c>
      <c r="BE22">
        <v>795927.27272727201</v>
      </c>
      <c r="BF22">
        <v>762763.636363636</v>
      </c>
      <c r="BG22">
        <v>729600</v>
      </c>
      <c r="BH22">
        <v>696436.36363636295</v>
      </c>
      <c r="BI22">
        <v>663272.72727272694</v>
      </c>
      <c r="BJ22">
        <v>630109.09090909001</v>
      </c>
      <c r="BK22">
        <v>596945.45454545401</v>
      </c>
      <c r="BL22">
        <v>563781.818181818</v>
      </c>
      <c r="BM22">
        <v>530618.18181818095</v>
      </c>
      <c r="BN22">
        <v>497454.545454545</v>
      </c>
      <c r="BO22">
        <v>464290.909090909</v>
      </c>
      <c r="BP22">
        <v>431127.27272727201</v>
      </c>
      <c r="BQ22">
        <v>397963.636363636</v>
      </c>
      <c r="BR22">
        <v>364800</v>
      </c>
      <c r="BS22">
        <v>331636.36363636301</v>
      </c>
      <c r="BT22">
        <v>298472.727272727</v>
      </c>
      <c r="BU22">
        <v>265309.09090909001</v>
      </c>
      <c r="BV22">
        <v>232145.45454545401</v>
      </c>
      <c r="BW22">
        <v>198981.818181818</v>
      </c>
      <c r="BX22">
        <v>165818.18181818101</v>
      </c>
      <c r="BY22">
        <v>132654.545454545</v>
      </c>
      <c r="BZ22">
        <v>99490.909090909103</v>
      </c>
      <c r="CA22">
        <v>66327.272727272706</v>
      </c>
      <c r="CB22">
        <v>33163.6363636362</v>
      </c>
      <c r="CC22">
        <v>0</v>
      </c>
    </row>
    <row r="23" spans="1:81" x14ac:dyDescent="0.25">
      <c r="A23">
        <v>1464</v>
      </c>
      <c r="B23" t="s">
        <v>613</v>
      </c>
      <c r="C23" t="s">
        <v>27</v>
      </c>
      <c r="D23">
        <v>2015</v>
      </c>
      <c r="E23" t="s">
        <v>22</v>
      </c>
      <c r="F23" t="s">
        <v>23</v>
      </c>
      <c r="G23">
        <v>2014</v>
      </c>
      <c r="H23">
        <v>214116</v>
      </c>
      <c r="I23">
        <v>100</v>
      </c>
      <c r="J23">
        <v>2040</v>
      </c>
      <c r="K23">
        <v>92</v>
      </c>
      <c r="L23">
        <v>100</v>
      </c>
      <c r="M23">
        <v>2017</v>
      </c>
      <c r="N23">
        <v>17129.279999999901</v>
      </c>
      <c r="O23" t="s">
        <v>24</v>
      </c>
      <c r="P23">
        <v>3.5751433628195102</v>
      </c>
      <c r="Q23">
        <v>1</v>
      </c>
      <c r="R23" t="s">
        <v>592</v>
      </c>
      <c r="S23">
        <v>17129.28</v>
      </c>
      <c r="T23">
        <v>-1.11368485725649E-2</v>
      </c>
      <c r="AS23">
        <v>214116</v>
      </c>
      <c r="AT23">
        <v>148453.76000000001</v>
      </c>
      <c r="AU23">
        <v>82791.520000000004</v>
      </c>
      <c r="AV23">
        <v>17129.279999999901</v>
      </c>
      <c r="AW23">
        <v>17129.279999999901</v>
      </c>
      <c r="AX23">
        <v>17129.279999999901</v>
      </c>
      <c r="AY23">
        <v>17129.279999999901</v>
      </c>
      <c r="AZ23">
        <v>17129.279999999901</v>
      </c>
      <c r="BA23">
        <v>17129.279999999901</v>
      </c>
      <c r="BB23">
        <v>17129.279999999901</v>
      </c>
      <c r="BC23">
        <v>17129.279999999901</v>
      </c>
      <c r="BD23">
        <v>17129.279999999901</v>
      </c>
      <c r="BE23">
        <v>17129.279999999901</v>
      </c>
      <c r="BF23">
        <v>17129.279999999901</v>
      </c>
      <c r="BG23">
        <v>17129.279999999901</v>
      </c>
      <c r="BH23">
        <v>17129.279999999901</v>
      </c>
      <c r="BI23">
        <v>17129.279999999901</v>
      </c>
      <c r="BJ23">
        <v>17129.279999999901</v>
      </c>
      <c r="BK23">
        <v>17129.279999999901</v>
      </c>
      <c r="BL23">
        <v>17129.279999999901</v>
      </c>
      <c r="BM23">
        <v>17129.279999999901</v>
      </c>
      <c r="BN23">
        <v>17129.28</v>
      </c>
      <c r="BO23">
        <v>17129.28</v>
      </c>
      <c r="BP23">
        <v>17129.28</v>
      </c>
      <c r="BQ23">
        <v>17129.28</v>
      </c>
      <c r="BR23">
        <v>17129.28</v>
      </c>
      <c r="BS23">
        <v>17129.28</v>
      </c>
      <c r="BT23">
        <v>16938.513802482899</v>
      </c>
      <c r="BU23">
        <v>16749.872139220301</v>
      </c>
      <c r="BV23">
        <v>16563.331349595999</v>
      </c>
      <c r="BW23">
        <v>16378.868036498299</v>
      </c>
      <c r="BX23">
        <v>16196.459063385801</v>
      </c>
      <c r="BY23">
        <v>16016.081551385199</v>
      </c>
      <c r="BZ23">
        <v>15837.712876421499</v>
      </c>
      <c r="CA23">
        <v>15661.3306663811</v>
      </c>
      <c r="CB23">
        <v>15486.9127983047</v>
      </c>
      <c r="CC23">
        <v>15314.4373956135</v>
      </c>
    </row>
    <row r="24" spans="1:81" x14ac:dyDescent="0.25">
      <c r="A24">
        <v>35801</v>
      </c>
      <c r="B24" t="s">
        <v>614</v>
      </c>
      <c r="C24" t="s">
        <v>116</v>
      </c>
      <c r="D24">
        <v>2010</v>
      </c>
      <c r="E24" t="s">
        <v>22</v>
      </c>
      <c r="F24" t="s">
        <v>23</v>
      </c>
      <c r="G24">
        <v>2007</v>
      </c>
      <c r="H24">
        <v>109196</v>
      </c>
      <c r="I24">
        <v>100</v>
      </c>
      <c r="J24">
        <v>2020</v>
      </c>
      <c r="K24">
        <v>45</v>
      </c>
      <c r="L24">
        <v>80</v>
      </c>
      <c r="M24">
        <v>2017</v>
      </c>
      <c r="N24">
        <v>69885.4399999999</v>
      </c>
      <c r="O24" t="s">
        <v>24</v>
      </c>
      <c r="P24">
        <v>3.0953767732585402</v>
      </c>
      <c r="Q24">
        <v>1</v>
      </c>
      <c r="R24" t="s">
        <v>592</v>
      </c>
      <c r="S24">
        <v>60057.799999999901</v>
      </c>
      <c r="T24">
        <v>-1.11368485725649E-2</v>
      </c>
      <c r="AL24">
        <v>109196</v>
      </c>
      <c r="AM24">
        <v>105264.944</v>
      </c>
      <c r="AN24">
        <v>101333.887999999</v>
      </c>
      <c r="AO24">
        <v>97402.831999999995</v>
      </c>
      <c r="AP24">
        <v>93471.775999999998</v>
      </c>
      <c r="AQ24">
        <v>89540.72</v>
      </c>
      <c r="AR24">
        <v>85609.663999999902</v>
      </c>
      <c r="AS24">
        <v>81678.607999999993</v>
      </c>
      <c r="AT24">
        <v>77747.551999999996</v>
      </c>
      <c r="AU24">
        <v>73816.495999999897</v>
      </c>
      <c r="AV24">
        <v>69885.4399999999</v>
      </c>
      <c r="AW24">
        <v>66609.56</v>
      </c>
      <c r="AX24">
        <v>63333.679999999898</v>
      </c>
      <c r="AY24">
        <v>60057.799999999901</v>
      </c>
      <c r="AZ24">
        <v>59388.945375798598</v>
      </c>
      <c r="BA24">
        <v>58727.539684263997</v>
      </c>
      <c r="BB24">
        <v>58073.499967761003</v>
      </c>
      <c r="BC24">
        <v>57426.744192541199</v>
      </c>
      <c r="BD24">
        <v>56787.191238453401</v>
      </c>
      <c r="BE24">
        <v>56154.760888769502</v>
      </c>
      <c r="BF24">
        <v>55529.373820122702</v>
      </c>
      <c r="BG24">
        <v>54910.951592558602</v>
      </c>
      <c r="BH24">
        <v>54299.416639696901</v>
      </c>
      <c r="BI24">
        <v>53694.692259001997</v>
      </c>
      <c r="BJ24">
        <v>53096.702602163001</v>
      </c>
      <c r="BK24">
        <v>52505.372665580202</v>
      </c>
      <c r="BL24">
        <v>51920.628280957499</v>
      </c>
      <c r="BM24">
        <v>51342.396106000102</v>
      </c>
      <c r="BN24">
        <v>50770.603615214903</v>
      </c>
      <c r="BO24">
        <v>50205.179090814498</v>
      </c>
      <c r="BP24">
        <v>49646.051613721596</v>
      </c>
      <c r="BQ24">
        <v>49093.151054673901</v>
      </c>
      <c r="BR24">
        <v>48546.408065427902</v>
      </c>
      <c r="BS24">
        <v>48005.754070061303</v>
      </c>
      <c r="BT24">
        <v>47471.121256371203</v>
      </c>
      <c r="BU24">
        <v>46942.4425673691</v>
      </c>
      <c r="BV24">
        <v>46419.65169287</v>
      </c>
      <c r="BW24">
        <v>45902.683061175303</v>
      </c>
      <c r="BX24">
        <v>45391.471830848597</v>
      </c>
      <c r="BY24">
        <v>44885.953882582602</v>
      </c>
      <c r="BZ24">
        <v>44386.065811157103</v>
      </c>
      <c r="CA24">
        <v>43891.744917486401</v>
      </c>
      <c r="CB24">
        <v>43402.929200754697</v>
      </c>
      <c r="CC24">
        <v>42919.557350640098</v>
      </c>
    </row>
    <row r="25" spans="1:81" x14ac:dyDescent="0.25">
      <c r="A25">
        <v>38092</v>
      </c>
      <c r="B25" t="s">
        <v>615</v>
      </c>
      <c r="C25" t="s">
        <v>27</v>
      </c>
      <c r="D25">
        <v>2014</v>
      </c>
      <c r="E25" t="s">
        <v>28</v>
      </c>
      <c r="F25" t="s">
        <v>23</v>
      </c>
      <c r="G25">
        <v>2014</v>
      </c>
      <c r="H25">
        <v>1041</v>
      </c>
      <c r="I25">
        <v>100</v>
      </c>
      <c r="J25">
        <v>2018</v>
      </c>
      <c r="K25">
        <v>5</v>
      </c>
      <c r="L25">
        <v>9.3000000000000007</v>
      </c>
      <c r="M25">
        <v>2017</v>
      </c>
      <c r="N25">
        <v>1036.1593499999999</v>
      </c>
      <c r="O25" t="s">
        <v>24</v>
      </c>
      <c r="P25">
        <v>2.69439034800244</v>
      </c>
      <c r="Q25">
        <v>1</v>
      </c>
      <c r="R25" t="s">
        <v>592</v>
      </c>
      <c r="S25">
        <v>988.95</v>
      </c>
      <c r="T25">
        <v>-1.11368485725649E-2</v>
      </c>
      <c r="AS25">
        <v>1041</v>
      </c>
      <c r="AT25">
        <v>1039.38645</v>
      </c>
      <c r="AU25">
        <v>1037.7728999999999</v>
      </c>
      <c r="AV25">
        <v>1036.1593499999999</v>
      </c>
      <c r="AW25">
        <v>988.95</v>
      </c>
      <c r="AX25">
        <v>977.93621360416103</v>
      </c>
      <c r="AY25">
        <v>967.04508607962396</v>
      </c>
      <c r="AZ25">
        <v>956.27525139311297</v>
      </c>
      <c r="BA25">
        <v>945.62535872465605</v>
      </c>
      <c r="BB25">
        <v>935.09407229816202</v>
      </c>
      <c r="BC25">
        <v>924.68007121387404</v>
      </c>
      <c r="BD25">
        <v>914.38204928269704</v>
      </c>
      <c r="BE25">
        <v>904.198714862364</v>
      </c>
      <c r="BF25">
        <v>894.12879069543396</v>
      </c>
      <c r="BG25">
        <v>884.17101374908805</v>
      </c>
      <c r="BH25">
        <v>874.32413505671298</v>
      </c>
      <c r="BI25">
        <v>864.58691956124801</v>
      </c>
      <c r="BJ25">
        <v>854.95814596027401</v>
      </c>
      <c r="BK25">
        <v>845.43660655283395</v>
      </c>
      <c r="BL25">
        <v>836.02110708795203</v>
      </c>
      <c r="BM25">
        <v>826.71046661484502</v>
      </c>
      <c r="BN25">
        <v>817.50351733480102</v>
      </c>
      <c r="BO25">
        <v>808.399104454704</v>
      </c>
      <c r="BP25">
        <v>799.39608604219495</v>
      </c>
      <c r="BQ25">
        <v>790.49333288244202</v>
      </c>
      <c r="BR25">
        <v>781.68972833650798</v>
      </c>
      <c r="BS25">
        <v>772.98416820129501</v>
      </c>
      <c r="BT25">
        <v>764.375560571047</v>
      </c>
      <c r="BU25">
        <v>755.86282570039805</v>
      </c>
      <c r="BV25">
        <v>747.44489586894099</v>
      </c>
      <c r="BW25">
        <v>739.12071524731198</v>
      </c>
      <c r="BX25">
        <v>730.88923976475701</v>
      </c>
      <c r="BY25">
        <v>722.74943697818003</v>
      </c>
      <c r="BZ25">
        <v>714.70028594264795</v>
      </c>
      <c r="CA25">
        <v>706.74077708333505</v>
      </c>
      <c r="CB25">
        <v>698.86991206890104</v>
      </c>
      <c r="CC25">
        <v>691.08670368626804</v>
      </c>
    </row>
    <row r="26" spans="1:81" x14ac:dyDescent="0.25">
      <c r="A26">
        <v>2797</v>
      </c>
      <c r="B26" t="s">
        <v>616</v>
      </c>
      <c r="C26" t="s">
        <v>165</v>
      </c>
      <c r="D26">
        <v>2015</v>
      </c>
      <c r="E26" t="s">
        <v>22</v>
      </c>
      <c r="F26" t="s">
        <v>23</v>
      </c>
      <c r="G26">
        <v>2015</v>
      </c>
      <c r="H26">
        <v>811297.88</v>
      </c>
      <c r="I26">
        <v>92</v>
      </c>
      <c r="J26">
        <v>2030</v>
      </c>
      <c r="K26">
        <v>100</v>
      </c>
      <c r="L26">
        <v>17</v>
      </c>
      <c r="M26">
        <v>2017</v>
      </c>
      <c r="N26">
        <v>679684.8</v>
      </c>
      <c r="O26" t="s">
        <v>45</v>
      </c>
      <c r="P26">
        <v>3.5703285024390201</v>
      </c>
      <c r="Q26">
        <v>1</v>
      </c>
      <c r="R26" t="s">
        <v>592</v>
      </c>
      <c r="S26">
        <v>0</v>
      </c>
      <c r="T26">
        <v>-1.11368485725649E-2</v>
      </c>
      <c r="AT26">
        <v>811297.88</v>
      </c>
      <c r="AU26">
        <v>745491.34</v>
      </c>
      <c r="AV26">
        <v>679684.8</v>
      </c>
      <c r="AW26">
        <v>627401.35384615394</v>
      </c>
      <c r="AX26">
        <v>575117.90769230702</v>
      </c>
      <c r="AY26">
        <v>522834.46153846098</v>
      </c>
      <c r="AZ26">
        <v>470551.01538461499</v>
      </c>
      <c r="BA26">
        <v>418267.569230769</v>
      </c>
      <c r="BB26">
        <v>365984.12307692302</v>
      </c>
      <c r="BC26">
        <v>313700.67692307697</v>
      </c>
      <c r="BD26">
        <v>261417.23076922999</v>
      </c>
      <c r="BE26">
        <v>209133.78461538401</v>
      </c>
      <c r="BF26">
        <v>156850.33846153799</v>
      </c>
      <c r="BG26">
        <v>104566.892307692</v>
      </c>
      <c r="BH26">
        <v>52283.446153846096</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row>
    <row r="27" spans="1:81" x14ac:dyDescent="0.25">
      <c r="A27">
        <v>2880</v>
      </c>
      <c r="B27" t="s">
        <v>617</v>
      </c>
      <c r="C27" t="s">
        <v>39</v>
      </c>
      <c r="D27">
        <v>2015</v>
      </c>
      <c r="E27" t="s">
        <v>53</v>
      </c>
      <c r="F27" t="s">
        <v>54</v>
      </c>
      <c r="G27">
        <v>2010</v>
      </c>
      <c r="H27">
        <v>1902049</v>
      </c>
      <c r="I27">
        <v>100</v>
      </c>
      <c r="J27">
        <v>2050</v>
      </c>
      <c r="K27">
        <v>70</v>
      </c>
      <c r="L27">
        <v>34.799999999999997</v>
      </c>
      <c r="M27">
        <v>2017</v>
      </c>
      <c r="N27">
        <v>1189912.5</v>
      </c>
      <c r="O27" t="s">
        <v>24</v>
      </c>
      <c r="P27">
        <v>3.7004013634000001</v>
      </c>
      <c r="Q27">
        <v>1</v>
      </c>
      <c r="R27" t="s">
        <v>592</v>
      </c>
      <c r="S27">
        <v>570614.69999999995</v>
      </c>
      <c r="T27">
        <v>-1.11368485725649E-2</v>
      </c>
      <c r="AO27">
        <v>1902049</v>
      </c>
      <c r="AP27">
        <v>1800315.2142857099</v>
      </c>
      <c r="AQ27">
        <v>1698581.42857142</v>
      </c>
      <c r="AR27">
        <v>1596847.6428571399</v>
      </c>
      <c r="AS27">
        <v>1495113.8571428501</v>
      </c>
      <c r="AT27">
        <v>1393380.07142857</v>
      </c>
      <c r="AU27">
        <v>1291646.2857142801</v>
      </c>
      <c r="AV27">
        <v>1189912.5</v>
      </c>
      <c r="AW27">
        <v>1171145.8999999999</v>
      </c>
      <c r="AX27">
        <v>1152379.3</v>
      </c>
      <c r="AY27">
        <v>1133612.7</v>
      </c>
      <c r="AZ27">
        <v>1114846.1000000001</v>
      </c>
      <c r="BA27">
        <v>1096079.5</v>
      </c>
      <c r="BB27">
        <v>1077312.8999999999</v>
      </c>
      <c r="BC27">
        <v>1058546.3</v>
      </c>
      <c r="BD27">
        <v>1039779.7</v>
      </c>
      <c r="BE27">
        <v>1021013.1</v>
      </c>
      <c r="BF27">
        <v>1002246.5</v>
      </c>
      <c r="BG27">
        <v>983479.9</v>
      </c>
      <c r="BH27">
        <v>964713.3</v>
      </c>
      <c r="BI27">
        <v>945946.7</v>
      </c>
      <c r="BJ27">
        <v>927180.1</v>
      </c>
      <c r="BK27">
        <v>908413.5</v>
      </c>
      <c r="BL27">
        <v>889646.9</v>
      </c>
      <c r="BM27">
        <v>870880.3</v>
      </c>
      <c r="BN27">
        <v>852113.7</v>
      </c>
      <c r="BO27">
        <v>833347.1</v>
      </c>
      <c r="BP27">
        <v>814580.5</v>
      </c>
      <c r="BQ27">
        <v>795813.9</v>
      </c>
      <c r="BR27">
        <v>777047.3</v>
      </c>
      <c r="BS27">
        <v>758280.7</v>
      </c>
      <c r="BT27">
        <v>739514.1</v>
      </c>
      <c r="BU27">
        <v>720747.5</v>
      </c>
      <c r="BV27">
        <v>701980.9</v>
      </c>
      <c r="BW27">
        <v>683214.3</v>
      </c>
      <c r="BX27">
        <v>664447.69999999995</v>
      </c>
      <c r="BY27">
        <v>645681.1</v>
      </c>
      <c r="BZ27">
        <v>626914.5</v>
      </c>
      <c r="CA27">
        <v>608147.9</v>
      </c>
      <c r="CB27">
        <v>589381.30000000005</v>
      </c>
      <c r="CC27">
        <v>570614.69999999995</v>
      </c>
    </row>
    <row r="28" spans="1:81" x14ac:dyDescent="0.25">
      <c r="A28">
        <v>22175</v>
      </c>
      <c r="B28" t="s">
        <v>618</v>
      </c>
      <c r="C28" t="s">
        <v>31</v>
      </c>
      <c r="D28">
        <v>2017</v>
      </c>
      <c r="E28" t="s">
        <v>22</v>
      </c>
      <c r="F28" t="s">
        <v>23</v>
      </c>
      <c r="G28">
        <v>2015</v>
      </c>
      <c r="H28">
        <v>13401</v>
      </c>
      <c r="I28">
        <v>100</v>
      </c>
      <c r="J28">
        <v>2025</v>
      </c>
      <c r="K28">
        <v>50</v>
      </c>
      <c r="L28">
        <v>90</v>
      </c>
      <c r="M28">
        <v>2017</v>
      </c>
      <c r="N28">
        <v>10179</v>
      </c>
      <c r="O28" t="s">
        <v>24</v>
      </c>
      <c r="P28">
        <v>3.14780621814878</v>
      </c>
      <c r="Q28">
        <v>1</v>
      </c>
      <c r="R28" t="s">
        <v>592</v>
      </c>
      <c r="S28">
        <v>6700.5</v>
      </c>
      <c r="T28">
        <v>-1.11368485725649E-2</v>
      </c>
      <c r="AT28">
        <v>13401</v>
      </c>
      <c r="AU28">
        <v>11790</v>
      </c>
      <c r="AV28">
        <v>10179</v>
      </c>
      <c r="AW28">
        <v>9744.1875</v>
      </c>
      <c r="AX28">
        <v>9309.375</v>
      </c>
      <c r="AY28">
        <v>8874.5625</v>
      </c>
      <c r="AZ28">
        <v>8439.75</v>
      </c>
      <c r="BA28">
        <v>8004.9375</v>
      </c>
      <c r="BB28">
        <v>7570.125</v>
      </c>
      <c r="BC28">
        <v>7135.3125</v>
      </c>
      <c r="BD28">
        <v>6700.5</v>
      </c>
      <c r="BE28">
        <v>6625.8775461395198</v>
      </c>
      <c r="BF28">
        <v>6552.0861512478104</v>
      </c>
      <c r="BG28">
        <v>6479.1165599469596</v>
      </c>
      <c r="BH28">
        <v>6406.9596199348398</v>
      </c>
      <c r="BI28">
        <v>6335.6062808370798</v>
      </c>
      <c r="BJ28">
        <v>6265.0475930720104</v>
      </c>
      <c r="BK28">
        <v>6195.2747067280598</v>
      </c>
      <c r="BL28">
        <v>6126.2788704537797</v>
      </c>
      <c r="BM28">
        <v>6058.0514303602404</v>
      </c>
      <c r="BN28">
        <v>5990.5838289354997</v>
      </c>
      <c r="BO28">
        <v>5923.8676039713901</v>
      </c>
      <c r="BP28">
        <v>5857.8943875020404</v>
      </c>
      <c r="BQ28">
        <v>5792.6559047543496</v>
      </c>
      <c r="BR28">
        <v>5728.14397311013</v>
      </c>
      <c r="BS28">
        <v>5664.3505010797498</v>
      </c>
      <c r="BT28">
        <v>5601.2674872872904</v>
      </c>
      <c r="BU28">
        <v>5538.8870194669398</v>
      </c>
      <c r="BV28">
        <v>5477.2012734705904</v>
      </c>
      <c r="BW28">
        <v>5416.2025122864898</v>
      </c>
      <c r="BX28">
        <v>5355.88308506881</v>
      </c>
      <c r="BY28">
        <v>5296.2354261780401</v>
      </c>
      <c r="BZ28">
        <v>5237.2520542320399</v>
      </c>
      <c r="CA28">
        <v>5178.9255711676997</v>
      </c>
      <c r="CB28">
        <v>5121.2486613130204</v>
      </c>
      <c r="CC28">
        <v>5064.2140904695298</v>
      </c>
    </row>
    <row r="29" spans="1:81" x14ac:dyDescent="0.25">
      <c r="A29">
        <v>41342</v>
      </c>
      <c r="B29" t="s">
        <v>619</v>
      </c>
      <c r="C29" t="s">
        <v>136</v>
      </c>
      <c r="D29">
        <v>2017</v>
      </c>
      <c r="E29" t="s">
        <v>362</v>
      </c>
      <c r="F29" t="s">
        <v>54</v>
      </c>
      <c r="G29">
        <v>2013</v>
      </c>
      <c r="H29">
        <v>60720</v>
      </c>
      <c r="I29">
        <v>80</v>
      </c>
      <c r="J29">
        <v>2025</v>
      </c>
      <c r="K29">
        <v>30</v>
      </c>
      <c r="L29">
        <v>85</v>
      </c>
      <c r="M29">
        <v>2017</v>
      </c>
      <c r="N29">
        <v>45236.4</v>
      </c>
      <c r="O29" t="s">
        <v>24</v>
      </c>
      <c r="P29">
        <v>3.0878109500487798</v>
      </c>
      <c r="Q29">
        <v>1</v>
      </c>
      <c r="R29" t="s">
        <v>592</v>
      </c>
      <c r="S29">
        <v>42504</v>
      </c>
      <c r="T29">
        <v>-1.11368485725649E-2</v>
      </c>
      <c r="AR29">
        <v>60720</v>
      </c>
      <c r="AS29">
        <v>56849.1</v>
      </c>
      <c r="AT29">
        <v>52978.2</v>
      </c>
      <c r="AU29">
        <v>49107.3</v>
      </c>
      <c r="AV29">
        <v>45236.4</v>
      </c>
      <c r="AW29">
        <v>44894.85</v>
      </c>
      <c r="AX29">
        <v>44553.3</v>
      </c>
      <c r="AY29">
        <v>44211.75</v>
      </c>
      <c r="AZ29">
        <v>43870.2</v>
      </c>
      <c r="BA29">
        <v>43528.65</v>
      </c>
      <c r="BB29">
        <v>43187.1</v>
      </c>
      <c r="BC29">
        <v>42845.55</v>
      </c>
      <c r="BD29">
        <v>42504</v>
      </c>
      <c r="BE29">
        <v>42030.639388271702</v>
      </c>
      <c r="BF29">
        <v>41562.550521996403</v>
      </c>
      <c r="BG29">
        <v>41099.674690543303</v>
      </c>
      <c r="BH29">
        <v>40641.9538371331</v>
      </c>
      <c r="BI29">
        <v>40189.3305515557</v>
      </c>
      <c r="BJ29">
        <v>39741.748062970299</v>
      </c>
      <c r="BK29">
        <v>39299.150232783999</v>
      </c>
      <c r="BL29">
        <v>38861.481547611002</v>
      </c>
      <c r="BM29">
        <v>38428.687112309701</v>
      </c>
      <c r="BN29">
        <v>38000.712643097497</v>
      </c>
      <c r="BO29">
        <v>37577.5044607417</v>
      </c>
      <c r="BP29">
        <v>37159.009483827598</v>
      </c>
      <c r="BQ29">
        <v>36745.1752220997</v>
      </c>
      <c r="BR29">
        <v>36335.949769878804</v>
      </c>
      <c r="BS29">
        <v>35931.281799551303</v>
      </c>
      <c r="BT29">
        <v>35531.120555131602</v>
      </c>
      <c r="BU29">
        <v>35135.415845895499</v>
      </c>
      <c r="BV29">
        <v>34744.118040085697</v>
      </c>
      <c r="BW29">
        <v>34357.178058685902</v>
      </c>
      <c r="BX29">
        <v>33974.547369265703</v>
      </c>
      <c r="BY29">
        <v>33596.177979892702</v>
      </c>
      <c r="BZ29">
        <v>33222.0224331137</v>
      </c>
      <c r="CA29">
        <v>32852.033800001802</v>
      </c>
      <c r="CB29">
        <v>32486.1656742704</v>
      </c>
      <c r="CC29">
        <v>32124.372166452798</v>
      </c>
    </row>
    <row r="30" spans="1:81" x14ac:dyDescent="0.25">
      <c r="A30">
        <v>4564</v>
      </c>
      <c r="B30" t="s">
        <v>620</v>
      </c>
      <c r="C30" t="s">
        <v>59</v>
      </c>
      <c r="D30">
        <v>2004</v>
      </c>
      <c r="E30" t="s">
        <v>28</v>
      </c>
      <c r="F30" t="s">
        <v>23</v>
      </c>
      <c r="G30">
        <v>2004</v>
      </c>
      <c r="H30">
        <v>22676</v>
      </c>
      <c r="I30">
        <v>100</v>
      </c>
      <c r="J30">
        <v>2030</v>
      </c>
      <c r="K30">
        <v>30</v>
      </c>
      <c r="L30">
        <v>28.49</v>
      </c>
      <c r="M30">
        <v>2017</v>
      </c>
      <c r="N30">
        <v>20737.882280000002</v>
      </c>
      <c r="O30" t="s">
        <v>24</v>
      </c>
      <c r="P30">
        <v>2.9502461700390201</v>
      </c>
      <c r="Q30">
        <v>1</v>
      </c>
      <c r="R30" t="s">
        <v>592</v>
      </c>
      <c r="S30">
        <v>15873.2</v>
      </c>
      <c r="T30">
        <v>-1.11368485725649E-2</v>
      </c>
      <c r="AI30">
        <v>22676</v>
      </c>
      <c r="AJ30">
        <v>22526.9140215384</v>
      </c>
      <c r="AK30">
        <v>22377.828043076901</v>
      </c>
      <c r="AL30">
        <v>22228.7420646153</v>
      </c>
      <c r="AM30">
        <v>22079.656086153798</v>
      </c>
      <c r="AN30">
        <v>21930.5701076923</v>
      </c>
      <c r="AO30">
        <v>21781.484129230699</v>
      </c>
      <c r="AP30">
        <v>21632.398150769201</v>
      </c>
      <c r="AQ30">
        <v>21483.3121723076</v>
      </c>
      <c r="AR30">
        <v>21334.226193846102</v>
      </c>
      <c r="AS30">
        <v>21185.140215384599</v>
      </c>
      <c r="AT30">
        <v>21036.054236922999</v>
      </c>
      <c r="AU30">
        <v>20886.9682584615</v>
      </c>
      <c r="AV30">
        <v>20737.882280000002</v>
      </c>
      <c r="AW30">
        <v>20363.6759507692</v>
      </c>
      <c r="AX30">
        <v>19989.469621538399</v>
      </c>
      <c r="AY30">
        <v>19615.263292307602</v>
      </c>
      <c r="AZ30">
        <v>19241.056963076899</v>
      </c>
      <c r="BA30">
        <v>18866.850633846101</v>
      </c>
      <c r="BB30">
        <v>18492.6443046153</v>
      </c>
      <c r="BC30">
        <v>18118.437975384601</v>
      </c>
      <c r="BD30">
        <v>17744.231646153799</v>
      </c>
      <c r="BE30">
        <v>17370.025316923002</v>
      </c>
      <c r="BF30">
        <v>16995.818987692299</v>
      </c>
      <c r="BG30">
        <v>16621.612658461501</v>
      </c>
      <c r="BH30">
        <v>16247.4063292307</v>
      </c>
      <c r="BI30">
        <v>15873.2</v>
      </c>
      <c r="BJ30">
        <v>15696.422575237901</v>
      </c>
      <c r="BK30">
        <v>15521.613893886501</v>
      </c>
      <c r="BL30">
        <v>15348.7520303485</v>
      </c>
      <c r="BM30">
        <v>15177.815303208599</v>
      </c>
      <c r="BN30">
        <v>15008.7822725144</v>
      </c>
      <c r="BO30">
        <v>14841.6317370868</v>
      </c>
      <c r="BP30">
        <v>14676.342731861099</v>
      </c>
      <c r="BQ30">
        <v>14512.894525257299</v>
      </c>
      <c r="BR30">
        <v>14351.2666165799</v>
      </c>
      <c r="BS30">
        <v>14191.438733446599</v>
      </c>
      <c r="BT30">
        <v>14033.3908292453</v>
      </c>
      <c r="BU30">
        <v>13877.1030806204</v>
      </c>
      <c r="BV30">
        <v>13722.555884985701</v>
      </c>
      <c r="BW30">
        <v>13569.729858066001</v>
      </c>
      <c r="BX30">
        <v>13418.6058314661</v>
      </c>
      <c r="BY30">
        <v>13269.164850266199</v>
      </c>
      <c r="BZ30">
        <v>13121.388170644301</v>
      </c>
      <c r="CA30">
        <v>12975.257257526</v>
      </c>
      <c r="CB30">
        <v>12830.7537822589</v>
      </c>
      <c r="CC30">
        <v>12687.859620314</v>
      </c>
    </row>
    <row r="31" spans="1:81" x14ac:dyDescent="0.25">
      <c r="A31">
        <v>41143</v>
      </c>
      <c r="B31" t="s">
        <v>621</v>
      </c>
      <c r="C31" t="s">
        <v>31</v>
      </c>
      <c r="D31">
        <v>2017</v>
      </c>
      <c r="E31" t="s">
        <v>117</v>
      </c>
      <c r="F31" t="s">
        <v>54</v>
      </c>
      <c r="G31">
        <v>2006</v>
      </c>
      <c r="H31">
        <v>10700253</v>
      </c>
      <c r="I31">
        <v>100</v>
      </c>
      <c r="J31">
        <v>2050</v>
      </c>
      <c r="K31">
        <v>100</v>
      </c>
      <c r="L31">
        <v>14</v>
      </c>
      <c r="M31">
        <v>2017</v>
      </c>
      <c r="N31">
        <v>9023586</v>
      </c>
      <c r="O31" t="s">
        <v>45</v>
      </c>
      <c r="P31">
        <v>4.0022651913000002</v>
      </c>
      <c r="Q31">
        <v>1</v>
      </c>
      <c r="R31" t="s">
        <v>592</v>
      </c>
      <c r="S31">
        <v>0</v>
      </c>
      <c r="T31">
        <v>-1.11368485725649E-2</v>
      </c>
      <c r="AK31">
        <v>10700253</v>
      </c>
      <c r="AL31">
        <v>10547828.727272701</v>
      </c>
      <c r="AM31">
        <v>10395404.454545399</v>
      </c>
      <c r="AN31">
        <v>10242980.1818181</v>
      </c>
      <c r="AO31">
        <v>10090555.909090901</v>
      </c>
      <c r="AP31">
        <v>9938131.6363636293</v>
      </c>
      <c r="AQ31">
        <v>9785707.3636363596</v>
      </c>
      <c r="AR31">
        <v>9633283.0909090899</v>
      </c>
      <c r="AS31">
        <v>9480858.8181818109</v>
      </c>
      <c r="AT31">
        <v>9328434.5454545394</v>
      </c>
      <c r="AU31">
        <v>9176010.2727272697</v>
      </c>
      <c r="AV31">
        <v>9023586</v>
      </c>
      <c r="AW31">
        <v>8750144</v>
      </c>
      <c r="AX31">
        <v>8476702</v>
      </c>
      <c r="AY31">
        <v>8203260</v>
      </c>
      <c r="AZ31">
        <v>7929818</v>
      </c>
      <c r="BA31">
        <v>7656376</v>
      </c>
      <c r="BB31">
        <v>7382934</v>
      </c>
      <c r="BC31">
        <v>7109492</v>
      </c>
      <c r="BD31">
        <v>6836050</v>
      </c>
      <c r="BE31">
        <v>6562608</v>
      </c>
      <c r="BF31">
        <v>6289166</v>
      </c>
      <c r="BG31">
        <v>6015724</v>
      </c>
      <c r="BH31">
        <v>5742282</v>
      </c>
      <c r="BI31">
        <v>5468840</v>
      </c>
      <c r="BJ31">
        <v>5195398</v>
      </c>
      <c r="BK31">
        <v>4921956</v>
      </c>
      <c r="BL31">
        <v>4648514</v>
      </c>
      <c r="BM31">
        <v>4375072</v>
      </c>
      <c r="BN31">
        <v>4101630</v>
      </c>
      <c r="BO31">
        <v>3828188</v>
      </c>
      <c r="BP31">
        <v>3554746</v>
      </c>
      <c r="BQ31">
        <v>3281304</v>
      </c>
      <c r="BR31">
        <v>3007862</v>
      </c>
      <c r="BS31">
        <v>2734420</v>
      </c>
      <c r="BT31">
        <v>2460978</v>
      </c>
      <c r="BU31">
        <v>2187536</v>
      </c>
      <c r="BV31">
        <v>1914094</v>
      </c>
      <c r="BW31">
        <v>1640652</v>
      </c>
      <c r="BX31">
        <v>1367210</v>
      </c>
      <c r="BY31">
        <v>1093768</v>
      </c>
      <c r="BZ31">
        <v>820326</v>
      </c>
      <c r="CA31">
        <v>546884</v>
      </c>
      <c r="CB31">
        <v>273442</v>
      </c>
      <c r="CC31">
        <v>0</v>
      </c>
    </row>
    <row r="32" spans="1:81" x14ac:dyDescent="0.25">
      <c r="A32">
        <v>4657</v>
      </c>
      <c r="B32" t="s">
        <v>622</v>
      </c>
      <c r="C32" t="s">
        <v>31</v>
      </c>
      <c r="D32">
        <v>2013</v>
      </c>
      <c r="E32" t="s">
        <v>22</v>
      </c>
      <c r="F32" t="s">
        <v>23</v>
      </c>
      <c r="G32">
        <v>2012</v>
      </c>
      <c r="H32">
        <v>68077</v>
      </c>
      <c r="I32">
        <v>100</v>
      </c>
      <c r="J32">
        <v>2018</v>
      </c>
      <c r="K32">
        <v>30</v>
      </c>
      <c r="L32">
        <v>86</v>
      </c>
      <c r="M32">
        <v>2017</v>
      </c>
      <c r="N32">
        <v>50513.133999999998</v>
      </c>
      <c r="O32" t="s">
        <v>24</v>
      </c>
      <c r="P32">
        <v>2.94439705160244</v>
      </c>
      <c r="Q32">
        <v>1</v>
      </c>
      <c r="R32" t="s">
        <v>592</v>
      </c>
      <c r="S32">
        <v>47653.9</v>
      </c>
      <c r="T32">
        <v>-1.11368485725649E-2</v>
      </c>
      <c r="AQ32">
        <v>68077</v>
      </c>
      <c r="AR32">
        <v>64564.226799999997</v>
      </c>
      <c r="AS32">
        <v>61051.453600000001</v>
      </c>
      <c r="AT32">
        <v>57538.680399999997</v>
      </c>
      <c r="AU32">
        <v>54025.907200000001</v>
      </c>
      <c r="AV32">
        <v>50513.133999999998</v>
      </c>
      <c r="AW32">
        <v>47653.9</v>
      </c>
      <c r="AX32">
        <v>47123.185731807796</v>
      </c>
      <c r="AY32">
        <v>46598.381948055801</v>
      </c>
      <c r="AZ32">
        <v>46079.422824573798</v>
      </c>
      <c r="BA32">
        <v>45566.243270265302</v>
      </c>
      <c r="BB32">
        <v>45058.778918943703</v>
      </c>
      <c r="BC32">
        <v>44556.966121258702</v>
      </c>
      <c r="BD32">
        <v>44060.741936713399</v>
      </c>
      <c r="BE32">
        <v>43570.044125769302</v>
      </c>
      <c r="BF32">
        <v>43084.8111420407</v>
      </c>
      <c r="BG32">
        <v>42604.982124574199</v>
      </c>
      <c r="BH32">
        <v>42130.496890216004</v>
      </c>
      <c r="BI32">
        <v>41661.295926062703</v>
      </c>
      <c r="BJ32">
        <v>41197.320381997401</v>
      </c>
      <c r="BK32">
        <v>40738.5120633076</v>
      </c>
      <c r="BL32">
        <v>40284.813423386899</v>
      </c>
      <c r="BM32">
        <v>39836.167556516702</v>
      </c>
      <c r="BN32">
        <v>39392.518190728399</v>
      </c>
      <c r="BO32">
        <v>38953.809680746301</v>
      </c>
      <c r="BP32">
        <v>38519.987001007299</v>
      </c>
      <c r="BQ32">
        <v>38090.995738759899</v>
      </c>
      <c r="BR32">
        <v>37666.782087239102</v>
      </c>
      <c r="BS32">
        <v>37247.292838917703</v>
      </c>
      <c r="BT32">
        <v>36832.4753788327</v>
      </c>
      <c r="BU32">
        <v>36422.277677985898</v>
      </c>
      <c r="BV32">
        <v>36016.648286818301</v>
      </c>
      <c r="BW32">
        <v>35615.5363287566</v>
      </c>
      <c r="BX32">
        <v>35218.891493832598</v>
      </c>
      <c r="BY32">
        <v>34826.664032372202</v>
      </c>
      <c r="BZ32">
        <v>34438.804748756098</v>
      </c>
      <c r="CA32">
        <v>34055.264995249003</v>
      </c>
      <c r="CB32">
        <v>33675.996665898398</v>
      </c>
      <c r="CC32">
        <v>33300.952190500102</v>
      </c>
    </row>
    <row r="33" spans="1:81" x14ac:dyDescent="0.25">
      <c r="A33">
        <v>4627</v>
      </c>
      <c r="B33" t="s">
        <v>623</v>
      </c>
      <c r="C33" t="s">
        <v>48</v>
      </c>
      <c r="D33">
        <v>2018</v>
      </c>
      <c r="E33" t="s">
        <v>22</v>
      </c>
      <c r="F33" t="s">
        <v>23</v>
      </c>
      <c r="G33">
        <v>2010</v>
      </c>
      <c r="H33">
        <v>158177</v>
      </c>
      <c r="I33">
        <v>100</v>
      </c>
      <c r="J33">
        <v>2030</v>
      </c>
      <c r="K33">
        <v>80</v>
      </c>
      <c r="L33">
        <v>0</v>
      </c>
      <c r="M33">
        <v>2017</v>
      </c>
      <c r="N33">
        <v>146057</v>
      </c>
      <c r="O33" t="s">
        <v>45</v>
      </c>
      <c r="P33">
        <v>3.4502568988390201</v>
      </c>
      <c r="Q33">
        <v>1</v>
      </c>
      <c r="R33" t="s">
        <v>592</v>
      </c>
      <c r="S33">
        <v>31635.3999999999</v>
      </c>
      <c r="T33">
        <v>-1.11368485725649E-2</v>
      </c>
      <c r="AO33">
        <v>158177</v>
      </c>
      <c r="AP33">
        <v>156445.57142857101</v>
      </c>
      <c r="AQ33">
        <v>154714.142857142</v>
      </c>
      <c r="AR33">
        <v>152982.714285714</v>
      </c>
      <c r="AS33">
        <v>151251.28571428501</v>
      </c>
      <c r="AT33">
        <v>149519.85714285701</v>
      </c>
      <c r="AU33">
        <v>147788.428571428</v>
      </c>
      <c r="AV33">
        <v>146057</v>
      </c>
      <c r="AW33">
        <v>137255.33846153799</v>
      </c>
      <c r="AX33">
        <v>128453.676923076</v>
      </c>
      <c r="AY33">
        <v>119652.01538461501</v>
      </c>
      <c r="AZ33">
        <v>110850.353846153</v>
      </c>
      <c r="BA33">
        <v>102048.69230769201</v>
      </c>
      <c r="BB33">
        <v>93247.030769230696</v>
      </c>
      <c r="BC33">
        <v>84445.369230769196</v>
      </c>
      <c r="BD33">
        <v>75643.707692307595</v>
      </c>
      <c r="BE33">
        <v>66842.046153846095</v>
      </c>
      <c r="BF33">
        <v>58040.384615384603</v>
      </c>
      <c r="BG33">
        <v>49238.723076923001</v>
      </c>
      <c r="BH33">
        <v>40437.061538461501</v>
      </c>
      <c r="BI33">
        <v>31635.3999999999</v>
      </c>
      <c r="BJ33">
        <v>31283.081340667399</v>
      </c>
      <c r="BK33">
        <v>30934.686400893199</v>
      </c>
      <c r="BL33">
        <v>30590.171482806702</v>
      </c>
      <c r="BM33">
        <v>30249.493375193801</v>
      </c>
      <c r="BN33">
        <v>29912.609348077502</v>
      </c>
      <c r="BO33">
        <v>29579.477147357698</v>
      </c>
      <c r="BP33">
        <v>29250.0549895119</v>
      </c>
      <c r="BQ33">
        <v>28924.301556354501</v>
      </c>
      <c r="BR33">
        <v>28602.1759898542</v>
      </c>
      <c r="BS33">
        <v>28283.637887009299</v>
      </c>
      <c r="BT33">
        <v>27968.6472947804</v>
      </c>
      <c r="BU33">
        <v>27657.164705079002</v>
      </c>
      <c r="BV33">
        <v>27349.151049812001</v>
      </c>
      <c r="BW33">
        <v>27044.567695982099</v>
      </c>
      <c r="BX33">
        <v>26743.376440841399</v>
      </c>
      <c r="BY33">
        <v>26445.539507100701</v>
      </c>
      <c r="BZ33">
        <v>26151.019538190299</v>
      </c>
      <c r="CA33">
        <v>25859.779593575298</v>
      </c>
      <c r="CB33">
        <v>25571.7831441218</v>
      </c>
      <c r="CC33">
        <v>25286.994067515199</v>
      </c>
    </row>
    <row r="34" spans="1:81" x14ac:dyDescent="0.25">
      <c r="A34">
        <v>36702</v>
      </c>
      <c r="B34" t="s">
        <v>624</v>
      </c>
      <c r="C34" t="s">
        <v>36</v>
      </c>
      <c r="D34">
        <v>2016</v>
      </c>
      <c r="E34" t="s">
        <v>22</v>
      </c>
      <c r="F34" t="s">
        <v>23</v>
      </c>
      <c r="G34">
        <v>2015</v>
      </c>
      <c r="H34">
        <v>848992.7</v>
      </c>
      <c r="I34">
        <v>100</v>
      </c>
      <c r="J34">
        <v>2030</v>
      </c>
      <c r="K34">
        <v>34</v>
      </c>
      <c r="L34">
        <v>35.380000000000003</v>
      </c>
      <c r="M34">
        <v>2017</v>
      </c>
      <c r="N34">
        <v>746865.67013159895</v>
      </c>
      <c r="O34" t="s">
        <v>24</v>
      </c>
      <c r="P34">
        <v>2.9903288017090199</v>
      </c>
      <c r="Q34">
        <v>1</v>
      </c>
      <c r="R34" t="s">
        <v>592</v>
      </c>
      <c r="S34">
        <v>560335.18200000003</v>
      </c>
      <c r="T34">
        <v>-1.11368485725649E-2</v>
      </c>
      <c r="AT34">
        <v>848992.7</v>
      </c>
      <c r="AU34">
        <v>797929.18506579904</v>
      </c>
      <c r="AV34">
        <v>746865.67013159895</v>
      </c>
      <c r="AW34">
        <v>732517.17104455305</v>
      </c>
      <c r="AX34">
        <v>718168.67195750703</v>
      </c>
      <c r="AY34">
        <v>703820.17287046101</v>
      </c>
      <c r="AZ34">
        <v>689471.673783415</v>
      </c>
      <c r="BA34">
        <v>675123.17469636898</v>
      </c>
      <c r="BB34">
        <v>660774.67560932296</v>
      </c>
      <c r="BC34">
        <v>646426.17652227602</v>
      </c>
      <c r="BD34">
        <v>632077.67743523</v>
      </c>
      <c r="BE34">
        <v>617729.17834818398</v>
      </c>
      <c r="BF34">
        <v>603380.67926113796</v>
      </c>
      <c r="BG34">
        <v>589032.18017409195</v>
      </c>
      <c r="BH34">
        <v>574683.68108704605</v>
      </c>
      <c r="BI34">
        <v>560335.18200000003</v>
      </c>
      <c r="BJ34">
        <v>554094.81392818503</v>
      </c>
      <c r="BK34">
        <v>547923.94389062305</v>
      </c>
      <c r="BL34">
        <v>541821.79789823096</v>
      </c>
      <c r="BM34">
        <v>535787.61058172304</v>
      </c>
      <c r="BN34">
        <v>529820.62509561796</v>
      </c>
      <c r="BO34">
        <v>523920.09302330698</v>
      </c>
      <c r="BP34">
        <v>518085.27428318199</v>
      </c>
      <c r="BQ34">
        <v>512315.43703581399</v>
      </c>
      <c r="BR34">
        <v>506609.85759215901</v>
      </c>
      <c r="BS34">
        <v>500967.82032278698</v>
      </c>
      <c r="BT34">
        <v>495388.61756812403</v>
      </c>
      <c r="BU34">
        <v>489871.54954969499</v>
      </c>
      <c r="BV34">
        <v>484415.92428235302</v>
      </c>
      <c r="BW34">
        <v>479021.05748748098</v>
      </c>
      <c r="BX34">
        <v>473686.27250717301</v>
      </c>
      <c r="BY34">
        <v>468410.90021935798</v>
      </c>
      <c r="BZ34">
        <v>463194.278953876</v>
      </c>
      <c r="CA34">
        <v>458035.754409488</v>
      </c>
      <c r="CB34">
        <v>452934.67957180901</v>
      </c>
      <c r="CC34">
        <v>447890.41463215498</v>
      </c>
    </row>
    <row r="35" spans="1:81" x14ac:dyDescent="0.25">
      <c r="A35">
        <v>37523</v>
      </c>
      <c r="B35" t="s">
        <v>625</v>
      </c>
      <c r="C35" t="s">
        <v>27</v>
      </c>
      <c r="D35">
        <v>2018</v>
      </c>
      <c r="E35" t="s">
        <v>88</v>
      </c>
      <c r="F35" t="s">
        <v>54</v>
      </c>
      <c r="G35">
        <v>2017</v>
      </c>
      <c r="H35">
        <v>4001</v>
      </c>
      <c r="I35">
        <v>100</v>
      </c>
      <c r="J35">
        <v>2023</v>
      </c>
      <c r="K35">
        <v>20</v>
      </c>
      <c r="L35">
        <v>0</v>
      </c>
      <c r="M35">
        <v>2017</v>
      </c>
      <c r="N35">
        <v>4001</v>
      </c>
      <c r="O35" t="s">
        <v>45</v>
      </c>
      <c r="P35">
        <v>3.1868296683926798</v>
      </c>
      <c r="Q35">
        <v>1</v>
      </c>
      <c r="R35" t="s">
        <v>592</v>
      </c>
      <c r="S35">
        <v>3200.8</v>
      </c>
      <c r="T35">
        <v>-1.11368485725649E-2</v>
      </c>
      <c r="AV35">
        <v>4001</v>
      </c>
      <c r="AW35">
        <v>3867.63333333333</v>
      </c>
      <c r="AX35">
        <v>3734.2666666666601</v>
      </c>
      <c r="AY35">
        <v>3600.9</v>
      </c>
      <c r="AZ35">
        <v>3467.5333333333301</v>
      </c>
      <c r="BA35">
        <v>3334.1666666666601</v>
      </c>
      <c r="BB35">
        <v>3200.8</v>
      </c>
      <c r="BC35">
        <v>3165.1531750889299</v>
      </c>
      <c r="BD35">
        <v>3129.90334346899</v>
      </c>
      <c r="BE35">
        <v>3095.0460838860099</v>
      </c>
      <c r="BF35">
        <v>3060.5770243246602</v>
      </c>
      <c r="BG35">
        <v>3026.4918414600902</v>
      </c>
      <c r="BH35">
        <v>2992.7862601156398</v>
      </c>
      <c r="BI35">
        <v>2959.4560527266799</v>
      </c>
      <c r="BJ35">
        <v>2926.4970388103102</v>
      </c>
      <c r="BK35">
        <v>2893.9050844410199</v>
      </c>
      <c r="BL35">
        <v>2861.6761017322201</v>
      </c>
      <c r="BM35">
        <v>2829.8060483234999</v>
      </c>
      <c r="BN35">
        <v>2798.2909268735898</v>
      </c>
      <c r="BO35">
        <v>2767.1267845590201</v>
      </c>
      <c r="BP35">
        <v>2736.3097125783002</v>
      </c>
      <c r="BQ35">
        <v>2705.8358456616702</v>
      </c>
      <c r="BR35">
        <v>2675.7013615863202</v>
      </c>
      <c r="BS35">
        <v>2645.9024806969301</v>
      </c>
      <c r="BT35">
        <v>2616.4354654316298</v>
      </c>
      <c r="BU35">
        <v>2587.2966198532299</v>
      </c>
      <c r="BV35">
        <v>2558.4822891856202</v>
      </c>
      <c r="BW35">
        <v>2529.9888593553701</v>
      </c>
      <c r="BX35">
        <v>2501.8127565384498</v>
      </c>
      <c r="BY35">
        <v>2473.95044671197</v>
      </c>
      <c r="BZ35">
        <v>2446.3984352109101</v>
      </c>
      <c r="CA35">
        <v>2419.1532662898098</v>
      </c>
      <c r="CB35">
        <v>2392.2115226893102</v>
      </c>
      <c r="CC35">
        <v>2365.5698252075799</v>
      </c>
    </row>
    <row r="36" spans="1:81" x14ac:dyDescent="0.25">
      <c r="A36">
        <v>5804</v>
      </c>
      <c r="B36" t="s">
        <v>626</v>
      </c>
      <c r="C36" t="s">
        <v>92</v>
      </c>
      <c r="D36">
        <v>2017</v>
      </c>
      <c r="E36" t="s">
        <v>32</v>
      </c>
      <c r="F36" t="s">
        <v>33</v>
      </c>
      <c r="G36">
        <v>2016</v>
      </c>
      <c r="H36">
        <v>6953</v>
      </c>
      <c r="I36">
        <v>100</v>
      </c>
      <c r="J36">
        <v>2030</v>
      </c>
      <c r="K36">
        <v>100</v>
      </c>
      <c r="L36">
        <v>0</v>
      </c>
      <c r="M36">
        <v>2017</v>
      </c>
      <c r="N36">
        <v>6953</v>
      </c>
      <c r="O36" t="s">
        <v>24</v>
      </c>
      <c r="P36">
        <v>3.3202445977390198</v>
      </c>
      <c r="Q36">
        <v>1</v>
      </c>
      <c r="R36" t="s">
        <v>592</v>
      </c>
      <c r="S36">
        <v>0</v>
      </c>
      <c r="T36">
        <v>-1.11368485725649E-2</v>
      </c>
      <c r="AU36">
        <v>6953</v>
      </c>
      <c r="AV36">
        <v>6953</v>
      </c>
      <c r="AW36">
        <v>6418.1538461538403</v>
      </c>
      <c r="AX36">
        <v>5883.3076923076896</v>
      </c>
      <c r="AY36">
        <v>5348.4615384615299</v>
      </c>
      <c r="AZ36">
        <v>4813.6153846153802</v>
      </c>
      <c r="BA36">
        <v>4278.7692307692296</v>
      </c>
      <c r="BB36">
        <v>3743.9230769230699</v>
      </c>
      <c r="BC36">
        <v>3209.0769230769201</v>
      </c>
      <c r="BD36">
        <v>2674.23076923076</v>
      </c>
      <c r="BE36">
        <v>2139.3846153846098</v>
      </c>
      <c r="BF36">
        <v>1604.5384615384601</v>
      </c>
      <c r="BG36">
        <v>1069.6923076922999</v>
      </c>
      <c r="BH36">
        <v>534.84615384615302</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row>
    <row r="37" spans="1:81" x14ac:dyDescent="0.25">
      <c r="A37">
        <v>48176</v>
      </c>
      <c r="B37" t="s">
        <v>627</v>
      </c>
      <c r="C37" t="s">
        <v>111</v>
      </c>
      <c r="D37">
        <v>2016</v>
      </c>
      <c r="E37" t="s">
        <v>105</v>
      </c>
      <c r="F37" t="s">
        <v>54</v>
      </c>
      <c r="G37">
        <v>2015</v>
      </c>
      <c r="H37">
        <v>63743</v>
      </c>
      <c r="I37">
        <v>100</v>
      </c>
      <c r="J37">
        <v>2025</v>
      </c>
      <c r="K37">
        <v>30</v>
      </c>
      <c r="L37">
        <v>0</v>
      </c>
      <c r="M37">
        <v>2017</v>
      </c>
      <c r="N37">
        <v>63743</v>
      </c>
      <c r="O37" t="s">
        <v>24</v>
      </c>
      <c r="P37">
        <v>3.2878112523487801</v>
      </c>
      <c r="Q37">
        <v>1</v>
      </c>
      <c r="R37" t="s">
        <v>592</v>
      </c>
      <c r="S37">
        <v>44620.1</v>
      </c>
      <c r="T37">
        <v>-1.11368485725649E-2</v>
      </c>
      <c r="AT37">
        <v>63743</v>
      </c>
      <c r="AU37">
        <v>63743</v>
      </c>
      <c r="AV37">
        <v>63743</v>
      </c>
      <c r="AW37">
        <v>61352.637499999997</v>
      </c>
      <c r="AX37">
        <v>58962.275000000001</v>
      </c>
      <c r="AY37">
        <v>56571.912499999999</v>
      </c>
      <c r="AZ37">
        <v>54181.55</v>
      </c>
      <c r="BA37">
        <v>51791.1875</v>
      </c>
      <c r="BB37">
        <v>49400.824999999997</v>
      </c>
      <c r="BC37">
        <v>47010.462500000001</v>
      </c>
      <c r="BD37">
        <v>44620.1</v>
      </c>
      <c r="BE37">
        <v>44123.172703007302</v>
      </c>
      <c r="BF37">
        <v>43631.779610072699</v>
      </c>
      <c r="BG37">
        <v>43145.8590876038</v>
      </c>
      <c r="BH37">
        <v>42665.350188411998</v>
      </c>
      <c r="BI37">
        <v>42190.1926440682</v>
      </c>
      <c r="BJ37">
        <v>41720.326857343804</v>
      </c>
      <c r="BK37">
        <v>41255.693894735698</v>
      </c>
      <c r="BL37">
        <v>40796.235479073897</v>
      </c>
      <c r="BM37">
        <v>40341.893982212801</v>
      </c>
      <c r="BN37">
        <v>39892.612417802397</v>
      </c>
      <c r="BO37">
        <v>39448.334434141303</v>
      </c>
      <c r="BP37">
        <v>39009.0043071084</v>
      </c>
      <c r="BQ37">
        <v>38574.566933173599</v>
      </c>
      <c r="BR37">
        <v>38144.9678224866</v>
      </c>
      <c r="BS37">
        <v>37720.153092042201</v>
      </c>
      <c r="BT37">
        <v>37300.069458922102</v>
      </c>
      <c r="BU37">
        <v>36884.664233611998</v>
      </c>
      <c r="BV37">
        <v>36473.885313392297</v>
      </c>
      <c r="BW37">
        <v>36067.681175803998</v>
      </c>
      <c r="BX37">
        <v>35666.000872185497</v>
      </c>
      <c r="BY37">
        <v>35268.794021283</v>
      </c>
      <c r="BZ37">
        <v>34876.010802930999</v>
      </c>
      <c r="CA37">
        <v>34487.601951803597</v>
      </c>
      <c r="CB37">
        <v>34103.518751235497</v>
      </c>
      <c r="CC37">
        <v>33723.713027111298</v>
      </c>
    </row>
    <row r="38" spans="1:81" x14ac:dyDescent="0.25">
      <c r="A38">
        <v>21467</v>
      </c>
      <c r="B38" t="s">
        <v>628</v>
      </c>
      <c r="C38" t="s">
        <v>43</v>
      </c>
      <c r="D38">
        <v>2011</v>
      </c>
      <c r="E38" t="s">
        <v>88</v>
      </c>
      <c r="F38" t="s">
        <v>54</v>
      </c>
      <c r="G38">
        <v>2011</v>
      </c>
      <c r="H38">
        <v>1173593</v>
      </c>
      <c r="I38">
        <v>100</v>
      </c>
      <c r="J38">
        <v>2025</v>
      </c>
      <c r="K38">
        <v>100</v>
      </c>
      <c r="L38">
        <v>100</v>
      </c>
      <c r="M38">
        <v>2017</v>
      </c>
      <c r="N38">
        <v>1204268</v>
      </c>
      <c r="O38" t="s">
        <v>24</v>
      </c>
      <c r="P38">
        <v>3.9883548780487801</v>
      </c>
      <c r="Q38">
        <v>1</v>
      </c>
      <c r="R38" t="s">
        <v>592</v>
      </c>
      <c r="S38">
        <v>0</v>
      </c>
      <c r="T38">
        <v>-1.11368485725649E-2</v>
      </c>
      <c r="AP38">
        <v>1173593</v>
      </c>
      <c r="AQ38">
        <v>1178705.5</v>
      </c>
      <c r="AR38">
        <v>1183818</v>
      </c>
      <c r="AS38">
        <v>1188930.5</v>
      </c>
      <c r="AT38">
        <v>1194043</v>
      </c>
      <c r="AU38">
        <v>1199155.5</v>
      </c>
      <c r="AV38">
        <v>1204268</v>
      </c>
      <c r="AW38">
        <v>1053734.5</v>
      </c>
      <c r="AX38">
        <v>903201</v>
      </c>
      <c r="AY38">
        <v>752667.5</v>
      </c>
      <c r="AZ38">
        <v>602134</v>
      </c>
      <c r="BA38">
        <v>451600.5</v>
      </c>
      <c r="BB38">
        <v>301067</v>
      </c>
      <c r="BC38">
        <v>150533.5</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row>
    <row r="39" spans="1:81" x14ac:dyDescent="0.25">
      <c r="A39">
        <v>6332</v>
      </c>
      <c r="B39" t="s">
        <v>629</v>
      </c>
      <c r="C39" t="s">
        <v>65</v>
      </c>
      <c r="D39">
        <v>2009</v>
      </c>
      <c r="E39" t="s">
        <v>49</v>
      </c>
      <c r="F39" t="s">
        <v>50</v>
      </c>
      <c r="G39">
        <v>2009</v>
      </c>
      <c r="H39">
        <v>2625019</v>
      </c>
      <c r="I39">
        <v>100</v>
      </c>
      <c r="J39">
        <v>2050</v>
      </c>
      <c r="K39">
        <v>50</v>
      </c>
      <c r="L39">
        <v>0</v>
      </c>
      <c r="M39">
        <v>2017</v>
      </c>
      <c r="N39">
        <v>2903408</v>
      </c>
      <c r="O39" t="s">
        <v>24</v>
      </c>
      <c r="P39">
        <v>2.83</v>
      </c>
      <c r="Q39">
        <v>1</v>
      </c>
      <c r="R39" t="s">
        <v>592</v>
      </c>
      <c r="S39">
        <v>1312509.5</v>
      </c>
      <c r="T39">
        <v>-1.11368485725649E-2</v>
      </c>
      <c r="AN39">
        <v>2625019</v>
      </c>
      <c r="AO39">
        <v>2659817.625</v>
      </c>
      <c r="AP39">
        <v>2694616.25</v>
      </c>
      <c r="AQ39">
        <v>2729414.875</v>
      </c>
      <c r="AR39">
        <v>2764213.5</v>
      </c>
      <c r="AS39">
        <v>2799012.125</v>
      </c>
      <c r="AT39">
        <v>2833810.75</v>
      </c>
      <c r="AU39">
        <v>2868609.375</v>
      </c>
      <c r="AV39">
        <v>2903408</v>
      </c>
      <c r="AW39">
        <v>2855198.9545454499</v>
      </c>
      <c r="AX39">
        <v>2806989.9090908999</v>
      </c>
      <c r="AY39">
        <v>2758780.86363636</v>
      </c>
      <c r="AZ39">
        <v>2710571.81818181</v>
      </c>
      <c r="BA39">
        <v>2662362.7727272701</v>
      </c>
      <c r="BB39">
        <v>2614153.7272727201</v>
      </c>
      <c r="BC39">
        <v>2565944.6818181798</v>
      </c>
      <c r="BD39">
        <v>2517735.6363636302</v>
      </c>
      <c r="BE39">
        <v>2469526.5909090899</v>
      </c>
      <c r="BF39">
        <v>2421317.5454545398</v>
      </c>
      <c r="BG39">
        <v>2373108.5</v>
      </c>
      <c r="BH39">
        <v>2324899.4545454499</v>
      </c>
      <c r="BI39">
        <v>2276690.4090908999</v>
      </c>
      <c r="BJ39">
        <v>2228481.36363636</v>
      </c>
      <c r="BK39">
        <v>2180272.31818181</v>
      </c>
      <c r="BL39">
        <v>2132063.2727272701</v>
      </c>
      <c r="BM39">
        <v>2083854.2272727201</v>
      </c>
      <c r="BN39">
        <v>2035645.18181818</v>
      </c>
      <c r="BO39">
        <v>1987436.13636363</v>
      </c>
      <c r="BP39">
        <v>1939227.0909090899</v>
      </c>
      <c r="BQ39">
        <v>1891018.0454545401</v>
      </c>
      <c r="BR39">
        <v>1842809</v>
      </c>
      <c r="BS39">
        <v>1794599.9545454499</v>
      </c>
      <c r="BT39">
        <v>1746390.9090909001</v>
      </c>
      <c r="BU39">
        <v>1698181.86363636</v>
      </c>
      <c r="BV39">
        <v>1649972.81818181</v>
      </c>
      <c r="BW39">
        <v>1601763.7727272699</v>
      </c>
      <c r="BX39">
        <v>1553554.7272727201</v>
      </c>
      <c r="BY39">
        <v>1505345.68181818</v>
      </c>
      <c r="BZ39">
        <v>1457136.63636363</v>
      </c>
      <c r="CA39">
        <v>1408927.5909090899</v>
      </c>
      <c r="CB39">
        <v>1360718.5454545401</v>
      </c>
      <c r="CC39">
        <v>1312509.5</v>
      </c>
    </row>
    <row r="40" spans="1:81" x14ac:dyDescent="0.25">
      <c r="A40">
        <v>6688</v>
      </c>
      <c r="B40" t="s">
        <v>630</v>
      </c>
      <c r="C40" t="s">
        <v>31</v>
      </c>
      <c r="D40">
        <v>2017</v>
      </c>
      <c r="E40" t="s">
        <v>22</v>
      </c>
      <c r="F40" t="s">
        <v>23</v>
      </c>
      <c r="G40">
        <v>1990</v>
      </c>
      <c r="H40">
        <v>228608</v>
      </c>
      <c r="I40">
        <v>100</v>
      </c>
      <c r="J40">
        <v>2030</v>
      </c>
      <c r="K40">
        <v>65</v>
      </c>
      <c r="L40">
        <v>0</v>
      </c>
      <c r="M40">
        <v>2017</v>
      </c>
      <c r="N40">
        <v>209600</v>
      </c>
      <c r="O40" t="s">
        <v>45</v>
      </c>
      <c r="P40">
        <v>3.3002668024390198</v>
      </c>
      <c r="Q40">
        <v>1</v>
      </c>
      <c r="R40" t="s">
        <v>592</v>
      </c>
      <c r="S40">
        <v>80012.799999999901</v>
      </c>
      <c r="T40">
        <v>-1.11368485725649E-2</v>
      </c>
      <c r="U40">
        <v>228608</v>
      </c>
      <c r="V40">
        <v>227904</v>
      </c>
      <c r="W40">
        <v>227200</v>
      </c>
      <c r="X40">
        <v>226496</v>
      </c>
      <c r="Y40">
        <v>225792</v>
      </c>
      <c r="Z40">
        <v>225088</v>
      </c>
      <c r="AA40">
        <v>224384</v>
      </c>
      <c r="AB40">
        <v>223680</v>
      </c>
      <c r="AC40">
        <v>222976</v>
      </c>
      <c r="AD40">
        <v>222272</v>
      </c>
      <c r="AE40">
        <v>221568</v>
      </c>
      <c r="AF40">
        <v>220864</v>
      </c>
      <c r="AG40">
        <v>220160</v>
      </c>
      <c r="AH40">
        <v>219456</v>
      </c>
      <c r="AI40">
        <v>218752</v>
      </c>
      <c r="AJ40">
        <v>218048</v>
      </c>
      <c r="AK40">
        <v>217344</v>
      </c>
      <c r="AL40">
        <v>216640</v>
      </c>
      <c r="AM40">
        <v>215936</v>
      </c>
      <c r="AN40">
        <v>215232</v>
      </c>
      <c r="AO40">
        <v>214528</v>
      </c>
      <c r="AP40">
        <v>213824</v>
      </c>
      <c r="AQ40">
        <v>213120</v>
      </c>
      <c r="AR40">
        <v>212416</v>
      </c>
      <c r="AS40">
        <v>211712</v>
      </c>
      <c r="AT40">
        <v>211008</v>
      </c>
      <c r="AU40">
        <v>210304</v>
      </c>
      <c r="AV40">
        <v>209600</v>
      </c>
      <c r="AW40">
        <v>199631.75384615301</v>
      </c>
      <c r="AX40">
        <v>189663.507692307</v>
      </c>
      <c r="AY40">
        <v>179695.261538461</v>
      </c>
      <c r="AZ40">
        <v>169727.01538461499</v>
      </c>
      <c r="BA40">
        <v>159758.76923076899</v>
      </c>
      <c r="BB40">
        <v>149790.52307692301</v>
      </c>
      <c r="BC40">
        <v>139822.27692307599</v>
      </c>
      <c r="BD40">
        <v>129854.03076923</v>
      </c>
      <c r="BE40">
        <v>119885.78461538399</v>
      </c>
      <c r="BF40">
        <v>109917.538461538</v>
      </c>
      <c r="BG40">
        <v>99949.292307692303</v>
      </c>
      <c r="BH40">
        <v>89981.046153846095</v>
      </c>
      <c r="BI40">
        <v>80012.799999999901</v>
      </c>
      <c r="BJ40">
        <v>79121.709562532997</v>
      </c>
      <c r="BK40">
        <v>78240.543064332596</v>
      </c>
      <c r="BL40">
        <v>77369.189983989898</v>
      </c>
      <c r="BM40">
        <v>76507.541030956199</v>
      </c>
      <c r="BN40">
        <v>75655.488131835198</v>
      </c>
      <c r="BO40">
        <v>74812.924416827402</v>
      </c>
      <c r="BP40">
        <v>73979.744206326504</v>
      </c>
      <c r="BQ40">
        <v>73155.842997663494</v>
      </c>
      <c r="BR40">
        <v>72341.117452000195</v>
      </c>
      <c r="BS40">
        <v>71535.465381367103</v>
      </c>
      <c r="BT40">
        <v>70738.785735846905</v>
      </c>
      <c r="BU40">
        <v>69950.9785908997</v>
      </c>
      <c r="BV40">
        <v>69171.945134830094</v>
      </c>
      <c r="BW40">
        <v>68401.587656393705</v>
      </c>
      <c r="BX40">
        <v>67639.809532541403</v>
      </c>
      <c r="BY40">
        <v>66886.515216300395</v>
      </c>
      <c r="BZ40">
        <v>66141.610224789896</v>
      </c>
      <c r="CA40">
        <v>65405.001127370801</v>
      </c>
      <c r="CB40">
        <v>64676.595533926797</v>
      </c>
      <c r="CC40">
        <v>63956.302083276401</v>
      </c>
    </row>
    <row r="41" spans="1:81" x14ac:dyDescent="0.25">
      <c r="A41">
        <v>7331</v>
      </c>
      <c r="B41" t="s">
        <v>631</v>
      </c>
      <c r="C41" t="s">
        <v>78</v>
      </c>
      <c r="D41">
        <v>2010</v>
      </c>
      <c r="E41" t="s">
        <v>28</v>
      </c>
      <c r="F41" t="s">
        <v>23</v>
      </c>
      <c r="G41">
        <v>2009</v>
      </c>
      <c r="H41">
        <v>48957.14</v>
      </c>
      <c r="I41">
        <v>100</v>
      </c>
      <c r="J41">
        <v>2030</v>
      </c>
      <c r="K41">
        <v>50</v>
      </c>
      <c r="L41">
        <v>85</v>
      </c>
      <c r="M41">
        <v>2017</v>
      </c>
      <c r="N41">
        <v>28211.06</v>
      </c>
      <c r="O41" t="s">
        <v>24</v>
      </c>
      <c r="P41">
        <v>3.1502487981530201</v>
      </c>
      <c r="Q41">
        <v>1</v>
      </c>
      <c r="R41" t="s">
        <v>592</v>
      </c>
      <c r="S41">
        <v>24478.57</v>
      </c>
      <c r="T41">
        <v>-1.11368485725649E-2</v>
      </c>
      <c r="AN41">
        <v>48957.14</v>
      </c>
      <c r="AO41">
        <v>46363.88</v>
      </c>
      <c r="AP41">
        <v>43770.62</v>
      </c>
      <c r="AQ41">
        <v>41177.360000000001</v>
      </c>
      <c r="AR41">
        <v>38584.1</v>
      </c>
      <c r="AS41">
        <v>35990.839999999997</v>
      </c>
      <c r="AT41">
        <v>33397.58</v>
      </c>
      <c r="AU41">
        <v>30804.32</v>
      </c>
      <c r="AV41">
        <v>28211.06</v>
      </c>
      <c r="AW41">
        <v>27923.945384615301</v>
      </c>
      <c r="AX41">
        <v>27636.830769230699</v>
      </c>
      <c r="AY41">
        <v>27349.7161538461</v>
      </c>
      <c r="AZ41">
        <v>27062.601538461498</v>
      </c>
      <c r="BA41">
        <v>26775.4869230769</v>
      </c>
      <c r="BB41">
        <v>26488.372307692302</v>
      </c>
      <c r="BC41">
        <v>26201.257692307601</v>
      </c>
      <c r="BD41">
        <v>25914.143076922999</v>
      </c>
      <c r="BE41">
        <v>25627.028461538401</v>
      </c>
      <c r="BF41">
        <v>25339.913846153799</v>
      </c>
      <c r="BG41">
        <v>25052.7992307692</v>
      </c>
      <c r="BH41">
        <v>24765.684615384602</v>
      </c>
      <c r="BI41">
        <v>24478.57</v>
      </c>
      <c r="BJ41">
        <v>24205.955872637001</v>
      </c>
      <c r="BK41">
        <v>23936.377807529301</v>
      </c>
      <c r="BL41">
        <v>23669.8019925111</v>
      </c>
      <c r="BM41">
        <v>23406.1949919779</v>
      </c>
      <c r="BN41">
        <v>23145.523742692301</v>
      </c>
      <c r="BO41">
        <v>22887.755549637299</v>
      </c>
      <c r="BP41">
        <v>22632.858081915099</v>
      </c>
      <c r="BQ41">
        <v>22380.799368692398</v>
      </c>
      <c r="BR41">
        <v>22131.547795190399</v>
      </c>
      <c r="BS41">
        <v>21885.0720987188</v>
      </c>
      <c r="BT41">
        <v>21641.341364755699</v>
      </c>
      <c r="BU41">
        <v>21400.325023069301</v>
      </c>
      <c r="BV41">
        <v>21161.992843883701</v>
      </c>
      <c r="BW41">
        <v>20926.314934087601</v>
      </c>
      <c r="BX41">
        <v>20693.261733484898</v>
      </c>
      <c r="BY41">
        <v>20462.804011086599</v>
      </c>
      <c r="BZ41">
        <v>20234.9128614451</v>
      </c>
      <c r="CA41">
        <v>20009.559701028102</v>
      </c>
      <c r="CB41">
        <v>19786.716264634098</v>
      </c>
      <c r="CC41">
        <v>19566.354601846499</v>
      </c>
    </row>
    <row r="42" spans="1:81" x14ac:dyDescent="0.25">
      <c r="A42">
        <v>7577</v>
      </c>
      <c r="B42" t="s">
        <v>632</v>
      </c>
      <c r="C42" t="s">
        <v>211</v>
      </c>
      <c r="D42">
        <v>2016</v>
      </c>
      <c r="E42" t="s">
        <v>22</v>
      </c>
      <c r="F42" t="s">
        <v>23</v>
      </c>
      <c r="G42">
        <v>2015</v>
      </c>
      <c r="H42">
        <v>1322614</v>
      </c>
      <c r="I42">
        <v>100</v>
      </c>
      <c r="J42">
        <v>2035</v>
      </c>
      <c r="K42">
        <v>62</v>
      </c>
      <c r="L42">
        <v>0</v>
      </c>
      <c r="M42">
        <v>2017</v>
      </c>
      <c r="N42">
        <v>1322614</v>
      </c>
      <c r="O42" t="s">
        <v>24</v>
      </c>
      <c r="P42">
        <v>3.27281518822927</v>
      </c>
      <c r="Q42">
        <v>1</v>
      </c>
      <c r="R42" t="s">
        <v>592</v>
      </c>
      <c r="S42">
        <v>502593.31999999902</v>
      </c>
      <c r="T42">
        <v>-1.11368485725649E-2</v>
      </c>
      <c r="AT42">
        <v>1322614</v>
      </c>
      <c r="AU42">
        <v>1322614</v>
      </c>
      <c r="AV42">
        <v>1322614</v>
      </c>
      <c r="AW42">
        <v>1277057.2955555499</v>
      </c>
      <c r="AX42">
        <v>1231500.5911111101</v>
      </c>
      <c r="AY42">
        <v>1185943.88666666</v>
      </c>
      <c r="AZ42">
        <v>1140387.1822222201</v>
      </c>
      <c r="BA42">
        <v>1094830.47777777</v>
      </c>
      <c r="BB42">
        <v>1049273.7733333299</v>
      </c>
      <c r="BC42">
        <v>1003717.06888888</v>
      </c>
      <c r="BD42">
        <v>958160.36444444396</v>
      </c>
      <c r="BE42">
        <v>912603.65999999898</v>
      </c>
      <c r="BF42">
        <v>867046.95555555495</v>
      </c>
      <c r="BG42">
        <v>821490.25111111102</v>
      </c>
      <c r="BH42">
        <v>775933.54666666605</v>
      </c>
      <c r="BI42">
        <v>730376.84222222201</v>
      </c>
      <c r="BJ42">
        <v>684820.13777777704</v>
      </c>
      <c r="BK42">
        <v>639263.433333333</v>
      </c>
      <c r="BL42">
        <v>593706.72888888803</v>
      </c>
      <c r="BM42">
        <v>548150.02444444399</v>
      </c>
      <c r="BN42">
        <v>502593.31999999902</v>
      </c>
      <c r="BO42">
        <v>496996.014301577</v>
      </c>
      <c r="BP42">
        <v>491461.04494913202</v>
      </c>
      <c r="BQ42">
        <v>485987.71771221899</v>
      </c>
      <c r="BR42">
        <v>480575.34609193099</v>
      </c>
      <c r="BS42">
        <v>475223.25123479799</v>
      </c>
      <c r="BT42">
        <v>469930.76184763398</v>
      </c>
      <c r="BU42">
        <v>464697.214113347</v>
      </c>
      <c r="BV42">
        <v>459521.95160767302</v>
      </c>
      <c r="BW42">
        <v>454404.32521684899</v>
      </c>
      <c r="BX42">
        <v>449343.69305619103</v>
      </c>
      <c r="BY42">
        <v>444339.420389587</v>
      </c>
      <c r="BZ42">
        <v>439390.87954988697</v>
      </c>
      <c r="CA42">
        <v>434497.44986017299</v>
      </c>
      <c r="CB42">
        <v>429658.51755591499</v>
      </c>
      <c r="CC42">
        <v>424873.47570798203</v>
      </c>
    </row>
    <row r="43" spans="1:81" x14ac:dyDescent="0.25">
      <c r="A43">
        <v>58686</v>
      </c>
      <c r="B43" t="s">
        <v>633</v>
      </c>
      <c r="C43" t="s">
        <v>48</v>
      </c>
      <c r="D43">
        <v>2016</v>
      </c>
      <c r="E43" t="s">
        <v>28</v>
      </c>
      <c r="F43" t="s">
        <v>23</v>
      </c>
      <c r="G43">
        <v>2016</v>
      </c>
      <c r="H43">
        <v>10078</v>
      </c>
      <c r="I43">
        <v>100</v>
      </c>
      <c r="J43">
        <v>2050</v>
      </c>
      <c r="K43">
        <v>100</v>
      </c>
      <c r="L43">
        <v>0</v>
      </c>
      <c r="M43">
        <v>2017</v>
      </c>
      <c r="N43">
        <v>10078</v>
      </c>
      <c r="O43" t="s">
        <v>24</v>
      </c>
      <c r="P43">
        <v>3.6600010078</v>
      </c>
      <c r="Q43">
        <v>1</v>
      </c>
      <c r="R43" t="s">
        <v>592</v>
      </c>
      <c r="S43">
        <v>0</v>
      </c>
      <c r="T43">
        <v>-1.11368485725649E-2</v>
      </c>
      <c r="AU43">
        <v>10078</v>
      </c>
      <c r="AV43">
        <v>10078</v>
      </c>
      <c r="AW43">
        <v>9772.6060606060601</v>
      </c>
      <c r="AX43">
        <v>9467.2121212121201</v>
      </c>
      <c r="AY43">
        <v>9161.8181818181802</v>
      </c>
      <c r="AZ43">
        <v>8856.4242424242402</v>
      </c>
      <c r="BA43">
        <v>8551.0303030303003</v>
      </c>
      <c r="BB43">
        <v>8245.6363636363603</v>
      </c>
      <c r="BC43">
        <v>7940.2424242424204</v>
      </c>
      <c r="BD43">
        <v>7634.8484848484804</v>
      </c>
      <c r="BE43">
        <v>7329.4545454545396</v>
      </c>
      <c r="BF43">
        <v>7024.0606060605996</v>
      </c>
      <c r="BG43">
        <v>6718.6666666666597</v>
      </c>
      <c r="BH43">
        <v>6413.2727272727197</v>
      </c>
      <c r="BI43">
        <v>6107.8787878787798</v>
      </c>
      <c r="BJ43">
        <v>5802.4848484848399</v>
      </c>
      <c r="BK43">
        <v>5497.0909090908999</v>
      </c>
      <c r="BL43">
        <v>5191.69696969697</v>
      </c>
      <c r="BM43">
        <v>4886.30303030303</v>
      </c>
      <c r="BN43">
        <v>4580.9090909090901</v>
      </c>
      <c r="BO43">
        <v>4275.5151515151501</v>
      </c>
      <c r="BP43">
        <v>3970.1212121212102</v>
      </c>
      <c r="BQ43">
        <v>3664.7272727272698</v>
      </c>
      <c r="BR43">
        <v>3359.3333333333298</v>
      </c>
      <c r="BS43">
        <v>3053.9393939393899</v>
      </c>
      <c r="BT43">
        <v>2748.54545454545</v>
      </c>
      <c r="BU43">
        <v>2443.15151515151</v>
      </c>
      <c r="BV43">
        <v>2137.7575757575701</v>
      </c>
      <c r="BW43">
        <v>1832.3636363636299</v>
      </c>
      <c r="BX43">
        <v>1526.9696969696899</v>
      </c>
      <c r="BY43">
        <v>1221.57575757575</v>
      </c>
      <c r="BZ43">
        <v>916.18181818181802</v>
      </c>
      <c r="CA43">
        <v>610.78787878787796</v>
      </c>
      <c r="CB43">
        <v>305.39393939393898</v>
      </c>
      <c r="CC43">
        <v>0</v>
      </c>
    </row>
    <row r="44" spans="1:81" x14ac:dyDescent="0.25">
      <c r="A44">
        <v>7903</v>
      </c>
      <c r="B44" t="s">
        <v>634</v>
      </c>
      <c r="C44" t="s">
        <v>52</v>
      </c>
      <c r="D44">
        <v>2017</v>
      </c>
      <c r="E44" t="s">
        <v>60</v>
      </c>
      <c r="F44" t="s">
        <v>54</v>
      </c>
      <c r="G44">
        <v>2016</v>
      </c>
      <c r="H44">
        <v>290982</v>
      </c>
      <c r="I44">
        <v>100</v>
      </c>
      <c r="J44">
        <v>2040</v>
      </c>
      <c r="K44">
        <v>100</v>
      </c>
      <c r="L44">
        <v>0.02</v>
      </c>
      <c r="M44">
        <v>2017</v>
      </c>
      <c r="N44">
        <v>63690</v>
      </c>
      <c r="O44" t="s">
        <v>45</v>
      </c>
      <c r="P44">
        <v>3.99695165121951</v>
      </c>
      <c r="Q44">
        <v>1</v>
      </c>
      <c r="R44" t="s">
        <v>592</v>
      </c>
      <c r="S44">
        <v>0</v>
      </c>
      <c r="T44">
        <v>-1.11368485725649E-2</v>
      </c>
      <c r="AU44">
        <v>290982</v>
      </c>
      <c r="AV44">
        <v>63690</v>
      </c>
      <c r="AW44">
        <v>60920.869565217297</v>
      </c>
      <c r="AX44">
        <v>58151.739130434697</v>
      </c>
      <c r="AY44">
        <v>55382.608695652103</v>
      </c>
      <c r="AZ44">
        <v>52613.478260869502</v>
      </c>
      <c r="BA44">
        <v>49844.347826086901</v>
      </c>
      <c r="BB44">
        <v>47075.217391304301</v>
      </c>
      <c r="BC44">
        <v>44306.0869565217</v>
      </c>
      <c r="BD44">
        <v>41536.956521739099</v>
      </c>
      <c r="BE44">
        <v>38767.826086956498</v>
      </c>
      <c r="BF44">
        <v>35998.695652173898</v>
      </c>
      <c r="BG44">
        <v>33229.565217391297</v>
      </c>
      <c r="BH44">
        <v>30460.434782608601</v>
      </c>
      <c r="BI44">
        <v>27691.304347826001</v>
      </c>
      <c r="BJ44">
        <v>24922.1739130434</v>
      </c>
      <c r="BK44">
        <v>22153.043478260799</v>
      </c>
      <c r="BL44">
        <v>19383.913043478198</v>
      </c>
      <c r="BM44">
        <v>16614.782608695601</v>
      </c>
      <c r="BN44">
        <v>13845.652173913</v>
      </c>
      <c r="BO44">
        <v>11076.5217391304</v>
      </c>
      <c r="BP44">
        <v>8307.3913043478206</v>
      </c>
      <c r="BQ44">
        <v>5538.2608695652198</v>
      </c>
      <c r="BR44">
        <v>2769.1304347825999</v>
      </c>
      <c r="BS44">
        <v>0</v>
      </c>
      <c r="BT44">
        <v>0</v>
      </c>
      <c r="BU44">
        <v>0</v>
      </c>
      <c r="BV44">
        <v>0</v>
      </c>
      <c r="BW44">
        <v>0</v>
      </c>
      <c r="BX44">
        <v>0</v>
      </c>
      <c r="BY44">
        <v>0</v>
      </c>
      <c r="BZ44">
        <v>0</v>
      </c>
      <c r="CA44">
        <v>0</v>
      </c>
      <c r="CB44">
        <v>0</v>
      </c>
      <c r="CC44">
        <v>0</v>
      </c>
    </row>
    <row r="45" spans="1:81" x14ac:dyDescent="0.25">
      <c r="A45">
        <v>8104</v>
      </c>
      <c r="B45" t="s">
        <v>635</v>
      </c>
      <c r="C45" t="s">
        <v>211</v>
      </c>
      <c r="D45">
        <v>2016</v>
      </c>
      <c r="E45" t="s">
        <v>28</v>
      </c>
      <c r="F45" t="s">
        <v>23</v>
      </c>
      <c r="G45">
        <v>2015</v>
      </c>
      <c r="H45">
        <v>2753303</v>
      </c>
      <c r="I45">
        <v>100</v>
      </c>
      <c r="J45">
        <v>2045</v>
      </c>
      <c r="K45">
        <v>90</v>
      </c>
      <c r="L45">
        <v>5.23</v>
      </c>
      <c r="M45">
        <v>2017</v>
      </c>
      <c r="N45">
        <v>2623705.02778999</v>
      </c>
      <c r="O45" t="s">
        <v>24</v>
      </c>
      <c r="P45">
        <v>3.5578363059097602</v>
      </c>
      <c r="Q45">
        <v>1</v>
      </c>
      <c r="R45" t="s">
        <v>592</v>
      </c>
      <c r="S45">
        <v>275330.299999999</v>
      </c>
      <c r="T45">
        <v>-1.11368485725649E-2</v>
      </c>
      <c r="AT45">
        <v>2753303</v>
      </c>
      <c r="AU45">
        <v>2688504.0138949999</v>
      </c>
      <c r="AV45">
        <v>2623705.02778999</v>
      </c>
      <c r="AW45">
        <v>2539834.5017974898</v>
      </c>
      <c r="AX45">
        <v>2455963.9758049999</v>
      </c>
      <c r="AY45">
        <v>2372093.4498124998</v>
      </c>
      <c r="AZ45">
        <v>2288222.9238199899</v>
      </c>
      <c r="BA45">
        <v>2204352.3978274902</v>
      </c>
      <c r="BB45">
        <v>2120481.8718349999</v>
      </c>
      <c r="BC45">
        <v>2036611.34584249</v>
      </c>
      <c r="BD45">
        <v>1952740.8198499901</v>
      </c>
      <c r="BE45">
        <v>1868870.2938574899</v>
      </c>
      <c r="BF45">
        <v>1784999.76786499</v>
      </c>
      <c r="BG45">
        <v>1701129.2418724899</v>
      </c>
      <c r="BH45">
        <v>1617258.71587999</v>
      </c>
      <c r="BI45">
        <v>1533388.1898874899</v>
      </c>
      <c r="BJ45">
        <v>1449517.66389499</v>
      </c>
      <c r="BK45">
        <v>1365647.1379024901</v>
      </c>
      <c r="BL45">
        <v>1281776.61190999</v>
      </c>
      <c r="BM45">
        <v>1197906.0859174901</v>
      </c>
      <c r="BN45">
        <v>1114035.5599249899</v>
      </c>
      <c r="BO45">
        <v>1030165.03393249</v>
      </c>
      <c r="BP45">
        <v>946294.50793999899</v>
      </c>
      <c r="BQ45">
        <v>862423.98194749898</v>
      </c>
      <c r="BR45">
        <v>778553.45595499896</v>
      </c>
      <c r="BS45">
        <v>694682.92996249895</v>
      </c>
      <c r="BT45">
        <v>610812.40396999905</v>
      </c>
      <c r="BU45">
        <v>526941.87797749904</v>
      </c>
      <c r="BV45">
        <v>443071.35198499903</v>
      </c>
      <c r="BW45">
        <v>359200.82599249901</v>
      </c>
      <c r="BX45">
        <v>275330.299999999</v>
      </c>
      <c r="BY45">
        <v>272263.98814145999</v>
      </c>
      <c r="BZ45">
        <v>269231.825333766</v>
      </c>
      <c r="CA45">
        <v>266233.43126410898</v>
      </c>
      <c r="CB45">
        <v>263268.429855166</v>
      </c>
      <c r="CC45">
        <v>260336.44921793201</v>
      </c>
    </row>
    <row r="46" spans="1:81" x14ac:dyDescent="0.25">
      <c r="A46">
        <v>8254</v>
      </c>
      <c r="B46" t="s">
        <v>636</v>
      </c>
      <c r="C46" t="s">
        <v>92</v>
      </c>
      <c r="D46">
        <v>2016</v>
      </c>
      <c r="E46" t="s">
        <v>32</v>
      </c>
      <c r="F46" t="s">
        <v>33</v>
      </c>
      <c r="G46">
        <v>2016</v>
      </c>
      <c r="H46">
        <v>268909</v>
      </c>
      <c r="I46">
        <v>100</v>
      </c>
      <c r="J46">
        <v>2021</v>
      </c>
      <c r="K46">
        <v>75</v>
      </c>
      <c r="L46">
        <v>44</v>
      </c>
      <c r="M46">
        <v>2017</v>
      </c>
      <c r="N46">
        <v>193746</v>
      </c>
      <c r="O46" t="s">
        <v>24</v>
      </c>
      <c r="P46">
        <v>3.0658805494365899</v>
      </c>
      <c r="Q46">
        <v>1</v>
      </c>
      <c r="R46" t="s">
        <v>592</v>
      </c>
      <c r="S46">
        <v>67227.25</v>
      </c>
      <c r="T46">
        <v>-1.11368485725649E-2</v>
      </c>
      <c r="AU46">
        <v>268909</v>
      </c>
      <c r="AV46">
        <v>193746</v>
      </c>
      <c r="AW46">
        <v>162116.3125</v>
      </c>
      <c r="AX46">
        <v>130486.625</v>
      </c>
      <c r="AY46">
        <v>98856.9375</v>
      </c>
      <c r="AZ46">
        <v>67227.25</v>
      </c>
      <c r="BA46">
        <v>66478.550296799993</v>
      </c>
      <c r="BB46">
        <v>65738.188748820903</v>
      </c>
      <c r="BC46">
        <v>65006.072495290602</v>
      </c>
      <c r="BD46">
        <v>64282.109709613302</v>
      </c>
      <c r="BE46">
        <v>63566.209587852398</v>
      </c>
      <c r="BF46">
        <v>62858.282337340497</v>
      </c>
      <c r="BG46">
        <v>62158.239165418097</v>
      </c>
      <c r="BH46">
        <v>61465.9922682955</v>
      </c>
      <c r="BI46">
        <v>60781.454820041101</v>
      </c>
      <c r="BJ46">
        <v>60104.540961690102</v>
      </c>
      <c r="BK46">
        <v>59435.165790476203</v>
      </c>
      <c r="BL46">
        <v>58773.245349182398</v>
      </c>
      <c r="BM46">
        <v>58118.696615610301</v>
      </c>
      <c r="BN46">
        <v>57471.437492167403</v>
      </c>
      <c r="BO46">
        <v>56831.386795569502</v>
      </c>
      <c r="BP46">
        <v>56198.464246658397</v>
      </c>
      <c r="BQ46">
        <v>55572.5904603327</v>
      </c>
      <c r="BR46">
        <v>54953.686935590798</v>
      </c>
      <c r="BS46">
        <v>54341.676045685002</v>
      </c>
      <c r="BT46">
        <v>53736.481028384798</v>
      </c>
      <c r="BU46">
        <v>53138.025976349199</v>
      </c>
      <c r="BV46">
        <v>52546.235827605502</v>
      </c>
      <c r="BW46">
        <v>51961.036356135199</v>
      </c>
      <c r="BX46">
        <v>51382.354162563402</v>
      </c>
      <c r="BY46">
        <v>50810.116664952999</v>
      </c>
      <c r="BZ46">
        <v>50244.252089701098</v>
      </c>
      <c r="CA46">
        <v>49684.689462536298</v>
      </c>
      <c r="CB46">
        <v>49131.358599617102</v>
      </c>
      <c r="CC46">
        <v>48584.190098728803</v>
      </c>
    </row>
    <row r="47" spans="1:81" x14ac:dyDescent="0.25">
      <c r="A47">
        <v>8696</v>
      </c>
      <c r="B47" t="s">
        <v>637</v>
      </c>
      <c r="C47" t="s">
        <v>172</v>
      </c>
      <c r="D47">
        <v>2017</v>
      </c>
      <c r="E47" t="s">
        <v>105</v>
      </c>
      <c r="F47" t="s">
        <v>54</v>
      </c>
      <c r="G47">
        <v>2015</v>
      </c>
      <c r="H47">
        <v>1453490</v>
      </c>
      <c r="I47">
        <v>100</v>
      </c>
      <c r="J47">
        <v>2040</v>
      </c>
      <c r="K47">
        <v>41.2</v>
      </c>
      <c r="L47">
        <v>66.8</v>
      </c>
      <c r="M47">
        <v>2017</v>
      </c>
      <c r="N47">
        <v>1053466.2961599999</v>
      </c>
      <c r="O47" t="s">
        <v>24</v>
      </c>
      <c r="P47">
        <v>3.4072673002195102</v>
      </c>
      <c r="Q47">
        <v>1</v>
      </c>
      <c r="R47" t="s">
        <v>592</v>
      </c>
      <c r="S47">
        <v>854652.12</v>
      </c>
      <c r="T47">
        <v>-1.11368485725649E-2</v>
      </c>
      <c r="AT47">
        <v>1453490</v>
      </c>
      <c r="AU47">
        <v>1253478.14808</v>
      </c>
      <c r="AV47">
        <v>1053466.2961599999</v>
      </c>
      <c r="AW47">
        <v>1044822.20154434</v>
      </c>
      <c r="AX47">
        <v>1036178.10692869</v>
      </c>
      <c r="AY47">
        <v>1027534.01231304</v>
      </c>
      <c r="AZ47">
        <v>1018889.91769739</v>
      </c>
      <c r="BA47">
        <v>1010245.8230817301</v>
      </c>
      <c r="BB47">
        <v>1001601.72846608</v>
      </c>
      <c r="BC47">
        <v>992957.63385043398</v>
      </c>
      <c r="BD47">
        <v>984313.53923478199</v>
      </c>
      <c r="BE47">
        <v>975669.44461912999</v>
      </c>
      <c r="BF47">
        <v>967025.350003478</v>
      </c>
      <c r="BG47">
        <v>958381.25538782601</v>
      </c>
      <c r="BH47">
        <v>949737.16077217297</v>
      </c>
      <c r="BI47">
        <v>941093.06615652097</v>
      </c>
      <c r="BJ47">
        <v>932448.97154086898</v>
      </c>
      <c r="BK47">
        <v>923804.87692521699</v>
      </c>
      <c r="BL47">
        <v>915160.78230956499</v>
      </c>
      <c r="BM47">
        <v>906516.687693913</v>
      </c>
      <c r="BN47">
        <v>897872.59307825996</v>
      </c>
      <c r="BO47">
        <v>889228.49846260797</v>
      </c>
      <c r="BP47">
        <v>880584.40384695597</v>
      </c>
      <c r="BQ47">
        <v>871940.30923130398</v>
      </c>
      <c r="BR47">
        <v>863296.21461565199</v>
      </c>
      <c r="BS47">
        <v>854652.12</v>
      </c>
      <c r="BT47">
        <v>845133.98875733803</v>
      </c>
      <c r="BU47">
        <v>835721.85950102005</v>
      </c>
      <c r="BV47">
        <v>826414.55170297495</v>
      </c>
      <c r="BW47">
        <v>817210.89798249397</v>
      </c>
      <c r="BX47">
        <v>808109.74395981396</v>
      </c>
      <c r="BY47">
        <v>799109.94811131898</v>
      </c>
      <c r="BZ47">
        <v>790210.38162637304</v>
      </c>
      <c r="CA47">
        <v>781409.92826573097</v>
      </c>
      <c r="CB47">
        <v>772707.48422153702</v>
      </c>
      <c r="CC47">
        <v>764101.95797887398</v>
      </c>
    </row>
    <row r="48" spans="1:81" x14ac:dyDescent="0.25">
      <c r="A48">
        <v>9134</v>
      </c>
      <c r="B48" t="s">
        <v>638</v>
      </c>
      <c r="C48" t="s">
        <v>59</v>
      </c>
      <c r="D48">
        <v>2016</v>
      </c>
      <c r="E48" t="s">
        <v>28</v>
      </c>
      <c r="F48" t="s">
        <v>23</v>
      </c>
      <c r="G48">
        <v>2013</v>
      </c>
      <c r="H48">
        <v>254142</v>
      </c>
      <c r="I48">
        <v>100</v>
      </c>
      <c r="J48">
        <v>2030</v>
      </c>
      <c r="K48">
        <v>28</v>
      </c>
      <c r="L48">
        <v>69</v>
      </c>
      <c r="M48">
        <v>2018</v>
      </c>
      <c r="N48">
        <v>205041.76559999899</v>
      </c>
      <c r="O48" t="s">
        <v>24</v>
      </c>
      <c r="P48">
        <v>2.9302693166390199</v>
      </c>
      <c r="Q48">
        <v>1</v>
      </c>
      <c r="R48" t="s">
        <v>592</v>
      </c>
      <c r="S48">
        <v>182982.24</v>
      </c>
      <c r="T48">
        <v>-1.11368485725649E-2</v>
      </c>
      <c r="AR48">
        <v>254142</v>
      </c>
      <c r="AS48">
        <v>244321.95311999999</v>
      </c>
      <c r="AT48">
        <v>234501.90623999899</v>
      </c>
      <c r="AU48">
        <v>224681.85936</v>
      </c>
      <c r="AV48">
        <v>214861.81247999999</v>
      </c>
      <c r="AW48">
        <v>205041.76559999899</v>
      </c>
      <c r="AX48">
        <v>203203.4718</v>
      </c>
      <c r="AY48">
        <v>201365.177999999</v>
      </c>
      <c r="AZ48">
        <v>199526.88419999901</v>
      </c>
      <c r="BA48">
        <v>197688.59039999999</v>
      </c>
      <c r="BB48">
        <v>195850.2966</v>
      </c>
      <c r="BC48">
        <v>194012.00279999999</v>
      </c>
      <c r="BD48">
        <v>192173.70899999901</v>
      </c>
      <c r="BE48">
        <v>190335.41519999999</v>
      </c>
      <c r="BF48">
        <v>188497.1214</v>
      </c>
      <c r="BG48">
        <v>186658.82759999999</v>
      </c>
      <c r="BH48">
        <v>184820.53379999899</v>
      </c>
      <c r="BI48">
        <v>182982.24</v>
      </c>
      <c r="BJ48">
        <v>180944.394501651</v>
      </c>
      <c r="BK48">
        <v>178929.244180031</v>
      </c>
      <c r="BL48">
        <v>176936.53628239501</v>
      </c>
      <c r="BM48">
        <v>174966.02087086401</v>
      </c>
      <c r="BN48">
        <v>173017.45079108101</v>
      </c>
      <c r="BO48">
        <v>171090.58164120899</v>
      </c>
      <c r="BP48">
        <v>169185.17174127899</v>
      </c>
      <c r="BQ48">
        <v>167300.98210287301</v>
      </c>
      <c r="BR48">
        <v>165437.776399152</v>
      </c>
      <c r="BS48">
        <v>163595.32093521301</v>
      </c>
      <c r="BT48">
        <v>161773.384618777</v>
      </c>
      <c r="BU48">
        <v>159971.738931206</v>
      </c>
      <c r="BV48">
        <v>158190.15789884</v>
      </c>
      <c r="BW48">
        <v>156428.41806465</v>
      </c>
      <c r="BX48">
        <v>154686.29846021801</v>
      </c>
      <c r="BY48">
        <v>152963.580578016</v>
      </c>
      <c r="BZ48">
        <v>151260.04834400199</v>
      </c>
      <c r="CA48">
        <v>149575.48809051601</v>
      </c>
      <c r="CB48">
        <v>147909.688529484</v>
      </c>
      <c r="CC48">
        <v>146262.44072591601</v>
      </c>
    </row>
    <row r="49" spans="1:81" x14ac:dyDescent="0.25">
      <c r="A49">
        <v>9366</v>
      </c>
      <c r="B49" t="s">
        <v>639</v>
      </c>
      <c r="C49" t="s">
        <v>27</v>
      </c>
      <c r="D49">
        <v>2014</v>
      </c>
      <c r="E49" t="s">
        <v>105</v>
      </c>
      <c r="F49" t="s">
        <v>54</v>
      </c>
      <c r="G49">
        <v>2012</v>
      </c>
      <c r="H49">
        <v>36007</v>
      </c>
      <c r="I49">
        <v>100</v>
      </c>
      <c r="J49">
        <v>2050</v>
      </c>
      <c r="K49">
        <v>80</v>
      </c>
      <c r="L49">
        <v>43</v>
      </c>
      <c r="M49">
        <v>2017</v>
      </c>
      <c r="N49">
        <v>25619</v>
      </c>
      <c r="O49" t="s">
        <v>24</v>
      </c>
      <c r="P49">
        <v>3.8000072010000001</v>
      </c>
      <c r="Q49">
        <v>1</v>
      </c>
      <c r="R49" t="s">
        <v>592</v>
      </c>
      <c r="S49">
        <v>7201.3999999999896</v>
      </c>
      <c r="T49">
        <v>-1.11368485725649E-2</v>
      </c>
      <c r="AQ49">
        <v>36007</v>
      </c>
      <c r="AR49">
        <v>33929.4</v>
      </c>
      <c r="AS49">
        <v>31851.8</v>
      </c>
      <c r="AT49">
        <v>29774.2</v>
      </c>
      <c r="AU49">
        <v>27696.6</v>
      </c>
      <c r="AV49">
        <v>25619</v>
      </c>
      <c r="AW49">
        <v>25060.8909090909</v>
      </c>
      <c r="AX49">
        <v>24502.7818181818</v>
      </c>
      <c r="AY49">
        <v>23944.6727272727</v>
      </c>
      <c r="AZ49">
        <v>23386.5636363636</v>
      </c>
      <c r="BA49">
        <v>22828.4545454545</v>
      </c>
      <c r="BB49">
        <v>22270.345454545401</v>
      </c>
      <c r="BC49">
        <v>21712.236363636301</v>
      </c>
      <c r="BD49">
        <v>21154.127272727201</v>
      </c>
      <c r="BE49">
        <v>20596.018181818101</v>
      </c>
      <c r="BF49">
        <v>20037.909090909001</v>
      </c>
      <c r="BG49">
        <v>19479.8</v>
      </c>
      <c r="BH49">
        <v>18921.690909090899</v>
      </c>
      <c r="BI49">
        <v>18363.581818181799</v>
      </c>
      <c r="BJ49">
        <v>17805.4727272727</v>
      </c>
      <c r="BK49">
        <v>17247.3636363636</v>
      </c>
      <c r="BL49">
        <v>16689.2545454545</v>
      </c>
      <c r="BM49">
        <v>16131.1454545454</v>
      </c>
      <c r="BN49">
        <v>15573.0363636363</v>
      </c>
      <c r="BO49">
        <v>15014.9272727272</v>
      </c>
      <c r="BP49">
        <v>14456.8181818181</v>
      </c>
      <c r="BQ49">
        <v>13898.709090909</v>
      </c>
      <c r="BR49">
        <v>13340.5999999999</v>
      </c>
      <c r="BS49">
        <v>12782.4909090909</v>
      </c>
      <c r="BT49">
        <v>12224.381818181801</v>
      </c>
      <c r="BU49">
        <v>11666.272727272701</v>
      </c>
      <c r="BV49">
        <v>11108.163636363601</v>
      </c>
      <c r="BW49">
        <v>10550.054545454501</v>
      </c>
      <c r="BX49">
        <v>9991.94545454545</v>
      </c>
      <c r="BY49">
        <v>9433.8363636363592</v>
      </c>
      <c r="BZ49">
        <v>8875.7272727272702</v>
      </c>
      <c r="CA49">
        <v>8317.6181818181794</v>
      </c>
      <c r="CB49">
        <v>7759.5090909090804</v>
      </c>
      <c r="CC49">
        <v>7201.3999999999896</v>
      </c>
    </row>
    <row r="50" spans="1:81" x14ac:dyDescent="0.25">
      <c r="A50">
        <v>831161</v>
      </c>
      <c r="B50" t="s">
        <v>640</v>
      </c>
      <c r="C50" t="s">
        <v>59</v>
      </c>
      <c r="D50">
        <v>2016</v>
      </c>
      <c r="E50" t="s">
        <v>28</v>
      </c>
      <c r="F50" t="s">
        <v>23</v>
      </c>
      <c r="G50">
        <v>2015</v>
      </c>
      <c r="H50">
        <v>52</v>
      </c>
      <c r="I50">
        <v>100</v>
      </c>
      <c r="J50">
        <v>2030</v>
      </c>
      <c r="K50">
        <v>26.8</v>
      </c>
      <c r="L50">
        <v>0</v>
      </c>
      <c r="M50">
        <v>2017</v>
      </c>
      <c r="N50">
        <v>52</v>
      </c>
      <c r="O50" t="s">
        <v>45</v>
      </c>
      <c r="P50">
        <v>2.9182439076390199</v>
      </c>
      <c r="Q50">
        <v>1</v>
      </c>
      <c r="R50" t="s">
        <v>592</v>
      </c>
      <c r="S50">
        <v>38.064</v>
      </c>
      <c r="T50">
        <v>-1.11368485725649E-2</v>
      </c>
      <c r="AT50">
        <v>52</v>
      </c>
      <c r="AU50">
        <v>52</v>
      </c>
      <c r="AV50">
        <v>52</v>
      </c>
      <c r="AW50">
        <v>50.927999999999997</v>
      </c>
      <c r="AX50">
        <v>49.856000000000002</v>
      </c>
      <c r="AY50">
        <v>48.783999999999999</v>
      </c>
      <c r="AZ50">
        <v>47.712000000000003</v>
      </c>
      <c r="BA50">
        <v>46.64</v>
      </c>
      <c r="BB50">
        <v>45.567999999999998</v>
      </c>
      <c r="BC50">
        <v>44.496000000000002</v>
      </c>
      <c r="BD50">
        <v>43.423999999999999</v>
      </c>
      <c r="BE50">
        <v>42.351999999999997</v>
      </c>
      <c r="BF50">
        <v>41.28</v>
      </c>
      <c r="BG50">
        <v>40.207999999999998</v>
      </c>
      <c r="BH50">
        <v>39.135999999999903</v>
      </c>
      <c r="BI50">
        <v>38.064</v>
      </c>
      <c r="BJ50">
        <v>37.6400869959338</v>
      </c>
      <c r="BK50">
        <v>37.220895046801999</v>
      </c>
      <c r="BL50">
        <v>36.806371574930402</v>
      </c>
      <c r="BM50">
        <v>36.396464588194803</v>
      </c>
      <c r="BN50">
        <v>35.991122673499397</v>
      </c>
      <c r="BO50">
        <v>35.590294990327997</v>
      </c>
      <c r="BP50">
        <v>35.193931264367798</v>
      </c>
      <c r="BQ50">
        <v>34.801981781203303</v>
      </c>
      <c r="BR50">
        <v>34.414397380080899</v>
      </c>
      <c r="BS50">
        <v>34.031129447742799</v>
      </c>
      <c r="BT50">
        <v>33.652129912329997</v>
      </c>
      <c r="BU50">
        <v>33.2773512373521</v>
      </c>
      <c r="BV50">
        <v>32.9067464157256</v>
      </c>
      <c r="BW50">
        <v>32.540268963877899</v>
      </c>
      <c r="BX50">
        <v>32.177872915916602</v>
      </c>
      <c r="BY50">
        <v>31.819512817864801</v>
      </c>
      <c r="BZ50">
        <v>31.4651437219595</v>
      </c>
      <c r="CA50">
        <v>31.114721181014001</v>
      </c>
      <c r="CB50">
        <v>30.768201242843499</v>
      </c>
      <c r="CC50">
        <v>30.4255404447518</v>
      </c>
    </row>
    <row r="51" spans="1:81" x14ac:dyDescent="0.25">
      <c r="A51">
        <v>9829</v>
      </c>
      <c r="B51" t="s">
        <v>641</v>
      </c>
      <c r="C51" t="s">
        <v>27</v>
      </c>
      <c r="D51">
        <v>2010</v>
      </c>
      <c r="E51" t="s">
        <v>22</v>
      </c>
      <c r="F51" t="s">
        <v>23</v>
      </c>
      <c r="G51">
        <v>2010</v>
      </c>
      <c r="H51">
        <v>1334078</v>
      </c>
      <c r="I51">
        <v>99</v>
      </c>
      <c r="J51">
        <v>2050</v>
      </c>
      <c r="K51">
        <v>80</v>
      </c>
      <c r="L51">
        <v>21</v>
      </c>
      <c r="M51">
        <v>2017</v>
      </c>
      <c r="N51">
        <v>1109952.8959999999</v>
      </c>
      <c r="O51" t="s">
        <v>24</v>
      </c>
      <c r="P51">
        <v>3.4501334078000001</v>
      </c>
      <c r="Q51">
        <v>1</v>
      </c>
      <c r="R51" t="s">
        <v>592</v>
      </c>
      <c r="S51">
        <v>266815.59999999899</v>
      </c>
      <c r="T51">
        <v>-1.11368485725649E-2</v>
      </c>
      <c r="AO51">
        <v>1334078</v>
      </c>
      <c r="AP51">
        <v>1302060.128</v>
      </c>
      <c r="AQ51">
        <v>1270042.2560000001</v>
      </c>
      <c r="AR51">
        <v>1238024.3840000001</v>
      </c>
      <c r="AS51">
        <v>1206006.5119999901</v>
      </c>
      <c r="AT51">
        <v>1173988.6399999999</v>
      </c>
      <c r="AU51">
        <v>1141970.7679999999</v>
      </c>
      <c r="AV51">
        <v>1109952.8959999999</v>
      </c>
      <c r="AW51">
        <v>1084403.2809696901</v>
      </c>
      <c r="AX51">
        <v>1058853.66593939</v>
      </c>
      <c r="AY51">
        <v>1033304.05090909</v>
      </c>
      <c r="AZ51">
        <v>1007754.43587878</v>
      </c>
      <c r="BA51">
        <v>982204.82084848406</v>
      </c>
      <c r="BB51">
        <v>956655.20581818104</v>
      </c>
      <c r="BC51">
        <v>931105.59078787803</v>
      </c>
      <c r="BD51">
        <v>905555.97575757501</v>
      </c>
      <c r="BE51">
        <v>880006.360727272</v>
      </c>
      <c r="BF51">
        <v>854456.74569696898</v>
      </c>
      <c r="BG51">
        <v>828907.13066666597</v>
      </c>
      <c r="BH51">
        <v>803357.51563636295</v>
      </c>
      <c r="BI51">
        <v>777807.90060606005</v>
      </c>
      <c r="BJ51">
        <v>752258.28557575704</v>
      </c>
      <c r="BK51">
        <v>726708.67054545402</v>
      </c>
      <c r="BL51">
        <v>701159.05551515101</v>
      </c>
      <c r="BM51">
        <v>675609.44048484799</v>
      </c>
      <c r="BN51">
        <v>650059.82545454497</v>
      </c>
      <c r="BO51">
        <v>624510.21042424196</v>
      </c>
      <c r="BP51">
        <v>598960.59539393894</v>
      </c>
      <c r="BQ51">
        <v>573410.98036363604</v>
      </c>
      <c r="BR51">
        <v>547861.36533333303</v>
      </c>
      <c r="BS51">
        <v>522311.75030303001</v>
      </c>
      <c r="BT51">
        <v>496762.135272727</v>
      </c>
      <c r="BU51">
        <v>471212.52024242398</v>
      </c>
      <c r="BV51">
        <v>445662.90521212103</v>
      </c>
      <c r="BW51">
        <v>420113.29018181801</v>
      </c>
      <c r="BX51">
        <v>394563.675151515</v>
      </c>
      <c r="BY51">
        <v>369014.06012121198</v>
      </c>
      <c r="BZ51">
        <v>343464.44509090902</v>
      </c>
      <c r="CA51">
        <v>317914.83006060502</v>
      </c>
      <c r="CB51">
        <v>292365.215030302</v>
      </c>
      <c r="CC51">
        <v>266815.59999999899</v>
      </c>
    </row>
    <row r="52" spans="1:81" x14ac:dyDescent="0.25">
      <c r="A52">
        <v>31448</v>
      </c>
      <c r="B52" t="s">
        <v>642</v>
      </c>
      <c r="C52" t="s">
        <v>21</v>
      </c>
      <c r="D52">
        <v>2018</v>
      </c>
      <c r="E52" t="s">
        <v>28</v>
      </c>
      <c r="F52" t="s">
        <v>23</v>
      </c>
      <c r="G52">
        <v>2017</v>
      </c>
      <c r="H52">
        <v>627.07000000000005</v>
      </c>
      <c r="I52">
        <v>100</v>
      </c>
      <c r="J52">
        <v>2018</v>
      </c>
      <c r="K52">
        <v>1</v>
      </c>
      <c r="L52">
        <v>0</v>
      </c>
      <c r="M52">
        <v>2017</v>
      </c>
      <c r="N52">
        <v>627.07000000000005</v>
      </c>
      <c r="O52" t="s">
        <v>45</v>
      </c>
      <c r="P52">
        <v>2.6543903066094399</v>
      </c>
      <c r="Q52">
        <v>1</v>
      </c>
      <c r="R52" t="s">
        <v>592</v>
      </c>
      <c r="S52">
        <v>620.79930000000002</v>
      </c>
      <c r="T52">
        <v>-1.11368485725649E-2</v>
      </c>
      <c r="AV52">
        <v>627.07000000000005</v>
      </c>
      <c r="AW52">
        <v>620.79930000000002</v>
      </c>
      <c r="AX52">
        <v>613.88555220194496</v>
      </c>
      <c r="AY52">
        <v>607.04880176618701</v>
      </c>
      <c r="AZ52">
        <v>600.28819118475997</v>
      </c>
      <c r="BA52">
        <v>593.60287249963596</v>
      </c>
      <c r="BB52">
        <v>586.99200719636804</v>
      </c>
      <c r="BC52">
        <v>580.45476609891602</v>
      </c>
      <c r="BD52">
        <v>573.99032926564905</v>
      </c>
      <c r="BE52">
        <v>567.59788588650099</v>
      </c>
      <c r="BF52">
        <v>561.27663418127497</v>
      </c>
      <c r="BG52">
        <v>555.02578129907897</v>
      </c>
      <c r="BH52">
        <v>548.844543218882</v>
      </c>
      <c r="BI52">
        <v>542.73214465117496</v>
      </c>
      <c r="BJ52">
        <v>536.68781894073095</v>
      </c>
      <c r="BK52">
        <v>530.71080797044795</v>
      </c>
      <c r="BL52">
        <v>524.80036206625698</v>
      </c>
      <c r="BM52">
        <v>518.95573990309799</v>
      </c>
      <c r="BN52">
        <v>513.176208411934</v>
      </c>
      <c r="BO52">
        <v>507.46104268780698</v>
      </c>
      <c r="BP52">
        <v>501.809525898917</v>
      </c>
      <c r="BQ52">
        <v>496.22094919671002</v>
      </c>
      <c r="BR52">
        <v>490.69461162697201</v>
      </c>
      <c r="BS52">
        <v>485.22982004190902</v>
      </c>
      <c r="BT52">
        <v>479.82588901320901</v>
      </c>
      <c r="BU52">
        <v>474.48214074607301</v>
      </c>
      <c r="BV52">
        <v>469.19790499419702</v>
      </c>
      <c r="BW52">
        <v>463.97251897571198</v>
      </c>
      <c r="BX52">
        <v>458.80532729004801</v>
      </c>
      <c r="BY52">
        <v>453.69568183573301</v>
      </c>
      <c r="BZ52">
        <v>448.64294172910201</v>
      </c>
      <c r="CA52">
        <v>443.646473223915</v>
      </c>
      <c r="CB52">
        <v>438.70564963186803</v>
      </c>
      <c r="CC52">
        <v>433.81985124398898</v>
      </c>
    </row>
    <row r="53" spans="1:81" x14ac:dyDescent="0.25">
      <c r="A53">
        <v>10132</v>
      </c>
      <c r="B53" t="s">
        <v>643</v>
      </c>
      <c r="C53" t="s">
        <v>59</v>
      </c>
      <c r="D53">
        <v>2013</v>
      </c>
      <c r="E53" t="s">
        <v>60</v>
      </c>
      <c r="F53" t="s">
        <v>54</v>
      </c>
      <c r="G53">
        <v>1990</v>
      </c>
      <c r="H53">
        <v>1727548.54</v>
      </c>
      <c r="I53">
        <v>99</v>
      </c>
      <c r="J53">
        <v>2050</v>
      </c>
      <c r="K53">
        <v>50</v>
      </c>
      <c r="L53">
        <v>25.7</v>
      </c>
      <c r="M53">
        <v>2017</v>
      </c>
      <c r="N53">
        <v>994119.23</v>
      </c>
      <c r="O53" t="s">
        <v>24</v>
      </c>
      <c r="P53">
        <v>3.4907227000000001</v>
      </c>
      <c r="Q53">
        <v>1</v>
      </c>
      <c r="R53" t="s">
        <v>592</v>
      </c>
      <c r="S53">
        <v>863774.27</v>
      </c>
      <c r="T53">
        <v>-1.11368485725649E-2</v>
      </c>
      <c r="U53">
        <v>1727548.54</v>
      </c>
      <c r="V53">
        <v>1700384.49148148</v>
      </c>
      <c r="W53">
        <v>1673220.4429629601</v>
      </c>
      <c r="X53">
        <v>1646056.39444444</v>
      </c>
      <c r="Y53">
        <v>1618892.3459259199</v>
      </c>
      <c r="Z53">
        <v>1591728.2974074001</v>
      </c>
      <c r="AA53">
        <v>1564564.24888888</v>
      </c>
      <c r="AB53">
        <v>1537400.2003703699</v>
      </c>
      <c r="AC53">
        <v>1510236.1518518501</v>
      </c>
      <c r="AD53">
        <v>1483072.10333333</v>
      </c>
      <c r="AE53">
        <v>1455908.0548148099</v>
      </c>
      <c r="AF53">
        <v>1428744.0062962901</v>
      </c>
      <c r="AG53">
        <v>1401579.95777777</v>
      </c>
      <c r="AH53">
        <v>1374415.9092592499</v>
      </c>
      <c r="AI53">
        <v>1347251.8607407401</v>
      </c>
      <c r="AJ53">
        <v>1320087.81222222</v>
      </c>
      <c r="AK53">
        <v>1292923.7637036999</v>
      </c>
      <c r="AL53">
        <v>1265759.7151851801</v>
      </c>
      <c r="AM53">
        <v>1238595.66666666</v>
      </c>
      <c r="AN53">
        <v>1211431.6181481399</v>
      </c>
      <c r="AO53">
        <v>1184267.5696296201</v>
      </c>
      <c r="AP53">
        <v>1157103.52111111</v>
      </c>
      <c r="AQ53">
        <v>1129939.4725925899</v>
      </c>
      <c r="AR53">
        <v>1102775.4240740701</v>
      </c>
      <c r="AS53">
        <v>1075611.37555555</v>
      </c>
      <c r="AT53">
        <v>1048447.32703703</v>
      </c>
      <c r="AU53">
        <v>1021283.2785185101</v>
      </c>
      <c r="AV53">
        <v>994119.23</v>
      </c>
      <c r="AW53">
        <v>990169.38272727199</v>
      </c>
      <c r="AX53">
        <v>986219.53545454505</v>
      </c>
      <c r="AY53">
        <v>982269.688181818</v>
      </c>
      <c r="AZ53">
        <v>978319.84090909001</v>
      </c>
      <c r="BA53">
        <v>974369.99363636295</v>
      </c>
      <c r="BB53">
        <v>970420.14636363601</v>
      </c>
      <c r="BC53">
        <v>966470.29909090896</v>
      </c>
      <c r="BD53">
        <v>962520.45181818097</v>
      </c>
      <c r="BE53">
        <v>958570.60454545403</v>
      </c>
      <c r="BF53">
        <v>954620.75727272697</v>
      </c>
      <c r="BG53">
        <v>950670.91</v>
      </c>
      <c r="BH53">
        <v>946721.06272727204</v>
      </c>
      <c r="BI53">
        <v>942771.21545454499</v>
      </c>
      <c r="BJ53">
        <v>938821.36818181805</v>
      </c>
      <c r="BK53">
        <v>934871.52090908994</v>
      </c>
      <c r="BL53">
        <v>930921.673636363</v>
      </c>
      <c r="BM53">
        <v>926971.82636363595</v>
      </c>
      <c r="BN53">
        <v>923021.97909090901</v>
      </c>
      <c r="BO53">
        <v>919072.13181818102</v>
      </c>
      <c r="BP53">
        <v>915122.28454545396</v>
      </c>
      <c r="BQ53">
        <v>911172.43727272702</v>
      </c>
      <c r="BR53">
        <v>907222.59</v>
      </c>
      <c r="BS53">
        <v>903272.74272727198</v>
      </c>
      <c r="BT53">
        <v>899322.89545454504</v>
      </c>
      <c r="BU53">
        <v>895373.04818181798</v>
      </c>
      <c r="BV53">
        <v>891423.20090909</v>
      </c>
      <c r="BW53">
        <v>887473.35363636306</v>
      </c>
      <c r="BX53">
        <v>883523.506363636</v>
      </c>
      <c r="BY53">
        <v>879573.65909090894</v>
      </c>
      <c r="BZ53">
        <v>875623.81181818096</v>
      </c>
      <c r="CA53">
        <v>871673.96454545402</v>
      </c>
      <c r="CB53">
        <v>867724.11727272696</v>
      </c>
      <c r="CC53">
        <v>863774.27</v>
      </c>
    </row>
    <row r="54" spans="1:81" x14ac:dyDescent="0.25">
      <c r="A54">
        <v>15994</v>
      </c>
      <c r="B54" t="s">
        <v>644</v>
      </c>
      <c r="C54" t="s">
        <v>41</v>
      </c>
      <c r="D54">
        <v>2016</v>
      </c>
      <c r="E54" t="s">
        <v>22</v>
      </c>
      <c r="F54" t="s">
        <v>23</v>
      </c>
      <c r="G54">
        <v>2010</v>
      </c>
      <c r="H54">
        <v>161696</v>
      </c>
      <c r="I54">
        <v>98</v>
      </c>
      <c r="J54">
        <v>2050</v>
      </c>
      <c r="K54">
        <v>100</v>
      </c>
      <c r="L54">
        <v>85</v>
      </c>
      <c r="M54">
        <v>2017</v>
      </c>
      <c r="N54">
        <v>25178</v>
      </c>
      <c r="O54" t="s">
        <v>24</v>
      </c>
      <c r="P54">
        <v>3.6400163700000001</v>
      </c>
      <c r="Q54">
        <v>1</v>
      </c>
      <c r="R54" t="s">
        <v>592</v>
      </c>
      <c r="S54">
        <v>0</v>
      </c>
      <c r="T54">
        <v>-1.11368485725649E-2</v>
      </c>
      <c r="AO54">
        <v>161696</v>
      </c>
      <c r="AP54">
        <v>142193.428571428</v>
      </c>
      <c r="AQ54">
        <v>122690.857142857</v>
      </c>
      <c r="AR54">
        <v>103188.285714285</v>
      </c>
      <c r="AS54">
        <v>83685.714285714203</v>
      </c>
      <c r="AT54">
        <v>64183.142857142797</v>
      </c>
      <c r="AU54">
        <v>44680.571428571398</v>
      </c>
      <c r="AV54">
        <v>25178</v>
      </c>
      <c r="AW54">
        <v>24415.0303030303</v>
      </c>
      <c r="AX54">
        <v>23652.060606060601</v>
      </c>
      <c r="AY54">
        <v>22889.090909090901</v>
      </c>
      <c r="AZ54">
        <v>22126.121212121201</v>
      </c>
      <c r="BA54">
        <v>21363.151515151501</v>
      </c>
      <c r="BB54">
        <v>20600.181818181802</v>
      </c>
      <c r="BC54">
        <v>19837.212121212098</v>
      </c>
      <c r="BD54">
        <v>19074.242424242399</v>
      </c>
      <c r="BE54">
        <v>18311.272727272699</v>
      </c>
      <c r="BF54">
        <v>17548.303030302999</v>
      </c>
      <c r="BG54">
        <v>16785.333333333299</v>
      </c>
      <c r="BH54">
        <v>16022.3636363636</v>
      </c>
      <c r="BI54">
        <v>15259.3939393939</v>
      </c>
      <c r="BJ54">
        <v>14496.4242424242</v>
      </c>
      <c r="BK54">
        <v>13733.4545454545</v>
      </c>
      <c r="BL54">
        <v>12970.484848484801</v>
      </c>
      <c r="BM54">
        <v>12207.515151515099</v>
      </c>
      <c r="BN54">
        <v>11444.545454545399</v>
      </c>
      <c r="BO54">
        <v>10681.5757575757</v>
      </c>
      <c r="BP54">
        <v>9918.6060606060601</v>
      </c>
      <c r="BQ54">
        <v>9155.6363636363603</v>
      </c>
      <c r="BR54">
        <v>8392.6666666666606</v>
      </c>
      <c r="BS54">
        <v>7629.69696969696</v>
      </c>
      <c r="BT54">
        <v>6866.7272727272702</v>
      </c>
      <c r="BU54">
        <v>6103.7575757575696</v>
      </c>
      <c r="BV54">
        <v>5340.7878787878799</v>
      </c>
      <c r="BW54">
        <v>4577.8181818181802</v>
      </c>
      <c r="BX54">
        <v>3814.84848484848</v>
      </c>
      <c r="BY54">
        <v>3051.8787878787798</v>
      </c>
      <c r="BZ54">
        <v>2288.9090909090901</v>
      </c>
      <c r="CA54">
        <v>1525.9393939393899</v>
      </c>
      <c r="CB54">
        <v>762.96969696969597</v>
      </c>
      <c r="CC54">
        <v>0</v>
      </c>
    </row>
    <row r="55" spans="1:81" x14ac:dyDescent="0.25">
      <c r="A55">
        <v>10389</v>
      </c>
      <c r="B55" t="s">
        <v>645</v>
      </c>
      <c r="C55" t="s">
        <v>39</v>
      </c>
      <c r="D55">
        <v>2017</v>
      </c>
      <c r="E55" t="s">
        <v>22</v>
      </c>
      <c r="F55" t="s">
        <v>23</v>
      </c>
      <c r="G55">
        <v>2016</v>
      </c>
      <c r="H55">
        <v>120450</v>
      </c>
      <c r="I55">
        <v>100</v>
      </c>
      <c r="J55">
        <v>2025</v>
      </c>
      <c r="K55">
        <v>100</v>
      </c>
      <c r="L55">
        <v>18</v>
      </c>
      <c r="M55">
        <v>2017</v>
      </c>
      <c r="N55">
        <v>98769</v>
      </c>
      <c r="O55" t="s">
        <v>24</v>
      </c>
      <c r="P55">
        <v>3.6478169230487798</v>
      </c>
      <c r="Q55">
        <v>1</v>
      </c>
      <c r="R55" t="s">
        <v>592</v>
      </c>
      <c r="S55">
        <v>0</v>
      </c>
      <c r="T55">
        <v>-1.11368485725649E-2</v>
      </c>
      <c r="AU55">
        <v>120450</v>
      </c>
      <c r="AV55">
        <v>98769</v>
      </c>
      <c r="AW55">
        <v>86422.875</v>
      </c>
      <c r="AX55">
        <v>74076.75</v>
      </c>
      <c r="AY55">
        <v>61730.625</v>
      </c>
      <c r="AZ55">
        <v>49384.5</v>
      </c>
      <c r="BA55">
        <v>37038.375</v>
      </c>
      <c r="BB55">
        <v>24692.25</v>
      </c>
      <c r="BC55">
        <v>12346.125</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row>
    <row r="56" spans="1:81" x14ac:dyDescent="0.25">
      <c r="A56">
        <v>10667</v>
      </c>
      <c r="B56" t="s">
        <v>646</v>
      </c>
      <c r="C56" t="s">
        <v>172</v>
      </c>
      <c r="D56">
        <v>2017</v>
      </c>
      <c r="E56" t="s">
        <v>28</v>
      </c>
      <c r="F56" t="s">
        <v>23</v>
      </c>
      <c r="G56">
        <v>2015</v>
      </c>
      <c r="H56">
        <v>7200851</v>
      </c>
      <c r="I56">
        <v>100</v>
      </c>
      <c r="J56">
        <v>2030</v>
      </c>
      <c r="K56">
        <v>0</v>
      </c>
      <c r="L56">
        <v>0</v>
      </c>
      <c r="M56">
        <v>2017</v>
      </c>
      <c r="N56">
        <v>7200851</v>
      </c>
      <c r="O56" t="s">
        <v>45</v>
      </c>
      <c r="P56">
        <v>2.6509639875390199</v>
      </c>
      <c r="Q56">
        <v>1</v>
      </c>
      <c r="R56" t="s">
        <v>592</v>
      </c>
      <c r="S56">
        <v>7200851</v>
      </c>
      <c r="T56">
        <v>-1.11368485725649E-2</v>
      </c>
      <c r="AT56">
        <v>7200851</v>
      </c>
      <c r="AU56">
        <v>7200851</v>
      </c>
      <c r="AV56">
        <v>7200851</v>
      </c>
      <c r="AW56">
        <v>7200851</v>
      </c>
      <c r="AX56">
        <v>7200851</v>
      </c>
      <c r="AY56">
        <v>7200851</v>
      </c>
      <c r="AZ56">
        <v>7200851</v>
      </c>
      <c r="BA56">
        <v>7200851</v>
      </c>
      <c r="BB56">
        <v>7200851</v>
      </c>
      <c r="BC56">
        <v>7200851</v>
      </c>
      <c r="BD56">
        <v>7200851</v>
      </c>
      <c r="BE56">
        <v>7200851</v>
      </c>
      <c r="BF56">
        <v>7200851</v>
      </c>
      <c r="BG56">
        <v>7200851</v>
      </c>
      <c r="BH56">
        <v>7200851</v>
      </c>
      <c r="BI56">
        <v>7200851</v>
      </c>
      <c r="BJ56">
        <v>7120656.21281939</v>
      </c>
      <c r="BK56">
        <v>7041354.5428399304</v>
      </c>
      <c r="BL56">
        <v>6962936.0435505798</v>
      </c>
      <c r="BM56">
        <v>6885390.8792131003</v>
      </c>
      <c r="BN56">
        <v>6808709.3236283902</v>
      </c>
      <c r="BO56">
        <v>6732881.7589165298</v>
      </c>
      <c r="BP56">
        <v>6657898.6743104896</v>
      </c>
      <c r="BQ56">
        <v>6583750.66496321</v>
      </c>
      <c r="BR56">
        <v>6510428.4307679897</v>
      </c>
      <c r="BS56">
        <v>6437922.7751920102</v>
      </c>
      <c r="BT56">
        <v>6366224.6041228296</v>
      </c>
      <c r="BU56">
        <v>6295324.9247277798</v>
      </c>
      <c r="BV56">
        <v>6225214.8443259904</v>
      </c>
      <c r="BW56">
        <v>6155885.5692730499</v>
      </c>
      <c r="BX56">
        <v>6087328.40385802</v>
      </c>
      <c r="BY56">
        <v>6019534.74921278</v>
      </c>
      <c r="BZ56">
        <v>5952496.1022335002</v>
      </c>
      <c r="CA56">
        <v>5886204.0545141399</v>
      </c>
      <c r="CB56">
        <v>5820650.2912918003</v>
      </c>
      <c r="CC56">
        <v>5755826.5904038297</v>
      </c>
    </row>
    <row r="57" spans="1:81" x14ac:dyDescent="0.25">
      <c r="A57">
        <v>10670</v>
      </c>
      <c r="B57" t="s">
        <v>647</v>
      </c>
      <c r="C57" t="s">
        <v>172</v>
      </c>
      <c r="D57">
        <v>2015</v>
      </c>
      <c r="E57" t="s">
        <v>28</v>
      </c>
      <c r="F57" t="s">
        <v>23</v>
      </c>
      <c r="G57">
        <v>2008</v>
      </c>
      <c r="H57">
        <v>1463232</v>
      </c>
      <c r="I57">
        <v>100</v>
      </c>
      <c r="J57">
        <v>2030</v>
      </c>
      <c r="K57">
        <v>13.2</v>
      </c>
      <c r="L57">
        <v>42</v>
      </c>
      <c r="M57">
        <v>2017</v>
      </c>
      <c r="N57">
        <v>1382110.4179199999</v>
      </c>
      <c r="O57" t="s">
        <v>24</v>
      </c>
      <c r="P57">
        <v>2.7823902256390198</v>
      </c>
      <c r="Q57">
        <v>1</v>
      </c>
      <c r="R57" t="s">
        <v>592</v>
      </c>
      <c r="S57">
        <v>1270085.3759999999</v>
      </c>
      <c r="T57">
        <v>-1.11368485725649E-2</v>
      </c>
      <c r="AM57">
        <v>1463232</v>
      </c>
      <c r="AN57">
        <v>1454218.4908799999</v>
      </c>
      <c r="AO57">
        <v>1445204.9817599901</v>
      </c>
      <c r="AP57">
        <v>1436191.4726400001</v>
      </c>
      <c r="AQ57">
        <v>1427177.96352</v>
      </c>
      <c r="AR57">
        <v>1418164.4543999999</v>
      </c>
      <c r="AS57">
        <v>1409150.9452799901</v>
      </c>
      <c r="AT57">
        <v>1400137.43616</v>
      </c>
      <c r="AU57">
        <v>1391123.92704</v>
      </c>
      <c r="AV57">
        <v>1382110.4179199999</v>
      </c>
      <c r="AW57">
        <v>1373493.1070030699</v>
      </c>
      <c r="AX57">
        <v>1364875.79608615</v>
      </c>
      <c r="AY57">
        <v>1356258.48516923</v>
      </c>
      <c r="AZ57">
        <v>1347641.1742523001</v>
      </c>
      <c r="BA57">
        <v>1339023.8633353801</v>
      </c>
      <c r="BB57">
        <v>1330406.5524184599</v>
      </c>
      <c r="BC57">
        <v>1321789.2415015299</v>
      </c>
      <c r="BD57">
        <v>1313171.93058461</v>
      </c>
      <c r="BE57">
        <v>1304554.61966769</v>
      </c>
      <c r="BF57">
        <v>1295937.30875076</v>
      </c>
      <c r="BG57">
        <v>1287319.9978338401</v>
      </c>
      <c r="BH57">
        <v>1278702.6869169199</v>
      </c>
      <c r="BI57">
        <v>1270085.3759999999</v>
      </c>
      <c r="BJ57">
        <v>1255940.62749325</v>
      </c>
      <c r="BK57">
        <v>1241953.40690873</v>
      </c>
      <c r="BL57">
        <v>1228121.95988181</v>
      </c>
      <c r="BM57">
        <v>1214444.55158596</v>
      </c>
      <c r="BN57">
        <v>1200919.4665151699</v>
      </c>
      <c r="BO57">
        <v>1187545.00826875</v>
      </c>
      <c r="BP57">
        <v>1174319.49933855</v>
      </c>
      <c r="BQ57">
        <v>1161241.2808986099</v>
      </c>
      <c r="BR57">
        <v>1148308.71259703</v>
      </c>
      <c r="BS57">
        <v>1135520.17235028</v>
      </c>
      <c r="BT57">
        <v>1122874.0561397199</v>
      </c>
      <c r="BU57">
        <v>1110368.7778104299</v>
      </c>
      <c r="BV57">
        <v>1098002.7688722501</v>
      </c>
      <c r="BW57">
        <v>1085774.4783030599</v>
      </c>
      <c r="BX57">
        <v>1073682.3723542499</v>
      </c>
      <c r="BY57">
        <v>1061724.93435831</v>
      </c>
      <c r="BZ57">
        <v>1049900.6645386401</v>
      </c>
      <c r="CA57">
        <v>1038208.07982144</v>
      </c>
      <c r="CB57">
        <v>1026645.71364965</v>
      </c>
      <c r="CC57">
        <v>1015212.11579906</v>
      </c>
    </row>
    <row r="58" spans="1:81" x14ac:dyDescent="0.25">
      <c r="A58">
        <v>11048</v>
      </c>
      <c r="B58" t="s">
        <v>648</v>
      </c>
      <c r="C58" t="s">
        <v>165</v>
      </c>
      <c r="D58">
        <v>2014</v>
      </c>
      <c r="E58" t="s">
        <v>22</v>
      </c>
      <c r="F58" t="s">
        <v>23</v>
      </c>
      <c r="G58">
        <v>2006</v>
      </c>
      <c r="H58">
        <v>47200</v>
      </c>
      <c r="I58">
        <v>100</v>
      </c>
      <c r="J58">
        <v>2020</v>
      </c>
      <c r="K58">
        <v>55</v>
      </c>
      <c r="L58">
        <v>100</v>
      </c>
      <c r="M58">
        <v>2017</v>
      </c>
      <c r="N58">
        <v>21239.999999999902</v>
      </c>
      <c r="O58" t="s">
        <v>24</v>
      </c>
      <c r="P58">
        <v>3.1953705736585398</v>
      </c>
      <c r="Q58">
        <v>1</v>
      </c>
      <c r="R58" t="s">
        <v>592</v>
      </c>
      <c r="S58">
        <v>21239.999999999902</v>
      </c>
      <c r="T58">
        <v>-1.11368485725649E-2</v>
      </c>
      <c r="AK58">
        <v>47200</v>
      </c>
      <c r="AL58">
        <v>44840</v>
      </c>
      <c r="AM58">
        <v>42480</v>
      </c>
      <c r="AN58">
        <v>40120</v>
      </c>
      <c r="AO58">
        <v>37760</v>
      </c>
      <c r="AP58">
        <v>35400</v>
      </c>
      <c r="AQ58">
        <v>33040</v>
      </c>
      <c r="AR58">
        <v>30679.999999999902</v>
      </c>
      <c r="AS58">
        <v>28319.999999999902</v>
      </c>
      <c r="AT58">
        <v>25959.999999999902</v>
      </c>
      <c r="AU58">
        <v>23599.999999999902</v>
      </c>
      <c r="AV58">
        <v>21239.999999999902</v>
      </c>
      <c r="AW58">
        <v>21239.999999999902</v>
      </c>
      <c r="AX58">
        <v>21239.999999999902</v>
      </c>
      <c r="AY58">
        <v>21239.999999999902</v>
      </c>
      <c r="AZ58">
        <v>21003.4533363187</v>
      </c>
      <c r="BA58">
        <v>20769.5410570112</v>
      </c>
      <c r="BB58">
        <v>20538.233823337599</v>
      </c>
      <c r="BC58">
        <v>20309.5026232991</v>
      </c>
      <c r="BD58">
        <v>20083.318767999299</v>
      </c>
      <c r="BE58">
        <v>19859.653888045599</v>
      </c>
      <c r="BF58">
        <v>19638.479929990801</v>
      </c>
      <c r="BG58">
        <v>19419.769152815199</v>
      </c>
      <c r="BH58">
        <v>19203.494124446101</v>
      </c>
      <c r="BI58">
        <v>18989.627718317999</v>
      </c>
      <c r="BJ58">
        <v>18778.1431099697</v>
      </c>
      <c r="BK58">
        <v>18569.013773679999</v>
      </c>
      <c r="BL58">
        <v>18362.213479140701</v>
      </c>
      <c r="BM58">
        <v>18157.716288166401</v>
      </c>
      <c r="BN58">
        <v>17955.496551441502</v>
      </c>
      <c r="BO58">
        <v>17755.528905302901</v>
      </c>
      <c r="BP58">
        <v>17557.788268558699</v>
      </c>
      <c r="BQ58">
        <v>17362.249839342599</v>
      </c>
      <c r="BR58">
        <v>17168.889092002799</v>
      </c>
      <c r="BS58">
        <v>16977.681774026001</v>
      </c>
      <c r="BT58">
        <v>16788.603902995499</v>
      </c>
      <c r="BU58">
        <v>16601.6317635831</v>
      </c>
      <c r="BV58">
        <v>16416.741904574501</v>
      </c>
      <c r="BW58">
        <v>16233.9111359284</v>
      </c>
      <c r="BX58">
        <v>16053.116525867101</v>
      </c>
      <c r="BY58">
        <v>15874.3353980008</v>
      </c>
      <c r="BZ58">
        <v>15697.5453284831</v>
      </c>
      <c r="CA58">
        <v>15522.7241431989</v>
      </c>
      <c r="CB58">
        <v>15349.8499149823</v>
      </c>
      <c r="CC58">
        <v>15178.900960867601</v>
      </c>
    </row>
    <row r="59" spans="1:81" x14ac:dyDescent="0.25">
      <c r="A59">
        <v>11268</v>
      </c>
      <c r="B59" t="s">
        <v>649</v>
      </c>
      <c r="C59" t="s">
        <v>650</v>
      </c>
      <c r="D59">
        <v>2016</v>
      </c>
      <c r="E59" t="s">
        <v>28</v>
      </c>
      <c r="F59" t="s">
        <v>23</v>
      </c>
      <c r="G59">
        <v>2015</v>
      </c>
      <c r="H59">
        <v>115356</v>
      </c>
      <c r="I59">
        <v>100</v>
      </c>
      <c r="J59">
        <v>2020</v>
      </c>
      <c r="K59">
        <v>13</v>
      </c>
      <c r="L59">
        <v>100</v>
      </c>
      <c r="M59">
        <v>2017</v>
      </c>
      <c r="N59">
        <v>100359.72</v>
      </c>
      <c r="O59" t="s">
        <v>24</v>
      </c>
      <c r="P59">
        <v>2.7753773892585398</v>
      </c>
      <c r="Q59">
        <v>1</v>
      </c>
      <c r="R59" t="s">
        <v>592</v>
      </c>
      <c r="S59">
        <v>100359.72</v>
      </c>
      <c r="T59">
        <v>-1.11368485725649E-2</v>
      </c>
      <c r="AT59">
        <v>115356</v>
      </c>
      <c r="AU59">
        <v>107857.86</v>
      </c>
      <c r="AV59">
        <v>100359.72</v>
      </c>
      <c r="AW59">
        <v>100359.72</v>
      </c>
      <c r="AX59">
        <v>100359.72</v>
      </c>
      <c r="AY59">
        <v>100359.72</v>
      </c>
      <c r="AZ59">
        <v>99242.028995574903</v>
      </c>
      <c r="BA59">
        <v>98136.785546617102</v>
      </c>
      <c r="BB59">
        <v>97043.851026586199</v>
      </c>
      <c r="BC59">
        <v>95963.088352804494</v>
      </c>
      <c r="BD59">
        <v>94894.3619692637</v>
      </c>
      <c r="BE59">
        <v>93837.537829621797</v>
      </c>
      <c r="BF59">
        <v>92792.483380391001</v>
      </c>
      <c r="BG59">
        <v>91759.0675443113</v>
      </c>
      <c r="BH59">
        <v>90737.160703910602</v>
      </c>
      <c r="BI59">
        <v>89726.634685246696</v>
      </c>
      <c r="BJ59">
        <v>88727.362741831195</v>
      </c>
      <c r="BK59">
        <v>87739.219538732403</v>
      </c>
      <c r="BL59">
        <v>86762.081136854496</v>
      </c>
      <c r="BM59">
        <v>85795.824977392796</v>
      </c>
      <c r="BN59">
        <v>84840.329866461296</v>
      </c>
      <c r="BO59">
        <v>83895.475959892006</v>
      </c>
      <c r="BP59">
        <v>82961.1447482035</v>
      </c>
      <c r="BQ59">
        <v>82037.219041736098</v>
      </c>
      <c r="BR59">
        <v>81123.582955953898</v>
      </c>
      <c r="BS59">
        <v>80220.121896909593</v>
      </c>
      <c r="BT59">
        <v>79326.722546870995</v>
      </c>
      <c r="BU59">
        <v>78443.272850108595</v>
      </c>
      <c r="BV59">
        <v>77569.6619988405</v>
      </c>
      <c r="BW59">
        <v>76705.780419334405</v>
      </c>
      <c r="BX59">
        <v>75851.519758163893</v>
      </c>
      <c r="BY59">
        <v>75006.772868618296</v>
      </c>
      <c r="BZ59">
        <v>74171.4337972637</v>
      </c>
      <c r="CA59">
        <v>73345.397770653595</v>
      </c>
      <c r="CB59">
        <v>72528.561182187303</v>
      </c>
      <c r="CC59">
        <v>71720.821579115203</v>
      </c>
    </row>
    <row r="60" spans="1:81" x14ac:dyDescent="0.25">
      <c r="A60">
        <v>11335</v>
      </c>
      <c r="B60" t="s">
        <v>651</v>
      </c>
      <c r="C60" t="s">
        <v>36</v>
      </c>
      <c r="D60">
        <v>2018</v>
      </c>
      <c r="E60" t="s">
        <v>22</v>
      </c>
      <c r="F60" t="s">
        <v>23</v>
      </c>
      <c r="G60">
        <v>2017</v>
      </c>
      <c r="H60">
        <v>28768</v>
      </c>
      <c r="I60">
        <v>100</v>
      </c>
      <c r="J60">
        <v>2050</v>
      </c>
      <c r="K60">
        <v>100</v>
      </c>
      <c r="L60">
        <v>0</v>
      </c>
      <c r="M60">
        <v>2017</v>
      </c>
      <c r="N60">
        <v>28768</v>
      </c>
      <c r="O60" t="s">
        <v>45</v>
      </c>
      <c r="P60">
        <v>3.6600028768000001</v>
      </c>
      <c r="Q60">
        <v>1</v>
      </c>
      <c r="R60" t="s">
        <v>592</v>
      </c>
      <c r="S60">
        <v>0</v>
      </c>
      <c r="T60">
        <v>-1.11368485725649E-2</v>
      </c>
      <c r="AV60">
        <v>28768</v>
      </c>
      <c r="AW60">
        <v>27896.242424242399</v>
      </c>
      <c r="AX60">
        <v>27024.484848484801</v>
      </c>
      <c r="AY60">
        <v>26152.727272727199</v>
      </c>
      <c r="AZ60">
        <v>25280.969696969602</v>
      </c>
      <c r="BA60">
        <v>24409.212121212098</v>
      </c>
      <c r="BB60">
        <v>23537.4545454545</v>
      </c>
      <c r="BC60">
        <v>22665.696969696899</v>
      </c>
      <c r="BD60">
        <v>21793.939393939301</v>
      </c>
      <c r="BE60">
        <v>20922.181818181802</v>
      </c>
      <c r="BF60">
        <v>20050.4242424242</v>
      </c>
      <c r="BG60">
        <v>19178.666666666599</v>
      </c>
      <c r="BH60">
        <v>18306.909090909001</v>
      </c>
      <c r="BI60">
        <v>17435.151515151501</v>
      </c>
      <c r="BJ60">
        <v>16563.3939393939</v>
      </c>
      <c r="BK60">
        <v>15691.6363636363</v>
      </c>
      <c r="BL60">
        <v>14819.878787878701</v>
      </c>
      <c r="BM60">
        <v>13948.121212121199</v>
      </c>
      <c r="BN60">
        <v>13076.3636363636</v>
      </c>
      <c r="BO60">
        <v>12204.606060606</v>
      </c>
      <c r="BP60">
        <v>11332.8484848484</v>
      </c>
      <c r="BQ60">
        <v>10461.090909090901</v>
      </c>
      <c r="BR60">
        <v>9589.3333333333303</v>
      </c>
      <c r="BS60">
        <v>8717.5757575757507</v>
      </c>
      <c r="BT60">
        <v>7845.8181818181802</v>
      </c>
      <c r="BU60">
        <v>6974.0606060605996</v>
      </c>
      <c r="BV60">
        <v>6102.30303030303</v>
      </c>
      <c r="BW60">
        <v>5230.5454545454504</v>
      </c>
      <c r="BX60">
        <v>4358.7878787878799</v>
      </c>
      <c r="BY60">
        <v>3487.0303030302998</v>
      </c>
      <c r="BZ60">
        <v>2615.2727272727202</v>
      </c>
      <c r="CA60">
        <v>1743.5151515151399</v>
      </c>
      <c r="CB60">
        <v>871.75757575757598</v>
      </c>
      <c r="CC60">
        <v>0</v>
      </c>
    </row>
    <row r="61" spans="1:81" x14ac:dyDescent="0.25">
      <c r="A61">
        <v>11796</v>
      </c>
      <c r="B61" t="s">
        <v>652</v>
      </c>
      <c r="C61" t="s">
        <v>27</v>
      </c>
      <c r="D61">
        <v>2017</v>
      </c>
      <c r="E61" t="s">
        <v>117</v>
      </c>
      <c r="F61" t="s">
        <v>54</v>
      </c>
      <c r="G61">
        <v>2012</v>
      </c>
      <c r="H61">
        <v>152278</v>
      </c>
      <c r="I61">
        <v>100</v>
      </c>
      <c r="J61">
        <v>2017</v>
      </c>
      <c r="K61">
        <v>100</v>
      </c>
      <c r="L61">
        <v>100</v>
      </c>
      <c r="M61">
        <v>2017</v>
      </c>
      <c r="N61">
        <v>0</v>
      </c>
      <c r="O61" t="s">
        <v>24</v>
      </c>
      <c r="P61">
        <v>3.9839176668243899</v>
      </c>
      <c r="Q61">
        <v>1</v>
      </c>
      <c r="R61" t="s">
        <v>592</v>
      </c>
      <c r="S61">
        <v>0</v>
      </c>
      <c r="T61">
        <v>-1.11368485725649E-2</v>
      </c>
      <c r="AQ61">
        <v>152278</v>
      </c>
      <c r="AR61">
        <v>121822.39999999999</v>
      </c>
      <c r="AS61">
        <v>91366.799999999901</v>
      </c>
      <c r="AT61">
        <v>60911.199999999997</v>
      </c>
      <c r="AU61">
        <v>30455.5999999999</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row>
    <row r="62" spans="1:81" x14ac:dyDescent="0.25">
      <c r="A62">
        <v>12128</v>
      </c>
      <c r="B62" t="s">
        <v>653</v>
      </c>
      <c r="C62" t="s">
        <v>78</v>
      </c>
      <c r="D62">
        <v>2015</v>
      </c>
      <c r="E62" t="s">
        <v>28</v>
      </c>
      <c r="F62" t="s">
        <v>23</v>
      </c>
      <c r="G62">
        <v>2015</v>
      </c>
      <c r="H62">
        <v>20270</v>
      </c>
      <c r="I62">
        <v>100</v>
      </c>
      <c r="J62">
        <v>2020</v>
      </c>
      <c r="K62">
        <v>15</v>
      </c>
      <c r="L62">
        <v>2.48</v>
      </c>
      <c r="M62">
        <v>2017</v>
      </c>
      <c r="N62">
        <v>20194.595600000001</v>
      </c>
      <c r="O62" t="s">
        <v>24</v>
      </c>
      <c r="P62">
        <v>2.79536788065854</v>
      </c>
      <c r="Q62">
        <v>1</v>
      </c>
      <c r="R62" t="s">
        <v>592</v>
      </c>
      <c r="S62">
        <v>17229.5</v>
      </c>
      <c r="T62">
        <v>-1.11368485725649E-2</v>
      </c>
      <c r="AT62">
        <v>20270</v>
      </c>
      <c r="AU62">
        <v>20232.2978</v>
      </c>
      <c r="AV62">
        <v>20194.595600000001</v>
      </c>
      <c r="AW62">
        <v>19206.2304</v>
      </c>
      <c r="AX62">
        <v>18217.8652</v>
      </c>
      <c r="AY62">
        <v>17229.5</v>
      </c>
      <c r="AZ62">
        <v>17037.617667518902</v>
      </c>
      <c r="BA62">
        <v>16847.872299518502</v>
      </c>
      <c r="BB62">
        <v>16660.240096948899</v>
      </c>
      <c r="BC62">
        <v>16474.697525806601</v>
      </c>
      <c r="BD62">
        <v>16291.2213141829</v>
      </c>
      <c r="BE62">
        <v>16109.7884493447</v>
      </c>
      <c r="BF62">
        <v>15930.376174848299</v>
      </c>
      <c r="BG62">
        <v>15752.961987684999</v>
      </c>
      <c r="BH62">
        <v>15577.5236354588</v>
      </c>
      <c r="BI62">
        <v>15404.039113595099</v>
      </c>
      <c r="BJ62">
        <v>15232.486662581099</v>
      </c>
      <c r="BK62">
        <v>15062.844765236299</v>
      </c>
      <c r="BL62">
        <v>14895.092144013901</v>
      </c>
      <c r="BM62">
        <v>14729.2077583316</v>
      </c>
      <c r="BN62">
        <v>14565.1708019332</v>
      </c>
      <c r="BO62">
        <v>14402.9607002785</v>
      </c>
      <c r="BP62">
        <v>14242.557107962901</v>
      </c>
      <c r="BQ62">
        <v>14083.9399061654</v>
      </c>
      <c r="BR62">
        <v>13927.0892001253</v>
      </c>
      <c r="BS62">
        <v>13771.9853166469</v>
      </c>
      <c r="BT62">
        <v>13618.608801631901</v>
      </c>
      <c r="BU62">
        <v>13466.9404176391</v>
      </c>
      <c r="BV62">
        <v>13316.9611414721</v>
      </c>
      <c r="BW62">
        <v>13168.652161792799</v>
      </c>
      <c r="BX62">
        <v>13021.994876762101</v>
      </c>
      <c r="BY62">
        <v>12876.9708917069</v>
      </c>
      <c r="BZ62">
        <v>12733.562016812601</v>
      </c>
      <c r="CA62">
        <v>12591.750264842</v>
      </c>
      <c r="CB62">
        <v>12451.517848878901</v>
      </c>
      <c r="CC62">
        <v>12312.8471800974</v>
      </c>
    </row>
    <row r="63" spans="1:81" x14ac:dyDescent="0.25">
      <c r="A63">
        <v>12144</v>
      </c>
      <c r="B63" t="s">
        <v>654</v>
      </c>
      <c r="C63" t="s">
        <v>59</v>
      </c>
      <c r="D63">
        <v>2016</v>
      </c>
      <c r="E63" t="s">
        <v>28</v>
      </c>
      <c r="F63" t="s">
        <v>23</v>
      </c>
      <c r="G63">
        <v>2015</v>
      </c>
      <c r="H63">
        <v>1354292</v>
      </c>
      <c r="I63">
        <v>100</v>
      </c>
      <c r="J63">
        <v>2051</v>
      </c>
      <c r="K63">
        <v>80</v>
      </c>
      <c r="L63">
        <v>7.02</v>
      </c>
      <c r="M63">
        <v>2018</v>
      </c>
      <c r="N63">
        <v>1278234.9612799999</v>
      </c>
      <c r="O63" t="s">
        <v>24</v>
      </c>
      <c r="P63">
        <v>3.4606232340780498</v>
      </c>
      <c r="Q63">
        <v>1</v>
      </c>
      <c r="R63" t="s">
        <v>592</v>
      </c>
      <c r="S63">
        <v>270858.39999999898</v>
      </c>
      <c r="T63">
        <v>-1.11368485725649E-2</v>
      </c>
      <c r="AT63">
        <v>1354292</v>
      </c>
      <c r="AU63">
        <v>1328939.6537599999</v>
      </c>
      <c r="AV63">
        <v>1303587.30752</v>
      </c>
      <c r="AW63">
        <v>1278234.9612799999</v>
      </c>
      <c r="AX63">
        <v>1247708.3988169599</v>
      </c>
      <c r="AY63">
        <v>1217181.8363539299</v>
      </c>
      <c r="AZ63">
        <v>1186655.2738909</v>
      </c>
      <c r="BA63">
        <v>1156128.71142787</v>
      </c>
      <c r="BB63">
        <v>1125602.14896484</v>
      </c>
      <c r="BC63">
        <v>1095075.58650181</v>
      </c>
      <c r="BD63">
        <v>1064549.02403878</v>
      </c>
      <c r="BE63">
        <v>1034022.46157575</v>
      </c>
      <c r="BF63">
        <v>1003495.89911272</v>
      </c>
      <c r="BG63">
        <v>972969.33664969599</v>
      </c>
      <c r="BH63">
        <v>942442.77418666601</v>
      </c>
      <c r="BI63">
        <v>911916.21172363602</v>
      </c>
      <c r="BJ63">
        <v>881389.64926060499</v>
      </c>
      <c r="BK63">
        <v>850863.086797575</v>
      </c>
      <c r="BL63">
        <v>820336.52433454501</v>
      </c>
      <c r="BM63">
        <v>789809.96187151503</v>
      </c>
      <c r="BN63">
        <v>759283.39940848399</v>
      </c>
      <c r="BO63">
        <v>728756.83694545401</v>
      </c>
      <c r="BP63">
        <v>698230.27448242402</v>
      </c>
      <c r="BQ63">
        <v>667703.71201939299</v>
      </c>
      <c r="BR63">
        <v>637177.149556363</v>
      </c>
      <c r="BS63">
        <v>606650.58709333302</v>
      </c>
      <c r="BT63">
        <v>576124.02463030198</v>
      </c>
      <c r="BU63">
        <v>545597.46216727199</v>
      </c>
      <c r="BV63">
        <v>515070.89970424201</v>
      </c>
      <c r="BW63">
        <v>484544.33724121202</v>
      </c>
      <c r="BX63">
        <v>454017.77477818099</v>
      </c>
      <c r="BY63">
        <v>423491.212315151</v>
      </c>
      <c r="BZ63">
        <v>392964.64985212102</v>
      </c>
      <c r="CA63">
        <v>362438.08738908998</v>
      </c>
      <c r="CB63">
        <v>331911.52492606</v>
      </c>
      <c r="CC63">
        <v>301384.96246303001</v>
      </c>
    </row>
    <row r="64" spans="1:81" x14ac:dyDescent="0.25">
      <c r="A64">
        <v>58554</v>
      </c>
      <c r="B64" t="s">
        <v>655</v>
      </c>
      <c r="C64" t="s">
        <v>59</v>
      </c>
      <c r="D64">
        <v>2017</v>
      </c>
      <c r="E64" t="s">
        <v>28</v>
      </c>
      <c r="F64" t="s">
        <v>23</v>
      </c>
      <c r="G64">
        <v>2016</v>
      </c>
      <c r="H64">
        <v>184.7</v>
      </c>
      <c r="I64">
        <v>99</v>
      </c>
      <c r="J64">
        <v>2031</v>
      </c>
      <c r="K64">
        <v>23.1</v>
      </c>
      <c r="L64">
        <v>0</v>
      </c>
      <c r="M64">
        <v>2018</v>
      </c>
      <c r="N64">
        <v>184.7</v>
      </c>
      <c r="O64" t="s">
        <v>45</v>
      </c>
      <c r="P64">
        <v>2.87173172578707</v>
      </c>
      <c r="Q64">
        <v>1</v>
      </c>
      <c r="R64" t="s">
        <v>592</v>
      </c>
      <c r="S64">
        <v>142.03429999999901</v>
      </c>
      <c r="T64">
        <v>-1.11368485725649E-2</v>
      </c>
      <c r="AU64">
        <v>184.7</v>
      </c>
      <c r="AV64">
        <v>184.7</v>
      </c>
      <c r="AW64">
        <v>184.7</v>
      </c>
      <c r="AX64">
        <v>181.41802307692299</v>
      </c>
      <c r="AY64">
        <v>178.136046153846</v>
      </c>
      <c r="AZ64">
        <v>174.854069230769</v>
      </c>
      <c r="BA64">
        <v>171.572092307692</v>
      </c>
      <c r="BB64">
        <v>168.29011538461501</v>
      </c>
      <c r="BC64">
        <v>165.00813846153801</v>
      </c>
      <c r="BD64">
        <v>161.72616153846101</v>
      </c>
      <c r="BE64">
        <v>158.44418461538399</v>
      </c>
      <c r="BF64">
        <v>155.16220769230699</v>
      </c>
      <c r="BG64">
        <v>151.88023076923</v>
      </c>
      <c r="BH64">
        <v>148.598253846153</v>
      </c>
      <c r="BI64">
        <v>145.316276923076</v>
      </c>
      <c r="BJ64">
        <v>142.03429999999901</v>
      </c>
      <c r="BK64">
        <v>140.45248550878901</v>
      </c>
      <c r="BL64">
        <v>138.888287446037</v>
      </c>
      <c r="BM64">
        <v>137.34150962024799</v>
      </c>
      <c r="BN64">
        <v>135.81195802488</v>
      </c>
      <c r="BO64">
        <v>134.299440814013</v>
      </c>
      <c r="BP64">
        <v>132.80376827828701</v>
      </c>
      <c r="BQ64">
        <v>131.32475282110599</v>
      </c>
      <c r="BR64">
        <v>129.86220893510799</v>
      </c>
      <c r="BS64">
        <v>128.415953178899</v>
      </c>
      <c r="BT64">
        <v>126.985804154044</v>
      </c>
      <c r="BU64">
        <v>125.57158248231499</v>
      </c>
      <c r="BV64">
        <v>124.173110783192</v>
      </c>
      <c r="BW64">
        <v>122.79021365161501</v>
      </c>
      <c r="BX64">
        <v>121.422717635984</v>
      </c>
      <c r="BY64">
        <v>120.070451216403</v>
      </c>
      <c r="BZ64">
        <v>118.733244783166</v>
      </c>
      <c r="CA64">
        <v>117.410930615487</v>
      </c>
      <c r="CB64">
        <v>116.103342860458</v>
      </c>
      <c r="CC64">
        <v>114.81031751225299</v>
      </c>
    </row>
    <row r="65" spans="1:81" x14ac:dyDescent="0.25">
      <c r="A65">
        <v>12348</v>
      </c>
      <c r="B65" t="s">
        <v>656</v>
      </c>
      <c r="C65" t="s">
        <v>27</v>
      </c>
      <c r="D65">
        <v>2017</v>
      </c>
      <c r="E65" t="s">
        <v>60</v>
      </c>
      <c r="F65" t="s">
        <v>54</v>
      </c>
      <c r="G65">
        <v>2016</v>
      </c>
      <c r="H65">
        <v>1341497</v>
      </c>
      <c r="I65">
        <v>100</v>
      </c>
      <c r="J65">
        <v>2025</v>
      </c>
      <c r="K65">
        <v>20</v>
      </c>
      <c r="L65">
        <v>31.05</v>
      </c>
      <c r="M65">
        <v>2017</v>
      </c>
      <c r="N65">
        <v>1140087</v>
      </c>
      <c r="O65" t="s">
        <v>45</v>
      </c>
      <c r="P65">
        <v>3.1884903786487802</v>
      </c>
      <c r="Q65">
        <v>1</v>
      </c>
      <c r="R65" t="s">
        <v>592</v>
      </c>
      <c r="S65">
        <v>1073197.6000000001</v>
      </c>
      <c r="T65">
        <v>-1.11368485725649E-2</v>
      </c>
      <c r="AU65">
        <v>1341497</v>
      </c>
      <c r="AV65">
        <v>1140087</v>
      </c>
      <c r="AW65">
        <v>1131725.825</v>
      </c>
      <c r="AX65">
        <v>1123364.6499999999</v>
      </c>
      <c r="AY65">
        <v>1115003.4750000001</v>
      </c>
      <c r="AZ65">
        <v>1106642.3</v>
      </c>
      <c r="BA65">
        <v>1098281.125</v>
      </c>
      <c r="BB65">
        <v>1089919.95</v>
      </c>
      <c r="BC65">
        <v>1081558.7749999999</v>
      </c>
      <c r="BD65">
        <v>1073197.6000000001</v>
      </c>
      <c r="BE65">
        <v>1061245.5608403599</v>
      </c>
      <c r="BF65">
        <v>1049426.6297309699</v>
      </c>
      <c r="BG65">
        <v>1037739.32426764</v>
      </c>
      <c r="BH65">
        <v>1026182.17855547</v>
      </c>
      <c r="BI65">
        <v>1014753.74302504</v>
      </c>
      <c r="BJ65">
        <v>1003452.58425052</v>
      </c>
      <c r="BK65">
        <v>992277.28476998</v>
      </c>
      <c r="BL65">
        <v>981226.44290750101</v>
      </c>
      <c r="BM65">
        <v>970298.67259744403</v>
      </c>
      <c r="BN65">
        <v>959492.60321056598</v>
      </c>
      <c r="BO65">
        <v>948806.87938211299</v>
      </c>
      <c r="BP65">
        <v>938240.16084182705</v>
      </c>
      <c r="BQ65">
        <v>927791.12224583304</v>
      </c>
      <c r="BR65">
        <v>917458.453010411</v>
      </c>
      <c r="BS65">
        <v>907240.85714761401</v>
      </c>
      <c r="BT65">
        <v>897137.05310271704</v>
      </c>
      <c r="BU65">
        <v>887145.77359347499</v>
      </c>
      <c r="BV65">
        <v>877265.765451174</v>
      </c>
      <c r="BW65">
        <v>867495.78946344904</v>
      </c>
      <c r="BX65">
        <v>857834.62021885696</v>
      </c>
      <c r="BY65">
        <v>848281.04595317505</v>
      </c>
      <c r="BZ65">
        <v>838833.86839741794</v>
      </c>
      <c r="CA65">
        <v>829491.90262753703</v>
      </c>
      <c r="CB65">
        <v>820253.97691580502</v>
      </c>
      <c r="CC65">
        <v>811118.93258384999</v>
      </c>
    </row>
    <row r="66" spans="1:81" x14ac:dyDescent="0.25">
      <c r="A66">
        <v>12631</v>
      </c>
      <c r="B66" t="s">
        <v>657</v>
      </c>
      <c r="C66" t="s">
        <v>59</v>
      </c>
      <c r="D66">
        <v>2014</v>
      </c>
      <c r="E66" t="s">
        <v>28</v>
      </c>
      <c r="F66" t="s">
        <v>23</v>
      </c>
      <c r="G66">
        <v>2013</v>
      </c>
      <c r="H66">
        <v>334328</v>
      </c>
      <c r="I66">
        <v>100</v>
      </c>
      <c r="J66">
        <v>2030</v>
      </c>
      <c r="K66">
        <v>26</v>
      </c>
      <c r="L66">
        <v>14.6</v>
      </c>
      <c r="M66">
        <v>2018</v>
      </c>
      <c r="N66">
        <v>309504</v>
      </c>
      <c r="O66" t="s">
        <v>24</v>
      </c>
      <c r="P66">
        <v>2.9102760771390201</v>
      </c>
      <c r="Q66">
        <v>1</v>
      </c>
      <c r="R66" t="s">
        <v>592</v>
      </c>
      <c r="S66">
        <v>247402.72</v>
      </c>
      <c r="T66">
        <v>-1.11368485725649E-2</v>
      </c>
      <c r="AR66">
        <v>334328</v>
      </c>
      <c r="AS66">
        <v>329363.20000000001</v>
      </c>
      <c r="AT66">
        <v>324398.40000000002</v>
      </c>
      <c r="AU66">
        <v>319433.59999999998</v>
      </c>
      <c r="AV66">
        <v>314468.8</v>
      </c>
      <c r="AW66">
        <v>309504</v>
      </c>
      <c r="AX66">
        <v>304328.89333333302</v>
      </c>
      <c r="AY66">
        <v>299153.78666666598</v>
      </c>
      <c r="AZ66">
        <v>293978.68</v>
      </c>
      <c r="BA66">
        <v>288803.57333333301</v>
      </c>
      <c r="BB66">
        <v>283628.46666666598</v>
      </c>
      <c r="BC66">
        <v>278453.36</v>
      </c>
      <c r="BD66">
        <v>273278.25333333301</v>
      </c>
      <c r="BE66">
        <v>268103.14666666603</v>
      </c>
      <c r="BF66">
        <v>262928.03999999998</v>
      </c>
      <c r="BG66">
        <v>257752.933333333</v>
      </c>
      <c r="BH66">
        <v>252577.82666666599</v>
      </c>
      <c r="BI66">
        <v>247402.72</v>
      </c>
      <c r="BJ66">
        <v>244647.433370919</v>
      </c>
      <c r="BK66">
        <v>241922.83195180001</v>
      </c>
      <c r="BL66">
        <v>239228.574006107</v>
      </c>
      <c r="BM66">
        <v>236564.32160317001</v>
      </c>
      <c r="BN66">
        <v>233929.740575804</v>
      </c>
      <c r="BO66">
        <v>231324.500478392</v>
      </c>
      <c r="BP66">
        <v>228748.27454544001</v>
      </c>
      <c r="BQ66">
        <v>226200.739650592</v>
      </c>
      <c r="BR66">
        <v>223681.57626610101</v>
      </c>
      <c r="BS66">
        <v>221190.46842275301</v>
      </c>
      <c r="BT66">
        <v>218727.10367023401</v>
      </c>
      <c r="BU66">
        <v>216291.17303794299</v>
      </c>
      <c r="BV66">
        <v>213882.370996237</v>
      </c>
      <c r="BW66">
        <v>211500.395418111</v>
      </c>
      <c r="BX66">
        <v>209144.94754130201</v>
      </c>
      <c r="BY66">
        <v>206815.73193081701</v>
      </c>
      <c r="BZ66">
        <v>204512.45644187901</v>
      </c>
      <c r="CA66">
        <v>202234.832183283</v>
      </c>
      <c r="CB66">
        <v>199982.57348116001</v>
      </c>
      <c r="CC66">
        <v>197755.39784314801</v>
      </c>
    </row>
    <row r="67" spans="1:81" x14ac:dyDescent="0.25">
      <c r="A67">
        <v>7084</v>
      </c>
      <c r="B67" t="s">
        <v>658</v>
      </c>
      <c r="C67" t="s">
        <v>36</v>
      </c>
      <c r="D67">
        <v>2015</v>
      </c>
      <c r="E67" t="s">
        <v>105</v>
      </c>
      <c r="F67" t="s">
        <v>54</v>
      </c>
      <c r="G67">
        <v>2015</v>
      </c>
      <c r="H67">
        <v>26123101</v>
      </c>
      <c r="I67">
        <v>100</v>
      </c>
      <c r="J67">
        <v>2050</v>
      </c>
      <c r="K67">
        <v>32</v>
      </c>
      <c r="L67">
        <v>40.6</v>
      </c>
      <c r="M67">
        <v>2017</v>
      </c>
      <c r="N67">
        <v>21848306</v>
      </c>
      <c r="O67" t="s">
        <v>24</v>
      </c>
      <c r="P67">
        <v>3.3358903771000001</v>
      </c>
      <c r="Q67">
        <v>1</v>
      </c>
      <c r="R67" t="s">
        <v>592</v>
      </c>
      <c r="S67">
        <v>17763708.68</v>
      </c>
      <c r="T67">
        <v>-1.11368485725649E-2</v>
      </c>
      <c r="AT67">
        <v>26123101</v>
      </c>
      <c r="AU67">
        <v>23985703.5</v>
      </c>
      <c r="AV67">
        <v>21848306</v>
      </c>
      <c r="AW67">
        <v>21724530.323636301</v>
      </c>
      <c r="AX67">
        <v>21600754.647272699</v>
      </c>
      <c r="AY67">
        <v>21476978.970908999</v>
      </c>
      <c r="AZ67">
        <v>21353203.294545401</v>
      </c>
      <c r="BA67">
        <v>21229427.618181799</v>
      </c>
      <c r="BB67">
        <v>21105651.941818099</v>
      </c>
      <c r="BC67">
        <v>20981876.265454501</v>
      </c>
      <c r="BD67">
        <v>20858100.589090899</v>
      </c>
      <c r="BE67">
        <v>20734324.912727199</v>
      </c>
      <c r="BF67">
        <v>20610549.236363601</v>
      </c>
      <c r="BG67">
        <v>20486773.559999999</v>
      </c>
      <c r="BH67">
        <v>20362997.8836363</v>
      </c>
      <c r="BI67">
        <v>20239222.207272701</v>
      </c>
      <c r="BJ67">
        <v>20115446.530909002</v>
      </c>
      <c r="BK67">
        <v>19991670.8545454</v>
      </c>
      <c r="BL67">
        <v>19867895.178181801</v>
      </c>
      <c r="BM67">
        <v>19744119.501818102</v>
      </c>
      <c r="BN67">
        <v>19620343.8254545</v>
      </c>
      <c r="BO67">
        <v>19496568.149090901</v>
      </c>
      <c r="BP67">
        <v>19372792.472727198</v>
      </c>
      <c r="BQ67">
        <v>19249016.7963636</v>
      </c>
      <c r="BR67">
        <v>19125241.120000001</v>
      </c>
      <c r="BS67">
        <v>19001465.443636298</v>
      </c>
      <c r="BT67">
        <v>18877689.7672727</v>
      </c>
      <c r="BU67">
        <v>18753914.090909</v>
      </c>
      <c r="BV67">
        <v>18630138.414545398</v>
      </c>
      <c r="BW67">
        <v>18506362.7381818</v>
      </c>
      <c r="BX67">
        <v>18382587.061818101</v>
      </c>
      <c r="BY67">
        <v>18258811.385454498</v>
      </c>
      <c r="BZ67">
        <v>18135035.7090909</v>
      </c>
      <c r="CA67">
        <v>18011260.032727201</v>
      </c>
      <c r="CB67">
        <v>17887484.356363598</v>
      </c>
      <c r="CC67">
        <v>17763708.68</v>
      </c>
    </row>
    <row r="68" spans="1:81" x14ac:dyDescent="0.25">
      <c r="A68">
        <v>50074</v>
      </c>
      <c r="B68" t="s">
        <v>659</v>
      </c>
      <c r="C68" t="s">
        <v>27</v>
      </c>
      <c r="D68">
        <v>2018</v>
      </c>
      <c r="E68" t="s">
        <v>22</v>
      </c>
      <c r="F68" t="s">
        <v>23</v>
      </c>
      <c r="G68">
        <v>2017</v>
      </c>
      <c r="H68">
        <v>202015</v>
      </c>
      <c r="I68">
        <v>100</v>
      </c>
      <c r="J68">
        <v>2050</v>
      </c>
      <c r="K68">
        <v>100</v>
      </c>
      <c r="L68">
        <v>0</v>
      </c>
      <c r="M68">
        <v>2017</v>
      </c>
      <c r="N68">
        <v>202015</v>
      </c>
      <c r="O68" t="s">
        <v>45</v>
      </c>
      <c r="P68">
        <v>3.6600202015000001</v>
      </c>
      <c r="Q68">
        <v>1</v>
      </c>
      <c r="R68" t="s">
        <v>592</v>
      </c>
      <c r="S68">
        <v>0</v>
      </c>
      <c r="T68">
        <v>-1.11368485725649E-2</v>
      </c>
      <c r="AV68">
        <v>202015</v>
      </c>
      <c r="AW68">
        <v>195893.33333333299</v>
      </c>
      <c r="AX68">
        <v>189771.66666666599</v>
      </c>
      <c r="AY68">
        <v>183650</v>
      </c>
      <c r="AZ68">
        <v>177528.33333333299</v>
      </c>
      <c r="BA68">
        <v>171406.66666666599</v>
      </c>
      <c r="BB68">
        <v>165285</v>
      </c>
      <c r="BC68">
        <v>159163.33333333299</v>
      </c>
      <c r="BD68">
        <v>153041.66666666599</v>
      </c>
      <c r="BE68">
        <v>146920</v>
      </c>
      <c r="BF68">
        <v>140798.33333333299</v>
      </c>
      <c r="BG68">
        <v>134676.66666666599</v>
      </c>
      <c r="BH68">
        <v>128555</v>
      </c>
      <c r="BI68">
        <v>122433.33333333299</v>
      </c>
      <c r="BJ68">
        <v>116311.666666666</v>
      </c>
      <c r="BK68">
        <v>110190</v>
      </c>
      <c r="BL68">
        <v>104068.33333333299</v>
      </c>
      <c r="BM68">
        <v>97946.666666666599</v>
      </c>
      <c r="BN68">
        <v>91825</v>
      </c>
      <c r="BO68">
        <v>85703.333333333299</v>
      </c>
      <c r="BP68">
        <v>79581.666666666599</v>
      </c>
      <c r="BQ68">
        <v>73460</v>
      </c>
      <c r="BR68">
        <v>67338.333333333299</v>
      </c>
      <c r="BS68">
        <v>61216.666666666599</v>
      </c>
      <c r="BT68">
        <v>55095</v>
      </c>
      <c r="BU68">
        <v>48973.333333333299</v>
      </c>
      <c r="BV68">
        <v>42851.666666666599</v>
      </c>
      <c r="BW68">
        <v>36730</v>
      </c>
      <c r="BX68">
        <v>30608.333333333299</v>
      </c>
      <c r="BY68">
        <v>24486.666666666599</v>
      </c>
      <c r="BZ68">
        <v>18365</v>
      </c>
      <c r="CA68">
        <v>12243.333333333299</v>
      </c>
      <c r="CB68">
        <v>6121.6666666666497</v>
      </c>
      <c r="CC68">
        <v>0</v>
      </c>
    </row>
    <row r="69" spans="1:81" x14ac:dyDescent="0.25">
      <c r="A69">
        <v>13273</v>
      </c>
      <c r="B69" t="s">
        <v>660</v>
      </c>
      <c r="C69" t="s">
        <v>59</v>
      </c>
      <c r="D69">
        <v>2009</v>
      </c>
      <c r="E69" t="s">
        <v>28</v>
      </c>
      <c r="F69" t="s">
        <v>23</v>
      </c>
      <c r="G69">
        <v>2009</v>
      </c>
      <c r="H69">
        <v>232218.91</v>
      </c>
      <c r="I69">
        <v>98.6</v>
      </c>
      <c r="J69">
        <v>2020</v>
      </c>
      <c r="K69">
        <v>10</v>
      </c>
      <c r="L69">
        <v>13.68</v>
      </c>
      <c r="M69">
        <v>2018</v>
      </c>
      <c r="N69">
        <v>229042.15531120001</v>
      </c>
      <c r="O69" t="s">
        <v>24</v>
      </c>
      <c r="P69">
        <v>2.73138907554954</v>
      </c>
      <c r="Q69">
        <v>1</v>
      </c>
      <c r="R69" t="s">
        <v>592</v>
      </c>
      <c r="S69">
        <v>208997.019</v>
      </c>
      <c r="T69">
        <v>-1.11368485725649E-2</v>
      </c>
      <c r="AN69">
        <v>232218.91</v>
      </c>
      <c r="AO69">
        <v>231865.93725680001</v>
      </c>
      <c r="AP69">
        <v>231512.96451359999</v>
      </c>
      <c r="AQ69">
        <v>231159.9917704</v>
      </c>
      <c r="AR69">
        <v>230807.0190272</v>
      </c>
      <c r="AS69">
        <v>230454.04628400001</v>
      </c>
      <c r="AT69">
        <v>230101.07354079999</v>
      </c>
      <c r="AU69">
        <v>229748.1007976</v>
      </c>
      <c r="AV69">
        <v>229395.1280544</v>
      </c>
      <c r="AW69">
        <v>229042.15531120001</v>
      </c>
      <c r="AX69">
        <v>219019.58715559999</v>
      </c>
      <c r="AY69">
        <v>208997.019</v>
      </c>
      <c r="AZ69">
        <v>206669.45084727899</v>
      </c>
      <c r="BA69">
        <v>204367.80446861801</v>
      </c>
      <c r="BB69">
        <v>202091.79117714299</v>
      </c>
      <c r="BC69">
        <v>199841.125501045</v>
      </c>
      <c r="BD69">
        <v>197615.52514776899</v>
      </c>
      <c r="BE69">
        <v>195414.71096860999</v>
      </c>
      <c r="BF69">
        <v>193238.406923701</v>
      </c>
      <c r="BG69">
        <v>191086.34004738799</v>
      </c>
      <c r="BH69">
        <v>188958.24041399499</v>
      </c>
      <c r="BI69">
        <v>186853.841103966</v>
      </c>
      <c r="BJ69">
        <v>184772.87817038901</v>
      </c>
      <c r="BK69">
        <v>182715.09060588799</v>
      </c>
      <c r="BL69">
        <v>180680.22030988801</v>
      </c>
      <c r="BM69">
        <v>178668.01205623901</v>
      </c>
      <c r="BN69">
        <v>176678.21346120801</v>
      </c>
      <c r="BO69">
        <v>174710.574951819</v>
      </c>
      <c r="BP69">
        <v>172764.849734555</v>
      </c>
      <c r="BQ69">
        <v>170840.79376439899</v>
      </c>
      <c r="BR69">
        <v>168938.165714228</v>
      </c>
      <c r="BS69">
        <v>167056.726944542</v>
      </c>
      <c r="BT69">
        <v>165196.24147353199</v>
      </c>
      <c r="BU69">
        <v>163356.47594748501</v>
      </c>
      <c r="BV69">
        <v>161537.19961151</v>
      </c>
      <c r="BW69">
        <v>159738.18428059999</v>
      </c>
      <c r="BX69">
        <v>157959.20431100999</v>
      </c>
      <c r="BY69">
        <v>156200.03657195601</v>
      </c>
      <c r="BZ69">
        <v>154460.460417625</v>
      </c>
      <c r="CA69">
        <v>152740.257659505</v>
      </c>
      <c r="CB69">
        <v>151039.212539017</v>
      </c>
      <c r="CC69">
        <v>149357.11170045001</v>
      </c>
    </row>
    <row r="70" spans="1:81" x14ac:dyDescent="0.25">
      <c r="A70">
        <v>13267</v>
      </c>
      <c r="B70" t="s">
        <v>661</v>
      </c>
      <c r="C70" t="s">
        <v>59</v>
      </c>
      <c r="D70">
        <v>2017</v>
      </c>
      <c r="E70" t="s">
        <v>22</v>
      </c>
      <c r="F70" t="s">
        <v>23</v>
      </c>
      <c r="G70">
        <v>2014</v>
      </c>
      <c r="H70">
        <v>236825.88</v>
      </c>
      <c r="I70">
        <v>100</v>
      </c>
      <c r="J70">
        <v>2031</v>
      </c>
      <c r="K70">
        <v>26</v>
      </c>
      <c r="L70">
        <v>51.58</v>
      </c>
      <c r="M70">
        <v>2018</v>
      </c>
      <c r="N70">
        <v>210698.4</v>
      </c>
      <c r="O70" t="s">
        <v>24</v>
      </c>
      <c r="P70">
        <v>2.9107552437250699</v>
      </c>
      <c r="Q70">
        <v>1</v>
      </c>
      <c r="R70" t="s">
        <v>592</v>
      </c>
      <c r="S70">
        <v>175251.15119999999</v>
      </c>
      <c r="T70">
        <v>-1.11368485725649E-2</v>
      </c>
      <c r="AS70">
        <v>236825.88</v>
      </c>
      <c r="AT70">
        <v>230294.01</v>
      </c>
      <c r="AU70">
        <v>223762.14</v>
      </c>
      <c r="AV70">
        <v>217230.27</v>
      </c>
      <c r="AW70">
        <v>210698.4</v>
      </c>
      <c r="AX70">
        <v>207971.688553846</v>
      </c>
      <c r="AY70">
        <v>205244.97710769199</v>
      </c>
      <c r="AZ70">
        <v>202518.265661538</v>
      </c>
      <c r="BA70">
        <v>199791.55421538401</v>
      </c>
      <c r="BB70">
        <v>197064.84276922999</v>
      </c>
      <c r="BC70">
        <v>194338.131323076</v>
      </c>
      <c r="BD70">
        <v>191611.419876923</v>
      </c>
      <c r="BE70">
        <v>188884.70843076901</v>
      </c>
      <c r="BF70">
        <v>186157.99698461499</v>
      </c>
      <c r="BG70">
        <v>183431.285538461</v>
      </c>
      <c r="BH70">
        <v>180704.57409230701</v>
      </c>
      <c r="BI70">
        <v>177977.86264615299</v>
      </c>
      <c r="BJ70">
        <v>175251.15119999999</v>
      </c>
      <c r="BK70">
        <v>173299.40566691701</v>
      </c>
      <c r="BL70">
        <v>171369.39642828901</v>
      </c>
      <c r="BM70">
        <v>169460.88141029599</v>
      </c>
      <c r="BN70">
        <v>167573.62123505599</v>
      </c>
      <c r="BO70">
        <v>165707.37919060499</v>
      </c>
      <c r="BP70">
        <v>163861.921201202</v>
      </c>
      <c r="BQ70">
        <v>162037.01579797501</v>
      </c>
      <c r="BR70">
        <v>160232.434089883</v>
      </c>
      <c r="BS70">
        <v>158447.94973501001</v>
      </c>
      <c r="BT70">
        <v>156683.33891217801</v>
      </c>
      <c r="BU70">
        <v>154938.380292869</v>
      </c>
      <c r="BV70">
        <v>153212.855013469</v>
      </c>
      <c r="BW70">
        <v>151506.54664781399</v>
      </c>
      <c r="BX70">
        <v>149819.24118004501</v>
      </c>
      <c r="BY70">
        <v>148150.726977766</v>
      </c>
      <c r="BZ70">
        <v>146500.79476549901</v>
      </c>
      <c r="CA70">
        <v>144869.23759843499</v>
      </c>
      <c r="CB70">
        <v>143255.85083647899</v>
      </c>
      <c r="CC70">
        <v>141660.43211857899</v>
      </c>
    </row>
    <row r="71" spans="1:81" x14ac:dyDescent="0.25">
      <c r="A71">
        <v>13577</v>
      </c>
      <c r="B71" t="s">
        <v>662</v>
      </c>
      <c r="C71" t="s">
        <v>59</v>
      </c>
      <c r="D71">
        <v>1998</v>
      </c>
      <c r="E71" t="s">
        <v>28</v>
      </c>
      <c r="F71" t="s">
        <v>23</v>
      </c>
      <c r="G71">
        <v>2013</v>
      </c>
      <c r="H71">
        <v>2013</v>
      </c>
      <c r="I71">
        <v>100</v>
      </c>
      <c r="J71">
        <v>2030</v>
      </c>
      <c r="K71">
        <v>0</v>
      </c>
      <c r="L71">
        <v>0</v>
      </c>
      <c r="M71">
        <v>2018</v>
      </c>
      <c r="N71">
        <v>2013</v>
      </c>
      <c r="O71" t="s">
        <v>24</v>
      </c>
      <c r="P71">
        <v>2.6502441037390199</v>
      </c>
      <c r="Q71">
        <v>1</v>
      </c>
      <c r="R71" t="s">
        <v>592</v>
      </c>
      <c r="S71">
        <v>2013</v>
      </c>
      <c r="T71">
        <v>-1.11368485725649E-2</v>
      </c>
      <c r="AR71">
        <v>2013</v>
      </c>
      <c r="AS71">
        <v>2013</v>
      </c>
      <c r="AT71">
        <v>2013</v>
      </c>
      <c r="AU71">
        <v>2013</v>
      </c>
      <c r="AV71">
        <v>2013</v>
      </c>
      <c r="AW71">
        <v>2013</v>
      </c>
      <c r="AX71">
        <v>2013</v>
      </c>
      <c r="AY71">
        <v>2013</v>
      </c>
      <c r="AZ71">
        <v>2013</v>
      </c>
      <c r="BA71">
        <v>2013</v>
      </c>
      <c r="BB71">
        <v>2013</v>
      </c>
      <c r="BC71">
        <v>2013</v>
      </c>
      <c r="BD71">
        <v>2013</v>
      </c>
      <c r="BE71">
        <v>2013</v>
      </c>
      <c r="BF71">
        <v>2013</v>
      </c>
      <c r="BG71">
        <v>2013</v>
      </c>
      <c r="BH71">
        <v>2013</v>
      </c>
      <c r="BI71">
        <v>2013</v>
      </c>
      <c r="BJ71">
        <v>1990.58152382342</v>
      </c>
      <c r="BK71">
        <v>1968.4127188212501</v>
      </c>
      <c r="BL71">
        <v>1946.4908044434301</v>
      </c>
      <c r="BM71">
        <v>1924.8130311064599</v>
      </c>
      <c r="BN71">
        <v>1903.3766798485201</v>
      </c>
      <c r="BO71">
        <v>1882.1790619885001</v>
      </c>
      <c r="BP71">
        <v>1861.2175187886801</v>
      </c>
      <c r="BQ71">
        <v>1840.48942112133</v>
      </c>
      <c r="BR71">
        <v>1819.9921691388899</v>
      </c>
      <c r="BS71">
        <v>1799.72319194794</v>
      </c>
      <c r="BT71">
        <v>1779.6799472866801</v>
      </c>
      <c r="BU71">
        <v>1759.8599212061199</v>
      </c>
      <c r="BV71">
        <v>1740.26062775472</v>
      </c>
      <c r="BW71">
        <v>1720.87960866662</v>
      </c>
      <c r="BX71">
        <v>1701.7144330532799</v>
      </c>
      <c r="BY71">
        <v>1682.76269709862</v>
      </c>
      <c r="BZ71">
        <v>1664.0220237574699</v>
      </c>
      <c r="CA71">
        <v>1645.49006245747</v>
      </c>
      <c r="CB71">
        <v>1627.1644888042199</v>
      </c>
      <c r="CC71">
        <v>1609.0430042897499</v>
      </c>
    </row>
    <row r="72" spans="1:81" x14ac:dyDescent="0.25">
      <c r="A72">
        <v>20159</v>
      </c>
      <c r="B72" t="s">
        <v>663</v>
      </c>
      <c r="C72" t="s">
        <v>27</v>
      </c>
      <c r="D72">
        <v>2014</v>
      </c>
      <c r="E72" t="s">
        <v>28</v>
      </c>
      <c r="F72" t="s">
        <v>23</v>
      </c>
      <c r="G72">
        <v>2014</v>
      </c>
      <c r="H72">
        <v>6713</v>
      </c>
      <c r="I72">
        <v>100</v>
      </c>
      <c r="J72">
        <v>2026</v>
      </c>
      <c r="K72">
        <v>30</v>
      </c>
      <c r="L72">
        <v>0</v>
      </c>
      <c r="M72">
        <v>2017</v>
      </c>
      <c r="N72">
        <v>6713</v>
      </c>
      <c r="O72" t="s">
        <v>24</v>
      </c>
      <c r="P72">
        <v>2.9482933542268301</v>
      </c>
      <c r="Q72">
        <v>1</v>
      </c>
      <c r="R72" t="s">
        <v>592</v>
      </c>
      <c r="S72">
        <v>4699.1000000000004</v>
      </c>
      <c r="T72">
        <v>-1.11368485725649E-2</v>
      </c>
      <c r="AS72">
        <v>6713</v>
      </c>
      <c r="AT72">
        <v>6713</v>
      </c>
      <c r="AU72">
        <v>6713</v>
      </c>
      <c r="AV72">
        <v>6713</v>
      </c>
      <c r="AW72">
        <v>6489.2333333333299</v>
      </c>
      <c r="AX72">
        <v>6265.4666666666599</v>
      </c>
      <c r="AY72">
        <v>6041.7</v>
      </c>
      <c r="AZ72">
        <v>5817.9333333333298</v>
      </c>
      <c r="BA72">
        <v>5594.1666666666597</v>
      </c>
      <c r="BB72">
        <v>5370.4</v>
      </c>
      <c r="BC72">
        <v>5146.6333333333296</v>
      </c>
      <c r="BD72">
        <v>4922.8666666666604</v>
      </c>
      <c r="BE72">
        <v>4699.1000000000004</v>
      </c>
      <c r="BF72">
        <v>4646.7668348726602</v>
      </c>
      <c r="BG72">
        <v>4595.0164962806602</v>
      </c>
      <c r="BH72">
        <v>4543.8424933731503</v>
      </c>
      <c r="BI72">
        <v>4493.2384075868604</v>
      </c>
      <c r="BJ72">
        <v>4443.1978918411396</v>
      </c>
      <c r="BK72">
        <v>4393.7146697417602</v>
      </c>
      <c r="BL72">
        <v>4344.7825347937896</v>
      </c>
      <c r="BM72">
        <v>4296.3953496230697</v>
      </c>
      <c r="BN72">
        <v>4248.5470452064401</v>
      </c>
      <c r="BO72">
        <v>4201.2316201105596</v>
      </c>
      <c r="BP72">
        <v>4154.4431397391199</v>
      </c>
      <c r="BQ72">
        <v>4108.1757355885102</v>
      </c>
      <c r="BR72">
        <v>4062.42360451178</v>
      </c>
      <c r="BS72">
        <v>4017.18100799071</v>
      </c>
      <c r="BT72">
        <v>3972.4422714161401</v>
      </c>
      <c r="BU72">
        <v>3928.2017833761201</v>
      </c>
      <c r="BV72">
        <v>3884.45399495218</v>
      </c>
      <c r="BW72">
        <v>3841.1934190233001</v>
      </c>
      <c r="BX72">
        <v>3798.41462957771</v>
      </c>
      <c r="BY72">
        <v>3756.11226103229</v>
      </c>
      <c r="BZ72">
        <v>3714.2810075596199</v>
      </c>
      <c r="CA72">
        <v>3672.9156224224698</v>
      </c>
      <c r="CB72">
        <v>3632.0109173157398</v>
      </c>
      <c r="CC72">
        <v>3591.56176171569</v>
      </c>
    </row>
    <row r="73" spans="1:81" x14ac:dyDescent="0.25">
      <c r="A73">
        <v>14683</v>
      </c>
      <c r="B73" t="s">
        <v>664</v>
      </c>
      <c r="C73" t="s">
        <v>27</v>
      </c>
      <c r="D73">
        <v>2002</v>
      </c>
      <c r="E73" t="s">
        <v>28</v>
      </c>
      <c r="F73" t="s">
        <v>23</v>
      </c>
      <c r="G73">
        <v>2000</v>
      </c>
      <c r="H73">
        <v>2154560</v>
      </c>
      <c r="I73">
        <v>100</v>
      </c>
      <c r="J73">
        <v>2050</v>
      </c>
      <c r="K73">
        <v>60</v>
      </c>
      <c r="L73">
        <v>88</v>
      </c>
      <c r="M73">
        <v>2017</v>
      </c>
      <c r="N73">
        <v>1707673</v>
      </c>
      <c r="O73" t="s">
        <v>24</v>
      </c>
      <c r="P73">
        <v>3.2603604643000001</v>
      </c>
      <c r="Q73">
        <v>1</v>
      </c>
      <c r="R73" t="s">
        <v>592</v>
      </c>
      <c r="S73">
        <v>861824</v>
      </c>
      <c r="T73">
        <v>-1.11368485725649E-2</v>
      </c>
      <c r="AE73">
        <v>2154560</v>
      </c>
      <c r="AF73">
        <v>2128272.5294117602</v>
      </c>
      <c r="AG73">
        <v>2101985.0588235199</v>
      </c>
      <c r="AH73">
        <v>2075697.58823529</v>
      </c>
      <c r="AI73">
        <v>2049410.1176470499</v>
      </c>
      <c r="AJ73">
        <v>2023122.6470588199</v>
      </c>
      <c r="AK73">
        <v>1996835.17647058</v>
      </c>
      <c r="AL73">
        <v>1970547.70588235</v>
      </c>
      <c r="AM73">
        <v>1944260.2352941099</v>
      </c>
      <c r="AN73">
        <v>1917972.7647058801</v>
      </c>
      <c r="AO73">
        <v>1891685.29411764</v>
      </c>
      <c r="AP73">
        <v>1865397.8235294099</v>
      </c>
      <c r="AQ73">
        <v>1839110.3529411701</v>
      </c>
      <c r="AR73">
        <v>1812822.88235294</v>
      </c>
      <c r="AS73">
        <v>1786535.4117647</v>
      </c>
      <c r="AT73">
        <v>1760247.9411764699</v>
      </c>
      <c r="AU73">
        <v>1733960.4705882301</v>
      </c>
      <c r="AV73">
        <v>1707673</v>
      </c>
      <c r="AW73">
        <v>1682041.2121212101</v>
      </c>
      <c r="AX73">
        <v>1656409.4242424199</v>
      </c>
      <c r="AY73">
        <v>1630777.63636363</v>
      </c>
      <c r="AZ73">
        <v>1605145.84848484</v>
      </c>
      <c r="BA73">
        <v>1579514.0606060601</v>
      </c>
      <c r="BB73">
        <v>1553882.2727272699</v>
      </c>
      <c r="BC73">
        <v>1528250.48484848</v>
      </c>
      <c r="BD73">
        <v>1502618.69696969</v>
      </c>
      <c r="BE73">
        <v>1476986.9090909001</v>
      </c>
      <c r="BF73">
        <v>1451355.1212121199</v>
      </c>
      <c r="BG73">
        <v>1425723.33333333</v>
      </c>
      <c r="BH73">
        <v>1400091.5454545401</v>
      </c>
      <c r="BI73">
        <v>1374459.7575757499</v>
      </c>
      <c r="BJ73">
        <v>1348827.9696969599</v>
      </c>
      <c r="BK73">
        <v>1323196.18181818</v>
      </c>
      <c r="BL73">
        <v>1297564.3939393901</v>
      </c>
      <c r="BM73">
        <v>1271932.6060605999</v>
      </c>
      <c r="BN73">
        <v>1246300.81818181</v>
      </c>
      <c r="BO73">
        <v>1220669.03030303</v>
      </c>
      <c r="BP73">
        <v>1195037.2424242401</v>
      </c>
      <c r="BQ73">
        <v>1169405.4545454499</v>
      </c>
      <c r="BR73">
        <v>1143773.66666666</v>
      </c>
      <c r="BS73">
        <v>1118141.8787878701</v>
      </c>
      <c r="BT73">
        <v>1092510.0909090899</v>
      </c>
      <c r="BU73">
        <v>1066878.3030303</v>
      </c>
      <c r="BV73">
        <v>1041246.51515151</v>
      </c>
      <c r="BW73">
        <v>1015614.72727272</v>
      </c>
      <c r="BX73">
        <v>989982.93939393898</v>
      </c>
      <c r="BY73">
        <v>964351.15151515102</v>
      </c>
      <c r="BZ73">
        <v>938719.36363636295</v>
      </c>
      <c r="CA73">
        <v>913087.57575757499</v>
      </c>
      <c r="CB73">
        <v>887455.78787878703</v>
      </c>
      <c r="CC73">
        <v>861824</v>
      </c>
    </row>
    <row r="74" spans="1:81" x14ac:dyDescent="0.25">
      <c r="A74">
        <v>831379</v>
      </c>
      <c r="B74" t="s">
        <v>665</v>
      </c>
      <c r="C74" t="s">
        <v>27</v>
      </c>
      <c r="D74">
        <v>2017</v>
      </c>
      <c r="E74" t="s">
        <v>22</v>
      </c>
      <c r="F74" t="s">
        <v>23</v>
      </c>
      <c r="G74">
        <v>2005</v>
      </c>
      <c r="H74">
        <v>2769</v>
      </c>
      <c r="I74">
        <v>100</v>
      </c>
      <c r="J74">
        <v>2050</v>
      </c>
      <c r="K74">
        <v>100</v>
      </c>
      <c r="L74">
        <v>0</v>
      </c>
      <c r="M74">
        <v>2016</v>
      </c>
      <c r="N74">
        <v>2769</v>
      </c>
      <c r="O74" t="s">
        <v>24</v>
      </c>
      <c r="P74">
        <v>3.6600002769</v>
      </c>
      <c r="Q74">
        <v>1</v>
      </c>
      <c r="R74" t="s">
        <v>592</v>
      </c>
      <c r="S74">
        <v>0</v>
      </c>
      <c r="T74">
        <v>-1.11368485725649E-2</v>
      </c>
      <c r="AJ74">
        <v>2769</v>
      </c>
      <c r="AK74">
        <v>2769</v>
      </c>
      <c r="AL74">
        <v>2769</v>
      </c>
      <c r="AM74">
        <v>2769</v>
      </c>
      <c r="AN74">
        <v>2769</v>
      </c>
      <c r="AO74">
        <v>2769</v>
      </c>
      <c r="AP74">
        <v>2769</v>
      </c>
      <c r="AQ74">
        <v>2769</v>
      </c>
      <c r="AR74">
        <v>2769</v>
      </c>
      <c r="AS74">
        <v>2769</v>
      </c>
      <c r="AT74">
        <v>2769</v>
      </c>
      <c r="AU74">
        <v>2769</v>
      </c>
      <c r="AV74">
        <v>2687.5588235294099</v>
      </c>
      <c r="AW74">
        <v>2606.1176470588198</v>
      </c>
      <c r="AX74">
        <v>2524.6764705882301</v>
      </c>
      <c r="AY74">
        <v>2443.23529411764</v>
      </c>
      <c r="AZ74">
        <v>2361.7941176470499</v>
      </c>
      <c r="BA74">
        <v>2280.3529411764698</v>
      </c>
      <c r="BB74">
        <v>2198.9117647058802</v>
      </c>
      <c r="BC74">
        <v>2117.4705882352901</v>
      </c>
      <c r="BD74">
        <v>2036.0294117646999</v>
      </c>
      <c r="BE74">
        <v>1954.5882352941101</v>
      </c>
      <c r="BF74">
        <v>1873.14705882352</v>
      </c>
      <c r="BG74">
        <v>1791.7058823529401</v>
      </c>
      <c r="BH74">
        <v>1710.26470588235</v>
      </c>
      <c r="BI74">
        <v>1628.8235294117601</v>
      </c>
      <c r="BJ74">
        <v>1547.38235294117</v>
      </c>
      <c r="BK74">
        <v>1465.9411764705801</v>
      </c>
      <c r="BL74">
        <v>1384.5</v>
      </c>
      <c r="BM74">
        <v>1303.0588235294099</v>
      </c>
      <c r="BN74">
        <v>1221.61764705882</v>
      </c>
      <c r="BO74">
        <v>1140.1764705882299</v>
      </c>
      <c r="BP74">
        <v>1058.73529411764</v>
      </c>
      <c r="BQ74">
        <v>977.29411764705799</v>
      </c>
      <c r="BR74">
        <v>895.85294117647004</v>
      </c>
      <c r="BS74">
        <v>814.41176470588198</v>
      </c>
      <c r="BT74">
        <v>732.97058823529301</v>
      </c>
      <c r="BU74">
        <v>651.52941176470495</v>
      </c>
      <c r="BV74">
        <v>570.088235294117</v>
      </c>
      <c r="BW74">
        <v>488.64705882352899</v>
      </c>
      <c r="BX74">
        <v>407.20588235294099</v>
      </c>
      <c r="BY74">
        <v>325.76470588235298</v>
      </c>
      <c r="BZ74">
        <v>244.32352941176401</v>
      </c>
      <c r="CA74">
        <v>162.88235294117601</v>
      </c>
      <c r="CB74">
        <v>81.441176470588204</v>
      </c>
      <c r="CC74">
        <v>0</v>
      </c>
    </row>
    <row r="75" spans="1:81" x14ac:dyDescent="0.25">
      <c r="A75">
        <v>15097</v>
      </c>
      <c r="B75" t="s">
        <v>666</v>
      </c>
      <c r="C75" t="s">
        <v>27</v>
      </c>
      <c r="D75">
        <v>2012</v>
      </c>
      <c r="E75" t="s">
        <v>28</v>
      </c>
      <c r="F75" t="s">
        <v>23</v>
      </c>
      <c r="G75">
        <v>2010</v>
      </c>
      <c r="H75">
        <v>66922</v>
      </c>
      <c r="I75">
        <v>100</v>
      </c>
      <c r="J75">
        <v>2020</v>
      </c>
      <c r="K75">
        <v>30</v>
      </c>
      <c r="L75">
        <v>100</v>
      </c>
      <c r="M75">
        <v>2017</v>
      </c>
      <c r="N75">
        <v>46845.3999999999</v>
      </c>
      <c r="O75" t="s">
        <v>24</v>
      </c>
      <c r="P75">
        <v>2.94537254585854</v>
      </c>
      <c r="Q75">
        <v>1</v>
      </c>
      <c r="R75" t="s">
        <v>592</v>
      </c>
      <c r="S75">
        <v>46845.4</v>
      </c>
      <c r="T75">
        <v>-1.11368485725649E-2</v>
      </c>
      <c r="AO75">
        <v>66922</v>
      </c>
      <c r="AP75">
        <v>64053.9142857142</v>
      </c>
      <c r="AQ75">
        <v>61185.828571428501</v>
      </c>
      <c r="AR75">
        <v>58317.742857142803</v>
      </c>
      <c r="AS75">
        <v>55449.657142857097</v>
      </c>
      <c r="AT75">
        <v>52581.571428571398</v>
      </c>
      <c r="AU75">
        <v>49713.4857142857</v>
      </c>
      <c r="AV75">
        <v>46845.3999999999</v>
      </c>
      <c r="AW75">
        <v>46845.3999999999</v>
      </c>
      <c r="AX75">
        <v>46845.4</v>
      </c>
      <c r="AY75">
        <v>46845.4</v>
      </c>
      <c r="AZ75">
        <v>46323.689873878699</v>
      </c>
      <c r="BA75">
        <v>45807.789954430897</v>
      </c>
      <c r="BB75">
        <v>45297.635534264497</v>
      </c>
      <c r="BC75">
        <v>44793.162626624202</v>
      </c>
      <c r="BD75">
        <v>44294.307957365199</v>
      </c>
      <c r="BE75">
        <v>43801.008957017497</v>
      </c>
      <c r="BF75">
        <v>43313.203752937603</v>
      </c>
      <c r="BG75">
        <v>42830.8311615485</v>
      </c>
      <c r="BH75">
        <v>42353.830680665204</v>
      </c>
      <c r="BI75">
        <v>41882.142481906601</v>
      </c>
      <c r="BJ75">
        <v>41415.707403191002</v>
      </c>
      <c r="BK75">
        <v>40954.466941316001</v>
      </c>
      <c r="BL75">
        <v>40498.363244620501</v>
      </c>
      <c r="BM75">
        <v>40047.339105728403</v>
      </c>
      <c r="BN75">
        <v>39601.337954373703</v>
      </c>
      <c r="BO75">
        <v>39160.303850304903</v>
      </c>
      <c r="BP75">
        <v>38724.181476268401</v>
      </c>
      <c r="BQ75">
        <v>38292.916131070699</v>
      </c>
      <c r="BR75">
        <v>37866.453722717</v>
      </c>
      <c r="BS75">
        <v>37444.740761627101</v>
      </c>
      <c r="BT75">
        <v>37027.7243539259</v>
      </c>
      <c r="BU75">
        <v>36615.352194809602</v>
      </c>
      <c r="BV75">
        <v>36207.572561984802</v>
      </c>
      <c r="BW75">
        <v>35804.334309181897</v>
      </c>
      <c r="BX75">
        <v>35405.586859739</v>
      </c>
      <c r="BY75">
        <v>35011.280200259302</v>
      </c>
      <c r="BZ75">
        <v>34621.3648743374</v>
      </c>
      <c r="CA75">
        <v>34235.791976356399</v>
      </c>
      <c r="CB75">
        <v>33854.513145353798</v>
      </c>
      <c r="CC75">
        <v>33477.4805589561</v>
      </c>
    </row>
    <row r="76" spans="1:81" x14ac:dyDescent="0.25">
      <c r="A76">
        <v>15187</v>
      </c>
      <c r="B76" t="s">
        <v>667</v>
      </c>
      <c r="C76" t="s">
        <v>668</v>
      </c>
      <c r="D76">
        <v>2015</v>
      </c>
      <c r="E76" t="s">
        <v>44</v>
      </c>
      <c r="F76" t="s">
        <v>33</v>
      </c>
      <c r="G76">
        <v>2015</v>
      </c>
      <c r="H76">
        <v>207.4</v>
      </c>
      <c r="I76">
        <v>100</v>
      </c>
      <c r="J76">
        <v>2020</v>
      </c>
      <c r="K76">
        <v>10</v>
      </c>
      <c r="L76">
        <v>10</v>
      </c>
      <c r="M76">
        <v>2017</v>
      </c>
      <c r="N76">
        <v>205.32599999999999</v>
      </c>
      <c r="O76" t="s">
        <v>24</v>
      </c>
      <c r="P76">
        <v>2.4153658743985398</v>
      </c>
      <c r="Q76">
        <v>1</v>
      </c>
      <c r="R76" t="s">
        <v>592</v>
      </c>
      <c r="S76">
        <v>186.66</v>
      </c>
      <c r="T76">
        <v>-1.11368485725649E-2</v>
      </c>
      <c r="AT76">
        <v>207.4</v>
      </c>
      <c r="AU76">
        <v>206.363</v>
      </c>
      <c r="AV76">
        <v>205.32599999999999</v>
      </c>
      <c r="AW76">
        <v>199.10399999999899</v>
      </c>
      <c r="AX76">
        <v>192.88200000000001</v>
      </c>
      <c r="AY76">
        <v>186.66</v>
      </c>
      <c r="AZ76">
        <v>184.581195845445</v>
      </c>
      <c r="BA76">
        <v>182.52554301797099</v>
      </c>
      <c r="BB76">
        <v>180.49278368475501</v>
      </c>
      <c r="BC76">
        <v>178.48266288441701</v>
      </c>
      <c r="BD76">
        <v>176.494928495045</v>
      </c>
      <c r="BE76">
        <v>174.52933120257001</v>
      </c>
      <c r="BF76">
        <v>172.585624469496</v>
      </c>
      <c r="BG76">
        <v>170.663564503977</v>
      </c>
      <c r="BH76">
        <v>168.76291022924201</v>
      </c>
      <c r="BI76">
        <v>166.88342325335401</v>
      </c>
      <c r="BJ76">
        <v>165.02486783930999</v>
      </c>
      <c r="BK76">
        <v>163.18701087547601</v>
      </c>
      <c r="BL76">
        <v>161.369621846347</v>
      </c>
      <c r="BM76">
        <v>159.572472803632</v>
      </c>
      <c r="BN76">
        <v>157.795338337668</v>
      </c>
      <c r="BO76">
        <v>156.03799554914499</v>
      </c>
      <c r="BP76">
        <v>154.30022402114699</v>
      </c>
      <c r="BQ76">
        <v>152.58180579151099</v>
      </c>
      <c r="BR76">
        <v>150.88252532548199</v>
      </c>
      <c r="BS76">
        <v>149.202169488686</v>
      </c>
      <c r="BT76">
        <v>147.540527520393</v>
      </c>
      <c r="BU76">
        <v>145.89739100708201</v>
      </c>
      <c r="BV76">
        <v>144.27255385630301</v>
      </c>
      <c r="BW76">
        <v>142.66581227082901</v>
      </c>
      <c r="BX76">
        <v>141.07696472308601</v>
      </c>
      <c r="BY76">
        <v>139.50581192988801</v>
      </c>
      <c r="BZ76">
        <v>137.95215682743199</v>
      </c>
      <c r="CA76">
        <v>136.415804546586</v>
      </c>
      <c r="CB76">
        <v>134.89656238844699</v>
      </c>
      <c r="CC76">
        <v>133.39423980016699</v>
      </c>
    </row>
    <row r="77" spans="1:81" x14ac:dyDescent="0.25">
      <c r="A77">
        <v>54767</v>
      </c>
      <c r="B77" t="s">
        <v>669</v>
      </c>
      <c r="C77" t="s">
        <v>59</v>
      </c>
      <c r="D77">
        <v>2017</v>
      </c>
      <c r="E77" t="s">
        <v>22</v>
      </c>
      <c r="F77" t="s">
        <v>23</v>
      </c>
      <c r="G77">
        <v>2013</v>
      </c>
      <c r="H77">
        <v>100</v>
      </c>
      <c r="I77">
        <v>100</v>
      </c>
      <c r="J77">
        <v>2020</v>
      </c>
      <c r="K77">
        <v>89</v>
      </c>
      <c r="L77">
        <v>16.7</v>
      </c>
      <c r="M77">
        <v>2018</v>
      </c>
      <c r="N77">
        <v>85.137</v>
      </c>
      <c r="O77" t="s">
        <v>24</v>
      </c>
      <c r="P77">
        <v>3.5353658636585399</v>
      </c>
      <c r="Q77">
        <v>1</v>
      </c>
      <c r="R77" t="s">
        <v>592</v>
      </c>
      <c r="S77">
        <v>11</v>
      </c>
      <c r="T77">
        <v>-1.11368485725649E-2</v>
      </c>
      <c r="AR77">
        <v>100</v>
      </c>
      <c r="AS77">
        <v>97.0274</v>
      </c>
      <c r="AT77">
        <v>94.0548</v>
      </c>
      <c r="AU77">
        <v>91.0822</v>
      </c>
      <c r="AV77">
        <v>88.1096</v>
      </c>
      <c r="AW77">
        <v>85.137</v>
      </c>
      <c r="AX77">
        <v>48.0685</v>
      </c>
      <c r="AY77">
        <v>11</v>
      </c>
      <c r="AZ77">
        <v>10.8774946657017</v>
      </c>
      <c r="BA77">
        <v>10.7563536547609</v>
      </c>
      <c r="BB77">
        <v>10.6365617729149</v>
      </c>
      <c r="BC77">
        <v>10.518103995117199</v>
      </c>
      <c r="BD77">
        <v>10.400965463653099</v>
      </c>
      <c r="BE77">
        <v>10.285131486275899</v>
      </c>
      <c r="BF77">
        <v>10.170587534364399</v>
      </c>
      <c r="BG77">
        <v>10.0573192411001</v>
      </c>
      <c r="BH77">
        <v>9.9453123996660899</v>
      </c>
      <c r="BI77">
        <v>9.8345529614641496</v>
      </c>
      <c r="BJ77">
        <v>9.7250270343534595</v>
      </c>
      <c r="BK77">
        <v>9.61672088090776</v>
      </c>
      <c r="BL77">
        <v>9.5096209166924695</v>
      </c>
      <c r="BM77">
        <v>9.4037137085607707</v>
      </c>
      <c r="BN77">
        <v>9.2989859729687794</v>
      </c>
      <c r="BO77">
        <v>9.1954245743094205</v>
      </c>
      <c r="BP77">
        <v>9.0930165232648896</v>
      </c>
      <c r="BQ77">
        <v>8.99174897517746</v>
      </c>
      <c r="BR77">
        <v>8.8916092284383907</v>
      </c>
      <c r="BS77">
        <v>8.7925847228948495</v>
      </c>
      <c r="BT77">
        <v>8.6946630382745305</v>
      </c>
      <c r="BU77">
        <v>8.5978318926277897</v>
      </c>
      <c r="BV77">
        <v>8.5020791407872203</v>
      </c>
      <c r="BW77">
        <v>8.4073927728443092</v>
      </c>
      <c r="BX77">
        <v>8.3137609126430707</v>
      </c>
      <c r="BY77">
        <v>8.2211718162904504</v>
      </c>
      <c r="BZ77">
        <v>8.1296138706833894</v>
      </c>
      <c r="CA77">
        <v>8.0390755920521695</v>
      </c>
      <c r="CB77">
        <v>7.9495456245200797</v>
      </c>
      <c r="CC77">
        <v>7.8610127386790998</v>
      </c>
    </row>
    <row r="78" spans="1:81" x14ac:dyDescent="0.25">
      <c r="A78">
        <v>15921</v>
      </c>
      <c r="B78" t="s">
        <v>670</v>
      </c>
      <c r="C78" t="s">
        <v>59</v>
      </c>
      <c r="D78">
        <v>2005</v>
      </c>
      <c r="E78" t="s">
        <v>28</v>
      </c>
      <c r="F78" t="s">
        <v>23</v>
      </c>
      <c r="G78">
        <v>2005</v>
      </c>
      <c r="H78">
        <v>868171.66</v>
      </c>
      <c r="I78">
        <v>100</v>
      </c>
      <c r="J78">
        <v>2020</v>
      </c>
      <c r="K78">
        <v>25</v>
      </c>
      <c r="L78">
        <v>100</v>
      </c>
      <c r="M78">
        <v>2018</v>
      </c>
      <c r="N78">
        <v>651128.745</v>
      </c>
      <c r="O78" t="s">
        <v>24</v>
      </c>
      <c r="P78">
        <v>2.8954526708245401</v>
      </c>
      <c r="Q78">
        <v>1</v>
      </c>
      <c r="R78" t="s">
        <v>592</v>
      </c>
      <c r="S78">
        <v>651128.745</v>
      </c>
      <c r="T78">
        <v>-1.11368485725649E-2</v>
      </c>
      <c r="AJ78">
        <v>868171.66</v>
      </c>
      <c r="AK78">
        <v>851476.05115384597</v>
      </c>
      <c r="AL78">
        <v>834780.44230769202</v>
      </c>
      <c r="AM78">
        <v>818084.83346153796</v>
      </c>
      <c r="AN78">
        <v>801389.22461538401</v>
      </c>
      <c r="AO78">
        <v>784693.61576922995</v>
      </c>
      <c r="AP78">
        <v>767998.006923076</v>
      </c>
      <c r="AQ78">
        <v>751302.39807692298</v>
      </c>
      <c r="AR78">
        <v>734606.78923076903</v>
      </c>
      <c r="AS78">
        <v>717911.18038461497</v>
      </c>
      <c r="AT78">
        <v>701215.57153846102</v>
      </c>
      <c r="AU78">
        <v>684519.96269230696</v>
      </c>
      <c r="AV78">
        <v>667824.35384615301</v>
      </c>
      <c r="AW78">
        <v>651128.745</v>
      </c>
      <c r="AX78">
        <v>651128.745</v>
      </c>
      <c r="AY78">
        <v>651128.745</v>
      </c>
      <c r="AZ78">
        <v>643877.22276568995</v>
      </c>
      <c r="BA78">
        <v>636706.45963642502</v>
      </c>
      <c r="BB78">
        <v>629615.55621028005</v>
      </c>
      <c r="BC78">
        <v>622603.62310183502</v>
      </c>
      <c r="BD78">
        <v>615669.78083061997</v>
      </c>
      <c r="BE78">
        <v>608813.15971080505</v>
      </c>
      <c r="BF78">
        <v>602032.89974212099</v>
      </c>
      <c r="BG78">
        <v>595328.15050199104</v>
      </c>
      <c r="BH78">
        <v>588698.07103886502</v>
      </c>
      <c r="BI78">
        <v>582141.82976674405</v>
      </c>
      <c r="BJ78">
        <v>575658.60436087602</v>
      </c>
      <c r="BK78">
        <v>569247.581654615</v>
      </c>
      <c r="BL78">
        <v>562907.95753742906</v>
      </c>
      <c r="BM78">
        <v>556638.93685404304</v>
      </c>
      <c r="BN78">
        <v>550439.73330470605</v>
      </c>
      <c r="BO78">
        <v>544309.56934656797</v>
      </c>
      <c r="BP78">
        <v>538247.67609615705</v>
      </c>
      <c r="BQ78">
        <v>532253.29323293897</v>
      </c>
      <c r="BR78">
        <v>526325.66890395503</v>
      </c>
      <c r="BS78">
        <v>520464.05962951801</v>
      </c>
      <c r="BT78">
        <v>514667.73020996101</v>
      </c>
      <c r="BU78">
        <v>508935.95363342698</v>
      </c>
      <c r="BV78">
        <v>503268.010984678</v>
      </c>
      <c r="BW78">
        <v>497663.19135492598</v>
      </c>
      <c r="BX78">
        <v>492120.79175266699</v>
      </c>
      <c r="BY78">
        <v>486640.11701550602</v>
      </c>
      <c r="BZ78">
        <v>481220.479722969</v>
      </c>
      <c r="CA78">
        <v>475861.20011027798</v>
      </c>
      <c r="CB78">
        <v>470561.60598309</v>
      </c>
      <c r="CC78">
        <v>465321.032633194</v>
      </c>
    </row>
    <row r="79" spans="1:81" x14ac:dyDescent="0.25">
      <c r="A79">
        <v>60620</v>
      </c>
      <c r="B79" t="s">
        <v>671</v>
      </c>
      <c r="C79" t="s">
        <v>65</v>
      </c>
      <c r="D79">
        <v>2017</v>
      </c>
      <c r="E79" t="s">
        <v>28</v>
      </c>
      <c r="F79" t="s">
        <v>23</v>
      </c>
      <c r="G79">
        <v>2015</v>
      </c>
      <c r="H79">
        <v>401000</v>
      </c>
      <c r="I79">
        <v>100</v>
      </c>
      <c r="J79">
        <v>2030</v>
      </c>
      <c r="K79">
        <v>60</v>
      </c>
      <c r="L79">
        <v>43</v>
      </c>
      <c r="M79">
        <v>2017</v>
      </c>
      <c r="N79">
        <v>297542</v>
      </c>
      <c r="O79" t="s">
        <v>24</v>
      </c>
      <c r="P79">
        <v>3.2502840024390198</v>
      </c>
      <c r="Q79">
        <v>1</v>
      </c>
      <c r="R79" t="s">
        <v>592</v>
      </c>
      <c r="S79">
        <v>160400</v>
      </c>
      <c r="T79">
        <v>-1.11368485725649E-2</v>
      </c>
      <c r="AT79">
        <v>401000</v>
      </c>
      <c r="AU79">
        <v>349271</v>
      </c>
      <c r="AV79">
        <v>297542</v>
      </c>
      <c r="AW79">
        <v>286992.61538461503</v>
      </c>
      <c r="AX79">
        <v>276443.23076922999</v>
      </c>
      <c r="AY79">
        <v>265893.84615384601</v>
      </c>
      <c r="AZ79">
        <v>255344.46153846101</v>
      </c>
      <c r="BA79">
        <v>244795.07692307601</v>
      </c>
      <c r="BB79">
        <v>234245.69230769199</v>
      </c>
      <c r="BC79">
        <v>223696.30769230699</v>
      </c>
      <c r="BD79">
        <v>213146.92307692301</v>
      </c>
      <c r="BE79">
        <v>202597.538461538</v>
      </c>
      <c r="BF79">
        <v>192048.153846153</v>
      </c>
      <c r="BG79">
        <v>181498.76923076899</v>
      </c>
      <c r="BH79">
        <v>170949.38461538401</v>
      </c>
      <c r="BI79">
        <v>160400</v>
      </c>
      <c r="BJ79">
        <v>158613.64948896001</v>
      </c>
      <c r="BK79">
        <v>156847.19329306</v>
      </c>
      <c r="BL79">
        <v>155100.40985232301</v>
      </c>
      <c r="BM79">
        <v>153373.08007425501</v>
      </c>
      <c r="BN79">
        <v>151664.98730636001</v>
      </c>
      <c r="BO79">
        <v>149975.91730896899</v>
      </c>
      <c r="BP79">
        <v>148305.658228368</v>
      </c>
      <c r="BQ79">
        <v>146654.00057022399</v>
      </c>
      <c r="BR79">
        <v>145020.73717331199</v>
      </c>
      <c r="BS79">
        <v>143405.663183531</v>
      </c>
      <c r="BT79">
        <v>141808.57602820799</v>
      </c>
      <c r="BU79">
        <v>140229.27539069101</v>
      </c>
      <c r="BV79">
        <v>138667.56318522399</v>
      </c>
      <c r="BW79">
        <v>137123.24353210401</v>
      </c>
      <c r="BX79">
        <v>135596.122733108</v>
      </c>
      <c r="BY79">
        <v>134086.00924720199</v>
      </c>
      <c r="BZ79">
        <v>132592.713666517</v>
      </c>
      <c r="CA79">
        <v>131116.04869258701</v>
      </c>
      <c r="CB79">
        <v>129655.829112865</v>
      </c>
      <c r="CC79">
        <v>128211.87177748499</v>
      </c>
    </row>
    <row r="80" spans="1:81" x14ac:dyDescent="0.25">
      <c r="A80">
        <v>16266</v>
      </c>
      <c r="B80" t="s">
        <v>672</v>
      </c>
      <c r="C80" t="s">
        <v>172</v>
      </c>
      <c r="D80">
        <v>2015</v>
      </c>
      <c r="E80" t="s">
        <v>22</v>
      </c>
      <c r="F80" t="s">
        <v>23</v>
      </c>
      <c r="G80">
        <v>2011</v>
      </c>
      <c r="H80">
        <v>143624.45000000001</v>
      </c>
      <c r="I80">
        <v>79</v>
      </c>
      <c r="J80">
        <v>2036</v>
      </c>
      <c r="K80">
        <v>63</v>
      </c>
      <c r="L80">
        <v>33</v>
      </c>
      <c r="M80">
        <v>2017</v>
      </c>
      <c r="N80">
        <v>143624.45000000001</v>
      </c>
      <c r="O80" t="s">
        <v>45</v>
      </c>
      <c r="P80">
        <v>3.0732616038073202</v>
      </c>
      <c r="Q80">
        <v>1</v>
      </c>
      <c r="R80" t="s">
        <v>592</v>
      </c>
      <c r="S80">
        <v>53141.046499999997</v>
      </c>
      <c r="T80">
        <v>-1.11368485725649E-2</v>
      </c>
      <c r="AP80">
        <v>143624.45000000001</v>
      </c>
      <c r="AQ80">
        <v>143624.45000000001</v>
      </c>
      <c r="AR80">
        <v>143624.45000000001</v>
      </c>
      <c r="AS80">
        <v>143624.45000000001</v>
      </c>
      <c r="AT80">
        <v>143624.45000000001</v>
      </c>
      <c r="AU80">
        <v>143624.45000000001</v>
      </c>
      <c r="AV80">
        <v>143624.45000000001</v>
      </c>
      <c r="AW80">
        <v>138862.165605263</v>
      </c>
      <c r="AX80">
        <v>134099.88121052599</v>
      </c>
      <c r="AY80">
        <v>129337.596815789</v>
      </c>
      <c r="AZ80">
        <v>124575.312421052</v>
      </c>
      <c r="BA80">
        <v>119813.02802631501</v>
      </c>
      <c r="BB80">
        <v>115050.74363157801</v>
      </c>
      <c r="BC80">
        <v>110288.459236842</v>
      </c>
      <c r="BD80">
        <v>105526.174842105</v>
      </c>
      <c r="BE80">
        <v>100763.890447368</v>
      </c>
      <c r="BF80">
        <v>96001.606052631498</v>
      </c>
      <c r="BG80">
        <v>91239.321657894703</v>
      </c>
      <c r="BH80">
        <v>86477.037263157894</v>
      </c>
      <c r="BI80">
        <v>81714.752868420997</v>
      </c>
      <c r="BJ80">
        <v>76952.468473684203</v>
      </c>
      <c r="BK80">
        <v>72190.184078947306</v>
      </c>
      <c r="BL80">
        <v>67427.899684210497</v>
      </c>
      <c r="BM80">
        <v>62665.615289473601</v>
      </c>
      <c r="BN80">
        <v>57903.330894736799</v>
      </c>
      <c r="BO80">
        <v>53141.046499999997</v>
      </c>
      <c r="BP80">
        <v>52549.222712141796</v>
      </c>
      <c r="BQ80">
        <v>51963.9899761907</v>
      </c>
      <c r="BR80">
        <v>51385.274888599597</v>
      </c>
      <c r="BS80">
        <v>50813.004863305599</v>
      </c>
      <c r="BT80">
        <v>50247.108122625999</v>
      </c>
      <c r="BU80">
        <v>49687.513688255</v>
      </c>
      <c r="BV80">
        <v>49134.151372361703</v>
      </c>
      <c r="BW80">
        <v>48586.951768786203</v>
      </c>
      <c r="BX80">
        <v>48045.846244334702</v>
      </c>
      <c r="BY80">
        <v>47510.766930170801</v>
      </c>
      <c r="BZ80">
        <v>46981.646713303096</v>
      </c>
      <c r="CA80">
        <v>46458.419228167302</v>
      </c>
      <c r="CB80">
        <v>45941.018848302403</v>
      </c>
      <c r="CC80">
        <v>45429.380678119502</v>
      </c>
    </row>
    <row r="81" spans="1:81" x14ac:dyDescent="0.25">
      <c r="A81">
        <v>61705</v>
      </c>
      <c r="B81" t="s">
        <v>673</v>
      </c>
      <c r="C81" t="s">
        <v>84</v>
      </c>
      <c r="D81">
        <v>2017</v>
      </c>
      <c r="E81" t="s">
        <v>49</v>
      </c>
      <c r="F81" t="s">
        <v>50</v>
      </c>
      <c r="G81">
        <v>2016</v>
      </c>
      <c r="H81">
        <v>23.61</v>
      </c>
      <c r="I81">
        <v>100</v>
      </c>
      <c r="J81">
        <v>2021</v>
      </c>
      <c r="K81">
        <v>20</v>
      </c>
      <c r="L81">
        <v>67</v>
      </c>
      <c r="M81">
        <v>2017</v>
      </c>
      <c r="N81">
        <v>20.446259999999999</v>
      </c>
      <c r="O81" t="s">
        <v>24</v>
      </c>
      <c r="P81">
        <v>2.5158536608975899</v>
      </c>
      <c r="Q81">
        <v>1</v>
      </c>
      <c r="R81" t="s">
        <v>592</v>
      </c>
      <c r="S81">
        <v>18.887999999999899</v>
      </c>
      <c r="T81">
        <v>-1.11368485725649E-2</v>
      </c>
      <c r="AU81">
        <v>23.61</v>
      </c>
      <c r="AV81">
        <v>20.446259999999999</v>
      </c>
      <c r="AW81">
        <v>20.056694999999898</v>
      </c>
      <c r="AX81">
        <v>19.66713</v>
      </c>
      <c r="AY81">
        <v>19.277564999999999</v>
      </c>
      <c r="AZ81">
        <v>18.887999999999899</v>
      </c>
      <c r="BA81">
        <v>18.6776472041613</v>
      </c>
      <c r="BB81">
        <v>18.4696370755568</v>
      </c>
      <c r="BC81">
        <v>18.263943524256099</v>
      </c>
      <c r="BD81">
        <v>18.060540750888599</v>
      </c>
      <c r="BE81">
        <v>17.8594032434073</v>
      </c>
      <c r="BF81">
        <v>17.660505773889099</v>
      </c>
      <c r="BG81">
        <v>17.463823395370401</v>
      </c>
      <c r="BH81">
        <v>17.269331438718101</v>
      </c>
      <c r="BI81">
        <v>17.077005509535699</v>
      </c>
      <c r="BJ81">
        <v>16.886821485103098</v>
      </c>
      <c r="BK81">
        <v>16.6987555113516</v>
      </c>
      <c r="BL81">
        <v>16.512783999871399</v>
      </c>
      <c r="BM81">
        <v>16.328883624953399</v>
      </c>
      <c r="BN81">
        <v>16.147031320663199</v>
      </c>
      <c r="BO81">
        <v>15.9672042779485</v>
      </c>
      <c r="BP81">
        <v>15.789379941777799</v>
      </c>
      <c r="BQ81">
        <v>15.613536008311501</v>
      </c>
      <c r="BR81">
        <v>15.4396504221047</v>
      </c>
      <c r="BS81">
        <v>15.2677013733403</v>
      </c>
      <c r="BT81">
        <v>15.0976672950943</v>
      </c>
      <c r="BU81">
        <v>14.929526860629901</v>
      </c>
      <c r="BV81">
        <v>14.763258980723</v>
      </c>
      <c r="BW81">
        <v>14.598842801017099</v>
      </c>
      <c r="BX81">
        <v>14.4362576994075</v>
      </c>
      <c r="BY81">
        <v>14.275483283454699</v>
      </c>
      <c r="BZ81">
        <v>14.1164993878267</v>
      </c>
      <c r="CA81">
        <v>13.9592860717697</v>
      </c>
      <c r="CB81">
        <v>13.8038236166073</v>
      </c>
      <c r="CC81">
        <v>13.6500925232668</v>
      </c>
    </row>
    <row r="82" spans="1:81" x14ac:dyDescent="0.25">
      <c r="A82">
        <v>32334</v>
      </c>
      <c r="B82" t="s">
        <v>674</v>
      </c>
      <c r="C82" t="s">
        <v>41</v>
      </c>
      <c r="D82">
        <v>2016</v>
      </c>
      <c r="E82" t="s">
        <v>117</v>
      </c>
      <c r="F82" t="s">
        <v>54</v>
      </c>
      <c r="G82">
        <v>2015</v>
      </c>
      <c r="H82">
        <v>665663</v>
      </c>
      <c r="I82">
        <v>100</v>
      </c>
      <c r="J82">
        <v>2020</v>
      </c>
      <c r="K82">
        <v>30</v>
      </c>
      <c r="L82">
        <v>53</v>
      </c>
      <c r="M82">
        <v>2017</v>
      </c>
      <c r="N82">
        <v>559822.58299999998</v>
      </c>
      <c r="O82" t="s">
        <v>24</v>
      </c>
      <c r="P82">
        <v>3.2854324199585401</v>
      </c>
      <c r="Q82">
        <v>1</v>
      </c>
      <c r="R82" t="s">
        <v>592</v>
      </c>
      <c r="S82">
        <v>465964.1</v>
      </c>
      <c r="T82">
        <v>-1.11368485725649E-2</v>
      </c>
      <c r="AT82">
        <v>665663</v>
      </c>
      <c r="AU82">
        <v>612742.79150000005</v>
      </c>
      <c r="AV82">
        <v>559822.58299999998</v>
      </c>
      <c r="AW82">
        <v>528536.42200000002</v>
      </c>
      <c r="AX82">
        <v>497250.261</v>
      </c>
      <c r="AY82">
        <v>465964.1</v>
      </c>
      <c r="AZ82">
        <v>460774.72837804799</v>
      </c>
      <c r="BA82">
        <v>455643.150002037</v>
      </c>
      <c r="BB82">
        <v>450568.72123733797</v>
      </c>
      <c r="BC82">
        <v>445550.80561738298</v>
      </c>
      <c r="BD82">
        <v>440588.77376383799</v>
      </c>
      <c r="BE82">
        <v>435682.00330765801</v>
      </c>
      <c r="BF82">
        <v>430829.87881102902</v>
      </c>
      <c r="BG82">
        <v>426031.79169017402</v>
      </c>
      <c r="BH82">
        <v>421287.14013902203</v>
      </c>
      <c r="BI82">
        <v>416595.329053725</v>
      </c>
      <c r="BJ82">
        <v>411955.769958016</v>
      </c>
      <c r="BK82">
        <v>407367.88092939899</v>
      </c>
      <c r="BL82">
        <v>402831.08652616199</v>
      </c>
      <c r="BM82">
        <v>398344.81771519798</v>
      </c>
      <c r="BN82">
        <v>393908.51180063799</v>
      </c>
      <c r="BO82">
        <v>389521.61235327</v>
      </c>
      <c r="BP82">
        <v>385183.56914074998</v>
      </c>
      <c r="BQ82">
        <v>380893.83805858903</v>
      </c>
      <c r="BR82">
        <v>376651.88106190797</v>
      </c>
      <c r="BS82">
        <v>372457.16609795002</v>
      </c>
      <c r="BT82">
        <v>368309.16703935002</v>
      </c>
      <c r="BU82">
        <v>364207.363618145</v>
      </c>
      <c r="BV82">
        <v>360151.24136051699</v>
      </c>
      <c r="BW82">
        <v>356140.29152226401</v>
      </c>
      <c r="BX82">
        <v>352174.01102499099</v>
      </c>
      <c r="BY82">
        <v>348251.90239301301</v>
      </c>
      <c r="BZ82">
        <v>344373.47369095398</v>
      </c>
      <c r="CA82">
        <v>340538.23846204998</v>
      </c>
      <c r="CB82">
        <v>336745.71566713002</v>
      </c>
      <c r="CC82">
        <v>332995.42962428503</v>
      </c>
    </row>
    <row r="83" spans="1:81" x14ac:dyDescent="0.25">
      <c r="A83">
        <v>2302</v>
      </c>
      <c r="B83" t="s">
        <v>675</v>
      </c>
      <c r="C83" t="s">
        <v>21</v>
      </c>
      <c r="D83">
        <v>2009</v>
      </c>
      <c r="E83" t="s">
        <v>22</v>
      </c>
      <c r="F83" t="s">
        <v>23</v>
      </c>
      <c r="G83">
        <v>2009</v>
      </c>
      <c r="H83">
        <v>63373</v>
      </c>
      <c r="I83">
        <v>100</v>
      </c>
      <c r="J83">
        <v>2050</v>
      </c>
      <c r="K83">
        <v>100</v>
      </c>
      <c r="L83">
        <v>39.5</v>
      </c>
      <c r="M83">
        <v>2017</v>
      </c>
      <c r="N83">
        <v>38340.665000000001</v>
      </c>
      <c r="O83" t="s">
        <v>24</v>
      </c>
      <c r="P83">
        <v>3.6600063373</v>
      </c>
      <c r="Q83">
        <v>1</v>
      </c>
      <c r="R83" t="s">
        <v>592</v>
      </c>
      <c r="S83">
        <v>0</v>
      </c>
      <c r="T83">
        <v>-1.11368485725649E-2</v>
      </c>
      <c r="AN83">
        <v>63373</v>
      </c>
      <c r="AO83">
        <v>60243.958124999997</v>
      </c>
      <c r="AP83">
        <v>57114.916250000002</v>
      </c>
      <c r="AQ83">
        <v>53985.874374999999</v>
      </c>
      <c r="AR83">
        <v>50856.832499999997</v>
      </c>
      <c r="AS83">
        <v>47727.790625000001</v>
      </c>
      <c r="AT83">
        <v>44598.748749999999</v>
      </c>
      <c r="AU83">
        <v>41469.706875000003</v>
      </c>
      <c r="AV83">
        <v>38340.665000000001</v>
      </c>
      <c r="AW83">
        <v>37178.826666666602</v>
      </c>
      <c r="AX83">
        <v>36016.988333333298</v>
      </c>
      <c r="AY83">
        <v>34855.15</v>
      </c>
      <c r="AZ83">
        <v>33693.311666666603</v>
      </c>
      <c r="BA83">
        <v>32531.473333333299</v>
      </c>
      <c r="BB83">
        <v>31369.634999999998</v>
      </c>
      <c r="BC83">
        <v>30207.7966666666</v>
      </c>
      <c r="BD83">
        <v>29045.958333333299</v>
      </c>
      <c r="BE83">
        <v>27884.12</v>
      </c>
      <c r="BF83">
        <v>26722.2816666666</v>
      </c>
      <c r="BG83">
        <v>25560.4433333333</v>
      </c>
      <c r="BH83">
        <v>24398.605</v>
      </c>
      <c r="BI83">
        <v>23236.766666666601</v>
      </c>
      <c r="BJ83">
        <v>22074.928333333301</v>
      </c>
      <c r="BK83">
        <v>20913.09</v>
      </c>
      <c r="BL83">
        <v>19751.251666666602</v>
      </c>
      <c r="BM83">
        <v>18589.413333333301</v>
      </c>
      <c r="BN83">
        <v>17427.575000000001</v>
      </c>
      <c r="BO83">
        <v>16265.7366666666</v>
      </c>
      <c r="BP83">
        <v>15103.8983333333</v>
      </c>
      <c r="BQ83">
        <v>13942.06</v>
      </c>
      <c r="BR83">
        <v>12780.221666666601</v>
      </c>
      <c r="BS83">
        <v>11618.3833333333</v>
      </c>
      <c r="BT83">
        <v>10456.5449999999</v>
      </c>
      <c r="BU83">
        <v>9294.7066666666597</v>
      </c>
      <c r="BV83">
        <v>8132.8683333333302</v>
      </c>
      <c r="BW83">
        <v>6971.0299999999897</v>
      </c>
      <c r="BX83">
        <v>5809.1916666666602</v>
      </c>
      <c r="BY83">
        <v>4647.3533333333298</v>
      </c>
      <c r="BZ83">
        <v>3485.5149999999899</v>
      </c>
      <c r="CA83">
        <v>2323.6766666666599</v>
      </c>
      <c r="CB83">
        <v>1161.83833333333</v>
      </c>
      <c r="CC83">
        <v>0</v>
      </c>
    </row>
    <row r="84" spans="1:81" x14ac:dyDescent="0.25">
      <c r="A84">
        <v>56056</v>
      </c>
      <c r="B84" t="s">
        <v>676</v>
      </c>
      <c r="C84" t="s">
        <v>39</v>
      </c>
      <c r="D84">
        <v>2016</v>
      </c>
      <c r="E84" t="s">
        <v>28</v>
      </c>
      <c r="F84" t="s">
        <v>23</v>
      </c>
      <c r="G84">
        <v>2017</v>
      </c>
      <c r="H84">
        <v>10009.459999999999</v>
      </c>
      <c r="I84">
        <v>100</v>
      </c>
      <c r="J84">
        <v>2020</v>
      </c>
      <c r="K84">
        <v>94</v>
      </c>
      <c r="L84">
        <v>94</v>
      </c>
      <c r="M84">
        <v>2017</v>
      </c>
      <c r="N84">
        <v>10009.459999999999</v>
      </c>
      <c r="O84" t="s">
        <v>24</v>
      </c>
      <c r="P84">
        <v>3.5853665161675399</v>
      </c>
      <c r="Q84">
        <v>1</v>
      </c>
      <c r="R84" t="s">
        <v>592</v>
      </c>
      <c r="S84">
        <v>600.56759999999997</v>
      </c>
      <c r="T84">
        <v>-1.11368485725649E-2</v>
      </c>
      <c r="AV84">
        <v>10009.459999999999</v>
      </c>
      <c r="AW84">
        <v>6873.1625333333304</v>
      </c>
      <c r="AX84">
        <v>3736.8650666666599</v>
      </c>
      <c r="AY84">
        <v>600.56759999999997</v>
      </c>
      <c r="AZ84">
        <v>593.87916958121104</v>
      </c>
      <c r="BA84">
        <v>587.26522719918501</v>
      </c>
      <c r="BB84">
        <v>580.72494329193398</v>
      </c>
      <c r="BC84">
        <v>574.25749753618095</v>
      </c>
      <c r="BD84">
        <v>567.86207874445995</v>
      </c>
      <c r="BE84">
        <v>561.53788476338104</v>
      </c>
      <c r="BF84">
        <v>555.28412237301302</v>
      </c>
      <c r="BG84">
        <v>549.10000718739502</v>
      </c>
      <c r="BH84">
        <v>542.98476355615503</v>
      </c>
      <c r="BI84">
        <v>536.93762446721996</v>
      </c>
      <c r="BJ84">
        <v>530.95783145061603</v>
      </c>
      <c r="BK84">
        <v>525.04463448333297</v>
      </c>
      <c r="BL84">
        <v>519.19729189525401</v>
      </c>
      <c r="BM84">
        <v>513.41507027613102</v>
      </c>
      <c r="BN84">
        <v>507.69724438359299</v>
      </c>
      <c r="BO84">
        <v>502.04309705218401</v>
      </c>
      <c r="BP84">
        <v>496.45191910341299</v>
      </c>
      <c r="BQ84">
        <v>490.92300925679899</v>
      </c>
      <c r="BR84">
        <v>485.45567404191797</v>
      </c>
      <c r="BS84">
        <v>480.049227711421</v>
      </c>
      <c r="BT84">
        <v>474.702992155022</v>
      </c>
      <c r="BU84">
        <v>469.416296814448</v>
      </c>
      <c r="BV84">
        <v>464.18847859933101</v>
      </c>
      <c r="BW84">
        <v>459.01888180404097</v>
      </c>
      <c r="BX84">
        <v>453.90685802544101</v>
      </c>
      <c r="BY84">
        <v>448.85176608156303</v>
      </c>
      <c r="BZ84">
        <v>443.85297193118498</v>
      </c>
      <c r="CA84">
        <v>438.90984859430398</v>
      </c>
      <c r="CB84">
        <v>434.021776073502</v>
      </c>
      <c r="CC84">
        <v>429.188141276176</v>
      </c>
    </row>
    <row r="85" spans="1:81" x14ac:dyDescent="0.25">
      <c r="A85">
        <v>17788</v>
      </c>
      <c r="B85" t="s">
        <v>677</v>
      </c>
      <c r="C85" t="s">
        <v>27</v>
      </c>
      <c r="D85">
        <v>2010</v>
      </c>
      <c r="E85" t="s">
        <v>28</v>
      </c>
      <c r="F85" t="s">
        <v>23</v>
      </c>
      <c r="G85">
        <v>2010</v>
      </c>
      <c r="H85">
        <v>149835</v>
      </c>
      <c r="I85">
        <v>100</v>
      </c>
      <c r="J85">
        <v>2020</v>
      </c>
      <c r="K85">
        <v>25</v>
      </c>
      <c r="L85">
        <v>60</v>
      </c>
      <c r="M85">
        <v>2017</v>
      </c>
      <c r="N85">
        <v>127262</v>
      </c>
      <c r="O85" t="s">
        <v>24</v>
      </c>
      <c r="P85">
        <v>2.8953808371585401</v>
      </c>
      <c r="Q85">
        <v>1</v>
      </c>
      <c r="R85" t="s">
        <v>592</v>
      </c>
      <c r="S85">
        <v>112376.25</v>
      </c>
      <c r="T85">
        <v>-1.11368485725649E-2</v>
      </c>
      <c r="AO85">
        <v>149835</v>
      </c>
      <c r="AP85">
        <v>146610.28571428501</v>
      </c>
      <c r="AQ85">
        <v>143385.57142857101</v>
      </c>
      <c r="AR85">
        <v>140160.85714285701</v>
      </c>
      <c r="AS85">
        <v>136936.142857142</v>
      </c>
      <c r="AT85">
        <v>133711.428571428</v>
      </c>
      <c r="AU85">
        <v>130486.714285714</v>
      </c>
      <c r="AV85">
        <v>127262</v>
      </c>
      <c r="AW85">
        <v>122300.08333333299</v>
      </c>
      <c r="AX85">
        <v>117338.166666666</v>
      </c>
      <c r="AY85">
        <v>112376.25</v>
      </c>
      <c r="AZ85">
        <v>111124.73272059701</v>
      </c>
      <c r="BA85">
        <v>109887.15339962101</v>
      </c>
      <c r="BB85">
        <v>108663.356812139</v>
      </c>
      <c r="BC85">
        <v>107453.189461936</v>
      </c>
      <c r="BD85">
        <v>106256.49956225901</v>
      </c>
      <c r="BE85">
        <v>105073.137016783</v>
      </c>
      <c r="BF85">
        <v>103902.95340078299</v>
      </c>
      <c r="BG85">
        <v>102745.801942516</v>
      </c>
      <c r="BH85">
        <v>101601.53750481601</v>
      </c>
      <c r="BI85">
        <v>100470.01656688499</v>
      </c>
      <c r="BJ85">
        <v>99351.097206296603</v>
      </c>
      <c r="BK85">
        <v>98244.639081191897</v>
      </c>
      <c r="BL85">
        <v>97150.503412678401</v>
      </c>
      <c r="BM85">
        <v>96068.552967422904</v>
      </c>
      <c r="BN85">
        <v>94998.652040439294</v>
      </c>
      <c r="BO85">
        <v>93940.666438067099</v>
      </c>
      <c r="BP85">
        <v>92894.463461140607</v>
      </c>
      <c r="BQ85">
        <v>91859.911888344199</v>
      </c>
      <c r="BR85">
        <v>90836.881959754493</v>
      </c>
      <c r="BS85">
        <v>89825.245360564804</v>
      </c>
      <c r="BT85">
        <v>88824.875204990705</v>
      </c>
      <c r="BU85">
        <v>87835.646020355707</v>
      </c>
      <c r="BV85">
        <v>86857.433731353594</v>
      </c>
      <c r="BW85">
        <v>85890.115644485893</v>
      </c>
      <c r="BX85">
        <v>84933.570432673194</v>
      </c>
      <c r="BY85">
        <v>83987.678120037293</v>
      </c>
      <c r="BZ85">
        <v>83052.320066853106</v>
      </c>
      <c r="CA85">
        <v>82127.378954668297</v>
      </c>
      <c r="CB85">
        <v>81212.738771588498</v>
      </c>
      <c r="CC85">
        <v>80308.284797726097</v>
      </c>
    </row>
    <row r="86" spans="1:81" x14ac:dyDescent="0.25">
      <c r="A86">
        <v>37310</v>
      </c>
      <c r="B86" t="s">
        <v>678</v>
      </c>
      <c r="C86" t="s">
        <v>59</v>
      </c>
      <c r="D86">
        <v>2014</v>
      </c>
      <c r="E86" t="s">
        <v>28</v>
      </c>
      <c r="F86" t="s">
        <v>23</v>
      </c>
      <c r="G86">
        <v>2014</v>
      </c>
      <c r="H86">
        <v>24076</v>
      </c>
      <c r="I86">
        <v>100</v>
      </c>
      <c r="J86">
        <v>2019</v>
      </c>
      <c r="K86">
        <v>17</v>
      </c>
      <c r="L86">
        <v>100</v>
      </c>
      <c r="M86">
        <v>2018</v>
      </c>
      <c r="N86">
        <v>19983.0799999999</v>
      </c>
      <c r="O86" t="s">
        <v>24</v>
      </c>
      <c r="P86">
        <v>2.8148804563804899</v>
      </c>
      <c r="Q86">
        <v>1</v>
      </c>
      <c r="R86" t="s">
        <v>592</v>
      </c>
      <c r="S86">
        <v>19983.080000000002</v>
      </c>
      <c r="T86">
        <v>-1.11368485725649E-2</v>
      </c>
      <c r="AS86">
        <v>24076</v>
      </c>
      <c r="AT86">
        <v>23052.77</v>
      </c>
      <c r="AU86">
        <v>22029.54</v>
      </c>
      <c r="AV86">
        <v>21006.309999999899</v>
      </c>
      <c r="AW86">
        <v>19983.0799999999</v>
      </c>
      <c r="AX86">
        <v>19983.080000000002</v>
      </c>
      <c r="AY86">
        <v>19760.531464026499</v>
      </c>
      <c r="AZ86">
        <v>19540.461417398201</v>
      </c>
      <c r="BA86">
        <v>19322.842257554599</v>
      </c>
      <c r="BB86">
        <v>19107.646689340701</v>
      </c>
      <c r="BC86">
        <v>18894.847721583399</v>
      </c>
      <c r="BD86">
        <v>18684.4186637065</v>
      </c>
      <c r="BE86">
        <v>18476.333122382399</v>
      </c>
      <c r="BF86">
        <v>18270.5649982221</v>
      </c>
      <c r="BG86">
        <v>18067.088482501698</v>
      </c>
      <c r="BH86">
        <v>17865.878053925</v>
      </c>
      <c r="BI86">
        <v>17666.9084754225</v>
      </c>
      <c r="BJ86">
        <v>17470.154790986398</v>
      </c>
      <c r="BK86">
        <v>17275.592322539898</v>
      </c>
      <c r="BL86">
        <v>17083.196666842399</v>
      </c>
      <c r="BM86">
        <v>16892.943692428398</v>
      </c>
      <c r="BN86">
        <v>16704.809536581</v>
      </c>
      <c r="BO86">
        <v>16518.7706023385</v>
      </c>
      <c r="BP86">
        <v>16334.8035555353</v>
      </c>
      <c r="BQ86">
        <v>16152.885321874701</v>
      </c>
      <c r="BR86">
        <v>15972.993084035001</v>
      </c>
      <c r="BS86">
        <v>15795.104278807499</v>
      </c>
      <c r="BT86">
        <v>15619.196594266499</v>
      </c>
      <c r="BU86">
        <v>15445.247966971099</v>
      </c>
      <c r="BV86">
        <v>15273.236579197201</v>
      </c>
      <c r="BW86">
        <v>15103.1408562017</v>
      </c>
      <c r="BX86">
        <v>14934.939463516101</v>
      </c>
      <c r="BY86">
        <v>14768.6113042705</v>
      </c>
      <c r="BZ86">
        <v>14604.1355165478</v>
      </c>
      <c r="CA86">
        <v>14441.491470766699</v>
      </c>
      <c r="CB86">
        <v>14280.658767094799</v>
      </c>
      <c r="CC86">
        <v>14121.617232889201</v>
      </c>
    </row>
    <row r="87" spans="1:81" x14ac:dyDescent="0.25">
      <c r="A87">
        <v>18316</v>
      </c>
      <c r="B87" t="s">
        <v>679</v>
      </c>
      <c r="C87" t="s">
        <v>59</v>
      </c>
      <c r="D87">
        <v>2010</v>
      </c>
      <c r="E87" t="s">
        <v>22</v>
      </c>
      <c r="F87" t="s">
        <v>23</v>
      </c>
      <c r="G87">
        <v>1990</v>
      </c>
      <c r="H87">
        <v>409000</v>
      </c>
      <c r="I87">
        <v>100</v>
      </c>
      <c r="J87">
        <v>2020</v>
      </c>
      <c r="K87">
        <v>40</v>
      </c>
      <c r="L87">
        <v>100</v>
      </c>
      <c r="M87">
        <v>2017</v>
      </c>
      <c r="N87">
        <v>245400</v>
      </c>
      <c r="O87" t="s">
        <v>24</v>
      </c>
      <c r="P87">
        <v>3.0454067536585399</v>
      </c>
      <c r="Q87">
        <v>1</v>
      </c>
      <c r="R87" t="s">
        <v>592</v>
      </c>
      <c r="S87">
        <v>245400</v>
      </c>
      <c r="T87">
        <v>-1.11368485725649E-2</v>
      </c>
      <c r="U87">
        <v>409000</v>
      </c>
      <c r="V87">
        <v>402940.74074073997</v>
      </c>
      <c r="W87">
        <v>396881.48148148099</v>
      </c>
      <c r="X87">
        <v>390822.22222222202</v>
      </c>
      <c r="Y87">
        <v>384762.96296296298</v>
      </c>
      <c r="Z87">
        <v>378703.70370370301</v>
      </c>
      <c r="AA87">
        <v>372644.44444444397</v>
      </c>
      <c r="AB87">
        <v>366585.18518518499</v>
      </c>
      <c r="AC87">
        <v>360525.92592592502</v>
      </c>
      <c r="AD87">
        <v>354466.66666666599</v>
      </c>
      <c r="AE87">
        <v>348407.40740740701</v>
      </c>
      <c r="AF87">
        <v>342348.14814814797</v>
      </c>
      <c r="AG87">
        <v>336288.888888888</v>
      </c>
      <c r="AH87">
        <v>330229.62962962902</v>
      </c>
      <c r="AI87">
        <v>324170.37037036999</v>
      </c>
      <c r="AJ87">
        <v>318111.11111111101</v>
      </c>
      <c r="AK87">
        <v>312051.85185185098</v>
      </c>
      <c r="AL87">
        <v>305992.592592592</v>
      </c>
      <c r="AM87">
        <v>299933.33333333302</v>
      </c>
      <c r="AN87">
        <v>293874.07407407399</v>
      </c>
      <c r="AO87">
        <v>287814.81481481402</v>
      </c>
      <c r="AP87">
        <v>281755.55555555498</v>
      </c>
      <c r="AQ87">
        <v>275696.296296296</v>
      </c>
      <c r="AR87">
        <v>269637.03703703702</v>
      </c>
      <c r="AS87">
        <v>263577.777777777</v>
      </c>
      <c r="AT87">
        <v>257518.51851851799</v>
      </c>
      <c r="AU87">
        <v>251459.25925925901</v>
      </c>
      <c r="AV87">
        <v>245400</v>
      </c>
      <c r="AW87">
        <v>245400</v>
      </c>
      <c r="AX87">
        <v>245400</v>
      </c>
      <c r="AY87">
        <v>245400</v>
      </c>
      <c r="AZ87">
        <v>242667.017360292</v>
      </c>
      <c r="BA87">
        <v>239964.47153439501</v>
      </c>
      <c r="BB87">
        <v>237292.02355211999</v>
      </c>
      <c r="BC87">
        <v>234649.33821834301</v>
      </c>
      <c r="BD87">
        <v>232036.08407095299</v>
      </c>
      <c r="BE87">
        <v>229451.93333928401</v>
      </c>
      <c r="BF87">
        <v>226896.561903002</v>
      </c>
      <c r="BG87">
        <v>224369.64925145201</v>
      </c>
      <c r="BH87">
        <v>221870.87844345899</v>
      </c>
      <c r="BI87">
        <v>219399.936067573</v>
      </c>
      <c r="BJ87">
        <v>216956.51220275799</v>
      </c>
      <c r="BK87">
        <v>214540.30037952401</v>
      </c>
      <c r="BL87">
        <v>212150.99754148399</v>
      </c>
      <c r="BM87">
        <v>209788.30400734601</v>
      </c>
      <c r="BN87">
        <v>207451.923433321</v>
      </c>
      <c r="BO87">
        <v>205141.56277595699</v>
      </c>
      <c r="BP87">
        <v>202856.93225538201</v>
      </c>
      <c r="BQ87">
        <v>200597.745318959</v>
      </c>
      <c r="BR87">
        <v>198363.71860534299</v>
      </c>
      <c r="BS87">
        <v>196154.57190894501</v>
      </c>
      <c r="BT87">
        <v>193970.028144779</v>
      </c>
      <c r="BU87">
        <v>191809.813313714</v>
      </c>
      <c r="BV87">
        <v>189673.65646810699</v>
      </c>
      <c r="BW87">
        <v>187561.289677817</v>
      </c>
      <c r="BX87">
        <v>185472.44799660001</v>
      </c>
      <c r="BY87">
        <v>183406.869428879</v>
      </c>
      <c r="BZ87">
        <v>181364.294896882</v>
      </c>
      <c r="CA87">
        <v>179344.468208145</v>
      </c>
      <c r="CB87">
        <v>177347.136023384</v>
      </c>
      <c r="CC87">
        <v>175372.04782471299</v>
      </c>
    </row>
    <row r="88" spans="1:81" x14ac:dyDescent="0.25">
      <c r="A88">
        <v>19241</v>
      </c>
      <c r="B88" t="s">
        <v>680</v>
      </c>
      <c r="C88" t="s">
        <v>56</v>
      </c>
      <c r="D88">
        <v>2016</v>
      </c>
      <c r="E88" t="s">
        <v>117</v>
      </c>
      <c r="F88" t="s">
        <v>54</v>
      </c>
      <c r="G88">
        <v>2015</v>
      </c>
      <c r="H88">
        <v>62133</v>
      </c>
      <c r="I88">
        <v>100</v>
      </c>
      <c r="J88">
        <v>2040</v>
      </c>
      <c r="K88">
        <v>100</v>
      </c>
      <c r="L88">
        <v>100</v>
      </c>
      <c r="M88">
        <v>2017</v>
      </c>
      <c r="N88">
        <v>51859</v>
      </c>
      <c r="O88" t="s">
        <v>24</v>
      </c>
      <c r="P88">
        <v>3.9951281645195098</v>
      </c>
      <c r="Q88">
        <v>1</v>
      </c>
      <c r="R88" t="s">
        <v>592</v>
      </c>
      <c r="S88">
        <v>0</v>
      </c>
      <c r="T88">
        <v>-1.11368485725649E-2</v>
      </c>
      <c r="AT88">
        <v>62133</v>
      </c>
      <c r="AU88">
        <v>56996</v>
      </c>
      <c r="AV88">
        <v>51859</v>
      </c>
      <c r="AW88">
        <v>49604.260869565202</v>
      </c>
      <c r="AX88">
        <v>47349.521739130403</v>
      </c>
      <c r="AY88">
        <v>45094.782608695597</v>
      </c>
      <c r="AZ88">
        <v>42840.043478260799</v>
      </c>
      <c r="BA88">
        <v>40585.304347826001</v>
      </c>
      <c r="BB88">
        <v>38330.565217391297</v>
      </c>
      <c r="BC88">
        <v>36075.826086956498</v>
      </c>
      <c r="BD88">
        <v>33821.0869565217</v>
      </c>
      <c r="BE88">
        <v>31566.347826086901</v>
      </c>
      <c r="BF88">
        <v>29311.608695652099</v>
      </c>
      <c r="BG88">
        <v>27056.869565217301</v>
      </c>
      <c r="BH88">
        <v>24802.130434782601</v>
      </c>
      <c r="BI88">
        <v>22547.391304347799</v>
      </c>
      <c r="BJ88">
        <v>20292.652173913</v>
      </c>
      <c r="BK88">
        <v>18037.913043478198</v>
      </c>
      <c r="BL88">
        <v>15783.1739130434</v>
      </c>
      <c r="BM88">
        <v>13528.4347826086</v>
      </c>
      <c r="BN88">
        <v>11273.695652173899</v>
      </c>
      <c r="BO88">
        <v>9018.9565217391191</v>
      </c>
      <c r="BP88">
        <v>6764.2173913043498</v>
      </c>
      <c r="BQ88">
        <v>4509.4782608695596</v>
      </c>
      <c r="BR88">
        <v>2254.7391304347798</v>
      </c>
      <c r="BS88">
        <v>0</v>
      </c>
      <c r="BT88">
        <v>0</v>
      </c>
      <c r="BU88">
        <v>0</v>
      </c>
      <c r="BV88">
        <v>0</v>
      </c>
      <c r="BW88">
        <v>0</v>
      </c>
      <c r="BX88">
        <v>0</v>
      </c>
      <c r="BY88">
        <v>0</v>
      </c>
      <c r="BZ88">
        <v>0</v>
      </c>
      <c r="CA88">
        <v>0</v>
      </c>
      <c r="CB88">
        <v>0</v>
      </c>
      <c r="CC88">
        <v>0</v>
      </c>
    </row>
    <row r="89" spans="1:81" x14ac:dyDescent="0.25">
      <c r="A89">
        <v>20947</v>
      </c>
      <c r="B89" t="s">
        <v>681</v>
      </c>
      <c r="C89" t="s">
        <v>59</v>
      </c>
      <c r="D89">
        <v>2005</v>
      </c>
      <c r="E89" t="s">
        <v>105</v>
      </c>
      <c r="F89" t="s">
        <v>54</v>
      </c>
      <c r="G89">
        <v>2005</v>
      </c>
      <c r="H89">
        <v>18000000</v>
      </c>
      <c r="I89">
        <v>87</v>
      </c>
      <c r="J89">
        <v>2050</v>
      </c>
      <c r="K89">
        <v>50</v>
      </c>
      <c r="L89">
        <v>27</v>
      </c>
      <c r="M89">
        <v>2017</v>
      </c>
      <c r="N89">
        <v>15570000</v>
      </c>
      <c r="O89" t="s">
        <v>24</v>
      </c>
      <c r="P89">
        <v>3.3717999999999999</v>
      </c>
      <c r="Q89">
        <v>1</v>
      </c>
      <c r="R89" t="s">
        <v>592</v>
      </c>
      <c r="S89">
        <v>9000000</v>
      </c>
      <c r="T89">
        <v>-1.11368485725649E-2</v>
      </c>
      <c r="AJ89">
        <v>18000000</v>
      </c>
      <c r="AK89">
        <v>17797500</v>
      </c>
      <c r="AL89">
        <v>17595000</v>
      </c>
      <c r="AM89">
        <v>17392500</v>
      </c>
      <c r="AN89">
        <v>17190000</v>
      </c>
      <c r="AO89">
        <v>16987500</v>
      </c>
      <c r="AP89">
        <v>16785000</v>
      </c>
      <c r="AQ89">
        <v>16582500</v>
      </c>
      <c r="AR89">
        <v>16380000</v>
      </c>
      <c r="AS89">
        <v>16177500</v>
      </c>
      <c r="AT89">
        <v>15975000</v>
      </c>
      <c r="AU89">
        <v>15772500</v>
      </c>
      <c r="AV89">
        <v>15570000</v>
      </c>
      <c r="AW89">
        <v>15370909.090909</v>
      </c>
      <c r="AX89">
        <v>15171818.1818181</v>
      </c>
      <c r="AY89">
        <v>14972727.272727201</v>
      </c>
      <c r="AZ89">
        <v>14773636.3636363</v>
      </c>
      <c r="BA89">
        <v>14574545.454545399</v>
      </c>
      <c r="BB89">
        <v>14375454.5454545</v>
      </c>
      <c r="BC89">
        <v>14176363.636363599</v>
      </c>
      <c r="BD89">
        <v>13977272.727272701</v>
      </c>
      <c r="BE89">
        <v>13778181.8181818</v>
      </c>
      <c r="BF89">
        <v>13579090.909090901</v>
      </c>
      <c r="BG89">
        <v>13380000</v>
      </c>
      <c r="BH89">
        <v>13180909.090909</v>
      </c>
      <c r="BI89">
        <v>12981818.1818181</v>
      </c>
      <c r="BJ89">
        <v>12782727.272727201</v>
      </c>
      <c r="BK89">
        <v>12583636.3636363</v>
      </c>
      <c r="BL89">
        <v>12384545.454545399</v>
      </c>
      <c r="BM89">
        <v>12185454.5454545</v>
      </c>
      <c r="BN89">
        <v>11986363.636363599</v>
      </c>
      <c r="BO89">
        <v>11787272.727272701</v>
      </c>
      <c r="BP89">
        <v>11588181.8181818</v>
      </c>
      <c r="BQ89">
        <v>11389090.909090901</v>
      </c>
      <c r="BR89">
        <v>11190000</v>
      </c>
      <c r="BS89">
        <v>10990909.090909</v>
      </c>
      <c r="BT89">
        <v>10791818.1818181</v>
      </c>
      <c r="BU89">
        <v>10592727.272727201</v>
      </c>
      <c r="BV89">
        <v>10393636.3636363</v>
      </c>
      <c r="BW89">
        <v>10194545.454545399</v>
      </c>
      <c r="BX89">
        <v>9995454.5454545394</v>
      </c>
      <c r="BY89">
        <v>9796363.6363636293</v>
      </c>
      <c r="BZ89">
        <v>9597272.7272727191</v>
      </c>
      <c r="CA89">
        <v>9398181.8181818109</v>
      </c>
      <c r="CB89">
        <v>9199090.9090909101</v>
      </c>
      <c r="CC89">
        <v>9000000</v>
      </c>
    </row>
    <row r="90" spans="1:81" x14ac:dyDescent="0.25">
      <c r="A90">
        <v>19083</v>
      </c>
      <c r="B90" t="s">
        <v>682</v>
      </c>
      <c r="C90" t="s">
        <v>27</v>
      </c>
      <c r="D90">
        <v>2015</v>
      </c>
      <c r="E90" t="s">
        <v>22</v>
      </c>
      <c r="F90" t="s">
        <v>23</v>
      </c>
      <c r="G90">
        <v>2015</v>
      </c>
      <c r="H90">
        <v>42329</v>
      </c>
      <c r="I90">
        <v>100</v>
      </c>
      <c r="J90">
        <v>2050</v>
      </c>
      <c r="K90">
        <v>100</v>
      </c>
      <c r="L90">
        <v>70</v>
      </c>
      <c r="M90">
        <v>2018</v>
      </c>
      <c r="N90">
        <v>13620</v>
      </c>
      <c r="O90" t="s">
        <v>24</v>
      </c>
      <c r="P90">
        <v>3.6600044999999999</v>
      </c>
      <c r="Q90">
        <v>1</v>
      </c>
      <c r="R90" t="s">
        <v>592</v>
      </c>
      <c r="S90">
        <v>0</v>
      </c>
      <c r="T90">
        <v>-1.11368485725649E-2</v>
      </c>
      <c r="AT90">
        <v>42329</v>
      </c>
      <c r="AU90">
        <v>32759.333333333299</v>
      </c>
      <c r="AV90">
        <v>23189.666666666599</v>
      </c>
      <c r="AW90">
        <v>13620</v>
      </c>
      <c r="AX90">
        <v>13194.375</v>
      </c>
      <c r="AY90">
        <v>12768.75</v>
      </c>
      <c r="AZ90">
        <v>12343.125</v>
      </c>
      <c r="BA90">
        <v>11917.5</v>
      </c>
      <c r="BB90">
        <v>11491.875</v>
      </c>
      <c r="BC90">
        <v>11066.25</v>
      </c>
      <c r="BD90">
        <v>10640.625</v>
      </c>
      <c r="BE90">
        <v>10215</v>
      </c>
      <c r="BF90">
        <v>9789.375</v>
      </c>
      <c r="BG90">
        <v>9363.75</v>
      </c>
      <c r="BH90">
        <v>8938.125</v>
      </c>
      <c r="BI90">
        <v>8512.5</v>
      </c>
      <c r="BJ90">
        <v>8086.875</v>
      </c>
      <c r="BK90">
        <v>7661.25</v>
      </c>
      <c r="BL90">
        <v>7235.625</v>
      </c>
      <c r="BM90">
        <v>6810</v>
      </c>
      <c r="BN90">
        <v>6384.375</v>
      </c>
      <c r="BO90">
        <v>5958.75</v>
      </c>
      <c r="BP90">
        <v>5533.125</v>
      </c>
      <c r="BQ90">
        <v>5107.5</v>
      </c>
      <c r="BR90">
        <v>4681.875</v>
      </c>
      <c r="BS90">
        <v>4256.25</v>
      </c>
      <c r="BT90">
        <v>3830.625</v>
      </c>
      <c r="BU90">
        <v>3405</v>
      </c>
      <c r="BV90">
        <v>2979.375</v>
      </c>
      <c r="BW90">
        <v>2553.75</v>
      </c>
      <c r="BX90">
        <v>2128.125</v>
      </c>
      <c r="BY90">
        <v>1702.5</v>
      </c>
      <c r="BZ90">
        <v>1276.875</v>
      </c>
      <c r="CA90">
        <v>851.25</v>
      </c>
      <c r="CB90">
        <v>425.625</v>
      </c>
      <c r="CC90">
        <v>0</v>
      </c>
    </row>
    <row r="91" spans="1:81" x14ac:dyDescent="0.25">
      <c r="A91">
        <v>23270</v>
      </c>
      <c r="B91" t="s">
        <v>683</v>
      </c>
      <c r="C91" t="s">
        <v>136</v>
      </c>
      <c r="D91">
        <v>2016</v>
      </c>
      <c r="E91" t="s">
        <v>28</v>
      </c>
      <c r="F91" t="s">
        <v>23</v>
      </c>
      <c r="G91">
        <v>2016</v>
      </c>
      <c r="H91">
        <v>286.88</v>
      </c>
      <c r="I91">
        <v>95</v>
      </c>
      <c r="J91">
        <v>2031</v>
      </c>
      <c r="K91">
        <v>31.5</v>
      </c>
      <c r="L91">
        <v>11.22</v>
      </c>
      <c r="M91">
        <v>2017</v>
      </c>
      <c r="N91">
        <v>276.74080015999999</v>
      </c>
      <c r="O91" t="s">
        <v>24</v>
      </c>
      <c r="P91">
        <v>2.9157317360050699</v>
      </c>
      <c r="Q91">
        <v>1</v>
      </c>
      <c r="R91" t="s">
        <v>592</v>
      </c>
      <c r="S91">
        <v>196.5128</v>
      </c>
      <c r="T91">
        <v>-1.11368485725649E-2</v>
      </c>
      <c r="AU91">
        <v>286.88</v>
      </c>
      <c r="AV91">
        <v>276.74080015999999</v>
      </c>
      <c r="AW91">
        <v>271.01022871999999</v>
      </c>
      <c r="AX91">
        <v>265.27965727999998</v>
      </c>
      <c r="AY91">
        <v>259.54908583999998</v>
      </c>
      <c r="AZ91">
        <v>253.8185144</v>
      </c>
      <c r="BA91">
        <v>248.08794295999999</v>
      </c>
      <c r="BB91">
        <v>242.35737151999999</v>
      </c>
      <c r="BC91">
        <v>236.62680008000001</v>
      </c>
      <c r="BD91">
        <v>230.89622864</v>
      </c>
      <c r="BE91">
        <v>225.1656572</v>
      </c>
      <c r="BF91">
        <v>219.43508575999999</v>
      </c>
      <c r="BG91">
        <v>213.70451431999999</v>
      </c>
      <c r="BH91">
        <v>207.97394287999899</v>
      </c>
      <c r="BI91">
        <v>202.24337143999901</v>
      </c>
      <c r="BJ91">
        <v>196.5128</v>
      </c>
      <c r="BK91">
        <v>194.32426670382901</v>
      </c>
      <c r="BL91">
        <v>192.16010677157399</v>
      </c>
      <c r="BM91">
        <v>190.020048760771</v>
      </c>
      <c r="BN91">
        <v>187.90382425197001</v>
      </c>
      <c r="BO91">
        <v>185.81116781507001</v>
      </c>
      <c r="BP91">
        <v>183.74181697602299</v>
      </c>
      <c r="BQ91">
        <v>181.695512183913</v>
      </c>
      <c r="BR91">
        <v>179.671996778406</v>
      </c>
      <c r="BS91">
        <v>177.671016957554</v>
      </c>
      <c r="BT91">
        <v>175.69232174596399</v>
      </c>
      <c r="BU91">
        <v>173.735662963317</v>
      </c>
      <c r="BV91">
        <v>171.80079519324099</v>
      </c>
      <c r="BW91">
        <v>169.887475752527</v>
      </c>
      <c r="BX91">
        <v>167.995464660696</v>
      </c>
      <c r="BY91">
        <v>166.12452460989201</v>
      </c>
      <c r="BZ91">
        <v>164.27442093512201</v>
      </c>
      <c r="CA91">
        <v>162.444921584822</v>
      </c>
      <c r="CB91">
        <v>160.63579709174999</v>
      </c>
      <c r="CC91">
        <v>158.846820544206</v>
      </c>
    </row>
    <row r="92" spans="1:81" x14ac:dyDescent="0.25">
      <c r="A92">
        <v>34462</v>
      </c>
      <c r="B92" t="s">
        <v>684</v>
      </c>
      <c r="C92" t="s">
        <v>56</v>
      </c>
      <c r="D92">
        <v>2016</v>
      </c>
      <c r="E92" t="s">
        <v>49</v>
      </c>
      <c r="F92" t="s">
        <v>50</v>
      </c>
      <c r="G92">
        <v>2016</v>
      </c>
      <c r="H92">
        <v>2016</v>
      </c>
      <c r="I92">
        <v>100</v>
      </c>
      <c r="J92">
        <v>2017</v>
      </c>
      <c r="K92">
        <v>1</v>
      </c>
      <c r="L92">
        <v>1.63</v>
      </c>
      <c r="M92">
        <v>2017</v>
      </c>
      <c r="N92">
        <v>2015.671392</v>
      </c>
      <c r="O92" t="s">
        <v>24</v>
      </c>
      <c r="P92">
        <v>2.3239026406243899</v>
      </c>
      <c r="Q92">
        <v>1</v>
      </c>
      <c r="R92" t="s">
        <v>592</v>
      </c>
      <c r="S92">
        <v>1995.84</v>
      </c>
      <c r="T92">
        <v>-1.11368485725649E-2</v>
      </c>
      <c r="AU92">
        <v>2016</v>
      </c>
      <c r="AV92">
        <v>1995.84</v>
      </c>
      <c r="AW92">
        <v>1973.6126321449301</v>
      </c>
      <c r="AX92">
        <v>1951.63280711983</v>
      </c>
      <c r="AY92">
        <v>1929.89776807768</v>
      </c>
      <c r="AZ92">
        <v>1908.4047888740699</v>
      </c>
      <c r="BA92">
        <v>1887.1511737252199</v>
      </c>
      <c r="BB92">
        <v>1866.1342568699099</v>
      </c>
      <c r="BC92">
        <v>1845.3514022350701</v>
      </c>
      <c r="BD92">
        <v>1824.80000310521</v>
      </c>
      <c r="BE92">
        <v>1804.4774817954101</v>
      </c>
      <c r="BF92">
        <v>1784.3812893280499</v>
      </c>
      <c r="BG92">
        <v>1764.5089051130899</v>
      </c>
      <c r="BH92">
        <v>1744.8578366319</v>
      </c>
      <c r="BI92">
        <v>1725.42561912468</v>
      </c>
      <c r="BJ92">
        <v>1706.20981528126</v>
      </c>
      <c r="BK92">
        <v>1687.2080149354499</v>
      </c>
      <c r="BL92">
        <v>1668.4178347627001</v>
      </c>
      <c r="BM92">
        <v>1649.83691798118</v>
      </c>
      <c r="BN92">
        <v>1631.4629340561901</v>
      </c>
      <c r="BO92">
        <v>1613.29357840786</v>
      </c>
      <c r="BP92">
        <v>1595.32657212204</v>
      </c>
      <c r="BQ92">
        <v>1577.55966166453</v>
      </c>
      <c r="BR92">
        <v>1559.99061859838</v>
      </c>
      <c r="BS92">
        <v>1542.6172393044301</v>
      </c>
      <c r="BT92">
        <v>1525.4373447048699</v>
      </c>
      <c r="BU92">
        <v>1508.44877998995</v>
      </c>
      <c r="BV92">
        <v>1491.64941434774</v>
      </c>
      <c r="BW92">
        <v>1475.0371406967899</v>
      </c>
      <c r="BX92">
        <v>1458.6098754219399</v>
      </c>
      <c r="BY92">
        <v>1442.3655581129201</v>
      </c>
      <c r="BZ92">
        <v>1426.30215130593</v>
      </c>
      <c r="CA92">
        <v>1410.41764022811</v>
      </c>
      <c r="CB92">
        <v>1394.71003254482</v>
      </c>
      <c r="CC92">
        <v>1379.17735810973</v>
      </c>
    </row>
    <row r="93" spans="1:81" x14ac:dyDescent="0.25">
      <c r="A93">
        <v>22416</v>
      </c>
      <c r="B93" t="s">
        <v>685</v>
      </c>
      <c r="C93" t="s">
        <v>76</v>
      </c>
      <c r="D93">
        <v>2006</v>
      </c>
      <c r="E93" t="s">
        <v>117</v>
      </c>
      <c r="F93" t="s">
        <v>54</v>
      </c>
      <c r="G93">
        <v>2004</v>
      </c>
      <c r="H93">
        <v>360502</v>
      </c>
      <c r="I93">
        <v>100</v>
      </c>
      <c r="J93">
        <v>2020</v>
      </c>
      <c r="K93">
        <v>75</v>
      </c>
      <c r="L93">
        <v>79</v>
      </c>
      <c r="M93">
        <v>2017</v>
      </c>
      <c r="N93">
        <v>146904.565</v>
      </c>
      <c r="O93" t="s">
        <v>24</v>
      </c>
      <c r="P93">
        <v>3.73540190385854</v>
      </c>
      <c r="Q93">
        <v>1</v>
      </c>
      <c r="R93" t="s">
        <v>592</v>
      </c>
      <c r="S93">
        <v>90125.5</v>
      </c>
      <c r="T93">
        <v>-1.11368485725649E-2</v>
      </c>
      <c r="AI93">
        <v>360502</v>
      </c>
      <c r="AJ93">
        <v>344071.42807692301</v>
      </c>
      <c r="AK93">
        <v>327640.85615384602</v>
      </c>
      <c r="AL93">
        <v>311210.28423076897</v>
      </c>
      <c r="AM93">
        <v>294779.71230769198</v>
      </c>
      <c r="AN93">
        <v>278349.14038461499</v>
      </c>
      <c r="AO93">
        <v>261918.568461538</v>
      </c>
      <c r="AP93">
        <v>245487.99653846101</v>
      </c>
      <c r="AQ93">
        <v>229057.42461538399</v>
      </c>
      <c r="AR93">
        <v>212626.852692307</v>
      </c>
      <c r="AS93">
        <v>196196.28076923001</v>
      </c>
      <c r="AT93">
        <v>179765.70884615299</v>
      </c>
      <c r="AU93">
        <v>163335.136923076</v>
      </c>
      <c r="AV93">
        <v>146904.565</v>
      </c>
      <c r="AW93">
        <v>127978.21</v>
      </c>
      <c r="AX93">
        <v>109051.855</v>
      </c>
      <c r="AY93">
        <v>90125.5</v>
      </c>
      <c r="AZ93">
        <v>89121.785953973304</v>
      </c>
      <c r="BA93">
        <v>88129.250119287302</v>
      </c>
      <c r="BB93">
        <v>87147.768005895094</v>
      </c>
      <c r="BC93">
        <v>86177.216510176397</v>
      </c>
      <c r="BD93">
        <v>85217.473899497505</v>
      </c>
      <c r="BE93">
        <v>84268.419796942297</v>
      </c>
      <c r="BF93">
        <v>83329.935166214404</v>
      </c>
      <c r="BG93">
        <v>82401.902296706598</v>
      </c>
      <c r="BH93">
        <v>81484.204788736897</v>
      </c>
      <c r="BI93">
        <v>80576.727538948893</v>
      </c>
      <c r="BJ93">
        <v>79679.356725874793</v>
      </c>
      <c r="BK93">
        <v>78791.979795659296</v>
      </c>
      <c r="BL93">
        <v>77914.485447942396</v>
      </c>
      <c r="BM93">
        <v>77046.763621899401</v>
      </c>
      <c r="BN93">
        <v>76188.705482436097</v>
      </c>
      <c r="BO93">
        <v>75340.203406538494</v>
      </c>
      <c r="BP93">
        <v>74501.150969773604</v>
      </c>
      <c r="BQ93">
        <v>73671.442932941398</v>
      </c>
      <c r="BR93">
        <v>72850.9752288749</v>
      </c>
      <c r="BS93">
        <v>72039.644949387293</v>
      </c>
      <c r="BT93">
        <v>71237.3503323646</v>
      </c>
      <c r="BU93">
        <v>70443.990749002303</v>
      </c>
      <c r="BV93">
        <v>69659.466691183494</v>
      </c>
      <c r="BW93">
        <v>68883.6797589981</v>
      </c>
      <c r="BX93">
        <v>68116.532648401102</v>
      </c>
      <c r="BY93">
        <v>67357.929139007698</v>
      </c>
      <c r="BZ93">
        <v>66607.774082025004</v>
      </c>
      <c r="CA93">
        <v>65865.9733883179</v>
      </c>
      <c r="CB93">
        <v>65132.4340166076</v>
      </c>
      <c r="CC93">
        <v>64407.063961802101</v>
      </c>
    </row>
    <row r="94" spans="1:81" x14ac:dyDescent="0.25">
      <c r="A94">
        <v>19783</v>
      </c>
      <c r="B94" t="s">
        <v>686</v>
      </c>
      <c r="C94" t="s">
        <v>43</v>
      </c>
      <c r="D94">
        <v>2009</v>
      </c>
      <c r="E94" t="s">
        <v>28</v>
      </c>
      <c r="F94" t="s">
        <v>23</v>
      </c>
      <c r="G94">
        <v>2008</v>
      </c>
      <c r="H94">
        <v>704969</v>
      </c>
      <c r="I94">
        <v>100</v>
      </c>
      <c r="J94">
        <v>2020</v>
      </c>
      <c r="K94">
        <v>25</v>
      </c>
      <c r="L94">
        <v>0</v>
      </c>
      <c r="M94">
        <v>2017</v>
      </c>
      <c r="N94">
        <v>597570.77999999898</v>
      </c>
      <c r="O94" t="s">
        <v>24</v>
      </c>
      <c r="P94">
        <v>2.8954105536615402</v>
      </c>
      <c r="Q94">
        <v>1</v>
      </c>
      <c r="R94" t="s">
        <v>592</v>
      </c>
      <c r="S94">
        <v>528726.75</v>
      </c>
      <c r="T94">
        <v>-1.11368485725649E-2</v>
      </c>
      <c r="AM94">
        <v>704969</v>
      </c>
      <c r="AN94">
        <v>693035.86444444396</v>
      </c>
      <c r="AO94">
        <v>681102.72888888803</v>
      </c>
      <c r="AP94">
        <v>669169.59333333303</v>
      </c>
      <c r="AQ94">
        <v>657236.45777777699</v>
      </c>
      <c r="AR94">
        <v>645303.32222222199</v>
      </c>
      <c r="AS94">
        <v>633370.18666666595</v>
      </c>
      <c r="AT94">
        <v>621437.05111111095</v>
      </c>
      <c r="AU94">
        <v>609503.91555555502</v>
      </c>
      <c r="AV94">
        <v>597570.77999999898</v>
      </c>
      <c r="AW94">
        <v>574622.76999999897</v>
      </c>
      <c r="AX94">
        <v>551674.76</v>
      </c>
      <c r="AY94">
        <v>528726.75</v>
      </c>
      <c r="AZ94">
        <v>522838.40024898498</v>
      </c>
      <c r="BA94">
        <v>517015.62815748999</v>
      </c>
      <c r="BB94">
        <v>511257.70339705102</v>
      </c>
      <c r="BC94">
        <v>505563.90377276001</v>
      </c>
      <c r="BD94">
        <v>499933.51513268799</v>
      </c>
      <c r="BE94">
        <v>494365.83127830498</v>
      </c>
      <c r="BF94">
        <v>488860.15387590899</v>
      </c>
      <c r="BG94">
        <v>483415.79236903199</v>
      </c>
      <c r="BH94">
        <v>478032.06389183202</v>
      </c>
      <c r="BI94">
        <v>472708.29318343801</v>
      </c>
      <c r="BJ94">
        <v>467443.812503258</v>
      </c>
      <c r="BK94">
        <v>462237.96154722699</v>
      </c>
      <c r="BL94">
        <v>457090.08736498398</v>
      </c>
      <c r="BM94">
        <v>451999.54427797999</v>
      </c>
      <c r="BN94">
        <v>446965.69379848801</v>
      </c>
      <c r="BO94">
        <v>441987.90454952302</v>
      </c>
      <c r="BP94">
        <v>437065.55218564899</v>
      </c>
      <c r="BQ94">
        <v>432198.01931467297</v>
      </c>
      <c r="BR94">
        <v>427384.69542020297</v>
      </c>
      <c r="BS94">
        <v>422624.97678507701</v>
      </c>
      <c r="BT94">
        <v>417918.26641563798</v>
      </c>
      <c r="BU94">
        <v>413263.973966858</v>
      </c>
      <c r="BV94">
        <v>408661.51566829201</v>
      </c>
      <c r="BW94">
        <v>404110.31425086001</v>
      </c>
      <c r="BX94">
        <v>399609.798874436</v>
      </c>
      <c r="BY94">
        <v>395159.40505625901</v>
      </c>
      <c r="BZ94">
        <v>390758.574600122</v>
      </c>
      <c r="CA94">
        <v>386406.75552636897</v>
      </c>
      <c r="CB94">
        <v>382103.40200265602</v>
      </c>
      <c r="CC94">
        <v>377847.97427549103</v>
      </c>
    </row>
    <row r="95" spans="1:81" x14ac:dyDescent="0.25">
      <c r="A95">
        <v>20108</v>
      </c>
      <c r="B95" t="s">
        <v>687</v>
      </c>
      <c r="C95" t="s">
        <v>415</v>
      </c>
      <c r="D95">
        <v>2009</v>
      </c>
      <c r="E95" t="s">
        <v>117</v>
      </c>
      <c r="F95" t="s">
        <v>54</v>
      </c>
      <c r="G95">
        <v>2005</v>
      </c>
      <c r="H95">
        <v>4900000</v>
      </c>
      <c r="I95">
        <v>95</v>
      </c>
      <c r="J95">
        <v>2050</v>
      </c>
      <c r="K95">
        <v>99</v>
      </c>
      <c r="L95">
        <v>57.9</v>
      </c>
      <c r="M95">
        <v>2017</v>
      </c>
      <c r="N95">
        <v>2091271</v>
      </c>
      <c r="O95" t="s">
        <v>24</v>
      </c>
      <c r="P95">
        <v>3.94049</v>
      </c>
      <c r="Q95">
        <v>1</v>
      </c>
      <c r="R95" t="s">
        <v>592</v>
      </c>
      <c r="S95">
        <v>49000</v>
      </c>
      <c r="T95">
        <v>-1.11368485725649E-2</v>
      </c>
      <c r="AJ95">
        <v>4900000</v>
      </c>
      <c r="AK95">
        <v>4665939.25</v>
      </c>
      <c r="AL95">
        <v>4431878.5</v>
      </c>
      <c r="AM95">
        <v>4197817.75</v>
      </c>
      <c r="AN95">
        <v>3963757</v>
      </c>
      <c r="AO95">
        <v>3729696.25</v>
      </c>
      <c r="AP95">
        <v>3495635.5</v>
      </c>
      <c r="AQ95">
        <v>3261574.75</v>
      </c>
      <c r="AR95">
        <v>3027514</v>
      </c>
      <c r="AS95">
        <v>2793453.25</v>
      </c>
      <c r="AT95">
        <v>2559392.5</v>
      </c>
      <c r="AU95">
        <v>2325331.75</v>
      </c>
      <c r="AV95">
        <v>2091271</v>
      </c>
      <c r="AW95">
        <v>2029384</v>
      </c>
      <c r="AX95">
        <v>1967497</v>
      </c>
      <c r="AY95">
        <v>1905610</v>
      </c>
      <c r="AZ95">
        <v>1843723</v>
      </c>
      <c r="BA95">
        <v>1781836</v>
      </c>
      <c r="BB95">
        <v>1719949</v>
      </c>
      <c r="BC95">
        <v>1658062</v>
      </c>
      <c r="BD95">
        <v>1596175</v>
      </c>
      <c r="BE95">
        <v>1534288</v>
      </c>
      <c r="BF95">
        <v>1472401</v>
      </c>
      <c r="BG95">
        <v>1410514</v>
      </c>
      <c r="BH95">
        <v>1348627</v>
      </c>
      <c r="BI95">
        <v>1286740</v>
      </c>
      <c r="BJ95">
        <v>1224853</v>
      </c>
      <c r="BK95">
        <v>1162966</v>
      </c>
      <c r="BL95">
        <v>1101079</v>
      </c>
      <c r="BM95">
        <v>1039192</v>
      </c>
      <c r="BN95">
        <v>977305</v>
      </c>
      <c r="BO95">
        <v>915418</v>
      </c>
      <c r="BP95">
        <v>853531</v>
      </c>
      <c r="BQ95">
        <v>791644</v>
      </c>
      <c r="BR95">
        <v>729757</v>
      </c>
      <c r="BS95">
        <v>667870</v>
      </c>
      <c r="BT95">
        <v>605983</v>
      </c>
      <c r="BU95">
        <v>544096</v>
      </c>
      <c r="BV95">
        <v>482209</v>
      </c>
      <c r="BW95">
        <v>420322</v>
      </c>
      <c r="BX95">
        <v>358435</v>
      </c>
      <c r="BY95">
        <v>296548</v>
      </c>
      <c r="BZ95">
        <v>234661</v>
      </c>
      <c r="CA95">
        <v>172774</v>
      </c>
      <c r="CB95">
        <v>110887</v>
      </c>
      <c r="CC95">
        <v>49000</v>
      </c>
    </row>
    <row r="96" spans="1:81" x14ac:dyDescent="0.25">
      <c r="A96">
        <v>21160</v>
      </c>
      <c r="B96" t="s">
        <v>688</v>
      </c>
      <c r="C96" t="s">
        <v>208</v>
      </c>
      <c r="D96">
        <v>2016</v>
      </c>
      <c r="E96" t="s">
        <v>44</v>
      </c>
      <c r="F96" t="s">
        <v>33</v>
      </c>
      <c r="G96">
        <v>2015</v>
      </c>
      <c r="H96">
        <v>14974.6605269999</v>
      </c>
      <c r="I96">
        <v>95.11</v>
      </c>
      <c r="J96">
        <v>2020</v>
      </c>
      <c r="K96">
        <v>5</v>
      </c>
      <c r="L96">
        <v>0</v>
      </c>
      <c r="M96">
        <v>2017</v>
      </c>
      <c r="N96">
        <v>14960.498647999901</v>
      </c>
      <c r="O96" t="s">
        <v>24</v>
      </c>
      <c r="P96">
        <v>2.3164673260505402</v>
      </c>
      <c r="Q96">
        <v>1</v>
      </c>
      <c r="R96" t="s">
        <v>592</v>
      </c>
      <c r="S96">
        <v>14225.927500649899</v>
      </c>
      <c r="T96">
        <v>-1.11368485725649E-2</v>
      </c>
      <c r="AT96">
        <v>14974.6605269999</v>
      </c>
      <c r="AU96">
        <v>14967.5795874999</v>
      </c>
      <c r="AV96">
        <v>14960.498647999901</v>
      </c>
      <c r="AW96">
        <v>14715.6415988833</v>
      </c>
      <c r="AX96">
        <v>14470.7845497666</v>
      </c>
      <c r="AY96">
        <v>14225.927500649899</v>
      </c>
      <c r="AZ96">
        <v>14067.495500270899</v>
      </c>
      <c r="BA96">
        <v>13910.8279330892</v>
      </c>
      <c r="BB96">
        <v>13755.905148879299</v>
      </c>
      <c r="BC96">
        <v>13602.707716257701</v>
      </c>
      <c r="BD96">
        <v>13451.2164202449</v>
      </c>
      <c r="BE96">
        <v>13301.412259855801</v>
      </c>
      <c r="BF96">
        <v>13153.276445716499</v>
      </c>
      <c r="BG96">
        <v>13006.7903977075</v>
      </c>
      <c r="BH96">
        <v>12861.935742633201</v>
      </c>
      <c r="BI96">
        <v>12718.694311917399</v>
      </c>
      <c r="BJ96">
        <v>12577.048139324799</v>
      </c>
      <c r="BK96">
        <v>12436.979458707299</v>
      </c>
      <c r="BL96">
        <v>12298.470701775601</v>
      </c>
      <c r="BM96">
        <v>12161.504495895801</v>
      </c>
      <c r="BN96">
        <v>12026.063661910401</v>
      </c>
      <c r="BO96">
        <v>11892.1312119837</v>
      </c>
      <c r="BP96">
        <v>11759.6903474708</v>
      </c>
      <c r="BQ96">
        <v>11628.7244568107</v>
      </c>
      <c r="BR96">
        <v>11499.217113443099</v>
      </c>
      <c r="BS96">
        <v>11371.1520737477</v>
      </c>
      <c r="BT96">
        <v>11244.5132750067</v>
      </c>
      <c r="BU96">
        <v>11119.2848333908</v>
      </c>
      <c r="BV96">
        <v>10995.4510419661</v>
      </c>
      <c r="BW96">
        <v>10872.9963687247</v>
      </c>
      <c r="BX96">
        <v>10751.9054546361</v>
      </c>
      <c r="BY96">
        <v>10632.1631117213</v>
      </c>
      <c r="BZ96">
        <v>10513.7543211473</v>
      </c>
      <c r="CA96">
        <v>10396.6642313435</v>
      </c>
      <c r="CB96">
        <v>10280.878156139201</v>
      </c>
      <c r="CC96">
        <v>10166.3815729213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92CCD-A63E-4D09-8D28-124392535DCD}">
  <sheetPr codeName="Sheet8"/>
  <dimension ref="A1:CC1066"/>
  <sheetViews>
    <sheetView workbookViewId="0">
      <selection sqref="A1:XFD1"/>
    </sheetView>
  </sheetViews>
  <sheetFormatPr defaultRowHeight="15" x14ac:dyDescent="0.25"/>
  <cols>
    <col min="1" max="1" width="10.5703125" bestFit="1" customWidth="1"/>
    <col min="2" max="2" width="53.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30" width="5" bestFit="1" customWidth="1"/>
    <col min="31" max="31" width="10" bestFit="1" customWidth="1"/>
    <col min="32" max="81" width="12" bestFit="1" customWidth="1"/>
  </cols>
  <sheetData>
    <row r="1" spans="1:81" x14ac:dyDescent="0.25">
      <c r="A1" t="s">
        <v>0</v>
      </c>
      <c r="B1" t="s">
        <v>1</v>
      </c>
      <c r="C1" t="s">
        <v>2</v>
      </c>
      <c r="D1" t="s">
        <v>3</v>
      </c>
      <c r="E1" t="s">
        <v>4</v>
      </c>
      <c r="F1" t="s">
        <v>5</v>
      </c>
      <c r="G1" t="s">
        <v>6</v>
      </c>
      <c r="H1" t="s">
        <v>7</v>
      </c>
      <c r="I1" t="s">
        <v>8</v>
      </c>
      <c r="J1" t="s">
        <v>9</v>
      </c>
      <c r="K1" t="s">
        <v>10</v>
      </c>
      <c r="L1" t="s">
        <v>18</v>
      </c>
      <c r="M1" t="s">
        <v>12</v>
      </c>
      <c r="N1" t="s">
        <v>13</v>
      </c>
      <c r="O1" t="s">
        <v>11</v>
      </c>
      <c r="P1" t="s">
        <v>14</v>
      </c>
      <c r="Q1" t="s">
        <v>15</v>
      </c>
      <c r="R1" t="s">
        <v>16</v>
      </c>
      <c r="S1" t="s">
        <v>17</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847157</v>
      </c>
      <c r="B2" t="s">
        <v>689</v>
      </c>
      <c r="C2" t="s">
        <v>84</v>
      </c>
      <c r="D2">
        <v>2019</v>
      </c>
      <c r="E2" t="s">
        <v>44</v>
      </c>
      <c r="F2" t="s">
        <v>33</v>
      </c>
      <c r="G2">
        <v>2019</v>
      </c>
      <c r="H2">
        <v>2577.09744</v>
      </c>
      <c r="I2">
        <v>95.4</v>
      </c>
      <c r="J2">
        <v>2025</v>
      </c>
      <c r="K2">
        <v>100</v>
      </c>
      <c r="L2">
        <v>0</v>
      </c>
      <c r="M2">
        <v>2020</v>
      </c>
      <c r="N2">
        <v>2285.1925200000001</v>
      </c>
      <c r="O2">
        <v>11.3272154499384</v>
      </c>
      <c r="P2" t="s">
        <v>24</v>
      </c>
      <c r="Q2">
        <v>3.2718051481857802</v>
      </c>
      <c r="R2">
        <v>1</v>
      </c>
      <c r="S2" t="s">
        <v>25</v>
      </c>
      <c r="T2">
        <v>-1.11368485725649E-2</v>
      </c>
      <c r="AX2">
        <v>2577.09744</v>
      </c>
      <c r="AY2">
        <v>2285.1925200000001</v>
      </c>
      <c r="AZ2">
        <v>1828.154016</v>
      </c>
      <c r="BA2">
        <v>1371.1155119999901</v>
      </c>
      <c r="BB2">
        <v>914.07700799999998</v>
      </c>
      <c r="BC2">
        <v>457.03850399999902</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row>
    <row r="3" spans="1:81" x14ac:dyDescent="0.25">
      <c r="A3">
        <v>285</v>
      </c>
      <c r="B3" t="s">
        <v>26</v>
      </c>
      <c r="C3" t="s">
        <v>27</v>
      </c>
      <c r="D3">
        <v>2021</v>
      </c>
      <c r="E3" t="s">
        <v>690</v>
      </c>
      <c r="F3" t="s">
        <v>23</v>
      </c>
      <c r="G3">
        <v>2019</v>
      </c>
      <c r="H3">
        <v>5370000</v>
      </c>
      <c r="I3">
        <v>100</v>
      </c>
      <c r="J3">
        <v>2030</v>
      </c>
      <c r="K3">
        <v>50</v>
      </c>
      <c r="L3">
        <v>2685000</v>
      </c>
      <c r="M3">
        <v>2020</v>
      </c>
      <c r="N3">
        <v>4850000</v>
      </c>
      <c r="O3">
        <v>19.366852886406001</v>
      </c>
      <c r="P3" t="s">
        <v>24</v>
      </c>
      <c r="Q3">
        <v>3.1507809024390201</v>
      </c>
      <c r="R3">
        <v>1</v>
      </c>
      <c r="S3" t="s">
        <v>25</v>
      </c>
      <c r="T3">
        <v>-1.11368485725649E-2</v>
      </c>
      <c r="AX3">
        <v>5370000</v>
      </c>
      <c r="AY3">
        <v>4850000</v>
      </c>
      <c r="AZ3">
        <v>4633500</v>
      </c>
      <c r="BA3">
        <v>4417000</v>
      </c>
      <c r="BB3">
        <v>4200500</v>
      </c>
      <c r="BC3">
        <v>3984000</v>
      </c>
      <c r="BD3">
        <v>3767500</v>
      </c>
      <c r="BE3">
        <v>3551000</v>
      </c>
      <c r="BF3">
        <v>3334500</v>
      </c>
      <c r="BG3">
        <v>3118000</v>
      </c>
      <c r="BH3">
        <v>2901500</v>
      </c>
      <c r="BI3">
        <v>2685000</v>
      </c>
      <c r="BJ3">
        <v>2655097.5615826598</v>
      </c>
      <c r="BK3">
        <v>2625528.1420939299</v>
      </c>
      <c r="BL3">
        <v>2596288.0327524198</v>
      </c>
      <c r="BM3">
        <v>2567373.5660808901</v>
      </c>
      <c r="BN3">
        <v>2538781.1154462402</v>
      </c>
      <c r="BO3">
        <v>2510507.09460463</v>
      </c>
      <c r="BP3">
        <v>2482547.9572516698</v>
      </c>
      <c r="BQ3">
        <v>2454900.19657763</v>
      </c>
      <c r="BR3">
        <v>2427560.3448275798</v>
      </c>
      <c r="BS3">
        <v>2400524.97286647</v>
      </c>
      <c r="BT3">
        <v>2373790.6897490001</v>
      </c>
      <c r="BU3">
        <v>2347354.1422942998</v>
      </c>
      <c r="BV3">
        <v>2321212.0146653899</v>
      </c>
      <c r="BW3">
        <v>2295361.0279532401</v>
      </c>
      <c r="BX3">
        <v>2269797.93976556</v>
      </c>
      <c r="BY3">
        <v>2244519.5438200701</v>
      </c>
      <c r="BZ3">
        <v>2219522.6695423801</v>
      </c>
      <c r="CA3">
        <v>2194804.18166831</v>
      </c>
      <c r="CB3">
        <v>2170360.9798506401</v>
      </c>
      <c r="CC3">
        <v>2146189.9982702401</v>
      </c>
    </row>
    <row r="4" spans="1:81" x14ac:dyDescent="0.25">
      <c r="A4">
        <v>1535</v>
      </c>
      <c r="B4" t="s">
        <v>29</v>
      </c>
      <c r="C4" t="s">
        <v>21</v>
      </c>
      <c r="D4">
        <v>2016</v>
      </c>
      <c r="E4" t="s">
        <v>28</v>
      </c>
      <c r="F4" t="s">
        <v>23</v>
      </c>
      <c r="G4">
        <v>2015</v>
      </c>
      <c r="H4">
        <v>17522</v>
      </c>
      <c r="I4">
        <v>100</v>
      </c>
      <c r="J4">
        <v>2025</v>
      </c>
      <c r="K4">
        <v>40</v>
      </c>
      <c r="L4">
        <v>10513.199999999901</v>
      </c>
      <c r="M4">
        <v>2020</v>
      </c>
      <c r="N4">
        <v>10320</v>
      </c>
      <c r="O4">
        <v>102.756534642164</v>
      </c>
      <c r="P4" t="s">
        <v>691</v>
      </c>
      <c r="Q4">
        <v>3.0478066302487798</v>
      </c>
      <c r="R4">
        <v>1</v>
      </c>
      <c r="S4" t="s">
        <v>25</v>
      </c>
      <c r="T4">
        <v>-1.11368485725649E-2</v>
      </c>
      <c r="AT4">
        <v>17522</v>
      </c>
      <c r="AU4">
        <v>16081.6</v>
      </c>
      <c r="AV4">
        <v>14641.2</v>
      </c>
      <c r="AW4">
        <v>13200.8</v>
      </c>
      <c r="AX4">
        <v>11760.4</v>
      </c>
      <c r="AY4">
        <v>10320</v>
      </c>
      <c r="AZ4">
        <v>10358.64</v>
      </c>
      <c r="BA4">
        <v>10397.279999999901</v>
      </c>
      <c r="BB4">
        <v>10435.92</v>
      </c>
      <c r="BC4">
        <v>10474.56</v>
      </c>
      <c r="BD4">
        <v>10513.199999999901</v>
      </c>
      <c r="BE4">
        <v>10396.1160835869</v>
      </c>
      <c r="BF4">
        <v>10280.3361130211</v>
      </c>
      <c r="BG4">
        <v>10165.8455664554</v>
      </c>
      <c r="BH4">
        <v>10052.6300837697</v>
      </c>
      <c r="BI4">
        <v>9940.6754647707494</v>
      </c>
      <c r="BJ4">
        <v>9829.9676674105904</v>
      </c>
      <c r="BK4">
        <v>9720.4928060254297</v>
      </c>
      <c r="BL4">
        <v>9612.2371495940206</v>
      </c>
      <c r="BM4">
        <v>9505.1871200154092</v>
      </c>
      <c r="BN4">
        <v>9399.3292904058999</v>
      </c>
      <c r="BO4">
        <v>9294.6503834149698</v>
      </c>
      <c r="BP4">
        <v>9191.1372695599493</v>
      </c>
      <c r="BQ4">
        <v>9088.7769655791999</v>
      </c>
      <c r="BR4">
        <v>8987.5566328037294</v>
      </c>
      <c r="BS4">
        <v>8887.4635755468407</v>
      </c>
      <c r="BT4">
        <v>8788.4852395117905</v>
      </c>
      <c r="BU4">
        <v>8690.6092102171297</v>
      </c>
      <c r="BV4">
        <v>8593.8232114395996</v>
      </c>
      <c r="BW4">
        <v>8498.1151036743995</v>
      </c>
      <c r="BX4">
        <v>8403.4728826125502</v>
      </c>
      <c r="BY4">
        <v>8309.8846776352402</v>
      </c>
      <c r="BZ4">
        <v>8217.3387503249396</v>
      </c>
      <c r="CA4">
        <v>8125.8234929931004</v>
      </c>
      <c r="CB4">
        <v>8035.3274272242497</v>
      </c>
      <c r="CC4">
        <v>7945.8392024362702</v>
      </c>
    </row>
    <row r="5" spans="1:81" x14ac:dyDescent="0.25">
      <c r="A5">
        <v>276</v>
      </c>
      <c r="B5" t="s">
        <v>692</v>
      </c>
      <c r="C5" t="s">
        <v>165</v>
      </c>
      <c r="D5">
        <v>2018</v>
      </c>
      <c r="E5" t="s">
        <v>49</v>
      </c>
      <c r="F5" t="s">
        <v>50</v>
      </c>
      <c r="G5">
        <v>2008</v>
      </c>
      <c r="H5">
        <v>38452000</v>
      </c>
      <c r="I5">
        <v>100</v>
      </c>
      <c r="J5">
        <v>2050</v>
      </c>
      <c r="K5">
        <v>100</v>
      </c>
      <c r="L5">
        <v>0</v>
      </c>
      <c r="M5">
        <v>2020</v>
      </c>
      <c r="N5">
        <v>33902000</v>
      </c>
      <c r="O5">
        <v>-9.3325524986906707</v>
      </c>
      <c r="P5" t="s">
        <v>24</v>
      </c>
      <c r="Q5">
        <v>3.3329436876999998</v>
      </c>
      <c r="R5">
        <v>1</v>
      </c>
      <c r="S5" t="s">
        <v>25</v>
      </c>
      <c r="T5">
        <v>-1.11368485725649E-2</v>
      </c>
      <c r="AM5">
        <v>38452000</v>
      </c>
      <c r="AN5">
        <v>38072833.333333299</v>
      </c>
      <c r="AO5">
        <v>37693666.666666597</v>
      </c>
      <c r="AP5">
        <v>37314500</v>
      </c>
      <c r="AQ5">
        <v>36935333.333333299</v>
      </c>
      <c r="AR5">
        <v>36556166.666666597</v>
      </c>
      <c r="AS5">
        <v>36177000</v>
      </c>
      <c r="AT5">
        <v>35797833.333333299</v>
      </c>
      <c r="AU5">
        <v>35418666.666666597</v>
      </c>
      <c r="AV5">
        <v>35039500</v>
      </c>
      <c r="AW5">
        <v>34660333.333333299</v>
      </c>
      <c r="AX5">
        <v>34281166.666666597</v>
      </c>
      <c r="AY5">
        <v>33902000</v>
      </c>
      <c r="AZ5">
        <v>32771933.333333299</v>
      </c>
      <c r="BA5">
        <v>31641866.666666601</v>
      </c>
      <c r="BB5">
        <v>30511800</v>
      </c>
      <c r="BC5">
        <v>29381733.333333299</v>
      </c>
      <c r="BD5">
        <v>28251666.666666601</v>
      </c>
      <c r="BE5">
        <v>27121600</v>
      </c>
      <c r="BF5">
        <v>25991533.333333299</v>
      </c>
      <c r="BG5">
        <v>24861466.666666601</v>
      </c>
      <c r="BH5">
        <v>23731400</v>
      </c>
      <c r="BI5">
        <v>22601333.333333299</v>
      </c>
      <c r="BJ5">
        <v>21471266.666666601</v>
      </c>
      <c r="BK5">
        <v>20341200</v>
      </c>
      <c r="BL5">
        <v>19211133.333333299</v>
      </c>
      <c r="BM5">
        <v>18081066.666666601</v>
      </c>
      <c r="BN5">
        <v>16951000</v>
      </c>
      <c r="BO5">
        <v>15820933.3333333</v>
      </c>
      <c r="BP5">
        <v>14690866.666666601</v>
      </c>
      <c r="BQ5">
        <v>13560800</v>
      </c>
      <c r="BR5">
        <v>12430733.3333333</v>
      </c>
      <c r="BS5">
        <v>11300666.666666601</v>
      </c>
      <c r="BT5">
        <v>10170600</v>
      </c>
      <c r="BU5">
        <v>9040533.3333333302</v>
      </c>
      <c r="BV5">
        <v>7910466.6666666605</v>
      </c>
      <c r="BW5">
        <v>6780400</v>
      </c>
      <c r="BX5">
        <v>5650333.3333333302</v>
      </c>
      <c r="BY5">
        <v>4520266.6666666605</v>
      </c>
      <c r="BZ5">
        <v>3390200</v>
      </c>
      <c r="CA5">
        <v>2260133.3333333302</v>
      </c>
      <c r="CB5">
        <v>1130066.66666666</v>
      </c>
      <c r="CC5">
        <v>0</v>
      </c>
    </row>
    <row r="6" spans="1:81" x14ac:dyDescent="0.25">
      <c r="A6">
        <v>97</v>
      </c>
      <c r="B6" t="s">
        <v>30</v>
      </c>
      <c r="C6" t="s">
        <v>31</v>
      </c>
      <c r="D6">
        <v>2013</v>
      </c>
      <c r="E6" t="s">
        <v>32</v>
      </c>
      <c r="F6" t="s">
        <v>33</v>
      </c>
      <c r="G6">
        <v>2015</v>
      </c>
      <c r="H6">
        <v>2786.08</v>
      </c>
      <c r="I6">
        <v>88</v>
      </c>
      <c r="J6">
        <v>2022</v>
      </c>
      <c r="K6">
        <v>100</v>
      </c>
      <c r="L6">
        <v>0</v>
      </c>
      <c r="M6">
        <v>2020</v>
      </c>
      <c r="N6">
        <v>557.04</v>
      </c>
      <c r="O6">
        <v>98.410280086180407</v>
      </c>
      <c r="P6" t="s">
        <v>24</v>
      </c>
      <c r="Q6">
        <v>3.1963417883146299</v>
      </c>
      <c r="R6">
        <v>1</v>
      </c>
      <c r="S6" t="s">
        <v>25</v>
      </c>
      <c r="T6">
        <v>-1.11368485725649E-2</v>
      </c>
      <c r="AT6">
        <v>2786.08</v>
      </c>
      <c r="AU6">
        <v>2340.2719999999999</v>
      </c>
      <c r="AV6">
        <v>1894.4639999999999</v>
      </c>
      <c r="AW6">
        <v>1448.6559999999999</v>
      </c>
      <c r="AX6">
        <v>1002.848</v>
      </c>
      <c r="AY6">
        <v>557.04</v>
      </c>
      <c r="AZ6">
        <v>278.52</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row>
    <row r="7" spans="1:81" x14ac:dyDescent="0.25">
      <c r="A7">
        <v>64</v>
      </c>
      <c r="B7" t="s">
        <v>693</v>
      </c>
      <c r="C7" t="s">
        <v>27</v>
      </c>
      <c r="D7">
        <v>2020</v>
      </c>
      <c r="E7" t="s">
        <v>690</v>
      </c>
      <c r="F7" t="s">
        <v>23</v>
      </c>
      <c r="G7">
        <v>2018</v>
      </c>
      <c r="H7">
        <v>980000</v>
      </c>
      <c r="I7">
        <v>100</v>
      </c>
      <c r="J7">
        <v>2030</v>
      </c>
      <c r="K7">
        <v>30</v>
      </c>
      <c r="L7">
        <v>686000</v>
      </c>
      <c r="M7">
        <v>2020</v>
      </c>
      <c r="N7">
        <v>906000</v>
      </c>
      <c r="O7">
        <v>25.170068027210899</v>
      </c>
      <c r="P7" t="s">
        <v>45</v>
      </c>
      <c r="Q7">
        <v>2.9503419024390198</v>
      </c>
      <c r="R7">
        <v>1</v>
      </c>
      <c r="S7" t="s">
        <v>25</v>
      </c>
      <c r="T7">
        <v>-1.11368485725649E-2</v>
      </c>
      <c r="AW7">
        <v>980000</v>
      </c>
      <c r="AX7">
        <v>943000</v>
      </c>
      <c r="AY7">
        <v>906000</v>
      </c>
      <c r="AZ7">
        <v>884000</v>
      </c>
      <c r="BA7">
        <v>862000</v>
      </c>
      <c r="BB7">
        <v>840000</v>
      </c>
      <c r="BC7">
        <v>818000</v>
      </c>
      <c r="BD7">
        <v>796000</v>
      </c>
      <c r="BE7">
        <v>774000</v>
      </c>
      <c r="BF7">
        <v>752000</v>
      </c>
      <c r="BG7">
        <v>730000</v>
      </c>
      <c r="BH7">
        <v>708000</v>
      </c>
      <c r="BI7">
        <v>686000</v>
      </c>
      <c r="BJ7">
        <v>678360.12187922001</v>
      </c>
      <c r="BK7">
        <v>670805.32792418497</v>
      </c>
      <c r="BL7">
        <v>663334.67056542297</v>
      </c>
      <c r="BM7">
        <v>655947.21278640395</v>
      </c>
      <c r="BN7">
        <v>648642.02800600603</v>
      </c>
      <c r="BO7">
        <v>641418.19996230095</v>
      </c>
      <c r="BP7">
        <v>634274.82259763405</v>
      </c>
      <c r="BQ7">
        <v>627210.99994497397</v>
      </c>
      <c r="BR7">
        <v>620225.84601553902</v>
      </c>
      <c r="BS7">
        <v>613318.48468767304</v>
      </c>
      <c r="BT7">
        <v>606488.04959695204</v>
      </c>
      <c r="BU7">
        <v>599733.68402752001</v>
      </c>
      <c r="BV7">
        <v>593054.54080463899</v>
      </c>
      <c r="BW7">
        <v>586449.782188426</v>
      </c>
      <c r="BX7">
        <v>579918.57976878004</v>
      </c>
      <c r="BY7">
        <v>573460.11436147802</v>
      </c>
      <c r="BZ7">
        <v>567073.57590542897</v>
      </c>
      <c r="CA7">
        <v>560758.16336106695</v>
      </c>
      <c r="CB7">
        <v>554513.084609885</v>
      </c>
      <c r="CC7">
        <v>548337.55635507905</v>
      </c>
    </row>
    <row r="8" spans="1:81" x14ac:dyDescent="0.25">
      <c r="A8">
        <v>32498</v>
      </c>
      <c r="B8" t="s">
        <v>694</v>
      </c>
      <c r="C8" t="s">
        <v>36</v>
      </c>
      <c r="D8">
        <v>2018</v>
      </c>
      <c r="E8" t="s">
        <v>44</v>
      </c>
      <c r="F8" t="s">
        <v>33</v>
      </c>
      <c r="G8">
        <v>2017</v>
      </c>
      <c r="H8">
        <v>315283</v>
      </c>
      <c r="I8">
        <v>100</v>
      </c>
      <c r="J8">
        <v>2023</v>
      </c>
      <c r="K8">
        <v>5</v>
      </c>
      <c r="L8">
        <v>299518.84999999998</v>
      </c>
      <c r="M8">
        <v>2020</v>
      </c>
      <c r="N8">
        <v>230154.45499999999</v>
      </c>
      <c r="O8">
        <v>276.93503909438198</v>
      </c>
      <c r="P8" t="s">
        <v>691</v>
      </c>
      <c r="Q8">
        <v>2.3670363312926801</v>
      </c>
      <c r="R8">
        <v>1</v>
      </c>
      <c r="S8" t="s">
        <v>25</v>
      </c>
      <c r="T8">
        <v>-1.11368485725649E-2</v>
      </c>
      <c r="AV8">
        <v>315283</v>
      </c>
      <c r="AW8">
        <v>286906.81833333301</v>
      </c>
      <c r="AX8">
        <v>258530.63666666599</v>
      </c>
      <c r="AY8">
        <v>230154.45499999999</v>
      </c>
      <c r="AZ8">
        <v>253275.91999999899</v>
      </c>
      <c r="BA8">
        <v>276397.38500000001</v>
      </c>
      <c r="BB8">
        <v>299518.84999999998</v>
      </c>
      <c r="BC8">
        <v>296183.15392292099</v>
      </c>
      <c r="BD8">
        <v>292884.60698793601</v>
      </c>
      <c r="BE8">
        <v>289622.79547067703</v>
      </c>
      <c r="BF8">
        <v>286397.310254357</v>
      </c>
      <c r="BG8">
        <v>283207.746778464</v>
      </c>
      <c r="BH8">
        <v>280053.704988015</v>
      </c>
      <c r="BI8">
        <v>276934.78928337799</v>
      </c>
      <c r="BJ8">
        <v>273850.608470654</v>
      </c>
      <c r="BK8">
        <v>270800.77571261098</v>
      </c>
      <c r="BL8">
        <v>267784.90848016698</v>
      </c>
      <c r="BM8">
        <v>264802.62850440497</v>
      </c>
      <c r="BN8">
        <v>261853.561729134</v>
      </c>
      <c r="BO8">
        <v>258937.33826397001</v>
      </c>
      <c r="BP8">
        <v>256053.59233794099</v>
      </c>
      <c r="BQ8">
        <v>253201.962253612</v>
      </c>
      <c r="BR8">
        <v>250382.090341717</v>
      </c>
      <c r="BS8">
        <v>247593.62291629901</v>
      </c>
      <c r="BT8">
        <v>244836.21023034799</v>
      </c>
      <c r="BU8">
        <v>242109.50643193201</v>
      </c>
      <c r="BV8">
        <v>239413.16952082099</v>
      </c>
      <c r="BW8">
        <v>236746.86130558999</v>
      </c>
      <c r="BX8">
        <v>234110.247361199</v>
      </c>
      <c r="BY8">
        <v>231502.996987052</v>
      </c>
      <c r="BZ8">
        <v>228924.783165512</v>
      </c>
      <c r="CA8">
        <v>226375.28252089099</v>
      </c>
      <c r="CB8">
        <v>223854.17527888401</v>
      </c>
      <c r="CC8">
        <v>221361.145226466</v>
      </c>
    </row>
    <row r="9" spans="1:81" x14ac:dyDescent="0.25">
      <c r="A9">
        <v>58</v>
      </c>
      <c r="B9" t="s">
        <v>695</v>
      </c>
      <c r="C9" t="s">
        <v>27</v>
      </c>
      <c r="D9">
        <v>2020</v>
      </c>
      <c r="E9" t="s">
        <v>88</v>
      </c>
      <c r="F9" t="s">
        <v>54</v>
      </c>
      <c r="G9">
        <v>2019</v>
      </c>
      <c r="H9">
        <v>52532</v>
      </c>
      <c r="I9">
        <v>100</v>
      </c>
      <c r="J9">
        <v>2030</v>
      </c>
      <c r="K9">
        <v>27.5</v>
      </c>
      <c r="L9">
        <v>38085.699999999997</v>
      </c>
      <c r="M9">
        <v>2020</v>
      </c>
      <c r="N9">
        <v>42640.73</v>
      </c>
      <c r="O9">
        <v>188.65294063697101</v>
      </c>
      <c r="P9" t="s">
        <v>24</v>
      </c>
      <c r="Q9">
        <v>3.2652532198390198</v>
      </c>
      <c r="R9">
        <v>1</v>
      </c>
      <c r="S9" t="s">
        <v>25</v>
      </c>
      <c r="T9">
        <v>-1.11368485725649E-2</v>
      </c>
      <c r="AX9">
        <v>52532</v>
      </c>
      <c r="AY9">
        <v>42640.73</v>
      </c>
      <c r="AZ9">
        <v>42185.226999999999</v>
      </c>
      <c r="BA9">
        <v>41729.724000000002</v>
      </c>
      <c r="BB9">
        <v>41274.220999999998</v>
      </c>
      <c r="BC9">
        <v>40818.718000000001</v>
      </c>
      <c r="BD9">
        <v>40363.214999999997</v>
      </c>
      <c r="BE9">
        <v>39907.712</v>
      </c>
      <c r="BF9">
        <v>39452.209000000003</v>
      </c>
      <c r="BG9">
        <v>38996.705999999998</v>
      </c>
      <c r="BH9">
        <v>38541.202999999899</v>
      </c>
      <c r="BI9">
        <v>38085.699999999997</v>
      </c>
      <c r="BJ9">
        <v>37661.5453263198</v>
      </c>
      <c r="BK9">
        <v>37242.1143990118</v>
      </c>
      <c r="BL9">
        <v>36827.354610427901</v>
      </c>
      <c r="BM9">
        <v>36417.213938803397</v>
      </c>
      <c r="BN9">
        <v>36011.640941732199</v>
      </c>
      <c r="BO9">
        <v>35610.584749714602</v>
      </c>
      <c r="BP9">
        <v>35213.995059776498</v>
      </c>
      <c r="BQ9">
        <v>34821.822129160697</v>
      </c>
      <c r="BR9">
        <v>34434.016769087502</v>
      </c>
      <c r="BS9">
        <v>34050.530338584998</v>
      </c>
      <c r="BT9">
        <v>33671.314738388603</v>
      </c>
      <c r="BU9">
        <v>33296.322404908002</v>
      </c>
      <c r="BV9">
        <v>32925.506304261296</v>
      </c>
      <c r="BW9">
        <v>32558.819926375701</v>
      </c>
      <c r="BX9">
        <v>32196.2172791542</v>
      </c>
      <c r="BY9">
        <v>31837.652882706901</v>
      </c>
      <c r="BZ9">
        <v>31483.0817636463</v>
      </c>
      <c r="CA9">
        <v>31132.459449446898</v>
      </c>
      <c r="CB9">
        <v>30785.741962866901</v>
      </c>
      <c r="CC9">
        <v>30442.885816432401</v>
      </c>
    </row>
    <row r="10" spans="1:81" x14ac:dyDescent="0.25">
      <c r="A10">
        <v>134</v>
      </c>
      <c r="B10" t="s">
        <v>696</v>
      </c>
      <c r="C10" t="s">
        <v>697</v>
      </c>
      <c r="D10">
        <v>2020</v>
      </c>
      <c r="E10" t="s">
        <v>44</v>
      </c>
      <c r="F10" t="s">
        <v>33</v>
      </c>
      <c r="G10">
        <v>2020</v>
      </c>
      <c r="H10">
        <v>261724</v>
      </c>
      <c r="I10">
        <v>100</v>
      </c>
      <c r="J10">
        <v>2021</v>
      </c>
      <c r="K10">
        <v>10</v>
      </c>
      <c r="L10">
        <v>235551.6</v>
      </c>
      <c r="M10">
        <v>2020</v>
      </c>
      <c r="N10">
        <v>192695</v>
      </c>
      <c r="O10">
        <v>263.74730632269097</v>
      </c>
      <c r="P10" t="s">
        <v>691</v>
      </c>
      <c r="Q10">
        <v>2.4158798309365901</v>
      </c>
      <c r="R10">
        <v>1</v>
      </c>
      <c r="S10" t="s">
        <v>25</v>
      </c>
      <c r="T10">
        <v>-1.11368485725649E-2</v>
      </c>
      <c r="AY10">
        <v>192695</v>
      </c>
      <c r="AZ10">
        <v>235551.6</v>
      </c>
      <c r="BA10">
        <v>232928.29749977399</v>
      </c>
      <c r="BB10">
        <v>230334.21032225399</v>
      </c>
      <c r="BC10">
        <v>227769.01310081399</v>
      </c>
      <c r="BD10">
        <v>225232.38409238699</v>
      </c>
      <c r="BE10">
        <v>222724.00513711199</v>
      </c>
      <c r="BF10">
        <v>220243.56161842501</v>
      </c>
      <c r="BG10">
        <v>217790.742423599</v>
      </c>
      <c r="BH10">
        <v>215365.23990471999</v>
      </c>
      <c r="BI10">
        <v>212966.74984010699</v>
      </c>
      <c r="BJ10">
        <v>210594.97139614701</v>
      </c>
      <c r="BK10">
        <v>208249.607089564</v>
      </c>
      <c r="BL10">
        <v>205930.36275011199</v>
      </c>
      <c r="BM10">
        <v>203636.94748367</v>
      </c>
      <c r="BN10">
        <v>201369.073635765</v>
      </c>
      <c r="BO10">
        <v>199126.456755486</v>
      </c>
      <c r="BP10">
        <v>196908.81555980901</v>
      </c>
      <c r="BQ10">
        <v>194715.87189831599</v>
      </c>
      <c r="BR10">
        <v>192547.35071830999</v>
      </c>
      <c r="BS10">
        <v>190402.98003031101</v>
      </c>
      <c r="BT10">
        <v>188282.49087394899</v>
      </c>
      <c r="BU10">
        <v>186185.61728422</v>
      </c>
      <c r="BV10">
        <v>184112.09625813601</v>
      </c>
      <c r="BW10">
        <v>182061.667721732</v>
      </c>
      <c r="BX10">
        <v>180034.07449744601</v>
      </c>
      <c r="BY10">
        <v>178029.06227186599</v>
      </c>
      <c r="BZ10">
        <v>176046.37956382899</v>
      </c>
      <c r="CA10">
        <v>174085.77769287801</v>
      </c>
      <c r="CB10">
        <v>172147.010748075</v>
      </c>
      <c r="CC10">
        <v>170229.835557154</v>
      </c>
    </row>
    <row r="11" spans="1:81" x14ac:dyDescent="0.25">
      <c r="A11">
        <v>17604</v>
      </c>
      <c r="B11" t="s">
        <v>698</v>
      </c>
      <c r="C11" t="s">
        <v>21</v>
      </c>
      <c r="D11">
        <v>2021</v>
      </c>
      <c r="E11" t="s">
        <v>88</v>
      </c>
      <c r="F11" t="s">
        <v>54</v>
      </c>
      <c r="G11">
        <v>2018</v>
      </c>
      <c r="H11">
        <v>9736</v>
      </c>
      <c r="I11">
        <v>100</v>
      </c>
      <c r="J11">
        <v>2025</v>
      </c>
      <c r="K11">
        <v>50</v>
      </c>
      <c r="L11">
        <v>4868</v>
      </c>
      <c r="M11">
        <v>2020</v>
      </c>
      <c r="N11">
        <v>4389</v>
      </c>
      <c r="O11">
        <v>110.404121919424</v>
      </c>
      <c r="P11" t="s">
        <v>24</v>
      </c>
      <c r="Q11">
        <v>3.4878080998487802</v>
      </c>
      <c r="R11">
        <v>1</v>
      </c>
      <c r="S11" t="s">
        <v>25</v>
      </c>
      <c r="T11">
        <v>-1.11368485725649E-2</v>
      </c>
      <c r="AW11">
        <v>9736</v>
      </c>
      <c r="AX11">
        <v>7062.5</v>
      </c>
      <c r="AY11">
        <v>4389</v>
      </c>
      <c r="AZ11">
        <v>4484.8</v>
      </c>
      <c r="BA11">
        <v>4580.6000000000004</v>
      </c>
      <c r="BB11">
        <v>4676.3999999999996</v>
      </c>
      <c r="BC11">
        <v>4772.2</v>
      </c>
      <c r="BD11">
        <v>4868</v>
      </c>
      <c r="BE11">
        <v>4813.7858211487501</v>
      </c>
      <c r="BF11">
        <v>4760.1754173978597</v>
      </c>
      <c r="BG11">
        <v>4707.1620645954499</v>
      </c>
      <c r="BH11">
        <v>4654.7391134755298</v>
      </c>
      <c r="BI11">
        <v>4602.8999888239596</v>
      </c>
      <c r="BJ11">
        <v>4551.6381886537602</v>
      </c>
      <c r="BK11">
        <v>4500.9472833896198</v>
      </c>
      <c r="BL11">
        <v>4450.8209150614102</v>
      </c>
      <c r="BM11">
        <v>4401.2527965067702</v>
      </c>
      <c r="BN11">
        <v>4352.2367105824997</v>
      </c>
      <c r="BO11">
        <v>4303.76650938478</v>
      </c>
      <c r="BP11">
        <v>4255.8361134780898</v>
      </c>
      <c r="BQ11">
        <v>4208.4395111326303</v>
      </c>
      <c r="BR11">
        <v>4161.57075757034</v>
      </c>
      <c r="BS11">
        <v>4115.2239742192696</v>
      </c>
      <c r="BT11">
        <v>4069.3933479761999</v>
      </c>
      <c r="BU11">
        <v>4024.07313047759</v>
      </c>
      <c r="BV11">
        <v>3979.25763737853</v>
      </c>
      <c r="BW11">
        <v>3934.9412476398202</v>
      </c>
      <c r="BX11">
        <v>3891.11840282292</v>
      </c>
      <c r="BY11">
        <v>3847.7836063927598</v>
      </c>
      <c r="BZ11">
        <v>3804.9314230283699</v>
      </c>
      <c r="CA11">
        <v>3762.5564779411002</v>
      </c>
      <c r="CB11">
        <v>3720.65345620055</v>
      </c>
      <c r="CC11">
        <v>3679.2171020678502</v>
      </c>
    </row>
    <row r="12" spans="1:81" x14ac:dyDescent="0.25">
      <c r="A12">
        <v>138</v>
      </c>
      <c r="B12" t="s">
        <v>699</v>
      </c>
      <c r="C12" t="s">
        <v>211</v>
      </c>
      <c r="D12">
        <v>2019</v>
      </c>
      <c r="E12" t="s">
        <v>105</v>
      </c>
      <c r="F12" t="s">
        <v>54</v>
      </c>
      <c r="G12">
        <v>2018</v>
      </c>
      <c r="H12">
        <v>259399</v>
      </c>
      <c r="I12">
        <v>100</v>
      </c>
      <c r="J12">
        <v>2030</v>
      </c>
      <c r="K12">
        <v>51</v>
      </c>
      <c r="L12">
        <v>127105.51</v>
      </c>
      <c r="M12">
        <v>2020</v>
      </c>
      <c r="N12">
        <v>176544</v>
      </c>
      <c r="O12">
        <v>66.351108356237006</v>
      </c>
      <c r="P12" t="s">
        <v>691</v>
      </c>
      <c r="Q12">
        <v>3.50027354923902</v>
      </c>
      <c r="R12">
        <v>1</v>
      </c>
      <c r="S12" t="s">
        <v>25</v>
      </c>
      <c r="T12">
        <v>-1.11368485725649E-2</v>
      </c>
      <c r="AW12">
        <v>259399</v>
      </c>
      <c r="AX12">
        <v>217971.5</v>
      </c>
      <c r="AY12">
        <v>176544</v>
      </c>
      <c r="AZ12">
        <v>171600.15100000001</v>
      </c>
      <c r="BA12">
        <v>166656.302</v>
      </c>
      <c r="BB12">
        <v>161712.45300000001</v>
      </c>
      <c r="BC12">
        <v>156768.60399999999</v>
      </c>
      <c r="BD12">
        <v>151824.755</v>
      </c>
      <c r="BE12">
        <v>146880.90599999999</v>
      </c>
      <c r="BF12">
        <v>141937.057</v>
      </c>
      <c r="BG12">
        <v>136993.20799999899</v>
      </c>
      <c r="BH12">
        <v>132049.359</v>
      </c>
      <c r="BI12">
        <v>127105.51</v>
      </c>
      <c r="BJ12">
        <v>125689.955182391</v>
      </c>
      <c r="BK12">
        <v>124290.165184432</v>
      </c>
      <c r="BL12">
        <v>122905.96443571401</v>
      </c>
      <c r="BM12">
        <v>121537.179321128</v>
      </c>
      <c r="BN12">
        <v>120183.63815909201</v>
      </c>
      <c r="BO12">
        <v>118845.17118001499</v>
      </c>
      <c r="BP12">
        <v>117521.610505002</v>
      </c>
      <c r="BQ12">
        <v>116212.790124804</v>
      </c>
      <c r="BR12">
        <v>114918.545878989</v>
      </c>
      <c r="BS12">
        <v>113638.715435355</v>
      </c>
      <c r="BT12">
        <v>112373.13826957101</v>
      </c>
      <c r="BU12">
        <v>111121.65564503901</v>
      </c>
      <c r="BV12">
        <v>109884.110592987</v>
      </c>
      <c r="BW12">
        <v>108660.347892782</v>
      </c>
      <c r="BX12">
        <v>107450.214052458</v>
      </c>
      <c r="BY12">
        <v>106253.557289466</v>
      </c>
      <c r="BZ12">
        <v>105070.227511637</v>
      </c>
      <c r="CA12">
        <v>103900.07629835499</v>
      </c>
      <c r="CB12">
        <v>102742.95688194199</v>
      </c>
      <c r="CC12">
        <v>101598.72412925</v>
      </c>
    </row>
    <row r="13" spans="1:81" x14ac:dyDescent="0.25">
      <c r="A13">
        <v>21318</v>
      </c>
      <c r="B13" t="s">
        <v>700</v>
      </c>
      <c r="C13" t="s">
        <v>111</v>
      </c>
      <c r="D13">
        <v>2016</v>
      </c>
      <c r="E13" t="s">
        <v>117</v>
      </c>
      <c r="F13" t="s">
        <v>54</v>
      </c>
      <c r="G13">
        <v>2016</v>
      </c>
      <c r="H13">
        <v>208632</v>
      </c>
      <c r="I13">
        <v>100</v>
      </c>
      <c r="J13">
        <v>2025</v>
      </c>
      <c r="K13">
        <v>11</v>
      </c>
      <c r="L13">
        <v>185682.48</v>
      </c>
      <c r="M13">
        <v>2020</v>
      </c>
      <c r="N13">
        <v>176928</v>
      </c>
      <c r="O13">
        <v>291.10460925389901</v>
      </c>
      <c r="P13" t="s">
        <v>24</v>
      </c>
      <c r="Q13">
        <v>3.0979306416487802</v>
      </c>
      <c r="R13">
        <v>1</v>
      </c>
      <c r="S13" t="s">
        <v>25</v>
      </c>
      <c r="T13">
        <v>-1.11368485725649E-2</v>
      </c>
      <c r="AU13">
        <v>208632</v>
      </c>
      <c r="AV13">
        <v>200706</v>
      </c>
      <c r="AW13">
        <v>192780</v>
      </c>
      <c r="AX13">
        <v>184854</v>
      </c>
      <c r="AY13">
        <v>176928</v>
      </c>
      <c r="AZ13">
        <v>178678.89600000001</v>
      </c>
      <c r="BA13">
        <v>180429.79199999999</v>
      </c>
      <c r="BB13">
        <v>182180.68799999999</v>
      </c>
      <c r="BC13">
        <v>183931.584</v>
      </c>
      <c r="BD13">
        <v>185682.48</v>
      </c>
      <c r="BE13">
        <v>183614.56233766099</v>
      </c>
      <c r="BF13">
        <v>181569.674761189</v>
      </c>
      <c r="BG13">
        <v>179547.56078800399</v>
      </c>
      <c r="BH13">
        <v>177547.96679193401</v>
      </c>
      <c r="BI13">
        <v>175570.641971406</v>
      </c>
      <c r="BJ13">
        <v>173615.33831798201</v>
      </c>
      <c r="BK13">
        <v>171681.81058526001</v>
      </c>
      <c r="BL13">
        <v>169769.81625810801</v>
      </c>
      <c r="BM13">
        <v>167879.11552225001</v>
      </c>
      <c r="BN13">
        <v>166009.47123418201</v>
      </c>
      <c r="BO13">
        <v>164160.64889143599</v>
      </c>
      <c r="BP13">
        <v>162332.416603158</v>
      </c>
      <c r="BQ13">
        <v>160524.54506102999</v>
      </c>
      <c r="BR13">
        <v>158736.80751050499</v>
      </c>
      <c r="BS13">
        <v>156968.97972236801</v>
      </c>
      <c r="BT13">
        <v>155220.83996461</v>
      </c>
      <c r="BU13">
        <v>153492.16897461799</v>
      </c>
      <c r="BV13">
        <v>151782.749931673</v>
      </c>
      <c r="BW13">
        <v>150092.36842975701</v>
      </c>
      <c r="BX13">
        <v>148420.81245065699</v>
      </c>
      <c r="BY13">
        <v>146767.87233737699</v>
      </c>
      <c r="BZ13">
        <v>145133.340767838</v>
      </c>
      <c r="CA13">
        <v>143517.012728876</v>
      </c>
      <c r="CB13">
        <v>141918.68549052801</v>
      </c>
      <c r="CC13">
        <v>140338.158580602</v>
      </c>
    </row>
    <row r="14" spans="1:81" x14ac:dyDescent="0.25">
      <c r="A14">
        <v>154</v>
      </c>
      <c r="B14" t="s">
        <v>593</v>
      </c>
      <c r="C14" t="s">
        <v>36</v>
      </c>
      <c r="D14">
        <v>2017</v>
      </c>
      <c r="E14" t="s">
        <v>690</v>
      </c>
      <c r="F14" t="s">
        <v>23</v>
      </c>
      <c r="G14">
        <v>2017</v>
      </c>
      <c r="H14">
        <v>213109</v>
      </c>
      <c r="I14">
        <v>100</v>
      </c>
      <c r="J14">
        <v>2030</v>
      </c>
      <c r="K14">
        <v>60</v>
      </c>
      <c r="L14">
        <v>85243.6</v>
      </c>
      <c r="M14">
        <v>2020</v>
      </c>
      <c r="N14">
        <v>133146</v>
      </c>
      <c r="O14">
        <v>62.536855161756002</v>
      </c>
      <c r="P14" t="s">
        <v>24</v>
      </c>
      <c r="Q14">
        <v>3.25026521333902</v>
      </c>
      <c r="R14">
        <v>1</v>
      </c>
      <c r="S14" t="s">
        <v>25</v>
      </c>
      <c r="T14">
        <v>-1.11368485725649E-2</v>
      </c>
      <c r="AV14">
        <v>213109</v>
      </c>
      <c r="AW14">
        <v>186454.66666666599</v>
      </c>
      <c r="AX14">
        <v>159800.33333333299</v>
      </c>
      <c r="AY14">
        <v>133146</v>
      </c>
      <c r="AZ14">
        <v>128355.76</v>
      </c>
      <c r="BA14">
        <v>123565.52</v>
      </c>
      <c r="BB14">
        <v>118775.28</v>
      </c>
      <c r="BC14">
        <v>113985.04</v>
      </c>
      <c r="BD14">
        <v>109194.8</v>
      </c>
      <c r="BE14">
        <v>104404.56</v>
      </c>
      <c r="BF14">
        <v>99614.32</v>
      </c>
      <c r="BG14">
        <v>94824.08</v>
      </c>
      <c r="BH14">
        <v>90033.84</v>
      </c>
      <c r="BI14">
        <v>85243.6</v>
      </c>
      <c r="BJ14">
        <v>84294.254935019693</v>
      </c>
      <c r="BK14">
        <v>83355.482582271201</v>
      </c>
      <c r="BL14">
        <v>82427.165195059395</v>
      </c>
      <c r="BM14">
        <v>81509.186338016196</v>
      </c>
      <c r="BN14">
        <v>80601.430872496698</v>
      </c>
      <c r="BO14">
        <v>79703.784942137703</v>
      </c>
      <c r="BP14">
        <v>78816.135958576793</v>
      </c>
      <c r="BQ14">
        <v>77938.372587331396</v>
      </c>
      <c r="BR14">
        <v>77070.384733834202</v>
      </c>
      <c r="BS14">
        <v>76212.063529624196</v>
      </c>
      <c r="BT14">
        <v>75363.301318692</v>
      </c>
      <c r="BU14">
        <v>74523.991643977206</v>
      </c>
      <c r="BV14">
        <v>73694.029234015106</v>
      </c>
      <c r="BW14">
        <v>72873.309989733694</v>
      </c>
      <c r="BX14">
        <v>72061.730971396493</v>
      </c>
      <c r="BY14">
        <v>71259.190385691094</v>
      </c>
      <c r="BZ14">
        <v>70465.587572962104</v>
      </c>
      <c r="CA14">
        <v>69680.822994585207</v>
      </c>
      <c r="CB14">
        <v>68904.7982204828</v>
      </c>
      <c r="CC14">
        <v>68137.415916778104</v>
      </c>
    </row>
    <row r="15" spans="1:81" x14ac:dyDescent="0.25">
      <c r="A15">
        <v>156</v>
      </c>
      <c r="B15" t="s">
        <v>701</v>
      </c>
      <c r="C15" t="s">
        <v>39</v>
      </c>
      <c r="D15">
        <v>2020</v>
      </c>
      <c r="E15" t="s">
        <v>28</v>
      </c>
      <c r="F15" t="s">
        <v>23</v>
      </c>
      <c r="G15">
        <v>2019</v>
      </c>
      <c r="H15">
        <v>1946092</v>
      </c>
      <c r="I15">
        <v>100</v>
      </c>
      <c r="J15">
        <v>2030</v>
      </c>
      <c r="K15">
        <v>46</v>
      </c>
      <c r="L15">
        <v>1050889.68</v>
      </c>
      <c r="M15">
        <v>2020</v>
      </c>
      <c r="N15">
        <v>1271172</v>
      </c>
      <c r="O15">
        <v>75.393012833121404</v>
      </c>
      <c r="P15" t="s">
        <v>24</v>
      </c>
      <c r="Q15">
        <v>3.1104385116390199</v>
      </c>
      <c r="R15">
        <v>1</v>
      </c>
      <c r="S15" t="s">
        <v>25</v>
      </c>
      <c r="T15">
        <v>-1.11368485725649E-2</v>
      </c>
      <c r="AX15">
        <v>1946092</v>
      </c>
      <c r="AY15">
        <v>1271172</v>
      </c>
      <c r="AZ15">
        <v>1249143.7679999999</v>
      </c>
      <c r="BA15">
        <v>1227115.5360000001</v>
      </c>
      <c r="BB15">
        <v>1205087.304</v>
      </c>
      <c r="BC15">
        <v>1183059.0719999999</v>
      </c>
      <c r="BD15">
        <v>1161030.8400000001</v>
      </c>
      <c r="BE15">
        <v>1139002.608</v>
      </c>
      <c r="BF15">
        <v>1116974.3759999999</v>
      </c>
      <c r="BG15">
        <v>1094946.1440000001</v>
      </c>
      <c r="BH15">
        <v>1072917.912</v>
      </c>
      <c r="BI15">
        <v>1050889.68</v>
      </c>
      <c r="BJ15">
        <v>1039186.0807673601</v>
      </c>
      <c r="BK15">
        <v>1027612.82274714</v>
      </c>
      <c r="BL15">
        <v>1016168.45434898</v>
      </c>
      <c r="BM15">
        <v>1004851.54014868</v>
      </c>
      <c r="BN15">
        <v>993660.66070813802</v>
      </c>
      <c r="BO15">
        <v>982594.41239731596</v>
      </c>
      <c r="BP15">
        <v>971651.40721819899</v>
      </c>
      <c r="BQ15">
        <v>960830.27263069001</v>
      </c>
      <c r="BR15">
        <v>950129.65138046595</v>
      </c>
      <c r="BS15">
        <v>939548.20132873801</v>
      </c>
      <c r="BT15">
        <v>929084.59528391401</v>
      </c>
      <c r="BU15">
        <v>918737.52083513397</v>
      </c>
      <c r="BV15">
        <v>908505.68018766004</v>
      </c>
      <c r="BW15">
        <v>898387.79000009503</v>
      </c>
      <c r="BX15">
        <v>888382.58122342196</v>
      </c>
      <c r="BY15">
        <v>878488.79894183297</v>
      </c>
      <c r="BZ15">
        <v>868705.20221532299</v>
      </c>
      <c r="CA15">
        <v>859030.56392405205</v>
      </c>
      <c r="CB15">
        <v>849463.67061442498</v>
      </c>
      <c r="CC15">
        <v>840003.32234689698</v>
      </c>
    </row>
    <row r="16" spans="1:81" x14ac:dyDescent="0.25">
      <c r="A16">
        <v>169</v>
      </c>
      <c r="B16" t="s">
        <v>35</v>
      </c>
      <c r="C16" t="s">
        <v>36</v>
      </c>
      <c r="D16">
        <v>2019</v>
      </c>
      <c r="E16" t="s">
        <v>28</v>
      </c>
      <c r="F16" t="s">
        <v>23</v>
      </c>
      <c r="G16">
        <v>2019</v>
      </c>
      <c r="H16">
        <v>2897135</v>
      </c>
      <c r="I16">
        <v>100</v>
      </c>
      <c r="J16">
        <v>2050</v>
      </c>
      <c r="K16">
        <v>100</v>
      </c>
      <c r="L16">
        <v>0</v>
      </c>
      <c r="M16">
        <v>2020</v>
      </c>
      <c r="N16">
        <v>2736760</v>
      </c>
      <c r="O16">
        <v>5.5356412455753699</v>
      </c>
      <c r="P16" t="s">
        <v>24</v>
      </c>
      <c r="Q16">
        <v>3.6602897135000001</v>
      </c>
      <c r="R16">
        <v>1</v>
      </c>
      <c r="S16" t="s">
        <v>25</v>
      </c>
      <c r="T16">
        <v>-1.11368485725649E-2</v>
      </c>
      <c r="AX16">
        <v>2897135</v>
      </c>
      <c r="AY16">
        <v>2736760</v>
      </c>
      <c r="AZ16">
        <v>2645534.66666666</v>
      </c>
      <c r="BA16">
        <v>2554309.3333333302</v>
      </c>
      <c r="BB16">
        <v>2463084</v>
      </c>
      <c r="BC16">
        <v>2371858.66666666</v>
      </c>
      <c r="BD16">
        <v>2280633.3333333302</v>
      </c>
      <c r="BE16">
        <v>2189408</v>
      </c>
      <c r="BF16">
        <v>2098182.66666666</v>
      </c>
      <c r="BG16">
        <v>2006957.33333333</v>
      </c>
      <c r="BH16">
        <v>1915732</v>
      </c>
      <c r="BI16">
        <v>1824506.66666666</v>
      </c>
      <c r="BJ16">
        <v>1733281.33333333</v>
      </c>
      <c r="BK16">
        <v>1642056</v>
      </c>
      <c r="BL16">
        <v>1550830.66666666</v>
      </c>
      <c r="BM16">
        <v>1459605.33333333</v>
      </c>
      <c r="BN16">
        <v>1368380</v>
      </c>
      <c r="BO16">
        <v>1277154.66666666</v>
      </c>
      <c r="BP16">
        <v>1185929.33333333</v>
      </c>
      <c r="BQ16">
        <v>1094704</v>
      </c>
      <c r="BR16">
        <v>1003478.66666666</v>
      </c>
      <c r="BS16">
        <v>912253.33333333302</v>
      </c>
      <c r="BT16">
        <v>821028</v>
      </c>
      <c r="BU16">
        <v>729802.66666666605</v>
      </c>
      <c r="BV16">
        <v>638577.33333333302</v>
      </c>
      <c r="BW16">
        <v>547352</v>
      </c>
      <c r="BX16">
        <v>456126.66666666599</v>
      </c>
      <c r="BY16">
        <v>364901.33333333302</v>
      </c>
      <c r="BZ16">
        <v>273676</v>
      </c>
      <c r="CA16">
        <v>182450.66666666599</v>
      </c>
      <c r="CB16">
        <v>91225.333333333401</v>
      </c>
      <c r="CC16">
        <v>0</v>
      </c>
    </row>
    <row r="17" spans="1:81" x14ac:dyDescent="0.25">
      <c r="A17">
        <v>58301</v>
      </c>
      <c r="B17" t="s">
        <v>702</v>
      </c>
      <c r="C17" t="s">
        <v>27</v>
      </c>
      <c r="D17">
        <v>2019</v>
      </c>
      <c r="E17" t="s">
        <v>690</v>
      </c>
      <c r="F17" t="s">
        <v>23</v>
      </c>
      <c r="G17">
        <v>2019</v>
      </c>
      <c r="H17">
        <v>95185</v>
      </c>
      <c r="I17">
        <v>100</v>
      </c>
      <c r="J17">
        <v>2022</v>
      </c>
      <c r="K17">
        <v>25</v>
      </c>
      <c r="L17">
        <v>71388.75</v>
      </c>
      <c r="M17">
        <v>2020</v>
      </c>
      <c r="N17">
        <v>89773</v>
      </c>
      <c r="O17">
        <v>22.743079266691201</v>
      </c>
      <c r="P17" t="s">
        <v>24</v>
      </c>
      <c r="Q17">
        <v>2.89635098191463</v>
      </c>
      <c r="R17">
        <v>1</v>
      </c>
      <c r="S17" t="s">
        <v>25</v>
      </c>
      <c r="T17">
        <v>-1.11368485725649E-2</v>
      </c>
      <c r="AX17">
        <v>95185</v>
      </c>
      <c r="AY17">
        <v>89773</v>
      </c>
      <c r="AZ17">
        <v>80580.875</v>
      </c>
      <c r="BA17">
        <v>71388.75</v>
      </c>
      <c r="BB17">
        <v>70593.704301465303</v>
      </c>
      <c r="BC17">
        <v>69807.512906483404</v>
      </c>
      <c r="BD17">
        <v>69030.077206016504</v>
      </c>
      <c r="BE17">
        <v>68261.299689220701</v>
      </c>
      <c r="BF17">
        <v>67501.083931215398</v>
      </c>
      <c r="BG17">
        <v>66749.334580989394</v>
      </c>
      <c r="BH17">
        <v>66005.957349441494</v>
      </c>
      <c r="BI17">
        <v>65270.858997553602</v>
      </c>
      <c r="BJ17">
        <v>64543.947324696601</v>
      </c>
      <c r="BK17">
        <v>63825.1311570658</v>
      </c>
      <c r="BL17">
        <v>63114.320336245502</v>
      </c>
      <c r="BM17">
        <v>62411.425707900402</v>
      </c>
      <c r="BN17">
        <v>61716.359110593599</v>
      </c>
      <c r="BO17">
        <v>61029.033364728901</v>
      </c>
      <c r="BP17">
        <v>60349.362261615897</v>
      </c>
      <c r="BQ17">
        <v>59677.260552657397</v>
      </c>
      <c r="BR17">
        <v>59012.643938656904</v>
      </c>
      <c r="BS17">
        <v>58355.429059245398</v>
      </c>
      <c r="BT17">
        <v>57705.533482425599</v>
      </c>
      <c r="BU17">
        <v>57062.875694232702</v>
      </c>
      <c r="BV17">
        <v>56427.375088510897</v>
      </c>
      <c r="BW17">
        <v>55798.951956802899</v>
      </c>
      <c r="BX17">
        <v>55177.527478352102</v>
      </c>
      <c r="BY17">
        <v>54563.023710217203</v>
      </c>
      <c r="BZ17">
        <v>53955.363577495198</v>
      </c>
      <c r="CA17">
        <v>53354.470863654999</v>
      </c>
      <c r="CB17">
        <v>52760.270200977102</v>
      </c>
      <c r="CC17">
        <v>52172.687061101198</v>
      </c>
    </row>
    <row r="18" spans="1:81" x14ac:dyDescent="0.25">
      <c r="A18">
        <v>333</v>
      </c>
      <c r="B18" t="s">
        <v>703</v>
      </c>
      <c r="C18" t="s">
        <v>27</v>
      </c>
      <c r="D18">
        <v>2019</v>
      </c>
      <c r="E18" t="s">
        <v>690</v>
      </c>
      <c r="F18" t="s">
        <v>23</v>
      </c>
      <c r="G18">
        <v>2018</v>
      </c>
      <c r="H18">
        <v>59990</v>
      </c>
      <c r="I18">
        <v>100</v>
      </c>
      <c r="J18">
        <v>2025</v>
      </c>
      <c r="K18">
        <v>35</v>
      </c>
      <c r="L18">
        <v>38993.5</v>
      </c>
      <c r="M18">
        <v>2020</v>
      </c>
      <c r="N18">
        <v>44382</v>
      </c>
      <c r="O18">
        <v>74.3361988902912</v>
      </c>
      <c r="P18" t="s">
        <v>24</v>
      </c>
      <c r="Q18">
        <v>2.9978108770487801</v>
      </c>
      <c r="R18">
        <v>1</v>
      </c>
      <c r="S18" t="s">
        <v>25</v>
      </c>
      <c r="T18">
        <v>-1.11368485725649E-2</v>
      </c>
      <c r="AW18">
        <v>59990</v>
      </c>
      <c r="AX18">
        <v>52186</v>
      </c>
      <c r="AY18">
        <v>44382</v>
      </c>
      <c r="AZ18">
        <v>43304.3</v>
      </c>
      <c r="BA18">
        <v>42226.6</v>
      </c>
      <c r="BB18">
        <v>41148.9</v>
      </c>
      <c r="BC18">
        <v>40071.199999999997</v>
      </c>
      <c r="BD18">
        <v>38993.5</v>
      </c>
      <c r="BE18">
        <v>38559.235295185601</v>
      </c>
      <c r="BF18">
        <v>38129.806930629296</v>
      </c>
      <c r="BG18">
        <v>37705.161044741697</v>
      </c>
      <c r="BH18">
        <v>37285.244375782197</v>
      </c>
      <c r="BI18">
        <v>36870.004255178101</v>
      </c>
      <c r="BJ18">
        <v>36459.388600918297</v>
      </c>
      <c r="BK18">
        <v>36053.345911021599</v>
      </c>
      <c r="BL18">
        <v>35651.825257076198</v>
      </c>
      <c r="BM18">
        <v>35254.776277852601</v>
      </c>
      <c r="BN18">
        <v>34862.149172986501</v>
      </c>
      <c r="BO18">
        <v>34473.894696732801</v>
      </c>
      <c r="BP18">
        <v>34089.964151788801</v>
      </c>
      <c r="BQ18">
        <v>33710.309383186097</v>
      </c>
      <c r="BR18">
        <v>33334.882772251302</v>
      </c>
      <c r="BS18">
        <v>32963.637230632499</v>
      </c>
      <c r="BT18">
        <v>32596.526194393999</v>
      </c>
      <c r="BU18">
        <v>32233.5036181754</v>
      </c>
      <c r="BV18">
        <v>31874.523969416499</v>
      </c>
      <c r="BW18">
        <v>31519.542222646502</v>
      </c>
      <c r="BX18">
        <v>31168.513853836299</v>
      </c>
      <c r="BY18">
        <v>30821.394834814299</v>
      </c>
      <c r="BZ18">
        <v>30478.141627743698</v>
      </c>
      <c r="CA18">
        <v>30138.711179662401</v>
      </c>
      <c r="CB18">
        <v>29803.060917082199</v>
      </c>
      <c r="CC18">
        <v>29471.1487406497</v>
      </c>
    </row>
    <row r="19" spans="1:81" x14ac:dyDescent="0.25">
      <c r="A19">
        <v>862506</v>
      </c>
      <c r="B19" t="s">
        <v>704</v>
      </c>
      <c r="C19" t="s">
        <v>27</v>
      </c>
      <c r="D19">
        <v>2020</v>
      </c>
      <c r="E19" t="s">
        <v>44</v>
      </c>
      <c r="F19" t="s">
        <v>33</v>
      </c>
      <c r="G19">
        <v>2014</v>
      </c>
      <c r="H19">
        <v>99174</v>
      </c>
      <c r="I19">
        <v>100</v>
      </c>
      <c r="J19">
        <v>2030</v>
      </c>
      <c r="K19">
        <v>2.5</v>
      </c>
      <c r="L19">
        <v>96694.65</v>
      </c>
      <c r="M19">
        <v>2020</v>
      </c>
      <c r="N19">
        <v>98244.243749999994</v>
      </c>
      <c r="O19">
        <v>2329.1608207767799</v>
      </c>
      <c r="P19" t="s">
        <v>691</v>
      </c>
      <c r="Q19">
        <v>2.3452511297390202</v>
      </c>
      <c r="R19">
        <v>1</v>
      </c>
      <c r="S19" t="s">
        <v>25</v>
      </c>
      <c r="T19">
        <v>-1.11368485725649E-2</v>
      </c>
      <c r="AS19">
        <v>99174</v>
      </c>
      <c r="AT19">
        <v>99019.040624999994</v>
      </c>
      <c r="AU19">
        <v>98864.081250000003</v>
      </c>
      <c r="AV19">
        <v>98709.121874999997</v>
      </c>
      <c r="AW19">
        <v>98554.162499999904</v>
      </c>
      <c r="AX19">
        <v>98399.203125</v>
      </c>
      <c r="AY19">
        <v>98244.243749999994</v>
      </c>
      <c r="AZ19">
        <v>98089.284374999901</v>
      </c>
      <c r="BA19">
        <v>97934.324999999997</v>
      </c>
      <c r="BB19">
        <v>97779.365624999904</v>
      </c>
      <c r="BC19">
        <v>97624.40625</v>
      </c>
      <c r="BD19">
        <v>97469.446874999994</v>
      </c>
      <c r="BE19">
        <v>97314.487499999901</v>
      </c>
      <c r="BF19">
        <v>97159.528124999997</v>
      </c>
      <c r="BG19">
        <v>97004.568749999904</v>
      </c>
      <c r="BH19">
        <v>96849.609375</v>
      </c>
      <c r="BI19">
        <v>96694.65</v>
      </c>
      <c r="BJ19">
        <v>95617.776325172803</v>
      </c>
      <c r="BK19">
        <v>94552.895629393999</v>
      </c>
      <c r="BL19">
        <v>93499.874348671903</v>
      </c>
      <c r="BM19">
        <v>92458.580406496898</v>
      </c>
      <c r="BN19">
        <v>91428.883197275398</v>
      </c>
      <c r="BO19">
        <v>90410.653569948598</v>
      </c>
      <c r="BP19">
        <v>89403.763811793498</v>
      </c>
      <c r="BQ19">
        <v>88408.087632404102</v>
      </c>
      <c r="BR19">
        <v>87423.500147851999</v>
      </c>
      <c r="BS19">
        <v>86449.877865021801</v>
      </c>
      <c r="BT19">
        <v>85487.0986661223</v>
      </c>
      <c r="BU19">
        <v>84535.041793369805</v>
      </c>
      <c r="BV19">
        <v>83593.587833841593</v>
      </c>
      <c r="BW19">
        <v>82662.6187044986</v>
      </c>
      <c r="BX19">
        <v>81742.017637375</v>
      </c>
      <c r="BY19">
        <v>80831.669164931605</v>
      </c>
      <c r="BZ19">
        <v>79931.459105574104</v>
      </c>
      <c r="CA19">
        <v>79041.274549331196</v>
      </c>
      <c r="CB19">
        <v>78161.003843692699</v>
      </c>
      <c r="CC19">
        <v>77290.536579605905</v>
      </c>
    </row>
    <row r="20" spans="1:81" x14ac:dyDescent="0.25">
      <c r="A20">
        <v>246</v>
      </c>
      <c r="B20" t="s">
        <v>705</v>
      </c>
      <c r="C20" t="s">
        <v>59</v>
      </c>
      <c r="D20">
        <v>2020</v>
      </c>
      <c r="E20" t="s">
        <v>690</v>
      </c>
      <c r="F20" t="s">
        <v>23</v>
      </c>
      <c r="G20">
        <v>2018</v>
      </c>
      <c r="H20">
        <v>37379.910000000003</v>
      </c>
      <c r="I20">
        <v>100</v>
      </c>
      <c r="J20">
        <v>2030</v>
      </c>
      <c r="K20">
        <v>60</v>
      </c>
      <c r="L20">
        <v>14951.964</v>
      </c>
      <c r="M20">
        <v>2020</v>
      </c>
      <c r="N20">
        <v>28730.1</v>
      </c>
      <c r="O20">
        <v>38.567107304431701</v>
      </c>
      <c r="P20" t="s">
        <v>706</v>
      </c>
      <c r="Q20">
        <v>3.25024764043002</v>
      </c>
      <c r="R20">
        <v>1</v>
      </c>
      <c r="S20" t="s">
        <v>25</v>
      </c>
      <c r="T20">
        <v>-1.11368485725649E-2</v>
      </c>
      <c r="AW20">
        <v>37379.910000000003</v>
      </c>
      <c r="AX20">
        <v>33055.004999999997</v>
      </c>
      <c r="AY20">
        <v>28730.1</v>
      </c>
      <c r="AZ20">
        <v>27352.286399999899</v>
      </c>
      <c r="BA20">
        <v>25974.4728</v>
      </c>
      <c r="BB20">
        <v>24596.659199999998</v>
      </c>
      <c r="BC20">
        <v>23218.845600000001</v>
      </c>
      <c r="BD20">
        <v>21841.031999999999</v>
      </c>
      <c r="BE20">
        <v>20463.218400000002</v>
      </c>
      <c r="BF20">
        <v>19085.4048</v>
      </c>
      <c r="BG20">
        <v>17707.591199999999</v>
      </c>
      <c r="BH20">
        <v>16329.777599999999</v>
      </c>
      <c r="BI20">
        <v>14951.964</v>
      </c>
      <c r="BJ20">
        <v>14785.4462410695</v>
      </c>
      <c r="BK20">
        <v>14620.7829652049</v>
      </c>
      <c r="BL20">
        <v>14457.9535193091</v>
      </c>
      <c r="BM20">
        <v>14296.937480295401</v>
      </c>
      <c r="BN20">
        <v>14137.7146525259</v>
      </c>
      <c r="BO20">
        <v>13980.2650652786</v>
      </c>
      <c r="BP20">
        <v>13824.568970242201</v>
      </c>
      <c r="BQ20">
        <v>13670.606839039699</v>
      </c>
      <c r="BR20">
        <v>13518.3593607782</v>
      </c>
      <c r="BS20">
        <v>13367.807439627701</v>
      </c>
      <c r="BT20">
        <v>13218.9321924254</v>
      </c>
      <c r="BU20">
        <v>13071.7149463073</v>
      </c>
      <c r="BV20">
        <v>12926.1372363666</v>
      </c>
      <c r="BW20">
        <v>12782.180803337</v>
      </c>
      <c r="BX20">
        <v>12639.827591303099</v>
      </c>
      <c r="BY20">
        <v>12499.059745435399</v>
      </c>
      <c r="BZ20">
        <v>12359.859609751</v>
      </c>
      <c r="CA20">
        <v>12222.209724899099</v>
      </c>
      <c r="CB20">
        <v>12086.0928259707</v>
      </c>
      <c r="CC20">
        <v>11951.4918403339</v>
      </c>
    </row>
    <row r="21" spans="1:81" x14ac:dyDescent="0.25">
      <c r="A21">
        <v>261</v>
      </c>
      <c r="B21" t="s">
        <v>707</v>
      </c>
      <c r="C21" t="s">
        <v>59</v>
      </c>
      <c r="D21">
        <v>2018</v>
      </c>
      <c r="E21" t="s">
        <v>690</v>
      </c>
      <c r="F21" t="s">
        <v>23</v>
      </c>
      <c r="G21">
        <v>2010</v>
      </c>
      <c r="H21">
        <v>206892</v>
      </c>
      <c r="I21">
        <v>100</v>
      </c>
      <c r="J21">
        <v>2050</v>
      </c>
      <c r="K21">
        <v>100</v>
      </c>
      <c r="L21">
        <v>0</v>
      </c>
      <c r="M21">
        <v>2020</v>
      </c>
      <c r="N21">
        <v>257032.42800000001</v>
      </c>
      <c r="O21">
        <v>52.028191844806301</v>
      </c>
      <c r="P21" t="s">
        <v>691</v>
      </c>
      <c r="Q21">
        <v>3.6600535798920002</v>
      </c>
      <c r="R21">
        <v>1</v>
      </c>
      <c r="S21" t="s">
        <v>25</v>
      </c>
      <c r="T21">
        <v>-1.11368485725649E-2</v>
      </c>
      <c r="AO21">
        <v>206892</v>
      </c>
      <c r="AP21">
        <v>211906.0428</v>
      </c>
      <c r="AQ21">
        <v>216920.08559999999</v>
      </c>
      <c r="AR21">
        <v>221934.12839999999</v>
      </c>
      <c r="AS21">
        <v>226948.17120000001</v>
      </c>
      <c r="AT21">
        <v>231962.21400000001</v>
      </c>
      <c r="AU21">
        <v>236976.2568</v>
      </c>
      <c r="AV21">
        <v>241990.2996</v>
      </c>
      <c r="AW21">
        <v>247004.34239999999</v>
      </c>
      <c r="AX21">
        <v>252018.38519999999</v>
      </c>
      <c r="AY21">
        <v>257032.42800000001</v>
      </c>
      <c r="AZ21">
        <v>248464.68040000001</v>
      </c>
      <c r="BA21">
        <v>239896.93280000001</v>
      </c>
      <c r="BB21">
        <v>231329.18520000001</v>
      </c>
      <c r="BC21">
        <v>222761.4376</v>
      </c>
      <c r="BD21">
        <v>214193.69</v>
      </c>
      <c r="BE21">
        <v>205625.9424</v>
      </c>
      <c r="BF21">
        <v>197058.1948</v>
      </c>
      <c r="BG21">
        <v>188490.4472</v>
      </c>
      <c r="BH21">
        <v>179922.69959999999</v>
      </c>
      <c r="BI21">
        <v>171354.95199999999</v>
      </c>
      <c r="BJ21">
        <v>162787.20439999999</v>
      </c>
      <c r="BK21">
        <v>154219.456799999</v>
      </c>
      <c r="BL21">
        <v>145651.70919999899</v>
      </c>
      <c r="BM21">
        <v>137083.96160000001</v>
      </c>
      <c r="BN21">
        <v>128516.21400000001</v>
      </c>
      <c r="BO21">
        <v>119948.4664</v>
      </c>
      <c r="BP21">
        <v>111380.7188</v>
      </c>
      <c r="BQ21">
        <v>102812.9712</v>
      </c>
      <c r="BR21">
        <v>94245.223599999998</v>
      </c>
      <c r="BS21">
        <v>85677.475999999995</v>
      </c>
      <c r="BT21">
        <v>77109.728400000007</v>
      </c>
      <c r="BU21">
        <v>68541.980800000005</v>
      </c>
      <c r="BV21">
        <v>59974.233199999901</v>
      </c>
      <c r="BW21">
        <v>51406.485599999898</v>
      </c>
      <c r="BX21">
        <v>42838.737999999903</v>
      </c>
      <c r="BY21">
        <v>34270.990399999901</v>
      </c>
      <c r="BZ21">
        <v>25703.2428</v>
      </c>
      <c r="CA21">
        <v>17135.495200000001</v>
      </c>
      <c r="CB21">
        <v>8567.7476000000006</v>
      </c>
      <c r="CC21">
        <v>0</v>
      </c>
    </row>
    <row r="22" spans="1:81" x14ac:dyDescent="0.25">
      <c r="A22">
        <v>70943</v>
      </c>
      <c r="B22" t="s">
        <v>708</v>
      </c>
      <c r="C22" t="s">
        <v>21</v>
      </c>
      <c r="D22">
        <v>2020</v>
      </c>
      <c r="E22" t="s">
        <v>690</v>
      </c>
      <c r="F22" t="s">
        <v>23</v>
      </c>
      <c r="G22">
        <v>2018</v>
      </c>
      <c r="H22">
        <v>547</v>
      </c>
      <c r="I22">
        <v>100</v>
      </c>
      <c r="J22">
        <v>2022</v>
      </c>
      <c r="K22">
        <v>3.79</v>
      </c>
      <c r="L22">
        <v>526.26869999999997</v>
      </c>
      <c r="M22">
        <v>2020</v>
      </c>
      <c r="N22">
        <v>536.63435000000004</v>
      </c>
      <c r="O22">
        <v>0</v>
      </c>
      <c r="P22" t="s">
        <v>24</v>
      </c>
      <c r="Q22">
        <v>2.68424151811463</v>
      </c>
      <c r="R22">
        <v>1</v>
      </c>
      <c r="S22" t="s">
        <v>25</v>
      </c>
      <c r="T22">
        <v>-1.11368485725649E-2</v>
      </c>
      <c r="AW22">
        <v>547</v>
      </c>
      <c r="AX22">
        <v>541.81717500000002</v>
      </c>
      <c r="AY22">
        <v>536.63435000000004</v>
      </c>
      <c r="AZ22">
        <v>531.45152499999995</v>
      </c>
      <c r="BA22">
        <v>526.26869999999997</v>
      </c>
      <c r="BB22">
        <v>520.40772517961898</v>
      </c>
      <c r="BC22">
        <v>514.61202314829995</v>
      </c>
      <c r="BD22">
        <v>508.88086697287599</v>
      </c>
      <c r="BE22">
        <v>503.21353781592398</v>
      </c>
      <c r="BF22">
        <v>497.609324845603</v>
      </c>
      <c r="BG22">
        <v>492.06752514650202</v>
      </c>
      <c r="BH22">
        <v>486.58744363146798</v>
      </c>
      <c r="BI22">
        <v>481.16839295443299</v>
      </c>
      <c r="BJ22">
        <v>475.80969342419502</v>
      </c>
      <c r="BK22">
        <v>470.51067291917099</v>
      </c>
      <c r="BL22">
        <v>465.27066680309503</v>
      </c>
      <c r="BM22">
        <v>460.089017841653</v>
      </c>
      <c r="BN22">
        <v>454.96507612005001</v>
      </c>
      <c r="BO22">
        <v>449.89819896149601</v>
      </c>
      <c r="BP22">
        <v>444.88775084659198</v>
      </c>
      <c r="BQ22">
        <v>439.93310333362399</v>
      </c>
      <c r="BR22">
        <v>435.03363497973902</v>
      </c>
      <c r="BS22">
        <v>430.18873126299701</v>
      </c>
      <c r="BT22">
        <v>425.39778450529701</v>
      </c>
      <c r="BU22">
        <v>420.66019379615699</v>
      </c>
      <c r="BV22">
        <v>415.975364917344</v>
      </c>
      <c r="BW22">
        <v>411.34271026834199</v>
      </c>
      <c r="BX22">
        <v>406.76164879265502</v>
      </c>
      <c r="BY22">
        <v>402.23160590492398</v>
      </c>
      <c r="BZ22">
        <v>397.752013418861</v>
      </c>
      <c r="CA22">
        <v>393.32230947598299</v>
      </c>
      <c r="CB22">
        <v>388.94193847513702</v>
      </c>
      <c r="CC22">
        <v>384.61035100281998</v>
      </c>
    </row>
    <row r="23" spans="1:81" x14ac:dyDescent="0.25">
      <c r="A23">
        <v>64076</v>
      </c>
      <c r="B23" t="s">
        <v>42</v>
      </c>
      <c r="C23" t="s">
        <v>43</v>
      </c>
      <c r="D23">
        <v>2020</v>
      </c>
      <c r="E23" t="s">
        <v>105</v>
      </c>
      <c r="F23" t="s">
        <v>54</v>
      </c>
      <c r="G23">
        <v>2020</v>
      </c>
      <c r="H23">
        <v>845.97</v>
      </c>
      <c r="I23">
        <v>100</v>
      </c>
      <c r="J23">
        <v>2025</v>
      </c>
      <c r="K23">
        <v>100</v>
      </c>
      <c r="L23">
        <v>0</v>
      </c>
      <c r="M23">
        <v>2020</v>
      </c>
      <c r="N23">
        <v>845.97</v>
      </c>
      <c r="O23">
        <v>100</v>
      </c>
      <c r="P23" t="s">
        <v>691</v>
      </c>
      <c r="Q23">
        <v>3.9878049626457801</v>
      </c>
      <c r="R23">
        <v>1</v>
      </c>
      <c r="S23" t="s">
        <v>25</v>
      </c>
      <c r="T23">
        <v>-1.11368485725649E-2</v>
      </c>
      <c r="AY23">
        <v>845.97</v>
      </c>
      <c r="AZ23">
        <v>676.77599999999995</v>
      </c>
      <c r="BA23">
        <v>507.58199999999999</v>
      </c>
      <c r="BB23">
        <v>338.38799999999998</v>
      </c>
      <c r="BC23">
        <v>169.19399999999899</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row>
    <row r="24" spans="1:81" x14ac:dyDescent="0.25">
      <c r="A24">
        <v>365</v>
      </c>
      <c r="B24" t="s">
        <v>46</v>
      </c>
      <c r="C24" t="s">
        <v>27</v>
      </c>
      <c r="D24">
        <v>2017</v>
      </c>
      <c r="E24" t="s">
        <v>28</v>
      </c>
      <c r="F24" t="s">
        <v>23</v>
      </c>
      <c r="G24">
        <v>2017</v>
      </c>
      <c r="H24">
        <v>1178.74</v>
      </c>
      <c r="I24">
        <v>100</v>
      </c>
      <c r="J24">
        <v>2023</v>
      </c>
      <c r="K24">
        <v>5</v>
      </c>
      <c r="L24">
        <v>1119.8029999999901</v>
      </c>
      <c r="M24">
        <v>2020</v>
      </c>
      <c r="N24">
        <v>859</v>
      </c>
      <c r="O24">
        <v>542.51149532551699</v>
      </c>
      <c r="P24" t="s">
        <v>691</v>
      </c>
      <c r="Q24">
        <v>2.6968293861666801</v>
      </c>
      <c r="R24">
        <v>1</v>
      </c>
      <c r="S24" t="s">
        <v>25</v>
      </c>
      <c r="T24">
        <v>-1.11368485725649E-2</v>
      </c>
      <c r="AV24">
        <v>1178.74</v>
      </c>
      <c r="AW24">
        <v>1072.1600000000001</v>
      </c>
      <c r="AX24">
        <v>965.58</v>
      </c>
      <c r="AY24">
        <v>859</v>
      </c>
      <c r="AZ24">
        <v>945.93433333333303</v>
      </c>
      <c r="BA24">
        <v>1032.8686666666599</v>
      </c>
      <c r="BB24">
        <v>1119.8029999999901</v>
      </c>
      <c r="BC24">
        <v>1107.3319235578899</v>
      </c>
      <c r="BD24">
        <v>1094.9997356056599</v>
      </c>
      <c r="BE24">
        <v>1082.8048893632199</v>
      </c>
      <c r="BF24">
        <v>1070.74585527675</v>
      </c>
      <c r="BG24">
        <v>1058.8211208268301</v>
      </c>
      <c r="BH24">
        <v>1047.0291903387499</v>
      </c>
      <c r="BI24">
        <v>1035.36858479489</v>
      </c>
      <c r="BJ24">
        <v>1023.83784164924</v>
      </c>
      <c r="BK24">
        <v>1012.43551464393</v>
      </c>
      <c r="BL24">
        <v>1001.16017362785</v>
      </c>
      <c r="BM24">
        <v>990.01040437728204</v>
      </c>
      <c r="BN24">
        <v>978.98480841846799</v>
      </c>
      <c r="BO24">
        <v>968.08200285226997</v>
      </c>
      <c r="BP24">
        <v>957.30062018067895</v>
      </c>
      <c r="BQ24">
        <v>946.63930813530499</v>
      </c>
      <c r="BR24">
        <v>936.09672950776405</v>
      </c>
      <c r="BS24">
        <v>925.67156198196301</v>
      </c>
      <c r="BT24">
        <v>915.36249796823995</v>
      </c>
      <c r="BU24">
        <v>905.16824443936298</v>
      </c>
      <c r="BV24">
        <v>895.08752276834696</v>
      </c>
      <c r="BW24">
        <v>885.119068568084</v>
      </c>
      <c r="BX24">
        <v>875.26163153275195</v>
      </c>
      <c r="BY24">
        <v>865.51397528099506</v>
      </c>
      <c r="BZ24">
        <v>855.87487720085198</v>
      </c>
      <c r="CA24">
        <v>846.34312829640396</v>
      </c>
      <c r="CB24">
        <v>836.91753303613598</v>
      </c>
      <c r="CC24">
        <v>827.59690920298794</v>
      </c>
    </row>
    <row r="25" spans="1:81" x14ac:dyDescent="0.25">
      <c r="A25">
        <v>362</v>
      </c>
      <c r="B25" t="s">
        <v>709</v>
      </c>
      <c r="C25" t="s">
        <v>27</v>
      </c>
      <c r="D25">
        <v>2020</v>
      </c>
      <c r="E25" t="s">
        <v>690</v>
      </c>
      <c r="F25" t="s">
        <v>23</v>
      </c>
      <c r="G25">
        <v>2007</v>
      </c>
      <c r="H25">
        <v>7617</v>
      </c>
      <c r="I25">
        <v>83</v>
      </c>
      <c r="J25">
        <v>2030</v>
      </c>
      <c r="K25">
        <v>75</v>
      </c>
      <c r="L25">
        <v>1904.25</v>
      </c>
      <c r="M25">
        <v>2020</v>
      </c>
      <c r="N25">
        <v>10416.24</v>
      </c>
      <c r="O25">
        <v>92.574719950684397</v>
      </c>
      <c r="P25" t="s">
        <v>24</v>
      </c>
      <c r="Q25">
        <v>3.2302473631390201</v>
      </c>
      <c r="R25">
        <v>1</v>
      </c>
      <c r="S25" t="s">
        <v>25</v>
      </c>
      <c r="T25">
        <v>-1.11368485725649E-2</v>
      </c>
      <c r="AL25">
        <v>7617</v>
      </c>
      <c r="AM25">
        <v>7832.3261538461502</v>
      </c>
      <c r="AN25">
        <v>8047.6523076923004</v>
      </c>
      <c r="AO25">
        <v>8262.9784615384597</v>
      </c>
      <c r="AP25">
        <v>8478.3046153846099</v>
      </c>
      <c r="AQ25">
        <v>8693.6307692307691</v>
      </c>
      <c r="AR25">
        <v>8908.9569230769193</v>
      </c>
      <c r="AS25">
        <v>9124.2830769230695</v>
      </c>
      <c r="AT25">
        <v>9339.6092307692306</v>
      </c>
      <c r="AU25">
        <v>9554.9353846153808</v>
      </c>
      <c r="AV25">
        <v>9770.2615384615292</v>
      </c>
      <c r="AW25">
        <v>9985.5876923076903</v>
      </c>
      <c r="AX25">
        <v>10200.9138461538</v>
      </c>
      <c r="AY25">
        <v>10416.24</v>
      </c>
      <c r="AZ25">
        <v>9565.0409999999993</v>
      </c>
      <c r="BA25">
        <v>8713.8420000000006</v>
      </c>
      <c r="BB25">
        <v>7862.643</v>
      </c>
      <c r="BC25">
        <v>7011.4439999999904</v>
      </c>
      <c r="BD25">
        <v>6160.2449999999999</v>
      </c>
      <c r="BE25">
        <v>5309.0460000000003</v>
      </c>
      <c r="BF25">
        <v>4457.8469999999998</v>
      </c>
      <c r="BG25">
        <v>3606.6479999999901</v>
      </c>
      <c r="BH25">
        <v>2755.4489999999901</v>
      </c>
      <c r="BI25">
        <v>1904.25</v>
      </c>
      <c r="BJ25">
        <v>1883.04265610569</v>
      </c>
      <c r="BK25">
        <v>1862.0714951889599</v>
      </c>
      <c r="BL25">
        <v>1841.3338869157501</v>
      </c>
      <c r="BM25">
        <v>1820.8272302456401</v>
      </c>
      <c r="BN25">
        <v>1800.54895310559</v>
      </c>
      <c r="BO25">
        <v>1780.4965120673601</v>
      </c>
      <c r="BP25">
        <v>1760.66739202849</v>
      </c>
      <c r="BQ25">
        <v>1741.05910589681</v>
      </c>
      <c r="BR25">
        <v>1721.6691942785501</v>
      </c>
      <c r="BS25">
        <v>1702.4952251698201</v>
      </c>
      <c r="BT25">
        <v>1683.53479365159</v>
      </c>
      <c r="BU25">
        <v>1664.78552158805</v>
      </c>
      <c r="BV25">
        <v>1646.2450573283299</v>
      </c>
      <c r="BW25">
        <v>1627.91107541153</v>
      </c>
      <c r="BX25">
        <v>1609.78127627507</v>
      </c>
      <c r="BY25">
        <v>1591.85338596624</v>
      </c>
      <c r="BZ25">
        <v>1574.12515585701</v>
      </c>
      <c r="CA25">
        <v>1556.5943623619701</v>
      </c>
      <c r="CB25">
        <v>1539.2588066594301</v>
      </c>
      <c r="CC25">
        <v>1522.1163144156801</v>
      </c>
    </row>
    <row r="26" spans="1:81" x14ac:dyDescent="0.25">
      <c r="A26">
        <v>351</v>
      </c>
      <c r="B26" t="s">
        <v>47</v>
      </c>
      <c r="C26" t="s">
        <v>48</v>
      </c>
      <c r="D26">
        <v>2016</v>
      </c>
      <c r="E26" t="s">
        <v>28</v>
      </c>
      <c r="F26" t="s">
        <v>23</v>
      </c>
      <c r="G26">
        <v>2016</v>
      </c>
      <c r="H26">
        <v>42121649</v>
      </c>
      <c r="I26">
        <v>96.2</v>
      </c>
      <c r="J26">
        <v>2050</v>
      </c>
      <c r="K26">
        <v>100</v>
      </c>
      <c r="L26">
        <v>0</v>
      </c>
      <c r="M26">
        <v>2020</v>
      </c>
      <c r="N26">
        <v>40976025</v>
      </c>
      <c r="O26">
        <v>2.7197985529958699</v>
      </c>
      <c r="P26" t="s">
        <v>24</v>
      </c>
      <c r="Q26">
        <v>3.6262121649000001</v>
      </c>
      <c r="R26">
        <v>1</v>
      </c>
      <c r="S26" t="s">
        <v>25</v>
      </c>
      <c r="T26">
        <v>-1.11368485725649E-2</v>
      </c>
      <c r="AU26">
        <v>42121649</v>
      </c>
      <c r="AV26">
        <v>41835243</v>
      </c>
      <c r="AW26">
        <v>41548837</v>
      </c>
      <c r="AX26">
        <v>41262431</v>
      </c>
      <c r="AY26">
        <v>40976025</v>
      </c>
      <c r="AZ26">
        <v>39610157.5</v>
      </c>
      <c r="BA26">
        <v>38244290</v>
      </c>
      <c r="BB26">
        <v>36878422.5</v>
      </c>
      <c r="BC26">
        <v>35512555</v>
      </c>
      <c r="BD26">
        <v>34146687.5</v>
      </c>
      <c r="BE26">
        <v>32780820</v>
      </c>
      <c r="BF26">
        <v>31414952.5</v>
      </c>
      <c r="BG26">
        <v>30049085</v>
      </c>
      <c r="BH26">
        <v>28683217.5</v>
      </c>
      <c r="BI26">
        <v>27317350</v>
      </c>
      <c r="BJ26">
        <v>25951482.5</v>
      </c>
      <c r="BK26">
        <v>24585615</v>
      </c>
      <c r="BL26">
        <v>23219747.5</v>
      </c>
      <c r="BM26">
        <v>21853880</v>
      </c>
      <c r="BN26">
        <v>20488012.5</v>
      </c>
      <c r="BO26">
        <v>19122145</v>
      </c>
      <c r="BP26">
        <v>17756277.5</v>
      </c>
      <c r="BQ26">
        <v>16390410</v>
      </c>
      <c r="BR26">
        <v>15024542.5</v>
      </c>
      <c r="BS26">
        <v>13658675</v>
      </c>
      <c r="BT26">
        <v>12292807.5</v>
      </c>
      <c r="BU26">
        <v>10926940</v>
      </c>
      <c r="BV26">
        <v>9561072.4999999907</v>
      </c>
      <c r="BW26">
        <v>8195205</v>
      </c>
      <c r="BX26">
        <v>6829337.5</v>
      </c>
      <c r="BY26">
        <v>5463470</v>
      </c>
      <c r="BZ26">
        <v>4097602.5</v>
      </c>
      <c r="CA26">
        <v>2731735</v>
      </c>
      <c r="CB26">
        <v>1365867.5</v>
      </c>
      <c r="CC26">
        <v>0</v>
      </c>
    </row>
    <row r="27" spans="1:81" x14ac:dyDescent="0.25">
      <c r="A27">
        <v>21338</v>
      </c>
      <c r="B27" t="s">
        <v>710</v>
      </c>
      <c r="C27" t="s">
        <v>41</v>
      </c>
      <c r="D27">
        <v>2020</v>
      </c>
      <c r="E27" t="s">
        <v>690</v>
      </c>
      <c r="F27" t="s">
        <v>23</v>
      </c>
      <c r="G27">
        <v>2018</v>
      </c>
      <c r="H27">
        <v>3657548</v>
      </c>
      <c r="I27">
        <v>100</v>
      </c>
      <c r="J27">
        <v>2030</v>
      </c>
      <c r="K27">
        <v>12</v>
      </c>
      <c r="L27">
        <v>3218642.24</v>
      </c>
      <c r="M27">
        <v>2020</v>
      </c>
      <c r="N27">
        <v>3035466</v>
      </c>
      <c r="O27">
        <v>141.73475417593099</v>
      </c>
      <c r="P27" t="s">
        <v>24</v>
      </c>
      <c r="Q27">
        <v>2.77060965723902</v>
      </c>
      <c r="R27">
        <v>1</v>
      </c>
      <c r="S27" t="s">
        <v>25</v>
      </c>
      <c r="T27">
        <v>-1.11368485725649E-2</v>
      </c>
      <c r="AW27">
        <v>3657548</v>
      </c>
      <c r="AX27">
        <v>3346507</v>
      </c>
      <c r="AY27">
        <v>3035466</v>
      </c>
      <c r="AZ27">
        <v>3053783.6239999998</v>
      </c>
      <c r="BA27">
        <v>3072101.2480000001</v>
      </c>
      <c r="BB27">
        <v>3090418.872</v>
      </c>
      <c r="BC27">
        <v>3108736.4959999998</v>
      </c>
      <c r="BD27">
        <v>3127054.12</v>
      </c>
      <c r="BE27">
        <v>3145371.7439999999</v>
      </c>
      <c r="BF27">
        <v>3163689.3679999998</v>
      </c>
      <c r="BG27">
        <v>3182006.9920000001</v>
      </c>
      <c r="BH27">
        <v>3200324.6159999999</v>
      </c>
      <c r="BI27">
        <v>3218642.24</v>
      </c>
      <c r="BJ27">
        <v>3182796.7087638499</v>
      </c>
      <c r="BK27">
        <v>3147350.3837810899</v>
      </c>
      <c r="BL27">
        <v>3112298.81915212</v>
      </c>
      <c r="BM27">
        <v>3077637.6184906499</v>
      </c>
      <c r="BN27">
        <v>3043362.43437229</v>
      </c>
      <c r="BO27">
        <v>3009468.96778925</v>
      </c>
      <c r="BP27">
        <v>2975952.9676111499</v>
      </c>
      <c r="BQ27">
        <v>2942810.2300517899</v>
      </c>
      <c r="BR27">
        <v>2910036.59814191</v>
      </c>
      <c r="BS27">
        <v>2877627.9612077801</v>
      </c>
      <c r="BT27">
        <v>2845580.2543556299</v>
      </c>
      <c r="BU27">
        <v>2813889.4579617898</v>
      </c>
      <c r="BV27">
        <v>2782551.5971685299</v>
      </c>
      <c r="BW27">
        <v>2751562.74138552</v>
      </c>
      <c r="BX27">
        <v>2720919.0037968</v>
      </c>
      <c r="BY27">
        <v>2690616.5408732998</v>
      </c>
      <c r="BZ27">
        <v>2660651.5518907499</v>
      </c>
      <c r="CA27">
        <v>2631020.2784529901</v>
      </c>
      <c r="CB27">
        <v>2601719.0040205098</v>
      </c>
      <c r="CC27">
        <v>2572744.0534443702</v>
      </c>
    </row>
    <row r="28" spans="1:81" x14ac:dyDescent="0.25">
      <c r="A28">
        <v>403</v>
      </c>
      <c r="B28" t="s">
        <v>711</v>
      </c>
      <c r="C28" t="s">
        <v>31</v>
      </c>
      <c r="D28">
        <v>2015</v>
      </c>
      <c r="E28" t="s">
        <v>690</v>
      </c>
      <c r="F28" t="s">
        <v>23</v>
      </c>
      <c r="G28">
        <v>2015</v>
      </c>
      <c r="H28">
        <v>1116.4000000000001</v>
      </c>
      <c r="I28">
        <v>100</v>
      </c>
      <c r="J28">
        <v>2025</v>
      </c>
      <c r="K28">
        <v>80</v>
      </c>
      <c r="L28">
        <v>223.27999999999901</v>
      </c>
      <c r="M28">
        <v>2020</v>
      </c>
      <c r="N28">
        <v>322.83999999999997</v>
      </c>
      <c r="O28">
        <v>113.007691269734</v>
      </c>
      <c r="P28" t="s">
        <v>691</v>
      </c>
      <c r="Q28">
        <v>3.44780561914878</v>
      </c>
      <c r="R28">
        <v>1</v>
      </c>
      <c r="S28" t="s">
        <v>25</v>
      </c>
      <c r="T28">
        <v>-1.11368485725649E-2</v>
      </c>
      <c r="AT28">
        <v>1116.4000000000001</v>
      </c>
      <c r="AU28">
        <v>957.68799999999999</v>
      </c>
      <c r="AV28">
        <v>798.976</v>
      </c>
      <c r="AW28">
        <v>640.26400000000001</v>
      </c>
      <c r="AX28">
        <v>481.551999999999</v>
      </c>
      <c r="AY28">
        <v>322.83999999999997</v>
      </c>
      <c r="AZ28">
        <v>302.928</v>
      </c>
      <c r="BA28">
        <v>283.015999999999</v>
      </c>
      <c r="BB28">
        <v>263.10399999999998</v>
      </c>
      <c r="BC28">
        <v>243.19199999999901</v>
      </c>
      <c r="BD28">
        <v>223.27999999999901</v>
      </c>
      <c r="BE28">
        <v>220.79336445071701</v>
      </c>
      <c r="BF28">
        <v>218.33442218500201</v>
      </c>
      <c r="BG28">
        <v>215.90286478695</v>
      </c>
      <c r="BH28">
        <v>213.498387275434</v>
      </c>
      <c r="BI28">
        <v>211.120688065861</v>
      </c>
      <c r="BJ28">
        <v>208.769468932336</v>
      </c>
      <c r="BK28">
        <v>206.44443497026199</v>
      </c>
      <c r="BL28">
        <v>204.145294559349</v>
      </c>
      <c r="BM28">
        <v>201.87175932704</v>
      </c>
      <c r="BN28">
        <v>199.62354411233699</v>
      </c>
      <c r="BO28">
        <v>197.40036693004001</v>
      </c>
      <c r="BP28">
        <v>195.20194893537101</v>
      </c>
      <c r="BQ28">
        <v>193.02801438900801</v>
      </c>
      <c r="BR28">
        <v>190.878290622495</v>
      </c>
      <c r="BS28">
        <v>188.752508004042</v>
      </c>
      <c r="BT28">
        <v>186.65039990470899</v>
      </c>
      <c r="BU28">
        <v>184.571702664962</v>
      </c>
      <c r="BV28">
        <v>182.51615556160201</v>
      </c>
      <c r="BW28">
        <v>180.48350077506501</v>
      </c>
      <c r="BX28">
        <v>178.47348335708699</v>
      </c>
      <c r="BY28">
        <v>176.48585119872101</v>
      </c>
      <c r="BZ28">
        <v>174.52035499872099</v>
      </c>
      <c r="CA28">
        <v>172.57674823227001</v>
      </c>
      <c r="CB28">
        <v>170.654787120061</v>
      </c>
      <c r="CC28">
        <v>168.754230597722</v>
      </c>
    </row>
    <row r="29" spans="1:81" x14ac:dyDescent="0.25">
      <c r="A29">
        <v>394</v>
      </c>
      <c r="B29" t="s">
        <v>58</v>
      </c>
      <c r="C29" t="s">
        <v>59</v>
      </c>
      <c r="D29">
        <v>2020</v>
      </c>
      <c r="E29" t="s">
        <v>690</v>
      </c>
      <c r="F29" t="s">
        <v>23</v>
      </c>
      <c r="G29">
        <v>2018</v>
      </c>
      <c r="H29">
        <v>2212692</v>
      </c>
      <c r="I29">
        <v>100</v>
      </c>
      <c r="J29">
        <v>2030</v>
      </c>
      <c r="K29">
        <v>50</v>
      </c>
      <c r="L29">
        <v>1106346</v>
      </c>
      <c r="M29">
        <v>2020</v>
      </c>
      <c r="N29">
        <v>1910600</v>
      </c>
      <c r="O29">
        <v>27.3053818606476</v>
      </c>
      <c r="P29" t="s">
        <v>24</v>
      </c>
      <c r="Q29">
        <v>3.15046517163902</v>
      </c>
      <c r="R29">
        <v>1</v>
      </c>
      <c r="S29" t="s">
        <v>25</v>
      </c>
      <c r="T29">
        <v>-1.11368485725649E-2</v>
      </c>
      <c r="AW29">
        <v>2212692</v>
      </c>
      <c r="AX29">
        <v>2061646</v>
      </c>
      <c r="AY29">
        <v>1910600</v>
      </c>
      <c r="AZ29">
        <v>1830174.6</v>
      </c>
      <c r="BA29">
        <v>1749749.2</v>
      </c>
      <c r="BB29">
        <v>1669323.8</v>
      </c>
      <c r="BC29">
        <v>1588898.4</v>
      </c>
      <c r="BD29">
        <v>1508473</v>
      </c>
      <c r="BE29">
        <v>1428047.6</v>
      </c>
      <c r="BF29">
        <v>1347622.2</v>
      </c>
      <c r="BG29">
        <v>1267196.79999999</v>
      </c>
      <c r="BH29">
        <v>1186771.3999999999</v>
      </c>
      <c r="BI29">
        <v>1106346</v>
      </c>
      <c r="BJ29">
        <v>1094024.7921291301</v>
      </c>
      <c r="BK29">
        <v>1081840.8036845601</v>
      </c>
      <c r="BL29">
        <v>1069792.5064743001</v>
      </c>
      <c r="BM29">
        <v>1057878.3893256299</v>
      </c>
      <c r="BN29">
        <v>1046096.95789552</v>
      </c>
      <c r="BO29">
        <v>1034446.73448322</v>
      </c>
      <c r="BP29">
        <v>1022926.2578449</v>
      </c>
      <c r="BQ29">
        <v>1011534.08301038</v>
      </c>
      <c r="BR29">
        <v>1000268.7811019</v>
      </c>
      <c r="BS29">
        <v>989128.93915491097</v>
      </c>
      <c r="BT29">
        <v>978113.15994080098</v>
      </c>
      <c r="BU29">
        <v>967220.06179170695</v>
      </c>
      <c r="BV29">
        <v>956448.27842718596</v>
      </c>
      <c r="BW29">
        <v>945796.45878285205</v>
      </c>
      <c r="BX29">
        <v>935263.26684091904</v>
      </c>
      <c r="BY29">
        <v>924847.38146263</v>
      </c>
      <c r="BZ29">
        <v>914547.49622254702</v>
      </c>
      <c r="CA29">
        <v>904362.31924469804</v>
      </c>
      <c r="CB29">
        <v>894290.57304053695</v>
      </c>
      <c r="CC29">
        <v>884330.99434871203</v>
      </c>
    </row>
    <row r="30" spans="1:81" x14ac:dyDescent="0.25">
      <c r="A30">
        <v>54202</v>
      </c>
      <c r="B30" t="s">
        <v>712</v>
      </c>
      <c r="C30" t="s">
        <v>148</v>
      </c>
      <c r="D30">
        <v>2020</v>
      </c>
      <c r="E30" t="s">
        <v>28</v>
      </c>
      <c r="F30" t="s">
        <v>23</v>
      </c>
      <c r="G30">
        <v>2020</v>
      </c>
      <c r="H30">
        <v>2</v>
      </c>
      <c r="I30">
        <v>100</v>
      </c>
      <c r="J30">
        <v>2030</v>
      </c>
      <c r="K30">
        <v>100</v>
      </c>
      <c r="L30">
        <v>0</v>
      </c>
      <c r="M30">
        <v>2020</v>
      </c>
      <c r="N30">
        <v>2</v>
      </c>
      <c r="O30">
        <v>0</v>
      </c>
      <c r="P30" t="s">
        <v>24</v>
      </c>
      <c r="Q30">
        <v>3.6502439026390201</v>
      </c>
      <c r="R30">
        <v>1</v>
      </c>
      <c r="S30" t="s">
        <v>25</v>
      </c>
      <c r="T30">
        <v>-1.11368485725649E-2</v>
      </c>
      <c r="AY30">
        <v>2</v>
      </c>
      <c r="AZ30">
        <v>1.8</v>
      </c>
      <c r="BA30">
        <v>1.6</v>
      </c>
      <c r="BB30">
        <v>1.4</v>
      </c>
      <c r="BC30">
        <v>1.2</v>
      </c>
      <c r="BD30">
        <v>1</v>
      </c>
      <c r="BE30">
        <v>0.8</v>
      </c>
      <c r="BF30">
        <v>0.6</v>
      </c>
      <c r="BG30">
        <v>0.39999999999999902</v>
      </c>
      <c r="BH30">
        <v>0.19999999999999901</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row>
    <row r="31" spans="1:81" x14ac:dyDescent="0.25">
      <c r="A31">
        <v>449</v>
      </c>
      <c r="B31" t="s">
        <v>713</v>
      </c>
      <c r="C31" t="s">
        <v>208</v>
      </c>
      <c r="D31">
        <v>2020</v>
      </c>
      <c r="E31" t="s">
        <v>690</v>
      </c>
      <c r="F31" t="s">
        <v>23</v>
      </c>
      <c r="G31">
        <v>2020</v>
      </c>
      <c r="H31">
        <v>58068</v>
      </c>
      <c r="I31">
        <v>100</v>
      </c>
      <c r="J31">
        <v>2025</v>
      </c>
      <c r="K31">
        <v>15.3</v>
      </c>
      <c r="L31">
        <v>49183.595999999998</v>
      </c>
      <c r="M31">
        <v>2020</v>
      </c>
      <c r="N31">
        <v>58068</v>
      </c>
      <c r="O31">
        <v>0</v>
      </c>
      <c r="P31" t="s">
        <v>45</v>
      </c>
      <c r="Q31">
        <v>2.8008106848487802</v>
      </c>
      <c r="R31">
        <v>1</v>
      </c>
      <c r="S31" t="s">
        <v>25</v>
      </c>
      <c r="T31">
        <v>-1.11368485725649E-2</v>
      </c>
      <c r="AY31">
        <v>58068</v>
      </c>
      <c r="AZ31">
        <v>56291.119200000001</v>
      </c>
      <c r="BA31">
        <v>54514.238400000002</v>
      </c>
      <c r="BB31">
        <v>52737.357599999901</v>
      </c>
      <c r="BC31">
        <v>50960.476799999997</v>
      </c>
      <c r="BD31">
        <v>49183.595999999998</v>
      </c>
      <c r="BE31">
        <v>48635.845739093696</v>
      </c>
      <c r="BF31">
        <v>48094.195689898799</v>
      </c>
      <c r="BG31">
        <v>47558.577915281101</v>
      </c>
      <c r="BH31">
        <v>47028.9252347121</v>
      </c>
      <c r="BI31">
        <v>46505.171215842602</v>
      </c>
      <c r="BJ31">
        <v>45987.250166170597</v>
      </c>
      <c r="BK31">
        <v>45475.097124801301</v>
      </c>
      <c r="BL31">
        <v>44968.647854299699</v>
      </c>
      <c r="BM31">
        <v>44467.838832633402</v>
      </c>
      <c r="BN31">
        <v>43972.607245205101</v>
      </c>
      <c r="BO31">
        <v>43482.890976974399</v>
      </c>
      <c r="BP31">
        <v>42998.628604666497</v>
      </c>
      <c r="BQ31">
        <v>42519.759389068298</v>
      </c>
      <c r="BR31">
        <v>42046.223267410402</v>
      </c>
      <c r="BS31">
        <v>41577.960845832997</v>
      </c>
      <c r="BT31">
        <v>41114.913391936898</v>
      </c>
      <c r="BU31">
        <v>40657.022827416797</v>
      </c>
      <c r="BV31">
        <v>40204.231720776501</v>
      </c>
      <c r="BW31">
        <v>39756.483280125904</v>
      </c>
      <c r="BX31">
        <v>39313.7213460575</v>
      </c>
      <c r="BY31">
        <v>38875.890384602397</v>
      </c>
      <c r="BZ31">
        <v>38442.9354802655</v>
      </c>
      <c r="CA31">
        <v>38014.802329136903</v>
      </c>
      <c r="CB31">
        <v>37591.437232081298</v>
      </c>
      <c r="CC31">
        <v>37172.7870880025</v>
      </c>
    </row>
    <row r="32" spans="1:81" x14ac:dyDescent="0.25">
      <c r="A32">
        <v>21306</v>
      </c>
      <c r="B32" t="s">
        <v>714</v>
      </c>
      <c r="C32" t="s">
        <v>148</v>
      </c>
      <c r="D32">
        <v>2020</v>
      </c>
      <c r="E32" t="s">
        <v>28</v>
      </c>
      <c r="F32" t="s">
        <v>23</v>
      </c>
      <c r="G32">
        <v>2019</v>
      </c>
      <c r="H32">
        <v>26990</v>
      </c>
      <c r="I32">
        <v>100</v>
      </c>
      <c r="J32">
        <v>2030</v>
      </c>
      <c r="K32">
        <v>50</v>
      </c>
      <c r="L32">
        <v>13495</v>
      </c>
      <c r="M32">
        <v>2020</v>
      </c>
      <c r="N32">
        <v>25225</v>
      </c>
      <c r="O32">
        <v>13.0789181178214</v>
      </c>
      <c r="P32" t="s">
        <v>45</v>
      </c>
      <c r="Q32">
        <v>3.15024660143902</v>
      </c>
      <c r="R32">
        <v>1</v>
      </c>
      <c r="S32" t="s">
        <v>25</v>
      </c>
      <c r="T32">
        <v>-1.11368485725649E-2</v>
      </c>
      <c r="AX32">
        <v>26990</v>
      </c>
      <c r="AY32">
        <v>25225</v>
      </c>
      <c r="AZ32">
        <v>24052</v>
      </c>
      <c r="BA32">
        <v>22879</v>
      </c>
      <c r="BB32">
        <v>21706</v>
      </c>
      <c r="BC32">
        <v>20533</v>
      </c>
      <c r="BD32">
        <v>19360</v>
      </c>
      <c r="BE32">
        <v>18187</v>
      </c>
      <c r="BF32">
        <v>17014</v>
      </c>
      <c r="BG32">
        <v>15841</v>
      </c>
      <c r="BH32">
        <v>14668</v>
      </c>
      <c r="BI32">
        <v>13495</v>
      </c>
      <c r="BJ32">
        <v>13344.7082285132</v>
      </c>
      <c r="BK32">
        <v>13196.0902337272</v>
      </c>
      <c r="BL32">
        <v>13049.1273750443</v>
      </c>
      <c r="BM32">
        <v>12903.8012194643</v>
      </c>
      <c r="BN32">
        <v>12760.093539272601</v>
      </c>
      <c r="BO32">
        <v>12617.986309754</v>
      </c>
      <c r="BP32">
        <v>12477.461706931501</v>
      </c>
      <c r="BQ32">
        <v>12338.502105331499</v>
      </c>
      <c r="BR32">
        <v>12201.090075772099</v>
      </c>
      <c r="BS32">
        <v>12065.208383178</v>
      </c>
      <c r="BT32">
        <v>11930.8399844181</v>
      </c>
      <c r="BU32">
        <v>11797.968026168201</v>
      </c>
      <c r="BV32">
        <v>11666.575842796799</v>
      </c>
      <c r="BW32">
        <v>11536.6469542752</v>
      </c>
      <c r="BX32">
        <v>11408.165064110301</v>
      </c>
      <c r="BY32">
        <v>11281.1140573005</v>
      </c>
      <c r="BZ32">
        <v>11155.4779983145</v>
      </c>
      <c r="CA32">
        <v>11031.241129092699</v>
      </c>
      <c r="CB32">
        <v>10908.3878670705</v>
      </c>
      <c r="CC32">
        <v>10786.9028032241</v>
      </c>
    </row>
    <row r="33" spans="1:81" x14ac:dyDescent="0.25">
      <c r="A33">
        <v>63523</v>
      </c>
      <c r="B33" t="s">
        <v>715</v>
      </c>
      <c r="C33" t="s">
        <v>56</v>
      </c>
      <c r="D33">
        <v>2019</v>
      </c>
      <c r="E33" t="s">
        <v>690</v>
      </c>
      <c r="F33" t="s">
        <v>23</v>
      </c>
      <c r="G33">
        <v>2016</v>
      </c>
      <c r="H33">
        <v>17654</v>
      </c>
      <c r="I33">
        <v>100</v>
      </c>
      <c r="J33">
        <v>2030</v>
      </c>
      <c r="K33">
        <v>40</v>
      </c>
      <c r="L33">
        <v>10592.4</v>
      </c>
      <c r="M33">
        <v>2020</v>
      </c>
      <c r="N33">
        <v>4968</v>
      </c>
      <c r="O33">
        <v>179.647671915713</v>
      </c>
      <c r="P33" t="s">
        <v>691</v>
      </c>
      <c r="Q33">
        <v>3.05024566783902</v>
      </c>
      <c r="R33">
        <v>1</v>
      </c>
      <c r="S33" t="s">
        <v>25</v>
      </c>
      <c r="T33">
        <v>-1.11368485725649E-2</v>
      </c>
      <c r="AU33">
        <v>17654</v>
      </c>
      <c r="AV33">
        <v>14482.5</v>
      </c>
      <c r="AW33">
        <v>11311</v>
      </c>
      <c r="AX33">
        <v>8139.5</v>
      </c>
      <c r="AY33">
        <v>4968</v>
      </c>
      <c r="AZ33">
        <v>5530.44</v>
      </c>
      <c r="BA33">
        <v>6092.88</v>
      </c>
      <c r="BB33">
        <v>6655.32</v>
      </c>
      <c r="BC33">
        <v>7217.76</v>
      </c>
      <c r="BD33">
        <v>7780.2</v>
      </c>
      <c r="BE33">
        <v>8342.64</v>
      </c>
      <c r="BF33">
        <v>8905.08</v>
      </c>
      <c r="BG33">
        <v>9467.52</v>
      </c>
      <c r="BH33">
        <v>10029.959999999999</v>
      </c>
      <c r="BI33">
        <v>10592.4</v>
      </c>
      <c r="BJ33">
        <v>10474.4340451799</v>
      </c>
      <c r="BK33">
        <v>10357.7818593354</v>
      </c>
      <c r="BL33">
        <v>10242.428811220299</v>
      </c>
      <c r="BM33">
        <v>10128.3604325345</v>
      </c>
      <c r="BN33">
        <v>10015.562416109</v>
      </c>
      <c r="BO33">
        <v>9904.0206141117797</v>
      </c>
      <c r="BP33">
        <v>9793.7210362728601</v>
      </c>
      <c r="BQ33">
        <v>9684.6498481299404</v>
      </c>
      <c r="BR33">
        <v>9576.7933692930092</v>
      </c>
      <c r="BS33">
        <v>9470.1380717284392</v>
      </c>
      <c r="BT33">
        <v>9364.6705780623197</v>
      </c>
      <c r="BU33">
        <v>9260.3776599024895</v>
      </c>
      <c r="BV33">
        <v>9157.2462361793896</v>
      </c>
      <c r="BW33">
        <v>9055.2633715053707</v>
      </c>
      <c r="BX33">
        <v>8954.4162745522208</v>
      </c>
      <c r="BY33">
        <v>8854.6922964468195</v>
      </c>
      <c r="BZ33">
        <v>8756.0789291846395</v>
      </c>
      <c r="CA33">
        <v>8658.5638040608792</v>
      </c>
      <c r="CB33">
        <v>8562.13469011917</v>
      </c>
      <c r="CC33">
        <v>8466.7794926173992</v>
      </c>
    </row>
    <row r="34" spans="1:81" x14ac:dyDescent="0.25">
      <c r="A34">
        <v>524</v>
      </c>
      <c r="B34" t="s">
        <v>716</v>
      </c>
      <c r="C34" t="s">
        <v>56</v>
      </c>
      <c r="D34">
        <v>2019</v>
      </c>
      <c r="E34" t="s">
        <v>28</v>
      </c>
      <c r="F34" t="s">
        <v>23</v>
      </c>
      <c r="G34">
        <v>2017</v>
      </c>
      <c r="H34">
        <v>3220317</v>
      </c>
      <c r="I34">
        <v>100</v>
      </c>
      <c r="J34">
        <v>2023</v>
      </c>
      <c r="K34">
        <v>31.05</v>
      </c>
      <c r="L34">
        <v>2220408.5715000001</v>
      </c>
      <c r="M34">
        <v>2020</v>
      </c>
      <c r="N34">
        <v>2183775</v>
      </c>
      <c r="O34">
        <v>103.663692639831</v>
      </c>
      <c r="P34" t="s">
        <v>691</v>
      </c>
      <c r="Q34">
        <v>2.9576512999926798</v>
      </c>
      <c r="R34">
        <v>1</v>
      </c>
      <c r="S34" t="s">
        <v>25</v>
      </c>
      <c r="T34">
        <v>-1.11368485725649E-2</v>
      </c>
      <c r="AV34">
        <v>3220317</v>
      </c>
      <c r="AW34">
        <v>2874803</v>
      </c>
      <c r="AX34">
        <v>2529289</v>
      </c>
      <c r="AY34">
        <v>2183775</v>
      </c>
      <c r="AZ34">
        <v>2195986.1905</v>
      </c>
      <c r="BA34">
        <v>2208197.3810000001</v>
      </c>
      <c r="BB34">
        <v>2220408.5715000001</v>
      </c>
      <c r="BC34">
        <v>2195680.2174699702</v>
      </c>
      <c r="BD34">
        <v>2171227.2593742399</v>
      </c>
      <c r="BE34">
        <v>2147046.6301699602</v>
      </c>
      <c r="BF34">
        <v>2123135.2969715199</v>
      </c>
      <c r="BG34">
        <v>2099490.2606700798</v>
      </c>
      <c r="BH34">
        <v>2076108.55555742</v>
      </c>
      <c r="BI34">
        <v>2052987.2489539699</v>
      </c>
      <c r="BJ34">
        <v>2030123.44084097</v>
      </c>
      <c r="BK34">
        <v>2007514.26349671</v>
      </c>
      <c r="BL34">
        <v>1985156.88113688</v>
      </c>
      <c r="BM34">
        <v>1963048.48955887</v>
      </c>
      <c r="BN34">
        <v>1941186.31579005</v>
      </c>
      <c r="BO34">
        <v>1919567.6177399601</v>
      </c>
      <c r="BP34">
        <v>1898189.68385639</v>
      </c>
      <c r="BQ34">
        <v>1877049.83278528</v>
      </c>
      <c r="BR34">
        <v>1856145.41303439</v>
      </c>
      <c r="BS34">
        <v>1835473.8026407701</v>
      </c>
      <c r="BT34">
        <v>1815032.40884185</v>
      </c>
      <c r="BU34">
        <v>1794818.6677502799</v>
      </c>
      <c r="BV34">
        <v>1774830.0440323299</v>
      </c>
      <c r="BW34">
        <v>1755064.0305899</v>
      </c>
      <c r="BX34">
        <v>1735518.1482460699</v>
      </c>
      <c r="BY34">
        <v>1716189.94543411</v>
      </c>
      <c r="BZ34">
        <v>1697076.9978900601</v>
      </c>
      <c r="CA34">
        <v>1678176.9083485701</v>
      </c>
      <c r="CB34">
        <v>1659487.30624232</v>
      </c>
      <c r="CC34">
        <v>1641005.8474045999</v>
      </c>
    </row>
    <row r="35" spans="1:81" x14ac:dyDescent="0.25">
      <c r="A35">
        <v>569</v>
      </c>
      <c r="B35" t="s">
        <v>64</v>
      </c>
      <c r="C35" t="s">
        <v>65</v>
      </c>
      <c r="D35">
        <v>2017</v>
      </c>
      <c r="E35" t="s">
        <v>690</v>
      </c>
      <c r="F35" t="s">
        <v>23</v>
      </c>
      <c r="G35">
        <v>2016</v>
      </c>
      <c r="H35">
        <v>1393.4</v>
      </c>
      <c r="I35">
        <v>98</v>
      </c>
      <c r="J35">
        <v>2025</v>
      </c>
      <c r="K35">
        <v>21</v>
      </c>
      <c r="L35">
        <v>1100.7860000000001</v>
      </c>
      <c r="M35">
        <v>2020</v>
      </c>
      <c r="N35">
        <v>721.88</v>
      </c>
      <c r="O35">
        <v>230.01279719808699</v>
      </c>
      <c r="P35" t="s">
        <v>691</v>
      </c>
      <c r="Q35">
        <v>2.8378050194487798</v>
      </c>
      <c r="R35">
        <v>1</v>
      </c>
      <c r="S35" t="s">
        <v>25</v>
      </c>
      <c r="T35">
        <v>-1.11368485725649E-2</v>
      </c>
      <c r="AU35">
        <v>1393.4</v>
      </c>
      <c r="AV35">
        <v>1225.52</v>
      </c>
      <c r="AW35">
        <v>1057.6400000000001</v>
      </c>
      <c r="AX35">
        <v>889.76</v>
      </c>
      <c r="AY35">
        <v>721.88</v>
      </c>
      <c r="AZ35">
        <v>797.66120000000001</v>
      </c>
      <c r="BA35">
        <v>873.44240000000002</v>
      </c>
      <c r="BB35">
        <v>949.22360000000003</v>
      </c>
      <c r="BC35">
        <v>1025.0047999999999</v>
      </c>
      <c r="BD35">
        <v>1100.7860000000001</v>
      </c>
      <c r="BE35">
        <v>1088.5267130072</v>
      </c>
      <c r="BF35">
        <v>1076.4039558372399</v>
      </c>
      <c r="BG35">
        <v>1064.41620797817</v>
      </c>
      <c r="BH35">
        <v>1052.5619658517401</v>
      </c>
      <c r="BI35">
        <v>1040.8397426248</v>
      </c>
      <c r="BJ35">
        <v>1029.24806802288</v>
      </c>
      <c r="BK35">
        <v>1017.78548814571</v>
      </c>
      <c r="BL35">
        <v>1006.45056528488</v>
      </c>
      <c r="BM35">
        <v>995.24187774353004</v>
      </c>
      <c r="BN35">
        <v>984.15801965802495</v>
      </c>
      <c r="BO35">
        <v>973.19760082161895</v>
      </c>
      <c r="BP35">
        <v>962.35924651008497</v>
      </c>
      <c r="BQ35">
        <v>951.64159730929396</v>
      </c>
      <c r="BR35">
        <v>941.04330894470695</v>
      </c>
      <c r="BS35">
        <v>930.56305211276401</v>
      </c>
      <c r="BT35">
        <v>920.19951231416098</v>
      </c>
      <c r="BU35">
        <v>909.95138968897004</v>
      </c>
      <c r="BV35">
        <v>899.81739885360901</v>
      </c>
      <c r="BW35">
        <v>889.79626873961695</v>
      </c>
      <c r="BX35">
        <v>879.88674243422997</v>
      </c>
      <c r="BY35">
        <v>870.08757702273294</v>
      </c>
      <c r="BZ35">
        <v>860.39754343256095</v>
      </c>
      <c r="CA35">
        <v>850.81542627914496</v>
      </c>
      <c r="CB35">
        <v>841.34002371347196</v>
      </c>
      <c r="CC35">
        <v>831.97014727133705</v>
      </c>
    </row>
    <row r="36" spans="1:81" x14ac:dyDescent="0.25">
      <c r="A36">
        <v>850298</v>
      </c>
      <c r="B36" t="s">
        <v>717</v>
      </c>
      <c r="C36" t="s">
        <v>92</v>
      </c>
      <c r="D36">
        <v>2020</v>
      </c>
      <c r="E36" t="s">
        <v>60</v>
      </c>
      <c r="F36" t="s">
        <v>54</v>
      </c>
      <c r="G36">
        <v>2020</v>
      </c>
      <c r="H36">
        <v>2916404</v>
      </c>
      <c r="I36">
        <v>100</v>
      </c>
      <c r="J36">
        <v>2024</v>
      </c>
      <c r="K36">
        <v>10.39</v>
      </c>
      <c r="L36">
        <v>2613389.6244000001</v>
      </c>
      <c r="M36">
        <v>2020</v>
      </c>
      <c r="N36">
        <v>2916404</v>
      </c>
      <c r="O36">
        <v>0</v>
      </c>
      <c r="P36" t="s">
        <v>24</v>
      </c>
      <c r="Q36">
        <v>3.0915087135707302</v>
      </c>
      <c r="R36">
        <v>1</v>
      </c>
      <c r="S36" t="s">
        <v>25</v>
      </c>
      <c r="T36">
        <v>-1.11368485725649E-2</v>
      </c>
      <c r="AY36">
        <v>2916404</v>
      </c>
      <c r="AZ36">
        <v>2840650.4060999998</v>
      </c>
      <c r="BA36">
        <v>2764896.8122</v>
      </c>
      <c r="BB36">
        <v>2689143.2182999998</v>
      </c>
      <c r="BC36">
        <v>2613389.6244000001</v>
      </c>
      <c r="BD36">
        <v>2584284.6998919402</v>
      </c>
      <c r="BE36">
        <v>2555503.9125208501</v>
      </c>
      <c r="BF36">
        <v>2527043.6524205101</v>
      </c>
      <c r="BG36">
        <v>2498900.3499272401</v>
      </c>
      <c r="BH36">
        <v>2471070.4751321701</v>
      </c>
      <c r="BI36">
        <v>2443550.5374384802</v>
      </c>
      <c r="BJ36">
        <v>2416337.08512362</v>
      </c>
      <c r="BK36">
        <v>2389426.70490633</v>
      </c>
      <c r="BL36">
        <v>2362816.0215185401</v>
      </c>
      <c r="BM36">
        <v>2336501.69728206</v>
      </c>
      <c r="BN36">
        <v>2310480.4316898901</v>
      </c>
      <c r="BO36">
        <v>2284748.9609922799</v>
      </c>
      <c r="BP36">
        <v>2259304.05778739</v>
      </c>
      <c r="BQ36">
        <v>2234142.5306164301</v>
      </c>
      <c r="BR36">
        <v>2209261.2235634299</v>
      </c>
      <c r="BS36">
        <v>2184657.0158593599</v>
      </c>
      <c r="BT36">
        <v>2160326.8214907399</v>
      </c>
      <c r="BU36">
        <v>2136267.5888125501</v>
      </c>
      <c r="BV36">
        <v>2112476.3001654702</v>
      </c>
      <c r="BW36">
        <v>2088949.97149739</v>
      </c>
      <c r="BX36">
        <v>2065685.6519891601</v>
      </c>
      <c r="BY36">
        <v>2042680.4236844401</v>
      </c>
      <c r="BZ36">
        <v>2019931.40112372</v>
      </c>
      <c r="CA36">
        <v>1997435.7309824401</v>
      </c>
      <c r="CB36">
        <v>1975190.5917130599</v>
      </c>
      <c r="CC36">
        <v>1953193.19319119</v>
      </c>
    </row>
    <row r="37" spans="1:81" x14ac:dyDescent="0.25">
      <c r="A37">
        <v>631</v>
      </c>
      <c r="B37" t="s">
        <v>718</v>
      </c>
      <c r="C37" t="s">
        <v>415</v>
      </c>
      <c r="D37">
        <v>2018</v>
      </c>
      <c r="E37" t="s">
        <v>88</v>
      </c>
      <c r="F37" t="s">
        <v>54</v>
      </c>
      <c r="G37">
        <v>2018</v>
      </c>
      <c r="H37">
        <v>4874675</v>
      </c>
      <c r="I37">
        <v>100</v>
      </c>
      <c r="J37">
        <v>2022</v>
      </c>
      <c r="K37">
        <v>10</v>
      </c>
      <c r="L37">
        <v>4387207.5</v>
      </c>
      <c r="M37">
        <v>2020</v>
      </c>
      <c r="N37">
        <v>4695498</v>
      </c>
      <c r="O37">
        <v>36.756706857380202</v>
      </c>
      <c r="P37" t="s">
        <v>24</v>
      </c>
      <c r="Q37">
        <v>3.08682893091463</v>
      </c>
      <c r="R37">
        <v>1</v>
      </c>
      <c r="S37" t="s">
        <v>25</v>
      </c>
      <c r="T37">
        <v>-1.11368485725649E-2</v>
      </c>
      <c r="AW37">
        <v>4874675</v>
      </c>
      <c r="AX37">
        <v>4785086.5</v>
      </c>
      <c r="AY37">
        <v>4695498</v>
      </c>
      <c r="AZ37">
        <v>4541352.75</v>
      </c>
      <c r="BA37">
        <v>4387207.5</v>
      </c>
      <c r="BB37">
        <v>4338347.83441607</v>
      </c>
      <c r="BC37">
        <v>4290032.3115290701</v>
      </c>
      <c r="BD37">
        <v>4242254.87130416</v>
      </c>
      <c r="BE37">
        <v>4195009.5211962201</v>
      </c>
      <c r="BF37">
        <v>4148290.3353981902</v>
      </c>
      <c r="BG37">
        <v>4102091.45409782</v>
      </c>
      <c r="BH37">
        <v>4056407.0827427199</v>
      </c>
      <c r="BI37">
        <v>4011231.4913135399</v>
      </c>
      <c r="BJ37">
        <v>3966559.0136052798</v>
      </c>
      <c r="BK37">
        <v>3922384.0465166098</v>
      </c>
      <c r="BL37">
        <v>3878701.0493471101</v>
      </c>
      <c r="BM37">
        <v>3835504.5431022798</v>
      </c>
      <c r="BN37">
        <v>3792789.10980637</v>
      </c>
      <c r="BO37">
        <v>3750549.39182278</v>
      </c>
      <c r="BP37">
        <v>3708780.0911821299</v>
      </c>
      <c r="BQ37">
        <v>3667475.9689176902</v>
      </c>
      <c r="BR37">
        <v>3626631.84440833</v>
      </c>
      <c r="BS37">
        <v>3586242.5947287101</v>
      </c>
      <c r="BT37">
        <v>3546303.1540067401</v>
      </c>
      <c r="BU37">
        <v>3506808.51278815</v>
      </c>
      <c r="BV37">
        <v>3467753.7174082501</v>
      </c>
      <c r="BW37">
        <v>3429133.8693705299</v>
      </c>
      <c r="BX37">
        <v>3390944.1247322899</v>
      </c>
      <c r="BY37">
        <v>3353179.6934971199</v>
      </c>
      <c r="BZ37">
        <v>3315835.8390140398</v>
      </c>
      <c r="CA37">
        <v>3278907.8773834598</v>
      </c>
      <c r="CB37">
        <v>3242391.1768696499</v>
      </c>
      <c r="CC37">
        <v>3206281.1573198298</v>
      </c>
    </row>
    <row r="38" spans="1:81" x14ac:dyDescent="0.25">
      <c r="A38">
        <v>21365</v>
      </c>
      <c r="B38" t="s">
        <v>719</v>
      </c>
      <c r="C38" t="s">
        <v>59</v>
      </c>
      <c r="D38">
        <v>2019</v>
      </c>
      <c r="E38" t="s">
        <v>690</v>
      </c>
      <c r="F38" t="s">
        <v>23</v>
      </c>
      <c r="G38">
        <v>2014</v>
      </c>
      <c r="H38">
        <v>241554.97</v>
      </c>
      <c r="I38">
        <v>100</v>
      </c>
      <c r="J38">
        <v>2051</v>
      </c>
      <c r="K38">
        <v>80</v>
      </c>
      <c r="L38">
        <v>48310.993999999897</v>
      </c>
      <c r="M38">
        <v>2020</v>
      </c>
      <c r="N38">
        <v>246875.76</v>
      </c>
      <c r="O38">
        <v>-2.7534053635907401</v>
      </c>
      <c r="P38" t="s">
        <v>24</v>
      </c>
      <c r="Q38">
        <v>3.46051196037505</v>
      </c>
      <c r="R38">
        <v>1</v>
      </c>
      <c r="S38" t="s">
        <v>25</v>
      </c>
      <c r="T38">
        <v>-1.11368485725649E-2</v>
      </c>
      <c r="AS38">
        <v>241554.97</v>
      </c>
      <c r="AT38">
        <v>242441.76833333299</v>
      </c>
      <c r="AU38">
        <v>243328.56666666601</v>
      </c>
      <c r="AV38">
        <v>244215.36499999999</v>
      </c>
      <c r="AW38">
        <v>245102.16333333301</v>
      </c>
      <c r="AX38">
        <v>245988.961666666</v>
      </c>
      <c r="AY38">
        <v>246875.76</v>
      </c>
      <c r="AZ38">
        <v>240470.444967741</v>
      </c>
      <c r="BA38">
        <v>234065.12993548301</v>
      </c>
      <c r="BB38">
        <v>227659.81490322499</v>
      </c>
      <c r="BC38">
        <v>221254.499870967</v>
      </c>
      <c r="BD38">
        <v>214849.18483870901</v>
      </c>
      <c r="BE38">
        <v>208443.869806451</v>
      </c>
      <c r="BF38">
        <v>202038.55477419301</v>
      </c>
      <c r="BG38">
        <v>195633.23974193499</v>
      </c>
      <c r="BH38">
        <v>189227.924709677</v>
      </c>
      <c r="BI38">
        <v>182822.60967741901</v>
      </c>
      <c r="BJ38">
        <v>176417.29464516099</v>
      </c>
      <c r="BK38">
        <v>170011.979612903</v>
      </c>
      <c r="BL38">
        <v>163606.66458064501</v>
      </c>
      <c r="BM38">
        <v>157201.34954838699</v>
      </c>
      <c r="BN38">
        <v>150796.034516129</v>
      </c>
      <c r="BO38">
        <v>144390.71948386999</v>
      </c>
      <c r="BP38">
        <v>137985.404451612</v>
      </c>
      <c r="BQ38">
        <v>131580.08941935399</v>
      </c>
      <c r="BR38">
        <v>125174.774387096</v>
      </c>
      <c r="BS38">
        <v>118769.45935483801</v>
      </c>
      <c r="BT38">
        <v>112364.14432258</v>
      </c>
      <c r="BU38">
        <v>105958.829290322</v>
      </c>
      <c r="BV38">
        <v>99553.514258064504</v>
      </c>
      <c r="BW38">
        <v>93148.199225806398</v>
      </c>
      <c r="BX38">
        <v>86742.884193548394</v>
      </c>
      <c r="BY38">
        <v>80337.569161290303</v>
      </c>
      <c r="BZ38">
        <v>73932.254129032197</v>
      </c>
      <c r="CA38">
        <v>67526.939096774193</v>
      </c>
      <c r="CB38">
        <v>61121.624064516101</v>
      </c>
      <c r="CC38">
        <v>54716.309032258003</v>
      </c>
    </row>
    <row r="39" spans="1:81" x14ac:dyDescent="0.25">
      <c r="A39">
        <v>622</v>
      </c>
      <c r="B39" t="s">
        <v>720</v>
      </c>
      <c r="C39" t="s">
        <v>39</v>
      </c>
      <c r="D39">
        <v>2020</v>
      </c>
      <c r="E39" t="s">
        <v>690</v>
      </c>
      <c r="F39" t="s">
        <v>23</v>
      </c>
      <c r="G39">
        <v>2019</v>
      </c>
      <c r="H39">
        <v>109577.78</v>
      </c>
      <c r="I39">
        <v>78</v>
      </c>
      <c r="J39">
        <v>2025</v>
      </c>
      <c r="K39">
        <v>25</v>
      </c>
      <c r="L39">
        <v>82183.334999999905</v>
      </c>
      <c r="M39">
        <v>2020</v>
      </c>
      <c r="N39">
        <v>89367.126000000004</v>
      </c>
      <c r="O39">
        <v>79.701526213154096</v>
      </c>
      <c r="P39" t="s">
        <v>45</v>
      </c>
      <c r="Q39">
        <v>2.67781728784878</v>
      </c>
      <c r="R39">
        <v>1</v>
      </c>
      <c r="S39" t="s">
        <v>25</v>
      </c>
      <c r="T39">
        <v>-1.11368485725649E-2</v>
      </c>
      <c r="AX39">
        <v>109577.78</v>
      </c>
      <c r="AY39">
        <v>89367.126000000004</v>
      </c>
      <c r="AZ39">
        <v>87930.367800000007</v>
      </c>
      <c r="BA39">
        <v>86493.609599999996</v>
      </c>
      <c r="BB39">
        <v>85056.8514</v>
      </c>
      <c r="BC39">
        <v>83620.093199999901</v>
      </c>
      <c r="BD39">
        <v>82183.334999999905</v>
      </c>
      <c r="BE39">
        <v>81268.071642916606</v>
      </c>
      <c r="BF39">
        <v>80363.001435245096</v>
      </c>
      <c r="BG39">
        <v>79468.010857423898</v>
      </c>
      <c r="BH39">
        <v>78582.987654141805</v>
      </c>
      <c r="BI39">
        <v>77707.820820257897</v>
      </c>
      <c r="BJ39">
        <v>76842.400586878706</v>
      </c>
      <c r="BK39">
        <v>75986.6184075903</v>
      </c>
      <c r="BL39">
        <v>75140.366944843699</v>
      </c>
      <c r="BM39">
        <v>74303.540056491998</v>
      </c>
      <c r="BN39">
        <v>73476.032782477298</v>
      </c>
      <c r="BO39">
        <v>72657.741331666097</v>
      </c>
      <c r="BP39">
        <v>71848.563068830699</v>
      </c>
      <c r="BQ39">
        <v>71048.396501776704</v>
      </c>
      <c r="BR39">
        <v>70257.141268612904</v>
      </c>
      <c r="BS39">
        <v>69474.698125163093</v>
      </c>
      <c r="BT39">
        <v>68700.968932518503</v>
      </c>
      <c r="BU39">
        <v>67935.856644728497</v>
      </c>
      <c r="BV39">
        <v>67179.265296628699</v>
      </c>
      <c r="BW39">
        <v>66431.099991804003</v>
      </c>
      <c r="BX39">
        <v>65691.266890686296</v>
      </c>
      <c r="BY39">
        <v>64959.673198784803</v>
      </c>
      <c r="BZ39">
        <v>64236.227155046603</v>
      </c>
      <c r="CA39">
        <v>63520.838020347997</v>
      </c>
      <c r="CB39">
        <v>62813.416066113001</v>
      </c>
      <c r="CC39">
        <v>62113.872563059202</v>
      </c>
    </row>
    <row r="40" spans="1:81" x14ac:dyDescent="0.25">
      <c r="A40">
        <v>625</v>
      </c>
      <c r="B40" t="s">
        <v>66</v>
      </c>
      <c r="C40" t="s">
        <v>31</v>
      </c>
      <c r="D40">
        <v>2020</v>
      </c>
      <c r="E40" t="s">
        <v>690</v>
      </c>
      <c r="F40" t="s">
        <v>23</v>
      </c>
      <c r="G40">
        <v>2018</v>
      </c>
      <c r="H40">
        <v>17.3</v>
      </c>
      <c r="I40">
        <v>100</v>
      </c>
      <c r="J40">
        <v>2030</v>
      </c>
      <c r="K40">
        <v>30</v>
      </c>
      <c r="L40">
        <v>12.11</v>
      </c>
      <c r="M40">
        <v>2020</v>
      </c>
      <c r="N40">
        <v>13.8</v>
      </c>
      <c r="O40">
        <v>67.437379576107901</v>
      </c>
      <c r="P40" t="s">
        <v>24</v>
      </c>
      <c r="Q40">
        <v>2.95024390416902</v>
      </c>
      <c r="R40">
        <v>1</v>
      </c>
      <c r="S40" t="s">
        <v>25</v>
      </c>
      <c r="T40">
        <v>-1.11368485725649E-2</v>
      </c>
      <c r="AW40">
        <v>17.3</v>
      </c>
      <c r="AX40">
        <v>15.55</v>
      </c>
      <c r="AY40">
        <v>13.8</v>
      </c>
      <c r="AZ40">
        <v>13.631</v>
      </c>
      <c r="BA40">
        <v>13.462</v>
      </c>
      <c r="BB40">
        <v>13.292999999999999</v>
      </c>
      <c r="BC40">
        <v>13.124000000000001</v>
      </c>
      <c r="BD40">
        <v>12.955</v>
      </c>
      <c r="BE40">
        <v>12.786</v>
      </c>
      <c r="BF40">
        <v>12.617000000000001</v>
      </c>
      <c r="BG40">
        <v>12.448</v>
      </c>
      <c r="BH40">
        <v>12.279</v>
      </c>
      <c r="BI40">
        <v>12.11</v>
      </c>
      <c r="BJ40">
        <v>11.975132763786201</v>
      </c>
      <c r="BK40">
        <v>11.841767523559501</v>
      </c>
      <c r="BL40">
        <v>11.709887551818101</v>
      </c>
      <c r="BM40">
        <v>11.579476307351801</v>
      </c>
      <c r="BN40">
        <v>11.450517433167199</v>
      </c>
      <c r="BO40">
        <v>11.3229947544365</v>
      </c>
      <c r="BP40">
        <v>11.1968922764684</v>
      </c>
      <c r="BQ40">
        <v>11.072194182702001</v>
      </c>
      <c r="BR40">
        <v>10.9488848327233</v>
      </c>
      <c r="BS40">
        <v>10.8269487603028</v>
      </c>
      <c r="BT40">
        <v>10.7063706714563</v>
      </c>
      <c r="BU40">
        <v>10.5871354425266</v>
      </c>
      <c r="BV40">
        <v>10.469228118285899</v>
      </c>
      <c r="BW40">
        <v>10.3526339100609</v>
      </c>
      <c r="BX40">
        <v>10.237338193877401</v>
      </c>
      <c r="BY40">
        <v>10.123326508626</v>
      </c>
      <c r="BZ40">
        <v>10.010584554248799</v>
      </c>
      <c r="CA40">
        <v>9.8990981899453594</v>
      </c>
      <c r="CB40">
        <v>9.7888534323989909</v>
      </c>
      <c r="CC40">
        <v>9.6798364540233308</v>
      </c>
    </row>
    <row r="41" spans="1:81" x14ac:dyDescent="0.25">
      <c r="A41">
        <v>47212</v>
      </c>
      <c r="B41" t="s">
        <v>721</v>
      </c>
      <c r="C41" t="s">
        <v>65</v>
      </c>
      <c r="D41">
        <v>2021</v>
      </c>
      <c r="E41" t="s">
        <v>690</v>
      </c>
      <c r="F41" t="s">
        <v>23</v>
      </c>
      <c r="G41">
        <v>2019</v>
      </c>
      <c r="H41">
        <v>6307</v>
      </c>
      <c r="I41">
        <v>100</v>
      </c>
      <c r="J41">
        <v>2030</v>
      </c>
      <c r="K41">
        <v>50</v>
      </c>
      <c r="L41">
        <v>3153.5</v>
      </c>
      <c r="M41">
        <v>2020</v>
      </c>
      <c r="N41">
        <v>6009</v>
      </c>
      <c r="O41">
        <v>26.110207569534399</v>
      </c>
      <c r="P41" t="s">
        <v>691</v>
      </c>
      <c r="Q41">
        <v>3.15024753013902</v>
      </c>
      <c r="R41">
        <v>1</v>
      </c>
      <c r="S41" t="s">
        <v>25</v>
      </c>
      <c r="T41">
        <v>-1.11368485725649E-2</v>
      </c>
      <c r="AX41">
        <v>6307</v>
      </c>
      <c r="AY41">
        <v>6009</v>
      </c>
      <c r="AZ41">
        <v>5723.45</v>
      </c>
      <c r="BA41">
        <v>5437.9</v>
      </c>
      <c r="BB41">
        <v>5152.3500000000004</v>
      </c>
      <c r="BC41">
        <v>4866.8</v>
      </c>
      <c r="BD41">
        <v>4581.25</v>
      </c>
      <c r="BE41">
        <v>4295.7</v>
      </c>
      <c r="BF41">
        <v>4010.15</v>
      </c>
      <c r="BG41">
        <v>3724.6</v>
      </c>
      <c r="BH41">
        <v>3439.0499999999902</v>
      </c>
      <c r="BI41">
        <v>3153.5</v>
      </c>
      <c r="BJ41">
        <v>3118.3799480264101</v>
      </c>
      <c r="BK41">
        <v>3083.65102275352</v>
      </c>
      <c r="BL41">
        <v>3049.3088682624798</v>
      </c>
      <c r="BM41">
        <v>3015.3491771456602</v>
      </c>
      <c r="BN41">
        <v>2981.7676899663802</v>
      </c>
      <c r="BO41">
        <v>2948.5601947246601</v>
      </c>
      <c r="BP41">
        <v>2915.7225263289201</v>
      </c>
      <c r="BQ41">
        <v>2883.2505660735701</v>
      </c>
      <c r="BR41">
        <v>2851.1402411224499</v>
      </c>
      <c r="BS41">
        <v>2819.3875239979202</v>
      </c>
      <c r="BT41">
        <v>2787.9884320757801</v>
      </c>
      <c r="BU41">
        <v>2756.9390270856902</v>
      </c>
      <c r="BV41">
        <v>2726.2354146172402</v>
      </c>
      <c r="BW41">
        <v>2695.87374363149</v>
      </c>
      <c r="BX41">
        <v>2665.8502059779098</v>
      </c>
      <c r="BY41">
        <v>2636.1610359167898</v>
      </c>
      <c r="BZ41">
        <v>2606.80250964689</v>
      </c>
      <c r="CA41">
        <v>2577.7709448383698</v>
      </c>
      <c r="CB41">
        <v>2549.0627001709499</v>
      </c>
      <c r="CC41">
        <v>2520.6741748771701</v>
      </c>
    </row>
    <row r="42" spans="1:81" x14ac:dyDescent="0.25">
      <c r="A42">
        <v>628</v>
      </c>
      <c r="B42" t="s">
        <v>67</v>
      </c>
      <c r="C42" t="s">
        <v>27</v>
      </c>
      <c r="D42">
        <v>2020</v>
      </c>
      <c r="E42" t="s">
        <v>690</v>
      </c>
      <c r="F42" t="s">
        <v>23</v>
      </c>
      <c r="G42">
        <v>2017</v>
      </c>
      <c r="H42">
        <v>337007</v>
      </c>
      <c r="I42">
        <v>100</v>
      </c>
      <c r="J42">
        <v>2030</v>
      </c>
      <c r="K42">
        <v>55</v>
      </c>
      <c r="L42">
        <v>151653.15</v>
      </c>
      <c r="M42">
        <v>2020</v>
      </c>
      <c r="N42">
        <v>280968</v>
      </c>
      <c r="O42">
        <v>30.233523609032101</v>
      </c>
      <c r="P42" t="s">
        <v>45</v>
      </c>
      <c r="Q42">
        <v>3.2002776031390199</v>
      </c>
      <c r="R42">
        <v>1</v>
      </c>
      <c r="S42" t="s">
        <v>25</v>
      </c>
      <c r="T42">
        <v>-1.11368485725649E-2</v>
      </c>
      <c r="AV42">
        <v>337007</v>
      </c>
      <c r="AW42">
        <v>318327.33333333302</v>
      </c>
      <c r="AX42">
        <v>299647.66666666599</v>
      </c>
      <c r="AY42">
        <v>280968</v>
      </c>
      <c r="AZ42">
        <v>268036.51500000001</v>
      </c>
      <c r="BA42">
        <v>255105.03</v>
      </c>
      <c r="BB42">
        <v>242173.54499999899</v>
      </c>
      <c r="BC42">
        <v>229242.06</v>
      </c>
      <c r="BD42">
        <v>216310.57500000001</v>
      </c>
      <c r="BE42">
        <v>203379.09</v>
      </c>
      <c r="BF42">
        <v>190447.60499999899</v>
      </c>
      <c r="BG42">
        <v>177516.12</v>
      </c>
      <c r="BH42">
        <v>164584.63500000001</v>
      </c>
      <c r="BI42">
        <v>151653.15</v>
      </c>
      <c r="BJ42">
        <v>149964.21183289701</v>
      </c>
      <c r="BK42">
        <v>148294.08311440999</v>
      </c>
      <c r="BL42">
        <v>146642.55436655699</v>
      </c>
      <c r="BM42">
        <v>145009.41844428299</v>
      </c>
      <c r="BN42">
        <v>143394.470509473</v>
      </c>
      <c r="BO42">
        <v>141797.50800526599</v>
      </c>
      <c r="BP42">
        <v>140218.33063064399</v>
      </c>
      <c r="BQ42">
        <v>138656.74031531301</v>
      </c>
      <c r="BR42">
        <v>137112.54119485599</v>
      </c>
      <c r="BS42">
        <v>135585.539586169</v>
      </c>
      <c r="BT42">
        <v>134075.54396316901</v>
      </c>
      <c r="BU42">
        <v>132582.364932767</v>
      </c>
      <c r="BV42">
        <v>131105.815211118</v>
      </c>
      <c r="BW42">
        <v>129645.709600129</v>
      </c>
      <c r="BX42">
        <v>128201.86496423</v>
      </c>
      <c r="BY42">
        <v>126774.10020740201</v>
      </c>
      <c r="BZ42">
        <v>125362.236250469</v>
      </c>
      <c r="CA42">
        <v>123966.09600863</v>
      </c>
      <c r="CB42">
        <v>122585.50436925</v>
      </c>
      <c r="CC42">
        <v>121220.28816989801</v>
      </c>
    </row>
    <row r="43" spans="1:81" x14ac:dyDescent="0.25">
      <c r="A43">
        <v>849236</v>
      </c>
      <c r="B43" t="s">
        <v>722</v>
      </c>
      <c r="C43" t="s">
        <v>43</v>
      </c>
      <c r="D43">
        <v>2020</v>
      </c>
      <c r="E43" t="s">
        <v>28</v>
      </c>
      <c r="F43" t="s">
        <v>23</v>
      </c>
      <c r="G43">
        <v>2020</v>
      </c>
      <c r="H43">
        <v>205365.21</v>
      </c>
      <c r="I43">
        <v>100</v>
      </c>
      <c r="J43">
        <v>2030</v>
      </c>
      <c r="K43">
        <v>50</v>
      </c>
      <c r="L43">
        <v>102682.605</v>
      </c>
      <c r="M43">
        <v>2020</v>
      </c>
      <c r="N43">
        <v>205365.21</v>
      </c>
      <c r="O43">
        <v>0</v>
      </c>
      <c r="P43" t="s">
        <v>45</v>
      </c>
      <c r="Q43">
        <v>3.1502644389600198</v>
      </c>
      <c r="R43">
        <v>1</v>
      </c>
      <c r="S43" t="s">
        <v>25</v>
      </c>
      <c r="T43">
        <v>-1.11368485725649E-2</v>
      </c>
      <c r="AY43">
        <v>205365.21</v>
      </c>
      <c r="AZ43">
        <v>195096.94949999999</v>
      </c>
      <c r="BA43">
        <v>184828.68899999899</v>
      </c>
      <c r="BB43">
        <v>174560.42849999899</v>
      </c>
      <c r="BC43">
        <v>164292.16800000001</v>
      </c>
      <c r="BD43">
        <v>154023.9075</v>
      </c>
      <c r="BE43">
        <v>143755.647</v>
      </c>
      <c r="BF43">
        <v>133487.38649999999</v>
      </c>
      <c r="BG43">
        <v>123219.125999999</v>
      </c>
      <c r="BH43">
        <v>112950.8655</v>
      </c>
      <c r="BI43">
        <v>102682.605</v>
      </c>
      <c r="BJ43">
        <v>101539.044377078</v>
      </c>
      <c r="BK43">
        <v>100408.219415648</v>
      </c>
      <c r="BL43">
        <v>99289.988280575097</v>
      </c>
      <c r="BM43">
        <v>98184.210716322501</v>
      </c>
      <c r="BN43">
        <v>97090.748029358103</v>
      </c>
      <c r="BO43">
        <v>96009.463070758007</v>
      </c>
      <c r="BP43">
        <v>94940.2202190057</v>
      </c>
      <c r="BQ43">
        <v>93882.885362980698</v>
      </c>
      <c r="BR43">
        <v>92837.325885137703</v>
      </c>
      <c r="BS43">
        <v>91803.410644873104</v>
      </c>
      <c r="BT43">
        <v>90781.009962076103</v>
      </c>
      <c r="BU43">
        <v>89769.995600864</v>
      </c>
      <c r="BV43">
        <v>88770.240753497303</v>
      </c>
      <c r="BW43">
        <v>87781.620024475502</v>
      </c>
      <c r="BX43">
        <v>86804.009414808505</v>
      </c>
      <c r="BY43">
        <v>85837.286306464302</v>
      </c>
      <c r="BZ43">
        <v>84881.329446989301</v>
      </c>
      <c r="CA43">
        <v>83936.018934300198</v>
      </c>
      <c r="CB43">
        <v>83001.236201644904</v>
      </c>
      <c r="CC43">
        <v>82076.864002731498</v>
      </c>
    </row>
    <row r="44" spans="1:81" x14ac:dyDescent="0.25">
      <c r="A44">
        <v>31872</v>
      </c>
      <c r="B44" t="s">
        <v>723</v>
      </c>
      <c r="C44" t="s">
        <v>165</v>
      </c>
      <c r="D44">
        <v>2019</v>
      </c>
      <c r="E44" t="s">
        <v>28</v>
      </c>
      <c r="F44" t="s">
        <v>23</v>
      </c>
      <c r="G44">
        <v>2019</v>
      </c>
      <c r="H44">
        <v>19206</v>
      </c>
      <c r="I44">
        <v>100</v>
      </c>
      <c r="J44">
        <v>2025</v>
      </c>
      <c r="K44">
        <v>50</v>
      </c>
      <c r="L44">
        <v>9603</v>
      </c>
      <c r="M44">
        <v>2020</v>
      </c>
      <c r="N44">
        <v>19206</v>
      </c>
      <c r="O44">
        <v>-12.397014100082901</v>
      </c>
      <c r="P44" t="s">
        <v>24</v>
      </c>
      <c r="Q44">
        <v>3.1478066865487802</v>
      </c>
      <c r="R44">
        <v>1</v>
      </c>
      <c r="S44" t="s">
        <v>25</v>
      </c>
      <c r="T44">
        <v>-1.11368485725649E-2</v>
      </c>
      <c r="AX44">
        <v>19206</v>
      </c>
      <c r="AY44">
        <v>19206</v>
      </c>
      <c r="AZ44">
        <v>17285.400000000001</v>
      </c>
      <c r="BA44">
        <v>15364.8</v>
      </c>
      <c r="BB44">
        <v>13444.2</v>
      </c>
      <c r="BC44">
        <v>11523.5999999999</v>
      </c>
      <c r="BD44">
        <v>9603</v>
      </c>
      <c r="BE44">
        <v>9496.0528431576495</v>
      </c>
      <c r="BF44">
        <v>9390.2967406063308</v>
      </c>
      <c r="BG44">
        <v>9285.7184277547494</v>
      </c>
      <c r="BH44">
        <v>9182.3047877373701</v>
      </c>
      <c r="BI44">
        <v>9080.0428497691992</v>
      </c>
      <c r="BJ44">
        <v>8978.9197875189202</v>
      </c>
      <c r="BK44">
        <v>8878.9229175001092</v>
      </c>
      <c r="BL44">
        <v>8780.0396974804407</v>
      </c>
      <c r="BM44">
        <v>8682.2577249084898</v>
      </c>
      <c r="BN44">
        <v>8585.5647353582008</v>
      </c>
      <c r="BO44">
        <v>8489.9486009905595</v>
      </c>
      <c r="BP44">
        <v>8395.3973290324702</v>
      </c>
      <c r="BQ44">
        <v>8301.8990602725207</v>
      </c>
      <c r="BR44">
        <v>8209.4420675735491</v>
      </c>
      <c r="BS44">
        <v>8118.01475440174</v>
      </c>
      <c r="BT44">
        <v>8027.6056533721203</v>
      </c>
      <c r="BU44">
        <v>7938.20342481025</v>
      </c>
      <c r="BV44">
        <v>7849.7968553299197</v>
      </c>
      <c r="BW44">
        <v>7762.3748564267098</v>
      </c>
      <c r="BX44">
        <v>7675.9264630872003</v>
      </c>
      <c r="BY44">
        <v>7590.4408324136602</v>
      </c>
      <c r="BZ44">
        <v>7505.9072422640502</v>
      </c>
      <c r="CA44">
        <v>7422.3150899072398</v>
      </c>
      <c r="CB44">
        <v>7339.65389069308</v>
      </c>
      <c r="CC44">
        <v>7257.9132767373903</v>
      </c>
    </row>
    <row r="45" spans="1:81" x14ac:dyDescent="0.25">
      <c r="A45">
        <v>21368</v>
      </c>
      <c r="B45" t="s">
        <v>724</v>
      </c>
      <c r="C45" t="s">
        <v>725</v>
      </c>
      <c r="D45">
        <v>2020</v>
      </c>
      <c r="E45" t="s">
        <v>28</v>
      </c>
      <c r="F45" t="s">
        <v>23</v>
      </c>
      <c r="G45">
        <v>2019</v>
      </c>
      <c r="H45">
        <v>56924</v>
      </c>
      <c r="I45">
        <v>100</v>
      </c>
      <c r="J45">
        <v>2024</v>
      </c>
      <c r="K45">
        <v>21</v>
      </c>
      <c r="L45">
        <v>44969.96</v>
      </c>
      <c r="M45">
        <v>2020</v>
      </c>
      <c r="N45">
        <v>48848.02</v>
      </c>
      <c r="O45">
        <v>67.558582705093798</v>
      </c>
      <c r="P45" t="s">
        <v>24</v>
      </c>
      <c r="Q45">
        <v>2.8573227655707298</v>
      </c>
      <c r="R45">
        <v>1</v>
      </c>
      <c r="S45" t="s">
        <v>25</v>
      </c>
      <c r="T45">
        <v>-1.11368485725649E-2</v>
      </c>
      <c r="AX45">
        <v>56924</v>
      </c>
      <c r="AY45">
        <v>48848.02</v>
      </c>
      <c r="AZ45">
        <v>47878.504999999997</v>
      </c>
      <c r="BA45">
        <v>46908.99</v>
      </c>
      <c r="BB45">
        <v>45939.474999999999</v>
      </c>
      <c r="BC45">
        <v>44969.96</v>
      </c>
      <c r="BD45">
        <v>44469.136365165701</v>
      </c>
      <c r="BE45">
        <v>43973.890327314097</v>
      </c>
      <c r="BF45">
        <v>43484.159769592203</v>
      </c>
      <c r="BG45">
        <v>42999.883266933</v>
      </c>
      <c r="BH45">
        <v>42521.000078351201</v>
      </c>
      <c r="BI45">
        <v>42047.450139324603</v>
      </c>
      <c r="BJ45">
        <v>41579.174054260497</v>
      </c>
      <c r="BK45">
        <v>41116.113089045903</v>
      </c>
      <c r="BL45">
        <v>40658.209163680702</v>
      </c>
      <c r="BM45">
        <v>40205.4048449931</v>
      </c>
      <c r="BN45">
        <v>39757.643339435803</v>
      </c>
      <c r="BO45">
        <v>39314.868485962397</v>
      </c>
      <c r="BP45">
        <v>38877.024748983997</v>
      </c>
      <c r="BQ45">
        <v>38444.057211402702</v>
      </c>
      <c r="BR45">
        <v>38015.911567724201</v>
      </c>
      <c r="BS45">
        <v>37592.534117246498</v>
      </c>
      <c r="BT45">
        <v>37173.871757323701</v>
      </c>
      <c r="BU45">
        <v>36759.871976706498</v>
      </c>
      <c r="BV45">
        <v>36350.482848954998</v>
      </c>
      <c r="BW45">
        <v>35945.6530259266</v>
      </c>
      <c r="BX45">
        <v>35545.331731334903</v>
      </c>
      <c r="BY45">
        <v>35149.4687543814</v>
      </c>
      <c r="BZ45">
        <v>34758.014443457803</v>
      </c>
      <c r="CA45">
        <v>34370.919699917999</v>
      </c>
      <c r="CB45">
        <v>33988.135971920201</v>
      </c>
      <c r="CC45">
        <v>33609.615248337199</v>
      </c>
    </row>
    <row r="46" spans="1:81" x14ac:dyDescent="0.25">
      <c r="A46">
        <v>641</v>
      </c>
      <c r="B46" t="s">
        <v>726</v>
      </c>
      <c r="C46" t="s">
        <v>65</v>
      </c>
      <c r="D46">
        <v>2019</v>
      </c>
      <c r="E46" t="s">
        <v>117</v>
      </c>
      <c r="F46" t="s">
        <v>54</v>
      </c>
      <c r="G46">
        <v>2019</v>
      </c>
      <c r="H46">
        <v>13009</v>
      </c>
      <c r="I46">
        <v>90</v>
      </c>
      <c r="J46">
        <v>2030</v>
      </c>
      <c r="K46">
        <v>30</v>
      </c>
      <c r="L46">
        <v>9106.2999999999993</v>
      </c>
      <c r="M46">
        <v>2020</v>
      </c>
      <c r="N46">
        <v>28429.5</v>
      </c>
      <c r="O46">
        <v>0</v>
      </c>
      <c r="P46" t="s">
        <v>24</v>
      </c>
      <c r="Q46">
        <v>3.1902439024390201</v>
      </c>
      <c r="R46">
        <v>1</v>
      </c>
      <c r="S46" t="s">
        <v>25</v>
      </c>
      <c r="T46">
        <v>-1.11368485725649E-2</v>
      </c>
      <c r="AX46">
        <v>13009</v>
      </c>
      <c r="AY46">
        <v>28429.5</v>
      </c>
      <c r="AZ46">
        <v>26497.18</v>
      </c>
      <c r="BA46">
        <v>24564.86</v>
      </c>
      <c r="BB46">
        <v>22632.54</v>
      </c>
      <c r="BC46">
        <v>20700.22</v>
      </c>
      <c r="BD46">
        <v>18767.900000000001</v>
      </c>
      <c r="BE46">
        <v>16835.580000000002</v>
      </c>
      <c r="BF46">
        <v>14903.26</v>
      </c>
      <c r="BG46">
        <v>12970.9399999999</v>
      </c>
      <c r="BH46">
        <v>11038.619999999901</v>
      </c>
      <c r="BI46">
        <v>9106.2999999999993</v>
      </c>
      <c r="BJ46">
        <v>9004.8845158436507</v>
      </c>
      <c r="BK46">
        <v>8904.5984805772605</v>
      </c>
      <c r="BL46">
        <v>8805.4293156995791</v>
      </c>
      <c r="BM46">
        <v>8707.3645827942091</v>
      </c>
      <c r="BN46">
        <v>8610.3919819695202</v>
      </c>
      <c r="BO46">
        <v>8514.4993503158894</v>
      </c>
      <c r="BP46">
        <v>8419.6746603802203</v>
      </c>
      <c r="BQ46">
        <v>8325.9060186573097</v>
      </c>
      <c r="BR46">
        <v>8233.1816640981106</v>
      </c>
      <c r="BS46">
        <v>8141.48996663463</v>
      </c>
      <c r="BT46">
        <v>8050.8194257211699</v>
      </c>
      <c r="BU46">
        <v>7961.1586688918496</v>
      </c>
      <c r="BV46">
        <v>7872.4964503342399</v>
      </c>
      <c r="BW46">
        <v>7784.8216494788103</v>
      </c>
      <c r="BX46">
        <v>7698.1232696041398</v>
      </c>
      <c r="BY46">
        <v>7612.3904364576201</v>
      </c>
      <c r="BZ46">
        <v>7527.6123968915499</v>
      </c>
      <c r="CA46">
        <v>7443.7785175144099</v>
      </c>
      <c r="CB46">
        <v>7360.8782833571404</v>
      </c>
      <c r="CC46">
        <v>7278.9012965543097</v>
      </c>
    </row>
    <row r="47" spans="1:81" x14ac:dyDescent="0.25">
      <c r="A47">
        <v>660</v>
      </c>
      <c r="B47" t="s">
        <v>727</v>
      </c>
      <c r="C47" t="s">
        <v>27</v>
      </c>
      <c r="D47">
        <v>2020</v>
      </c>
      <c r="E47" t="s">
        <v>49</v>
      </c>
      <c r="F47" t="s">
        <v>50</v>
      </c>
      <c r="G47">
        <v>2019</v>
      </c>
      <c r="H47">
        <v>38912664</v>
      </c>
      <c r="I47">
        <v>95</v>
      </c>
      <c r="J47">
        <v>2025</v>
      </c>
      <c r="K47">
        <v>1.25</v>
      </c>
      <c r="L47">
        <v>38426255.700000003</v>
      </c>
      <c r="M47">
        <v>2020</v>
      </c>
      <c r="N47">
        <v>19834198</v>
      </c>
      <c r="O47">
        <v>4143.4094845425798</v>
      </c>
      <c r="P47" t="s">
        <v>45</v>
      </c>
      <c r="Q47">
        <v>2.2842135093487799</v>
      </c>
      <c r="R47">
        <v>1</v>
      </c>
      <c r="S47" t="s">
        <v>25</v>
      </c>
      <c r="T47">
        <v>-1.11368485725649E-2</v>
      </c>
      <c r="AX47">
        <v>38912664</v>
      </c>
      <c r="AY47">
        <v>19834198</v>
      </c>
      <c r="AZ47">
        <v>23552609.539999999</v>
      </c>
      <c r="BA47">
        <v>27271021.079999998</v>
      </c>
      <c r="BB47">
        <v>30989432.620000001</v>
      </c>
      <c r="BC47">
        <v>34707844.159999996</v>
      </c>
      <c r="BD47">
        <v>38426255.700000003</v>
      </c>
      <c r="BE47">
        <v>37998308.309058398</v>
      </c>
      <c r="BF47">
        <v>37575126.903406799</v>
      </c>
      <c r="BG47">
        <v>37156658.404988602</v>
      </c>
      <c r="BH47">
        <v>36742850.326869696</v>
      </c>
      <c r="BI47">
        <v>36333650.766654998</v>
      </c>
      <c r="BJ47">
        <v>35929008.399978302</v>
      </c>
      <c r="BK47">
        <v>35528872.474065296</v>
      </c>
      <c r="BL47">
        <v>35133192.8013677</v>
      </c>
      <c r="BM47">
        <v>34741919.7532681</v>
      </c>
      <c r="BN47">
        <v>34355004.253855802</v>
      </c>
      <c r="BO47">
        <v>33972397.773770697</v>
      </c>
      <c r="BP47">
        <v>33594052.324117303</v>
      </c>
      <c r="BQ47">
        <v>33219920.450444799</v>
      </c>
      <c r="BR47">
        <v>32849955.226795498</v>
      </c>
      <c r="BS47">
        <v>32484110.2498192</v>
      </c>
      <c r="BT47">
        <v>32122339.6329524</v>
      </c>
      <c r="BU47">
        <v>31764598.000663798</v>
      </c>
      <c r="BV47">
        <v>31410840.482762001</v>
      </c>
      <c r="BW47">
        <v>31061022.708768498</v>
      </c>
      <c r="BX47">
        <v>30715100.802351899</v>
      </c>
      <c r="BY47">
        <v>30373031.375824999</v>
      </c>
      <c r="BZ47">
        <v>30034771.524702702</v>
      </c>
      <c r="CA47">
        <v>29700278.822320499</v>
      </c>
      <c r="CB47">
        <v>29369511.3145134</v>
      </c>
      <c r="CC47">
        <v>29042427.514353398</v>
      </c>
    </row>
    <row r="48" spans="1:81" x14ac:dyDescent="0.25">
      <c r="A48">
        <v>689</v>
      </c>
      <c r="B48" t="s">
        <v>69</v>
      </c>
      <c r="C48" t="s">
        <v>27</v>
      </c>
      <c r="D48">
        <v>2020</v>
      </c>
      <c r="E48" t="s">
        <v>49</v>
      </c>
      <c r="F48" t="s">
        <v>50</v>
      </c>
      <c r="G48">
        <v>2000</v>
      </c>
      <c r="H48">
        <v>167000000</v>
      </c>
      <c r="I48">
        <v>99</v>
      </c>
      <c r="J48">
        <v>2030</v>
      </c>
      <c r="K48">
        <v>80</v>
      </c>
      <c r="L48">
        <v>33399999.999999899</v>
      </c>
      <c r="M48">
        <v>2020</v>
      </c>
      <c r="N48">
        <v>49271372</v>
      </c>
      <c r="O48">
        <v>92.065868263473007</v>
      </c>
      <c r="P48" t="s">
        <v>24</v>
      </c>
      <c r="Q48">
        <v>3.1269439024390202</v>
      </c>
      <c r="R48">
        <v>1</v>
      </c>
      <c r="S48" t="s">
        <v>25</v>
      </c>
      <c r="T48">
        <v>-1.11368485725649E-2</v>
      </c>
      <c r="AE48">
        <v>167000000</v>
      </c>
      <c r="AF48">
        <v>161113568.59999999</v>
      </c>
      <c r="AG48">
        <v>155227137.19999999</v>
      </c>
      <c r="AH48">
        <v>149340705.80000001</v>
      </c>
      <c r="AI48">
        <v>143454274.40000001</v>
      </c>
      <c r="AJ48">
        <v>137567843</v>
      </c>
      <c r="AK48">
        <v>131681411.59999999</v>
      </c>
      <c r="AL48">
        <v>125794980.2</v>
      </c>
      <c r="AM48">
        <v>119908548.8</v>
      </c>
      <c r="AN48">
        <v>114022117.40000001</v>
      </c>
      <c r="AO48">
        <v>108135686</v>
      </c>
      <c r="AP48">
        <v>102249254.59999999</v>
      </c>
      <c r="AQ48">
        <v>96362823.200000003</v>
      </c>
      <c r="AR48">
        <v>90476391.799999997</v>
      </c>
      <c r="AS48">
        <v>84589960.400000006</v>
      </c>
      <c r="AT48">
        <v>78703529</v>
      </c>
      <c r="AU48">
        <v>72817097.599999994</v>
      </c>
      <c r="AV48">
        <v>66930666.200000003</v>
      </c>
      <c r="AW48">
        <v>61044234.799999997</v>
      </c>
      <c r="AX48">
        <v>55157803.399999999</v>
      </c>
      <c r="AY48">
        <v>49271372</v>
      </c>
      <c r="AZ48">
        <v>47684234.799999997</v>
      </c>
      <c r="BA48">
        <v>46097097.600000001</v>
      </c>
      <c r="BB48">
        <v>44509960.399999999</v>
      </c>
      <c r="BC48">
        <v>42922823.199999899</v>
      </c>
      <c r="BD48">
        <v>41335686</v>
      </c>
      <c r="BE48">
        <v>39748548.799999997</v>
      </c>
      <c r="BF48">
        <v>38161411.599999897</v>
      </c>
      <c r="BG48">
        <v>36574274.399999902</v>
      </c>
      <c r="BH48">
        <v>34987137.199999899</v>
      </c>
      <c r="BI48">
        <v>33399999.999999899</v>
      </c>
      <c r="BJ48">
        <v>33028029.2576763</v>
      </c>
      <c r="BK48">
        <v>32660201.097183298</v>
      </c>
      <c r="BL48">
        <v>32296469.383214399</v>
      </c>
      <c r="BM48">
        <v>31936788.494265102</v>
      </c>
      <c r="BN48">
        <v>31581113.316910401</v>
      </c>
      <c r="BO48">
        <v>31229399.240146998</v>
      </c>
      <c r="BP48">
        <v>30881602.149797302</v>
      </c>
      <c r="BQ48">
        <v>30537678.422976799</v>
      </c>
      <c r="BR48">
        <v>30197584.922622401</v>
      </c>
      <c r="BS48">
        <v>29861278.992082</v>
      </c>
      <c r="BT48">
        <v>29528718.449764099</v>
      </c>
      <c r="BU48">
        <v>29199861.583847199</v>
      </c>
      <c r="BV48">
        <v>28874667.147048</v>
      </c>
      <c r="BW48">
        <v>28553094.3514481</v>
      </c>
      <c r="BX48">
        <v>28235102.863377899</v>
      </c>
      <c r="BY48">
        <v>27920652.798357598</v>
      </c>
      <c r="BZ48">
        <v>27609704.716095202</v>
      </c>
      <c r="CA48">
        <v>27302219.615538798</v>
      </c>
      <c r="CB48">
        <v>26998158.929985601</v>
      </c>
      <c r="CC48">
        <v>26697484.522244301</v>
      </c>
    </row>
    <row r="49" spans="1:81" x14ac:dyDescent="0.25">
      <c r="A49">
        <v>32490</v>
      </c>
      <c r="B49" t="s">
        <v>70</v>
      </c>
      <c r="C49" t="s">
        <v>27</v>
      </c>
      <c r="D49">
        <v>2007</v>
      </c>
      <c r="E49" t="s">
        <v>28</v>
      </c>
      <c r="F49" t="s">
        <v>23</v>
      </c>
      <c r="G49">
        <v>2007</v>
      </c>
      <c r="H49">
        <v>853676</v>
      </c>
      <c r="I49">
        <v>100</v>
      </c>
      <c r="J49">
        <v>2025</v>
      </c>
      <c r="K49">
        <v>40</v>
      </c>
      <c r="L49">
        <v>512205.6</v>
      </c>
      <c r="M49">
        <v>2020</v>
      </c>
      <c r="N49">
        <v>545111</v>
      </c>
      <c r="O49">
        <v>90.363615704318704</v>
      </c>
      <c r="P49" t="s">
        <v>24</v>
      </c>
      <c r="Q49">
        <v>3.0478902456487802</v>
      </c>
      <c r="R49">
        <v>1</v>
      </c>
      <c r="S49" t="s">
        <v>25</v>
      </c>
      <c r="T49">
        <v>-1.11368485725649E-2</v>
      </c>
      <c r="AL49">
        <v>853676</v>
      </c>
      <c r="AM49">
        <v>829940.23076923005</v>
      </c>
      <c r="AN49">
        <v>806204.46153846104</v>
      </c>
      <c r="AO49">
        <v>782468.69230769202</v>
      </c>
      <c r="AP49">
        <v>758732.92307692301</v>
      </c>
      <c r="AQ49">
        <v>734997.15384615306</v>
      </c>
      <c r="AR49">
        <v>711261.38461538404</v>
      </c>
      <c r="AS49">
        <v>687525.61538461503</v>
      </c>
      <c r="AT49">
        <v>663789.84615384601</v>
      </c>
      <c r="AU49">
        <v>640054.07692307699</v>
      </c>
      <c r="AV49">
        <v>616318.30769230705</v>
      </c>
      <c r="AW49">
        <v>592582.53846153803</v>
      </c>
      <c r="AX49">
        <v>568846.76923076902</v>
      </c>
      <c r="AY49">
        <v>545111</v>
      </c>
      <c r="AZ49">
        <v>538529.92000000004</v>
      </c>
      <c r="BA49">
        <v>531948.84</v>
      </c>
      <c r="BB49">
        <v>525367.76</v>
      </c>
      <c r="BC49">
        <v>518786.68</v>
      </c>
      <c r="BD49">
        <v>512205.6</v>
      </c>
      <c r="BE49">
        <v>506501.24379477999</v>
      </c>
      <c r="BF49">
        <v>500860.416140822</v>
      </c>
      <c r="BG49">
        <v>495282.40953026898</v>
      </c>
      <c r="BH49">
        <v>489766.52433467598</v>
      </c>
      <c r="BI49">
        <v>484312.06871724903</v>
      </c>
      <c r="BJ49">
        <v>478918.35854607902</v>
      </c>
      <c r="BK49">
        <v>473584.71730833</v>
      </c>
      <c r="BL49">
        <v>468310.47602538601</v>
      </c>
      <c r="BM49">
        <v>463094.97316894599</v>
      </c>
      <c r="BN49">
        <v>457937.55457804701</v>
      </c>
      <c r="BO49">
        <v>452837.57337702101</v>
      </c>
      <c r="BP49">
        <v>447794.38989435299</v>
      </c>
      <c r="BQ49">
        <v>442807.37158245599</v>
      </c>
      <c r="BR49">
        <v>437875.892938326</v>
      </c>
      <c r="BS49">
        <v>432999.33542509598</v>
      </c>
      <c r="BT49">
        <v>428177.08739444503</v>
      </c>
      <c r="BU49">
        <v>423408.54400989099</v>
      </c>
      <c r="BV49">
        <v>418693.10717092297</v>
      </c>
      <c r="BW49">
        <v>414030.18543798401</v>
      </c>
      <c r="BX49">
        <v>409419.19395828998</v>
      </c>
      <c r="BY49">
        <v>404859.55439247499</v>
      </c>
      <c r="BZ49">
        <v>400350.69484205003</v>
      </c>
      <c r="CA49">
        <v>395892.04977767298</v>
      </c>
      <c r="CB49">
        <v>391483.059968216</v>
      </c>
      <c r="CC49">
        <v>387123.17241062602</v>
      </c>
    </row>
    <row r="50" spans="1:81" x14ac:dyDescent="0.25">
      <c r="A50">
        <v>716</v>
      </c>
      <c r="B50" t="s">
        <v>599</v>
      </c>
      <c r="C50" t="s">
        <v>27</v>
      </c>
      <c r="D50">
        <v>2020</v>
      </c>
      <c r="E50" t="s">
        <v>690</v>
      </c>
      <c r="F50" t="s">
        <v>23</v>
      </c>
      <c r="G50">
        <v>2019</v>
      </c>
      <c r="H50">
        <v>296314</v>
      </c>
      <c r="I50">
        <v>100</v>
      </c>
      <c r="J50">
        <v>2027</v>
      </c>
      <c r="K50">
        <v>100</v>
      </c>
      <c r="L50">
        <v>0</v>
      </c>
      <c r="M50">
        <v>2020</v>
      </c>
      <c r="N50">
        <v>274993</v>
      </c>
      <c r="O50">
        <v>7.1954075743974304</v>
      </c>
      <c r="P50" t="s">
        <v>24</v>
      </c>
      <c r="Q50">
        <v>3.6488101192048799</v>
      </c>
      <c r="R50">
        <v>1</v>
      </c>
      <c r="S50" t="s">
        <v>25</v>
      </c>
      <c r="T50">
        <v>-1.11368485725649E-2</v>
      </c>
      <c r="AX50">
        <v>296314</v>
      </c>
      <c r="AY50">
        <v>274993</v>
      </c>
      <c r="AZ50">
        <v>235708.28571428501</v>
      </c>
      <c r="BA50">
        <v>196423.57142857101</v>
      </c>
      <c r="BB50">
        <v>157138.85714285701</v>
      </c>
      <c r="BC50">
        <v>117854.142857142</v>
      </c>
      <c r="BD50">
        <v>78569.428571428507</v>
      </c>
      <c r="BE50">
        <v>39284.714285714203</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x14ac:dyDescent="0.25">
      <c r="A51">
        <v>722</v>
      </c>
      <c r="B51" t="s">
        <v>728</v>
      </c>
      <c r="C51" t="s">
        <v>172</v>
      </c>
      <c r="D51">
        <v>2020</v>
      </c>
      <c r="E51" t="s">
        <v>28</v>
      </c>
      <c r="F51" t="s">
        <v>23</v>
      </c>
      <c r="G51">
        <v>2020</v>
      </c>
      <c r="H51">
        <v>52326</v>
      </c>
      <c r="I51">
        <v>100</v>
      </c>
      <c r="J51">
        <v>2030</v>
      </c>
      <c r="K51">
        <v>100</v>
      </c>
      <c r="L51">
        <v>0</v>
      </c>
      <c r="M51">
        <v>2020</v>
      </c>
      <c r="N51">
        <v>52326</v>
      </c>
      <c r="O51">
        <v>0</v>
      </c>
      <c r="P51" t="s">
        <v>45</v>
      </c>
      <c r="Q51">
        <v>3.65024913503902</v>
      </c>
      <c r="R51">
        <v>1</v>
      </c>
      <c r="S51" t="s">
        <v>25</v>
      </c>
      <c r="T51">
        <v>-1.11368485725649E-2</v>
      </c>
      <c r="AY51">
        <v>52326</v>
      </c>
      <c r="AZ51">
        <v>47093.4</v>
      </c>
      <c r="BA51">
        <v>41860.800000000003</v>
      </c>
      <c r="BB51">
        <v>36628.199999999997</v>
      </c>
      <c r="BC51">
        <v>31395.599999999999</v>
      </c>
      <c r="BD51">
        <v>26163</v>
      </c>
      <c r="BE51">
        <v>20930.400000000001</v>
      </c>
      <c r="BF51">
        <v>15697.8</v>
      </c>
      <c r="BG51">
        <v>10465.199999999901</v>
      </c>
      <c r="BH51">
        <v>5232.5999999999904</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row>
    <row r="52" spans="1:81" x14ac:dyDescent="0.25">
      <c r="A52">
        <v>724</v>
      </c>
      <c r="B52" t="s">
        <v>71</v>
      </c>
      <c r="C52" t="s">
        <v>48</v>
      </c>
      <c r="D52">
        <v>2019</v>
      </c>
      <c r="E52" t="s">
        <v>28</v>
      </c>
      <c r="F52" t="s">
        <v>23</v>
      </c>
      <c r="G52">
        <v>2019</v>
      </c>
      <c r="H52">
        <v>7760</v>
      </c>
      <c r="I52">
        <v>100</v>
      </c>
      <c r="J52">
        <v>2030</v>
      </c>
      <c r="K52">
        <v>42</v>
      </c>
      <c r="L52">
        <v>4500.8</v>
      </c>
      <c r="M52">
        <v>2020</v>
      </c>
      <c r="N52">
        <v>6762</v>
      </c>
      <c r="O52">
        <v>52.552552552552598</v>
      </c>
      <c r="P52" t="s">
        <v>24</v>
      </c>
      <c r="Q52">
        <v>3.07024472383902</v>
      </c>
      <c r="R52">
        <v>1</v>
      </c>
      <c r="S52" t="s">
        <v>25</v>
      </c>
      <c r="T52">
        <v>-1.11368485725649E-2</v>
      </c>
      <c r="AX52">
        <v>7760</v>
      </c>
      <c r="AY52">
        <v>6762</v>
      </c>
      <c r="AZ52">
        <v>6535.88</v>
      </c>
      <c r="BA52">
        <v>6309.76</v>
      </c>
      <c r="BB52">
        <v>6083.64</v>
      </c>
      <c r="BC52">
        <v>5857.52</v>
      </c>
      <c r="BD52">
        <v>5631.4</v>
      </c>
      <c r="BE52">
        <v>5405.28</v>
      </c>
      <c r="BF52">
        <v>5179.16</v>
      </c>
      <c r="BG52">
        <v>4953.04</v>
      </c>
      <c r="BH52">
        <v>4726.92</v>
      </c>
      <c r="BI52">
        <v>4500.8</v>
      </c>
      <c r="BJ52">
        <v>4450.6752719446004</v>
      </c>
      <c r="BK52">
        <v>4401.1087753952897</v>
      </c>
      <c r="BL52">
        <v>4352.0942934123304</v>
      </c>
      <c r="BM52">
        <v>4303.6256782930705</v>
      </c>
      <c r="BN52">
        <v>4255.6968508009204</v>
      </c>
      <c r="BO52">
        <v>4208.3017994028096</v>
      </c>
      <c r="BP52">
        <v>4161.4345795152003</v>
      </c>
      <c r="BQ52">
        <v>4115.0893127585095</v>
      </c>
      <c r="BR52">
        <v>4069.2601862197398</v>
      </c>
      <c r="BS52">
        <v>4023.94145172344</v>
      </c>
      <c r="BT52">
        <v>3979.1274251107302</v>
      </c>
      <c r="BU52">
        <v>3934.81248552633</v>
      </c>
      <c r="BV52">
        <v>3890.99107471359</v>
      </c>
      <c r="BW52">
        <v>3847.6576963173002</v>
      </c>
      <c r="BX52">
        <v>3804.80691519435</v>
      </c>
      <c r="BY52">
        <v>3762.43335673198</v>
      </c>
      <c r="BZ52">
        <v>3720.5317061736901</v>
      </c>
      <c r="CA52">
        <v>3679.0967079526099</v>
      </c>
      <c r="CB52">
        <v>3638.1231650323198</v>
      </c>
      <c r="CC52">
        <v>3597.6059382550102</v>
      </c>
    </row>
    <row r="53" spans="1:81" x14ac:dyDescent="0.25">
      <c r="A53">
        <v>44672</v>
      </c>
      <c r="B53" t="s">
        <v>729</v>
      </c>
      <c r="C53" t="s">
        <v>27</v>
      </c>
      <c r="D53">
        <v>2019</v>
      </c>
      <c r="E53" t="s">
        <v>28</v>
      </c>
      <c r="F53" t="s">
        <v>23</v>
      </c>
      <c r="G53">
        <v>2010</v>
      </c>
      <c r="H53">
        <v>934038</v>
      </c>
      <c r="I53">
        <v>100</v>
      </c>
      <c r="J53">
        <v>2030</v>
      </c>
      <c r="K53">
        <v>40</v>
      </c>
      <c r="L53">
        <v>560422.799999999</v>
      </c>
      <c r="M53">
        <v>2020</v>
      </c>
      <c r="N53">
        <v>803008</v>
      </c>
      <c r="O53">
        <v>35.070842942150101</v>
      </c>
      <c r="P53" t="s">
        <v>24</v>
      </c>
      <c r="Q53">
        <v>3.0503373062390202</v>
      </c>
      <c r="R53">
        <v>1</v>
      </c>
      <c r="S53" t="s">
        <v>25</v>
      </c>
      <c r="T53">
        <v>-1.11368485725649E-2</v>
      </c>
      <c r="AO53">
        <v>934038</v>
      </c>
      <c r="AP53">
        <v>920935</v>
      </c>
      <c r="AQ53">
        <v>907832</v>
      </c>
      <c r="AR53">
        <v>894729</v>
      </c>
      <c r="AS53">
        <v>881626</v>
      </c>
      <c r="AT53">
        <v>868523</v>
      </c>
      <c r="AU53">
        <v>855420</v>
      </c>
      <c r="AV53">
        <v>842317</v>
      </c>
      <c r="AW53">
        <v>829214</v>
      </c>
      <c r="AX53">
        <v>816111</v>
      </c>
      <c r="AY53">
        <v>803008</v>
      </c>
      <c r="AZ53">
        <v>778749.48</v>
      </c>
      <c r="BA53">
        <v>754490.96</v>
      </c>
      <c r="BB53">
        <v>730232.44</v>
      </c>
      <c r="BC53">
        <v>705973.91999999899</v>
      </c>
      <c r="BD53">
        <v>681715.39999999898</v>
      </c>
      <c r="BE53">
        <v>657456.88</v>
      </c>
      <c r="BF53">
        <v>633198.36</v>
      </c>
      <c r="BG53">
        <v>608939.84</v>
      </c>
      <c r="BH53">
        <v>584681.31999999995</v>
      </c>
      <c r="BI53">
        <v>560422.799999999</v>
      </c>
      <c r="BJ53">
        <v>554181.45613978698</v>
      </c>
      <c r="BK53">
        <v>548009.62118103402</v>
      </c>
      <c r="BL53">
        <v>541906.52101363195</v>
      </c>
      <c r="BM53">
        <v>535871.39014861803</v>
      </c>
      <c r="BN53">
        <v>529903.47162216296</v>
      </c>
      <c r="BO53">
        <v>524002.01690063102</v>
      </c>
      <c r="BP53">
        <v>518166.28578669002</v>
      </c>
      <c r="BQ53">
        <v>512395.54632647499</v>
      </c>
      <c r="BR53">
        <v>506689.07471777999</v>
      </c>
      <c r="BS53">
        <v>501046.15521927498</v>
      </c>
      <c r="BT53">
        <v>495466.08006073203</v>
      </c>
      <c r="BU53">
        <v>489948.14935425401</v>
      </c>
      <c r="BV53">
        <v>484491.67100648698</v>
      </c>
      <c r="BW53">
        <v>479095.96063181898</v>
      </c>
      <c r="BX53">
        <v>473760.341466535</v>
      </c>
      <c r="BY53">
        <v>468484.14428393502</v>
      </c>
      <c r="BZ53">
        <v>463266.707310397</v>
      </c>
      <c r="CA53">
        <v>458107.37614237098</v>
      </c>
      <c r="CB53">
        <v>453005.50366429798</v>
      </c>
      <c r="CC53">
        <v>447960.44996745</v>
      </c>
    </row>
    <row r="54" spans="1:81" x14ac:dyDescent="0.25">
      <c r="A54">
        <v>746</v>
      </c>
      <c r="B54" t="s">
        <v>730</v>
      </c>
      <c r="C54" t="s">
        <v>27</v>
      </c>
      <c r="D54">
        <v>2021</v>
      </c>
      <c r="E54" t="s">
        <v>690</v>
      </c>
      <c r="F54" t="s">
        <v>23</v>
      </c>
      <c r="G54">
        <v>2019</v>
      </c>
      <c r="H54">
        <v>160393</v>
      </c>
      <c r="I54">
        <v>100</v>
      </c>
      <c r="J54">
        <v>2030</v>
      </c>
      <c r="K54">
        <v>50</v>
      </c>
      <c r="L54">
        <v>80196.5</v>
      </c>
      <c r="M54">
        <v>2020</v>
      </c>
      <c r="N54">
        <v>158535</v>
      </c>
      <c r="O54">
        <v>2.31680933706583</v>
      </c>
      <c r="P54" t="s">
        <v>24</v>
      </c>
      <c r="Q54">
        <v>3.1502599417390198</v>
      </c>
      <c r="R54">
        <v>1</v>
      </c>
      <c r="S54" t="s">
        <v>25</v>
      </c>
      <c r="T54">
        <v>-1.11368485725649E-2</v>
      </c>
      <c r="AX54">
        <v>160393</v>
      </c>
      <c r="AY54">
        <v>158535</v>
      </c>
      <c r="AZ54">
        <v>150701.15</v>
      </c>
      <c r="BA54">
        <v>142867.29999999999</v>
      </c>
      <c r="BB54">
        <v>135033.45000000001</v>
      </c>
      <c r="BC54">
        <v>127199.6</v>
      </c>
      <c r="BD54">
        <v>119365.75</v>
      </c>
      <c r="BE54">
        <v>111531.9</v>
      </c>
      <c r="BF54">
        <v>103698.05</v>
      </c>
      <c r="BG54">
        <v>95864.2</v>
      </c>
      <c r="BH54">
        <v>88030.349999999904</v>
      </c>
      <c r="BI54">
        <v>80196.5</v>
      </c>
      <c r="BJ54">
        <v>79303.363723450297</v>
      </c>
      <c r="BK54">
        <v>78420.1741703671</v>
      </c>
      <c r="BL54">
        <v>77546.820565597605</v>
      </c>
      <c r="BM54">
        <v>76683.193367674699</v>
      </c>
      <c r="BN54">
        <v>75829.184255078202</v>
      </c>
      <c r="BO54">
        <v>74984.686112648196</v>
      </c>
      <c r="BP54">
        <v>74149.593018150394</v>
      </c>
      <c r="BQ54">
        <v>73323.800228989901</v>
      </c>
      <c r="BR54">
        <v>72507.204169074597</v>
      </c>
      <c r="BS54">
        <v>71699.702415823602</v>
      </c>
      <c r="BT54">
        <v>70901.1936873206</v>
      </c>
      <c r="BU54">
        <v>70111.577829610804</v>
      </c>
      <c r="BV54">
        <v>69330.755804138797</v>
      </c>
      <c r="BW54">
        <v>68558.629675326694</v>
      </c>
      <c r="BX54">
        <v>67795.102598290003</v>
      </c>
      <c r="BY54">
        <v>67040.078806691294</v>
      </c>
      <c r="BZ54">
        <v>66293.463600728399</v>
      </c>
      <c r="CA54">
        <v>65555.163335256206</v>
      </c>
      <c r="CB54">
        <v>64825.085408041698</v>
      </c>
      <c r="CC54">
        <v>64103.138248148804</v>
      </c>
    </row>
    <row r="55" spans="1:81" x14ac:dyDescent="0.25">
      <c r="A55">
        <v>22350</v>
      </c>
      <c r="B55" t="s">
        <v>731</v>
      </c>
      <c r="C55" t="s">
        <v>116</v>
      </c>
      <c r="D55">
        <v>2018</v>
      </c>
      <c r="E55" t="s">
        <v>690</v>
      </c>
      <c r="F55" t="s">
        <v>23</v>
      </c>
      <c r="G55">
        <v>2017</v>
      </c>
      <c r="H55">
        <v>5992017</v>
      </c>
      <c r="I55">
        <v>100</v>
      </c>
      <c r="J55">
        <v>2025</v>
      </c>
      <c r="K55">
        <v>35</v>
      </c>
      <c r="L55">
        <v>3894811.05</v>
      </c>
      <c r="M55">
        <v>2020</v>
      </c>
      <c r="N55">
        <v>4715720</v>
      </c>
      <c r="O55">
        <v>67.547508744525999</v>
      </c>
      <c r="P55" t="s">
        <v>24</v>
      </c>
      <c r="Q55">
        <v>2.9984224553857799</v>
      </c>
      <c r="R55">
        <v>1</v>
      </c>
      <c r="S55" t="s">
        <v>25</v>
      </c>
      <c r="T55">
        <v>-1.11368485725649E-2</v>
      </c>
      <c r="AV55">
        <v>5992017</v>
      </c>
      <c r="AW55">
        <v>5566584.6666666605</v>
      </c>
      <c r="AX55">
        <v>5141152.3333333302</v>
      </c>
      <c r="AY55">
        <v>4715720</v>
      </c>
      <c r="AZ55">
        <v>4551538.21</v>
      </c>
      <c r="BA55">
        <v>4387356.42</v>
      </c>
      <c r="BB55">
        <v>4223174.63</v>
      </c>
      <c r="BC55">
        <v>4058992.84</v>
      </c>
      <c r="BD55">
        <v>3894811.05</v>
      </c>
      <c r="BE55">
        <v>3851435.1291173901</v>
      </c>
      <c r="BF55">
        <v>3808542.2792973602</v>
      </c>
      <c r="BG55">
        <v>3766127.12065061</v>
      </c>
      <c r="BH55">
        <v>3724184.3332028901</v>
      </c>
      <c r="BI55">
        <v>3682708.6562276902</v>
      </c>
      <c r="BJ55">
        <v>3641694.8875864102</v>
      </c>
      <c r="BK55">
        <v>3601137.8830758799</v>
      </c>
      <c r="BL55">
        <v>3561032.55578314</v>
      </c>
      <c r="BM55">
        <v>3521373.8754473999</v>
      </c>
      <c r="BN55">
        <v>3482156.8678291598</v>
      </c>
      <c r="BO55">
        <v>3443376.6140862298</v>
      </c>
      <c r="BP55">
        <v>3405028.2501568398</v>
      </c>
      <c r="BQ55">
        <v>3367106.9661495402</v>
      </c>
      <c r="BR55">
        <v>3329608.0057398998</v>
      </c>
      <c r="BS55">
        <v>3292526.6655739802</v>
      </c>
      <c r="BT55">
        <v>3255858.29467835</v>
      </c>
      <c r="BU55">
        <v>3219598.29387679</v>
      </c>
      <c r="BV55">
        <v>3183742.11521339</v>
      </c>
      <c r="BW55">
        <v>3148285.2613821598</v>
      </c>
      <c r="BX55">
        <v>3113223.2851629099</v>
      </c>
      <c r="BY55">
        <v>3078551.7888634698</v>
      </c>
      <c r="BZ55">
        <v>3044266.4237680999</v>
      </c>
      <c r="CA55">
        <v>3010362.8895920501</v>
      </c>
      <c r="CB55">
        <v>2976836.9339421899</v>
      </c>
      <c r="CC55">
        <v>2943684.3517836598</v>
      </c>
    </row>
    <row r="56" spans="1:81" x14ac:dyDescent="0.25">
      <c r="A56">
        <v>20595</v>
      </c>
      <c r="B56" t="s">
        <v>732</v>
      </c>
      <c r="C56" t="s">
        <v>27</v>
      </c>
      <c r="D56">
        <v>2020</v>
      </c>
      <c r="E56" t="s">
        <v>690</v>
      </c>
      <c r="F56" t="s">
        <v>23</v>
      </c>
      <c r="G56">
        <v>2019</v>
      </c>
      <c r="H56">
        <v>113167</v>
      </c>
      <c r="I56">
        <v>100</v>
      </c>
      <c r="J56">
        <v>2030</v>
      </c>
      <c r="K56">
        <v>46</v>
      </c>
      <c r="L56">
        <v>61110.18</v>
      </c>
      <c r="M56">
        <v>2020</v>
      </c>
      <c r="N56">
        <v>97500</v>
      </c>
      <c r="O56">
        <v>30.0959605292832</v>
      </c>
      <c r="P56" t="s">
        <v>45</v>
      </c>
      <c r="Q56">
        <v>3.1102552191390198</v>
      </c>
      <c r="R56">
        <v>1</v>
      </c>
      <c r="S56" t="s">
        <v>25</v>
      </c>
      <c r="T56">
        <v>-1.11368485725649E-2</v>
      </c>
      <c r="AX56">
        <v>113167</v>
      </c>
      <c r="AY56">
        <v>97500</v>
      </c>
      <c r="AZ56">
        <v>93861.017999999996</v>
      </c>
      <c r="BA56">
        <v>90222.035999999993</v>
      </c>
      <c r="BB56">
        <v>86583.054000000004</v>
      </c>
      <c r="BC56">
        <v>82944.072</v>
      </c>
      <c r="BD56">
        <v>79305.09</v>
      </c>
      <c r="BE56">
        <v>75666.107999999993</v>
      </c>
      <c r="BF56">
        <v>72027.126000000004</v>
      </c>
      <c r="BG56">
        <v>68388.144</v>
      </c>
      <c r="BH56">
        <v>64749.161999999997</v>
      </c>
      <c r="BI56">
        <v>61110.18</v>
      </c>
      <c r="BJ56">
        <v>60429.605179097802</v>
      </c>
      <c r="BK56">
        <v>59756.609816918302</v>
      </c>
      <c r="BL56">
        <v>59091.109502177402</v>
      </c>
      <c r="BM56">
        <v>58433.020763666798</v>
      </c>
      <c r="BN56">
        <v>57782.261059784301</v>
      </c>
      <c r="BO56">
        <v>57138.748768181104</v>
      </c>
      <c r="BP56">
        <v>56502.403175523999</v>
      </c>
      <c r="BQ56">
        <v>55873.1444673722</v>
      </c>
      <c r="BR56">
        <v>55250.893718166</v>
      </c>
      <c r="BS56">
        <v>54635.572881327898</v>
      </c>
      <c r="BT56">
        <v>54027.1047794732</v>
      </c>
      <c r="BU56">
        <v>53425.413094730196</v>
      </c>
      <c r="BV56">
        <v>52830.422359167402</v>
      </c>
      <c r="BW56">
        <v>52242.057945328699</v>
      </c>
      <c r="BX56">
        <v>51660.246056872398</v>
      </c>
      <c r="BY56">
        <v>51084.913719315598</v>
      </c>
      <c r="BZ56">
        <v>50515.988770880998</v>
      </c>
      <c r="CA56">
        <v>49953.399853446303</v>
      </c>
      <c r="CB56">
        <v>49397.076403593703</v>
      </c>
      <c r="CC56">
        <v>48846.948643759497</v>
      </c>
    </row>
    <row r="57" spans="1:81" x14ac:dyDescent="0.25">
      <c r="A57">
        <v>820</v>
      </c>
      <c r="B57" t="s">
        <v>72</v>
      </c>
      <c r="C57" t="s">
        <v>21</v>
      </c>
      <c r="D57">
        <v>2018</v>
      </c>
      <c r="E57" t="s">
        <v>28</v>
      </c>
      <c r="F57" t="s">
        <v>23</v>
      </c>
      <c r="G57">
        <v>2017</v>
      </c>
      <c r="H57">
        <v>2624450</v>
      </c>
      <c r="I57">
        <v>100</v>
      </c>
      <c r="J57">
        <v>2022</v>
      </c>
      <c r="K57">
        <v>3</v>
      </c>
      <c r="L57">
        <v>2545716.5</v>
      </c>
      <c r="M57">
        <v>2020</v>
      </c>
      <c r="N57">
        <v>2345210</v>
      </c>
      <c r="O57">
        <v>3333.2194341602999</v>
      </c>
      <c r="P57" t="s">
        <v>691</v>
      </c>
      <c r="Q57">
        <v>2.6766341199146302</v>
      </c>
      <c r="R57">
        <v>1</v>
      </c>
      <c r="S57" t="s">
        <v>25</v>
      </c>
      <c r="T57">
        <v>-1.11368485725649E-2</v>
      </c>
      <c r="AV57">
        <v>2624450</v>
      </c>
      <c r="AW57">
        <v>2531370</v>
      </c>
      <c r="AX57">
        <v>2438290</v>
      </c>
      <c r="AY57">
        <v>2345210</v>
      </c>
      <c r="AZ57">
        <v>2445463.25</v>
      </c>
      <c r="BA57">
        <v>2545716.5</v>
      </c>
      <c r="BB57">
        <v>2517365.2408308201</v>
      </c>
      <c r="BC57">
        <v>2489329.7253418402</v>
      </c>
      <c r="BD57">
        <v>2461606.4371435302</v>
      </c>
      <c r="BE57">
        <v>2434191.8990078098</v>
      </c>
      <c r="BF57">
        <v>2407082.67243199</v>
      </c>
      <c r="BG57">
        <v>2380275.3572074701</v>
      </c>
      <c r="BH57">
        <v>2353766.5909932498</v>
      </c>
      <c r="BI57">
        <v>2327553.0488941902</v>
      </c>
      <c r="BJ57">
        <v>2301631.4430440501</v>
      </c>
      <c r="BK57">
        <v>2275998.52219301</v>
      </c>
      <c r="BL57">
        <v>2250651.0712999701</v>
      </c>
      <c r="BM57">
        <v>2225585.9111292199</v>
      </c>
      <c r="BN57">
        <v>2200799.89785174</v>
      </c>
      <c r="BO57">
        <v>2176289.9226508499</v>
      </c>
      <c r="BP57">
        <v>2152052.9113322799</v>
      </c>
      <c r="BQ57">
        <v>2128085.8239386301</v>
      </c>
      <c r="BR57">
        <v>2104385.6543680001</v>
      </c>
      <c r="BS57">
        <v>2080949.4299970299</v>
      </c>
      <c r="BT57">
        <v>2057774.2113079899</v>
      </c>
      <c r="BU57">
        <v>2034857.0915201199</v>
      </c>
      <c r="BV57">
        <v>2012195.1962250499</v>
      </c>
      <c r="BW57">
        <v>1989785.68302625</v>
      </c>
      <c r="BX57">
        <v>1967625.7411825301</v>
      </c>
      <c r="BY57">
        <v>1945712.5912555</v>
      </c>
      <c r="BZ57">
        <v>1924043.4847609501</v>
      </c>
      <c r="CA57">
        <v>1902615.7038241399</v>
      </c>
      <c r="CB57">
        <v>1881426.56083887</v>
      </c>
      <c r="CC57">
        <v>1860473.3981304001</v>
      </c>
    </row>
    <row r="58" spans="1:81" x14ac:dyDescent="0.25">
      <c r="A58">
        <v>830</v>
      </c>
      <c r="B58" t="s">
        <v>74</v>
      </c>
      <c r="C58" t="s">
        <v>59</v>
      </c>
      <c r="D58">
        <v>2009</v>
      </c>
      <c r="E58" t="s">
        <v>32</v>
      </c>
      <c r="F58" t="s">
        <v>33</v>
      </c>
      <c r="G58">
        <v>2013</v>
      </c>
      <c r="H58">
        <v>85103</v>
      </c>
      <c r="I58">
        <v>100</v>
      </c>
      <c r="J58">
        <v>2023</v>
      </c>
      <c r="K58">
        <v>30</v>
      </c>
      <c r="L58">
        <v>59572.1</v>
      </c>
      <c r="M58">
        <v>2020</v>
      </c>
      <c r="N58">
        <v>61907</v>
      </c>
      <c r="O58">
        <v>90.854611470806006</v>
      </c>
      <c r="P58" t="s">
        <v>24</v>
      </c>
      <c r="Q58">
        <v>2.61683777859268</v>
      </c>
      <c r="R58">
        <v>1</v>
      </c>
      <c r="S58" t="s">
        <v>25</v>
      </c>
      <c r="T58">
        <v>-1.11368485725649E-2</v>
      </c>
      <c r="AR58">
        <v>85103</v>
      </c>
      <c r="AS58">
        <v>81789.285714285696</v>
      </c>
      <c r="AT58">
        <v>78475.571428571406</v>
      </c>
      <c r="AU58">
        <v>75161.857142857101</v>
      </c>
      <c r="AV58">
        <v>71848.142857142797</v>
      </c>
      <c r="AW58">
        <v>68534.428571428507</v>
      </c>
      <c r="AX58">
        <v>65220.714285714203</v>
      </c>
      <c r="AY58">
        <v>61907</v>
      </c>
      <c r="AZ58">
        <v>61128.7</v>
      </c>
      <c r="BA58">
        <v>60350.400000000001</v>
      </c>
      <c r="BB58">
        <v>59572.1</v>
      </c>
      <c r="BC58">
        <v>58908.654543150296</v>
      </c>
      <c r="BD58">
        <v>58252.5977778897</v>
      </c>
      <c r="BE58">
        <v>57603.847417478799</v>
      </c>
      <c r="BF58">
        <v>56962.322091593203</v>
      </c>
      <c r="BG58">
        <v>56327.941336117401</v>
      </c>
      <c r="BH58">
        <v>55700.625583052803</v>
      </c>
      <c r="BI58">
        <v>55080.2961505372</v>
      </c>
      <c r="BJ58">
        <v>54466.875232976599</v>
      </c>
      <c r="BK58">
        <v>53860.285891286199</v>
      </c>
      <c r="BL58">
        <v>53260.4520432399</v>
      </c>
      <c r="BM58">
        <v>52667.298453927899</v>
      </c>
      <c r="BN58">
        <v>52080.750726320497</v>
      </c>
      <c r="BO58">
        <v>51500.735291935896</v>
      </c>
      <c r="BP58">
        <v>50927.179401613903</v>
      </c>
      <c r="BQ58">
        <v>50360.011116390298</v>
      </c>
      <c r="BR58">
        <v>49799.159298474297</v>
      </c>
      <c r="BS58">
        <v>49244.553602326203</v>
      </c>
      <c r="BT58">
        <v>48696.124465833498</v>
      </c>
      <c r="BU58">
        <v>48153.803101586796</v>
      </c>
      <c r="BV58">
        <v>47617.521488251303</v>
      </c>
      <c r="BW58">
        <v>47087.212362035803</v>
      </c>
      <c r="BX58">
        <v>46562.809208255603</v>
      </c>
      <c r="BY58">
        <v>46044.24625299</v>
      </c>
      <c r="BZ58">
        <v>45531.458454832602</v>
      </c>
      <c r="CA58">
        <v>45024.381496733098</v>
      </c>
      <c r="CB58">
        <v>44522.951777930597</v>
      </c>
      <c r="CC58">
        <v>44027.106405976097</v>
      </c>
    </row>
    <row r="59" spans="1:81" x14ac:dyDescent="0.25">
      <c r="A59">
        <v>834759</v>
      </c>
      <c r="B59" t="s">
        <v>733</v>
      </c>
      <c r="C59" t="s">
        <v>65</v>
      </c>
      <c r="D59">
        <v>2019</v>
      </c>
      <c r="E59" t="s">
        <v>32</v>
      </c>
      <c r="F59" t="s">
        <v>33</v>
      </c>
      <c r="G59">
        <v>2019</v>
      </c>
      <c r="H59">
        <v>22765</v>
      </c>
      <c r="I59">
        <v>100</v>
      </c>
      <c r="J59">
        <v>2025</v>
      </c>
      <c r="K59">
        <v>75</v>
      </c>
      <c r="L59">
        <v>5691.25</v>
      </c>
      <c r="M59">
        <v>2020</v>
      </c>
      <c r="N59">
        <v>14429</v>
      </c>
      <c r="O59">
        <v>48.823486345999001</v>
      </c>
      <c r="P59" t="s">
        <v>24</v>
      </c>
      <c r="Q59">
        <v>3.0678071545487802</v>
      </c>
      <c r="R59">
        <v>1</v>
      </c>
      <c r="S59" t="s">
        <v>25</v>
      </c>
      <c r="T59">
        <v>-1.11368485725649E-2</v>
      </c>
      <c r="AX59">
        <v>22765</v>
      </c>
      <c r="AY59">
        <v>14429</v>
      </c>
      <c r="AZ59">
        <v>12681.45</v>
      </c>
      <c r="BA59">
        <v>10933.9</v>
      </c>
      <c r="BB59">
        <v>9186.35</v>
      </c>
      <c r="BC59">
        <v>7438.7999999999902</v>
      </c>
      <c r="BD59">
        <v>5691.25</v>
      </c>
      <c r="BE59">
        <v>5627.86741056139</v>
      </c>
      <c r="BF59">
        <v>5565.19070342349</v>
      </c>
      <c r="BG59">
        <v>5503.2120172820196</v>
      </c>
      <c r="BH59">
        <v>5441.9235783828299</v>
      </c>
      <c r="BI59">
        <v>5381.3176995469103</v>
      </c>
      <c r="BJ59">
        <v>5321.3867792061901</v>
      </c>
      <c r="BK59">
        <v>5262.12330045012</v>
      </c>
      <c r="BL59">
        <v>5203.5198300828397</v>
      </c>
      <c r="BM59">
        <v>5145.5690176908702</v>
      </c>
      <c r="BN59">
        <v>5088.2635947211702</v>
      </c>
      <c r="BO59">
        <v>5031.5963735694604</v>
      </c>
      <c r="BP59">
        <v>4975.5602466787504</v>
      </c>
      <c r="BQ59">
        <v>4920.1481856478204</v>
      </c>
      <c r="BR59">
        <v>4865.3532403496802</v>
      </c>
      <c r="BS59">
        <v>4811.1685380598601</v>
      </c>
      <c r="BT59">
        <v>4757.5872825943998</v>
      </c>
      <c r="BU59">
        <v>4704.6027534573896</v>
      </c>
      <c r="BV59">
        <v>4652.2083049980602</v>
      </c>
      <c r="BW59">
        <v>4600.3973655772697</v>
      </c>
      <c r="BX59">
        <v>4549.1634367432098</v>
      </c>
      <c r="BY59">
        <v>4498.5000924163496</v>
      </c>
      <c r="BZ59">
        <v>4448.4009780834404</v>
      </c>
      <c r="CA59">
        <v>4398.8598100004801</v>
      </c>
      <c r="CB59">
        <v>4349.8703744045597</v>
      </c>
      <c r="CC59">
        <v>4301.4265267345299</v>
      </c>
    </row>
    <row r="60" spans="1:81" x14ac:dyDescent="0.25">
      <c r="A60">
        <v>868</v>
      </c>
      <c r="B60" t="s">
        <v>734</v>
      </c>
      <c r="C60" t="s">
        <v>27</v>
      </c>
      <c r="D60">
        <v>2020</v>
      </c>
      <c r="E60" t="s">
        <v>690</v>
      </c>
      <c r="F60" t="s">
        <v>23</v>
      </c>
      <c r="G60">
        <v>2019</v>
      </c>
      <c r="H60">
        <v>144200</v>
      </c>
      <c r="I60">
        <v>100</v>
      </c>
      <c r="J60">
        <v>2030</v>
      </c>
      <c r="K60">
        <v>50</v>
      </c>
      <c r="L60">
        <v>72100</v>
      </c>
      <c r="M60">
        <v>2020</v>
      </c>
      <c r="N60">
        <v>151300</v>
      </c>
      <c r="O60">
        <v>-9.8474341192787804</v>
      </c>
      <c r="P60" t="s">
        <v>45</v>
      </c>
      <c r="Q60">
        <v>3.1502583224390199</v>
      </c>
      <c r="R60">
        <v>1</v>
      </c>
      <c r="S60" t="s">
        <v>25</v>
      </c>
      <c r="T60">
        <v>-1.11368485725649E-2</v>
      </c>
      <c r="AX60">
        <v>144200</v>
      </c>
      <c r="AY60">
        <v>151300</v>
      </c>
      <c r="AZ60">
        <v>143380</v>
      </c>
      <c r="BA60">
        <v>135460</v>
      </c>
      <c r="BB60">
        <v>127540</v>
      </c>
      <c r="BC60">
        <v>119620</v>
      </c>
      <c r="BD60">
        <v>111700</v>
      </c>
      <c r="BE60">
        <v>103780</v>
      </c>
      <c r="BF60">
        <v>95860</v>
      </c>
      <c r="BG60">
        <v>87940</v>
      </c>
      <c r="BH60">
        <v>80020</v>
      </c>
      <c r="BI60">
        <v>72100</v>
      </c>
      <c r="BJ60">
        <v>71297.033217917997</v>
      </c>
      <c r="BK60">
        <v>70503.0089552969</v>
      </c>
      <c r="BL60">
        <v>69717.827620651602</v>
      </c>
      <c r="BM60">
        <v>68941.3907316322</v>
      </c>
      <c r="BN60">
        <v>68173.600902671998</v>
      </c>
      <c r="BO60">
        <v>67414.361832772498</v>
      </c>
      <c r="BP60">
        <v>66663.578293424798</v>
      </c>
      <c r="BQ60">
        <v>65921.156116665603</v>
      </c>
      <c r="BR60">
        <v>65187.002183265897</v>
      </c>
      <c r="BS60">
        <v>64461.024411051403</v>
      </c>
      <c r="BT60">
        <v>63743.1317433531</v>
      </c>
      <c r="BU60">
        <v>63033.234137586303</v>
      </c>
      <c r="BV60">
        <v>62331.242553957003</v>
      </c>
      <c r="BW60">
        <v>61637.068944293802</v>
      </c>
      <c r="BX60">
        <v>60950.6262410044</v>
      </c>
      <c r="BY60">
        <v>60271.8283461553</v>
      </c>
      <c r="BZ60">
        <v>59600.590120672598</v>
      </c>
      <c r="CA60">
        <v>58936.827373663102</v>
      </c>
      <c r="CB60">
        <v>58280.456851855299</v>
      </c>
      <c r="CC60">
        <v>57631.396229156198</v>
      </c>
    </row>
    <row r="61" spans="1:81" x14ac:dyDescent="0.25">
      <c r="A61">
        <v>35459</v>
      </c>
      <c r="B61" t="s">
        <v>735</v>
      </c>
      <c r="C61" t="s">
        <v>27</v>
      </c>
      <c r="D61">
        <v>2018</v>
      </c>
      <c r="E61" t="s">
        <v>690</v>
      </c>
      <c r="F61" t="s">
        <v>23</v>
      </c>
      <c r="G61">
        <v>2018</v>
      </c>
      <c r="H61">
        <v>26287.66</v>
      </c>
      <c r="I61">
        <v>100</v>
      </c>
      <c r="J61">
        <v>2031</v>
      </c>
      <c r="K61">
        <v>40</v>
      </c>
      <c r="L61">
        <v>15772.596</v>
      </c>
      <c r="M61">
        <v>2020</v>
      </c>
      <c r="N61">
        <v>19712</v>
      </c>
      <c r="O61">
        <v>62.535615570195297</v>
      </c>
      <c r="P61" t="s">
        <v>24</v>
      </c>
      <c r="Q61">
        <v>3.0507343360830701</v>
      </c>
      <c r="R61">
        <v>1</v>
      </c>
      <c r="S61" t="s">
        <v>25</v>
      </c>
      <c r="T61">
        <v>-1.11368485725649E-2</v>
      </c>
      <c r="AW61">
        <v>26287.66</v>
      </c>
      <c r="AX61">
        <v>22999.83</v>
      </c>
      <c r="AY61">
        <v>19712</v>
      </c>
      <c r="AZ61">
        <v>19353.872363636299</v>
      </c>
      <c r="BA61">
        <v>18995.7447272727</v>
      </c>
      <c r="BB61">
        <v>18637.617090909</v>
      </c>
      <c r="BC61">
        <v>18279.489454545401</v>
      </c>
      <c r="BD61">
        <v>17921.361818181798</v>
      </c>
      <c r="BE61">
        <v>17563.234181818101</v>
      </c>
      <c r="BF61">
        <v>17205.106545454499</v>
      </c>
      <c r="BG61">
        <v>16846.9789090909</v>
      </c>
      <c r="BH61">
        <v>16488.851272727199</v>
      </c>
      <c r="BI61">
        <v>16130.7236363636</v>
      </c>
      <c r="BJ61">
        <v>15772.596</v>
      </c>
      <c r="BK61">
        <v>15596.9389867517</v>
      </c>
      <c r="BL61">
        <v>15423.2382390607</v>
      </c>
      <c r="BM61">
        <v>15251.4719702937</v>
      </c>
      <c r="BN61">
        <v>15081.6186364518</v>
      </c>
      <c r="BO61">
        <v>14913.656933468499</v>
      </c>
      <c r="BP61">
        <v>14747.5657945373</v>
      </c>
      <c r="BQ61">
        <v>14583.3243874696</v>
      </c>
      <c r="BR61">
        <v>14420.9121120817</v>
      </c>
      <c r="BS61">
        <v>14260.3085976112</v>
      </c>
      <c r="BT61">
        <v>14101.4937001616</v>
      </c>
      <c r="BU61">
        <v>13944.4475001759</v>
      </c>
      <c r="BV61">
        <v>13789.150299938299</v>
      </c>
      <c r="BW61">
        <v>13635.5826211036</v>
      </c>
      <c r="BX61">
        <v>13483.7252022537</v>
      </c>
      <c r="BY61">
        <v>13333.558996482099</v>
      </c>
      <c r="BZ61">
        <v>13185.0651690049</v>
      </c>
      <c r="CA61">
        <v>13038.225094798299</v>
      </c>
      <c r="CB61">
        <v>12893.020356262499</v>
      </c>
      <c r="CC61">
        <v>12749.4327409118</v>
      </c>
    </row>
    <row r="62" spans="1:81" x14ac:dyDescent="0.25">
      <c r="A62">
        <v>846</v>
      </c>
      <c r="B62" t="s">
        <v>603</v>
      </c>
      <c r="C62" t="s">
        <v>27</v>
      </c>
      <c r="D62">
        <v>2019</v>
      </c>
      <c r="E62" t="s">
        <v>690</v>
      </c>
      <c r="F62" t="s">
        <v>23</v>
      </c>
      <c r="G62">
        <v>2019</v>
      </c>
      <c r="H62">
        <v>37695</v>
      </c>
      <c r="I62">
        <v>100</v>
      </c>
      <c r="J62">
        <v>2030</v>
      </c>
      <c r="K62">
        <v>28</v>
      </c>
      <c r="L62">
        <v>27140.3999999999</v>
      </c>
      <c r="M62">
        <v>2020</v>
      </c>
      <c r="N62">
        <v>37695</v>
      </c>
      <c r="O62">
        <v>199.23793437991699</v>
      </c>
      <c r="P62" t="s">
        <v>691</v>
      </c>
      <c r="Q62">
        <v>2.9302524281390201</v>
      </c>
      <c r="R62">
        <v>1</v>
      </c>
      <c r="S62" t="s">
        <v>25</v>
      </c>
      <c r="T62">
        <v>-1.11368485725649E-2</v>
      </c>
      <c r="AX62">
        <v>37695</v>
      </c>
      <c r="AY62">
        <v>37695</v>
      </c>
      <c r="AZ62">
        <v>36639.54</v>
      </c>
      <c r="BA62">
        <v>35584.080000000002</v>
      </c>
      <c r="BB62">
        <v>34528.620000000003</v>
      </c>
      <c r="BC62">
        <v>33473.159999999902</v>
      </c>
      <c r="BD62">
        <v>32417.699999999899</v>
      </c>
      <c r="BE62">
        <v>31362.2399999999</v>
      </c>
      <c r="BF62">
        <v>30306.78</v>
      </c>
      <c r="BG62">
        <v>29251.32</v>
      </c>
      <c r="BH62">
        <v>28195.859999999899</v>
      </c>
      <c r="BI62">
        <v>27140.3999999999</v>
      </c>
      <c r="BJ62">
        <v>26838.141475001099</v>
      </c>
      <c r="BK62">
        <v>26539.2491574249</v>
      </c>
      <c r="BL62">
        <v>26243.6855583291</v>
      </c>
      <c r="BM62">
        <v>25951.413606279999</v>
      </c>
      <c r="BN62">
        <v>25662.396642702901</v>
      </c>
      <c r="BO62">
        <v>25376.598417284</v>
      </c>
      <c r="BP62">
        <v>25093.9830834239</v>
      </c>
      <c r="BQ62">
        <v>24814.515193741299</v>
      </c>
      <c r="BR62">
        <v>24538.159695627</v>
      </c>
      <c r="BS62">
        <v>24264.8819268474</v>
      </c>
      <c r="BT62">
        <v>23994.647611196899</v>
      </c>
      <c r="BU62">
        <v>23727.422854199001</v>
      </c>
      <c r="BV62">
        <v>23463.174138854502</v>
      </c>
      <c r="BW62">
        <v>23201.8683214384</v>
      </c>
      <c r="BX62">
        <v>22943.4726273419</v>
      </c>
      <c r="BY62">
        <v>22687.9546469624</v>
      </c>
      <c r="BZ62">
        <v>22435.282331638002</v>
      </c>
      <c r="CA62">
        <v>22185.423989627801</v>
      </c>
      <c r="CB62">
        <v>21938.348282137202</v>
      </c>
      <c r="CC62">
        <v>21694.0242193868</v>
      </c>
    </row>
    <row r="63" spans="1:81" x14ac:dyDescent="0.25">
      <c r="A63">
        <v>846777</v>
      </c>
      <c r="B63" t="s">
        <v>736</v>
      </c>
      <c r="C63" t="s">
        <v>136</v>
      </c>
      <c r="D63">
        <v>2019</v>
      </c>
      <c r="E63" t="s">
        <v>28</v>
      </c>
      <c r="F63" t="s">
        <v>23</v>
      </c>
      <c r="G63">
        <v>2019</v>
      </c>
      <c r="H63">
        <v>192.33</v>
      </c>
      <c r="I63">
        <v>100</v>
      </c>
      <c r="J63">
        <v>2030</v>
      </c>
      <c r="K63">
        <v>30</v>
      </c>
      <c r="L63">
        <v>134.631</v>
      </c>
      <c r="M63">
        <v>2020</v>
      </c>
      <c r="N63">
        <v>188.78</v>
      </c>
      <c r="O63">
        <v>6.15261962945634</v>
      </c>
      <c r="P63" t="s">
        <v>24</v>
      </c>
      <c r="Q63">
        <v>2.95024392167202</v>
      </c>
      <c r="R63">
        <v>1</v>
      </c>
      <c r="S63" t="s">
        <v>25</v>
      </c>
      <c r="T63">
        <v>-1.11368485725649E-2</v>
      </c>
      <c r="AX63">
        <v>192.33</v>
      </c>
      <c r="AY63">
        <v>188.78</v>
      </c>
      <c r="AZ63">
        <v>183.36510000000001</v>
      </c>
      <c r="BA63">
        <v>177.9502</v>
      </c>
      <c r="BB63">
        <v>172.53530000000001</v>
      </c>
      <c r="BC63">
        <v>167.12039999999999</v>
      </c>
      <c r="BD63">
        <v>161.7055</v>
      </c>
      <c r="BE63">
        <v>156.29060000000001</v>
      </c>
      <c r="BF63">
        <v>150.87569999999999</v>
      </c>
      <c r="BG63">
        <v>145.46080000000001</v>
      </c>
      <c r="BH63">
        <v>140.04589999999999</v>
      </c>
      <c r="BI63">
        <v>134.631</v>
      </c>
      <c r="BJ63">
        <v>133.13163493982699</v>
      </c>
      <c r="BK63">
        <v>131.64896808128401</v>
      </c>
      <c r="BL63">
        <v>130.18281345902801</v>
      </c>
      <c r="BM63">
        <v>128.73298717878399</v>
      </c>
      <c r="BN63">
        <v>127.29930739428001</v>
      </c>
      <c r="BO63">
        <v>125.88159428443799</v>
      </c>
      <c r="BP63">
        <v>124.47967003081899</v>
      </c>
      <c r="BQ63">
        <v>123.093358795323</v>
      </c>
      <c r="BR63">
        <v>121.72248669813099</v>
      </c>
      <c r="BS63">
        <v>120.366881795898</v>
      </c>
      <c r="BT63">
        <v>119.02637406018501</v>
      </c>
      <c r="BU63">
        <v>117.700795356135</v>
      </c>
      <c r="BV63">
        <v>116.389979421384</v>
      </c>
      <c r="BW63">
        <v>115.093761845204</v>
      </c>
      <c r="BX63">
        <v>113.811980047887</v>
      </c>
      <c r="BY63">
        <v>112.54447326035</v>
      </c>
      <c r="BZ63">
        <v>111.29108250397</v>
      </c>
      <c r="CA63">
        <v>110.051650570647</v>
      </c>
      <c r="CB63">
        <v>108.82602200308</v>
      </c>
      <c r="CC63">
        <v>107.614043075277</v>
      </c>
    </row>
    <row r="64" spans="1:81" x14ac:dyDescent="0.25">
      <c r="A64">
        <v>889</v>
      </c>
      <c r="B64" t="s">
        <v>737</v>
      </c>
      <c r="C64" t="s">
        <v>27</v>
      </c>
      <c r="D64">
        <v>2021</v>
      </c>
      <c r="E64" t="s">
        <v>60</v>
      </c>
      <c r="F64" t="s">
        <v>54</v>
      </c>
      <c r="G64">
        <v>2019</v>
      </c>
      <c r="H64">
        <v>441141</v>
      </c>
      <c r="I64">
        <v>100</v>
      </c>
      <c r="J64">
        <v>2025</v>
      </c>
      <c r="K64">
        <v>15</v>
      </c>
      <c r="L64">
        <v>374969.85</v>
      </c>
      <c r="M64">
        <v>2020</v>
      </c>
      <c r="N64">
        <v>387365</v>
      </c>
      <c r="O64">
        <v>170.28252797412199</v>
      </c>
      <c r="P64" t="s">
        <v>45</v>
      </c>
      <c r="Q64">
        <v>3.1384358987487802</v>
      </c>
      <c r="R64">
        <v>1</v>
      </c>
      <c r="S64" t="s">
        <v>25</v>
      </c>
      <c r="T64">
        <v>-1.11368485725649E-2</v>
      </c>
      <c r="AX64">
        <v>441141</v>
      </c>
      <c r="AY64">
        <v>387365</v>
      </c>
      <c r="AZ64">
        <v>384885.97</v>
      </c>
      <c r="BA64">
        <v>382406.94</v>
      </c>
      <c r="BB64">
        <v>379927.91</v>
      </c>
      <c r="BC64">
        <v>377448.88</v>
      </c>
      <c r="BD64">
        <v>374969.85</v>
      </c>
      <c r="BE64">
        <v>370793.867561272</v>
      </c>
      <c r="BF64">
        <v>366664.39240660699</v>
      </c>
      <c r="BG64">
        <v>362580.90659142297</v>
      </c>
      <c r="BH64">
        <v>358542.89793941099</v>
      </c>
      <c r="BI64">
        <v>354549.85997829097</v>
      </c>
      <c r="BJ64">
        <v>350601.29187628801</v>
      </c>
      <c r="BK64">
        <v>346696.69837931701</v>
      </c>
      <c r="BL64">
        <v>342835.58974885801</v>
      </c>
      <c r="BM64">
        <v>339017.48170053901</v>
      </c>
      <c r="BN64">
        <v>335241.89534338802</v>
      </c>
      <c r="BO64">
        <v>331508.35711976897</v>
      </c>
      <c r="BP64">
        <v>327816.39874598599</v>
      </c>
      <c r="BQ64">
        <v>324165.55715354899</v>
      </c>
      <c r="BR64">
        <v>320555.37443108798</v>
      </c>
      <c r="BS64">
        <v>316985.39776692702</v>
      </c>
      <c r="BT64">
        <v>313455.17939228303</v>
      </c>
      <c r="BU64">
        <v>309964.276525105</v>
      </c>
      <c r="BV64">
        <v>306512.25131453999</v>
      </c>
      <c r="BW64">
        <v>303098.670786014</v>
      </c>
      <c r="BX64">
        <v>299723.106786925</v>
      </c>
      <c r="BY64">
        <v>296385.13593294</v>
      </c>
      <c r="BZ64">
        <v>293084.339554896</v>
      </c>
      <c r="CA64">
        <v>289820.30364628299</v>
      </c>
      <c r="CB64">
        <v>286592.618811319</v>
      </c>
      <c r="CC64">
        <v>283400.88021360303</v>
      </c>
    </row>
    <row r="65" spans="1:81" x14ac:dyDescent="0.25">
      <c r="A65">
        <v>895</v>
      </c>
      <c r="B65" t="s">
        <v>77</v>
      </c>
      <c r="C65" t="s">
        <v>78</v>
      </c>
      <c r="D65">
        <v>2021</v>
      </c>
      <c r="E65" t="s">
        <v>28</v>
      </c>
      <c r="F65" t="s">
        <v>23</v>
      </c>
      <c r="G65">
        <v>2020</v>
      </c>
      <c r="H65">
        <v>24650</v>
      </c>
      <c r="I65">
        <v>100</v>
      </c>
      <c r="J65">
        <v>2022</v>
      </c>
      <c r="K65">
        <v>10</v>
      </c>
      <c r="L65">
        <v>22185</v>
      </c>
      <c r="M65">
        <v>2020</v>
      </c>
      <c r="N65">
        <v>24650.207999999999</v>
      </c>
      <c r="O65">
        <v>9.3711967545639006</v>
      </c>
      <c r="P65" t="s">
        <v>45</v>
      </c>
      <c r="Q65">
        <v>2.74634392841463</v>
      </c>
      <c r="R65">
        <v>1</v>
      </c>
      <c r="S65" t="s">
        <v>25</v>
      </c>
      <c r="T65">
        <v>-1.11368485725649E-2</v>
      </c>
      <c r="AY65">
        <v>24650.207999999999</v>
      </c>
      <c r="AZ65">
        <v>23417.603999999999</v>
      </c>
      <c r="BA65">
        <v>22185</v>
      </c>
      <c r="BB65">
        <v>21937.929014417601</v>
      </c>
      <c r="BC65">
        <v>21693.609620988402</v>
      </c>
      <c r="BD65">
        <v>21452.011175647101</v>
      </c>
      <c r="BE65">
        <v>21213.103375606901</v>
      </c>
      <c r="BF65">
        <v>20976.8562555586</v>
      </c>
      <c r="BG65">
        <v>20743.240183911999</v>
      </c>
      <c r="BH65">
        <v>20512.225859079401</v>
      </c>
      <c r="BI65">
        <v>20283.7843058006</v>
      </c>
      <c r="BJ65">
        <v>20057.886871508301</v>
      </c>
      <c r="BK65">
        <v>19834.505222734701</v>
      </c>
      <c r="BL65">
        <v>19613.6113415574</v>
      </c>
      <c r="BM65">
        <v>19395.177522085301</v>
      </c>
      <c r="BN65">
        <v>19179.1763669838</v>
      </c>
      <c r="BO65">
        <v>18965.5807840382</v>
      </c>
      <c r="BP65">
        <v>18754.3639827556</v>
      </c>
      <c r="BQ65">
        <v>18545.4994710049</v>
      </c>
      <c r="BR65">
        <v>18338.961051693699</v>
      </c>
      <c r="BS65">
        <v>18134.7228194829</v>
      </c>
      <c r="BT65">
        <v>17932.759157536799</v>
      </c>
      <c r="BU65">
        <v>17733.044734311101</v>
      </c>
      <c r="BV65">
        <v>17535.554500374499</v>
      </c>
      <c r="BW65">
        <v>17340.263685267899</v>
      </c>
      <c r="BX65">
        <v>17147.1477943967</v>
      </c>
      <c r="BY65">
        <v>16956.1826059591</v>
      </c>
      <c r="BZ65">
        <v>16767.344167907799</v>
      </c>
      <c r="CA65">
        <v>16580.6087949457</v>
      </c>
      <c r="CB65">
        <v>16395.953065555499</v>
      </c>
      <c r="CC65">
        <v>16213.3538190615</v>
      </c>
    </row>
    <row r="66" spans="1:81" x14ac:dyDescent="0.25">
      <c r="A66">
        <v>57351</v>
      </c>
      <c r="B66" t="s">
        <v>738</v>
      </c>
      <c r="C66" t="s">
        <v>43</v>
      </c>
      <c r="D66">
        <v>2019</v>
      </c>
      <c r="E66" t="s">
        <v>28</v>
      </c>
      <c r="F66" t="s">
        <v>23</v>
      </c>
      <c r="G66">
        <v>2019</v>
      </c>
      <c r="H66">
        <v>108975.8</v>
      </c>
      <c r="I66">
        <v>100</v>
      </c>
      <c r="J66">
        <v>2030</v>
      </c>
      <c r="K66">
        <v>36</v>
      </c>
      <c r="L66">
        <v>69744.512000000002</v>
      </c>
      <c r="M66">
        <v>2020</v>
      </c>
      <c r="N66">
        <v>72277.94</v>
      </c>
      <c r="O66">
        <v>93.542327746160197</v>
      </c>
      <c r="P66" t="s">
        <v>24</v>
      </c>
      <c r="Q66">
        <v>3.0102548000190201</v>
      </c>
      <c r="R66">
        <v>1</v>
      </c>
      <c r="S66" t="s">
        <v>25</v>
      </c>
      <c r="T66">
        <v>-1.11368485725649E-2</v>
      </c>
      <c r="AX66">
        <v>108975.8</v>
      </c>
      <c r="AY66">
        <v>72277.94</v>
      </c>
      <c r="AZ66">
        <v>72024.597200000004</v>
      </c>
      <c r="BA66">
        <v>71771.254400000005</v>
      </c>
      <c r="BB66">
        <v>71517.911600000007</v>
      </c>
      <c r="BC66">
        <v>71264.568799999994</v>
      </c>
      <c r="BD66">
        <v>71011.225999999995</v>
      </c>
      <c r="BE66">
        <v>70757.883199999997</v>
      </c>
      <c r="BF66">
        <v>70504.540399999998</v>
      </c>
      <c r="BG66">
        <v>70251.1976</v>
      </c>
      <c r="BH66">
        <v>69997.854800000001</v>
      </c>
      <c r="BI66">
        <v>69744.512000000002</v>
      </c>
      <c r="BJ66">
        <v>68967.777931088494</v>
      </c>
      <c r="BK66">
        <v>68199.694231883695</v>
      </c>
      <c r="BL66">
        <v>67440.164564527993</v>
      </c>
      <c r="BM66">
        <v>66689.093664063999</v>
      </c>
      <c r="BN66">
        <v>65946.387326485696</v>
      </c>
      <c r="BO66">
        <v>65211.952396922898</v>
      </c>
      <c r="BP66">
        <v>64485.696757957099</v>
      </c>
      <c r="BQ66">
        <v>63767.529318067398</v>
      </c>
      <c r="BR66">
        <v>63057.360000205503</v>
      </c>
      <c r="BS66">
        <v>62355.099730497503</v>
      </c>
      <c r="BT66">
        <v>61660.6604270717</v>
      </c>
      <c r="BU66">
        <v>60973.954989011101</v>
      </c>
      <c r="BV66">
        <v>60294.897285428102</v>
      </c>
      <c r="BW66">
        <v>59623.402144661901</v>
      </c>
      <c r="BX66">
        <v>58959.385343595699</v>
      </c>
      <c r="BY66">
        <v>58302.763597092497</v>
      </c>
      <c r="BZ66">
        <v>57653.4545475497</v>
      </c>
      <c r="CA66">
        <v>57011.3767545683</v>
      </c>
      <c r="CB66">
        <v>56376.449684739302</v>
      </c>
      <c r="CC66">
        <v>55748.593701541497</v>
      </c>
    </row>
    <row r="67" spans="1:81" x14ac:dyDescent="0.25">
      <c r="A67">
        <v>943</v>
      </c>
      <c r="B67" t="s">
        <v>739</v>
      </c>
      <c r="C67" t="s">
        <v>39</v>
      </c>
      <c r="D67">
        <v>2019</v>
      </c>
      <c r="E67" t="s">
        <v>690</v>
      </c>
      <c r="F67" t="s">
        <v>23</v>
      </c>
      <c r="G67">
        <v>2015</v>
      </c>
      <c r="H67">
        <v>4300000</v>
      </c>
      <c r="I67">
        <v>100</v>
      </c>
      <c r="J67">
        <v>2030</v>
      </c>
      <c r="K67">
        <v>37.5</v>
      </c>
      <c r="L67">
        <v>2687500</v>
      </c>
      <c r="M67">
        <v>2020</v>
      </c>
      <c r="N67">
        <v>3371000</v>
      </c>
      <c r="O67">
        <v>61.694915254237301</v>
      </c>
      <c r="P67" t="s">
        <v>24</v>
      </c>
      <c r="Q67">
        <v>3.0257159024390199</v>
      </c>
      <c r="R67">
        <v>1</v>
      </c>
      <c r="S67" t="s">
        <v>25</v>
      </c>
      <c r="T67">
        <v>-1.11368485725649E-2</v>
      </c>
      <c r="AT67">
        <v>4300000</v>
      </c>
      <c r="AU67">
        <v>4114200</v>
      </c>
      <c r="AV67">
        <v>3928400</v>
      </c>
      <c r="AW67">
        <v>3742600</v>
      </c>
      <c r="AX67">
        <v>3556800</v>
      </c>
      <c r="AY67">
        <v>3371000</v>
      </c>
      <c r="AZ67">
        <v>3302650</v>
      </c>
      <c r="BA67">
        <v>3234300</v>
      </c>
      <c r="BB67">
        <v>3165950</v>
      </c>
      <c r="BC67">
        <v>3097600</v>
      </c>
      <c r="BD67">
        <v>3029250</v>
      </c>
      <c r="BE67">
        <v>2960900</v>
      </c>
      <c r="BF67">
        <v>2892550</v>
      </c>
      <c r="BG67">
        <v>2824200</v>
      </c>
      <c r="BH67">
        <v>2755850</v>
      </c>
      <c r="BI67">
        <v>2687500</v>
      </c>
      <c r="BJ67">
        <v>2657569.7194612301</v>
      </c>
      <c r="BK67">
        <v>2627972.76792455</v>
      </c>
      <c r="BL67">
        <v>2598705.4331553499</v>
      </c>
      <c r="BM67">
        <v>2569764.0442615999</v>
      </c>
      <c r="BN67">
        <v>2541144.9712334401</v>
      </c>
      <c r="BO67">
        <v>2512844.6244878802</v>
      </c>
      <c r="BP67">
        <v>2484859.4544185698</v>
      </c>
      <c r="BQ67">
        <v>2457185.9509506002</v>
      </c>
      <c r="BR67">
        <v>2429820.64310023</v>
      </c>
      <c r="BS67">
        <v>2402760.0985395298</v>
      </c>
      <c r="BT67">
        <v>2376000.9231659002</v>
      </c>
      <c r="BU67">
        <v>2349539.7606763202</v>
      </c>
      <c r="BV67">
        <v>2323373.2921464499</v>
      </c>
      <c r="BW67">
        <v>2297498.2356142802</v>
      </c>
      <c r="BX67">
        <v>2271911.3456684998</v>
      </c>
      <c r="BY67">
        <v>2246609.4130414999</v>
      </c>
      <c r="BZ67">
        <v>2221589.2642067601</v>
      </c>
      <c r="CA67">
        <v>2196847.7609808501</v>
      </c>
      <c r="CB67">
        <v>2172381.8001298299</v>
      </c>
      <c r="CC67">
        <v>2148188.3129799902</v>
      </c>
    </row>
    <row r="68" spans="1:81" x14ac:dyDescent="0.25">
      <c r="A68">
        <v>950</v>
      </c>
      <c r="B68" t="s">
        <v>740</v>
      </c>
      <c r="C68" t="s">
        <v>21</v>
      </c>
      <c r="D68">
        <v>2020</v>
      </c>
      <c r="E68" t="s">
        <v>690</v>
      </c>
      <c r="F68" t="s">
        <v>23</v>
      </c>
      <c r="G68">
        <v>2019</v>
      </c>
      <c r="H68">
        <v>13842.34</v>
      </c>
      <c r="I68">
        <v>100</v>
      </c>
      <c r="J68">
        <v>2030</v>
      </c>
      <c r="K68">
        <v>42</v>
      </c>
      <c r="L68">
        <v>8028.5572000000002</v>
      </c>
      <c r="M68">
        <v>2020</v>
      </c>
      <c r="N68">
        <v>2828.64</v>
      </c>
      <c r="O68">
        <v>204.900962530192</v>
      </c>
      <c r="P68" t="s">
        <v>45</v>
      </c>
      <c r="Q68">
        <v>3.0702453475390201</v>
      </c>
      <c r="R68">
        <v>1</v>
      </c>
      <c r="S68" t="s">
        <v>25</v>
      </c>
      <c r="T68">
        <v>-1.11368485725649E-2</v>
      </c>
      <c r="AX68">
        <v>13842.34</v>
      </c>
      <c r="AY68">
        <v>2828.64</v>
      </c>
      <c r="AZ68">
        <v>3348.6317199999999</v>
      </c>
      <c r="BA68">
        <v>3868.6234399999998</v>
      </c>
      <c r="BB68">
        <v>4388.6151600000003</v>
      </c>
      <c r="BC68">
        <v>4908.6068800000003</v>
      </c>
      <c r="BD68">
        <v>5428.5986000000003</v>
      </c>
      <c r="BE68">
        <v>5948.5903200000002</v>
      </c>
      <c r="BF68">
        <v>6468.5820400000002</v>
      </c>
      <c r="BG68">
        <v>6988.5737600000002</v>
      </c>
      <c r="BH68">
        <v>7508.5654800000002</v>
      </c>
      <c r="BI68">
        <v>8028.5572000000002</v>
      </c>
      <c r="BJ68">
        <v>7939.1443742074198</v>
      </c>
      <c r="BK68">
        <v>7850.7273255161399</v>
      </c>
      <c r="BL68">
        <v>7763.2949641073701</v>
      </c>
      <c r="BM68">
        <v>7676.8363236679497</v>
      </c>
      <c r="BN68">
        <v>7591.3405600148999</v>
      </c>
      <c r="BO68">
        <v>7506.7969497352397</v>
      </c>
      <c r="BP68">
        <v>7423.1948888410498</v>
      </c>
      <c r="BQ68">
        <v>7340.5238914393904</v>
      </c>
      <c r="BR68">
        <v>7258.7735884171298</v>
      </c>
      <c r="BS68">
        <v>7177.9337261403998</v>
      </c>
      <c r="BT68">
        <v>7097.9941651684603</v>
      </c>
      <c r="BU68">
        <v>7018.9448789820299</v>
      </c>
      <c r="BV68">
        <v>6940.7759527256303</v>
      </c>
      <c r="BW68">
        <v>6863.4775819640199</v>
      </c>
      <c r="BX68">
        <v>6787.0400714525003</v>
      </c>
      <c r="BY68">
        <v>6711.4538339208002</v>
      </c>
      <c r="BZ68">
        <v>6636.7093888706604</v>
      </c>
      <c r="CA68">
        <v>6562.7973613866898</v>
      </c>
      <c r="CB68">
        <v>6489.7084809605003</v>
      </c>
      <c r="CC68">
        <v>6417.43358032795</v>
      </c>
    </row>
    <row r="69" spans="1:81" x14ac:dyDescent="0.25">
      <c r="A69">
        <v>47679</v>
      </c>
      <c r="B69" t="s">
        <v>741</v>
      </c>
      <c r="C69" t="s">
        <v>432</v>
      </c>
      <c r="D69">
        <v>2018</v>
      </c>
      <c r="E69" t="s">
        <v>88</v>
      </c>
      <c r="F69" t="s">
        <v>54</v>
      </c>
      <c r="G69">
        <v>2019</v>
      </c>
      <c r="H69">
        <v>8507.2099999999991</v>
      </c>
      <c r="I69">
        <v>76.099999999999994</v>
      </c>
      <c r="J69">
        <v>2025</v>
      </c>
      <c r="K69">
        <v>30</v>
      </c>
      <c r="L69">
        <v>5955.0469999999896</v>
      </c>
      <c r="M69">
        <v>2020</v>
      </c>
      <c r="N69">
        <v>8263</v>
      </c>
      <c r="O69">
        <v>9.5687461968533807</v>
      </c>
      <c r="P69" t="s">
        <v>691</v>
      </c>
      <c r="Q69">
        <v>3.0488057287697798</v>
      </c>
      <c r="R69">
        <v>1</v>
      </c>
      <c r="S69" t="s">
        <v>25</v>
      </c>
      <c r="T69">
        <v>-1.11368485725649E-2</v>
      </c>
      <c r="AX69">
        <v>8507.2099999999991</v>
      </c>
      <c r="AY69">
        <v>8263</v>
      </c>
      <c r="AZ69">
        <v>7801.4093999999996</v>
      </c>
      <c r="BA69">
        <v>7339.81879999999</v>
      </c>
      <c r="BB69">
        <v>6878.2281999999996</v>
      </c>
      <c r="BC69">
        <v>6416.63759999999</v>
      </c>
      <c r="BD69">
        <v>5955.0469999999896</v>
      </c>
      <c r="BE69">
        <v>5888.7265433184903</v>
      </c>
      <c r="BF69">
        <v>5823.1446875203101</v>
      </c>
      <c r="BG69">
        <v>5758.2932069192602</v>
      </c>
      <c r="BH69">
        <v>5694.16396743737</v>
      </c>
      <c r="BI69">
        <v>5630.7489255846604</v>
      </c>
      <c r="BJ69">
        <v>5568.0401274502901</v>
      </c>
      <c r="BK69">
        <v>5506.0297077049099</v>
      </c>
      <c r="BL69">
        <v>5444.7098886141603</v>
      </c>
      <c r="BM69">
        <v>5384.0729790631203</v>
      </c>
      <c r="BN69">
        <v>5324.1113735916497</v>
      </c>
      <c r="BO69">
        <v>5264.8175514404902</v>
      </c>
      <c r="BP69">
        <v>5206.18407560792</v>
      </c>
      <c r="BQ69">
        <v>5148.2035919169703</v>
      </c>
      <c r="BR69">
        <v>5090.8688280930601</v>
      </c>
      <c r="BS69">
        <v>5034.1725928517899</v>
      </c>
      <c r="BT69">
        <v>4978.10777499705</v>
      </c>
      <c r="BU69">
        <v>4922.6673425290001</v>
      </c>
      <c r="BV69">
        <v>4867.8443417621402</v>
      </c>
      <c r="BW69">
        <v>4813.6318964531201</v>
      </c>
      <c r="BX69">
        <v>4760.02320693825</v>
      </c>
      <c r="BY69">
        <v>4707.0115492806899</v>
      </c>
      <c r="BZ69">
        <v>4654.5902744270297</v>
      </c>
      <c r="CA69">
        <v>4602.7528073734002</v>
      </c>
      <c r="CB69">
        <v>4551.4926463407401</v>
      </c>
      <c r="CC69">
        <v>4500.8033619592998</v>
      </c>
    </row>
    <row r="70" spans="1:81" x14ac:dyDescent="0.25">
      <c r="A70">
        <v>54167</v>
      </c>
      <c r="B70" t="s">
        <v>604</v>
      </c>
      <c r="C70" t="s">
        <v>252</v>
      </c>
      <c r="D70">
        <v>2019</v>
      </c>
      <c r="E70" t="s">
        <v>28</v>
      </c>
      <c r="F70" t="s">
        <v>23</v>
      </c>
      <c r="G70">
        <v>2019</v>
      </c>
      <c r="H70">
        <v>624064.5</v>
      </c>
      <c r="I70">
        <v>100</v>
      </c>
      <c r="J70">
        <v>2023</v>
      </c>
      <c r="K70">
        <v>20</v>
      </c>
      <c r="L70">
        <v>499251.6</v>
      </c>
      <c r="M70">
        <v>2020</v>
      </c>
      <c r="N70">
        <v>462302.21</v>
      </c>
      <c r="O70">
        <v>169.17260150867301</v>
      </c>
      <c r="P70" t="s">
        <v>691</v>
      </c>
      <c r="Q70">
        <v>2.8468989625096799</v>
      </c>
      <c r="R70">
        <v>1</v>
      </c>
      <c r="S70" t="s">
        <v>25</v>
      </c>
      <c r="T70">
        <v>-1.11368485725649E-2</v>
      </c>
      <c r="AX70">
        <v>624064.5</v>
      </c>
      <c r="AY70">
        <v>462302.21</v>
      </c>
      <c r="AZ70">
        <v>474618.67333333299</v>
      </c>
      <c r="BA70">
        <v>486935.13666666602</v>
      </c>
      <c r="BB70">
        <v>499251.6</v>
      </c>
      <c r="BC70">
        <v>493691.51053118898</v>
      </c>
      <c r="BD70">
        <v>488193.342936842</v>
      </c>
      <c r="BE70">
        <v>482756.40760242002</v>
      </c>
      <c r="BF70">
        <v>477380.02259351697</v>
      </c>
      <c r="BG70">
        <v>472063.51357032498</v>
      </c>
      <c r="BH70">
        <v>466806.21370305901</v>
      </c>
      <c r="BI70">
        <v>461607.46358831599</v>
      </c>
      <c r="BJ70">
        <v>456466.61116636702</v>
      </c>
      <c r="BK70">
        <v>451383.01163937501</v>
      </c>
      <c r="BL70">
        <v>446356.02739051898</v>
      </c>
      <c r="BM70">
        <v>441385.02790401998</v>
      </c>
      <c r="BN70">
        <v>436469.38968605502</v>
      </c>
      <c r="BO70">
        <v>431608.496186562</v>
      </c>
      <c r="BP70">
        <v>426801.73772189999</v>
      </c>
      <c r="BQ70">
        <v>422048.51139838301</v>
      </c>
      <c r="BR70">
        <v>417348.22103666299</v>
      </c>
      <c r="BS70">
        <v>412700.277096948</v>
      </c>
      <c r="BT70">
        <v>408104.096605064</v>
      </c>
      <c r="BU70">
        <v>403559.10307933</v>
      </c>
      <c r="BV70">
        <v>399064.72645825503</v>
      </c>
      <c r="BW70">
        <v>394620.40302903799</v>
      </c>
      <c r="BX70">
        <v>390225.57535685902</v>
      </c>
      <c r="BY70">
        <v>385879.69221496698</v>
      </c>
      <c r="BZ70">
        <v>381582.20851554099</v>
      </c>
      <c r="CA70">
        <v>377332.58524131897</v>
      </c>
      <c r="CB70">
        <v>373130.28937799198</v>
      </c>
      <c r="CC70">
        <v>368974.79384735198</v>
      </c>
    </row>
    <row r="71" spans="1:81" x14ac:dyDescent="0.25">
      <c r="A71">
        <v>994</v>
      </c>
      <c r="B71" t="s">
        <v>81</v>
      </c>
      <c r="C71" t="s">
        <v>59</v>
      </c>
      <c r="D71">
        <v>2021</v>
      </c>
      <c r="E71" t="s">
        <v>690</v>
      </c>
      <c r="F71" t="s">
        <v>23</v>
      </c>
      <c r="G71">
        <v>2013</v>
      </c>
      <c r="H71">
        <v>5110000</v>
      </c>
      <c r="I71">
        <v>100</v>
      </c>
      <c r="J71">
        <v>2030</v>
      </c>
      <c r="K71">
        <v>30</v>
      </c>
      <c r="L71">
        <v>3577000</v>
      </c>
      <c r="M71">
        <v>2020</v>
      </c>
      <c r="N71">
        <v>3890726</v>
      </c>
      <c r="O71">
        <v>79.535159817351598</v>
      </c>
      <c r="P71" t="s">
        <v>45</v>
      </c>
      <c r="Q71">
        <v>2.9507549024390198</v>
      </c>
      <c r="R71">
        <v>1</v>
      </c>
      <c r="S71" t="s">
        <v>25</v>
      </c>
      <c r="T71">
        <v>-1.11368485725649E-2</v>
      </c>
      <c r="AR71">
        <v>5110000</v>
      </c>
      <c r="AS71">
        <v>4935818</v>
      </c>
      <c r="AT71">
        <v>4761636</v>
      </c>
      <c r="AU71">
        <v>4587454</v>
      </c>
      <c r="AV71">
        <v>4413272</v>
      </c>
      <c r="AW71">
        <v>4239090</v>
      </c>
      <c r="AX71">
        <v>4064908</v>
      </c>
      <c r="AY71">
        <v>3890726</v>
      </c>
      <c r="AZ71">
        <v>3859353.4</v>
      </c>
      <c r="BA71">
        <v>3827980.8</v>
      </c>
      <c r="BB71">
        <v>3796608.2</v>
      </c>
      <c r="BC71">
        <v>3765235.6</v>
      </c>
      <c r="BD71">
        <v>3733863</v>
      </c>
      <c r="BE71">
        <v>3702490.4</v>
      </c>
      <c r="BF71">
        <v>3671117.8</v>
      </c>
      <c r="BG71">
        <v>3639745.2</v>
      </c>
      <c r="BH71">
        <v>3608372.6</v>
      </c>
      <c r="BI71">
        <v>3577000</v>
      </c>
      <c r="BJ71">
        <v>3537163.4926559301</v>
      </c>
      <c r="BK71">
        <v>3497770.6384618198</v>
      </c>
      <c r="BL71">
        <v>3458816.4965197002</v>
      </c>
      <c r="BM71">
        <v>3420296.1809576699</v>
      </c>
      <c r="BN71">
        <v>3382204.86031703</v>
      </c>
      <c r="BO71">
        <v>3344537.7569462801</v>
      </c>
      <c r="BP71">
        <v>3307290.1464019502</v>
      </c>
      <c r="BQ71">
        <v>3270457.3568559298</v>
      </c>
      <c r="BR71">
        <v>3234034.7685095998</v>
      </c>
      <c r="BS71">
        <v>3198017.8130142898</v>
      </c>
      <c r="BT71">
        <v>3162401.9728983901</v>
      </c>
      <c r="BU71">
        <v>3127182.7810006398</v>
      </c>
      <c r="BV71">
        <v>3092355.8199099</v>
      </c>
      <c r="BW71">
        <v>3057916.7214110801</v>
      </c>
      <c r="BX71">
        <v>3023861.16593721</v>
      </c>
      <c r="BY71">
        <v>2990184.8820277001</v>
      </c>
      <c r="BZ71">
        <v>2956883.64579259</v>
      </c>
      <c r="CA71">
        <v>2923953.2803826998</v>
      </c>
      <c r="CB71">
        <v>2891389.6554658301</v>
      </c>
      <c r="CC71">
        <v>2859188.6867086198</v>
      </c>
    </row>
    <row r="72" spans="1:81" x14ac:dyDescent="0.25">
      <c r="A72">
        <v>56044</v>
      </c>
      <c r="B72" t="s">
        <v>742</v>
      </c>
      <c r="C72" t="s">
        <v>59</v>
      </c>
      <c r="D72">
        <v>2020</v>
      </c>
      <c r="E72" t="s">
        <v>690</v>
      </c>
      <c r="F72" t="s">
        <v>23</v>
      </c>
      <c r="G72">
        <v>2014</v>
      </c>
      <c r="H72">
        <v>16258</v>
      </c>
      <c r="I72">
        <v>100</v>
      </c>
      <c r="J72">
        <v>2021</v>
      </c>
      <c r="K72">
        <v>8</v>
      </c>
      <c r="L72">
        <v>14957.36</v>
      </c>
      <c r="M72">
        <v>2020</v>
      </c>
      <c r="N72">
        <v>16887</v>
      </c>
      <c r="O72">
        <v>-48.360806987329298</v>
      </c>
      <c r="P72" t="s">
        <v>45</v>
      </c>
      <c r="Q72">
        <v>2.72585528433659</v>
      </c>
      <c r="R72">
        <v>1</v>
      </c>
      <c r="S72" t="s">
        <v>25</v>
      </c>
      <c r="T72">
        <v>-1.11368485725649E-2</v>
      </c>
      <c r="AS72">
        <v>16258</v>
      </c>
      <c r="AT72">
        <v>16362.833333333299</v>
      </c>
      <c r="AU72">
        <v>16467.666666666599</v>
      </c>
      <c r="AV72">
        <v>16572.5</v>
      </c>
      <c r="AW72">
        <v>16677.333333333299</v>
      </c>
      <c r="AX72">
        <v>16782.166666666599</v>
      </c>
      <c r="AY72">
        <v>16887</v>
      </c>
      <c r="AZ72">
        <v>14957.36</v>
      </c>
      <c r="BA72">
        <v>14790.782146634599</v>
      </c>
      <c r="BB72">
        <v>14626.059445597701</v>
      </c>
      <c r="BC72">
        <v>14463.1712363388</v>
      </c>
      <c r="BD72">
        <v>14302.0970884006</v>
      </c>
      <c r="BE72">
        <v>14142.816798857</v>
      </c>
      <c r="BF72">
        <v>13985.3103897786</v>
      </c>
      <c r="BG72">
        <v>13829.558105727299</v>
      </c>
      <c r="BH72">
        <v>13675.5404112783</v>
      </c>
      <c r="BI72">
        <v>13523.237988569899</v>
      </c>
      <c r="BJ72">
        <v>13372.631734880501</v>
      </c>
      <c r="BK72">
        <v>13223.7027602324</v>
      </c>
      <c r="BL72">
        <v>13076.432385023099</v>
      </c>
      <c r="BM72">
        <v>12930.8021376817</v>
      </c>
      <c r="BN72">
        <v>12786.7937523526</v>
      </c>
      <c r="BO72">
        <v>12644.389166604</v>
      </c>
      <c r="BP72">
        <v>12503.5705191629</v>
      </c>
      <c r="BQ72">
        <v>12364.3201476746</v>
      </c>
      <c r="BR72">
        <v>12226.620586487301</v>
      </c>
      <c r="BS72">
        <v>12090.454564461301</v>
      </c>
      <c r="BT72">
        <v>11955.8050028035</v>
      </c>
      <c r="BU72">
        <v>11822.6550129241</v>
      </c>
      <c r="BV72">
        <v>11690.9878943195</v>
      </c>
      <c r="BW72">
        <v>11560.7871324768</v>
      </c>
      <c r="BX72">
        <v>11432.0363968027</v>
      </c>
      <c r="BY72">
        <v>11304.7195385755</v>
      </c>
      <c r="BZ72">
        <v>11178.820588919099</v>
      </c>
      <c r="CA72">
        <v>11054.323756800401</v>
      </c>
      <c r="CB72">
        <v>10931.2134270488</v>
      </c>
      <c r="CC72">
        <v>10809.474158397399</v>
      </c>
    </row>
    <row r="73" spans="1:81" x14ac:dyDescent="0.25">
      <c r="A73">
        <v>336</v>
      </c>
      <c r="B73" t="s">
        <v>743</v>
      </c>
      <c r="C73" t="s">
        <v>78</v>
      </c>
      <c r="D73">
        <v>2017</v>
      </c>
      <c r="E73" t="s">
        <v>690</v>
      </c>
      <c r="F73" t="s">
        <v>23</v>
      </c>
      <c r="G73">
        <v>2016</v>
      </c>
      <c r="H73">
        <v>1957126</v>
      </c>
      <c r="I73">
        <v>100</v>
      </c>
      <c r="J73">
        <v>2030</v>
      </c>
      <c r="K73">
        <v>35</v>
      </c>
      <c r="L73">
        <v>1272131.8999999999</v>
      </c>
      <c r="M73">
        <v>2020</v>
      </c>
      <c r="N73">
        <v>1752602</v>
      </c>
      <c r="O73">
        <v>29.857775417335699</v>
      </c>
      <c r="P73" t="s">
        <v>24</v>
      </c>
      <c r="Q73">
        <v>3.0004396150390198</v>
      </c>
      <c r="R73">
        <v>1</v>
      </c>
      <c r="S73" t="s">
        <v>25</v>
      </c>
      <c r="T73">
        <v>-1.11368485725649E-2</v>
      </c>
      <c r="AU73">
        <v>1957126</v>
      </c>
      <c r="AV73">
        <v>1905995</v>
      </c>
      <c r="AW73">
        <v>1854864</v>
      </c>
      <c r="AX73">
        <v>1803733</v>
      </c>
      <c r="AY73">
        <v>1752602</v>
      </c>
      <c r="AZ73">
        <v>1704554.99</v>
      </c>
      <c r="BA73">
        <v>1656507.98</v>
      </c>
      <c r="BB73">
        <v>1608460.97</v>
      </c>
      <c r="BC73">
        <v>1560413.96</v>
      </c>
      <c r="BD73">
        <v>1512366.95</v>
      </c>
      <c r="BE73">
        <v>1464319.94</v>
      </c>
      <c r="BF73">
        <v>1416272.93</v>
      </c>
      <c r="BG73">
        <v>1368225.92</v>
      </c>
      <c r="BH73">
        <v>1320178.9099999999</v>
      </c>
      <c r="BI73">
        <v>1272131.8999999999</v>
      </c>
      <c r="BJ73">
        <v>1257964.3596653701</v>
      </c>
      <c r="BK73">
        <v>1243954.6010820901</v>
      </c>
      <c r="BL73">
        <v>1230100.8670586899</v>
      </c>
      <c r="BM73">
        <v>1216401.41997328</v>
      </c>
      <c r="BN73">
        <v>1202854.54155558</v>
      </c>
      <c r="BO73">
        <v>1189458.53267146</v>
      </c>
      <c r="BP73">
        <v>1176211.7131097501</v>
      </c>
      <c r="BQ73">
        <v>1163112.4213715701</v>
      </c>
      <c r="BR73">
        <v>1150159.0144618801</v>
      </c>
      <c r="BS73">
        <v>1137349.86768345</v>
      </c>
      <c r="BT73">
        <v>1124683.3744330299</v>
      </c>
      <c r="BU73">
        <v>1112157.9459998901</v>
      </c>
      <c r="BV73">
        <v>1099772.0113665201</v>
      </c>
      <c r="BW73">
        <v>1087524.0170115801</v>
      </c>
      <c r="BX73">
        <v>1075412.4267151</v>
      </c>
      <c r="BY73">
        <v>1063435.72136572</v>
      </c>
      <c r="BZ73">
        <v>1051592.3987702101</v>
      </c>
      <c r="CA73">
        <v>1039880.97346505</v>
      </c>
      <c r="CB73">
        <v>1028299.97653007</v>
      </c>
      <c r="CC73">
        <v>1016847.95540429</v>
      </c>
    </row>
    <row r="74" spans="1:81" x14ac:dyDescent="0.25">
      <c r="A74">
        <v>1048</v>
      </c>
      <c r="B74" t="s">
        <v>85</v>
      </c>
      <c r="C74" t="s">
        <v>41</v>
      </c>
      <c r="D74">
        <v>2018</v>
      </c>
      <c r="E74" t="s">
        <v>690</v>
      </c>
      <c r="F74" t="s">
        <v>23</v>
      </c>
      <c r="G74">
        <v>2019</v>
      </c>
      <c r="H74">
        <v>158300</v>
      </c>
      <c r="I74">
        <v>100</v>
      </c>
      <c r="J74">
        <v>2025</v>
      </c>
      <c r="K74">
        <v>100</v>
      </c>
      <c r="L74">
        <v>0</v>
      </c>
      <c r="M74">
        <v>2020</v>
      </c>
      <c r="N74">
        <v>155200</v>
      </c>
      <c r="O74">
        <v>90.271636133922897</v>
      </c>
      <c r="P74" t="s">
        <v>691</v>
      </c>
      <c r="Q74">
        <v>3.6478207080487799</v>
      </c>
      <c r="R74">
        <v>1</v>
      </c>
      <c r="S74" t="s">
        <v>25</v>
      </c>
      <c r="T74">
        <v>-1.11368485725649E-2</v>
      </c>
      <c r="AX74">
        <v>158300</v>
      </c>
      <c r="AY74">
        <v>155200</v>
      </c>
      <c r="AZ74">
        <v>124160</v>
      </c>
      <c r="BA74">
        <v>93120</v>
      </c>
      <c r="BB74">
        <v>62080</v>
      </c>
      <c r="BC74">
        <v>31040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row>
    <row r="75" spans="1:81" x14ac:dyDescent="0.25">
      <c r="A75">
        <v>855736</v>
      </c>
      <c r="B75" t="s">
        <v>744</v>
      </c>
      <c r="C75" t="s">
        <v>36</v>
      </c>
      <c r="D75">
        <v>0</v>
      </c>
      <c r="E75" t="s">
        <v>49</v>
      </c>
      <c r="F75" t="s">
        <v>50</v>
      </c>
      <c r="G75">
        <v>2019</v>
      </c>
      <c r="H75">
        <v>52606</v>
      </c>
      <c r="I75">
        <v>86.7</v>
      </c>
      <c r="J75">
        <v>2025</v>
      </c>
      <c r="K75">
        <v>14.5</v>
      </c>
      <c r="L75">
        <v>44978.13</v>
      </c>
      <c r="M75">
        <v>2020</v>
      </c>
      <c r="N75">
        <v>51334.688333333303</v>
      </c>
      <c r="O75">
        <v>689.65517241379303</v>
      </c>
      <c r="P75" t="s">
        <v>706</v>
      </c>
      <c r="Q75">
        <v>2.3298101386487802</v>
      </c>
      <c r="R75">
        <v>1</v>
      </c>
      <c r="S75" t="s">
        <v>25</v>
      </c>
      <c r="T75">
        <v>-1.11368485725649E-2</v>
      </c>
      <c r="AX75">
        <v>52606</v>
      </c>
      <c r="AY75">
        <v>51334.688333333303</v>
      </c>
      <c r="AZ75">
        <v>50063.376666666598</v>
      </c>
      <c r="BA75">
        <v>48792.0649999999</v>
      </c>
      <c r="BB75">
        <v>47520.753333333298</v>
      </c>
      <c r="BC75">
        <v>46249.4416666666</v>
      </c>
      <c r="BD75">
        <v>44978.13</v>
      </c>
      <c r="BE75">
        <v>44477.2153771128</v>
      </c>
      <c r="BF75">
        <v>43981.879364528599</v>
      </c>
      <c r="BG75">
        <v>43492.059834109001</v>
      </c>
      <c r="BH75">
        <v>43007.695349627596</v>
      </c>
      <c r="BI75">
        <v>42528.725159063797</v>
      </c>
      <c r="BJ75">
        <v>42055.089186983001</v>
      </c>
      <c r="BK75">
        <v>41586.728027001896</v>
      </c>
      <c r="BL75">
        <v>41123.5829343367</v>
      </c>
      <c r="BM75">
        <v>40665.5958184357</v>
      </c>
      <c r="BN75">
        <v>40212.709235692702</v>
      </c>
      <c r="BO75">
        <v>39764.866382242202</v>
      </c>
      <c r="BP75">
        <v>39322.0110868349</v>
      </c>
      <c r="BQ75">
        <v>38884.087803792099</v>
      </c>
      <c r="BR75">
        <v>38451.041606038903</v>
      </c>
      <c r="BS75">
        <v>38022.8181782151</v>
      </c>
      <c r="BT75">
        <v>37599.363809862101</v>
      </c>
      <c r="BU75">
        <v>37180.625388686902</v>
      </c>
      <c r="BV75">
        <v>36766.550393899801</v>
      </c>
      <c r="BW75">
        <v>36357.086889627397</v>
      </c>
      <c r="BX75">
        <v>35952.183518398</v>
      </c>
      <c r="BY75">
        <v>35551.789494700599</v>
      </c>
      <c r="BZ75">
        <v>35155.854598614402</v>
      </c>
      <c r="CA75">
        <v>34764.3291695105</v>
      </c>
      <c r="CB75">
        <v>34377.164099822898</v>
      </c>
      <c r="CC75">
        <v>33994.310828888898</v>
      </c>
    </row>
    <row r="76" spans="1:81" x14ac:dyDescent="0.25">
      <c r="A76">
        <v>68135</v>
      </c>
      <c r="B76" t="s">
        <v>87</v>
      </c>
      <c r="C76" t="s">
        <v>41</v>
      </c>
      <c r="D76">
        <v>2018</v>
      </c>
      <c r="E76" t="s">
        <v>105</v>
      </c>
      <c r="F76" t="s">
        <v>54</v>
      </c>
      <c r="G76">
        <v>2018</v>
      </c>
      <c r="H76">
        <v>2465</v>
      </c>
      <c r="I76">
        <v>100</v>
      </c>
      <c r="J76">
        <v>2025</v>
      </c>
      <c r="K76">
        <v>50</v>
      </c>
      <c r="L76">
        <v>1232.5</v>
      </c>
      <c r="M76">
        <v>2020</v>
      </c>
      <c r="N76">
        <v>1158</v>
      </c>
      <c r="O76">
        <v>132.173048234709</v>
      </c>
      <c r="P76" t="s">
        <v>691</v>
      </c>
      <c r="Q76">
        <v>3.48780568244878</v>
      </c>
      <c r="R76">
        <v>1</v>
      </c>
      <c r="S76" t="s">
        <v>25</v>
      </c>
      <c r="T76">
        <v>-1.11368485725649E-2</v>
      </c>
      <c r="AW76">
        <v>2465</v>
      </c>
      <c r="AX76">
        <v>1811.5</v>
      </c>
      <c r="AY76">
        <v>1158</v>
      </c>
      <c r="AZ76">
        <v>1172.9000000000001</v>
      </c>
      <c r="BA76">
        <v>1187.8</v>
      </c>
      <c r="BB76">
        <v>1202.7</v>
      </c>
      <c r="BC76">
        <v>1217.5999999999999</v>
      </c>
      <c r="BD76">
        <v>1232.5</v>
      </c>
      <c r="BE76">
        <v>1218.7738341343099</v>
      </c>
      <c r="BF76">
        <v>1205.2005344993499</v>
      </c>
      <c r="BG76">
        <v>1191.7783986470599</v>
      </c>
      <c r="BH76">
        <v>1178.50574308927</v>
      </c>
      <c r="BI76">
        <v>1165.38090308659</v>
      </c>
      <c r="BJ76">
        <v>1152.4022324395501</v>
      </c>
      <c r="BK76">
        <v>1139.5681032821899</v>
      </c>
      <c r="BL76">
        <v>1126.87690587781</v>
      </c>
      <c r="BM76">
        <v>1114.3270484171301</v>
      </c>
      <c r="BN76">
        <v>1101.9169568185901</v>
      </c>
      <c r="BO76">
        <v>1089.6450745309601</v>
      </c>
      <c r="BP76">
        <v>1077.50986233807</v>
      </c>
      <c r="BQ76">
        <v>1065.50979816577</v>
      </c>
      <c r="BR76">
        <v>1053.6433768910099</v>
      </c>
      <c r="BS76">
        <v>1041.9091101530901</v>
      </c>
      <c r="BT76">
        <v>1030.3055261669399</v>
      </c>
      <c r="BU76">
        <v>1018.8311695385401</v>
      </c>
      <c r="BV76">
        <v>1007.48460108238</v>
      </c>
      <c r="BW76">
        <v>996.264397640938</v>
      </c>
      <c r="BX76">
        <v>985.16915190617306</v>
      </c>
      <c r="BY76">
        <v>974.19747224303205</v>
      </c>
      <c r="BZ76">
        <v>963.34798251488598</v>
      </c>
      <c r="CA76">
        <v>952.61932191093194</v>
      </c>
      <c r="CB76">
        <v>942.01014477550996</v>
      </c>
      <c r="CC76">
        <v>931.51912043932498</v>
      </c>
    </row>
    <row r="77" spans="1:81" x14ac:dyDescent="0.25">
      <c r="A77">
        <v>1051</v>
      </c>
      <c r="B77" t="s">
        <v>90</v>
      </c>
      <c r="C77" t="s">
        <v>59</v>
      </c>
      <c r="D77">
        <v>2018</v>
      </c>
      <c r="E77" t="s">
        <v>690</v>
      </c>
      <c r="F77" t="s">
        <v>23</v>
      </c>
      <c r="G77">
        <v>2015</v>
      </c>
      <c r="H77">
        <v>202190</v>
      </c>
      <c r="I77">
        <v>100</v>
      </c>
      <c r="J77">
        <v>2030</v>
      </c>
      <c r="K77">
        <v>30</v>
      </c>
      <c r="L77">
        <v>141533</v>
      </c>
      <c r="M77">
        <v>2020</v>
      </c>
      <c r="N77">
        <v>122596</v>
      </c>
      <c r="O77">
        <v>131.21980974990501</v>
      </c>
      <c r="P77" t="s">
        <v>691</v>
      </c>
      <c r="Q77">
        <v>2.9502641214390199</v>
      </c>
      <c r="R77">
        <v>1</v>
      </c>
      <c r="S77" t="s">
        <v>25</v>
      </c>
      <c r="T77">
        <v>-1.11368485725649E-2</v>
      </c>
      <c r="AT77">
        <v>202190</v>
      </c>
      <c r="AU77">
        <v>186271.2</v>
      </c>
      <c r="AV77">
        <v>170352.4</v>
      </c>
      <c r="AW77">
        <v>154433.60000000001</v>
      </c>
      <c r="AX77">
        <v>138514.79999999999</v>
      </c>
      <c r="AY77">
        <v>122596</v>
      </c>
      <c r="AZ77">
        <v>124489.7</v>
      </c>
      <c r="BA77">
        <v>126383.4</v>
      </c>
      <c r="BB77">
        <v>128277.1</v>
      </c>
      <c r="BC77">
        <v>130170.8</v>
      </c>
      <c r="BD77">
        <v>132064.5</v>
      </c>
      <c r="BE77">
        <v>133958.20000000001</v>
      </c>
      <c r="BF77">
        <v>135851.9</v>
      </c>
      <c r="BG77">
        <v>137745.60000000001</v>
      </c>
      <c r="BH77">
        <v>139639.29999999999</v>
      </c>
      <c r="BI77">
        <v>141533</v>
      </c>
      <c r="BJ77">
        <v>139956.76841097901</v>
      </c>
      <c r="BK77">
        <v>138398.09107448001</v>
      </c>
      <c r="BL77">
        <v>136856.77249145199</v>
      </c>
      <c r="BM77">
        <v>135332.619340084</v>
      </c>
      <c r="BN77">
        <v>133825.44045156499</v>
      </c>
      <c r="BO77">
        <v>132335.046786099</v>
      </c>
      <c r="BP77">
        <v>130861.251409199</v>
      </c>
      <c r="BQ77">
        <v>129403.86946823901</v>
      </c>
      <c r="BR77">
        <v>127962.718169267</v>
      </c>
      <c r="BS77">
        <v>126537.616754082</v>
      </c>
      <c r="BT77">
        <v>125128.386477558</v>
      </c>
      <c r="BU77">
        <v>123734.85058522801</v>
      </c>
      <c r="BV77">
        <v>122356.834291112</v>
      </c>
      <c r="BW77">
        <v>120994.164755793</v>
      </c>
      <c r="BX77">
        <v>119646.671064744</v>
      </c>
      <c r="BY77">
        <v>118314.18420688499</v>
      </c>
      <c r="BZ77">
        <v>116996.537053386</v>
      </c>
      <c r="CA77">
        <v>115693.564336708</v>
      </c>
      <c r="CB77">
        <v>114405.10262987</v>
      </c>
      <c r="CC77">
        <v>113130.99032595201</v>
      </c>
    </row>
    <row r="78" spans="1:81" x14ac:dyDescent="0.25">
      <c r="A78">
        <v>31290</v>
      </c>
      <c r="B78" t="s">
        <v>91</v>
      </c>
      <c r="C78" t="s">
        <v>92</v>
      </c>
      <c r="D78">
        <v>2020</v>
      </c>
      <c r="E78" t="s">
        <v>690</v>
      </c>
      <c r="F78" t="s">
        <v>23</v>
      </c>
      <c r="G78">
        <v>2020</v>
      </c>
      <c r="H78">
        <v>113835</v>
      </c>
      <c r="I78">
        <v>100</v>
      </c>
      <c r="J78">
        <v>2030</v>
      </c>
      <c r="K78">
        <v>25</v>
      </c>
      <c r="L78">
        <v>85376.25</v>
      </c>
      <c r="M78">
        <v>2020</v>
      </c>
      <c r="N78">
        <v>113835</v>
      </c>
      <c r="O78">
        <v>0</v>
      </c>
      <c r="P78" t="s">
        <v>45</v>
      </c>
      <c r="Q78">
        <v>2.90025528593902</v>
      </c>
      <c r="R78">
        <v>1</v>
      </c>
      <c r="S78" t="s">
        <v>25</v>
      </c>
      <c r="T78">
        <v>-1.11368485725649E-2</v>
      </c>
      <c r="AY78">
        <v>113835</v>
      </c>
      <c r="AZ78">
        <v>110989.125</v>
      </c>
      <c r="BA78">
        <v>108143.25</v>
      </c>
      <c r="BB78">
        <v>105297.375</v>
      </c>
      <c r="BC78">
        <v>102451.5</v>
      </c>
      <c r="BD78">
        <v>99605.625</v>
      </c>
      <c r="BE78">
        <v>96759.75</v>
      </c>
      <c r="BF78">
        <v>93913.875</v>
      </c>
      <c r="BG78">
        <v>91068</v>
      </c>
      <c r="BH78">
        <v>88222.125</v>
      </c>
      <c r="BI78">
        <v>85376.25</v>
      </c>
      <c r="BJ78">
        <v>84425.427632056497</v>
      </c>
      <c r="BK78">
        <v>83485.194428844305</v>
      </c>
      <c r="BL78">
        <v>82555.4324604391</v>
      </c>
      <c r="BM78">
        <v>81636.025110284594</v>
      </c>
      <c r="BN78">
        <v>80726.857060565206</v>
      </c>
      <c r="BO78">
        <v>79827.814277742596</v>
      </c>
      <c r="BP78">
        <v>78938.783998252606</v>
      </c>
      <c r="BQ78">
        <v>78059.654714361604</v>
      </c>
      <c r="BR78">
        <v>77190.316160181101</v>
      </c>
      <c r="BS78">
        <v>76330.659297836697</v>
      </c>
      <c r="BT78">
        <v>75480.576303792695</v>
      </c>
      <c r="BU78">
        <v>74639.960555327401</v>
      </c>
      <c r="BV78">
        <v>73808.706617160497</v>
      </c>
      <c r="BW78">
        <v>72986.710228228301</v>
      </c>
      <c r="BX78">
        <v>72173.8682886069</v>
      </c>
      <c r="BY78">
        <v>71370.078846580407</v>
      </c>
      <c r="BZ78">
        <v>70575.241085853995</v>
      </c>
      <c r="CA78">
        <v>69789.255312908601</v>
      </c>
      <c r="CB78">
        <v>69012.022944496697</v>
      </c>
      <c r="CC78">
        <v>68243.4464952774</v>
      </c>
    </row>
    <row r="79" spans="1:81" x14ac:dyDescent="0.25">
      <c r="A79">
        <v>1104</v>
      </c>
      <c r="B79" t="s">
        <v>745</v>
      </c>
      <c r="C79" t="s">
        <v>21</v>
      </c>
      <c r="D79">
        <v>2020</v>
      </c>
      <c r="E79" t="s">
        <v>690</v>
      </c>
      <c r="F79" t="s">
        <v>23</v>
      </c>
      <c r="G79">
        <v>2015</v>
      </c>
      <c r="H79">
        <v>627021</v>
      </c>
      <c r="I79">
        <v>100</v>
      </c>
      <c r="J79">
        <v>2025</v>
      </c>
      <c r="K79">
        <v>100</v>
      </c>
      <c r="L79">
        <v>0</v>
      </c>
      <c r="M79">
        <v>2020</v>
      </c>
      <c r="N79">
        <v>248006</v>
      </c>
      <c r="O79">
        <v>60.446938778765002</v>
      </c>
      <c r="P79" t="s">
        <v>45</v>
      </c>
      <c r="Q79">
        <v>3.6478675801487799</v>
      </c>
      <c r="R79">
        <v>1</v>
      </c>
      <c r="S79" t="s">
        <v>25</v>
      </c>
      <c r="T79">
        <v>-1.11368485725649E-2</v>
      </c>
      <c r="AT79">
        <v>627021</v>
      </c>
      <c r="AU79">
        <v>551218</v>
      </c>
      <c r="AV79">
        <v>475415</v>
      </c>
      <c r="AW79">
        <v>399612</v>
      </c>
      <c r="AX79">
        <v>323809</v>
      </c>
      <c r="AY79">
        <v>248006</v>
      </c>
      <c r="AZ79">
        <v>198404.8</v>
      </c>
      <c r="BA79">
        <v>148803.59999999899</v>
      </c>
      <c r="BB79">
        <v>99202.4</v>
      </c>
      <c r="BC79">
        <v>49601.199999999903</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row>
    <row r="80" spans="1:81" x14ac:dyDescent="0.25">
      <c r="A80">
        <v>1113</v>
      </c>
      <c r="B80" t="s">
        <v>746</v>
      </c>
      <c r="C80" t="s">
        <v>27</v>
      </c>
      <c r="D80">
        <v>2020</v>
      </c>
      <c r="E80" t="s">
        <v>690</v>
      </c>
      <c r="F80" t="s">
        <v>23</v>
      </c>
      <c r="G80">
        <v>2019</v>
      </c>
      <c r="H80">
        <v>6523060</v>
      </c>
      <c r="I80">
        <v>100</v>
      </c>
      <c r="J80">
        <v>2035</v>
      </c>
      <c r="K80">
        <v>100</v>
      </c>
      <c r="L80">
        <v>0</v>
      </c>
      <c r="M80">
        <v>2020</v>
      </c>
      <c r="N80">
        <v>5788258</v>
      </c>
      <c r="O80">
        <v>11.264682526299</v>
      </c>
      <c r="P80" t="s">
        <v>45</v>
      </c>
      <c r="Q80">
        <v>3.6533352328292699</v>
      </c>
      <c r="R80">
        <v>1</v>
      </c>
      <c r="S80" t="s">
        <v>25</v>
      </c>
      <c r="T80">
        <v>-1.11368485725649E-2</v>
      </c>
      <c r="AX80">
        <v>6523060</v>
      </c>
      <c r="AY80">
        <v>5788258</v>
      </c>
      <c r="AZ80">
        <v>5402374.13333333</v>
      </c>
      <c r="BA80">
        <v>5016490.2666666601</v>
      </c>
      <c r="BB80">
        <v>4630606.4000000004</v>
      </c>
      <c r="BC80">
        <v>4244722.5333333304</v>
      </c>
      <c r="BD80">
        <v>3858838.66666666</v>
      </c>
      <c r="BE80">
        <v>3472954.8</v>
      </c>
      <c r="BF80">
        <v>3087070.9333333299</v>
      </c>
      <c r="BG80">
        <v>2701187.0666666599</v>
      </c>
      <c r="BH80">
        <v>2315303.2000000002</v>
      </c>
      <c r="BI80">
        <v>1929419.33333333</v>
      </c>
      <c r="BJ80">
        <v>1543535.46666666</v>
      </c>
      <c r="BK80">
        <v>1157651.5999999901</v>
      </c>
      <c r="BL80">
        <v>771767.73333333305</v>
      </c>
      <c r="BM80">
        <v>385883.866666666</v>
      </c>
      <c r="BN80">
        <v>0</v>
      </c>
      <c r="BO80">
        <v>0</v>
      </c>
      <c r="BP80">
        <v>0</v>
      </c>
      <c r="BQ80">
        <v>0</v>
      </c>
      <c r="BR80">
        <v>0</v>
      </c>
      <c r="BS80">
        <v>0</v>
      </c>
      <c r="BT80">
        <v>0</v>
      </c>
      <c r="BU80">
        <v>0</v>
      </c>
      <c r="BV80">
        <v>0</v>
      </c>
      <c r="BW80">
        <v>0</v>
      </c>
      <c r="BX80">
        <v>0</v>
      </c>
      <c r="BY80">
        <v>0</v>
      </c>
      <c r="BZ80">
        <v>0</v>
      </c>
      <c r="CA80">
        <v>0</v>
      </c>
      <c r="CB80">
        <v>0</v>
      </c>
      <c r="CC80">
        <v>0</v>
      </c>
    </row>
    <row r="81" spans="1:81" x14ac:dyDescent="0.25">
      <c r="A81">
        <v>856799</v>
      </c>
      <c r="B81" t="s">
        <v>747</v>
      </c>
      <c r="C81" t="s">
        <v>92</v>
      </c>
      <c r="D81">
        <v>2019</v>
      </c>
      <c r="E81" t="s">
        <v>32</v>
      </c>
      <c r="F81" t="s">
        <v>33</v>
      </c>
      <c r="G81">
        <v>2020</v>
      </c>
      <c r="H81">
        <v>89.6</v>
      </c>
      <c r="I81">
        <v>100</v>
      </c>
      <c r="J81">
        <v>2021</v>
      </c>
      <c r="K81">
        <v>100</v>
      </c>
      <c r="L81">
        <v>0</v>
      </c>
      <c r="M81">
        <v>2020</v>
      </c>
      <c r="N81">
        <v>89.6</v>
      </c>
      <c r="O81">
        <v>0</v>
      </c>
      <c r="P81" t="s">
        <v>45</v>
      </c>
      <c r="Q81">
        <v>3.3158536674965902</v>
      </c>
      <c r="R81">
        <v>1</v>
      </c>
      <c r="S81" t="s">
        <v>25</v>
      </c>
      <c r="T81">
        <v>-1.11368485725649E-2</v>
      </c>
      <c r="AY81">
        <v>89.6</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row>
    <row r="82" spans="1:81" x14ac:dyDescent="0.25">
      <c r="A82">
        <v>47294</v>
      </c>
      <c r="B82" t="s">
        <v>748</v>
      </c>
      <c r="C82" t="s">
        <v>172</v>
      </c>
      <c r="D82">
        <v>2020</v>
      </c>
      <c r="E82" t="s">
        <v>690</v>
      </c>
      <c r="F82" t="s">
        <v>23</v>
      </c>
      <c r="G82">
        <v>2020</v>
      </c>
      <c r="H82">
        <v>34530</v>
      </c>
      <c r="I82">
        <v>100</v>
      </c>
      <c r="J82">
        <v>2021</v>
      </c>
      <c r="K82">
        <v>15.23</v>
      </c>
      <c r="L82">
        <v>29271.080999999998</v>
      </c>
      <c r="M82">
        <v>2020</v>
      </c>
      <c r="N82">
        <v>34530</v>
      </c>
      <c r="O82">
        <v>0</v>
      </c>
      <c r="P82" t="s">
        <v>24</v>
      </c>
      <c r="Q82">
        <v>2.79815711153659</v>
      </c>
      <c r="R82">
        <v>1</v>
      </c>
      <c r="S82" t="s">
        <v>25</v>
      </c>
      <c r="T82">
        <v>-1.11368485725649E-2</v>
      </c>
      <c r="AY82">
        <v>34530</v>
      </c>
      <c r="AZ82">
        <v>29271.080999999998</v>
      </c>
      <c r="BA82">
        <v>28945.093403347699</v>
      </c>
      <c r="BB82">
        <v>28622.736281195801</v>
      </c>
      <c r="BC82">
        <v>28303.969201499702</v>
      </c>
      <c r="BD82">
        <v>27988.752182500099</v>
      </c>
      <c r="BE82">
        <v>27677.045687708502</v>
      </c>
      <c r="BF82">
        <v>27368.810620948501</v>
      </c>
      <c r="BG82">
        <v>27064.008321451802</v>
      </c>
      <c r="BH82">
        <v>26762.600559009199</v>
      </c>
      <c r="BI82">
        <v>26464.5495291755</v>
      </c>
      <c r="BJ82">
        <v>26169.817848527899</v>
      </c>
      <c r="BK82">
        <v>25878.3685499772</v>
      </c>
      <c r="BL82">
        <v>25590.1650781311</v>
      </c>
      <c r="BM82">
        <v>25305.171284708998</v>
      </c>
      <c r="BN82">
        <v>25023.3514240084</v>
      </c>
      <c r="BO82">
        <v>24744.670148421101</v>
      </c>
      <c r="BP82">
        <v>24469.092504000098</v>
      </c>
      <c r="BQ82">
        <v>24196.583926075</v>
      </c>
      <c r="BR82">
        <v>23927.110234916901</v>
      </c>
      <c r="BS82">
        <v>23660.637631451598</v>
      </c>
      <c r="BT82">
        <v>23397.132693019801</v>
      </c>
      <c r="BU82">
        <v>23136.562369185402</v>
      </c>
      <c r="BV82">
        <v>22878.893977590102</v>
      </c>
      <c r="BW82">
        <v>22624.095199853899</v>
      </c>
      <c r="BX82">
        <v>22372.134077521801</v>
      </c>
      <c r="BY82">
        <v>22122.979008055299</v>
      </c>
      <c r="BZ82">
        <v>21876.598740868601</v>
      </c>
      <c r="CA82">
        <v>21632.962373408802</v>
      </c>
      <c r="CB82">
        <v>21392.039347280101</v>
      </c>
      <c r="CC82">
        <v>21153.799444411099</v>
      </c>
    </row>
    <row r="83" spans="1:81" x14ac:dyDescent="0.25">
      <c r="A83">
        <v>1177</v>
      </c>
      <c r="B83" t="s">
        <v>94</v>
      </c>
      <c r="C83" t="s">
        <v>31</v>
      </c>
      <c r="D83">
        <v>2013</v>
      </c>
      <c r="E83" t="s">
        <v>690</v>
      </c>
      <c r="F83" t="s">
        <v>23</v>
      </c>
      <c r="G83">
        <v>2013</v>
      </c>
      <c r="H83">
        <v>1695782</v>
      </c>
      <c r="I83">
        <v>100</v>
      </c>
      <c r="J83">
        <v>2022</v>
      </c>
      <c r="K83">
        <v>8.6</v>
      </c>
      <c r="L83">
        <v>1549944.7479999999</v>
      </c>
      <c r="M83">
        <v>2020</v>
      </c>
      <c r="N83">
        <v>1563295</v>
      </c>
      <c r="O83">
        <v>195.44247246021999</v>
      </c>
      <c r="P83" t="s">
        <v>24</v>
      </c>
      <c r="Q83">
        <v>2.73253146341463</v>
      </c>
      <c r="R83">
        <v>1</v>
      </c>
      <c r="S83" t="s">
        <v>25</v>
      </c>
      <c r="T83">
        <v>-1.11368485725649E-2</v>
      </c>
      <c r="AR83">
        <v>1695782</v>
      </c>
      <c r="AS83">
        <v>1676855.2857142801</v>
      </c>
      <c r="AT83">
        <v>1657928.57142857</v>
      </c>
      <c r="AU83">
        <v>1639001.8571428501</v>
      </c>
      <c r="AV83">
        <v>1620075.1428571399</v>
      </c>
      <c r="AW83">
        <v>1601148.42857142</v>
      </c>
      <c r="AX83">
        <v>1582221.7142857099</v>
      </c>
      <c r="AY83">
        <v>1563295</v>
      </c>
      <c r="AZ83">
        <v>1556619.8740000001</v>
      </c>
      <c r="BA83">
        <v>1549944.7479999999</v>
      </c>
      <c r="BB83">
        <v>1532683.2480456801</v>
      </c>
      <c r="BC83">
        <v>1515613.98680249</v>
      </c>
      <c r="BD83">
        <v>1498734.8233370001</v>
      </c>
      <c r="BE83">
        <v>1482043.64055907</v>
      </c>
      <c r="BF83">
        <v>1465538.3449562299</v>
      </c>
      <c r="BG83">
        <v>1449216.8663311701</v>
      </c>
      <c r="BH83">
        <v>1433077.1575420301</v>
      </c>
      <c r="BI83">
        <v>1417117.19424568</v>
      </c>
      <c r="BJ83">
        <v>1401334.9746437899</v>
      </c>
      <c r="BK83">
        <v>1385728.5192317399</v>
      </c>
      <c r="BL83">
        <v>1370295.8705503701</v>
      </c>
      <c r="BM83">
        <v>1355035.0929404399</v>
      </c>
      <c r="BN83">
        <v>1339944.2722998499</v>
      </c>
      <c r="BO83">
        <v>1325021.51584357</v>
      </c>
      <c r="BP83">
        <v>1310264.95186623</v>
      </c>
      <c r="BQ83">
        <v>1295672.7295073599</v>
      </c>
      <c r="BR83">
        <v>1281243.01851924</v>
      </c>
      <c r="BS83">
        <v>1266974.00903733</v>
      </c>
      <c r="BT83">
        <v>1252863.9113533101</v>
      </c>
      <c r="BU83">
        <v>1238910.9556905299</v>
      </c>
      <c r="BV83">
        <v>1225113.39198212</v>
      </c>
      <c r="BW83">
        <v>1211469.4896513899</v>
      </c>
      <c r="BX83">
        <v>1197977.5373948601</v>
      </c>
      <c r="BY83">
        <v>1184635.84296756</v>
      </c>
      <c r="BZ83">
        <v>1171442.7329708</v>
      </c>
      <c r="CA83">
        <v>1158396.55264227</v>
      </c>
      <c r="CB83">
        <v>1145495.66564851</v>
      </c>
      <c r="CC83">
        <v>1132738.45387965</v>
      </c>
    </row>
    <row r="84" spans="1:81" x14ac:dyDescent="0.25">
      <c r="A84">
        <v>63724</v>
      </c>
      <c r="B84" t="s">
        <v>97</v>
      </c>
      <c r="C84" t="s">
        <v>27</v>
      </c>
      <c r="D84">
        <v>2016</v>
      </c>
      <c r="E84" t="s">
        <v>49</v>
      </c>
      <c r="F84" t="s">
        <v>50</v>
      </c>
      <c r="G84">
        <v>2015</v>
      </c>
      <c r="H84">
        <v>1388725</v>
      </c>
      <c r="I84">
        <v>100</v>
      </c>
      <c r="J84">
        <v>2035</v>
      </c>
      <c r="K84">
        <v>100</v>
      </c>
      <c r="L84">
        <v>0</v>
      </c>
      <c r="M84">
        <v>2020</v>
      </c>
      <c r="N84">
        <v>1466766</v>
      </c>
      <c r="O84">
        <v>-5.61961511458352</v>
      </c>
      <c r="P84" t="s">
        <v>45</v>
      </c>
      <c r="Q84">
        <v>3.3228217993292701</v>
      </c>
      <c r="R84">
        <v>1</v>
      </c>
      <c r="S84" t="s">
        <v>25</v>
      </c>
      <c r="T84">
        <v>-1.11368485725649E-2</v>
      </c>
      <c r="AT84">
        <v>1388725</v>
      </c>
      <c r="AU84">
        <v>1404333.2</v>
      </c>
      <c r="AV84">
        <v>1419941.4</v>
      </c>
      <c r="AW84">
        <v>1435549.6</v>
      </c>
      <c r="AX84">
        <v>1451157.8</v>
      </c>
      <c r="AY84">
        <v>1466766</v>
      </c>
      <c r="AZ84">
        <v>1368981.6</v>
      </c>
      <c r="BA84">
        <v>1271197.2</v>
      </c>
      <c r="BB84">
        <v>1173412.8</v>
      </c>
      <c r="BC84">
        <v>1075628.3999999999</v>
      </c>
      <c r="BD84">
        <v>977844</v>
      </c>
      <c r="BE84">
        <v>880059.6</v>
      </c>
      <c r="BF84">
        <v>782275.2</v>
      </c>
      <c r="BG84">
        <v>684490.8</v>
      </c>
      <c r="BH84">
        <v>586706.4</v>
      </c>
      <c r="BI84">
        <v>488922</v>
      </c>
      <c r="BJ84">
        <v>391137.6</v>
      </c>
      <c r="BK84">
        <v>293353.19999999902</v>
      </c>
      <c r="BL84">
        <v>195568.8</v>
      </c>
      <c r="BM84">
        <v>97784.399999999907</v>
      </c>
      <c r="BN84">
        <v>0</v>
      </c>
      <c r="BO84">
        <v>0</v>
      </c>
      <c r="BP84">
        <v>0</v>
      </c>
      <c r="BQ84">
        <v>0</v>
      </c>
      <c r="BR84">
        <v>0</v>
      </c>
      <c r="BS84">
        <v>0</v>
      </c>
      <c r="BT84">
        <v>0</v>
      </c>
      <c r="BU84">
        <v>0</v>
      </c>
      <c r="BV84">
        <v>0</v>
      </c>
      <c r="BW84">
        <v>0</v>
      </c>
      <c r="BX84">
        <v>0</v>
      </c>
      <c r="BY84">
        <v>0</v>
      </c>
      <c r="BZ84">
        <v>0</v>
      </c>
      <c r="CA84">
        <v>0</v>
      </c>
      <c r="CB84">
        <v>0</v>
      </c>
      <c r="CC84">
        <v>0</v>
      </c>
    </row>
    <row r="85" spans="1:81" x14ac:dyDescent="0.25">
      <c r="A85">
        <v>23276</v>
      </c>
      <c r="B85" t="s">
        <v>749</v>
      </c>
      <c r="C85" t="s">
        <v>27</v>
      </c>
      <c r="D85">
        <v>2020</v>
      </c>
      <c r="E85" t="s">
        <v>690</v>
      </c>
      <c r="F85" t="s">
        <v>23</v>
      </c>
      <c r="G85">
        <v>2018</v>
      </c>
      <c r="H85">
        <v>6872414</v>
      </c>
      <c r="I85">
        <v>100</v>
      </c>
      <c r="J85">
        <v>2030</v>
      </c>
      <c r="K85">
        <v>30</v>
      </c>
      <c r="L85">
        <v>4810689.8</v>
      </c>
      <c r="M85">
        <v>2020</v>
      </c>
      <c r="N85">
        <v>4958119</v>
      </c>
      <c r="O85">
        <v>92.849227845315099</v>
      </c>
      <c r="P85" t="s">
        <v>24</v>
      </c>
      <c r="Q85">
        <v>2.95093114383902</v>
      </c>
      <c r="R85">
        <v>1</v>
      </c>
      <c r="S85" t="s">
        <v>25</v>
      </c>
      <c r="T85">
        <v>-1.11368485725649E-2</v>
      </c>
      <c r="AW85">
        <v>6872414</v>
      </c>
      <c r="AX85">
        <v>5915266.5</v>
      </c>
      <c r="AY85">
        <v>4958119</v>
      </c>
      <c r="AZ85">
        <v>4943376.08</v>
      </c>
      <c r="BA85">
        <v>4928633.16</v>
      </c>
      <c r="BB85">
        <v>4913890.24</v>
      </c>
      <c r="BC85">
        <v>4899147.32</v>
      </c>
      <c r="BD85">
        <v>4884404.4000000004</v>
      </c>
      <c r="BE85">
        <v>4869661.4799999902</v>
      </c>
      <c r="BF85">
        <v>4854918.5599999996</v>
      </c>
      <c r="BG85">
        <v>4840175.6399999997</v>
      </c>
      <c r="BH85">
        <v>4825432.72</v>
      </c>
      <c r="BI85">
        <v>4810689.8</v>
      </c>
      <c r="BJ85">
        <v>4757113.8761678096</v>
      </c>
      <c r="BK85">
        <v>4704134.6192864804</v>
      </c>
      <c r="BL85">
        <v>4651745.38436653</v>
      </c>
      <c r="BM85">
        <v>4599939.6004227102</v>
      </c>
      <c r="BN85">
        <v>4548710.7696498604</v>
      </c>
      <c r="BO85">
        <v>4498052.4666078696</v>
      </c>
      <c r="BP85">
        <v>4447958.3374158097</v>
      </c>
      <c r="BQ85">
        <v>4398422.09895493</v>
      </c>
      <c r="BR85">
        <v>4349437.5380806504</v>
      </c>
      <c r="BS85">
        <v>4300998.5108432099</v>
      </c>
      <c r="BT85">
        <v>4253098.9417171301</v>
      </c>
      <c r="BU85">
        <v>4205732.8228390897</v>
      </c>
      <c r="BV85">
        <v>4158894.2132544601</v>
      </c>
      <c r="BW85">
        <v>4112577.2381721302</v>
      </c>
      <c r="BX85">
        <v>4066776.0882276301</v>
      </c>
      <c r="BY85">
        <v>4021485.0187545102</v>
      </c>
      <c r="BZ85">
        <v>3976698.3490638002</v>
      </c>
      <c r="CA85">
        <v>3932410.4617315098</v>
      </c>
      <c r="CB85">
        <v>3888615.8018940398</v>
      </c>
      <c r="CC85">
        <v>3845308.87655146</v>
      </c>
    </row>
    <row r="86" spans="1:81" x14ac:dyDescent="0.25">
      <c r="A86">
        <v>1287</v>
      </c>
      <c r="B86" t="s">
        <v>750</v>
      </c>
      <c r="C86" t="s">
        <v>39</v>
      </c>
      <c r="D86">
        <v>2019</v>
      </c>
      <c r="E86" t="s">
        <v>690</v>
      </c>
      <c r="F86" t="s">
        <v>23</v>
      </c>
      <c r="G86">
        <v>2019</v>
      </c>
      <c r="H86">
        <v>100654</v>
      </c>
      <c r="I86">
        <v>100</v>
      </c>
      <c r="J86">
        <v>2025</v>
      </c>
      <c r="K86">
        <v>31</v>
      </c>
      <c r="L86">
        <v>69451.259999999995</v>
      </c>
      <c r="M86">
        <v>2020</v>
      </c>
      <c r="N86">
        <v>67186</v>
      </c>
      <c r="O86">
        <v>107.25981115761</v>
      </c>
      <c r="P86" t="s">
        <v>691</v>
      </c>
      <c r="Q86">
        <v>2.9578149434487799</v>
      </c>
      <c r="R86">
        <v>1</v>
      </c>
      <c r="S86" t="s">
        <v>25</v>
      </c>
      <c r="T86">
        <v>-1.11368485725649E-2</v>
      </c>
      <c r="AX86">
        <v>100654</v>
      </c>
      <c r="AY86">
        <v>67186</v>
      </c>
      <c r="AZ86">
        <v>67639.051999999996</v>
      </c>
      <c r="BA86">
        <v>68092.103999999905</v>
      </c>
      <c r="BB86">
        <v>68545.156000000003</v>
      </c>
      <c r="BC86">
        <v>68998.207999999999</v>
      </c>
      <c r="BD86">
        <v>69451.259999999995</v>
      </c>
      <c r="BE86">
        <v>68677.791834206102</v>
      </c>
      <c r="BF86">
        <v>67912.937666250393</v>
      </c>
      <c r="BG86">
        <v>67156.6015633434</v>
      </c>
      <c r="BH86">
        <v>66408.688661084307</v>
      </c>
      <c r="BI86">
        <v>65669.105151563199</v>
      </c>
      <c r="BJ86">
        <v>64937.758271594401</v>
      </c>
      <c r="BK86">
        <v>64214.556291081797</v>
      </c>
      <c r="BL86">
        <v>63499.408501513601</v>
      </c>
      <c r="BM86">
        <v>62792.2252045848</v>
      </c>
      <c r="BN86">
        <v>62092.917700946899</v>
      </c>
      <c r="BO86">
        <v>61401.398279082801</v>
      </c>
      <c r="BP86">
        <v>60717.580204304897</v>
      </c>
      <c r="BQ86">
        <v>60041.377707877</v>
      </c>
      <c r="BR86">
        <v>59372.705976256198</v>
      </c>
      <c r="BS86">
        <v>58711.481140455202</v>
      </c>
      <c r="BT86">
        <v>58057.620265522899</v>
      </c>
      <c r="BU86">
        <v>57411.041340142299</v>
      </c>
      <c r="BV86">
        <v>56771.663266343901</v>
      </c>
      <c r="BW86">
        <v>56139.405849333998</v>
      </c>
      <c r="BX86">
        <v>55514.189787436197</v>
      </c>
      <c r="BY86">
        <v>54895.936662144901</v>
      </c>
      <c r="BZ86">
        <v>54284.568928289402</v>
      </c>
      <c r="CA86">
        <v>53680.009904308099</v>
      </c>
      <c r="CB86">
        <v>53082.183762629997</v>
      </c>
      <c r="CC86">
        <v>52491.015520164598</v>
      </c>
    </row>
    <row r="87" spans="1:81" x14ac:dyDescent="0.25">
      <c r="A87">
        <v>23018</v>
      </c>
      <c r="B87" t="s">
        <v>751</v>
      </c>
      <c r="C87" t="s">
        <v>697</v>
      </c>
      <c r="D87">
        <v>2017</v>
      </c>
      <c r="E87" t="s">
        <v>690</v>
      </c>
      <c r="F87" t="s">
        <v>23</v>
      </c>
      <c r="G87">
        <v>2016</v>
      </c>
      <c r="H87">
        <v>213826</v>
      </c>
      <c r="I87">
        <v>81</v>
      </c>
      <c r="J87">
        <v>2022</v>
      </c>
      <c r="K87">
        <v>100</v>
      </c>
      <c r="L87">
        <v>0</v>
      </c>
      <c r="M87">
        <v>2020</v>
      </c>
      <c r="N87">
        <v>23292</v>
      </c>
      <c r="O87">
        <v>89.107030950398894</v>
      </c>
      <c r="P87" t="s">
        <v>24</v>
      </c>
      <c r="Q87">
        <v>3.4563628460146298</v>
      </c>
      <c r="R87">
        <v>1</v>
      </c>
      <c r="S87" t="s">
        <v>25</v>
      </c>
      <c r="T87">
        <v>-1.11368485725649E-2</v>
      </c>
      <c r="AU87">
        <v>213826</v>
      </c>
      <c r="AV87">
        <v>166192.5</v>
      </c>
      <c r="AW87">
        <v>118559</v>
      </c>
      <c r="AX87">
        <v>70925.5</v>
      </c>
      <c r="AY87">
        <v>23292</v>
      </c>
      <c r="AZ87">
        <v>11646</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x14ac:dyDescent="0.25">
      <c r="A88">
        <v>31256</v>
      </c>
      <c r="B88" t="s">
        <v>752</v>
      </c>
      <c r="C88" t="s">
        <v>165</v>
      </c>
      <c r="D88">
        <v>2020</v>
      </c>
      <c r="E88" t="s">
        <v>28</v>
      </c>
      <c r="F88" t="s">
        <v>23</v>
      </c>
      <c r="G88">
        <v>2018</v>
      </c>
      <c r="H88">
        <v>80138</v>
      </c>
      <c r="I88">
        <v>100</v>
      </c>
      <c r="J88">
        <v>2030</v>
      </c>
      <c r="K88">
        <v>50</v>
      </c>
      <c r="L88">
        <v>40069</v>
      </c>
      <c r="M88">
        <v>2020</v>
      </c>
      <c r="N88">
        <v>96301</v>
      </c>
      <c r="O88">
        <v>-40.337917093014603</v>
      </c>
      <c r="P88" t="s">
        <v>24</v>
      </c>
      <c r="Q88">
        <v>3.1502519162390201</v>
      </c>
      <c r="R88">
        <v>1</v>
      </c>
      <c r="S88" t="s">
        <v>25</v>
      </c>
      <c r="T88">
        <v>-1.11368485725649E-2</v>
      </c>
      <c r="AW88">
        <v>80138</v>
      </c>
      <c r="AX88">
        <v>88219.5</v>
      </c>
      <c r="AY88">
        <v>96301</v>
      </c>
      <c r="AZ88">
        <v>90677.8</v>
      </c>
      <c r="BA88">
        <v>85054.6</v>
      </c>
      <c r="BB88">
        <v>79431.399999999994</v>
      </c>
      <c r="BC88">
        <v>73808.2</v>
      </c>
      <c r="BD88">
        <v>68185</v>
      </c>
      <c r="BE88">
        <v>62561.8</v>
      </c>
      <c r="BF88">
        <v>56938.6</v>
      </c>
      <c r="BG88">
        <v>51315.3999999999</v>
      </c>
      <c r="BH88">
        <v>45692.2</v>
      </c>
      <c r="BI88">
        <v>40069</v>
      </c>
      <c r="BJ88">
        <v>39622.757614545801</v>
      </c>
      <c r="BK88">
        <v>39181.484962965202</v>
      </c>
      <c r="BL88">
        <v>38745.126698084401</v>
      </c>
      <c r="BM88">
        <v>38313.628089122998</v>
      </c>
      <c r="BN88">
        <v>37886.935014828901</v>
      </c>
      <c r="BO88">
        <v>37464.993956690101</v>
      </c>
      <c r="BP88">
        <v>37047.751992222402</v>
      </c>
      <c r="BQ88">
        <v>36635.1567883311</v>
      </c>
      <c r="BR88">
        <v>36227.156594747299</v>
      </c>
      <c r="BS88">
        <v>35823.700237536999</v>
      </c>
      <c r="BT88">
        <v>35424.737112682596</v>
      </c>
      <c r="BU88">
        <v>35030.2171797357</v>
      </c>
      <c r="BV88">
        <v>34640.090955540902</v>
      </c>
      <c r="BW88">
        <v>34254.309508029197</v>
      </c>
      <c r="BX88">
        <v>33872.824450080501</v>
      </c>
      <c r="BY88">
        <v>33495.587933454903</v>
      </c>
      <c r="BZ88">
        <v>33122.552642790899</v>
      </c>
      <c r="CA88">
        <v>32753.6717896714</v>
      </c>
      <c r="CB88">
        <v>32388.899106754299</v>
      </c>
      <c r="CC88">
        <v>32028.188841970299</v>
      </c>
    </row>
    <row r="89" spans="1:81" x14ac:dyDescent="0.25">
      <c r="A89">
        <v>1328</v>
      </c>
      <c r="B89" t="s">
        <v>102</v>
      </c>
      <c r="C89" t="s">
        <v>27</v>
      </c>
      <c r="D89">
        <v>2019</v>
      </c>
      <c r="E89" t="s">
        <v>690</v>
      </c>
      <c r="F89" t="s">
        <v>23</v>
      </c>
      <c r="G89">
        <v>2017</v>
      </c>
      <c r="H89">
        <v>1305266</v>
      </c>
      <c r="I89">
        <v>100</v>
      </c>
      <c r="J89">
        <v>2030</v>
      </c>
      <c r="K89">
        <v>55</v>
      </c>
      <c r="L89">
        <v>587369.69999999995</v>
      </c>
      <c r="M89">
        <v>2020</v>
      </c>
      <c r="N89">
        <v>1112399</v>
      </c>
      <c r="O89">
        <v>17.960834097374001</v>
      </c>
      <c r="P89" t="s">
        <v>24</v>
      </c>
      <c r="Q89">
        <v>3.2003606858390201</v>
      </c>
      <c r="R89">
        <v>1</v>
      </c>
      <c r="S89" t="s">
        <v>25</v>
      </c>
      <c r="T89">
        <v>-1.11368485725649E-2</v>
      </c>
      <c r="AV89">
        <v>1305266</v>
      </c>
      <c r="AW89">
        <v>1240977</v>
      </c>
      <c r="AX89">
        <v>1176688</v>
      </c>
      <c r="AY89">
        <v>1112399</v>
      </c>
      <c r="AZ89">
        <v>1059896.07</v>
      </c>
      <c r="BA89">
        <v>1007393.14</v>
      </c>
      <c r="BB89">
        <v>954890.21</v>
      </c>
      <c r="BC89">
        <v>902387.28</v>
      </c>
      <c r="BD89">
        <v>849884.35</v>
      </c>
      <c r="BE89">
        <v>797381.41999999899</v>
      </c>
      <c r="BF89">
        <v>744878.49</v>
      </c>
      <c r="BG89">
        <v>692375.55999999901</v>
      </c>
      <c r="BH89">
        <v>639872.62999999896</v>
      </c>
      <c r="BI89">
        <v>587369.69999999995</v>
      </c>
      <c r="BJ89">
        <v>580828.25259498705</v>
      </c>
      <c r="BK89">
        <v>574359.65629916894</v>
      </c>
      <c r="BL89">
        <v>567963.09978077398</v>
      </c>
      <c r="BM89">
        <v>561637.78074371105</v>
      </c>
      <c r="BN89">
        <v>555382.90582693706</v>
      </c>
      <c r="BO89">
        <v>549197.69050495198</v>
      </c>
      <c r="BP89">
        <v>543081.35898939602</v>
      </c>
      <c r="BQ89">
        <v>537033.14413174801</v>
      </c>
      <c r="BR89">
        <v>531052.28732710402</v>
      </c>
      <c r="BS89">
        <v>525138.03841902805</v>
      </c>
      <c r="BT89">
        <v>519289.65560546197</v>
      </c>
      <c r="BU89">
        <v>513506.40534568398</v>
      </c>
      <c r="BV89">
        <v>507787.56226830703</v>
      </c>
      <c r="BW89">
        <v>502132.40908029297</v>
      </c>
      <c r="BX89">
        <v>496540.236476989</v>
      </c>
      <c r="BY89">
        <v>491010.34305315901</v>
      </c>
      <c r="BZ89">
        <v>485542.03521501302</v>
      </c>
      <c r="CA89">
        <v>480134.62709320802</v>
      </c>
      <c r="CB89">
        <v>474787.44045682601</v>
      </c>
      <c r="CC89">
        <v>469499.80462830298</v>
      </c>
    </row>
    <row r="90" spans="1:81" x14ac:dyDescent="0.25">
      <c r="A90">
        <v>68423</v>
      </c>
      <c r="B90" t="s">
        <v>753</v>
      </c>
      <c r="C90" t="s">
        <v>92</v>
      </c>
      <c r="D90">
        <v>2020</v>
      </c>
      <c r="E90" t="s">
        <v>28</v>
      </c>
      <c r="F90" t="s">
        <v>23</v>
      </c>
      <c r="G90">
        <v>2017</v>
      </c>
      <c r="H90">
        <v>20506</v>
      </c>
      <c r="I90">
        <v>100</v>
      </c>
      <c r="J90">
        <v>2023</v>
      </c>
      <c r="K90">
        <v>27</v>
      </c>
      <c r="L90">
        <v>14969.38</v>
      </c>
      <c r="M90">
        <v>2020</v>
      </c>
      <c r="N90">
        <v>16467</v>
      </c>
      <c r="O90">
        <v>72.950644978344201</v>
      </c>
      <c r="P90" t="s">
        <v>45</v>
      </c>
      <c r="Q90">
        <v>2.91683131889268</v>
      </c>
      <c r="R90">
        <v>1</v>
      </c>
      <c r="S90" t="s">
        <v>25</v>
      </c>
      <c r="T90">
        <v>-1.11368485725649E-2</v>
      </c>
      <c r="AV90">
        <v>20506</v>
      </c>
      <c r="AW90">
        <v>19159.666666666599</v>
      </c>
      <c r="AX90">
        <v>17813.333333333299</v>
      </c>
      <c r="AY90">
        <v>16467</v>
      </c>
      <c r="AZ90">
        <v>15967.7933333333</v>
      </c>
      <c r="BA90">
        <v>15468.586666666601</v>
      </c>
      <c r="BB90">
        <v>14969.38</v>
      </c>
      <c r="BC90">
        <v>14802.668281714799</v>
      </c>
      <c r="BD90">
        <v>14637.8132065914</v>
      </c>
      <c r="BE90">
        <v>14474.7940974761</v>
      </c>
      <c r="BF90">
        <v>14313.5905074935</v>
      </c>
      <c r="BG90">
        <v>14154.182217481801</v>
      </c>
      <c r="BH90">
        <v>13996.549233457201</v>
      </c>
      <c r="BI90">
        <v>13840.6717841057</v>
      </c>
      <c r="BJ90">
        <v>13686.530318303599</v>
      </c>
      <c r="BK90">
        <v>13534.105502664799</v>
      </c>
      <c r="BL90">
        <v>13383.378219116499</v>
      </c>
      <c r="BM90">
        <v>13234.3295625009</v>
      </c>
      <c r="BN90">
        <v>13086.9408382039</v>
      </c>
      <c r="BO90">
        <v>12941.193559810699</v>
      </c>
      <c r="BP90">
        <v>12797.0694467868</v>
      </c>
      <c r="BQ90">
        <v>12654.550422185301</v>
      </c>
      <c r="BR90">
        <v>12513.618610379601</v>
      </c>
      <c r="BS90">
        <v>12374.256334821001</v>
      </c>
      <c r="BT90">
        <v>12236.446115822</v>
      </c>
      <c r="BU90">
        <v>12100.1706683637</v>
      </c>
      <c r="BV90">
        <v>11965.4128999279</v>
      </c>
      <c r="BW90">
        <v>11832.155908353199</v>
      </c>
      <c r="BX90">
        <v>11700.382979714899</v>
      </c>
      <c r="BY90">
        <v>11570.077586228799</v>
      </c>
      <c r="BZ90">
        <v>11441.2233841782</v>
      </c>
      <c r="CA90">
        <v>11313.8042118637</v>
      </c>
      <c r="CB90">
        <v>11187.8040875765</v>
      </c>
      <c r="CC90">
        <v>11063.207207593599</v>
      </c>
    </row>
    <row r="91" spans="1:81" x14ac:dyDescent="0.25">
      <c r="A91">
        <v>1408</v>
      </c>
      <c r="B91" t="s">
        <v>754</v>
      </c>
      <c r="C91" t="s">
        <v>755</v>
      </c>
      <c r="D91">
        <v>2020</v>
      </c>
      <c r="E91" t="s">
        <v>44</v>
      </c>
      <c r="F91" t="s">
        <v>33</v>
      </c>
      <c r="G91">
        <v>2017</v>
      </c>
      <c r="H91">
        <v>30970.94</v>
      </c>
      <c r="I91">
        <v>100</v>
      </c>
      <c r="J91">
        <v>2021</v>
      </c>
      <c r="K91">
        <v>48.98</v>
      </c>
      <c r="L91">
        <v>15801.3735879999</v>
      </c>
      <c r="M91">
        <v>2020</v>
      </c>
      <c r="N91">
        <v>15801.37</v>
      </c>
      <c r="O91">
        <v>100.000023652621</v>
      </c>
      <c r="P91" t="s">
        <v>691</v>
      </c>
      <c r="Q91">
        <v>2.80565675563059</v>
      </c>
      <c r="R91">
        <v>1</v>
      </c>
      <c r="S91" t="s">
        <v>25</v>
      </c>
      <c r="T91">
        <v>-1.11368485725649E-2</v>
      </c>
      <c r="AV91">
        <v>30970.94</v>
      </c>
      <c r="AW91">
        <v>25914.416666666599</v>
      </c>
      <c r="AX91">
        <v>20857.893333333301</v>
      </c>
      <c r="AY91">
        <v>15801.37</v>
      </c>
      <c r="AZ91">
        <v>15801.3735879999</v>
      </c>
      <c r="BA91">
        <v>15625.3960831119</v>
      </c>
      <c r="BB91">
        <v>15451.3784130479</v>
      </c>
      <c r="BC91">
        <v>15279.2987514244</v>
      </c>
      <c r="BD91">
        <v>15109.1355149348</v>
      </c>
      <c r="BE91">
        <v>14940.8673606426</v>
      </c>
      <c r="BF91">
        <v>14774.473183304301</v>
      </c>
      <c r="BG91">
        <v>14609.932112722499</v>
      </c>
      <c r="BH91">
        <v>14447.2235111276</v>
      </c>
      <c r="BI91">
        <v>14286.3269705902</v>
      </c>
      <c r="BJ91">
        <v>14127.2223104606</v>
      </c>
      <c r="BK91">
        <v>13969.889574838</v>
      </c>
      <c r="BL91">
        <v>13814.309030067599</v>
      </c>
      <c r="BM91">
        <v>13660.461162265099</v>
      </c>
      <c r="BN91">
        <v>13508.326674869601</v>
      </c>
      <c r="BO91">
        <v>13357.8864862228</v>
      </c>
      <c r="BP91">
        <v>13209.1217271762</v>
      </c>
      <c r="BQ91">
        <v>13062.013738724099</v>
      </c>
      <c r="BR91">
        <v>12916.544069663199</v>
      </c>
      <c r="BS91">
        <v>12772.6944742785</v>
      </c>
      <c r="BT91">
        <v>12630.446910054799</v>
      </c>
      <c r="BU91">
        <v>12489.783535413701</v>
      </c>
      <c r="BV91">
        <v>12350.686707475699</v>
      </c>
      <c r="BW91">
        <v>12213.138979847299</v>
      </c>
      <c r="BX91">
        <v>12077.1231004331</v>
      </c>
      <c r="BY91">
        <v>11942.622009271299</v>
      </c>
      <c r="BZ91">
        <v>11809.6188363947</v>
      </c>
      <c r="CA91">
        <v>11678.096899714001</v>
      </c>
      <c r="CB91">
        <v>11548.0397029262</v>
      </c>
      <c r="CC91">
        <v>11419.430933444701</v>
      </c>
    </row>
    <row r="92" spans="1:81" x14ac:dyDescent="0.25">
      <c r="A92">
        <v>1405</v>
      </c>
      <c r="B92" t="s">
        <v>756</v>
      </c>
      <c r="C92" t="s">
        <v>43</v>
      </c>
      <c r="D92">
        <v>2019</v>
      </c>
      <c r="E92" t="s">
        <v>28</v>
      </c>
      <c r="F92" t="s">
        <v>23</v>
      </c>
      <c r="G92">
        <v>2018</v>
      </c>
      <c r="H92">
        <v>66069.399999999994</v>
      </c>
      <c r="I92">
        <v>100</v>
      </c>
      <c r="J92">
        <v>2030</v>
      </c>
      <c r="K92">
        <v>30</v>
      </c>
      <c r="L92">
        <v>46248.5799999999</v>
      </c>
      <c r="M92">
        <v>2020</v>
      </c>
      <c r="N92">
        <v>60500.800000000003</v>
      </c>
      <c r="O92">
        <v>28.0947004210724</v>
      </c>
      <c r="P92" t="s">
        <v>24</v>
      </c>
      <c r="Q92">
        <v>2.9502505093790199</v>
      </c>
      <c r="R92">
        <v>1</v>
      </c>
      <c r="S92" t="s">
        <v>25</v>
      </c>
      <c r="T92">
        <v>-1.11368485725649E-2</v>
      </c>
      <c r="AW92">
        <v>66069.399999999994</v>
      </c>
      <c r="AX92">
        <v>63285.1</v>
      </c>
      <c r="AY92">
        <v>60500.800000000003</v>
      </c>
      <c r="AZ92">
        <v>59075.578000000001</v>
      </c>
      <c r="BA92">
        <v>57650.356</v>
      </c>
      <c r="BB92">
        <v>56225.133999999998</v>
      </c>
      <c r="BC92">
        <v>54799.911999999997</v>
      </c>
      <c r="BD92">
        <v>53374.69</v>
      </c>
      <c r="BE92">
        <v>51949.468000000001</v>
      </c>
      <c r="BF92">
        <v>50524.245999999999</v>
      </c>
      <c r="BG92">
        <v>49099.023999999998</v>
      </c>
      <c r="BH92">
        <v>47673.801999999901</v>
      </c>
      <c r="BI92">
        <v>46248.5799999999</v>
      </c>
      <c r="BJ92">
        <v>45733.516567843799</v>
      </c>
      <c r="BK92">
        <v>45224.1893191368</v>
      </c>
      <c r="BL92">
        <v>44720.5343708726</v>
      </c>
      <c r="BM92">
        <v>44222.488551499999</v>
      </c>
      <c r="BN92">
        <v>43729.989393000003</v>
      </c>
      <c r="BO92">
        <v>43242.975123050302</v>
      </c>
      <c r="BP92">
        <v>42761.384657277697</v>
      </c>
      <c r="BQ92">
        <v>42285.157591596297</v>
      </c>
      <c r="BR92">
        <v>41814.234194631703</v>
      </c>
      <c r="BS92">
        <v>41348.555400228302</v>
      </c>
      <c r="BT92">
        <v>40888.062800041698</v>
      </c>
      <c r="BU92">
        <v>40432.698636212102</v>
      </c>
      <c r="BV92">
        <v>39982.405794120401</v>
      </c>
      <c r="BW92">
        <v>39537.1277952245</v>
      </c>
      <c r="BX92">
        <v>39096.808789974901</v>
      </c>
      <c r="BY92">
        <v>38661.393550810397</v>
      </c>
      <c r="BZ92">
        <v>38230.827465230701</v>
      </c>
      <c r="CA92">
        <v>37805.056528946603</v>
      </c>
      <c r="CB92">
        <v>37384.027339106397</v>
      </c>
      <c r="CC92">
        <v>36967.687087598199</v>
      </c>
    </row>
    <row r="93" spans="1:81" x14ac:dyDescent="0.25">
      <c r="A93">
        <v>849258</v>
      </c>
      <c r="B93" t="s">
        <v>757</v>
      </c>
      <c r="C93" t="s">
        <v>758</v>
      </c>
      <c r="D93">
        <v>2019</v>
      </c>
      <c r="E93" t="s">
        <v>44</v>
      </c>
      <c r="F93" t="s">
        <v>33</v>
      </c>
      <c r="G93">
        <v>2019</v>
      </c>
      <c r="H93">
        <v>8045.68</v>
      </c>
      <c r="I93">
        <v>100</v>
      </c>
      <c r="J93">
        <v>2021</v>
      </c>
      <c r="K93">
        <v>5</v>
      </c>
      <c r="L93">
        <v>7643.3959999999997</v>
      </c>
      <c r="M93">
        <v>2020</v>
      </c>
      <c r="N93">
        <v>4902.49</v>
      </c>
      <c r="O93">
        <v>781.33607103439397</v>
      </c>
      <c r="P93" t="s">
        <v>24</v>
      </c>
      <c r="Q93">
        <v>2.3658544631045899</v>
      </c>
      <c r="R93">
        <v>1</v>
      </c>
      <c r="S93" t="s">
        <v>25</v>
      </c>
      <c r="T93">
        <v>-1.11368485725649E-2</v>
      </c>
      <c r="AX93">
        <v>8045.68</v>
      </c>
      <c r="AY93">
        <v>4902.49</v>
      </c>
      <c r="AZ93">
        <v>7643.3959999999997</v>
      </c>
      <c r="BA93">
        <v>7558.2726561678501</v>
      </c>
      <c r="BB93">
        <v>7474.0973181259496</v>
      </c>
      <c r="BC93">
        <v>7390.8594280773696</v>
      </c>
      <c r="BD93">
        <v>7308.5485458057501</v>
      </c>
      <c r="BE93">
        <v>7227.1543473658803</v>
      </c>
      <c r="BF93">
        <v>7146.6666237887102</v>
      </c>
      <c r="BG93">
        <v>7067.0752798009698</v>
      </c>
      <c r="BH93">
        <v>6988.3703325589104</v>
      </c>
      <c r="BI93">
        <v>6910.5419103961904</v>
      </c>
      <c r="BJ93">
        <v>6833.5802515857504</v>
      </c>
      <c r="BK93">
        <v>6757.4757031153704</v>
      </c>
      <c r="BL93">
        <v>6682.2187194769804</v>
      </c>
      <c r="BM93">
        <v>6607.7998614694097</v>
      </c>
      <c r="BN93">
        <v>6534.2097950144098</v>
      </c>
      <c r="BO93">
        <v>6461.4392899859604</v>
      </c>
      <c r="BP93">
        <v>6389.4792190525704</v>
      </c>
      <c r="BQ93">
        <v>6318.3205565324297</v>
      </c>
      <c r="BR93">
        <v>6247.9543772614097</v>
      </c>
      <c r="BS93">
        <v>6178.3718554735497</v>
      </c>
      <c r="BT93">
        <v>6109.5642636941402</v>
      </c>
      <c r="BU93">
        <v>6041.5229716450303</v>
      </c>
      <c r="BV93">
        <v>5974.2394451621503</v>
      </c>
      <c r="BW93">
        <v>5907.7052451251302</v>
      </c>
      <c r="BX93">
        <v>5841.9120263988298</v>
      </c>
      <c r="BY93">
        <v>5776.8515367865803</v>
      </c>
      <c r="BZ93">
        <v>5712.5156159951903</v>
      </c>
      <c r="CA93">
        <v>5648.8961946114396</v>
      </c>
      <c r="CB93">
        <v>5585.9852930899197</v>
      </c>
      <c r="CC93">
        <v>5523.7750207522004</v>
      </c>
    </row>
    <row r="94" spans="1:81" x14ac:dyDescent="0.25">
      <c r="A94">
        <v>1417</v>
      </c>
      <c r="B94" t="s">
        <v>112</v>
      </c>
      <c r="C94" t="s">
        <v>56</v>
      </c>
      <c r="D94">
        <v>2021</v>
      </c>
      <c r="E94" t="s">
        <v>28</v>
      </c>
      <c r="F94" t="s">
        <v>23</v>
      </c>
      <c r="G94">
        <v>2019</v>
      </c>
      <c r="H94">
        <v>136129</v>
      </c>
      <c r="I94">
        <v>100</v>
      </c>
      <c r="J94">
        <v>2030</v>
      </c>
      <c r="K94">
        <v>30</v>
      </c>
      <c r="L94">
        <v>95290.299999999901</v>
      </c>
      <c r="M94">
        <v>2020</v>
      </c>
      <c r="N94">
        <v>94282</v>
      </c>
      <c r="O94">
        <v>102.46898162772101</v>
      </c>
      <c r="P94" t="s">
        <v>24</v>
      </c>
      <c r="Q94">
        <v>2.95025751533902</v>
      </c>
      <c r="R94">
        <v>1</v>
      </c>
      <c r="S94" t="s">
        <v>25</v>
      </c>
      <c r="T94">
        <v>-1.11368485725649E-2</v>
      </c>
      <c r="AX94">
        <v>136129</v>
      </c>
      <c r="AY94">
        <v>94282</v>
      </c>
      <c r="AZ94">
        <v>94382.83</v>
      </c>
      <c r="BA94">
        <v>94483.66</v>
      </c>
      <c r="BB94">
        <v>94584.489999999903</v>
      </c>
      <c r="BC94">
        <v>94685.319999999905</v>
      </c>
      <c r="BD94">
        <v>94786.15</v>
      </c>
      <c r="BE94">
        <v>94886.98</v>
      </c>
      <c r="BF94">
        <v>94987.81</v>
      </c>
      <c r="BG94">
        <v>95088.639999999898</v>
      </c>
      <c r="BH94">
        <v>95189.469999999899</v>
      </c>
      <c r="BI94">
        <v>95290.299999999901</v>
      </c>
      <c r="BJ94">
        <v>94229.066358465701</v>
      </c>
      <c r="BK94">
        <v>93179.651515297301</v>
      </c>
      <c r="BL94">
        <v>92141.923846327001</v>
      </c>
      <c r="BM94">
        <v>91115.7531932657</v>
      </c>
      <c r="BN94">
        <v>90101.010847377096</v>
      </c>
      <c r="BO94">
        <v>89097.569533334798</v>
      </c>
      <c r="BP94">
        <v>88105.303393258495</v>
      </c>
      <c r="BQ94">
        <v>87124.087970927896</v>
      </c>
      <c r="BR94">
        <v>86153.8001961728</v>
      </c>
      <c r="BS94">
        <v>85194.318369436995</v>
      </c>
      <c r="BT94">
        <v>84245.5221465137</v>
      </c>
      <c r="BU94">
        <v>83307.292523451295</v>
      </c>
      <c r="BV94">
        <v>82379.511821627297</v>
      </c>
      <c r="BW94">
        <v>81462.063672988006</v>
      </c>
      <c r="BX94">
        <v>80554.8330054533</v>
      </c>
      <c r="BY94">
        <v>79657.706028483299</v>
      </c>
      <c r="BZ94">
        <v>78770.570218806199</v>
      </c>
      <c r="CA94">
        <v>77893.314306304703</v>
      </c>
      <c r="CB94">
        <v>77025.828260060196</v>
      </c>
      <c r="CC94">
        <v>76168.003274551505</v>
      </c>
    </row>
    <row r="95" spans="1:81" x14ac:dyDescent="0.25">
      <c r="A95">
        <v>1470</v>
      </c>
      <c r="B95" t="s">
        <v>113</v>
      </c>
      <c r="C95" t="s">
        <v>56</v>
      </c>
      <c r="D95">
        <v>2020</v>
      </c>
      <c r="E95" t="s">
        <v>28</v>
      </c>
      <c r="F95" t="s">
        <v>23</v>
      </c>
      <c r="G95">
        <v>2016</v>
      </c>
      <c r="H95">
        <v>138753</v>
      </c>
      <c r="I95">
        <v>100</v>
      </c>
      <c r="J95">
        <v>2025</v>
      </c>
      <c r="K95">
        <v>25</v>
      </c>
      <c r="L95">
        <v>104064.75</v>
      </c>
      <c r="M95">
        <v>2020</v>
      </c>
      <c r="N95">
        <v>111065</v>
      </c>
      <c r="O95">
        <v>79.819535433468104</v>
      </c>
      <c r="P95" t="s">
        <v>24</v>
      </c>
      <c r="Q95">
        <v>2.8978187533487798</v>
      </c>
      <c r="R95">
        <v>1</v>
      </c>
      <c r="S95" t="s">
        <v>25</v>
      </c>
      <c r="T95">
        <v>-1.11368485725649E-2</v>
      </c>
      <c r="AU95">
        <v>138753</v>
      </c>
      <c r="AV95">
        <v>131831</v>
      </c>
      <c r="AW95">
        <v>124909</v>
      </c>
      <c r="AX95">
        <v>117987</v>
      </c>
      <c r="AY95">
        <v>111065</v>
      </c>
      <c r="AZ95">
        <v>109664.95</v>
      </c>
      <c r="BA95">
        <v>108264.9</v>
      </c>
      <c r="BB95">
        <v>106864.85</v>
      </c>
      <c r="BC95">
        <v>105464.8</v>
      </c>
      <c r="BD95">
        <v>104064.75</v>
      </c>
      <c r="BE95">
        <v>102905.796637508</v>
      </c>
      <c r="BF95">
        <v>101759.750363117</v>
      </c>
      <c r="BG95">
        <v>100626.467432541</v>
      </c>
      <c r="BH95">
        <v>99505.805702352707</v>
      </c>
      <c r="BI95">
        <v>98397.624612154497</v>
      </c>
      <c r="BJ95">
        <v>97301.785166948801</v>
      </c>
      <c r="BK95">
        <v>96218.149919704301</v>
      </c>
      <c r="BL95">
        <v>95146.582954116195</v>
      </c>
      <c r="BM95">
        <v>94086.949867559204</v>
      </c>
      <c r="BN95">
        <v>93039.117754229694</v>
      </c>
      <c r="BO95">
        <v>92002.955188475797</v>
      </c>
      <c r="BP95">
        <v>90978.332208313295</v>
      </c>
      <c r="BQ95">
        <v>89965.120299124799</v>
      </c>
      <c r="BR95">
        <v>88963.192377540894</v>
      </c>
      <c r="BS95">
        <v>87972.422775500207</v>
      </c>
      <c r="BT95">
        <v>86992.687224487803</v>
      </c>
      <c r="BU95">
        <v>86023.862839948197</v>
      </c>
      <c r="BV95">
        <v>85065.828105872599</v>
      </c>
      <c r="BW95">
        <v>84118.462859557694</v>
      </c>
      <c r="BX95">
        <v>83181.648276533801</v>
      </c>
      <c r="BY95">
        <v>82255.266855661699</v>
      </c>
      <c r="BZ95">
        <v>81339.202404394295</v>
      </c>
      <c r="CA95">
        <v>80433.340024203397</v>
      </c>
      <c r="CB95">
        <v>79537.566096168201</v>
      </c>
      <c r="CC95">
        <v>78651.768266724801</v>
      </c>
    </row>
    <row r="96" spans="1:81" x14ac:dyDescent="0.25">
      <c r="A96">
        <v>1458</v>
      </c>
      <c r="B96" t="s">
        <v>759</v>
      </c>
      <c r="C96" t="s">
        <v>76</v>
      </c>
      <c r="D96">
        <v>2011</v>
      </c>
      <c r="E96" t="s">
        <v>117</v>
      </c>
      <c r="F96" t="s">
        <v>54</v>
      </c>
      <c r="G96">
        <v>2010</v>
      </c>
      <c r="H96">
        <v>12369</v>
      </c>
      <c r="I96">
        <v>100</v>
      </c>
      <c r="J96">
        <v>2025</v>
      </c>
      <c r="K96">
        <v>11.3</v>
      </c>
      <c r="L96">
        <v>10971.303</v>
      </c>
      <c r="M96">
        <v>2020</v>
      </c>
      <c r="N96">
        <v>5549</v>
      </c>
      <c r="O96">
        <v>487.94552753565301</v>
      </c>
      <c r="P96" t="s">
        <v>691</v>
      </c>
      <c r="Q96">
        <v>3.1008061149487798</v>
      </c>
      <c r="R96">
        <v>1</v>
      </c>
      <c r="S96" t="s">
        <v>25</v>
      </c>
      <c r="T96">
        <v>-1.11368485725649E-2</v>
      </c>
      <c r="AO96">
        <v>12369</v>
      </c>
      <c r="AP96">
        <v>11687</v>
      </c>
      <c r="AQ96">
        <v>11005</v>
      </c>
      <c r="AR96">
        <v>10323</v>
      </c>
      <c r="AS96">
        <v>9641</v>
      </c>
      <c r="AT96">
        <v>8959</v>
      </c>
      <c r="AU96">
        <v>8277</v>
      </c>
      <c r="AV96">
        <v>7595</v>
      </c>
      <c r="AW96">
        <v>6913</v>
      </c>
      <c r="AX96">
        <v>6231</v>
      </c>
      <c r="AY96">
        <v>5549</v>
      </c>
      <c r="AZ96">
        <v>6633.4606000000003</v>
      </c>
      <c r="BA96">
        <v>7717.9211999999998</v>
      </c>
      <c r="BB96">
        <v>8802.3817999999992</v>
      </c>
      <c r="BC96">
        <v>9886.8423999999995</v>
      </c>
      <c r="BD96">
        <v>10971.303</v>
      </c>
      <c r="BE96">
        <v>10849.117259845199</v>
      </c>
      <c r="BF96">
        <v>10728.2922837763</v>
      </c>
      <c r="BG96">
        <v>10608.8129171697</v>
      </c>
      <c r="BH96">
        <v>10490.6641741765</v>
      </c>
      <c r="BI96">
        <v>10373.831235843099</v>
      </c>
      <c r="BJ96">
        <v>10258.299448252101</v>
      </c>
      <c r="BK96">
        <v>10144.0543206849</v>
      </c>
      <c r="BL96">
        <v>10031.081523803599</v>
      </c>
      <c r="BM96">
        <v>9919.3668878539702</v>
      </c>
      <c r="BN96">
        <v>9808.8964008882303</v>
      </c>
      <c r="BO96">
        <v>9699.6562070075597</v>
      </c>
      <c r="BP96">
        <v>9591.6326046241793</v>
      </c>
      <c r="BQ96">
        <v>9484.8120447427991</v>
      </c>
      <c r="BR96">
        <v>9379.1811292612601</v>
      </c>
      <c r="BS96">
        <v>9274.7266092900209</v>
      </c>
      <c r="BT96">
        <v>9171.4353834904196</v>
      </c>
      <c r="BU96">
        <v>9069.2944964314192</v>
      </c>
      <c r="BV96">
        <v>8968.2911369646699</v>
      </c>
      <c r="BW96">
        <v>8868.4126366176206</v>
      </c>
      <c r="BX96">
        <v>8769.6464680045901</v>
      </c>
      <c r="BY96">
        <v>8671.9802432554898</v>
      </c>
      <c r="BZ96">
        <v>8575.4017124620805</v>
      </c>
      <c r="CA96">
        <v>8479.8987621414708</v>
      </c>
      <c r="CB96">
        <v>8385.4594137168206</v>
      </c>
      <c r="CC96">
        <v>8292.0718220148701</v>
      </c>
    </row>
    <row r="97" spans="1:81" x14ac:dyDescent="0.25">
      <c r="A97">
        <v>1502</v>
      </c>
      <c r="B97" t="s">
        <v>114</v>
      </c>
      <c r="C97" t="s">
        <v>21</v>
      </c>
      <c r="D97">
        <v>2018</v>
      </c>
      <c r="E97" t="s">
        <v>690</v>
      </c>
      <c r="F97" t="s">
        <v>23</v>
      </c>
      <c r="G97">
        <v>2018</v>
      </c>
      <c r="H97">
        <v>286599</v>
      </c>
      <c r="I97">
        <v>100</v>
      </c>
      <c r="J97">
        <v>2021</v>
      </c>
      <c r="K97">
        <v>80</v>
      </c>
      <c r="L97">
        <v>57319.799999999901</v>
      </c>
      <c r="M97">
        <v>2020</v>
      </c>
      <c r="N97">
        <v>83072</v>
      </c>
      <c r="O97">
        <v>88.768627943572696</v>
      </c>
      <c r="P97" t="s">
        <v>24</v>
      </c>
      <c r="Q97">
        <v>3.4458823184365901</v>
      </c>
      <c r="R97">
        <v>1</v>
      </c>
      <c r="S97" t="s">
        <v>25</v>
      </c>
      <c r="T97">
        <v>-1.11368485725649E-2</v>
      </c>
      <c r="AW97">
        <v>286599</v>
      </c>
      <c r="AX97">
        <v>184835.5</v>
      </c>
      <c r="AY97">
        <v>83072</v>
      </c>
      <c r="AZ97">
        <v>57319.799999999901</v>
      </c>
      <c r="BA97">
        <v>56681.438067190204</v>
      </c>
      <c r="BB97">
        <v>56050.185474560698</v>
      </c>
      <c r="BC97">
        <v>55425.963046466401</v>
      </c>
      <c r="BD97">
        <v>54808.692489029301</v>
      </c>
      <c r="BE97">
        <v>54198.296380318701</v>
      </c>
      <c r="BF97">
        <v>53594.698160640102</v>
      </c>
      <c r="BG97">
        <v>52997.822122932703</v>
      </c>
      <c r="BH97">
        <v>52407.593403273902</v>
      </c>
      <c r="BI97">
        <v>51823.937971489097</v>
      </c>
      <c r="BJ97">
        <v>51246.782621866601</v>
      </c>
      <c r="BK97">
        <v>50676.054963975701</v>
      </c>
      <c r="BL97">
        <v>50111.683413586899</v>
      </c>
      <c r="BM97">
        <v>49553.597183693499</v>
      </c>
      <c r="BN97">
        <v>49001.726275632798</v>
      </c>
      <c r="BO97">
        <v>48456.001470306801</v>
      </c>
      <c r="BP97">
        <v>47916.354319500097</v>
      </c>
      <c r="BQ97">
        <v>47382.717137294399</v>
      </c>
      <c r="BR97">
        <v>46855.022991579703</v>
      </c>
      <c r="BS97">
        <v>46333.205695658398</v>
      </c>
      <c r="BT97">
        <v>45817.199799944399</v>
      </c>
      <c r="BU97">
        <v>45306.9405837534</v>
      </c>
      <c r="BV97">
        <v>44802.364047185998</v>
      </c>
      <c r="BW97">
        <v>44303.406903099502</v>
      </c>
      <c r="BX97">
        <v>43810.006569170997</v>
      </c>
      <c r="BY97">
        <v>43322.101160047103</v>
      </c>
      <c r="BZ97">
        <v>42839.629479582298</v>
      </c>
      <c r="CA97">
        <v>42362.531013163403</v>
      </c>
      <c r="CB97">
        <v>41890.745920119203</v>
      </c>
      <c r="CC97">
        <v>41424.215026215003</v>
      </c>
    </row>
    <row r="98" spans="1:81" x14ac:dyDescent="0.25">
      <c r="A98">
        <v>38359</v>
      </c>
      <c r="B98" t="s">
        <v>760</v>
      </c>
      <c r="C98" t="s">
        <v>92</v>
      </c>
      <c r="D98">
        <v>2019</v>
      </c>
      <c r="E98" t="s">
        <v>690</v>
      </c>
      <c r="F98" t="s">
        <v>23</v>
      </c>
      <c r="G98">
        <v>2017</v>
      </c>
      <c r="H98">
        <v>363406.67</v>
      </c>
      <c r="I98">
        <v>100</v>
      </c>
      <c r="J98">
        <v>2030</v>
      </c>
      <c r="K98">
        <v>25</v>
      </c>
      <c r="L98">
        <v>272555.0025</v>
      </c>
      <c r="M98">
        <v>2020</v>
      </c>
      <c r="N98">
        <v>386518.38</v>
      </c>
      <c r="O98">
        <v>-25.438949703372302</v>
      </c>
      <c r="P98" t="s">
        <v>24</v>
      </c>
      <c r="Q98">
        <v>2.9002802431060202</v>
      </c>
      <c r="R98">
        <v>1</v>
      </c>
      <c r="S98" t="s">
        <v>25</v>
      </c>
      <c r="T98">
        <v>-1.11368485725649E-2</v>
      </c>
      <c r="AV98">
        <v>363406.67</v>
      </c>
      <c r="AW98">
        <v>371110.57333333301</v>
      </c>
      <c r="AX98">
        <v>378814.47666666599</v>
      </c>
      <c r="AY98">
        <v>386518.38</v>
      </c>
      <c r="AZ98">
        <v>375122.04225</v>
      </c>
      <c r="BA98">
        <v>363725.70449999999</v>
      </c>
      <c r="BB98">
        <v>352329.36674999999</v>
      </c>
      <c r="BC98">
        <v>340933.02899999998</v>
      </c>
      <c r="BD98">
        <v>329536.69124999997</v>
      </c>
      <c r="BE98">
        <v>318140.35350000003</v>
      </c>
      <c r="BF98">
        <v>306744.01575000002</v>
      </c>
      <c r="BG98">
        <v>295347.67800000001</v>
      </c>
      <c r="BH98">
        <v>283951.34025000001</v>
      </c>
      <c r="BI98">
        <v>272555.0025</v>
      </c>
      <c r="BJ98">
        <v>269519.59870946198</v>
      </c>
      <c r="BK98">
        <v>266517.99975129601</v>
      </c>
      <c r="BL98">
        <v>263549.829146203</v>
      </c>
      <c r="BM98">
        <v>260614.71460767699</v>
      </c>
      <c r="BN98">
        <v>257712.28799530899</v>
      </c>
      <c r="BO98">
        <v>254842.18526861601</v>
      </c>
      <c r="BP98">
        <v>252004.046441377</v>
      </c>
      <c r="BQ98">
        <v>249197.515536486</v>
      </c>
      <c r="BR98">
        <v>246422.24054129701</v>
      </c>
      <c r="BS98">
        <v>243677.87336347601</v>
      </c>
      <c r="BT98">
        <v>240964.069787343</v>
      </c>
      <c r="BU98">
        <v>238280.48943069199</v>
      </c>
      <c r="BV98">
        <v>235626.795702106</v>
      </c>
      <c r="BW98">
        <v>233002.65575873299</v>
      </c>
      <c r="BX98">
        <v>230407.740464542</v>
      </c>
      <c r="BY98">
        <v>227841.72434904199</v>
      </c>
      <c r="BZ98">
        <v>225304.28556645499</v>
      </c>
      <c r="CA98">
        <v>222795.10585535099</v>
      </c>
      <c r="CB98">
        <v>220313.870498731</v>
      </c>
      <c r="CC98">
        <v>217860.26828455101</v>
      </c>
    </row>
    <row r="99" spans="1:81" x14ac:dyDescent="0.25">
      <c r="A99">
        <v>1536</v>
      </c>
      <c r="B99" t="s">
        <v>761</v>
      </c>
      <c r="C99" t="s">
        <v>56</v>
      </c>
      <c r="D99">
        <v>2020</v>
      </c>
      <c r="E99" t="s">
        <v>690</v>
      </c>
      <c r="F99" t="s">
        <v>23</v>
      </c>
      <c r="G99">
        <v>2018</v>
      </c>
      <c r="H99">
        <v>7541000</v>
      </c>
      <c r="I99">
        <v>100</v>
      </c>
      <c r="J99">
        <v>2030</v>
      </c>
      <c r="K99">
        <v>30</v>
      </c>
      <c r="L99">
        <v>5278700</v>
      </c>
      <c r="M99">
        <v>2020</v>
      </c>
      <c r="N99">
        <v>7351461</v>
      </c>
      <c r="O99">
        <v>8.3781549750254207</v>
      </c>
      <c r="P99" t="s">
        <v>45</v>
      </c>
      <c r="Q99">
        <v>2.9509980024390199</v>
      </c>
      <c r="R99">
        <v>1</v>
      </c>
      <c r="S99" t="s">
        <v>25</v>
      </c>
      <c r="T99">
        <v>-1.11368485725649E-2</v>
      </c>
      <c r="AW99">
        <v>7541000</v>
      </c>
      <c r="AX99">
        <v>7446230.5</v>
      </c>
      <c r="AY99">
        <v>7351461</v>
      </c>
      <c r="AZ99">
        <v>7144184.9000000004</v>
      </c>
      <c r="BA99">
        <v>6936908.7999999998</v>
      </c>
      <c r="BB99">
        <v>6729632.7000000002</v>
      </c>
      <c r="BC99">
        <v>6522356.5999999996</v>
      </c>
      <c r="BD99">
        <v>6315080.5</v>
      </c>
      <c r="BE99">
        <v>6107804.4000000004</v>
      </c>
      <c r="BF99">
        <v>5900528.2999999998</v>
      </c>
      <c r="BG99">
        <v>5693252.2000000002</v>
      </c>
      <c r="BH99">
        <v>5485976.0999999996</v>
      </c>
      <c r="BI99">
        <v>5278700</v>
      </c>
      <c r="BJ99">
        <v>5219911.91744</v>
      </c>
      <c r="BK99">
        <v>5161778.5488533396</v>
      </c>
      <c r="BL99">
        <v>5104292.6027896497</v>
      </c>
      <c r="BM99">
        <v>5047446.8690023199</v>
      </c>
      <c r="BN99">
        <v>4991234.2175441701</v>
      </c>
      <c r="BO99">
        <v>4935647.5978731802</v>
      </c>
      <c r="BP99">
        <v>4880680.0379681196</v>
      </c>
      <c r="BQ99">
        <v>4826324.6434541298</v>
      </c>
      <c r="BR99">
        <v>4772574.5967379399</v>
      </c>
      <c r="BS99">
        <v>4719423.1561527997</v>
      </c>
      <c r="BT99">
        <v>4666863.65511287</v>
      </c>
      <c r="BU99">
        <v>4614889.5012770696</v>
      </c>
      <c r="BV99">
        <v>4563494.1757222302</v>
      </c>
      <c r="BW99">
        <v>4512671.2321254304</v>
      </c>
      <c r="BX99">
        <v>4462414.2959554801</v>
      </c>
      <c r="BY99">
        <v>4412717.0636733696</v>
      </c>
      <c r="BZ99">
        <v>4363573.3019416695</v>
      </c>
      <c r="CA99">
        <v>4314976.8468426596</v>
      </c>
      <c r="CB99">
        <v>4266921.6031052396</v>
      </c>
      <c r="CC99">
        <v>4219401.5433404502</v>
      </c>
    </row>
    <row r="100" spans="1:81" x14ac:dyDescent="0.25">
      <c r="A100">
        <v>23318</v>
      </c>
      <c r="B100" t="s">
        <v>118</v>
      </c>
      <c r="C100" t="s">
        <v>76</v>
      </c>
      <c r="D100">
        <v>2019</v>
      </c>
      <c r="E100" t="s">
        <v>117</v>
      </c>
      <c r="F100" t="s">
        <v>54</v>
      </c>
      <c r="G100">
        <v>2018</v>
      </c>
      <c r="H100">
        <v>306241</v>
      </c>
      <c r="I100">
        <v>100</v>
      </c>
      <c r="J100">
        <v>2025</v>
      </c>
      <c r="K100">
        <v>35</v>
      </c>
      <c r="L100">
        <v>199056.65</v>
      </c>
      <c r="M100">
        <v>2020</v>
      </c>
      <c r="N100">
        <v>274989</v>
      </c>
      <c r="O100">
        <v>40.816326530612201</v>
      </c>
      <c r="P100" t="s">
        <v>24</v>
      </c>
      <c r="Q100">
        <v>3.3387148780487799</v>
      </c>
      <c r="R100">
        <v>1</v>
      </c>
      <c r="S100" t="s">
        <v>25</v>
      </c>
      <c r="T100">
        <v>-1.11368485725649E-2</v>
      </c>
      <c r="AW100">
        <v>306241</v>
      </c>
      <c r="AX100">
        <v>290615</v>
      </c>
      <c r="AY100">
        <v>274989</v>
      </c>
      <c r="AZ100">
        <v>259802.53</v>
      </c>
      <c r="BA100">
        <v>244616.06</v>
      </c>
      <c r="BB100">
        <v>229429.59</v>
      </c>
      <c r="BC100">
        <v>214243.12</v>
      </c>
      <c r="BD100">
        <v>199056.65</v>
      </c>
      <c r="BE100">
        <v>196839.786231587</v>
      </c>
      <c r="BF100">
        <v>194647.61133926999</v>
      </c>
      <c r="BG100">
        <v>192479.850366773</v>
      </c>
      <c r="BH100">
        <v>190336.231419969</v>
      </c>
      <c r="BI100">
        <v>188216.485632772</v>
      </c>
      <c r="BJ100">
        <v>186120.34713341901</v>
      </c>
      <c r="BK100">
        <v>184047.553011121</v>
      </c>
      <c r="BL100">
        <v>181997.84328308501</v>
      </c>
      <c r="BM100">
        <v>179970.96086190801</v>
      </c>
      <c r="BN100">
        <v>177966.65152332999</v>
      </c>
      <c r="BO100">
        <v>175984.66387434801</v>
      </c>
      <c r="BP100">
        <v>174024.74932168599</v>
      </c>
      <c r="BQ100">
        <v>172086.66204061199</v>
      </c>
      <c r="BR100">
        <v>170170.15894410701</v>
      </c>
      <c r="BS100">
        <v>168274.99965237701</v>
      </c>
      <c r="BT100">
        <v>166400.9464627</v>
      </c>
      <c r="BU100">
        <v>164547.76431961401</v>
      </c>
      <c r="BV100">
        <v>162715.220785432</v>
      </c>
      <c r="BW100">
        <v>160903.08601109299</v>
      </c>
      <c r="BX100">
        <v>159111.132707329</v>
      </c>
      <c r="BY100">
        <v>157339.136116159</v>
      </c>
      <c r="BZ100">
        <v>155586.87398269499</v>
      </c>
      <c r="CA100">
        <v>153854.126527271</v>
      </c>
      <c r="CB100">
        <v>152140.67641787199</v>
      </c>
      <c r="CC100">
        <v>150446.30874287899</v>
      </c>
    </row>
    <row r="101" spans="1:81" x14ac:dyDescent="0.25">
      <c r="A101">
        <v>837117</v>
      </c>
      <c r="B101" t="s">
        <v>762</v>
      </c>
      <c r="C101" t="s">
        <v>763</v>
      </c>
      <c r="D101">
        <v>2020</v>
      </c>
      <c r="E101" t="s">
        <v>49</v>
      </c>
      <c r="F101" t="s">
        <v>50</v>
      </c>
      <c r="G101">
        <v>2019</v>
      </c>
      <c r="H101">
        <v>2000</v>
      </c>
      <c r="I101">
        <v>100</v>
      </c>
      <c r="J101">
        <v>2021</v>
      </c>
      <c r="K101">
        <v>10</v>
      </c>
      <c r="L101">
        <v>1800</v>
      </c>
      <c r="M101">
        <v>2020</v>
      </c>
      <c r="N101">
        <v>1950</v>
      </c>
      <c r="O101">
        <v>875</v>
      </c>
      <c r="P101" t="s">
        <v>706</v>
      </c>
      <c r="Q101">
        <v>2.4158538585365901</v>
      </c>
      <c r="R101">
        <v>1</v>
      </c>
      <c r="S101" t="s">
        <v>25</v>
      </c>
      <c r="T101">
        <v>-1.11368485725649E-2</v>
      </c>
      <c r="AX101">
        <v>2000</v>
      </c>
      <c r="AY101">
        <v>1950</v>
      </c>
      <c r="AZ101">
        <v>1800</v>
      </c>
      <c r="BA101">
        <v>1779.9536725693799</v>
      </c>
      <c r="BB101">
        <v>1760.13059805179</v>
      </c>
      <c r="BC101">
        <v>1740.5282901133501</v>
      </c>
      <c r="BD101">
        <v>1721.14429011009</v>
      </c>
      <c r="BE101">
        <v>1701.9761667795999</v>
      </c>
      <c r="BF101">
        <v>1683.02151593606</v>
      </c>
      <c r="BG101">
        <v>1664.27796016871</v>
      </c>
      <c r="BH101">
        <v>1645.74314854366</v>
      </c>
      <c r="BI101">
        <v>1627.41475630899</v>
      </c>
      <c r="BJ101">
        <v>1609.29048460322</v>
      </c>
      <c r="BK101">
        <v>1591.36806016692</v>
      </c>
      <c r="BL101">
        <v>1573.6452350576301</v>
      </c>
      <c r="BM101">
        <v>1556.1197863678501</v>
      </c>
      <c r="BN101">
        <v>1538.7895159463001</v>
      </c>
      <c r="BO101">
        <v>1521.65225012216</v>
      </c>
      <c r="BP101">
        <v>1504.7058394324499</v>
      </c>
      <c r="BQ101">
        <v>1487.94815835243</v>
      </c>
      <c r="BR101">
        <v>1471.37710502903</v>
      </c>
      <c r="BS101">
        <v>1454.9906010171901</v>
      </c>
      <c r="BT101">
        <v>1438.7865910191499</v>
      </c>
      <c r="BU101">
        <v>1422.7630426267399</v>
      </c>
      <c r="BV101">
        <v>1406.9179460663599</v>
      </c>
      <c r="BW101">
        <v>1391.24931394699</v>
      </c>
      <c r="BX101">
        <v>1375.7551810108801</v>
      </c>
      <c r="BY101">
        <v>1360.4336038870399</v>
      </c>
      <c r="BZ101">
        <v>1345.28266084752</v>
      </c>
      <c r="CA101">
        <v>1330.3004515663699</v>
      </c>
      <c r="CB101">
        <v>1315.48509688126</v>
      </c>
      <c r="CC101">
        <v>1300.83473855783</v>
      </c>
    </row>
    <row r="102" spans="1:81" x14ac:dyDescent="0.25">
      <c r="A102">
        <v>1516</v>
      </c>
      <c r="B102" t="s">
        <v>764</v>
      </c>
      <c r="C102" t="s">
        <v>31</v>
      </c>
      <c r="D102">
        <v>2018</v>
      </c>
      <c r="E102" t="s">
        <v>690</v>
      </c>
      <c r="F102" t="s">
        <v>23</v>
      </c>
      <c r="G102">
        <v>2018</v>
      </c>
      <c r="H102">
        <v>22537990</v>
      </c>
      <c r="I102">
        <v>97</v>
      </c>
      <c r="J102">
        <v>2030</v>
      </c>
      <c r="K102">
        <v>0</v>
      </c>
      <c r="L102">
        <v>22537990</v>
      </c>
      <c r="M102">
        <v>2020</v>
      </c>
      <c r="N102">
        <v>21575630</v>
      </c>
      <c r="O102">
        <v>0</v>
      </c>
      <c r="P102" t="s">
        <v>24</v>
      </c>
      <c r="Q102">
        <v>2.6224326024390199</v>
      </c>
      <c r="R102">
        <v>1</v>
      </c>
      <c r="S102" t="s">
        <v>25</v>
      </c>
      <c r="T102">
        <v>-1.11368485725649E-2</v>
      </c>
      <c r="AW102">
        <v>22537990</v>
      </c>
      <c r="AX102">
        <v>22056810</v>
      </c>
      <c r="AY102">
        <v>21575630</v>
      </c>
      <c r="AZ102">
        <v>21671866</v>
      </c>
      <c r="BA102">
        <v>21768102</v>
      </c>
      <c r="BB102">
        <v>21864338</v>
      </c>
      <c r="BC102">
        <v>21960574</v>
      </c>
      <c r="BD102">
        <v>22056810</v>
      </c>
      <c r="BE102">
        <v>22153046</v>
      </c>
      <c r="BF102">
        <v>22249282</v>
      </c>
      <c r="BG102">
        <v>22345518</v>
      </c>
      <c r="BH102">
        <v>22441754</v>
      </c>
      <c r="BI102">
        <v>22537990</v>
      </c>
      <c r="BJ102">
        <v>22286987.818240002</v>
      </c>
      <c r="BK102">
        <v>22038781.0097696</v>
      </c>
      <c r="BL102">
        <v>21793338.4429399</v>
      </c>
      <c r="BM102">
        <v>21550629.332810201</v>
      </c>
      <c r="BN102">
        <v>21310623.237287201</v>
      </c>
      <c r="BO102">
        <v>21073290.053306598</v>
      </c>
      <c r="BP102">
        <v>20838600.013057198</v>
      </c>
      <c r="BQ102">
        <v>20606523.680247501</v>
      </c>
      <c r="BR102">
        <v>20377031.946413599</v>
      </c>
      <c r="BS102">
        <v>20150096.027268101</v>
      </c>
      <c r="BT102">
        <v>19925687.459089801</v>
      </c>
      <c r="BU102">
        <v>19703778.0951536</v>
      </c>
      <c r="BV102">
        <v>19484340.102200501</v>
      </c>
      <c r="BW102">
        <v>19267345.9569459</v>
      </c>
      <c r="BX102">
        <v>19052768.442628201</v>
      </c>
      <c r="BY102">
        <v>18840580.6455945</v>
      </c>
      <c r="BZ102">
        <v>18630755.9519253</v>
      </c>
      <c r="CA102">
        <v>18423268.044096299</v>
      </c>
      <c r="CB102">
        <v>18218090.897677399</v>
      </c>
      <c r="CC102">
        <v>18015198.7780688</v>
      </c>
    </row>
    <row r="103" spans="1:81" x14ac:dyDescent="0.25">
      <c r="A103">
        <v>1592</v>
      </c>
      <c r="B103" t="s">
        <v>765</v>
      </c>
      <c r="C103" t="s">
        <v>31</v>
      </c>
      <c r="D103">
        <v>2018</v>
      </c>
      <c r="E103" t="s">
        <v>690</v>
      </c>
      <c r="F103" t="s">
        <v>23</v>
      </c>
      <c r="G103">
        <v>2017</v>
      </c>
      <c r="H103">
        <v>152405</v>
      </c>
      <c r="I103">
        <v>100</v>
      </c>
      <c r="J103">
        <v>2025</v>
      </c>
      <c r="K103">
        <v>22</v>
      </c>
      <c r="L103">
        <v>118875.9</v>
      </c>
      <c r="M103">
        <v>2020</v>
      </c>
      <c r="N103">
        <v>140698</v>
      </c>
      <c r="O103">
        <v>34.9131852898158</v>
      </c>
      <c r="P103" t="s">
        <v>24</v>
      </c>
      <c r="Q103">
        <v>2.8678201184487802</v>
      </c>
      <c r="R103">
        <v>1</v>
      </c>
      <c r="S103" t="s">
        <v>25</v>
      </c>
      <c r="T103">
        <v>-1.11368485725649E-2</v>
      </c>
      <c r="AV103">
        <v>152405</v>
      </c>
      <c r="AW103">
        <v>148502.66666666599</v>
      </c>
      <c r="AX103">
        <v>144600.33333333299</v>
      </c>
      <c r="AY103">
        <v>140698</v>
      </c>
      <c r="AZ103">
        <v>136333.57999999999</v>
      </c>
      <c r="BA103">
        <v>131969.16</v>
      </c>
      <c r="BB103">
        <v>127604.74</v>
      </c>
      <c r="BC103">
        <v>123240.32000000001</v>
      </c>
      <c r="BD103">
        <v>118875.9</v>
      </c>
      <c r="BE103">
        <v>117551.997102772</v>
      </c>
      <c r="BF103">
        <v>116242.83831163601</v>
      </c>
      <c r="BG103">
        <v>114948.259423714</v>
      </c>
      <c r="BH103">
        <v>113668.098064832</v>
      </c>
      <c r="BI103">
        <v>112402.193669153</v>
      </c>
      <c r="BJ103">
        <v>111150.387459035</v>
      </c>
      <c r="BK103">
        <v>109912.52242512201</v>
      </c>
      <c r="BL103">
        <v>108688.443306645</v>
      </c>
      <c r="BM103">
        <v>107477.99657195099</v>
      </c>
      <c r="BN103">
        <v>106281.030399247</v>
      </c>
      <c r="BO103">
        <v>105097.394657554</v>
      </c>
      <c r="BP103">
        <v>103926.940887882</v>
      </c>
      <c r="BQ103">
        <v>102769.52228460299</v>
      </c>
      <c r="BR103">
        <v>101624.993677045</v>
      </c>
      <c r="BS103">
        <v>100493.21151127599</v>
      </c>
      <c r="BT103">
        <v>99374.033832104396</v>
      </c>
      <c r="BU103">
        <v>98267.320265271293</v>
      </c>
      <c r="BV103">
        <v>97172.931999845299</v>
      </c>
      <c r="BW103">
        <v>96090.731770810802</v>
      </c>
      <c r="BX103">
        <v>95020.583841852407</v>
      </c>
      <c r="BY103">
        <v>93962.353988329007</v>
      </c>
      <c r="BZ103">
        <v>92915.909480439193</v>
      </c>
      <c r="CA103">
        <v>91881.119066573403</v>
      </c>
      <c r="CB103">
        <v>90857.852956851202</v>
      </c>
      <c r="CC103">
        <v>89845.982806842396</v>
      </c>
    </row>
    <row r="104" spans="1:81" x14ac:dyDescent="0.25">
      <c r="A104">
        <v>33628</v>
      </c>
      <c r="B104" t="s">
        <v>121</v>
      </c>
      <c r="C104" t="s">
        <v>27</v>
      </c>
      <c r="D104">
        <v>2010</v>
      </c>
      <c r="E104" t="s">
        <v>690</v>
      </c>
      <c r="F104" t="s">
        <v>23</v>
      </c>
      <c r="G104">
        <v>2010</v>
      </c>
      <c r="H104">
        <v>1966.23</v>
      </c>
      <c r="I104">
        <v>100</v>
      </c>
      <c r="J104">
        <v>2030</v>
      </c>
      <c r="K104">
        <v>100</v>
      </c>
      <c r="L104">
        <v>0</v>
      </c>
      <c r="M104">
        <v>2020</v>
      </c>
      <c r="N104">
        <v>4103.8</v>
      </c>
      <c r="O104">
        <v>-108.71413822391099</v>
      </c>
      <c r="P104" t="s">
        <v>24</v>
      </c>
      <c r="Q104">
        <v>3.6502440990620202</v>
      </c>
      <c r="R104">
        <v>1</v>
      </c>
      <c r="S104" t="s">
        <v>25</v>
      </c>
      <c r="T104">
        <v>-1.11368485725649E-2</v>
      </c>
      <c r="AO104">
        <v>1966.23</v>
      </c>
      <c r="AP104">
        <v>2179.9870000000001</v>
      </c>
      <c r="AQ104">
        <v>2393.7440000000001</v>
      </c>
      <c r="AR104">
        <v>2607.5010000000002</v>
      </c>
      <c r="AS104">
        <v>2821.2579999999998</v>
      </c>
      <c r="AT104">
        <v>3035.0149999999999</v>
      </c>
      <c r="AU104">
        <v>3248.7719999999999</v>
      </c>
      <c r="AV104">
        <v>3462.529</v>
      </c>
      <c r="AW104">
        <v>3676.2860000000001</v>
      </c>
      <c r="AX104">
        <v>3890.0430000000001</v>
      </c>
      <c r="AY104">
        <v>4103.8</v>
      </c>
      <c r="AZ104">
        <v>3693.42</v>
      </c>
      <c r="BA104">
        <v>3283.04</v>
      </c>
      <c r="BB104">
        <v>2872.66</v>
      </c>
      <c r="BC104">
        <v>2462.2799999999902</v>
      </c>
      <c r="BD104">
        <v>2051.9</v>
      </c>
      <c r="BE104">
        <v>1641.52</v>
      </c>
      <c r="BF104">
        <v>1231.1400000000001</v>
      </c>
      <c r="BG104">
        <v>820.75999999999897</v>
      </c>
      <c r="BH104">
        <v>410.38</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row>
    <row r="105" spans="1:81" x14ac:dyDescent="0.25">
      <c r="A105">
        <v>1641</v>
      </c>
      <c r="B105" t="s">
        <v>766</v>
      </c>
      <c r="C105" t="s">
        <v>31</v>
      </c>
      <c r="D105">
        <v>2019</v>
      </c>
      <c r="E105" t="s">
        <v>690</v>
      </c>
      <c r="F105" t="s">
        <v>23</v>
      </c>
      <c r="G105">
        <v>2018</v>
      </c>
      <c r="H105">
        <v>58517.64</v>
      </c>
      <c r="I105">
        <v>96</v>
      </c>
      <c r="J105">
        <v>2025</v>
      </c>
      <c r="K105">
        <v>30</v>
      </c>
      <c r="L105">
        <v>40962.347999999998</v>
      </c>
      <c r="M105">
        <v>2020</v>
      </c>
      <c r="N105">
        <v>40107.879999999997</v>
      </c>
      <c r="O105">
        <v>107.036792840921</v>
      </c>
      <c r="P105" t="s">
        <v>691</v>
      </c>
      <c r="Q105">
        <v>2.90781079314878</v>
      </c>
      <c r="R105">
        <v>1</v>
      </c>
      <c r="S105" t="s">
        <v>25</v>
      </c>
      <c r="T105">
        <v>-1.11368485725649E-2</v>
      </c>
      <c r="AW105">
        <v>58517.64</v>
      </c>
      <c r="AX105">
        <v>49312.7599999999</v>
      </c>
      <c r="AY105">
        <v>40107.879999999997</v>
      </c>
      <c r="AZ105">
        <v>40278.7736</v>
      </c>
      <c r="BA105">
        <v>40449.667199999902</v>
      </c>
      <c r="BB105">
        <v>40620.560799999999</v>
      </c>
      <c r="BC105">
        <v>40791.4543999999</v>
      </c>
      <c r="BD105">
        <v>40962.347999999998</v>
      </c>
      <c r="BE105">
        <v>40506.156533147201</v>
      </c>
      <c r="BF105">
        <v>40055.045601580998</v>
      </c>
      <c r="BG105">
        <v>39608.958624149003</v>
      </c>
      <c r="BH105">
        <v>39167.839649834801</v>
      </c>
      <c r="BI105">
        <v>38731.6333507401</v>
      </c>
      <c r="BJ105">
        <v>38300.2850151448</v>
      </c>
      <c r="BK105">
        <v>37873.7405406451</v>
      </c>
      <c r="BL105">
        <v>37451.9464273673</v>
      </c>
      <c r="BM105">
        <v>37034.849771257897</v>
      </c>
      <c r="BN105">
        <v>36622.398257447698</v>
      </c>
      <c r="BO105">
        <v>36214.540153690403</v>
      </c>
      <c r="BP105">
        <v>35811.224303873598</v>
      </c>
      <c r="BQ105">
        <v>35412.400121603197</v>
      </c>
      <c r="BR105">
        <v>35018.017583857902</v>
      </c>
      <c r="BS105">
        <v>34628.027224714999</v>
      </c>
      <c r="BT105">
        <v>34242.380129146703</v>
      </c>
      <c r="BU105">
        <v>33861.027926884199</v>
      </c>
      <c r="BV105">
        <v>33483.922786351097</v>
      </c>
      <c r="BW105">
        <v>33111.017408664098</v>
      </c>
      <c r="BX105">
        <v>32742.265021700201</v>
      </c>
      <c r="BY105">
        <v>32377.6193742307</v>
      </c>
      <c r="BZ105">
        <v>32017.034730119802</v>
      </c>
      <c r="CA105">
        <v>31660.465862587898</v>
      </c>
      <c r="CB105">
        <v>31307.8680485394</v>
      </c>
      <c r="CC105">
        <v>30959.197062953001</v>
      </c>
    </row>
    <row r="106" spans="1:81" x14ac:dyDescent="0.25">
      <c r="A106">
        <v>41029</v>
      </c>
      <c r="B106" t="s">
        <v>767</v>
      </c>
      <c r="C106" t="s">
        <v>84</v>
      </c>
      <c r="D106">
        <v>2020</v>
      </c>
      <c r="E106" t="s">
        <v>44</v>
      </c>
      <c r="F106" t="s">
        <v>33</v>
      </c>
      <c r="G106">
        <v>2020</v>
      </c>
      <c r="H106">
        <v>2600</v>
      </c>
      <c r="I106">
        <v>100</v>
      </c>
      <c r="J106">
        <v>2021</v>
      </c>
      <c r="K106">
        <v>3</v>
      </c>
      <c r="L106">
        <v>2522</v>
      </c>
      <c r="M106">
        <v>2020</v>
      </c>
      <c r="N106">
        <v>2500</v>
      </c>
      <c r="O106">
        <v>128.20512820512801</v>
      </c>
      <c r="P106" t="s">
        <v>691</v>
      </c>
      <c r="Q106">
        <v>2.3458539185365899</v>
      </c>
      <c r="R106">
        <v>1</v>
      </c>
      <c r="S106" t="s">
        <v>25</v>
      </c>
      <c r="T106">
        <v>-1.11368485725649E-2</v>
      </c>
      <c r="AY106">
        <v>2500</v>
      </c>
      <c r="AZ106">
        <v>2522</v>
      </c>
      <c r="BA106">
        <v>2493.91286789999</v>
      </c>
      <c r="BB106">
        <v>2466.1385379370099</v>
      </c>
      <c r="BC106">
        <v>2438.67352648104</v>
      </c>
      <c r="BD106">
        <v>2411.5143886986998</v>
      </c>
      <c r="BE106">
        <v>2384.6577181212001</v>
      </c>
      <c r="BF106">
        <v>2358.1001462170898</v>
      </c>
      <c r="BG106">
        <v>2331.8383419697202</v>
      </c>
      <c r="BH106">
        <v>2305.8690114595101</v>
      </c>
      <c r="BI106">
        <v>2280.1888974507101</v>
      </c>
      <c r="BJ106">
        <v>2254.79477898296</v>
      </c>
      <c r="BK106">
        <v>2229.6834709672198</v>
      </c>
      <c r="BL106">
        <v>2204.8518237863</v>
      </c>
      <c r="BM106">
        <v>2180.29672289985</v>
      </c>
      <c r="BN106">
        <v>2156.0150884536602</v>
      </c>
      <c r="BO106">
        <v>2132.0038748933798</v>
      </c>
      <c r="BP106">
        <v>2108.2600705825698</v>
      </c>
      <c r="BQ106">
        <v>2084.7806974249102</v>
      </c>
      <c r="BR106">
        <v>2061.56281049068</v>
      </c>
      <c r="BS106">
        <v>2038.60349764742</v>
      </c>
      <c r="BT106">
        <v>2015.8998791946201</v>
      </c>
      <c r="BU106">
        <v>1993.4491075025701</v>
      </c>
      <c r="BV106">
        <v>1971.2483666552</v>
      </c>
      <c r="BW106">
        <v>1949.29487209685</v>
      </c>
      <c r="BX106">
        <v>1927.5858702830301</v>
      </c>
      <c r="BY106">
        <v>1906.11863833507</v>
      </c>
      <c r="BZ106">
        <v>1884.8904836985901</v>
      </c>
      <c r="CA106">
        <v>1863.89874380577</v>
      </c>
      <c r="CB106">
        <v>1843.1407857414099</v>
      </c>
      <c r="CC106">
        <v>1822.6140059126899</v>
      </c>
    </row>
    <row r="107" spans="1:81" x14ac:dyDescent="0.25">
      <c r="A107">
        <v>35800</v>
      </c>
      <c r="B107" t="s">
        <v>610</v>
      </c>
      <c r="C107" t="s">
        <v>27</v>
      </c>
      <c r="D107">
        <v>2018</v>
      </c>
      <c r="E107" t="s">
        <v>28</v>
      </c>
      <c r="F107" t="s">
        <v>23</v>
      </c>
      <c r="G107">
        <v>2017</v>
      </c>
      <c r="H107">
        <v>5238.84</v>
      </c>
      <c r="I107">
        <v>100</v>
      </c>
      <c r="J107">
        <v>2025</v>
      </c>
      <c r="K107">
        <v>20</v>
      </c>
      <c r="L107">
        <v>4191.0720000000001</v>
      </c>
      <c r="M107">
        <v>2020</v>
      </c>
      <c r="N107">
        <v>4528.33</v>
      </c>
      <c r="O107">
        <v>67.811767490513205</v>
      </c>
      <c r="P107" t="s">
        <v>24</v>
      </c>
      <c r="Q107">
        <v>2.8478054019327801</v>
      </c>
      <c r="R107">
        <v>1</v>
      </c>
      <c r="S107" t="s">
        <v>25</v>
      </c>
      <c r="T107">
        <v>-1.11368485725649E-2</v>
      </c>
      <c r="AV107">
        <v>5238.84</v>
      </c>
      <c r="AW107">
        <v>5002.0033333333304</v>
      </c>
      <c r="AX107">
        <v>4765.1666666666597</v>
      </c>
      <c r="AY107">
        <v>4528.33</v>
      </c>
      <c r="AZ107">
        <v>4460.8783999999996</v>
      </c>
      <c r="BA107">
        <v>4393.4268000000002</v>
      </c>
      <c r="BB107">
        <v>4325.9751999999999</v>
      </c>
      <c r="BC107">
        <v>4258.5236000000004</v>
      </c>
      <c r="BD107">
        <v>4191.0720000000001</v>
      </c>
      <c r="BE107">
        <v>4144.3966657792798</v>
      </c>
      <c r="BF107">
        <v>4098.2411476878497</v>
      </c>
      <c r="BG107">
        <v>4052.5996566121999</v>
      </c>
      <c r="BH107">
        <v>4007.4664679112798</v>
      </c>
      <c r="BI107">
        <v>3962.8359206985201</v>
      </c>
      <c r="BJ107">
        <v>3918.7024171317798</v>
      </c>
      <c r="BK107">
        <v>3875.06042171124</v>
      </c>
      <c r="BL107">
        <v>3831.9044605851</v>
      </c>
      <c r="BM107">
        <v>3789.2291208630299</v>
      </c>
      <c r="BN107">
        <v>3747.02904993722</v>
      </c>
      <c r="BO107">
        <v>3705.29895481107</v>
      </c>
      <c r="BP107">
        <v>3664.0336014352602</v>
      </c>
      <c r="BQ107">
        <v>3623.2278140512799</v>
      </c>
      <c r="BR107">
        <v>3582.87647454229</v>
      </c>
      <c r="BS107">
        <v>3542.97452179111</v>
      </c>
      <c r="BT107">
        <v>3503.5169510454598</v>
      </c>
      <c r="BU107">
        <v>3464.4988132902499</v>
      </c>
      <c r="BV107">
        <v>3425.9152146268102</v>
      </c>
      <c r="BW107">
        <v>3387.7613156590601</v>
      </c>
      <c r="BX107">
        <v>3350.03233088658</v>
      </c>
      <c r="BY107">
        <v>3312.7235281042999</v>
      </c>
      <c r="BZ107">
        <v>3275.83022780903</v>
      </c>
      <c r="CA107">
        <v>3239.3478026124899</v>
      </c>
      <c r="CB107">
        <v>3203.2716766609201</v>
      </c>
      <c r="CC107">
        <v>3167.5973250611601</v>
      </c>
    </row>
    <row r="108" spans="1:81" x14ac:dyDescent="0.25">
      <c r="A108">
        <v>856117</v>
      </c>
      <c r="B108" t="s">
        <v>768</v>
      </c>
      <c r="C108" t="s">
        <v>84</v>
      </c>
      <c r="D108">
        <v>2020</v>
      </c>
      <c r="E108" t="s">
        <v>28</v>
      </c>
      <c r="F108" t="s">
        <v>23</v>
      </c>
      <c r="G108">
        <v>2019</v>
      </c>
      <c r="H108">
        <v>128.91</v>
      </c>
      <c r="I108">
        <v>100</v>
      </c>
      <c r="J108">
        <v>2030</v>
      </c>
      <c r="K108">
        <v>1.95</v>
      </c>
      <c r="L108">
        <v>126.396255</v>
      </c>
      <c r="M108">
        <v>2020</v>
      </c>
      <c r="N108">
        <v>126.8</v>
      </c>
      <c r="O108">
        <v>83.938506093497907</v>
      </c>
      <c r="P108" t="s">
        <v>24</v>
      </c>
      <c r="Q108">
        <v>2.6697439153300202</v>
      </c>
      <c r="R108">
        <v>1</v>
      </c>
      <c r="S108" t="s">
        <v>25</v>
      </c>
      <c r="T108">
        <v>-1.11368485725649E-2</v>
      </c>
      <c r="AX108">
        <v>128.91</v>
      </c>
      <c r="AY108">
        <v>126.8</v>
      </c>
      <c r="AZ108">
        <v>126.7596255</v>
      </c>
      <c r="BA108">
        <v>126.719251</v>
      </c>
      <c r="BB108">
        <v>126.6788765</v>
      </c>
      <c r="BC108">
        <v>126.638502</v>
      </c>
      <c r="BD108">
        <v>126.5981275</v>
      </c>
      <c r="BE108">
        <v>126.557752999999</v>
      </c>
      <c r="BF108">
        <v>126.517378499999</v>
      </c>
      <c r="BG108">
        <v>126.47700399999999</v>
      </c>
      <c r="BH108">
        <v>126.4366295</v>
      </c>
      <c r="BI108">
        <v>126.396255</v>
      </c>
      <c r="BJ108">
        <v>124.98859904792501</v>
      </c>
      <c r="BK108">
        <v>123.596619947031</v>
      </c>
      <c r="BL108">
        <v>122.22014310660001</v>
      </c>
      <c r="BM108">
        <v>120.858995880305</v>
      </c>
      <c r="BN108">
        <v>119.513007544554</v>
      </c>
      <c r="BO108">
        <v>118.182009277078</v>
      </c>
      <c r="BP108">
        <v>116.86583413575801</v>
      </c>
      <c r="BQ108">
        <v>115.564317037682</v>
      </c>
      <c r="BR108">
        <v>114.277294738441</v>
      </c>
      <c r="BS108">
        <v>113.004605811657</v>
      </c>
      <c r="BT108">
        <v>111.74609062873</v>
      </c>
      <c r="BU108">
        <v>110.501591338822</v>
      </c>
      <c r="BV108">
        <v>109.270951849054</v>
      </c>
      <c r="BW108">
        <v>108.05401780493099</v>
      </c>
      <c r="BX108">
        <v>106.85063657098</v>
      </c>
      <c r="BY108">
        <v>105.660657211607</v>
      </c>
      <c r="BZ108">
        <v>104.483930472163</v>
      </c>
      <c r="CA108">
        <v>103.320308760229</v>
      </c>
      <c r="CB108">
        <v>102.16964612709501</v>
      </c>
      <c r="CC108">
        <v>101.031798249465</v>
      </c>
    </row>
    <row r="109" spans="1:81" x14ac:dyDescent="0.25">
      <c r="A109">
        <v>846787</v>
      </c>
      <c r="B109" t="s">
        <v>769</v>
      </c>
      <c r="C109" t="s">
        <v>92</v>
      </c>
      <c r="D109">
        <v>2021</v>
      </c>
      <c r="E109" t="s">
        <v>44</v>
      </c>
      <c r="F109" t="s">
        <v>33</v>
      </c>
      <c r="G109">
        <v>2020</v>
      </c>
      <c r="H109">
        <v>2.1</v>
      </c>
      <c r="I109">
        <v>100</v>
      </c>
      <c r="J109">
        <v>2021</v>
      </c>
      <c r="K109">
        <v>100</v>
      </c>
      <c r="L109">
        <v>0</v>
      </c>
      <c r="M109">
        <v>2020</v>
      </c>
      <c r="N109">
        <v>2.1</v>
      </c>
      <c r="O109">
        <v>100</v>
      </c>
      <c r="P109" t="s">
        <v>691</v>
      </c>
      <c r="Q109">
        <v>3.3158536587465899</v>
      </c>
      <c r="R109">
        <v>1</v>
      </c>
      <c r="S109" t="s">
        <v>25</v>
      </c>
      <c r="T109">
        <v>-1.11368485725649E-2</v>
      </c>
      <c r="AY109">
        <v>2.1</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row>
    <row r="110" spans="1:81" x14ac:dyDescent="0.25">
      <c r="A110">
        <v>836817</v>
      </c>
      <c r="B110" t="s">
        <v>770</v>
      </c>
      <c r="C110" t="s">
        <v>415</v>
      </c>
      <c r="D110">
        <v>2017</v>
      </c>
      <c r="E110" t="s">
        <v>690</v>
      </c>
      <c r="F110" t="s">
        <v>23</v>
      </c>
      <c r="G110">
        <v>2019</v>
      </c>
      <c r="H110">
        <v>32461</v>
      </c>
      <c r="I110">
        <v>100</v>
      </c>
      <c r="J110">
        <v>2025</v>
      </c>
      <c r="K110">
        <v>10</v>
      </c>
      <c r="L110">
        <v>29214.9</v>
      </c>
      <c r="M110">
        <v>2020</v>
      </c>
      <c r="N110">
        <v>32461</v>
      </c>
      <c r="O110">
        <v>72.542857142857102</v>
      </c>
      <c r="P110" t="s">
        <v>45</v>
      </c>
      <c r="Q110">
        <v>2.7478083780487799</v>
      </c>
      <c r="R110">
        <v>1</v>
      </c>
      <c r="S110" t="s">
        <v>25</v>
      </c>
      <c r="T110">
        <v>-1.11368485725649E-2</v>
      </c>
      <c r="AX110">
        <v>32461</v>
      </c>
      <c r="AY110">
        <v>32461</v>
      </c>
      <c r="AZ110">
        <v>31811.78</v>
      </c>
      <c r="BA110">
        <v>31162.560000000001</v>
      </c>
      <c r="BB110">
        <v>30513.34</v>
      </c>
      <c r="BC110">
        <v>29864.12</v>
      </c>
      <c r="BD110">
        <v>29214.9</v>
      </c>
      <c r="BE110">
        <v>28889.5380826373</v>
      </c>
      <c r="BF110">
        <v>28567.799671679601</v>
      </c>
      <c r="BG110">
        <v>28249.6444126848</v>
      </c>
      <c r="BH110">
        <v>27935.032400631899</v>
      </c>
      <c r="BI110">
        <v>27623.924174916399</v>
      </c>
      <c r="BJ110">
        <v>27316.280714400302</v>
      </c>
      <c r="BK110">
        <v>27012.0634325184</v>
      </c>
      <c r="BL110">
        <v>26711.2341724379</v>
      </c>
      <c r="BM110">
        <v>26413.7552022731</v>
      </c>
      <c r="BN110">
        <v>26119.589210352598</v>
      </c>
      <c r="BO110">
        <v>25828.699300539301</v>
      </c>
      <c r="BP110">
        <v>25541.048987602899</v>
      </c>
      <c r="BQ110">
        <v>25256.602192643499</v>
      </c>
      <c r="BR110">
        <v>24975.3232385665</v>
      </c>
      <c r="BS110">
        <v>24697.176845607701</v>
      </c>
      <c r="BT110">
        <v>24422.128126908301</v>
      </c>
      <c r="BU110">
        <v>24150.142584139201</v>
      </c>
      <c r="BV110">
        <v>23881.186103173801</v>
      </c>
      <c r="BW110">
        <v>23615.224949809501</v>
      </c>
      <c r="BX110">
        <v>23352.225765536401</v>
      </c>
      <c r="BY110">
        <v>23092.155563353299</v>
      </c>
      <c r="BZ110">
        <v>22834.981723630099</v>
      </c>
      <c r="CA110">
        <v>22580.671990016701</v>
      </c>
      <c r="CB110">
        <v>22329.194465397199</v>
      </c>
      <c r="CC110">
        <v>22080.517607888702</v>
      </c>
    </row>
    <row r="111" spans="1:81" x14ac:dyDescent="0.25">
      <c r="A111">
        <v>22082</v>
      </c>
      <c r="B111" t="s">
        <v>771</v>
      </c>
      <c r="C111" t="s">
        <v>21</v>
      </c>
      <c r="D111">
        <v>2020</v>
      </c>
      <c r="E111" t="s">
        <v>690</v>
      </c>
      <c r="F111" t="s">
        <v>23</v>
      </c>
      <c r="G111">
        <v>2019</v>
      </c>
      <c r="H111">
        <v>3808.49</v>
      </c>
      <c r="I111">
        <v>100</v>
      </c>
      <c r="J111">
        <v>2030</v>
      </c>
      <c r="K111">
        <v>50</v>
      </c>
      <c r="L111">
        <v>1904.2449999999999</v>
      </c>
      <c r="M111">
        <v>2020</v>
      </c>
      <c r="N111">
        <v>2547.1799999999998</v>
      </c>
      <c r="O111">
        <v>66.236749998030703</v>
      </c>
      <c r="P111" t="s">
        <v>24</v>
      </c>
      <c r="Q111">
        <v>3.15024428328802</v>
      </c>
      <c r="R111">
        <v>1</v>
      </c>
      <c r="S111" t="s">
        <v>25</v>
      </c>
      <c r="T111">
        <v>-1.11368485725649E-2</v>
      </c>
      <c r="AX111">
        <v>3808.49</v>
      </c>
      <c r="AY111">
        <v>2547.1799999999998</v>
      </c>
      <c r="AZ111">
        <v>2482.8864999999901</v>
      </c>
      <c r="BA111">
        <v>2418.5929999999998</v>
      </c>
      <c r="BB111">
        <v>2354.2995000000001</v>
      </c>
      <c r="BC111">
        <v>2290.0059999999999</v>
      </c>
      <c r="BD111">
        <v>2225.7124999999901</v>
      </c>
      <c r="BE111">
        <v>2161.4189999999999</v>
      </c>
      <c r="BF111">
        <v>2097.1255000000001</v>
      </c>
      <c r="BG111">
        <v>2032.8319999999901</v>
      </c>
      <c r="BH111">
        <v>1968.5384999999901</v>
      </c>
      <c r="BI111">
        <v>1904.2449999999999</v>
      </c>
      <c r="BJ111">
        <v>1883.03771178993</v>
      </c>
      <c r="BK111">
        <v>1862.0666059373</v>
      </c>
      <c r="BL111">
        <v>1841.3290521149399</v>
      </c>
      <c r="BM111">
        <v>1820.82244928928</v>
      </c>
      <c r="BN111">
        <v>1800.54422539401</v>
      </c>
      <c r="BO111">
        <v>1780.49183700759</v>
      </c>
      <c r="BP111">
        <v>1760.66276903415</v>
      </c>
      <c r="BQ111">
        <v>1741.0545343880699</v>
      </c>
      <c r="BR111">
        <v>1721.6646736820101</v>
      </c>
      <c r="BS111">
        <v>1702.49075491848</v>
      </c>
      <c r="BT111">
        <v>1683.53037318476</v>
      </c>
      <c r="BU111">
        <v>1664.7811503512901</v>
      </c>
      <c r="BV111">
        <v>1646.2407347733599</v>
      </c>
      <c r="BW111">
        <v>1627.90680099621</v>
      </c>
      <c r="BX111">
        <v>1609.77704946326</v>
      </c>
      <c r="BY111">
        <v>1591.8492062278001</v>
      </c>
      <c r="BZ111">
        <v>1574.1210226676801</v>
      </c>
      <c r="CA111">
        <v>1556.5902752033401</v>
      </c>
      <c r="CB111">
        <v>1539.2547650188701</v>
      </c>
      <c r="CC111">
        <v>1522.1123177862601</v>
      </c>
    </row>
    <row r="112" spans="1:81" x14ac:dyDescent="0.25">
      <c r="A112">
        <v>1708</v>
      </c>
      <c r="B112" t="s">
        <v>772</v>
      </c>
      <c r="C112" t="s">
        <v>27</v>
      </c>
      <c r="D112">
        <v>2020</v>
      </c>
      <c r="E112" t="s">
        <v>690</v>
      </c>
      <c r="F112" t="s">
        <v>23</v>
      </c>
      <c r="G112">
        <v>2019</v>
      </c>
      <c r="H112">
        <v>2333988</v>
      </c>
      <c r="I112">
        <v>100</v>
      </c>
      <c r="J112">
        <v>2025</v>
      </c>
      <c r="K112">
        <v>25</v>
      </c>
      <c r="L112">
        <v>1750491</v>
      </c>
      <c r="M112">
        <v>2020</v>
      </c>
      <c r="N112">
        <v>2259125</v>
      </c>
      <c r="O112">
        <v>29.846879944881501</v>
      </c>
      <c r="P112" t="s">
        <v>45</v>
      </c>
      <c r="Q112">
        <v>2.8980490067487801</v>
      </c>
      <c r="R112">
        <v>1</v>
      </c>
      <c r="S112" t="s">
        <v>25</v>
      </c>
      <c r="T112">
        <v>-1.11368485725649E-2</v>
      </c>
      <c r="AX112">
        <v>2333988</v>
      </c>
      <c r="AY112">
        <v>2259125</v>
      </c>
      <c r="AZ112">
        <v>2157398.2000000002</v>
      </c>
      <c r="BA112">
        <v>2055671.4</v>
      </c>
      <c r="BB112">
        <v>1953944.6</v>
      </c>
      <c r="BC112">
        <v>1852217.8</v>
      </c>
      <c r="BD112">
        <v>1750491</v>
      </c>
      <c r="BE112">
        <v>1730996.0468053599</v>
      </c>
      <c r="BF112">
        <v>1711718.2059523801</v>
      </c>
      <c r="BG112">
        <v>1692655.0594937799</v>
      </c>
      <c r="BH112">
        <v>1673804.2164106199</v>
      </c>
      <c r="BI112">
        <v>1655163.3123123299</v>
      </c>
      <c r="BJ112">
        <v>1636730.00914024</v>
      </c>
      <c r="BK112">
        <v>1618501.9948742699</v>
      </c>
      <c r="BL112">
        <v>1600476.98324297</v>
      </c>
      <c r="BM112">
        <v>1582652.7134367099</v>
      </c>
      <c r="BN112">
        <v>1565026.94982421</v>
      </c>
      <c r="BO112">
        <v>1547597.4816720299</v>
      </c>
      <c r="BP112">
        <v>1530362.12286737</v>
      </c>
      <c r="BQ112">
        <v>1513318.7116438099</v>
      </c>
      <c r="BR112">
        <v>1496465.1103101999</v>
      </c>
      <c r="BS112">
        <v>1479799.2049825501</v>
      </c>
      <c r="BT112">
        <v>1463318.90531886</v>
      </c>
      <c r="BU112">
        <v>1447022.1442569499</v>
      </c>
      <c r="BV112">
        <v>1430906.87775521</v>
      </c>
      <c r="BW112">
        <v>1414971.0845362099</v>
      </c>
      <c r="BX112">
        <v>1399212.7658331699</v>
      </c>
      <c r="BY112">
        <v>1383629.9451392901</v>
      </c>
      <c r="BZ112">
        <v>1368220.6679598</v>
      </c>
      <c r="CA112">
        <v>1352983.0015668799</v>
      </c>
      <c r="CB112">
        <v>1337915.0347571799</v>
      </c>
      <c r="CC112">
        <v>1323014.87761213</v>
      </c>
    </row>
    <row r="113" spans="1:81" x14ac:dyDescent="0.25">
      <c r="A113">
        <v>44164</v>
      </c>
      <c r="B113" t="s">
        <v>773</v>
      </c>
      <c r="C113" t="s">
        <v>31</v>
      </c>
      <c r="D113">
        <v>2019</v>
      </c>
      <c r="E113" t="s">
        <v>60</v>
      </c>
      <c r="F113" t="s">
        <v>54</v>
      </c>
      <c r="G113">
        <v>2018</v>
      </c>
      <c r="H113">
        <v>463800</v>
      </c>
      <c r="I113">
        <v>100</v>
      </c>
      <c r="J113">
        <v>2030</v>
      </c>
      <c r="K113">
        <v>50</v>
      </c>
      <c r="L113">
        <v>231900</v>
      </c>
      <c r="M113">
        <v>2020</v>
      </c>
      <c r="N113">
        <v>385300</v>
      </c>
      <c r="O113">
        <v>35.537525354969603</v>
      </c>
      <c r="P113" t="s">
        <v>45</v>
      </c>
      <c r="Q113">
        <v>3.4904904024390202</v>
      </c>
      <c r="R113">
        <v>1</v>
      </c>
      <c r="S113" t="s">
        <v>25</v>
      </c>
      <c r="T113">
        <v>-1.11368485725649E-2</v>
      </c>
      <c r="AW113">
        <v>463800</v>
      </c>
      <c r="AX113">
        <v>424550</v>
      </c>
      <c r="AY113">
        <v>385300</v>
      </c>
      <c r="AZ113">
        <v>369960</v>
      </c>
      <c r="BA113">
        <v>354620</v>
      </c>
      <c r="BB113">
        <v>339280</v>
      </c>
      <c r="BC113">
        <v>323940</v>
      </c>
      <c r="BD113">
        <v>308600</v>
      </c>
      <c r="BE113">
        <v>293260</v>
      </c>
      <c r="BF113">
        <v>277920</v>
      </c>
      <c r="BG113">
        <v>262580</v>
      </c>
      <c r="BH113">
        <v>247240</v>
      </c>
      <c r="BI113">
        <v>231900</v>
      </c>
      <c r="BJ113">
        <v>229317.36481602199</v>
      </c>
      <c r="BK113">
        <v>226763.49204900599</v>
      </c>
      <c r="BL113">
        <v>224238.06137626999</v>
      </c>
      <c r="BM113">
        <v>221740.75604251699</v>
      </c>
      <c r="BN113">
        <v>219271.262820106</v>
      </c>
      <c r="BO113">
        <v>216829.27196976301</v>
      </c>
      <c r="BP113">
        <v>214414.47720173601</v>
      </c>
      <c r="BQ113">
        <v>212026.575637375</v>
      </c>
      <c r="BR113">
        <v>209665.26777114201</v>
      </c>
      <c r="BS113">
        <v>207330.25743304801</v>
      </c>
      <c r="BT113">
        <v>205021.251751506</v>
      </c>
      <c r="BU113">
        <v>202737.961116591</v>
      </c>
      <c r="BV113">
        <v>200480.099143725</v>
      </c>
      <c r="BW113">
        <v>198247.38263774899</v>
      </c>
      <c r="BX113">
        <v>196039.53155740499</v>
      </c>
      <c r="BY113">
        <v>193856.26898021399</v>
      </c>
      <c r="BZ113">
        <v>191697.32106773899</v>
      </c>
      <c r="CA113">
        <v>189562.417031241</v>
      </c>
      <c r="CB113">
        <v>187451.28909771401</v>
      </c>
      <c r="CC113">
        <v>185363.672476301</v>
      </c>
    </row>
    <row r="114" spans="1:81" x14ac:dyDescent="0.25">
      <c r="A114">
        <v>856597</v>
      </c>
      <c r="B114" t="s">
        <v>774</v>
      </c>
      <c r="C114" t="s">
        <v>84</v>
      </c>
      <c r="D114">
        <v>2019</v>
      </c>
      <c r="E114" t="s">
        <v>28</v>
      </c>
      <c r="F114" t="s">
        <v>23</v>
      </c>
      <c r="G114">
        <v>2010</v>
      </c>
      <c r="H114">
        <v>0</v>
      </c>
      <c r="I114">
        <v>80</v>
      </c>
      <c r="J114">
        <v>2023</v>
      </c>
      <c r="K114">
        <v>100</v>
      </c>
      <c r="L114">
        <v>0</v>
      </c>
      <c r="M114">
        <v>2020</v>
      </c>
      <c r="N114">
        <v>1764</v>
      </c>
      <c r="O114">
        <v>14.691872581125301</v>
      </c>
      <c r="P114" t="s">
        <v>24</v>
      </c>
      <c r="Q114">
        <v>3.4468299400926798</v>
      </c>
      <c r="R114">
        <v>1</v>
      </c>
      <c r="S114" t="s">
        <v>25</v>
      </c>
      <c r="T114">
        <v>-1.11368485725649E-2</v>
      </c>
      <c r="AO114">
        <v>0</v>
      </c>
      <c r="AP114">
        <v>176.4</v>
      </c>
      <c r="AQ114">
        <v>352.8</v>
      </c>
      <c r="AR114">
        <v>529.19999999999902</v>
      </c>
      <c r="AS114">
        <v>705.6</v>
      </c>
      <c r="AT114">
        <v>882</v>
      </c>
      <c r="AU114">
        <v>1058.3999999999901</v>
      </c>
      <c r="AV114">
        <v>1234.8</v>
      </c>
      <c r="AW114">
        <v>1411.2</v>
      </c>
      <c r="AX114">
        <v>1587.6</v>
      </c>
      <c r="AY114">
        <v>1764</v>
      </c>
      <c r="AZ114">
        <v>1176</v>
      </c>
      <c r="BA114">
        <v>588</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x14ac:dyDescent="0.25">
      <c r="A115">
        <v>70630</v>
      </c>
      <c r="B115" t="s">
        <v>775</v>
      </c>
      <c r="C115" t="s">
        <v>84</v>
      </c>
      <c r="D115">
        <v>2018</v>
      </c>
      <c r="E115" t="s">
        <v>28</v>
      </c>
      <c r="F115" t="s">
        <v>23</v>
      </c>
      <c r="G115">
        <v>2017</v>
      </c>
      <c r="H115">
        <v>3085.7359999999899</v>
      </c>
      <c r="I115">
        <v>100</v>
      </c>
      <c r="J115">
        <v>2030</v>
      </c>
      <c r="K115">
        <v>10</v>
      </c>
      <c r="L115">
        <v>2777.1623999999902</v>
      </c>
      <c r="M115">
        <v>2020</v>
      </c>
      <c r="N115">
        <v>2686.35</v>
      </c>
      <c r="O115">
        <v>129.50421257291001</v>
      </c>
      <c r="P115" t="s">
        <v>24</v>
      </c>
      <c r="Q115">
        <v>2.7502442110390199</v>
      </c>
      <c r="R115">
        <v>1</v>
      </c>
      <c r="S115" t="s">
        <v>25</v>
      </c>
      <c r="T115">
        <v>-1.11368485725649E-2</v>
      </c>
      <c r="AV115">
        <v>3085.7359999999899</v>
      </c>
      <c r="AW115">
        <v>2952.6073333333202</v>
      </c>
      <c r="AX115">
        <v>2819.47866666666</v>
      </c>
      <c r="AY115">
        <v>2686.35</v>
      </c>
      <c r="AZ115">
        <v>2695.4312399999899</v>
      </c>
      <c r="BA115">
        <v>2704.5124799999899</v>
      </c>
      <c r="BB115">
        <v>2713.5937199999898</v>
      </c>
      <c r="BC115">
        <v>2722.6749599999898</v>
      </c>
      <c r="BD115">
        <v>2731.7561999999898</v>
      </c>
      <c r="BE115">
        <v>2740.8374399999898</v>
      </c>
      <c r="BF115">
        <v>2749.9186799999902</v>
      </c>
      <c r="BG115">
        <v>2758.9999199999902</v>
      </c>
      <c r="BH115">
        <v>2768.0811599999902</v>
      </c>
      <c r="BI115">
        <v>2777.1623999999902</v>
      </c>
      <c r="BJ115">
        <v>2746.2335628897699</v>
      </c>
      <c r="BK115">
        <v>2715.64917555497</v>
      </c>
      <c r="BL115">
        <v>2685.4054019106002</v>
      </c>
      <c r="BM115">
        <v>2655.4984485935702</v>
      </c>
      <c r="BN115">
        <v>2625.9245644869102</v>
      </c>
      <c r="BO115">
        <v>2596.6800402492399</v>
      </c>
      <c r="BP115">
        <v>2567.7612078495799</v>
      </c>
      <c r="BQ115">
        <v>2539.1644401072499</v>
      </c>
      <c r="BR115">
        <v>2510.88615023694</v>
      </c>
      <c r="BS115">
        <v>2482.9227913988002</v>
      </c>
      <c r="BT115">
        <v>2455.27085625362</v>
      </c>
      <c r="BU115">
        <v>2427.9268765228899</v>
      </c>
      <c r="BV115">
        <v>2400.8874225537902</v>
      </c>
      <c r="BW115">
        <v>2374.14910288904</v>
      </c>
      <c r="BX115">
        <v>2347.7085638414701</v>
      </c>
      <c r="BY115">
        <v>2321.5624890734498</v>
      </c>
      <c r="BZ115">
        <v>2295.7075991809002</v>
      </c>
      <c r="CA115">
        <v>2270.1406512819299</v>
      </c>
      <c r="CB115">
        <v>2244.8584386101802</v>
      </c>
      <c r="CC115">
        <v>2219.85779011253</v>
      </c>
    </row>
    <row r="116" spans="1:81" x14ac:dyDescent="0.25">
      <c r="A116">
        <v>22379</v>
      </c>
      <c r="B116" t="s">
        <v>123</v>
      </c>
      <c r="C116" t="s">
        <v>52</v>
      </c>
      <c r="D116">
        <v>2017</v>
      </c>
      <c r="E116" t="s">
        <v>690</v>
      </c>
      <c r="F116" t="s">
        <v>23</v>
      </c>
      <c r="G116">
        <v>2016</v>
      </c>
      <c r="H116">
        <v>157548</v>
      </c>
      <c r="I116">
        <v>100</v>
      </c>
      <c r="J116">
        <v>2030</v>
      </c>
      <c r="K116">
        <v>59</v>
      </c>
      <c r="L116">
        <v>64594.68</v>
      </c>
      <c r="M116">
        <v>2020</v>
      </c>
      <c r="N116">
        <v>141262</v>
      </c>
      <c r="O116">
        <v>17.515799022639701</v>
      </c>
      <c r="P116" t="s">
        <v>24</v>
      </c>
      <c r="Q116">
        <v>3.2402596567390201</v>
      </c>
      <c r="R116">
        <v>1</v>
      </c>
      <c r="S116" t="s">
        <v>25</v>
      </c>
      <c r="T116">
        <v>-1.11368485725649E-2</v>
      </c>
      <c r="AU116">
        <v>157548</v>
      </c>
      <c r="AV116">
        <v>153476.5</v>
      </c>
      <c r="AW116">
        <v>149405</v>
      </c>
      <c r="AX116">
        <v>145333.5</v>
      </c>
      <c r="AY116">
        <v>141262</v>
      </c>
      <c r="AZ116">
        <v>133595.26800000001</v>
      </c>
      <c r="BA116">
        <v>125928.53599999999</v>
      </c>
      <c r="BB116">
        <v>118261.804</v>
      </c>
      <c r="BC116">
        <v>110595.072</v>
      </c>
      <c r="BD116">
        <v>102928.34</v>
      </c>
      <c r="BE116">
        <v>95261.607999999993</v>
      </c>
      <c r="BF116">
        <v>87594.876000000004</v>
      </c>
      <c r="BG116">
        <v>79928.144</v>
      </c>
      <c r="BH116">
        <v>72261.411999999997</v>
      </c>
      <c r="BI116">
        <v>64594.68</v>
      </c>
      <c r="BJ116">
        <v>63875.298830246698</v>
      </c>
      <c r="BK116">
        <v>63163.929299646901</v>
      </c>
      <c r="BL116">
        <v>62460.482183788503</v>
      </c>
      <c r="BM116">
        <v>61764.869251938297</v>
      </c>
      <c r="BN116">
        <v>61077.0032559752</v>
      </c>
      <c r="BO116">
        <v>60396.797919447301</v>
      </c>
      <c r="BP116">
        <v>59724.167926750597</v>
      </c>
      <c r="BQ116">
        <v>59059.028912428003</v>
      </c>
      <c r="BR116">
        <v>58401.297450587503</v>
      </c>
      <c r="BS116">
        <v>57750.891044438999</v>
      </c>
      <c r="BT116">
        <v>57107.728115946396</v>
      </c>
      <c r="BU116">
        <v>56471.727995595902</v>
      </c>
      <c r="BV116">
        <v>55842.810912277899</v>
      </c>
      <c r="BW116">
        <v>55220.897983281502</v>
      </c>
      <c r="BX116">
        <v>54605.911204400603</v>
      </c>
      <c r="BY116">
        <v>53997.773440150297</v>
      </c>
      <c r="BZ116">
        <v>53396.408414091602</v>
      </c>
      <c r="CA116">
        <v>52801.740699265101</v>
      </c>
      <c r="CB116">
        <v>52213.695708729501</v>
      </c>
      <c r="CC116">
        <v>51632.199686207401</v>
      </c>
    </row>
    <row r="117" spans="1:81" x14ac:dyDescent="0.25">
      <c r="A117">
        <v>1857</v>
      </c>
      <c r="B117" t="s">
        <v>611</v>
      </c>
      <c r="C117" t="s">
        <v>27</v>
      </c>
      <c r="D117">
        <v>2020</v>
      </c>
      <c r="E117" t="s">
        <v>28</v>
      </c>
      <c r="F117" t="s">
        <v>23</v>
      </c>
      <c r="G117">
        <v>2019</v>
      </c>
      <c r="H117">
        <v>99733</v>
      </c>
      <c r="I117">
        <v>100</v>
      </c>
      <c r="J117">
        <v>2032</v>
      </c>
      <c r="K117">
        <v>55</v>
      </c>
      <c r="L117">
        <v>44879.85</v>
      </c>
      <c r="M117">
        <v>2020</v>
      </c>
      <c r="N117">
        <v>94506</v>
      </c>
      <c r="O117">
        <v>19.4144170752358</v>
      </c>
      <c r="P117" t="s">
        <v>24</v>
      </c>
      <c r="Q117">
        <v>3.2012259759951198</v>
      </c>
      <c r="R117">
        <v>1</v>
      </c>
      <c r="S117" t="s">
        <v>25</v>
      </c>
      <c r="T117">
        <v>-1.11368485725649E-2</v>
      </c>
      <c r="AX117">
        <v>99733</v>
      </c>
      <c r="AY117">
        <v>94506</v>
      </c>
      <c r="AZ117">
        <v>90370.487500000003</v>
      </c>
      <c r="BA117">
        <v>86234.975000000006</v>
      </c>
      <c r="BB117">
        <v>82099.462499999994</v>
      </c>
      <c r="BC117">
        <v>77963.95</v>
      </c>
      <c r="BD117">
        <v>73828.4375</v>
      </c>
      <c r="BE117">
        <v>69692.925000000003</v>
      </c>
      <c r="BF117">
        <v>65557.412500000006</v>
      </c>
      <c r="BG117">
        <v>61421.9</v>
      </c>
      <c r="BH117">
        <v>57286.387499999997</v>
      </c>
      <c r="BI117">
        <v>53150.875</v>
      </c>
      <c r="BJ117">
        <v>49015.362500000003</v>
      </c>
      <c r="BK117">
        <v>44879.85</v>
      </c>
      <c r="BL117">
        <v>44380.029906590498</v>
      </c>
      <c r="BM117">
        <v>43885.776233874902</v>
      </c>
      <c r="BN117">
        <v>43397.026989468803</v>
      </c>
      <c r="BO117">
        <v>42913.720871387603</v>
      </c>
      <c r="BP117">
        <v>42435.797260357598</v>
      </c>
      <c r="BQ117">
        <v>41963.196212212897</v>
      </c>
      <c r="BR117">
        <v>41495.858450376698</v>
      </c>
      <c r="BS117">
        <v>41033.725358426302</v>
      </c>
      <c r="BT117">
        <v>40576.738972741201</v>
      </c>
      <c r="BU117">
        <v>40124.841975233299</v>
      </c>
      <c r="BV117">
        <v>39677.977686157101</v>
      </c>
      <c r="BW117">
        <v>39236.0900570007</v>
      </c>
      <c r="BX117">
        <v>38799.123663456397</v>
      </c>
      <c r="BY117">
        <v>38367.023698468198</v>
      </c>
      <c r="BZ117">
        <v>37939.735965358399</v>
      </c>
      <c r="CA117">
        <v>37517.206871029099</v>
      </c>
      <c r="CB117">
        <v>37099.383419240898</v>
      </c>
      <c r="CC117">
        <v>36686.213203965199</v>
      </c>
    </row>
    <row r="118" spans="1:81" x14ac:dyDescent="0.25">
      <c r="A118">
        <v>38093</v>
      </c>
      <c r="B118" t="s">
        <v>776</v>
      </c>
      <c r="C118" t="s">
        <v>39</v>
      </c>
      <c r="D118">
        <v>2011</v>
      </c>
      <c r="E118" t="s">
        <v>49</v>
      </c>
      <c r="F118" t="s">
        <v>50</v>
      </c>
      <c r="G118">
        <v>2014</v>
      </c>
      <c r="H118">
        <v>1448</v>
      </c>
      <c r="I118">
        <v>94</v>
      </c>
      <c r="J118">
        <v>2022</v>
      </c>
      <c r="K118">
        <v>36</v>
      </c>
      <c r="L118">
        <v>926.72</v>
      </c>
      <c r="M118">
        <v>2020</v>
      </c>
      <c r="N118">
        <v>701</v>
      </c>
      <c r="O118">
        <v>143.30110497237601</v>
      </c>
      <c r="P118" t="s">
        <v>691</v>
      </c>
      <c r="Q118">
        <v>2.61634160821463</v>
      </c>
      <c r="R118">
        <v>1</v>
      </c>
      <c r="S118" t="s">
        <v>25</v>
      </c>
      <c r="T118">
        <v>-1.11368485725649E-2</v>
      </c>
      <c r="AS118">
        <v>1448</v>
      </c>
      <c r="AT118">
        <v>1323.5</v>
      </c>
      <c r="AU118">
        <v>1199</v>
      </c>
      <c r="AV118">
        <v>1074.5</v>
      </c>
      <c r="AW118">
        <v>950</v>
      </c>
      <c r="AX118">
        <v>825.5</v>
      </c>
      <c r="AY118">
        <v>701</v>
      </c>
      <c r="AZ118">
        <v>813.86</v>
      </c>
      <c r="BA118">
        <v>926.72</v>
      </c>
      <c r="BB118">
        <v>916.39925969083197</v>
      </c>
      <c r="BC118">
        <v>906.19345990364502</v>
      </c>
      <c r="BD118">
        <v>896.10132056324903</v>
      </c>
      <c r="BE118">
        <v>886.121575850461</v>
      </c>
      <c r="BF118">
        <v>876.25297404333196</v>
      </c>
      <c r="BG118">
        <v>866.49427736015195</v>
      </c>
      <c r="BH118">
        <v>856.844261804197</v>
      </c>
      <c r="BI118">
        <v>847.301717010213</v>
      </c>
      <c r="BJ118">
        <v>837.86544609259602</v>
      </c>
      <c r="BK118">
        <v>828.53426549527796</v>
      </c>
      <c r="BL118">
        <v>819.30700484327599</v>
      </c>
      <c r="BM118">
        <v>810.18250679589505</v>
      </c>
      <c r="BN118">
        <v>801.159626901568</v>
      </c>
      <c r="BO118">
        <v>792.23723345431199</v>
      </c>
      <c r="BP118">
        <v>783.41420735178394</v>
      </c>
      <c r="BQ118">
        <v>774.68944195491099</v>
      </c>
      <c r="BR118">
        <v>766.06184294909394</v>
      </c>
      <c r="BS118">
        <v>757.53032820695</v>
      </c>
      <c r="BT118">
        <v>749.09382765258397</v>
      </c>
      <c r="BU118">
        <v>740.75128312737399</v>
      </c>
      <c r="BV118">
        <v>732.50164825725199</v>
      </c>
      <c r="BW118">
        <v>724.34388832145601</v>
      </c>
      <c r="BX118">
        <v>716.27698012275698</v>
      </c>
      <c r="BY118">
        <v>708.29991185911604</v>
      </c>
      <c r="BZ118">
        <v>700.41168299677997</v>
      </c>
      <c r="CA118">
        <v>692.61130414478998</v>
      </c>
      <c r="CB118">
        <v>684.89779693088201</v>
      </c>
      <c r="CC118">
        <v>677.27019387877999</v>
      </c>
    </row>
    <row r="119" spans="1:81" x14ac:dyDescent="0.25">
      <c r="A119">
        <v>22520</v>
      </c>
      <c r="B119" t="s">
        <v>777</v>
      </c>
      <c r="C119" t="s">
        <v>39</v>
      </c>
      <c r="D119">
        <v>2018</v>
      </c>
      <c r="E119" t="s">
        <v>28</v>
      </c>
      <c r="F119" t="s">
        <v>23</v>
      </c>
      <c r="G119">
        <v>2017</v>
      </c>
      <c r="H119">
        <v>114928</v>
      </c>
      <c r="I119">
        <v>100</v>
      </c>
      <c r="J119">
        <v>2027</v>
      </c>
      <c r="K119">
        <v>43</v>
      </c>
      <c r="L119">
        <v>65508.959999999999</v>
      </c>
      <c r="M119">
        <v>2020</v>
      </c>
      <c r="N119">
        <v>110996</v>
      </c>
      <c r="O119">
        <v>7.95644755543612</v>
      </c>
      <c r="P119" t="s">
        <v>24</v>
      </c>
      <c r="Q119">
        <v>3.0787919806048798</v>
      </c>
      <c r="R119">
        <v>1</v>
      </c>
      <c r="S119" t="s">
        <v>25</v>
      </c>
      <c r="T119">
        <v>-1.11368485725649E-2</v>
      </c>
      <c r="AV119">
        <v>114928</v>
      </c>
      <c r="AW119">
        <v>113617.33333333299</v>
      </c>
      <c r="AX119">
        <v>112306.666666666</v>
      </c>
      <c r="AY119">
        <v>110996</v>
      </c>
      <c r="AZ119">
        <v>104497.851428571</v>
      </c>
      <c r="BA119">
        <v>97999.702857142795</v>
      </c>
      <c r="BB119">
        <v>91501.554285714199</v>
      </c>
      <c r="BC119">
        <v>85003.405714285705</v>
      </c>
      <c r="BD119">
        <v>78505.257142857095</v>
      </c>
      <c r="BE119">
        <v>72007.1085714285</v>
      </c>
      <c r="BF119">
        <v>65508.959999999999</v>
      </c>
      <c r="BG119">
        <v>64779.396632333701</v>
      </c>
      <c r="BH119">
        <v>64057.958301417297</v>
      </c>
      <c r="BI119">
        <v>63344.554519946803</v>
      </c>
      <c r="BJ119">
        <v>62639.095808361497</v>
      </c>
      <c r="BK119">
        <v>61941.493683621396</v>
      </c>
      <c r="BL119">
        <v>61251.660648108402</v>
      </c>
      <c r="BM119">
        <v>60569.510178652301</v>
      </c>
      <c r="BN119">
        <v>59894.9567156782</v>
      </c>
      <c r="BO119">
        <v>59227.9156524754</v>
      </c>
      <c r="BP119">
        <v>58568.303324585097</v>
      </c>
      <c r="BQ119">
        <v>57916.036999307202</v>
      </c>
      <c r="BR119">
        <v>57271.034865322799</v>
      </c>
      <c r="BS119">
        <v>56633.216022433597</v>
      </c>
      <c r="BT119">
        <v>56002.500471414402</v>
      </c>
      <c r="BU119">
        <v>55378.8091039793</v>
      </c>
      <c r="BV119">
        <v>54762.063692859301</v>
      </c>
      <c r="BW119">
        <v>54152.186881990798</v>
      </c>
      <c r="BX119">
        <v>53549.102176812798</v>
      </c>
      <c r="BY119">
        <v>52952.733934672797</v>
      </c>
      <c r="BZ119">
        <v>52363.007355339098</v>
      </c>
      <c r="CA119">
        <v>51779.848471618498</v>
      </c>
      <c r="CB119">
        <v>51203.1841400798</v>
      </c>
      <c r="CC119">
        <v>50632.942031878498</v>
      </c>
    </row>
    <row r="120" spans="1:81" x14ac:dyDescent="0.25">
      <c r="A120">
        <v>64657</v>
      </c>
      <c r="B120" t="s">
        <v>778</v>
      </c>
      <c r="C120" t="s">
        <v>52</v>
      </c>
      <c r="D120">
        <v>2019</v>
      </c>
      <c r="E120" t="s">
        <v>690</v>
      </c>
      <c r="F120" t="s">
        <v>23</v>
      </c>
      <c r="G120">
        <v>2018</v>
      </c>
      <c r="H120">
        <v>13271</v>
      </c>
      <c r="I120">
        <v>100</v>
      </c>
      <c r="J120">
        <v>2030</v>
      </c>
      <c r="K120">
        <v>50</v>
      </c>
      <c r="L120">
        <v>6635.5</v>
      </c>
      <c r="M120">
        <v>2020</v>
      </c>
      <c r="N120">
        <v>10039</v>
      </c>
      <c r="O120">
        <v>48.711379050489803</v>
      </c>
      <c r="P120" t="s">
        <v>24</v>
      </c>
      <c r="Q120">
        <v>3.1502452294390202</v>
      </c>
      <c r="R120">
        <v>1</v>
      </c>
      <c r="S120" t="s">
        <v>25</v>
      </c>
      <c r="T120">
        <v>-1.11368485725649E-2</v>
      </c>
      <c r="AW120">
        <v>13271</v>
      </c>
      <c r="AX120">
        <v>11655</v>
      </c>
      <c r="AY120">
        <v>10039</v>
      </c>
      <c r="AZ120">
        <v>9698.65</v>
      </c>
      <c r="BA120">
        <v>9358.2999999999993</v>
      </c>
      <c r="BB120">
        <v>9017.9500000000007</v>
      </c>
      <c r="BC120">
        <v>8677.6</v>
      </c>
      <c r="BD120">
        <v>8337.25</v>
      </c>
      <c r="BE120">
        <v>7996.9</v>
      </c>
      <c r="BF120">
        <v>7656.55</v>
      </c>
      <c r="BG120">
        <v>7316.2</v>
      </c>
      <c r="BH120">
        <v>6975.85</v>
      </c>
      <c r="BI120">
        <v>6635.5</v>
      </c>
      <c r="BJ120">
        <v>6561.6014412967397</v>
      </c>
      <c r="BK120">
        <v>6488.5258796515</v>
      </c>
      <c r="BL120">
        <v>6416.2641494706504</v>
      </c>
      <c r="BM120">
        <v>6344.8071872364198</v>
      </c>
      <c r="BN120">
        <v>6274.1460303700396</v>
      </c>
      <c r="BO120">
        <v>6204.27181610765</v>
      </c>
      <c r="BP120">
        <v>6135.1757803886303</v>
      </c>
      <c r="BQ120">
        <v>6066.8492567563699</v>
      </c>
      <c r="BR120">
        <v>5999.2836752713001</v>
      </c>
      <c r="BS120">
        <v>5932.47056143594</v>
      </c>
      <c r="BT120">
        <v>5866.4015351320304</v>
      </c>
      <c r="BU120">
        <v>5801.0683095694003</v>
      </c>
      <c r="BV120">
        <v>5736.4626902466198</v>
      </c>
      <c r="BW120">
        <v>5672.5765739231801</v>
      </c>
      <c r="BX120">
        <v>5609.4019476031199</v>
      </c>
      <c r="BY120">
        <v>5546.9308875300103</v>
      </c>
      <c r="BZ120">
        <v>5485.1555581930998</v>
      </c>
      <c r="CA120">
        <v>5424.06821134454</v>
      </c>
      <c r="CB120">
        <v>5363.6611850275403</v>
      </c>
      <c r="CC120">
        <v>5303.9269026153397</v>
      </c>
    </row>
    <row r="121" spans="1:81" x14ac:dyDescent="0.25">
      <c r="A121">
        <v>2095</v>
      </c>
      <c r="B121" t="s">
        <v>779</v>
      </c>
      <c r="C121" t="s">
        <v>27</v>
      </c>
      <c r="D121">
        <v>2016</v>
      </c>
      <c r="E121" t="s">
        <v>690</v>
      </c>
      <c r="F121" t="s">
        <v>23</v>
      </c>
      <c r="G121">
        <v>2016</v>
      </c>
      <c r="H121">
        <v>108694</v>
      </c>
      <c r="I121">
        <v>100</v>
      </c>
      <c r="J121">
        <v>2030</v>
      </c>
      <c r="K121">
        <v>100</v>
      </c>
      <c r="L121">
        <v>0</v>
      </c>
      <c r="M121">
        <v>2020</v>
      </c>
      <c r="N121">
        <v>53956</v>
      </c>
      <c r="O121">
        <v>50.567648628259199</v>
      </c>
      <c r="P121" t="s">
        <v>24</v>
      </c>
      <c r="Q121">
        <v>3.6502547718390201</v>
      </c>
      <c r="R121">
        <v>1</v>
      </c>
      <c r="S121" t="s">
        <v>25</v>
      </c>
      <c r="T121">
        <v>-1.11368485725649E-2</v>
      </c>
      <c r="AU121">
        <v>108694</v>
      </c>
      <c r="AV121">
        <v>95009.5</v>
      </c>
      <c r="AW121">
        <v>81325</v>
      </c>
      <c r="AX121">
        <v>67640.5</v>
      </c>
      <c r="AY121">
        <v>53956</v>
      </c>
      <c r="AZ121">
        <v>48560.4</v>
      </c>
      <c r="BA121">
        <v>43164.800000000003</v>
      </c>
      <c r="BB121">
        <v>37769.199999999997</v>
      </c>
      <c r="BC121">
        <v>32373.599999999999</v>
      </c>
      <c r="BD121">
        <v>26978</v>
      </c>
      <c r="BE121">
        <v>21582.400000000001</v>
      </c>
      <c r="BF121">
        <v>16186.8</v>
      </c>
      <c r="BG121">
        <v>10791.199999999901</v>
      </c>
      <c r="BH121">
        <v>5395.5999999999904</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row>
    <row r="122" spans="1:81" x14ac:dyDescent="0.25">
      <c r="A122">
        <v>2083</v>
      </c>
      <c r="B122" t="s">
        <v>780</v>
      </c>
      <c r="C122" t="s">
        <v>21</v>
      </c>
      <c r="D122">
        <v>2020</v>
      </c>
      <c r="E122" t="s">
        <v>690</v>
      </c>
      <c r="F122" t="s">
        <v>23</v>
      </c>
      <c r="G122">
        <v>2019</v>
      </c>
      <c r="H122">
        <v>54400000</v>
      </c>
      <c r="I122">
        <v>100</v>
      </c>
      <c r="J122">
        <v>2025</v>
      </c>
      <c r="K122">
        <v>20</v>
      </c>
      <c r="L122">
        <v>43520000</v>
      </c>
      <c r="M122">
        <v>2020</v>
      </c>
      <c r="N122">
        <v>45500000</v>
      </c>
      <c r="O122">
        <v>81.801470588235304</v>
      </c>
      <c r="P122" t="s">
        <v>45</v>
      </c>
      <c r="Q122">
        <v>2.85324487804878</v>
      </c>
      <c r="R122">
        <v>1</v>
      </c>
      <c r="S122" t="s">
        <v>25</v>
      </c>
      <c r="T122">
        <v>-1.11368485725649E-2</v>
      </c>
      <c r="AX122">
        <v>54400000</v>
      </c>
      <c r="AY122">
        <v>45500000</v>
      </c>
      <c r="AZ122">
        <v>45104000</v>
      </c>
      <c r="BA122">
        <v>44708000</v>
      </c>
      <c r="BB122">
        <v>44312000</v>
      </c>
      <c r="BC122">
        <v>43916000</v>
      </c>
      <c r="BD122">
        <v>43520000</v>
      </c>
      <c r="BE122">
        <v>43035324.3501219</v>
      </c>
      <c r="BF122">
        <v>42556046.459563397</v>
      </c>
      <c r="BG122">
        <v>42082106.214296199</v>
      </c>
      <c r="BH122">
        <v>41613444.169772997</v>
      </c>
      <c r="BI122">
        <v>41150001.543471299</v>
      </c>
      <c r="BJ122">
        <v>40691720.207520902</v>
      </c>
      <c r="BK122">
        <v>40238542.6814126</v>
      </c>
      <c r="BL122">
        <v>39790412.124789</v>
      </c>
      <c r="BM122">
        <v>39347272.330315202</v>
      </c>
      <c r="BN122">
        <v>38909067.716628999</v>
      </c>
      <c r="BO122">
        <v>38475743.321369298</v>
      </c>
      <c r="BP122">
        <v>38047244.794282302</v>
      </c>
      <c r="BQ122">
        <v>37623518.390405104</v>
      </c>
      <c r="BR122">
        <v>37204510.963324003</v>
      </c>
      <c r="BS122">
        <v>36790169.958509199</v>
      </c>
      <c r="BT122">
        <v>36380443.4067223</v>
      </c>
      <c r="BU122">
        <v>35975279.917498901</v>
      </c>
      <c r="BV122">
        <v>35574628.672702096</v>
      </c>
      <c r="BW122">
        <v>35178439.420148902</v>
      </c>
      <c r="BX122">
        <v>34786662.467307597</v>
      </c>
      <c r="BY122">
        <v>34399248.675064303</v>
      </c>
      <c r="BZ122">
        <v>34016149.451560102</v>
      </c>
      <c r="CA122">
        <v>33637316.746096298</v>
      </c>
      <c r="CB122">
        <v>33262703.043107599</v>
      </c>
      <c r="CC122">
        <v>32892261.356202301</v>
      </c>
    </row>
    <row r="123" spans="1:81" x14ac:dyDescent="0.25">
      <c r="A123">
        <v>31947</v>
      </c>
      <c r="B123" t="s">
        <v>781</v>
      </c>
      <c r="C123" t="s">
        <v>31</v>
      </c>
      <c r="D123">
        <v>2020</v>
      </c>
      <c r="E123" t="s">
        <v>690</v>
      </c>
      <c r="F123" t="s">
        <v>23</v>
      </c>
      <c r="G123">
        <v>2020</v>
      </c>
      <c r="H123">
        <v>247363</v>
      </c>
      <c r="I123">
        <v>100</v>
      </c>
      <c r="J123">
        <v>2021</v>
      </c>
      <c r="K123">
        <v>4</v>
      </c>
      <c r="L123">
        <v>237468.47999999899</v>
      </c>
      <c r="M123">
        <v>2020</v>
      </c>
      <c r="N123">
        <v>247363</v>
      </c>
      <c r="O123">
        <v>0</v>
      </c>
      <c r="P123" t="s">
        <v>45</v>
      </c>
      <c r="Q123">
        <v>2.6858783948365899</v>
      </c>
      <c r="R123">
        <v>1</v>
      </c>
      <c r="S123" t="s">
        <v>25</v>
      </c>
      <c r="T123">
        <v>-1.11368485725649E-2</v>
      </c>
      <c r="AY123">
        <v>247363</v>
      </c>
      <c r="AZ123">
        <v>237468.47999999899</v>
      </c>
      <c r="BA123">
        <v>234823.82949748199</v>
      </c>
      <c r="BB123">
        <v>232208.632067139</v>
      </c>
      <c r="BC123">
        <v>229622.55969456499</v>
      </c>
      <c r="BD123">
        <v>227065.288018402</v>
      </c>
      <c r="BE123">
        <v>224536.49628965501</v>
      </c>
      <c r="BF123">
        <v>222035.867331463</v>
      </c>
      <c r="BG123">
        <v>219563.08749931399</v>
      </c>
      <c r="BH123">
        <v>217117.84664170901</v>
      </c>
      <c r="BI123">
        <v>214699.83806125901</v>
      </c>
      <c r="BJ123">
        <v>212308.75847621699</v>
      </c>
      <c r="BK123">
        <v>209944.30798243801</v>
      </c>
      <c r="BL123">
        <v>207606.19001576601</v>
      </c>
      <c r="BM123">
        <v>205294.11131483299</v>
      </c>
      <c r="BN123">
        <v>203007.78188428</v>
      </c>
      <c r="BO123">
        <v>200746.91495838299</v>
      </c>
      <c r="BP123">
        <v>198511.22696508199</v>
      </c>
      <c r="BQ123">
        <v>196300.437490418</v>
      </c>
      <c r="BR123">
        <v>194114.26924335901</v>
      </c>
      <c r="BS123">
        <v>191952.448021021</v>
      </c>
      <c r="BT123">
        <v>189814.702674278</v>
      </c>
      <c r="BU123">
        <v>187700.76507374801</v>
      </c>
      <c r="BV123">
        <v>185610.37007616699</v>
      </c>
      <c r="BW123">
        <v>183543.25549113101</v>
      </c>
      <c r="BX123">
        <v>181499.162048211</v>
      </c>
      <c r="BY123">
        <v>179477.83336443201</v>
      </c>
      <c r="BZ123">
        <v>177479.01591212099</v>
      </c>
      <c r="CA123">
        <v>175502.45898709999</v>
      </c>
      <c r="CB123">
        <v>173547.914677247</v>
      </c>
      <c r="CC123">
        <v>171615.137831403</v>
      </c>
    </row>
    <row r="124" spans="1:81" x14ac:dyDescent="0.25">
      <c r="A124">
        <v>21473</v>
      </c>
      <c r="B124" t="s">
        <v>782</v>
      </c>
      <c r="C124" t="s">
        <v>43</v>
      </c>
      <c r="D124">
        <v>2021</v>
      </c>
      <c r="E124" t="s">
        <v>28</v>
      </c>
      <c r="F124" t="s">
        <v>23</v>
      </c>
      <c r="G124">
        <v>2019</v>
      </c>
      <c r="H124">
        <v>527404.1</v>
      </c>
      <c r="I124">
        <v>100</v>
      </c>
      <c r="J124">
        <v>2030</v>
      </c>
      <c r="K124">
        <v>35</v>
      </c>
      <c r="L124">
        <v>342812.66499999998</v>
      </c>
      <c r="M124">
        <v>2020</v>
      </c>
      <c r="N124">
        <v>475975.44</v>
      </c>
      <c r="O124">
        <v>27.8608051343227</v>
      </c>
      <c r="P124" t="s">
        <v>45</v>
      </c>
      <c r="Q124">
        <v>3.0002966428490199</v>
      </c>
      <c r="R124">
        <v>1</v>
      </c>
      <c r="S124" t="s">
        <v>25</v>
      </c>
      <c r="T124">
        <v>-1.11368485725649E-2</v>
      </c>
      <c r="AX124">
        <v>527404.1</v>
      </c>
      <c r="AY124">
        <v>475975.44</v>
      </c>
      <c r="AZ124">
        <v>462659.16249999998</v>
      </c>
      <c r="BA124">
        <v>449342.88500000001</v>
      </c>
      <c r="BB124">
        <v>436026.60749999998</v>
      </c>
      <c r="BC124">
        <v>422710.32999999903</v>
      </c>
      <c r="BD124">
        <v>409394.05249999999</v>
      </c>
      <c r="BE124">
        <v>396077.77500000002</v>
      </c>
      <c r="BF124">
        <v>382761.4975</v>
      </c>
      <c r="BG124">
        <v>369445.22</v>
      </c>
      <c r="BH124">
        <v>356128.9425</v>
      </c>
      <c r="BI124">
        <v>342812.66499999998</v>
      </c>
      <c r="BJ124">
        <v>338994.81226113701</v>
      </c>
      <c r="BK124">
        <v>335219.47837010003</v>
      </c>
      <c r="BL124">
        <v>331486.18980091799</v>
      </c>
      <c r="BM124">
        <v>327794.478301208</v>
      </c>
      <c r="BN124">
        <v>324143.880833445</v>
      </c>
      <c r="BO124">
        <v>320533.93951687898</v>
      </c>
      <c r="BP124">
        <v>316964.20157011203</v>
      </c>
      <c r="BQ124">
        <v>313434.21925430198</v>
      </c>
      <c r="BR124">
        <v>309943.54981700698</v>
      </c>
      <c r="BS124">
        <v>306491.755436651</v>
      </c>
      <c r="BT124">
        <v>303078.40316761401</v>
      </c>
      <c r="BU124">
        <v>299703.06488592102</v>
      </c>
      <c r="BV124">
        <v>296365.317235553</v>
      </c>
      <c r="BW124">
        <v>293064.74157534097</v>
      </c>
      <c r="BX124">
        <v>289800.923926458</v>
      </c>
      <c r="BY124">
        <v>286573.45492049999</v>
      </c>
      <c r="BZ124">
        <v>283381.929748133</v>
      </c>
      <c r="CA124">
        <v>280225.94810832699</v>
      </c>
      <c r="CB124">
        <v>277105.11415814102</v>
      </c>
      <c r="CC124">
        <v>274019.03646307898</v>
      </c>
    </row>
    <row r="125" spans="1:81" x14ac:dyDescent="0.25">
      <c r="A125">
        <v>2297</v>
      </c>
      <c r="B125" t="s">
        <v>783</v>
      </c>
      <c r="C125" t="s">
        <v>21</v>
      </c>
      <c r="D125">
        <v>2020</v>
      </c>
      <c r="E125" t="s">
        <v>28</v>
      </c>
      <c r="F125" t="s">
        <v>23</v>
      </c>
      <c r="G125">
        <v>2020</v>
      </c>
      <c r="H125">
        <v>22318</v>
      </c>
      <c r="I125">
        <v>100</v>
      </c>
      <c r="J125">
        <v>2030</v>
      </c>
      <c r="K125">
        <v>51</v>
      </c>
      <c r="L125">
        <v>10935.82</v>
      </c>
      <c r="M125">
        <v>2020</v>
      </c>
      <c r="N125">
        <v>19098</v>
      </c>
      <c r="O125">
        <v>28.2898355148135</v>
      </c>
      <c r="P125" t="s">
        <v>45</v>
      </c>
      <c r="Q125">
        <v>3.1602461342390198</v>
      </c>
      <c r="R125">
        <v>1</v>
      </c>
      <c r="S125" t="s">
        <v>25</v>
      </c>
      <c r="T125">
        <v>-1.11368485725649E-2</v>
      </c>
      <c r="AY125">
        <v>19098</v>
      </c>
      <c r="AZ125">
        <v>18281.781999999999</v>
      </c>
      <c r="BA125">
        <v>17465.563999999998</v>
      </c>
      <c r="BB125">
        <v>16649.346000000001</v>
      </c>
      <c r="BC125">
        <v>15833.128000000001</v>
      </c>
      <c r="BD125">
        <v>15016.91</v>
      </c>
      <c r="BE125">
        <v>14200.691999999999</v>
      </c>
      <c r="BF125">
        <v>13384.474</v>
      </c>
      <c r="BG125">
        <v>12568.255999999999</v>
      </c>
      <c r="BH125">
        <v>11752.038</v>
      </c>
      <c r="BI125">
        <v>10935.82</v>
      </c>
      <c r="BJ125">
        <v>10814.0294286431</v>
      </c>
      <c r="BK125">
        <v>10693.595220437101</v>
      </c>
      <c r="BL125">
        <v>10574.502269770799</v>
      </c>
      <c r="BM125">
        <v>10456.7356392621</v>
      </c>
      <c r="BN125">
        <v>10340.2805578843</v>
      </c>
      <c r="BO125">
        <v>10225.122419113301</v>
      </c>
      <c r="BP125">
        <v>10111.2467790957</v>
      </c>
      <c r="BQ125">
        <v>9998.6393548370907</v>
      </c>
      <c r="BR125">
        <v>9887.2860224105807</v>
      </c>
      <c r="BS125">
        <v>9777.1728151853604</v>
      </c>
      <c r="BT125">
        <v>9668.2859220748396</v>
      </c>
      <c r="BU125">
        <v>9560.6116858044297</v>
      </c>
      <c r="BV125">
        <v>9454.1366011985301</v>
      </c>
      <c r="BW125">
        <v>9348.8473134866399</v>
      </c>
      <c r="BX125">
        <v>9244.7306166283106</v>
      </c>
      <c r="BY125">
        <v>9141.7734516567707</v>
      </c>
      <c r="BZ125">
        <v>9039.9629050409694</v>
      </c>
      <c r="CA125">
        <v>8939.2862070659303</v>
      </c>
      <c r="CB125">
        <v>8839.7307302310091</v>
      </c>
      <c r="CC125">
        <v>8741.2839876661801</v>
      </c>
    </row>
    <row r="126" spans="1:81" x14ac:dyDescent="0.25">
      <c r="A126">
        <v>2280</v>
      </c>
      <c r="B126" t="s">
        <v>784</v>
      </c>
      <c r="C126" t="s">
        <v>21</v>
      </c>
      <c r="D126">
        <v>2019</v>
      </c>
      <c r="E126" t="s">
        <v>690</v>
      </c>
      <c r="F126" t="s">
        <v>23</v>
      </c>
      <c r="G126">
        <v>2017</v>
      </c>
      <c r="H126">
        <v>53010</v>
      </c>
      <c r="I126">
        <v>100</v>
      </c>
      <c r="J126">
        <v>2025</v>
      </c>
      <c r="K126">
        <v>50</v>
      </c>
      <c r="L126">
        <v>26505</v>
      </c>
      <c r="M126">
        <v>2020</v>
      </c>
      <c r="N126">
        <v>40952</v>
      </c>
      <c r="O126">
        <v>50.659291528729298</v>
      </c>
      <c r="P126" t="s">
        <v>24</v>
      </c>
      <c r="Q126">
        <v>3.1478103624207798</v>
      </c>
      <c r="R126">
        <v>1</v>
      </c>
      <c r="S126" t="s">
        <v>25</v>
      </c>
      <c r="T126">
        <v>-1.11368485725649E-2</v>
      </c>
      <c r="AV126">
        <v>53010</v>
      </c>
      <c r="AW126">
        <v>48990.666666666599</v>
      </c>
      <c r="AX126">
        <v>44971.333333333299</v>
      </c>
      <c r="AY126">
        <v>40952</v>
      </c>
      <c r="AZ126">
        <v>38062.6</v>
      </c>
      <c r="BA126">
        <v>35173.199999999997</v>
      </c>
      <c r="BB126">
        <v>32283.8</v>
      </c>
      <c r="BC126">
        <v>29394.400000000001</v>
      </c>
      <c r="BD126">
        <v>26505</v>
      </c>
      <c r="BE126">
        <v>26209.817828584099</v>
      </c>
      <c r="BF126">
        <v>25917.923056312698</v>
      </c>
      <c r="BG126">
        <v>25629.2790719191</v>
      </c>
      <c r="BH126">
        <v>25343.849671871099</v>
      </c>
      <c r="BI126">
        <v>25061.599055829702</v>
      </c>
      <c r="BJ126">
        <v>24782.491822158601</v>
      </c>
      <c r="BK126">
        <v>24506.492963484401</v>
      </c>
      <c r="BL126">
        <v>24233.567862305401</v>
      </c>
      <c r="BM126">
        <v>23963.682286649899</v>
      </c>
      <c r="BN126">
        <v>23696.802385782499</v>
      </c>
      <c r="BO126">
        <v>23432.894685957999</v>
      </c>
      <c r="BP126">
        <v>23171.926086223601</v>
      </c>
      <c r="BQ126">
        <v>22913.863854266699</v>
      </c>
      <c r="BR126">
        <v>22658.6756223093</v>
      </c>
      <c r="BS126">
        <v>22406.3293830488</v>
      </c>
      <c r="BT126">
        <v>22156.7934856428</v>
      </c>
      <c r="BU126">
        <v>21910.0366317396</v>
      </c>
      <c r="BV126">
        <v>21666.0278715526</v>
      </c>
      <c r="BW126">
        <v>21424.7365999781</v>
      </c>
      <c r="BX126">
        <v>21186.132552757099</v>
      </c>
      <c r="BY126">
        <v>20950.185802678701</v>
      </c>
      <c r="BZ126">
        <v>20716.866755827199</v>
      </c>
      <c r="CA126">
        <v>20486.146147869498</v>
      </c>
      <c r="CB126">
        <v>20257.9950403853</v>
      </c>
      <c r="CC126">
        <v>20032.3848172367</v>
      </c>
    </row>
    <row r="127" spans="1:81" x14ac:dyDescent="0.25">
      <c r="A127">
        <v>2326</v>
      </c>
      <c r="B127" t="s">
        <v>130</v>
      </c>
      <c r="C127" t="s">
        <v>27</v>
      </c>
      <c r="D127">
        <v>2020</v>
      </c>
      <c r="E127" t="s">
        <v>28</v>
      </c>
      <c r="F127" t="s">
        <v>23</v>
      </c>
      <c r="G127">
        <v>2019</v>
      </c>
      <c r="H127">
        <v>51649</v>
      </c>
      <c r="I127">
        <v>100</v>
      </c>
      <c r="J127">
        <v>2025</v>
      </c>
      <c r="K127">
        <v>15</v>
      </c>
      <c r="L127">
        <v>43901.65</v>
      </c>
      <c r="M127">
        <v>2020</v>
      </c>
      <c r="N127">
        <v>44506</v>
      </c>
      <c r="O127">
        <v>92.199268136846797</v>
      </c>
      <c r="P127" t="s">
        <v>24</v>
      </c>
      <c r="Q127">
        <v>2.7978100429487802</v>
      </c>
      <c r="R127">
        <v>1</v>
      </c>
      <c r="S127" t="s">
        <v>25</v>
      </c>
      <c r="T127">
        <v>-1.11368485725649E-2</v>
      </c>
      <c r="AX127">
        <v>51649</v>
      </c>
      <c r="AY127">
        <v>44506</v>
      </c>
      <c r="AZ127">
        <v>44385.13</v>
      </c>
      <c r="BA127">
        <v>44264.26</v>
      </c>
      <c r="BB127">
        <v>44143.39</v>
      </c>
      <c r="BC127">
        <v>44022.52</v>
      </c>
      <c r="BD127">
        <v>43901.65</v>
      </c>
      <c r="BE127">
        <v>43412.723971864201</v>
      </c>
      <c r="BF127">
        <v>42929.243038867004</v>
      </c>
      <c r="BG127">
        <v>42451.146559808301</v>
      </c>
      <c r="BH127">
        <v>41978.374568840001</v>
      </c>
      <c r="BI127">
        <v>41510.867767944401</v>
      </c>
      <c r="BJ127">
        <v>41048.567519497003</v>
      </c>
      <c r="BK127">
        <v>40591.4158389117</v>
      </c>
      <c r="BL127">
        <v>40139.355387367701</v>
      </c>
      <c r="BM127">
        <v>39692.329464618197</v>
      </c>
      <c r="BN127">
        <v>39250.282001878397</v>
      </c>
      <c r="BO127">
        <v>38813.157554792997</v>
      </c>
      <c r="BP127">
        <v>38380.901296482203</v>
      </c>
      <c r="BQ127">
        <v>37953.459010664701</v>
      </c>
      <c r="BR127">
        <v>37530.777084857902</v>
      </c>
      <c r="BS127">
        <v>37112.802503653103</v>
      </c>
      <c r="BT127">
        <v>36699.482842066398</v>
      </c>
      <c r="BU127">
        <v>36290.766258962904</v>
      </c>
      <c r="BV127">
        <v>35886.601490554502</v>
      </c>
      <c r="BW127">
        <v>35486.937843970198</v>
      </c>
      <c r="BX127">
        <v>35091.725190897901</v>
      </c>
      <c r="BY127">
        <v>34700.913961296799</v>
      </c>
      <c r="BZ127">
        <v>34314.455137180201</v>
      </c>
      <c r="CA127">
        <v>33932.300246467399</v>
      </c>
      <c r="CB127">
        <v>33554.401356903603</v>
      </c>
      <c r="CC127">
        <v>33180.711070048703</v>
      </c>
    </row>
    <row r="128" spans="1:81" x14ac:dyDescent="0.25">
      <c r="A128">
        <v>2335</v>
      </c>
      <c r="B128" t="s">
        <v>131</v>
      </c>
      <c r="C128" t="s">
        <v>59</v>
      </c>
      <c r="D128">
        <v>2018</v>
      </c>
      <c r="E128" t="s">
        <v>690</v>
      </c>
      <c r="F128" t="s">
        <v>23</v>
      </c>
      <c r="G128">
        <v>2015</v>
      </c>
      <c r="H128">
        <v>199098.2</v>
      </c>
      <c r="I128">
        <v>100</v>
      </c>
      <c r="J128">
        <v>2030</v>
      </c>
      <c r="K128">
        <v>30</v>
      </c>
      <c r="L128">
        <v>139368.74</v>
      </c>
      <c r="M128">
        <v>2020</v>
      </c>
      <c r="N128">
        <v>117040.59</v>
      </c>
      <c r="O128">
        <v>137.382139399887</v>
      </c>
      <c r="P128" t="s">
        <v>691</v>
      </c>
      <c r="Q128">
        <v>2.9502638122590201</v>
      </c>
      <c r="R128">
        <v>1</v>
      </c>
      <c r="S128" t="s">
        <v>25</v>
      </c>
      <c r="T128">
        <v>-1.11368485725649E-2</v>
      </c>
      <c r="AT128">
        <v>199098.2</v>
      </c>
      <c r="AU128">
        <v>182686.67800000001</v>
      </c>
      <c r="AV128">
        <v>166275.15599999999</v>
      </c>
      <c r="AW128">
        <v>149863.63399999999</v>
      </c>
      <c r="AX128">
        <v>133452.11199999999</v>
      </c>
      <c r="AY128">
        <v>117040.59</v>
      </c>
      <c r="AZ128">
        <v>119273.405</v>
      </c>
      <c r="BA128">
        <v>121506.22</v>
      </c>
      <c r="BB128">
        <v>123739.034999999</v>
      </c>
      <c r="BC128">
        <v>125971.849999999</v>
      </c>
      <c r="BD128">
        <v>128204.66499999999</v>
      </c>
      <c r="BE128">
        <v>130437.48</v>
      </c>
      <c r="BF128">
        <v>132670.29499999899</v>
      </c>
      <c r="BG128">
        <v>134903.10999999999</v>
      </c>
      <c r="BH128">
        <v>137135.92499999999</v>
      </c>
      <c r="BI128">
        <v>139368.74</v>
      </c>
      <c r="BJ128">
        <v>137816.61144687</v>
      </c>
      <c r="BK128">
        <v>136281.76871440301</v>
      </c>
      <c r="BL128">
        <v>134764.01929302901</v>
      </c>
      <c r="BM128">
        <v>133263.172817132</v>
      </c>
      <c r="BN128">
        <v>131779.04104116801</v>
      </c>
      <c r="BO128">
        <v>130311.437816055</v>
      </c>
      <c r="BP128">
        <v>128860.17906582401</v>
      </c>
      <c r="BQ128">
        <v>127425.08276453499</v>
      </c>
      <c r="BR128">
        <v>126005.96891343901</v>
      </c>
      <c r="BS128">
        <v>124602.659518411</v>
      </c>
      <c r="BT128">
        <v>123214.978567616</v>
      </c>
      <c r="BU128">
        <v>121842.75200943599</v>
      </c>
      <c r="BV128">
        <v>120485.80773064301</v>
      </c>
      <c r="BW128">
        <v>119143.975534803</v>
      </c>
      <c r="BX128">
        <v>117817.087120939</v>
      </c>
      <c r="BY128">
        <v>116504.976062412</v>
      </c>
      <c r="BZ128">
        <v>115207.47778605499</v>
      </c>
      <c r="CA128">
        <v>113924.42955152399</v>
      </c>
      <c r="CB128">
        <v>112655.67043089301</v>
      </c>
      <c r="CC128">
        <v>111401.041288464</v>
      </c>
    </row>
    <row r="129" spans="1:81" x14ac:dyDescent="0.25">
      <c r="A129">
        <v>2354</v>
      </c>
      <c r="B129" t="s">
        <v>132</v>
      </c>
      <c r="C129" t="s">
        <v>27</v>
      </c>
      <c r="D129">
        <v>2015</v>
      </c>
      <c r="E129" t="s">
        <v>88</v>
      </c>
      <c r="F129" t="s">
        <v>54</v>
      </c>
      <c r="G129">
        <v>2012</v>
      </c>
      <c r="H129">
        <v>162165</v>
      </c>
      <c r="I129">
        <v>100</v>
      </c>
      <c r="J129">
        <v>2023</v>
      </c>
      <c r="K129">
        <v>15</v>
      </c>
      <c r="L129">
        <v>137840.25</v>
      </c>
      <c r="M129">
        <v>2020</v>
      </c>
      <c r="N129">
        <v>159741</v>
      </c>
      <c r="O129">
        <v>9.9651589430518293</v>
      </c>
      <c r="P129" t="s">
        <v>24</v>
      </c>
      <c r="Q129">
        <v>3.1368454847926799</v>
      </c>
      <c r="R129">
        <v>1</v>
      </c>
      <c r="S129" t="s">
        <v>25</v>
      </c>
      <c r="T129">
        <v>-1.11368485725649E-2</v>
      </c>
      <c r="AQ129">
        <v>162165</v>
      </c>
      <c r="AR129">
        <v>161862</v>
      </c>
      <c r="AS129">
        <v>161559</v>
      </c>
      <c r="AT129">
        <v>161256</v>
      </c>
      <c r="AU129">
        <v>160953</v>
      </c>
      <c r="AV129">
        <v>160650</v>
      </c>
      <c r="AW129">
        <v>160347</v>
      </c>
      <c r="AX129">
        <v>160044</v>
      </c>
      <c r="AY129">
        <v>159741</v>
      </c>
      <c r="AZ129">
        <v>152440.75</v>
      </c>
      <c r="BA129">
        <v>145140.5</v>
      </c>
      <c r="BB129">
        <v>137840.25</v>
      </c>
      <c r="BC129">
        <v>136305.144008545</v>
      </c>
      <c r="BD129">
        <v>134787.13426006</v>
      </c>
      <c r="BE129">
        <v>133286.03035627599</v>
      </c>
      <c r="BF129">
        <v>131801.64401936001</v>
      </c>
      <c r="BG129">
        <v>130333.789068301</v>
      </c>
      <c r="BH129">
        <v>128882.281395559</v>
      </c>
      <c r="BI129">
        <v>127446.93894397</v>
      </c>
      <c r="BJ129">
        <v>126027.581683914</v>
      </c>
      <c r="BK129">
        <v>124624.03159073299</v>
      </c>
      <c r="BL129">
        <v>123236.11262240499</v>
      </c>
      <c r="BM129">
        <v>121863.650697458</v>
      </c>
      <c r="BN129">
        <v>120506.47367314</v>
      </c>
      <c r="BO129">
        <v>119164.411323829</v>
      </c>
      <c r="BP129">
        <v>117837.29531967601</v>
      </c>
      <c r="BQ129">
        <v>116524.9592055</v>
      </c>
      <c r="BR129">
        <v>115227.238379904</v>
      </c>
      <c r="BS129">
        <v>113943.97007463301</v>
      </c>
      <c r="BT129">
        <v>112674.993334154</v>
      </c>
      <c r="BU129">
        <v>111420.14899547699</v>
      </c>
      <c r="BV129">
        <v>110179.279668182</v>
      </c>
      <c r="BW129">
        <v>108952.229714683</v>
      </c>
      <c r="BX129">
        <v>107738.845230707</v>
      </c>
      <c r="BY129">
        <v>106538.97402599</v>
      </c>
      <c r="BZ129">
        <v>105352.46560518599</v>
      </c>
      <c r="CA129">
        <v>104179.171148995</v>
      </c>
      <c r="CB129">
        <v>103018.943495493</v>
      </c>
      <c r="CC129">
        <v>101871.637121678</v>
      </c>
    </row>
    <row r="130" spans="1:81" x14ac:dyDescent="0.25">
      <c r="A130">
        <v>46941</v>
      </c>
      <c r="B130" t="s">
        <v>785</v>
      </c>
      <c r="C130" t="s">
        <v>31</v>
      </c>
      <c r="D130">
        <v>2019</v>
      </c>
      <c r="E130" t="s">
        <v>28</v>
      </c>
      <c r="F130" t="s">
        <v>23</v>
      </c>
      <c r="G130">
        <v>2019</v>
      </c>
      <c r="H130">
        <v>10543</v>
      </c>
      <c r="I130">
        <v>100</v>
      </c>
      <c r="J130">
        <v>2025</v>
      </c>
      <c r="K130">
        <v>30</v>
      </c>
      <c r="L130">
        <v>7380.0999999999904</v>
      </c>
      <c r="M130">
        <v>2020</v>
      </c>
      <c r="N130">
        <v>8593</v>
      </c>
      <c r="O130">
        <v>64.917213370821599</v>
      </c>
      <c r="P130" t="s">
        <v>691</v>
      </c>
      <c r="Q130">
        <v>2.9478059450487799</v>
      </c>
      <c r="R130">
        <v>1</v>
      </c>
      <c r="S130" t="s">
        <v>25</v>
      </c>
      <c r="T130">
        <v>-1.11368485725649E-2</v>
      </c>
      <c r="AX130">
        <v>10543</v>
      </c>
      <c r="AY130">
        <v>8593</v>
      </c>
      <c r="AZ130">
        <v>8350.42</v>
      </c>
      <c r="BA130">
        <v>8107.84</v>
      </c>
      <c r="BB130">
        <v>7865.2599999999902</v>
      </c>
      <c r="BC130">
        <v>7622.6799999999903</v>
      </c>
      <c r="BD130">
        <v>7380.0999999999904</v>
      </c>
      <c r="BE130">
        <v>7297.9089438496103</v>
      </c>
      <c r="BF130">
        <v>7216.6332370455902</v>
      </c>
      <c r="BG130">
        <v>7136.2626854808695</v>
      </c>
      <c r="BH130">
        <v>7056.7872085786303</v>
      </c>
      <c r="BI130">
        <v>6978.1968380278704</v>
      </c>
      <c r="BJ130">
        <v>6900.4817165332097</v>
      </c>
      <c r="BK130">
        <v>6823.6320965784198</v>
      </c>
      <c r="BL130">
        <v>6747.6383392039297</v>
      </c>
      <c r="BM130">
        <v>6672.4909127977899</v>
      </c>
      <c r="BN130">
        <v>6598.1803919001404</v>
      </c>
      <c r="BO130">
        <v>6524.6974560210801</v>
      </c>
      <c r="BP130">
        <v>6452.03288847158</v>
      </c>
      <c r="BQ130">
        <v>6380.17757520746</v>
      </c>
      <c r="BR130">
        <v>6309.1225036862998</v>
      </c>
      <c r="BS130">
        <v>6238.8587617369803</v>
      </c>
      <c r="BT130">
        <v>6169.3775364418998</v>
      </c>
      <c r="BU130">
        <v>6100.6701130315596</v>
      </c>
      <c r="BV130">
        <v>6032.7278737915603</v>
      </c>
      <c r="BW130">
        <v>5965.54229698165</v>
      </c>
      <c r="BX130">
        <v>5899.1049557669303</v>
      </c>
      <c r="BY130">
        <v>5833.4075171608902</v>
      </c>
      <c r="BZ130">
        <v>5768.4417409801999</v>
      </c>
      <c r="CA130">
        <v>5704.1994788112497</v>
      </c>
      <c r="CB130">
        <v>5640.6726729880202</v>
      </c>
      <c r="CC130">
        <v>5577.8533555815502</v>
      </c>
    </row>
    <row r="131" spans="1:81" x14ac:dyDescent="0.25">
      <c r="A131">
        <v>2414</v>
      </c>
      <c r="B131" t="s">
        <v>133</v>
      </c>
      <c r="C131" t="s">
        <v>21</v>
      </c>
      <c r="D131">
        <v>2017</v>
      </c>
      <c r="E131" t="s">
        <v>690</v>
      </c>
      <c r="F131" t="s">
        <v>23</v>
      </c>
      <c r="G131">
        <v>2016</v>
      </c>
      <c r="H131">
        <v>24570</v>
      </c>
      <c r="I131">
        <v>100</v>
      </c>
      <c r="J131">
        <v>2022</v>
      </c>
      <c r="K131">
        <v>95</v>
      </c>
      <c r="L131">
        <v>1228.5</v>
      </c>
      <c r="M131">
        <v>2020</v>
      </c>
      <c r="N131">
        <v>4034</v>
      </c>
      <c r="O131">
        <v>87.980635349056399</v>
      </c>
      <c r="P131" t="s">
        <v>24</v>
      </c>
      <c r="Q131">
        <v>3.5963439204146299</v>
      </c>
      <c r="R131">
        <v>1</v>
      </c>
      <c r="S131" t="s">
        <v>25</v>
      </c>
      <c r="T131">
        <v>-1.11368485725649E-2</v>
      </c>
      <c r="AU131">
        <v>24570</v>
      </c>
      <c r="AV131">
        <v>19436</v>
      </c>
      <c r="AW131">
        <v>14302</v>
      </c>
      <c r="AX131">
        <v>9168</v>
      </c>
      <c r="AY131">
        <v>4034</v>
      </c>
      <c r="AZ131">
        <v>2631.25</v>
      </c>
      <c r="BA131">
        <v>1228.5</v>
      </c>
      <c r="BB131">
        <v>1214.8183815286</v>
      </c>
      <c r="BC131">
        <v>1201.2891331703499</v>
      </c>
      <c r="BD131">
        <v>1187.9105580023599</v>
      </c>
      <c r="BE131">
        <v>1174.6809780001399</v>
      </c>
      <c r="BF131">
        <v>1161.59873382708</v>
      </c>
      <c r="BG131">
        <v>1148.6621846263599</v>
      </c>
      <c r="BH131">
        <v>1135.8697078151499</v>
      </c>
      <c r="BI131">
        <v>1123.2196988810499</v>
      </c>
      <c r="BJ131">
        <v>1110.7105711808899</v>
      </c>
      <c r="BK131">
        <v>1098.3407557416999</v>
      </c>
      <c r="BL131">
        <v>1086.1087010639301</v>
      </c>
      <c r="BM131">
        <v>1074.0128729268299</v>
      </c>
      <c r="BN131">
        <v>1062.0517541960601</v>
      </c>
      <c r="BO131">
        <v>1050.2238446333499</v>
      </c>
      <c r="BP131">
        <v>1038.5276607083699</v>
      </c>
      <c r="BQ131">
        <v>1026.9617354126401</v>
      </c>
      <c r="BR131">
        <v>1015.52461807553</v>
      </c>
      <c r="BS131">
        <v>1004.21487418232</v>
      </c>
      <c r="BT131">
        <v>993.03108519423404</v>
      </c>
      <c r="BU131">
        <v>981.97184837057603</v>
      </c>
      <c r="BV131">
        <v>971.03577659275095</v>
      </c>
      <c r="BW131">
        <v>960.22149819029505</v>
      </c>
      <c r="BX131">
        <v>949.52765676882802</v>
      </c>
      <c r="BY131">
        <v>938.952911039931</v>
      </c>
      <c r="BZ131">
        <v>928.49593465291105</v>
      </c>
      <c r="CA131">
        <v>918.15541602843905</v>
      </c>
      <c r="CB131">
        <v>907.93005819405005</v>
      </c>
      <c r="CC131">
        <v>897.81857862146296</v>
      </c>
    </row>
    <row r="132" spans="1:81" x14ac:dyDescent="0.25">
      <c r="A132">
        <v>849275</v>
      </c>
      <c r="B132" t="s">
        <v>786</v>
      </c>
      <c r="C132" t="s">
        <v>43</v>
      </c>
      <c r="D132">
        <v>2018</v>
      </c>
      <c r="E132" t="s">
        <v>60</v>
      </c>
      <c r="F132" t="s">
        <v>54</v>
      </c>
      <c r="G132">
        <v>2019</v>
      </c>
      <c r="H132">
        <v>10881.39</v>
      </c>
      <c r="I132">
        <v>100</v>
      </c>
      <c r="J132">
        <v>2030</v>
      </c>
      <c r="K132">
        <v>30</v>
      </c>
      <c r="L132">
        <v>7616.97299999999</v>
      </c>
      <c r="M132">
        <v>2020</v>
      </c>
      <c r="N132">
        <v>9356.07</v>
      </c>
      <c r="O132">
        <v>70.139746451272899</v>
      </c>
      <c r="P132" t="s">
        <v>24</v>
      </c>
      <c r="Q132">
        <v>3.2902582640440201</v>
      </c>
      <c r="R132">
        <v>1</v>
      </c>
      <c r="S132" t="s">
        <v>25</v>
      </c>
      <c r="T132">
        <v>-1.11368485725649E-2</v>
      </c>
      <c r="AX132">
        <v>10881.39</v>
      </c>
      <c r="AY132">
        <v>9356.07</v>
      </c>
      <c r="AZ132">
        <v>9182.1602999999996</v>
      </c>
      <c r="BA132">
        <v>9008.2505999999994</v>
      </c>
      <c r="BB132">
        <v>8834.3408999999992</v>
      </c>
      <c r="BC132">
        <v>8660.43119999999</v>
      </c>
      <c r="BD132">
        <v>8486.5214999999898</v>
      </c>
      <c r="BE132">
        <v>8312.6117999999897</v>
      </c>
      <c r="BF132">
        <v>8138.7020999999904</v>
      </c>
      <c r="BG132">
        <v>7964.7923999999903</v>
      </c>
      <c r="BH132">
        <v>7790.8826999999901</v>
      </c>
      <c r="BI132">
        <v>7616.97299999999</v>
      </c>
      <c r="BJ132">
        <v>7532.1439251176798</v>
      </c>
      <c r="BK132">
        <v>7448.2595787968803</v>
      </c>
      <c r="BL132">
        <v>7365.3094397386603</v>
      </c>
      <c r="BM132">
        <v>7283.2831038182103</v>
      </c>
      <c r="BN132">
        <v>7202.1702827798599</v>
      </c>
      <c r="BO132">
        <v>7121.9608029467199</v>
      </c>
      <c r="BP132">
        <v>7042.64460394456</v>
      </c>
      <c r="BQ132">
        <v>6964.2117374400304</v>
      </c>
      <c r="BR132">
        <v>6886.65236589289</v>
      </c>
      <c r="BS132">
        <v>6809.9567613220397</v>
      </c>
      <c r="BT132">
        <v>6734.1153040854797</v>
      </c>
      <c r="BU132">
        <v>6659.1184816736904</v>
      </c>
      <c r="BV132">
        <v>6584.9568875165196</v>
      </c>
      <c r="BW132">
        <v>6511.62121980338</v>
      </c>
      <c r="BX132">
        <v>6439.1022803165297</v>
      </c>
      <c r="BY132">
        <v>6367.39097327739</v>
      </c>
      <c r="BZ132">
        <v>6296.4783042056797</v>
      </c>
      <c r="CA132">
        <v>6226.3553787912997</v>
      </c>
      <c r="CB132">
        <v>6157.0134017787304</v>
      </c>
      <c r="CC132">
        <v>6088.4436758638703</v>
      </c>
    </row>
    <row r="133" spans="1:81" x14ac:dyDescent="0.25">
      <c r="A133">
        <v>40219</v>
      </c>
      <c r="B133" t="s">
        <v>787</v>
      </c>
      <c r="C133" t="s">
        <v>27</v>
      </c>
      <c r="D133">
        <v>2020</v>
      </c>
      <c r="E133" t="s">
        <v>690</v>
      </c>
      <c r="F133" t="s">
        <v>23</v>
      </c>
      <c r="G133">
        <v>2019</v>
      </c>
      <c r="H133">
        <v>32677</v>
      </c>
      <c r="I133">
        <v>100</v>
      </c>
      <c r="J133">
        <v>2025</v>
      </c>
      <c r="K133">
        <v>15</v>
      </c>
      <c r="L133">
        <v>27775.45</v>
      </c>
      <c r="M133">
        <v>2020</v>
      </c>
      <c r="N133">
        <v>29244</v>
      </c>
      <c r="O133">
        <v>70.0390692740052</v>
      </c>
      <c r="P133" t="s">
        <v>45</v>
      </c>
      <c r="Q133">
        <v>2.79780814574878</v>
      </c>
      <c r="R133">
        <v>1</v>
      </c>
      <c r="S133" t="s">
        <v>25</v>
      </c>
      <c r="T133">
        <v>-1.11368485725649E-2</v>
      </c>
      <c r="AX133">
        <v>32677</v>
      </c>
      <c r="AY133">
        <v>29244</v>
      </c>
      <c r="AZ133">
        <v>28950.29</v>
      </c>
      <c r="BA133">
        <v>28656.58</v>
      </c>
      <c r="BB133">
        <v>28362.87</v>
      </c>
      <c r="BC133">
        <v>28069.16</v>
      </c>
      <c r="BD133">
        <v>27775.45</v>
      </c>
      <c r="BE133">
        <v>27466.119019315101</v>
      </c>
      <c r="BF133">
        <v>27160.2330109209</v>
      </c>
      <c r="BG133">
        <v>26857.753608682699</v>
      </c>
      <c r="BH133">
        <v>26558.6428737436</v>
      </c>
      <c r="BI133">
        <v>26262.863289765901</v>
      </c>
      <c r="BJ133">
        <v>25970.377758225801</v>
      </c>
      <c r="BK133">
        <v>25681.149593760099</v>
      </c>
      <c r="BL133">
        <v>25395.142519565001</v>
      </c>
      <c r="BM133">
        <v>25112.320662845901</v>
      </c>
      <c r="BN133">
        <v>24832.648550318099</v>
      </c>
      <c r="BO133">
        <v>24556.091103757499</v>
      </c>
      <c r="BP133">
        <v>24282.613635600799</v>
      </c>
      <c r="BQ133">
        <v>24012.181844595001</v>
      </c>
      <c r="BR133">
        <v>23744.7618114949</v>
      </c>
      <c r="BS133">
        <v>23480.3199948086</v>
      </c>
      <c r="BT133">
        <v>23218.823226591099</v>
      </c>
      <c r="BU133">
        <v>22960.238708283399</v>
      </c>
      <c r="BV133">
        <v>22704.5340065993</v>
      </c>
      <c r="BW133">
        <v>22451.677049457201</v>
      </c>
      <c r="BX133">
        <v>22201.636121957199</v>
      </c>
      <c r="BY133">
        <v>21954.379862403799</v>
      </c>
      <c r="BZ133">
        <v>21709.877258371602</v>
      </c>
      <c r="CA133">
        <v>21468.097642816199</v>
      </c>
      <c r="CB133">
        <v>21229.0106902271</v>
      </c>
      <c r="CC133">
        <v>20992.586412824701</v>
      </c>
    </row>
    <row r="134" spans="1:81" x14ac:dyDescent="0.25">
      <c r="A134">
        <v>2588</v>
      </c>
      <c r="B134" t="s">
        <v>135</v>
      </c>
      <c r="C134" t="s">
        <v>136</v>
      </c>
      <c r="D134">
        <v>2015</v>
      </c>
      <c r="E134" t="s">
        <v>690</v>
      </c>
      <c r="F134" t="s">
        <v>23</v>
      </c>
      <c r="G134">
        <v>2015</v>
      </c>
      <c r="H134">
        <v>42093.04</v>
      </c>
      <c r="I134">
        <v>96</v>
      </c>
      <c r="J134">
        <v>2021</v>
      </c>
      <c r="K134">
        <v>43</v>
      </c>
      <c r="L134">
        <v>23993.032800000001</v>
      </c>
      <c r="M134">
        <v>2020</v>
      </c>
      <c r="N134">
        <v>19542.559999999899</v>
      </c>
      <c r="O134">
        <v>171.03296908564499</v>
      </c>
      <c r="P134" t="s">
        <v>691</v>
      </c>
      <c r="Q134">
        <v>3.0358578417365898</v>
      </c>
      <c r="R134">
        <v>1</v>
      </c>
      <c r="S134" t="s">
        <v>25</v>
      </c>
      <c r="T134">
        <v>-1.11368485725649E-2</v>
      </c>
      <c r="AT134">
        <v>42093.04</v>
      </c>
      <c r="AU134">
        <v>37582.944000000003</v>
      </c>
      <c r="AV134">
        <v>33072.847999999998</v>
      </c>
      <c r="AW134">
        <v>28562.752</v>
      </c>
      <c r="AX134">
        <v>24052.655999999999</v>
      </c>
      <c r="AY134">
        <v>19542.559999999899</v>
      </c>
      <c r="AZ134">
        <v>23993.032800000001</v>
      </c>
      <c r="BA134">
        <v>23725.826026909799</v>
      </c>
      <c r="BB134">
        <v>23461.595095189099</v>
      </c>
      <c r="BC134">
        <v>23200.306863343099</v>
      </c>
      <c r="BD134">
        <v>22941.928558969001</v>
      </c>
      <c r="BE134">
        <v>22686.427774645199</v>
      </c>
      <c r="BF134">
        <v>22433.772463866499</v>
      </c>
      <c r="BG134">
        <v>22183.930937025099</v>
      </c>
      <c r="BH134">
        <v>21936.871857435199</v>
      </c>
      <c r="BI134">
        <v>21692.5642374032</v>
      </c>
      <c r="BJ134">
        <v>21450.977434340599</v>
      </c>
      <c r="BK134">
        <v>21212.081146920798</v>
      </c>
      <c r="BL134">
        <v>20975.845411278598</v>
      </c>
      <c r="BM134">
        <v>20742.240597251599</v>
      </c>
      <c r="BN134">
        <v>20511.237404664302</v>
      </c>
      <c r="BO134">
        <v>20282.806859652701</v>
      </c>
      <c r="BP134">
        <v>20056.920311030099</v>
      </c>
      <c r="BQ134">
        <v>19833.549426694201</v>
      </c>
      <c r="BR134">
        <v>19612.666190072599</v>
      </c>
      <c r="BS134">
        <v>19394.242896609499</v>
      </c>
      <c r="BT134">
        <v>19178.252150290398</v>
      </c>
      <c r="BU134">
        <v>18964.666860206202</v>
      </c>
      <c r="BV134">
        <v>18753.460237154901</v>
      </c>
      <c r="BW134">
        <v>18544.605790282101</v>
      </c>
      <c r="BX134">
        <v>18338.0773237578</v>
      </c>
      <c r="BY134">
        <v>18133.848933491099</v>
      </c>
      <c r="BZ134">
        <v>17931.895003881102</v>
      </c>
      <c r="CA134">
        <v>17732.190204603699</v>
      </c>
      <c r="CB134">
        <v>17534.709487435099</v>
      </c>
      <c r="CC134">
        <v>17339.428083109698</v>
      </c>
    </row>
    <row r="135" spans="1:81" x14ac:dyDescent="0.25">
      <c r="A135">
        <v>59242</v>
      </c>
      <c r="B135" t="s">
        <v>138</v>
      </c>
      <c r="C135" t="s">
        <v>27</v>
      </c>
      <c r="D135">
        <v>2017</v>
      </c>
      <c r="E135" t="s">
        <v>28</v>
      </c>
      <c r="F135" t="s">
        <v>23</v>
      </c>
      <c r="G135">
        <v>2013</v>
      </c>
      <c r="H135">
        <v>3583789</v>
      </c>
      <c r="I135">
        <v>100</v>
      </c>
      <c r="J135">
        <v>2030</v>
      </c>
      <c r="K135">
        <v>30</v>
      </c>
      <c r="L135">
        <v>2508652.2999999998</v>
      </c>
      <c r="M135">
        <v>2020</v>
      </c>
      <c r="N135">
        <v>3547524.5</v>
      </c>
      <c r="O135">
        <v>3.3730129387267702</v>
      </c>
      <c r="P135" t="s">
        <v>24</v>
      </c>
      <c r="Q135">
        <v>2.95060228133902</v>
      </c>
      <c r="R135">
        <v>1</v>
      </c>
      <c r="S135" t="s">
        <v>25</v>
      </c>
      <c r="T135">
        <v>-1.11368485725649E-2</v>
      </c>
      <c r="AR135">
        <v>3583789</v>
      </c>
      <c r="AS135">
        <v>3578608.3571428498</v>
      </c>
      <c r="AT135">
        <v>3573427.7142857099</v>
      </c>
      <c r="AU135">
        <v>3568247.07142857</v>
      </c>
      <c r="AV135">
        <v>3563066.4285714198</v>
      </c>
      <c r="AW135">
        <v>3557885.7857142799</v>
      </c>
      <c r="AX135">
        <v>3552705.1428571399</v>
      </c>
      <c r="AY135">
        <v>3547524.5</v>
      </c>
      <c r="AZ135">
        <v>3443637.28</v>
      </c>
      <c r="BA135">
        <v>3339750.06</v>
      </c>
      <c r="BB135">
        <v>3235862.84</v>
      </c>
      <c r="BC135">
        <v>3131975.62</v>
      </c>
      <c r="BD135">
        <v>3028088.4</v>
      </c>
      <c r="BE135">
        <v>2924201.1799999899</v>
      </c>
      <c r="BF135">
        <v>2820313.96</v>
      </c>
      <c r="BG135">
        <v>2716426.73999999</v>
      </c>
      <c r="BH135">
        <v>2612539.5199999898</v>
      </c>
      <c r="BI135">
        <v>2508652.2999999998</v>
      </c>
      <c r="BJ135">
        <v>2480713.81921368</v>
      </c>
      <c r="BK135">
        <v>2453086.4850572301</v>
      </c>
      <c r="BL135">
        <v>2425766.8323377399</v>
      </c>
      <c r="BM135">
        <v>2398751.4344536401</v>
      </c>
      <c r="BN135">
        <v>2372036.90296491</v>
      </c>
      <c r="BO135">
        <v>2345619.8871680498</v>
      </c>
      <c r="BP135">
        <v>2319497.07367587</v>
      </c>
      <c r="BQ135">
        <v>2293665.1860018298</v>
      </c>
      <c r="BR135">
        <v>2268120.9841491599</v>
      </c>
      <c r="BS135">
        <v>2242861.2642044402</v>
      </c>
      <c r="BT135">
        <v>2217882.8579357201</v>
      </c>
      <c r="BU135">
        <v>2193182.6323952</v>
      </c>
      <c r="BV135">
        <v>2168757.4895262402</v>
      </c>
      <c r="BW135">
        <v>2144604.3657747698</v>
      </c>
      <c r="BX135">
        <v>2120720.23170507</v>
      </c>
      <c r="BY135">
        <v>2097102.0916198001</v>
      </c>
      <c r="BZ135">
        <v>2073746.98318422</v>
      </c>
      <c r="CA135">
        <v>2050651.97705468</v>
      </c>
      <c r="CB135">
        <v>2027814.1765111999</v>
      </c>
      <c r="CC135">
        <v>2005230.7170940901</v>
      </c>
    </row>
    <row r="136" spans="1:81" x14ac:dyDescent="0.25">
      <c r="A136">
        <v>2611</v>
      </c>
      <c r="B136" t="s">
        <v>139</v>
      </c>
      <c r="C136" t="s">
        <v>27</v>
      </c>
      <c r="D136">
        <v>2017</v>
      </c>
      <c r="E136" t="s">
        <v>28</v>
      </c>
      <c r="F136" t="s">
        <v>23</v>
      </c>
      <c r="G136">
        <v>2017</v>
      </c>
      <c r="H136">
        <v>687420</v>
      </c>
      <c r="I136">
        <v>100</v>
      </c>
      <c r="J136">
        <v>2025</v>
      </c>
      <c r="K136">
        <v>25</v>
      </c>
      <c r="L136">
        <v>515565</v>
      </c>
      <c r="M136">
        <v>2020</v>
      </c>
      <c r="N136">
        <v>721389</v>
      </c>
      <c r="O136">
        <v>-20.237991329900201</v>
      </c>
      <c r="P136" t="s">
        <v>24</v>
      </c>
      <c r="Q136">
        <v>2.89787362004878</v>
      </c>
      <c r="R136">
        <v>1</v>
      </c>
      <c r="S136" t="s">
        <v>25</v>
      </c>
      <c r="T136">
        <v>-1.11368485725649E-2</v>
      </c>
      <c r="AV136">
        <v>687420</v>
      </c>
      <c r="AW136">
        <v>698743</v>
      </c>
      <c r="AX136">
        <v>710066</v>
      </c>
      <c r="AY136">
        <v>721389</v>
      </c>
      <c r="AZ136">
        <v>680224.2</v>
      </c>
      <c r="BA136">
        <v>639059.4</v>
      </c>
      <c r="BB136">
        <v>597894.6</v>
      </c>
      <c r="BC136">
        <v>556729.80000000005</v>
      </c>
      <c r="BD136">
        <v>515565</v>
      </c>
      <c r="BE136">
        <v>509823.23066568503</v>
      </c>
      <c r="BF136">
        <v>504145.40654698497</v>
      </c>
      <c r="BG136">
        <v>498530.81549571798</v>
      </c>
      <c r="BH136">
        <v>492978.75329478399</v>
      </c>
      <c r="BI136">
        <v>487488.52356984903</v>
      </c>
      <c r="BJ136">
        <v>482059.43770198798</v>
      </c>
      <c r="BK136">
        <v>476690.81474132498</v>
      </c>
      <c r="BL136">
        <v>471381.98132161802</v>
      </c>
      <c r="BM136">
        <v>466132.27157580398</v>
      </c>
      <c r="BN136">
        <v>460941.02705247799</v>
      </c>
      <c r="BO136">
        <v>455807.596633312</v>
      </c>
      <c r="BP136">
        <v>450731.33645138203</v>
      </c>
      <c r="BQ136">
        <v>445711.60981041403</v>
      </c>
      <c r="BR136">
        <v>440747.78710492101</v>
      </c>
      <c r="BS136">
        <v>435839.24574123998</v>
      </c>
      <c r="BT136">
        <v>430985.37005943898</v>
      </c>
      <c r="BU136">
        <v>426185.55125609599</v>
      </c>
      <c r="BV136">
        <v>421439.18730794202</v>
      </c>
      <c r="BW136">
        <v>416745.682896349</v>
      </c>
      <c r="BX136">
        <v>412104.44933266198</v>
      </c>
      <c r="BY136">
        <v>407514.90448436397</v>
      </c>
      <c r="BZ136">
        <v>402976.47270205797</v>
      </c>
      <c r="CA136">
        <v>398488.58474726899</v>
      </c>
      <c r="CB136">
        <v>394050.677721043</v>
      </c>
      <c r="CC136">
        <v>389662.19499334699</v>
      </c>
    </row>
    <row r="137" spans="1:81" x14ac:dyDescent="0.25">
      <c r="A137">
        <v>2660</v>
      </c>
      <c r="B137" t="s">
        <v>788</v>
      </c>
      <c r="C137" t="s">
        <v>56</v>
      </c>
      <c r="D137">
        <v>2021</v>
      </c>
      <c r="E137" t="s">
        <v>28</v>
      </c>
      <c r="F137" t="s">
        <v>23</v>
      </c>
      <c r="G137">
        <v>2019</v>
      </c>
      <c r="H137">
        <v>142385</v>
      </c>
      <c r="I137">
        <v>100</v>
      </c>
      <c r="J137">
        <v>2030</v>
      </c>
      <c r="K137">
        <v>30</v>
      </c>
      <c r="L137">
        <v>99669.5</v>
      </c>
      <c r="M137">
        <v>2020</v>
      </c>
      <c r="N137">
        <v>138251</v>
      </c>
      <c r="O137">
        <v>9.6779857428802192</v>
      </c>
      <c r="P137" t="s">
        <v>45</v>
      </c>
      <c r="Q137">
        <v>2.9502581409390198</v>
      </c>
      <c r="R137">
        <v>1</v>
      </c>
      <c r="S137" t="s">
        <v>25</v>
      </c>
      <c r="T137">
        <v>-1.11368485725649E-2</v>
      </c>
      <c r="AX137">
        <v>142385</v>
      </c>
      <c r="AY137">
        <v>138251</v>
      </c>
      <c r="AZ137">
        <v>134392.85</v>
      </c>
      <c r="BA137">
        <v>130534.7</v>
      </c>
      <c r="BB137">
        <v>126676.55</v>
      </c>
      <c r="BC137">
        <v>122818.4</v>
      </c>
      <c r="BD137">
        <v>118960.25</v>
      </c>
      <c r="BE137">
        <v>115102.1</v>
      </c>
      <c r="BF137">
        <v>111243.95</v>
      </c>
      <c r="BG137">
        <v>107385.8</v>
      </c>
      <c r="BH137">
        <v>103527.65</v>
      </c>
      <c r="BI137">
        <v>99669.5</v>
      </c>
      <c r="BJ137">
        <v>98559.495871196705</v>
      </c>
      <c r="BK137">
        <v>97461.853690290794</v>
      </c>
      <c r="BL137">
        <v>96376.435784140602</v>
      </c>
      <c r="BM137">
        <v>95303.106012849094</v>
      </c>
      <c r="BN137">
        <v>94241.729752688901</v>
      </c>
      <c r="BO137">
        <v>93192.1738792166</v>
      </c>
      <c r="BP137">
        <v>92154.306750575604</v>
      </c>
      <c r="BQ137">
        <v>91127.998190984697</v>
      </c>
      <c r="BR137">
        <v>90113.119474410807</v>
      </c>
      <c r="BS137">
        <v>89109.543308422799</v>
      </c>
      <c r="BT137">
        <v>88117.143818226497</v>
      </c>
      <c r="BU137">
        <v>87135.796530876003</v>
      </c>
      <c r="BV137">
        <v>86165.378359661801</v>
      </c>
      <c r="BW137">
        <v>85205.767588672505</v>
      </c>
      <c r="BX137">
        <v>84256.843857528307</v>
      </c>
      <c r="BY137">
        <v>83318.488146284697</v>
      </c>
      <c r="BZ137">
        <v>82390.582760504505</v>
      </c>
      <c r="CA137">
        <v>81473.011316495395</v>
      </c>
      <c r="CB137">
        <v>80565.658726712703</v>
      </c>
      <c r="CC137">
        <v>79668.411185324396</v>
      </c>
    </row>
    <row r="138" spans="1:81" x14ac:dyDescent="0.25">
      <c r="A138">
        <v>2670</v>
      </c>
      <c r="B138" t="s">
        <v>140</v>
      </c>
      <c r="C138" t="s">
        <v>56</v>
      </c>
      <c r="D138">
        <v>2017</v>
      </c>
      <c r="E138" t="s">
        <v>105</v>
      </c>
      <c r="F138" t="s">
        <v>54</v>
      </c>
      <c r="G138">
        <v>2011</v>
      </c>
      <c r="H138">
        <v>266248</v>
      </c>
      <c r="I138">
        <v>94</v>
      </c>
      <c r="J138">
        <v>2022</v>
      </c>
      <c r="K138">
        <v>22</v>
      </c>
      <c r="L138">
        <v>207673.44</v>
      </c>
      <c r="M138">
        <v>2020</v>
      </c>
      <c r="N138">
        <v>217636</v>
      </c>
      <c r="O138">
        <v>82.991660543416799</v>
      </c>
      <c r="P138" t="s">
        <v>24</v>
      </c>
      <c r="Q138">
        <v>3.1463680882146301</v>
      </c>
      <c r="R138">
        <v>1</v>
      </c>
      <c r="S138" t="s">
        <v>25</v>
      </c>
      <c r="T138">
        <v>-1.11368485725649E-2</v>
      </c>
      <c r="AP138">
        <v>266248</v>
      </c>
      <c r="AQ138">
        <v>260846.66666666599</v>
      </c>
      <c r="AR138">
        <v>255445.33333333299</v>
      </c>
      <c r="AS138">
        <v>250044</v>
      </c>
      <c r="AT138">
        <v>244642.66666666599</v>
      </c>
      <c r="AU138">
        <v>239241.33333333299</v>
      </c>
      <c r="AV138">
        <v>233840</v>
      </c>
      <c r="AW138">
        <v>228438.66666666599</v>
      </c>
      <c r="AX138">
        <v>223037.33333333299</v>
      </c>
      <c r="AY138">
        <v>217636</v>
      </c>
      <c r="AZ138">
        <v>212654.72</v>
      </c>
      <c r="BA138">
        <v>207673.44</v>
      </c>
      <c r="BB138">
        <v>205360.612346176</v>
      </c>
      <c r="BC138">
        <v>203073.54230370701</v>
      </c>
      <c r="BD138">
        <v>200811.943013977</v>
      </c>
      <c r="BE138">
        <v>198575.53081306699</v>
      </c>
      <c r="BF138">
        <v>196364.025196186</v>
      </c>
      <c r="BG138">
        <v>194177.148782476</v>
      </c>
      <c r="BH138">
        <v>192014.62728023299</v>
      </c>
      <c r="BI138">
        <v>189876.18945249601</v>
      </c>
      <c r="BJ138">
        <v>187761.567083028</v>
      </c>
      <c r="BK138">
        <v>185670.494942677</v>
      </c>
      <c r="BL138">
        <v>183602.710756107</v>
      </c>
      <c r="BM138">
        <v>181557.95516890401</v>
      </c>
      <c r="BN138">
        <v>179535.97171504301</v>
      </c>
      <c r="BO138">
        <v>177536.50678472401</v>
      </c>
      <c r="BP138">
        <v>175559.30959256101</v>
      </c>
      <c r="BQ138">
        <v>173604.132146124</v>
      </c>
      <c r="BR138">
        <v>171670.72921484101</v>
      </c>
      <c r="BS138">
        <v>169758.85829923401</v>
      </c>
      <c r="BT138">
        <v>167868.279600504</v>
      </c>
      <c r="BU138">
        <v>165998.755990456</v>
      </c>
      <c r="BV138">
        <v>164150.05298175599</v>
      </c>
      <c r="BW138">
        <v>162321.93869852001</v>
      </c>
      <c r="BX138">
        <v>160514.183847229</v>
      </c>
      <c r="BY138">
        <v>158726.561687974</v>
      </c>
      <c r="BZ138">
        <v>156958.84800601099</v>
      </c>
      <c r="CA138">
        <v>155210.821083644</v>
      </c>
      <c r="CB138">
        <v>153482.26167241199</v>
      </c>
      <c r="CC138">
        <v>151772.95296559099</v>
      </c>
    </row>
    <row r="139" spans="1:81" x14ac:dyDescent="0.25">
      <c r="A139">
        <v>52920</v>
      </c>
      <c r="B139" t="s">
        <v>141</v>
      </c>
      <c r="C139" t="s">
        <v>21</v>
      </c>
      <c r="D139">
        <v>2020</v>
      </c>
      <c r="E139" t="s">
        <v>362</v>
      </c>
      <c r="F139" t="s">
        <v>54</v>
      </c>
      <c r="G139">
        <v>2017</v>
      </c>
      <c r="H139">
        <v>159966</v>
      </c>
      <c r="I139">
        <v>100</v>
      </c>
      <c r="J139">
        <v>2030</v>
      </c>
      <c r="K139">
        <v>65</v>
      </c>
      <c r="L139">
        <v>55988.1</v>
      </c>
      <c r="M139">
        <v>2020</v>
      </c>
      <c r="N139">
        <v>135971.1</v>
      </c>
      <c r="O139">
        <v>0</v>
      </c>
      <c r="P139" t="s">
        <v>45</v>
      </c>
      <c r="Q139">
        <v>3.64025989903902</v>
      </c>
      <c r="R139">
        <v>1</v>
      </c>
      <c r="S139" t="s">
        <v>25</v>
      </c>
      <c r="T139">
        <v>-1.11368485725649E-2</v>
      </c>
      <c r="AV139">
        <v>159966</v>
      </c>
      <c r="AW139">
        <v>151967.70000000001</v>
      </c>
      <c r="AX139">
        <v>143969.4</v>
      </c>
      <c r="AY139">
        <v>135971.1</v>
      </c>
      <c r="AZ139">
        <v>127972.8</v>
      </c>
      <c r="BA139">
        <v>119974.5</v>
      </c>
      <c r="BB139">
        <v>111976.2</v>
      </c>
      <c r="BC139">
        <v>103977.9</v>
      </c>
      <c r="BD139">
        <v>95979.6</v>
      </c>
      <c r="BE139">
        <v>87981.3</v>
      </c>
      <c r="BF139">
        <v>79983</v>
      </c>
      <c r="BG139">
        <v>71984.7</v>
      </c>
      <c r="BH139">
        <v>63986.400000000001</v>
      </c>
      <c r="BI139">
        <v>55988.1</v>
      </c>
      <c r="BJ139">
        <v>55364.5690084343</v>
      </c>
      <c r="BK139">
        <v>54747.982187102098</v>
      </c>
      <c r="BL139">
        <v>54138.262199830802</v>
      </c>
      <c r="BM139">
        <v>53535.332571729501</v>
      </c>
      <c r="BN139">
        <v>52939.117679596297</v>
      </c>
      <c r="BO139">
        <v>52349.542742433398</v>
      </c>
      <c r="BP139">
        <v>51766.533812067901</v>
      </c>
      <c r="BQ139">
        <v>51190.017763876298</v>
      </c>
      <c r="BR139">
        <v>50619.922287613103</v>
      </c>
      <c r="BS139">
        <v>50056.175878340997</v>
      </c>
      <c r="BT139">
        <v>49498.707827462204</v>
      </c>
      <c r="BU139">
        <v>48947.448213850097</v>
      </c>
      <c r="BV139">
        <v>48402.327895078997</v>
      </c>
      <c r="BW139">
        <v>47863.278498751897</v>
      </c>
      <c r="BX139">
        <v>47330.232413924801</v>
      </c>
      <c r="BY139">
        <v>46803.122782626597</v>
      </c>
      <c r="BZ139">
        <v>46281.883491473302</v>
      </c>
      <c r="CA139">
        <v>45766.449163375699</v>
      </c>
      <c r="CB139">
        <v>45256.755149339202</v>
      </c>
      <c r="CC139">
        <v>44752.737520355397</v>
      </c>
    </row>
    <row r="140" spans="1:81" x14ac:dyDescent="0.25">
      <c r="A140">
        <v>2697</v>
      </c>
      <c r="B140" t="s">
        <v>142</v>
      </c>
      <c r="C140" t="s">
        <v>39</v>
      </c>
      <c r="D140">
        <v>2020</v>
      </c>
      <c r="E140" t="s">
        <v>690</v>
      </c>
      <c r="F140" t="s">
        <v>23</v>
      </c>
      <c r="G140">
        <v>2015</v>
      </c>
      <c r="H140">
        <v>196935.02799999999</v>
      </c>
      <c r="I140">
        <v>100</v>
      </c>
      <c r="J140">
        <v>2030</v>
      </c>
      <c r="K140">
        <v>80</v>
      </c>
      <c r="L140">
        <v>39387.005599999997</v>
      </c>
      <c r="M140">
        <v>2020</v>
      </c>
      <c r="N140">
        <v>83530.138999999996</v>
      </c>
      <c r="O140">
        <v>71.981237464137905</v>
      </c>
      <c r="P140" t="s">
        <v>45</v>
      </c>
      <c r="Q140">
        <v>3.45026359593902</v>
      </c>
      <c r="R140">
        <v>1</v>
      </c>
      <c r="S140" t="s">
        <v>25</v>
      </c>
      <c r="T140">
        <v>-1.11368485725649E-2</v>
      </c>
      <c r="AT140">
        <v>196935.02799999999</v>
      </c>
      <c r="AU140">
        <v>174254.0502</v>
      </c>
      <c r="AV140">
        <v>151573.0724</v>
      </c>
      <c r="AW140">
        <v>128892.0946</v>
      </c>
      <c r="AX140">
        <v>106211.1168</v>
      </c>
      <c r="AY140">
        <v>83530.138999999996</v>
      </c>
      <c r="AZ140">
        <v>79115.825660000002</v>
      </c>
      <c r="BA140">
        <v>74701.512319999994</v>
      </c>
      <c r="BB140">
        <v>70287.198980000001</v>
      </c>
      <c r="BC140">
        <v>65872.885639999993</v>
      </c>
      <c r="BD140">
        <v>61458.5723</v>
      </c>
      <c r="BE140">
        <v>57044.258959999999</v>
      </c>
      <c r="BF140">
        <v>52629.945619999999</v>
      </c>
      <c r="BG140">
        <v>48215.632279999998</v>
      </c>
      <c r="BH140">
        <v>43801.318939999997</v>
      </c>
      <c r="BI140">
        <v>39387.005599999997</v>
      </c>
      <c r="BJ140">
        <v>38948.358482905998</v>
      </c>
      <c r="BK140">
        <v>38514.596512331897</v>
      </c>
      <c r="BL140">
        <v>38085.665283140603</v>
      </c>
      <c r="BM140">
        <v>37661.510996096898</v>
      </c>
      <c r="BN140">
        <v>37242.080451119298</v>
      </c>
      <c r="BO140">
        <v>36827.321040607902</v>
      </c>
      <c r="BP140">
        <v>36417.180742845499</v>
      </c>
      <c r="BQ140">
        <v>36011.6081154727</v>
      </c>
      <c r="BR140">
        <v>35610.552289036103</v>
      </c>
      <c r="BS140">
        <v>35213.9629606077</v>
      </c>
      <c r="BT140">
        <v>34821.790387475499</v>
      </c>
      <c r="BU140">
        <v>34433.985380904604</v>
      </c>
      <c r="BV140">
        <v>34050.499299967501</v>
      </c>
      <c r="BW140">
        <v>33671.284045443601</v>
      </c>
      <c r="BX140">
        <v>33296.292053785597</v>
      </c>
      <c r="BY140">
        <v>32925.4762911547</v>
      </c>
      <c r="BZ140">
        <v>32558.790247520599</v>
      </c>
      <c r="CA140">
        <v>32196.187930828</v>
      </c>
      <c r="CB140">
        <v>31837.6238612286</v>
      </c>
      <c r="CC140">
        <v>31483.0530653758</v>
      </c>
    </row>
    <row r="141" spans="1:81" x14ac:dyDescent="0.25">
      <c r="A141">
        <v>2788</v>
      </c>
      <c r="B141" t="s">
        <v>789</v>
      </c>
      <c r="C141" t="s">
        <v>21</v>
      </c>
      <c r="D141">
        <v>2020</v>
      </c>
      <c r="E141" t="s">
        <v>60</v>
      </c>
      <c r="F141" t="s">
        <v>54</v>
      </c>
      <c r="G141">
        <v>2019</v>
      </c>
      <c r="H141">
        <v>46612</v>
      </c>
      <c r="I141">
        <v>100</v>
      </c>
      <c r="J141">
        <v>2030</v>
      </c>
      <c r="K141">
        <v>46</v>
      </c>
      <c r="L141">
        <v>25170.48</v>
      </c>
      <c r="M141">
        <v>2020</v>
      </c>
      <c r="N141">
        <v>42505</v>
      </c>
      <c r="O141">
        <v>75.953691759898604</v>
      </c>
      <c r="P141" t="s">
        <v>24</v>
      </c>
      <c r="Q141">
        <v>3.45025163793902</v>
      </c>
      <c r="R141">
        <v>1</v>
      </c>
      <c r="S141" t="s">
        <v>25</v>
      </c>
      <c r="T141">
        <v>-1.11368485725649E-2</v>
      </c>
      <c r="AX141">
        <v>46612</v>
      </c>
      <c r="AY141">
        <v>42505</v>
      </c>
      <c r="AZ141">
        <v>40771.548000000003</v>
      </c>
      <c r="BA141">
        <v>39038.095999999998</v>
      </c>
      <c r="BB141">
        <v>37304.644</v>
      </c>
      <c r="BC141">
        <v>35571.192000000003</v>
      </c>
      <c r="BD141">
        <v>33837.74</v>
      </c>
      <c r="BE141">
        <v>32104.288</v>
      </c>
      <c r="BF141">
        <v>30370.835999999999</v>
      </c>
      <c r="BG141">
        <v>28637.383999999998</v>
      </c>
      <c r="BH141">
        <v>26903.932000000001</v>
      </c>
      <c r="BI141">
        <v>25170.48</v>
      </c>
      <c r="BJ141">
        <v>24890.160175741199</v>
      </c>
      <c r="BK141">
        <v>24612.962230917099</v>
      </c>
      <c r="BL141">
        <v>24338.8513976291</v>
      </c>
      <c r="BM141">
        <v>24067.793295183499</v>
      </c>
      <c r="BN141">
        <v>23799.7539257793</v>
      </c>
      <c r="BO141">
        <v>23534.699670243601</v>
      </c>
      <c r="BP141">
        <v>23272.597283815299</v>
      </c>
      <c r="BQ141">
        <v>23013.413891975099</v>
      </c>
      <c r="BR141">
        <v>22757.116986322399</v>
      </c>
      <c r="BS141">
        <v>22503.674420497598</v>
      </c>
      <c r="BT141">
        <v>22253.054406150201</v>
      </c>
      <c r="BU141">
        <v>22005.225508951899</v>
      </c>
      <c r="BV141">
        <v>21760.1566446535</v>
      </c>
      <c r="BW141">
        <v>21517.8170751867</v>
      </c>
      <c r="BX141">
        <v>21278.1764048082</v>
      </c>
      <c r="BY141">
        <v>21041.204576287601</v>
      </c>
      <c r="BZ141">
        <v>20806.871867137099</v>
      </c>
      <c r="CA141">
        <v>20575.148885883998</v>
      </c>
      <c r="CB141">
        <v>20346.006568384</v>
      </c>
      <c r="CC141">
        <v>20119.416174175502</v>
      </c>
    </row>
    <row r="142" spans="1:81" x14ac:dyDescent="0.25">
      <c r="A142">
        <v>2695</v>
      </c>
      <c r="B142" t="s">
        <v>790</v>
      </c>
      <c r="C142" t="s">
        <v>27</v>
      </c>
      <c r="D142">
        <v>2020</v>
      </c>
      <c r="E142" t="s">
        <v>690</v>
      </c>
      <c r="F142" t="s">
        <v>23</v>
      </c>
      <c r="G142">
        <v>2019</v>
      </c>
      <c r="H142">
        <v>9630.57</v>
      </c>
      <c r="I142">
        <v>100</v>
      </c>
      <c r="J142">
        <v>2030</v>
      </c>
      <c r="K142">
        <v>50</v>
      </c>
      <c r="L142">
        <v>4815.2849999999999</v>
      </c>
      <c r="M142">
        <v>2020</v>
      </c>
      <c r="N142">
        <v>7197.86</v>
      </c>
      <c r="O142">
        <v>50.524348458104001</v>
      </c>
      <c r="P142" t="s">
        <v>24</v>
      </c>
      <c r="Q142">
        <v>3.1502448655390198</v>
      </c>
      <c r="R142">
        <v>1</v>
      </c>
      <c r="S142" t="s">
        <v>25</v>
      </c>
      <c r="T142">
        <v>-1.11368485725649E-2</v>
      </c>
      <c r="AX142">
        <v>9630.57</v>
      </c>
      <c r="AY142">
        <v>7197.86</v>
      </c>
      <c r="AZ142">
        <v>6959.6025</v>
      </c>
      <c r="BA142">
        <v>6721.3449999999903</v>
      </c>
      <c r="BB142">
        <v>6483.0874999999996</v>
      </c>
      <c r="BC142">
        <v>6244.83</v>
      </c>
      <c r="BD142">
        <v>6006.5725000000002</v>
      </c>
      <c r="BE142">
        <v>5768.3149999999996</v>
      </c>
      <c r="BF142">
        <v>5530.0574999999999</v>
      </c>
      <c r="BG142">
        <v>5291.7999999999902</v>
      </c>
      <c r="BH142">
        <v>5053.5424999999996</v>
      </c>
      <c r="BI142">
        <v>4815.2849999999999</v>
      </c>
      <c r="BJ142">
        <v>4761.6579001212503</v>
      </c>
      <c r="BK142">
        <v>4708.6280371332396</v>
      </c>
      <c r="BL142">
        <v>4656.1887596991601</v>
      </c>
      <c r="BM142">
        <v>4604.3334905571101</v>
      </c>
      <c r="BN142">
        <v>4553.0557256951897</v>
      </c>
      <c r="BO142">
        <v>4502.3490335356701</v>
      </c>
      <c r="BP142">
        <v>4452.2070541283501</v>
      </c>
      <c r="BQ142">
        <v>4402.6234983528102</v>
      </c>
      <c r="BR142">
        <v>4353.5921471296397</v>
      </c>
      <c r="BS142">
        <v>4305.1068506403499</v>
      </c>
      <c r="BT142">
        <v>4257.1615275560598</v>
      </c>
      <c r="BU142">
        <v>4209.7501642747202</v>
      </c>
      <c r="BV142">
        <v>4162.8668141668604</v>
      </c>
      <c r="BW142">
        <v>4116.5055968297302</v>
      </c>
      <c r="BX142">
        <v>4070.6606973497201</v>
      </c>
      <c r="BY142">
        <v>4025.3263655730402</v>
      </c>
      <c r="BZ142">
        <v>3980.4969153845</v>
      </c>
      <c r="CA142">
        <v>3936.1667239942999</v>
      </c>
      <c r="CB142">
        <v>3892.3302312328101</v>
      </c>
      <c r="CC142">
        <v>3848.98193885315</v>
      </c>
    </row>
    <row r="143" spans="1:81" x14ac:dyDescent="0.25">
      <c r="A143">
        <v>845230</v>
      </c>
      <c r="B143" t="s">
        <v>791</v>
      </c>
      <c r="C143" t="s">
        <v>21</v>
      </c>
      <c r="D143">
        <v>2018</v>
      </c>
      <c r="E143" t="s">
        <v>690</v>
      </c>
      <c r="F143" t="s">
        <v>23</v>
      </c>
      <c r="G143">
        <v>2017</v>
      </c>
      <c r="H143">
        <v>0</v>
      </c>
      <c r="I143">
        <v>100</v>
      </c>
      <c r="J143">
        <v>2030</v>
      </c>
      <c r="K143">
        <v>0</v>
      </c>
      <c r="L143">
        <v>0</v>
      </c>
      <c r="M143">
        <v>2020</v>
      </c>
      <c r="N143">
        <v>0</v>
      </c>
      <c r="O143">
        <v>0</v>
      </c>
      <c r="P143" t="s">
        <v>24</v>
      </c>
      <c r="Q143">
        <v>2.6502439024390201</v>
      </c>
      <c r="R143">
        <v>1</v>
      </c>
      <c r="S143" t="s">
        <v>25</v>
      </c>
      <c r="T143">
        <v>-1.11368485725649E-2</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row>
    <row r="144" spans="1:81" x14ac:dyDescent="0.25">
      <c r="A144">
        <v>2802</v>
      </c>
      <c r="B144" t="s">
        <v>792</v>
      </c>
      <c r="C144" t="s">
        <v>27</v>
      </c>
      <c r="D144">
        <v>2018</v>
      </c>
      <c r="E144" t="s">
        <v>690</v>
      </c>
      <c r="F144" t="s">
        <v>23</v>
      </c>
      <c r="G144">
        <v>2017</v>
      </c>
      <c r="H144">
        <v>12274430</v>
      </c>
      <c r="I144">
        <v>100</v>
      </c>
      <c r="J144">
        <v>2025</v>
      </c>
      <c r="K144">
        <v>10</v>
      </c>
      <c r="L144">
        <v>11046987</v>
      </c>
      <c r="M144">
        <v>2020</v>
      </c>
      <c r="N144">
        <v>11786558</v>
      </c>
      <c r="O144">
        <v>39.747018802502403</v>
      </c>
      <c r="P144" t="s">
        <v>24</v>
      </c>
      <c r="Q144">
        <v>2.7490323210487801</v>
      </c>
      <c r="R144">
        <v>1</v>
      </c>
      <c r="S144" t="s">
        <v>25</v>
      </c>
      <c r="T144">
        <v>-1.11368485725649E-2</v>
      </c>
      <c r="AV144">
        <v>12274430</v>
      </c>
      <c r="AW144">
        <v>12111806</v>
      </c>
      <c r="AX144">
        <v>11949182</v>
      </c>
      <c r="AY144">
        <v>11786558</v>
      </c>
      <c r="AZ144">
        <v>11638643.800000001</v>
      </c>
      <c r="BA144">
        <v>11490729.6</v>
      </c>
      <c r="BB144">
        <v>11342815.4</v>
      </c>
      <c r="BC144">
        <v>11194901.199999999</v>
      </c>
      <c r="BD144">
        <v>11046987</v>
      </c>
      <c r="BE144">
        <v>10923958.3785979</v>
      </c>
      <c r="BF144">
        <v>10802299.908322399</v>
      </c>
      <c r="BG144">
        <v>10681996.330008</v>
      </c>
      <c r="BH144">
        <v>10563032.554428</v>
      </c>
      <c r="BI144">
        <v>10445393.6604023</v>
      </c>
      <c r="BJ144">
        <v>10329064.892925501</v>
      </c>
      <c r="BK144">
        <v>10214031.661316801</v>
      </c>
      <c r="BL144">
        <v>10100279.537389301</v>
      </c>
      <c r="BM144">
        <v>9987794.2536409106</v>
      </c>
      <c r="BN144">
        <v>9876561.7014641799</v>
      </c>
      <c r="BO144">
        <v>9766567.9293773808</v>
      </c>
      <c r="BP144">
        <v>9657799.1412742306</v>
      </c>
      <c r="BQ144">
        <v>9550241.6946936194</v>
      </c>
      <c r="BR144">
        <v>9443882.0991084203</v>
      </c>
      <c r="BS144">
        <v>9338707.0142334905</v>
      </c>
      <c r="BT144">
        <v>9234703.2483524196</v>
      </c>
      <c r="BU144">
        <v>9131857.7566629499</v>
      </c>
      <c r="BV144">
        <v>9030157.6396407895</v>
      </c>
      <c r="BW144">
        <v>8929590.1414217204</v>
      </c>
      <c r="BX144">
        <v>8830142.6482016407</v>
      </c>
      <c r="BY144">
        <v>8731802.6866544709</v>
      </c>
      <c r="BZ144">
        <v>8634557.9223676808</v>
      </c>
      <c r="CA144">
        <v>8538396.1582952291</v>
      </c>
      <c r="CB144">
        <v>8443305.3332277294</v>
      </c>
      <c r="CC144">
        <v>8349273.5202796403</v>
      </c>
    </row>
    <row r="145" spans="1:81" x14ac:dyDescent="0.25">
      <c r="A145">
        <v>22372</v>
      </c>
      <c r="B145" t="s">
        <v>793</v>
      </c>
      <c r="C145" t="s">
        <v>65</v>
      </c>
      <c r="D145">
        <v>2019</v>
      </c>
      <c r="E145" t="s">
        <v>690</v>
      </c>
      <c r="F145" t="s">
        <v>23</v>
      </c>
      <c r="G145">
        <v>2019</v>
      </c>
      <c r="H145">
        <v>50200</v>
      </c>
      <c r="I145">
        <v>100</v>
      </c>
      <c r="J145">
        <v>2030</v>
      </c>
      <c r="K145">
        <v>100</v>
      </c>
      <c r="L145">
        <v>0</v>
      </c>
      <c r="M145">
        <v>2020</v>
      </c>
      <c r="N145">
        <v>43700</v>
      </c>
      <c r="O145">
        <v>12.948207171314699</v>
      </c>
      <c r="P145" t="s">
        <v>24</v>
      </c>
      <c r="Q145">
        <v>3.6502489224390202</v>
      </c>
      <c r="R145">
        <v>1</v>
      </c>
      <c r="S145" t="s">
        <v>25</v>
      </c>
      <c r="T145">
        <v>-1.11368485725649E-2</v>
      </c>
      <c r="AX145">
        <v>50200</v>
      </c>
      <c r="AY145">
        <v>43700</v>
      </c>
      <c r="AZ145">
        <v>39330</v>
      </c>
      <c r="BA145">
        <v>34960</v>
      </c>
      <c r="BB145">
        <v>30590</v>
      </c>
      <c r="BC145">
        <v>26220</v>
      </c>
      <c r="BD145">
        <v>21850</v>
      </c>
      <c r="BE145">
        <v>17480</v>
      </c>
      <c r="BF145">
        <v>13110</v>
      </c>
      <c r="BG145">
        <v>8740</v>
      </c>
      <c r="BH145">
        <v>4370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x14ac:dyDescent="0.25">
      <c r="A146">
        <v>2851</v>
      </c>
      <c r="B146" t="s">
        <v>794</v>
      </c>
      <c r="C146" t="s">
        <v>31</v>
      </c>
      <c r="D146">
        <v>2019</v>
      </c>
      <c r="E146" t="s">
        <v>28</v>
      </c>
      <c r="F146" t="s">
        <v>23</v>
      </c>
      <c r="G146">
        <v>2019</v>
      </c>
      <c r="H146">
        <v>234812</v>
      </c>
      <c r="I146">
        <v>100</v>
      </c>
      <c r="J146">
        <v>2025</v>
      </c>
      <c r="K146">
        <v>70</v>
      </c>
      <c r="L146">
        <v>70443.600000000006</v>
      </c>
      <c r="M146">
        <v>2020</v>
      </c>
      <c r="N146">
        <v>236043</v>
      </c>
      <c r="O146">
        <v>-0.74892740940472802</v>
      </c>
      <c r="P146" t="s">
        <v>24</v>
      </c>
      <c r="Q146">
        <v>3.3478283592487799</v>
      </c>
      <c r="R146">
        <v>1</v>
      </c>
      <c r="S146" t="s">
        <v>25</v>
      </c>
      <c r="T146">
        <v>-1.11368485725649E-2</v>
      </c>
      <c r="AX146">
        <v>234812</v>
      </c>
      <c r="AY146">
        <v>236043</v>
      </c>
      <c r="AZ146">
        <v>202923.12</v>
      </c>
      <c r="BA146">
        <v>169803.24</v>
      </c>
      <c r="BB146">
        <v>136683.35999999999</v>
      </c>
      <c r="BC146">
        <v>103563.48</v>
      </c>
      <c r="BD146">
        <v>70443.600000000006</v>
      </c>
      <c r="BE146">
        <v>69659.080293893596</v>
      </c>
      <c r="BF146">
        <v>68883.297664956393</v>
      </c>
      <c r="BG146">
        <v>68116.154809682906</v>
      </c>
      <c r="BH146">
        <v>67357.555508221994</v>
      </c>
      <c r="BI146">
        <v>66607.404612308805</v>
      </c>
      <c r="BJ146">
        <v>65865.608033330005</v>
      </c>
      <c r="BK146">
        <v>65132.072730522901</v>
      </c>
      <c r="BL146">
        <v>64406.706699305803</v>
      </c>
      <c r="BM146">
        <v>63689.418959738003</v>
      </c>
      <c r="BN146">
        <v>62980.119545108697</v>
      </c>
      <c r="BO146">
        <v>62278.719490652802</v>
      </c>
      <c r="BP146">
        <v>61585.130822392202</v>
      </c>
      <c r="BQ146">
        <v>60899.2665461016</v>
      </c>
      <c r="BR146">
        <v>60221.040636397403</v>
      </c>
      <c r="BS146">
        <v>59550.368025947602</v>
      </c>
      <c r="BT146">
        <v>58887.164594802103</v>
      </c>
      <c r="BU146">
        <v>58231.347159842</v>
      </c>
      <c r="BV146">
        <v>57582.833464346397</v>
      </c>
      <c r="BW146">
        <v>56941.542167674801</v>
      </c>
      <c r="BX146">
        <v>56307.392835065097</v>
      </c>
      <c r="BY146">
        <v>55680.305927545</v>
      </c>
      <c r="BZ146">
        <v>55060.202791955897</v>
      </c>
      <c r="CA146">
        <v>54447.0056510871</v>
      </c>
      <c r="CB146">
        <v>53840.637593921398</v>
      </c>
      <c r="CC146">
        <v>53241.0225659875</v>
      </c>
    </row>
    <row r="147" spans="1:81" x14ac:dyDescent="0.25">
      <c r="A147">
        <v>2797</v>
      </c>
      <c r="B147" t="s">
        <v>616</v>
      </c>
      <c r="C147" t="s">
        <v>165</v>
      </c>
      <c r="D147">
        <v>2015</v>
      </c>
      <c r="E147" t="s">
        <v>690</v>
      </c>
      <c r="F147" t="s">
        <v>23</v>
      </c>
      <c r="G147">
        <v>2015</v>
      </c>
      <c r="H147">
        <v>846000</v>
      </c>
      <c r="I147">
        <v>92</v>
      </c>
      <c r="J147">
        <v>2030</v>
      </c>
      <c r="K147">
        <v>100</v>
      </c>
      <c r="L147">
        <v>0</v>
      </c>
      <c r="M147">
        <v>2020</v>
      </c>
      <c r="N147">
        <v>563000</v>
      </c>
      <c r="O147">
        <v>33.451536643026003</v>
      </c>
      <c r="P147" t="s">
        <v>24</v>
      </c>
      <c r="Q147">
        <v>3.5703285024390201</v>
      </c>
      <c r="R147">
        <v>1</v>
      </c>
      <c r="S147" t="s">
        <v>25</v>
      </c>
      <c r="T147">
        <v>-1.11368485725649E-2</v>
      </c>
      <c r="AT147">
        <v>846000</v>
      </c>
      <c r="AU147">
        <v>789400</v>
      </c>
      <c r="AV147">
        <v>732800</v>
      </c>
      <c r="AW147">
        <v>676200</v>
      </c>
      <c r="AX147">
        <v>619600</v>
      </c>
      <c r="AY147">
        <v>563000</v>
      </c>
      <c r="AZ147">
        <v>506700</v>
      </c>
      <c r="BA147">
        <v>450400</v>
      </c>
      <c r="BB147">
        <v>394100</v>
      </c>
      <c r="BC147">
        <v>337800</v>
      </c>
      <c r="BD147">
        <v>281500</v>
      </c>
      <c r="BE147">
        <v>225200</v>
      </c>
      <c r="BF147">
        <v>168900</v>
      </c>
      <c r="BG147">
        <v>112600</v>
      </c>
      <c r="BH147">
        <v>56300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row>
    <row r="148" spans="1:81" x14ac:dyDescent="0.25">
      <c r="A148">
        <v>832187</v>
      </c>
      <c r="B148" t="s">
        <v>795</v>
      </c>
      <c r="C148" t="s">
        <v>39</v>
      </c>
      <c r="D148">
        <v>2020</v>
      </c>
      <c r="E148" t="s">
        <v>28</v>
      </c>
      <c r="F148" t="s">
        <v>23</v>
      </c>
      <c r="G148">
        <v>2019</v>
      </c>
      <c r="H148">
        <v>15056</v>
      </c>
      <c r="I148">
        <v>100</v>
      </c>
      <c r="J148">
        <v>2030</v>
      </c>
      <c r="K148">
        <v>46.2</v>
      </c>
      <c r="L148">
        <v>8100.1279999999997</v>
      </c>
      <c r="M148">
        <v>2020</v>
      </c>
      <c r="N148">
        <v>11911</v>
      </c>
      <c r="O148">
        <v>61.4504821981715</v>
      </c>
      <c r="P148" t="s">
        <v>24</v>
      </c>
      <c r="Q148">
        <v>3.1122460771390199</v>
      </c>
      <c r="R148">
        <v>1</v>
      </c>
      <c r="S148" t="s">
        <v>25</v>
      </c>
      <c r="T148">
        <v>-1.11368485725649E-2</v>
      </c>
      <c r="AX148">
        <v>15056</v>
      </c>
      <c r="AY148">
        <v>11911</v>
      </c>
      <c r="AZ148">
        <v>11529.9128</v>
      </c>
      <c r="BA148">
        <v>11148.8256</v>
      </c>
      <c r="BB148">
        <v>10767.7384</v>
      </c>
      <c r="BC148">
        <v>10386.6512</v>
      </c>
      <c r="BD148">
        <v>10005.564</v>
      </c>
      <c r="BE148">
        <v>9624.4768000000004</v>
      </c>
      <c r="BF148">
        <v>9243.3896000000004</v>
      </c>
      <c r="BG148">
        <v>8862.3024000000005</v>
      </c>
      <c r="BH148">
        <v>8481.2152000000006</v>
      </c>
      <c r="BI148">
        <v>8100.1279999999997</v>
      </c>
      <c r="BJ148">
        <v>8009.9181010456005</v>
      </c>
      <c r="BK148">
        <v>7920.71285607561</v>
      </c>
      <c r="BL148">
        <v>7832.5010764107301</v>
      </c>
      <c r="BM148">
        <v>7745.2716979782899</v>
      </c>
      <c r="BN148">
        <v>7659.0137799245304</v>
      </c>
      <c r="BO148">
        <v>7573.71650324233</v>
      </c>
      <c r="BP148">
        <v>7489.3691694141799</v>
      </c>
      <c r="BQ148">
        <v>7405.9611990703797</v>
      </c>
      <c r="BR148">
        <v>7323.4821306620397</v>
      </c>
      <c r="BS148">
        <v>7241.9216191489704</v>
      </c>
      <c r="BT148">
        <v>7161.2694347021297</v>
      </c>
      <c r="BU148">
        <v>7081.5154614205103</v>
      </c>
      <c r="BV148">
        <v>7002.6496960623899</v>
      </c>
      <c r="BW148">
        <v>6924.66224679063</v>
      </c>
      <c r="BX148">
        <v>6847.54333193196</v>
      </c>
      <c r="BY148">
        <v>6771.2832787501602</v>
      </c>
      <c r="BZ148">
        <v>6695.8725222327803</v>
      </c>
      <c r="CA148">
        <v>6621.3016038914702</v>
      </c>
      <c r="CB148">
        <v>6547.5611705756501</v>
      </c>
      <c r="CC148">
        <v>6474.64197329935</v>
      </c>
    </row>
    <row r="149" spans="1:81" x14ac:dyDescent="0.25">
      <c r="A149">
        <v>38154</v>
      </c>
      <c r="B149" t="s">
        <v>796</v>
      </c>
      <c r="C149" t="s">
        <v>213</v>
      </c>
      <c r="D149">
        <v>2020</v>
      </c>
      <c r="E149" t="s">
        <v>28</v>
      </c>
      <c r="F149" t="s">
        <v>23</v>
      </c>
      <c r="G149">
        <v>2019</v>
      </c>
      <c r="H149">
        <v>261</v>
      </c>
      <c r="I149">
        <v>100</v>
      </c>
      <c r="J149">
        <v>2026</v>
      </c>
      <c r="K149">
        <v>5</v>
      </c>
      <c r="L149">
        <v>247.95</v>
      </c>
      <c r="M149">
        <v>2020</v>
      </c>
      <c r="N149">
        <v>100</v>
      </c>
      <c r="O149">
        <v>1233.71647509579</v>
      </c>
      <c r="P149" t="s">
        <v>45</v>
      </c>
      <c r="Q149">
        <v>2.69829270902683</v>
      </c>
      <c r="R149">
        <v>1</v>
      </c>
      <c r="S149" t="s">
        <v>25</v>
      </c>
      <c r="T149">
        <v>-1.11368485725649E-2</v>
      </c>
      <c r="AX149">
        <v>261</v>
      </c>
      <c r="AY149">
        <v>100</v>
      </c>
      <c r="AZ149">
        <v>124.658333333333</v>
      </c>
      <c r="BA149">
        <v>149.31666666666601</v>
      </c>
      <c r="BB149">
        <v>173.97499999999999</v>
      </c>
      <c r="BC149">
        <v>198.63333333333301</v>
      </c>
      <c r="BD149">
        <v>223.291666666666</v>
      </c>
      <c r="BE149">
        <v>247.95</v>
      </c>
      <c r="BF149">
        <v>245.18861839643199</v>
      </c>
      <c r="BG149">
        <v>242.457989881635</v>
      </c>
      <c r="BH149">
        <v>239.75777196311401</v>
      </c>
      <c r="BI149">
        <v>237.08762596266601</v>
      </c>
      <c r="BJ149">
        <v>234.44721697388999</v>
      </c>
      <c r="BK149">
        <v>231.836213820193</v>
      </c>
      <c r="BL149">
        <v>229.25428901324099</v>
      </c>
      <c r="BM149">
        <v>226.70111871188899</v>
      </c>
      <c r="BN149">
        <v>224.17638268156401</v>
      </c>
      <c r="BO149">
        <v>221.67976425409401</v>
      </c>
      <c r="BP149">
        <v>219.210950287994</v>
      </c>
      <c r="BQ149">
        <v>216.76963112918901</v>
      </c>
      <c r="BR149">
        <v>214.35550057217199</v>
      </c>
      <c r="BS149">
        <v>211.96825582160301</v>
      </c>
      <c r="BT149">
        <v>209.60759745432799</v>
      </c>
      <c r="BU149">
        <v>207.27322938181999</v>
      </c>
      <c r="BV149">
        <v>204.96485881304801</v>
      </c>
      <c r="BW149">
        <v>202.68219621775</v>
      </c>
      <c r="BX149">
        <v>200.42495529011799</v>
      </c>
      <c r="BY149">
        <v>198.19285291288901</v>
      </c>
      <c r="BZ149">
        <v>195.98560912183299</v>
      </c>
      <c r="CA149">
        <v>193.80294707064101</v>
      </c>
      <c r="CB149">
        <v>191.64459299619901</v>
      </c>
      <c r="CC149">
        <v>189.51027618424899</v>
      </c>
    </row>
    <row r="150" spans="1:81" x14ac:dyDescent="0.25">
      <c r="A150">
        <v>2840</v>
      </c>
      <c r="B150" t="s">
        <v>797</v>
      </c>
      <c r="C150" t="s">
        <v>27</v>
      </c>
      <c r="D150">
        <v>2020</v>
      </c>
      <c r="E150" t="s">
        <v>28</v>
      </c>
      <c r="F150" t="s">
        <v>23</v>
      </c>
      <c r="G150">
        <v>2010</v>
      </c>
      <c r="H150">
        <v>875540</v>
      </c>
      <c r="I150">
        <v>100</v>
      </c>
      <c r="J150">
        <v>2030</v>
      </c>
      <c r="K150">
        <v>40</v>
      </c>
      <c r="L150">
        <v>525324</v>
      </c>
      <c r="M150">
        <v>2020</v>
      </c>
      <c r="N150">
        <v>568998</v>
      </c>
      <c r="O150">
        <v>87.529510393026499</v>
      </c>
      <c r="P150" t="s">
        <v>24</v>
      </c>
      <c r="Q150">
        <v>3.0503314563390198</v>
      </c>
      <c r="R150">
        <v>1</v>
      </c>
      <c r="S150" t="s">
        <v>25</v>
      </c>
      <c r="T150">
        <v>-1.11368485725649E-2</v>
      </c>
      <c r="AO150">
        <v>875540</v>
      </c>
      <c r="AP150">
        <v>844885.8</v>
      </c>
      <c r="AQ150">
        <v>814231.6</v>
      </c>
      <c r="AR150">
        <v>783577.4</v>
      </c>
      <c r="AS150">
        <v>752923.2</v>
      </c>
      <c r="AT150">
        <v>722269</v>
      </c>
      <c r="AU150">
        <v>691614.8</v>
      </c>
      <c r="AV150">
        <v>660960.6</v>
      </c>
      <c r="AW150">
        <v>630306.4</v>
      </c>
      <c r="AX150">
        <v>599652.19999999995</v>
      </c>
      <c r="AY150">
        <v>568998</v>
      </c>
      <c r="AZ150">
        <v>564630.6</v>
      </c>
      <c r="BA150">
        <v>560263.19999999995</v>
      </c>
      <c r="BB150">
        <v>555895.80000000005</v>
      </c>
      <c r="BC150">
        <v>551528.4</v>
      </c>
      <c r="BD150">
        <v>547161</v>
      </c>
      <c r="BE150">
        <v>542793.6</v>
      </c>
      <c r="BF150">
        <v>538426.19999999995</v>
      </c>
      <c r="BG150">
        <v>534058.80000000005</v>
      </c>
      <c r="BH150">
        <v>529691.4</v>
      </c>
      <c r="BI150">
        <v>525324</v>
      </c>
      <c r="BJ150">
        <v>519473.54616046499</v>
      </c>
      <c r="BK150">
        <v>513688.24793942302</v>
      </c>
      <c r="BL150">
        <v>507967.37970861502</v>
      </c>
      <c r="BM150">
        <v>502310.22392099799</v>
      </c>
      <c r="BN150">
        <v>496716.07102073898</v>
      </c>
      <c r="BO150">
        <v>491184.21935422102</v>
      </c>
      <c r="BP150">
        <v>485713.97508204001</v>
      </c>
      <c r="BQ150">
        <v>480304.652091973</v>
      </c>
      <c r="BR150">
        <v>474955.57191292598</v>
      </c>
      <c r="BS150">
        <v>469666.06362983602</v>
      </c>
      <c r="BT150">
        <v>464435.46379951702</v>
      </c>
      <c r="BU150">
        <v>459263.11636745301</v>
      </c>
      <c r="BV150">
        <v>454148.37258550501</v>
      </c>
      <c r="BW150">
        <v>449090.59093054303</v>
      </c>
      <c r="BX150">
        <v>444089.13702398603</v>
      </c>
      <c r="BY150">
        <v>439143.38355222897</v>
      </c>
      <c r="BZ150">
        <v>434252.71018796402</v>
      </c>
      <c r="CA150">
        <v>429416.503512375</v>
      </c>
      <c r="CB150">
        <v>424634.15693819697</v>
      </c>
      <c r="CC150">
        <v>419905.07063363702</v>
      </c>
    </row>
    <row r="151" spans="1:81" x14ac:dyDescent="0.25">
      <c r="A151">
        <v>2913</v>
      </c>
      <c r="B151" t="s">
        <v>798</v>
      </c>
      <c r="C151" t="s">
        <v>52</v>
      </c>
      <c r="D151">
        <v>2017</v>
      </c>
      <c r="E151" t="s">
        <v>690</v>
      </c>
      <c r="F151" t="s">
        <v>23</v>
      </c>
      <c r="G151">
        <v>2017</v>
      </c>
      <c r="H151">
        <v>7255</v>
      </c>
      <c r="I151">
        <v>100</v>
      </c>
      <c r="J151">
        <v>2030</v>
      </c>
      <c r="K151">
        <v>100</v>
      </c>
      <c r="L151">
        <v>0</v>
      </c>
      <c r="M151">
        <v>2020</v>
      </c>
      <c r="N151">
        <v>4275</v>
      </c>
      <c r="O151">
        <v>41.075120606478301</v>
      </c>
      <c r="P151" t="s">
        <v>24</v>
      </c>
      <c r="Q151">
        <v>3.6502446279390202</v>
      </c>
      <c r="R151">
        <v>1</v>
      </c>
      <c r="S151" t="s">
        <v>25</v>
      </c>
      <c r="T151">
        <v>-1.11368485725649E-2</v>
      </c>
      <c r="AV151">
        <v>7255</v>
      </c>
      <c r="AW151">
        <v>6261.6666666666597</v>
      </c>
      <c r="AX151">
        <v>5268.3333333333303</v>
      </c>
      <c r="AY151">
        <v>4275</v>
      </c>
      <c r="AZ151">
        <v>3847.5</v>
      </c>
      <c r="BA151">
        <v>3420</v>
      </c>
      <c r="BB151">
        <v>2992.5</v>
      </c>
      <c r="BC151">
        <v>2565</v>
      </c>
      <c r="BD151">
        <v>2137.5</v>
      </c>
      <c r="BE151">
        <v>1710</v>
      </c>
      <c r="BF151">
        <v>1282.5</v>
      </c>
      <c r="BG151">
        <v>855</v>
      </c>
      <c r="BH151">
        <v>427.5</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row>
    <row r="152" spans="1:81" x14ac:dyDescent="0.25">
      <c r="A152">
        <v>2914</v>
      </c>
      <c r="B152" t="s">
        <v>799</v>
      </c>
      <c r="C152" t="s">
        <v>27</v>
      </c>
      <c r="D152">
        <v>2019</v>
      </c>
      <c r="E152" t="s">
        <v>28</v>
      </c>
      <c r="F152" t="s">
        <v>23</v>
      </c>
      <c r="G152">
        <v>2018</v>
      </c>
      <c r="H152">
        <v>205642</v>
      </c>
      <c r="I152">
        <v>100</v>
      </c>
      <c r="J152">
        <v>2023</v>
      </c>
      <c r="K152">
        <v>15</v>
      </c>
      <c r="L152">
        <v>174795.69999999899</v>
      </c>
      <c r="M152">
        <v>2020</v>
      </c>
      <c r="N152">
        <v>206512</v>
      </c>
      <c r="O152">
        <v>-2.8204355141459398</v>
      </c>
      <c r="P152" t="s">
        <v>691</v>
      </c>
      <c r="Q152">
        <v>2.79684983249268</v>
      </c>
      <c r="R152">
        <v>1</v>
      </c>
      <c r="S152" t="s">
        <v>25</v>
      </c>
      <c r="T152">
        <v>-1.11368485725649E-2</v>
      </c>
      <c r="AW152">
        <v>205642</v>
      </c>
      <c r="AX152">
        <v>206077</v>
      </c>
      <c r="AY152">
        <v>206512</v>
      </c>
      <c r="AZ152">
        <v>195939.9</v>
      </c>
      <c r="BA152">
        <v>185367.8</v>
      </c>
      <c r="BB152">
        <v>174795.69999999899</v>
      </c>
      <c r="BC152">
        <v>172849.02675796399</v>
      </c>
      <c r="BD152">
        <v>170924.03332104499</v>
      </c>
      <c r="BE152">
        <v>169020.47824453699</v>
      </c>
      <c r="BF152">
        <v>167138.122772665</v>
      </c>
      <c r="BG152">
        <v>165276.73080864301</v>
      </c>
      <c r="BH152">
        <v>163436.06888505901</v>
      </c>
      <c r="BI152">
        <v>161615.90613459001</v>
      </c>
      <c r="BJ152">
        <v>159816.01426105201</v>
      </c>
      <c r="BK152">
        <v>158036.16751075501</v>
      </c>
      <c r="BL152">
        <v>156276.14264420001</v>
      </c>
      <c r="BM152">
        <v>154535.71890806701</v>
      </c>
      <c r="BN152">
        <v>152814.678007535</v>
      </c>
      <c r="BO152">
        <v>151112.80407889999</v>
      </c>
      <c r="BP152">
        <v>149429.88366249701</v>
      </c>
      <c r="BQ152">
        <v>147765.705675932</v>
      </c>
      <c r="BR152">
        <v>146120.06138760099</v>
      </c>
      <c r="BS152">
        <v>144492.74439051299</v>
      </c>
      <c r="BT152">
        <v>142883.55057640199</v>
      </c>
      <c r="BU152">
        <v>141292.27811012199</v>
      </c>
      <c r="BV152">
        <v>139718.727404337</v>
      </c>
      <c r="BW152">
        <v>138162.701094483</v>
      </c>
      <c r="BX152">
        <v>136624.00401401799</v>
      </c>
      <c r="BY152">
        <v>135102.44316993601</v>
      </c>
      <c r="BZ152">
        <v>133597.82771856899</v>
      </c>
      <c r="CA152">
        <v>132109.96894164299</v>
      </c>
      <c r="CB152">
        <v>130638.680222614</v>
      </c>
      <c r="CC152">
        <v>129183.777023255</v>
      </c>
    </row>
    <row r="153" spans="1:81" x14ac:dyDescent="0.25">
      <c r="A153">
        <v>2885</v>
      </c>
      <c r="B153" t="s">
        <v>800</v>
      </c>
      <c r="C153" t="s">
        <v>27</v>
      </c>
      <c r="D153">
        <v>2020</v>
      </c>
      <c r="E153" t="s">
        <v>690</v>
      </c>
      <c r="F153" t="s">
        <v>23</v>
      </c>
      <c r="G153">
        <v>2019</v>
      </c>
      <c r="H153">
        <v>87198</v>
      </c>
      <c r="I153">
        <v>100</v>
      </c>
      <c r="J153">
        <v>2035</v>
      </c>
      <c r="K153">
        <v>68</v>
      </c>
      <c r="L153">
        <v>27903.359999999899</v>
      </c>
      <c r="M153">
        <v>2020</v>
      </c>
      <c r="N153">
        <v>83063.38</v>
      </c>
      <c r="O153">
        <v>6.9730080155643002</v>
      </c>
      <c r="P153" t="s">
        <v>45</v>
      </c>
      <c r="Q153">
        <v>3.3326916466292702</v>
      </c>
      <c r="R153">
        <v>1</v>
      </c>
      <c r="S153" t="s">
        <v>25</v>
      </c>
      <c r="T153">
        <v>-1.11368485725649E-2</v>
      </c>
      <c r="AX153">
        <v>87198</v>
      </c>
      <c r="AY153">
        <v>83063.38</v>
      </c>
      <c r="AZ153">
        <v>79386.045333333299</v>
      </c>
      <c r="BA153">
        <v>75708.710666666593</v>
      </c>
      <c r="BB153">
        <v>72031.376000000004</v>
      </c>
      <c r="BC153">
        <v>68354.041333333298</v>
      </c>
      <c r="BD153">
        <v>64676.7066666666</v>
      </c>
      <c r="BE153">
        <v>60999.372000000003</v>
      </c>
      <c r="BF153">
        <v>57322.037333333297</v>
      </c>
      <c r="BG153">
        <v>53644.702666666599</v>
      </c>
      <c r="BH153">
        <v>49967.368000000002</v>
      </c>
      <c r="BI153">
        <v>46290.033333333296</v>
      </c>
      <c r="BJ153">
        <v>42612.698666666598</v>
      </c>
      <c r="BK153">
        <v>38935.364000000001</v>
      </c>
      <c r="BL153">
        <v>35258.029333333303</v>
      </c>
      <c r="BM153">
        <v>31580.694666666601</v>
      </c>
      <c r="BN153">
        <v>27903.359999999899</v>
      </c>
      <c r="BO153">
        <v>27592.604505014198</v>
      </c>
      <c r="BP153">
        <v>27285.309846919201</v>
      </c>
      <c r="BQ153">
        <v>26981.437482898498</v>
      </c>
      <c r="BR153">
        <v>26680.9492993813</v>
      </c>
      <c r="BS153">
        <v>26383.807607261799</v>
      </c>
      <c r="BT153">
        <v>26089.975137172099</v>
      </c>
      <c r="BU153">
        <v>25799.4150348074</v>
      </c>
      <c r="BV153">
        <v>25512.090856303999</v>
      </c>
      <c r="BW153">
        <v>25227.9665636678</v>
      </c>
      <c r="BX153">
        <v>24947.006520254501</v>
      </c>
      <c r="BY153">
        <v>24669.1754862997</v>
      </c>
      <c r="BZ153">
        <v>24394.4386144987</v>
      </c>
      <c r="CA153">
        <v>24122.761445636301</v>
      </c>
      <c r="CB153">
        <v>23854.109904264202</v>
      </c>
      <c r="CC153">
        <v>23588.450294426999</v>
      </c>
    </row>
    <row r="154" spans="1:81" x14ac:dyDescent="0.25">
      <c r="A154">
        <v>2946</v>
      </c>
      <c r="B154" t="s">
        <v>801</v>
      </c>
      <c r="C154" t="s">
        <v>763</v>
      </c>
      <c r="D154">
        <v>2020</v>
      </c>
      <c r="E154" t="s">
        <v>28</v>
      </c>
      <c r="F154" t="s">
        <v>23</v>
      </c>
      <c r="G154">
        <v>2019</v>
      </c>
      <c r="H154">
        <v>65030.9</v>
      </c>
      <c r="I154">
        <v>100</v>
      </c>
      <c r="J154">
        <v>2022</v>
      </c>
      <c r="K154">
        <v>7</v>
      </c>
      <c r="L154">
        <v>60478.736999999899</v>
      </c>
      <c r="M154">
        <v>2020</v>
      </c>
      <c r="N154">
        <v>52611.6</v>
      </c>
      <c r="O154">
        <v>272.821952992457</v>
      </c>
      <c r="P154" t="s">
        <v>24</v>
      </c>
      <c r="Q154">
        <v>2.71634796650463</v>
      </c>
      <c r="R154">
        <v>1</v>
      </c>
      <c r="S154" t="s">
        <v>25</v>
      </c>
      <c r="T154">
        <v>-1.11368485725649E-2</v>
      </c>
      <c r="AX154">
        <v>65030.9</v>
      </c>
      <c r="AY154">
        <v>52611.6</v>
      </c>
      <c r="AZ154">
        <v>56545.1685</v>
      </c>
      <c r="BA154">
        <v>60478.736999999899</v>
      </c>
      <c r="BB154">
        <v>59805.194464171</v>
      </c>
      <c r="BC154">
        <v>59139.153069570697</v>
      </c>
      <c r="BD154">
        <v>58480.529277125097</v>
      </c>
      <c r="BE154">
        <v>57829.240478122301</v>
      </c>
      <c r="BF154">
        <v>57185.204983851101</v>
      </c>
      <c r="BG154">
        <v>56548.3420153548</v>
      </c>
      <c r="BH154">
        <v>55918.571693300197</v>
      </c>
      <c r="BI154">
        <v>55295.815027957797</v>
      </c>
      <c r="BJ154">
        <v>54679.993909294899</v>
      </c>
      <c r="BK154">
        <v>54071.031097178296</v>
      </c>
      <c r="BL154">
        <v>53468.8502116866</v>
      </c>
      <c r="BM154">
        <v>52873.375723529898</v>
      </c>
      <c r="BN154">
        <v>52284.532944576596</v>
      </c>
      <c r="BO154">
        <v>51702.248018485501</v>
      </c>
      <c r="BP154">
        <v>51126.447911442498</v>
      </c>
      <c r="BQ154">
        <v>50557.060402999603</v>
      </c>
      <c r="BR154">
        <v>49994.014077017397</v>
      </c>
      <c r="BS154">
        <v>49437.238312706999</v>
      </c>
      <c r="BT154">
        <v>48886.663275772502</v>
      </c>
      <c r="BU154">
        <v>48342.219909652304</v>
      </c>
      <c r="BV154">
        <v>47803.839926856897</v>
      </c>
      <c r="BW154">
        <v>47271.455800404299</v>
      </c>
      <c r="BX154">
        <v>46745.000755350498</v>
      </c>
      <c r="BY154">
        <v>46224.408760413797</v>
      </c>
      <c r="BZ154">
        <v>45709.614519692703</v>
      </c>
      <c r="CA154">
        <v>45200.553464476499</v>
      </c>
      <c r="CB154">
        <v>44697.161745146499</v>
      </c>
      <c r="CC154">
        <v>44199.376223167397</v>
      </c>
    </row>
    <row r="155" spans="1:81" x14ac:dyDescent="0.25">
      <c r="A155">
        <v>58619</v>
      </c>
      <c r="B155" t="s">
        <v>802</v>
      </c>
      <c r="C155" t="s">
        <v>36</v>
      </c>
      <c r="D155">
        <v>2020</v>
      </c>
      <c r="E155" t="s">
        <v>690</v>
      </c>
      <c r="F155" t="s">
        <v>23</v>
      </c>
      <c r="G155">
        <v>2020</v>
      </c>
      <c r="H155">
        <v>188873.66</v>
      </c>
      <c r="I155">
        <v>100</v>
      </c>
      <c r="J155">
        <v>2030</v>
      </c>
      <c r="K155">
        <v>70</v>
      </c>
      <c r="L155">
        <v>56662.097999999998</v>
      </c>
      <c r="M155">
        <v>2020</v>
      </c>
      <c r="N155">
        <v>188873.66</v>
      </c>
      <c r="O155">
        <v>0</v>
      </c>
      <c r="P155" t="s">
        <v>45</v>
      </c>
      <c r="Q155">
        <v>3.3502627898050199</v>
      </c>
      <c r="R155">
        <v>1</v>
      </c>
      <c r="S155" t="s">
        <v>25</v>
      </c>
      <c r="T155">
        <v>-1.11368485725649E-2</v>
      </c>
      <c r="AY155">
        <v>188873.66</v>
      </c>
      <c r="AZ155">
        <v>175652.50380000001</v>
      </c>
      <c r="BA155">
        <v>162431.34760000001</v>
      </c>
      <c r="BB155">
        <v>149210.19140000001</v>
      </c>
      <c r="BC155">
        <v>135989.03520000001</v>
      </c>
      <c r="BD155">
        <v>122767.879</v>
      </c>
      <c r="BE155">
        <v>109546.7228</v>
      </c>
      <c r="BF155">
        <v>96325.566600000006</v>
      </c>
      <c r="BG155">
        <v>83104.410399999993</v>
      </c>
      <c r="BH155">
        <v>69883.254199999996</v>
      </c>
      <c r="BI155">
        <v>56662.097999999998</v>
      </c>
      <c r="BJ155">
        <v>56031.060794770099</v>
      </c>
      <c r="BK155">
        <v>55407.051355338597</v>
      </c>
      <c r="BL155">
        <v>54789.991414541902</v>
      </c>
      <c r="BM155">
        <v>54179.803576865997</v>
      </c>
      <c r="BN155">
        <v>53576.411308739102</v>
      </c>
      <c r="BO155">
        <v>52979.738928932202</v>
      </c>
      <c r="BP155">
        <v>52389.711599066701</v>
      </c>
      <c r="BQ155">
        <v>51806.255314227499</v>
      </c>
      <c r="BR155">
        <v>51229.2968936814</v>
      </c>
      <c r="BS155">
        <v>50658.763971697503</v>
      </c>
      <c r="BT155">
        <v>50094.584988471397</v>
      </c>
      <c r="BU155">
        <v>49536.689181149297</v>
      </c>
      <c r="BV155">
        <v>48985.006574952597</v>
      </c>
      <c r="BW155">
        <v>48439.467974401203</v>
      </c>
      <c r="BX155">
        <v>47900.0049546347</v>
      </c>
      <c r="BY155">
        <v>47366.549852829899</v>
      </c>
      <c r="BZ155">
        <v>46839.035759714003</v>
      </c>
      <c r="CA155">
        <v>46317.396511173101</v>
      </c>
      <c r="CB155">
        <v>45801.566679952797</v>
      </c>
      <c r="CC155">
        <v>45291.481567451898</v>
      </c>
    </row>
    <row r="156" spans="1:81" x14ac:dyDescent="0.25">
      <c r="A156">
        <v>60941</v>
      </c>
      <c r="B156" t="s">
        <v>803</v>
      </c>
      <c r="C156" t="s">
        <v>43</v>
      </c>
      <c r="D156">
        <v>2019</v>
      </c>
      <c r="E156" t="s">
        <v>362</v>
      </c>
      <c r="F156" t="s">
        <v>54</v>
      </c>
      <c r="G156">
        <v>2020</v>
      </c>
      <c r="H156">
        <v>1336545</v>
      </c>
      <c r="I156">
        <v>100</v>
      </c>
      <c r="J156">
        <v>2021</v>
      </c>
      <c r="K156">
        <v>5</v>
      </c>
      <c r="L156">
        <v>1269717.75</v>
      </c>
      <c r="M156">
        <v>2020</v>
      </c>
      <c r="N156">
        <v>270060</v>
      </c>
      <c r="O156">
        <v>1595.88341582214</v>
      </c>
      <c r="P156" t="s">
        <v>691</v>
      </c>
      <c r="Q156">
        <v>3.03598731303659</v>
      </c>
      <c r="R156">
        <v>1</v>
      </c>
      <c r="S156" t="s">
        <v>25</v>
      </c>
      <c r="T156">
        <v>-1.11368485725649E-2</v>
      </c>
      <c r="AY156">
        <v>270060</v>
      </c>
      <c r="AZ156">
        <v>1269717.75</v>
      </c>
      <c r="BA156">
        <v>1255577.09568835</v>
      </c>
      <c r="BB156">
        <v>1241593.9237024901</v>
      </c>
      <c r="BC156">
        <v>1227766.48018559</v>
      </c>
      <c r="BD156">
        <v>1214093.0308133001</v>
      </c>
      <c r="BE156">
        <v>1200571.86057612</v>
      </c>
      <c r="BF156">
        <v>1187201.2735643999</v>
      </c>
      <c r="BG156">
        <v>1173979.5927555601</v>
      </c>
      <c r="BH156">
        <v>1160905.15980376</v>
      </c>
      <c r="BI156">
        <v>1147976.33483192</v>
      </c>
      <c r="BJ156">
        <v>1135191.4962259999</v>
      </c>
      <c r="BK156">
        <v>1122549.0404316699</v>
      </c>
      <c r="BL156">
        <v>1110047.3817531101</v>
      </c>
      <c r="BM156">
        <v>1097684.95215415</v>
      </c>
      <c r="BN156">
        <v>1085460.2010616299</v>
      </c>
      <c r="BO156">
        <v>1073371.5951708599</v>
      </c>
      <c r="BP156">
        <v>1061417.61825335</v>
      </c>
      <c r="BQ156">
        <v>1049596.7709666099</v>
      </c>
      <c r="BR156">
        <v>1037907.5706661</v>
      </c>
      <c r="BS156">
        <v>1026348.55121927</v>
      </c>
      <c r="BT156">
        <v>1014918.26282167</v>
      </c>
      <c r="BU156">
        <v>1003615.27181509</v>
      </c>
      <c r="BV156">
        <v>992438.16050778097</v>
      </c>
      <c r="BW156">
        <v>981385.52699657099</v>
      </c>
      <c r="BX156">
        <v>970455.98499110295</v>
      </c>
      <c r="BY156">
        <v>959648.16363991797</v>
      </c>
      <c r="BZ156">
        <v>948960.70735852001</v>
      </c>
      <c r="CA156">
        <v>938392.27565935405</v>
      </c>
      <c r="CB156">
        <v>927941.54298367095</v>
      </c>
      <c r="CC156">
        <v>917607.19853527006</v>
      </c>
    </row>
    <row r="157" spans="1:81" x14ac:dyDescent="0.25">
      <c r="A157">
        <v>832020</v>
      </c>
      <c r="B157" t="s">
        <v>804</v>
      </c>
      <c r="C157" t="s">
        <v>39</v>
      </c>
      <c r="D157">
        <v>2019</v>
      </c>
      <c r="E157" t="s">
        <v>690</v>
      </c>
      <c r="F157" t="s">
        <v>23</v>
      </c>
      <c r="G157">
        <v>2018</v>
      </c>
      <c r="H157">
        <v>41800</v>
      </c>
      <c r="I157">
        <v>100</v>
      </c>
      <c r="J157">
        <v>2030</v>
      </c>
      <c r="K157">
        <v>50</v>
      </c>
      <c r="L157">
        <v>20900</v>
      </c>
      <c r="M157">
        <v>2020</v>
      </c>
      <c r="N157">
        <v>36579</v>
      </c>
      <c r="O157">
        <v>24.980861244019099</v>
      </c>
      <c r="P157" t="s">
        <v>24</v>
      </c>
      <c r="Q157">
        <v>3.15024808243902</v>
      </c>
      <c r="R157">
        <v>1</v>
      </c>
      <c r="S157" t="s">
        <v>25</v>
      </c>
      <c r="T157">
        <v>-1.11368485725649E-2</v>
      </c>
      <c r="AW157">
        <v>41800</v>
      </c>
      <c r="AX157">
        <v>39189.5</v>
      </c>
      <c r="AY157">
        <v>36579</v>
      </c>
      <c r="AZ157">
        <v>35011.1</v>
      </c>
      <c r="BA157">
        <v>33443.199999999997</v>
      </c>
      <c r="BB157">
        <v>31875.3</v>
      </c>
      <c r="BC157">
        <v>30307.4</v>
      </c>
      <c r="BD157">
        <v>28739.5</v>
      </c>
      <c r="BE157">
        <v>27171.599999999999</v>
      </c>
      <c r="BF157">
        <v>25603.7</v>
      </c>
      <c r="BG157">
        <v>24035.8</v>
      </c>
      <c r="BH157">
        <v>22467.9</v>
      </c>
      <c r="BI157">
        <v>20900</v>
      </c>
      <c r="BJ157">
        <v>20667.2398648333</v>
      </c>
      <c r="BK157">
        <v>20437.071944045802</v>
      </c>
      <c r="BL157">
        <v>20209.4673685384</v>
      </c>
      <c r="BM157">
        <v>19984.397590722801</v>
      </c>
      <c r="BN157">
        <v>19761.834380941</v>
      </c>
      <c r="BO157">
        <v>19541.7498239243</v>
      </c>
      <c r="BP157">
        <v>19324.1163152923</v>
      </c>
      <c r="BQ157">
        <v>19108.906558090301</v>
      </c>
      <c r="BR157">
        <v>18896.093559365501</v>
      </c>
      <c r="BS157">
        <v>18685.650626781899</v>
      </c>
      <c r="BT157">
        <v>18477.551365271502</v>
      </c>
      <c r="BU157">
        <v>18271.769673724699</v>
      </c>
      <c r="BV157">
        <v>18068.2797417156</v>
      </c>
      <c r="BW157">
        <v>17867.056046265399</v>
      </c>
      <c r="BX157">
        <v>17668.073348640599</v>
      </c>
      <c r="BY157">
        <v>17471.306691187801</v>
      </c>
      <c r="BZ157">
        <v>17276.731394203201</v>
      </c>
      <c r="CA157">
        <v>17084.323052837099</v>
      </c>
      <c r="CB157">
        <v>16894.057534032901</v>
      </c>
      <c r="CC157">
        <v>16705.910973500198</v>
      </c>
    </row>
    <row r="158" spans="1:81" x14ac:dyDescent="0.25">
      <c r="A158">
        <v>850294</v>
      </c>
      <c r="B158" t="s">
        <v>805</v>
      </c>
      <c r="C158" t="s">
        <v>172</v>
      </c>
      <c r="D158">
        <v>2020</v>
      </c>
      <c r="E158" t="s">
        <v>28</v>
      </c>
      <c r="F158" t="s">
        <v>23</v>
      </c>
      <c r="G158">
        <v>2020</v>
      </c>
      <c r="H158">
        <v>158208</v>
      </c>
      <c r="I158">
        <v>99.7</v>
      </c>
      <c r="J158">
        <v>2030</v>
      </c>
      <c r="K158">
        <v>42</v>
      </c>
      <c r="L158">
        <v>91760.639999999999</v>
      </c>
      <c r="M158">
        <v>2020</v>
      </c>
      <c r="N158">
        <v>160618</v>
      </c>
      <c r="O158">
        <v>-3.6269311527199899</v>
      </c>
      <c r="P158" t="s">
        <v>45</v>
      </c>
      <c r="Q158">
        <v>3.0672597232390202</v>
      </c>
      <c r="R158">
        <v>1</v>
      </c>
      <c r="S158" t="s">
        <v>25</v>
      </c>
      <c r="T158">
        <v>-1.11368485725649E-2</v>
      </c>
      <c r="AY158">
        <v>160618</v>
      </c>
      <c r="AZ158">
        <v>153732.264</v>
      </c>
      <c r="BA158">
        <v>146846.52799999999</v>
      </c>
      <c r="BB158">
        <v>139960.79199999999</v>
      </c>
      <c r="BC158">
        <v>133075.05600000001</v>
      </c>
      <c r="BD158">
        <v>126189.32</v>
      </c>
      <c r="BE158">
        <v>119303.584</v>
      </c>
      <c r="BF158">
        <v>112417.848</v>
      </c>
      <c r="BG158">
        <v>105532.11199999999</v>
      </c>
      <c r="BH158">
        <v>98646.376000000004</v>
      </c>
      <c r="BI158">
        <v>91760.639999999999</v>
      </c>
      <c r="BJ158">
        <v>90738.715647398305</v>
      </c>
      <c r="BK158">
        <v>89728.172311564194</v>
      </c>
      <c r="BL158">
        <v>88728.883243837307</v>
      </c>
      <c r="BM158">
        <v>87740.723107137906</v>
      </c>
      <c r="BN158">
        <v>86763.567960246393</v>
      </c>
      <c r="BO158">
        <v>85797.295242257693</v>
      </c>
      <c r="BP158">
        <v>84841.783757209007</v>
      </c>
      <c r="BQ158">
        <v>83896.913658878693</v>
      </c>
      <c r="BR158">
        <v>82962.566435754197</v>
      </c>
      <c r="BS158">
        <v>82038.624896167807</v>
      </c>
      <c r="BT158">
        <v>81124.973153597806</v>
      </c>
      <c r="BU158">
        <v>80221.496612132702</v>
      </c>
      <c r="BV158">
        <v>79328.081952098903</v>
      </c>
      <c r="BW158">
        <v>78444.617115846297</v>
      </c>
      <c r="BX158">
        <v>77570.9912936943</v>
      </c>
      <c r="BY158">
        <v>76707.094910032698</v>
      </c>
      <c r="BZ158">
        <v>75852.819609578306</v>
      </c>
      <c r="CA158">
        <v>75008.058243784297</v>
      </c>
      <c r="CB158">
        <v>74172.704857401201</v>
      </c>
      <c r="CC158">
        <v>73346.654675186801</v>
      </c>
    </row>
    <row r="159" spans="1:81" x14ac:dyDescent="0.25">
      <c r="A159">
        <v>846847</v>
      </c>
      <c r="B159" t="s">
        <v>806</v>
      </c>
      <c r="C159" t="s">
        <v>84</v>
      </c>
      <c r="D159">
        <v>1900</v>
      </c>
      <c r="E159" t="s">
        <v>88</v>
      </c>
      <c r="F159" t="s">
        <v>54</v>
      </c>
      <c r="G159">
        <v>2005</v>
      </c>
      <c r="H159">
        <v>4480</v>
      </c>
      <c r="I159">
        <v>80</v>
      </c>
      <c r="J159">
        <v>2025</v>
      </c>
      <c r="K159">
        <v>20</v>
      </c>
      <c r="L159">
        <v>3584</v>
      </c>
      <c r="M159">
        <v>2020</v>
      </c>
      <c r="N159">
        <v>4056</v>
      </c>
      <c r="O159">
        <v>47.321428571428598</v>
      </c>
      <c r="P159" t="s">
        <v>24</v>
      </c>
      <c r="Q159">
        <v>2.9878053260487798</v>
      </c>
      <c r="R159">
        <v>1</v>
      </c>
      <c r="S159" t="s">
        <v>25</v>
      </c>
      <c r="T159">
        <v>-1.11368485725649E-2</v>
      </c>
      <c r="AJ159">
        <v>4480</v>
      </c>
      <c r="AK159">
        <v>4451.7333333333299</v>
      </c>
      <c r="AL159">
        <v>4423.4666666666599</v>
      </c>
      <c r="AM159">
        <v>4395.2</v>
      </c>
      <c r="AN159">
        <v>4366.9333333333298</v>
      </c>
      <c r="AO159">
        <v>4338.6666666666597</v>
      </c>
      <c r="AP159">
        <v>4310.3999999999996</v>
      </c>
      <c r="AQ159">
        <v>4282.1333333333296</v>
      </c>
      <c r="AR159">
        <v>4253.8666666666604</v>
      </c>
      <c r="AS159">
        <v>4225.6000000000004</v>
      </c>
      <c r="AT159">
        <v>4197.3333333333303</v>
      </c>
      <c r="AU159">
        <v>4169.0666666666602</v>
      </c>
      <c r="AV159">
        <v>4140.8</v>
      </c>
      <c r="AW159">
        <v>4112.5333333333301</v>
      </c>
      <c r="AX159">
        <v>4084.2666666666601</v>
      </c>
      <c r="AY159">
        <v>4056</v>
      </c>
      <c r="AZ159">
        <v>3961.6</v>
      </c>
      <c r="BA159">
        <v>3867.2</v>
      </c>
      <c r="BB159">
        <v>3772.8</v>
      </c>
      <c r="BC159">
        <v>3678.4</v>
      </c>
      <c r="BD159">
        <v>3584</v>
      </c>
      <c r="BE159">
        <v>3544.0855347159199</v>
      </c>
      <c r="BF159">
        <v>3504.61559078757</v>
      </c>
      <c r="BG159">
        <v>3465.5852176479202</v>
      </c>
      <c r="BH159">
        <v>3426.98951986366</v>
      </c>
      <c r="BI159">
        <v>3388.8236565211701</v>
      </c>
      <c r="BJ159">
        <v>3351.08284061937</v>
      </c>
      <c r="BK159">
        <v>3313.7623384692702</v>
      </c>
      <c r="BL159">
        <v>3276.85746910027</v>
      </c>
      <c r="BM159">
        <v>3240.36360367302</v>
      </c>
      <c r="BN159">
        <v>3204.2761648988599</v>
      </c>
      <c r="BO159">
        <v>3168.5906264657001</v>
      </c>
      <c r="BP159">
        <v>3133.3025124703099</v>
      </c>
      <c r="BQ159">
        <v>3098.40739685689</v>
      </c>
      <c r="BR159">
        <v>3063.9009028619798</v>
      </c>
      <c r="BS159">
        <v>3029.7787024654599</v>
      </c>
      <c r="BT159">
        <v>2996.0365158477198</v>
      </c>
      <c r="BU159">
        <v>2962.67011085285</v>
      </c>
      <c r="BV159">
        <v>2929.6753024578202</v>
      </c>
      <c r="BW159">
        <v>2897.0479522475598</v>
      </c>
      <c r="BX159">
        <v>2864.7839678959199</v>
      </c>
      <c r="BY159">
        <v>2832.8793026523499</v>
      </c>
      <c r="BZ159">
        <v>2801.3299548343598</v>
      </c>
      <c r="CA159">
        <v>2770.1319673255798</v>
      </c>
      <c r="CB159">
        <v>2739.2814270794502</v>
      </c>
      <c r="CC159">
        <v>2708.77446462843</v>
      </c>
    </row>
    <row r="160" spans="1:81" x14ac:dyDescent="0.25">
      <c r="A160">
        <v>40228</v>
      </c>
      <c r="B160" t="s">
        <v>149</v>
      </c>
      <c r="C160" t="s">
        <v>27</v>
      </c>
      <c r="D160">
        <v>2019</v>
      </c>
      <c r="E160" t="s">
        <v>690</v>
      </c>
      <c r="F160" t="s">
        <v>23</v>
      </c>
      <c r="G160">
        <v>2018</v>
      </c>
      <c r="H160">
        <v>176620</v>
      </c>
      <c r="I160">
        <v>100</v>
      </c>
      <c r="J160">
        <v>2030</v>
      </c>
      <c r="K160">
        <v>50</v>
      </c>
      <c r="L160">
        <v>88310</v>
      </c>
      <c r="M160">
        <v>2020</v>
      </c>
      <c r="N160">
        <v>130364</v>
      </c>
      <c r="O160">
        <v>52.379119012569397</v>
      </c>
      <c r="P160" t="s">
        <v>24</v>
      </c>
      <c r="Q160">
        <v>3.1502615644390199</v>
      </c>
      <c r="R160">
        <v>1</v>
      </c>
      <c r="S160" t="s">
        <v>25</v>
      </c>
      <c r="T160">
        <v>-1.11368485725649E-2</v>
      </c>
      <c r="AW160">
        <v>176620</v>
      </c>
      <c r="AX160">
        <v>153492</v>
      </c>
      <c r="AY160">
        <v>130364</v>
      </c>
      <c r="AZ160">
        <v>126158.6</v>
      </c>
      <c r="BA160">
        <v>121953.2</v>
      </c>
      <c r="BB160">
        <v>117747.8</v>
      </c>
      <c r="BC160">
        <v>113542.39999999999</v>
      </c>
      <c r="BD160">
        <v>109337</v>
      </c>
      <c r="BE160">
        <v>105131.6</v>
      </c>
      <c r="BF160">
        <v>100926.2</v>
      </c>
      <c r="BG160">
        <v>96720.799999999901</v>
      </c>
      <c r="BH160">
        <v>92515.4</v>
      </c>
      <c r="BI160">
        <v>88310</v>
      </c>
      <c r="BJ160">
        <v>87326.504902556699</v>
      </c>
      <c r="BK160">
        <v>86353.962841085595</v>
      </c>
      <c r="BL160">
        <v>85392.251833283604</v>
      </c>
      <c r="BM160">
        <v>84441.251255345996</v>
      </c>
      <c r="BN160">
        <v>83500.841826837306</v>
      </c>
      <c r="BO160">
        <v>82570.905595730103</v>
      </c>
      <c r="BP160">
        <v>81651.325923610901</v>
      </c>
      <c r="BQ160">
        <v>80741.987471050496</v>
      </c>
      <c r="BR160">
        <v>79842.776183137394</v>
      </c>
      <c r="BS160">
        <v>78953.579275172597</v>
      </c>
      <c r="BT160">
        <v>78074.285218523</v>
      </c>
      <c r="BU160">
        <v>77204.783726633104</v>
      </c>
      <c r="BV160">
        <v>76344.965741192005</v>
      </c>
      <c r="BW160">
        <v>75494.723418454698</v>
      </c>
      <c r="BX160">
        <v>74653.950115715605</v>
      </c>
      <c r="BY160">
        <v>73822.540377933095</v>
      </c>
      <c r="BZ160">
        <v>73000.389924502</v>
      </c>
      <c r="CA160">
        <v>72187.395636174595</v>
      </c>
      <c r="CB160">
        <v>71383.4555421267</v>
      </c>
      <c r="CC160">
        <v>70588.468807167694</v>
      </c>
    </row>
    <row r="161" spans="1:81" x14ac:dyDescent="0.25">
      <c r="A161">
        <v>832709</v>
      </c>
      <c r="B161" t="s">
        <v>807</v>
      </c>
      <c r="C161" t="s">
        <v>441</v>
      </c>
      <c r="D161">
        <v>2020</v>
      </c>
      <c r="E161" t="s">
        <v>28</v>
      </c>
      <c r="F161" t="s">
        <v>23</v>
      </c>
      <c r="G161">
        <v>2020</v>
      </c>
      <c r="H161">
        <v>5681340.0800000001</v>
      </c>
      <c r="I161">
        <v>100</v>
      </c>
      <c r="J161">
        <v>2030</v>
      </c>
      <c r="K161">
        <v>100</v>
      </c>
      <c r="L161">
        <v>0</v>
      </c>
      <c r="M161">
        <v>2020</v>
      </c>
      <c r="N161">
        <v>5681340.0800000001</v>
      </c>
      <c r="O161">
        <v>100</v>
      </c>
      <c r="P161" t="s">
        <v>24</v>
      </c>
      <c r="Q161">
        <v>3.6508120364470198</v>
      </c>
      <c r="R161">
        <v>1</v>
      </c>
      <c r="S161" t="s">
        <v>25</v>
      </c>
      <c r="T161">
        <v>-1.11368485725649E-2</v>
      </c>
      <c r="AY161">
        <v>5681340.0800000001</v>
      </c>
      <c r="AZ161">
        <v>5113206.0719999997</v>
      </c>
      <c r="BA161">
        <v>4545072.0640000002</v>
      </c>
      <c r="BB161">
        <v>3976938.0559999999</v>
      </c>
      <c r="BC161">
        <v>3408804.048</v>
      </c>
      <c r="BD161">
        <v>2840670.04</v>
      </c>
      <c r="BE161">
        <v>2272536.0320000001</v>
      </c>
      <c r="BF161">
        <v>1704402.024</v>
      </c>
      <c r="BG161">
        <v>1136268.01599999</v>
      </c>
      <c r="BH161">
        <v>568134.00799999898</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row>
    <row r="162" spans="1:81" x14ac:dyDescent="0.25">
      <c r="A162">
        <v>41540</v>
      </c>
      <c r="B162" t="s">
        <v>808</v>
      </c>
      <c r="C162" t="s">
        <v>78</v>
      </c>
      <c r="D162">
        <v>2011</v>
      </c>
      <c r="E162" t="s">
        <v>28</v>
      </c>
      <c r="F162" t="s">
        <v>23</v>
      </c>
      <c r="G162">
        <v>2010</v>
      </c>
      <c r="H162">
        <v>9325</v>
      </c>
      <c r="I162">
        <v>100</v>
      </c>
      <c r="J162">
        <v>2021</v>
      </c>
      <c r="K162">
        <v>20</v>
      </c>
      <c r="L162">
        <v>7460</v>
      </c>
      <c r="M162">
        <v>2020</v>
      </c>
      <c r="N162">
        <v>5531</v>
      </c>
      <c r="O162">
        <v>-2465.7908847184999</v>
      </c>
      <c r="P162" t="s">
        <v>691</v>
      </c>
      <c r="Q162">
        <v>2.84585459103659</v>
      </c>
      <c r="R162">
        <v>1</v>
      </c>
      <c r="S162" t="s">
        <v>25</v>
      </c>
      <c r="T162">
        <v>-1.11368485725649E-2</v>
      </c>
      <c r="AO162">
        <v>9325</v>
      </c>
      <c r="AP162">
        <v>8945.6</v>
      </c>
      <c r="AQ162">
        <v>8566.2000000000007</v>
      </c>
      <c r="AR162">
        <v>8186.8</v>
      </c>
      <c r="AS162">
        <v>7807.4</v>
      </c>
      <c r="AT162">
        <v>7428</v>
      </c>
      <c r="AU162">
        <v>7048.6</v>
      </c>
      <c r="AV162">
        <v>6669.2</v>
      </c>
      <c r="AW162">
        <v>6289.7999999999902</v>
      </c>
      <c r="AX162">
        <v>5910.4</v>
      </c>
      <c r="AY162">
        <v>5531</v>
      </c>
      <c r="AZ162">
        <v>7460</v>
      </c>
      <c r="BA162">
        <v>7376.9191096486602</v>
      </c>
      <c r="BB162">
        <v>7294.7634785924402</v>
      </c>
      <c r="BC162">
        <v>7213.5228023586797</v>
      </c>
      <c r="BD162">
        <v>7133.1868912340697</v>
      </c>
      <c r="BE162">
        <v>7053.7456689865903</v>
      </c>
      <c r="BF162">
        <v>6975.1891716016999</v>
      </c>
      <c r="BG162">
        <v>6897.5075460325797</v>
      </c>
      <c r="BH162">
        <v>6820.6910489642896</v>
      </c>
      <c r="BI162">
        <v>6744.7300455917302</v>
      </c>
      <c r="BJ162">
        <v>6669.6150084111396</v>
      </c>
      <c r="BK162">
        <v>6595.3365160251597</v>
      </c>
      <c r="BL162">
        <v>6521.88525196108</v>
      </c>
      <c r="BM162">
        <v>6449.2520035023499</v>
      </c>
      <c r="BN162">
        <v>6377.4276605330297</v>
      </c>
      <c r="BO162">
        <v>6306.4032143951899</v>
      </c>
      <c r="BP162">
        <v>6236.1697567589299</v>
      </c>
      <c r="BQ162">
        <v>6166.7184785051004</v>
      </c>
      <c r="BR162">
        <v>6098.0406686203496</v>
      </c>
      <c r="BS162">
        <v>6030.1277131045799</v>
      </c>
      <c r="BT162">
        <v>5962.97109389051</v>
      </c>
      <c r="BU162">
        <v>5896.5623877752696</v>
      </c>
      <c r="BV162">
        <v>5830.8932653639304</v>
      </c>
      <c r="BW162">
        <v>5765.9554900247904</v>
      </c>
      <c r="BX162">
        <v>5701.7409168562299</v>
      </c>
      <c r="BY162">
        <v>5638.2414916652097</v>
      </c>
      <c r="BZ162">
        <v>5575.4492499569797</v>
      </c>
      <c r="CA162">
        <v>5513.3563159361902</v>
      </c>
      <c r="CB162">
        <v>5451.9549015190096</v>
      </c>
      <c r="CC162">
        <v>5391.2373053563397</v>
      </c>
    </row>
    <row r="163" spans="1:81" x14ac:dyDescent="0.25">
      <c r="A163">
        <v>59899</v>
      </c>
      <c r="B163" t="s">
        <v>809</v>
      </c>
      <c r="C163" t="s">
        <v>27</v>
      </c>
      <c r="D163">
        <v>2020</v>
      </c>
      <c r="E163" t="s">
        <v>690</v>
      </c>
      <c r="F163" t="s">
        <v>23</v>
      </c>
      <c r="G163">
        <v>2018</v>
      </c>
      <c r="H163">
        <v>9460000</v>
      </c>
      <c r="I163">
        <v>100</v>
      </c>
      <c r="J163">
        <v>2030</v>
      </c>
      <c r="K163">
        <v>60</v>
      </c>
      <c r="L163">
        <v>3784000</v>
      </c>
      <c r="M163">
        <v>2020</v>
      </c>
      <c r="N163">
        <v>6708000</v>
      </c>
      <c r="O163">
        <v>48.484848484848499</v>
      </c>
      <c r="P163" t="s">
        <v>45</v>
      </c>
      <c r="Q163">
        <v>3.2511899024390201</v>
      </c>
      <c r="R163">
        <v>1</v>
      </c>
      <c r="S163" t="s">
        <v>25</v>
      </c>
      <c r="T163">
        <v>-1.11368485725649E-2</v>
      </c>
      <c r="AW163">
        <v>9460000</v>
      </c>
      <c r="AX163">
        <v>8084000</v>
      </c>
      <c r="AY163">
        <v>6708000</v>
      </c>
      <c r="AZ163">
        <v>6415600</v>
      </c>
      <c r="BA163">
        <v>6123200</v>
      </c>
      <c r="BB163">
        <v>5830800</v>
      </c>
      <c r="BC163">
        <v>5538400</v>
      </c>
      <c r="BD163">
        <v>5246000</v>
      </c>
      <c r="BE163">
        <v>4953600</v>
      </c>
      <c r="BF163">
        <v>4661200</v>
      </c>
      <c r="BG163">
        <v>4368800</v>
      </c>
      <c r="BH163">
        <v>4076400</v>
      </c>
      <c r="BI163">
        <v>3784000</v>
      </c>
      <c r="BJ163">
        <v>3741858.1650014101</v>
      </c>
      <c r="BK163">
        <v>3700185.65723777</v>
      </c>
      <c r="BL163">
        <v>3658977.24988274</v>
      </c>
      <c r="BM163">
        <v>3618227.7743203398</v>
      </c>
      <c r="BN163">
        <v>3577932.1194966799</v>
      </c>
      <c r="BO163">
        <v>3538085.2312789299</v>
      </c>
      <c r="BP163">
        <v>3498682.1118213502</v>
      </c>
      <c r="BQ163">
        <v>3459717.81893845</v>
      </c>
      <c r="BR163">
        <v>3421187.46548513</v>
      </c>
      <c r="BS163">
        <v>3383086.21874366</v>
      </c>
      <c r="BT163">
        <v>3345409.2998175798</v>
      </c>
      <c r="BU163">
        <v>3308151.9830322699</v>
      </c>
      <c r="BV163">
        <v>3271309.59534221</v>
      </c>
      <c r="BW163">
        <v>3234877.5157448999</v>
      </c>
      <c r="BX163">
        <v>3198851.1747012502</v>
      </c>
      <c r="BY163">
        <v>3163226.05356244</v>
      </c>
      <c r="BZ163">
        <v>3127997.6840031198</v>
      </c>
      <c r="CA163">
        <v>3093161.6474610399</v>
      </c>
      <c r="CB163">
        <v>3058713.5745827998</v>
      </c>
      <c r="CC163">
        <v>3024649.1446758299</v>
      </c>
    </row>
    <row r="164" spans="1:81" x14ac:dyDescent="0.25">
      <c r="A164">
        <v>3204</v>
      </c>
      <c r="B164" t="s">
        <v>151</v>
      </c>
      <c r="C164" t="s">
        <v>84</v>
      </c>
      <c r="D164">
        <v>2020</v>
      </c>
      <c r="E164" t="s">
        <v>28</v>
      </c>
      <c r="F164" t="s">
        <v>23</v>
      </c>
      <c r="G164">
        <v>2020</v>
      </c>
      <c r="H164">
        <v>46521</v>
      </c>
      <c r="I164">
        <v>100</v>
      </c>
      <c r="J164">
        <v>2030</v>
      </c>
      <c r="K164">
        <v>25</v>
      </c>
      <c r="L164">
        <v>34890.75</v>
      </c>
      <c r="M164">
        <v>2020</v>
      </c>
      <c r="N164">
        <v>46521</v>
      </c>
      <c r="O164">
        <v>0</v>
      </c>
      <c r="P164" t="s">
        <v>45</v>
      </c>
      <c r="Q164">
        <v>2.90024855453902</v>
      </c>
      <c r="R164">
        <v>1</v>
      </c>
      <c r="S164" t="s">
        <v>25</v>
      </c>
      <c r="T164">
        <v>-1.11368485725649E-2</v>
      </c>
      <c r="AY164">
        <v>46521</v>
      </c>
      <c r="AZ164">
        <v>45357.974999999999</v>
      </c>
      <c r="BA164">
        <v>44194.95</v>
      </c>
      <c r="BB164">
        <v>43031.925000000003</v>
      </c>
      <c r="BC164">
        <v>41868.9</v>
      </c>
      <c r="BD164">
        <v>40705.875</v>
      </c>
      <c r="BE164">
        <v>39542.85</v>
      </c>
      <c r="BF164">
        <v>38379.824999999997</v>
      </c>
      <c r="BG164">
        <v>37216.800000000003</v>
      </c>
      <c r="BH164">
        <v>36053.775000000001</v>
      </c>
      <c r="BI164">
        <v>34890.75</v>
      </c>
      <c r="BJ164">
        <v>34502.177000666699</v>
      </c>
      <c r="BK164">
        <v>34117.931479986502</v>
      </c>
      <c r="BL164">
        <v>33737.965243484701</v>
      </c>
      <c r="BM164">
        <v>33362.230633421597</v>
      </c>
      <c r="BN164">
        <v>32990.680522814197</v>
      </c>
      <c r="BO164">
        <v>32623.268309525702</v>
      </c>
      <c r="BP164">
        <v>32259.9479104204</v>
      </c>
      <c r="BQ164">
        <v>31900.673755583201</v>
      </c>
      <c r="BR164">
        <v>31545.400782604502</v>
      </c>
      <c r="BS164">
        <v>31194.084430927702</v>
      </c>
      <c r="BT164">
        <v>30846.680636260699</v>
      </c>
      <c r="BU164">
        <v>30503.145825048399</v>
      </c>
      <c r="BV164">
        <v>30163.436909007902</v>
      </c>
      <c r="BW164">
        <v>29827.5112797242</v>
      </c>
      <c r="BX164">
        <v>29495.326803305401</v>
      </c>
      <c r="BY164">
        <v>29166.841815098702</v>
      </c>
      <c r="BZ164">
        <v>28842.015114464</v>
      </c>
      <c r="CA164">
        <v>28520.805959606601</v>
      </c>
      <c r="CB164">
        <v>28203.1740624669</v>
      </c>
      <c r="CC164">
        <v>27889.079583667601</v>
      </c>
    </row>
    <row r="165" spans="1:81" x14ac:dyDescent="0.25">
      <c r="A165">
        <v>855815</v>
      </c>
      <c r="B165" t="s">
        <v>810</v>
      </c>
      <c r="C165" t="s">
        <v>21</v>
      </c>
      <c r="D165">
        <v>2020</v>
      </c>
      <c r="E165" t="s">
        <v>690</v>
      </c>
      <c r="F165" t="s">
        <v>23</v>
      </c>
      <c r="G165">
        <v>2019</v>
      </c>
      <c r="H165">
        <v>64508</v>
      </c>
      <c r="I165">
        <v>100</v>
      </c>
      <c r="J165">
        <v>2030</v>
      </c>
      <c r="K165">
        <v>50</v>
      </c>
      <c r="L165">
        <v>32254</v>
      </c>
      <c r="M165">
        <v>2020</v>
      </c>
      <c r="N165">
        <v>45876</v>
      </c>
      <c r="O165">
        <v>57.766478576300599</v>
      </c>
      <c r="P165" t="s">
        <v>45</v>
      </c>
      <c r="Q165">
        <v>3.15025035323902</v>
      </c>
      <c r="R165">
        <v>1</v>
      </c>
      <c r="S165" t="s">
        <v>25</v>
      </c>
      <c r="T165">
        <v>-1.11368485725649E-2</v>
      </c>
      <c r="AX165">
        <v>64508</v>
      </c>
      <c r="AY165">
        <v>45876</v>
      </c>
      <c r="AZ165">
        <v>44513.8</v>
      </c>
      <c r="BA165">
        <v>43151.6</v>
      </c>
      <c r="BB165">
        <v>41789.4</v>
      </c>
      <c r="BC165">
        <v>40427.199999999997</v>
      </c>
      <c r="BD165">
        <v>39065</v>
      </c>
      <c r="BE165">
        <v>37702.800000000003</v>
      </c>
      <c r="BF165">
        <v>36340.6</v>
      </c>
      <c r="BG165">
        <v>34978.400000000001</v>
      </c>
      <c r="BH165">
        <v>33616.199999999997</v>
      </c>
      <c r="BI165">
        <v>32254</v>
      </c>
      <c r="BJ165">
        <v>31894.792086140402</v>
      </c>
      <c r="BK165">
        <v>31539.584616423701</v>
      </c>
      <c r="BL165">
        <v>31188.333038508899</v>
      </c>
      <c r="BM165">
        <v>30840.9932962284</v>
      </c>
      <c r="BN165">
        <v>30497.521824060801</v>
      </c>
      <c r="BO165">
        <v>30157.875541667701</v>
      </c>
      <c r="BP165">
        <v>29822.011848489899</v>
      </c>
      <c r="BQ165">
        <v>29489.888618403998</v>
      </c>
      <c r="BR165">
        <v>29161.464194439101</v>
      </c>
      <c r="BS165">
        <v>28836.697383551302</v>
      </c>
      <c r="BT165">
        <v>28515.547451457802</v>
      </c>
      <c r="BU165">
        <v>28197.974117527199</v>
      </c>
      <c r="BV165">
        <v>27883.937549727099</v>
      </c>
      <c r="BW165">
        <v>27573.398359629002</v>
      </c>
      <c r="BX165">
        <v>27266.317597466801</v>
      </c>
      <c r="BY165">
        <v>26962.656747252298</v>
      </c>
      <c r="BZ165">
        <v>26662.3777219441</v>
      </c>
      <c r="CA165">
        <v>26365.4428586703</v>
      </c>
      <c r="CB165">
        <v>26071.814914004699</v>
      </c>
      <c r="CC165">
        <v>25781.457059295499</v>
      </c>
    </row>
    <row r="166" spans="1:81" x14ac:dyDescent="0.25">
      <c r="A166">
        <v>62295</v>
      </c>
      <c r="B166" t="s">
        <v>811</v>
      </c>
      <c r="C166" t="s">
        <v>78</v>
      </c>
      <c r="D166">
        <v>2021</v>
      </c>
      <c r="E166" t="s">
        <v>49</v>
      </c>
      <c r="F166" t="s">
        <v>50</v>
      </c>
      <c r="G166">
        <v>2019</v>
      </c>
      <c r="H166">
        <v>2215.6799999999998</v>
      </c>
      <c r="I166">
        <v>100</v>
      </c>
      <c r="J166">
        <v>2030</v>
      </c>
      <c r="K166">
        <v>5</v>
      </c>
      <c r="L166">
        <v>2104.8959999999902</v>
      </c>
      <c r="M166">
        <v>2020</v>
      </c>
      <c r="N166">
        <v>1921.7</v>
      </c>
      <c r="O166">
        <v>265.363229347198</v>
      </c>
      <c r="P166" t="s">
        <v>45</v>
      </c>
      <c r="Q166">
        <v>2.3702441240070198</v>
      </c>
      <c r="R166">
        <v>1</v>
      </c>
      <c r="S166" t="s">
        <v>25</v>
      </c>
      <c r="T166">
        <v>-1.11368485725649E-2</v>
      </c>
      <c r="AX166">
        <v>2215.6799999999998</v>
      </c>
      <c r="AY166">
        <v>1921.7</v>
      </c>
      <c r="AZ166">
        <v>1940.0196000000001</v>
      </c>
      <c r="BA166">
        <v>1958.3391999999999</v>
      </c>
      <c r="BB166">
        <v>1976.6587999999999</v>
      </c>
      <c r="BC166">
        <v>1994.9784</v>
      </c>
      <c r="BD166">
        <v>2013.29799999999</v>
      </c>
      <c r="BE166">
        <v>2031.61759999999</v>
      </c>
      <c r="BF166">
        <v>2049.9371999999998</v>
      </c>
      <c r="BG166">
        <v>2068.2567999999901</v>
      </c>
      <c r="BH166">
        <v>2086.5763999999999</v>
      </c>
      <c r="BI166">
        <v>2104.8959999999902</v>
      </c>
      <c r="BJ166">
        <v>2081.4540919870001</v>
      </c>
      <c r="BK166">
        <v>2058.2732529537898</v>
      </c>
      <c r="BL166">
        <v>2035.35057541469</v>
      </c>
      <c r="BM166">
        <v>2012.68318426421</v>
      </c>
      <c r="BN166">
        <v>1990.26823641651</v>
      </c>
      <c r="BO166">
        <v>1968.10292044875</v>
      </c>
      <c r="BP166">
        <v>1946.1844562484901</v>
      </c>
      <c r="BQ166">
        <v>1924.51009466497</v>
      </c>
      <c r="BR166">
        <v>1903.07711716432</v>
      </c>
      <c r="BS166">
        <v>1881.88283548855</v>
      </c>
      <c r="BT166">
        <v>1860.9245913184</v>
      </c>
      <c r="BU166">
        <v>1840.1997559399299</v>
      </c>
      <c r="BV166">
        <v>1819.70572991475</v>
      </c>
      <c r="BW166">
        <v>1799.43994275406</v>
      </c>
      <c r="BX166">
        <v>1779.3998525961899</v>
      </c>
      <c r="BY166">
        <v>1759.5829458877799</v>
      </c>
      <c r="BZ166">
        <v>1739.9867370685599</v>
      </c>
      <c r="CA166">
        <v>1720.6087682595501</v>
      </c>
      <c r="CB166">
        <v>1701.44660895482</v>
      </c>
      <c r="CC166">
        <v>1682.49785571658</v>
      </c>
    </row>
    <row r="167" spans="1:81" x14ac:dyDescent="0.25">
      <c r="A167">
        <v>62293</v>
      </c>
      <c r="B167" t="s">
        <v>812</v>
      </c>
      <c r="C167" t="s">
        <v>78</v>
      </c>
      <c r="D167">
        <v>2020</v>
      </c>
      <c r="E167" t="s">
        <v>49</v>
      </c>
      <c r="F167" t="s">
        <v>50</v>
      </c>
      <c r="G167">
        <v>2018</v>
      </c>
      <c r="H167">
        <v>192.2</v>
      </c>
      <c r="I167">
        <v>100</v>
      </c>
      <c r="J167">
        <v>2030</v>
      </c>
      <c r="K167">
        <v>21</v>
      </c>
      <c r="L167">
        <v>151.83799999999999</v>
      </c>
      <c r="M167">
        <v>2020</v>
      </c>
      <c r="N167">
        <v>189.86</v>
      </c>
      <c r="O167">
        <v>5.79753233239179</v>
      </c>
      <c r="P167" t="s">
        <v>24</v>
      </c>
      <c r="Q167">
        <v>2.5302439216590198</v>
      </c>
      <c r="R167">
        <v>1</v>
      </c>
      <c r="S167" t="s">
        <v>25</v>
      </c>
      <c r="T167">
        <v>-1.11368485725649E-2</v>
      </c>
      <c r="AW167">
        <v>192.2</v>
      </c>
      <c r="AX167">
        <v>191.03</v>
      </c>
      <c r="AY167">
        <v>189.86</v>
      </c>
      <c r="AZ167">
        <v>186.05779999999999</v>
      </c>
      <c r="BA167">
        <v>182.25559999999999</v>
      </c>
      <c r="BB167">
        <v>178.45339999999999</v>
      </c>
      <c r="BC167">
        <v>174.65119999999999</v>
      </c>
      <c r="BD167">
        <v>170.84899999999999</v>
      </c>
      <c r="BE167">
        <v>167.04679999999999</v>
      </c>
      <c r="BF167">
        <v>163.24459999999999</v>
      </c>
      <c r="BG167">
        <v>159.44239999999999</v>
      </c>
      <c r="BH167">
        <v>155.64019999999999</v>
      </c>
      <c r="BI167">
        <v>151.83799999999999</v>
      </c>
      <c r="BJ167">
        <v>150.14700318643801</v>
      </c>
      <c r="BK167">
        <v>148.47483874832699</v>
      </c>
      <c r="BL167">
        <v>146.82129695235099</v>
      </c>
      <c r="BM167">
        <v>145.18617040096501</v>
      </c>
      <c r="BN167">
        <v>143.569254006378</v>
      </c>
      <c r="BO167">
        <v>141.970344964833</v>
      </c>
      <c r="BP167">
        <v>140.38924273116501</v>
      </c>
      <c r="BQ167">
        <v>138.82574899365099</v>
      </c>
      <c r="BR167">
        <v>137.279667649136</v>
      </c>
      <c r="BS167">
        <v>135.750804778435</v>
      </c>
      <c r="BT167">
        <v>134.238968622014</v>
      </c>
      <c r="BU167">
        <v>132.74396955593301</v>
      </c>
      <c r="BV167">
        <v>131.26562006806799</v>
      </c>
      <c r="BW167">
        <v>129.80373473458599</v>
      </c>
      <c r="BX167">
        <v>128.358130196693</v>
      </c>
      <c r="BY167">
        <v>126.928625137635</v>
      </c>
      <c r="BZ167">
        <v>125.51504025995401</v>
      </c>
      <c r="CA167">
        <v>124.117198262999</v>
      </c>
      <c r="CB167">
        <v>122.734923820693</v>
      </c>
      <c r="CC167">
        <v>121.368043559537</v>
      </c>
    </row>
    <row r="168" spans="1:81" x14ac:dyDescent="0.25">
      <c r="A168">
        <v>37178</v>
      </c>
      <c r="B168" t="s">
        <v>154</v>
      </c>
      <c r="C168" t="s">
        <v>155</v>
      </c>
      <c r="D168">
        <v>2019</v>
      </c>
      <c r="E168" t="s">
        <v>28</v>
      </c>
      <c r="F168" t="s">
        <v>23</v>
      </c>
      <c r="G168">
        <v>2012</v>
      </c>
      <c r="H168">
        <v>16329</v>
      </c>
      <c r="I168">
        <v>100</v>
      </c>
      <c r="J168">
        <v>2030</v>
      </c>
      <c r="K168">
        <v>80</v>
      </c>
      <c r="L168">
        <v>3265.7999999999902</v>
      </c>
      <c r="M168">
        <v>2020</v>
      </c>
      <c r="N168">
        <v>13239</v>
      </c>
      <c r="O168">
        <v>23.654234796987001</v>
      </c>
      <c r="P168" t="s">
        <v>24</v>
      </c>
      <c r="Q168">
        <v>3.45024553533902</v>
      </c>
      <c r="R168">
        <v>1</v>
      </c>
      <c r="S168" t="s">
        <v>25</v>
      </c>
      <c r="T168">
        <v>-1.11368485725649E-2</v>
      </c>
      <c r="AQ168">
        <v>16329</v>
      </c>
      <c r="AR168">
        <v>15942.75</v>
      </c>
      <c r="AS168">
        <v>15556.5</v>
      </c>
      <c r="AT168">
        <v>15170.25</v>
      </c>
      <c r="AU168">
        <v>14784</v>
      </c>
      <c r="AV168">
        <v>14397.75</v>
      </c>
      <c r="AW168">
        <v>14011.5</v>
      </c>
      <c r="AX168">
        <v>13625.25</v>
      </c>
      <c r="AY168">
        <v>13239</v>
      </c>
      <c r="AZ168">
        <v>12241.68</v>
      </c>
      <c r="BA168">
        <v>11244.36</v>
      </c>
      <c r="BB168">
        <v>10247.040000000001</v>
      </c>
      <c r="BC168">
        <v>9249.7199999999993</v>
      </c>
      <c r="BD168">
        <v>8252.4</v>
      </c>
      <c r="BE168">
        <v>7255.08</v>
      </c>
      <c r="BF168">
        <v>6257.76</v>
      </c>
      <c r="BG168">
        <v>5260.4399999999896</v>
      </c>
      <c r="BH168">
        <v>4263.1199999999899</v>
      </c>
      <c r="BI168">
        <v>3265.7999999999902</v>
      </c>
      <c r="BJ168">
        <v>3229.42927993171</v>
      </c>
      <c r="BK168">
        <v>3193.46361506531</v>
      </c>
      <c r="BL168">
        <v>3157.89849436233</v>
      </c>
      <c r="BM168">
        <v>3122.7294570230802</v>
      </c>
      <c r="BN168">
        <v>3087.9520919271299</v>
      </c>
      <c r="BO168">
        <v>3053.5620370800002</v>
      </c>
      <c r="BP168">
        <v>3019.5549790661098</v>
      </c>
      <c r="BQ168">
        <v>2985.9266525077201</v>
      </c>
      <c r="BR168">
        <v>2952.6728395299501</v>
      </c>
      <c r="BS168">
        <v>2919.7893692317798</v>
      </c>
      <c r="BT168">
        <v>2887.27211716286</v>
      </c>
      <c r="BU168">
        <v>2855.1170048062299</v>
      </c>
      <c r="BV168">
        <v>2823.3199990667499</v>
      </c>
      <c r="BW168">
        <v>2791.87711176525</v>
      </c>
      <c r="BX168">
        <v>2760.7843991383102</v>
      </c>
      <c r="BY168">
        <v>2730.0379613435998</v>
      </c>
      <c r="BZ168">
        <v>2699.6339419707701</v>
      </c>
      <c r="CA168">
        <v>2669.5685275576802</v>
      </c>
      <c r="CB168">
        <v>2639.8379471121898</v>
      </c>
      <c r="CC168">
        <v>2610.43847163909</v>
      </c>
    </row>
    <row r="169" spans="1:81" x14ac:dyDescent="0.25">
      <c r="A169">
        <v>34376</v>
      </c>
      <c r="B169" t="s">
        <v>813</v>
      </c>
      <c r="C169" t="s">
        <v>84</v>
      </c>
      <c r="D169">
        <v>2021</v>
      </c>
      <c r="E169" t="s">
        <v>44</v>
      </c>
      <c r="F169" t="s">
        <v>33</v>
      </c>
      <c r="G169">
        <v>2020</v>
      </c>
      <c r="H169">
        <v>23442</v>
      </c>
      <c r="I169">
        <v>82</v>
      </c>
      <c r="J169">
        <v>2021</v>
      </c>
      <c r="K169">
        <v>1</v>
      </c>
      <c r="L169">
        <v>23207.5799999999</v>
      </c>
      <c r="M169">
        <v>2020</v>
      </c>
      <c r="N169">
        <v>23442</v>
      </c>
      <c r="O169">
        <v>0</v>
      </c>
      <c r="P169" t="s">
        <v>24</v>
      </c>
      <c r="Q169">
        <v>2.1458560027365801</v>
      </c>
      <c r="R169">
        <v>1</v>
      </c>
      <c r="S169" t="s">
        <v>25</v>
      </c>
      <c r="T169">
        <v>-1.11368485725649E-2</v>
      </c>
      <c r="AY169">
        <v>23442</v>
      </c>
      <c r="AZ169">
        <v>23207.5799999999</v>
      </c>
      <c r="BA169">
        <v>22949.1206958043</v>
      </c>
      <c r="BB169">
        <v>22693.539813741601</v>
      </c>
      <c r="BC169">
        <v>22440.8052972605</v>
      </c>
      <c r="BD169">
        <v>22190.885446818502</v>
      </c>
      <c r="BE169">
        <v>21943.748915906101</v>
      </c>
      <c r="BF169">
        <v>21699.364707115299</v>
      </c>
      <c r="BG169">
        <v>21457.7021682513</v>
      </c>
      <c r="BH169">
        <v>21218.7309884883</v>
      </c>
      <c r="BI169">
        <v>20982.421194567502</v>
      </c>
      <c r="BJ169">
        <v>20748.7431470378</v>
      </c>
      <c r="BK169">
        <v>20517.6675365382</v>
      </c>
      <c r="BL169">
        <v>20289.1653801215</v>
      </c>
      <c r="BM169">
        <v>20063.208017619399</v>
      </c>
      <c r="BN169">
        <v>19839.767108047301</v>
      </c>
      <c r="BO169">
        <v>19618.81462605</v>
      </c>
      <c r="BP169">
        <v>19400.322858386498</v>
      </c>
      <c r="BQ169">
        <v>19184.264400453801</v>
      </c>
      <c r="BR169">
        <v>18970.612152849899</v>
      </c>
      <c r="BS169">
        <v>18759.3393179747</v>
      </c>
      <c r="BT169">
        <v>18550.419396669098</v>
      </c>
      <c r="BU169">
        <v>18343.826184890801</v>
      </c>
      <c r="BV169">
        <v>18139.533770428199</v>
      </c>
      <c r="BW169">
        <v>17937.516529650002</v>
      </c>
      <c r="BX169">
        <v>17737.7491242914</v>
      </c>
      <c r="BY169">
        <v>17540.206498275998</v>
      </c>
      <c r="BZ169">
        <v>17344.863874573199</v>
      </c>
      <c r="CA169">
        <v>17151.6967520904</v>
      </c>
      <c r="CB169">
        <v>16960.680902599801</v>
      </c>
      <c r="CC169">
        <v>16771.792367699902</v>
      </c>
    </row>
    <row r="170" spans="1:81" x14ac:dyDescent="0.25">
      <c r="A170">
        <v>3310</v>
      </c>
      <c r="B170" t="s">
        <v>814</v>
      </c>
      <c r="C170" t="s">
        <v>43</v>
      </c>
      <c r="D170">
        <v>2016</v>
      </c>
      <c r="E170" t="s">
        <v>28</v>
      </c>
      <c r="F170" t="s">
        <v>23</v>
      </c>
      <c r="G170">
        <v>2015</v>
      </c>
      <c r="H170">
        <v>694636.02</v>
      </c>
      <c r="I170">
        <v>100</v>
      </c>
      <c r="J170">
        <v>2025</v>
      </c>
      <c r="K170">
        <v>30</v>
      </c>
      <c r="L170">
        <v>486245.21399999998</v>
      </c>
      <c r="M170">
        <v>2020</v>
      </c>
      <c r="N170">
        <v>694636.02</v>
      </c>
      <c r="O170">
        <v>-43.039521978147</v>
      </c>
      <c r="P170" t="s">
        <v>24</v>
      </c>
      <c r="Q170">
        <v>2.9478663982487801</v>
      </c>
      <c r="R170">
        <v>1</v>
      </c>
      <c r="S170" t="s">
        <v>25</v>
      </c>
      <c r="T170">
        <v>-1.11368485725649E-2</v>
      </c>
      <c r="AT170">
        <v>694636.02</v>
      </c>
      <c r="AU170">
        <v>694636.02</v>
      </c>
      <c r="AV170">
        <v>694636.02</v>
      </c>
      <c r="AW170">
        <v>694636.02</v>
      </c>
      <c r="AX170">
        <v>694636.02</v>
      </c>
      <c r="AY170">
        <v>694636.02</v>
      </c>
      <c r="AZ170">
        <v>652957.85880000005</v>
      </c>
      <c r="BA170">
        <v>611279.69759999996</v>
      </c>
      <c r="BB170">
        <v>569601.53639999998</v>
      </c>
      <c r="BC170">
        <v>527923.37520000001</v>
      </c>
      <c r="BD170">
        <v>486245.21399999998</v>
      </c>
      <c r="BE170">
        <v>480829.97468254698</v>
      </c>
      <c r="BF170">
        <v>475475.04406535701</v>
      </c>
      <c r="BG170">
        <v>470179.75049956801</v>
      </c>
      <c r="BH170">
        <v>464943.42981636798</v>
      </c>
      <c r="BI170">
        <v>459765.42524369399</v>
      </c>
      <c r="BJ170">
        <v>454645.08732385398</v>
      </c>
      <c r="BK170">
        <v>449581.77383206802</v>
      </c>
      <c r="BL170">
        <v>444574.84969591501</v>
      </c>
      <c r="BM170">
        <v>439623.686915681</v>
      </c>
      <c r="BN170">
        <v>434727.66448558797</v>
      </c>
      <c r="BO170">
        <v>429886.16831590701</v>
      </c>
      <c r="BP170">
        <v>425098.59115593298</v>
      </c>
      <c r="BQ170">
        <v>420364.33251781802</v>
      </c>
      <c r="BR170">
        <v>415682.79860126</v>
      </c>
      <c r="BS170">
        <v>411053.40221901803</v>
      </c>
      <c r="BT170">
        <v>406475.56272326701</v>
      </c>
      <c r="BU170">
        <v>401948.70593276998</v>
      </c>
      <c r="BV170">
        <v>397472.264060858</v>
      </c>
      <c r="BW170">
        <v>393045.67564421799</v>
      </c>
      <c r="BX170">
        <v>388668.38547246699</v>
      </c>
      <c r="BY170">
        <v>384339.84451851703</v>
      </c>
      <c r="BZ170">
        <v>380059.50986971101</v>
      </c>
      <c r="CA170">
        <v>375826.84465972899</v>
      </c>
      <c r="CB170">
        <v>371641.318001248</v>
      </c>
      <c r="CC170">
        <v>367502.40491936001</v>
      </c>
    </row>
    <row r="171" spans="1:81" x14ac:dyDescent="0.25">
      <c r="A171">
        <v>3329</v>
      </c>
      <c r="B171" t="s">
        <v>815</v>
      </c>
      <c r="C171" t="s">
        <v>27</v>
      </c>
      <c r="D171">
        <v>2017</v>
      </c>
      <c r="E171" t="s">
        <v>690</v>
      </c>
      <c r="F171" t="s">
        <v>23</v>
      </c>
      <c r="G171">
        <v>2007</v>
      </c>
      <c r="H171">
        <v>450733</v>
      </c>
      <c r="I171">
        <v>100</v>
      </c>
      <c r="J171">
        <v>2022</v>
      </c>
      <c r="K171">
        <v>60</v>
      </c>
      <c r="L171">
        <v>180293.2</v>
      </c>
      <c r="M171">
        <v>2020</v>
      </c>
      <c r="N171">
        <v>202859</v>
      </c>
      <c r="O171">
        <v>91.655887927738505</v>
      </c>
      <c r="P171" t="s">
        <v>24</v>
      </c>
      <c r="Q171">
        <v>3.2463865367146298</v>
      </c>
      <c r="R171">
        <v>1</v>
      </c>
      <c r="S171" t="s">
        <v>25</v>
      </c>
      <c r="T171">
        <v>-1.11368485725649E-2</v>
      </c>
      <c r="AL171">
        <v>450733</v>
      </c>
      <c r="AM171">
        <v>431665.76923076902</v>
      </c>
      <c r="AN171">
        <v>412598.53846153797</v>
      </c>
      <c r="AO171">
        <v>393531.30769230699</v>
      </c>
      <c r="AP171">
        <v>374464.07692307601</v>
      </c>
      <c r="AQ171">
        <v>355396.84615384601</v>
      </c>
      <c r="AR171">
        <v>336329.61538461503</v>
      </c>
      <c r="AS171">
        <v>317262.38461538398</v>
      </c>
      <c r="AT171">
        <v>298195.153846153</v>
      </c>
      <c r="AU171">
        <v>279127.92307692301</v>
      </c>
      <c r="AV171">
        <v>260060.69230769199</v>
      </c>
      <c r="AW171">
        <v>240993.46153846101</v>
      </c>
      <c r="AX171">
        <v>221926.23076922999</v>
      </c>
      <c r="AY171">
        <v>202859</v>
      </c>
      <c r="AZ171">
        <v>191576.1</v>
      </c>
      <c r="BA171">
        <v>180293.2</v>
      </c>
      <c r="BB171">
        <v>178285.30193293601</v>
      </c>
      <c r="BC171">
        <v>176299.765522595</v>
      </c>
      <c r="BD171">
        <v>174336.341730591</v>
      </c>
      <c r="BE171">
        <v>172394.78429204301</v>
      </c>
      <c r="BF171">
        <v>170474.84968468201</v>
      </c>
      <c r="BG171">
        <v>168576.29709831299</v>
      </c>
      <c r="BH171">
        <v>166698.888404606</v>
      </c>
      <c r="BI171">
        <v>164842.388127229</v>
      </c>
      <c r="BJ171">
        <v>163006.563412316</v>
      </c>
      <c r="BK171">
        <v>161191.183999259</v>
      </c>
      <c r="BL171">
        <v>159396.02219182599</v>
      </c>
      <c r="BM171">
        <v>157620.852829607</v>
      </c>
      <c r="BN171">
        <v>155865.453259765</v>
      </c>
      <c r="BO171">
        <v>154129.603309117</v>
      </c>
      <c r="BP171">
        <v>152413.08525651399</v>
      </c>
      <c r="BQ171">
        <v>150715.683805534</v>
      </c>
      <c r="BR171">
        <v>149037.186057482</v>
      </c>
      <c r="BS171">
        <v>147377.38148467799</v>
      </c>
      <c r="BT171">
        <v>145736.06190406199</v>
      </c>
      <c r="BU171">
        <v>144113.02145107501</v>
      </c>
      <c r="BV171">
        <v>142508.05655383901</v>
      </c>
      <c r="BW171">
        <v>140920.965907629</v>
      </c>
      <c r="BX171">
        <v>139351.55044961601</v>
      </c>
      <c r="BY171">
        <v>137799.61333390599</v>
      </c>
      <c r="BZ171">
        <v>136264.95990684899</v>
      </c>
      <c r="CA171">
        <v>134747.39768261899</v>
      </c>
      <c r="CB171">
        <v>133246.73631908101</v>
      </c>
      <c r="CC171">
        <v>131762.78759390701</v>
      </c>
    </row>
    <row r="172" spans="1:81" x14ac:dyDescent="0.25">
      <c r="A172">
        <v>3402</v>
      </c>
      <c r="B172" t="s">
        <v>816</v>
      </c>
      <c r="C172" t="s">
        <v>59</v>
      </c>
      <c r="D172">
        <v>2019</v>
      </c>
      <c r="E172" t="s">
        <v>28</v>
      </c>
      <c r="F172" t="s">
        <v>23</v>
      </c>
      <c r="G172">
        <v>2018</v>
      </c>
      <c r="H172">
        <v>136271.59399999899</v>
      </c>
      <c r="I172">
        <v>100</v>
      </c>
      <c r="J172">
        <v>2030</v>
      </c>
      <c r="K172">
        <v>30</v>
      </c>
      <c r="L172">
        <v>95390.115799999199</v>
      </c>
      <c r="M172">
        <v>2020</v>
      </c>
      <c r="N172">
        <v>136271.59399999899</v>
      </c>
      <c r="O172">
        <v>66.040567020318804</v>
      </c>
      <c r="P172" t="s">
        <v>24</v>
      </c>
      <c r="Q172">
        <v>2.95026089653902</v>
      </c>
      <c r="R172">
        <v>1</v>
      </c>
      <c r="S172" t="s">
        <v>25</v>
      </c>
      <c r="T172">
        <v>-1.11368485725649E-2</v>
      </c>
      <c r="AW172">
        <v>136271.59399999899</v>
      </c>
      <c r="AX172">
        <v>136271.59399999899</v>
      </c>
      <c r="AY172">
        <v>136271.59399999899</v>
      </c>
      <c r="AZ172">
        <v>132183.44617999901</v>
      </c>
      <c r="BA172">
        <v>128095.298359999</v>
      </c>
      <c r="BB172">
        <v>124007.150539999</v>
      </c>
      <c r="BC172">
        <v>119919.002719999</v>
      </c>
      <c r="BD172">
        <v>115830.854899999</v>
      </c>
      <c r="BE172">
        <v>111742.707079999</v>
      </c>
      <c r="BF172">
        <v>107654.55925999901</v>
      </c>
      <c r="BG172">
        <v>103566.41143999901</v>
      </c>
      <c r="BH172">
        <v>99478.263619999299</v>
      </c>
      <c r="BI172">
        <v>95390.115799999199</v>
      </c>
      <c r="BJ172">
        <v>94327.770525015207</v>
      </c>
      <c r="BK172">
        <v>93277.256428490495</v>
      </c>
      <c r="BL172">
        <v>92238.441748382102</v>
      </c>
      <c r="BM172">
        <v>91211.196190061004</v>
      </c>
      <c r="BN172">
        <v>90195.390909969807</v>
      </c>
      <c r="BO172">
        <v>89190.898499462099</v>
      </c>
      <c r="BP172">
        <v>88197.592968822602</v>
      </c>
      <c r="BQ172">
        <v>87215.349731464099</v>
      </c>
      <c r="BR172">
        <v>86244.045588301495</v>
      </c>
      <c r="BS172">
        <v>85283.5587122992</v>
      </c>
      <c r="BT172">
        <v>84333.768633190906</v>
      </c>
      <c r="BU172">
        <v>83394.556222369298</v>
      </c>
      <c r="BV172">
        <v>82465.803677944597</v>
      </c>
      <c r="BW172">
        <v>81547.394509968406</v>
      </c>
      <c r="BX172">
        <v>80639.213525823696</v>
      </c>
      <c r="BY172">
        <v>79741.146815775894</v>
      </c>
      <c r="BZ172">
        <v>78853.081738685898</v>
      </c>
      <c r="CA172">
        <v>77974.906907882105</v>
      </c>
      <c r="CB172">
        <v>77106.512177189099</v>
      </c>
      <c r="CC172">
        <v>76247.788627113201</v>
      </c>
    </row>
    <row r="173" spans="1:81" x14ac:dyDescent="0.25">
      <c r="A173">
        <v>58300</v>
      </c>
      <c r="B173" t="s">
        <v>817</v>
      </c>
      <c r="C173" t="s">
        <v>27</v>
      </c>
      <c r="D173">
        <v>2019</v>
      </c>
      <c r="E173" t="s">
        <v>690</v>
      </c>
      <c r="F173" t="s">
        <v>23</v>
      </c>
      <c r="G173">
        <v>2016</v>
      </c>
      <c r="H173">
        <v>57112.604129899999</v>
      </c>
      <c r="I173">
        <v>92.27</v>
      </c>
      <c r="J173">
        <v>2025</v>
      </c>
      <c r="K173">
        <v>25</v>
      </c>
      <c r="L173">
        <v>42834.453097425001</v>
      </c>
      <c r="M173">
        <v>2020</v>
      </c>
      <c r="N173">
        <v>40142.310700000002</v>
      </c>
      <c r="O173">
        <v>156.842929328873</v>
      </c>
      <c r="P173" t="s">
        <v>24</v>
      </c>
      <c r="Q173">
        <v>2.8205104984487801</v>
      </c>
      <c r="R173">
        <v>1</v>
      </c>
      <c r="S173" t="s">
        <v>25</v>
      </c>
      <c r="T173">
        <v>-1.11368485725649E-2</v>
      </c>
      <c r="AU173">
        <v>57112.604129899999</v>
      </c>
      <c r="AV173">
        <v>52870.030772425001</v>
      </c>
      <c r="AW173">
        <v>48627.457414949997</v>
      </c>
      <c r="AX173">
        <v>44384.884057474999</v>
      </c>
      <c r="AY173">
        <v>40142.310700000002</v>
      </c>
      <c r="AZ173">
        <v>40680.739179484997</v>
      </c>
      <c r="BA173">
        <v>41219.16765897</v>
      </c>
      <c r="BB173">
        <v>41757.596138455003</v>
      </c>
      <c r="BC173">
        <v>42296.024617939998</v>
      </c>
      <c r="BD173">
        <v>42834.453097425001</v>
      </c>
      <c r="BE173">
        <v>42357.412279590302</v>
      </c>
      <c r="BF173">
        <v>41885.684193106797</v>
      </c>
      <c r="BG173">
        <v>41419.209670889897</v>
      </c>
      <c r="BH173">
        <v>40957.930204789896</v>
      </c>
      <c r="BI173">
        <v>40501.787938253503</v>
      </c>
      <c r="BJ173">
        <v>40050.725659067</v>
      </c>
      <c r="BK173">
        <v>39604.686792180597</v>
      </c>
      <c r="BL173">
        <v>39163.615392612199</v>
      </c>
      <c r="BM173">
        <v>38727.4561384306</v>
      </c>
      <c r="BN173">
        <v>38296.154323816198</v>
      </c>
      <c r="BO173">
        <v>37869.655852200303</v>
      </c>
      <c r="BP173">
        <v>37447.907229479199</v>
      </c>
      <c r="BQ173">
        <v>37030.855557305003</v>
      </c>
      <c r="BR173">
        <v>36618.448526450797</v>
      </c>
      <c r="BS173">
        <v>36210.634410249397</v>
      </c>
      <c r="BT173">
        <v>35807.362058106002</v>
      </c>
      <c r="BU173">
        <v>35408.580889081801</v>
      </c>
      <c r="BV173">
        <v>35014.240885550702</v>
      </c>
      <c r="BW173">
        <v>34624.292586925003</v>
      </c>
      <c r="BX173">
        <v>34238.6870834523</v>
      </c>
      <c r="BY173">
        <v>33857.376010080399</v>
      </c>
      <c r="BZ173">
        <v>33480.311540391798</v>
      </c>
      <c r="CA173">
        <v>33107.446380604102</v>
      </c>
      <c r="CB173">
        <v>32738.733763639</v>
      </c>
      <c r="CC173">
        <v>32374.1274432559</v>
      </c>
    </row>
    <row r="174" spans="1:81" x14ac:dyDescent="0.25">
      <c r="A174">
        <v>3410</v>
      </c>
      <c r="B174" t="s">
        <v>818</v>
      </c>
      <c r="C174" t="s">
        <v>27</v>
      </c>
      <c r="D174">
        <v>2020</v>
      </c>
      <c r="E174" t="s">
        <v>60</v>
      </c>
      <c r="F174" t="s">
        <v>54</v>
      </c>
      <c r="G174">
        <v>2019</v>
      </c>
      <c r="H174">
        <v>17373</v>
      </c>
      <c r="I174">
        <v>100</v>
      </c>
      <c r="J174">
        <v>2030</v>
      </c>
      <c r="K174">
        <v>30</v>
      </c>
      <c r="L174">
        <v>12161.0999999999</v>
      </c>
      <c r="M174">
        <v>2020</v>
      </c>
      <c r="N174">
        <v>15954</v>
      </c>
      <c r="O174">
        <v>20.6518820443263</v>
      </c>
      <c r="P174" t="s">
        <v>45</v>
      </c>
      <c r="Q174">
        <v>3.2902729506390198</v>
      </c>
      <c r="R174">
        <v>1</v>
      </c>
      <c r="S174" t="s">
        <v>25</v>
      </c>
      <c r="T174">
        <v>-1.11368485725649E-2</v>
      </c>
      <c r="AX174">
        <v>17373</v>
      </c>
      <c r="AY174">
        <v>15954</v>
      </c>
      <c r="AZ174">
        <v>15574.71</v>
      </c>
      <c r="BA174">
        <v>15195.42</v>
      </c>
      <c r="BB174">
        <v>14816.13</v>
      </c>
      <c r="BC174">
        <v>14436.84</v>
      </c>
      <c r="BD174">
        <v>14057.55</v>
      </c>
      <c r="BE174">
        <v>13678.2599999999</v>
      </c>
      <c r="BF174">
        <v>13298.97</v>
      </c>
      <c r="BG174">
        <v>12919.6799999999</v>
      </c>
      <c r="BH174">
        <v>12540.39</v>
      </c>
      <c r="BI174">
        <v>12161.0999999999</v>
      </c>
      <c r="BJ174">
        <v>12025.6636708241</v>
      </c>
      <c r="BK174">
        <v>11891.7356755376</v>
      </c>
      <c r="BL174">
        <v>11759.2992160541</v>
      </c>
      <c r="BM174">
        <v>11628.3376813655</v>
      </c>
      <c r="BN174">
        <v>11498.8346454574</v>
      </c>
      <c r="BO174">
        <v>11370.773865249999</v>
      </c>
      <c r="BP174">
        <v>11244.1392785599</v>
      </c>
      <c r="BQ174">
        <v>11118.9150020857</v>
      </c>
      <c r="BR174">
        <v>10995.085329416201</v>
      </c>
      <c r="BS174">
        <v>10872.634729060101</v>
      </c>
      <c r="BT174">
        <v>10751.547842497799</v>
      </c>
      <c r="BU174">
        <v>10631.809482255199</v>
      </c>
      <c r="BV174">
        <v>10513.4046299989</v>
      </c>
      <c r="BW174">
        <v>10396.318434652499</v>
      </c>
      <c r="BX174">
        <v>10280.536210533601</v>
      </c>
      <c r="BY174">
        <v>10166.0434355122</v>
      </c>
      <c r="BZ174">
        <v>10052.8257491887</v>
      </c>
      <c r="CA174">
        <v>9940.8689510936892</v>
      </c>
      <c r="CB174">
        <v>9830.1589989056392</v>
      </c>
      <c r="CC174">
        <v>9720.6820066906002</v>
      </c>
    </row>
    <row r="175" spans="1:81" x14ac:dyDescent="0.25">
      <c r="A175">
        <v>3448</v>
      </c>
      <c r="B175" t="s">
        <v>819</v>
      </c>
      <c r="C175" t="s">
        <v>76</v>
      </c>
      <c r="D175">
        <v>2020</v>
      </c>
      <c r="E175" t="s">
        <v>690</v>
      </c>
      <c r="F175" t="s">
        <v>23</v>
      </c>
      <c r="G175">
        <v>2019</v>
      </c>
      <c r="H175">
        <v>1307246</v>
      </c>
      <c r="I175">
        <v>100</v>
      </c>
      <c r="J175">
        <v>2030</v>
      </c>
      <c r="K175">
        <v>0.4</v>
      </c>
      <c r="L175">
        <v>1302017.0160000001</v>
      </c>
      <c r="M175">
        <v>2020</v>
      </c>
      <c r="N175">
        <v>795648.16999999899</v>
      </c>
      <c r="O175">
        <v>24996.435989661499</v>
      </c>
      <c r="P175" t="s">
        <v>45</v>
      </c>
      <c r="Q175">
        <v>2.6543140481390202</v>
      </c>
      <c r="R175">
        <v>1</v>
      </c>
      <c r="S175" t="s">
        <v>25</v>
      </c>
      <c r="T175">
        <v>-1.11368485725649E-2</v>
      </c>
      <c r="AX175">
        <v>1307246</v>
      </c>
      <c r="AY175">
        <v>795648.16999999899</v>
      </c>
      <c r="AZ175">
        <v>846285.05459999898</v>
      </c>
      <c r="BA175">
        <v>896921.93919999897</v>
      </c>
      <c r="BB175">
        <v>947558.82379999897</v>
      </c>
      <c r="BC175">
        <v>998195.7084</v>
      </c>
      <c r="BD175">
        <v>1048832.5929999901</v>
      </c>
      <c r="BE175">
        <v>1099469.4775999901</v>
      </c>
      <c r="BF175">
        <v>1150106.3621999901</v>
      </c>
      <c r="BG175">
        <v>1200743.2468000001</v>
      </c>
      <c r="BH175">
        <v>1251380.1314000001</v>
      </c>
      <c r="BI175">
        <v>1302017.0160000001</v>
      </c>
      <c r="BJ175">
        <v>1287516.6496538999</v>
      </c>
      <c r="BK175">
        <v>1273177.7716920499</v>
      </c>
      <c r="BL175">
        <v>1258998.5836427601</v>
      </c>
      <c r="BM175">
        <v>1244977.3070636599</v>
      </c>
      <c r="BN175">
        <v>1231112.1833186101</v>
      </c>
      <c r="BO175">
        <v>1217401.4733571501</v>
      </c>
      <c r="BP175">
        <v>1203843.4574963499</v>
      </c>
      <c r="BQ175">
        <v>1190436.4352051399</v>
      </c>
      <c r="BR175">
        <v>1177178.724891</v>
      </c>
      <c r="BS175">
        <v>1164068.6636890401</v>
      </c>
      <c r="BT175">
        <v>1151104.60725347</v>
      </c>
      <c r="BU175">
        <v>1138284.9295513099</v>
      </c>
      <c r="BV175">
        <v>1125608.0226584601</v>
      </c>
      <c r="BW175">
        <v>1113072.29655805</v>
      </c>
      <c r="BX175">
        <v>1100676.17894096</v>
      </c>
      <c r="BY175">
        <v>1088418.1150086699</v>
      </c>
      <c r="BZ175">
        <v>1076296.56727818</v>
      </c>
      <c r="CA175">
        <v>1064310.0153892301</v>
      </c>
      <c r="CB175">
        <v>1052456.95591358</v>
      </c>
      <c r="CC175">
        <v>1040735.90216643</v>
      </c>
    </row>
    <row r="176" spans="1:81" x14ac:dyDescent="0.25">
      <c r="A176">
        <v>22408</v>
      </c>
      <c r="B176" t="s">
        <v>820</v>
      </c>
      <c r="C176" t="s">
        <v>27</v>
      </c>
      <c r="D176">
        <v>2020</v>
      </c>
      <c r="E176" t="s">
        <v>28</v>
      </c>
      <c r="F176" t="s">
        <v>23</v>
      </c>
      <c r="G176">
        <v>2017</v>
      </c>
      <c r="H176">
        <v>44065068</v>
      </c>
      <c r="I176">
        <v>100</v>
      </c>
      <c r="J176">
        <v>2030</v>
      </c>
      <c r="K176">
        <v>25</v>
      </c>
      <c r="L176">
        <v>33048801</v>
      </c>
      <c r="M176">
        <v>2020</v>
      </c>
      <c r="N176">
        <v>32248474</v>
      </c>
      <c r="O176">
        <v>107.264956450311</v>
      </c>
      <c r="P176" t="s">
        <v>24</v>
      </c>
      <c r="Q176">
        <v>2.9046504092390202</v>
      </c>
      <c r="R176">
        <v>1</v>
      </c>
      <c r="S176" t="s">
        <v>25</v>
      </c>
      <c r="T176">
        <v>-1.11368485725649E-2</v>
      </c>
      <c r="AV176">
        <v>44065068</v>
      </c>
      <c r="AW176">
        <v>40126203.333333299</v>
      </c>
      <c r="AX176">
        <v>36187338.666666597</v>
      </c>
      <c r="AY176">
        <v>32248474</v>
      </c>
      <c r="AZ176">
        <v>32328506.699999999</v>
      </c>
      <c r="BA176">
        <v>32408539.399999999</v>
      </c>
      <c r="BB176">
        <v>32488572.100000001</v>
      </c>
      <c r="BC176">
        <v>32568604.800000001</v>
      </c>
      <c r="BD176">
        <v>32648637.5</v>
      </c>
      <c r="BE176">
        <v>32728670.199999999</v>
      </c>
      <c r="BF176">
        <v>32808702.899999999</v>
      </c>
      <c r="BG176">
        <v>32888735.600000001</v>
      </c>
      <c r="BH176">
        <v>32968768.300000001</v>
      </c>
      <c r="BI176">
        <v>33048801</v>
      </c>
      <c r="BJ176">
        <v>32680741.5077581</v>
      </c>
      <c r="BK176">
        <v>32316781.038347099</v>
      </c>
      <c r="BL176">
        <v>31956873.941570301</v>
      </c>
      <c r="BM176">
        <v>31600975.075630501</v>
      </c>
      <c r="BN176">
        <v>31249039.801467799</v>
      </c>
      <c r="BO176">
        <v>30901023.9771608</v>
      </c>
      <c r="BP176">
        <v>30556883.9523899</v>
      </c>
      <c r="BQ176">
        <v>30216576.5629627</v>
      </c>
      <c r="BR176">
        <v>29880059.125399701</v>
      </c>
      <c r="BS176">
        <v>29547289.431580801</v>
      </c>
      <c r="BT176">
        <v>29218225.743451599</v>
      </c>
      <c r="BU176">
        <v>28892826.787787698</v>
      </c>
      <c r="BV176">
        <v>28571051.7510188</v>
      </c>
      <c r="BW176">
        <v>28252860.274108801</v>
      </c>
      <c r="BX176">
        <v>27938212.447494201</v>
      </c>
      <c r="BY176">
        <v>27627068.8060783</v>
      </c>
      <c r="BZ176">
        <v>27319390.324281201</v>
      </c>
      <c r="CA176">
        <v>27015138.4111448</v>
      </c>
      <c r="CB176">
        <v>26714274.905492999</v>
      </c>
      <c r="CC176">
        <v>26416762.0711447</v>
      </c>
    </row>
    <row r="177" spans="1:81" x14ac:dyDescent="0.25">
      <c r="A177">
        <v>28800</v>
      </c>
      <c r="B177" t="s">
        <v>160</v>
      </c>
      <c r="C177" t="s">
        <v>27</v>
      </c>
      <c r="D177">
        <v>2021</v>
      </c>
      <c r="E177" t="s">
        <v>32</v>
      </c>
      <c r="F177" t="s">
        <v>33</v>
      </c>
      <c r="G177">
        <v>2020</v>
      </c>
      <c r="H177">
        <v>47601</v>
      </c>
      <c r="I177">
        <v>100</v>
      </c>
      <c r="J177">
        <v>2026</v>
      </c>
      <c r="K177">
        <v>0</v>
      </c>
      <c r="L177">
        <v>47601</v>
      </c>
      <c r="M177">
        <v>2020</v>
      </c>
      <c r="N177">
        <v>47601</v>
      </c>
      <c r="O177">
        <v>0</v>
      </c>
      <c r="P177" t="s">
        <v>24</v>
      </c>
      <c r="Q177">
        <v>2.3182974430268302</v>
      </c>
      <c r="R177">
        <v>1</v>
      </c>
      <c r="S177" t="s">
        <v>25</v>
      </c>
      <c r="T177">
        <v>-1.11368485725649E-2</v>
      </c>
      <c r="AY177">
        <v>47601</v>
      </c>
      <c r="AZ177">
        <v>47601</v>
      </c>
      <c r="BA177">
        <v>47601</v>
      </c>
      <c r="BB177">
        <v>47601</v>
      </c>
      <c r="BC177">
        <v>47601</v>
      </c>
      <c r="BD177">
        <v>47601</v>
      </c>
      <c r="BE177">
        <v>47601</v>
      </c>
      <c r="BF177">
        <v>47070.874871097301</v>
      </c>
      <c r="BG177">
        <v>46546.653665479702</v>
      </c>
      <c r="BH177">
        <v>46028.270632047701</v>
      </c>
      <c r="BI177">
        <v>45515.660751961499</v>
      </c>
      <c r="BJ177">
        <v>45008.759730486701</v>
      </c>
      <c r="BK177">
        <v>44507.503988929297</v>
      </c>
      <c r="BL177">
        <v>44011.830656661703</v>
      </c>
      <c r="BM177">
        <v>43521.677563237099</v>
      </c>
      <c r="BN177">
        <v>43036.983230591402</v>
      </c>
      <c r="BO177">
        <v>42557.686865332202</v>
      </c>
      <c r="BP177">
        <v>42083.728351114398</v>
      </c>
      <c r="BQ177">
        <v>41615.048241099103</v>
      </c>
      <c r="BR177">
        <v>41151.587750498002</v>
      </c>
      <c r="BS177">
        <v>40693.288749200103</v>
      </c>
      <c r="BT177">
        <v>40240.0937544806</v>
      </c>
      <c r="BU177">
        <v>39791.9459237911</v>
      </c>
      <c r="BV177">
        <v>39348.789047630198</v>
      </c>
      <c r="BW177">
        <v>38910.5675424929</v>
      </c>
      <c r="BX177">
        <v>38477.226443899599</v>
      </c>
      <c r="BY177">
        <v>38048.711399501597</v>
      </c>
      <c r="BZ177">
        <v>37624.968662264102</v>
      </c>
      <c r="CA177">
        <v>37205.945083724997</v>
      </c>
      <c r="CB177">
        <v>36791.588107328404</v>
      </c>
      <c r="CC177">
        <v>36381.845761832898</v>
      </c>
    </row>
    <row r="178" spans="1:81" x14ac:dyDescent="0.25">
      <c r="A178">
        <v>847587</v>
      </c>
      <c r="B178" t="s">
        <v>821</v>
      </c>
      <c r="C178" t="s">
        <v>84</v>
      </c>
      <c r="D178">
        <v>2020</v>
      </c>
      <c r="E178" t="s">
        <v>690</v>
      </c>
      <c r="F178" t="s">
        <v>23</v>
      </c>
      <c r="G178">
        <v>2015</v>
      </c>
      <c r="H178">
        <v>0</v>
      </c>
      <c r="I178">
        <v>100</v>
      </c>
      <c r="J178">
        <v>2030</v>
      </c>
      <c r="K178">
        <v>75</v>
      </c>
      <c r="L178">
        <v>0</v>
      </c>
      <c r="M178">
        <v>2020</v>
      </c>
      <c r="N178">
        <v>0</v>
      </c>
      <c r="O178">
        <v>46.1805555555556</v>
      </c>
      <c r="P178" t="s">
        <v>45</v>
      </c>
      <c r="Q178">
        <v>3.4040839024390199</v>
      </c>
      <c r="R178">
        <v>1</v>
      </c>
      <c r="S178" t="s">
        <v>25</v>
      </c>
      <c r="T178">
        <v>-1.11368485725649E-2</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row>
    <row r="179" spans="1:81" x14ac:dyDescent="0.25">
      <c r="A179">
        <v>3537</v>
      </c>
      <c r="B179" t="s">
        <v>822</v>
      </c>
      <c r="C179" t="s">
        <v>21</v>
      </c>
      <c r="D179">
        <v>2020</v>
      </c>
      <c r="E179" t="s">
        <v>60</v>
      </c>
      <c r="F179" t="s">
        <v>54</v>
      </c>
      <c r="G179">
        <v>2019</v>
      </c>
      <c r="H179">
        <v>1895</v>
      </c>
      <c r="I179">
        <v>100</v>
      </c>
      <c r="J179">
        <v>2025</v>
      </c>
      <c r="K179">
        <v>30</v>
      </c>
      <c r="L179">
        <v>1326.5</v>
      </c>
      <c r="M179">
        <v>2020</v>
      </c>
      <c r="N179">
        <v>740.04</v>
      </c>
      <c r="O179">
        <v>87.292982120458404</v>
      </c>
      <c r="P179" t="s">
        <v>24</v>
      </c>
      <c r="Q179">
        <v>3.28780801384878</v>
      </c>
      <c r="R179">
        <v>1</v>
      </c>
      <c r="S179" t="s">
        <v>25</v>
      </c>
      <c r="T179">
        <v>-1.11368485725649E-2</v>
      </c>
      <c r="AX179">
        <v>1895</v>
      </c>
      <c r="AY179">
        <v>740.04</v>
      </c>
      <c r="AZ179">
        <v>857.33199999999999</v>
      </c>
      <c r="BA179">
        <v>974.62400000000002</v>
      </c>
      <c r="BB179">
        <v>1091.9159999999999</v>
      </c>
      <c r="BC179">
        <v>1209.2080000000001</v>
      </c>
      <c r="BD179">
        <v>1326.5</v>
      </c>
      <c r="BE179">
        <v>1311.7269703684899</v>
      </c>
      <c r="BF179">
        <v>1297.11846573094</v>
      </c>
      <c r="BG179">
        <v>1282.67265379742</v>
      </c>
      <c r="BH179">
        <v>1268.3877226839099</v>
      </c>
      <c r="BI179">
        <v>1254.2618806850801</v>
      </c>
      <c r="BJ179">
        <v>1240.2933560495501</v>
      </c>
      <c r="BK179">
        <v>1226.48039675767</v>
      </c>
      <c r="BL179">
        <v>1212.82127030176</v>
      </c>
      <c r="BM179">
        <v>1199.3142634688199</v>
      </c>
      <c r="BN179">
        <v>1185.9576821256501</v>
      </c>
      <c r="BO179">
        <v>1172.7498510063499</v>
      </c>
      <c r="BP179">
        <v>1159.6891135021899</v>
      </c>
      <c r="BQ179">
        <v>1146.7738314538601</v>
      </c>
      <c r="BR179">
        <v>1134.0023849459801</v>
      </c>
      <c r="BS179">
        <v>1121.3731721039101</v>
      </c>
      <c r="BT179">
        <v>1108.8846088928501</v>
      </c>
      <c r="BU179">
        <v>1096.5351289191699</v>
      </c>
      <c r="BV179">
        <v>1084.3231832339</v>
      </c>
      <c r="BW179">
        <v>1072.2472401385</v>
      </c>
      <c r="BX179">
        <v>1060.30578499272</v>
      </c>
      <c r="BY179">
        <v>1048.49732002465</v>
      </c>
      <c r="BZ179">
        <v>1036.8203641427899</v>
      </c>
      <c r="CA179">
        <v>1025.2734527503801</v>
      </c>
      <c r="CB179">
        <v>1013.85513756163</v>
      </c>
      <c r="CC179">
        <v>1002.56398642009</v>
      </c>
    </row>
    <row r="180" spans="1:81" x14ac:dyDescent="0.25">
      <c r="A180">
        <v>3565</v>
      </c>
      <c r="B180" t="s">
        <v>823</v>
      </c>
      <c r="C180" t="s">
        <v>21</v>
      </c>
      <c r="D180">
        <v>2020</v>
      </c>
      <c r="E180" t="s">
        <v>60</v>
      </c>
      <c r="F180" t="s">
        <v>54</v>
      </c>
      <c r="G180">
        <v>2019</v>
      </c>
      <c r="H180">
        <v>235764</v>
      </c>
      <c r="I180">
        <v>100</v>
      </c>
      <c r="J180">
        <v>2030</v>
      </c>
      <c r="K180">
        <v>30</v>
      </c>
      <c r="L180">
        <v>165034.79999999999</v>
      </c>
      <c r="M180">
        <v>2020</v>
      </c>
      <c r="N180">
        <v>201734</v>
      </c>
      <c r="O180">
        <v>39.670481563089403</v>
      </c>
      <c r="P180" t="s">
        <v>24</v>
      </c>
      <c r="Q180">
        <v>3.29062367683902</v>
      </c>
      <c r="R180">
        <v>1</v>
      </c>
      <c r="S180" t="s">
        <v>25</v>
      </c>
      <c r="T180">
        <v>-1.11368485725649E-2</v>
      </c>
      <c r="AX180">
        <v>235764</v>
      </c>
      <c r="AY180">
        <v>201734</v>
      </c>
      <c r="AZ180">
        <v>198064.08</v>
      </c>
      <c r="BA180">
        <v>194394.16</v>
      </c>
      <c r="BB180">
        <v>190724.24</v>
      </c>
      <c r="BC180">
        <v>187054.32</v>
      </c>
      <c r="BD180">
        <v>183384.4</v>
      </c>
      <c r="BE180">
        <v>179714.47999999899</v>
      </c>
      <c r="BF180">
        <v>176044.56</v>
      </c>
      <c r="BG180">
        <v>172374.639999999</v>
      </c>
      <c r="BH180">
        <v>168704.71999999901</v>
      </c>
      <c r="BI180">
        <v>165034.79999999999</v>
      </c>
      <c r="BJ180">
        <v>163196.832423196</v>
      </c>
      <c r="BK180">
        <v>161379.33401297699</v>
      </c>
      <c r="BL180">
        <v>159582.07680733301</v>
      </c>
      <c r="BM180">
        <v>157804.83538303399</v>
      </c>
      <c r="BN180">
        <v>156047.38682735499</v>
      </c>
      <c r="BO180">
        <v>154309.510710114</v>
      </c>
      <c r="BP180">
        <v>152590.98905602901</v>
      </c>
      <c r="BQ180">
        <v>150891.60631737401</v>
      </c>
      <c r="BR180">
        <v>149211.14934694601</v>
      </c>
      <c r="BS180">
        <v>147549.40737133101</v>
      </c>
      <c r="BT180">
        <v>145906.171964465</v>
      </c>
      <c r="BU180">
        <v>144281.23702149399</v>
      </c>
      <c r="BV180">
        <v>142674.398732923</v>
      </c>
      <c r="BW180">
        <v>141085.45555905299</v>
      </c>
      <c r="BX180">
        <v>139514.2082047</v>
      </c>
      <c r="BY180">
        <v>137960.45959420301</v>
      </c>
      <c r="BZ180">
        <v>136424.014846701</v>
      </c>
      <c r="CA180">
        <v>134904.681251692</v>
      </c>
      <c r="CB180">
        <v>133402.268244862</v>
      </c>
      <c r="CC180">
        <v>131916.587384182</v>
      </c>
    </row>
    <row r="181" spans="1:81" x14ac:dyDescent="0.25">
      <c r="A181">
        <v>22710</v>
      </c>
      <c r="B181" t="s">
        <v>824</v>
      </c>
      <c r="C181" t="s">
        <v>76</v>
      </c>
      <c r="D181">
        <v>2020</v>
      </c>
      <c r="E181" t="s">
        <v>690</v>
      </c>
      <c r="F181" t="s">
        <v>23</v>
      </c>
      <c r="G181">
        <v>2017</v>
      </c>
      <c r="H181">
        <v>562608.29</v>
      </c>
      <c r="I181">
        <v>100</v>
      </c>
      <c r="J181">
        <v>2030</v>
      </c>
      <c r="K181">
        <v>55</v>
      </c>
      <c r="L181">
        <v>253173.73050000001</v>
      </c>
      <c r="M181">
        <v>2020</v>
      </c>
      <c r="N181">
        <v>431920.57</v>
      </c>
      <c r="O181">
        <v>42.2343645813744</v>
      </c>
      <c r="P181" t="s">
        <v>45</v>
      </c>
      <c r="Q181">
        <v>3.2003001632680199</v>
      </c>
      <c r="R181">
        <v>1</v>
      </c>
      <c r="S181" t="s">
        <v>25</v>
      </c>
      <c r="T181">
        <v>-1.11368485725649E-2</v>
      </c>
      <c r="AV181">
        <v>562608.29</v>
      </c>
      <c r="AW181">
        <v>519045.71666666598</v>
      </c>
      <c r="AX181">
        <v>475483.14333333302</v>
      </c>
      <c r="AY181">
        <v>431920.57</v>
      </c>
      <c r="AZ181">
        <v>414045.88604999997</v>
      </c>
      <c r="BA181">
        <v>396171.20209999999</v>
      </c>
      <c r="BB181">
        <v>378296.51815000002</v>
      </c>
      <c r="BC181">
        <v>360421.83419999998</v>
      </c>
      <c r="BD181">
        <v>342547.15025000001</v>
      </c>
      <c r="BE181">
        <v>324672.46629999997</v>
      </c>
      <c r="BF181">
        <v>306797.78234999999</v>
      </c>
      <c r="BG181">
        <v>288923.09840000002</v>
      </c>
      <c r="BH181">
        <v>271048.41444999998</v>
      </c>
      <c r="BI181">
        <v>253173.73050000001</v>
      </c>
      <c r="BJ181">
        <v>250354.17300087001</v>
      </c>
      <c r="BK181">
        <v>247566.01648664899</v>
      </c>
      <c r="BL181">
        <v>244808.91124932401</v>
      </c>
      <c r="BM181">
        <v>242082.511475526</v>
      </c>
      <c r="BN181">
        <v>239386.475203157</v>
      </c>
      <c r="BO181">
        <v>236720.46427849901</v>
      </c>
      <c r="BP181">
        <v>234084.14431380201</v>
      </c>
      <c r="BQ181">
        <v>231477.18464534101</v>
      </c>
      <c r="BR181">
        <v>228899.25829194201</v>
      </c>
      <c r="BS181">
        <v>226350.04191397299</v>
      </c>
      <c r="BT181">
        <v>223829.21577278301</v>
      </c>
      <c r="BU181">
        <v>221336.46369060499</v>
      </c>
      <c r="BV181">
        <v>218871.47301089601</v>
      </c>
      <c r="BW181">
        <v>216433.93455912001</v>
      </c>
      <c r="BX181">
        <v>214023.54260397001</v>
      </c>
      <c r="BY181">
        <v>211639.994819026</v>
      </c>
      <c r="BZ181">
        <v>209282.992244828</v>
      </c>
      <c r="CA181">
        <v>206952.23925138399</v>
      </c>
      <c r="CB181">
        <v>204647.44350108801</v>
      </c>
      <c r="CC181">
        <v>202368.31591205401</v>
      </c>
    </row>
    <row r="182" spans="1:81" x14ac:dyDescent="0.25">
      <c r="A182">
        <v>31355</v>
      </c>
      <c r="B182" t="s">
        <v>825</v>
      </c>
      <c r="C182" t="s">
        <v>116</v>
      </c>
      <c r="D182">
        <v>2020</v>
      </c>
      <c r="E182" t="s">
        <v>690</v>
      </c>
      <c r="F182" t="s">
        <v>23</v>
      </c>
      <c r="G182">
        <v>2018</v>
      </c>
      <c r="H182">
        <v>9258</v>
      </c>
      <c r="I182">
        <v>100</v>
      </c>
      <c r="J182">
        <v>2030</v>
      </c>
      <c r="K182">
        <v>50</v>
      </c>
      <c r="L182">
        <v>4629</v>
      </c>
      <c r="M182">
        <v>2020</v>
      </c>
      <c r="N182">
        <v>6952</v>
      </c>
      <c r="O182">
        <v>49.816375027003701</v>
      </c>
      <c r="P182" t="s">
        <v>45</v>
      </c>
      <c r="Q182">
        <v>3.1502448282390199</v>
      </c>
      <c r="R182">
        <v>1</v>
      </c>
      <c r="S182" t="s">
        <v>25</v>
      </c>
      <c r="T182">
        <v>-1.11368485725649E-2</v>
      </c>
      <c r="AW182">
        <v>9258</v>
      </c>
      <c r="AX182">
        <v>8105</v>
      </c>
      <c r="AY182">
        <v>6952</v>
      </c>
      <c r="AZ182">
        <v>6719.7</v>
      </c>
      <c r="BA182">
        <v>6487.4</v>
      </c>
      <c r="BB182">
        <v>6255.1</v>
      </c>
      <c r="BC182">
        <v>6022.8</v>
      </c>
      <c r="BD182">
        <v>5790.5</v>
      </c>
      <c r="BE182">
        <v>5558.2</v>
      </c>
      <c r="BF182">
        <v>5325.9</v>
      </c>
      <c r="BG182">
        <v>5093.6000000000004</v>
      </c>
      <c r="BH182">
        <v>4861.2999999999902</v>
      </c>
      <c r="BI182">
        <v>4629</v>
      </c>
      <c r="BJ182">
        <v>4577.44752795759</v>
      </c>
      <c r="BK182">
        <v>4526.4691879898701</v>
      </c>
      <c r="BL182">
        <v>4476.0585860748397</v>
      </c>
      <c r="BM182">
        <v>4426.2093993997996</v>
      </c>
      <c r="BN182">
        <v>4376.91537556822</v>
      </c>
      <c r="BO182">
        <v>4328.1703318155896</v>
      </c>
      <c r="BP182">
        <v>4279.9681542338903</v>
      </c>
      <c r="BQ182">
        <v>4232.3027970047797</v>
      </c>
      <c r="BR182">
        <v>4185.1682816413004</v>
      </c>
      <c r="BS182">
        <v>4138.5586962379602</v>
      </c>
      <c r="BT182">
        <v>4092.4681947292802</v>
      </c>
      <c r="BU182">
        <v>4046.89099615655</v>
      </c>
      <c r="BV182">
        <v>4001.8213839426699</v>
      </c>
      <c r="BW182">
        <v>3957.2537051752502</v>
      </c>
      <c r="BX182">
        <v>3913.1823698974899</v>
      </c>
      <c r="BY182">
        <v>3869.6018504071099</v>
      </c>
      <c r="BZ182">
        <v>3826.5066805630099</v>
      </c>
      <c r="CA182">
        <v>3783.8914550996701</v>
      </c>
      <c r="CB182">
        <v>3741.7508289492098</v>
      </c>
      <c r="CC182">
        <v>3700.0795165709301</v>
      </c>
    </row>
    <row r="183" spans="1:81" x14ac:dyDescent="0.25">
      <c r="A183">
        <v>3583</v>
      </c>
      <c r="B183" t="s">
        <v>826</v>
      </c>
      <c r="C183" t="s">
        <v>56</v>
      </c>
      <c r="D183">
        <v>2020</v>
      </c>
      <c r="E183" t="s">
        <v>690</v>
      </c>
      <c r="F183" t="s">
        <v>23</v>
      </c>
      <c r="G183">
        <v>2019</v>
      </c>
      <c r="H183">
        <v>27699</v>
      </c>
      <c r="I183">
        <v>100</v>
      </c>
      <c r="J183">
        <v>2030</v>
      </c>
      <c r="K183">
        <v>65</v>
      </c>
      <c r="L183">
        <v>9694.65</v>
      </c>
      <c r="M183">
        <v>2020</v>
      </c>
      <c r="N183">
        <v>23000</v>
      </c>
      <c r="O183">
        <v>26.099248237231599</v>
      </c>
      <c r="P183" t="s">
        <v>45</v>
      </c>
      <c r="Q183">
        <v>3.30024667233902</v>
      </c>
      <c r="R183">
        <v>1</v>
      </c>
      <c r="S183" t="s">
        <v>25</v>
      </c>
      <c r="T183">
        <v>-1.11368485725649E-2</v>
      </c>
      <c r="AX183">
        <v>27699</v>
      </c>
      <c r="AY183">
        <v>23000</v>
      </c>
      <c r="AZ183">
        <v>21669.465</v>
      </c>
      <c r="BA183">
        <v>20338.93</v>
      </c>
      <c r="BB183">
        <v>19008.395</v>
      </c>
      <c r="BC183">
        <v>17677.86</v>
      </c>
      <c r="BD183">
        <v>16347.325000000001</v>
      </c>
      <c r="BE183">
        <v>15016.79</v>
      </c>
      <c r="BF183">
        <v>13686.254999999999</v>
      </c>
      <c r="BG183">
        <v>12355.72</v>
      </c>
      <c r="BH183">
        <v>11025.184999999999</v>
      </c>
      <c r="BI183">
        <v>9694.65</v>
      </c>
      <c r="BJ183">
        <v>9586.6821509859801</v>
      </c>
      <c r="BK183">
        <v>9479.9167235571404</v>
      </c>
      <c r="BL183">
        <v>9374.3403265263605</v>
      </c>
      <c r="BM183">
        <v>9269.9397178421405</v>
      </c>
      <c r="BN183">
        <v>9166.7018029277297</v>
      </c>
      <c r="BO183">
        <v>9064.6136330386707</v>
      </c>
      <c r="BP183">
        <v>8963.6624036387093</v>
      </c>
      <c r="BQ183">
        <v>8863.83545279379</v>
      </c>
      <c r="BR183">
        <v>8765.1202595838895</v>
      </c>
      <c r="BS183">
        <v>8667.5044425325905</v>
      </c>
      <c r="BT183">
        <v>8570.97575805407</v>
      </c>
      <c r="BU183">
        <v>8475.5220989174995</v>
      </c>
      <c r="BV183">
        <v>8381.1314927284202</v>
      </c>
      <c r="BW183">
        <v>8287.7921004271502</v>
      </c>
      <c r="BX183">
        <v>8195.4922148037895</v>
      </c>
      <c r="BY183">
        <v>8104.2202590298903</v>
      </c>
      <c r="BZ183">
        <v>8013.9647852063599</v>
      </c>
      <c r="CA183">
        <v>7924.7144729276497</v>
      </c>
      <c r="CB183">
        <v>7836.4581278618398</v>
      </c>
      <c r="CC183">
        <v>7749.1846803465996</v>
      </c>
    </row>
    <row r="184" spans="1:81" x14ac:dyDescent="0.25">
      <c r="A184">
        <v>58284</v>
      </c>
      <c r="B184" t="s">
        <v>163</v>
      </c>
      <c r="C184" t="s">
        <v>107</v>
      </c>
      <c r="D184">
        <v>2017</v>
      </c>
      <c r="E184" t="s">
        <v>28</v>
      </c>
      <c r="F184" t="s">
        <v>23</v>
      </c>
      <c r="G184">
        <v>2015</v>
      </c>
      <c r="H184">
        <v>66839.469599999997</v>
      </c>
      <c r="I184">
        <v>98</v>
      </c>
      <c r="J184">
        <v>2030</v>
      </c>
      <c r="K184">
        <v>13</v>
      </c>
      <c r="L184">
        <v>58150.338551999899</v>
      </c>
      <c r="M184">
        <v>2020</v>
      </c>
      <c r="N184">
        <v>52626.5</v>
      </c>
      <c r="O184">
        <v>163.33682990623399</v>
      </c>
      <c r="P184" t="s">
        <v>24</v>
      </c>
      <c r="Q184">
        <v>2.7602506196390202</v>
      </c>
      <c r="R184">
        <v>1</v>
      </c>
      <c r="S184" t="s">
        <v>25</v>
      </c>
      <c r="T184">
        <v>-1.11368485725649E-2</v>
      </c>
      <c r="AT184">
        <v>66839.469599999997</v>
      </c>
      <c r="AU184">
        <v>63996.875679999997</v>
      </c>
      <c r="AV184">
        <v>61154.281759999998</v>
      </c>
      <c r="AW184">
        <v>58311.687839999999</v>
      </c>
      <c r="AX184">
        <v>55469.093919999999</v>
      </c>
      <c r="AY184">
        <v>52626.5</v>
      </c>
      <c r="AZ184">
        <v>53178.883855200002</v>
      </c>
      <c r="BA184">
        <v>53731.267710399901</v>
      </c>
      <c r="BB184">
        <v>54283.651565599997</v>
      </c>
      <c r="BC184">
        <v>54836.035420799999</v>
      </c>
      <c r="BD184">
        <v>55388.419276000001</v>
      </c>
      <c r="BE184">
        <v>55940.8031311999</v>
      </c>
      <c r="BF184">
        <v>56493.186986399996</v>
      </c>
      <c r="BG184">
        <v>57045.570841599998</v>
      </c>
      <c r="BH184">
        <v>57597.954696799898</v>
      </c>
      <c r="BI184">
        <v>58150.338551999899</v>
      </c>
      <c r="BJ184">
        <v>57502.727037102901</v>
      </c>
      <c r="BK184">
        <v>56862.327873581198</v>
      </c>
      <c r="BL184">
        <v>56229.060738569598</v>
      </c>
      <c r="BM184">
        <v>55602.846203746602</v>
      </c>
      <c r="BN184">
        <v>54983.605725371803</v>
      </c>
      <c r="BO184">
        <v>54371.261634434799</v>
      </c>
      <c r="BP184">
        <v>53765.737126912703</v>
      </c>
      <c r="BQ184">
        <v>53166.956254138</v>
      </c>
      <c r="BR184">
        <v>52574.843913271499</v>
      </c>
      <c r="BS184">
        <v>51989.325837883101</v>
      </c>
      <c r="BT184">
        <v>51410.328588636898</v>
      </c>
      <c r="BU184">
        <v>50837.7795440794</v>
      </c>
      <c r="BV184">
        <v>50271.606891531599</v>
      </c>
      <c r="BW184">
        <v>49711.739618081097</v>
      </c>
      <c r="BX184">
        <v>49158.107501675702</v>
      </c>
      <c r="BY184">
        <v>48610.641102315698</v>
      </c>
      <c r="BZ184">
        <v>48069.271753343899</v>
      </c>
      <c r="CA184">
        <v>47533.931552833397</v>
      </c>
      <c r="CB184">
        <v>47004.553355070901</v>
      </c>
      <c r="CC184">
        <v>46481.070762134397</v>
      </c>
    </row>
    <row r="185" spans="1:81" x14ac:dyDescent="0.25">
      <c r="A185">
        <v>841859</v>
      </c>
      <c r="B185" t="s">
        <v>827</v>
      </c>
      <c r="C185" t="s">
        <v>59</v>
      </c>
      <c r="D185">
        <v>2019</v>
      </c>
      <c r="E185" t="s">
        <v>690</v>
      </c>
      <c r="F185" t="s">
        <v>23</v>
      </c>
      <c r="G185">
        <v>2018</v>
      </c>
      <c r="H185">
        <v>4995.2</v>
      </c>
      <c r="I185">
        <v>100</v>
      </c>
      <c r="J185">
        <v>2030</v>
      </c>
      <c r="K185">
        <v>50.4</v>
      </c>
      <c r="L185">
        <v>2477.6192000000001</v>
      </c>
      <c r="M185">
        <v>2020</v>
      </c>
      <c r="N185">
        <v>4375.3</v>
      </c>
      <c r="O185">
        <v>24.626816346867599</v>
      </c>
      <c r="P185" t="s">
        <v>45</v>
      </c>
      <c r="Q185">
        <v>3.1542444019590201</v>
      </c>
      <c r="R185">
        <v>1</v>
      </c>
      <c r="S185" t="s">
        <v>25</v>
      </c>
      <c r="T185">
        <v>-1.11368485725649E-2</v>
      </c>
      <c r="AW185">
        <v>4995.2</v>
      </c>
      <c r="AX185">
        <v>4685.25</v>
      </c>
      <c r="AY185">
        <v>4375.3</v>
      </c>
      <c r="AZ185">
        <v>4185.5319200000004</v>
      </c>
      <c r="BA185">
        <v>3995.7638400000001</v>
      </c>
      <c r="BB185">
        <v>3805.9957599999998</v>
      </c>
      <c r="BC185">
        <v>3616.22768</v>
      </c>
      <c r="BD185">
        <v>3426.4596000000001</v>
      </c>
      <c r="BE185">
        <v>3236.6915199999999</v>
      </c>
      <c r="BF185">
        <v>3046.92344</v>
      </c>
      <c r="BG185">
        <v>2857.1553599999902</v>
      </c>
      <c r="BH185">
        <v>2667.3872799999999</v>
      </c>
      <c r="BI185">
        <v>2477.6192000000001</v>
      </c>
      <c r="BJ185">
        <v>2450.02633014912</v>
      </c>
      <c r="BK185">
        <v>2422.7407579114501</v>
      </c>
      <c r="BL185">
        <v>2395.7590609600102</v>
      </c>
      <c r="BM185">
        <v>2369.0778550817499</v>
      </c>
      <c r="BN185">
        <v>2342.6937937530802</v>
      </c>
      <c r="BO185">
        <v>2316.6035677201698</v>
      </c>
      <c r="BP185">
        <v>2290.8039045838</v>
      </c>
      <c r="BQ185">
        <v>2265.2915683890101</v>
      </c>
      <c r="BR185">
        <v>2240.0633592191598</v>
      </c>
      <c r="BS185">
        <v>2215.1161127945802</v>
      </c>
      <c r="BT185">
        <v>2190.44670007574</v>
      </c>
      <c r="BU185">
        <v>2166.0520268707201</v>
      </c>
      <c r="BV185">
        <v>2141.9290334471698</v>
      </c>
      <c r="BW185">
        <v>2118.0746941484799</v>
      </c>
      <c r="BX185">
        <v>2094.4860170143702</v>
      </c>
      <c r="BY185">
        <v>2071.1600434055299</v>
      </c>
      <c r="BZ185">
        <v>2048.09384763257</v>
      </c>
      <c r="CA185">
        <v>2025.2845365890901</v>
      </c>
      <c r="CB185">
        <v>2002.7292493887401</v>
      </c>
      <c r="CC185">
        <v>1980.42515700645</v>
      </c>
    </row>
    <row r="186" spans="1:81" x14ac:dyDescent="0.25">
      <c r="A186">
        <v>3635</v>
      </c>
      <c r="B186" t="s">
        <v>828</v>
      </c>
      <c r="C186" t="s">
        <v>27</v>
      </c>
      <c r="D186">
        <v>2021</v>
      </c>
      <c r="E186" t="s">
        <v>690</v>
      </c>
      <c r="F186" t="s">
        <v>23</v>
      </c>
      <c r="G186">
        <v>2019</v>
      </c>
      <c r="H186">
        <v>2511475</v>
      </c>
      <c r="I186">
        <v>100</v>
      </c>
      <c r="J186">
        <v>2035</v>
      </c>
      <c r="K186">
        <v>100</v>
      </c>
      <c r="L186">
        <v>0</v>
      </c>
      <c r="M186">
        <v>2020</v>
      </c>
      <c r="N186">
        <v>2222593</v>
      </c>
      <c r="O186">
        <v>11.502483600274701</v>
      </c>
      <c r="P186" t="s">
        <v>24</v>
      </c>
      <c r="Q186">
        <v>3.65293407432927</v>
      </c>
      <c r="R186">
        <v>1</v>
      </c>
      <c r="S186" t="s">
        <v>25</v>
      </c>
      <c r="T186">
        <v>-1.11368485725649E-2</v>
      </c>
      <c r="AX186">
        <v>2511475</v>
      </c>
      <c r="AY186">
        <v>2222593</v>
      </c>
      <c r="AZ186">
        <v>2074420.13333333</v>
      </c>
      <c r="BA186">
        <v>1926247.2666666601</v>
      </c>
      <c r="BB186">
        <v>1778074.4</v>
      </c>
      <c r="BC186">
        <v>1629901.5333333299</v>
      </c>
      <c r="BD186">
        <v>1481728.66666666</v>
      </c>
      <c r="BE186">
        <v>1333555.79999999</v>
      </c>
      <c r="BF186">
        <v>1185382.9333333301</v>
      </c>
      <c r="BG186">
        <v>1037210.06666666</v>
      </c>
      <c r="BH186">
        <v>889037.2</v>
      </c>
      <c r="BI186">
        <v>740864.33333333302</v>
      </c>
      <c r="BJ186">
        <v>592691.46666666598</v>
      </c>
      <c r="BK186">
        <v>444518.59999999899</v>
      </c>
      <c r="BL186">
        <v>296345.73333333299</v>
      </c>
      <c r="BM186">
        <v>148172.866666666</v>
      </c>
      <c r="BN186">
        <v>0</v>
      </c>
      <c r="BO186">
        <v>0</v>
      </c>
      <c r="BP186">
        <v>0</v>
      </c>
      <c r="BQ186">
        <v>0</v>
      </c>
      <c r="BR186">
        <v>0</v>
      </c>
      <c r="BS186">
        <v>0</v>
      </c>
      <c r="BT186">
        <v>0</v>
      </c>
      <c r="BU186">
        <v>0</v>
      </c>
      <c r="BV186">
        <v>0</v>
      </c>
      <c r="BW186">
        <v>0</v>
      </c>
      <c r="BX186">
        <v>0</v>
      </c>
      <c r="BY186">
        <v>0</v>
      </c>
      <c r="BZ186">
        <v>0</v>
      </c>
      <c r="CA186">
        <v>0</v>
      </c>
      <c r="CB186">
        <v>0</v>
      </c>
      <c r="CC186">
        <v>0</v>
      </c>
    </row>
    <row r="187" spans="1:81" x14ac:dyDescent="0.25">
      <c r="A187">
        <v>21707</v>
      </c>
      <c r="B187" t="s">
        <v>829</v>
      </c>
      <c r="C187" t="s">
        <v>830</v>
      </c>
      <c r="D187">
        <v>2020</v>
      </c>
      <c r="E187" t="s">
        <v>28</v>
      </c>
      <c r="F187" t="s">
        <v>23</v>
      </c>
      <c r="G187">
        <v>2018</v>
      </c>
      <c r="H187">
        <v>27814.209999999901</v>
      </c>
      <c r="I187">
        <v>100</v>
      </c>
      <c r="J187">
        <v>2025</v>
      </c>
      <c r="K187">
        <v>17.5</v>
      </c>
      <c r="L187">
        <v>22946.723249999901</v>
      </c>
      <c r="M187">
        <v>2020</v>
      </c>
      <c r="N187">
        <v>23560</v>
      </c>
      <c r="O187">
        <v>123.096661219784</v>
      </c>
      <c r="P187" t="s">
        <v>691</v>
      </c>
      <c r="Q187">
        <v>2.82280817394878</v>
      </c>
      <c r="R187">
        <v>1</v>
      </c>
      <c r="S187" t="s">
        <v>25</v>
      </c>
      <c r="T187">
        <v>-1.11368485725649E-2</v>
      </c>
      <c r="AW187">
        <v>27814.209999999901</v>
      </c>
      <c r="AX187">
        <v>25687.104999999901</v>
      </c>
      <c r="AY187">
        <v>23560</v>
      </c>
      <c r="AZ187">
        <v>23437.344649999901</v>
      </c>
      <c r="BA187">
        <v>23314.6892999999</v>
      </c>
      <c r="BB187">
        <v>23192.033949999899</v>
      </c>
      <c r="BC187">
        <v>23069.378599999902</v>
      </c>
      <c r="BD187">
        <v>22946.723249999901</v>
      </c>
      <c r="BE187">
        <v>22691.169067928098</v>
      </c>
      <c r="BF187">
        <v>22438.460954084101</v>
      </c>
      <c r="BG187">
        <v>22188.567212237002</v>
      </c>
      <c r="BH187">
        <v>21941.456499152198</v>
      </c>
      <c r="BI187">
        <v>21697.097820659601</v>
      </c>
      <c r="BJ187">
        <v>21455.460527766802</v>
      </c>
      <c r="BK187">
        <v>21216.514312814401</v>
      </c>
      <c r="BL187">
        <v>20980.229205674899</v>
      </c>
      <c r="BM187">
        <v>20746.575569993602</v>
      </c>
      <c r="BN187">
        <v>20515.524099471299</v>
      </c>
      <c r="BO187">
        <v>20287.045814188699</v>
      </c>
      <c r="BP187">
        <v>20061.1120569714</v>
      </c>
      <c r="BQ187">
        <v>19837.6944897957</v>
      </c>
      <c r="BR187">
        <v>19616.765090233999</v>
      </c>
      <c r="BS187">
        <v>19398.296147940498</v>
      </c>
      <c r="BT187">
        <v>19182.260261175099</v>
      </c>
      <c r="BU187">
        <v>18968.630333366898</v>
      </c>
      <c r="BV187">
        <v>18757.379569715202</v>
      </c>
      <c r="BW187">
        <v>18548.481473829099</v>
      </c>
      <c r="BX187">
        <v>18341.909844404101</v>
      </c>
      <c r="BY187">
        <v>18137.638771935301</v>
      </c>
      <c r="BZ187">
        <v>17935.642635468401</v>
      </c>
      <c r="CA187">
        <v>17735.8960993855</v>
      </c>
      <c r="CB187">
        <v>17538.374110227898</v>
      </c>
      <c r="CC187">
        <v>17343.0518935533</v>
      </c>
    </row>
    <row r="188" spans="1:81" x14ac:dyDescent="0.25">
      <c r="A188">
        <v>3596</v>
      </c>
      <c r="B188" t="s">
        <v>831</v>
      </c>
      <c r="C188" t="s">
        <v>21</v>
      </c>
      <c r="D188">
        <v>2020</v>
      </c>
      <c r="E188" t="s">
        <v>690</v>
      </c>
      <c r="F188" t="s">
        <v>23</v>
      </c>
      <c r="G188">
        <v>2007</v>
      </c>
      <c r="H188">
        <v>930</v>
      </c>
      <c r="I188">
        <v>100</v>
      </c>
      <c r="J188">
        <v>2030</v>
      </c>
      <c r="K188">
        <v>100</v>
      </c>
      <c r="L188">
        <v>0</v>
      </c>
      <c r="M188">
        <v>2020</v>
      </c>
      <c r="N188">
        <v>499</v>
      </c>
      <c r="O188">
        <v>-2.1012416427889198</v>
      </c>
      <c r="P188" t="s">
        <v>24</v>
      </c>
      <c r="Q188">
        <v>3.6502440071390199</v>
      </c>
      <c r="R188">
        <v>1</v>
      </c>
      <c r="S188" t="s">
        <v>25</v>
      </c>
      <c r="T188">
        <v>-1.11368485725649E-2</v>
      </c>
      <c r="AL188">
        <v>930</v>
      </c>
      <c r="AM188">
        <v>896.84615384615302</v>
      </c>
      <c r="AN188">
        <v>863.69230769230705</v>
      </c>
      <c r="AO188">
        <v>830.53846153846098</v>
      </c>
      <c r="AP188">
        <v>797.38461538461502</v>
      </c>
      <c r="AQ188">
        <v>764.23076923076906</v>
      </c>
      <c r="AR188">
        <v>731.07692307692298</v>
      </c>
      <c r="AS188">
        <v>697.923076923076</v>
      </c>
      <c r="AT188">
        <v>664.76923076923003</v>
      </c>
      <c r="AU188">
        <v>631.61538461538396</v>
      </c>
      <c r="AV188">
        <v>598.461538461538</v>
      </c>
      <c r="AW188">
        <v>565.30769230769204</v>
      </c>
      <c r="AX188">
        <v>532.15384615384596</v>
      </c>
      <c r="AY188">
        <v>499</v>
      </c>
      <c r="AZ188">
        <v>449.1</v>
      </c>
      <c r="BA188">
        <v>399.2</v>
      </c>
      <c r="BB188">
        <v>349.3</v>
      </c>
      <c r="BC188">
        <v>299.39999999999998</v>
      </c>
      <c r="BD188">
        <v>249.5</v>
      </c>
      <c r="BE188">
        <v>199.6</v>
      </c>
      <c r="BF188">
        <v>149.69999999999999</v>
      </c>
      <c r="BG188">
        <v>99.799999999999898</v>
      </c>
      <c r="BH188">
        <v>49.899999999999899</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row>
    <row r="189" spans="1:81" x14ac:dyDescent="0.25">
      <c r="A189">
        <v>3672</v>
      </c>
      <c r="B189" t="s">
        <v>832</v>
      </c>
      <c r="C189" t="s">
        <v>76</v>
      </c>
      <c r="D189">
        <v>2020</v>
      </c>
      <c r="E189" t="s">
        <v>690</v>
      </c>
      <c r="F189" t="s">
        <v>23</v>
      </c>
      <c r="G189">
        <v>2019</v>
      </c>
      <c r="H189">
        <v>60206</v>
      </c>
      <c r="I189">
        <v>100</v>
      </c>
      <c r="J189">
        <v>2030</v>
      </c>
      <c r="K189">
        <v>46</v>
      </c>
      <c r="L189">
        <v>32511.24</v>
      </c>
      <c r="M189">
        <v>2020</v>
      </c>
      <c r="N189">
        <v>17004</v>
      </c>
      <c r="O189">
        <v>155.99340813930101</v>
      </c>
      <c r="P189" t="s">
        <v>45</v>
      </c>
      <c r="Q189">
        <v>3.1102499230390199</v>
      </c>
      <c r="R189">
        <v>1</v>
      </c>
      <c r="S189" t="s">
        <v>25</v>
      </c>
      <c r="T189">
        <v>-1.11368485725649E-2</v>
      </c>
      <c r="AX189">
        <v>60206</v>
      </c>
      <c r="AY189">
        <v>17004</v>
      </c>
      <c r="AZ189">
        <v>18554.723999999998</v>
      </c>
      <c r="BA189">
        <v>20105.448</v>
      </c>
      <c r="BB189">
        <v>21656.171999999999</v>
      </c>
      <c r="BC189">
        <v>23206.896000000001</v>
      </c>
      <c r="BD189">
        <v>24757.62</v>
      </c>
      <c r="BE189">
        <v>26308.344000000001</v>
      </c>
      <c r="BF189">
        <v>27859.067999999999</v>
      </c>
      <c r="BG189">
        <v>29409.792000000001</v>
      </c>
      <c r="BH189">
        <v>30960.516</v>
      </c>
      <c r="BI189">
        <v>32511.24</v>
      </c>
      <c r="BJ189">
        <v>32149.1672432136</v>
      </c>
      <c r="BK189">
        <v>31791.126835891901</v>
      </c>
      <c r="BL189">
        <v>31437.073870369401</v>
      </c>
      <c r="BM189">
        <v>31086.963939110501</v>
      </c>
      <c r="BN189">
        <v>30740.753129139899</v>
      </c>
      <c r="BO189">
        <v>30398.398016534</v>
      </c>
      <c r="BP189">
        <v>30059.8556609753</v>
      </c>
      <c r="BQ189">
        <v>29725.083600365899</v>
      </c>
      <c r="BR189">
        <v>29394.0398455018</v>
      </c>
      <c r="BS189">
        <v>29066.682874806502</v>
      </c>
      <c r="BT189">
        <v>28742.971629123</v>
      </c>
      <c r="BU189">
        <v>28422.8655065639</v>
      </c>
      <c r="BV189">
        <v>28106.324357418998</v>
      </c>
      <c r="BW189">
        <v>27793.308479119001</v>
      </c>
      <c r="BX189">
        <v>27483.778611256399</v>
      </c>
      <c r="BY189">
        <v>27177.695930661001</v>
      </c>
      <c r="BZ189">
        <v>26875.022046530001</v>
      </c>
      <c r="CA189">
        <v>26575.718995613501</v>
      </c>
      <c r="CB189">
        <v>26279.749237452299</v>
      </c>
      <c r="CC189">
        <v>25987.075649669801</v>
      </c>
    </row>
    <row r="190" spans="1:81" x14ac:dyDescent="0.25">
      <c r="A190">
        <v>3652</v>
      </c>
      <c r="B190" t="s">
        <v>833</v>
      </c>
      <c r="C190" t="s">
        <v>78</v>
      </c>
      <c r="D190">
        <v>2021</v>
      </c>
      <c r="E190" t="s">
        <v>28</v>
      </c>
      <c r="F190" t="s">
        <v>23</v>
      </c>
      <c r="G190">
        <v>2014</v>
      </c>
      <c r="H190">
        <v>222981</v>
      </c>
      <c r="I190">
        <v>100</v>
      </c>
      <c r="J190">
        <v>2025</v>
      </c>
      <c r="K190">
        <v>10</v>
      </c>
      <c r="L190">
        <v>200682.9</v>
      </c>
      <c r="M190">
        <v>2020</v>
      </c>
      <c r="N190">
        <v>214617.989</v>
      </c>
      <c r="O190">
        <v>37.504403407020597</v>
      </c>
      <c r="P190" t="s">
        <v>45</v>
      </c>
      <c r="Q190">
        <v>2.74782717612378</v>
      </c>
      <c r="R190">
        <v>1</v>
      </c>
      <c r="S190" t="s">
        <v>25</v>
      </c>
      <c r="T190">
        <v>-1.11368485725649E-2</v>
      </c>
      <c r="AS190">
        <v>222981</v>
      </c>
      <c r="AT190">
        <v>221587.16483333299</v>
      </c>
      <c r="AU190">
        <v>220193.32966666599</v>
      </c>
      <c r="AV190">
        <v>218799.4945</v>
      </c>
      <c r="AW190">
        <v>217405.65933333299</v>
      </c>
      <c r="AX190">
        <v>216011.82416666599</v>
      </c>
      <c r="AY190">
        <v>214617.989</v>
      </c>
      <c r="AZ190">
        <v>211830.9712</v>
      </c>
      <c r="BA190">
        <v>209043.9534</v>
      </c>
      <c r="BB190">
        <v>206256.9356</v>
      </c>
      <c r="BC190">
        <v>203469.9178</v>
      </c>
      <c r="BD190">
        <v>200682.9</v>
      </c>
      <c r="BE190">
        <v>198447.924931596</v>
      </c>
      <c r="BF190">
        <v>196237.840442093</v>
      </c>
      <c r="BG190">
        <v>194052.36932888301</v>
      </c>
      <c r="BH190">
        <v>191891.23747651899</v>
      </c>
      <c r="BI190">
        <v>189754.17382234099</v>
      </c>
      <c r="BJ190">
        <v>187640.91032247001</v>
      </c>
      <c r="BK190">
        <v>185551.18191819001</v>
      </c>
      <c r="BL190">
        <v>183484.726502707</v>
      </c>
      <c r="BM190">
        <v>181441.28488826801</v>
      </c>
      <c r="BN190">
        <v>179420.60077365499</v>
      </c>
      <c r="BO190">
        <v>177422.420712041</v>
      </c>
      <c r="BP190">
        <v>175446.49407919301</v>
      </c>
      <c r="BQ190">
        <v>173492.573042045</v>
      </c>
      <c r="BR190">
        <v>171560.41252761101</v>
      </c>
      <c r="BS190">
        <v>169649.77019224499</v>
      </c>
      <c r="BT190">
        <v>167760.40639124301</v>
      </c>
      <c r="BU190">
        <v>165892.084148792</v>
      </c>
      <c r="BV190">
        <v>164044.56912823999</v>
      </c>
      <c r="BW190">
        <v>162217.62960270699</v>
      </c>
      <c r="BX190">
        <v>160411.03642602099</v>
      </c>
      <c r="BY190">
        <v>158624.56300397601</v>
      </c>
      <c r="BZ190">
        <v>156857.98526591199</v>
      </c>
      <c r="CA190">
        <v>155111.081636608</v>
      </c>
      <c r="CB190">
        <v>153383.63300849401</v>
      </c>
      <c r="CC190">
        <v>151675.422714168</v>
      </c>
    </row>
    <row r="191" spans="1:81" x14ac:dyDescent="0.25">
      <c r="A191">
        <v>841910</v>
      </c>
      <c r="B191" t="s">
        <v>834</v>
      </c>
      <c r="C191" t="s">
        <v>43</v>
      </c>
      <c r="D191">
        <v>2018</v>
      </c>
      <c r="E191" t="s">
        <v>690</v>
      </c>
      <c r="F191" t="s">
        <v>23</v>
      </c>
      <c r="G191">
        <v>2017</v>
      </c>
      <c r="H191">
        <v>1134974.1559716</v>
      </c>
      <c r="I191">
        <v>97.86</v>
      </c>
      <c r="J191">
        <v>2025</v>
      </c>
      <c r="K191">
        <v>16</v>
      </c>
      <c r="L191">
        <v>953378.29101614398</v>
      </c>
      <c r="M191">
        <v>2020</v>
      </c>
      <c r="N191">
        <v>1134974.1559716</v>
      </c>
      <c r="O191">
        <v>110.433460076046</v>
      </c>
      <c r="P191" t="s">
        <v>691</v>
      </c>
      <c r="Q191">
        <v>2.7865363780487802</v>
      </c>
      <c r="R191">
        <v>1</v>
      </c>
      <c r="S191" t="s">
        <v>25</v>
      </c>
      <c r="T191">
        <v>-1.11368485725649E-2</v>
      </c>
      <c r="AV191">
        <v>1134974.1559716</v>
      </c>
      <c r="AW191">
        <v>1134974.1559716</v>
      </c>
      <c r="AX191">
        <v>1134974.1559716</v>
      </c>
      <c r="AY191">
        <v>1134974.1559716</v>
      </c>
      <c r="AZ191">
        <v>1098654.9829805</v>
      </c>
      <c r="BA191">
        <v>1062335.80998941</v>
      </c>
      <c r="BB191">
        <v>1026016.63699832</v>
      </c>
      <c r="BC191">
        <v>989697.46400723502</v>
      </c>
      <c r="BD191">
        <v>953378.29101614398</v>
      </c>
      <c r="BE191">
        <v>942760.66135672596</v>
      </c>
      <c r="BF191">
        <v>932261.27863102499</v>
      </c>
      <c r="BG191">
        <v>921878.825940846</v>
      </c>
      <c r="BH191">
        <v>911612.001054088</v>
      </c>
      <c r="BI191">
        <v>901459.51624141599</v>
      </c>
      <c r="BJ191">
        <v>891420.09811473801</v>
      </c>
      <c r="BK191">
        <v>881492.48746749305</v>
      </c>
      <c r="BL191">
        <v>871675.43911671406</v>
      </c>
      <c r="BM191">
        <v>861967.72174684703</v>
      </c>
      <c r="BN191">
        <v>852368.11775531399</v>
      </c>
      <c r="BO191">
        <v>842875.42309979</v>
      </c>
      <c r="BP191">
        <v>833488.44714719104</v>
      </c>
      <c r="BQ191">
        <v>824206.01252433099</v>
      </c>
      <c r="BR191">
        <v>815026.95497025002</v>
      </c>
      <c r="BS191">
        <v>805950.12319018797</v>
      </c>
      <c r="BT191">
        <v>796974.37871117797</v>
      </c>
      <c r="BU191">
        <v>788098.59573925799</v>
      </c>
      <c r="BV191">
        <v>779321.66101825901</v>
      </c>
      <c r="BW191">
        <v>770642.47369017894</v>
      </c>
      <c r="BX191">
        <v>762059.94515710406</v>
      </c>
      <c r="BY191">
        <v>753572.99894467206</v>
      </c>
      <c r="BZ191">
        <v>745180.570567052</v>
      </c>
      <c r="CA191">
        <v>736881.60739342903</v>
      </c>
      <c r="CB191">
        <v>728675.06851598003</v>
      </c>
      <c r="CC191">
        <v>720559.92461931496</v>
      </c>
    </row>
    <row r="192" spans="1:81" x14ac:dyDescent="0.25">
      <c r="A192">
        <v>3285</v>
      </c>
      <c r="B192" t="s">
        <v>168</v>
      </c>
      <c r="C192" t="s">
        <v>43</v>
      </c>
      <c r="D192">
        <v>2018</v>
      </c>
      <c r="E192" t="s">
        <v>28</v>
      </c>
      <c r="F192" t="s">
        <v>23</v>
      </c>
      <c r="G192">
        <v>2017</v>
      </c>
      <c r="H192">
        <v>713262</v>
      </c>
      <c r="I192">
        <v>100</v>
      </c>
      <c r="J192">
        <v>2022</v>
      </c>
      <c r="K192">
        <v>53</v>
      </c>
      <c r="L192">
        <v>335233.13999999902</v>
      </c>
      <c r="M192">
        <v>2020</v>
      </c>
      <c r="N192">
        <v>459502.8</v>
      </c>
      <c r="O192">
        <v>67.126938403591694</v>
      </c>
      <c r="P192" t="s">
        <v>24</v>
      </c>
      <c r="Q192">
        <v>3.1764127896146301</v>
      </c>
      <c r="R192">
        <v>1</v>
      </c>
      <c r="S192" t="s">
        <v>25</v>
      </c>
      <c r="T192">
        <v>-1.11368485725649E-2</v>
      </c>
      <c r="AV192">
        <v>713262</v>
      </c>
      <c r="AW192">
        <v>628675.6</v>
      </c>
      <c r="AX192">
        <v>544089.19999999995</v>
      </c>
      <c r="AY192">
        <v>459502.8</v>
      </c>
      <c r="AZ192">
        <v>397367.97</v>
      </c>
      <c r="BA192">
        <v>335233.13999999902</v>
      </c>
      <c r="BB192">
        <v>331499.699283314</v>
      </c>
      <c r="BC192">
        <v>327807.83733054501</v>
      </c>
      <c r="BD192">
        <v>324157.09108529502</v>
      </c>
      <c r="BE192">
        <v>320547.00264815497</v>
      </c>
      <c r="BF192">
        <v>316977.11921927298</v>
      </c>
      <c r="BG192">
        <v>313446.99304156</v>
      </c>
      <c r="BH192">
        <v>309956.18134453002</v>
      </c>
      <c r="BI192">
        <v>306504.24628876499</v>
      </c>
      <c r="BJ192">
        <v>303090.75491099898</v>
      </c>
      <c r="BK192">
        <v>299715.27906981099</v>
      </c>
      <c r="BL192">
        <v>296377.39539192698</v>
      </c>
      <c r="BM192">
        <v>293076.68521911599</v>
      </c>
      <c r="BN192">
        <v>289812.734555681</v>
      </c>
      <c r="BO192">
        <v>286585.13401653297</v>
      </c>
      <c r="BP192">
        <v>283393.47877584299</v>
      </c>
      <c r="BQ192">
        <v>280237.36851626402</v>
      </c>
      <c r="BR192">
        <v>277116.40737872402</v>
      </c>
      <c r="BS192">
        <v>274030.20391277398</v>
      </c>
      <c r="BT192">
        <v>270978.37102748902</v>
      </c>
      <c r="BU192">
        <v>267960.525942915</v>
      </c>
      <c r="BV192">
        <v>264976.29014206398</v>
      </c>
      <c r="BW192">
        <v>262025.28932343199</v>
      </c>
      <c r="BX192">
        <v>259107.153354054</v>
      </c>
      <c r="BY192">
        <v>256221.516223082</v>
      </c>
      <c r="BZ192">
        <v>253368.015995872</v>
      </c>
      <c r="CA192">
        <v>250546.29476859499</v>
      </c>
      <c r="CB192">
        <v>247755.99862334001</v>
      </c>
      <c r="CC192">
        <v>244996.777583727</v>
      </c>
    </row>
    <row r="193" spans="1:81" x14ac:dyDescent="0.25">
      <c r="A193">
        <v>22110</v>
      </c>
      <c r="B193" t="s">
        <v>835</v>
      </c>
      <c r="C193" t="s">
        <v>21</v>
      </c>
      <c r="D193">
        <v>2019</v>
      </c>
      <c r="E193" t="s">
        <v>28</v>
      </c>
      <c r="F193" t="s">
        <v>23</v>
      </c>
      <c r="G193">
        <v>2018</v>
      </c>
      <c r="H193">
        <v>19808</v>
      </c>
      <c r="I193">
        <v>100</v>
      </c>
      <c r="J193">
        <v>2024</v>
      </c>
      <c r="K193">
        <v>30</v>
      </c>
      <c r="L193">
        <v>13865.5999999999</v>
      </c>
      <c r="M193">
        <v>2020</v>
      </c>
      <c r="N193">
        <v>13856</v>
      </c>
      <c r="O193">
        <v>100.16155088853</v>
      </c>
      <c r="P193" t="s">
        <v>691</v>
      </c>
      <c r="Q193">
        <v>2.9473190539707299</v>
      </c>
      <c r="R193">
        <v>1</v>
      </c>
      <c r="S193" t="s">
        <v>25</v>
      </c>
      <c r="T193">
        <v>-1.11368485725649E-2</v>
      </c>
      <c r="AW193">
        <v>19808</v>
      </c>
      <c r="AX193">
        <v>16832</v>
      </c>
      <c r="AY193">
        <v>13856</v>
      </c>
      <c r="AZ193">
        <v>13858.4</v>
      </c>
      <c r="BA193">
        <v>13860.8</v>
      </c>
      <c r="BB193">
        <v>13863.199999999901</v>
      </c>
      <c r="BC193">
        <v>13865.5999999999</v>
      </c>
      <c r="BD193">
        <v>13711.180912432201</v>
      </c>
      <c r="BE193">
        <v>13558.4815668594</v>
      </c>
      <c r="BF193">
        <v>13407.4828107754</v>
      </c>
      <c r="BG193">
        <v>13258.1657049725</v>
      </c>
      <c r="BH193">
        <v>13110.5115211662</v>
      </c>
      <c r="BI193">
        <v>12964.501739646101</v>
      </c>
      <c r="BJ193">
        <v>12820.118046952901</v>
      </c>
      <c r="BK193">
        <v>12677.342333581601</v>
      </c>
      <c r="BL193">
        <v>12536.156691710001</v>
      </c>
      <c r="BM193">
        <v>12396.5434129524</v>
      </c>
      <c r="BN193">
        <v>12258.484986139199</v>
      </c>
      <c r="BO193">
        <v>12121.9640951195</v>
      </c>
      <c r="BP193">
        <v>11986.963616590099</v>
      </c>
      <c r="BQ193">
        <v>11853.466617947201</v>
      </c>
      <c r="BR193">
        <v>11721.4563551632</v>
      </c>
      <c r="BS193">
        <v>11590.916270685801</v>
      </c>
      <c r="BT193">
        <v>11461.829991361899</v>
      </c>
      <c r="BU193">
        <v>11334.181326383599</v>
      </c>
      <c r="BV193">
        <v>11207.9542652577</v>
      </c>
      <c r="BW193">
        <v>11083.1329757973</v>
      </c>
      <c r="BX193">
        <v>10959.7018021363</v>
      </c>
      <c r="BY193">
        <v>10837.6452627654</v>
      </c>
      <c r="BZ193">
        <v>10716.948048590801</v>
      </c>
      <c r="CA193">
        <v>10597.5950210136</v>
      </c>
      <c r="CB193">
        <v>10479.571210031199</v>
      </c>
      <c r="CC193">
        <v>10362.861812359701</v>
      </c>
    </row>
    <row r="194" spans="1:81" x14ac:dyDescent="0.25">
      <c r="A194">
        <v>3732</v>
      </c>
      <c r="B194" t="s">
        <v>836</v>
      </c>
      <c r="C194" t="s">
        <v>27</v>
      </c>
      <c r="D194">
        <v>2020</v>
      </c>
      <c r="E194" t="s">
        <v>690</v>
      </c>
      <c r="F194" t="s">
        <v>23</v>
      </c>
      <c r="G194">
        <v>2020</v>
      </c>
      <c r="H194">
        <v>864513</v>
      </c>
      <c r="I194">
        <v>100</v>
      </c>
      <c r="J194">
        <v>2030</v>
      </c>
      <c r="K194">
        <v>25</v>
      </c>
      <c r="L194">
        <v>648384.75</v>
      </c>
      <c r="M194">
        <v>2020</v>
      </c>
      <c r="N194">
        <v>864513</v>
      </c>
      <c r="O194">
        <v>0</v>
      </c>
      <c r="P194" t="s">
        <v>45</v>
      </c>
      <c r="Q194">
        <v>2.9003303537390202</v>
      </c>
      <c r="R194">
        <v>1</v>
      </c>
      <c r="S194" t="s">
        <v>25</v>
      </c>
      <c r="T194">
        <v>-1.11368485725649E-2</v>
      </c>
      <c r="AY194">
        <v>864513</v>
      </c>
      <c r="AZ194">
        <v>842900.17500000005</v>
      </c>
      <c r="BA194">
        <v>821287.35</v>
      </c>
      <c r="BB194">
        <v>799674.52500000002</v>
      </c>
      <c r="BC194">
        <v>778061.7</v>
      </c>
      <c r="BD194">
        <v>756448.875</v>
      </c>
      <c r="BE194">
        <v>734836.05</v>
      </c>
      <c r="BF194">
        <v>713223.22499999998</v>
      </c>
      <c r="BG194">
        <v>691610.4</v>
      </c>
      <c r="BH194">
        <v>669997.57499999995</v>
      </c>
      <c r="BI194">
        <v>648384.75</v>
      </c>
      <c r="BJ194">
        <v>641163.78722248902</v>
      </c>
      <c r="BK194">
        <v>634023.24321397999</v>
      </c>
      <c r="BL194">
        <v>626962.22236281901</v>
      </c>
      <c r="BM194">
        <v>619979.83903164603</v>
      </c>
      <c r="BN194">
        <v>613075.21744630695</v>
      </c>
      <c r="BO194">
        <v>606247.49158601498</v>
      </c>
      <c r="BP194">
        <v>599495.80507472495</v>
      </c>
      <c r="BQ194">
        <v>592819.31107371999</v>
      </c>
      <c r="BR194">
        <v>586217.17217539903</v>
      </c>
      <c r="BS194">
        <v>579688.56029824505</v>
      </c>
      <c r="BT194">
        <v>573232.65658295504</v>
      </c>
      <c r="BU194">
        <v>566848.65128974104</v>
      </c>
      <c r="BV194">
        <v>560535.74369676504</v>
      </c>
      <c r="BW194">
        <v>554293.14199970395</v>
      </c>
      <c r="BX194">
        <v>548120.06321244198</v>
      </c>
      <c r="BY194">
        <v>542015.73306886002</v>
      </c>
      <c r="BZ194">
        <v>535979.38592572499</v>
      </c>
      <c r="CA194">
        <v>530010.26466665301</v>
      </c>
      <c r="CB194">
        <v>524107.62060715602</v>
      </c>
      <c r="CC194">
        <v>518270.71340072702</v>
      </c>
    </row>
    <row r="195" spans="1:81" x14ac:dyDescent="0.25">
      <c r="A195">
        <v>3814</v>
      </c>
      <c r="B195" t="s">
        <v>837</v>
      </c>
      <c r="C195" t="s">
        <v>155</v>
      </c>
      <c r="D195">
        <v>2021</v>
      </c>
      <c r="E195" t="s">
        <v>28</v>
      </c>
      <c r="F195" t="s">
        <v>23</v>
      </c>
      <c r="G195">
        <v>2018</v>
      </c>
      <c r="H195">
        <v>1177169</v>
      </c>
      <c r="I195">
        <v>100</v>
      </c>
      <c r="J195">
        <v>2026</v>
      </c>
      <c r="K195">
        <v>45</v>
      </c>
      <c r="L195">
        <v>647442.94999999995</v>
      </c>
      <c r="M195">
        <v>2020</v>
      </c>
      <c r="N195">
        <v>1044590</v>
      </c>
      <c r="O195">
        <v>25.0278422214652</v>
      </c>
      <c r="P195" t="s">
        <v>24</v>
      </c>
      <c r="Q195">
        <v>3.0984103998268302</v>
      </c>
      <c r="R195">
        <v>1</v>
      </c>
      <c r="S195" t="s">
        <v>25</v>
      </c>
      <c r="T195">
        <v>-1.11368485725649E-2</v>
      </c>
      <c r="AW195">
        <v>1177169</v>
      </c>
      <c r="AX195">
        <v>1110879.5</v>
      </c>
      <c r="AY195">
        <v>1044590</v>
      </c>
      <c r="AZ195">
        <v>978398.82499999995</v>
      </c>
      <c r="BA195">
        <v>912207.65</v>
      </c>
      <c r="BB195">
        <v>846016.47499999998</v>
      </c>
      <c r="BC195">
        <v>779825.3</v>
      </c>
      <c r="BD195">
        <v>713634.125</v>
      </c>
      <c r="BE195">
        <v>647442.94999999995</v>
      </c>
      <c r="BF195">
        <v>640232.47590647498</v>
      </c>
      <c r="BG195">
        <v>633102.30377106601</v>
      </c>
      <c r="BH195">
        <v>626051.53928302601</v>
      </c>
      <c r="BI195">
        <v>619079.29809140996</v>
      </c>
      <c r="BJ195">
        <v>612184.705694156</v>
      </c>
      <c r="BK195">
        <v>605366.89732840005</v>
      </c>
      <c r="BL195">
        <v>598625.01786201005</v>
      </c>
      <c r="BM195">
        <v>591958.22168633202</v>
      </c>
      <c r="BN195">
        <v>585365.67261012597</v>
      </c>
      <c r="BO195">
        <v>578846.54375468998</v>
      </c>
      <c r="BP195">
        <v>572400.01745014102</v>
      </c>
      <c r="BQ195">
        <v>566025.28513286496</v>
      </c>
      <c r="BR195">
        <v>559721.54724409804</v>
      </c>
      <c r="BS195">
        <v>553488.01312963804</v>
      </c>
      <c r="BT195">
        <v>547323.90094068402</v>
      </c>
      <c r="BU195">
        <v>541228.43753576197</v>
      </c>
      <c r="BV195">
        <v>535200.85838375997</v>
      </c>
      <c r="BW195">
        <v>529240.40746803302</v>
      </c>
      <c r="BX195">
        <v>523346.33719157899</v>
      </c>
      <c r="BY195">
        <v>517517.90828327002</v>
      </c>
      <c r="BZ195">
        <v>511754.38970512903</v>
      </c>
      <c r="CA195">
        <v>506055.058560637</v>
      </c>
      <c r="CB195">
        <v>500419.20000406698</v>
      </c>
      <c r="CC195">
        <v>494846.10715081799</v>
      </c>
    </row>
    <row r="196" spans="1:81" x14ac:dyDescent="0.25">
      <c r="A196">
        <v>36028</v>
      </c>
      <c r="B196" t="s">
        <v>838</v>
      </c>
      <c r="C196" t="s">
        <v>21</v>
      </c>
      <c r="D196">
        <v>2018</v>
      </c>
      <c r="E196" t="s">
        <v>690</v>
      </c>
      <c r="F196" t="s">
        <v>23</v>
      </c>
      <c r="G196">
        <v>2018</v>
      </c>
      <c r="H196">
        <v>31475.200000000001</v>
      </c>
      <c r="I196">
        <v>92</v>
      </c>
      <c r="J196">
        <v>2023</v>
      </c>
      <c r="K196">
        <v>10</v>
      </c>
      <c r="L196">
        <v>28327.68</v>
      </c>
      <c r="M196">
        <v>2020</v>
      </c>
      <c r="N196">
        <v>27553</v>
      </c>
      <c r="O196">
        <v>126.135173347848</v>
      </c>
      <c r="P196" t="s">
        <v>691</v>
      </c>
      <c r="Q196">
        <v>2.6668326469616801</v>
      </c>
      <c r="R196">
        <v>1</v>
      </c>
      <c r="S196" t="s">
        <v>25</v>
      </c>
      <c r="T196">
        <v>-1.11368485725649E-2</v>
      </c>
      <c r="AW196">
        <v>31475.200000000001</v>
      </c>
      <c r="AX196">
        <v>29514.1</v>
      </c>
      <c r="AY196">
        <v>27553</v>
      </c>
      <c r="AZ196">
        <v>27811.2266666666</v>
      </c>
      <c r="BA196">
        <v>28069.453333333298</v>
      </c>
      <c r="BB196">
        <v>28327.68</v>
      </c>
      <c r="BC196">
        <v>28012.198917427901</v>
      </c>
      <c r="BD196">
        <v>27700.2312998999</v>
      </c>
      <c r="BE196">
        <v>27391.7380184879</v>
      </c>
      <c r="BF196">
        <v>27086.6803800366</v>
      </c>
      <c r="BG196">
        <v>26785.0201223107</v>
      </c>
      <c r="BH196">
        <v>26486.719409195401</v>
      </c>
      <c r="BI196">
        <v>26191.740825951201</v>
      </c>
      <c r="BJ196">
        <v>25900.047374520698</v>
      </c>
      <c r="BK196">
        <v>25611.602468888399</v>
      </c>
      <c r="BL196">
        <v>25326.369930491699</v>
      </c>
      <c r="BM196">
        <v>25044.313983683001</v>
      </c>
      <c r="BN196">
        <v>24765.399251243001</v>
      </c>
      <c r="BO196">
        <v>24489.590749942799</v>
      </c>
      <c r="BP196">
        <v>24216.853886156601</v>
      </c>
      <c r="BQ196">
        <v>23947.1544515225</v>
      </c>
      <c r="BR196">
        <v>23680.458618652101</v>
      </c>
      <c r="BS196">
        <v>23416.7329368873</v>
      </c>
      <c r="BT196">
        <v>23155.944328105001</v>
      </c>
      <c r="BU196">
        <v>22898.060082568099</v>
      </c>
      <c r="BV196">
        <v>22643.0478548231</v>
      </c>
      <c r="BW196">
        <v>22390.875659642599</v>
      </c>
      <c r="BX196">
        <v>22141.511868014</v>
      </c>
      <c r="BY196">
        <v>21894.925203172301</v>
      </c>
      <c r="BZ196">
        <v>21651.084736676901</v>
      </c>
      <c r="CA196">
        <v>21409.9598845328</v>
      </c>
      <c r="CB196">
        <v>21171.520403353999</v>
      </c>
      <c r="CC196">
        <v>20935.736386570901</v>
      </c>
    </row>
    <row r="197" spans="1:81" x14ac:dyDescent="0.25">
      <c r="A197">
        <v>841570</v>
      </c>
      <c r="B197" t="s">
        <v>839</v>
      </c>
      <c r="C197" t="s">
        <v>165</v>
      </c>
      <c r="D197">
        <v>2020</v>
      </c>
      <c r="E197" t="s">
        <v>28</v>
      </c>
      <c r="F197" t="s">
        <v>23</v>
      </c>
      <c r="G197">
        <v>2018</v>
      </c>
      <c r="H197">
        <v>107290</v>
      </c>
      <c r="I197">
        <v>100</v>
      </c>
      <c r="J197">
        <v>2030</v>
      </c>
      <c r="K197">
        <v>91</v>
      </c>
      <c r="L197">
        <v>9656.0999999999894</v>
      </c>
      <c r="M197">
        <v>2020</v>
      </c>
      <c r="N197">
        <v>73467</v>
      </c>
      <c r="O197">
        <v>34.642680462421403</v>
      </c>
      <c r="P197" t="s">
        <v>45</v>
      </c>
      <c r="Q197">
        <v>3.5602546314390202</v>
      </c>
      <c r="R197">
        <v>1</v>
      </c>
      <c r="S197" t="s">
        <v>25</v>
      </c>
      <c r="T197">
        <v>-1.11368485725649E-2</v>
      </c>
      <c r="AW197">
        <v>107290</v>
      </c>
      <c r="AX197">
        <v>90378.5</v>
      </c>
      <c r="AY197">
        <v>73467</v>
      </c>
      <c r="AZ197">
        <v>67085.91</v>
      </c>
      <c r="BA197">
        <v>60704.82</v>
      </c>
      <c r="BB197">
        <v>54323.729999999901</v>
      </c>
      <c r="BC197">
        <v>47942.64</v>
      </c>
      <c r="BD197">
        <v>41561.550000000003</v>
      </c>
      <c r="BE197">
        <v>35180.46</v>
      </c>
      <c r="BF197">
        <v>28799.37</v>
      </c>
      <c r="BG197">
        <v>22418.28</v>
      </c>
      <c r="BH197">
        <v>16037.1899999999</v>
      </c>
      <c r="BI197">
        <v>9656.0999999999894</v>
      </c>
      <c r="BJ197">
        <v>9548.5614764984493</v>
      </c>
      <c r="BK197">
        <v>9442.2205932488596</v>
      </c>
      <c r="BL197">
        <v>9337.0640123130906</v>
      </c>
      <c r="BM197">
        <v>9233.0785442956203</v>
      </c>
      <c r="BN197">
        <v>9130.2511466891992</v>
      </c>
      <c r="BO197">
        <v>9028.5689222390301</v>
      </c>
      <c r="BP197">
        <v>8928.0191173250896</v>
      </c>
      <c r="BQ197">
        <v>8828.5891203624797</v>
      </c>
      <c r="BR197">
        <v>8730.2664602196091</v>
      </c>
      <c r="BS197">
        <v>8633.0388046539993</v>
      </c>
      <c r="BT197">
        <v>8536.8939587654895</v>
      </c>
      <c r="BU197">
        <v>8441.8198634666696</v>
      </c>
      <c r="BV197">
        <v>8347.8045939703698</v>
      </c>
      <c r="BW197">
        <v>8254.8363582939601</v>
      </c>
      <c r="BX197">
        <v>8162.9034957803397</v>
      </c>
      <c r="BY197">
        <v>8071.9944756353698</v>
      </c>
      <c r="BZ197">
        <v>7982.0978954816401</v>
      </c>
      <c r="CA197">
        <v>7893.2024799282699</v>
      </c>
      <c r="CB197">
        <v>7805.2970791567204</v>
      </c>
      <c r="CC197">
        <v>7718.3706675222702</v>
      </c>
    </row>
    <row r="198" spans="1:81" x14ac:dyDescent="0.25">
      <c r="A198">
        <v>837728</v>
      </c>
      <c r="B198" t="s">
        <v>840</v>
      </c>
      <c r="C198" t="s">
        <v>78</v>
      </c>
      <c r="D198">
        <v>2020</v>
      </c>
      <c r="E198" t="s">
        <v>44</v>
      </c>
      <c r="F198" t="s">
        <v>33</v>
      </c>
      <c r="G198">
        <v>2019</v>
      </c>
      <c r="H198">
        <v>52.8</v>
      </c>
      <c r="I198">
        <v>100</v>
      </c>
      <c r="J198">
        <v>2030</v>
      </c>
      <c r="K198">
        <v>1</v>
      </c>
      <c r="L198">
        <v>52.271999999999998</v>
      </c>
      <c r="M198">
        <v>2020</v>
      </c>
      <c r="N198">
        <v>53.36</v>
      </c>
      <c r="O198">
        <v>-106.06060606060601</v>
      </c>
      <c r="P198" t="s">
        <v>24</v>
      </c>
      <c r="Q198">
        <v>2.3302439077190198</v>
      </c>
      <c r="R198">
        <v>1</v>
      </c>
      <c r="S198" t="s">
        <v>25</v>
      </c>
      <c r="T198">
        <v>-1.11368485725649E-2</v>
      </c>
      <c r="AX198">
        <v>52.8</v>
      </c>
      <c r="AY198">
        <v>53.36</v>
      </c>
      <c r="AZ198">
        <v>53.251199999999997</v>
      </c>
      <c r="BA198">
        <v>53.142400000000002</v>
      </c>
      <c r="BB198">
        <v>53.0336</v>
      </c>
      <c r="BC198">
        <v>52.924799999999998</v>
      </c>
      <c r="BD198">
        <v>52.816000000000003</v>
      </c>
      <c r="BE198">
        <v>52.7072</v>
      </c>
      <c r="BF198">
        <v>52.598399999999998</v>
      </c>
      <c r="BG198">
        <v>52.489599999999903</v>
      </c>
      <c r="BH198">
        <v>52.380800000000001</v>
      </c>
      <c r="BI198">
        <v>52.271999999999998</v>
      </c>
      <c r="BJ198">
        <v>51.689854651414798</v>
      </c>
      <c r="BK198">
        <v>51.114192567424098</v>
      </c>
      <c r="BL198">
        <v>50.544941544891799</v>
      </c>
      <c r="BM198">
        <v>49.982030184797203</v>
      </c>
      <c r="BN198">
        <v>49.425387883279797</v>
      </c>
      <c r="BO198">
        <v>48.874944822783398</v>
      </c>
      <c r="BP198">
        <v>48.330631963299602</v>
      </c>
      <c r="BQ198">
        <v>47.792381033707898</v>
      </c>
      <c r="BR198">
        <v>47.2601245232132</v>
      </c>
      <c r="BS198">
        <v>46.733795672877598</v>
      </c>
      <c r="BT198">
        <v>46.213328467247599</v>
      </c>
      <c r="BU198">
        <v>45.698657626073697</v>
      </c>
      <c r="BV198">
        <v>45.189718596122603</v>
      </c>
      <c r="BW198">
        <v>44.686447543080803</v>
      </c>
      <c r="BX198">
        <v>44.188781343547603</v>
      </c>
      <c r="BY198">
        <v>43.696657577118302</v>
      </c>
      <c r="BZ198">
        <v>43.210014518554701</v>
      </c>
      <c r="CA198">
        <v>42.728791130043298</v>
      </c>
      <c r="CB198">
        <v>42.252927053539203</v>
      </c>
      <c r="CC198">
        <v>41.782362603196297</v>
      </c>
    </row>
    <row r="199" spans="1:81" x14ac:dyDescent="0.25">
      <c r="A199">
        <v>3889</v>
      </c>
      <c r="B199" t="s">
        <v>841</v>
      </c>
      <c r="C199" t="s">
        <v>59</v>
      </c>
      <c r="D199">
        <v>2017</v>
      </c>
      <c r="E199" t="s">
        <v>53</v>
      </c>
      <c r="F199" t="s">
        <v>54</v>
      </c>
      <c r="G199">
        <v>2013</v>
      </c>
      <c r="H199">
        <v>7460000</v>
      </c>
      <c r="I199">
        <v>100</v>
      </c>
      <c r="J199">
        <v>2023</v>
      </c>
      <c r="K199">
        <v>16</v>
      </c>
      <c r="L199">
        <v>6266400</v>
      </c>
      <c r="M199">
        <v>2020</v>
      </c>
      <c r="N199">
        <v>6538000</v>
      </c>
      <c r="O199">
        <v>77.245308310992002</v>
      </c>
      <c r="P199" t="s">
        <v>24</v>
      </c>
      <c r="Q199">
        <v>3.1475752682926799</v>
      </c>
      <c r="R199">
        <v>1</v>
      </c>
      <c r="S199" t="s">
        <v>25</v>
      </c>
      <c r="T199">
        <v>-1.11368485725649E-2</v>
      </c>
      <c r="AR199">
        <v>7460000</v>
      </c>
      <c r="AS199">
        <v>7328285.7142857099</v>
      </c>
      <c r="AT199">
        <v>7196571.4285714198</v>
      </c>
      <c r="AU199">
        <v>7064857.1428571399</v>
      </c>
      <c r="AV199">
        <v>6933142.8571428498</v>
      </c>
      <c r="AW199">
        <v>6801428.57142857</v>
      </c>
      <c r="AX199">
        <v>6669714.2857142799</v>
      </c>
      <c r="AY199">
        <v>6538000</v>
      </c>
      <c r="AZ199">
        <v>6447466.6666666605</v>
      </c>
      <c r="BA199">
        <v>6356933.3333333302</v>
      </c>
      <c r="BB199">
        <v>6266400</v>
      </c>
      <c r="BC199">
        <v>6196612.0521048699</v>
      </c>
      <c r="BD199">
        <v>6127601.3220176501</v>
      </c>
      <c r="BE199">
        <v>6059359.1539812898</v>
      </c>
      <c r="BF199">
        <v>5991876.9886366203</v>
      </c>
      <c r="BG199">
        <v>5925146.3619487397</v>
      </c>
      <c r="BH199">
        <v>5859158.9041454298</v>
      </c>
      <c r="BI199">
        <v>5793906.3386673601</v>
      </c>
      <c r="BJ199">
        <v>5729380.4811300002</v>
      </c>
      <c r="BK199">
        <v>5665573.2382970499</v>
      </c>
      <c r="BL199">
        <v>5602476.6070653601</v>
      </c>
      <c r="BM199">
        <v>5540082.6734611299</v>
      </c>
      <c r="BN199">
        <v>5478383.6116473097</v>
      </c>
      <c r="BO199">
        <v>5417371.6829419704</v>
      </c>
      <c r="BP199">
        <v>5357039.2348477403</v>
      </c>
      <c r="BQ199">
        <v>5297378.7000919497</v>
      </c>
      <c r="BR199">
        <v>5238382.5956774997</v>
      </c>
      <c r="BS199">
        <v>5180043.5219442798</v>
      </c>
      <c r="BT199">
        <v>5122354.1616410902</v>
      </c>
      <c r="BU199">
        <v>5065307.27900784</v>
      </c>
      <c r="BV199">
        <v>5008895.71886802</v>
      </c>
      <c r="BW199">
        <v>4953112.4057312198</v>
      </c>
      <c r="BX199">
        <v>4897950.3429057002</v>
      </c>
      <c r="BY199">
        <v>4843402.6116208201</v>
      </c>
      <c r="BZ199">
        <v>4789462.3701592302</v>
      </c>
      <c r="CA199">
        <v>4736122.8529987698</v>
      </c>
      <c r="CB199">
        <v>4683377.3699638601</v>
      </c>
      <c r="CC199">
        <v>4631219.3053863896</v>
      </c>
    </row>
    <row r="200" spans="1:81" x14ac:dyDescent="0.25">
      <c r="A200">
        <v>3946</v>
      </c>
      <c r="B200" t="s">
        <v>842</v>
      </c>
      <c r="C200" t="s">
        <v>92</v>
      </c>
      <c r="D200">
        <v>2018</v>
      </c>
      <c r="E200" t="s">
        <v>690</v>
      </c>
      <c r="F200" t="s">
        <v>23</v>
      </c>
      <c r="G200">
        <v>2018</v>
      </c>
      <c r="H200">
        <v>7802.72</v>
      </c>
      <c r="I200">
        <v>100</v>
      </c>
      <c r="J200">
        <v>2024</v>
      </c>
      <c r="K200">
        <v>70</v>
      </c>
      <c r="L200">
        <v>2340.8159999999998</v>
      </c>
      <c r="M200">
        <v>2020</v>
      </c>
      <c r="N200">
        <v>3463.44</v>
      </c>
      <c r="O200">
        <v>79.4462883272939</v>
      </c>
      <c r="P200" t="s">
        <v>706</v>
      </c>
      <c r="Q200">
        <v>3.3473178534427301</v>
      </c>
      <c r="R200">
        <v>1</v>
      </c>
      <c r="S200" t="s">
        <v>25</v>
      </c>
      <c r="T200">
        <v>-1.11368485725649E-2</v>
      </c>
      <c r="AW200">
        <v>7802.72</v>
      </c>
      <c r="AX200">
        <v>5633.08</v>
      </c>
      <c r="AY200">
        <v>3463.44</v>
      </c>
      <c r="AZ200">
        <v>3182.7840000000001</v>
      </c>
      <c r="BA200">
        <v>2902.1280000000002</v>
      </c>
      <c r="BB200">
        <v>2621.4720000000002</v>
      </c>
      <c r="BC200">
        <v>2340.8159999999998</v>
      </c>
      <c r="BD200">
        <v>2314.74668667176</v>
      </c>
      <c r="BE200">
        <v>2288.9677033384501</v>
      </c>
      <c r="BF200">
        <v>2263.4758166388801</v>
      </c>
      <c r="BG200">
        <v>2238.26782922131</v>
      </c>
      <c r="BH200">
        <v>2213.3405793424299</v>
      </c>
      <c r="BI200">
        <v>2188.6909404707799</v>
      </c>
      <c r="BJ200">
        <v>2164.3158208946102</v>
      </c>
      <c r="BK200">
        <v>2140.2121633340998</v>
      </c>
      <c r="BL200">
        <v>2116.3769445578801</v>
      </c>
      <c r="BM200">
        <v>2092.8071750038798</v>
      </c>
      <c r="BN200">
        <v>2069.49989840428</v>
      </c>
      <c r="BO200">
        <v>2046.4521914148099</v>
      </c>
      <c r="BP200">
        <v>2023.6611632480301</v>
      </c>
      <c r="BQ200">
        <v>2001.12395531076</v>
      </c>
      <c r="BR200">
        <v>1978.8377408455301</v>
      </c>
      <c r="BS200">
        <v>1956.79972457606</v>
      </c>
      <c r="BT200">
        <v>1935.0071423566201</v>
      </c>
      <c r="BU200">
        <v>1913.45726082536</v>
      </c>
      <c r="BV200">
        <v>1892.14737706147</v>
      </c>
      <c r="BW200">
        <v>1871.07481824616</v>
      </c>
      <c r="BX200">
        <v>1850.23694132742</v>
      </c>
      <c r="BY200">
        <v>1829.63113268849</v>
      </c>
      <c r="BZ200">
        <v>1809.25480782008</v>
      </c>
      <c r="CA200">
        <v>1789.1054109962099</v>
      </c>
      <c r="CB200">
        <v>1769.1804149535899</v>
      </c>
      <c r="CC200">
        <v>1749.4773205746999</v>
      </c>
    </row>
    <row r="201" spans="1:81" x14ac:dyDescent="0.25">
      <c r="A201">
        <v>4089</v>
      </c>
      <c r="B201" t="s">
        <v>843</v>
      </c>
      <c r="C201" t="s">
        <v>27</v>
      </c>
      <c r="D201">
        <v>2020</v>
      </c>
      <c r="E201" t="s">
        <v>690</v>
      </c>
      <c r="F201" t="s">
        <v>23</v>
      </c>
      <c r="G201">
        <v>2019</v>
      </c>
      <c r="H201">
        <v>1532817</v>
      </c>
      <c r="I201">
        <v>100</v>
      </c>
      <c r="J201">
        <v>2030</v>
      </c>
      <c r="K201">
        <v>50</v>
      </c>
      <c r="L201">
        <v>766408.5</v>
      </c>
      <c r="M201">
        <v>2020</v>
      </c>
      <c r="N201">
        <v>1343476</v>
      </c>
      <c r="O201">
        <v>27.229102674813898</v>
      </c>
      <c r="P201" t="s">
        <v>24</v>
      </c>
      <c r="Q201">
        <v>3.15039942353902</v>
      </c>
      <c r="R201">
        <v>1</v>
      </c>
      <c r="S201" t="s">
        <v>25</v>
      </c>
      <c r="T201">
        <v>-1.11368485725649E-2</v>
      </c>
      <c r="AX201">
        <v>1532817</v>
      </c>
      <c r="AY201">
        <v>1343476</v>
      </c>
      <c r="AZ201">
        <v>1285769.25</v>
      </c>
      <c r="BA201">
        <v>1228062.5</v>
      </c>
      <c r="BB201">
        <v>1170355.75</v>
      </c>
      <c r="BC201">
        <v>1112649</v>
      </c>
      <c r="BD201">
        <v>1054942.25</v>
      </c>
      <c r="BE201">
        <v>997235.5</v>
      </c>
      <c r="BF201">
        <v>939528.75</v>
      </c>
      <c r="BG201">
        <v>881822</v>
      </c>
      <c r="BH201">
        <v>824115.25</v>
      </c>
      <c r="BI201">
        <v>766408.5</v>
      </c>
      <c r="BJ201">
        <v>757873.12459077302</v>
      </c>
      <c r="BK201">
        <v>749432.80636498902</v>
      </c>
      <c r="BL201">
        <v>741086.48668519</v>
      </c>
      <c r="BM201">
        <v>732833.118703802</v>
      </c>
      <c r="BN201">
        <v>724671.66723183799</v>
      </c>
      <c r="BO201">
        <v>716601.108609049</v>
      </c>
      <c r="BP201">
        <v>708620.43057553796</v>
      </c>
      <c r="BQ201">
        <v>700728.63214479201</v>
      </c>
      <c r="BR201">
        <v>692924.72347813495</v>
      </c>
      <c r="BS201">
        <v>685207.72576057306</v>
      </c>
      <c r="BT201">
        <v>677576.67107802595</v>
      </c>
      <c r="BU201">
        <v>670030.602295927</v>
      </c>
      <c r="BV201">
        <v>662568.57293917297</v>
      </c>
      <c r="BW201">
        <v>655189.64707340905</v>
      </c>
      <c r="BX201">
        <v>647892.89918764005</v>
      </c>
      <c r="BY201">
        <v>640677.41407814703</v>
      </c>
      <c r="BZ201">
        <v>633542.286733696</v>
      </c>
      <c r="CA201">
        <v>626486.62222202704</v>
      </c>
      <c r="CB201">
        <v>619509.53557760199</v>
      </c>
      <c r="CC201">
        <v>612610.15169061499</v>
      </c>
    </row>
    <row r="202" spans="1:81" x14ac:dyDescent="0.25">
      <c r="A202">
        <v>4122</v>
      </c>
      <c r="B202" t="s">
        <v>844</v>
      </c>
      <c r="C202" t="s">
        <v>78</v>
      </c>
      <c r="D202">
        <v>2020</v>
      </c>
      <c r="E202" t="s">
        <v>28</v>
      </c>
      <c r="F202" t="s">
        <v>23</v>
      </c>
      <c r="G202">
        <v>2018</v>
      </c>
      <c r="H202">
        <v>15177</v>
      </c>
      <c r="I202">
        <v>100</v>
      </c>
      <c r="J202">
        <v>2025</v>
      </c>
      <c r="K202">
        <v>15.4</v>
      </c>
      <c r="L202">
        <v>12839.742</v>
      </c>
      <c r="M202">
        <v>2020</v>
      </c>
      <c r="N202">
        <v>9942</v>
      </c>
      <c r="O202">
        <v>223.980407811204</v>
      </c>
      <c r="P202" t="s">
        <v>24</v>
      </c>
      <c r="Q202">
        <v>2.80180639574878</v>
      </c>
      <c r="R202">
        <v>1</v>
      </c>
      <c r="S202" t="s">
        <v>25</v>
      </c>
      <c r="T202">
        <v>-1.11368485725649E-2</v>
      </c>
      <c r="AW202">
        <v>15177</v>
      </c>
      <c r="AX202">
        <v>12559.5</v>
      </c>
      <c r="AY202">
        <v>9942</v>
      </c>
      <c r="AZ202">
        <v>10521.5484</v>
      </c>
      <c r="BA202">
        <v>11101.096799999999</v>
      </c>
      <c r="BB202">
        <v>11680.645200000001</v>
      </c>
      <c r="BC202">
        <v>12260.193600000001</v>
      </c>
      <c r="BD202">
        <v>12839.742</v>
      </c>
      <c r="BE202">
        <v>12696.7477376351</v>
      </c>
      <c r="BF202">
        <v>12555.345980717</v>
      </c>
      <c r="BG202">
        <v>12415.5189937536</v>
      </c>
      <c r="BH202">
        <v>12277.249238770401</v>
      </c>
      <c r="BI202">
        <v>12140.519373110599</v>
      </c>
      <c r="BJ202">
        <v>12005.312247260001</v>
      </c>
      <c r="BK202">
        <v>11871.6109026959</v>
      </c>
      <c r="BL202">
        <v>11739.3985697601</v>
      </c>
      <c r="BM202">
        <v>11608.6586655557</v>
      </c>
      <c r="BN202">
        <v>11479.3747918668</v>
      </c>
      <c r="BO202">
        <v>11351.530733102099</v>
      </c>
      <c r="BP202">
        <v>11225.110454260701</v>
      </c>
      <c r="BQ202">
        <v>11100.0980989213</v>
      </c>
      <c r="BR202">
        <v>10976.477987253</v>
      </c>
      <c r="BS202">
        <v>10854.234614048901</v>
      </c>
      <c r="BT202">
        <v>10733.352646781101</v>
      </c>
      <c r="BU202">
        <v>10613.816923678</v>
      </c>
      <c r="BV202">
        <v>10495.612451822</v>
      </c>
      <c r="BW202">
        <v>10378.724405269801</v>
      </c>
      <c r="BX202">
        <v>10263.1381231919</v>
      </c>
      <c r="BY202">
        <v>10148.839108034599</v>
      </c>
      <c r="BZ202">
        <v>10035.813023701099</v>
      </c>
      <c r="CA202">
        <v>9924.0456937536001</v>
      </c>
      <c r="CB202">
        <v>9813.5230996350492</v>
      </c>
      <c r="CC202">
        <v>9704.2313789110503</v>
      </c>
    </row>
    <row r="203" spans="1:81" x14ac:dyDescent="0.25">
      <c r="A203">
        <v>862893</v>
      </c>
      <c r="B203" t="s">
        <v>845</v>
      </c>
      <c r="C203" t="s">
        <v>31</v>
      </c>
      <c r="D203">
        <v>2020</v>
      </c>
      <c r="E203" t="s">
        <v>690</v>
      </c>
      <c r="F203" t="s">
        <v>23</v>
      </c>
      <c r="G203">
        <v>2019</v>
      </c>
      <c r="H203">
        <v>6380</v>
      </c>
      <c r="I203">
        <v>100</v>
      </c>
      <c r="J203">
        <v>2030</v>
      </c>
      <c r="K203">
        <v>100</v>
      </c>
      <c r="L203">
        <v>0</v>
      </c>
      <c r="M203">
        <v>2020</v>
      </c>
      <c r="N203">
        <v>4888</v>
      </c>
      <c r="O203">
        <v>30.574348639700599</v>
      </c>
      <c r="P203" t="s">
        <v>691</v>
      </c>
      <c r="Q203">
        <v>3.6502445971390198</v>
      </c>
      <c r="R203">
        <v>1</v>
      </c>
      <c r="S203" t="s">
        <v>25</v>
      </c>
      <c r="T203">
        <v>-1.11368485725649E-2</v>
      </c>
      <c r="AX203">
        <v>6380</v>
      </c>
      <c r="AY203">
        <v>4888</v>
      </c>
      <c r="AZ203">
        <v>4399.2</v>
      </c>
      <c r="BA203">
        <v>3910.4</v>
      </c>
      <c r="BB203">
        <v>3421.6</v>
      </c>
      <c r="BC203">
        <v>2932.8</v>
      </c>
      <c r="BD203">
        <v>2444</v>
      </c>
      <c r="BE203">
        <v>1955.2</v>
      </c>
      <c r="BF203">
        <v>1466.4</v>
      </c>
      <c r="BG203">
        <v>977.599999999999</v>
      </c>
      <c r="BH203">
        <v>488.8</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row>
    <row r="204" spans="1:81" x14ac:dyDescent="0.25">
      <c r="A204">
        <v>857183</v>
      </c>
      <c r="B204" t="s">
        <v>846</v>
      </c>
      <c r="C204" t="s">
        <v>52</v>
      </c>
      <c r="D204">
        <v>2017</v>
      </c>
      <c r="E204" t="s">
        <v>28</v>
      </c>
      <c r="F204" t="s">
        <v>23</v>
      </c>
      <c r="G204">
        <v>2018</v>
      </c>
      <c r="H204">
        <v>30</v>
      </c>
      <c r="I204">
        <v>100</v>
      </c>
      <c r="J204">
        <v>2021</v>
      </c>
      <c r="K204">
        <v>30</v>
      </c>
      <c r="L204">
        <v>21</v>
      </c>
      <c r="M204">
        <v>2020</v>
      </c>
      <c r="N204">
        <v>27</v>
      </c>
      <c r="O204">
        <v>33.3333333333333</v>
      </c>
      <c r="P204" t="s">
        <v>24</v>
      </c>
      <c r="Q204">
        <v>2.94585366153659</v>
      </c>
      <c r="R204">
        <v>1</v>
      </c>
      <c r="S204" t="s">
        <v>25</v>
      </c>
      <c r="T204">
        <v>-1.11368485725649E-2</v>
      </c>
      <c r="AW204">
        <v>30</v>
      </c>
      <c r="AX204">
        <v>28.5</v>
      </c>
      <c r="AY204">
        <v>27</v>
      </c>
      <c r="AZ204">
        <v>21</v>
      </c>
      <c r="BA204">
        <v>20.766126179976101</v>
      </c>
      <c r="BB204">
        <v>20.534856977270898</v>
      </c>
      <c r="BC204">
        <v>20.3061633846558</v>
      </c>
      <c r="BD204">
        <v>20.0800167179511</v>
      </c>
      <c r="BE204">
        <v>19.856388612428699</v>
      </c>
      <c r="BF204">
        <v>19.635251019254099</v>
      </c>
      <c r="BG204">
        <v>19.416576201968301</v>
      </c>
      <c r="BH204">
        <v>19.200336733009401</v>
      </c>
      <c r="BI204">
        <v>18.9865054902716</v>
      </c>
      <c r="BJ204">
        <v>18.7750556537042</v>
      </c>
      <c r="BK204">
        <v>18.5659607019475</v>
      </c>
      <c r="BL204">
        <v>18.359194409005699</v>
      </c>
      <c r="BM204">
        <v>18.154730840958301</v>
      </c>
      <c r="BN204">
        <v>17.952544352706902</v>
      </c>
      <c r="BO204">
        <v>17.752609584758499</v>
      </c>
      <c r="BP204">
        <v>17.554901460045201</v>
      </c>
      <c r="BQ204">
        <v>17.359395180778399</v>
      </c>
      <c r="BR204">
        <v>17.1660662253387</v>
      </c>
      <c r="BS204">
        <v>16.9748903452005</v>
      </c>
      <c r="BT204">
        <v>16.785843561890101</v>
      </c>
      <c r="BU204">
        <v>16.5989021639786</v>
      </c>
      <c r="BV204">
        <v>16.414042704107501</v>
      </c>
      <c r="BW204">
        <v>16.231241996048301</v>
      </c>
      <c r="BX204">
        <v>16.050477111793601</v>
      </c>
      <c r="BY204">
        <v>15.8717253786822</v>
      </c>
      <c r="BZ204">
        <v>15.6949643765545</v>
      </c>
      <c r="CA204">
        <v>15.520171934941001</v>
      </c>
      <c r="CB204">
        <v>15.347326130281401</v>
      </c>
      <c r="CC204">
        <v>15.176405283174599</v>
      </c>
    </row>
    <row r="205" spans="1:81" x14ac:dyDescent="0.25">
      <c r="A205">
        <v>4136</v>
      </c>
      <c r="B205" t="s">
        <v>847</v>
      </c>
      <c r="C205" t="s">
        <v>27</v>
      </c>
      <c r="D205">
        <v>2019</v>
      </c>
      <c r="E205" t="s">
        <v>690</v>
      </c>
      <c r="F205" t="s">
        <v>23</v>
      </c>
      <c r="G205">
        <v>2018</v>
      </c>
      <c r="H205">
        <v>796255</v>
      </c>
      <c r="I205">
        <v>100</v>
      </c>
      <c r="J205">
        <v>2030</v>
      </c>
      <c r="K205">
        <v>50</v>
      </c>
      <c r="L205">
        <v>398127.5</v>
      </c>
      <c r="M205">
        <v>2020</v>
      </c>
      <c r="N205">
        <v>594529</v>
      </c>
      <c r="O205">
        <v>64.701732507094604</v>
      </c>
      <c r="P205" t="s">
        <v>24</v>
      </c>
      <c r="Q205">
        <v>3.1503317866390201</v>
      </c>
      <c r="R205">
        <v>1</v>
      </c>
      <c r="S205" t="s">
        <v>25</v>
      </c>
      <c r="T205">
        <v>-1.11368485725649E-2</v>
      </c>
      <c r="AW205">
        <v>796255</v>
      </c>
      <c r="AX205">
        <v>695392</v>
      </c>
      <c r="AY205">
        <v>594529</v>
      </c>
      <c r="AZ205">
        <v>574888.85</v>
      </c>
      <c r="BA205">
        <v>555248.69999999995</v>
      </c>
      <c r="BB205">
        <v>535608.55000000005</v>
      </c>
      <c r="BC205">
        <v>515968.4</v>
      </c>
      <c r="BD205">
        <v>496328.25</v>
      </c>
      <c r="BE205">
        <v>476688.1</v>
      </c>
      <c r="BF205">
        <v>457047.95</v>
      </c>
      <c r="BG205">
        <v>437407.8</v>
      </c>
      <c r="BH205">
        <v>417767.65</v>
      </c>
      <c r="BI205">
        <v>398127.5</v>
      </c>
      <c r="BJ205">
        <v>393693.61431992601</v>
      </c>
      <c r="BK205">
        <v>389309.10815325897</v>
      </c>
      <c r="BL205">
        <v>384973.43156783603</v>
      </c>
      <c r="BM205">
        <v>380686.04075600399</v>
      </c>
      <c r="BN205">
        <v>376446.39796641498</v>
      </c>
      <c r="BO205">
        <v>372253.97143657599</v>
      </c>
      <c r="BP205">
        <v>368108.23532615101</v>
      </c>
      <c r="BQ205">
        <v>364008.66965100903</v>
      </c>
      <c r="BR205">
        <v>359954.76021800499</v>
      </c>
      <c r="BS205">
        <v>355945.99856048299</v>
      </c>
      <c r="BT205">
        <v>351981.88187450502</v>
      </c>
      <c r="BU205">
        <v>348061.91295578203</v>
      </c>
      <c r="BV205">
        <v>344185.60013731598</v>
      </c>
      <c r="BW205">
        <v>340352.45722772903</v>
      </c>
      <c r="BX205">
        <v>336562.00345028401</v>
      </c>
      <c r="BY205">
        <v>332813.76338257903</v>
      </c>
      <c r="BZ205">
        <v>329107.26689692202</v>
      </c>
      <c r="CA205">
        <v>325442.04910136003</v>
      </c>
      <c r="CB205">
        <v>321817.650281373</v>
      </c>
      <c r="CC205">
        <v>318233.615842211</v>
      </c>
    </row>
    <row r="206" spans="1:81" x14ac:dyDescent="0.25">
      <c r="A206">
        <v>51484</v>
      </c>
      <c r="B206" t="s">
        <v>848</v>
      </c>
      <c r="C206" t="s">
        <v>84</v>
      </c>
      <c r="D206">
        <v>2020</v>
      </c>
      <c r="E206" t="s">
        <v>49</v>
      </c>
      <c r="F206" t="s">
        <v>50</v>
      </c>
      <c r="G206">
        <v>2018</v>
      </c>
      <c r="H206">
        <v>96406</v>
      </c>
      <c r="I206">
        <v>80</v>
      </c>
      <c r="J206">
        <v>2025</v>
      </c>
      <c r="K206">
        <v>20</v>
      </c>
      <c r="L206">
        <v>77124.800000000003</v>
      </c>
      <c r="M206">
        <v>2020</v>
      </c>
      <c r="N206">
        <v>90708</v>
      </c>
      <c r="O206">
        <v>29.5521025662303</v>
      </c>
      <c r="P206" t="s">
        <v>691</v>
      </c>
      <c r="Q206">
        <v>2.3178145186487802</v>
      </c>
      <c r="R206">
        <v>1</v>
      </c>
      <c r="S206" t="s">
        <v>25</v>
      </c>
      <c r="T206">
        <v>-1.11368485725649E-2</v>
      </c>
      <c r="AW206">
        <v>96406</v>
      </c>
      <c r="AX206">
        <v>93557</v>
      </c>
      <c r="AY206">
        <v>90708</v>
      </c>
      <c r="AZ206">
        <v>87991.360000000001</v>
      </c>
      <c r="BA206">
        <v>85274.72</v>
      </c>
      <c r="BB206">
        <v>82558.080000000002</v>
      </c>
      <c r="BC206">
        <v>79841.440000000002</v>
      </c>
      <c r="BD206">
        <v>77124.800000000003</v>
      </c>
      <c r="BE206">
        <v>76265.872781210594</v>
      </c>
      <c r="BF206">
        <v>75416.511304791798</v>
      </c>
      <c r="BG206">
        <v>74576.609038519193</v>
      </c>
      <c r="BH206">
        <v>73746.060636601804</v>
      </c>
      <c r="BI206">
        <v>72924.761926468796</v>
      </c>
      <c r="BJ206">
        <v>72112.609895703397</v>
      </c>
      <c r="BK206">
        <v>71309.502679122495</v>
      </c>
      <c r="BL206">
        <v>70515.339546000207</v>
      </c>
      <c r="BM206">
        <v>69730.020887433406</v>
      </c>
      <c r="BN206">
        <v>68953.448203848195</v>
      </c>
      <c r="BO206">
        <v>68185.524092645806</v>
      </c>
      <c r="BP206">
        <v>67426.152235985006</v>
      </c>
      <c r="BQ206">
        <v>66675.237388702095</v>
      </c>
      <c r="BR206">
        <v>65932.685366364298</v>
      </c>
      <c r="BS206">
        <v>65198.403033456503</v>
      </c>
      <c r="BT206">
        <v>64472.298291699903</v>
      </c>
      <c r="BU206">
        <v>63754.280068499997</v>
      </c>
      <c r="BV206">
        <v>63044.258305524199</v>
      </c>
      <c r="BW206">
        <v>62342.143947405901</v>
      </c>
      <c r="BX206">
        <v>61647.848930574597</v>
      </c>
      <c r="BY206">
        <v>60961.286172210399</v>
      </c>
      <c r="BZ206">
        <v>60282.369559321698</v>
      </c>
      <c r="CA206">
        <v>59611.013937944197</v>
      </c>
      <c r="CB206">
        <v>58947.135102460197</v>
      </c>
      <c r="CC206">
        <v>58290.649785037604</v>
      </c>
    </row>
    <row r="207" spans="1:81" x14ac:dyDescent="0.25">
      <c r="A207">
        <v>56376</v>
      </c>
      <c r="B207" t="s">
        <v>849</v>
      </c>
      <c r="C207" t="s">
        <v>21</v>
      </c>
      <c r="D207">
        <v>2021</v>
      </c>
      <c r="E207" t="s">
        <v>690</v>
      </c>
      <c r="F207" t="s">
        <v>23</v>
      </c>
      <c r="G207">
        <v>2020</v>
      </c>
      <c r="H207">
        <v>36863</v>
      </c>
      <c r="I207">
        <v>100</v>
      </c>
      <c r="J207">
        <v>2030</v>
      </c>
      <c r="K207">
        <v>50</v>
      </c>
      <c r="L207">
        <v>18431.5</v>
      </c>
      <c r="M207">
        <v>2020</v>
      </c>
      <c r="N207">
        <v>35321</v>
      </c>
      <c r="O207">
        <v>8.3661123619889892</v>
      </c>
      <c r="P207" t="s">
        <v>45</v>
      </c>
      <c r="Q207">
        <v>3.15024758873902</v>
      </c>
      <c r="R207">
        <v>1</v>
      </c>
      <c r="S207" t="s">
        <v>25</v>
      </c>
      <c r="T207">
        <v>-1.11368485725649E-2</v>
      </c>
      <c r="AY207">
        <v>35321</v>
      </c>
      <c r="AZ207">
        <v>33632.050000000003</v>
      </c>
      <c r="BA207">
        <v>31943.1</v>
      </c>
      <c r="BB207">
        <v>30254.15</v>
      </c>
      <c r="BC207">
        <v>28565.200000000001</v>
      </c>
      <c r="BD207">
        <v>26876.25</v>
      </c>
      <c r="BE207">
        <v>25187.3</v>
      </c>
      <c r="BF207">
        <v>23498.35</v>
      </c>
      <c r="BG207">
        <v>21809.4</v>
      </c>
      <c r="BH207">
        <v>20120.449999999899</v>
      </c>
      <c r="BI207">
        <v>18431.5</v>
      </c>
      <c r="BJ207">
        <v>18226.2311755347</v>
      </c>
      <c r="BK207">
        <v>18023.2483988842</v>
      </c>
      <c r="BL207">
        <v>17822.526210680098</v>
      </c>
      <c r="BM207">
        <v>17624.039435091199</v>
      </c>
      <c r="BN207">
        <v>17427.7631766657</v>
      </c>
      <c r="BO207">
        <v>17233.6728172086</v>
      </c>
      <c r="BP207">
        <v>17041.7440126943</v>
      </c>
      <c r="BQ207">
        <v>16851.9526902125</v>
      </c>
      <c r="BR207">
        <v>16664.2750449495</v>
      </c>
      <c r="BS207">
        <v>16478.687537202401</v>
      </c>
      <c r="BT207">
        <v>16295.1668894259</v>
      </c>
      <c r="BU207">
        <v>16113.690083313701</v>
      </c>
      <c r="BV207">
        <v>15934.2343569106</v>
      </c>
      <c r="BW207">
        <v>15756.777201757899</v>
      </c>
      <c r="BX207">
        <v>15581.296360070301</v>
      </c>
      <c r="BY207">
        <v>15407.769821944001</v>
      </c>
      <c r="BZ207">
        <v>15236.175822596</v>
      </c>
      <c r="CA207">
        <v>15066.4928396348</v>
      </c>
      <c r="CB207">
        <v>14898.6995903602</v>
      </c>
      <c r="CC207">
        <v>14732.7750290942</v>
      </c>
    </row>
    <row r="208" spans="1:81" x14ac:dyDescent="0.25">
      <c r="A208">
        <v>842944</v>
      </c>
      <c r="B208" t="s">
        <v>850</v>
      </c>
      <c r="C208" t="s">
        <v>252</v>
      </c>
      <c r="D208">
        <v>2021</v>
      </c>
      <c r="E208" t="s">
        <v>28</v>
      </c>
      <c r="F208" t="s">
        <v>23</v>
      </c>
      <c r="G208">
        <v>2020</v>
      </c>
      <c r="H208">
        <v>1213.56</v>
      </c>
      <c r="I208">
        <v>100</v>
      </c>
      <c r="J208">
        <v>2025</v>
      </c>
      <c r="K208">
        <v>0</v>
      </c>
      <c r="L208">
        <v>1213.56</v>
      </c>
      <c r="M208">
        <v>2020</v>
      </c>
      <c r="N208">
        <v>1213.56</v>
      </c>
      <c r="O208">
        <v>0</v>
      </c>
      <c r="P208" t="s">
        <v>45</v>
      </c>
      <c r="Q208">
        <v>2.6478049994047801</v>
      </c>
      <c r="R208">
        <v>1</v>
      </c>
      <c r="S208" t="s">
        <v>25</v>
      </c>
      <c r="T208">
        <v>-1.11368485725649E-2</v>
      </c>
      <c r="AY208">
        <v>1213.56</v>
      </c>
      <c r="AZ208">
        <v>1213.56</v>
      </c>
      <c r="BA208">
        <v>1213.56</v>
      </c>
      <c r="BB208">
        <v>1213.56</v>
      </c>
      <c r="BC208">
        <v>1213.56</v>
      </c>
      <c r="BD208">
        <v>1213.56</v>
      </c>
      <c r="BE208">
        <v>1200.0447660462701</v>
      </c>
      <c r="BF208">
        <v>1186.6800492065199</v>
      </c>
      <c r="BG208">
        <v>1173.46417319442</v>
      </c>
      <c r="BH208">
        <v>1160.39548039222</v>
      </c>
      <c r="BI208">
        <v>1147.4723316428101</v>
      </c>
      <c r="BJ208">
        <v>1134.69310604409</v>
      </c>
      <c r="BK208">
        <v>1122.0562007457499</v>
      </c>
      <c r="BL208">
        <v>1109.56003074813</v>
      </c>
      <c r="BM208">
        <v>1097.20302870352</v>
      </c>
      <c r="BN208">
        <v>1084.98364471949</v>
      </c>
      <c r="BO208">
        <v>1072.90034616454</v>
      </c>
      <c r="BP208">
        <v>1060.9516174758501</v>
      </c>
      <c r="BQ208">
        <v>1049.13595996921</v>
      </c>
      <c r="BR208">
        <v>1037.4518916510001</v>
      </c>
      <c r="BS208">
        <v>1025.89794703236</v>
      </c>
      <c r="BT208">
        <v>1014.47267694535</v>
      </c>
      <c r="BU208">
        <v>1003.17464836121</v>
      </c>
      <c r="BV208">
        <v>992.00244421057801</v>
      </c>
      <c r="BW208">
        <v>980.95466320578998</v>
      </c>
      <c r="BX208">
        <v>970.02991966511604</v>
      </c>
      <c r="BY208">
        <v>959.22684333894802</v>
      </c>
      <c r="BZ208">
        <v>948.54407923794304</v>
      </c>
      <c r="CA208">
        <v>937.98028746306704</v>
      </c>
      <c r="CB208">
        <v>927.53414303754005</v>
      </c>
      <c r="CC208">
        <v>917.20433574064702</v>
      </c>
    </row>
    <row r="209" spans="1:81" x14ac:dyDescent="0.25">
      <c r="A209">
        <v>828562</v>
      </c>
      <c r="B209" t="s">
        <v>851</v>
      </c>
      <c r="C209" t="s">
        <v>59</v>
      </c>
      <c r="D209">
        <v>2018</v>
      </c>
      <c r="E209">
        <v>0</v>
      </c>
      <c r="F209">
        <v>0</v>
      </c>
      <c r="G209">
        <v>2010</v>
      </c>
      <c r="H209">
        <v>24701</v>
      </c>
      <c r="I209">
        <v>100</v>
      </c>
      <c r="J209">
        <v>2040</v>
      </c>
      <c r="K209">
        <v>34.700000000000003</v>
      </c>
      <c r="L209">
        <v>16129.753000000001</v>
      </c>
      <c r="M209">
        <v>2020</v>
      </c>
      <c r="N209">
        <v>15948</v>
      </c>
      <c r="O209">
        <v>102.120496585853</v>
      </c>
      <c r="P209" t="s">
        <v>691</v>
      </c>
      <c r="Q209">
        <v>2.34212442131951</v>
      </c>
      <c r="R209">
        <v>1</v>
      </c>
      <c r="S209" t="s">
        <v>25</v>
      </c>
      <c r="T209">
        <v>-1.11368485725649E-2</v>
      </c>
      <c r="AO209">
        <v>24701</v>
      </c>
      <c r="AP209">
        <v>23825.7</v>
      </c>
      <c r="AQ209">
        <v>22950.400000000001</v>
      </c>
      <c r="AR209">
        <v>22075.1</v>
      </c>
      <c r="AS209">
        <v>21199.8</v>
      </c>
      <c r="AT209">
        <v>20324.5</v>
      </c>
      <c r="AU209">
        <v>19449.2</v>
      </c>
      <c r="AV209">
        <v>18573.900000000001</v>
      </c>
      <c r="AW209">
        <v>17698.599999999999</v>
      </c>
      <c r="AX209">
        <v>16823.3</v>
      </c>
      <c r="AY209">
        <v>15948</v>
      </c>
      <c r="AZ209">
        <v>15957.087649999999</v>
      </c>
      <c r="BA209">
        <v>15966.175300000001</v>
      </c>
      <c r="BB209">
        <v>15975.26295</v>
      </c>
      <c r="BC209">
        <v>15984.3506</v>
      </c>
      <c r="BD209">
        <v>15993.438249999999</v>
      </c>
      <c r="BE209">
        <v>16002.525900000001</v>
      </c>
      <c r="BF209">
        <v>16011.61355</v>
      </c>
      <c r="BG209">
        <v>16020.7012</v>
      </c>
      <c r="BH209">
        <v>16029.788850000001</v>
      </c>
      <c r="BI209">
        <v>16038.8765</v>
      </c>
      <c r="BJ209">
        <v>16047.96415</v>
      </c>
      <c r="BK209">
        <v>16057.051799999999</v>
      </c>
      <c r="BL209">
        <v>16066.139450000001</v>
      </c>
      <c r="BM209">
        <v>16075.2271</v>
      </c>
      <c r="BN209">
        <v>16084.31475</v>
      </c>
      <c r="BO209">
        <v>16093.402400000001</v>
      </c>
      <c r="BP209">
        <v>16102.49005</v>
      </c>
      <c r="BQ209">
        <v>16111.5777</v>
      </c>
      <c r="BR209">
        <v>16120.665349999999</v>
      </c>
      <c r="BS209">
        <v>16129.753000000001</v>
      </c>
      <c r="BT209">
        <v>15950.1183833261</v>
      </c>
      <c r="BU209">
        <v>15772.484330176499</v>
      </c>
      <c r="BV209">
        <v>15596.8285605782</v>
      </c>
      <c r="BW209">
        <v>15423.1290426867</v>
      </c>
      <c r="BX209">
        <v>15251.363990023199</v>
      </c>
      <c r="BY209">
        <v>15081.5118587413</v>
      </c>
      <c r="BZ209">
        <v>14913.551344925099</v>
      </c>
      <c r="CA209">
        <v>14747.461381917499</v>
      </c>
      <c r="CB209">
        <v>14583.221137677299</v>
      </c>
      <c r="CC209">
        <v>14420.810012166799</v>
      </c>
    </row>
    <row r="210" spans="1:81" x14ac:dyDescent="0.25">
      <c r="A210">
        <v>4255</v>
      </c>
      <c r="B210" t="s">
        <v>852</v>
      </c>
      <c r="C210" t="s">
        <v>59</v>
      </c>
      <c r="D210">
        <v>2017</v>
      </c>
      <c r="E210" t="s">
        <v>690</v>
      </c>
      <c r="F210" t="s">
        <v>23</v>
      </c>
      <c r="G210">
        <v>2017</v>
      </c>
      <c r="H210">
        <v>82770</v>
      </c>
      <c r="I210">
        <v>100</v>
      </c>
      <c r="J210">
        <v>2030</v>
      </c>
      <c r="K210">
        <v>55</v>
      </c>
      <c r="L210">
        <v>37246.499999999898</v>
      </c>
      <c r="M210">
        <v>2020</v>
      </c>
      <c r="N210">
        <v>71627</v>
      </c>
      <c r="O210">
        <v>24.477467681527099</v>
      </c>
      <c r="P210" t="s">
        <v>24</v>
      </c>
      <c r="Q210">
        <v>3.20025217943902</v>
      </c>
      <c r="R210">
        <v>1</v>
      </c>
      <c r="S210" t="s">
        <v>25</v>
      </c>
      <c r="T210">
        <v>-1.11368485725649E-2</v>
      </c>
      <c r="AV210">
        <v>82770</v>
      </c>
      <c r="AW210">
        <v>79055.666666666599</v>
      </c>
      <c r="AX210">
        <v>75341.333333333299</v>
      </c>
      <c r="AY210">
        <v>71627</v>
      </c>
      <c r="AZ210">
        <v>68188.95</v>
      </c>
      <c r="BA210">
        <v>64750.8999999999</v>
      </c>
      <c r="BB210">
        <v>61312.85</v>
      </c>
      <c r="BC210">
        <v>57874.799999999901</v>
      </c>
      <c r="BD210">
        <v>54436.75</v>
      </c>
      <c r="BE210">
        <v>50998.7</v>
      </c>
      <c r="BF210">
        <v>47560.6499999999</v>
      </c>
      <c r="BG210">
        <v>44122.599999999897</v>
      </c>
      <c r="BH210">
        <v>40684.549999999901</v>
      </c>
      <c r="BI210">
        <v>37246.499999999898</v>
      </c>
      <c r="BJ210">
        <v>36831.6913696419</v>
      </c>
      <c r="BK210">
        <v>36421.502400186801</v>
      </c>
      <c r="BL210">
        <v>36015.8816431706</v>
      </c>
      <c r="BM210">
        <v>35614.778223103101</v>
      </c>
      <c r="BN210">
        <v>35218.141831086999</v>
      </c>
      <c r="BO210">
        <v>34825.922718506998</v>
      </c>
      <c r="BP210">
        <v>34438.071690791199</v>
      </c>
      <c r="BQ210">
        <v>34054.540101239698</v>
      </c>
      <c r="BR210">
        <v>33675.279844923898</v>
      </c>
      <c r="BS210">
        <v>33300.2433526522</v>
      </c>
      <c r="BT210">
        <v>32929.3835850041</v>
      </c>
      <c r="BU210">
        <v>32562.654026429998</v>
      </c>
      <c r="BV210">
        <v>32200.0086794169</v>
      </c>
      <c r="BW210">
        <v>31841.402058718901</v>
      </c>
      <c r="BX210">
        <v>31486.7891856528</v>
      </c>
      <c r="BY210">
        <v>31136.125582455901</v>
      </c>
      <c r="BZ210">
        <v>30789.367266707701</v>
      </c>
      <c r="CA210">
        <v>30446.470745813302</v>
      </c>
      <c r="CB210">
        <v>30107.3930115482</v>
      </c>
      <c r="CC210">
        <v>29772.091534663901</v>
      </c>
    </row>
    <row r="211" spans="1:81" x14ac:dyDescent="0.25">
      <c r="A211">
        <v>22369</v>
      </c>
      <c r="B211" t="s">
        <v>853</v>
      </c>
      <c r="C211" t="s">
        <v>165</v>
      </c>
      <c r="D211">
        <v>2019</v>
      </c>
      <c r="E211" t="s">
        <v>49</v>
      </c>
      <c r="F211" t="s">
        <v>50</v>
      </c>
      <c r="G211">
        <v>2008</v>
      </c>
      <c r="H211">
        <v>3300000</v>
      </c>
      <c r="I211">
        <v>99</v>
      </c>
      <c r="J211">
        <v>2050</v>
      </c>
      <c r="K211">
        <v>100</v>
      </c>
      <c r="L211">
        <v>0</v>
      </c>
      <c r="M211">
        <v>2020</v>
      </c>
      <c r="N211">
        <v>4294000</v>
      </c>
      <c r="O211">
        <v>-30.1212121212121</v>
      </c>
      <c r="P211" t="s">
        <v>24</v>
      </c>
      <c r="Q211">
        <v>3.3203299999999998</v>
      </c>
      <c r="R211">
        <v>1</v>
      </c>
      <c r="S211" t="s">
        <v>25</v>
      </c>
      <c r="T211">
        <v>-1.11368485725649E-2</v>
      </c>
      <c r="AM211">
        <v>3300000</v>
      </c>
      <c r="AN211">
        <v>3382833.3333333302</v>
      </c>
      <c r="AO211">
        <v>3465666.66666666</v>
      </c>
      <c r="AP211">
        <v>3548500</v>
      </c>
      <c r="AQ211">
        <v>3631333.3333333302</v>
      </c>
      <c r="AR211">
        <v>3714166.66666666</v>
      </c>
      <c r="AS211">
        <v>3797000</v>
      </c>
      <c r="AT211">
        <v>3879833.3333333302</v>
      </c>
      <c r="AU211">
        <v>3962666.66666666</v>
      </c>
      <c r="AV211">
        <v>4045500</v>
      </c>
      <c r="AW211">
        <v>4128333.3333333302</v>
      </c>
      <c r="AX211">
        <v>4211166.6666666605</v>
      </c>
      <c r="AY211">
        <v>4294000</v>
      </c>
      <c r="AZ211">
        <v>4150866.66666666</v>
      </c>
      <c r="BA211">
        <v>4007733.3333333302</v>
      </c>
      <c r="BB211">
        <v>3864600</v>
      </c>
      <c r="BC211">
        <v>3721466.66666666</v>
      </c>
      <c r="BD211">
        <v>3578333.3333333302</v>
      </c>
      <c r="BE211">
        <v>3435200</v>
      </c>
      <c r="BF211">
        <v>3292066.66666666</v>
      </c>
      <c r="BG211">
        <v>3148933.3333333302</v>
      </c>
      <c r="BH211">
        <v>3005800</v>
      </c>
      <c r="BI211">
        <v>2862666.66666666</v>
      </c>
      <c r="BJ211">
        <v>2719533.3333333302</v>
      </c>
      <c r="BK211">
        <v>2576400</v>
      </c>
      <c r="BL211">
        <v>2433266.66666666</v>
      </c>
      <c r="BM211">
        <v>2290133.3333333302</v>
      </c>
      <c r="BN211">
        <v>2147000</v>
      </c>
      <c r="BO211">
        <v>2003866.66666666</v>
      </c>
      <c r="BP211">
        <v>1860733.33333333</v>
      </c>
      <c r="BQ211">
        <v>1717600</v>
      </c>
      <c r="BR211">
        <v>1574466.66666666</v>
      </c>
      <c r="BS211">
        <v>1431333.33333333</v>
      </c>
      <c r="BT211">
        <v>1288200</v>
      </c>
      <c r="BU211">
        <v>1145066.66666666</v>
      </c>
      <c r="BV211">
        <v>1001933.33333333</v>
      </c>
      <c r="BW211">
        <v>858800</v>
      </c>
      <c r="BX211">
        <v>715666.66666666605</v>
      </c>
      <c r="BY211">
        <v>572533.33333333302</v>
      </c>
      <c r="BZ211">
        <v>429400</v>
      </c>
      <c r="CA211">
        <v>286266.66666666599</v>
      </c>
      <c r="CB211">
        <v>143133.33333333299</v>
      </c>
      <c r="CC211">
        <v>0</v>
      </c>
    </row>
    <row r="212" spans="1:81" x14ac:dyDescent="0.25">
      <c r="A212">
        <v>4287</v>
      </c>
      <c r="B212" t="s">
        <v>854</v>
      </c>
      <c r="C212" t="s">
        <v>27</v>
      </c>
      <c r="D212">
        <v>2020</v>
      </c>
      <c r="E212" t="s">
        <v>28</v>
      </c>
      <c r="F212" t="s">
        <v>23</v>
      </c>
      <c r="G212">
        <v>2019</v>
      </c>
      <c r="H212">
        <v>613900</v>
      </c>
      <c r="I212">
        <v>100</v>
      </c>
      <c r="J212">
        <v>2030</v>
      </c>
      <c r="K212">
        <v>50</v>
      </c>
      <c r="L212">
        <v>306950</v>
      </c>
      <c r="M212">
        <v>2020</v>
      </c>
      <c r="N212">
        <v>521570</v>
      </c>
      <c r="O212">
        <v>30.079817559863201</v>
      </c>
      <c r="P212" t="s">
        <v>24</v>
      </c>
      <c r="Q212">
        <v>3.15030529243902</v>
      </c>
      <c r="R212">
        <v>1</v>
      </c>
      <c r="S212" t="s">
        <v>25</v>
      </c>
      <c r="T212">
        <v>-1.11368485725649E-2</v>
      </c>
      <c r="AX212">
        <v>613900</v>
      </c>
      <c r="AY212">
        <v>521570</v>
      </c>
      <c r="AZ212">
        <v>500108</v>
      </c>
      <c r="BA212">
        <v>478646</v>
      </c>
      <c r="BB212">
        <v>457184</v>
      </c>
      <c r="BC212">
        <v>435722</v>
      </c>
      <c r="BD212">
        <v>414260</v>
      </c>
      <c r="BE212">
        <v>392798</v>
      </c>
      <c r="BF212">
        <v>371336</v>
      </c>
      <c r="BG212">
        <v>349874</v>
      </c>
      <c r="BH212">
        <v>328412</v>
      </c>
      <c r="BI212">
        <v>306950</v>
      </c>
      <c r="BJ212">
        <v>303531.544330651</v>
      </c>
      <c r="BK212">
        <v>300151.15948444302</v>
      </c>
      <c r="BL212">
        <v>296808.421472385</v>
      </c>
      <c r="BM212">
        <v>293502.91102738498</v>
      </c>
      <c r="BN212">
        <v>290234.213551667</v>
      </c>
      <c r="BO212">
        <v>287001.91906476399</v>
      </c>
      <c r="BP212">
        <v>283805.62215210398</v>
      </c>
      <c r="BQ212">
        <v>280644.92191415402</v>
      </c>
      <c r="BR212">
        <v>277519.42191613698</v>
      </c>
      <c r="BS212">
        <v>274428.73013831099</v>
      </c>
      <c r="BT212">
        <v>271372.45892679901</v>
      </c>
      <c r="BU212">
        <v>268350.22494496702</v>
      </c>
      <c r="BV212">
        <v>265361.64912534098</v>
      </c>
      <c r="BW212">
        <v>262406.356622066</v>
      </c>
      <c r="BX212">
        <v>259483.976763888</v>
      </c>
      <c r="BY212">
        <v>256594.14300766101</v>
      </c>
      <c r="BZ212">
        <v>253736.49289237801</v>
      </c>
      <c r="CA212">
        <v>250910.66799370199</v>
      </c>
      <c r="CB212">
        <v>248116.31387901501</v>
      </c>
      <c r="CC212">
        <v>245353.080062961</v>
      </c>
    </row>
    <row r="213" spans="1:81" x14ac:dyDescent="0.25">
      <c r="A213">
        <v>4291</v>
      </c>
      <c r="B213" t="s">
        <v>855</v>
      </c>
      <c r="C213" t="s">
        <v>165</v>
      </c>
      <c r="D213">
        <v>2019</v>
      </c>
      <c r="E213" t="s">
        <v>32</v>
      </c>
      <c r="F213" t="s">
        <v>33</v>
      </c>
      <c r="G213">
        <v>2019</v>
      </c>
      <c r="H213">
        <v>232677</v>
      </c>
      <c r="I213">
        <v>100</v>
      </c>
      <c r="J213">
        <v>2030</v>
      </c>
      <c r="K213">
        <v>100</v>
      </c>
      <c r="L213">
        <v>0</v>
      </c>
      <c r="M213">
        <v>2020</v>
      </c>
      <c r="N213">
        <v>225836</v>
      </c>
      <c r="O213">
        <v>2.9401273009364899</v>
      </c>
      <c r="P213" t="s">
        <v>45</v>
      </c>
      <c r="Q213">
        <v>3.3202671701390201</v>
      </c>
      <c r="R213">
        <v>1</v>
      </c>
      <c r="S213" t="s">
        <v>25</v>
      </c>
      <c r="T213">
        <v>-1.11368485725649E-2</v>
      </c>
      <c r="AX213">
        <v>232677</v>
      </c>
      <c r="AY213">
        <v>225836</v>
      </c>
      <c r="AZ213">
        <v>203252.4</v>
      </c>
      <c r="BA213">
        <v>180668.79999999999</v>
      </c>
      <c r="BB213">
        <v>158085.20000000001</v>
      </c>
      <c r="BC213">
        <v>135501.59999999899</v>
      </c>
      <c r="BD213">
        <v>112918</v>
      </c>
      <c r="BE213">
        <v>90334.399999999994</v>
      </c>
      <c r="BF213">
        <v>67750.8</v>
      </c>
      <c r="BG213">
        <v>45167.199999999903</v>
      </c>
      <c r="BH213">
        <v>22583.599999999999</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row>
    <row r="214" spans="1:81" x14ac:dyDescent="0.25">
      <c r="A214">
        <v>4311</v>
      </c>
      <c r="B214" t="s">
        <v>183</v>
      </c>
      <c r="C214" t="s">
        <v>39</v>
      </c>
      <c r="D214">
        <v>2017</v>
      </c>
      <c r="E214" t="s">
        <v>690</v>
      </c>
      <c r="F214" t="s">
        <v>23</v>
      </c>
      <c r="G214">
        <v>2015</v>
      </c>
      <c r="H214">
        <v>1630851.25</v>
      </c>
      <c r="I214">
        <v>95</v>
      </c>
      <c r="J214">
        <v>2030</v>
      </c>
      <c r="K214">
        <v>30</v>
      </c>
      <c r="L214">
        <v>1141595.875</v>
      </c>
      <c r="M214">
        <v>2020</v>
      </c>
      <c r="N214">
        <v>1123603.5</v>
      </c>
      <c r="O214">
        <v>105.809320727521</v>
      </c>
      <c r="P214" t="s">
        <v>24</v>
      </c>
      <c r="Q214">
        <v>2.90041202593902</v>
      </c>
      <c r="R214">
        <v>1</v>
      </c>
      <c r="S214" t="s">
        <v>25</v>
      </c>
      <c r="T214">
        <v>-1.11368485725649E-2</v>
      </c>
      <c r="AT214">
        <v>1630851.25</v>
      </c>
      <c r="AU214">
        <v>1529401.7</v>
      </c>
      <c r="AV214">
        <v>1427952.15</v>
      </c>
      <c r="AW214">
        <v>1326502.6000000001</v>
      </c>
      <c r="AX214">
        <v>1225053.05</v>
      </c>
      <c r="AY214">
        <v>1123603.5</v>
      </c>
      <c r="AZ214">
        <v>1125402.7375</v>
      </c>
      <c r="BA214">
        <v>1127201.9750000001</v>
      </c>
      <c r="BB214">
        <v>1129001.2124999999</v>
      </c>
      <c r="BC214">
        <v>1130800.45</v>
      </c>
      <c r="BD214">
        <v>1132599.6875</v>
      </c>
      <c r="BE214">
        <v>1134398.925</v>
      </c>
      <c r="BF214">
        <v>1136198.1625000001</v>
      </c>
      <c r="BG214">
        <v>1137997.3999999999</v>
      </c>
      <c r="BH214">
        <v>1139796.6375</v>
      </c>
      <c r="BI214">
        <v>1141595.875</v>
      </c>
      <c r="BJ214">
        <v>1128882.0946090601</v>
      </c>
      <c r="BK214">
        <v>1116309.9056651101</v>
      </c>
      <c r="BL214">
        <v>1103877.7312856701</v>
      </c>
      <c r="BM214">
        <v>1091584.01214971</v>
      </c>
      <c r="BN214">
        <v>1079427.2063021699</v>
      </c>
      <c r="BO214">
        <v>1067405.7889604699</v>
      </c>
      <c r="BP214">
        <v>1055518.2523233399</v>
      </c>
      <c r="BQ214">
        <v>1043763.10538164</v>
      </c>
      <c r="BR214">
        <v>1032138.87373137</v>
      </c>
      <c r="BS214">
        <v>1020644.0993887699</v>
      </c>
      <c r="BT214">
        <v>1009277.34060739</v>
      </c>
      <c r="BU214">
        <v>998037.17169733299</v>
      </c>
      <c r="BV214">
        <v>986922.18284634897</v>
      </c>
      <c r="BW214">
        <v>975930.97994308395</v>
      </c>
      <c r="BX214">
        <v>965062.18440218305</v>
      </c>
      <c r="BY214">
        <v>954314.43299138697</v>
      </c>
      <c r="BZ214">
        <v>943686.37766054901</v>
      </c>
      <c r="CA214">
        <v>933176.68537255097</v>
      </c>
      <c r="CB214">
        <v>922784.037936109</v>
      </c>
      <c r="CC214">
        <v>912507.13184043497</v>
      </c>
    </row>
    <row r="215" spans="1:81" x14ac:dyDescent="0.25">
      <c r="A215">
        <v>4312</v>
      </c>
      <c r="B215" t="s">
        <v>184</v>
      </c>
      <c r="C215" t="s">
        <v>165</v>
      </c>
      <c r="D215">
        <v>2019</v>
      </c>
      <c r="E215" t="s">
        <v>88</v>
      </c>
      <c r="F215" t="s">
        <v>54</v>
      </c>
      <c r="G215">
        <v>2010</v>
      </c>
      <c r="H215">
        <v>42547</v>
      </c>
      <c r="I215">
        <v>100</v>
      </c>
      <c r="J215">
        <v>2023</v>
      </c>
      <c r="K215">
        <v>75</v>
      </c>
      <c r="L215">
        <v>10636.75</v>
      </c>
      <c r="M215">
        <v>2020</v>
      </c>
      <c r="N215">
        <v>11142</v>
      </c>
      <c r="O215">
        <v>114.48853773867199</v>
      </c>
      <c r="P215" t="s">
        <v>24</v>
      </c>
      <c r="Q215">
        <v>3.7368348372926801</v>
      </c>
      <c r="R215">
        <v>1</v>
      </c>
      <c r="S215" t="s">
        <v>25</v>
      </c>
      <c r="T215">
        <v>-1.11368485725649E-2</v>
      </c>
      <c r="AO215">
        <v>42547</v>
      </c>
      <c r="AP215">
        <v>39406.5</v>
      </c>
      <c r="AQ215">
        <v>36266</v>
      </c>
      <c r="AR215">
        <v>33125.5</v>
      </c>
      <c r="AS215">
        <v>29985</v>
      </c>
      <c r="AT215">
        <v>26844.5</v>
      </c>
      <c r="AU215">
        <v>23704</v>
      </c>
      <c r="AV215">
        <v>20563.5</v>
      </c>
      <c r="AW215">
        <v>17423</v>
      </c>
      <c r="AX215">
        <v>14282.5</v>
      </c>
      <c r="AY215">
        <v>11142</v>
      </c>
      <c r="AZ215">
        <v>10973.583333333299</v>
      </c>
      <c r="BA215">
        <v>10805.166666666601</v>
      </c>
      <c r="BB215">
        <v>10636.75</v>
      </c>
      <c r="BC215">
        <v>10518.290125945699</v>
      </c>
      <c r="BD215">
        <v>10401.1495215708</v>
      </c>
      <c r="BE215">
        <v>10285.3134943684</v>
      </c>
      <c r="BF215">
        <v>10170.7675154603</v>
      </c>
      <c r="BG215">
        <v>10057.4972177738</v>
      </c>
      <c r="BH215">
        <v>9945.4883942405395</v>
      </c>
      <c r="BI215">
        <v>9834.72699601368</v>
      </c>
      <c r="BJ215">
        <v>9725.19913070656</v>
      </c>
      <c r="BK215">
        <v>9616.8910606498393</v>
      </c>
      <c r="BL215">
        <v>9509.7892011685308</v>
      </c>
      <c r="BM215">
        <v>9403.8801188780999</v>
      </c>
      <c r="BN215">
        <v>9299.1505299996006</v>
      </c>
      <c r="BO215">
        <v>9195.5872986935101</v>
      </c>
      <c r="BP215">
        <v>9093.1774354121608</v>
      </c>
      <c r="BQ215">
        <v>8991.9080952705099</v>
      </c>
      <c r="BR215">
        <v>8891.7665764350604</v>
      </c>
      <c r="BS215">
        <v>8792.7403185307103</v>
      </c>
      <c r="BT215">
        <v>8694.8169010653492</v>
      </c>
      <c r="BU215">
        <v>8597.9840418720105</v>
      </c>
      <c r="BV215">
        <v>8502.2295955683494</v>
      </c>
      <c r="BW215">
        <v>8407.5415520333208</v>
      </c>
      <c r="BX215">
        <v>8313.90803490078</v>
      </c>
      <c r="BY215">
        <v>8221.3173000698607</v>
      </c>
      <c r="BZ215">
        <v>8129.7577342319701</v>
      </c>
      <c r="CA215">
        <v>8039.2178534141904</v>
      </c>
      <c r="CB215">
        <v>7949.6863015388599</v>
      </c>
      <c r="CC215">
        <v>7861.1518489992304</v>
      </c>
    </row>
    <row r="216" spans="1:81" x14ac:dyDescent="0.25">
      <c r="A216">
        <v>4332</v>
      </c>
      <c r="B216" t="s">
        <v>856</v>
      </c>
      <c r="C216" t="s">
        <v>78</v>
      </c>
      <c r="D216">
        <v>2014</v>
      </c>
      <c r="E216" t="s">
        <v>28</v>
      </c>
      <c r="F216" t="s">
        <v>23</v>
      </c>
      <c r="G216">
        <v>2014</v>
      </c>
      <c r="H216">
        <v>102616.12699999999</v>
      </c>
      <c r="I216">
        <v>100</v>
      </c>
      <c r="J216">
        <v>2024</v>
      </c>
      <c r="K216">
        <v>20</v>
      </c>
      <c r="L216">
        <v>82092.901599999997</v>
      </c>
      <c r="M216">
        <v>2020</v>
      </c>
      <c r="N216">
        <v>92589.17</v>
      </c>
      <c r="O216">
        <v>48.856602646835597</v>
      </c>
      <c r="P216" t="s">
        <v>691</v>
      </c>
      <c r="Q216">
        <v>2.8473273347827299</v>
      </c>
      <c r="R216">
        <v>1</v>
      </c>
      <c r="S216" t="s">
        <v>25</v>
      </c>
      <c r="T216">
        <v>-1.11368485725649E-2</v>
      </c>
      <c r="AS216">
        <v>102616.12699999999</v>
      </c>
      <c r="AT216">
        <v>100944.9675</v>
      </c>
      <c r="AU216">
        <v>99273.807999999903</v>
      </c>
      <c r="AV216">
        <v>97602.648499999996</v>
      </c>
      <c r="AW216">
        <v>95931.489000000001</v>
      </c>
      <c r="AX216">
        <v>94260.329499999905</v>
      </c>
      <c r="AY216">
        <v>92589.17</v>
      </c>
      <c r="AZ216">
        <v>89965.102899999998</v>
      </c>
      <c r="BA216">
        <v>87341.035799999998</v>
      </c>
      <c r="BB216">
        <v>84716.968699999998</v>
      </c>
      <c r="BC216">
        <v>82092.901599999997</v>
      </c>
      <c r="BD216">
        <v>81178.645385998301</v>
      </c>
      <c r="BE216">
        <v>80274.571105008494</v>
      </c>
      <c r="BF216">
        <v>79380.565362384397</v>
      </c>
      <c r="BG216">
        <v>78496.516026338897</v>
      </c>
      <c r="BH216">
        <v>77622.312213879704</v>
      </c>
      <c r="BI216">
        <v>76757.844276901305</v>
      </c>
      <c r="BJ216">
        <v>75903.003788432994</v>
      </c>
      <c r="BK216">
        <v>75057.683529038404</v>
      </c>
      <c r="BL216">
        <v>74221.777473367998</v>
      </c>
      <c r="BM216">
        <v>73395.180776860405</v>
      </c>
      <c r="BN216">
        <v>72577.789762592496</v>
      </c>
      <c r="BO216">
        <v>71769.501908275095</v>
      </c>
      <c r="BP216">
        <v>70970.215833394206</v>
      </c>
      <c r="BQ216">
        <v>70179.831286495493</v>
      </c>
      <c r="BR216">
        <v>69398.249132609606</v>
      </c>
      <c r="BS216">
        <v>68625.371340818601</v>
      </c>
      <c r="BT216">
        <v>67861.100971959895</v>
      </c>
      <c r="BU216">
        <v>67105.342166467599</v>
      </c>
      <c r="BV216">
        <v>66358.000132349494</v>
      </c>
      <c r="BW216">
        <v>65618.981133297304</v>
      </c>
      <c r="BX216">
        <v>64888.192476929697</v>
      </c>
      <c r="BY216">
        <v>64165.542503166696</v>
      </c>
      <c r="BZ216">
        <v>63450.940572732499</v>
      </c>
      <c r="CA216">
        <v>62744.297055787101</v>
      </c>
      <c r="CB216">
        <v>62045.523320684799</v>
      </c>
      <c r="CC216">
        <v>61354.531722856802</v>
      </c>
    </row>
    <row r="217" spans="1:81" x14ac:dyDescent="0.25">
      <c r="A217">
        <v>4330</v>
      </c>
      <c r="B217" t="s">
        <v>857</v>
      </c>
      <c r="C217" t="s">
        <v>39</v>
      </c>
      <c r="D217">
        <v>2020</v>
      </c>
      <c r="E217" t="s">
        <v>690</v>
      </c>
      <c r="F217" t="s">
        <v>23</v>
      </c>
      <c r="G217">
        <v>2019</v>
      </c>
      <c r="H217">
        <v>22979</v>
      </c>
      <c r="I217">
        <v>100</v>
      </c>
      <c r="J217">
        <v>2027</v>
      </c>
      <c r="K217">
        <v>33.6</v>
      </c>
      <c r="L217">
        <v>15258.0559999999</v>
      </c>
      <c r="M217">
        <v>2020</v>
      </c>
      <c r="N217">
        <v>19960</v>
      </c>
      <c r="O217">
        <v>39.112685979526702</v>
      </c>
      <c r="P217" t="s">
        <v>45</v>
      </c>
      <c r="Q217">
        <v>2.9847827858048799</v>
      </c>
      <c r="R217">
        <v>1</v>
      </c>
      <c r="S217" t="s">
        <v>25</v>
      </c>
      <c r="T217">
        <v>-1.11368485725649E-2</v>
      </c>
      <c r="AX217">
        <v>22979</v>
      </c>
      <c r="AY217">
        <v>19960</v>
      </c>
      <c r="AZ217">
        <v>19288.293714285701</v>
      </c>
      <c r="BA217">
        <v>18616.587428571402</v>
      </c>
      <c r="BB217">
        <v>17944.881142857099</v>
      </c>
      <c r="BC217">
        <v>17273.1748571428</v>
      </c>
      <c r="BD217">
        <v>16601.468571428501</v>
      </c>
      <c r="BE217">
        <v>15929.7622857142</v>
      </c>
      <c r="BF217">
        <v>15258.0559999999</v>
      </c>
      <c r="BG217">
        <v>15088.1293408162</v>
      </c>
      <c r="BH217">
        <v>14920.0951291043</v>
      </c>
      <c r="BI217">
        <v>14753.9322889632</v>
      </c>
      <c r="BJ217">
        <v>14589.6199792111</v>
      </c>
      <c r="BK217">
        <v>14427.137590771399</v>
      </c>
      <c r="BL217">
        <v>14266.4647440874</v>
      </c>
      <c r="BM217">
        <v>14107.581286566699</v>
      </c>
      <c r="BN217">
        <v>13950.467290053</v>
      </c>
      <c r="BO217">
        <v>13795.103048327201</v>
      </c>
      <c r="BP217">
        <v>13641.469074635001</v>
      </c>
      <c r="BQ217">
        <v>13489.5460992435</v>
      </c>
      <c r="BR217">
        <v>13339.315067023599</v>
      </c>
      <c r="BS217">
        <v>13190.757135060399</v>
      </c>
      <c r="BT217">
        <v>13043.8536702898</v>
      </c>
      <c r="BU217">
        <v>12898.586247161</v>
      </c>
      <c r="BV217">
        <v>12754.936645326199</v>
      </c>
      <c r="BW217">
        <v>12612.886847354601</v>
      </c>
      <c r="BX217">
        <v>12472.4190364727</v>
      </c>
      <c r="BY217">
        <v>12333.5155943299</v>
      </c>
      <c r="BZ217">
        <v>12196.159098788499</v>
      </c>
      <c r="CA217">
        <v>12060.3323217384</v>
      </c>
      <c r="CB217">
        <v>11926.0182269364</v>
      </c>
      <c r="CC217">
        <v>11793.199967869299</v>
      </c>
    </row>
    <row r="218" spans="1:81" x14ac:dyDescent="0.25">
      <c r="A218">
        <v>28853</v>
      </c>
      <c r="B218" t="s">
        <v>185</v>
      </c>
      <c r="C218" t="s">
        <v>27</v>
      </c>
      <c r="D218">
        <v>2017</v>
      </c>
      <c r="E218" t="s">
        <v>28</v>
      </c>
      <c r="F218" t="s">
        <v>23</v>
      </c>
      <c r="G218">
        <v>2017</v>
      </c>
      <c r="H218">
        <v>93.8</v>
      </c>
      <c r="I218">
        <v>100</v>
      </c>
      <c r="J218">
        <v>2022</v>
      </c>
      <c r="K218">
        <v>35</v>
      </c>
      <c r="L218">
        <v>60.97</v>
      </c>
      <c r="M218">
        <v>2020</v>
      </c>
      <c r="N218">
        <v>114.8</v>
      </c>
      <c r="O218">
        <v>-63.965884861407197</v>
      </c>
      <c r="P218" t="s">
        <v>24</v>
      </c>
      <c r="Q218">
        <v>2.9963414727946298</v>
      </c>
      <c r="R218">
        <v>1</v>
      </c>
      <c r="S218" t="s">
        <v>25</v>
      </c>
      <c r="T218">
        <v>-1.11368485725649E-2</v>
      </c>
      <c r="AV218">
        <v>93.8</v>
      </c>
      <c r="AW218">
        <v>100.8</v>
      </c>
      <c r="AX218">
        <v>107.8</v>
      </c>
      <c r="AY218">
        <v>114.8</v>
      </c>
      <c r="AZ218">
        <v>87.884999999999906</v>
      </c>
      <c r="BA218">
        <v>60.97</v>
      </c>
      <c r="BB218">
        <v>60.290986342530701</v>
      </c>
      <c r="BC218">
        <v>59.619534757343303</v>
      </c>
      <c r="BD218">
        <v>58.955561026783997</v>
      </c>
      <c r="BE218">
        <v>58.298981871118102</v>
      </c>
      <c r="BF218">
        <v>57.649714938084799</v>
      </c>
      <c r="BG218">
        <v>57.007678792567802</v>
      </c>
      <c r="BH218">
        <v>56.372792906381498</v>
      </c>
      <c r="BI218">
        <v>55.744977648170597</v>
      </c>
      <c r="BJ218">
        <v>55.124154273421901</v>
      </c>
      <c r="BK218">
        <v>54.5102449145881</v>
      </c>
      <c r="BL218">
        <v>53.903172571320901</v>
      </c>
      <c r="BM218">
        <v>53.302861100813303</v>
      </c>
      <c r="BN218">
        <v>52.709235208249098</v>
      </c>
      <c r="BO218">
        <v>52.122220437359097</v>
      </c>
      <c r="BP218">
        <v>51.541743161082401</v>
      </c>
      <c r="BQ218">
        <v>50.967730572331298</v>
      </c>
      <c r="BR218">
        <v>50.400110674860002</v>
      </c>
      <c r="BS218">
        <v>49.838812274233597</v>
      </c>
      <c r="BT218">
        <v>49.2837649688989</v>
      </c>
      <c r="BU218">
        <v>48.734899141354397</v>
      </c>
      <c r="BV218">
        <v>48.192145949417899</v>
      </c>
      <c r="BW218">
        <v>47.655437317592302</v>
      </c>
      <c r="BX218">
        <v>47.1247059285269</v>
      </c>
      <c r="BY218">
        <v>46.5998852145743</v>
      </c>
      <c r="BZ218">
        <v>46.080909349440702</v>
      </c>
      <c r="CA218">
        <v>45.567713239929802</v>
      </c>
      <c r="CB218">
        <v>45.060232517778701</v>
      </c>
      <c r="CC218">
        <v>44.5584035315836</v>
      </c>
    </row>
    <row r="219" spans="1:81" x14ac:dyDescent="0.25">
      <c r="A219">
        <v>35313</v>
      </c>
      <c r="B219" t="s">
        <v>186</v>
      </c>
      <c r="C219" t="s">
        <v>27</v>
      </c>
      <c r="D219">
        <v>2020</v>
      </c>
      <c r="E219" t="s">
        <v>28</v>
      </c>
      <c r="F219" t="s">
        <v>23</v>
      </c>
      <c r="G219">
        <v>2014</v>
      </c>
      <c r="H219">
        <v>1211</v>
      </c>
      <c r="I219">
        <v>100</v>
      </c>
      <c r="J219">
        <v>2025</v>
      </c>
      <c r="K219">
        <v>10</v>
      </c>
      <c r="L219">
        <v>1089.9000000000001</v>
      </c>
      <c r="M219">
        <v>2020</v>
      </c>
      <c r="N219">
        <v>695</v>
      </c>
      <c r="O219">
        <v>426.09413707679602</v>
      </c>
      <c r="P219" t="s">
        <v>691</v>
      </c>
      <c r="Q219">
        <v>2.7478049991487801</v>
      </c>
      <c r="R219">
        <v>1</v>
      </c>
      <c r="S219" t="s">
        <v>25</v>
      </c>
      <c r="T219">
        <v>-1.11368485725649E-2</v>
      </c>
      <c r="AS219">
        <v>1211</v>
      </c>
      <c r="AT219">
        <v>1125</v>
      </c>
      <c r="AU219">
        <v>1039</v>
      </c>
      <c r="AV219">
        <v>953</v>
      </c>
      <c r="AW219">
        <v>867</v>
      </c>
      <c r="AX219">
        <v>781</v>
      </c>
      <c r="AY219">
        <v>695</v>
      </c>
      <c r="AZ219">
        <v>773.98</v>
      </c>
      <c r="BA219">
        <v>852.96</v>
      </c>
      <c r="BB219">
        <v>931.94</v>
      </c>
      <c r="BC219">
        <v>1010.92</v>
      </c>
      <c r="BD219">
        <v>1089.9000000000001</v>
      </c>
      <c r="BE219">
        <v>1077.7619487407601</v>
      </c>
      <c r="BF219">
        <v>1065.75907712036</v>
      </c>
      <c r="BG219">
        <v>1053.8898796636299</v>
      </c>
      <c r="BH219">
        <v>1042.1528676616599</v>
      </c>
      <c r="BI219">
        <v>1030.54656898505</v>
      </c>
      <c r="BJ219">
        <v>1019.06952789928</v>
      </c>
      <c r="BK219">
        <v>1007.72030488216</v>
      </c>
      <c r="BL219">
        <v>996.49747644318802</v>
      </c>
      <c r="BM219">
        <v>985.399634945098</v>
      </c>
      <c r="BN219">
        <v>974.42538842725298</v>
      </c>
      <c r="BO219">
        <v>963.57336043107603</v>
      </c>
      <c r="BP219">
        <v>952.84218982739799</v>
      </c>
      <c r="BQ219">
        <v>942.23053064573901</v>
      </c>
      <c r="BR219">
        <v>931.73705190549003</v>
      </c>
      <c r="BS219">
        <v>921.36043744896995</v>
      </c>
      <c r="BT219">
        <v>911.09938577634898</v>
      </c>
      <c r="BU219">
        <v>900.95260988240102</v>
      </c>
      <c r="BV219">
        <v>890.91883709508295</v>
      </c>
      <c r="BW219">
        <v>880.99680891591004</v>
      </c>
      <c r="BX219">
        <v>871.18528086209994</v>
      </c>
      <c r="BY219">
        <v>861.48302231049195</v>
      </c>
      <c r="BZ219">
        <v>851.88881634318398</v>
      </c>
      <c r="CA219">
        <v>842.40145959490906</v>
      </c>
      <c r="CB219">
        <v>833.01976210209205</v>
      </c>
      <c r="CC219">
        <v>823.74254715360701</v>
      </c>
    </row>
    <row r="220" spans="1:81" x14ac:dyDescent="0.25">
      <c r="A220">
        <v>4839</v>
      </c>
      <c r="B220" t="s">
        <v>858</v>
      </c>
      <c r="C220" t="s">
        <v>172</v>
      </c>
      <c r="D220">
        <v>2015</v>
      </c>
      <c r="E220" t="s">
        <v>88</v>
      </c>
      <c r="F220" t="s">
        <v>54</v>
      </c>
      <c r="G220">
        <v>2020</v>
      </c>
      <c r="H220">
        <v>25488</v>
      </c>
      <c r="I220">
        <v>100</v>
      </c>
      <c r="J220">
        <v>2030</v>
      </c>
      <c r="K220">
        <v>25</v>
      </c>
      <c r="L220">
        <v>19116</v>
      </c>
      <c r="M220">
        <v>2020</v>
      </c>
      <c r="N220">
        <v>25488</v>
      </c>
      <c r="O220">
        <v>0</v>
      </c>
      <c r="P220" t="s">
        <v>24</v>
      </c>
      <c r="Q220">
        <v>3.2402464512390199</v>
      </c>
      <c r="R220">
        <v>1</v>
      </c>
      <c r="S220" t="s">
        <v>25</v>
      </c>
      <c r="T220">
        <v>-1.11368485725649E-2</v>
      </c>
      <c r="AY220">
        <v>25488</v>
      </c>
      <c r="AZ220">
        <v>24850.799999999999</v>
      </c>
      <c r="BA220">
        <v>24213.599999999999</v>
      </c>
      <c r="BB220">
        <v>23576.400000000001</v>
      </c>
      <c r="BC220">
        <v>22939.200000000001</v>
      </c>
      <c r="BD220">
        <v>22302</v>
      </c>
      <c r="BE220">
        <v>21664.799999999999</v>
      </c>
      <c r="BF220">
        <v>21027.599999999999</v>
      </c>
      <c r="BG220">
        <v>20390.400000000001</v>
      </c>
      <c r="BH220">
        <v>19753.2</v>
      </c>
      <c r="BI220">
        <v>19116</v>
      </c>
      <c r="BJ220">
        <v>18903.1080026868</v>
      </c>
      <c r="BK220">
        <v>18692.586951310001</v>
      </c>
      <c r="BL220">
        <v>18484.410441003802</v>
      </c>
      <c r="BM220">
        <v>18278.552360969199</v>
      </c>
      <c r="BN220">
        <v>18074.986891199402</v>
      </c>
      <c r="BO220">
        <v>17873.688499241001</v>
      </c>
      <c r="BP220">
        <v>17674.631936991798</v>
      </c>
      <c r="BQ220">
        <v>17477.7922375337</v>
      </c>
      <c r="BR220">
        <v>17283.1447120015</v>
      </c>
      <c r="BS220">
        <v>17090.664946486198</v>
      </c>
      <c r="BT220">
        <v>16900.3287989727</v>
      </c>
      <c r="BU220">
        <v>16712.112396312001</v>
      </c>
      <c r="BV220">
        <v>16525.992131226601</v>
      </c>
      <c r="BW220">
        <v>16341.9446593497</v>
      </c>
      <c r="BX220">
        <v>16159.946896297301</v>
      </c>
      <c r="BY220">
        <v>15979.976014772599</v>
      </c>
      <c r="BZ220">
        <v>15802.009441702799</v>
      </c>
      <c r="CA220">
        <v>15626.024855408299</v>
      </c>
      <c r="CB220">
        <v>15452.0001828025</v>
      </c>
      <c r="CC220">
        <v>15279.913596623401</v>
      </c>
    </row>
    <row r="221" spans="1:81" x14ac:dyDescent="0.25">
      <c r="A221">
        <v>4315</v>
      </c>
      <c r="B221" t="s">
        <v>859</v>
      </c>
      <c r="C221" t="s">
        <v>485</v>
      </c>
      <c r="D221">
        <v>2017</v>
      </c>
      <c r="E221" t="s">
        <v>44</v>
      </c>
      <c r="F221" t="s">
        <v>33</v>
      </c>
      <c r="G221">
        <v>2017</v>
      </c>
      <c r="H221">
        <v>57077</v>
      </c>
      <c r="I221">
        <v>100</v>
      </c>
      <c r="J221">
        <v>2030</v>
      </c>
      <c r="K221">
        <v>100</v>
      </c>
      <c r="L221">
        <v>0</v>
      </c>
      <c r="M221">
        <v>2020</v>
      </c>
      <c r="N221">
        <v>40742</v>
      </c>
      <c r="O221">
        <v>46.728822759347402</v>
      </c>
      <c r="P221" t="s">
        <v>24</v>
      </c>
      <c r="Q221">
        <v>3.3202470343390198</v>
      </c>
      <c r="R221">
        <v>1</v>
      </c>
      <c r="S221" t="s">
        <v>25</v>
      </c>
      <c r="T221">
        <v>-1.11368485725649E-2</v>
      </c>
      <c r="AV221">
        <v>57077</v>
      </c>
      <c r="AW221">
        <v>51632</v>
      </c>
      <c r="AX221">
        <v>46187</v>
      </c>
      <c r="AY221">
        <v>40742</v>
      </c>
      <c r="AZ221">
        <v>36667.800000000003</v>
      </c>
      <c r="BA221">
        <v>32593.599999999999</v>
      </c>
      <c r="BB221">
        <v>28519.4</v>
      </c>
      <c r="BC221">
        <v>24445.199999999899</v>
      </c>
      <c r="BD221">
        <v>20371</v>
      </c>
      <c r="BE221">
        <v>16296.8</v>
      </c>
      <c r="BF221">
        <v>12222.6</v>
      </c>
      <c r="BG221">
        <v>8148.3999999999896</v>
      </c>
      <c r="BH221">
        <v>4074.1999999999898</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row>
    <row r="222" spans="1:81" x14ac:dyDescent="0.25">
      <c r="A222">
        <v>4370</v>
      </c>
      <c r="B222" t="s">
        <v>860</v>
      </c>
      <c r="C222" t="s">
        <v>111</v>
      </c>
      <c r="D222">
        <v>2020</v>
      </c>
      <c r="E222" t="s">
        <v>690</v>
      </c>
      <c r="F222" t="s">
        <v>23</v>
      </c>
      <c r="G222">
        <v>2019</v>
      </c>
      <c r="H222">
        <v>102072</v>
      </c>
      <c r="I222">
        <v>100</v>
      </c>
      <c r="J222">
        <v>2025</v>
      </c>
      <c r="K222">
        <v>20</v>
      </c>
      <c r="L222">
        <v>81657.600000000006</v>
      </c>
      <c r="M222">
        <v>2020</v>
      </c>
      <c r="N222">
        <v>90637</v>
      </c>
      <c r="O222">
        <v>56.0143820048593</v>
      </c>
      <c r="P222" t="s">
        <v>45</v>
      </c>
      <c r="Q222">
        <v>2.8478150852487798</v>
      </c>
      <c r="R222">
        <v>1</v>
      </c>
      <c r="S222" t="s">
        <v>25</v>
      </c>
      <c r="T222">
        <v>-1.11368485725649E-2</v>
      </c>
      <c r="AX222">
        <v>102072</v>
      </c>
      <c r="AY222">
        <v>90637</v>
      </c>
      <c r="AZ222">
        <v>88841.12</v>
      </c>
      <c r="BA222">
        <v>87045.24</v>
      </c>
      <c r="BB222">
        <v>85249.36</v>
      </c>
      <c r="BC222">
        <v>83453.48</v>
      </c>
      <c r="BD222">
        <v>81657.600000000006</v>
      </c>
      <c r="BE222">
        <v>80748.191674000904</v>
      </c>
      <c r="BF222">
        <v>79848.911290819102</v>
      </c>
      <c r="BG222">
        <v>78959.646057089107</v>
      </c>
      <c r="BH222">
        <v>78080.2844356079</v>
      </c>
      <c r="BI222">
        <v>77210.716131345805</v>
      </c>
      <c r="BJ222">
        <v>76350.832077611703</v>
      </c>
      <c r="BK222">
        <v>75500.524422374001</v>
      </c>
      <c r="BL222">
        <v>74659.686514732806</v>
      </c>
      <c r="BM222">
        <v>73828.212891542993</v>
      </c>
      <c r="BN222">
        <v>73005.999264186801</v>
      </c>
      <c r="BO222">
        <v>72192.9425054928</v>
      </c>
      <c r="BP222">
        <v>71388.940636801199</v>
      </c>
      <c r="BQ222">
        <v>70593.8928151734</v>
      </c>
      <c r="BR222">
        <v>69807.699320742904</v>
      </c>
      <c r="BS222">
        <v>69030.261544208595</v>
      </c>
      <c r="BT222">
        <v>68261.481974466195</v>
      </c>
      <c r="BU222">
        <v>67501.264186377695</v>
      </c>
      <c r="BV222">
        <v>66749.512828677398</v>
      </c>
      <c r="BW222">
        <v>66006.133612011894</v>
      </c>
      <c r="BX222">
        <v>65271.033297114402</v>
      </c>
      <c r="BY222">
        <v>64544.119683109602</v>
      </c>
      <c r="BZ222">
        <v>63825.301595949299</v>
      </c>
      <c r="CA222">
        <v>63114.488876976997</v>
      </c>
      <c r="CB222">
        <v>62411.592371619197</v>
      </c>
      <c r="CC222">
        <v>61716.5239182039</v>
      </c>
    </row>
    <row r="223" spans="1:81" x14ac:dyDescent="0.25">
      <c r="A223">
        <v>839190</v>
      </c>
      <c r="B223" t="s">
        <v>861</v>
      </c>
      <c r="C223" t="s">
        <v>84</v>
      </c>
      <c r="D223">
        <v>2020</v>
      </c>
      <c r="E223" t="s">
        <v>44</v>
      </c>
      <c r="F223" t="s">
        <v>33</v>
      </c>
      <c r="G223">
        <v>2020</v>
      </c>
      <c r="H223">
        <v>239.18</v>
      </c>
      <c r="I223">
        <v>100</v>
      </c>
      <c r="J223">
        <v>2023</v>
      </c>
      <c r="K223">
        <v>10</v>
      </c>
      <c r="L223">
        <v>215.262</v>
      </c>
      <c r="M223">
        <v>2020</v>
      </c>
      <c r="N223">
        <v>239.18</v>
      </c>
      <c r="O223">
        <v>0</v>
      </c>
      <c r="P223" t="s">
        <v>24</v>
      </c>
      <c r="Q223">
        <v>2.41682929221068</v>
      </c>
      <c r="R223">
        <v>1</v>
      </c>
      <c r="S223" t="s">
        <v>25</v>
      </c>
      <c r="T223">
        <v>-1.11368485725649E-2</v>
      </c>
      <c r="AY223">
        <v>239.18</v>
      </c>
      <c r="AZ223">
        <v>231.207333333333</v>
      </c>
      <c r="BA223">
        <v>223.23466666666599</v>
      </c>
      <c r="BB223">
        <v>215.262</v>
      </c>
      <c r="BC223">
        <v>212.864659702572</v>
      </c>
      <c r="BD223">
        <v>210.49401822101399</v>
      </c>
      <c r="BE223">
        <v>208.14977821465601</v>
      </c>
      <c r="BF223">
        <v>205.831645654266</v>
      </c>
      <c r="BG223">
        <v>203.53932978517301</v>
      </c>
      <c r="BH223">
        <v>201.27254309079399</v>
      </c>
      <c r="BI223">
        <v>199.03100125657701</v>
      </c>
      <c r="BJ223">
        <v>196.81442313433601</v>
      </c>
      <c r="BK223">
        <v>194.62253070699199</v>
      </c>
      <c r="BL223">
        <v>192.45504905369901</v>
      </c>
      <c r="BM223">
        <v>190.31170631536301</v>
      </c>
      <c r="BN223">
        <v>188.192233660542</v>
      </c>
      <c r="BO223">
        <v>186.09636525173201</v>
      </c>
      <c r="BP223">
        <v>184.023838212019</v>
      </c>
      <c r="BQ223">
        <v>181.97439259210901</v>
      </c>
      <c r="BR223">
        <v>179.94777133772601</v>
      </c>
      <c r="BS223">
        <v>177.943720257367</v>
      </c>
      <c r="BT223">
        <v>175.96198799042199</v>
      </c>
      <c r="BU223">
        <v>174.00232597564599</v>
      </c>
      <c r="BV223">
        <v>172.06448841998099</v>
      </c>
      <c r="BW223">
        <v>170.148232267731</v>
      </c>
      <c r="BX223">
        <v>168.253317170076</v>
      </c>
      <c r="BY223">
        <v>166.379505454921</v>
      </c>
      <c r="BZ223">
        <v>164.52656209709201</v>
      </c>
      <c r="CA223">
        <v>162.694254688852</v>
      </c>
      <c r="CB223">
        <v>160.882353410755</v>
      </c>
      <c r="CC223">
        <v>159.09063100282199</v>
      </c>
    </row>
    <row r="224" spans="1:81" x14ac:dyDescent="0.25">
      <c r="A224">
        <v>4365</v>
      </c>
      <c r="B224" t="s">
        <v>862</v>
      </c>
      <c r="C224" t="s">
        <v>27</v>
      </c>
      <c r="D224">
        <v>2018</v>
      </c>
      <c r="E224" t="s">
        <v>690</v>
      </c>
      <c r="F224" t="s">
        <v>23</v>
      </c>
      <c r="G224">
        <v>2017</v>
      </c>
      <c r="H224">
        <v>941400</v>
      </c>
      <c r="I224">
        <v>100</v>
      </c>
      <c r="J224">
        <v>2022</v>
      </c>
      <c r="K224">
        <v>15</v>
      </c>
      <c r="L224">
        <v>800190</v>
      </c>
      <c r="M224">
        <v>2020</v>
      </c>
      <c r="N224">
        <v>781000</v>
      </c>
      <c r="O224">
        <v>113.589689115502</v>
      </c>
      <c r="P224" t="s">
        <v>24</v>
      </c>
      <c r="Q224">
        <v>2.79643560341463</v>
      </c>
      <c r="R224">
        <v>1</v>
      </c>
      <c r="S224" t="s">
        <v>25</v>
      </c>
      <c r="T224">
        <v>-1.11368485725649E-2</v>
      </c>
      <c r="AV224">
        <v>941400</v>
      </c>
      <c r="AW224">
        <v>887933.33333333302</v>
      </c>
      <c r="AX224">
        <v>834466.66666666605</v>
      </c>
      <c r="AY224">
        <v>781000</v>
      </c>
      <c r="AZ224">
        <v>790595</v>
      </c>
      <c r="BA224">
        <v>800190</v>
      </c>
      <c r="BB224">
        <v>791278.40514071903</v>
      </c>
      <c r="BC224">
        <v>782466.05736392597</v>
      </c>
      <c r="BD224">
        <v>773751.85136989201</v>
      </c>
      <c r="BE224">
        <v>765134.69416844402</v>
      </c>
      <c r="BF224">
        <v>756613.50494187395</v>
      </c>
      <c r="BG224">
        <v>748187.21490937902</v>
      </c>
      <c r="BH224">
        <v>739854.76719300402</v>
      </c>
      <c r="BI224">
        <v>731615.116685085</v>
      </c>
      <c r="BJ224">
        <v>723467.22991716396</v>
      </c>
      <c r="BK224">
        <v>715410.08493036299</v>
      </c>
      <c r="BL224">
        <v>707442.67114720796</v>
      </c>
      <c r="BM224">
        <v>699563.98924487096</v>
      </c>
      <c r="BN224">
        <v>691773.05102983105</v>
      </c>
      <c r="BO224">
        <v>684068.87931393099</v>
      </c>
      <c r="BP224">
        <v>676450.50779180694</v>
      </c>
      <c r="BQ224">
        <v>668916.98091969499</v>
      </c>
      <c r="BR224">
        <v>661467.35379557498</v>
      </c>
      <c r="BS224">
        <v>654100.69204065902</v>
      </c>
      <c r="BT224">
        <v>646816.07168219204</v>
      </c>
      <c r="BU224">
        <v>639612.57903756597</v>
      </c>
      <c r="BV224">
        <v>632489.31059971696</v>
      </c>
      <c r="BW224">
        <v>625445.372923802</v>
      </c>
      <c r="BX224">
        <v>618479.88251513802</v>
      </c>
      <c r="BY224">
        <v>611591.96571838995</v>
      </c>
      <c r="BZ224">
        <v>604780.75860798697</v>
      </c>
      <c r="CA224">
        <v>598045.40687976801</v>
      </c>
      <c r="CB224">
        <v>591385.06574383005</v>
      </c>
      <c r="CC224">
        <v>584798.899818565</v>
      </c>
    </row>
    <row r="225" spans="1:81" x14ac:dyDescent="0.25">
      <c r="A225">
        <v>64620</v>
      </c>
      <c r="B225" t="s">
        <v>187</v>
      </c>
      <c r="C225" t="s">
        <v>27</v>
      </c>
      <c r="D225">
        <v>2019</v>
      </c>
      <c r="E225" t="s">
        <v>690</v>
      </c>
      <c r="F225" t="s">
        <v>23</v>
      </c>
      <c r="G225">
        <v>2019</v>
      </c>
      <c r="H225">
        <v>298454</v>
      </c>
      <c r="I225">
        <v>100</v>
      </c>
      <c r="J225">
        <v>2030</v>
      </c>
      <c r="K225">
        <v>50</v>
      </c>
      <c r="L225">
        <v>149227</v>
      </c>
      <c r="M225">
        <v>2020</v>
      </c>
      <c r="N225">
        <v>219731</v>
      </c>
      <c r="O225">
        <v>52.753858216006499</v>
      </c>
      <c r="P225" t="s">
        <v>24</v>
      </c>
      <c r="Q225">
        <v>3.1502737478390199</v>
      </c>
      <c r="R225">
        <v>1</v>
      </c>
      <c r="S225" t="s">
        <v>25</v>
      </c>
      <c r="T225">
        <v>-1.11368485725649E-2</v>
      </c>
      <c r="AX225">
        <v>298454</v>
      </c>
      <c r="AY225">
        <v>219731</v>
      </c>
      <c r="AZ225">
        <v>212680.6</v>
      </c>
      <c r="BA225">
        <v>205630.2</v>
      </c>
      <c r="BB225">
        <v>198579.8</v>
      </c>
      <c r="BC225">
        <v>191529.4</v>
      </c>
      <c r="BD225">
        <v>184479</v>
      </c>
      <c r="BE225">
        <v>177428.6</v>
      </c>
      <c r="BF225">
        <v>170378.2</v>
      </c>
      <c r="BG225">
        <v>163327.79999999999</v>
      </c>
      <c r="BH225">
        <v>156277.4</v>
      </c>
      <c r="BI225">
        <v>149227</v>
      </c>
      <c r="BJ225">
        <v>147565.08149806099</v>
      </c>
      <c r="BK225">
        <v>145921.671530819</v>
      </c>
      <c r="BL225">
        <v>144296.563971525</v>
      </c>
      <c r="BM225">
        <v>142689.554989033</v>
      </c>
      <c r="BN225">
        <v>141100.443022233</v>
      </c>
      <c r="BO225">
        <v>139529.028754773</v>
      </c>
      <c r="BP225">
        <v>137975.11509005399</v>
      </c>
      <c r="BQ225">
        <v>136438.50712651401</v>
      </c>
      <c r="BR225">
        <v>134919.012133179</v>
      </c>
      <c r="BS225">
        <v>133416.43952549101</v>
      </c>
      <c r="BT225">
        <v>131930.60084140499</v>
      </c>
      <c r="BU225">
        <v>130461.309717747</v>
      </c>
      <c r="BV225">
        <v>129008.381866842</v>
      </c>
      <c r="BW225">
        <v>127571.635053399</v>
      </c>
      <c r="BX225">
        <v>126150.88907165499</v>
      </c>
      <c r="BY225">
        <v>124745.96572276999</v>
      </c>
      <c r="BZ225">
        <v>123356.688792477</v>
      </c>
      <c r="CA225">
        <v>121982.88402898199</v>
      </c>
      <c r="CB225">
        <v>120624.379121106</v>
      </c>
      <c r="CC225">
        <v>119281.003676675</v>
      </c>
    </row>
    <row r="226" spans="1:81" x14ac:dyDescent="0.25">
      <c r="A226">
        <v>4528</v>
      </c>
      <c r="B226" t="s">
        <v>863</v>
      </c>
      <c r="C226" t="s">
        <v>27</v>
      </c>
      <c r="D226">
        <v>2020</v>
      </c>
      <c r="E226" t="s">
        <v>690</v>
      </c>
      <c r="F226" t="s">
        <v>23</v>
      </c>
      <c r="G226">
        <v>2019</v>
      </c>
      <c r="H226">
        <v>263671</v>
      </c>
      <c r="I226">
        <v>100</v>
      </c>
      <c r="J226">
        <v>2030</v>
      </c>
      <c r="K226">
        <v>70</v>
      </c>
      <c r="L226">
        <v>79101.3</v>
      </c>
      <c r="M226">
        <v>2020</v>
      </c>
      <c r="N226">
        <v>103130</v>
      </c>
      <c r="O226">
        <v>86.981232564174903</v>
      </c>
      <c r="P226" t="s">
        <v>45</v>
      </c>
      <c r="Q226">
        <v>3.3502702695390201</v>
      </c>
      <c r="R226">
        <v>1</v>
      </c>
      <c r="S226" t="s">
        <v>25</v>
      </c>
      <c r="T226">
        <v>-1.11368485725649E-2</v>
      </c>
      <c r="AX226">
        <v>263671</v>
      </c>
      <c r="AY226">
        <v>103130</v>
      </c>
      <c r="AZ226">
        <v>100727.13</v>
      </c>
      <c r="BA226">
        <v>98324.26</v>
      </c>
      <c r="BB226">
        <v>95921.39</v>
      </c>
      <c r="BC226">
        <v>93518.52</v>
      </c>
      <c r="BD226">
        <v>91115.65</v>
      </c>
      <c r="BE226">
        <v>88712.78</v>
      </c>
      <c r="BF226">
        <v>86309.91</v>
      </c>
      <c r="BG226">
        <v>83907.04</v>
      </c>
      <c r="BH226">
        <v>81504.17</v>
      </c>
      <c r="BI226">
        <v>79101.3</v>
      </c>
      <c r="BJ226">
        <v>78220.360800006994</v>
      </c>
      <c r="BK226">
        <v>77349.232486485897</v>
      </c>
      <c r="BL226">
        <v>76487.805797079796</v>
      </c>
      <c r="BM226">
        <v>75635.972686269903</v>
      </c>
      <c r="BN226">
        <v>74793.626311824293</v>
      </c>
      <c r="BO226">
        <v>73960.661021396503</v>
      </c>
      <c r="BP226">
        <v>73136.972339274405</v>
      </c>
      <c r="BQ226">
        <v>72322.456953276007</v>
      </c>
      <c r="BR226">
        <v>71517.012701791595</v>
      </c>
      <c r="BS226">
        <v>70720.538560969493</v>
      </c>
      <c r="BT226">
        <v>69932.934632045697</v>
      </c>
      <c r="BU226">
        <v>69154.102128813596</v>
      </c>
      <c r="BV226">
        <v>68383.943365233295</v>
      </c>
      <c r="BW226">
        <v>67622.361743179805</v>
      </c>
      <c r="BX226">
        <v>66869.261740326794</v>
      </c>
      <c r="BY226">
        <v>66124.548898165594</v>
      </c>
      <c r="BZ226">
        <v>65388.129810157603</v>
      </c>
      <c r="CA226">
        <v>64659.912110018602</v>
      </c>
      <c r="CB226">
        <v>63939.804460134001</v>
      </c>
      <c r="CC226">
        <v>63227.716540102097</v>
      </c>
    </row>
    <row r="227" spans="1:81" x14ac:dyDescent="0.25">
      <c r="A227">
        <v>4416</v>
      </c>
      <c r="B227" t="s">
        <v>864</v>
      </c>
      <c r="C227" t="s">
        <v>78</v>
      </c>
      <c r="D227">
        <v>2015</v>
      </c>
      <c r="E227" t="s">
        <v>690</v>
      </c>
      <c r="F227" t="s">
        <v>23</v>
      </c>
      <c r="G227">
        <v>2014</v>
      </c>
      <c r="H227">
        <v>344932.02</v>
      </c>
      <c r="I227">
        <v>99</v>
      </c>
      <c r="J227">
        <v>2025</v>
      </c>
      <c r="K227">
        <v>20</v>
      </c>
      <c r="L227">
        <v>275945.61599999998</v>
      </c>
      <c r="M227">
        <v>2020</v>
      </c>
      <c r="N227">
        <v>176174.72</v>
      </c>
      <c r="O227">
        <v>246.167919374804</v>
      </c>
      <c r="P227" t="s">
        <v>24</v>
      </c>
      <c r="Q227">
        <v>2.8378396959487802</v>
      </c>
      <c r="R227">
        <v>1</v>
      </c>
      <c r="S227" t="s">
        <v>25</v>
      </c>
      <c r="T227">
        <v>-1.11368485725649E-2</v>
      </c>
      <c r="AS227">
        <v>344932.02</v>
      </c>
      <c r="AT227">
        <v>316805.80333333299</v>
      </c>
      <c r="AU227">
        <v>288679.58666666597</v>
      </c>
      <c r="AV227">
        <v>260553.37</v>
      </c>
      <c r="AW227">
        <v>232427.153333333</v>
      </c>
      <c r="AX227">
        <v>204300.93666666601</v>
      </c>
      <c r="AY227">
        <v>176174.72</v>
      </c>
      <c r="AZ227">
        <v>196128.89920000001</v>
      </c>
      <c r="BA227">
        <v>216083.0784</v>
      </c>
      <c r="BB227">
        <v>236037.25760000001</v>
      </c>
      <c r="BC227">
        <v>255991.4368</v>
      </c>
      <c r="BD227">
        <v>275945.61599999998</v>
      </c>
      <c r="BE227">
        <v>272872.45146034402</v>
      </c>
      <c r="BF227">
        <v>269833.51228880603</v>
      </c>
      <c r="BG227">
        <v>266828.417322642</v>
      </c>
      <c r="BH227">
        <v>263856.78964406298</v>
      </c>
      <c r="BI227">
        <v>260918.25653295399</v>
      </c>
      <c r="BJ227">
        <v>258012.44942012901</v>
      </c>
      <c r="BK227">
        <v>255139.0038411</v>
      </c>
      <c r="BL227">
        <v>252297.55939036701</v>
      </c>
      <c r="BM227">
        <v>249487.75967620799</v>
      </c>
      <c r="BN227">
        <v>246709.25227598599</v>
      </c>
      <c r="BO227">
        <v>243961.688691938</v>
      </c>
      <c r="BP227">
        <v>241244.72430746799</v>
      </c>
      <c r="BQ227">
        <v>238558.018343926</v>
      </c>
      <c r="BR227">
        <v>235901.23381785801</v>
      </c>
      <c r="BS227">
        <v>233274.03749874799</v>
      </c>
      <c r="BT227">
        <v>230676.09986721299</v>
      </c>
      <c r="BU227">
        <v>228107.09507368199</v>
      </c>
      <c r="BV227">
        <v>225566.70089751901</v>
      </c>
      <c r="BW227">
        <v>223054.59870661001</v>
      </c>
      <c r="BX227">
        <v>220570.4734174</v>
      </c>
      <c r="BY227">
        <v>218114.01345537201</v>
      </c>
      <c r="BZ227">
        <v>215684.910715965</v>
      </c>
      <c r="CA227">
        <v>213282.860525934</v>
      </c>
      <c r="CB227">
        <v>210907.561605133</v>
      </c>
      <c r="CC227">
        <v>208558.716028728</v>
      </c>
    </row>
    <row r="228" spans="1:81" x14ac:dyDescent="0.25">
      <c r="A228">
        <v>257</v>
      </c>
      <c r="B228" t="s">
        <v>865</v>
      </c>
      <c r="C228" t="s">
        <v>21</v>
      </c>
      <c r="D228">
        <v>2020</v>
      </c>
      <c r="E228" t="s">
        <v>690</v>
      </c>
      <c r="F228" t="s">
        <v>23</v>
      </c>
      <c r="G228">
        <v>2019</v>
      </c>
      <c r="H228">
        <v>9416</v>
      </c>
      <c r="I228">
        <v>100</v>
      </c>
      <c r="J228">
        <v>2030</v>
      </c>
      <c r="K228">
        <v>46.2</v>
      </c>
      <c r="L228">
        <v>5065.808</v>
      </c>
      <c r="M228">
        <v>2020</v>
      </c>
      <c r="N228">
        <v>5728</v>
      </c>
      <c r="O228">
        <v>84.777867275743205</v>
      </c>
      <c r="P228" t="s">
        <v>45</v>
      </c>
      <c r="Q228">
        <v>3.11224484403902</v>
      </c>
      <c r="R228">
        <v>1</v>
      </c>
      <c r="S228" t="s">
        <v>25</v>
      </c>
      <c r="T228">
        <v>-1.11368485725649E-2</v>
      </c>
      <c r="AX228">
        <v>9416</v>
      </c>
      <c r="AY228">
        <v>5728</v>
      </c>
      <c r="AZ228">
        <v>5661.7808000000005</v>
      </c>
      <c r="BA228">
        <v>5595.5616</v>
      </c>
      <c r="BB228">
        <v>5529.3423999999904</v>
      </c>
      <c r="BC228">
        <v>5463.1232</v>
      </c>
      <c r="BD228">
        <v>5396.9040000000005</v>
      </c>
      <c r="BE228">
        <v>5330.6848</v>
      </c>
      <c r="BF228">
        <v>5264.4656000000004</v>
      </c>
      <c r="BG228">
        <v>5198.2464</v>
      </c>
      <c r="BH228">
        <v>5132.0272000000004</v>
      </c>
      <c r="BI228">
        <v>5065.808</v>
      </c>
      <c r="BJ228">
        <v>5009.39086340631</v>
      </c>
      <c r="BK228">
        <v>4953.6020359197601</v>
      </c>
      <c r="BL228">
        <v>4898.4345201569704</v>
      </c>
      <c r="BM228">
        <v>4843.8813966633597</v>
      </c>
      <c r="BN228">
        <v>4789.9358230452599</v>
      </c>
      <c r="BO228">
        <v>4736.5910331117002</v>
      </c>
      <c r="BP228">
        <v>4683.8403360257598</v>
      </c>
      <c r="BQ228">
        <v>4631.6771154653698</v>
      </c>
      <c r="BR228">
        <v>4580.0948287934198</v>
      </c>
      <c r="BS228">
        <v>4529.0870062371596</v>
      </c>
      <c r="BT228">
        <v>4478.6472500767204</v>
      </c>
      <c r="BU228">
        <v>4428.7692338426896</v>
      </c>
      <c r="BV228">
        <v>4379.44670152255</v>
      </c>
      <c r="BW228">
        <v>4330.6734667760702</v>
      </c>
      <c r="BX228">
        <v>4282.4434121593604</v>
      </c>
      <c r="BY228">
        <v>4234.7504883575602</v>
      </c>
      <c r="BZ228">
        <v>4187.5887134261302</v>
      </c>
      <c r="CA228">
        <v>4140.9521720405201</v>
      </c>
      <c r="CB228">
        <v>4094.8350147542701</v>
      </c>
      <c r="CC228">
        <v>4049.2314572653199</v>
      </c>
    </row>
    <row r="229" spans="1:81" x14ac:dyDescent="0.25">
      <c r="A229">
        <v>4652</v>
      </c>
      <c r="B229" t="s">
        <v>866</v>
      </c>
      <c r="C229" t="s">
        <v>31</v>
      </c>
      <c r="D229">
        <v>2020</v>
      </c>
      <c r="E229" t="s">
        <v>690</v>
      </c>
      <c r="F229" t="s">
        <v>23</v>
      </c>
      <c r="G229">
        <v>2019</v>
      </c>
      <c r="H229">
        <v>8048</v>
      </c>
      <c r="I229">
        <v>100</v>
      </c>
      <c r="J229">
        <v>2025</v>
      </c>
      <c r="K229">
        <v>100</v>
      </c>
      <c r="L229">
        <v>0</v>
      </c>
      <c r="M229">
        <v>2020</v>
      </c>
      <c r="N229">
        <v>6736</v>
      </c>
      <c r="O229">
        <v>16.3021868787276</v>
      </c>
      <c r="P229" t="s">
        <v>45</v>
      </c>
      <c r="Q229">
        <v>3.6478056828487802</v>
      </c>
      <c r="R229">
        <v>1</v>
      </c>
      <c r="S229" t="s">
        <v>25</v>
      </c>
      <c r="T229">
        <v>-1.11368485725649E-2</v>
      </c>
      <c r="AX229">
        <v>8048</v>
      </c>
      <c r="AY229">
        <v>6736</v>
      </c>
      <c r="AZ229">
        <v>5388.8</v>
      </c>
      <c r="BA229">
        <v>4041.6</v>
      </c>
      <c r="BB229">
        <v>2694.4</v>
      </c>
      <c r="BC229">
        <v>1347.19999999999</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row>
    <row r="230" spans="1:81" x14ac:dyDescent="0.25">
      <c r="A230">
        <v>4667</v>
      </c>
      <c r="B230" t="s">
        <v>867</v>
      </c>
      <c r="C230" t="s">
        <v>31</v>
      </c>
      <c r="D230">
        <v>2018</v>
      </c>
      <c r="E230" t="s">
        <v>690</v>
      </c>
      <c r="F230" t="s">
        <v>23</v>
      </c>
      <c r="G230">
        <v>2017</v>
      </c>
      <c r="H230">
        <v>4030155</v>
      </c>
      <c r="I230">
        <v>100</v>
      </c>
      <c r="J230">
        <v>2030</v>
      </c>
      <c r="K230">
        <v>90</v>
      </c>
      <c r="L230">
        <v>403015.49999999901</v>
      </c>
      <c r="M230">
        <v>2020</v>
      </c>
      <c r="N230">
        <v>2511868</v>
      </c>
      <c r="O230">
        <v>41.859073796307001</v>
      </c>
      <c r="P230" t="s">
        <v>24</v>
      </c>
      <c r="Q230">
        <v>3.5506469179390199</v>
      </c>
      <c r="R230">
        <v>1</v>
      </c>
      <c r="S230" t="s">
        <v>25</v>
      </c>
      <c r="T230">
        <v>-1.11368485725649E-2</v>
      </c>
      <c r="AV230">
        <v>4030155</v>
      </c>
      <c r="AW230">
        <v>3524059.3333333302</v>
      </c>
      <c r="AX230">
        <v>3017963.66666666</v>
      </c>
      <c r="AY230">
        <v>2511868</v>
      </c>
      <c r="AZ230">
        <v>2300982.75</v>
      </c>
      <c r="BA230">
        <v>2090097.5</v>
      </c>
      <c r="BB230">
        <v>1879212.25</v>
      </c>
      <c r="BC230">
        <v>1668327</v>
      </c>
      <c r="BD230">
        <v>1457441.75</v>
      </c>
      <c r="BE230">
        <v>1246556.5</v>
      </c>
      <c r="BF230">
        <v>1035671.25</v>
      </c>
      <c r="BG230">
        <v>824786</v>
      </c>
      <c r="BH230">
        <v>613900.75</v>
      </c>
      <c r="BI230">
        <v>403015.49999999901</v>
      </c>
      <c r="BJ230">
        <v>398527.17740410299</v>
      </c>
      <c r="BK230">
        <v>394088.84057730198</v>
      </c>
      <c r="BL230">
        <v>389699.932835655</v>
      </c>
      <c r="BM230">
        <v>385359.90369492501</v>
      </c>
      <c r="BN230">
        <v>381068.208801537</v>
      </c>
      <c r="BO230">
        <v>376824.30986429501</v>
      </c>
      <c r="BP230">
        <v>372627.67458687501</v>
      </c>
      <c r="BQ230">
        <v>368477.77660105401</v>
      </c>
      <c r="BR230">
        <v>364374.09540069301</v>
      </c>
      <c r="BS230">
        <v>360316.11627644999</v>
      </c>
      <c r="BT230">
        <v>356303.33025122498</v>
      </c>
      <c r="BU230">
        <v>352335.23401631601</v>
      </c>
      <c r="BV230">
        <v>348411.32986829698</v>
      </c>
      <c r="BW230">
        <v>344531.12564658799</v>
      </c>
      <c r="BX230">
        <v>340694.13467172702</v>
      </c>
      <c r="BY230">
        <v>336899.87568432698</v>
      </c>
      <c r="BZ230">
        <v>333147.87278471398</v>
      </c>
      <c r="CA230">
        <v>329437.65537323902</v>
      </c>
      <c r="CB230">
        <v>325768.75809124601</v>
      </c>
      <c r="CC230">
        <v>322140.72076271102</v>
      </c>
    </row>
    <row r="231" spans="1:81" x14ac:dyDescent="0.25">
      <c r="A231">
        <v>829781</v>
      </c>
      <c r="B231" t="s">
        <v>868</v>
      </c>
      <c r="C231" t="s">
        <v>252</v>
      </c>
      <c r="D231">
        <v>2020</v>
      </c>
      <c r="E231" t="s">
        <v>44</v>
      </c>
      <c r="F231" t="s">
        <v>33</v>
      </c>
      <c r="G231">
        <v>2020</v>
      </c>
      <c r="H231">
        <v>3042</v>
      </c>
      <c r="I231">
        <v>100</v>
      </c>
      <c r="J231">
        <v>2030</v>
      </c>
      <c r="K231">
        <v>5</v>
      </c>
      <c r="L231">
        <v>2889.9</v>
      </c>
      <c r="M231">
        <v>2020</v>
      </c>
      <c r="N231">
        <v>3042</v>
      </c>
      <c r="O231">
        <v>665.351742274819</v>
      </c>
      <c r="P231" t="s">
        <v>706</v>
      </c>
      <c r="Q231">
        <v>2.3702442066390201</v>
      </c>
      <c r="R231">
        <v>1</v>
      </c>
      <c r="S231" t="s">
        <v>25</v>
      </c>
      <c r="T231">
        <v>-1.11368485725649E-2</v>
      </c>
      <c r="AY231">
        <v>3042</v>
      </c>
      <c r="AZ231">
        <v>3026.79</v>
      </c>
      <c r="BA231">
        <v>3011.58</v>
      </c>
      <c r="BB231">
        <v>2996.37</v>
      </c>
      <c r="BC231">
        <v>2981.16</v>
      </c>
      <c r="BD231">
        <v>2965.95</v>
      </c>
      <c r="BE231">
        <v>2950.74</v>
      </c>
      <c r="BF231">
        <v>2935.53</v>
      </c>
      <c r="BG231">
        <v>2920.32</v>
      </c>
      <c r="BH231">
        <v>2905.11</v>
      </c>
      <c r="BI231">
        <v>2889.9</v>
      </c>
      <c r="BJ231">
        <v>2857.7156213101398</v>
      </c>
      <c r="BK231">
        <v>2825.88967517216</v>
      </c>
      <c r="BL231">
        <v>2794.41816977699</v>
      </c>
      <c r="BM231">
        <v>2763.2971577717599</v>
      </c>
      <c r="BN231">
        <v>2732.52273576466</v>
      </c>
      <c r="BO231">
        <v>2702.0910438353499</v>
      </c>
      <c r="BP231">
        <v>2671.99826505087</v>
      </c>
      <c r="BQ231">
        <v>2642.24062498685</v>
      </c>
      <c r="BR231">
        <v>2612.81439125409</v>
      </c>
      <c r="BS231">
        <v>2583.71587303047</v>
      </c>
      <c r="BT231">
        <v>2554.9414205980001</v>
      </c>
      <c r="BU231">
        <v>2526.4874248850301</v>
      </c>
      <c r="BV231">
        <v>2498.35031701359</v>
      </c>
      <c r="BW231">
        <v>2470.5265678517899</v>
      </c>
      <c r="BX231">
        <v>2443.0126875711298</v>
      </c>
      <c r="BY231">
        <v>2415.80522520879</v>
      </c>
      <c r="BZ231">
        <v>2388.9007682348301</v>
      </c>
      <c r="CA231">
        <v>2362.2959421241198</v>
      </c>
      <c r="CB231">
        <v>2335.9874099331</v>
      </c>
      <c r="CC231">
        <v>2309.9718718812501</v>
      </c>
    </row>
    <row r="232" spans="1:81" x14ac:dyDescent="0.25">
      <c r="A232">
        <v>4678</v>
      </c>
      <c r="B232" t="s">
        <v>869</v>
      </c>
      <c r="C232" t="s">
        <v>27</v>
      </c>
      <c r="D232">
        <v>2021</v>
      </c>
      <c r="E232" t="s">
        <v>28</v>
      </c>
      <c r="F232" t="s">
        <v>23</v>
      </c>
      <c r="G232">
        <v>2019</v>
      </c>
      <c r="H232">
        <v>4700000</v>
      </c>
      <c r="I232">
        <v>100</v>
      </c>
      <c r="J232">
        <v>2050</v>
      </c>
      <c r="K232">
        <v>100</v>
      </c>
      <c r="L232">
        <v>0</v>
      </c>
      <c r="M232">
        <v>2020</v>
      </c>
      <c r="N232">
        <v>4200000</v>
      </c>
      <c r="O232">
        <v>10.6382978723404</v>
      </c>
      <c r="P232" t="s">
        <v>45</v>
      </c>
      <c r="Q232">
        <v>3.6604700000000001</v>
      </c>
      <c r="R232">
        <v>1</v>
      </c>
      <c r="S232" t="s">
        <v>25</v>
      </c>
      <c r="T232">
        <v>-1.11368485725649E-2</v>
      </c>
      <c r="AX232">
        <v>4700000</v>
      </c>
      <c r="AY232">
        <v>4200000</v>
      </c>
      <c r="AZ232">
        <v>4060000</v>
      </c>
      <c r="BA232">
        <v>3920000</v>
      </c>
      <c r="BB232">
        <v>3780000</v>
      </c>
      <c r="BC232">
        <v>3640000</v>
      </c>
      <c r="BD232">
        <v>3500000</v>
      </c>
      <c r="BE232">
        <v>3360000</v>
      </c>
      <c r="BF232">
        <v>3220000</v>
      </c>
      <c r="BG232">
        <v>3080000</v>
      </c>
      <c r="BH232">
        <v>2940000</v>
      </c>
      <c r="BI232">
        <v>2800000</v>
      </c>
      <c r="BJ232">
        <v>2660000</v>
      </c>
      <c r="BK232">
        <v>2520000</v>
      </c>
      <c r="BL232">
        <v>2380000</v>
      </c>
      <c r="BM232">
        <v>2240000</v>
      </c>
      <c r="BN232">
        <v>2100000</v>
      </c>
      <c r="BO232">
        <v>1960000</v>
      </c>
      <c r="BP232">
        <v>1820000</v>
      </c>
      <c r="BQ232">
        <v>1680000</v>
      </c>
      <c r="BR232">
        <v>1540000</v>
      </c>
      <c r="BS232">
        <v>1400000</v>
      </c>
      <c r="BT232">
        <v>1260000</v>
      </c>
      <c r="BU232">
        <v>1120000</v>
      </c>
      <c r="BV232">
        <v>980000</v>
      </c>
      <c r="BW232">
        <v>840000</v>
      </c>
      <c r="BX232">
        <v>700000</v>
      </c>
      <c r="BY232">
        <v>560000</v>
      </c>
      <c r="BZ232">
        <v>420000</v>
      </c>
      <c r="CA232">
        <v>280000</v>
      </c>
      <c r="CB232">
        <v>140000</v>
      </c>
      <c r="CC232">
        <v>0</v>
      </c>
    </row>
    <row r="233" spans="1:81" x14ac:dyDescent="0.25">
      <c r="A233">
        <v>5066</v>
      </c>
      <c r="B233" t="s">
        <v>188</v>
      </c>
      <c r="C233" t="s">
        <v>43</v>
      </c>
      <c r="D233">
        <v>2017</v>
      </c>
      <c r="E233" t="s">
        <v>49</v>
      </c>
      <c r="F233" t="s">
        <v>50</v>
      </c>
      <c r="G233">
        <v>2012</v>
      </c>
      <c r="H233">
        <v>265184.96999999997</v>
      </c>
      <c r="I233">
        <v>100</v>
      </c>
      <c r="J233">
        <v>2025</v>
      </c>
      <c r="K233">
        <v>25</v>
      </c>
      <c r="L233">
        <v>198888.72749999899</v>
      </c>
      <c r="M233">
        <v>2020</v>
      </c>
      <c r="N233">
        <v>270958.25</v>
      </c>
      <c r="O233">
        <v>-8.7083065077180297</v>
      </c>
      <c r="P233" t="s">
        <v>24</v>
      </c>
      <c r="Q233">
        <v>2.5678313965457802</v>
      </c>
      <c r="R233">
        <v>1</v>
      </c>
      <c r="S233" t="s">
        <v>25</v>
      </c>
      <c r="T233">
        <v>-1.11368485725649E-2</v>
      </c>
      <c r="AQ233">
        <v>265184.96999999997</v>
      </c>
      <c r="AR233">
        <v>265906.63</v>
      </c>
      <c r="AS233">
        <v>266628.28999999998</v>
      </c>
      <c r="AT233">
        <v>267349.94999999902</v>
      </c>
      <c r="AU233">
        <v>268071.61</v>
      </c>
      <c r="AV233">
        <v>268793.27</v>
      </c>
      <c r="AW233">
        <v>269514.93</v>
      </c>
      <c r="AX233">
        <v>270236.58999999898</v>
      </c>
      <c r="AY233">
        <v>270958.25</v>
      </c>
      <c r="AZ233">
        <v>256544.3455</v>
      </c>
      <c r="BA233">
        <v>242130.44099999999</v>
      </c>
      <c r="BB233">
        <v>227716.53649999999</v>
      </c>
      <c r="BC233">
        <v>213302.63199999899</v>
      </c>
      <c r="BD233">
        <v>198888.72749999899</v>
      </c>
      <c r="BE233">
        <v>196673.733859042</v>
      </c>
      <c r="BF233">
        <v>194483.40826685299</v>
      </c>
      <c r="BG233">
        <v>192317.47599910799</v>
      </c>
      <c r="BH233">
        <v>190175.665391049</v>
      </c>
      <c r="BI233">
        <v>188057.70780340201</v>
      </c>
      <c r="BJ233">
        <v>185963.337588692</v>
      </c>
      <c r="BK233">
        <v>183892.29205791699</v>
      </c>
      <c r="BL233">
        <v>181844.311447607</v>
      </c>
      <c r="BM233">
        <v>179819.13888723199</v>
      </c>
      <c r="BN233">
        <v>177816.520366996</v>
      </c>
      <c r="BO233">
        <v>175836.204705968</v>
      </c>
      <c r="BP233">
        <v>173877.943520584</v>
      </c>
      <c r="BQ233">
        <v>171941.491193486</v>
      </c>
      <c r="BR233">
        <v>170026.604842723</v>
      </c>
      <c r="BS233">
        <v>168133.04429128201</v>
      </c>
      <c r="BT233">
        <v>166260.57203696601</v>
      </c>
      <c r="BU233">
        <v>164408.95322260199</v>
      </c>
      <c r="BV233">
        <v>162577.95560658799</v>
      </c>
      <c r="BW233">
        <v>160767.34953375999</v>
      </c>
      <c r="BX233">
        <v>158976.90790659</v>
      </c>
      <c r="BY233">
        <v>157206.40615669999</v>
      </c>
      <c r="BZ233">
        <v>155455.62221669601</v>
      </c>
      <c r="CA233">
        <v>153724.336492314</v>
      </c>
      <c r="CB233">
        <v>152012.33183488101</v>
      </c>
      <c r="CC233">
        <v>150319.39351407401</v>
      </c>
    </row>
    <row r="234" spans="1:81" x14ac:dyDescent="0.25">
      <c r="A234">
        <v>4630</v>
      </c>
      <c r="B234" t="s">
        <v>870</v>
      </c>
      <c r="C234" t="s">
        <v>165</v>
      </c>
      <c r="D234">
        <v>2019</v>
      </c>
      <c r="E234" t="s">
        <v>690</v>
      </c>
      <c r="F234" t="s">
        <v>23</v>
      </c>
      <c r="G234">
        <v>2019</v>
      </c>
      <c r="H234">
        <v>2260000</v>
      </c>
      <c r="I234">
        <v>100</v>
      </c>
      <c r="J234">
        <v>2050</v>
      </c>
      <c r="K234">
        <v>100</v>
      </c>
      <c r="L234">
        <v>0</v>
      </c>
      <c r="M234">
        <v>2020</v>
      </c>
      <c r="N234">
        <v>2020000</v>
      </c>
      <c r="O234">
        <v>10.6194690265487</v>
      </c>
      <c r="P234" t="s">
        <v>24</v>
      </c>
      <c r="Q234">
        <v>3.6602260000000002</v>
      </c>
      <c r="R234">
        <v>1</v>
      </c>
      <c r="S234" t="s">
        <v>25</v>
      </c>
      <c r="T234">
        <v>-1.11368485725649E-2</v>
      </c>
      <c r="AX234">
        <v>2260000</v>
      </c>
      <c r="AY234">
        <v>2020000</v>
      </c>
      <c r="AZ234">
        <v>1952666.66666666</v>
      </c>
      <c r="BA234">
        <v>1885333.33333333</v>
      </c>
      <c r="BB234">
        <v>1818000</v>
      </c>
      <c r="BC234">
        <v>1750666.66666666</v>
      </c>
      <c r="BD234">
        <v>1683333.33333333</v>
      </c>
      <c r="BE234">
        <v>1616000</v>
      </c>
      <c r="BF234">
        <v>1548666.66666666</v>
      </c>
      <c r="BG234">
        <v>1481333.33333333</v>
      </c>
      <c r="BH234">
        <v>1414000</v>
      </c>
      <c r="BI234">
        <v>1346666.66666666</v>
      </c>
      <c r="BJ234">
        <v>1279333.33333333</v>
      </c>
      <c r="BK234">
        <v>1212000</v>
      </c>
      <c r="BL234">
        <v>1144666.66666666</v>
      </c>
      <c r="BM234">
        <v>1077333.33333333</v>
      </c>
      <c r="BN234">
        <v>1010000</v>
      </c>
      <c r="BO234">
        <v>942666.66666666605</v>
      </c>
      <c r="BP234">
        <v>875333.33333333302</v>
      </c>
      <c r="BQ234">
        <v>808000</v>
      </c>
      <c r="BR234">
        <v>740666.66666666605</v>
      </c>
      <c r="BS234">
        <v>673333.33333333302</v>
      </c>
      <c r="BT234">
        <v>606000</v>
      </c>
      <c r="BU234">
        <v>538666.66666666605</v>
      </c>
      <c r="BV234">
        <v>471333.33333333302</v>
      </c>
      <c r="BW234">
        <v>404000</v>
      </c>
      <c r="BX234">
        <v>336666.66666666599</v>
      </c>
      <c r="BY234">
        <v>269333.33333333302</v>
      </c>
      <c r="BZ234">
        <v>202000</v>
      </c>
      <c r="CA234">
        <v>134666.66666666599</v>
      </c>
      <c r="CB234">
        <v>67333.333333333198</v>
      </c>
      <c r="CC234">
        <v>0</v>
      </c>
    </row>
    <row r="235" spans="1:81" x14ac:dyDescent="0.25">
      <c r="A235">
        <v>36933</v>
      </c>
      <c r="B235" t="s">
        <v>871</v>
      </c>
      <c r="C235" t="s">
        <v>172</v>
      </c>
      <c r="D235">
        <v>2020</v>
      </c>
      <c r="E235" t="s">
        <v>28</v>
      </c>
      <c r="F235" t="s">
        <v>23</v>
      </c>
      <c r="G235">
        <v>2020</v>
      </c>
      <c r="H235">
        <v>21766</v>
      </c>
      <c r="I235">
        <v>100</v>
      </c>
      <c r="J235">
        <v>2035</v>
      </c>
      <c r="K235">
        <v>30</v>
      </c>
      <c r="L235">
        <v>15236.199999999901</v>
      </c>
      <c r="M235">
        <v>2020</v>
      </c>
      <c r="N235">
        <v>21766</v>
      </c>
      <c r="O235">
        <v>0</v>
      </c>
      <c r="P235" t="s">
        <v>45</v>
      </c>
      <c r="Q235">
        <v>2.9526851034292698</v>
      </c>
      <c r="R235">
        <v>1</v>
      </c>
      <c r="S235" t="s">
        <v>25</v>
      </c>
      <c r="T235">
        <v>-1.11368485725649E-2</v>
      </c>
      <c r="AY235">
        <v>21766</v>
      </c>
      <c r="AZ235">
        <v>21330.68</v>
      </c>
      <c r="BA235">
        <v>20895.36</v>
      </c>
      <c r="BB235">
        <v>20460.04</v>
      </c>
      <c r="BC235">
        <v>20024.72</v>
      </c>
      <c r="BD235">
        <v>19589.400000000001</v>
      </c>
      <c r="BE235">
        <v>19154.0799999999</v>
      </c>
      <c r="BF235">
        <v>18718.759999999998</v>
      </c>
      <c r="BG235">
        <v>18283.439999999999</v>
      </c>
      <c r="BH235">
        <v>17848.12</v>
      </c>
      <c r="BI235">
        <v>17412.8</v>
      </c>
      <c r="BJ235">
        <v>16977.48</v>
      </c>
      <c r="BK235">
        <v>16542.16</v>
      </c>
      <c r="BL235">
        <v>16106.84</v>
      </c>
      <c r="BM235">
        <v>15671.5199999999</v>
      </c>
      <c r="BN235">
        <v>15236.199999999901</v>
      </c>
      <c r="BO235">
        <v>15066.5167477786</v>
      </c>
      <c r="BP235">
        <v>14898.723232242601</v>
      </c>
      <c r="BQ235">
        <v>14732.798407680601</v>
      </c>
      <c r="BR235">
        <v>14568.721462764101</v>
      </c>
      <c r="BS235">
        <v>14406.471817937399</v>
      </c>
      <c r="BT235">
        <v>14246.0291228361</v>
      </c>
      <c r="BU235">
        <v>14087.373253734801</v>
      </c>
      <c r="BV235">
        <v>13930.484311022699</v>
      </c>
      <c r="BW235">
        <v>13775.3426167084</v>
      </c>
      <c r="BX235">
        <v>13621.928711950901</v>
      </c>
      <c r="BY235">
        <v>13470.2233546196</v>
      </c>
      <c r="BZ235">
        <v>13320.2075168806</v>
      </c>
      <c r="CA235">
        <v>13171.862382809901</v>
      </c>
      <c r="CB235">
        <v>13025.169346033899</v>
      </c>
      <c r="CC235">
        <v>12880.1100073951</v>
      </c>
    </row>
    <row r="236" spans="1:81" x14ac:dyDescent="0.25">
      <c r="A236">
        <v>51273</v>
      </c>
      <c r="B236" t="s">
        <v>872</v>
      </c>
      <c r="C236" t="s">
        <v>39</v>
      </c>
      <c r="D236">
        <v>2020</v>
      </c>
      <c r="E236" t="s">
        <v>690</v>
      </c>
      <c r="F236" t="s">
        <v>23</v>
      </c>
      <c r="G236">
        <v>2019</v>
      </c>
      <c r="H236">
        <v>4947</v>
      </c>
      <c r="I236">
        <v>100</v>
      </c>
      <c r="J236">
        <v>2030</v>
      </c>
      <c r="K236">
        <v>46</v>
      </c>
      <c r="L236">
        <v>2671.38</v>
      </c>
      <c r="M236">
        <v>2020</v>
      </c>
      <c r="N236">
        <v>3515</v>
      </c>
      <c r="O236">
        <v>62.927905362055199</v>
      </c>
      <c r="P236" t="s">
        <v>24</v>
      </c>
      <c r="Q236">
        <v>3.1102443971390201</v>
      </c>
      <c r="R236">
        <v>1</v>
      </c>
      <c r="S236" t="s">
        <v>25</v>
      </c>
      <c r="T236">
        <v>-1.11368485725649E-2</v>
      </c>
      <c r="AX236">
        <v>4947</v>
      </c>
      <c r="AY236">
        <v>3515</v>
      </c>
      <c r="AZ236">
        <v>3430.6379999999999</v>
      </c>
      <c r="BA236">
        <v>3346.2759999999998</v>
      </c>
      <c r="BB236">
        <v>3261.9140000000002</v>
      </c>
      <c r="BC236">
        <v>3177.5520000000001</v>
      </c>
      <c r="BD236">
        <v>3093.19</v>
      </c>
      <c r="BE236">
        <v>3008.828</v>
      </c>
      <c r="BF236">
        <v>2924.4659999999999</v>
      </c>
      <c r="BG236">
        <v>2840.1039999999998</v>
      </c>
      <c r="BH236">
        <v>2755.7420000000002</v>
      </c>
      <c r="BI236">
        <v>2671.38</v>
      </c>
      <c r="BJ236">
        <v>2641.6292454602199</v>
      </c>
      <c r="BK236">
        <v>2612.2098205686698</v>
      </c>
      <c r="BL236">
        <v>2583.1180353572299</v>
      </c>
      <c r="BM236">
        <v>2554.3502409523899</v>
      </c>
      <c r="BN236">
        <v>2525.9028291176101</v>
      </c>
      <c r="BO236">
        <v>2497.77223180071</v>
      </c>
      <c r="BP236">
        <v>2469.9549206863899</v>
      </c>
      <c r="BQ236">
        <v>2442.4474067536498</v>
      </c>
      <c r="BR236">
        <v>2415.2462398381799</v>
      </c>
      <c r="BS236">
        <v>2388.3480081996399</v>
      </c>
      <c r="BT236">
        <v>2361.7493380937399</v>
      </c>
      <c r="BU236">
        <v>2335.4468933490298</v>
      </c>
      <c r="BV236">
        <v>2309.4373749485399</v>
      </c>
      <c r="BW236">
        <v>2283.71752061591</v>
      </c>
      <c r="BX236">
        <v>2258.2841044062998</v>
      </c>
      <c r="BY236">
        <v>2233.1339363017</v>
      </c>
      <c r="BZ236">
        <v>2208.2638618108499</v>
      </c>
      <c r="CA236">
        <v>2183.67076157359</v>
      </c>
      <c r="CB236">
        <v>2159.3515509696099</v>
      </c>
      <c r="CC236">
        <v>2135.3031797315298</v>
      </c>
    </row>
    <row r="237" spans="1:81" x14ac:dyDescent="0.25">
      <c r="A237">
        <v>4730</v>
      </c>
      <c r="B237" t="s">
        <v>873</v>
      </c>
      <c r="C237" t="s">
        <v>21</v>
      </c>
      <c r="D237">
        <v>2018</v>
      </c>
      <c r="E237" t="s">
        <v>28</v>
      </c>
      <c r="F237" t="s">
        <v>23</v>
      </c>
      <c r="G237">
        <v>2018</v>
      </c>
      <c r="H237">
        <v>6896</v>
      </c>
      <c r="I237">
        <v>100</v>
      </c>
      <c r="J237">
        <v>2022</v>
      </c>
      <c r="K237">
        <v>5</v>
      </c>
      <c r="L237">
        <v>6551.2</v>
      </c>
      <c r="M237">
        <v>2020</v>
      </c>
      <c r="N237">
        <v>5873</v>
      </c>
      <c r="O237">
        <v>296.69373549884</v>
      </c>
      <c r="P237" t="s">
        <v>24</v>
      </c>
      <c r="Q237">
        <v>2.6963421530146299</v>
      </c>
      <c r="R237">
        <v>1</v>
      </c>
      <c r="S237" t="s">
        <v>25</v>
      </c>
      <c r="T237">
        <v>-1.11368485725649E-2</v>
      </c>
      <c r="AW237">
        <v>6896</v>
      </c>
      <c r="AX237">
        <v>6384.5</v>
      </c>
      <c r="AY237">
        <v>5873</v>
      </c>
      <c r="AZ237">
        <v>6212.1</v>
      </c>
      <c r="BA237">
        <v>6551.2</v>
      </c>
      <c r="BB237">
        <v>6478.2402776314102</v>
      </c>
      <c r="BC237">
        <v>6406.0930966427404</v>
      </c>
      <c r="BD237">
        <v>6334.7494078836698</v>
      </c>
      <c r="BE237">
        <v>6264.2002629829303</v>
      </c>
      <c r="BF237">
        <v>6194.4368132258696</v>
      </c>
      <c r="BG237">
        <v>6125.4503084446496</v>
      </c>
      <c r="BH237">
        <v>6057.23209592073</v>
      </c>
      <c r="BI237">
        <v>5989.7736192995799</v>
      </c>
      <c r="BJ237">
        <v>5923.0664175174998</v>
      </c>
      <c r="BK237">
        <v>5857.1021237403602</v>
      </c>
      <c r="BL237">
        <v>5791.8724643142104</v>
      </c>
      <c r="BM237">
        <v>5727.3692577275397</v>
      </c>
      <c r="BN237">
        <v>5663.5844135850602</v>
      </c>
      <c r="BO237">
        <v>5600.5099315930302</v>
      </c>
      <c r="BP237">
        <v>5538.1379005557301</v>
      </c>
      <c r="BQ237">
        <v>5476.4604973832602</v>
      </c>
      <c r="BR237">
        <v>5415.4699861102699</v>
      </c>
      <c r="BS237">
        <v>5355.15871692569</v>
      </c>
      <c r="BT237">
        <v>5295.5191252132299</v>
      </c>
      <c r="BU237">
        <v>5236.5437306026097</v>
      </c>
      <c r="BV237">
        <v>5178.2251360312803</v>
      </c>
      <c r="BW237">
        <v>5120.55602681665</v>
      </c>
      <c r="BX237">
        <v>5063.5291697386601</v>
      </c>
      <c r="BY237">
        <v>5007.1374121325098</v>
      </c>
      <c r="BZ237">
        <v>4951.3736809915699</v>
      </c>
      <c r="CA237">
        <v>4896.2309820801802</v>
      </c>
      <c r="CB237">
        <v>4841.7023990564503</v>
      </c>
      <c r="CC237">
        <v>4787.7810926047396</v>
      </c>
    </row>
    <row r="238" spans="1:81" x14ac:dyDescent="0.25">
      <c r="A238">
        <v>57343</v>
      </c>
      <c r="B238" t="s">
        <v>874</v>
      </c>
      <c r="C238" t="s">
        <v>59</v>
      </c>
      <c r="D238">
        <v>2020</v>
      </c>
      <c r="E238" t="s">
        <v>28</v>
      </c>
      <c r="F238" t="s">
        <v>23</v>
      </c>
      <c r="G238">
        <v>2019</v>
      </c>
      <c r="H238">
        <v>53406</v>
      </c>
      <c r="I238">
        <v>100</v>
      </c>
      <c r="J238">
        <v>2024</v>
      </c>
      <c r="K238">
        <v>4.9000000000000004</v>
      </c>
      <c r="L238">
        <v>50789.106</v>
      </c>
      <c r="M238">
        <v>2020</v>
      </c>
      <c r="N238">
        <v>48610</v>
      </c>
      <c r="O238">
        <v>183.270701832019</v>
      </c>
      <c r="P238" t="s">
        <v>45</v>
      </c>
      <c r="Q238">
        <v>2.69632241377073</v>
      </c>
      <c r="R238">
        <v>1</v>
      </c>
      <c r="S238" t="s">
        <v>25</v>
      </c>
      <c r="T238">
        <v>-1.11368485725649E-2</v>
      </c>
      <c r="AX238">
        <v>53406</v>
      </c>
      <c r="AY238">
        <v>48610</v>
      </c>
      <c r="AZ238">
        <v>49154.7765</v>
      </c>
      <c r="BA238">
        <v>49699.553</v>
      </c>
      <c r="BB238">
        <v>50244.3295</v>
      </c>
      <c r="BC238">
        <v>50789.106</v>
      </c>
      <c r="BD238">
        <v>50223.475417342001</v>
      </c>
      <c r="BE238">
        <v>49664.144176831098</v>
      </c>
      <c r="BF238">
        <v>49111.042123647698</v>
      </c>
      <c r="BG238">
        <v>48564.099884275798</v>
      </c>
      <c r="BH238">
        <v>48023.2488578017</v>
      </c>
      <c r="BI238">
        <v>47488.421207309802</v>
      </c>
      <c r="BJ238">
        <v>46959.549851373798</v>
      </c>
      <c r="BK238">
        <v>46436.568455643202</v>
      </c>
      <c r="BL238">
        <v>45919.411424523198</v>
      </c>
      <c r="BM238">
        <v>45408.013892946998</v>
      </c>
      <c r="BN238">
        <v>44902.3117182403</v>
      </c>
      <c r="BO238">
        <v>44402.241472076101</v>
      </c>
      <c r="BP238">
        <v>43907.740432519196</v>
      </c>
      <c r="BQ238">
        <v>43418.746576158701</v>
      </c>
      <c r="BR238">
        <v>42935.198570329398</v>
      </c>
      <c r="BS238">
        <v>42457.035765418703</v>
      </c>
      <c r="BT238">
        <v>41984.1981872592</v>
      </c>
      <c r="BU238">
        <v>41516.626529607202</v>
      </c>
      <c r="BV238">
        <v>41054.2621467032</v>
      </c>
      <c r="BW238">
        <v>40597.047045917003</v>
      </c>
      <c r="BX238">
        <v>40144.923880473303</v>
      </c>
      <c r="BY238">
        <v>39697.835942259298</v>
      </c>
      <c r="BZ238">
        <v>39255.727154711902</v>
      </c>
      <c r="CA238">
        <v>38818.542065783899</v>
      </c>
      <c r="CB238">
        <v>38386.2258409895</v>
      </c>
      <c r="CC238">
        <v>37958.724256526199</v>
      </c>
    </row>
    <row r="239" spans="1:81" x14ac:dyDescent="0.25">
      <c r="A239">
        <v>44992</v>
      </c>
      <c r="B239" t="s">
        <v>875</v>
      </c>
      <c r="C239" t="s">
        <v>76</v>
      </c>
      <c r="D239">
        <v>2020</v>
      </c>
      <c r="E239" t="s">
        <v>690</v>
      </c>
      <c r="F239" t="s">
        <v>23</v>
      </c>
      <c r="G239">
        <v>2020</v>
      </c>
      <c r="H239">
        <v>57962</v>
      </c>
      <c r="I239">
        <v>100</v>
      </c>
      <c r="J239">
        <v>2025</v>
      </c>
      <c r="K239">
        <v>35</v>
      </c>
      <c r="L239">
        <v>37675.300000000003</v>
      </c>
      <c r="M239">
        <v>2020</v>
      </c>
      <c r="N239">
        <v>57962</v>
      </c>
      <c r="O239">
        <v>0</v>
      </c>
      <c r="P239" t="s">
        <v>45</v>
      </c>
      <c r="Q239">
        <v>2.9978106742487798</v>
      </c>
      <c r="R239">
        <v>1</v>
      </c>
      <c r="S239" t="s">
        <v>25</v>
      </c>
      <c r="T239">
        <v>-1.11368485725649E-2</v>
      </c>
      <c r="AY239">
        <v>57962</v>
      </c>
      <c r="AZ239">
        <v>53904.66</v>
      </c>
      <c r="BA239">
        <v>49847.32</v>
      </c>
      <c r="BB239">
        <v>45789.98</v>
      </c>
      <c r="BC239">
        <v>41732.639999999999</v>
      </c>
      <c r="BD239">
        <v>37675.300000000003</v>
      </c>
      <c r="BE239">
        <v>37255.715888974002</v>
      </c>
      <c r="BF239">
        <v>36840.804622656004</v>
      </c>
      <c r="BG239">
        <v>36430.514160282</v>
      </c>
      <c r="BH239">
        <v>36024.793040658296</v>
      </c>
      <c r="BI239">
        <v>35623.590375706503</v>
      </c>
      <c r="BJ239">
        <v>35226.855844081198</v>
      </c>
      <c r="BK239">
        <v>34834.5396848581</v>
      </c>
      <c r="BL239">
        <v>34446.592691292797</v>
      </c>
      <c r="BM239">
        <v>34062.966204648998</v>
      </c>
      <c r="BN239">
        <v>33683.612108095498</v>
      </c>
      <c r="BO239">
        <v>33308.482820670601</v>
      </c>
      <c r="BP239">
        <v>32937.531291314903</v>
      </c>
      <c r="BQ239">
        <v>32570.710992969402</v>
      </c>
      <c r="BR239">
        <v>32207.975916739899</v>
      </c>
      <c r="BS239">
        <v>31849.280566126399</v>
      </c>
      <c r="BT239">
        <v>31494.5799513163</v>
      </c>
      <c r="BU239">
        <v>31143.829583541901</v>
      </c>
      <c r="BV239">
        <v>30796.985469500301</v>
      </c>
      <c r="BW239">
        <v>30454.004105835</v>
      </c>
      <c r="BX239">
        <v>30114.842473680001</v>
      </c>
      <c r="BY239">
        <v>29779.458033264</v>
      </c>
      <c r="BZ239">
        <v>29447.808718574499</v>
      </c>
      <c r="CA239">
        <v>29119.852932081802</v>
      </c>
      <c r="CB239">
        <v>28795.5495395219</v>
      </c>
      <c r="CC239">
        <v>28474.857864736401</v>
      </c>
    </row>
    <row r="240" spans="1:81" x14ac:dyDescent="0.25">
      <c r="A240">
        <v>41490</v>
      </c>
      <c r="B240" t="s">
        <v>876</v>
      </c>
      <c r="C240" t="s">
        <v>21</v>
      </c>
      <c r="D240">
        <v>2021</v>
      </c>
      <c r="E240" t="s">
        <v>60</v>
      </c>
      <c r="F240" t="s">
        <v>54</v>
      </c>
      <c r="G240">
        <v>2020</v>
      </c>
      <c r="H240">
        <v>4984.1000000000004</v>
      </c>
      <c r="I240">
        <v>100</v>
      </c>
      <c r="J240">
        <v>2030</v>
      </c>
      <c r="K240">
        <v>50</v>
      </c>
      <c r="L240">
        <v>2492.0500000000002</v>
      </c>
      <c r="M240">
        <v>2020</v>
      </c>
      <c r="N240">
        <v>4240.3</v>
      </c>
      <c r="O240">
        <v>57.914015814883001</v>
      </c>
      <c r="P240" t="s">
        <v>45</v>
      </c>
      <c r="Q240">
        <v>3.4902564817290198</v>
      </c>
      <c r="R240">
        <v>1</v>
      </c>
      <c r="S240" t="s">
        <v>25</v>
      </c>
      <c r="T240">
        <v>-1.11368485725649E-2</v>
      </c>
      <c r="AY240">
        <v>4240.3</v>
      </c>
      <c r="AZ240">
        <v>4065.4749999999999</v>
      </c>
      <c r="BA240">
        <v>3890.65</v>
      </c>
      <c r="BB240">
        <v>3715.8249999999998</v>
      </c>
      <c r="BC240">
        <v>3541</v>
      </c>
      <c r="BD240">
        <v>3366.1750000000002</v>
      </c>
      <c r="BE240">
        <v>3191.35</v>
      </c>
      <c r="BF240">
        <v>3016.5250000000001</v>
      </c>
      <c r="BG240">
        <v>2841.7</v>
      </c>
      <c r="BH240">
        <v>2666.875</v>
      </c>
      <c r="BI240">
        <v>2492.0500000000002</v>
      </c>
      <c r="BJ240">
        <v>2464.29641651473</v>
      </c>
      <c r="BK240">
        <v>2436.8519204861</v>
      </c>
      <c r="BL240">
        <v>2409.7130696538802</v>
      </c>
      <c r="BM240">
        <v>2382.8764600938098</v>
      </c>
      <c r="BN240">
        <v>2356.3387257906202</v>
      </c>
      <c r="BO240">
        <v>2330.0965382158201</v>
      </c>
      <c r="BP240">
        <v>2304.1466059102499</v>
      </c>
      <c r="BQ240">
        <v>2278.4856740712398</v>
      </c>
      <c r="BR240">
        <v>2253.1105241443502</v>
      </c>
      <c r="BS240">
        <v>2228.0179734197</v>
      </c>
      <c r="BT240">
        <v>2203.20487463277</v>
      </c>
      <c r="BU240">
        <v>2178.6681155696501</v>
      </c>
      <c r="BV240">
        <v>2154.40461867667</v>
      </c>
      <c r="BW240">
        <v>2130.41134067444</v>
      </c>
      <c r="BX240">
        <v>2106.6852721760702</v>
      </c>
      <c r="BY240">
        <v>2083.2234373097899</v>
      </c>
      <c r="BZ240">
        <v>2060.0228933456601</v>
      </c>
      <c r="CA240">
        <v>2037.0807303264501</v>
      </c>
      <c r="CB240">
        <v>2014.39407070271</v>
      </c>
      <c r="CC240">
        <v>1991.96006897182</v>
      </c>
    </row>
    <row r="241" spans="1:81" x14ac:dyDescent="0.25">
      <c r="A241">
        <v>4810</v>
      </c>
      <c r="B241" t="s">
        <v>877</v>
      </c>
      <c r="C241" t="s">
        <v>148</v>
      </c>
      <c r="D241">
        <v>2019</v>
      </c>
      <c r="E241" t="s">
        <v>49</v>
      </c>
      <c r="F241" t="s">
        <v>50</v>
      </c>
      <c r="G241">
        <v>2019</v>
      </c>
      <c r="H241">
        <v>598222</v>
      </c>
      <c r="I241">
        <v>95</v>
      </c>
      <c r="J241">
        <v>2024</v>
      </c>
      <c r="K241">
        <v>66.67</v>
      </c>
      <c r="L241">
        <v>199387.392599999</v>
      </c>
      <c r="M241">
        <v>2020</v>
      </c>
      <c r="N241">
        <v>404632</v>
      </c>
      <c r="O241">
        <v>48.538917237401201</v>
      </c>
      <c r="P241" t="s">
        <v>24</v>
      </c>
      <c r="Q241">
        <v>2.9340768953707301</v>
      </c>
      <c r="R241">
        <v>1</v>
      </c>
      <c r="S241" t="s">
        <v>25</v>
      </c>
      <c r="T241">
        <v>-1.11368485725649E-2</v>
      </c>
      <c r="AX241">
        <v>598222</v>
      </c>
      <c r="AY241">
        <v>404632</v>
      </c>
      <c r="AZ241">
        <v>353320.84814999998</v>
      </c>
      <c r="BA241">
        <v>302009.69629999902</v>
      </c>
      <c r="BB241">
        <v>250698.54444999999</v>
      </c>
      <c r="BC241">
        <v>199387.392599999</v>
      </c>
      <c r="BD241">
        <v>197166.84540133501</v>
      </c>
      <c r="BE241">
        <v>194971.02810056999</v>
      </c>
      <c r="BF241">
        <v>192799.66528457601</v>
      </c>
      <c r="BG241">
        <v>190652.484607461</v>
      </c>
      <c r="BH241">
        <v>188529.216756404</v>
      </c>
      <c r="BI241">
        <v>186429.595417884</v>
      </c>
      <c r="BJ241">
        <v>184353.35724427001</v>
      </c>
      <c r="BK241">
        <v>182300.241820797</v>
      </c>
      <c r="BL241">
        <v>180269.991632897</v>
      </c>
      <c r="BM241">
        <v>178262.352033904</v>
      </c>
      <c r="BN241">
        <v>176277.071213113</v>
      </c>
      <c r="BO241">
        <v>174313.900164197</v>
      </c>
      <c r="BP241">
        <v>172372.59265397501</v>
      </c>
      <c r="BQ241">
        <v>170452.905191528</v>
      </c>
      <c r="BR241">
        <v>168554.59699765599</v>
      </c>
      <c r="BS241">
        <v>166677.42997468301</v>
      </c>
      <c r="BT241">
        <v>164821.16867659101</v>
      </c>
      <c r="BU241">
        <v>162985.58027948599</v>
      </c>
      <c r="BV241">
        <v>161170.434552402</v>
      </c>
      <c r="BW241">
        <v>159375.503828418</v>
      </c>
      <c r="BX241">
        <v>157600.562976104</v>
      </c>
      <c r="BY241">
        <v>155845.38937128801</v>
      </c>
      <c r="BZ241">
        <v>154109.762869128</v>
      </c>
      <c r="CA241">
        <v>152393.46577650099</v>
      </c>
      <c r="CB241">
        <v>150696.28282469901</v>
      </c>
      <c r="CC241">
        <v>149018.00114243201</v>
      </c>
    </row>
    <row r="242" spans="1:81" x14ac:dyDescent="0.25">
      <c r="A242">
        <v>4832</v>
      </c>
      <c r="B242" t="s">
        <v>878</v>
      </c>
      <c r="C242" t="s">
        <v>27</v>
      </c>
      <c r="D242">
        <v>2019</v>
      </c>
      <c r="E242" t="s">
        <v>49</v>
      </c>
      <c r="F242" t="s">
        <v>50</v>
      </c>
      <c r="G242">
        <v>2005</v>
      </c>
      <c r="H242">
        <v>57441116</v>
      </c>
      <c r="I242">
        <v>100</v>
      </c>
      <c r="J242">
        <v>2030</v>
      </c>
      <c r="K242">
        <v>55</v>
      </c>
      <c r="L242">
        <v>25848502.199999999</v>
      </c>
      <c r="M242">
        <v>2020</v>
      </c>
      <c r="N242">
        <v>33237107</v>
      </c>
      <c r="O242">
        <v>77.643534515020093</v>
      </c>
      <c r="P242" t="s">
        <v>24</v>
      </c>
      <c r="Q242">
        <v>2.8759880140390202</v>
      </c>
      <c r="R242">
        <v>1</v>
      </c>
      <c r="S242" t="s">
        <v>25</v>
      </c>
      <c r="T242">
        <v>-1.11368485725649E-2</v>
      </c>
      <c r="AJ242">
        <v>57441116</v>
      </c>
      <c r="AK242">
        <v>55827515.399999999</v>
      </c>
      <c r="AL242">
        <v>54213914.799999997</v>
      </c>
      <c r="AM242">
        <v>52600314.200000003</v>
      </c>
      <c r="AN242">
        <v>50986713.600000001</v>
      </c>
      <c r="AO242">
        <v>49373113</v>
      </c>
      <c r="AP242">
        <v>47759512.399999999</v>
      </c>
      <c r="AQ242">
        <v>46145911.799999997</v>
      </c>
      <c r="AR242">
        <v>44532311.200000003</v>
      </c>
      <c r="AS242">
        <v>42918710.600000001</v>
      </c>
      <c r="AT242">
        <v>41305110</v>
      </c>
      <c r="AU242">
        <v>39691509.399999999</v>
      </c>
      <c r="AV242">
        <v>38077908.799999997</v>
      </c>
      <c r="AW242">
        <v>36464308.200000003</v>
      </c>
      <c r="AX242">
        <v>34850707.600000001</v>
      </c>
      <c r="AY242">
        <v>33237107</v>
      </c>
      <c r="AZ242">
        <v>32498246.52</v>
      </c>
      <c r="BA242">
        <v>31759386.039999999</v>
      </c>
      <c r="BB242">
        <v>31020525.559999999</v>
      </c>
      <c r="BC242">
        <v>30281665.079999998</v>
      </c>
      <c r="BD242">
        <v>29542804.600000001</v>
      </c>
      <c r="BE242">
        <v>28803944.120000001</v>
      </c>
      <c r="BF242">
        <v>28065083.640000001</v>
      </c>
      <c r="BG242">
        <v>27326223.16</v>
      </c>
      <c r="BH242">
        <v>26587362.68</v>
      </c>
      <c r="BI242">
        <v>25848502.199999999</v>
      </c>
      <c r="BJ242">
        <v>25560631.3451709</v>
      </c>
      <c r="BK242">
        <v>25275966.4644606</v>
      </c>
      <c r="BL242">
        <v>24994471.853420701</v>
      </c>
      <c r="BM242">
        <v>24716112.205237899</v>
      </c>
      <c r="BN242">
        <v>24440852.606305599</v>
      </c>
      <c r="BO242">
        <v>24168658.531844798</v>
      </c>
      <c r="BP242">
        <v>23899495.8415737</v>
      </c>
      <c r="BQ242">
        <v>23633330.775425401</v>
      </c>
      <c r="BR242">
        <v>23370129.949314199</v>
      </c>
      <c r="BS242">
        <v>23109860.350947499</v>
      </c>
      <c r="BT242">
        <v>22852489.335685901</v>
      </c>
      <c r="BU242">
        <v>22597984.622448198</v>
      </c>
      <c r="BV242">
        <v>22346314.289662801</v>
      </c>
      <c r="BW242">
        <v>22097446.771263901</v>
      </c>
      <c r="BX242">
        <v>21851350.852731999</v>
      </c>
      <c r="BY242">
        <v>21607995.6671791</v>
      </c>
      <c r="BZ242">
        <v>21367350.691477101</v>
      </c>
      <c r="CA242">
        <v>21129385.742429301</v>
      </c>
      <c r="CB242">
        <v>20894070.9729845</v>
      </c>
      <c r="CC242">
        <v>20661376.868494</v>
      </c>
    </row>
    <row r="243" spans="1:81" x14ac:dyDescent="0.25">
      <c r="A243">
        <v>838287</v>
      </c>
      <c r="B243" t="s">
        <v>879</v>
      </c>
      <c r="C243" t="s">
        <v>172</v>
      </c>
      <c r="D243">
        <v>2020</v>
      </c>
      <c r="E243" t="s">
        <v>44</v>
      </c>
      <c r="F243" t="s">
        <v>33</v>
      </c>
      <c r="G243">
        <v>2020</v>
      </c>
      <c r="H243">
        <v>859</v>
      </c>
      <c r="I243">
        <v>100</v>
      </c>
      <c r="J243">
        <v>2023</v>
      </c>
      <c r="K243">
        <v>3</v>
      </c>
      <c r="L243">
        <v>833.23</v>
      </c>
      <c r="M243">
        <v>2020</v>
      </c>
      <c r="N243">
        <v>859</v>
      </c>
      <c r="O243">
        <v>0</v>
      </c>
      <c r="P243" t="s">
        <v>24</v>
      </c>
      <c r="Q243">
        <v>2.3468293541926801</v>
      </c>
      <c r="R243">
        <v>1</v>
      </c>
      <c r="S243" t="s">
        <v>25</v>
      </c>
      <c r="T243">
        <v>-1.11368485725649E-2</v>
      </c>
      <c r="AY243">
        <v>859</v>
      </c>
      <c r="AZ243">
        <v>850.41</v>
      </c>
      <c r="BA243">
        <v>841.82</v>
      </c>
      <c r="BB243">
        <v>833.23</v>
      </c>
      <c r="BC243">
        <v>823.95044366388095</v>
      </c>
      <c r="BD243">
        <v>814.77423234149899</v>
      </c>
      <c r="BE243">
        <v>805.70021509508399</v>
      </c>
      <c r="BF243">
        <v>796.72725380468705</v>
      </c>
      <c r="BG243">
        <v>787.85422302542895</v>
      </c>
      <c r="BH243">
        <v>779.08000984633895</v>
      </c>
      <c r="BI243">
        <v>770.40351375076796</v>
      </c>
      <c r="BJ243">
        <v>761.823646478353</v>
      </c>
      <c r="BK243">
        <v>753.33933188852495</v>
      </c>
      <c r="BL243">
        <v>744.94950582552497</v>
      </c>
      <c r="BM243">
        <v>736.65311598493895</v>
      </c>
      <c r="BN243">
        <v>728.44912178170705</v>
      </c>
      <c r="BO243">
        <v>720.33649421960604</v>
      </c>
      <c r="BP243">
        <v>712.31421576218997</v>
      </c>
      <c r="BQ243">
        <v>704.38128020516103</v>
      </c>
      <c r="BR243">
        <v>696.536692550167</v>
      </c>
      <c r="BS243">
        <v>688.77946887999997</v>
      </c>
      <c r="BT243">
        <v>681.10863623519197</v>
      </c>
      <c r="BU243">
        <v>673.523232491974</v>
      </c>
      <c r="BV243">
        <v>666.022306241607</v>
      </c>
      <c r="BW243">
        <v>658.60491667104395</v>
      </c>
      <c r="BX243">
        <v>651.27013344493196</v>
      </c>
      <c r="BY243">
        <v>644.01703658892097</v>
      </c>
      <c r="BZ243">
        <v>636.84471637427805</v>
      </c>
      <c r="CA243">
        <v>629.75227320377996</v>
      </c>
      <c r="CB243">
        <v>622.73881749888096</v>
      </c>
      <c r="CC243">
        <v>615.803469588138</v>
      </c>
    </row>
    <row r="244" spans="1:81" x14ac:dyDescent="0.25">
      <c r="A244">
        <v>28746</v>
      </c>
      <c r="B244" t="s">
        <v>880</v>
      </c>
      <c r="C244" t="s">
        <v>172</v>
      </c>
      <c r="D244">
        <v>2019</v>
      </c>
      <c r="E244" t="s">
        <v>28</v>
      </c>
      <c r="F244" t="s">
        <v>23</v>
      </c>
      <c r="G244">
        <v>2019</v>
      </c>
      <c r="H244">
        <v>20747</v>
      </c>
      <c r="I244">
        <v>100</v>
      </c>
      <c r="J244">
        <v>2030</v>
      </c>
      <c r="K244">
        <v>10</v>
      </c>
      <c r="L244">
        <v>18672.3</v>
      </c>
      <c r="M244">
        <v>2020</v>
      </c>
      <c r="N244">
        <v>21070</v>
      </c>
      <c r="O244">
        <v>-15.568515930014</v>
      </c>
      <c r="P244" t="s">
        <v>706</v>
      </c>
      <c r="Q244">
        <v>2.75024597713902</v>
      </c>
      <c r="R244">
        <v>1</v>
      </c>
      <c r="S244" t="s">
        <v>25</v>
      </c>
      <c r="T244">
        <v>-1.11368485725649E-2</v>
      </c>
      <c r="AX244">
        <v>20747</v>
      </c>
      <c r="AY244">
        <v>21070</v>
      </c>
      <c r="AZ244">
        <v>20830.23</v>
      </c>
      <c r="BA244">
        <v>20590.46</v>
      </c>
      <c r="BB244">
        <v>20350.689999999999</v>
      </c>
      <c r="BC244">
        <v>20110.919999999998</v>
      </c>
      <c r="BD244">
        <v>19871.150000000001</v>
      </c>
      <c r="BE244">
        <v>19631.38</v>
      </c>
      <c r="BF244">
        <v>19391.61</v>
      </c>
      <c r="BG244">
        <v>19151.84</v>
      </c>
      <c r="BH244">
        <v>18912.07</v>
      </c>
      <c r="BI244">
        <v>18672.3</v>
      </c>
      <c r="BJ244">
        <v>18464.349422398402</v>
      </c>
      <c r="BK244">
        <v>18258.714758890299</v>
      </c>
      <c r="BL244">
        <v>18055.370217490901</v>
      </c>
      <c r="BM244">
        <v>17854.290293457099</v>
      </c>
      <c r="BN244">
        <v>17655.449766088201</v>
      </c>
      <c r="BO244">
        <v>17458.823695562802</v>
      </c>
      <c r="BP244">
        <v>17264.387419810198</v>
      </c>
      <c r="BQ244">
        <v>17072.116551417599</v>
      </c>
      <c r="BR244">
        <v>16881.9869745713</v>
      </c>
      <c r="BS244">
        <v>16693.974842031501</v>
      </c>
      <c r="BT244">
        <v>16508.056572141599</v>
      </c>
      <c r="BU244">
        <v>16324.2088458703</v>
      </c>
      <c r="BV244">
        <v>16142.408603886901</v>
      </c>
      <c r="BW244">
        <v>15962.633043669</v>
      </c>
      <c r="BX244">
        <v>15784.859616642199</v>
      </c>
      <c r="BY244">
        <v>15609.0660253525</v>
      </c>
      <c r="BZ244">
        <v>15435.230220669</v>
      </c>
      <c r="CA244">
        <v>15263.3303990187</v>
      </c>
      <c r="CB244">
        <v>15093.344999651799</v>
      </c>
      <c r="CC244">
        <v>14925.252701937199</v>
      </c>
    </row>
    <row r="245" spans="1:81" x14ac:dyDescent="0.25">
      <c r="A245">
        <v>851456</v>
      </c>
      <c r="B245" t="s">
        <v>881</v>
      </c>
      <c r="C245" t="s">
        <v>84</v>
      </c>
      <c r="D245">
        <v>2021</v>
      </c>
      <c r="E245" t="s">
        <v>32</v>
      </c>
      <c r="F245" t="s">
        <v>33</v>
      </c>
      <c r="G245">
        <v>2020</v>
      </c>
      <c r="H245">
        <v>1000</v>
      </c>
      <c r="I245">
        <v>80</v>
      </c>
      <c r="J245">
        <v>2021</v>
      </c>
      <c r="K245">
        <v>2</v>
      </c>
      <c r="L245">
        <v>980</v>
      </c>
      <c r="M245">
        <v>2020</v>
      </c>
      <c r="N245">
        <v>980</v>
      </c>
      <c r="O245">
        <v>100</v>
      </c>
      <c r="P245" t="s">
        <v>24</v>
      </c>
      <c r="Q245">
        <v>2.13585375853659</v>
      </c>
      <c r="R245">
        <v>1</v>
      </c>
      <c r="S245" t="s">
        <v>25</v>
      </c>
      <c r="T245">
        <v>-1.11368485725649E-2</v>
      </c>
      <c r="AY245">
        <v>980</v>
      </c>
      <c r="AZ245">
        <v>980</v>
      </c>
      <c r="BA245">
        <v>969.08588839888603</v>
      </c>
      <c r="BB245">
        <v>958.293325605978</v>
      </c>
      <c r="BC245">
        <v>947.62095795060497</v>
      </c>
      <c r="BD245">
        <v>937.06744683772001</v>
      </c>
      <c r="BE245">
        <v>926.631468580008</v>
      </c>
      <c r="BF245">
        <v>916.31171423185901</v>
      </c>
      <c r="BG245">
        <v>906.10688942519096</v>
      </c>
      <c r="BH245">
        <v>896.01571420710502</v>
      </c>
      <c r="BI245">
        <v>886.036922879342</v>
      </c>
      <c r="BJ245">
        <v>876.16926383953398</v>
      </c>
      <c r="BK245">
        <v>866.41149942421703</v>
      </c>
      <c r="BL245">
        <v>856.76240575359998</v>
      </c>
      <c r="BM245">
        <v>847.22077257805597</v>
      </c>
      <c r="BN245">
        <v>837.78540312632299</v>
      </c>
      <c r="BO245">
        <v>828.45511395539995</v>
      </c>
      <c r="BP245">
        <v>819.22873480211103</v>
      </c>
      <c r="BQ245">
        <v>810.10510843632596</v>
      </c>
      <c r="BR245">
        <v>801.08309051581</v>
      </c>
      <c r="BS245">
        <v>792.16154944269294</v>
      </c>
      <c r="BT245">
        <v>783.33936622154101</v>
      </c>
      <c r="BU245">
        <v>774.61543431900304</v>
      </c>
      <c r="BV245">
        <v>765.98865952502001</v>
      </c>
      <c r="BW245">
        <v>757.45795981558797</v>
      </c>
      <c r="BX245">
        <v>749.02226521703801</v>
      </c>
      <c r="BY245">
        <v>740.68051767183601</v>
      </c>
      <c r="BZ245">
        <v>732.43167090587599</v>
      </c>
      <c r="CA245">
        <v>724.27469029724705</v>
      </c>
      <c r="CB245">
        <v>716.20855274646499</v>
      </c>
      <c r="CC245">
        <v>708.23224654815101</v>
      </c>
    </row>
    <row r="246" spans="1:81" x14ac:dyDescent="0.25">
      <c r="A246">
        <v>840069</v>
      </c>
      <c r="B246" t="s">
        <v>882</v>
      </c>
      <c r="C246" t="s">
        <v>763</v>
      </c>
      <c r="D246">
        <v>2021</v>
      </c>
      <c r="E246" t="s">
        <v>28</v>
      </c>
      <c r="F246" t="s">
        <v>23</v>
      </c>
      <c r="G246">
        <v>2020</v>
      </c>
      <c r="H246">
        <v>5728.34</v>
      </c>
      <c r="I246">
        <v>100</v>
      </c>
      <c r="J246">
        <v>2050</v>
      </c>
      <c r="K246">
        <v>100</v>
      </c>
      <c r="L246">
        <v>0</v>
      </c>
      <c r="M246">
        <v>2020</v>
      </c>
      <c r="N246">
        <v>5798.99</v>
      </c>
      <c r="O246">
        <v>5.7226467241099002</v>
      </c>
      <c r="P246" t="s">
        <v>691</v>
      </c>
      <c r="Q246">
        <v>3.6600006151</v>
      </c>
      <c r="R246">
        <v>1</v>
      </c>
      <c r="S246" t="s">
        <v>25</v>
      </c>
      <c r="T246">
        <v>-1.11368485725649E-2</v>
      </c>
      <c r="AY246">
        <v>5798.99</v>
      </c>
      <c r="AZ246">
        <v>5605.6903333333303</v>
      </c>
      <c r="BA246">
        <v>5412.3906666666599</v>
      </c>
      <c r="BB246">
        <v>5219.0909999999903</v>
      </c>
      <c r="BC246">
        <v>5025.7913333333299</v>
      </c>
      <c r="BD246">
        <v>4832.4916666666604</v>
      </c>
      <c r="BE246">
        <v>4639.192</v>
      </c>
      <c r="BF246">
        <v>4445.8923333333296</v>
      </c>
      <c r="BG246">
        <v>4252.5926666666601</v>
      </c>
      <c r="BH246">
        <v>4059.2929999999901</v>
      </c>
      <c r="BI246">
        <v>3865.9933333333302</v>
      </c>
      <c r="BJ246">
        <v>3672.6936666666602</v>
      </c>
      <c r="BK246">
        <v>3479.3939999999998</v>
      </c>
      <c r="BL246">
        <v>3286.0943333333298</v>
      </c>
      <c r="BM246">
        <v>3092.7946666666599</v>
      </c>
      <c r="BN246">
        <v>2899.4949999999999</v>
      </c>
      <c r="BO246">
        <v>2706.1953333333299</v>
      </c>
      <c r="BP246">
        <v>2512.89566666666</v>
      </c>
      <c r="BQ246">
        <v>2319.596</v>
      </c>
      <c r="BR246">
        <v>2126.29633333333</v>
      </c>
      <c r="BS246">
        <v>1932.9966666666601</v>
      </c>
      <c r="BT246">
        <v>1739.6969999999999</v>
      </c>
      <c r="BU246">
        <v>1546.3973333333299</v>
      </c>
      <c r="BV246">
        <v>1353.09766666666</v>
      </c>
      <c r="BW246">
        <v>1159.79799999999</v>
      </c>
      <c r="BX246">
        <v>966.49833333333299</v>
      </c>
      <c r="BY246">
        <v>773.19866666666599</v>
      </c>
      <c r="BZ246">
        <v>579.89899999999898</v>
      </c>
      <c r="CA246">
        <v>386.59933333333299</v>
      </c>
      <c r="CB246">
        <v>193.29966666666601</v>
      </c>
      <c r="CC246">
        <v>0</v>
      </c>
    </row>
    <row r="247" spans="1:81" x14ac:dyDescent="0.25">
      <c r="A247">
        <v>4822</v>
      </c>
      <c r="B247" t="s">
        <v>883</v>
      </c>
      <c r="C247" t="s">
        <v>27</v>
      </c>
      <c r="D247">
        <v>2020</v>
      </c>
      <c r="E247" t="s">
        <v>690</v>
      </c>
      <c r="F247" t="s">
        <v>23</v>
      </c>
      <c r="G247">
        <v>2019</v>
      </c>
      <c r="H247">
        <v>156959</v>
      </c>
      <c r="I247">
        <v>100</v>
      </c>
      <c r="J247">
        <v>2030</v>
      </c>
      <c r="K247">
        <v>30</v>
      </c>
      <c r="L247">
        <v>109871.299999999</v>
      </c>
      <c r="M247">
        <v>2020</v>
      </c>
      <c r="N247">
        <v>132582</v>
      </c>
      <c r="O247">
        <v>51.769358027680298</v>
      </c>
      <c r="P247" t="s">
        <v>45</v>
      </c>
      <c r="Q247">
        <v>2.9502595983390201</v>
      </c>
      <c r="R247">
        <v>1</v>
      </c>
      <c r="S247" t="s">
        <v>25</v>
      </c>
      <c r="T247">
        <v>-1.11368485725649E-2</v>
      </c>
      <c r="AX247">
        <v>156959</v>
      </c>
      <c r="AY247">
        <v>132582</v>
      </c>
      <c r="AZ247">
        <v>130310.93</v>
      </c>
      <c r="BA247">
        <v>128039.86</v>
      </c>
      <c r="BB247">
        <v>125768.79</v>
      </c>
      <c r="BC247">
        <v>123497.72</v>
      </c>
      <c r="BD247">
        <v>121226.65</v>
      </c>
      <c r="BE247">
        <v>118955.579999999</v>
      </c>
      <c r="BF247">
        <v>116684.51</v>
      </c>
      <c r="BG247">
        <v>114413.439999999</v>
      </c>
      <c r="BH247">
        <v>112142.37</v>
      </c>
      <c r="BI247">
        <v>109871.299999999</v>
      </c>
      <c r="BJ247">
        <v>108647.67996942899</v>
      </c>
      <c r="BK247">
        <v>107437.687209849</v>
      </c>
      <c r="BL247">
        <v>106241.169956406</v>
      </c>
      <c r="BM247">
        <v>105057.97813442899</v>
      </c>
      <c r="BN247">
        <v>103887.963340606</v>
      </c>
      <c r="BO247">
        <v>102730.97882437</v>
      </c>
      <c r="BP247">
        <v>101586.879469491</v>
      </c>
      <c r="BQ247">
        <v>100455.52177588</v>
      </c>
      <c r="BR247">
        <v>99336.763841584805</v>
      </c>
      <c r="BS247">
        <v>98230.465344992394</v>
      </c>
      <c r="BT247">
        <v>97136.487527232603</v>
      </c>
      <c r="BU247">
        <v>96054.693174771004</v>
      </c>
      <c r="BV247">
        <v>94984.946602199401</v>
      </c>
      <c r="BW247">
        <v>93927.113635217494</v>
      </c>
      <c r="BX247">
        <v>92881.061593803999</v>
      </c>
      <c r="BY247">
        <v>91846.659275574799</v>
      </c>
      <c r="BZ247">
        <v>90823.776939326694</v>
      </c>
      <c r="CA247">
        <v>89812.286288764997</v>
      </c>
      <c r="CB247">
        <v>88812.0604564112</v>
      </c>
      <c r="CC247">
        <v>87822.973987690697</v>
      </c>
    </row>
    <row r="248" spans="1:81" x14ac:dyDescent="0.25">
      <c r="A248">
        <v>4911</v>
      </c>
      <c r="B248" t="s">
        <v>884</v>
      </c>
      <c r="C248" t="s">
        <v>252</v>
      </c>
      <c r="D248">
        <v>2020</v>
      </c>
      <c r="E248" t="s">
        <v>28</v>
      </c>
      <c r="F248" t="s">
        <v>23</v>
      </c>
      <c r="G248">
        <v>2017</v>
      </c>
      <c r="H248">
        <v>544395</v>
      </c>
      <c r="I248">
        <v>100</v>
      </c>
      <c r="J248">
        <v>2030</v>
      </c>
      <c r="K248">
        <v>55</v>
      </c>
      <c r="L248">
        <v>244977.74999999901</v>
      </c>
      <c r="M248">
        <v>2020</v>
      </c>
      <c r="N248">
        <v>527431.19999999995</v>
      </c>
      <c r="O248">
        <v>5.6656054385644303</v>
      </c>
      <c r="P248" t="s">
        <v>24</v>
      </c>
      <c r="Q248">
        <v>3.2002983419390199</v>
      </c>
      <c r="R248">
        <v>1</v>
      </c>
      <c r="S248" t="s">
        <v>25</v>
      </c>
      <c r="T248">
        <v>-1.11368485725649E-2</v>
      </c>
      <c r="AV248">
        <v>544395</v>
      </c>
      <c r="AW248">
        <v>538740.4</v>
      </c>
      <c r="AX248">
        <v>533085.799999999</v>
      </c>
      <c r="AY248">
        <v>527431.19999999995</v>
      </c>
      <c r="AZ248">
        <v>499185.85499999998</v>
      </c>
      <c r="BA248">
        <v>470940.50999999902</v>
      </c>
      <c r="BB248">
        <v>442695.16499999998</v>
      </c>
      <c r="BC248">
        <v>414449.81999999902</v>
      </c>
      <c r="BD248">
        <v>386204.47499999998</v>
      </c>
      <c r="BE248">
        <v>357959.13</v>
      </c>
      <c r="BF248">
        <v>329713.78499999997</v>
      </c>
      <c r="BG248">
        <v>301468.43999999901</v>
      </c>
      <c r="BH248">
        <v>273223.09499999997</v>
      </c>
      <c r="BI248">
        <v>244977.74999999901</v>
      </c>
      <c r="BJ248">
        <v>242249.46989460199</v>
      </c>
      <c r="BK248">
        <v>239551.57423160199</v>
      </c>
      <c r="BL248">
        <v>236883.72462406501</v>
      </c>
      <c r="BM248">
        <v>234245.58645362101</v>
      </c>
      <c r="BN248">
        <v>231636.82882849601</v>
      </c>
      <c r="BO248">
        <v>229057.124542003</v>
      </c>
      <c r="BP248">
        <v>226506.15003151199</v>
      </c>
      <c r="BQ248">
        <v>223983.585337856</v>
      </c>
      <c r="BR248">
        <v>221489.114065209</v>
      </c>
      <c r="BS248">
        <v>219022.42334139301</v>
      </c>
      <c r="BT248">
        <v>216583.20377864299</v>
      </c>
      <c r="BU248">
        <v>214171.1494348</v>
      </c>
      <c r="BV248">
        <v>211785.957774932</v>
      </c>
      <c r="BW248">
        <v>209427.32963339699</v>
      </c>
      <c r="BX248">
        <v>207094.969176313</v>
      </c>
      <c r="BY248">
        <v>204788.583864457</v>
      </c>
      <c r="BZ248">
        <v>202507.88441656801</v>
      </c>
      <c r="CA248">
        <v>200252.58477307099</v>
      </c>
      <c r="CB248">
        <v>198022.402060188</v>
      </c>
      <c r="CC248">
        <v>195817.056554468</v>
      </c>
    </row>
    <row r="249" spans="1:81" x14ac:dyDescent="0.25">
      <c r="A249">
        <v>4906</v>
      </c>
      <c r="B249" t="s">
        <v>885</v>
      </c>
      <c r="C249" t="s">
        <v>21</v>
      </c>
      <c r="D249">
        <v>2019</v>
      </c>
      <c r="E249" t="s">
        <v>28</v>
      </c>
      <c r="F249" t="s">
        <v>23</v>
      </c>
      <c r="G249">
        <v>2018</v>
      </c>
      <c r="H249">
        <v>4484437</v>
      </c>
      <c r="I249">
        <v>100</v>
      </c>
      <c r="J249">
        <v>2030</v>
      </c>
      <c r="K249">
        <v>100</v>
      </c>
      <c r="L249">
        <v>0</v>
      </c>
      <c r="M249">
        <v>2020</v>
      </c>
      <c r="N249">
        <v>3079980</v>
      </c>
      <c r="O249">
        <v>31.318468739777099</v>
      </c>
      <c r="P249" t="s">
        <v>24</v>
      </c>
      <c r="Q249">
        <v>3.6506923461390199</v>
      </c>
      <c r="R249">
        <v>1</v>
      </c>
      <c r="S249" t="s">
        <v>25</v>
      </c>
      <c r="T249">
        <v>-1.11368485725649E-2</v>
      </c>
      <c r="AW249">
        <v>4484437</v>
      </c>
      <c r="AX249">
        <v>3782208.5</v>
      </c>
      <c r="AY249">
        <v>3079980</v>
      </c>
      <c r="AZ249">
        <v>2771982</v>
      </c>
      <c r="BA249">
        <v>2463984</v>
      </c>
      <c r="BB249">
        <v>2155986</v>
      </c>
      <c r="BC249">
        <v>1847988</v>
      </c>
      <c r="BD249">
        <v>1539990</v>
      </c>
      <c r="BE249">
        <v>1231992</v>
      </c>
      <c r="BF249">
        <v>923994</v>
      </c>
      <c r="BG249">
        <v>615996</v>
      </c>
      <c r="BH249">
        <v>307998</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row>
    <row r="250" spans="1:81" x14ac:dyDescent="0.25">
      <c r="A250">
        <v>70026</v>
      </c>
      <c r="B250" t="s">
        <v>886</v>
      </c>
      <c r="C250" t="s">
        <v>39</v>
      </c>
      <c r="D250">
        <v>2020</v>
      </c>
      <c r="E250" t="s">
        <v>690</v>
      </c>
      <c r="F250" t="s">
        <v>23</v>
      </c>
      <c r="G250">
        <v>2017</v>
      </c>
      <c r="H250">
        <v>20563.349999999999</v>
      </c>
      <c r="I250">
        <v>100</v>
      </c>
      <c r="J250">
        <v>2025</v>
      </c>
      <c r="K250">
        <v>25</v>
      </c>
      <c r="L250">
        <v>15422.512499999901</v>
      </c>
      <c r="M250">
        <v>2020</v>
      </c>
      <c r="N250">
        <v>27753</v>
      </c>
      <c r="O250">
        <v>-139.85367170232499</v>
      </c>
      <c r="P250" t="s">
        <v>24</v>
      </c>
      <c r="Q250">
        <v>2.8978069343837798</v>
      </c>
      <c r="R250">
        <v>1</v>
      </c>
      <c r="S250" t="s">
        <v>25</v>
      </c>
      <c r="T250">
        <v>-1.11368485725649E-2</v>
      </c>
      <c r="AV250">
        <v>20563.349999999999</v>
      </c>
      <c r="AW250">
        <v>22959.8999999999</v>
      </c>
      <c r="AX250">
        <v>25356.449999999899</v>
      </c>
      <c r="AY250">
        <v>27753</v>
      </c>
      <c r="AZ250">
        <v>25286.9025</v>
      </c>
      <c r="BA250">
        <v>22820.805</v>
      </c>
      <c r="BB250">
        <v>20354.7075</v>
      </c>
      <c r="BC250">
        <v>17888.61</v>
      </c>
      <c r="BD250">
        <v>15422.512499999901</v>
      </c>
      <c r="BE250">
        <v>15250.754313678999</v>
      </c>
      <c r="BF250">
        <v>15080.908972270099</v>
      </c>
      <c r="BG250">
        <v>14912.9551727093</v>
      </c>
      <c r="BH250">
        <v>14746.8718491814</v>
      </c>
      <c r="BI250">
        <v>14582.6381704781</v>
      </c>
      <c r="BJ250">
        <v>14420.2335373849</v>
      </c>
      <c r="BK250">
        <v>14259.6375800981</v>
      </c>
      <c r="BL250">
        <v>14100.8301556688</v>
      </c>
      <c r="BM250">
        <v>13943.791345477701</v>
      </c>
      <c r="BN250">
        <v>13788.5014527357</v>
      </c>
      <c r="BO250">
        <v>13634.941000014</v>
      </c>
      <c r="BP250">
        <v>13483.090726801</v>
      </c>
      <c r="BQ250">
        <v>13332.931587086399</v>
      </c>
      <c r="BR250">
        <v>13184.4447469727</v>
      </c>
      <c r="BS250">
        <v>13037.6115823123</v>
      </c>
      <c r="BT250">
        <v>12892.4136763722</v>
      </c>
      <c r="BU250">
        <v>12748.8328175235</v>
      </c>
      <c r="BV250">
        <v>12606.850996957801</v>
      </c>
      <c r="BW250">
        <v>12466.450406427801</v>
      </c>
      <c r="BX250">
        <v>12327.613436014</v>
      </c>
      <c r="BY250">
        <v>12190.322671915999</v>
      </c>
      <c r="BZ250">
        <v>12054.560894268199</v>
      </c>
      <c r="CA250">
        <v>11920.31107498</v>
      </c>
      <c r="CB250">
        <v>11787.556375600099</v>
      </c>
      <c r="CC250">
        <v>11656.2801452044</v>
      </c>
    </row>
    <row r="251" spans="1:81" x14ac:dyDescent="0.25">
      <c r="A251">
        <v>5025</v>
      </c>
      <c r="B251" t="s">
        <v>887</v>
      </c>
      <c r="C251" t="s">
        <v>165</v>
      </c>
      <c r="D251">
        <v>2020</v>
      </c>
      <c r="E251" t="s">
        <v>28</v>
      </c>
      <c r="F251" t="s">
        <v>23</v>
      </c>
      <c r="G251">
        <v>2019</v>
      </c>
      <c r="H251">
        <v>189897</v>
      </c>
      <c r="I251">
        <v>100</v>
      </c>
      <c r="J251">
        <v>2030</v>
      </c>
      <c r="K251">
        <v>40</v>
      </c>
      <c r="L251">
        <v>113938.2</v>
      </c>
      <c r="M251">
        <v>2020</v>
      </c>
      <c r="N251">
        <v>178591</v>
      </c>
      <c r="O251">
        <v>14.8843846927545</v>
      </c>
      <c r="P251" t="s">
        <v>24</v>
      </c>
      <c r="Q251">
        <v>3.05026289213902</v>
      </c>
      <c r="R251">
        <v>1</v>
      </c>
      <c r="S251" t="s">
        <v>25</v>
      </c>
      <c r="T251">
        <v>-1.11368485725649E-2</v>
      </c>
      <c r="AX251">
        <v>189897</v>
      </c>
      <c r="AY251">
        <v>178591</v>
      </c>
      <c r="AZ251">
        <v>172125.72</v>
      </c>
      <c r="BA251">
        <v>165660.44</v>
      </c>
      <c r="BB251">
        <v>159195.16</v>
      </c>
      <c r="BC251">
        <v>152729.88</v>
      </c>
      <c r="BD251">
        <v>146264.6</v>
      </c>
      <c r="BE251">
        <v>139799.32</v>
      </c>
      <c r="BF251">
        <v>133334.04</v>
      </c>
      <c r="BG251">
        <v>126868.76</v>
      </c>
      <c r="BH251">
        <v>120403.48</v>
      </c>
      <c r="BI251">
        <v>113938.2</v>
      </c>
      <c r="BJ251">
        <v>112669.287519969</v>
      </c>
      <c r="BK251">
        <v>111414.50672608</v>
      </c>
      <c r="BL251">
        <v>110173.700235885</v>
      </c>
      <c r="BM251">
        <v>108946.712419679</v>
      </c>
      <c r="BN251">
        <v>107733.389380982</v>
      </c>
      <c r="BO251">
        <v>106533.57893723701</v>
      </c>
      <c r="BP251">
        <v>105347.130600719</v>
      </c>
      <c r="BQ251">
        <v>104173.895559665</v>
      </c>
      <c r="BR251">
        <v>103013.72665960299</v>
      </c>
      <c r="BS251">
        <v>101866.478384899</v>
      </c>
      <c r="BT251">
        <v>100732.006840506</v>
      </c>
      <c r="BU251">
        <v>99610.169733913193</v>
      </c>
      <c r="BV251">
        <v>98500.826357299098</v>
      </c>
      <c r="BW251">
        <v>97403.837569885305</v>
      </c>
      <c r="BX251">
        <v>96319.065780482793</v>
      </c>
      <c r="BY251">
        <v>95246.374930234597</v>
      </c>
      <c r="BZ251">
        <v>94185.630475550905</v>
      </c>
      <c r="CA251">
        <v>93136.699371233102</v>
      </c>
      <c r="CB251">
        <v>92099.450053787194</v>
      </c>
      <c r="CC251">
        <v>91073.752424921695</v>
      </c>
    </row>
    <row r="252" spans="1:81" x14ac:dyDescent="0.25">
      <c r="A252">
        <v>841157</v>
      </c>
      <c r="B252" t="s">
        <v>888</v>
      </c>
      <c r="C252" t="s">
        <v>111</v>
      </c>
      <c r="D252">
        <v>2019</v>
      </c>
      <c r="E252" t="s">
        <v>105</v>
      </c>
      <c r="F252" t="s">
        <v>54</v>
      </c>
      <c r="G252">
        <v>2018</v>
      </c>
      <c r="H252">
        <v>17286</v>
      </c>
      <c r="I252">
        <v>100</v>
      </c>
      <c r="J252">
        <v>2022</v>
      </c>
      <c r="K252">
        <v>31.5</v>
      </c>
      <c r="L252">
        <v>11840.91</v>
      </c>
      <c r="M252">
        <v>2020</v>
      </c>
      <c r="N252">
        <v>12180</v>
      </c>
      <c r="O252">
        <v>135.44419823620001</v>
      </c>
      <c r="P252" t="s">
        <v>24</v>
      </c>
      <c r="Q252">
        <v>3.3013478846146298</v>
      </c>
      <c r="R252">
        <v>1</v>
      </c>
      <c r="S252" t="s">
        <v>25</v>
      </c>
      <c r="T252">
        <v>-1.11368485725649E-2</v>
      </c>
      <c r="AW252">
        <v>17286</v>
      </c>
      <c r="AX252">
        <v>14733</v>
      </c>
      <c r="AY252">
        <v>12180</v>
      </c>
      <c r="AZ252">
        <v>12010.455</v>
      </c>
      <c r="BA252">
        <v>11840.91</v>
      </c>
      <c r="BB252">
        <v>11709.0395783686</v>
      </c>
      <c r="BC252">
        <v>11578.637777654099</v>
      </c>
      <c r="BD252">
        <v>11449.6882420478</v>
      </c>
      <c r="BE252">
        <v>11322.174797893</v>
      </c>
      <c r="BF252">
        <v>11196.081451656801</v>
      </c>
      <c r="BG252">
        <v>11071.392387923601</v>
      </c>
      <c r="BH252">
        <v>10948.091967411799</v>
      </c>
      <c r="BI252">
        <v>10826.164725012301</v>
      </c>
      <c r="BJ252">
        <v>10705.5953678482</v>
      </c>
      <c r="BK252">
        <v>10586.368773357301</v>
      </c>
      <c r="BL252">
        <v>10468.469987395099</v>
      </c>
      <c r="BM252">
        <v>10351.884222359</v>
      </c>
      <c r="BN252">
        <v>10236.596855333901</v>
      </c>
      <c r="BO252">
        <v>10122.593426257599</v>
      </c>
      <c r="BP252">
        <v>10009.8596361077</v>
      </c>
      <c r="BQ252">
        <v>9898.3813451078295</v>
      </c>
      <c r="BR252">
        <v>9788.1445709538602</v>
      </c>
      <c r="BS252">
        <v>9679.1354870607793</v>
      </c>
      <c r="BT252">
        <v>9571.3404208280408</v>
      </c>
      <c r="BU252">
        <v>9464.7458519248103</v>
      </c>
      <c r="BV252">
        <v>9359.3384105941095</v>
      </c>
      <c r="BW252">
        <v>9255.1048759759306</v>
      </c>
      <c r="BX252">
        <v>9152.0321744489793</v>
      </c>
      <c r="BY252">
        <v>9050.1073779909002</v>
      </c>
      <c r="BZ252">
        <v>8949.3177025567602</v>
      </c>
      <c r="CA252">
        <v>8849.6505064756093</v>
      </c>
      <c r="CB252">
        <v>8751.0932888648695</v>
      </c>
      <c r="CC252">
        <v>8653.6336880624003</v>
      </c>
    </row>
    <row r="253" spans="1:81" x14ac:dyDescent="0.25">
      <c r="A253">
        <v>851335</v>
      </c>
      <c r="B253" t="s">
        <v>889</v>
      </c>
      <c r="C253" t="s">
        <v>27</v>
      </c>
      <c r="D253">
        <v>2019</v>
      </c>
      <c r="E253" t="s">
        <v>28</v>
      </c>
      <c r="F253" t="s">
        <v>23</v>
      </c>
      <c r="G253">
        <v>2019</v>
      </c>
      <c r="H253">
        <v>55657</v>
      </c>
      <c r="I253">
        <v>100</v>
      </c>
      <c r="J253">
        <v>2030</v>
      </c>
      <c r="K253">
        <v>30</v>
      </c>
      <c r="L253">
        <v>38959.8999999999</v>
      </c>
      <c r="M253">
        <v>2020</v>
      </c>
      <c r="N253">
        <v>32722</v>
      </c>
      <c r="O253">
        <v>137.35918213342401</v>
      </c>
      <c r="P253" t="s">
        <v>24</v>
      </c>
      <c r="Q253">
        <v>2.9502494681390199</v>
      </c>
      <c r="R253">
        <v>1</v>
      </c>
      <c r="S253" t="s">
        <v>25</v>
      </c>
      <c r="T253">
        <v>-1.11368485725649E-2</v>
      </c>
      <c r="AX253">
        <v>55657</v>
      </c>
      <c r="AY253">
        <v>32722</v>
      </c>
      <c r="AZ253">
        <v>33345.79</v>
      </c>
      <c r="BA253">
        <v>33969.58</v>
      </c>
      <c r="BB253">
        <v>34593.369999999901</v>
      </c>
      <c r="BC253">
        <v>35217.159999999902</v>
      </c>
      <c r="BD253">
        <v>35840.949999999997</v>
      </c>
      <c r="BE253">
        <v>36464.74</v>
      </c>
      <c r="BF253">
        <v>37088.53</v>
      </c>
      <c r="BG253">
        <v>37712.319999999898</v>
      </c>
      <c r="BH253">
        <v>38336.109999999899</v>
      </c>
      <c r="BI253">
        <v>38959.8999999999</v>
      </c>
      <c r="BJ253">
        <v>38526.009493297701</v>
      </c>
      <c r="BK253">
        <v>38096.9511594656</v>
      </c>
      <c r="BL253">
        <v>37672.671183326202</v>
      </c>
      <c r="BM253">
        <v>37253.116349033502</v>
      </c>
      <c r="BN253">
        <v>36838.234033398199</v>
      </c>
      <c r="BO253">
        <v>36427.972199287498</v>
      </c>
      <c r="BP253">
        <v>36022.279389098403</v>
      </c>
      <c r="BQ253">
        <v>35621.104718303402</v>
      </c>
      <c r="BR253">
        <v>35224.397869068198</v>
      </c>
      <c r="BS253">
        <v>34832.109083940602</v>
      </c>
      <c r="BT253">
        <v>34444.189159609698</v>
      </c>
      <c r="BU253">
        <v>34060.5894407343</v>
      </c>
      <c r="BV253">
        <v>33681.261813840603</v>
      </c>
      <c r="BW253">
        <v>33306.158701286899</v>
      </c>
      <c r="BX253">
        <v>32935.2330552969</v>
      </c>
      <c r="BY253">
        <v>32568.438352057899</v>
      </c>
      <c r="BZ253">
        <v>32205.7285858861</v>
      </c>
      <c r="CA253">
        <v>31847.058263456001</v>
      </c>
      <c r="CB253">
        <v>31492.3823980942</v>
      </c>
      <c r="CC253">
        <v>31141.6565041373</v>
      </c>
    </row>
    <row r="254" spans="1:81" x14ac:dyDescent="0.25">
      <c r="A254">
        <v>73925</v>
      </c>
      <c r="B254" t="s">
        <v>890</v>
      </c>
      <c r="C254" t="s">
        <v>27</v>
      </c>
      <c r="D254">
        <v>2019</v>
      </c>
      <c r="E254" t="s">
        <v>88</v>
      </c>
      <c r="F254" t="s">
        <v>54</v>
      </c>
      <c r="G254">
        <v>2019</v>
      </c>
      <c r="H254">
        <v>876401.87399999902</v>
      </c>
      <c r="I254">
        <v>100</v>
      </c>
      <c r="J254">
        <v>2022</v>
      </c>
      <c r="K254">
        <v>20</v>
      </c>
      <c r="L254">
        <v>701121.49919999903</v>
      </c>
      <c r="M254">
        <v>2020</v>
      </c>
      <c r="N254">
        <v>710172.23400000005</v>
      </c>
      <c r="O254">
        <v>103.000509802764</v>
      </c>
      <c r="P254" t="s">
        <v>691</v>
      </c>
      <c r="Q254">
        <v>3.1864397367146302</v>
      </c>
      <c r="R254">
        <v>1</v>
      </c>
      <c r="S254" t="s">
        <v>25</v>
      </c>
      <c r="T254">
        <v>-1.11368485725649E-2</v>
      </c>
      <c r="AX254">
        <v>876401.87399999902</v>
      </c>
      <c r="AY254">
        <v>710172.23400000005</v>
      </c>
      <c r="AZ254">
        <v>705646.86659999902</v>
      </c>
      <c r="BA254">
        <v>701121.49919999903</v>
      </c>
      <c r="BB254">
        <v>693313.21523243899</v>
      </c>
      <c r="BC254">
        <v>685591.89094103698</v>
      </c>
      <c r="BD254">
        <v>677956.55786904797</v>
      </c>
      <c r="BE254">
        <v>670406.25834528299</v>
      </c>
      <c r="BF254">
        <v>662940.04536399199</v>
      </c>
      <c r="BG254">
        <v>655556.98246608395</v>
      </c>
      <c r="BH254">
        <v>648256.14362167194</v>
      </c>
      <c r="BI254">
        <v>641036.61311392195</v>
      </c>
      <c r="BJ254">
        <v>633897.48542420205</v>
      </c>
      <c r="BK254">
        <v>626837.86511850299</v>
      </c>
      <c r="BL254">
        <v>619856.86673512904</v>
      </c>
      <c r="BM254">
        <v>612953.61467363499</v>
      </c>
      <c r="BN254">
        <v>606127.243085008</v>
      </c>
      <c r="BO254">
        <v>599376.89576306497</v>
      </c>
      <c r="BP254">
        <v>592701.726037057</v>
      </c>
      <c r="BQ254">
        <v>586100.89666548499</v>
      </c>
      <c r="BR254">
        <v>579573.57973107696</v>
      </c>
      <c r="BS254">
        <v>573118.95653695206</v>
      </c>
      <c r="BT254">
        <v>566736.21750393405</v>
      </c>
      <c r="BU254">
        <v>560424.56206900405</v>
      </c>
      <c r="BV254">
        <v>554183.19858489605</v>
      </c>
      <c r="BW254">
        <v>548011.34422079602</v>
      </c>
      <c r="BX254">
        <v>541908.22486416099</v>
      </c>
      <c r="BY254">
        <v>535873.07502362202</v>
      </c>
      <c r="BZ254">
        <v>529905.13773296901</v>
      </c>
      <c r="CA254">
        <v>524003.66445621301</v>
      </c>
      <c r="CB254">
        <v>518167.91499369498</v>
      </c>
      <c r="CC254">
        <v>512397.15738924802</v>
      </c>
    </row>
    <row r="255" spans="1:81" x14ac:dyDescent="0.25">
      <c r="A255">
        <v>827369</v>
      </c>
      <c r="B255" t="s">
        <v>891</v>
      </c>
      <c r="C255" t="s">
        <v>21</v>
      </c>
      <c r="D255">
        <v>2020</v>
      </c>
      <c r="E255" t="s">
        <v>88</v>
      </c>
      <c r="F255" t="s">
        <v>54</v>
      </c>
      <c r="G255">
        <v>2014</v>
      </c>
      <c r="H255">
        <v>6419.26</v>
      </c>
      <c r="I255">
        <v>100</v>
      </c>
      <c r="J255">
        <v>2023</v>
      </c>
      <c r="K255">
        <v>20</v>
      </c>
      <c r="L255">
        <v>5135.4080000000004</v>
      </c>
      <c r="M255">
        <v>2020</v>
      </c>
      <c r="N255">
        <v>5480.78</v>
      </c>
      <c r="O255">
        <v>73.098768393864802</v>
      </c>
      <c r="P255" t="s">
        <v>24</v>
      </c>
      <c r="Q255">
        <v>3.1868299102186799</v>
      </c>
      <c r="R255">
        <v>1</v>
      </c>
      <c r="S255" t="s">
        <v>25</v>
      </c>
      <c r="T255">
        <v>-1.11368485725649E-2</v>
      </c>
      <c r="AS255">
        <v>6419.26</v>
      </c>
      <c r="AT255">
        <v>6262.84666666666</v>
      </c>
      <c r="AU255">
        <v>6106.4333333333298</v>
      </c>
      <c r="AV255">
        <v>5950.02</v>
      </c>
      <c r="AW255">
        <v>5793.6066666666602</v>
      </c>
      <c r="AX255">
        <v>5637.19333333333</v>
      </c>
      <c r="AY255">
        <v>5480.78</v>
      </c>
      <c r="AZ255">
        <v>5365.6559999999999</v>
      </c>
      <c r="BA255">
        <v>5250.5320000000002</v>
      </c>
      <c r="BB255">
        <v>5135.4080000000004</v>
      </c>
      <c r="BC255">
        <v>5078.21573874566</v>
      </c>
      <c r="BD255">
        <v>5021.6604190444305</v>
      </c>
      <c r="BE255">
        <v>4965.7349473746899</v>
      </c>
      <c r="BF255">
        <v>4910.4323092142804</v>
      </c>
      <c r="BG255">
        <v>4855.7455681607398</v>
      </c>
      <c r="BH255">
        <v>4801.6678650612303</v>
      </c>
      <c r="BI255">
        <v>4748.1924171522896</v>
      </c>
      <c r="BJ255">
        <v>4695.3125172090604</v>
      </c>
      <c r="BK255">
        <v>4643.0215327040396</v>
      </c>
      <c r="BL255">
        <v>4591.3129049751496</v>
      </c>
      <c r="BM255">
        <v>4540.1801484031803</v>
      </c>
      <c r="BN255">
        <v>4489.6168495982502</v>
      </c>
      <c r="BO255">
        <v>4439.6166665954397</v>
      </c>
      <c r="BP255">
        <v>4390.1733280593298</v>
      </c>
      <c r="BQ255">
        <v>4341.2806324974199</v>
      </c>
      <c r="BR255">
        <v>4292.9324474822897</v>
      </c>
      <c r="BS255">
        <v>4245.1227088824198</v>
      </c>
      <c r="BT255">
        <v>4197.8454201016402</v>
      </c>
      <c r="BU255">
        <v>4151.09465132694</v>
      </c>
      <c r="BV255">
        <v>4104.86453878472</v>
      </c>
      <c r="BW255">
        <v>4059.1492840053902</v>
      </c>
      <c r="BX255">
        <v>4013.9431530959801</v>
      </c>
      <c r="BY255">
        <v>3969.2404760210702</v>
      </c>
      <c r="BZ255">
        <v>3925.0356458915298</v>
      </c>
      <c r="CA255">
        <v>3881.3231182613099</v>
      </c>
      <c r="CB255">
        <v>3838.0974104320399</v>
      </c>
      <c r="CC255">
        <v>3795.35310076531</v>
      </c>
    </row>
    <row r="256" spans="1:81" x14ac:dyDescent="0.25">
      <c r="A256">
        <v>5087</v>
      </c>
      <c r="B256" t="s">
        <v>892</v>
      </c>
      <c r="C256" t="s">
        <v>78</v>
      </c>
      <c r="D256">
        <v>2020</v>
      </c>
      <c r="E256" t="s">
        <v>49</v>
      </c>
      <c r="F256" t="s">
        <v>50</v>
      </c>
      <c r="G256">
        <v>2020</v>
      </c>
      <c r="H256">
        <v>1218.8900000000001</v>
      </c>
      <c r="I256">
        <v>100</v>
      </c>
      <c r="J256">
        <v>2030</v>
      </c>
      <c r="K256">
        <v>50</v>
      </c>
      <c r="L256">
        <v>609.44500000000005</v>
      </c>
      <c r="M256">
        <v>2020</v>
      </c>
      <c r="N256">
        <v>1218.8900000000001</v>
      </c>
      <c r="O256">
        <v>0</v>
      </c>
      <c r="P256" t="s">
        <v>691</v>
      </c>
      <c r="Q256">
        <v>2.82024618291002</v>
      </c>
      <c r="R256">
        <v>1</v>
      </c>
      <c r="S256" t="s">
        <v>25</v>
      </c>
      <c r="T256">
        <v>-1.11368485725649E-2</v>
      </c>
      <c r="AY256">
        <v>1218.8900000000001</v>
      </c>
      <c r="AZ256">
        <v>1157.9455</v>
      </c>
      <c r="BA256">
        <v>1097.001</v>
      </c>
      <c r="BB256">
        <v>1036.0564999999999</v>
      </c>
      <c r="BC256">
        <v>975.11199999999997</v>
      </c>
      <c r="BD256">
        <v>914.16750000000002</v>
      </c>
      <c r="BE256">
        <v>853.22299999999996</v>
      </c>
      <c r="BF256">
        <v>792.27850000000001</v>
      </c>
      <c r="BG256">
        <v>731.33399999999995</v>
      </c>
      <c r="BH256">
        <v>670.3895</v>
      </c>
      <c r="BI256">
        <v>609.44500000000005</v>
      </c>
      <c r="BJ256">
        <v>602.65770332169302</v>
      </c>
      <c r="BK256">
        <v>595.94599573870903</v>
      </c>
      <c r="BL256">
        <v>589.30903542674105</v>
      </c>
      <c r="BM256">
        <v>582.74598993674897</v>
      </c>
      <c r="BN256">
        <v>576.25603609055395</v>
      </c>
      <c r="BO256">
        <v>569.83835987758698</v>
      </c>
      <c r="BP256">
        <v>563.49215635279199</v>
      </c>
      <c r="BQ256">
        <v>557.21662953566204</v>
      </c>
      <c r="BR256">
        <v>551.01099231040905</v>
      </c>
      <c r="BS256">
        <v>544.87446632722902</v>
      </c>
      <c r="BT256">
        <v>538.80628190468497</v>
      </c>
      <c r="BU256">
        <v>532.80567793316595</v>
      </c>
      <c r="BV256">
        <v>526.87190177942205</v>
      </c>
      <c r="BW256">
        <v>521.00420919216504</v>
      </c>
      <c r="BX256">
        <v>515.20186420872301</v>
      </c>
      <c r="BY256">
        <v>509.46413906272699</v>
      </c>
      <c r="BZ256">
        <v>503.79031409283402</v>
      </c>
      <c r="CA256">
        <v>498.17967765245697</v>
      </c>
      <c r="CB256">
        <v>492.63152602051201</v>
      </c>
      <c r="CC256">
        <v>487.14516331315002</v>
      </c>
    </row>
    <row r="257" spans="1:81" x14ac:dyDescent="0.25">
      <c r="A257">
        <v>5089</v>
      </c>
      <c r="B257" t="s">
        <v>893</v>
      </c>
      <c r="C257" t="s">
        <v>31</v>
      </c>
      <c r="D257">
        <v>2021</v>
      </c>
      <c r="E257" t="s">
        <v>88</v>
      </c>
      <c r="F257" t="s">
        <v>54</v>
      </c>
      <c r="G257">
        <v>2009</v>
      </c>
      <c r="H257">
        <v>0</v>
      </c>
      <c r="I257">
        <v>100</v>
      </c>
      <c r="J257">
        <v>2030</v>
      </c>
      <c r="K257">
        <v>65</v>
      </c>
      <c r="L257">
        <v>0</v>
      </c>
      <c r="M257">
        <v>2020</v>
      </c>
      <c r="N257">
        <v>2543</v>
      </c>
      <c r="O257">
        <v>97.221728682301404</v>
      </c>
      <c r="P257" t="s">
        <v>24</v>
      </c>
      <c r="Q257">
        <v>3.6402594018390202</v>
      </c>
      <c r="R257">
        <v>1</v>
      </c>
      <c r="S257" t="s">
        <v>25</v>
      </c>
      <c r="T257">
        <v>-1.11368485725649E-2</v>
      </c>
      <c r="AN257">
        <v>0</v>
      </c>
      <c r="AO257">
        <v>231.18181818181799</v>
      </c>
      <c r="AP257">
        <v>462.36363636363598</v>
      </c>
      <c r="AQ257">
        <v>693.54545454545405</v>
      </c>
      <c r="AR257">
        <v>924.72727272727195</v>
      </c>
      <c r="AS257">
        <v>1155.9090909090901</v>
      </c>
      <c r="AT257">
        <v>1387.0909090908999</v>
      </c>
      <c r="AU257">
        <v>1618.27272727272</v>
      </c>
      <c r="AV257">
        <v>1849.45454545454</v>
      </c>
      <c r="AW257">
        <v>2080.6363636363599</v>
      </c>
      <c r="AX257">
        <v>2311.8181818181802</v>
      </c>
      <c r="AY257">
        <v>2543</v>
      </c>
      <c r="AZ257">
        <v>2288.6999999999998</v>
      </c>
      <c r="BA257">
        <v>2034.4</v>
      </c>
      <c r="BB257">
        <v>1780.1</v>
      </c>
      <c r="BC257">
        <v>1525.8</v>
      </c>
      <c r="BD257">
        <v>1271.5</v>
      </c>
      <c r="BE257">
        <v>1017.2</v>
      </c>
      <c r="BF257">
        <v>762.9</v>
      </c>
      <c r="BG257">
        <v>508.599999999999</v>
      </c>
      <c r="BH257">
        <v>254.29999999999899</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row>
    <row r="258" spans="1:81" x14ac:dyDescent="0.25">
      <c r="A258">
        <v>22616</v>
      </c>
      <c r="B258" t="s">
        <v>894</v>
      </c>
      <c r="C258" t="s">
        <v>78</v>
      </c>
      <c r="D258">
        <v>2021</v>
      </c>
      <c r="E258" t="s">
        <v>690</v>
      </c>
      <c r="F258" t="s">
        <v>23</v>
      </c>
      <c r="G258">
        <v>2020</v>
      </c>
      <c r="H258">
        <v>25106</v>
      </c>
      <c r="I258">
        <v>100</v>
      </c>
      <c r="J258">
        <v>2030</v>
      </c>
      <c r="K258">
        <v>42</v>
      </c>
      <c r="L258">
        <v>14561.48</v>
      </c>
      <c r="M258">
        <v>2020</v>
      </c>
      <c r="N258">
        <v>24698</v>
      </c>
      <c r="O258">
        <v>3.8693084180218702</v>
      </c>
      <c r="P258" t="s">
        <v>45</v>
      </c>
      <c r="Q258">
        <v>3.0702464130390199</v>
      </c>
      <c r="R258">
        <v>1</v>
      </c>
      <c r="S258" t="s">
        <v>25</v>
      </c>
      <c r="T258">
        <v>-1.11368485725649E-2</v>
      </c>
      <c r="AY258">
        <v>24698</v>
      </c>
      <c r="AZ258">
        <v>23684.348000000002</v>
      </c>
      <c r="BA258">
        <v>22670.696</v>
      </c>
      <c r="BB258">
        <v>21657.044000000002</v>
      </c>
      <c r="BC258">
        <v>20643.392</v>
      </c>
      <c r="BD258">
        <v>19629.740000000002</v>
      </c>
      <c r="BE258">
        <v>18616.088</v>
      </c>
      <c r="BF258">
        <v>17602.436000000002</v>
      </c>
      <c r="BG258">
        <v>16588.784</v>
      </c>
      <c r="BH258">
        <v>15575.132</v>
      </c>
      <c r="BI258">
        <v>14561.48</v>
      </c>
      <c r="BJ258">
        <v>14399.311002247499</v>
      </c>
      <c r="BK258">
        <v>14238.9480560662</v>
      </c>
      <c r="BL258">
        <v>14080.371047733201</v>
      </c>
      <c r="BM258">
        <v>13923.5600875291</v>
      </c>
      <c r="BN258">
        <v>13768.4955072432</v>
      </c>
      <c r="BO258">
        <v>13615.157857706999</v>
      </c>
      <c r="BP258">
        <v>13463.5279063542</v>
      </c>
      <c r="BQ258">
        <v>13313.5866348086</v>
      </c>
      <c r="BR258">
        <v>13165.315236499</v>
      </c>
      <c r="BS258">
        <v>13018.695114300001</v>
      </c>
      <c r="BT258">
        <v>12873.707878199701</v>
      </c>
      <c r="BU258">
        <v>12730.335342992799</v>
      </c>
      <c r="BV258">
        <v>12588.559525999901</v>
      </c>
      <c r="BW258">
        <v>12448.362644812099</v>
      </c>
      <c r="BX258">
        <v>12309.727115060399</v>
      </c>
      <c r="BY258">
        <v>12172.635548210401</v>
      </c>
      <c r="BZ258">
        <v>12037.070749381</v>
      </c>
      <c r="CA258">
        <v>11903.015715187899</v>
      </c>
      <c r="CB258">
        <v>11770.453631611001</v>
      </c>
      <c r="CC258">
        <v>11639.367871885301</v>
      </c>
    </row>
    <row r="259" spans="1:81" x14ac:dyDescent="0.25">
      <c r="A259">
        <v>5169</v>
      </c>
      <c r="B259" t="s">
        <v>895</v>
      </c>
      <c r="C259" t="s">
        <v>27</v>
      </c>
      <c r="D259">
        <v>2020</v>
      </c>
      <c r="E259" t="s">
        <v>28</v>
      </c>
      <c r="F259" t="s">
        <v>23</v>
      </c>
      <c r="G259">
        <v>2017</v>
      </c>
      <c r="H259">
        <v>7710490</v>
      </c>
      <c r="I259">
        <v>100</v>
      </c>
      <c r="J259">
        <v>2030</v>
      </c>
      <c r="K259">
        <v>32</v>
      </c>
      <c r="L259">
        <v>5243133.1999999899</v>
      </c>
      <c r="M259">
        <v>2020</v>
      </c>
      <c r="N259">
        <v>6372993</v>
      </c>
      <c r="O259">
        <v>54.2076849201542</v>
      </c>
      <c r="P259" t="s">
        <v>45</v>
      </c>
      <c r="Q259">
        <v>2.9710149514390198</v>
      </c>
      <c r="R259">
        <v>1</v>
      </c>
      <c r="S259" t="s">
        <v>25</v>
      </c>
      <c r="T259">
        <v>-1.11368485725649E-2</v>
      </c>
      <c r="AV259">
        <v>7710490</v>
      </c>
      <c r="AW259">
        <v>7264657.6666666605</v>
      </c>
      <c r="AX259">
        <v>6818825.3333333302</v>
      </c>
      <c r="AY259">
        <v>6372993</v>
      </c>
      <c r="AZ259">
        <v>6260007.0199999996</v>
      </c>
      <c r="BA259">
        <v>6147021.04</v>
      </c>
      <c r="BB259">
        <v>6034035.0599999996</v>
      </c>
      <c r="BC259">
        <v>5921049.0800000001</v>
      </c>
      <c r="BD259">
        <v>5808063.0999999996</v>
      </c>
      <c r="BE259">
        <v>5695077.1199999899</v>
      </c>
      <c r="BF259">
        <v>5582091.1399999997</v>
      </c>
      <c r="BG259">
        <v>5469105.1599999899</v>
      </c>
      <c r="BH259">
        <v>5356119.18</v>
      </c>
      <c r="BI259">
        <v>5243133.1999999899</v>
      </c>
      <c r="BJ259">
        <v>5184741.2195058102</v>
      </c>
      <c r="BK259">
        <v>5126999.5416562296</v>
      </c>
      <c r="BL259">
        <v>5069900.9241292002</v>
      </c>
      <c r="BM259">
        <v>5013438.20525927</v>
      </c>
      <c r="BN259">
        <v>4957604.3031393802</v>
      </c>
      <c r="BO259">
        <v>4902392.2147326199</v>
      </c>
      <c r="BP259">
        <v>4847795.0149938203</v>
      </c>
      <c r="BQ259">
        <v>4793805.8560009999</v>
      </c>
      <c r="BR259">
        <v>4740417.9660964403</v>
      </c>
      <c r="BS259">
        <v>4687624.6490373602</v>
      </c>
      <c r="BT259">
        <v>4635419.2831560103</v>
      </c>
      <c r="BU259">
        <v>4583795.3205291498</v>
      </c>
      <c r="BV259">
        <v>4532746.2861567903</v>
      </c>
      <c r="BW259">
        <v>4482265.7771500098</v>
      </c>
      <c r="BX259">
        <v>4432347.4619279001</v>
      </c>
      <c r="BY259">
        <v>4382985.0794234099</v>
      </c>
      <c r="BZ259">
        <v>4334172.4382980596</v>
      </c>
      <c r="CA259">
        <v>4285903.41616535</v>
      </c>
      <c r="CB259">
        <v>4238171.9588228799</v>
      </c>
      <c r="CC259">
        <v>4190972.0794929801</v>
      </c>
    </row>
    <row r="260" spans="1:81" x14ac:dyDescent="0.25">
      <c r="A260">
        <v>5194</v>
      </c>
      <c r="B260" t="s">
        <v>896</v>
      </c>
      <c r="C260" t="s">
        <v>27</v>
      </c>
      <c r="D260">
        <v>2019</v>
      </c>
      <c r="E260" t="s">
        <v>690</v>
      </c>
      <c r="F260" t="s">
        <v>23</v>
      </c>
      <c r="G260">
        <v>2018</v>
      </c>
      <c r="H260">
        <v>1099044.17</v>
      </c>
      <c r="I260">
        <v>100</v>
      </c>
      <c r="J260">
        <v>2030</v>
      </c>
      <c r="K260">
        <v>50</v>
      </c>
      <c r="L260">
        <v>549522.08499999996</v>
      </c>
      <c r="M260">
        <v>2020</v>
      </c>
      <c r="N260">
        <v>900557.37</v>
      </c>
      <c r="O260">
        <v>36.119936963397301</v>
      </c>
      <c r="P260" t="s">
        <v>24</v>
      </c>
      <c r="Q260">
        <v>3.15035380683902</v>
      </c>
      <c r="R260">
        <v>1</v>
      </c>
      <c r="S260" t="s">
        <v>25</v>
      </c>
      <c r="T260">
        <v>-1.11368485725649E-2</v>
      </c>
      <c r="AW260">
        <v>1099044.17</v>
      </c>
      <c r="AX260">
        <v>999800.77</v>
      </c>
      <c r="AY260">
        <v>900557.37</v>
      </c>
      <c r="AZ260">
        <v>865453.84149999998</v>
      </c>
      <c r="BA260">
        <v>830350.31299999997</v>
      </c>
      <c r="BB260">
        <v>795246.78449999995</v>
      </c>
      <c r="BC260">
        <v>760143.25600000005</v>
      </c>
      <c r="BD260">
        <v>725039.72750000004</v>
      </c>
      <c r="BE260">
        <v>689936.19900000002</v>
      </c>
      <c r="BF260">
        <v>654832.67050000001</v>
      </c>
      <c r="BG260">
        <v>619729.14199999999</v>
      </c>
      <c r="BH260">
        <v>584625.61349999998</v>
      </c>
      <c r="BI260">
        <v>549522.08499999996</v>
      </c>
      <c r="BJ260">
        <v>543402.14075207396</v>
      </c>
      <c r="BK260">
        <v>537350.35339651105</v>
      </c>
      <c r="BL260">
        <v>531365.96388031996</v>
      </c>
      <c r="BM260">
        <v>525448.221603969</v>
      </c>
      <c r="BN260">
        <v>519596.38432724198</v>
      </c>
      <c r="BO260">
        <v>513809.718076138</v>
      </c>
      <c r="BP260">
        <v>508087.497050812</v>
      </c>
      <c r="BQ260">
        <v>502429.00353454298</v>
      </c>
      <c r="BR260">
        <v>496833.52780371398</v>
      </c>
      <c r="BS260">
        <v>491300.368038791</v>
      </c>
      <c r="BT260">
        <v>485828.83023629797</v>
      </c>
      <c r="BU260">
        <v>480418.22812177002</v>
      </c>
      <c r="BV260">
        <v>475067.883063677</v>
      </c>
      <c r="BW260">
        <v>469777.12398830801</v>
      </c>
      <c r="BX260">
        <v>464545.28729559499</v>
      </c>
      <c r="BY260">
        <v>459371.71677588602</v>
      </c>
      <c r="BZ260">
        <v>454255.76352763397</v>
      </c>
      <c r="CA260">
        <v>449196.78587601101</v>
      </c>
      <c r="CB260">
        <v>444194.149292427</v>
      </c>
      <c r="CC260">
        <v>439247.22631493799</v>
      </c>
    </row>
    <row r="261" spans="1:81" x14ac:dyDescent="0.25">
      <c r="A261">
        <v>856096</v>
      </c>
      <c r="B261" t="s">
        <v>897</v>
      </c>
      <c r="C261" t="s">
        <v>84</v>
      </c>
      <c r="D261">
        <v>2020</v>
      </c>
      <c r="E261" t="s">
        <v>49</v>
      </c>
      <c r="F261" t="s">
        <v>50</v>
      </c>
      <c r="G261">
        <v>2019</v>
      </c>
      <c r="H261">
        <v>8.02</v>
      </c>
      <c r="I261">
        <v>100</v>
      </c>
      <c r="J261">
        <v>2023</v>
      </c>
      <c r="K261">
        <v>17.8</v>
      </c>
      <c r="L261">
        <v>6.5924399999999901</v>
      </c>
      <c r="M261">
        <v>2020</v>
      </c>
      <c r="N261">
        <v>6.9</v>
      </c>
      <c r="O261">
        <v>78.455546526941006</v>
      </c>
      <c r="P261" t="s">
        <v>24</v>
      </c>
      <c r="Q261">
        <v>2.4948292690946801</v>
      </c>
      <c r="R261">
        <v>1</v>
      </c>
      <c r="S261" t="s">
        <v>25</v>
      </c>
      <c r="T261">
        <v>-1.11368485725649E-2</v>
      </c>
      <c r="AX261">
        <v>8.02</v>
      </c>
      <c r="AY261">
        <v>6.9</v>
      </c>
      <c r="AZ261">
        <v>6.7974800000000002</v>
      </c>
      <c r="BA261">
        <v>6.6949599999999903</v>
      </c>
      <c r="BB261">
        <v>6.5924399999999901</v>
      </c>
      <c r="BC261">
        <v>6.5190209939962704</v>
      </c>
      <c r="BD261">
        <v>6.4464196443447701</v>
      </c>
      <c r="BE261">
        <v>6.3746268449304901</v>
      </c>
      <c r="BF261">
        <v>6.3036335910518897</v>
      </c>
      <c r="BG261">
        <v>6.2334309782914099</v>
      </c>
      <c r="BH261">
        <v>6.16401020139865</v>
      </c>
      <c r="BI261">
        <v>6.0953625531859297</v>
      </c>
      <c r="BJ261">
        <v>6.0274794234362101</v>
      </c>
      <c r="BK261">
        <v>5.9603522978231496</v>
      </c>
      <c r="BL261">
        <v>5.8939727568431604</v>
      </c>
      <c r="BM261">
        <v>5.8283324747593701</v>
      </c>
      <c r="BN261">
        <v>5.7634232185574099</v>
      </c>
      <c r="BO261">
        <v>5.6992368469127301</v>
      </c>
      <c r="BP261">
        <v>5.6357653091694804</v>
      </c>
      <c r="BQ261">
        <v>5.57300064433075</v>
      </c>
      <c r="BR261">
        <v>5.5109349800600302</v>
      </c>
      <c r="BS261">
        <v>5.4495605316938498</v>
      </c>
      <c r="BT261">
        <v>5.3888696012653501</v>
      </c>
      <c r="BU261">
        <v>5.3288545765387596</v>
      </c>
      <c r="BV261">
        <v>5.2695079300546297</v>
      </c>
      <c r="BW261">
        <v>5.2108222181856796</v>
      </c>
      <c r="BX261">
        <v>5.1527900802031903</v>
      </c>
      <c r="BY261">
        <v>5.0954042373537503</v>
      </c>
      <c r="BZ261">
        <v>5.0386574919463403</v>
      </c>
      <c r="CA261">
        <v>4.9825427264495099</v>
      </c>
      <c r="CB261">
        <v>4.9270529025987102</v>
      </c>
      <c r="CC261">
        <v>4.8721810605134497</v>
      </c>
    </row>
    <row r="262" spans="1:81" x14ac:dyDescent="0.25">
      <c r="A262">
        <v>5154</v>
      </c>
      <c r="B262" t="s">
        <v>898</v>
      </c>
      <c r="C262" t="s">
        <v>27</v>
      </c>
      <c r="D262">
        <v>2019</v>
      </c>
      <c r="E262" t="s">
        <v>690</v>
      </c>
      <c r="F262" t="s">
        <v>23</v>
      </c>
      <c r="G262">
        <v>2018</v>
      </c>
      <c r="H262">
        <v>489389</v>
      </c>
      <c r="I262">
        <v>100</v>
      </c>
      <c r="J262">
        <v>2030</v>
      </c>
      <c r="K262">
        <v>50</v>
      </c>
      <c r="L262">
        <v>244694.5</v>
      </c>
      <c r="M262">
        <v>2020</v>
      </c>
      <c r="N262">
        <v>340004</v>
      </c>
      <c r="O262">
        <v>61.049594494359297</v>
      </c>
      <c r="P262" t="s">
        <v>24</v>
      </c>
      <c r="Q262">
        <v>3.1502928413390201</v>
      </c>
      <c r="R262">
        <v>1</v>
      </c>
      <c r="S262" t="s">
        <v>25</v>
      </c>
      <c r="T262">
        <v>-1.11368485725649E-2</v>
      </c>
      <c r="AW262">
        <v>489389</v>
      </c>
      <c r="AX262">
        <v>414696.5</v>
      </c>
      <c r="AY262">
        <v>340004</v>
      </c>
      <c r="AZ262">
        <v>330473.05</v>
      </c>
      <c r="BA262">
        <v>320942.09999999998</v>
      </c>
      <c r="BB262">
        <v>311411.15000000002</v>
      </c>
      <c r="BC262">
        <v>301880.2</v>
      </c>
      <c r="BD262">
        <v>292349.25</v>
      </c>
      <c r="BE262">
        <v>282818.3</v>
      </c>
      <c r="BF262">
        <v>273287.34999999998</v>
      </c>
      <c r="BG262">
        <v>263756.40000000002</v>
      </c>
      <c r="BH262">
        <v>254225.45</v>
      </c>
      <c r="BI262">
        <v>244694.5</v>
      </c>
      <c r="BJ262">
        <v>241969.37440696001</v>
      </c>
      <c r="BK262">
        <v>239274.598124991</v>
      </c>
      <c r="BL262">
        <v>236609.83315841199</v>
      </c>
      <c r="BM262">
        <v>233974.745275747</v>
      </c>
      <c r="BN262">
        <v>231369.00396780699</v>
      </c>
      <c r="BO262">
        <v>228792.282406232</v>
      </c>
      <c r="BP262">
        <v>226244.257402502</v>
      </c>
      <c r="BQ262">
        <v>223724.60936739799</v>
      </c>
      <c r="BR262">
        <v>221233.02227091699</v>
      </c>
      <c r="BS262">
        <v>218769.18360263499</v>
      </c>
      <c r="BT262">
        <v>216332.78433250901</v>
      </c>
      <c r="BU262">
        <v>213923.51887211599</v>
      </c>
      <c r="BV262">
        <v>211541.08503632699</v>
      </c>
      <c r="BW262">
        <v>209185.184005402</v>
      </c>
      <c r="BX262">
        <v>206855.52028750899</v>
      </c>
      <c r="BY262">
        <v>204551.801681668</v>
      </c>
      <c r="BZ262">
        <v>202273.73924109401</v>
      </c>
      <c r="CA262">
        <v>200021.04723696</v>
      </c>
      <c r="CB262">
        <v>197793.443122556</v>
      </c>
      <c r="CC262">
        <v>195590.64749785399</v>
      </c>
    </row>
    <row r="263" spans="1:81" x14ac:dyDescent="0.25">
      <c r="A263">
        <v>22341</v>
      </c>
      <c r="B263" t="s">
        <v>899</v>
      </c>
      <c r="C263" t="s">
        <v>107</v>
      </c>
      <c r="D263">
        <v>2021</v>
      </c>
      <c r="E263" t="s">
        <v>28</v>
      </c>
      <c r="F263" t="s">
        <v>23</v>
      </c>
      <c r="G263">
        <v>2019</v>
      </c>
      <c r="H263">
        <v>11547191</v>
      </c>
      <c r="I263">
        <v>100</v>
      </c>
      <c r="J263">
        <v>2030</v>
      </c>
      <c r="K263">
        <v>25</v>
      </c>
      <c r="L263">
        <v>8660393.25</v>
      </c>
      <c r="M263">
        <v>2020</v>
      </c>
      <c r="N263">
        <v>10972970</v>
      </c>
      <c r="O263">
        <v>19.891279186427202</v>
      </c>
      <c r="P263" t="s">
        <v>24</v>
      </c>
      <c r="Q263">
        <v>2.9013986215390202</v>
      </c>
      <c r="R263">
        <v>1</v>
      </c>
      <c r="S263" t="s">
        <v>25</v>
      </c>
      <c r="T263">
        <v>-1.11368485725649E-2</v>
      </c>
      <c r="AX263">
        <v>11547191</v>
      </c>
      <c r="AY263">
        <v>10972970</v>
      </c>
      <c r="AZ263">
        <v>10741712.324999999</v>
      </c>
      <c r="BA263">
        <v>10510454.65</v>
      </c>
      <c r="BB263">
        <v>10279196.975</v>
      </c>
      <c r="BC263">
        <v>10047939.300000001</v>
      </c>
      <c r="BD263">
        <v>9816681.625</v>
      </c>
      <c r="BE263">
        <v>9585423.9499999993</v>
      </c>
      <c r="BF263">
        <v>9354166.2750000004</v>
      </c>
      <c r="BG263">
        <v>9122908.5999999996</v>
      </c>
      <c r="BH263">
        <v>8891650.9250000007</v>
      </c>
      <c r="BI263">
        <v>8660393.25</v>
      </c>
      <c r="BJ263">
        <v>8563943.7617958803</v>
      </c>
      <c r="BK263">
        <v>8468568.4169367999</v>
      </c>
      <c r="BL263">
        <v>8374255.2528509703</v>
      </c>
      <c r="BM263">
        <v>8280992.44019196</v>
      </c>
      <c r="BN263">
        <v>8188768.2813549899</v>
      </c>
      <c r="BO263">
        <v>8097571.2090097098</v>
      </c>
      <c r="BP263">
        <v>8007389.7846494103</v>
      </c>
      <c r="BQ263">
        <v>7918212.69715627</v>
      </c>
      <c r="BR263">
        <v>7830028.7613826804</v>
      </c>
      <c r="BS263">
        <v>7742826.91674833</v>
      </c>
      <c r="BT263">
        <v>7656596.22585293</v>
      </c>
      <c r="BU263">
        <v>7571325.8731043302</v>
      </c>
      <c r="BV263">
        <v>7487005.1633620197</v>
      </c>
      <c r="BW263">
        <v>7403623.5205956502</v>
      </c>
      <c r="BX263">
        <v>7321170.4865584997</v>
      </c>
      <c r="BY263">
        <v>7239635.7194757601</v>
      </c>
      <c r="BZ263">
        <v>7159008.9927474298</v>
      </c>
      <c r="CA263">
        <v>7079280.1936655696</v>
      </c>
      <c r="CB263">
        <v>7000439.3221459603</v>
      </c>
      <c r="CC263">
        <v>6922476.4894737899</v>
      </c>
    </row>
    <row r="264" spans="1:81" x14ac:dyDescent="0.25">
      <c r="A264">
        <v>847995</v>
      </c>
      <c r="B264" t="s">
        <v>900</v>
      </c>
      <c r="C264" t="s">
        <v>27</v>
      </c>
      <c r="D264">
        <v>2019</v>
      </c>
      <c r="E264" t="s">
        <v>690</v>
      </c>
      <c r="F264" t="s">
        <v>23</v>
      </c>
      <c r="G264">
        <v>2018</v>
      </c>
      <c r="H264">
        <v>7745</v>
      </c>
      <c r="I264">
        <v>100</v>
      </c>
      <c r="J264">
        <v>2025</v>
      </c>
      <c r="K264">
        <v>40</v>
      </c>
      <c r="L264">
        <v>4647</v>
      </c>
      <c r="M264">
        <v>2020</v>
      </c>
      <c r="N264">
        <v>2360</v>
      </c>
      <c r="O264">
        <v>173.82182052937401</v>
      </c>
      <c r="P264" t="s">
        <v>691</v>
      </c>
      <c r="Q264">
        <v>3.0478056525487802</v>
      </c>
      <c r="R264">
        <v>1</v>
      </c>
      <c r="S264" t="s">
        <v>25</v>
      </c>
      <c r="T264">
        <v>-1.11368485725649E-2</v>
      </c>
      <c r="AW264">
        <v>7745</v>
      </c>
      <c r="AX264">
        <v>5052.5</v>
      </c>
      <c r="AY264">
        <v>2360</v>
      </c>
      <c r="AZ264">
        <v>2817.4</v>
      </c>
      <c r="BA264">
        <v>3274.8</v>
      </c>
      <c r="BB264">
        <v>3732.2</v>
      </c>
      <c r="BC264">
        <v>4189.6000000000004</v>
      </c>
      <c r="BD264">
        <v>4647</v>
      </c>
      <c r="BE264">
        <v>4595.2470646832899</v>
      </c>
      <c r="BF264">
        <v>4544.0704939703801</v>
      </c>
      <c r="BG264">
        <v>4493.4638689759804</v>
      </c>
      <c r="BH264">
        <v>4443.4208423009004</v>
      </c>
      <c r="BI264">
        <v>4393.9351372360097</v>
      </c>
      <c r="BJ264">
        <v>4345.0005469749403</v>
      </c>
      <c r="BK264">
        <v>4296.61093383557</v>
      </c>
      <c r="BL264">
        <v>4248.7602284902196</v>
      </c>
      <c r="BM264">
        <v>4201.4424292043896</v>
      </c>
      <c r="BN264">
        <v>4154.6516010839896</v>
      </c>
      <c r="BO264">
        <v>4108.3818753309497</v>
      </c>
      <c r="BP264">
        <v>4062.6274485071199</v>
      </c>
      <c r="BQ264">
        <v>4017.3825818063501</v>
      </c>
      <c r="BR264">
        <v>3972.6416003347099</v>
      </c>
      <c r="BS264">
        <v>3928.3988923987099</v>
      </c>
      <c r="BT264">
        <v>3884.64890880144</v>
      </c>
      <c r="BU264">
        <v>3841.3861621465398</v>
      </c>
      <c r="BV264">
        <v>3798.6052261499599</v>
      </c>
      <c r="BW264">
        <v>3756.30073495938</v>
      </c>
      <c r="BX264">
        <v>3714.4673824811198</v>
      </c>
      <c r="BY264">
        <v>3673.0999217147</v>
      </c>
      <c r="BZ264">
        <v>3632.19316409466</v>
      </c>
      <c r="CA264">
        <v>3591.7419788398302</v>
      </c>
      <c r="CB264">
        <v>3551.74129230977</v>
      </c>
      <c r="CC264">
        <v>3512.18608736839</v>
      </c>
    </row>
    <row r="265" spans="1:81" x14ac:dyDescent="0.25">
      <c r="A265">
        <v>5207</v>
      </c>
      <c r="B265" t="s">
        <v>901</v>
      </c>
      <c r="C265" t="s">
        <v>116</v>
      </c>
      <c r="D265">
        <v>2020</v>
      </c>
      <c r="E265" t="s">
        <v>28</v>
      </c>
      <c r="F265" t="s">
        <v>23</v>
      </c>
      <c r="G265">
        <v>2019</v>
      </c>
      <c r="H265">
        <v>9277.66</v>
      </c>
      <c r="I265">
        <v>100</v>
      </c>
      <c r="J265">
        <v>2025</v>
      </c>
      <c r="K265">
        <v>25</v>
      </c>
      <c r="L265">
        <v>6958.2449999999999</v>
      </c>
      <c r="M265">
        <v>2020</v>
      </c>
      <c r="N265">
        <v>4997.18</v>
      </c>
      <c r="O265">
        <v>184.54998350877301</v>
      </c>
      <c r="P265" t="s">
        <v>45</v>
      </c>
      <c r="Q265">
        <v>2.8978058058147802</v>
      </c>
      <c r="R265">
        <v>1</v>
      </c>
      <c r="S265" t="s">
        <v>25</v>
      </c>
      <c r="T265">
        <v>-1.11368485725649E-2</v>
      </c>
      <c r="AX265">
        <v>9277.66</v>
      </c>
      <c r="AY265">
        <v>4997.18</v>
      </c>
      <c r="AZ265">
        <v>5389.393</v>
      </c>
      <c r="BA265">
        <v>5781.6059999999998</v>
      </c>
      <c r="BB265">
        <v>6173.8189999999904</v>
      </c>
      <c r="BC265">
        <v>6566.0320000000002</v>
      </c>
      <c r="BD265">
        <v>6958.2449999999999</v>
      </c>
      <c r="BE265">
        <v>6880.7520791041898</v>
      </c>
      <c r="BF265">
        <v>6804.1221851338396</v>
      </c>
      <c r="BG265">
        <v>6728.3457066887804</v>
      </c>
      <c r="BH265">
        <v>6653.4131394095202</v>
      </c>
      <c r="BI265">
        <v>6579.3150847852003</v>
      </c>
      <c r="BJ265">
        <v>6506.0422489747598</v>
      </c>
      <c r="BK265">
        <v>6433.5854416412103</v>
      </c>
      <c r="BL265">
        <v>6361.9355747990003</v>
      </c>
      <c r="BM265">
        <v>6291.0836616740498</v>
      </c>
      <c r="BN265">
        <v>6221.0208155766504</v>
      </c>
      <c r="BO265">
        <v>6151.7382487867899</v>
      </c>
      <c r="BP265">
        <v>6083.2272714520004</v>
      </c>
      <c r="BQ265">
        <v>6015.4792904973401</v>
      </c>
      <c r="BR265">
        <v>5948.4858085476699</v>
      </c>
      <c r="BS265">
        <v>5882.2384228618303</v>
      </c>
      <c r="BT265">
        <v>5816.7288242786899</v>
      </c>
      <c r="BU265">
        <v>5751.9487961750301</v>
      </c>
      <c r="BV265">
        <v>5687.89021343488</v>
      </c>
      <c r="BW265">
        <v>5624.5450414304796</v>
      </c>
      <c r="BX265">
        <v>5561.9053350145005</v>
      </c>
      <c r="BY265">
        <v>5499.9632375234996</v>
      </c>
      <c r="BZ265">
        <v>5438.7109797925305</v>
      </c>
      <c r="CA265">
        <v>5378.1408791806298</v>
      </c>
      <c r="CB265">
        <v>5318.2453386072802</v>
      </c>
      <c r="CC265">
        <v>5259.0168455994599</v>
      </c>
    </row>
    <row r="266" spans="1:81" x14ac:dyDescent="0.25">
      <c r="A266">
        <v>29052</v>
      </c>
      <c r="B266" t="s">
        <v>902</v>
      </c>
      <c r="C266" t="s">
        <v>31</v>
      </c>
      <c r="D266">
        <v>2018</v>
      </c>
      <c r="E266" t="s">
        <v>49</v>
      </c>
      <c r="F266" t="s">
        <v>50</v>
      </c>
      <c r="G266">
        <v>2018</v>
      </c>
      <c r="H266">
        <v>3153.8</v>
      </c>
      <c r="I266">
        <v>100</v>
      </c>
      <c r="J266">
        <v>2023</v>
      </c>
      <c r="K266">
        <v>30</v>
      </c>
      <c r="L266">
        <v>2207.66</v>
      </c>
      <c r="M266">
        <v>2020</v>
      </c>
      <c r="N266">
        <v>2402.6999999999998</v>
      </c>
      <c r="O266">
        <v>93.943016537158798</v>
      </c>
      <c r="P266" t="s">
        <v>24</v>
      </c>
      <c r="Q266">
        <v>2.6168296028926799</v>
      </c>
      <c r="R266">
        <v>1</v>
      </c>
      <c r="S266" t="s">
        <v>25</v>
      </c>
      <c r="T266">
        <v>-1.11368485725649E-2</v>
      </c>
      <c r="AW266">
        <v>3153.8</v>
      </c>
      <c r="AX266">
        <v>2778.25</v>
      </c>
      <c r="AY266">
        <v>2402.6999999999998</v>
      </c>
      <c r="AZ266">
        <v>2337.6866666666601</v>
      </c>
      <c r="BA266">
        <v>2272.67333333333</v>
      </c>
      <c r="BB266">
        <v>2207.66</v>
      </c>
      <c r="BC266">
        <v>2183.07362488029</v>
      </c>
      <c r="BD266">
        <v>2158.7610644972301</v>
      </c>
      <c r="BE266">
        <v>2134.7192694175801</v>
      </c>
      <c r="BF266">
        <v>2110.9452241691401</v>
      </c>
      <c r="BG266">
        <v>2087.4359468625898</v>
      </c>
      <c r="BH266">
        <v>2064.18848881745</v>
      </c>
      <c r="BI266">
        <v>2041.1999341922599</v>
      </c>
      <c r="BJ266">
        <v>2018.4673996188301</v>
      </c>
      <c r="BK266">
        <v>1995.9880338406199</v>
      </c>
      <c r="BL266">
        <v>1973.75901735508</v>
      </c>
      <c r="BM266">
        <v>1951.7775620600601</v>
      </c>
      <c r="BN266">
        <v>1930.04091090407</v>
      </c>
      <c r="BO266">
        <v>1908.54633754048</v>
      </c>
      <c r="BP266">
        <v>1887.29114598557</v>
      </c>
      <c r="BQ266">
        <v>1866.27267028038</v>
      </c>
      <c r="BR266">
        <v>1845.4882741563499</v>
      </c>
      <c r="BS266">
        <v>1824.9353507046301</v>
      </c>
      <c r="BT266">
        <v>1804.61132204911</v>
      </c>
      <c r="BU266">
        <v>1784.51363902311</v>
      </c>
      <c r="BV266">
        <v>1764.6397808496399</v>
      </c>
      <c r="BW266">
        <v>1744.9872548251899</v>
      </c>
      <c r="BX266">
        <v>1725.55359600715</v>
      </c>
      <c r="BY266">
        <v>1706.33636690457</v>
      </c>
      <c r="BZ266">
        <v>1687.33315717249</v>
      </c>
      <c r="CA266">
        <v>1668.5415833095899</v>
      </c>
      <c r="CB266">
        <v>1649.95928835925</v>
      </c>
      <c r="CC266">
        <v>1631.5839416138899</v>
      </c>
    </row>
    <row r="267" spans="1:81" x14ac:dyDescent="0.25">
      <c r="A267">
        <v>58174</v>
      </c>
      <c r="B267" t="s">
        <v>903</v>
      </c>
      <c r="C267" t="s">
        <v>27</v>
      </c>
      <c r="D267">
        <v>2019</v>
      </c>
      <c r="E267" t="s">
        <v>28</v>
      </c>
      <c r="F267" t="s">
        <v>23</v>
      </c>
      <c r="G267">
        <v>2019</v>
      </c>
      <c r="H267">
        <v>91209</v>
      </c>
      <c r="I267">
        <v>100</v>
      </c>
      <c r="J267">
        <v>2030</v>
      </c>
      <c r="K267">
        <v>10</v>
      </c>
      <c r="L267">
        <v>82088.100000000006</v>
      </c>
      <c r="M267">
        <v>2020</v>
      </c>
      <c r="N267">
        <v>79522</v>
      </c>
      <c r="O267">
        <v>128.13428499380501</v>
      </c>
      <c r="P267" t="s">
        <v>24</v>
      </c>
      <c r="Q267">
        <v>2.7502530233390199</v>
      </c>
      <c r="R267">
        <v>1</v>
      </c>
      <c r="S267" t="s">
        <v>25</v>
      </c>
      <c r="T267">
        <v>-1.11368485725649E-2</v>
      </c>
      <c r="AX267">
        <v>91209</v>
      </c>
      <c r="AY267">
        <v>79522</v>
      </c>
      <c r="AZ267">
        <v>79778.61</v>
      </c>
      <c r="BA267">
        <v>80035.22</v>
      </c>
      <c r="BB267">
        <v>80291.83</v>
      </c>
      <c r="BC267">
        <v>80548.44</v>
      </c>
      <c r="BD267">
        <v>80805.05</v>
      </c>
      <c r="BE267">
        <v>81061.66</v>
      </c>
      <c r="BF267">
        <v>81318.27</v>
      </c>
      <c r="BG267">
        <v>81574.880000000005</v>
      </c>
      <c r="BH267">
        <v>81831.490000000005</v>
      </c>
      <c r="BI267">
        <v>82088.100000000006</v>
      </c>
      <c r="BJ267">
        <v>81173.897260690399</v>
      </c>
      <c r="BK267">
        <v>80269.875858853193</v>
      </c>
      <c r="BL267">
        <v>79375.922406474507</v>
      </c>
      <c r="BM267">
        <v>78491.924778325905</v>
      </c>
      <c r="BN267">
        <v>77617.772097900597</v>
      </c>
      <c r="BO267">
        <v>76753.354723506403</v>
      </c>
      <c r="BP267">
        <v>75898.564234514401</v>
      </c>
      <c r="BQ267">
        <v>75053.293417759502</v>
      </c>
      <c r="BR267">
        <v>74217.436254093598</v>
      </c>
      <c r="BS267">
        <v>73390.887905087802</v>
      </c>
      <c r="BT267">
        <v>72573.544699882696</v>
      </c>
      <c r="BU267">
        <v>71765.304122185902</v>
      </c>
      <c r="BV267">
        <v>70966.064797412997</v>
      </c>
      <c r="BW267">
        <v>70175.726479973397</v>
      </c>
      <c r="BX267">
        <v>69394.190040696194</v>
      </c>
      <c r="BY267">
        <v>68621.357454397206</v>
      </c>
      <c r="BZ267">
        <v>67857.131787583698</v>
      </c>
      <c r="CA267">
        <v>67101.417186296807</v>
      </c>
      <c r="CB267">
        <v>66354.118864088494</v>
      </c>
      <c r="CC267">
        <v>65615.143090133206</v>
      </c>
    </row>
    <row r="268" spans="1:81" x14ac:dyDescent="0.25">
      <c r="A268">
        <v>5300</v>
      </c>
      <c r="B268" t="s">
        <v>204</v>
      </c>
      <c r="C268" t="s">
        <v>136</v>
      </c>
      <c r="D268">
        <v>2020</v>
      </c>
      <c r="E268" t="s">
        <v>28</v>
      </c>
      <c r="F268" t="s">
        <v>23</v>
      </c>
      <c r="G268">
        <v>2015</v>
      </c>
      <c r="H268">
        <v>22532018</v>
      </c>
      <c r="I268">
        <v>100</v>
      </c>
      <c r="J268">
        <v>2030</v>
      </c>
      <c r="K268">
        <v>90</v>
      </c>
      <c r="L268">
        <v>2253201.79999999</v>
      </c>
      <c r="M268">
        <v>2020</v>
      </c>
      <c r="N268">
        <v>9905012.5999999996</v>
      </c>
      <c r="O268">
        <v>62.2669749331818</v>
      </c>
      <c r="P268" t="s">
        <v>706</v>
      </c>
      <c r="Q268">
        <v>3.5524971042390199</v>
      </c>
      <c r="R268">
        <v>1</v>
      </c>
      <c r="S268" t="s">
        <v>25</v>
      </c>
      <c r="T268">
        <v>-1.11368485725649E-2</v>
      </c>
      <c r="AT268">
        <v>22532018</v>
      </c>
      <c r="AU268">
        <v>20006616.920000002</v>
      </c>
      <c r="AV268">
        <v>17481215.84</v>
      </c>
      <c r="AW268">
        <v>14955814.76</v>
      </c>
      <c r="AX268">
        <v>12430413.68</v>
      </c>
      <c r="AY268">
        <v>9905012.5999999996</v>
      </c>
      <c r="AZ268">
        <v>9139831.5199999996</v>
      </c>
      <c r="BA268">
        <v>8374650.4399999902</v>
      </c>
      <c r="BB268">
        <v>7609469.3599999901</v>
      </c>
      <c r="BC268">
        <v>6844288.27999999</v>
      </c>
      <c r="BD268">
        <v>6079107.1999999899</v>
      </c>
      <c r="BE268">
        <v>5313926.1199999899</v>
      </c>
      <c r="BF268">
        <v>4548745.0399999898</v>
      </c>
      <c r="BG268">
        <v>3783563.9599999902</v>
      </c>
      <c r="BH268">
        <v>3018382.8799999901</v>
      </c>
      <c r="BI268">
        <v>2253201.79999999</v>
      </c>
      <c r="BJ268">
        <v>2228108.2327499599</v>
      </c>
      <c r="BK268">
        <v>2203294.1287585399</v>
      </c>
      <c r="BL268">
        <v>2178756.3756857398</v>
      </c>
      <c r="BM268">
        <v>2154491.8958532098</v>
      </c>
      <c r="BN268">
        <v>2130497.6458582799</v>
      </c>
      <c r="BO268">
        <v>2106770.6161921499</v>
      </c>
      <c r="BP268">
        <v>2083307.83086249</v>
      </c>
      <c r="BQ268">
        <v>2060106.3470201299</v>
      </c>
      <c r="BR268">
        <v>2037163.25458999</v>
      </c>
      <c r="BS268">
        <v>2014475.67590603</v>
      </c>
      <c r="BT268">
        <v>1992040.7653503499</v>
      </c>
      <c r="BU268">
        <v>1969855.7089962601</v>
      </c>
      <c r="BV268">
        <v>1947917.72425537</v>
      </c>
      <c r="BW268">
        <v>1926224.0595285201</v>
      </c>
      <c r="BX268">
        <v>1904771.99386072</v>
      </c>
      <c r="BY268">
        <v>1883558.8365998301</v>
      </c>
      <c r="BZ268">
        <v>1862581.9270591</v>
      </c>
      <c r="CA268">
        <v>1841838.6341834499</v>
      </c>
      <c r="CB268">
        <v>1821326.35621945</v>
      </c>
      <c r="CC268">
        <v>1801042.52038901</v>
      </c>
    </row>
    <row r="269" spans="1:81" x14ac:dyDescent="0.25">
      <c r="A269">
        <v>5344</v>
      </c>
      <c r="B269" t="s">
        <v>209</v>
      </c>
      <c r="C269" t="s">
        <v>52</v>
      </c>
      <c r="D269">
        <v>2017</v>
      </c>
      <c r="E269" t="s">
        <v>690</v>
      </c>
      <c r="F269" t="s">
        <v>23</v>
      </c>
      <c r="G269">
        <v>2015</v>
      </c>
      <c r="H269">
        <v>462151</v>
      </c>
      <c r="I269">
        <v>100</v>
      </c>
      <c r="J269">
        <v>2025</v>
      </c>
      <c r="K269">
        <v>80</v>
      </c>
      <c r="L269">
        <v>92430.199999999895</v>
      </c>
      <c r="M269">
        <v>2020</v>
      </c>
      <c r="N269">
        <v>109566</v>
      </c>
      <c r="O269">
        <v>95.365269435164194</v>
      </c>
      <c r="P269" t="s">
        <v>24</v>
      </c>
      <c r="Q269">
        <v>3.4478510932487798</v>
      </c>
      <c r="R269">
        <v>1</v>
      </c>
      <c r="S269" t="s">
        <v>25</v>
      </c>
      <c r="T269">
        <v>-1.11368485725649E-2</v>
      </c>
      <c r="AT269">
        <v>462151</v>
      </c>
      <c r="AU269">
        <v>391634</v>
      </c>
      <c r="AV269">
        <v>321117</v>
      </c>
      <c r="AW269">
        <v>250600</v>
      </c>
      <c r="AX269">
        <v>180083</v>
      </c>
      <c r="AY269">
        <v>109566</v>
      </c>
      <c r="AZ269">
        <v>106138.84</v>
      </c>
      <c r="BA269">
        <v>102711.67999999999</v>
      </c>
      <c r="BB269">
        <v>99284.519999999902</v>
      </c>
      <c r="BC269">
        <v>95857.359999999899</v>
      </c>
      <c r="BD269">
        <v>92430.199999999895</v>
      </c>
      <c r="BE269">
        <v>91400.818859068095</v>
      </c>
      <c r="BF269">
        <v>90382.901780026194</v>
      </c>
      <c r="BG269">
        <v>89376.321089353005</v>
      </c>
      <c r="BH269">
        <v>88380.950535408003</v>
      </c>
      <c r="BI269">
        <v>87396.665272595797</v>
      </c>
      <c r="BJ269">
        <v>86423.341845707706</v>
      </c>
      <c r="BK269">
        <v>85460.858174437104</v>
      </c>
      <c r="BL269">
        <v>84509.093538066896</v>
      </c>
      <c r="BM269">
        <v>83567.928560328699</v>
      </c>
      <c r="BN269">
        <v>82637.245194429401</v>
      </c>
      <c r="BO269">
        <v>81716.926708245199</v>
      </c>
      <c r="BP269">
        <v>80806.857669680001</v>
      </c>
      <c r="BQ269">
        <v>79906.923932188001</v>
      </c>
      <c r="BR269">
        <v>79017.012620455804</v>
      </c>
      <c r="BS269">
        <v>78137.0121162453</v>
      </c>
      <c r="BT269">
        <v>77266.812044393999</v>
      </c>
      <c r="BU269">
        <v>76406.303258970802</v>
      </c>
      <c r="BV269">
        <v>75555.377829586098</v>
      </c>
      <c r="BW269">
        <v>74713.929027855105</v>
      </c>
      <c r="BX269">
        <v>73881.851314010506</v>
      </c>
      <c r="BY269">
        <v>73059.040323665598</v>
      </c>
      <c r="BZ269">
        <v>72245.392854724007</v>
      </c>
      <c r="CA269">
        <v>71440.806854435505</v>
      </c>
      <c r="CB269">
        <v>70645.181406595802</v>
      </c>
      <c r="CC269">
        <v>69858.416718889202</v>
      </c>
    </row>
    <row r="270" spans="1:81" x14ac:dyDescent="0.25">
      <c r="A270">
        <v>849335</v>
      </c>
      <c r="B270" t="s">
        <v>904</v>
      </c>
      <c r="C270" t="s">
        <v>52</v>
      </c>
      <c r="D270">
        <v>2020</v>
      </c>
      <c r="E270" t="s">
        <v>690</v>
      </c>
      <c r="F270" t="s">
        <v>23</v>
      </c>
      <c r="G270">
        <v>2015</v>
      </c>
      <c r="H270">
        <v>4748.7</v>
      </c>
      <c r="I270">
        <v>95</v>
      </c>
      <c r="J270">
        <v>2025</v>
      </c>
      <c r="K270">
        <v>50</v>
      </c>
      <c r="L270">
        <v>2374.35</v>
      </c>
      <c r="M270">
        <v>2020</v>
      </c>
      <c r="N270">
        <v>3041.1</v>
      </c>
      <c r="O270">
        <v>72.823649337410799</v>
      </c>
      <c r="P270" t="s">
        <v>45</v>
      </c>
      <c r="Q270">
        <v>3.0978053685487801</v>
      </c>
      <c r="R270">
        <v>1</v>
      </c>
      <c r="S270" t="s">
        <v>25</v>
      </c>
      <c r="T270">
        <v>-1.11368485725649E-2</v>
      </c>
      <c r="AT270">
        <v>4748.7</v>
      </c>
      <c r="AU270">
        <v>4407.18</v>
      </c>
      <c r="AV270">
        <v>4065.66</v>
      </c>
      <c r="AW270">
        <v>3724.14</v>
      </c>
      <c r="AX270">
        <v>3382.62</v>
      </c>
      <c r="AY270">
        <v>3041.1</v>
      </c>
      <c r="AZ270">
        <v>2907.75</v>
      </c>
      <c r="BA270">
        <v>2774.4</v>
      </c>
      <c r="BB270">
        <v>2641.0499999999902</v>
      </c>
      <c r="BC270">
        <v>2507.6999999999998</v>
      </c>
      <c r="BD270">
        <v>2374.35</v>
      </c>
      <c r="BE270">
        <v>2347.9072235917301</v>
      </c>
      <c r="BF270">
        <v>2321.7589363801499</v>
      </c>
      <c r="BG270">
        <v>2295.9018586836901</v>
      </c>
      <c r="BH270">
        <v>2270.3327473460599</v>
      </c>
      <c r="BI270">
        <v>2245.0483953295302</v>
      </c>
      <c r="BJ270">
        <v>2220.0456313126601</v>
      </c>
      <c r="BK270">
        <v>2195.32131929255</v>
      </c>
      <c r="BL270">
        <v>2170.8723581914701</v>
      </c>
      <c r="BM270">
        <v>2146.6956814679202</v>
      </c>
      <c r="BN270">
        <v>2122.7882567320298</v>
      </c>
      <c r="BO270">
        <v>2099.1470853651899</v>
      </c>
      <c r="BP270">
        <v>2075.7692021439402</v>
      </c>
      <c r="BQ270">
        <v>2052.6516748680701</v>
      </c>
      <c r="BR270">
        <v>2029.79160399284</v>
      </c>
      <c r="BS270">
        <v>2007.1861222653099</v>
      </c>
      <c r="BT270">
        <v>1984.8323943646801</v>
      </c>
      <c r="BU270">
        <v>1962.7276165467199</v>
      </c>
      <c r="BV270">
        <v>1940.86901629205</v>
      </c>
      <c r="BW270">
        <v>1919.25385195842</v>
      </c>
      <c r="BX270">
        <v>1897.8794124368501</v>
      </c>
      <c r="BY270">
        <v>1876.74301681155</v>
      </c>
      <c r="BZ270">
        <v>1855.8420140236999</v>
      </c>
      <c r="CA270">
        <v>1835.17378253892</v>
      </c>
      <c r="CB270">
        <v>1814.7357300184401</v>
      </c>
      <c r="CC270">
        <v>1794.525292994</v>
      </c>
    </row>
    <row r="271" spans="1:81" x14ac:dyDescent="0.25">
      <c r="A271">
        <v>841412</v>
      </c>
      <c r="B271" t="s">
        <v>905</v>
      </c>
      <c r="C271" t="s">
        <v>27</v>
      </c>
      <c r="D271">
        <v>2020</v>
      </c>
      <c r="E271" t="s">
        <v>690</v>
      </c>
      <c r="F271" t="s">
        <v>23</v>
      </c>
      <c r="G271">
        <v>2019</v>
      </c>
      <c r="H271">
        <v>471607</v>
      </c>
      <c r="I271">
        <v>100</v>
      </c>
      <c r="J271">
        <v>2030</v>
      </c>
      <c r="K271">
        <v>46.2</v>
      </c>
      <c r="L271">
        <v>253724.56599999999</v>
      </c>
      <c r="M271">
        <v>2020</v>
      </c>
      <c r="N271">
        <v>387438</v>
      </c>
      <c r="O271">
        <v>38.6304661898536</v>
      </c>
      <c r="P271" t="s">
        <v>706</v>
      </c>
      <c r="Q271">
        <v>3.1122910631390202</v>
      </c>
      <c r="R271">
        <v>1</v>
      </c>
      <c r="S271" t="s">
        <v>25</v>
      </c>
      <c r="T271">
        <v>-1.11368485725649E-2</v>
      </c>
      <c r="AX271">
        <v>471607</v>
      </c>
      <c r="AY271">
        <v>387438</v>
      </c>
      <c r="AZ271">
        <v>374066.65659999999</v>
      </c>
      <c r="BA271">
        <v>360695.31319999998</v>
      </c>
      <c r="BB271">
        <v>347323.96980000002</v>
      </c>
      <c r="BC271">
        <v>333952.62640000001</v>
      </c>
      <c r="BD271">
        <v>320581.283</v>
      </c>
      <c r="BE271">
        <v>307209.93959999998</v>
      </c>
      <c r="BF271">
        <v>293838.59620000003</v>
      </c>
      <c r="BG271">
        <v>280467.25280000002</v>
      </c>
      <c r="BH271">
        <v>267095.9094</v>
      </c>
      <c r="BI271">
        <v>253724.56599999999</v>
      </c>
      <c r="BJ271">
        <v>250898.87392931801</v>
      </c>
      <c r="BK271">
        <v>248104.65116333999</v>
      </c>
      <c r="BL271">
        <v>245341.547233185</v>
      </c>
      <c r="BM271">
        <v>242609.21557309001</v>
      </c>
      <c r="BN271">
        <v>239907.31347694399</v>
      </c>
      <c r="BO271">
        <v>237235.50205529999</v>
      </c>
      <c r="BP271">
        <v>234593.44619287399</v>
      </c>
      <c r="BQ271">
        <v>231980.814506508</v>
      </c>
      <c r="BR271">
        <v>229397.279303608</v>
      </c>
      <c r="BS271">
        <v>226842.516541046</v>
      </c>
      <c r="BT271">
        <v>224316.20578450899</v>
      </c>
      <c r="BU271">
        <v>221818.030168314</v>
      </c>
      <c r="BV271">
        <v>219347.676355665</v>
      </c>
      <c r="BW271">
        <v>216904.83449934801</v>
      </c>
      <c r="BX271">
        <v>214489.19820287099</v>
      </c>
      <c r="BY271">
        <v>212100.46448203499</v>
      </c>
      <c r="BZ271">
        <v>209738.33372692799</v>
      </c>
      <c r="CA271">
        <v>207402.509664349</v>
      </c>
      <c r="CB271">
        <v>205092.69932064699</v>
      </c>
      <c r="CC271">
        <v>202808.61298497501</v>
      </c>
    </row>
    <row r="272" spans="1:81" x14ac:dyDescent="0.25">
      <c r="A272">
        <v>21893</v>
      </c>
      <c r="B272" t="s">
        <v>906</v>
      </c>
      <c r="C272" t="s">
        <v>830</v>
      </c>
      <c r="D272">
        <v>2020</v>
      </c>
      <c r="E272" t="s">
        <v>28</v>
      </c>
      <c r="F272" t="s">
        <v>23</v>
      </c>
      <c r="G272">
        <v>2020</v>
      </c>
      <c r="H272">
        <v>54638</v>
      </c>
      <c r="I272">
        <v>100</v>
      </c>
      <c r="J272">
        <v>2025</v>
      </c>
      <c r="K272">
        <v>12.5</v>
      </c>
      <c r="L272">
        <v>47808.25</v>
      </c>
      <c r="M272">
        <v>2020</v>
      </c>
      <c r="N272">
        <v>54638</v>
      </c>
      <c r="O272">
        <v>0</v>
      </c>
      <c r="P272" t="s">
        <v>45</v>
      </c>
      <c r="Q272">
        <v>2.7728103418487802</v>
      </c>
      <c r="R272">
        <v>1</v>
      </c>
      <c r="S272" t="s">
        <v>25</v>
      </c>
      <c r="T272">
        <v>-1.11368485725649E-2</v>
      </c>
      <c r="AY272">
        <v>54638</v>
      </c>
      <c r="AZ272">
        <v>53272.05</v>
      </c>
      <c r="BA272">
        <v>51906.1</v>
      </c>
      <c r="BB272">
        <v>50540.15</v>
      </c>
      <c r="BC272">
        <v>49174.2</v>
      </c>
      <c r="BD272">
        <v>47808.25</v>
      </c>
      <c r="BE272">
        <v>47275.816759230598</v>
      </c>
      <c r="BF272">
        <v>46749.3131468387</v>
      </c>
      <c r="BG272">
        <v>46228.673125451001</v>
      </c>
      <c r="BH272">
        <v>45713.831393142202</v>
      </c>
      <c r="BI272">
        <v>45204.723375244997</v>
      </c>
      <c r="BJ272">
        <v>44701.285216250297</v>
      </c>
      <c r="BK272">
        <v>44203.453771797802</v>
      </c>
      <c r="BL272">
        <v>43711.166600757002</v>
      </c>
      <c r="BM272">
        <v>43224.361957394198</v>
      </c>
      <c r="BN272">
        <v>42742.978783628903</v>
      </c>
      <c r="BO272">
        <v>42266.956701375297</v>
      </c>
      <c r="BP272">
        <v>41796.236004968901</v>
      </c>
      <c r="BQ272">
        <v>41330.757653678404</v>
      </c>
      <c r="BR272">
        <v>40870.4632643</v>
      </c>
      <c r="BS272">
        <v>40415.295103834898</v>
      </c>
      <c r="BT272">
        <v>39965.196082248003</v>
      </c>
      <c r="BU272">
        <v>39520.109745307098</v>
      </c>
      <c r="BV272">
        <v>39079.980267502498</v>
      </c>
      <c r="BW272">
        <v>38644.752445044498</v>
      </c>
      <c r="BX272">
        <v>38214.371688939798</v>
      </c>
      <c r="BY272">
        <v>37788.784018144303</v>
      </c>
      <c r="BZ272">
        <v>37367.936052792902</v>
      </c>
      <c r="CA272">
        <v>36951.775007503697</v>
      </c>
      <c r="CB272">
        <v>36540.2486847576</v>
      </c>
      <c r="CC272">
        <v>36133.305468351602</v>
      </c>
    </row>
    <row r="273" spans="1:81" x14ac:dyDescent="0.25">
      <c r="A273">
        <v>21889</v>
      </c>
      <c r="B273" t="s">
        <v>907</v>
      </c>
      <c r="C273" t="s">
        <v>908</v>
      </c>
      <c r="D273">
        <v>2019</v>
      </c>
      <c r="E273" t="s">
        <v>690</v>
      </c>
      <c r="F273" t="s">
        <v>23</v>
      </c>
      <c r="G273">
        <v>2018</v>
      </c>
      <c r="H273">
        <v>2396435</v>
      </c>
      <c r="I273">
        <v>100</v>
      </c>
      <c r="J273">
        <v>2030</v>
      </c>
      <c r="K273">
        <v>50</v>
      </c>
      <c r="L273">
        <v>1198217.5</v>
      </c>
      <c r="M273">
        <v>2020</v>
      </c>
      <c r="N273">
        <v>2142061</v>
      </c>
      <c r="O273">
        <v>21.229451247373699</v>
      </c>
      <c r="P273" t="s">
        <v>24</v>
      </c>
      <c r="Q273">
        <v>3.1504835459390201</v>
      </c>
      <c r="R273">
        <v>1</v>
      </c>
      <c r="S273" t="s">
        <v>25</v>
      </c>
      <c r="T273">
        <v>-1.11368485725649E-2</v>
      </c>
      <c r="AW273">
        <v>2396435</v>
      </c>
      <c r="AX273">
        <v>2269248</v>
      </c>
      <c r="AY273">
        <v>2142061</v>
      </c>
      <c r="AZ273">
        <v>2047676.65</v>
      </c>
      <c r="BA273">
        <v>1953292.3</v>
      </c>
      <c r="BB273">
        <v>1858907.95</v>
      </c>
      <c r="BC273">
        <v>1764523.6</v>
      </c>
      <c r="BD273">
        <v>1670139.25</v>
      </c>
      <c r="BE273">
        <v>1575754.9</v>
      </c>
      <c r="BF273">
        <v>1481370.55</v>
      </c>
      <c r="BG273">
        <v>1386986.2</v>
      </c>
      <c r="BH273">
        <v>1292601.8500000001</v>
      </c>
      <c r="BI273">
        <v>1198217.5</v>
      </c>
      <c r="BJ273">
        <v>1184873.1331455</v>
      </c>
      <c r="BK273">
        <v>1171677.38048396</v>
      </c>
      <c r="BL273">
        <v>1158628.5869216099</v>
      </c>
      <c r="BM273">
        <v>1145725.11579722</v>
      </c>
      <c r="BN273">
        <v>1132965.3486768</v>
      </c>
      <c r="BO273">
        <v>1120347.6851506201</v>
      </c>
      <c r="BP273">
        <v>1107870.5426324699</v>
      </c>
      <c r="BQ273">
        <v>1095532.3561611699</v>
      </c>
      <c r="BR273">
        <v>1083331.57820426</v>
      </c>
      <c r="BS273">
        <v>1071266.67846392</v>
      </c>
      <c r="BT273">
        <v>1059336.1436850301</v>
      </c>
      <c r="BU273">
        <v>1047538.47746537</v>
      </c>
      <c r="BV273">
        <v>1035872.2000679</v>
      </c>
      <c r="BW273">
        <v>1024335.8482352101</v>
      </c>
      <c r="BX273">
        <v>1012927.97500597</v>
      </c>
      <c r="BY273">
        <v>1001647.14953341</v>
      </c>
      <c r="BZ273">
        <v>990491.95690592297</v>
      </c>
      <c r="CA273">
        <v>979460.99796951795</v>
      </c>
      <c r="CB273">
        <v>968552.88915239798</v>
      </c>
      <c r="CC273">
        <v>957766.26229138696</v>
      </c>
    </row>
    <row r="274" spans="1:81" x14ac:dyDescent="0.25">
      <c r="A274">
        <v>5584</v>
      </c>
      <c r="B274" t="s">
        <v>909</v>
      </c>
      <c r="C274" t="s">
        <v>36</v>
      </c>
      <c r="D274">
        <v>2020</v>
      </c>
      <c r="E274" t="s">
        <v>49</v>
      </c>
      <c r="F274" t="s">
        <v>50</v>
      </c>
      <c r="G274">
        <v>2017</v>
      </c>
      <c r="H274">
        <v>17474762</v>
      </c>
      <c r="I274">
        <v>100</v>
      </c>
      <c r="J274">
        <v>2050</v>
      </c>
      <c r="K274">
        <v>100</v>
      </c>
      <c r="L274">
        <v>0</v>
      </c>
      <c r="M274">
        <v>2020</v>
      </c>
      <c r="N274">
        <v>10298310</v>
      </c>
      <c r="O274">
        <v>70.408642393231403</v>
      </c>
      <c r="P274" t="s">
        <v>24</v>
      </c>
      <c r="Q274">
        <v>3.3334801749</v>
      </c>
      <c r="R274">
        <v>1</v>
      </c>
      <c r="S274" t="s">
        <v>25</v>
      </c>
      <c r="T274">
        <v>-1.11368485725649E-2</v>
      </c>
      <c r="AV274">
        <v>17474762</v>
      </c>
      <c r="AW274">
        <v>15082611.3333333</v>
      </c>
      <c r="AX274">
        <v>12690460.666666601</v>
      </c>
      <c r="AY274">
        <v>10298310</v>
      </c>
      <c r="AZ274">
        <v>9955033</v>
      </c>
      <c r="BA274">
        <v>9611756</v>
      </c>
      <c r="BB274">
        <v>9268479</v>
      </c>
      <c r="BC274">
        <v>8925202</v>
      </c>
      <c r="BD274">
        <v>8581925</v>
      </c>
      <c r="BE274">
        <v>8238648</v>
      </c>
      <c r="BF274">
        <v>7895371</v>
      </c>
      <c r="BG274">
        <v>7552094</v>
      </c>
      <c r="BH274">
        <v>7208817</v>
      </c>
      <c r="BI274">
        <v>6865540</v>
      </c>
      <c r="BJ274">
        <v>6522263</v>
      </c>
      <c r="BK274">
        <v>6178986</v>
      </c>
      <c r="BL274">
        <v>5835709</v>
      </c>
      <c r="BM274">
        <v>5492432</v>
      </c>
      <c r="BN274">
        <v>5149155</v>
      </c>
      <c r="BO274">
        <v>4805878</v>
      </c>
      <c r="BP274">
        <v>4462601</v>
      </c>
      <c r="BQ274">
        <v>4119324</v>
      </c>
      <c r="BR274">
        <v>3776047</v>
      </c>
      <c r="BS274">
        <v>3432770</v>
      </c>
      <c r="BT274">
        <v>3089493</v>
      </c>
      <c r="BU274">
        <v>2746216</v>
      </c>
      <c r="BV274">
        <v>2402938.9999999902</v>
      </c>
      <c r="BW274">
        <v>2059662</v>
      </c>
      <c r="BX274">
        <v>1716385</v>
      </c>
      <c r="BY274">
        <v>1373108</v>
      </c>
      <c r="BZ274">
        <v>1029831</v>
      </c>
      <c r="CA274">
        <v>686554</v>
      </c>
      <c r="CB274">
        <v>343277</v>
      </c>
      <c r="CC274">
        <v>0</v>
      </c>
    </row>
    <row r="275" spans="1:81" x14ac:dyDescent="0.25">
      <c r="A275">
        <v>58313</v>
      </c>
      <c r="B275" t="s">
        <v>215</v>
      </c>
      <c r="C275" t="s">
        <v>41</v>
      </c>
      <c r="D275">
        <v>2017</v>
      </c>
      <c r="E275" t="s">
        <v>105</v>
      </c>
      <c r="F275" t="s">
        <v>54</v>
      </c>
      <c r="G275">
        <v>2015</v>
      </c>
      <c r="H275">
        <v>1497628</v>
      </c>
      <c r="I275">
        <v>100</v>
      </c>
      <c r="J275">
        <v>2025</v>
      </c>
      <c r="K275">
        <v>36</v>
      </c>
      <c r="L275">
        <v>958481.92000000004</v>
      </c>
      <c r="M275">
        <v>2020</v>
      </c>
      <c r="N275">
        <v>1741530</v>
      </c>
      <c r="O275">
        <v>95.175452554551995</v>
      </c>
      <c r="P275" t="s">
        <v>24</v>
      </c>
      <c r="Q275">
        <v>3.3499405573487802</v>
      </c>
      <c r="R275">
        <v>1</v>
      </c>
      <c r="S275" t="s">
        <v>25</v>
      </c>
      <c r="T275">
        <v>-1.11368485725649E-2</v>
      </c>
      <c r="AT275">
        <v>1497628</v>
      </c>
      <c r="AU275">
        <v>1546408.4</v>
      </c>
      <c r="AV275">
        <v>1595188.8</v>
      </c>
      <c r="AW275">
        <v>1643969.2</v>
      </c>
      <c r="AX275">
        <v>1692749.6</v>
      </c>
      <c r="AY275">
        <v>1741530</v>
      </c>
      <c r="AZ275">
        <v>1584920.3840000001</v>
      </c>
      <c r="BA275">
        <v>1428310.7679999999</v>
      </c>
      <c r="BB275">
        <v>1271701.152</v>
      </c>
      <c r="BC275">
        <v>1115091.5359999901</v>
      </c>
      <c r="BD275">
        <v>958481.92000000004</v>
      </c>
      <c r="BE275">
        <v>947807.45199741796</v>
      </c>
      <c r="BF275">
        <v>937251.86392857495</v>
      </c>
      <c r="BG275">
        <v>926813.831845648</v>
      </c>
      <c r="BH275">
        <v>916492.04654542403</v>
      </c>
      <c r="BI275">
        <v>906285.21340508806</v>
      </c>
      <c r="BJ275">
        <v>896192.05221984</v>
      </c>
      <c r="BK275">
        <v>886211.29704233201</v>
      </c>
      <c r="BL275">
        <v>876341.69602387503</v>
      </c>
      <c r="BM275">
        <v>866582.01125743205</v>
      </c>
      <c r="BN275">
        <v>856931.01862234995</v>
      </c>
      <c r="BO275">
        <v>847387.50763081899</v>
      </c>
      <c r="BP275">
        <v>837950.28127605096</v>
      </c>
      <c r="BQ275">
        <v>828618.15588214097</v>
      </c>
      <c r="BR275">
        <v>819389.96095560398</v>
      </c>
      <c r="BS275">
        <v>810264.53903856198</v>
      </c>
      <c r="BT275">
        <v>801240.74556356994</v>
      </c>
      <c r="BU275">
        <v>792317.44871005905</v>
      </c>
      <c r="BV275">
        <v>783493.52926237497</v>
      </c>
      <c r="BW275">
        <v>774767.88046939496</v>
      </c>
      <c r="BX275">
        <v>766139.40790572006</v>
      </c>
      <c r="BY275">
        <v>757607.02933439997</v>
      </c>
      <c r="BZ275">
        <v>749169.67457119201</v>
      </c>
      <c r="CA275">
        <v>740826.28535033495</v>
      </c>
      <c r="CB275">
        <v>732575.815191812</v>
      </c>
      <c r="CC275">
        <v>724417.22927009803</v>
      </c>
    </row>
    <row r="276" spans="1:81" x14ac:dyDescent="0.25">
      <c r="A276">
        <v>5574</v>
      </c>
      <c r="B276" t="s">
        <v>910</v>
      </c>
      <c r="C276" t="s">
        <v>92</v>
      </c>
      <c r="D276">
        <v>2015</v>
      </c>
      <c r="E276" t="s">
        <v>49</v>
      </c>
      <c r="F276" t="s">
        <v>50</v>
      </c>
      <c r="G276">
        <v>2017</v>
      </c>
      <c r="H276">
        <v>105200000</v>
      </c>
      <c r="I276">
        <v>100</v>
      </c>
      <c r="J276">
        <v>2050</v>
      </c>
      <c r="K276">
        <v>100</v>
      </c>
      <c r="L276">
        <v>0</v>
      </c>
      <c r="M276">
        <v>2020</v>
      </c>
      <c r="N276">
        <v>45260000</v>
      </c>
      <c r="O276">
        <v>56.977186311787101</v>
      </c>
      <c r="P276" t="s">
        <v>24</v>
      </c>
      <c r="Q276">
        <v>3.3405200000000002</v>
      </c>
      <c r="R276">
        <v>1</v>
      </c>
      <c r="S276" t="s">
        <v>25</v>
      </c>
      <c r="T276">
        <v>-1.11368485725649E-2</v>
      </c>
      <c r="AV276">
        <v>105200000</v>
      </c>
      <c r="AW276">
        <v>85220000</v>
      </c>
      <c r="AX276">
        <v>65240000</v>
      </c>
      <c r="AY276">
        <v>45260000</v>
      </c>
      <c r="AZ276">
        <v>43751333.333333299</v>
      </c>
      <c r="BA276">
        <v>42242666.666666597</v>
      </c>
      <c r="BB276">
        <v>40734000</v>
      </c>
      <c r="BC276">
        <v>39225333.333333299</v>
      </c>
      <c r="BD276">
        <v>37716666.666666597</v>
      </c>
      <c r="BE276">
        <v>36208000</v>
      </c>
      <c r="BF276">
        <v>34699333.333333299</v>
      </c>
      <c r="BG276">
        <v>33190666.666666601</v>
      </c>
      <c r="BH276">
        <v>31682000</v>
      </c>
      <c r="BI276">
        <v>30173333.333333299</v>
      </c>
      <c r="BJ276">
        <v>28664666.666666601</v>
      </c>
      <c r="BK276">
        <v>27156000</v>
      </c>
      <c r="BL276">
        <v>25647333.333333299</v>
      </c>
      <c r="BM276">
        <v>24138666.666666601</v>
      </c>
      <c r="BN276">
        <v>22630000</v>
      </c>
      <c r="BO276">
        <v>21121333.333333299</v>
      </c>
      <c r="BP276">
        <v>19612666.666666601</v>
      </c>
      <c r="BQ276">
        <v>18104000</v>
      </c>
      <c r="BR276">
        <v>16595333.3333333</v>
      </c>
      <c r="BS276">
        <v>15086666.666666601</v>
      </c>
      <c r="BT276">
        <v>13578000</v>
      </c>
      <c r="BU276">
        <v>12069333.3333333</v>
      </c>
      <c r="BV276">
        <v>10560666.666666601</v>
      </c>
      <c r="BW276">
        <v>9052000</v>
      </c>
      <c r="BX276">
        <v>7543333.33333332</v>
      </c>
      <c r="BY276">
        <v>6034666.6666666605</v>
      </c>
      <c r="BZ276">
        <v>4526000</v>
      </c>
      <c r="CA276">
        <v>3017333.3333333302</v>
      </c>
      <c r="CB276">
        <v>1508666.66666666</v>
      </c>
      <c r="CC276">
        <v>0</v>
      </c>
    </row>
    <row r="277" spans="1:81" x14ac:dyDescent="0.25">
      <c r="A277">
        <v>832283</v>
      </c>
      <c r="B277" t="s">
        <v>911</v>
      </c>
      <c r="C277" t="s">
        <v>21</v>
      </c>
      <c r="D277">
        <v>2019</v>
      </c>
      <c r="E277" t="s">
        <v>690</v>
      </c>
      <c r="F277" t="s">
        <v>23</v>
      </c>
      <c r="G277">
        <v>2019</v>
      </c>
      <c r="H277">
        <v>85943</v>
      </c>
      <c r="I277">
        <v>100</v>
      </c>
      <c r="J277">
        <v>2030</v>
      </c>
      <c r="K277">
        <v>70</v>
      </c>
      <c r="L277">
        <v>25782.9</v>
      </c>
      <c r="M277">
        <v>2020</v>
      </c>
      <c r="N277">
        <v>53852</v>
      </c>
      <c r="O277">
        <v>74.017496646448393</v>
      </c>
      <c r="P277" t="s">
        <v>24</v>
      </c>
      <c r="Q277">
        <v>3.3502524967390199</v>
      </c>
      <c r="R277">
        <v>1</v>
      </c>
      <c r="S277" t="s">
        <v>25</v>
      </c>
      <c r="T277">
        <v>-1.11368485725649E-2</v>
      </c>
      <c r="AX277">
        <v>85943</v>
      </c>
      <c r="AY277">
        <v>53852</v>
      </c>
      <c r="AZ277">
        <v>51045.09</v>
      </c>
      <c r="BA277">
        <v>48238.18</v>
      </c>
      <c r="BB277">
        <v>45431.27</v>
      </c>
      <c r="BC277">
        <v>42624.36</v>
      </c>
      <c r="BD277">
        <v>39817.449999999997</v>
      </c>
      <c r="BE277">
        <v>37010.54</v>
      </c>
      <c r="BF277">
        <v>34203.629999999997</v>
      </c>
      <c r="BG277">
        <v>31396.720000000001</v>
      </c>
      <c r="BH277">
        <v>28589.81</v>
      </c>
      <c r="BI277">
        <v>25782.9</v>
      </c>
      <c r="BJ277">
        <v>25495.759746938402</v>
      </c>
      <c r="BK277">
        <v>25211.817331394199</v>
      </c>
      <c r="BL277">
        <v>24931.0371395353</v>
      </c>
      <c r="BM277">
        <v>24653.383954155299</v>
      </c>
      <c r="BN277">
        <v>24378.822950256599</v>
      </c>
      <c r="BO277">
        <v>24107.319690682201</v>
      </c>
      <c r="BP277">
        <v>23838.8401217967</v>
      </c>
      <c r="BQ277">
        <v>23573.350569214599</v>
      </c>
      <c r="BR277">
        <v>23310.8177335773</v>
      </c>
      <c r="BS277">
        <v>23051.208686375801</v>
      </c>
      <c r="BT277">
        <v>22794.490865821001</v>
      </c>
      <c r="BU277">
        <v>22540.632072759701</v>
      </c>
      <c r="BV277">
        <v>22289.600466635398</v>
      </c>
      <c r="BW277">
        <v>22041.364561495498</v>
      </c>
      <c r="BX277">
        <v>21795.893222041501</v>
      </c>
      <c r="BY277">
        <v>21553.155659723801</v>
      </c>
      <c r="BZ277">
        <v>21313.121428880499</v>
      </c>
      <c r="CA277">
        <v>21075.7604229184</v>
      </c>
      <c r="CB277">
        <v>20841.042870536701</v>
      </c>
      <c r="CC277">
        <v>20608.939331993199</v>
      </c>
    </row>
    <row r="278" spans="1:81" x14ac:dyDescent="0.25">
      <c r="A278">
        <v>862451</v>
      </c>
      <c r="B278" t="s">
        <v>912</v>
      </c>
      <c r="C278" t="s">
        <v>208</v>
      </c>
      <c r="D278">
        <v>2020</v>
      </c>
      <c r="E278" t="s">
        <v>49</v>
      </c>
      <c r="F278" t="s">
        <v>50</v>
      </c>
      <c r="G278">
        <v>2020</v>
      </c>
      <c r="H278">
        <v>6975851.4299999997</v>
      </c>
      <c r="I278">
        <v>100</v>
      </c>
      <c r="J278">
        <v>2040</v>
      </c>
      <c r="K278">
        <v>40</v>
      </c>
      <c r="L278">
        <v>4185510.8579999902</v>
      </c>
      <c r="M278">
        <v>2020</v>
      </c>
      <c r="N278">
        <v>6975851.4299999997</v>
      </c>
      <c r="O278">
        <v>0</v>
      </c>
      <c r="P278" t="s">
        <v>45</v>
      </c>
      <c r="Q278">
        <v>2.72581953636251</v>
      </c>
      <c r="R278">
        <v>1</v>
      </c>
      <c r="S278" t="s">
        <v>25</v>
      </c>
      <c r="T278">
        <v>-1.11368485725649E-2</v>
      </c>
      <c r="AY278">
        <v>6975851.4299999997</v>
      </c>
      <c r="AZ278">
        <v>6836334.4013999999</v>
      </c>
      <c r="BA278">
        <v>6696817.3728</v>
      </c>
      <c r="BB278">
        <v>6557300.3442000002</v>
      </c>
      <c r="BC278">
        <v>6417783.3155999901</v>
      </c>
      <c r="BD278">
        <v>6278266.2869999995</v>
      </c>
      <c r="BE278">
        <v>6138749.2583999997</v>
      </c>
      <c r="BF278">
        <v>5999232.2297999999</v>
      </c>
      <c r="BG278">
        <v>5859715.2011999898</v>
      </c>
      <c r="BH278">
        <v>5720198.1725999899</v>
      </c>
      <c r="BI278">
        <v>5580681.1439999901</v>
      </c>
      <c r="BJ278">
        <v>5441164.1153999995</v>
      </c>
      <c r="BK278">
        <v>5301647.0867999997</v>
      </c>
      <c r="BL278">
        <v>5162130.0581999999</v>
      </c>
      <c r="BM278">
        <v>5022613.0296</v>
      </c>
      <c r="BN278">
        <v>4883096.0010000002</v>
      </c>
      <c r="BO278">
        <v>4743578.9723999901</v>
      </c>
      <c r="BP278">
        <v>4604061.9437999995</v>
      </c>
      <c r="BQ278">
        <v>4464544.9151999997</v>
      </c>
      <c r="BR278">
        <v>4325027.8865999999</v>
      </c>
      <c r="BS278">
        <v>4185510.8579999902</v>
      </c>
      <c r="BT278">
        <v>4138897.45737562</v>
      </c>
      <c r="BU278">
        <v>4092803.1831354601</v>
      </c>
      <c r="BV278">
        <v>4047222.2538475599</v>
      </c>
      <c r="BW278">
        <v>4002148.9524669498</v>
      </c>
      <c r="BX278">
        <v>3957577.6256184801</v>
      </c>
      <c r="BY278">
        <v>3913502.6828877898</v>
      </c>
      <c r="BZ278">
        <v>3869918.59612014</v>
      </c>
      <c r="CA278">
        <v>3826819.8987270002</v>
      </c>
      <c r="CB278">
        <v>3784201.1850004001</v>
      </c>
      <c r="CC278">
        <v>3742057.1094349301</v>
      </c>
    </row>
    <row r="279" spans="1:81" x14ac:dyDescent="0.25">
      <c r="A279">
        <v>7121</v>
      </c>
      <c r="B279" t="s">
        <v>217</v>
      </c>
      <c r="C279" t="s">
        <v>39</v>
      </c>
      <c r="D279">
        <v>2020</v>
      </c>
      <c r="E279" t="s">
        <v>60</v>
      </c>
      <c r="F279" t="s">
        <v>54</v>
      </c>
      <c r="G279">
        <v>2017</v>
      </c>
      <c r="H279">
        <v>84100000</v>
      </c>
      <c r="I279">
        <v>100</v>
      </c>
      <c r="J279">
        <v>2045</v>
      </c>
      <c r="K279">
        <v>99</v>
      </c>
      <c r="L279">
        <v>841000</v>
      </c>
      <c r="M279">
        <v>2020</v>
      </c>
      <c r="N279">
        <v>40919641</v>
      </c>
      <c r="O279">
        <v>26.637684865533</v>
      </c>
      <c r="P279" t="s">
        <v>45</v>
      </c>
      <c r="Q279">
        <v>4.0112609756097601</v>
      </c>
      <c r="R279">
        <v>1</v>
      </c>
      <c r="S279" t="s">
        <v>25</v>
      </c>
      <c r="T279">
        <v>-1.11368485725649E-2</v>
      </c>
      <c r="AV279">
        <v>84100000</v>
      </c>
      <c r="AW279">
        <v>69706547</v>
      </c>
      <c r="AX279">
        <v>55313094</v>
      </c>
      <c r="AY279">
        <v>40919641</v>
      </c>
      <c r="AZ279">
        <v>39316495.359999999</v>
      </c>
      <c r="BA279">
        <v>37713349.719999999</v>
      </c>
      <c r="BB279">
        <v>36110204.079999998</v>
      </c>
      <c r="BC279">
        <v>34507058.439999998</v>
      </c>
      <c r="BD279">
        <v>32903912.800000001</v>
      </c>
      <c r="BE279">
        <v>31300767.16</v>
      </c>
      <c r="BF279">
        <v>29697621.52</v>
      </c>
      <c r="BG279">
        <v>28094475.879999999</v>
      </c>
      <c r="BH279">
        <v>26491330.239999998</v>
      </c>
      <c r="BI279">
        <v>24888184.600000001</v>
      </c>
      <c r="BJ279">
        <v>23285038.960000001</v>
      </c>
      <c r="BK279">
        <v>21681893.32</v>
      </c>
      <c r="BL279">
        <v>20078747.68</v>
      </c>
      <c r="BM279">
        <v>18475602.039999999</v>
      </c>
      <c r="BN279">
        <v>16872456.399999999</v>
      </c>
      <c r="BO279">
        <v>15269310.759999899</v>
      </c>
      <c r="BP279">
        <v>13666165.1199999</v>
      </c>
      <c r="BQ279">
        <v>12063019.48</v>
      </c>
      <c r="BR279">
        <v>10459873.84</v>
      </c>
      <c r="BS279">
        <v>8856728.1999999993</v>
      </c>
      <c r="BT279">
        <v>7253582.5599999996</v>
      </c>
      <c r="BU279">
        <v>5650436.9199999999</v>
      </c>
      <c r="BV279">
        <v>4047291.28</v>
      </c>
      <c r="BW279">
        <v>2444145.64</v>
      </c>
      <c r="BX279">
        <v>841000</v>
      </c>
      <c r="BY279">
        <v>831633.91035047302</v>
      </c>
      <c r="BZ279">
        <v>822372.12942309002</v>
      </c>
      <c r="CA279">
        <v>813213.49554740696</v>
      </c>
      <c r="CB279">
        <v>804156.85999032995</v>
      </c>
      <c r="CC279">
        <v>795201.08681202796</v>
      </c>
    </row>
    <row r="280" spans="1:81" x14ac:dyDescent="0.25">
      <c r="A280">
        <v>832153</v>
      </c>
      <c r="B280" t="s">
        <v>913</v>
      </c>
      <c r="C280" t="s">
        <v>52</v>
      </c>
      <c r="D280">
        <v>2020</v>
      </c>
      <c r="E280" t="s">
        <v>690</v>
      </c>
      <c r="F280" t="s">
        <v>23</v>
      </c>
      <c r="G280">
        <v>2019</v>
      </c>
      <c r="H280">
        <v>44926</v>
      </c>
      <c r="I280">
        <v>97.5</v>
      </c>
      <c r="J280">
        <v>2030</v>
      </c>
      <c r="K280">
        <v>50</v>
      </c>
      <c r="L280">
        <v>22463</v>
      </c>
      <c r="M280">
        <v>2020</v>
      </c>
      <c r="N280">
        <v>36192</v>
      </c>
      <c r="O280">
        <v>38.881716600632103</v>
      </c>
      <c r="P280" t="s">
        <v>45</v>
      </c>
      <c r="Q280">
        <v>3.1252483950390202</v>
      </c>
      <c r="R280">
        <v>1</v>
      </c>
      <c r="S280" t="s">
        <v>25</v>
      </c>
      <c r="T280">
        <v>-1.11368485725649E-2</v>
      </c>
      <c r="AX280">
        <v>44926</v>
      </c>
      <c r="AY280">
        <v>36192</v>
      </c>
      <c r="AZ280">
        <v>34819.1</v>
      </c>
      <c r="BA280">
        <v>33446.199999999997</v>
      </c>
      <c r="BB280">
        <v>32073.3</v>
      </c>
      <c r="BC280">
        <v>30700.400000000001</v>
      </c>
      <c r="BD280">
        <v>29327.5</v>
      </c>
      <c r="BE280">
        <v>27954.6</v>
      </c>
      <c r="BF280">
        <v>26581.7</v>
      </c>
      <c r="BG280">
        <v>25208.799999999999</v>
      </c>
      <c r="BH280">
        <v>23835.9</v>
      </c>
      <c r="BI280">
        <v>22463</v>
      </c>
      <c r="BJ280">
        <v>22212.832970514399</v>
      </c>
      <c r="BK280">
        <v>21965.452013354101</v>
      </c>
      <c r="BL280">
        <v>21720.826100453502</v>
      </c>
      <c r="BM280">
        <v>21478.924549301701</v>
      </c>
      <c r="BN280">
        <v>21239.717019094602</v>
      </c>
      <c r="BO280">
        <v>21003.173506928801</v>
      </c>
      <c r="BP280">
        <v>20769.264344038798</v>
      </c>
      <c r="BQ280">
        <v>20537.960192075701</v>
      </c>
      <c r="BR280">
        <v>20309.232039427199</v>
      </c>
      <c r="BS280">
        <v>20083.051197579</v>
      </c>
      <c r="BT280">
        <v>19859.3892975165</v>
      </c>
      <c r="BU280">
        <v>19638.218286166401</v>
      </c>
      <c r="BV280">
        <v>19419.5104228784</v>
      </c>
      <c r="BW280">
        <v>19203.238275945499</v>
      </c>
      <c r="BX280">
        <v>18989.374719163399</v>
      </c>
      <c r="BY280">
        <v>18777.892928428399</v>
      </c>
      <c r="BZ280">
        <v>18568.766378372598</v>
      </c>
      <c r="CA280">
        <v>18361.968839037301</v>
      </c>
      <c r="CB280">
        <v>18157.474372582801</v>
      </c>
      <c r="CC280">
        <v>17955.2573300351</v>
      </c>
    </row>
    <row r="281" spans="1:81" x14ac:dyDescent="0.25">
      <c r="A281">
        <v>833334</v>
      </c>
      <c r="B281" t="s">
        <v>914</v>
      </c>
      <c r="C281" t="s">
        <v>27</v>
      </c>
      <c r="D281">
        <v>2020</v>
      </c>
      <c r="E281" t="s">
        <v>28</v>
      </c>
      <c r="F281" t="s">
        <v>23</v>
      </c>
      <c r="G281">
        <v>2019</v>
      </c>
      <c r="H281">
        <v>1780910</v>
      </c>
      <c r="I281">
        <v>100</v>
      </c>
      <c r="J281">
        <v>2040</v>
      </c>
      <c r="K281">
        <v>50</v>
      </c>
      <c r="L281">
        <v>890455</v>
      </c>
      <c r="M281">
        <v>2020</v>
      </c>
      <c r="N281">
        <v>1886260</v>
      </c>
      <c r="O281">
        <v>-11.8310302036599</v>
      </c>
      <c r="P281" t="s">
        <v>45</v>
      </c>
      <c r="Q281">
        <v>3.1553000422195101</v>
      </c>
      <c r="R281">
        <v>1</v>
      </c>
      <c r="S281" t="s">
        <v>25</v>
      </c>
      <c r="T281">
        <v>-1.11368485725649E-2</v>
      </c>
      <c r="AX281">
        <v>1780910</v>
      </c>
      <c r="AY281">
        <v>1886260</v>
      </c>
      <c r="AZ281">
        <v>1836469.75</v>
      </c>
      <c r="BA281">
        <v>1786679.5</v>
      </c>
      <c r="BB281">
        <v>1736889.25</v>
      </c>
      <c r="BC281">
        <v>1687099</v>
      </c>
      <c r="BD281">
        <v>1637308.75</v>
      </c>
      <c r="BE281">
        <v>1587518.5</v>
      </c>
      <c r="BF281">
        <v>1537728.25</v>
      </c>
      <c r="BG281">
        <v>1487938</v>
      </c>
      <c r="BH281">
        <v>1438147.75</v>
      </c>
      <c r="BI281">
        <v>1388357.5</v>
      </c>
      <c r="BJ281">
        <v>1338567.25</v>
      </c>
      <c r="BK281">
        <v>1288777</v>
      </c>
      <c r="BL281">
        <v>1238986.75</v>
      </c>
      <c r="BM281">
        <v>1189196.5</v>
      </c>
      <c r="BN281">
        <v>1139406.25</v>
      </c>
      <c r="BO281">
        <v>1089616</v>
      </c>
      <c r="BP281">
        <v>1039825.75</v>
      </c>
      <c r="BQ281">
        <v>990035.5</v>
      </c>
      <c r="BR281">
        <v>940245.25</v>
      </c>
      <c r="BS281">
        <v>890455</v>
      </c>
      <c r="BT281">
        <v>880538.13750431605</v>
      </c>
      <c r="BU281">
        <v>870731.71760456206</v>
      </c>
      <c r="BV281">
        <v>861034.510318271</v>
      </c>
      <c r="BW281">
        <v>851445.29936110403</v>
      </c>
      <c r="BX281">
        <v>841962.88199429703</v>
      </c>
      <c r="BY281">
        <v>832586.06887380604</v>
      </c>
      <c r="BZ281">
        <v>823313.68390113197</v>
      </c>
      <c r="CA281">
        <v>814144.56407580397</v>
      </c>
      <c r="CB281">
        <v>805077.55934951501</v>
      </c>
      <c r="CC281">
        <v>796111.53248186898</v>
      </c>
    </row>
    <row r="282" spans="1:81" x14ac:dyDescent="0.25">
      <c r="A282">
        <v>5802</v>
      </c>
      <c r="B282" t="s">
        <v>915</v>
      </c>
      <c r="C282" t="s">
        <v>39</v>
      </c>
      <c r="D282">
        <v>2020</v>
      </c>
      <c r="E282" t="s">
        <v>690</v>
      </c>
      <c r="F282" t="s">
        <v>23</v>
      </c>
      <c r="G282">
        <v>2019</v>
      </c>
      <c r="H282">
        <v>3886331</v>
      </c>
      <c r="I282">
        <v>100</v>
      </c>
      <c r="J282">
        <v>2035</v>
      </c>
      <c r="K282">
        <v>40</v>
      </c>
      <c r="L282">
        <v>2331798.6</v>
      </c>
      <c r="M282">
        <v>2020</v>
      </c>
      <c r="N282">
        <v>3682055</v>
      </c>
      <c r="O282">
        <v>23.9298109633961</v>
      </c>
      <c r="P282" t="s">
        <v>45</v>
      </c>
      <c r="Q282">
        <v>3.05309010722927</v>
      </c>
      <c r="R282">
        <v>1</v>
      </c>
      <c r="S282" t="s">
        <v>25</v>
      </c>
      <c r="T282">
        <v>-1.11368485725649E-2</v>
      </c>
      <c r="AX282">
        <v>3886331</v>
      </c>
      <c r="AY282">
        <v>3682055</v>
      </c>
      <c r="AZ282">
        <v>3592037.9066666602</v>
      </c>
      <c r="BA282">
        <v>3502020.8133333302</v>
      </c>
      <c r="BB282">
        <v>3412003.72</v>
      </c>
      <c r="BC282">
        <v>3321986.62666666</v>
      </c>
      <c r="BD282">
        <v>3231969.5333333299</v>
      </c>
      <c r="BE282">
        <v>3141952.44</v>
      </c>
      <c r="BF282">
        <v>3051935.3466666602</v>
      </c>
      <c r="BG282">
        <v>2961918.2533333302</v>
      </c>
      <c r="BH282">
        <v>2871901.16</v>
      </c>
      <c r="BI282">
        <v>2781884.0666666599</v>
      </c>
      <c r="BJ282">
        <v>2691866.9733333299</v>
      </c>
      <c r="BK282">
        <v>2601849.88</v>
      </c>
      <c r="BL282">
        <v>2511832.7866666601</v>
      </c>
      <c r="BM282">
        <v>2421815.6933333301</v>
      </c>
      <c r="BN282">
        <v>2331798.6</v>
      </c>
      <c r="BO282">
        <v>2305829.7120900801</v>
      </c>
      <c r="BP282">
        <v>2280150.0357524101</v>
      </c>
      <c r="BQ282">
        <v>2254756.3500815099</v>
      </c>
      <c r="BR282">
        <v>2229645.4700426199</v>
      </c>
      <c r="BS282">
        <v>2204814.24607225</v>
      </c>
      <c r="BT282">
        <v>2180259.5636831098</v>
      </c>
      <c r="BU282">
        <v>2155978.3430734798</v>
      </c>
      <c r="BV282">
        <v>2131967.5387409399</v>
      </c>
      <c r="BW282">
        <v>2108224.1391003602</v>
      </c>
      <c r="BX282">
        <v>2084745.16610617</v>
      </c>
      <c r="BY282">
        <v>2061527.6748788599</v>
      </c>
      <c r="BZ282">
        <v>2038568.75333559</v>
      </c>
      <c r="CA282">
        <v>2015865.5218249201</v>
      </c>
      <c r="CB282">
        <v>1993415.1327657099</v>
      </c>
      <c r="CC282">
        <v>1971214.7702898299</v>
      </c>
    </row>
    <row r="283" spans="1:81" x14ac:dyDescent="0.25">
      <c r="A283">
        <v>5811</v>
      </c>
      <c r="B283" t="s">
        <v>219</v>
      </c>
      <c r="C283" t="s">
        <v>52</v>
      </c>
      <c r="D283">
        <v>2017</v>
      </c>
      <c r="E283" t="s">
        <v>60</v>
      </c>
      <c r="F283" t="s">
        <v>54</v>
      </c>
      <c r="G283">
        <v>2016</v>
      </c>
      <c r="H283">
        <v>260000</v>
      </c>
      <c r="I283">
        <v>100</v>
      </c>
      <c r="J283">
        <v>2022</v>
      </c>
      <c r="K283">
        <v>35</v>
      </c>
      <c r="L283">
        <v>169000</v>
      </c>
      <c r="M283">
        <v>2020</v>
      </c>
      <c r="N283">
        <v>114000</v>
      </c>
      <c r="O283">
        <v>161.734693877551</v>
      </c>
      <c r="P283" t="s">
        <v>24</v>
      </c>
      <c r="Q283">
        <v>3.3363974634146301</v>
      </c>
      <c r="R283">
        <v>1</v>
      </c>
      <c r="S283" t="s">
        <v>25</v>
      </c>
      <c r="T283">
        <v>-1.11368485725649E-2</v>
      </c>
      <c r="AU283">
        <v>260000</v>
      </c>
      <c r="AV283">
        <v>223500</v>
      </c>
      <c r="AW283">
        <v>187000</v>
      </c>
      <c r="AX283">
        <v>150500</v>
      </c>
      <c r="AY283">
        <v>114000</v>
      </c>
      <c r="AZ283">
        <v>141500</v>
      </c>
      <c r="BA283">
        <v>169000</v>
      </c>
      <c r="BB283">
        <v>167117.872591236</v>
      </c>
      <c r="BC283">
        <v>165256.706150418</v>
      </c>
      <c r="BD283">
        <v>163416.26723842</v>
      </c>
      <c r="BE283">
        <v>161596.32501589201</v>
      </c>
      <c r="BF283">
        <v>159796.651214307</v>
      </c>
      <c r="BG283">
        <v>158017.02010733</v>
      </c>
      <c r="BH283">
        <v>156257.20848250701</v>
      </c>
      <c r="BI283">
        <v>154516.99561326599</v>
      </c>
      <c r="BJ283">
        <v>152796.16323123299</v>
      </c>
      <c r="BK283">
        <v>151094.49549885801</v>
      </c>
      <c r="BL283">
        <v>149411.77898233899</v>
      </c>
      <c r="BM283">
        <v>147747.80262485499</v>
      </c>
      <c r="BN283">
        <v>146102.35772009299</v>
      </c>
      <c r="BO283">
        <v>144475.23788607001</v>
      </c>
      <c r="BP283">
        <v>142866.23903924701</v>
      </c>
      <c r="BQ283">
        <v>141275.15936893501</v>
      </c>
      <c r="BR283">
        <v>139701.79931197799</v>
      </c>
      <c r="BS283">
        <v>138145.961527726</v>
      </c>
      <c r="BT283">
        <v>136607.45087328</v>
      </c>
      <c r="BU283">
        <v>135086.07437901999</v>
      </c>
      <c r="BV283">
        <v>133581.64122439901</v>
      </c>
      <c r="BW283">
        <v>132093.962714008</v>
      </c>
      <c r="BX283">
        <v>130622.852253912</v>
      </c>
      <c r="BY283">
        <v>129168.125328244</v>
      </c>
      <c r="BZ283">
        <v>127729.599476061</v>
      </c>
      <c r="CA283">
        <v>126307.09426846199</v>
      </c>
      <c r="CB283">
        <v>124900.431285953</v>
      </c>
      <c r="CC283">
        <v>123509.43409607399</v>
      </c>
    </row>
    <row r="284" spans="1:81" x14ac:dyDescent="0.25">
      <c r="A284">
        <v>829129</v>
      </c>
      <c r="B284" t="s">
        <v>916</v>
      </c>
      <c r="C284" t="s">
        <v>165</v>
      </c>
      <c r="D284">
        <v>2018</v>
      </c>
      <c r="E284" t="s">
        <v>28</v>
      </c>
      <c r="F284" t="s">
        <v>23</v>
      </c>
      <c r="G284">
        <v>2018</v>
      </c>
      <c r="H284">
        <v>32183</v>
      </c>
      <c r="I284">
        <v>100</v>
      </c>
      <c r="J284">
        <v>2022</v>
      </c>
      <c r="K284">
        <v>12</v>
      </c>
      <c r="L284">
        <v>28321.040000000001</v>
      </c>
      <c r="M284">
        <v>2020</v>
      </c>
      <c r="N284">
        <v>27449</v>
      </c>
      <c r="O284">
        <v>122.60232827906199</v>
      </c>
      <c r="P284" t="s">
        <v>691</v>
      </c>
      <c r="Q284">
        <v>2.7663446818146298</v>
      </c>
      <c r="R284">
        <v>1</v>
      </c>
      <c r="S284" t="s">
        <v>25</v>
      </c>
      <c r="T284">
        <v>-1.11368485725649E-2</v>
      </c>
      <c r="AW284">
        <v>32183</v>
      </c>
      <c r="AX284">
        <v>29816</v>
      </c>
      <c r="AY284">
        <v>27449</v>
      </c>
      <c r="AZ284">
        <v>27885.02</v>
      </c>
      <c r="BA284">
        <v>28321.040000000001</v>
      </c>
      <c r="BB284">
        <v>28005.632866102402</v>
      </c>
      <c r="BC284">
        <v>27693.738373693799</v>
      </c>
      <c r="BD284">
        <v>27385.3174030177</v>
      </c>
      <c r="BE284">
        <v>27080.331269988699</v>
      </c>
      <c r="BF284">
        <v>26778.741721339899</v>
      </c>
      <c r="BG284">
        <v>26480.510929825501</v>
      </c>
      <c r="BH284">
        <v>26185.601489475899</v>
      </c>
      <c r="BI284">
        <v>25893.9764109061</v>
      </c>
      <c r="BJ284">
        <v>25605.5991166762</v>
      </c>
      <c r="BK284">
        <v>25320.433436703999</v>
      </c>
      <c r="BL284">
        <v>25038.443603727701</v>
      </c>
      <c r="BM284">
        <v>24759.5942488203</v>
      </c>
      <c r="BN284">
        <v>24483.850396953101</v>
      </c>
      <c r="BO284">
        <v>24211.177462608899</v>
      </c>
      <c r="BP284">
        <v>23941.541245444299</v>
      </c>
      <c r="BQ284">
        <v>23674.907926</v>
      </c>
      <c r="BR284">
        <v>23411.244061458699</v>
      </c>
      <c r="BS284">
        <v>23150.5165814508</v>
      </c>
      <c r="BT284">
        <v>22892.692783906601</v>
      </c>
      <c r="BU284">
        <v>22637.740330953999</v>
      </c>
      <c r="BV284">
        <v>22385.627244863099</v>
      </c>
      <c r="BW284">
        <v>22136.321904035201</v>
      </c>
      <c r="BX284">
        <v>21889.793039036402</v>
      </c>
      <c r="BY284">
        <v>21646.009728675799</v>
      </c>
      <c r="BZ284">
        <v>21404.941396127299</v>
      </c>
      <c r="CA284">
        <v>21166.557805093998</v>
      </c>
      <c r="CB284">
        <v>20930.829056016199</v>
      </c>
      <c r="CC284">
        <v>20697.725582321102</v>
      </c>
    </row>
    <row r="285" spans="1:81" x14ac:dyDescent="0.25">
      <c r="A285">
        <v>6338</v>
      </c>
      <c r="B285" t="s">
        <v>917</v>
      </c>
      <c r="C285" t="s">
        <v>21</v>
      </c>
      <c r="D285">
        <v>2020</v>
      </c>
      <c r="E285" t="s">
        <v>690</v>
      </c>
      <c r="F285" t="s">
        <v>23</v>
      </c>
      <c r="G285">
        <v>2019</v>
      </c>
      <c r="H285">
        <v>65522</v>
      </c>
      <c r="I285">
        <v>100</v>
      </c>
      <c r="J285">
        <v>2040</v>
      </c>
      <c r="K285">
        <v>100</v>
      </c>
      <c r="L285">
        <v>0</v>
      </c>
      <c r="M285">
        <v>2020</v>
      </c>
      <c r="N285">
        <v>58141</v>
      </c>
      <c r="O285">
        <v>13.050086355785799</v>
      </c>
      <c r="P285" t="s">
        <v>45</v>
      </c>
      <c r="Q285">
        <v>3.6551291887195099</v>
      </c>
      <c r="R285">
        <v>1</v>
      </c>
      <c r="S285" t="s">
        <v>25</v>
      </c>
      <c r="T285">
        <v>-1.11368485725649E-2</v>
      </c>
      <c r="AX285">
        <v>65522</v>
      </c>
      <c r="AY285">
        <v>58141</v>
      </c>
      <c r="AZ285">
        <v>55233.95</v>
      </c>
      <c r="BA285">
        <v>52326.9</v>
      </c>
      <c r="BB285">
        <v>49419.85</v>
      </c>
      <c r="BC285">
        <v>46512.800000000003</v>
      </c>
      <c r="BD285">
        <v>43605.75</v>
      </c>
      <c r="BE285">
        <v>40698.699999999997</v>
      </c>
      <c r="BF285">
        <v>37791.65</v>
      </c>
      <c r="BG285">
        <v>34884.6</v>
      </c>
      <c r="BH285">
        <v>31977.55</v>
      </c>
      <c r="BI285">
        <v>29070.5</v>
      </c>
      <c r="BJ285">
        <v>26163.449999999899</v>
      </c>
      <c r="BK285">
        <v>23256.400000000001</v>
      </c>
      <c r="BL285">
        <v>20349.349999999999</v>
      </c>
      <c r="BM285">
        <v>17442.3</v>
      </c>
      <c r="BN285">
        <v>14535.25</v>
      </c>
      <c r="BO285">
        <v>11628.199999999901</v>
      </c>
      <c r="BP285">
        <v>8721.15</v>
      </c>
      <c r="BQ285">
        <v>5814.0999999999904</v>
      </c>
      <c r="BR285">
        <v>2907.05</v>
      </c>
      <c r="BS285">
        <v>0</v>
      </c>
      <c r="BT285">
        <v>0</v>
      </c>
      <c r="BU285">
        <v>0</v>
      </c>
      <c r="BV285">
        <v>0</v>
      </c>
      <c r="BW285">
        <v>0</v>
      </c>
      <c r="BX285">
        <v>0</v>
      </c>
      <c r="BY285">
        <v>0</v>
      </c>
      <c r="BZ285">
        <v>0</v>
      </c>
      <c r="CA285">
        <v>0</v>
      </c>
      <c r="CB285">
        <v>0</v>
      </c>
      <c r="CC285">
        <v>0</v>
      </c>
    </row>
    <row r="286" spans="1:81" x14ac:dyDescent="0.25">
      <c r="A286">
        <v>73944</v>
      </c>
      <c r="B286" t="s">
        <v>918</v>
      </c>
      <c r="C286" t="s">
        <v>52</v>
      </c>
      <c r="D286">
        <v>2018</v>
      </c>
      <c r="E286" t="s">
        <v>28</v>
      </c>
      <c r="F286" t="s">
        <v>23</v>
      </c>
      <c r="G286">
        <v>2016</v>
      </c>
      <c r="H286">
        <v>2991566</v>
      </c>
      <c r="I286">
        <v>100</v>
      </c>
      <c r="J286">
        <v>2030</v>
      </c>
      <c r="K286">
        <v>25</v>
      </c>
      <c r="L286">
        <v>2243674.5</v>
      </c>
      <c r="M286">
        <v>2020</v>
      </c>
      <c r="N286">
        <v>2652023</v>
      </c>
      <c r="O286">
        <v>45.400034630691799</v>
      </c>
      <c r="P286" t="s">
        <v>24</v>
      </c>
      <c r="Q286">
        <v>2.9005430590390202</v>
      </c>
      <c r="R286">
        <v>1</v>
      </c>
      <c r="S286" t="s">
        <v>25</v>
      </c>
      <c r="T286">
        <v>-1.11368485725649E-2</v>
      </c>
      <c r="AU286">
        <v>2991566</v>
      </c>
      <c r="AV286">
        <v>2906680.25</v>
      </c>
      <c r="AW286">
        <v>2821794.5</v>
      </c>
      <c r="AX286">
        <v>2736908.75</v>
      </c>
      <c r="AY286">
        <v>2652023</v>
      </c>
      <c r="AZ286">
        <v>2611188.15</v>
      </c>
      <c r="BA286">
        <v>2570353.2999999998</v>
      </c>
      <c r="BB286">
        <v>2529518.4500000002</v>
      </c>
      <c r="BC286">
        <v>2488683.6</v>
      </c>
      <c r="BD286">
        <v>2447848.75</v>
      </c>
      <c r="BE286">
        <v>2407013.9</v>
      </c>
      <c r="BF286">
        <v>2366179.0499999998</v>
      </c>
      <c r="BG286">
        <v>2325344.2000000002</v>
      </c>
      <c r="BH286">
        <v>2284509.35</v>
      </c>
      <c r="BI286">
        <v>2243674.5</v>
      </c>
      <c r="BJ286">
        <v>2218687.0368473702</v>
      </c>
      <c r="BK286">
        <v>2193977.8552880902</v>
      </c>
      <c r="BL286">
        <v>2169543.85614218</v>
      </c>
      <c r="BM286">
        <v>2145381.9747447898</v>
      </c>
      <c r="BN286">
        <v>2121489.1805617502</v>
      </c>
      <c r="BO286">
        <v>2097862.4768094998</v>
      </c>
      <c r="BP286">
        <v>2074498.9000792</v>
      </c>
      <c r="BQ286">
        <v>2051395.5199650701</v>
      </c>
      <c r="BR286">
        <v>2028549.43869678</v>
      </c>
      <c r="BS286">
        <v>2005957.79077605</v>
      </c>
      <c r="BT286">
        <v>1983617.7426172199</v>
      </c>
      <c r="BU286">
        <v>1961526.49219184</v>
      </c>
      <c r="BV286">
        <v>1939681.26867722</v>
      </c>
      <c r="BW286">
        <v>1918079.33210893</v>
      </c>
      <c r="BX286">
        <v>1896717.9730370599</v>
      </c>
      <c r="BY286">
        <v>1875594.51218649</v>
      </c>
      <c r="BZ286">
        <v>1854706.30012073</v>
      </c>
      <c r="CA286">
        <v>1834050.7169097001</v>
      </c>
      <c r="CB286">
        <v>1813625.17180108</v>
      </c>
      <c r="CC286">
        <v>1793427.10289534</v>
      </c>
    </row>
    <row r="287" spans="1:81" x14ac:dyDescent="0.25">
      <c r="A287">
        <v>5885</v>
      </c>
      <c r="B287" t="s">
        <v>222</v>
      </c>
      <c r="C287" t="s">
        <v>27</v>
      </c>
      <c r="D287">
        <v>2020</v>
      </c>
      <c r="E287" t="s">
        <v>690</v>
      </c>
      <c r="F287" t="s">
        <v>23</v>
      </c>
      <c r="G287">
        <v>2018</v>
      </c>
      <c r="H287">
        <v>57444</v>
      </c>
      <c r="I287">
        <v>100</v>
      </c>
      <c r="J287">
        <v>2030</v>
      </c>
      <c r="K287">
        <v>50</v>
      </c>
      <c r="L287">
        <v>28722</v>
      </c>
      <c r="M287">
        <v>2020</v>
      </c>
      <c r="N287">
        <v>27226</v>
      </c>
      <c r="O287">
        <v>105.208550936564</v>
      </c>
      <c r="P287" t="s">
        <v>24</v>
      </c>
      <c r="Q287">
        <v>3.1502496468390202</v>
      </c>
      <c r="R287">
        <v>1</v>
      </c>
      <c r="S287" t="s">
        <v>25</v>
      </c>
      <c r="T287">
        <v>-1.11368485725649E-2</v>
      </c>
      <c r="AW287">
        <v>57444</v>
      </c>
      <c r="AX287">
        <v>42335</v>
      </c>
      <c r="AY287">
        <v>27226</v>
      </c>
      <c r="AZ287">
        <v>27375.599999999999</v>
      </c>
      <c r="BA287">
        <v>27525.200000000001</v>
      </c>
      <c r="BB287">
        <v>27674.799999999999</v>
      </c>
      <c r="BC287">
        <v>27824.400000000001</v>
      </c>
      <c r="BD287">
        <v>27974</v>
      </c>
      <c r="BE287">
        <v>28123.599999999999</v>
      </c>
      <c r="BF287">
        <v>28273.200000000001</v>
      </c>
      <c r="BG287">
        <v>28422.799999999999</v>
      </c>
      <c r="BH287">
        <v>28572.400000000001</v>
      </c>
      <c r="BI287">
        <v>28722</v>
      </c>
      <c r="BJ287">
        <v>28402.127435298698</v>
      </c>
      <c r="BK287">
        <v>28085.817242913101</v>
      </c>
      <c r="BL287">
        <v>27773.029749242101</v>
      </c>
      <c r="BM287">
        <v>27463.725722523399</v>
      </c>
      <c r="BN287">
        <v>27157.866367913201</v>
      </c>
      <c r="BO287">
        <v>26855.413322619799</v>
      </c>
      <c r="BP287">
        <v>26556.328651092201</v>
      </c>
      <c r="BQ287">
        <v>26260.574840261699</v>
      </c>
      <c r="BR287">
        <v>25968.114794837202</v>
      </c>
      <c r="BS287">
        <v>25678.911832652098</v>
      </c>
      <c r="BT287">
        <v>25392.9296800636</v>
      </c>
      <c r="BU287">
        <v>25110.132467402898</v>
      </c>
      <c r="BV287">
        <v>24830.484724476399</v>
      </c>
      <c r="BW287">
        <v>24553.9513761165</v>
      </c>
      <c r="BX287">
        <v>24280.4977377826</v>
      </c>
      <c r="BY287">
        <v>24010.089511210401</v>
      </c>
      <c r="BZ287">
        <v>23742.692780110301</v>
      </c>
      <c r="CA287">
        <v>23478.274005913299</v>
      </c>
      <c r="CB287">
        <v>23216.800023564301</v>
      </c>
      <c r="CC287">
        <v>22958.238037362298</v>
      </c>
    </row>
    <row r="288" spans="1:81" x14ac:dyDescent="0.25">
      <c r="A288">
        <v>57761</v>
      </c>
      <c r="B288" t="s">
        <v>919</v>
      </c>
      <c r="C288" t="s">
        <v>27</v>
      </c>
      <c r="D288">
        <v>2021</v>
      </c>
      <c r="E288" t="s">
        <v>690</v>
      </c>
      <c r="F288" t="s">
        <v>23</v>
      </c>
      <c r="G288">
        <v>2019</v>
      </c>
      <c r="H288">
        <v>1023</v>
      </c>
      <c r="I288">
        <v>100</v>
      </c>
      <c r="J288">
        <v>2030</v>
      </c>
      <c r="K288">
        <v>50</v>
      </c>
      <c r="L288">
        <v>511.5</v>
      </c>
      <c r="M288">
        <v>2020</v>
      </c>
      <c r="N288">
        <v>298</v>
      </c>
      <c r="O288">
        <v>141.73998044965799</v>
      </c>
      <c r="P288" t="s">
        <v>45</v>
      </c>
      <c r="Q288">
        <v>3.1502440047390201</v>
      </c>
      <c r="R288">
        <v>1</v>
      </c>
      <c r="S288" t="s">
        <v>25</v>
      </c>
      <c r="T288">
        <v>-1.11368485725649E-2</v>
      </c>
      <c r="AX288">
        <v>1023</v>
      </c>
      <c r="AY288">
        <v>298</v>
      </c>
      <c r="AZ288">
        <v>319.35000000000002</v>
      </c>
      <c r="BA288">
        <v>340.7</v>
      </c>
      <c r="BB288">
        <v>362.05</v>
      </c>
      <c r="BC288">
        <v>383.4</v>
      </c>
      <c r="BD288">
        <v>404.75</v>
      </c>
      <c r="BE288">
        <v>426.1</v>
      </c>
      <c r="BF288">
        <v>447.45</v>
      </c>
      <c r="BG288">
        <v>468.8</v>
      </c>
      <c r="BH288">
        <v>490.15</v>
      </c>
      <c r="BI288">
        <v>511.5</v>
      </c>
      <c r="BJ288">
        <v>505.80350195513302</v>
      </c>
      <c r="BK288">
        <v>500.17044494638498</v>
      </c>
      <c r="BL288">
        <v>494.60012244054502</v>
      </c>
      <c r="BM288">
        <v>489.091835772953</v>
      </c>
      <c r="BN288">
        <v>483.64489405987098</v>
      </c>
      <c r="BO288">
        <v>478.258614111832</v>
      </c>
      <c r="BP288">
        <v>472.93232034794403</v>
      </c>
      <c r="BQ288">
        <v>467.66534471115699</v>
      </c>
      <c r="BR288">
        <v>462.457026584473</v>
      </c>
      <c r="BS288">
        <v>457.30671270808301</v>
      </c>
      <c r="BT288">
        <v>452.21375709743501</v>
      </c>
      <c r="BU288">
        <v>447.17752096221102</v>
      </c>
      <c r="BV288">
        <v>442.19737262619998</v>
      </c>
      <c r="BW288">
        <v>437.272687448076</v>
      </c>
      <c r="BX288">
        <v>432.40284774304803</v>
      </c>
      <c r="BY288">
        <v>427.58724270538801</v>
      </c>
      <c r="BZ288">
        <v>422.82526833181703</v>
      </c>
      <c r="CA288">
        <v>418.11632734575198</v>
      </c>
      <c r="CB288">
        <v>413.45982912238497</v>
      </c>
      <c r="CC288">
        <v>408.85518961461003</v>
      </c>
    </row>
    <row r="289" spans="1:81" x14ac:dyDescent="0.25">
      <c r="A289">
        <v>5921</v>
      </c>
      <c r="B289" t="s">
        <v>920</v>
      </c>
      <c r="C289" t="s">
        <v>39</v>
      </c>
      <c r="D289">
        <v>2020</v>
      </c>
      <c r="E289" t="s">
        <v>28</v>
      </c>
      <c r="F289" t="s">
        <v>23</v>
      </c>
      <c r="G289">
        <v>2017</v>
      </c>
      <c r="H289">
        <v>182.2</v>
      </c>
      <c r="I289">
        <v>100</v>
      </c>
      <c r="J289">
        <v>2030</v>
      </c>
      <c r="K289">
        <v>44.2</v>
      </c>
      <c r="L289">
        <v>101.66759999999999</v>
      </c>
      <c r="M289">
        <v>2020</v>
      </c>
      <c r="N289">
        <v>135.62</v>
      </c>
      <c r="O289">
        <v>57.840074305496898</v>
      </c>
      <c r="P289" t="s">
        <v>24</v>
      </c>
      <c r="Q289">
        <v>3.09224392065902</v>
      </c>
      <c r="R289">
        <v>1</v>
      </c>
      <c r="S289" t="s">
        <v>25</v>
      </c>
      <c r="T289">
        <v>-1.11368485725649E-2</v>
      </c>
      <c r="AV289">
        <v>182.2</v>
      </c>
      <c r="AW289">
        <v>166.67333333333301</v>
      </c>
      <c r="AX289">
        <v>151.14666666666599</v>
      </c>
      <c r="AY289">
        <v>135.62</v>
      </c>
      <c r="AZ289">
        <v>132.22476</v>
      </c>
      <c r="BA289">
        <v>128.82952</v>
      </c>
      <c r="BB289">
        <v>125.43428</v>
      </c>
      <c r="BC289">
        <v>122.03904</v>
      </c>
      <c r="BD289">
        <v>118.6438</v>
      </c>
      <c r="BE289">
        <v>115.24856</v>
      </c>
      <c r="BF289">
        <v>111.85332</v>
      </c>
      <c r="BG289">
        <v>108.45808</v>
      </c>
      <c r="BH289">
        <v>105.06283999999999</v>
      </c>
      <c r="BI289">
        <v>101.66759999999999</v>
      </c>
      <c r="BJ289">
        <v>100.535343334063</v>
      </c>
      <c r="BK289">
        <v>99.415696439161593</v>
      </c>
      <c r="BL289">
        <v>98.308518882182597</v>
      </c>
      <c r="BM289">
        <v>97.2136717939985</v>
      </c>
      <c r="BN289">
        <v>96.131017852045801</v>
      </c>
      <c r="BO289">
        <v>95.060421263101006</v>
      </c>
      <c r="BP289">
        <v>94.001747746249606</v>
      </c>
      <c r="BQ289">
        <v>92.954864516043202</v>
      </c>
      <c r="BR289">
        <v>91.919640265844706</v>
      </c>
      <c r="BS289">
        <v>90.895945151359399</v>
      </c>
      <c r="BT289">
        <v>89.883650774348496</v>
      </c>
      <c r="BU289">
        <v>88.882630166525303</v>
      </c>
      <c r="BV289">
        <v>87.892757773629398</v>
      </c>
      <c r="BW289">
        <v>86.913909439679401</v>
      </c>
      <c r="BX289">
        <v>85.945962391400002</v>
      </c>
      <c r="BY289">
        <v>84.988795222823697</v>
      </c>
      <c r="BZ289">
        <v>84.042287880062304</v>
      </c>
      <c r="CA289">
        <v>83.106321646250194</v>
      </c>
      <c r="CB289">
        <v>82.180779126652993</v>
      </c>
      <c r="CC289">
        <v>81.265544233944098</v>
      </c>
    </row>
    <row r="290" spans="1:81" x14ac:dyDescent="0.25">
      <c r="A290">
        <v>58704</v>
      </c>
      <c r="B290" t="s">
        <v>921</v>
      </c>
      <c r="C290" t="s">
        <v>39</v>
      </c>
      <c r="D290">
        <v>2020</v>
      </c>
      <c r="E290" t="s">
        <v>28</v>
      </c>
      <c r="F290" t="s">
        <v>23</v>
      </c>
      <c r="G290">
        <v>2019</v>
      </c>
      <c r="H290">
        <v>29954</v>
      </c>
      <c r="I290">
        <v>100</v>
      </c>
      <c r="J290">
        <v>2030</v>
      </c>
      <c r="K290">
        <v>46</v>
      </c>
      <c r="L290">
        <v>16175.16</v>
      </c>
      <c r="M290">
        <v>2020</v>
      </c>
      <c r="N290">
        <v>21519</v>
      </c>
      <c r="O290">
        <v>61.217054556116501</v>
      </c>
      <c r="P290" t="s">
        <v>45</v>
      </c>
      <c r="Q290">
        <v>3.1102468978390201</v>
      </c>
      <c r="R290">
        <v>1</v>
      </c>
      <c r="S290" t="s">
        <v>25</v>
      </c>
      <c r="T290">
        <v>-1.11368485725649E-2</v>
      </c>
      <c r="AX290">
        <v>29954</v>
      </c>
      <c r="AY290">
        <v>21519</v>
      </c>
      <c r="AZ290">
        <v>20984.616000000002</v>
      </c>
      <c r="BA290">
        <v>20450.232</v>
      </c>
      <c r="BB290">
        <v>19915.848000000002</v>
      </c>
      <c r="BC290">
        <v>19381.464</v>
      </c>
      <c r="BD290">
        <v>18847.080000000002</v>
      </c>
      <c r="BE290">
        <v>18312.696</v>
      </c>
      <c r="BF290">
        <v>17778.312000000002</v>
      </c>
      <c r="BG290">
        <v>17243.928</v>
      </c>
      <c r="BH290">
        <v>16709.544000000002</v>
      </c>
      <c r="BI290">
        <v>16175.16</v>
      </c>
      <c r="BJ290">
        <v>15995.0196924429</v>
      </c>
      <c r="BK290">
        <v>15816.885580213</v>
      </c>
      <c r="BL290">
        <v>15640.735320616601</v>
      </c>
      <c r="BM290">
        <v>15466.5468197873</v>
      </c>
      <c r="BN290">
        <v>15294.298229914901</v>
      </c>
      <c r="BO290">
        <v>15123.967946504699</v>
      </c>
      <c r="BP290">
        <v>14955.534605668099</v>
      </c>
      <c r="BQ290">
        <v>14788.977081442999</v>
      </c>
      <c r="BR290">
        <v>14624.274483143899</v>
      </c>
      <c r="BS290">
        <v>14461.4061527415</v>
      </c>
      <c r="BT290">
        <v>14300.351662272</v>
      </c>
      <c r="BU290">
        <v>14141.0908112749</v>
      </c>
      <c r="BV290">
        <v>13983.6036242588</v>
      </c>
      <c r="BW290">
        <v>13827.8703481967</v>
      </c>
      <c r="BX290">
        <v>13673.8714500477</v>
      </c>
      <c r="BY290">
        <v>13521.5876143078</v>
      </c>
      <c r="BZ290">
        <v>13370.9997405866</v>
      </c>
      <c r="CA290">
        <v>13222.0889412119</v>
      </c>
      <c r="CB290">
        <v>13074.8365388606</v>
      </c>
      <c r="CC290">
        <v>12929.2240642163</v>
      </c>
    </row>
    <row r="291" spans="1:81" x14ac:dyDescent="0.25">
      <c r="A291">
        <v>22603</v>
      </c>
      <c r="B291" t="s">
        <v>922</v>
      </c>
      <c r="C291" t="s">
        <v>78</v>
      </c>
      <c r="D291">
        <v>2020</v>
      </c>
      <c r="E291" t="s">
        <v>28</v>
      </c>
      <c r="F291" t="s">
        <v>23</v>
      </c>
      <c r="G291">
        <v>2016</v>
      </c>
      <c r="H291">
        <v>77742.569999999905</v>
      </c>
      <c r="I291">
        <v>100</v>
      </c>
      <c r="J291">
        <v>2025</v>
      </c>
      <c r="K291">
        <v>1</v>
      </c>
      <c r="L291">
        <v>76965.144299999898</v>
      </c>
      <c r="M291">
        <v>2020</v>
      </c>
      <c r="N291">
        <v>70350.81</v>
      </c>
      <c r="O291">
        <v>950.799542644398</v>
      </c>
      <c r="P291" t="s">
        <v>691</v>
      </c>
      <c r="Q291">
        <v>2.6578126523057799</v>
      </c>
      <c r="R291">
        <v>1</v>
      </c>
      <c r="S291" t="s">
        <v>25</v>
      </c>
      <c r="T291">
        <v>-1.11368485725649E-2</v>
      </c>
      <c r="AU291">
        <v>77742.569999999905</v>
      </c>
      <c r="AV291">
        <v>75894.629999999903</v>
      </c>
      <c r="AW291">
        <v>74046.6899999999</v>
      </c>
      <c r="AX291">
        <v>72198.749999999898</v>
      </c>
      <c r="AY291">
        <v>70350.81</v>
      </c>
      <c r="AZ291">
        <v>71673.676859999905</v>
      </c>
      <c r="BA291">
        <v>72996.5437199999</v>
      </c>
      <c r="BB291">
        <v>74319.410579999894</v>
      </c>
      <c r="BC291">
        <v>75642.277439999903</v>
      </c>
      <c r="BD291">
        <v>76965.144299999898</v>
      </c>
      <c r="BE291">
        <v>76107.995142565196</v>
      </c>
      <c r="BF291">
        <v>75260.391925500895</v>
      </c>
      <c r="BG291">
        <v>74422.228337114706</v>
      </c>
      <c r="BH291">
        <v>73593.3992496914</v>
      </c>
      <c r="BI291">
        <v>72773.800706307302</v>
      </c>
      <c r="BJ291">
        <v>71963.329907791107</v>
      </c>
      <c r="BK291">
        <v>71161.885199830504</v>
      </c>
      <c r="BL291">
        <v>70369.366060221801</v>
      </c>
      <c r="BM291">
        <v>69585.673086261697</v>
      </c>
      <c r="BN291">
        <v>68810.707982280001</v>
      </c>
      <c r="BO291">
        <v>68044.373547310403</v>
      </c>
      <c r="BP291">
        <v>67286.573662898896</v>
      </c>
      <c r="BQ291">
        <v>66537.213281048505</v>
      </c>
      <c r="BR291">
        <v>65796.198412297003</v>
      </c>
      <c r="BS291">
        <v>65063.436113928801</v>
      </c>
      <c r="BT291">
        <v>64338.8344783172</v>
      </c>
      <c r="BU291">
        <v>63622.302621396899</v>
      </c>
      <c r="BV291">
        <v>62913.750671264497</v>
      </c>
      <c r="BW291">
        <v>62213.089756906498</v>
      </c>
      <c r="BX291">
        <v>61520.231997052499</v>
      </c>
      <c r="BY291">
        <v>60835.0904891522</v>
      </c>
      <c r="BZ291">
        <v>60157.579298476303</v>
      </c>
      <c r="CA291">
        <v>59487.613447337098</v>
      </c>
      <c r="CB291">
        <v>58825.108904430803</v>
      </c>
      <c r="CC291">
        <v>58169.982574297501</v>
      </c>
    </row>
    <row r="292" spans="1:81" x14ac:dyDescent="0.25">
      <c r="A292">
        <v>13483</v>
      </c>
      <c r="B292" t="s">
        <v>923</v>
      </c>
      <c r="C292" t="s">
        <v>27</v>
      </c>
      <c r="D292">
        <v>2019</v>
      </c>
      <c r="E292" t="s">
        <v>28</v>
      </c>
      <c r="F292" t="s">
        <v>23</v>
      </c>
      <c r="G292">
        <v>2018</v>
      </c>
      <c r="H292">
        <v>828053</v>
      </c>
      <c r="I292">
        <v>100</v>
      </c>
      <c r="J292">
        <v>2030</v>
      </c>
      <c r="K292">
        <v>100</v>
      </c>
      <c r="L292">
        <v>0</v>
      </c>
      <c r="M292">
        <v>2020</v>
      </c>
      <c r="N292">
        <v>685331</v>
      </c>
      <c r="O292">
        <v>17.241250224910502</v>
      </c>
      <c r="P292" t="s">
        <v>24</v>
      </c>
      <c r="Q292">
        <v>3.65032671313902</v>
      </c>
      <c r="R292">
        <v>1</v>
      </c>
      <c r="S292" t="s">
        <v>25</v>
      </c>
      <c r="T292">
        <v>-1.11368485725649E-2</v>
      </c>
      <c r="AW292">
        <v>828053</v>
      </c>
      <c r="AX292">
        <v>756692</v>
      </c>
      <c r="AY292">
        <v>685331</v>
      </c>
      <c r="AZ292">
        <v>616797.9</v>
      </c>
      <c r="BA292">
        <v>548264.80000000005</v>
      </c>
      <c r="BB292">
        <v>479731.7</v>
      </c>
      <c r="BC292">
        <v>411198.6</v>
      </c>
      <c r="BD292">
        <v>342665.5</v>
      </c>
      <c r="BE292">
        <v>274132.40000000002</v>
      </c>
      <c r="BF292">
        <v>205599.3</v>
      </c>
      <c r="BG292">
        <v>137066.19999999899</v>
      </c>
      <c r="BH292">
        <v>68533.099999999904</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row>
    <row r="293" spans="1:81" x14ac:dyDescent="0.25">
      <c r="A293">
        <v>51495</v>
      </c>
      <c r="B293" t="s">
        <v>924</v>
      </c>
      <c r="C293" t="s">
        <v>84</v>
      </c>
      <c r="D293">
        <v>2018</v>
      </c>
      <c r="E293" t="s">
        <v>105</v>
      </c>
      <c r="F293" t="s">
        <v>54</v>
      </c>
      <c r="G293">
        <v>2018</v>
      </c>
      <c r="H293">
        <v>41620</v>
      </c>
      <c r="I293">
        <v>80</v>
      </c>
      <c r="J293">
        <v>2030</v>
      </c>
      <c r="K293">
        <v>48</v>
      </c>
      <c r="L293">
        <v>21642.400000000001</v>
      </c>
      <c r="M293">
        <v>2020</v>
      </c>
      <c r="N293">
        <v>38700</v>
      </c>
      <c r="O293">
        <v>22.359315837576698</v>
      </c>
      <c r="P293" t="s">
        <v>691</v>
      </c>
      <c r="Q293">
        <v>3.27026943243902</v>
      </c>
      <c r="R293">
        <v>1</v>
      </c>
      <c r="S293" t="s">
        <v>25</v>
      </c>
      <c r="T293">
        <v>-1.11368485725649E-2</v>
      </c>
      <c r="AW293">
        <v>41620</v>
      </c>
      <c r="AX293">
        <v>40160</v>
      </c>
      <c r="AY293">
        <v>38700</v>
      </c>
      <c r="AZ293">
        <v>36994.239999999998</v>
      </c>
      <c r="BA293">
        <v>35288.480000000003</v>
      </c>
      <c r="BB293">
        <v>33582.720000000001</v>
      </c>
      <c r="BC293">
        <v>31876.959999999999</v>
      </c>
      <c r="BD293">
        <v>30171.200000000001</v>
      </c>
      <c r="BE293">
        <v>28465.439999999999</v>
      </c>
      <c r="BF293">
        <v>26759.68</v>
      </c>
      <c r="BG293">
        <v>25053.919999999998</v>
      </c>
      <c r="BH293">
        <v>23348.16</v>
      </c>
      <c r="BI293">
        <v>21642.400000000001</v>
      </c>
      <c r="BJ293">
        <v>21401.371868453101</v>
      </c>
      <c r="BK293">
        <v>21163.028030709</v>
      </c>
      <c r="BL293">
        <v>20927.338592193999</v>
      </c>
      <c r="BM293">
        <v>20694.273991265902</v>
      </c>
      <c r="BN293">
        <v>20463.8049955061</v>
      </c>
      <c r="BO293">
        <v>20235.9026980526</v>
      </c>
      <c r="BP293">
        <v>20010.5385139752</v>
      </c>
      <c r="BQ293">
        <v>19787.6841766896</v>
      </c>
      <c r="BR293">
        <v>19567.311734412098</v>
      </c>
      <c r="BS293">
        <v>19349.393546653799</v>
      </c>
      <c r="BT293">
        <v>19133.9022807537</v>
      </c>
      <c r="BU293">
        <v>18920.810908450701</v>
      </c>
      <c r="BV293">
        <v>18710.092702493199</v>
      </c>
      <c r="BW293">
        <v>18501.7212332868</v>
      </c>
      <c r="BX293">
        <v>18295.670365579899</v>
      </c>
      <c r="BY293">
        <v>18091.9142551849</v>
      </c>
      <c r="BZ293">
        <v>17890.427345737098</v>
      </c>
      <c r="CA293">
        <v>17691.184365489102</v>
      </c>
      <c r="CB293">
        <v>17494.160324141299</v>
      </c>
      <c r="CC293">
        <v>17299.330509707201</v>
      </c>
    </row>
    <row r="294" spans="1:81" x14ac:dyDescent="0.25">
      <c r="A294">
        <v>851314</v>
      </c>
      <c r="B294" t="s">
        <v>925</v>
      </c>
      <c r="C294" t="s">
        <v>36</v>
      </c>
      <c r="D294">
        <v>2020</v>
      </c>
      <c r="E294" t="s">
        <v>28</v>
      </c>
      <c r="F294" t="s">
        <v>23</v>
      </c>
      <c r="G294">
        <v>2019</v>
      </c>
      <c r="H294">
        <v>702.83</v>
      </c>
      <c r="I294">
        <v>100</v>
      </c>
      <c r="J294">
        <v>2021</v>
      </c>
      <c r="K294">
        <v>1</v>
      </c>
      <c r="L294">
        <v>695.80169999999998</v>
      </c>
      <c r="M294">
        <v>2020</v>
      </c>
      <c r="N294">
        <v>702.83</v>
      </c>
      <c r="O294">
        <v>0</v>
      </c>
      <c r="P294" t="s">
        <v>24</v>
      </c>
      <c r="Q294">
        <v>2.65585372881959</v>
      </c>
      <c r="R294">
        <v>1</v>
      </c>
      <c r="S294" t="s">
        <v>25</v>
      </c>
      <c r="T294">
        <v>-1.11368485725649E-2</v>
      </c>
      <c r="AX294">
        <v>702.83</v>
      </c>
      <c r="AY294">
        <v>702.83</v>
      </c>
      <c r="AZ294">
        <v>695.80169999999998</v>
      </c>
      <c r="BA294">
        <v>688.05266183056597</v>
      </c>
      <c r="BB294">
        <v>680.38992352580897</v>
      </c>
      <c r="BC294">
        <v>672.812523977203</v>
      </c>
      <c r="BD294">
        <v>665.31951277994403</v>
      </c>
      <c r="BE294">
        <v>657.90995011374105</v>
      </c>
      <c r="BF294">
        <v>650.58290662494096</v>
      </c>
      <c r="BG294">
        <v>643.33746330995905</v>
      </c>
      <c r="BH294">
        <v>636.17271140001799</v>
      </c>
      <c r="BI294">
        <v>629.08775224715805</v>
      </c>
      <c r="BJ294">
        <v>622.08169721152694</v>
      </c>
      <c r="BK294">
        <v>615.15366754991703</v>
      </c>
      <c r="BL294">
        <v>608.30279430555595</v>
      </c>
      <c r="BM294">
        <v>601.52821819910696</v>
      </c>
      <c r="BN294">
        <v>594.82908952089895</v>
      </c>
      <c r="BO294">
        <v>588.20456802434796</v>
      </c>
      <c r="BP294">
        <v>581.65382282056999</v>
      </c>
      <c r="BQ294">
        <v>575.17603227416396</v>
      </c>
      <c r="BR294">
        <v>568.77038390015798</v>
      </c>
      <c r="BS294">
        <v>562.43607426210201</v>
      </c>
      <c r="BT294">
        <v>556.17230887129699</v>
      </c>
      <c r="BU294">
        <v>549.97830208714402</v>
      </c>
      <c r="BV294">
        <v>543.85327701860297</v>
      </c>
      <c r="BW294">
        <v>537.796465426753</v>
      </c>
      <c r="BX294">
        <v>531.80710762843501</v>
      </c>
      <c r="BY294">
        <v>525.88445240096303</v>
      </c>
      <c r="BZ294">
        <v>520.027756887907</v>
      </c>
      <c r="CA294">
        <v>514.23628650591604</v>
      </c>
      <c r="CB294">
        <v>508.50931485258201</v>
      </c>
      <c r="CC294">
        <v>502.84612361532999</v>
      </c>
    </row>
    <row r="295" spans="1:81" x14ac:dyDescent="0.25">
      <c r="A295">
        <v>37400</v>
      </c>
      <c r="B295" t="s">
        <v>926</v>
      </c>
      <c r="C295" t="s">
        <v>31</v>
      </c>
      <c r="D295">
        <v>2020</v>
      </c>
      <c r="E295" t="s">
        <v>690</v>
      </c>
      <c r="F295" t="s">
        <v>23</v>
      </c>
      <c r="G295">
        <v>2008</v>
      </c>
      <c r="H295">
        <v>9519000</v>
      </c>
      <c r="I295">
        <v>100</v>
      </c>
      <c r="J295">
        <v>2025</v>
      </c>
      <c r="K295">
        <v>50</v>
      </c>
      <c r="L295">
        <v>4759500</v>
      </c>
      <c r="M295">
        <v>2020</v>
      </c>
      <c r="N295">
        <v>5357000</v>
      </c>
      <c r="O295">
        <v>87.446160310956998</v>
      </c>
      <c r="P295" t="s">
        <v>24</v>
      </c>
      <c r="Q295">
        <v>3.1487567780487802</v>
      </c>
      <c r="R295">
        <v>1</v>
      </c>
      <c r="S295" t="s">
        <v>25</v>
      </c>
      <c r="T295">
        <v>-1.11368485725649E-2</v>
      </c>
      <c r="AM295">
        <v>9519000</v>
      </c>
      <c r="AN295">
        <v>9172166.6666666605</v>
      </c>
      <c r="AO295">
        <v>8825333.3333333302</v>
      </c>
      <c r="AP295">
        <v>8478500</v>
      </c>
      <c r="AQ295">
        <v>8131666.6666666605</v>
      </c>
      <c r="AR295">
        <v>7784833.3333333302</v>
      </c>
      <c r="AS295">
        <v>7438000</v>
      </c>
      <c r="AT295">
        <v>7091166.6666666605</v>
      </c>
      <c r="AU295">
        <v>6744333.3333333302</v>
      </c>
      <c r="AV295">
        <v>6397500</v>
      </c>
      <c r="AW295">
        <v>6050666.6666666605</v>
      </c>
      <c r="AX295">
        <v>5703833.3333333302</v>
      </c>
      <c r="AY295">
        <v>5357000</v>
      </c>
      <c r="AZ295">
        <v>5237500</v>
      </c>
      <c r="BA295">
        <v>5118000</v>
      </c>
      <c r="BB295">
        <v>4998500</v>
      </c>
      <c r="BC295">
        <v>4879000</v>
      </c>
      <c r="BD295">
        <v>4759500</v>
      </c>
      <c r="BE295">
        <v>4706494.1692188699</v>
      </c>
      <c r="BF295">
        <v>4654078.6563486196</v>
      </c>
      <c r="BG295">
        <v>4602246.8871080596</v>
      </c>
      <c r="BH295">
        <v>4550992.3604327803</v>
      </c>
      <c r="BI295">
        <v>4500308.6476597404</v>
      </c>
      <c r="BJ295">
        <v>4450189.3917209497</v>
      </c>
      <c r="BK295">
        <v>4400628.3063461203</v>
      </c>
      <c r="BL295">
        <v>4351619.1752741998</v>
      </c>
      <c r="BM295">
        <v>4303155.8514737003</v>
      </c>
      <c r="BN295">
        <v>4255232.25637169</v>
      </c>
      <c r="BO295">
        <v>4207842.3790913904</v>
      </c>
      <c r="BP295">
        <v>4160980.2756982199</v>
      </c>
      <c r="BQ295">
        <v>4114640.0684543401</v>
      </c>
      <c r="BR295">
        <v>4068815.9450813602</v>
      </c>
      <c r="BS295">
        <v>4023502.15803135</v>
      </c>
      <c r="BT295">
        <v>3978693.02376597</v>
      </c>
      <c r="BU295">
        <v>3934382.9220435601</v>
      </c>
      <c r="BV295">
        <v>3890566.29521428</v>
      </c>
      <c r="BW295">
        <v>3847237.6475229501</v>
      </c>
      <c r="BX295">
        <v>3804391.54441982</v>
      </c>
      <c r="BY295">
        <v>3762022.6118788701</v>
      </c>
      <c r="BZ295">
        <v>3720125.5357238101</v>
      </c>
      <c r="CA295">
        <v>3678695.0609615198</v>
      </c>
      <c r="CB295">
        <v>3637725.9911229499</v>
      </c>
      <c r="CC295">
        <v>3597213.1876113298</v>
      </c>
    </row>
    <row r="296" spans="1:81" x14ac:dyDescent="0.25">
      <c r="A296">
        <v>837461</v>
      </c>
      <c r="B296" t="s">
        <v>927</v>
      </c>
      <c r="C296" t="s">
        <v>59</v>
      </c>
      <c r="D296">
        <v>2021</v>
      </c>
      <c r="E296" t="s">
        <v>690</v>
      </c>
      <c r="F296" t="s">
        <v>23</v>
      </c>
      <c r="G296">
        <v>2018</v>
      </c>
      <c r="H296">
        <v>45</v>
      </c>
      <c r="I296">
        <v>100</v>
      </c>
      <c r="J296">
        <v>2030</v>
      </c>
      <c r="K296">
        <v>50</v>
      </c>
      <c r="L296">
        <v>22.5</v>
      </c>
      <c r="M296">
        <v>2020</v>
      </c>
      <c r="N296">
        <v>33.6</v>
      </c>
      <c r="O296">
        <v>50.6666666666667</v>
      </c>
      <c r="P296" t="s">
        <v>45</v>
      </c>
      <c r="Q296">
        <v>3.15024390693902</v>
      </c>
      <c r="R296">
        <v>1</v>
      </c>
      <c r="S296" t="s">
        <v>25</v>
      </c>
      <c r="T296">
        <v>-1.11368485725649E-2</v>
      </c>
      <c r="AW296">
        <v>45</v>
      </c>
      <c r="AX296">
        <v>39.299999999999997</v>
      </c>
      <c r="AY296">
        <v>33.6</v>
      </c>
      <c r="AZ296">
        <v>32.49</v>
      </c>
      <c r="BA296">
        <v>31.38</v>
      </c>
      <c r="BB296">
        <v>30.27</v>
      </c>
      <c r="BC296">
        <v>29.16</v>
      </c>
      <c r="BD296">
        <v>28.05</v>
      </c>
      <c r="BE296">
        <v>26.94</v>
      </c>
      <c r="BF296">
        <v>25.83</v>
      </c>
      <c r="BG296">
        <v>24.72</v>
      </c>
      <c r="BH296">
        <v>23.61</v>
      </c>
      <c r="BI296">
        <v>22.5</v>
      </c>
      <c r="BJ296">
        <v>22.249420907117202</v>
      </c>
      <c r="BK296">
        <v>22.001632475647401</v>
      </c>
      <c r="BL296">
        <v>21.756603626416901</v>
      </c>
      <c r="BM296">
        <v>21.514303626376201</v>
      </c>
      <c r="BN296">
        <v>21.274702084745002</v>
      </c>
      <c r="BO296">
        <v>21.0377689492008</v>
      </c>
      <c r="BP296">
        <v>20.803474502109001</v>
      </c>
      <c r="BQ296">
        <v>20.571789356795701</v>
      </c>
      <c r="BR296">
        <v>20.3426844538624</v>
      </c>
      <c r="BS296">
        <v>20.116131057540301</v>
      </c>
      <c r="BT296">
        <v>19.892100752086598</v>
      </c>
      <c r="BU296">
        <v>19.6705654382204</v>
      </c>
      <c r="BV296">
        <v>19.451497329598201</v>
      </c>
      <c r="BW296">
        <v>19.234868949328799</v>
      </c>
      <c r="BX296">
        <v>19.020653126527002</v>
      </c>
      <c r="BY296">
        <v>18.808822992905601</v>
      </c>
      <c r="BZ296">
        <v>18.599351979405402</v>
      </c>
      <c r="CA296">
        <v>18.392213812862899</v>
      </c>
      <c r="CB296">
        <v>18.187382512714901</v>
      </c>
      <c r="CC296">
        <v>17.984832387739399</v>
      </c>
    </row>
    <row r="297" spans="1:81" x14ac:dyDescent="0.25">
      <c r="A297">
        <v>23073</v>
      </c>
      <c r="B297" t="s">
        <v>224</v>
      </c>
      <c r="C297" t="s">
        <v>111</v>
      </c>
      <c r="D297">
        <v>2021</v>
      </c>
      <c r="E297" t="s">
        <v>28</v>
      </c>
      <c r="F297" t="s">
        <v>23</v>
      </c>
      <c r="G297">
        <v>2019</v>
      </c>
      <c r="H297">
        <v>33387.75</v>
      </c>
      <c r="I297">
        <v>100</v>
      </c>
      <c r="J297">
        <v>2030</v>
      </c>
      <c r="K297">
        <v>50.1</v>
      </c>
      <c r="L297">
        <v>16660.487249999998</v>
      </c>
      <c r="M297">
        <v>2020</v>
      </c>
      <c r="N297">
        <v>24400</v>
      </c>
      <c r="O297">
        <v>53.731146179311402</v>
      </c>
      <c r="P297" t="s">
        <v>45</v>
      </c>
      <c r="Q297">
        <v>3.15124724121402</v>
      </c>
      <c r="R297">
        <v>1</v>
      </c>
      <c r="S297" t="s">
        <v>25</v>
      </c>
      <c r="T297">
        <v>-1.11368485725649E-2</v>
      </c>
      <c r="AX297">
        <v>33387.75</v>
      </c>
      <c r="AY297">
        <v>24400</v>
      </c>
      <c r="AZ297">
        <v>23626.048725000001</v>
      </c>
      <c r="BA297">
        <v>22852.097450000001</v>
      </c>
      <c r="BB297">
        <v>22078.1461749999</v>
      </c>
      <c r="BC297">
        <v>21304.194899999999</v>
      </c>
      <c r="BD297">
        <v>20530.243624999999</v>
      </c>
      <c r="BE297">
        <v>19756.29235</v>
      </c>
      <c r="BF297">
        <v>18982.341075</v>
      </c>
      <c r="BG297">
        <v>18208.389799999899</v>
      </c>
      <c r="BH297">
        <v>17434.4385249999</v>
      </c>
      <c r="BI297">
        <v>16660.487249999998</v>
      </c>
      <c r="BJ297">
        <v>16474.941926351599</v>
      </c>
      <c r="BK297">
        <v>16291.462992876</v>
      </c>
      <c r="BL297">
        <v>16110.0274364988</v>
      </c>
      <c r="BM297">
        <v>15930.612500438599</v>
      </c>
      <c r="BN297">
        <v>15753.195681353</v>
      </c>
      <c r="BO297">
        <v>15577.754726515799</v>
      </c>
      <c r="BP297">
        <v>15404.267631025999</v>
      </c>
      <c r="BQ297">
        <v>15232.712635047999</v>
      </c>
      <c r="BR297">
        <v>15063.0682210821</v>
      </c>
      <c r="BS297">
        <v>14895.313111265699</v>
      </c>
      <c r="BT297">
        <v>14729.4262647046</v>
      </c>
      <c r="BU297">
        <v>14565.386874833801</v>
      </c>
      <c r="BV297">
        <v>14403.174366808</v>
      </c>
      <c r="BW297">
        <v>14242.7683949206</v>
      </c>
      <c r="BX297">
        <v>14084.148840052199</v>
      </c>
      <c r="BY297">
        <v>13927.2958071471</v>
      </c>
      <c r="BZ297">
        <v>13772.1896227176</v>
      </c>
      <c r="CA297">
        <v>13618.810832376699</v>
      </c>
      <c r="CB297">
        <v>13467.1401983982</v>
      </c>
      <c r="CC297">
        <v>13317.158697303101</v>
      </c>
    </row>
    <row r="298" spans="1:81" x14ac:dyDescent="0.25">
      <c r="A298">
        <v>47487</v>
      </c>
      <c r="B298" t="s">
        <v>928</v>
      </c>
      <c r="C298" t="s">
        <v>36</v>
      </c>
      <c r="D298">
        <v>2020</v>
      </c>
      <c r="E298" t="s">
        <v>28</v>
      </c>
      <c r="F298" t="s">
        <v>23</v>
      </c>
      <c r="G298">
        <v>2020</v>
      </c>
      <c r="H298">
        <v>148843.42000000001</v>
      </c>
      <c r="I298">
        <v>100</v>
      </c>
      <c r="J298">
        <v>2039</v>
      </c>
      <c r="K298">
        <v>100</v>
      </c>
      <c r="L298">
        <v>0</v>
      </c>
      <c r="M298">
        <v>2020</v>
      </c>
      <c r="N298">
        <v>148843.42000000001</v>
      </c>
      <c r="O298">
        <v>0</v>
      </c>
      <c r="P298" t="s">
        <v>45</v>
      </c>
      <c r="Q298">
        <v>3.6546490306834598</v>
      </c>
      <c r="R298">
        <v>1</v>
      </c>
      <c r="S298" t="s">
        <v>25</v>
      </c>
      <c r="T298">
        <v>-1.11368485725649E-2</v>
      </c>
      <c r="AY298">
        <v>148843.42000000001</v>
      </c>
      <c r="AZ298">
        <v>141009.555789473</v>
      </c>
      <c r="BA298">
        <v>133175.69157894701</v>
      </c>
      <c r="BB298">
        <v>125341.827368421</v>
      </c>
      <c r="BC298">
        <v>117507.963157894</v>
      </c>
      <c r="BD298">
        <v>109674.09894736799</v>
      </c>
      <c r="BE298">
        <v>101840.234736842</v>
      </c>
      <c r="BF298">
        <v>94006.370526315703</v>
      </c>
      <c r="BG298">
        <v>86172.506315789404</v>
      </c>
      <c r="BH298">
        <v>78338.642105263105</v>
      </c>
      <c r="BI298">
        <v>70504.777894736806</v>
      </c>
      <c r="BJ298">
        <v>62670.9136842105</v>
      </c>
      <c r="BK298">
        <v>54837.049473684201</v>
      </c>
      <c r="BL298">
        <v>47003.1852631578</v>
      </c>
      <c r="BM298">
        <v>39169.321052631502</v>
      </c>
      <c r="BN298">
        <v>31335.456842105199</v>
      </c>
      <c r="BO298">
        <v>23501.5926315789</v>
      </c>
      <c r="BP298">
        <v>15667.7284210526</v>
      </c>
      <c r="BQ298">
        <v>7833.8642105263098</v>
      </c>
      <c r="BR298">
        <v>0</v>
      </c>
      <c r="BS298">
        <v>0</v>
      </c>
      <c r="BT298">
        <v>0</v>
      </c>
      <c r="BU298">
        <v>0</v>
      </c>
      <c r="BV298">
        <v>0</v>
      </c>
      <c r="BW298">
        <v>0</v>
      </c>
      <c r="BX298">
        <v>0</v>
      </c>
      <c r="BY298">
        <v>0</v>
      </c>
      <c r="BZ298">
        <v>0</v>
      </c>
      <c r="CA298">
        <v>0</v>
      </c>
      <c r="CB298">
        <v>0</v>
      </c>
      <c r="CC298">
        <v>0</v>
      </c>
    </row>
    <row r="299" spans="1:81" x14ac:dyDescent="0.25">
      <c r="A299">
        <v>6193</v>
      </c>
      <c r="B299" t="s">
        <v>929</v>
      </c>
      <c r="C299" t="s">
        <v>59</v>
      </c>
      <c r="D299">
        <v>2019</v>
      </c>
      <c r="E299" t="s">
        <v>690</v>
      </c>
      <c r="F299" t="s">
        <v>23</v>
      </c>
      <c r="G299">
        <v>2018</v>
      </c>
      <c r="H299">
        <v>1597519</v>
      </c>
      <c r="I299">
        <v>100</v>
      </c>
      <c r="J299">
        <v>2030</v>
      </c>
      <c r="K299">
        <v>30</v>
      </c>
      <c r="L299">
        <v>1118263.29999999</v>
      </c>
      <c r="M299">
        <v>2020</v>
      </c>
      <c r="N299">
        <v>1384010</v>
      </c>
      <c r="O299">
        <v>44.550122199902901</v>
      </c>
      <c r="P299" t="s">
        <v>24</v>
      </c>
      <c r="Q299">
        <v>2.95040365433902</v>
      </c>
      <c r="R299">
        <v>1</v>
      </c>
      <c r="S299" t="s">
        <v>25</v>
      </c>
      <c r="T299">
        <v>-1.11368485725649E-2</v>
      </c>
      <c r="AW299">
        <v>1597519</v>
      </c>
      <c r="AX299">
        <v>1490764.5</v>
      </c>
      <c r="AY299">
        <v>1384010</v>
      </c>
      <c r="AZ299">
        <v>1357435.33</v>
      </c>
      <c r="BA299">
        <v>1330860.6599999999</v>
      </c>
      <c r="BB299">
        <v>1304285.99</v>
      </c>
      <c r="BC299">
        <v>1277711.3199999901</v>
      </c>
      <c r="BD299">
        <v>1251136.6499999999</v>
      </c>
      <c r="BE299">
        <v>1224561.98</v>
      </c>
      <c r="BF299">
        <v>1197987.30999999</v>
      </c>
      <c r="BG299">
        <v>1171412.6399999999</v>
      </c>
      <c r="BH299">
        <v>1144837.96999999</v>
      </c>
      <c r="BI299">
        <v>1118263.29999999</v>
      </c>
      <c r="BJ299">
        <v>1105809.37096364</v>
      </c>
      <c r="BK299">
        <v>1093494.13944909</v>
      </c>
      <c r="BL299">
        <v>1081316.06080306</v>
      </c>
      <c r="BM299">
        <v>1069273.60757481</v>
      </c>
      <c r="BN299">
        <v>1057365.26932461</v>
      </c>
      <c r="BO299">
        <v>1045589.55243426</v>
      </c>
      <c r="BP299">
        <v>1033944.97991974</v>
      </c>
      <c r="BQ299">
        <v>1022430.09124601</v>
      </c>
      <c r="BR299">
        <v>1011043.4421437701</v>
      </c>
      <c r="BS299">
        <v>999783.60442833405</v>
      </c>
      <c r="BT299">
        <v>988649.165820483</v>
      </c>
      <c r="BU299">
        <v>977638.729769347</v>
      </c>
      <c r="BV299">
        <v>966750.91527723102</v>
      </c>
      <c r="BW299">
        <v>955984.35672639997</v>
      </c>
      <c r="BX299">
        <v>945337.70370779803</v>
      </c>
      <c r="BY299">
        <v>934809.62085166795</v>
      </c>
      <c r="BZ299">
        <v>924398.78766006604</v>
      </c>
      <c r="CA299">
        <v>914103.89834123303</v>
      </c>
      <c r="CB299">
        <v>903923.66164581501</v>
      </c>
      <c r="CC299">
        <v>893856.80070490798</v>
      </c>
    </row>
    <row r="300" spans="1:81" x14ac:dyDescent="0.25">
      <c r="A300">
        <v>6211</v>
      </c>
      <c r="B300" t="s">
        <v>930</v>
      </c>
      <c r="C300" t="s">
        <v>78</v>
      </c>
      <c r="D300">
        <v>2017</v>
      </c>
      <c r="E300" t="s">
        <v>28</v>
      </c>
      <c r="F300" t="s">
        <v>23</v>
      </c>
      <c r="G300">
        <v>2016</v>
      </c>
      <c r="H300">
        <v>304806.53999999998</v>
      </c>
      <c r="I300">
        <v>100</v>
      </c>
      <c r="J300">
        <v>2030</v>
      </c>
      <c r="K300">
        <v>20.3</v>
      </c>
      <c r="L300">
        <v>242930.812379999</v>
      </c>
      <c r="M300">
        <v>2020</v>
      </c>
      <c r="N300">
        <v>249598.46</v>
      </c>
      <c r="O300">
        <v>89.224130565464506</v>
      </c>
      <c r="P300" t="s">
        <v>24</v>
      </c>
      <c r="Q300">
        <v>2.8532743830930198</v>
      </c>
      <c r="R300">
        <v>1</v>
      </c>
      <c r="S300" t="s">
        <v>25</v>
      </c>
      <c r="T300">
        <v>-1.11368485725649E-2</v>
      </c>
      <c r="AU300">
        <v>304806.53999999998</v>
      </c>
      <c r="AV300">
        <v>291004.51999999897</v>
      </c>
      <c r="AW300">
        <v>277202.5</v>
      </c>
      <c r="AX300">
        <v>263400.48</v>
      </c>
      <c r="AY300">
        <v>249598.46</v>
      </c>
      <c r="AZ300">
        <v>248931.69523799999</v>
      </c>
      <c r="BA300">
        <v>248264.93047599899</v>
      </c>
      <c r="BB300">
        <v>247598.16571399901</v>
      </c>
      <c r="BC300">
        <v>246931.40095199901</v>
      </c>
      <c r="BD300">
        <v>246264.63618999999</v>
      </c>
      <c r="BE300">
        <v>245597.87142799899</v>
      </c>
      <c r="BF300">
        <v>244931.10666599899</v>
      </c>
      <c r="BG300">
        <v>244264.34190399901</v>
      </c>
      <c r="BH300">
        <v>243597.57714199901</v>
      </c>
      <c r="BI300">
        <v>242930.812379999</v>
      </c>
      <c r="BJ300">
        <v>240225.328708913</v>
      </c>
      <c r="BK300">
        <v>237549.97559978699</v>
      </c>
      <c r="BL300">
        <v>234904.41749311599</v>
      </c>
      <c r="BM300">
        <v>232288.322566469</v>
      </c>
      <c r="BN300">
        <v>229701.36269287099</v>
      </c>
      <c r="BO300">
        <v>227143.21339964899</v>
      </c>
      <c r="BP300">
        <v>224613.553827731</v>
      </c>
      <c r="BQ300">
        <v>222112.06669140601</v>
      </c>
      <c r="BR300">
        <v>219638.43823852399</v>
      </c>
      <c r="BS300">
        <v>217192.35821114699</v>
      </c>
      <c r="BT300">
        <v>214773.519806631</v>
      </c>
      <c r="BU300">
        <v>212381.619639148</v>
      </c>
      <c r="BV300">
        <v>210016.357701631</v>
      </c>
      <c r="BW300">
        <v>207677.43732814601</v>
      </c>
      <c r="BX300">
        <v>205364.565156684</v>
      </c>
      <c r="BY300">
        <v>203077.45109236299</v>
      </c>
      <c r="BZ300">
        <v>200815.80827104501</v>
      </c>
      <c r="CA300">
        <v>198579.353023353</v>
      </c>
      <c r="CB300">
        <v>196367.80483909399</v>
      </c>
      <c r="CC300">
        <v>194180.88633207401</v>
      </c>
    </row>
    <row r="301" spans="1:81" x14ac:dyDescent="0.25">
      <c r="A301">
        <v>57973</v>
      </c>
      <c r="B301" t="s">
        <v>931</v>
      </c>
      <c r="C301" t="s">
        <v>27</v>
      </c>
      <c r="D301">
        <v>2018</v>
      </c>
      <c r="E301" t="s">
        <v>690</v>
      </c>
      <c r="F301" t="s">
        <v>23</v>
      </c>
      <c r="G301">
        <v>2018</v>
      </c>
      <c r="H301">
        <v>30831</v>
      </c>
      <c r="I301">
        <v>100</v>
      </c>
      <c r="J301">
        <v>2025</v>
      </c>
      <c r="K301">
        <v>30</v>
      </c>
      <c r="L301">
        <v>21581.699999999899</v>
      </c>
      <c r="M301">
        <v>2020</v>
      </c>
      <c r="N301">
        <v>24478</v>
      </c>
      <c r="O301">
        <v>68.686278961651198</v>
      </c>
      <c r="P301" t="s">
        <v>24</v>
      </c>
      <c r="Q301">
        <v>2.9478079611487802</v>
      </c>
      <c r="R301">
        <v>1</v>
      </c>
      <c r="S301" t="s">
        <v>25</v>
      </c>
      <c r="T301">
        <v>-1.11368485725649E-2</v>
      </c>
      <c r="AW301">
        <v>30831</v>
      </c>
      <c r="AX301">
        <v>27654.5</v>
      </c>
      <c r="AY301">
        <v>24478</v>
      </c>
      <c r="AZ301">
        <v>23898.7399999999</v>
      </c>
      <c r="BA301">
        <v>23319.48</v>
      </c>
      <c r="BB301">
        <v>22740.219999999899</v>
      </c>
      <c r="BC301">
        <v>22160.959999999999</v>
      </c>
      <c r="BD301">
        <v>21581.699999999899</v>
      </c>
      <c r="BE301">
        <v>21341.347875161398</v>
      </c>
      <c r="BF301">
        <v>21103.672515541301</v>
      </c>
      <c r="BG301">
        <v>20868.6441104107</v>
      </c>
      <c r="BH301">
        <v>20636.2331810383</v>
      </c>
      <c r="BI301">
        <v>20406.410576992999</v>
      </c>
      <c r="BJ301">
        <v>20179.147472487399</v>
      </c>
      <c r="BK301">
        <v>19954.415362762898</v>
      </c>
      <c r="BL301">
        <v>19732.186060513701</v>
      </c>
      <c r="BM301">
        <v>19512.4316923521</v>
      </c>
      <c r="BN301">
        <v>19295.124695311901</v>
      </c>
      <c r="BO301">
        <v>19080.237813391399</v>
      </c>
      <c r="BP301">
        <v>18867.744094135101</v>
      </c>
      <c r="BQ301">
        <v>18657.616885252901</v>
      </c>
      <c r="BR301">
        <v>18449.8298312769</v>
      </c>
      <c r="BS301">
        <v>18244.356870256299</v>
      </c>
      <c r="BT301">
        <v>18041.172230488501</v>
      </c>
      <c r="BU301">
        <v>17840.250427285999</v>
      </c>
      <c r="BV301">
        <v>17641.5662597806</v>
      </c>
      <c r="BW301">
        <v>17445.094807762602</v>
      </c>
      <c r="BX301">
        <v>17250.811428554502</v>
      </c>
      <c r="BY301">
        <v>17058.691753920801</v>
      </c>
      <c r="BZ301">
        <v>16868.711687011299</v>
      </c>
      <c r="CA301">
        <v>16680.8473993388</v>
      </c>
      <c r="CB301">
        <v>16495.075327790299</v>
      </c>
      <c r="CC301">
        <v>16311.372171671699</v>
      </c>
    </row>
    <row r="302" spans="1:81" x14ac:dyDescent="0.25">
      <c r="A302">
        <v>6263</v>
      </c>
      <c r="B302" t="s">
        <v>932</v>
      </c>
      <c r="C302" t="s">
        <v>39</v>
      </c>
      <c r="D302">
        <v>2019</v>
      </c>
      <c r="E302" t="s">
        <v>28</v>
      </c>
      <c r="F302" t="s">
        <v>23</v>
      </c>
      <c r="G302">
        <v>2019</v>
      </c>
      <c r="H302">
        <v>912000</v>
      </c>
      <c r="I302">
        <v>100</v>
      </c>
      <c r="J302">
        <v>2025</v>
      </c>
      <c r="K302">
        <v>100</v>
      </c>
      <c r="L302">
        <v>0</v>
      </c>
      <c r="M302">
        <v>2020</v>
      </c>
      <c r="N302">
        <v>779000</v>
      </c>
      <c r="O302">
        <v>14.5833333333333</v>
      </c>
      <c r="P302" t="s">
        <v>24</v>
      </c>
      <c r="Q302">
        <v>3.6478960780487801</v>
      </c>
      <c r="R302">
        <v>1</v>
      </c>
      <c r="S302" t="s">
        <v>25</v>
      </c>
      <c r="T302">
        <v>-1.11368485725649E-2</v>
      </c>
      <c r="AX302">
        <v>912000</v>
      </c>
      <c r="AY302">
        <v>779000</v>
      </c>
      <c r="AZ302">
        <v>623200</v>
      </c>
      <c r="BA302">
        <v>467400</v>
      </c>
      <c r="BB302">
        <v>311600</v>
      </c>
      <c r="BC302">
        <v>155800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row>
    <row r="303" spans="1:81" x14ac:dyDescent="0.25">
      <c r="A303">
        <v>40279</v>
      </c>
      <c r="B303" t="s">
        <v>933</v>
      </c>
      <c r="C303" t="s">
        <v>27</v>
      </c>
      <c r="D303">
        <v>2020</v>
      </c>
      <c r="E303" t="s">
        <v>690</v>
      </c>
      <c r="F303" t="s">
        <v>23</v>
      </c>
      <c r="G303">
        <v>2019</v>
      </c>
      <c r="H303">
        <v>18289.64</v>
      </c>
      <c r="I303">
        <v>100</v>
      </c>
      <c r="J303">
        <v>2025</v>
      </c>
      <c r="K303">
        <v>30</v>
      </c>
      <c r="L303">
        <v>12802.748</v>
      </c>
      <c r="M303">
        <v>2020</v>
      </c>
      <c r="N303">
        <v>16754.37</v>
      </c>
      <c r="O303">
        <v>116.89855184797599</v>
      </c>
      <c r="P303" t="s">
        <v>24</v>
      </c>
      <c r="Q303">
        <v>2.9478074583487799</v>
      </c>
      <c r="R303">
        <v>1</v>
      </c>
      <c r="S303" t="s">
        <v>25</v>
      </c>
      <c r="T303">
        <v>-1.11368485725649E-2</v>
      </c>
      <c r="AX303">
        <v>18289.64</v>
      </c>
      <c r="AY303">
        <v>16754.37</v>
      </c>
      <c r="AZ303">
        <v>15964.045599999999</v>
      </c>
      <c r="BA303">
        <v>15173.7212</v>
      </c>
      <c r="BB303">
        <v>14383.3967999999</v>
      </c>
      <c r="BC303">
        <v>13593.072399999999</v>
      </c>
      <c r="BD303">
        <v>12802.748</v>
      </c>
      <c r="BE303">
        <v>12660.165734211199</v>
      </c>
      <c r="BF303">
        <v>12519.1713855258</v>
      </c>
      <c r="BG303">
        <v>12379.747269551201</v>
      </c>
      <c r="BH303">
        <v>12241.8758988436</v>
      </c>
      <c r="BI303">
        <v>12105.539980714</v>
      </c>
      <c r="BJ303">
        <v>11970.722415059699</v>
      </c>
      <c r="BK303">
        <v>11837.4062922189</v>
      </c>
      <c r="BL303">
        <v>11705.574890850599</v>
      </c>
      <c r="BM303">
        <v>11575.211675836301</v>
      </c>
      <c r="BN303">
        <v>11446.300296207201</v>
      </c>
      <c r="BO303">
        <v>11318.824583092201</v>
      </c>
      <c r="BP303">
        <v>11192.768547690899</v>
      </c>
      <c r="BQ303">
        <v>11068.1163792675</v>
      </c>
      <c r="BR303">
        <v>10944.852443168</v>
      </c>
      <c r="BS303">
        <v>10822.9612788594</v>
      </c>
      <c r="BT303">
        <v>10702.427597989999</v>
      </c>
      <c r="BU303">
        <v>10583.2362824724</v>
      </c>
      <c r="BV303">
        <v>10465.3723825868</v>
      </c>
      <c r="BW303">
        <v>10348.821115106401</v>
      </c>
      <c r="BX303">
        <v>10233.5678614429</v>
      </c>
      <c r="BY303">
        <v>10119.598165813</v>
      </c>
      <c r="BZ303">
        <v>10006.897733425099</v>
      </c>
      <c r="CA303">
        <v>9895.45242868684</v>
      </c>
      <c r="CB303">
        <v>9785.2482734315399</v>
      </c>
      <c r="CC303">
        <v>9676.2714451653792</v>
      </c>
    </row>
    <row r="304" spans="1:81" x14ac:dyDescent="0.25">
      <c r="A304">
        <v>37393</v>
      </c>
      <c r="B304" t="s">
        <v>934</v>
      </c>
      <c r="C304" t="s">
        <v>76</v>
      </c>
      <c r="D304">
        <v>2019</v>
      </c>
      <c r="E304" t="s">
        <v>690</v>
      </c>
      <c r="F304" t="s">
        <v>23</v>
      </c>
      <c r="G304">
        <v>2019</v>
      </c>
      <c r="H304">
        <v>3196</v>
      </c>
      <c r="I304">
        <v>95</v>
      </c>
      <c r="J304">
        <v>2025</v>
      </c>
      <c r="K304">
        <v>40</v>
      </c>
      <c r="L304">
        <v>1917.6</v>
      </c>
      <c r="M304">
        <v>2020</v>
      </c>
      <c r="N304">
        <v>3051</v>
      </c>
      <c r="O304">
        <v>11.342302878598201</v>
      </c>
      <c r="P304" t="s">
        <v>24</v>
      </c>
      <c r="Q304">
        <v>2.9978051976487801</v>
      </c>
      <c r="R304">
        <v>1</v>
      </c>
      <c r="S304" t="s">
        <v>25</v>
      </c>
      <c r="T304">
        <v>-1.11368485725649E-2</v>
      </c>
      <c r="AX304">
        <v>3196</v>
      </c>
      <c r="AY304">
        <v>3051</v>
      </c>
      <c r="AZ304">
        <v>2824.32</v>
      </c>
      <c r="BA304">
        <v>2597.64</v>
      </c>
      <c r="BB304">
        <v>2370.96</v>
      </c>
      <c r="BC304">
        <v>2144.2799999999902</v>
      </c>
      <c r="BD304">
        <v>1917.6</v>
      </c>
      <c r="BE304">
        <v>1896.2439791772399</v>
      </c>
      <c r="BF304">
        <v>1875.12579712451</v>
      </c>
      <c r="BG304">
        <v>1854.24280506742</v>
      </c>
      <c r="BH304">
        <v>1833.59238373062</v>
      </c>
      <c r="BI304">
        <v>1813.1719430092</v>
      </c>
      <c r="BJ304">
        <v>1792.9789216438901</v>
      </c>
      <c r="BK304">
        <v>1773.01078689974</v>
      </c>
      <c r="BL304">
        <v>1753.2650342485099</v>
      </c>
      <c r="BM304">
        <v>1733.73918705451</v>
      </c>
      <c r="BN304">
        <v>1714.43079626396</v>
      </c>
      <c r="BO304">
        <v>1695.33744009783</v>
      </c>
      <c r="BP304">
        <v>1676.4567237480601</v>
      </c>
      <c r="BQ304">
        <v>1657.7862790772199</v>
      </c>
      <c r="BR304">
        <v>1639.32376432146</v>
      </c>
      <c r="BS304">
        <v>1621.0668637968099</v>
      </c>
      <c r="BT304">
        <v>1603.0132876087</v>
      </c>
      <c r="BU304">
        <v>1585.16077136479</v>
      </c>
      <c r="BV304">
        <v>1567.5070758909301</v>
      </c>
      <c r="BW304">
        <v>1550.0499869503101</v>
      </c>
      <c r="BX304">
        <v>1532.7873149657401</v>
      </c>
      <c r="BY304">
        <v>1515.71689474502</v>
      </c>
      <c r="BZ304">
        <v>1498.83658520936</v>
      </c>
      <c r="CA304">
        <v>1482.1442691248701</v>
      </c>
      <c r="CB304">
        <v>1465.6378528369301</v>
      </c>
      <c r="CC304">
        <v>1449.3152660076601</v>
      </c>
    </row>
    <row r="305" spans="1:81" x14ac:dyDescent="0.25">
      <c r="A305">
        <v>59325</v>
      </c>
      <c r="B305" t="s">
        <v>935</v>
      </c>
      <c r="C305" t="s">
        <v>92</v>
      </c>
      <c r="D305">
        <v>2019</v>
      </c>
      <c r="E305" t="s">
        <v>32</v>
      </c>
      <c r="F305" t="s">
        <v>33</v>
      </c>
      <c r="G305">
        <v>2019</v>
      </c>
      <c r="H305">
        <v>767</v>
      </c>
      <c r="I305">
        <v>100</v>
      </c>
      <c r="J305">
        <v>2021</v>
      </c>
      <c r="K305">
        <v>100</v>
      </c>
      <c r="L305">
        <v>0</v>
      </c>
      <c r="M305">
        <v>2020</v>
      </c>
      <c r="N305">
        <v>138</v>
      </c>
      <c r="O305">
        <v>83.292978208232398</v>
      </c>
      <c r="P305" t="s">
        <v>24</v>
      </c>
      <c r="Q305">
        <v>3.31585374113659</v>
      </c>
      <c r="R305">
        <v>1</v>
      </c>
      <c r="S305" t="s">
        <v>25</v>
      </c>
      <c r="T305">
        <v>-1.11368485725649E-2</v>
      </c>
      <c r="AX305">
        <v>767</v>
      </c>
      <c r="AY305">
        <v>138</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row>
    <row r="306" spans="1:81" x14ac:dyDescent="0.25">
      <c r="A306">
        <v>6285</v>
      </c>
      <c r="B306" t="s">
        <v>227</v>
      </c>
      <c r="C306" t="s">
        <v>27</v>
      </c>
      <c r="D306">
        <v>2017</v>
      </c>
      <c r="E306" t="s">
        <v>28</v>
      </c>
      <c r="F306" t="s">
        <v>23</v>
      </c>
      <c r="G306">
        <v>2014</v>
      </c>
      <c r="H306">
        <v>106103</v>
      </c>
      <c r="I306">
        <v>100</v>
      </c>
      <c r="J306">
        <v>2022</v>
      </c>
      <c r="K306">
        <v>25</v>
      </c>
      <c r="L306">
        <v>79577.25</v>
      </c>
      <c r="M306">
        <v>2020</v>
      </c>
      <c r="N306">
        <v>62633</v>
      </c>
      <c r="O306">
        <v>163.87849542425801</v>
      </c>
      <c r="P306" t="s">
        <v>691</v>
      </c>
      <c r="Q306">
        <v>2.8963520737146302</v>
      </c>
      <c r="R306">
        <v>1</v>
      </c>
      <c r="S306" t="s">
        <v>25</v>
      </c>
      <c r="T306">
        <v>-1.11368485725649E-2</v>
      </c>
      <c r="AS306">
        <v>106103</v>
      </c>
      <c r="AT306">
        <v>98858</v>
      </c>
      <c r="AU306">
        <v>91613</v>
      </c>
      <c r="AV306">
        <v>84368</v>
      </c>
      <c r="AW306">
        <v>77123</v>
      </c>
      <c r="AX306">
        <v>69878</v>
      </c>
      <c r="AY306">
        <v>62633</v>
      </c>
      <c r="AZ306">
        <v>71105.125</v>
      </c>
      <c r="BA306">
        <v>79577.25</v>
      </c>
      <c r="BB306">
        <v>78691.0102169288</v>
      </c>
      <c r="BC306">
        <v>77814.640352120696</v>
      </c>
      <c r="BD306">
        <v>76948.030485790601</v>
      </c>
      <c r="BE306">
        <v>76091.071922313204</v>
      </c>
      <c r="BF306">
        <v>75243.657176590204</v>
      </c>
      <c r="BG306">
        <v>74405.679960568596</v>
      </c>
      <c r="BH306">
        <v>73577.035169908995</v>
      </c>
      <c r="BI306">
        <v>72757.618870803402</v>
      </c>
      <c r="BJ306">
        <v>71947.328286938893</v>
      </c>
      <c r="BK306">
        <v>71146.061786606602</v>
      </c>
      <c r="BL306">
        <v>70353.718869954901</v>
      </c>
      <c r="BM306">
        <v>69570.200156383406</v>
      </c>
      <c r="BN306">
        <v>68795.407372078698</v>
      </c>
      <c r="BO306">
        <v>68029.243337687905</v>
      </c>
      <c r="BP306">
        <v>67271.611956129898</v>
      </c>
      <c r="BQ306">
        <v>66522.418200542103</v>
      </c>
      <c r="BR306">
        <v>65781.568102361896</v>
      </c>
      <c r="BS306">
        <v>65048.968739540003</v>
      </c>
      <c r="BT306">
        <v>64324.528224886199</v>
      </c>
      <c r="BU306">
        <v>63608.155694544002</v>
      </c>
      <c r="BV306">
        <v>62899.761296593701</v>
      </c>
      <c r="BW306">
        <v>62199.2561797831</v>
      </c>
      <c r="BX306">
        <v>61506.5524823827</v>
      </c>
      <c r="BY306">
        <v>60821.563321165799</v>
      </c>
      <c r="BZ306">
        <v>60144.202780511303</v>
      </c>
      <c r="CA306">
        <v>59474.385901627102</v>
      </c>
      <c r="CB306">
        <v>58812.028671894397</v>
      </c>
      <c r="CC306">
        <v>58157.048014330197</v>
      </c>
    </row>
    <row r="307" spans="1:81" x14ac:dyDescent="0.25">
      <c r="A307">
        <v>53607</v>
      </c>
      <c r="B307" t="s">
        <v>936</v>
      </c>
      <c r="C307" t="s">
        <v>92</v>
      </c>
      <c r="D307">
        <v>2017</v>
      </c>
      <c r="E307" t="s">
        <v>32</v>
      </c>
      <c r="F307" t="s">
        <v>33</v>
      </c>
      <c r="G307">
        <v>2017</v>
      </c>
      <c r="H307">
        <v>108697</v>
      </c>
      <c r="I307">
        <v>100</v>
      </c>
      <c r="J307">
        <v>2022</v>
      </c>
      <c r="K307">
        <v>50</v>
      </c>
      <c r="L307">
        <v>54348.5</v>
      </c>
      <c r="M307">
        <v>2020</v>
      </c>
      <c r="N307">
        <v>19995</v>
      </c>
      <c r="O307">
        <v>163.209656200263</v>
      </c>
      <c r="P307" t="s">
        <v>24</v>
      </c>
      <c r="Q307">
        <v>2.8163523331146298</v>
      </c>
      <c r="R307">
        <v>1</v>
      </c>
      <c r="S307" t="s">
        <v>25</v>
      </c>
      <c r="T307">
        <v>-1.11368485725649E-2</v>
      </c>
      <c r="AV307">
        <v>108697</v>
      </c>
      <c r="AW307">
        <v>79129.666666666599</v>
      </c>
      <c r="AX307">
        <v>49562.333333333299</v>
      </c>
      <c r="AY307">
        <v>19995</v>
      </c>
      <c r="AZ307">
        <v>37171.75</v>
      </c>
      <c r="BA307">
        <v>54348.5</v>
      </c>
      <c r="BB307">
        <v>53743.228985353897</v>
      </c>
      <c r="BC307">
        <v>53144.698782343301</v>
      </c>
      <c r="BD307">
        <v>52552.834319569803</v>
      </c>
      <c r="BE307">
        <v>51967.561361693697</v>
      </c>
      <c r="BF307">
        <v>51388.806500122999</v>
      </c>
      <c r="BG307">
        <v>50816.4971438063</v>
      </c>
      <c r="BH307">
        <v>50250.561510127503</v>
      </c>
      <c r="BI307">
        <v>49690.9286159029</v>
      </c>
      <c r="BJ307">
        <v>49137.528268477501</v>
      </c>
      <c r="BK307">
        <v>48590.291056921298</v>
      </c>
      <c r="BL307">
        <v>48049.148343323497</v>
      </c>
      <c r="BM307">
        <v>47514.032254183199</v>
      </c>
      <c r="BN307">
        <v>46984.8756718964</v>
      </c>
      <c r="BO307">
        <v>46461.612226337696</v>
      </c>
      <c r="BP307">
        <v>45944.176286535701</v>
      </c>
      <c r="BQ307">
        <v>45432.502952441399</v>
      </c>
      <c r="BR307">
        <v>44926.528046787404</v>
      </c>
      <c r="BS307">
        <v>44426.188107039299</v>
      </c>
      <c r="BT307">
        <v>43931.420377434901</v>
      </c>
      <c r="BU307">
        <v>43442.1628011137</v>
      </c>
      <c r="BV307">
        <v>42958.354012333002</v>
      </c>
      <c r="BW307">
        <v>42479.933328771003</v>
      </c>
      <c r="BX307">
        <v>42006.840743915804</v>
      </c>
      <c r="BY307">
        <v>41539.016919538997</v>
      </c>
      <c r="BZ307">
        <v>41076.403178252804</v>
      </c>
      <c r="CA307">
        <v>40618.941496150997</v>
      </c>
      <c r="CB307">
        <v>40166.574495530498</v>
      </c>
      <c r="CC307">
        <v>39719.245437695099</v>
      </c>
    </row>
    <row r="308" spans="1:81" x14ac:dyDescent="0.25">
      <c r="A308">
        <v>6333</v>
      </c>
      <c r="B308" t="s">
        <v>937</v>
      </c>
      <c r="C308" t="s">
        <v>56</v>
      </c>
      <c r="D308">
        <v>2021</v>
      </c>
      <c r="E308" t="s">
        <v>690</v>
      </c>
      <c r="F308" t="s">
        <v>23</v>
      </c>
      <c r="G308">
        <v>2017</v>
      </c>
      <c r="H308">
        <v>108708</v>
      </c>
      <c r="I308">
        <v>100</v>
      </c>
      <c r="J308">
        <v>2027</v>
      </c>
      <c r="K308">
        <v>20</v>
      </c>
      <c r="L308">
        <v>86966.399999999994</v>
      </c>
      <c r="M308">
        <v>2020</v>
      </c>
      <c r="N308">
        <v>79834</v>
      </c>
      <c r="O308">
        <v>132.80531331640699</v>
      </c>
      <c r="P308" t="s">
        <v>24</v>
      </c>
      <c r="Q308">
        <v>2.8487913586048799</v>
      </c>
      <c r="R308">
        <v>1</v>
      </c>
      <c r="S308" t="s">
        <v>25</v>
      </c>
      <c r="T308">
        <v>-1.11368485725649E-2</v>
      </c>
      <c r="AV308">
        <v>108708</v>
      </c>
      <c r="AW308">
        <v>99083.333333333299</v>
      </c>
      <c r="AX308">
        <v>89458.666666666599</v>
      </c>
      <c r="AY308">
        <v>79834</v>
      </c>
      <c r="AZ308">
        <v>80852.9142857142</v>
      </c>
      <c r="BA308">
        <v>81871.828571428501</v>
      </c>
      <c r="BB308">
        <v>82890.742857142803</v>
      </c>
      <c r="BC308">
        <v>83909.657142857104</v>
      </c>
      <c r="BD308">
        <v>84928.571428571406</v>
      </c>
      <c r="BE308">
        <v>85947.485714285707</v>
      </c>
      <c r="BF308">
        <v>86966.399999999994</v>
      </c>
      <c r="BG308">
        <v>85997.868372298894</v>
      </c>
      <c r="BH308">
        <v>85040.123134673195</v>
      </c>
      <c r="BI308">
        <v>84093.044160730002</v>
      </c>
      <c r="BJ308">
        <v>83156.512661906003</v>
      </c>
      <c r="BK308">
        <v>82230.411172567794</v>
      </c>
      <c r="BL308">
        <v>81314.623535279097</v>
      </c>
      <c r="BM308">
        <v>80409.034886231602</v>
      </c>
      <c r="BN308">
        <v>79513.531640837493</v>
      </c>
      <c r="BO308">
        <v>78628.001479483704</v>
      </c>
      <c r="BP308">
        <v>77752.333333443297</v>
      </c>
      <c r="BQ308">
        <v>76886.417370945099</v>
      </c>
      <c r="BR308">
        <v>76030.144983397899</v>
      </c>
      <c r="BS308">
        <v>75183.408771767601</v>
      </c>
      <c r="BT308">
        <v>74346.102533107201</v>
      </c>
      <c r="BU308">
        <v>73518.121247235598</v>
      </c>
      <c r="BV308">
        <v>72699.361063565593</v>
      </c>
      <c r="BW308">
        <v>71889.719288078501</v>
      </c>
      <c r="BX308">
        <v>71089.094370442996</v>
      </c>
      <c r="BY308">
        <v>70297.385891278594</v>
      </c>
      <c r="BZ308">
        <v>69514.494549560201</v>
      </c>
      <c r="CA308">
        <v>68740.322150163396</v>
      </c>
      <c r="CB308">
        <v>67974.771591547702</v>
      </c>
      <c r="CC308">
        <v>67217.746853577904</v>
      </c>
    </row>
    <row r="309" spans="1:81" x14ac:dyDescent="0.25">
      <c r="A309">
        <v>32044</v>
      </c>
      <c r="B309" t="s">
        <v>938</v>
      </c>
      <c r="C309" t="s">
        <v>380</v>
      </c>
      <c r="D309">
        <v>2021</v>
      </c>
      <c r="E309" t="s">
        <v>88</v>
      </c>
      <c r="F309" t="s">
        <v>54</v>
      </c>
      <c r="G309">
        <v>2019</v>
      </c>
      <c r="H309">
        <v>132.5</v>
      </c>
      <c r="I309">
        <v>100</v>
      </c>
      <c r="J309">
        <v>2021</v>
      </c>
      <c r="K309">
        <v>10</v>
      </c>
      <c r="L309">
        <v>119.25</v>
      </c>
      <c r="M309">
        <v>2020</v>
      </c>
      <c r="N309">
        <v>72.2</v>
      </c>
      <c r="O309">
        <v>441.19368051492103</v>
      </c>
      <c r="P309" t="s">
        <v>691</v>
      </c>
      <c r="Q309">
        <v>3.08585367562659</v>
      </c>
      <c r="R309">
        <v>1</v>
      </c>
      <c r="S309" t="s">
        <v>25</v>
      </c>
      <c r="T309">
        <v>-1.11368485725649E-2</v>
      </c>
      <c r="AX309">
        <v>132.5</v>
      </c>
      <c r="AY309">
        <v>72.2</v>
      </c>
      <c r="AZ309">
        <v>119.25</v>
      </c>
      <c r="BA309">
        <v>117.921930807721</v>
      </c>
      <c r="BB309">
        <v>116.608652120931</v>
      </c>
      <c r="BC309">
        <v>115.309999220009</v>
      </c>
      <c r="BD309">
        <v>114.025809219794</v>
      </c>
      <c r="BE309">
        <v>112.75592104914899</v>
      </c>
      <c r="BF309">
        <v>111.500175430764</v>
      </c>
      <c r="BG309">
        <v>110.258414861177</v>
      </c>
      <c r="BH309">
        <v>109.030483591017</v>
      </c>
      <c r="BI309">
        <v>107.816227605471</v>
      </c>
      <c r="BJ309">
        <v>106.615494604963</v>
      </c>
      <c r="BK309">
        <v>105.428133986059</v>
      </c>
      <c r="BL309">
        <v>104.253996822568</v>
      </c>
      <c r="BM309">
        <v>103.09293584687001</v>
      </c>
      <c r="BN309">
        <v>101.94480543144201</v>
      </c>
      <c r="BO309">
        <v>100.809461570593</v>
      </c>
      <c r="BP309">
        <v>99.686761862399806</v>
      </c>
      <c r="BQ309">
        <v>98.576565490849006</v>
      </c>
      <c r="BR309">
        <v>97.478733208173793</v>
      </c>
      <c r="BS309">
        <v>96.393127317389002</v>
      </c>
      <c r="BT309">
        <v>95.319611655019202</v>
      </c>
      <c r="BU309">
        <v>94.258051574021593</v>
      </c>
      <c r="BV309">
        <v>93.208313926896693</v>
      </c>
      <c r="BW309">
        <v>92.170267048988705</v>
      </c>
      <c r="BX309">
        <v>91.143780741971298</v>
      </c>
      <c r="BY309">
        <v>90.128726257516902</v>
      </c>
      <c r="BZ309">
        <v>89.124976281148804</v>
      </c>
      <c r="CA309">
        <v>88.132404916272193</v>
      </c>
      <c r="CB309">
        <v>87.150887668383703</v>
      </c>
      <c r="CC309">
        <v>86.180301429456193</v>
      </c>
    </row>
    <row r="310" spans="1:81" x14ac:dyDescent="0.25">
      <c r="A310">
        <v>6436</v>
      </c>
      <c r="B310" t="s">
        <v>231</v>
      </c>
      <c r="C310" t="s">
        <v>211</v>
      </c>
      <c r="D310">
        <v>2019</v>
      </c>
      <c r="E310" t="s">
        <v>28</v>
      </c>
      <c r="F310" t="s">
        <v>23</v>
      </c>
      <c r="G310">
        <v>2015</v>
      </c>
      <c r="H310">
        <v>264130.25</v>
      </c>
      <c r="I310">
        <v>94.7</v>
      </c>
      <c r="J310">
        <v>2050</v>
      </c>
      <c r="K310">
        <v>75</v>
      </c>
      <c r="L310">
        <v>66032.5625</v>
      </c>
      <c r="M310">
        <v>2020</v>
      </c>
      <c r="N310">
        <v>179362.15</v>
      </c>
      <c r="O310">
        <v>42.7910598401104</v>
      </c>
      <c r="P310" t="s">
        <v>24</v>
      </c>
      <c r="Q310">
        <v>3.3570264130249998</v>
      </c>
      <c r="R310">
        <v>1</v>
      </c>
      <c r="S310" t="s">
        <v>25</v>
      </c>
      <c r="T310">
        <v>-1.11368485725649E-2</v>
      </c>
      <c r="AT310">
        <v>264130.25</v>
      </c>
      <c r="AU310">
        <v>247176.63</v>
      </c>
      <c r="AV310">
        <v>230223.01</v>
      </c>
      <c r="AW310">
        <v>213269.39</v>
      </c>
      <c r="AX310">
        <v>196315.77</v>
      </c>
      <c r="AY310">
        <v>179362.15</v>
      </c>
      <c r="AZ310">
        <v>175584.497083333</v>
      </c>
      <c r="BA310">
        <v>171806.84416666601</v>
      </c>
      <c r="BB310">
        <v>168029.19125</v>
      </c>
      <c r="BC310">
        <v>164251.53833333301</v>
      </c>
      <c r="BD310">
        <v>160473.88541666599</v>
      </c>
      <c r="BE310">
        <v>156696.23249999899</v>
      </c>
      <c r="BF310">
        <v>152918.57958333299</v>
      </c>
      <c r="BG310">
        <v>149140.926666666</v>
      </c>
      <c r="BH310">
        <v>145363.27374999999</v>
      </c>
      <c r="BI310">
        <v>141585.620833333</v>
      </c>
      <c r="BJ310">
        <v>137807.96791666601</v>
      </c>
      <c r="BK310">
        <v>134030.315</v>
      </c>
      <c r="BL310">
        <v>130252.66208333299</v>
      </c>
      <c r="BM310">
        <v>126475.009166666</v>
      </c>
      <c r="BN310">
        <v>122697.35625</v>
      </c>
      <c r="BO310">
        <v>118919.703333333</v>
      </c>
      <c r="BP310">
        <v>115142.050416666</v>
      </c>
      <c r="BQ310">
        <v>111364.39750000001</v>
      </c>
      <c r="BR310">
        <v>107586.744583333</v>
      </c>
      <c r="BS310">
        <v>103809.09166666601</v>
      </c>
      <c r="BT310">
        <v>100031.43875</v>
      </c>
      <c r="BU310">
        <v>96253.785833333299</v>
      </c>
      <c r="BV310">
        <v>92476.132916666596</v>
      </c>
      <c r="BW310">
        <v>88698.48</v>
      </c>
      <c r="BX310">
        <v>84920.827083333294</v>
      </c>
      <c r="BY310">
        <v>81143.174166666606</v>
      </c>
      <c r="BZ310">
        <v>77365.521249999903</v>
      </c>
      <c r="CA310">
        <v>73587.868333333303</v>
      </c>
      <c r="CB310">
        <v>69810.215416666601</v>
      </c>
      <c r="CC310">
        <v>66032.5625</v>
      </c>
    </row>
    <row r="311" spans="1:81" x14ac:dyDescent="0.25">
      <c r="A311">
        <v>6516</v>
      </c>
      <c r="B311" t="s">
        <v>232</v>
      </c>
      <c r="C311" t="s">
        <v>65</v>
      </c>
      <c r="D311">
        <v>2020</v>
      </c>
      <c r="E311" t="s">
        <v>690</v>
      </c>
      <c r="F311" t="s">
        <v>23</v>
      </c>
      <c r="G311">
        <v>2017</v>
      </c>
      <c r="H311">
        <v>85289</v>
      </c>
      <c r="I311">
        <v>100</v>
      </c>
      <c r="J311">
        <v>2030</v>
      </c>
      <c r="K311">
        <v>60</v>
      </c>
      <c r="L311">
        <v>34115.599999999999</v>
      </c>
      <c r="M311">
        <v>2020</v>
      </c>
      <c r="N311">
        <v>48380.21</v>
      </c>
      <c r="O311">
        <v>72.124951635029106</v>
      </c>
      <c r="P311" t="s">
        <v>45</v>
      </c>
      <c r="Q311">
        <v>3.2502524313390202</v>
      </c>
      <c r="R311">
        <v>1</v>
      </c>
      <c r="S311" t="s">
        <v>25</v>
      </c>
      <c r="T311">
        <v>-1.11368485725649E-2</v>
      </c>
      <c r="AV311">
        <v>85289</v>
      </c>
      <c r="AW311">
        <v>72986.070000000007</v>
      </c>
      <c r="AX311">
        <v>60683.14</v>
      </c>
      <c r="AY311">
        <v>48380.21</v>
      </c>
      <c r="AZ311">
        <v>46953.748999999902</v>
      </c>
      <c r="BA311">
        <v>45527.288</v>
      </c>
      <c r="BB311">
        <v>44100.826999999997</v>
      </c>
      <c r="BC311">
        <v>42674.3659999999</v>
      </c>
      <c r="BD311">
        <v>41247.904999999999</v>
      </c>
      <c r="BE311">
        <v>39821.444000000003</v>
      </c>
      <c r="BF311">
        <v>38394.983</v>
      </c>
      <c r="BG311">
        <v>36968.521999999997</v>
      </c>
      <c r="BH311">
        <v>35542.061000000002</v>
      </c>
      <c r="BI311">
        <v>34115.599999999999</v>
      </c>
      <c r="BJ311">
        <v>33735.659728837803</v>
      </c>
      <c r="BK311">
        <v>33359.950794942102</v>
      </c>
      <c r="BL311">
        <v>32988.426074550604</v>
      </c>
      <c r="BM311">
        <v>32621.038968711098</v>
      </c>
      <c r="BN311">
        <v>32257.7433974368</v>
      </c>
      <c r="BO311">
        <v>31898.4937939269</v>
      </c>
      <c r="BP311">
        <v>31543.245098851101</v>
      </c>
      <c r="BQ311">
        <v>31191.952754697799</v>
      </c>
      <c r="BR311">
        <v>30844.5727001862</v>
      </c>
      <c r="BS311">
        <v>30501.0613647387</v>
      </c>
      <c r="BT311">
        <v>30161.375663017101</v>
      </c>
      <c r="BU311">
        <v>29825.472989517901</v>
      </c>
      <c r="BV311">
        <v>29493.311213228499</v>
      </c>
      <c r="BW311">
        <v>29164.8486723432</v>
      </c>
      <c r="BX311">
        <v>28840.044169037599</v>
      </c>
      <c r="BY311">
        <v>28518.8569643009</v>
      </c>
      <c r="BZ311">
        <v>28201.246772826798</v>
      </c>
      <c r="CA311">
        <v>27887.1737579603</v>
      </c>
      <c r="CB311">
        <v>27576.598526701098</v>
      </c>
      <c r="CC311">
        <v>27269.482124762799</v>
      </c>
    </row>
    <row r="312" spans="1:81" x14ac:dyDescent="0.25">
      <c r="A312">
        <v>6546</v>
      </c>
      <c r="B312" t="s">
        <v>939</v>
      </c>
      <c r="C312" t="s">
        <v>155</v>
      </c>
      <c r="D312">
        <v>2018</v>
      </c>
      <c r="E312" t="s">
        <v>28</v>
      </c>
      <c r="F312" t="s">
        <v>23</v>
      </c>
      <c r="G312">
        <v>2018</v>
      </c>
      <c r="H312">
        <v>1221134.1499999999</v>
      </c>
      <c r="I312">
        <v>95</v>
      </c>
      <c r="J312">
        <v>2030</v>
      </c>
      <c r="K312">
        <v>30</v>
      </c>
      <c r="L312">
        <v>854793.90499999898</v>
      </c>
      <c r="M312">
        <v>2020</v>
      </c>
      <c r="N312">
        <v>1132460.8999999999</v>
      </c>
      <c r="O312">
        <v>24.636756622899799</v>
      </c>
      <c r="P312" t="s">
        <v>24</v>
      </c>
      <c r="Q312">
        <v>2.90036774043902</v>
      </c>
      <c r="R312">
        <v>1</v>
      </c>
      <c r="S312" t="s">
        <v>25</v>
      </c>
      <c r="T312">
        <v>-1.11368485725649E-2</v>
      </c>
      <c r="AW312">
        <v>1221134.1499999999</v>
      </c>
      <c r="AX312">
        <v>1176797.5249999999</v>
      </c>
      <c r="AY312">
        <v>1132460.8999999999</v>
      </c>
      <c r="AZ312">
        <v>1104694.20049999</v>
      </c>
      <c r="BA312">
        <v>1076927.5009999999</v>
      </c>
      <c r="BB312">
        <v>1049160.80149999</v>
      </c>
      <c r="BC312">
        <v>1021394.102</v>
      </c>
      <c r="BD312">
        <v>993627.40249999904</v>
      </c>
      <c r="BE312">
        <v>965860.70299999998</v>
      </c>
      <c r="BF312">
        <v>938094.00349999894</v>
      </c>
      <c r="BG312">
        <v>910327.30399999896</v>
      </c>
      <c r="BH312">
        <v>882560.60449999897</v>
      </c>
      <c r="BI312">
        <v>854793.90499999898</v>
      </c>
      <c r="BJ312">
        <v>845274.194719263</v>
      </c>
      <c r="BK312">
        <v>835860.50401037803</v>
      </c>
      <c r="BL312">
        <v>826551.65214942605</v>
      </c>
      <c r="BM312">
        <v>817346.47156203503</v>
      </c>
      <c r="BN312">
        <v>808243.807676928</v>
      </c>
      <c r="BO312">
        <v>799242.51878111705</v>
      </c>
      <c r="BP312">
        <v>790341.47587669594</v>
      </c>
      <c r="BQ312">
        <v>781539.56253924</v>
      </c>
      <c r="BR312">
        <v>772835.67477777204</v>
      </c>
      <c r="BS312">
        <v>764228.72089629597</v>
      </c>
      <c r="BT312">
        <v>755717.621356869</v>
      </c>
      <c r="BU312">
        <v>747301.308644198</v>
      </c>
      <c r="BV312">
        <v>738978.72713174799</v>
      </c>
      <c r="BW312">
        <v>730748.83294933499</v>
      </c>
      <c r="BX312">
        <v>722610.59385219996</v>
      </c>
      <c r="BY312">
        <v>714562.98909153696</v>
      </c>
      <c r="BZ312">
        <v>706605.00928646501</v>
      </c>
      <c r="CA312">
        <v>698735.65629742597</v>
      </c>
      <c r="CB312">
        <v>690953.94310099003</v>
      </c>
      <c r="CC312">
        <v>683258.89366605703</v>
      </c>
    </row>
    <row r="313" spans="1:81" x14ac:dyDescent="0.25">
      <c r="A313">
        <v>6550</v>
      </c>
      <c r="B313" t="s">
        <v>940</v>
      </c>
      <c r="C313" t="s">
        <v>27</v>
      </c>
      <c r="D313">
        <v>2020</v>
      </c>
      <c r="E313" t="s">
        <v>32</v>
      </c>
      <c r="F313" t="s">
        <v>33</v>
      </c>
      <c r="G313">
        <v>2019</v>
      </c>
      <c r="H313">
        <v>878181</v>
      </c>
      <c r="I313">
        <v>100</v>
      </c>
      <c r="J313">
        <v>2030</v>
      </c>
      <c r="K313">
        <v>50</v>
      </c>
      <c r="L313">
        <v>439090.5</v>
      </c>
      <c r="M313">
        <v>2020</v>
      </c>
      <c r="N313">
        <v>704688</v>
      </c>
      <c r="O313">
        <v>39.511900166366601</v>
      </c>
      <c r="P313" t="s">
        <v>45</v>
      </c>
      <c r="Q313">
        <v>2.8203317205390199</v>
      </c>
      <c r="R313">
        <v>1</v>
      </c>
      <c r="S313" t="s">
        <v>25</v>
      </c>
      <c r="T313">
        <v>-1.11368485725649E-2</v>
      </c>
      <c r="AX313">
        <v>878181</v>
      </c>
      <c r="AY313">
        <v>704688</v>
      </c>
      <c r="AZ313">
        <v>678128.25</v>
      </c>
      <c r="BA313">
        <v>651568.5</v>
      </c>
      <c r="BB313">
        <v>625008.75</v>
      </c>
      <c r="BC313">
        <v>598449</v>
      </c>
      <c r="BD313">
        <v>571889.25</v>
      </c>
      <c r="BE313">
        <v>545329.5</v>
      </c>
      <c r="BF313">
        <v>518769.75</v>
      </c>
      <c r="BG313">
        <v>492210</v>
      </c>
      <c r="BH313">
        <v>465650.25</v>
      </c>
      <c r="BI313">
        <v>439090.5</v>
      </c>
      <c r="BJ313">
        <v>434200.41559184802</v>
      </c>
      <c r="BK313">
        <v>429364.79131325701</v>
      </c>
      <c r="BL313">
        <v>424583.02065000997</v>
      </c>
      <c r="BM313">
        <v>419854.503842548</v>
      </c>
      <c r="BN313">
        <v>415178.64781074499</v>
      </c>
      <c r="BO313">
        <v>410554.86607951397</v>
      </c>
      <c r="BP313">
        <v>405982.57870525698</v>
      </c>
      <c r="BQ313">
        <v>401461.21220311697</v>
      </c>
      <c r="BR313">
        <v>396990.19947505201</v>
      </c>
      <c r="BS313">
        <v>392568.97973870602</v>
      </c>
      <c r="BT313">
        <v>388196.99845706997</v>
      </c>
      <c r="BU313">
        <v>383873.70726892998</v>
      </c>
      <c r="BV313">
        <v>379598.56392008602</v>
      </c>
      <c r="BW313">
        <v>375371.03219534497</v>
      </c>
      <c r="BX313">
        <v>371190.581851258</v>
      </c>
      <c r="BY313">
        <v>367056.68854961899</v>
      </c>
      <c r="BZ313">
        <v>362968.83379169402</v>
      </c>
      <c r="CA313">
        <v>358926.50485319598</v>
      </c>
      <c r="CB313">
        <v>354929.19471996598</v>
      </c>
      <c r="CC313">
        <v>350976.40202438697</v>
      </c>
    </row>
    <row r="314" spans="1:81" x14ac:dyDescent="0.25">
      <c r="A314">
        <v>843627</v>
      </c>
      <c r="B314" t="s">
        <v>941</v>
      </c>
      <c r="C314" t="s">
        <v>65</v>
      </c>
      <c r="D314">
        <v>2018</v>
      </c>
      <c r="E314" t="s">
        <v>49</v>
      </c>
      <c r="F314" t="s">
        <v>50</v>
      </c>
      <c r="G314">
        <v>2018</v>
      </c>
      <c r="H314">
        <v>128</v>
      </c>
      <c r="I314">
        <v>100</v>
      </c>
      <c r="J314">
        <v>2021</v>
      </c>
      <c r="K314">
        <v>50</v>
      </c>
      <c r="L314">
        <v>64</v>
      </c>
      <c r="M314">
        <v>2020</v>
      </c>
      <c r="N314">
        <v>23</v>
      </c>
      <c r="O314">
        <v>164.34108527131801</v>
      </c>
      <c r="P314" t="s">
        <v>691</v>
      </c>
      <c r="Q314">
        <v>2.81585367143659</v>
      </c>
      <c r="R314">
        <v>1</v>
      </c>
      <c r="S314" t="s">
        <v>25</v>
      </c>
      <c r="T314">
        <v>-1.11368485725649E-2</v>
      </c>
      <c r="AW314">
        <v>128</v>
      </c>
      <c r="AX314">
        <v>75.5</v>
      </c>
      <c r="AY314">
        <v>23</v>
      </c>
      <c r="AZ314">
        <v>64</v>
      </c>
      <c r="BA314">
        <v>63.287241691355803</v>
      </c>
      <c r="BB314">
        <v>62.582421264063797</v>
      </c>
      <c r="BC314">
        <v>61.885450315141497</v>
      </c>
      <c r="BD314">
        <v>61.196241426136801</v>
      </c>
      <c r="BE314">
        <v>60.514708152163799</v>
      </c>
      <c r="BF314">
        <v>59.840765011060199</v>
      </c>
      <c r="BG314">
        <v>59.174327472665503</v>
      </c>
      <c r="BH314">
        <v>58.5153119482191</v>
      </c>
      <c r="BI314">
        <v>57.863635779875402</v>
      </c>
      <c r="BJ314">
        <v>57.219217230336902</v>
      </c>
      <c r="BK314">
        <v>56.581975472601897</v>
      </c>
      <c r="BL314">
        <v>55.951830579826897</v>
      </c>
      <c r="BM314">
        <v>55.328703515301598</v>
      </c>
      <c r="BN314">
        <v>54.712516122535398</v>
      </c>
      <c r="BO314">
        <v>54.103191115454699</v>
      </c>
      <c r="BP314">
        <v>53.5006520687093</v>
      </c>
      <c r="BQ314">
        <v>52.9048234080866</v>
      </c>
      <c r="BR314">
        <v>52.3156304010325</v>
      </c>
      <c r="BS314">
        <v>51.732999147277901</v>
      </c>
      <c r="BT314">
        <v>51.156856569570003</v>
      </c>
      <c r="BU314">
        <v>50.587130404506297</v>
      </c>
      <c r="BV314">
        <v>50.023749193470699</v>
      </c>
      <c r="BW314">
        <v>49.466642273671098</v>
      </c>
      <c r="BX314">
        <v>48.915739769275902</v>
      </c>
      <c r="BY314">
        <v>48.370972582650502</v>
      </c>
      <c r="BZ314">
        <v>47.832272385689897</v>
      </c>
      <c r="CA314">
        <v>47.299571611248801</v>
      </c>
      <c r="CB314">
        <v>46.772803444667097</v>
      </c>
      <c r="CC314">
        <v>46.251901815389502</v>
      </c>
    </row>
    <row r="315" spans="1:81" x14ac:dyDescent="0.25">
      <c r="A315">
        <v>21128</v>
      </c>
      <c r="B315" t="s">
        <v>942</v>
      </c>
      <c r="C315" t="s">
        <v>208</v>
      </c>
      <c r="D315">
        <v>2021</v>
      </c>
      <c r="E315" t="s">
        <v>28</v>
      </c>
      <c r="F315" t="s">
        <v>23</v>
      </c>
      <c r="G315">
        <v>2017</v>
      </c>
      <c r="H315">
        <v>201239</v>
      </c>
      <c r="I315">
        <v>100</v>
      </c>
      <c r="J315">
        <v>2035</v>
      </c>
      <c r="K315">
        <v>76</v>
      </c>
      <c r="L315">
        <v>48297.36</v>
      </c>
      <c r="M315">
        <v>2020</v>
      </c>
      <c r="N315">
        <v>112484</v>
      </c>
      <c r="O315">
        <v>58.032593347370899</v>
      </c>
      <c r="P315" t="s">
        <v>45</v>
      </c>
      <c r="Q315">
        <v>3.4127030507292702</v>
      </c>
      <c r="R315">
        <v>1</v>
      </c>
      <c r="S315" t="s">
        <v>25</v>
      </c>
      <c r="T315">
        <v>-1.11368485725649E-2</v>
      </c>
      <c r="AV315">
        <v>201239</v>
      </c>
      <c r="AW315">
        <v>171654</v>
      </c>
      <c r="AX315">
        <v>142069</v>
      </c>
      <c r="AY315">
        <v>112484</v>
      </c>
      <c r="AZ315">
        <v>108204.890666666</v>
      </c>
      <c r="BA315">
        <v>103925.781333333</v>
      </c>
      <c r="BB315">
        <v>99646.671999999904</v>
      </c>
      <c r="BC315">
        <v>95367.562666666607</v>
      </c>
      <c r="BD315">
        <v>91088.453333333295</v>
      </c>
      <c r="BE315">
        <v>86809.343999999997</v>
      </c>
      <c r="BF315">
        <v>82530.234666666598</v>
      </c>
      <c r="BG315">
        <v>78251.125333333301</v>
      </c>
      <c r="BH315">
        <v>73972.016000000003</v>
      </c>
      <c r="BI315">
        <v>69692.906666666604</v>
      </c>
      <c r="BJ315">
        <v>65413.797333333299</v>
      </c>
      <c r="BK315">
        <v>61134.6879999999</v>
      </c>
      <c r="BL315">
        <v>56855.578666666603</v>
      </c>
      <c r="BM315">
        <v>52576.469333333298</v>
      </c>
      <c r="BN315">
        <v>48297.36</v>
      </c>
      <c r="BO315">
        <v>47759.479615225297</v>
      </c>
      <c r="BP315">
        <v>47227.589522845999</v>
      </c>
      <c r="BQ315">
        <v>46701.623009882802</v>
      </c>
      <c r="BR315">
        <v>46181.514106328803</v>
      </c>
      <c r="BS315">
        <v>45667.197576874802</v>
      </c>
      <c r="BT315">
        <v>45158.608912727701</v>
      </c>
      <c r="BU315">
        <v>44655.684323519003</v>
      </c>
      <c r="BV315">
        <v>44158.360729303698</v>
      </c>
      <c r="BW315">
        <v>43666.575752648801</v>
      </c>
      <c r="BX315">
        <v>43180.267710809101</v>
      </c>
      <c r="BY315">
        <v>42699.375607991002</v>
      </c>
      <c r="BZ315">
        <v>42223.8391277017</v>
      </c>
      <c r="CA315">
        <v>41753.598625184197</v>
      </c>
      <c r="CB315">
        <v>41288.595119935897</v>
      </c>
      <c r="CC315">
        <v>40828.7702883112</v>
      </c>
    </row>
    <row r="316" spans="1:81" x14ac:dyDescent="0.25">
      <c r="A316">
        <v>837795</v>
      </c>
      <c r="B316" t="s">
        <v>943</v>
      </c>
      <c r="C316" t="s">
        <v>84</v>
      </c>
      <c r="D316">
        <v>2019</v>
      </c>
      <c r="E316" t="s">
        <v>49</v>
      </c>
      <c r="F316" t="s">
        <v>50</v>
      </c>
      <c r="G316">
        <v>2018</v>
      </c>
      <c r="H316">
        <v>85.49</v>
      </c>
      <c r="I316">
        <v>100</v>
      </c>
      <c r="J316">
        <v>2028</v>
      </c>
      <c r="K316">
        <v>20</v>
      </c>
      <c r="L316">
        <v>68.391999999999996</v>
      </c>
      <c r="M316">
        <v>2020</v>
      </c>
      <c r="N316">
        <v>74.47</v>
      </c>
      <c r="O316">
        <v>64.451982688033695</v>
      </c>
      <c r="P316" t="s">
        <v>24</v>
      </c>
      <c r="Q316">
        <v>2.5192683012319299</v>
      </c>
      <c r="R316">
        <v>1</v>
      </c>
      <c r="S316" t="s">
        <v>25</v>
      </c>
      <c r="T316">
        <v>-1.11368485725649E-2</v>
      </c>
      <c r="AW316">
        <v>85.49</v>
      </c>
      <c r="AX316">
        <v>79.979999999999905</v>
      </c>
      <c r="AY316">
        <v>74.47</v>
      </c>
      <c r="AZ316">
        <v>73.710250000000002</v>
      </c>
      <c r="BA316">
        <v>72.950500000000005</v>
      </c>
      <c r="BB316">
        <v>72.190749999999994</v>
      </c>
      <c r="BC316">
        <v>71.430999999999997</v>
      </c>
      <c r="BD316">
        <v>70.671250000000001</v>
      </c>
      <c r="BE316">
        <v>69.911499999999904</v>
      </c>
      <c r="BF316">
        <v>69.151749999999893</v>
      </c>
      <c r="BG316">
        <v>68.391999999999996</v>
      </c>
      <c r="BH316">
        <v>67.630328652425106</v>
      </c>
      <c r="BI316">
        <v>66.877139923310196</v>
      </c>
      <c r="BJ316">
        <v>66.132339343018103</v>
      </c>
      <c r="BK316">
        <v>65.395833494005402</v>
      </c>
      <c r="BL316">
        <v>64.667529999105994</v>
      </c>
      <c r="BM316">
        <v>63.947337509944198</v>
      </c>
      <c r="BN316">
        <v>63.2351656954772</v>
      </c>
      <c r="BO316">
        <v>62.530925230665602</v>
      </c>
      <c r="BP316">
        <v>61.834527785269302</v>
      </c>
      <c r="BQ316">
        <v>61.145886012768699</v>
      </c>
      <c r="BR316">
        <v>60.464913539409203</v>
      </c>
      <c r="BS316">
        <v>59.791524953367599</v>
      </c>
      <c r="BT316">
        <v>59.125635794039198</v>
      </c>
      <c r="BU316">
        <v>58.467162541444303</v>
      </c>
      <c r="BV316">
        <v>57.8160226057527</v>
      </c>
      <c r="BW316">
        <v>57.172134316924499</v>
      </c>
      <c r="BX316">
        <v>56.535416914466602</v>
      </c>
      <c r="BY316">
        <v>55.905790537303297</v>
      </c>
      <c r="BZ316">
        <v>55.283176213759802</v>
      </c>
      <c r="CA316">
        <v>54.667495851656803</v>
      </c>
      <c r="CB316">
        <v>54.058672228515597</v>
      </c>
      <c r="CC316">
        <v>53.456628981872697</v>
      </c>
    </row>
    <row r="317" spans="1:81" x14ac:dyDescent="0.25">
      <c r="A317">
        <v>21858</v>
      </c>
      <c r="B317" t="s">
        <v>235</v>
      </c>
      <c r="C317" t="s">
        <v>84</v>
      </c>
      <c r="D317">
        <v>2017</v>
      </c>
      <c r="E317" t="s">
        <v>28</v>
      </c>
      <c r="F317" t="s">
        <v>23</v>
      </c>
      <c r="G317">
        <v>2016</v>
      </c>
      <c r="H317">
        <v>457786</v>
      </c>
      <c r="I317">
        <v>100</v>
      </c>
      <c r="J317">
        <v>2022</v>
      </c>
      <c r="K317">
        <v>9.75</v>
      </c>
      <c r="L317">
        <v>413151.86499999999</v>
      </c>
      <c r="M317">
        <v>2020</v>
      </c>
      <c r="N317">
        <v>382319</v>
      </c>
      <c r="O317">
        <v>169.079114000977</v>
      </c>
      <c r="P317" t="s">
        <v>24</v>
      </c>
      <c r="Q317">
        <v>2.7438872420146301</v>
      </c>
      <c r="R317">
        <v>1</v>
      </c>
      <c r="S317" t="s">
        <v>25</v>
      </c>
      <c r="T317">
        <v>-1.11368485725649E-2</v>
      </c>
      <c r="AU317">
        <v>457786</v>
      </c>
      <c r="AV317">
        <v>438919.25</v>
      </c>
      <c r="AW317">
        <v>420052.5</v>
      </c>
      <c r="AX317">
        <v>401185.75</v>
      </c>
      <c r="AY317">
        <v>382319</v>
      </c>
      <c r="AZ317">
        <v>397735.4325</v>
      </c>
      <c r="BA317">
        <v>413151.86499999999</v>
      </c>
      <c r="BB317">
        <v>408550.65524202201</v>
      </c>
      <c r="BC317">
        <v>404000.68846036901</v>
      </c>
      <c r="BD317">
        <v>399501.39396977401</v>
      </c>
      <c r="BE317">
        <v>395052.20744060399</v>
      </c>
      <c r="BF317">
        <v>390652.57082808099</v>
      </c>
      <c r="BG317">
        <v>386301.93230228499</v>
      </c>
      <c r="BH317">
        <v>381999.746178945</v>
      </c>
      <c r="BI317">
        <v>377745.472850992</v>
      </c>
      <c r="BJ317">
        <v>373538.57872087898</v>
      </c>
      <c r="BK317">
        <v>369378.53613365302</v>
      </c>
      <c r="BL317">
        <v>365264.82331077702</v>
      </c>
      <c r="BM317">
        <v>361196.92428467999</v>
      </c>
      <c r="BN317">
        <v>357174.32883404498</v>
      </c>
      <c r="BO317">
        <v>353196.53241981298</v>
      </c>
      <c r="BP317">
        <v>349263.03612189897</v>
      </c>
      <c r="BQ317">
        <v>345373.346576615</v>
      </c>
      <c r="BR317">
        <v>341526.97591479099</v>
      </c>
      <c r="BS317">
        <v>337723.44170058199</v>
      </c>
      <c r="BT317">
        <v>333962.26687095698</v>
      </c>
      <c r="BU317">
        <v>330242.97967586498</v>
      </c>
      <c r="BV317">
        <v>326565.113619062</v>
      </c>
      <c r="BW317">
        <v>322928.20739960403</v>
      </c>
      <c r="BX317">
        <v>319331.80485398503</v>
      </c>
      <c r="BY317">
        <v>315775.45489892201</v>
      </c>
      <c r="BZ317">
        <v>312258.71147477999</v>
      </c>
      <c r="CA317">
        <v>308781.13348962099</v>
      </c>
      <c r="CB317">
        <v>305342.28476388199</v>
      </c>
      <c r="CC317">
        <v>301941.73397566599</v>
      </c>
    </row>
    <row r="318" spans="1:81" x14ac:dyDescent="0.25">
      <c r="A318">
        <v>6634</v>
      </c>
      <c r="B318" t="s">
        <v>944</v>
      </c>
      <c r="C318" t="s">
        <v>48</v>
      </c>
      <c r="D318">
        <v>2021</v>
      </c>
      <c r="E318" t="s">
        <v>28</v>
      </c>
      <c r="F318" t="s">
        <v>23</v>
      </c>
      <c r="G318">
        <v>2020</v>
      </c>
      <c r="H318">
        <v>2071322</v>
      </c>
      <c r="I318">
        <v>100</v>
      </c>
      <c r="J318">
        <v>2030</v>
      </c>
      <c r="K318">
        <v>100</v>
      </c>
      <c r="L318">
        <v>0</v>
      </c>
      <c r="M318">
        <v>2020</v>
      </c>
      <c r="N318">
        <v>2071322</v>
      </c>
      <c r="O318">
        <v>0</v>
      </c>
      <c r="P318" t="s">
        <v>45</v>
      </c>
      <c r="Q318">
        <v>3.65045103463902</v>
      </c>
      <c r="R318">
        <v>1</v>
      </c>
      <c r="S318" t="s">
        <v>25</v>
      </c>
      <c r="T318">
        <v>-1.11368485725649E-2</v>
      </c>
      <c r="AY318">
        <v>2071322</v>
      </c>
      <c r="AZ318">
        <v>1864189.8</v>
      </c>
      <c r="BA318">
        <v>1657057.6</v>
      </c>
      <c r="BB318">
        <v>1449925.4</v>
      </c>
      <c r="BC318">
        <v>1242793.2</v>
      </c>
      <c r="BD318">
        <v>1035661</v>
      </c>
      <c r="BE318">
        <v>828528.8</v>
      </c>
      <c r="BF318">
        <v>621396.6</v>
      </c>
      <c r="BG318">
        <v>414264.39999999898</v>
      </c>
      <c r="BH318">
        <v>207132.19999999899</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row>
    <row r="319" spans="1:81" x14ac:dyDescent="0.25">
      <c r="A319">
        <v>6582</v>
      </c>
      <c r="B319" t="s">
        <v>945</v>
      </c>
      <c r="C319" t="s">
        <v>65</v>
      </c>
      <c r="D319">
        <v>2020</v>
      </c>
      <c r="E319" t="s">
        <v>60</v>
      </c>
      <c r="F319" t="s">
        <v>54</v>
      </c>
      <c r="G319">
        <v>2019</v>
      </c>
      <c r="H319">
        <v>69057900</v>
      </c>
      <c r="I319">
        <v>100</v>
      </c>
      <c r="J319">
        <v>2050</v>
      </c>
      <c r="K319">
        <v>100</v>
      </c>
      <c r="L319">
        <v>0</v>
      </c>
      <c r="M319">
        <v>2020</v>
      </c>
      <c r="N319">
        <v>49855500</v>
      </c>
      <c r="O319">
        <v>25.476682416994201</v>
      </c>
      <c r="P319" t="s">
        <v>45</v>
      </c>
      <c r="Q319">
        <v>4.0104251800000004</v>
      </c>
      <c r="R319">
        <v>1</v>
      </c>
      <c r="S319" t="s">
        <v>25</v>
      </c>
      <c r="T319">
        <v>-1.11368485725649E-2</v>
      </c>
      <c r="AX319">
        <v>69057900</v>
      </c>
      <c r="AY319">
        <v>49855500</v>
      </c>
      <c r="AZ319">
        <v>48193650</v>
      </c>
      <c r="BA319">
        <v>46531800</v>
      </c>
      <c r="BB319">
        <v>44869950</v>
      </c>
      <c r="BC319">
        <v>43208100</v>
      </c>
      <c r="BD319">
        <v>41546250</v>
      </c>
      <c r="BE319">
        <v>39884400</v>
      </c>
      <c r="BF319">
        <v>38222550</v>
      </c>
      <c r="BG319">
        <v>36560700</v>
      </c>
      <c r="BH319">
        <v>34898850</v>
      </c>
      <c r="BI319">
        <v>33237000</v>
      </c>
      <c r="BJ319">
        <v>31575150</v>
      </c>
      <c r="BK319">
        <v>29913300</v>
      </c>
      <c r="BL319">
        <v>28251450</v>
      </c>
      <c r="BM319">
        <v>26589600</v>
      </c>
      <c r="BN319">
        <v>24927750</v>
      </c>
      <c r="BO319">
        <v>23265900</v>
      </c>
      <c r="BP319">
        <v>21604050</v>
      </c>
      <c r="BQ319">
        <v>19942200</v>
      </c>
      <c r="BR319">
        <v>18280350</v>
      </c>
      <c r="BS319">
        <v>16618500</v>
      </c>
      <c r="BT319">
        <v>14956650</v>
      </c>
      <c r="BU319">
        <v>13294800</v>
      </c>
      <c r="BV319">
        <v>11632950</v>
      </c>
      <c r="BW319">
        <v>9971100</v>
      </c>
      <c r="BX319">
        <v>8309250</v>
      </c>
      <c r="BY319">
        <v>6647400</v>
      </c>
      <c r="BZ319">
        <v>4985550</v>
      </c>
      <c r="CA319">
        <v>3323700</v>
      </c>
      <c r="CB319">
        <v>1661850</v>
      </c>
      <c r="CC319">
        <v>0</v>
      </c>
    </row>
    <row r="320" spans="1:81" x14ac:dyDescent="0.25">
      <c r="A320">
        <v>40288</v>
      </c>
      <c r="B320" t="s">
        <v>946</v>
      </c>
      <c r="C320" t="s">
        <v>27</v>
      </c>
      <c r="D320">
        <v>2019</v>
      </c>
      <c r="E320" t="s">
        <v>88</v>
      </c>
      <c r="F320" t="s">
        <v>54</v>
      </c>
      <c r="G320">
        <v>2018</v>
      </c>
      <c r="H320">
        <v>40581.550000000003</v>
      </c>
      <c r="I320">
        <v>100</v>
      </c>
      <c r="J320">
        <v>2030</v>
      </c>
      <c r="K320">
        <v>30</v>
      </c>
      <c r="L320">
        <v>28407.084999999999</v>
      </c>
      <c r="M320">
        <v>2020</v>
      </c>
      <c r="N320">
        <v>28675</v>
      </c>
      <c r="O320">
        <v>140.42661912440099</v>
      </c>
      <c r="P320" t="s">
        <v>24</v>
      </c>
      <c r="Q320">
        <v>3.2902796971150199</v>
      </c>
      <c r="R320">
        <v>1</v>
      </c>
      <c r="S320" t="s">
        <v>25</v>
      </c>
      <c r="T320">
        <v>-1.11368485725649E-2</v>
      </c>
      <c r="AW320">
        <v>40581.550000000003</v>
      </c>
      <c r="AX320">
        <v>34628.275000000001</v>
      </c>
      <c r="AY320">
        <v>28675</v>
      </c>
      <c r="AZ320">
        <v>28648.208500000001</v>
      </c>
      <c r="BA320">
        <v>28621.417000000001</v>
      </c>
      <c r="BB320">
        <v>28594.625499999998</v>
      </c>
      <c r="BC320">
        <v>28567.833999999999</v>
      </c>
      <c r="BD320">
        <v>28541.0425</v>
      </c>
      <c r="BE320">
        <v>28514.251</v>
      </c>
      <c r="BF320">
        <v>28487.459500000001</v>
      </c>
      <c r="BG320">
        <v>28460.6679999999</v>
      </c>
      <c r="BH320">
        <v>28433.876499999998</v>
      </c>
      <c r="BI320">
        <v>28407.084999999999</v>
      </c>
      <c r="BJ320">
        <v>28090.719595966999</v>
      </c>
      <c r="BK320">
        <v>27777.877505532299</v>
      </c>
      <c r="BL320">
        <v>27468.519490085899</v>
      </c>
      <c r="BM320">
        <v>27162.606748012298</v>
      </c>
      <c r="BN320">
        <v>26860.100909823599</v>
      </c>
      <c r="BO320">
        <v>26560.964033347002</v>
      </c>
      <c r="BP320">
        <v>26265.1585989663</v>
      </c>
      <c r="BQ320">
        <v>25972.6475049152</v>
      </c>
      <c r="BR320">
        <v>25683.3940626244</v>
      </c>
      <c r="BS320">
        <v>25397.3619921194</v>
      </c>
      <c r="BT320">
        <v>25114.5154174706</v>
      </c>
      <c r="BU320">
        <v>24834.818862292799</v>
      </c>
      <c r="BV320">
        <v>24558.237245296401</v>
      </c>
      <c r="BW320">
        <v>24284.735875886399</v>
      </c>
      <c r="BX320">
        <v>24014.2804498119</v>
      </c>
      <c r="BY320">
        <v>23746.8370448633</v>
      </c>
      <c r="BZ320">
        <v>23482.372116617302</v>
      </c>
      <c r="CA320">
        <v>23220.852494229901</v>
      </c>
      <c r="CB320">
        <v>22962.245376275801</v>
      </c>
      <c r="CC320">
        <v>22706.518326634101</v>
      </c>
    </row>
    <row r="321" spans="1:81" x14ac:dyDescent="0.25">
      <c r="A321">
        <v>6669</v>
      </c>
      <c r="B321" t="s">
        <v>236</v>
      </c>
      <c r="C321" t="s">
        <v>59</v>
      </c>
      <c r="D321">
        <v>2010</v>
      </c>
      <c r="E321" t="s">
        <v>690</v>
      </c>
      <c r="F321" t="s">
        <v>23</v>
      </c>
      <c r="G321">
        <v>2003</v>
      </c>
      <c r="H321">
        <v>126816</v>
      </c>
      <c r="I321">
        <v>100</v>
      </c>
      <c r="J321">
        <v>2021</v>
      </c>
      <c r="K321">
        <v>20</v>
      </c>
      <c r="L321">
        <v>101452.8</v>
      </c>
      <c r="M321">
        <v>2020</v>
      </c>
      <c r="N321">
        <v>224908</v>
      </c>
      <c r="O321">
        <v>-386.74930608125197</v>
      </c>
      <c r="P321" t="s">
        <v>691</v>
      </c>
      <c r="Q321">
        <v>2.84586634013659</v>
      </c>
      <c r="R321">
        <v>1</v>
      </c>
      <c r="S321" t="s">
        <v>25</v>
      </c>
      <c r="T321">
        <v>-1.11368485725649E-2</v>
      </c>
      <c r="AH321">
        <v>126816</v>
      </c>
      <c r="AI321">
        <v>132586.11764705801</v>
      </c>
      <c r="AJ321">
        <v>138356.23529411701</v>
      </c>
      <c r="AK321">
        <v>144126.35294117601</v>
      </c>
      <c r="AL321">
        <v>149896.47058823501</v>
      </c>
      <c r="AM321">
        <v>155666.58823529401</v>
      </c>
      <c r="AN321">
        <v>161436.70588235199</v>
      </c>
      <c r="AO321">
        <v>167206.82352941099</v>
      </c>
      <c r="AP321">
        <v>172976.94117646999</v>
      </c>
      <c r="AQ321">
        <v>178747.05882352899</v>
      </c>
      <c r="AR321">
        <v>184517.17647058799</v>
      </c>
      <c r="AS321">
        <v>190287.29411764699</v>
      </c>
      <c r="AT321">
        <v>196057.411764705</v>
      </c>
      <c r="AU321">
        <v>201827.529411764</v>
      </c>
      <c r="AV321">
        <v>207597.647058823</v>
      </c>
      <c r="AW321">
        <v>213367.764705882</v>
      </c>
      <c r="AX321">
        <v>219137.882352941</v>
      </c>
      <c r="AY321">
        <v>224908</v>
      </c>
      <c r="AZ321">
        <v>101452.8</v>
      </c>
      <c r="BA321">
        <v>100322.935529137</v>
      </c>
      <c r="BB321">
        <v>99205.654187794004</v>
      </c>
      <c r="BC321">
        <v>98100.815839562303</v>
      </c>
      <c r="BD321">
        <v>97008.281908712102</v>
      </c>
      <c r="BE321">
        <v>95927.915362810003</v>
      </c>
      <c r="BF321">
        <v>94859.580695532597</v>
      </c>
      <c r="BG321">
        <v>93803.143909669496</v>
      </c>
      <c r="BH321">
        <v>92758.472500317002</v>
      </c>
      <c r="BI321">
        <v>91725.435438258501</v>
      </c>
      <c r="BJ321">
        <v>90703.903153530002</v>
      </c>
      <c r="BK321">
        <v>89693.747519168595</v>
      </c>
      <c r="BL321">
        <v>88694.841835141706</v>
      </c>
      <c r="BM321">
        <v>87707.060812456199</v>
      </c>
      <c r="BN321">
        <v>86730.280557443097</v>
      </c>
      <c r="BO321">
        <v>85764.378556218799</v>
      </c>
      <c r="BP321">
        <v>84809.233659317993</v>
      </c>
      <c r="BQ321">
        <v>83864.726066498901</v>
      </c>
      <c r="BR321">
        <v>82930.737311716701</v>
      </c>
      <c r="BS321">
        <v>82007.150248264894</v>
      </c>
      <c r="BT321">
        <v>81093.849034082406</v>
      </c>
      <c r="BU321">
        <v>80190.719117223402</v>
      </c>
      <c r="BV321">
        <v>79297.647221489795</v>
      </c>
      <c r="BW321">
        <v>78414.521332223405</v>
      </c>
      <c r="BX321">
        <v>77541.230682256297</v>
      </c>
      <c r="BY321">
        <v>76677.665738017604</v>
      </c>
      <c r="BZ321">
        <v>75823.718185795602</v>
      </c>
      <c r="CA321">
        <v>74979.280918151504</v>
      </c>
      <c r="CB321">
        <v>74144.248020486295</v>
      </c>
      <c r="CC321">
        <v>73318.514757755402</v>
      </c>
    </row>
    <row r="322" spans="1:81" x14ac:dyDescent="0.25">
      <c r="A322">
        <v>58251</v>
      </c>
      <c r="B322" t="s">
        <v>947</v>
      </c>
      <c r="C322" t="s">
        <v>65</v>
      </c>
      <c r="D322">
        <v>2020</v>
      </c>
      <c r="E322" t="s">
        <v>28</v>
      </c>
      <c r="F322" t="s">
        <v>23</v>
      </c>
      <c r="G322">
        <v>2018</v>
      </c>
      <c r="H322">
        <v>177.9</v>
      </c>
      <c r="I322">
        <v>95</v>
      </c>
      <c r="J322">
        <v>2025</v>
      </c>
      <c r="K322">
        <v>10</v>
      </c>
      <c r="L322">
        <v>160.11000000000001</v>
      </c>
      <c r="M322">
        <v>2020</v>
      </c>
      <c r="N322">
        <v>177.9</v>
      </c>
      <c r="O322">
        <v>60.606060606060602</v>
      </c>
      <c r="P322" t="s">
        <v>24</v>
      </c>
      <c r="Q322">
        <v>2.6978048978487799</v>
      </c>
      <c r="R322">
        <v>1</v>
      </c>
      <c r="S322" t="s">
        <v>25</v>
      </c>
      <c r="T322">
        <v>-1.11368485725649E-2</v>
      </c>
      <c r="AW322">
        <v>177.9</v>
      </c>
      <c r="AX322">
        <v>177.9</v>
      </c>
      <c r="AY322">
        <v>177.9</v>
      </c>
      <c r="AZ322">
        <v>174.34200000000001</v>
      </c>
      <c r="BA322">
        <v>170.78399999999999</v>
      </c>
      <c r="BB322">
        <v>167.226</v>
      </c>
      <c r="BC322">
        <v>163.66800000000001</v>
      </c>
      <c r="BD322">
        <v>160.11000000000001</v>
      </c>
      <c r="BE322">
        <v>158.326879175046</v>
      </c>
      <c r="BF322">
        <v>156.56361669670699</v>
      </c>
      <c r="BG322">
        <v>154.81999140558301</v>
      </c>
      <c r="BH322">
        <v>153.09578460529301</v>
      </c>
      <c r="BI322">
        <v>151.39078003504599</v>
      </c>
      <c r="BJ322">
        <v>149.70476384251299</v>
      </c>
      <c r="BK322">
        <v>148.037524557007</v>
      </c>
      <c r="BL322">
        <v>146.38885306295799</v>
      </c>
      <c r="BM322">
        <v>144.75854257368499</v>
      </c>
      <c r="BN322">
        <v>143.146388605456</v>
      </c>
      <c r="BO322">
        <v>141.552188951848</v>
      </c>
      <c r="BP322">
        <v>139.97574365837599</v>
      </c>
      <c r="BQ322">
        <v>138.41685499742101</v>
      </c>
      <c r="BR322">
        <v>136.875327443424</v>
      </c>
      <c r="BS322">
        <v>135.35096764836601</v>
      </c>
      <c r="BT322">
        <v>133.84358441751601</v>
      </c>
      <c r="BU322">
        <v>132.35298868544899</v>
      </c>
      <c r="BV322">
        <v>130.878993492333</v>
      </c>
      <c r="BW322">
        <v>129.42141396047899</v>
      </c>
      <c r="BX322">
        <v>127.980067271154</v>
      </c>
      <c r="BY322">
        <v>126.554772641648</v>
      </c>
      <c r="BZ322">
        <v>125.145351302603</v>
      </c>
      <c r="CA322">
        <v>123.751626475585</v>
      </c>
      <c r="CB322">
        <v>122.373423350918</v>
      </c>
      <c r="CC322">
        <v>121.01056906575199</v>
      </c>
    </row>
    <row r="323" spans="1:81" x14ac:dyDescent="0.25">
      <c r="A323">
        <v>31823</v>
      </c>
      <c r="B323" t="s">
        <v>948</v>
      </c>
      <c r="C323" t="s">
        <v>107</v>
      </c>
      <c r="D323">
        <v>2018</v>
      </c>
      <c r="E323" t="s">
        <v>49</v>
      </c>
      <c r="F323" t="s">
        <v>50</v>
      </c>
      <c r="G323">
        <v>2018</v>
      </c>
      <c r="H323">
        <v>512632</v>
      </c>
      <c r="I323">
        <v>85</v>
      </c>
      <c r="J323">
        <v>2022</v>
      </c>
      <c r="K323">
        <v>15</v>
      </c>
      <c r="L323">
        <v>435737.2</v>
      </c>
      <c r="M323">
        <v>2020</v>
      </c>
      <c r="N323">
        <v>477245</v>
      </c>
      <c r="O323">
        <v>46.020016958233803</v>
      </c>
      <c r="P323" t="s">
        <v>24</v>
      </c>
      <c r="Q323">
        <v>2.3163927266146298</v>
      </c>
      <c r="R323">
        <v>1</v>
      </c>
      <c r="S323" t="s">
        <v>25</v>
      </c>
      <c r="T323">
        <v>-1.11368485725649E-2</v>
      </c>
      <c r="AW323">
        <v>512632</v>
      </c>
      <c r="AX323">
        <v>494938.5</v>
      </c>
      <c r="AY323">
        <v>477245</v>
      </c>
      <c r="AZ323">
        <v>456491.1</v>
      </c>
      <c r="BA323">
        <v>435737.2</v>
      </c>
      <c r="BB323">
        <v>430884.46078616602</v>
      </c>
      <c r="BC323">
        <v>426085.76579411898</v>
      </c>
      <c r="BD323">
        <v>421340.513141545</v>
      </c>
      <c r="BE323">
        <v>416648.107649201</v>
      </c>
      <c r="BF323">
        <v>412007.96076626598</v>
      </c>
      <c r="BG323">
        <v>407419.490496521</v>
      </c>
      <c r="BH323">
        <v>402882.12132534903</v>
      </c>
      <c r="BI323">
        <v>398395.28414755501</v>
      </c>
      <c r="BJ323">
        <v>393958.41619597998</v>
      </c>
      <c r="BK323">
        <v>389570.96097091801</v>
      </c>
      <c r="BL323">
        <v>385232.36817031598</v>
      </c>
      <c r="BM323">
        <v>380942.09362075297</v>
      </c>
      <c r="BN323">
        <v>376699.59920918202</v>
      </c>
      <c r="BO323">
        <v>372504.352815444</v>
      </c>
      <c r="BP323">
        <v>368355.82824551698</v>
      </c>
      <c r="BQ323">
        <v>364253.50516552501</v>
      </c>
      <c r="BR323">
        <v>360196.86903647002</v>
      </c>
      <c r="BS323">
        <v>356185.411049699</v>
      </c>
      <c r="BT323">
        <v>352218.628063082</v>
      </c>
      <c r="BU323">
        <v>348296.022537907</v>
      </c>
      <c r="BV323">
        <v>344417.102476475</v>
      </c>
      <c r="BW323">
        <v>340581.38136039302</v>
      </c>
      <c r="BX323">
        <v>336788.37808954797</v>
      </c>
      <c r="BY323">
        <v>333037.61692176497</v>
      </c>
      <c r="BZ323">
        <v>329328.62741313898</v>
      </c>
      <c r="CA323">
        <v>325660.94435902801</v>
      </c>
      <c r="CB323">
        <v>322034.107735703</v>
      </c>
      <c r="CC323">
        <v>318447.66264265002</v>
      </c>
    </row>
    <row r="324" spans="1:81" x14ac:dyDescent="0.25">
      <c r="A324">
        <v>29979</v>
      </c>
      <c r="B324" t="s">
        <v>949</v>
      </c>
      <c r="C324" t="s">
        <v>27</v>
      </c>
      <c r="D324">
        <v>2019</v>
      </c>
      <c r="E324" t="s">
        <v>690</v>
      </c>
      <c r="F324" t="s">
        <v>23</v>
      </c>
      <c r="G324">
        <v>2018</v>
      </c>
      <c r="H324">
        <v>162522.12</v>
      </c>
      <c r="I324">
        <v>100</v>
      </c>
      <c r="J324">
        <v>2030</v>
      </c>
      <c r="K324">
        <v>30</v>
      </c>
      <c r="L324">
        <v>113765.484</v>
      </c>
      <c r="M324">
        <v>2020</v>
      </c>
      <c r="N324">
        <v>94971.4</v>
      </c>
      <c r="O324">
        <v>138.54672008134401</v>
      </c>
      <c r="P324" t="s">
        <v>24</v>
      </c>
      <c r="Q324">
        <v>2.9502601546510201</v>
      </c>
      <c r="R324">
        <v>1</v>
      </c>
      <c r="S324" t="s">
        <v>25</v>
      </c>
      <c r="T324">
        <v>-1.11368485725649E-2</v>
      </c>
      <c r="AW324">
        <v>162522.12</v>
      </c>
      <c r="AX324">
        <v>128746.76</v>
      </c>
      <c r="AY324">
        <v>94971.4</v>
      </c>
      <c r="AZ324">
        <v>96850.808399999994</v>
      </c>
      <c r="BA324">
        <v>98730.216799999995</v>
      </c>
      <c r="BB324">
        <v>100609.62519999999</v>
      </c>
      <c r="BC324">
        <v>102489.0336</v>
      </c>
      <c r="BD324">
        <v>104368.442</v>
      </c>
      <c r="BE324">
        <v>106247.8504</v>
      </c>
      <c r="BF324">
        <v>108127.2588</v>
      </c>
      <c r="BG324">
        <v>110006.6672</v>
      </c>
      <c r="BH324">
        <v>111886.0756</v>
      </c>
      <c r="BI324">
        <v>113765.484</v>
      </c>
      <c r="BJ324">
        <v>112498.495031907</v>
      </c>
      <c r="BK324">
        <v>111245.616328095</v>
      </c>
      <c r="BL324">
        <v>110006.690744687</v>
      </c>
      <c r="BM324">
        <v>108781.56288789499</v>
      </c>
      <c r="BN324">
        <v>107570.079094525</v>
      </c>
      <c r="BO324">
        <v>106372.087412711</v>
      </c>
      <c r="BP324">
        <v>105187.437582848</v>
      </c>
      <c r="BQ324">
        <v>104015.98101875201</v>
      </c>
      <c r="BR324">
        <v>102857.570789019</v>
      </c>
      <c r="BS324">
        <v>101712.0615986</v>
      </c>
      <c r="BT324">
        <v>100579.309770573</v>
      </c>
      <c r="BU324">
        <v>99459.173228125306</v>
      </c>
      <c r="BV324">
        <v>98351.511476731102</v>
      </c>
      <c r="BW324">
        <v>97256.185586531894</v>
      </c>
      <c r="BX324">
        <v>96173.058174909398</v>
      </c>
      <c r="BY324">
        <v>95101.993389255003</v>
      </c>
      <c r="BZ324">
        <v>94042.856889929797</v>
      </c>
      <c r="CA324">
        <v>92995.515833415193</v>
      </c>
      <c r="CB324">
        <v>91959.838855650902</v>
      </c>
      <c r="CC324">
        <v>90935.696055558103</v>
      </c>
    </row>
    <row r="325" spans="1:81" x14ac:dyDescent="0.25">
      <c r="A325">
        <v>6853</v>
      </c>
      <c r="B325" t="s">
        <v>950</v>
      </c>
      <c r="C325" t="s">
        <v>41</v>
      </c>
      <c r="D325">
        <v>2019</v>
      </c>
      <c r="E325" t="s">
        <v>32</v>
      </c>
      <c r="F325" t="s">
        <v>33</v>
      </c>
      <c r="G325">
        <v>2019</v>
      </c>
      <c r="H325">
        <v>15784</v>
      </c>
      <c r="I325">
        <v>100</v>
      </c>
      <c r="J325">
        <v>2025</v>
      </c>
      <c r="K325">
        <v>30</v>
      </c>
      <c r="L325">
        <v>11048.8</v>
      </c>
      <c r="M325">
        <v>2020</v>
      </c>
      <c r="N325">
        <v>15180</v>
      </c>
      <c r="O325">
        <v>12.7555330292279</v>
      </c>
      <c r="P325" t="s">
        <v>24</v>
      </c>
      <c r="Q325">
        <v>2.61780645644878</v>
      </c>
      <c r="R325">
        <v>1</v>
      </c>
      <c r="S325" t="s">
        <v>25</v>
      </c>
      <c r="T325">
        <v>-1.11368485725649E-2</v>
      </c>
      <c r="AX325">
        <v>15784</v>
      </c>
      <c r="AY325">
        <v>15180</v>
      </c>
      <c r="AZ325">
        <v>14353.76</v>
      </c>
      <c r="BA325">
        <v>13527.52</v>
      </c>
      <c r="BB325">
        <v>12701.279999999901</v>
      </c>
      <c r="BC325">
        <v>11875.039999999901</v>
      </c>
      <c r="BD325">
        <v>11048.8</v>
      </c>
      <c r="BE325">
        <v>10925.7511874914</v>
      </c>
      <c r="BF325">
        <v>10804.072750974799</v>
      </c>
      <c r="BG325">
        <v>10683.7494287802</v>
      </c>
      <c r="BH325">
        <v>10564.7661292046</v>
      </c>
      <c r="BI325">
        <v>10447.1079286191</v>
      </c>
      <c r="BJ325">
        <v>10330.760069596899</v>
      </c>
      <c r="BK325">
        <v>10215.7079590623</v>
      </c>
      <c r="BL325">
        <v>10101.937166460601</v>
      </c>
      <c r="BM325">
        <v>9989.4334219482407</v>
      </c>
      <c r="BN325">
        <v>9878.1826146022795</v>
      </c>
      <c r="BO325">
        <v>9768.1707906513093</v>
      </c>
      <c r="BP325">
        <v>9659.3841517248802</v>
      </c>
      <c r="BQ325">
        <v>9551.8090531228809</v>
      </c>
      <c r="BR325">
        <v>9445.4320021042004</v>
      </c>
      <c r="BS325">
        <v>9340.2396561943096</v>
      </c>
      <c r="BT325">
        <v>9236.2188215118094</v>
      </c>
      <c r="BU325">
        <v>9133.3564511135592</v>
      </c>
      <c r="BV325">
        <v>9031.6396433582395</v>
      </c>
      <c r="BW325">
        <v>8931.0556402881903</v>
      </c>
      <c r="BX325">
        <v>8831.5918260291492</v>
      </c>
      <c r="BY325">
        <v>8733.2357252079601</v>
      </c>
      <c r="BZ325">
        <v>8635.9750013878092</v>
      </c>
      <c r="CA325">
        <v>8539.7974555208893</v>
      </c>
      <c r="CB325">
        <v>8444.69102441838</v>
      </c>
      <c r="CC325">
        <v>8350.6437792373399</v>
      </c>
    </row>
    <row r="326" spans="1:81" x14ac:dyDescent="0.25">
      <c r="A326">
        <v>6863</v>
      </c>
      <c r="B326" t="s">
        <v>239</v>
      </c>
      <c r="C326" t="s">
        <v>59</v>
      </c>
      <c r="D326">
        <v>2018</v>
      </c>
      <c r="E326" t="s">
        <v>28</v>
      </c>
      <c r="F326" t="s">
        <v>23</v>
      </c>
      <c r="G326">
        <v>2016</v>
      </c>
      <c r="H326">
        <v>510951</v>
      </c>
      <c r="I326">
        <v>100</v>
      </c>
      <c r="J326">
        <v>2030</v>
      </c>
      <c r="K326">
        <v>40</v>
      </c>
      <c r="L326">
        <v>306570.59999999998</v>
      </c>
      <c r="M326">
        <v>2020</v>
      </c>
      <c r="N326">
        <v>418926</v>
      </c>
      <c r="O326">
        <v>48.269794950983602</v>
      </c>
      <c r="P326" t="s">
        <v>24</v>
      </c>
      <c r="Q326">
        <v>3.0502949975390199</v>
      </c>
      <c r="R326">
        <v>1</v>
      </c>
      <c r="S326" t="s">
        <v>25</v>
      </c>
      <c r="T326">
        <v>-1.11368485725649E-2</v>
      </c>
      <c r="AU326">
        <v>510951</v>
      </c>
      <c r="AV326">
        <v>487944.75</v>
      </c>
      <c r="AW326">
        <v>464938.5</v>
      </c>
      <c r="AX326">
        <v>441932.25</v>
      </c>
      <c r="AY326">
        <v>418926</v>
      </c>
      <c r="AZ326">
        <v>407690.46</v>
      </c>
      <c r="BA326">
        <v>396454.92</v>
      </c>
      <c r="BB326">
        <v>385219.38</v>
      </c>
      <c r="BC326">
        <v>373983.83999999898</v>
      </c>
      <c r="BD326">
        <v>362748.3</v>
      </c>
      <c r="BE326">
        <v>351512.76</v>
      </c>
      <c r="BF326">
        <v>340277.22</v>
      </c>
      <c r="BG326">
        <v>329041.68</v>
      </c>
      <c r="BH326">
        <v>317806.13999999902</v>
      </c>
      <c r="BI326">
        <v>306570.59999999998</v>
      </c>
      <c r="BJ326">
        <v>303156.36965099903</v>
      </c>
      <c r="BK326">
        <v>299780.16306838702</v>
      </c>
      <c r="BL326">
        <v>296441.55678723601</v>
      </c>
      <c r="BM326">
        <v>293140.13205868099</v>
      </c>
      <c r="BN326">
        <v>289875.47479740198</v>
      </c>
      <c r="BO326">
        <v>286647.17552968301</v>
      </c>
      <c r="BP326">
        <v>283454.82934205502</v>
      </c>
      <c r="BQ326">
        <v>280298.03583051101</v>
      </c>
      <c r="BR326">
        <v>277176.399050279</v>
      </c>
      <c r="BS326">
        <v>274089.527466167</v>
      </c>
      <c r="BT326">
        <v>271037.03390345001</v>
      </c>
      <c r="BU326">
        <v>268018.53549931099</v>
      </c>
      <c r="BV326">
        <v>265033.653654814</v>
      </c>
      <c r="BW326">
        <v>262082.013987427</v>
      </c>
      <c r="BX326">
        <v>259163.24628405599</v>
      </c>
      <c r="BY326">
        <v>256276.984454616</v>
      </c>
      <c r="BZ326">
        <v>253422.86648611099</v>
      </c>
      <c r="CA326">
        <v>250600.53439722999</v>
      </c>
      <c r="CB326">
        <v>247809.63419344401</v>
      </c>
      <c r="CC326">
        <v>245049.815822609</v>
      </c>
    </row>
    <row r="327" spans="1:81" x14ac:dyDescent="0.25">
      <c r="A327">
        <v>70646</v>
      </c>
      <c r="B327" t="s">
        <v>951</v>
      </c>
      <c r="C327" t="s">
        <v>59</v>
      </c>
      <c r="D327">
        <v>2018</v>
      </c>
      <c r="E327" t="s">
        <v>690</v>
      </c>
      <c r="F327" t="s">
        <v>23</v>
      </c>
      <c r="G327">
        <v>2018</v>
      </c>
      <c r="H327">
        <v>342</v>
      </c>
      <c r="I327">
        <v>100</v>
      </c>
      <c r="J327">
        <v>2025</v>
      </c>
      <c r="K327">
        <v>5</v>
      </c>
      <c r="L327">
        <v>324.89999999999998</v>
      </c>
      <c r="M327">
        <v>2020</v>
      </c>
      <c r="N327">
        <v>330</v>
      </c>
      <c r="O327">
        <v>70.175438596491205</v>
      </c>
      <c r="P327" t="s">
        <v>24</v>
      </c>
      <c r="Q327">
        <v>2.6978049122487802</v>
      </c>
      <c r="R327">
        <v>1</v>
      </c>
      <c r="S327" t="s">
        <v>25</v>
      </c>
      <c r="T327">
        <v>-1.11368485725649E-2</v>
      </c>
      <c r="AW327">
        <v>342</v>
      </c>
      <c r="AX327">
        <v>336</v>
      </c>
      <c r="AY327">
        <v>330</v>
      </c>
      <c r="AZ327">
        <v>328.98</v>
      </c>
      <c r="BA327">
        <v>327.96</v>
      </c>
      <c r="BB327">
        <v>326.94</v>
      </c>
      <c r="BC327">
        <v>325.91999999999899</v>
      </c>
      <c r="BD327">
        <v>324.89999999999998</v>
      </c>
      <c r="BE327">
        <v>321.281637898773</v>
      </c>
      <c r="BF327">
        <v>317.70357294834901</v>
      </c>
      <c r="BG327">
        <v>314.16535636546001</v>
      </c>
      <c r="BH327">
        <v>310.66654436487198</v>
      </c>
      <c r="BI327">
        <v>307.20669810371902</v>
      </c>
      <c r="BJ327">
        <v>303.78538362645997</v>
      </c>
      <c r="BK327">
        <v>300.40217181045301</v>
      </c>
      <c r="BL327">
        <v>297.05663831213099</v>
      </c>
      <c r="BM327">
        <v>293.74836351377297</v>
      </c>
      <c r="BN327">
        <v>290.47693247088199</v>
      </c>
      <c r="BO327">
        <v>287.24193486013002</v>
      </c>
      <c r="BP327">
        <v>284.04296492790297</v>
      </c>
      <c r="BQ327">
        <v>280.87962143939802</v>
      </c>
      <c r="BR327">
        <v>277.75150762830799</v>
      </c>
      <c r="BS327">
        <v>274.65823114705</v>
      </c>
      <c r="BT327">
        <v>271.59940401755699</v>
      </c>
      <c r="BU327">
        <v>268.57464258261399</v>
      </c>
      <c r="BV327">
        <v>265.58356745774103</v>
      </c>
      <c r="BW327">
        <v>262.62580348360302</v>
      </c>
      <c r="BX327">
        <v>259.70097967895799</v>
      </c>
      <c r="BY327">
        <v>256.80872919412599</v>
      </c>
      <c r="BZ327">
        <v>253.94868926497799</v>
      </c>
      <c r="CA327">
        <v>251.12050116743299</v>
      </c>
      <c r="CB327">
        <v>248.32381017246499</v>
      </c>
      <c r="CC327">
        <v>245.558265501612</v>
      </c>
    </row>
    <row r="328" spans="1:81" x14ac:dyDescent="0.25">
      <c r="A328">
        <v>6907</v>
      </c>
      <c r="B328" t="s">
        <v>241</v>
      </c>
      <c r="C328" t="s">
        <v>59</v>
      </c>
      <c r="D328">
        <v>2018</v>
      </c>
      <c r="E328" t="s">
        <v>690</v>
      </c>
      <c r="F328" t="s">
        <v>23</v>
      </c>
      <c r="G328">
        <v>2018</v>
      </c>
      <c r="H328">
        <v>901360</v>
      </c>
      <c r="I328">
        <v>100</v>
      </c>
      <c r="J328">
        <v>2031</v>
      </c>
      <c r="K328">
        <v>26</v>
      </c>
      <c r="L328">
        <v>667006.4</v>
      </c>
      <c r="M328">
        <v>2020</v>
      </c>
      <c r="N328">
        <v>647608</v>
      </c>
      <c r="O328">
        <v>108.27740644905801</v>
      </c>
      <c r="P328" t="s">
        <v>24</v>
      </c>
      <c r="Q328">
        <v>2.9108218433170698</v>
      </c>
      <c r="R328">
        <v>1</v>
      </c>
      <c r="S328" t="s">
        <v>25</v>
      </c>
      <c r="T328">
        <v>-1.11368485725649E-2</v>
      </c>
      <c r="AW328">
        <v>901360</v>
      </c>
      <c r="AX328">
        <v>774484</v>
      </c>
      <c r="AY328">
        <v>647608</v>
      </c>
      <c r="AZ328">
        <v>649371.49090909096</v>
      </c>
      <c r="BA328">
        <v>651134.981818181</v>
      </c>
      <c r="BB328">
        <v>652898.47272727196</v>
      </c>
      <c r="BC328">
        <v>654661.96363636304</v>
      </c>
      <c r="BD328">
        <v>656425.45454545401</v>
      </c>
      <c r="BE328">
        <v>658188.94545454497</v>
      </c>
      <c r="BF328">
        <v>659952.43636363605</v>
      </c>
      <c r="BG328">
        <v>661715.92727272701</v>
      </c>
      <c r="BH328">
        <v>663479.41818181798</v>
      </c>
      <c r="BI328">
        <v>665242.90909090894</v>
      </c>
      <c r="BJ328">
        <v>667006.4</v>
      </c>
      <c r="BK328">
        <v>659578.05072626797</v>
      </c>
      <c r="BL328">
        <v>652232.42985354201</v>
      </c>
      <c r="BM328">
        <v>644968.61604814697</v>
      </c>
      <c r="BN328">
        <v>637785.69823716197</v>
      </c>
      <c r="BO328">
        <v>630682.77549414698</v>
      </c>
      <c r="BP328">
        <v>623658.95692614396</v>
      </c>
      <c r="BQ328">
        <v>616713.361561934</v>
      </c>
      <c r="BR328">
        <v>609845.11824154097</v>
      </c>
      <c r="BS328">
        <v>603053.36550696695</v>
      </c>
      <c r="BT328">
        <v>596337.25149414001</v>
      </c>
      <c r="BU328">
        <v>589695.93382607005</v>
      </c>
      <c r="BV328">
        <v>583128.57950719201</v>
      </c>
      <c r="BW328">
        <v>576634.36481888499</v>
      </c>
      <c r="BX328">
        <v>570212.47521615995</v>
      </c>
      <c r="BY328">
        <v>563862.10522549099</v>
      </c>
      <c r="BZ328">
        <v>557582.458343787</v>
      </c>
      <c r="CA328">
        <v>551372.74693849299</v>
      </c>
      <c r="CB328">
        <v>545232.19214880001</v>
      </c>
      <c r="CC328">
        <v>539160.02378795098</v>
      </c>
    </row>
    <row r="329" spans="1:81" x14ac:dyDescent="0.25">
      <c r="A329">
        <v>34340</v>
      </c>
      <c r="B329" t="s">
        <v>952</v>
      </c>
      <c r="C329" t="s">
        <v>252</v>
      </c>
      <c r="D329">
        <v>2021</v>
      </c>
      <c r="E329" t="s">
        <v>28</v>
      </c>
      <c r="F329" t="s">
        <v>23</v>
      </c>
      <c r="G329">
        <v>2020</v>
      </c>
      <c r="H329">
        <v>53299.51</v>
      </c>
      <c r="I329">
        <v>100</v>
      </c>
      <c r="J329">
        <v>2030</v>
      </c>
      <c r="K329">
        <v>42</v>
      </c>
      <c r="L329">
        <v>30913.715800000002</v>
      </c>
      <c r="M329">
        <v>2020</v>
      </c>
      <c r="N329">
        <v>53299.51</v>
      </c>
      <c r="O329">
        <v>0</v>
      </c>
      <c r="P329" t="s">
        <v>45</v>
      </c>
      <c r="Q329">
        <v>3.0702492323900201</v>
      </c>
      <c r="R329">
        <v>1</v>
      </c>
      <c r="S329" t="s">
        <v>25</v>
      </c>
      <c r="T329">
        <v>-1.11368485725649E-2</v>
      </c>
      <c r="AY329">
        <v>53299.51</v>
      </c>
      <c r="AZ329">
        <v>51060.93058</v>
      </c>
      <c r="BA329">
        <v>48822.351159999998</v>
      </c>
      <c r="BB329">
        <v>46583.771739999996</v>
      </c>
      <c r="BC329">
        <v>44345.192320000002</v>
      </c>
      <c r="BD329">
        <v>42106.6129</v>
      </c>
      <c r="BE329">
        <v>39868.033479999998</v>
      </c>
      <c r="BF329">
        <v>37629.454059999996</v>
      </c>
      <c r="BG329">
        <v>35390.874640000002</v>
      </c>
      <c r="BH329">
        <v>33152.29522</v>
      </c>
      <c r="BI329">
        <v>30913.715800000002</v>
      </c>
      <c r="BJ329">
        <v>30569.434428320099</v>
      </c>
      <c r="BK329">
        <v>30228.9872661429</v>
      </c>
      <c r="BL329">
        <v>29892.3316124579</v>
      </c>
      <c r="BM329">
        <v>29559.425241809</v>
      </c>
      <c r="BN329">
        <v>29230.226398998999</v>
      </c>
      <c r="BO329">
        <v>28904.6937938515</v>
      </c>
      <c r="BP329">
        <v>28582.786596032998</v>
      </c>
      <c r="BQ329">
        <v>28264.4644299311</v>
      </c>
      <c r="BR329">
        <v>27949.687369590301</v>
      </c>
      <c r="BS329">
        <v>27638.4159337046</v>
      </c>
      <c r="BT329">
        <v>27330.6110806654</v>
      </c>
      <c r="BU329">
        <v>27026.2342036644</v>
      </c>
      <c r="BV329">
        <v>26725.2471258515</v>
      </c>
      <c r="BW329">
        <v>26427.612095546501</v>
      </c>
      <c r="BX329">
        <v>26133.2917815039</v>
      </c>
      <c r="BY329">
        <v>25842.2492682306</v>
      </c>
      <c r="BZ329">
        <v>25554.448051355899</v>
      </c>
      <c r="CA329">
        <v>25269.852033052401</v>
      </c>
      <c r="CB329">
        <v>24988.4255175092</v>
      </c>
      <c r="CC329">
        <v>24710.133206453898</v>
      </c>
    </row>
    <row r="330" spans="1:81" x14ac:dyDescent="0.25">
      <c r="A330">
        <v>7042</v>
      </c>
      <c r="B330" t="s">
        <v>242</v>
      </c>
      <c r="C330" t="s">
        <v>136</v>
      </c>
      <c r="D330">
        <v>2020</v>
      </c>
      <c r="E330" t="s">
        <v>690</v>
      </c>
      <c r="F330" t="s">
        <v>23</v>
      </c>
      <c r="G330">
        <v>2017</v>
      </c>
      <c r="H330">
        <v>4105189</v>
      </c>
      <c r="I330">
        <v>100</v>
      </c>
      <c r="J330">
        <v>2030</v>
      </c>
      <c r="K330">
        <v>40</v>
      </c>
      <c r="L330">
        <v>2463113.4</v>
      </c>
      <c r="M330">
        <v>2020</v>
      </c>
      <c r="N330">
        <v>3490885</v>
      </c>
      <c r="O330">
        <v>37.410214243485498</v>
      </c>
      <c r="P330" t="s">
        <v>45</v>
      </c>
      <c r="Q330">
        <v>3.0506544213390199</v>
      </c>
      <c r="R330">
        <v>1</v>
      </c>
      <c r="S330" t="s">
        <v>25</v>
      </c>
      <c r="T330">
        <v>-1.11368485725649E-2</v>
      </c>
      <c r="AV330">
        <v>4105189</v>
      </c>
      <c r="AW330">
        <v>3900421</v>
      </c>
      <c r="AX330">
        <v>3695653</v>
      </c>
      <c r="AY330">
        <v>3490885</v>
      </c>
      <c r="AZ330">
        <v>3388107.84</v>
      </c>
      <c r="BA330">
        <v>3285330.68</v>
      </c>
      <c r="BB330">
        <v>3182553.52</v>
      </c>
      <c r="BC330">
        <v>3079776.36</v>
      </c>
      <c r="BD330">
        <v>2976999.2</v>
      </c>
      <c r="BE330">
        <v>2874222.04</v>
      </c>
      <c r="BF330">
        <v>2771444.88</v>
      </c>
      <c r="BG330">
        <v>2668667.71999999</v>
      </c>
      <c r="BH330">
        <v>2565890.56</v>
      </c>
      <c r="BI330">
        <v>2463113.4</v>
      </c>
      <c r="BJ330">
        <v>2435682.0790471402</v>
      </c>
      <c r="BK330">
        <v>2408556.25656188</v>
      </c>
      <c r="BL330">
        <v>2381732.5302540502</v>
      </c>
      <c r="BM330">
        <v>2355207.5357242599</v>
      </c>
      <c r="BN330">
        <v>2328977.94604193</v>
      </c>
      <c r="BO330">
        <v>2303040.4713280201</v>
      </c>
      <c r="BP330">
        <v>2277391.85834235</v>
      </c>
      <c r="BQ330">
        <v>2252028.8900755998</v>
      </c>
      <c r="BR330">
        <v>2226948.3853457901</v>
      </c>
      <c r="BS330">
        <v>2202147.19839927</v>
      </c>
      <c r="BT330">
        <v>2177622.2185161998</v>
      </c>
      <c r="BU330">
        <v>2153370.3696203302</v>
      </c>
      <c r="BV330">
        <v>2129388.60989322</v>
      </c>
      <c r="BW330">
        <v>2105673.9313926999</v>
      </c>
      <c r="BX330">
        <v>2082223.3596755799</v>
      </c>
      <c r="BY330">
        <v>2059033.95342462</v>
      </c>
      <c r="BZ330">
        <v>2036102.8040795601</v>
      </c>
      <c r="CA330">
        <v>2013427.03547235</v>
      </c>
      <c r="CB330">
        <v>1991003.8034663801</v>
      </c>
      <c r="CC330">
        <v>1968830.29559978</v>
      </c>
    </row>
    <row r="331" spans="1:81" x14ac:dyDescent="0.25">
      <c r="A331">
        <v>846797</v>
      </c>
      <c r="B331" t="s">
        <v>953</v>
      </c>
      <c r="C331" t="s">
        <v>52</v>
      </c>
      <c r="D331">
        <v>2019</v>
      </c>
      <c r="E331" t="s">
        <v>105</v>
      </c>
      <c r="F331" t="s">
        <v>54</v>
      </c>
      <c r="G331">
        <v>2017</v>
      </c>
      <c r="H331">
        <v>4110</v>
      </c>
      <c r="I331">
        <v>100</v>
      </c>
      <c r="J331">
        <v>2030</v>
      </c>
      <c r="K331">
        <v>30</v>
      </c>
      <c r="L331">
        <v>2877</v>
      </c>
      <c r="M331">
        <v>2020</v>
      </c>
      <c r="N331">
        <v>4598</v>
      </c>
      <c r="O331">
        <v>-44.973544973545003</v>
      </c>
      <c r="P331" t="s">
        <v>24</v>
      </c>
      <c r="Q331">
        <v>3.29025650243902</v>
      </c>
      <c r="R331">
        <v>1</v>
      </c>
      <c r="S331" t="s">
        <v>25</v>
      </c>
      <c r="T331">
        <v>-1.11368485725649E-2</v>
      </c>
      <c r="AV331">
        <v>4110</v>
      </c>
      <c r="AW331">
        <v>4272.6666666666597</v>
      </c>
      <c r="AX331">
        <v>4435.3333333333303</v>
      </c>
      <c r="AY331">
        <v>4598</v>
      </c>
      <c r="AZ331">
        <v>4425.8999999999996</v>
      </c>
      <c r="BA331">
        <v>4253.8</v>
      </c>
      <c r="BB331">
        <v>4081.7</v>
      </c>
      <c r="BC331">
        <v>3909.6</v>
      </c>
      <c r="BD331">
        <v>3737.5</v>
      </c>
      <c r="BE331">
        <v>3565.4</v>
      </c>
      <c r="BF331">
        <v>3393.3</v>
      </c>
      <c r="BG331">
        <v>3221.2</v>
      </c>
      <c r="BH331">
        <v>3049.1</v>
      </c>
      <c r="BI331">
        <v>2877</v>
      </c>
      <c r="BJ331">
        <v>2844.95928665673</v>
      </c>
      <c r="BK331">
        <v>2813.2754058861201</v>
      </c>
      <c r="BL331">
        <v>2781.9443836978398</v>
      </c>
      <c r="BM331">
        <v>2750.9622903592999</v>
      </c>
      <c r="BN331">
        <v>2720.3252399027301</v>
      </c>
      <c r="BO331">
        <v>2690.0293896378098</v>
      </c>
      <c r="BP331">
        <v>2660.0709396696702</v>
      </c>
      <c r="BQ331">
        <v>2630.4461324222798</v>
      </c>
      <c r="BR331">
        <v>2601.1512521672098</v>
      </c>
      <c r="BS331">
        <v>2572.1826245574798</v>
      </c>
      <c r="BT331">
        <v>2543.5366161667998</v>
      </c>
      <c r="BU331">
        <v>2515.2096340337798</v>
      </c>
      <c r="BV331">
        <v>2487.1981252112901</v>
      </c>
      <c r="BW331">
        <v>2459.4985763208401</v>
      </c>
      <c r="BX331">
        <v>2432.1075131119201</v>
      </c>
      <c r="BY331">
        <v>2405.0215000262001</v>
      </c>
      <c r="BZ331">
        <v>2378.2371397666402</v>
      </c>
      <c r="CA331">
        <v>2351.7510728714101</v>
      </c>
      <c r="CB331">
        <v>2325.5599772924702</v>
      </c>
      <c r="CC331">
        <v>2299.66056797895</v>
      </c>
    </row>
    <row r="332" spans="1:81" x14ac:dyDescent="0.25">
      <c r="A332">
        <v>840057</v>
      </c>
      <c r="B332" t="s">
        <v>954</v>
      </c>
      <c r="C332" t="s">
        <v>252</v>
      </c>
      <c r="D332">
        <v>2019</v>
      </c>
      <c r="E332" t="s">
        <v>28</v>
      </c>
      <c r="F332" t="s">
        <v>23</v>
      </c>
      <c r="G332">
        <v>2018</v>
      </c>
      <c r="H332">
        <v>469</v>
      </c>
      <c r="I332">
        <v>100</v>
      </c>
      <c r="J332">
        <v>2025</v>
      </c>
      <c r="K332">
        <v>15</v>
      </c>
      <c r="L332">
        <v>398.65</v>
      </c>
      <c r="M332">
        <v>2020</v>
      </c>
      <c r="N332">
        <v>328</v>
      </c>
      <c r="O332">
        <v>200.426439232409</v>
      </c>
      <c r="P332" t="s">
        <v>24</v>
      </c>
      <c r="Q332">
        <v>2.79780492494878</v>
      </c>
      <c r="R332">
        <v>1</v>
      </c>
      <c r="S332" t="s">
        <v>25</v>
      </c>
      <c r="T332">
        <v>-1.11368485725649E-2</v>
      </c>
      <c r="AW332">
        <v>469</v>
      </c>
      <c r="AX332">
        <v>398.5</v>
      </c>
      <c r="AY332">
        <v>328</v>
      </c>
      <c r="AZ332">
        <v>342.13</v>
      </c>
      <c r="BA332">
        <v>356.26</v>
      </c>
      <c r="BB332">
        <v>370.39</v>
      </c>
      <c r="BC332">
        <v>384.52</v>
      </c>
      <c r="BD332">
        <v>398.65</v>
      </c>
      <c r="BE332">
        <v>394.21029531654699</v>
      </c>
      <c r="BF332">
        <v>389.82003495186001</v>
      </c>
      <c r="BG332">
        <v>385.47866825204898</v>
      </c>
      <c r="BH332">
        <v>381.18565069577198</v>
      </c>
      <c r="BI332">
        <v>376.94044382593898</v>
      </c>
      <c r="BJ332">
        <v>372.74251518217397</v>
      </c>
      <c r="BK332">
        <v>368.591338234033</v>
      </c>
      <c r="BL332">
        <v>364.48639231496099</v>
      </c>
      <c r="BM332">
        <v>360.427162556989</v>
      </c>
      <c r="BN332">
        <v>356.41313982615299</v>
      </c>
      <c r="BO332">
        <v>352.44382065863698</v>
      </c>
      <c r="BP332">
        <v>348.51870719762502</v>
      </c>
      <c r="BQ332">
        <v>344.63730713085903</v>
      </c>
      <c r="BR332">
        <v>340.79913362888601</v>
      </c>
      <c r="BS332">
        <v>337.00370528399998</v>
      </c>
      <c r="BT332">
        <v>333.250546049859</v>
      </c>
      <c r="BU332">
        <v>329.53918518177699</v>
      </c>
      <c r="BV332">
        <v>325.86915717768102</v>
      </c>
      <c r="BW332">
        <v>322.24000171972398</v>
      </c>
      <c r="BX332">
        <v>318.65126361654802</v>
      </c>
      <c r="BY332">
        <v>315.102492746194</v>
      </c>
      <c r="BZ332">
        <v>311.59324399964203</v>
      </c>
      <c r="CA332">
        <v>308.123077224984</v>
      </c>
      <c r="CB332">
        <v>304.69155717221599</v>
      </c>
      <c r="CC332">
        <v>301.29825343865002</v>
      </c>
    </row>
    <row r="333" spans="1:81" x14ac:dyDescent="0.25">
      <c r="A333">
        <v>847954</v>
      </c>
      <c r="B333" t="s">
        <v>955</v>
      </c>
      <c r="C333" t="s">
        <v>111</v>
      </c>
      <c r="D333">
        <v>2019</v>
      </c>
      <c r="E333" t="s">
        <v>105</v>
      </c>
      <c r="F333" t="s">
        <v>54</v>
      </c>
      <c r="G333">
        <v>2010</v>
      </c>
      <c r="H333">
        <v>220973</v>
      </c>
      <c r="I333">
        <v>100</v>
      </c>
      <c r="J333">
        <v>2030</v>
      </c>
      <c r="K333">
        <v>50</v>
      </c>
      <c r="L333">
        <v>110486.5</v>
      </c>
      <c r="M333">
        <v>2020</v>
      </c>
      <c r="N333">
        <v>170044</v>
      </c>
      <c r="O333">
        <v>45.179823150771199</v>
      </c>
      <c r="P333" t="s">
        <v>24</v>
      </c>
      <c r="Q333">
        <v>3.4902665997390199</v>
      </c>
      <c r="R333">
        <v>1</v>
      </c>
      <c r="S333" t="s">
        <v>25</v>
      </c>
      <c r="T333">
        <v>-1.11368485725649E-2</v>
      </c>
      <c r="AO333">
        <v>220973</v>
      </c>
      <c r="AP333">
        <v>215880.1</v>
      </c>
      <c r="AQ333">
        <v>210787.20000000001</v>
      </c>
      <c r="AR333">
        <v>205694.3</v>
      </c>
      <c r="AS333">
        <v>200601.4</v>
      </c>
      <c r="AT333">
        <v>195508.5</v>
      </c>
      <c r="AU333">
        <v>190415.6</v>
      </c>
      <c r="AV333">
        <v>185322.7</v>
      </c>
      <c r="AW333">
        <v>180229.8</v>
      </c>
      <c r="AX333">
        <v>175136.9</v>
      </c>
      <c r="AY333">
        <v>170044</v>
      </c>
      <c r="AZ333">
        <v>164088.25</v>
      </c>
      <c r="BA333">
        <v>158132.5</v>
      </c>
      <c r="BB333">
        <v>152176.75</v>
      </c>
      <c r="BC333">
        <v>146221</v>
      </c>
      <c r="BD333">
        <v>140265.25</v>
      </c>
      <c r="BE333">
        <v>134309.5</v>
      </c>
      <c r="BF333">
        <v>128353.75</v>
      </c>
      <c r="BG333">
        <v>122398</v>
      </c>
      <c r="BH333">
        <v>116442.25</v>
      </c>
      <c r="BI333">
        <v>110486.5</v>
      </c>
      <c r="BJ333">
        <v>109256.028580187</v>
      </c>
      <c r="BK333">
        <v>108039.26073424899</v>
      </c>
      <c r="BL333">
        <v>106836.04384755999</v>
      </c>
      <c r="BM333">
        <v>105646.227005138</v>
      </c>
      <c r="BN333">
        <v>104469.66097271899</v>
      </c>
      <c r="BO333">
        <v>103306.19817803901</v>
      </c>
      <c r="BP333">
        <v>102155.692692322</v>
      </c>
      <c r="BQ333">
        <v>101018.000211983</v>
      </c>
      <c r="BR333">
        <v>99892.978040518807</v>
      </c>
      <c r="BS333">
        <v>98780.485070619005</v>
      </c>
      <c r="BT333">
        <v>97680.381766463004</v>
      </c>
      <c r="BU333">
        <v>96592.530146219593</v>
      </c>
      <c r="BV333">
        <v>95516.7937647402</v>
      </c>
      <c r="BW333">
        <v>94453.037696445404</v>
      </c>
      <c r="BX333">
        <v>93401.128518401296</v>
      </c>
      <c r="BY333">
        <v>92360.934293585204</v>
      </c>
      <c r="BZ333">
        <v>91332.324554336898</v>
      </c>
      <c r="CA333">
        <v>90315.1702859949</v>
      </c>
      <c r="CB333">
        <v>89309.343910714393</v>
      </c>
      <c r="CC333">
        <v>88314.719271465699</v>
      </c>
    </row>
    <row r="334" spans="1:81" x14ac:dyDescent="0.25">
      <c r="A334">
        <v>848362</v>
      </c>
      <c r="B334" t="s">
        <v>956</v>
      </c>
      <c r="C334" t="s">
        <v>208</v>
      </c>
      <c r="D334">
        <v>2020</v>
      </c>
      <c r="E334" t="s">
        <v>28</v>
      </c>
      <c r="F334" t="s">
        <v>23</v>
      </c>
      <c r="G334">
        <v>2019</v>
      </c>
      <c r="H334">
        <v>6325</v>
      </c>
      <c r="I334">
        <v>100</v>
      </c>
      <c r="J334">
        <v>2030</v>
      </c>
      <c r="K334">
        <v>100</v>
      </c>
      <c r="L334">
        <v>0</v>
      </c>
      <c r="M334">
        <v>2020</v>
      </c>
      <c r="N334">
        <v>9226</v>
      </c>
      <c r="O334">
        <v>-46.887438306002203</v>
      </c>
      <c r="P334" t="s">
        <v>45</v>
      </c>
      <c r="Q334">
        <v>3.6502445305390201</v>
      </c>
      <c r="R334">
        <v>1</v>
      </c>
      <c r="S334" t="s">
        <v>25</v>
      </c>
      <c r="T334">
        <v>-1.11368485725649E-2</v>
      </c>
      <c r="AX334">
        <v>6325</v>
      </c>
      <c r="AY334">
        <v>9226</v>
      </c>
      <c r="AZ334">
        <v>8303.4</v>
      </c>
      <c r="BA334">
        <v>7380.8</v>
      </c>
      <c r="BB334">
        <v>6458.2</v>
      </c>
      <c r="BC334">
        <v>5535.6</v>
      </c>
      <c r="BD334">
        <v>4613</v>
      </c>
      <c r="BE334">
        <v>3690.4</v>
      </c>
      <c r="BF334">
        <v>2767.8</v>
      </c>
      <c r="BG334">
        <v>1845.19999999999</v>
      </c>
      <c r="BH334">
        <v>922.6</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row>
    <row r="335" spans="1:81" x14ac:dyDescent="0.25">
      <c r="A335">
        <v>31589</v>
      </c>
      <c r="B335" t="s">
        <v>957</v>
      </c>
      <c r="C335" t="s">
        <v>830</v>
      </c>
      <c r="D335">
        <v>2020</v>
      </c>
      <c r="E335" t="s">
        <v>28</v>
      </c>
      <c r="F335" t="s">
        <v>23</v>
      </c>
      <c r="G335">
        <v>2020</v>
      </c>
      <c r="H335">
        <v>52307</v>
      </c>
      <c r="I335">
        <v>100</v>
      </c>
      <c r="J335">
        <v>2025</v>
      </c>
      <c r="K335">
        <v>12.5</v>
      </c>
      <c r="L335">
        <v>45768.625</v>
      </c>
      <c r="M335">
        <v>2020</v>
      </c>
      <c r="N335">
        <v>52307</v>
      </c>
      <c r="O335">
        <v>0</v>
      </c>
      <c r="P335" t="s">
        <v>45</v>
      </c>
      <c r="Q335">
        <v>2.77281010874878</v>
      </c>
      <c r="R335">
        <v>1</v>
      </c>
      <c r="S335" t="s">
        <v>25</v>
      </c>
      <c r="T335">
        <v>-1.11368485725649E-2</v>
      </c>
      <c r="AY335">
        <v>52307</v>
      </c>
      <c r="AZ335">
        <v>50999.324999999997</v>
      </c>
      <c r="BA335">
        <v>49691.65</v>
      </c>
      <c r="BB335">
        <v>48383.974999999999</v>
      </c>
      <c r="BC335">
        <v>47076.3</v>
      </c>
      <c r="BD335">
        <v>45768.625</v>
      </c>
      <c r="BE335">
        <v>45258.906754000403</v>
      </c>
      <c r="BF335">
        <v>44754.865162921298</v>
      </c>
      <c r="BG335">
        <v>44256.437006716304</v>
      </c>
      <c r="BH335">
        <v>43763.5597694112</v>
      </c>
      <c r="BI335">
        <v>43276.1716312629</v>
      </c>
      <c r="BJ335">
        <v>42794.211461005201</v>
      </c>
      <c r="BK335">
        <v>42317.618808181702</v>
      </c>
      <c r="BL335">
        <v>41846.333895563403</v>
      </c>
      <c r="BM335">
        <v>41380.297611651498</v>
      </c>
      <c r="BN335">
        <v>40919.451503262899</v>
      </c>
      <c r="BO335">
        <v>40463.737768198604</v>
      </c>
      <c r="BP335">
        <v>40013.0992479942</v>
      </c>
      <c r="BQ335">
        <v>39567.4794207503</v>
      </c>
      <c r="BR335">
        <v>39126.822394043302</v>
      </c>
      <c r="BS335">
        <v>38691.072897915197</v>
      </c>
      <c r="BT335">
        <v>38260.1762779411</v>
      </c>
      <c r="BU335">
        <v>37834.078488373998</v>
      </c>
      <c r="BV335">
        <v>37412.726085366397</v>
      </c>
      <c r="BW335">
        <v>36996.066220266897</v>
      </c>
      <c r="BX335">
        <v>36584.046632991201</v>
      </c>
      <c r="BY335">
        <v>36176.6156454679</v>
      </c>
      <c r="BZ335">
        <v>35773.7221551564</v>
      </c>
      <c r="CA335">
        <v>35375.315628637502</v>
      </c>
      <c r="CB335">
        <v>34981.346095274603</v>
      </c>
      <c r="CC335">
        <v>34591.764140947103</v>
      </c>
    </row>
    <row r="336" spans="1:81" x14ac:dyDescent="0.25">
      <c r="A336">
        <v>7119</v>
      </c>
      <c r="B336" t="s">
        <v>245</v>
      </c>
      <c r="C336" t="s">
        <v>76</v>
      </c>
      <c r="D336">
        <v>2016</v>
      </c>
      <c r="E336" t="s">
        <v>28</v>
      </c>
      <c r="F336" t="s">
        <v>23</v>
      </c>
      <c r="G336">
        <v>2015</v>
      </c>
      <c r="H336">
        <v>257909</v>
      </c>
      <c r="I336">
        <v>100</v>
      </c>
      <c r="J336">
        <v>2021</v>
      </c>
      <c r="K336">
        <v>6</v>
      </c>
      <c r="L336">
        <v>242434.46</v>
      </c>
      <c r="M336">
        <v>2020</v>
      </c>
      <c r="N336">
        <v>206576</v>
      </c>
      <c r="O336">
        <v>331.87416233374302</v>
      </c>
      <c r="P336" t="s">
        <v>691</v>
      </c>
      <c r="Q336">
        <v>2.7058794494365901</v>
      </c>
      <c r="R336">
        <v>1</v>
      </c>
      <c r="S336" t="s">
        <v>25</v>
      </c>
      <c r="T336">
        <v>-1.11368485725649E-2</v>
      </c>
      <c r="AT336">
        <v>257909</v>
      </c>
      <c r="AU336">
        <v>247642.4</v>
      </c>
      <c r="AV336">
        <v>237375.8</v>
      </c>
      <c r="AW336">
        <v>227109.2</v>
      </c>
      <c r="AX336">
        <v>216842.6</v>
      </c>
      <c r="AY336">
        <v>206576</v>
      </c>
      <c r="AZ336">
        <v>242434.46</v>
      </c>
      <c r="BA336">
        <v>239734.50413020799</v>
      </c>
      <c r="BB336">
        <v>237064.61726009101</v>
      </c>
      <c r="BC336">
        <v>234424.46451575201</v>
      </c>
      <c r="BD336">
        <v>231813.71475273601</v>
      </c>
      <c r="BE336">
        <v>229232.040514491</v>
      </c>
      <c r="BF336">
        <v>226679.117991301</v>
      </c>
      <c r="BG336">
        <v>224154.626979669</v>
      </c>
      <c r="BH336">
        <v>221658.25084215699</v>
      </c>
      <c r="BI336">
        <v>219189.676467668</v>
      </c>
      <c r="BJ336">
        <v>216748.594232178</v>
      </c>
      <c r="BK336">
        <v>214334.69795989801</v>
      </c>
      <c r="BL336">
        <v>211947.684884872</v>
      </c>
      <c r="BM336">
        <v>209587.255613004</v>
      </c>
      <c r="BN336">
        <v>207253.11408450201</v>
      </c>
      <c r="BO336">
        <v>204944.96753674999</v>
      </c>
      <c r="BP336">
        <v>202662.52646758399</v>
      </c>
      <c r="BQ336">
        <v>200405.50459898199</v>
      </c>
      <c r="BR336">
        <v>198173.61884115401</v>
      </c>
      <c r="BS336">
        <v>195966.589257043</v>
      </c>
      <c r="BT336">
        <v>193784.139027205</v>
      </c>
      <c r="BU336">
        <v>191625.994415094</v>
      </c>
      <c r="BV336">
        <v>189491.884732726</v>
      </c>
      <c r="BW336">
        <v>187381.54230672799</v>
      </c>
      <c r="BX336">
        <v>185294.702444764</v>
      </c>
      <c r="BY336">
        <v>183231.10340233901</v>
      </c>
      <c r="BZ336">
        <v>181190.486349963</v>
      </c>
      <c r="CA336">
        <v>179172.59534069401</v>
      </c>
      <c r="CB336">
        <v>177177.17727803101</v>
      </c>
      <c r="CC336">
        <v>175203.98188417099</v>
      </c>
    </row>
    <row r="337" spans="1:81" x14ac:dyDescent="0.25">
      <c r="A337">
        <v>52262</v>
      </c>
      <c r="B337" t="s">
        <v>246</v>
      </c>
      <c r="C337" t="s">
        <v>39</v>
      </c>
      <c r="D337">
        <v>2020</v>
      </c>
      <c r="E337" t="s">
        <v>690</v>
      </c>
      <c r="F337" t="s">
        <v>23</v>
      </c>
      <c r="G337">
        <v>2019</v>
      </c>
      <c r="H337">
        <v>55570</v>
      </c>
      <c r="I337">
        <v>95</v>
      </c>
      <c r="J337">
        <v>2030</v>
      </c>
      <c r="K337">
        <v>40</v>
      </c>
      <c r="L337">
        <v>33342</v>
      </c>
      <c r="M337">
        <v>2020</v>
      </c>
      <c r="N337">
        <v>57308</v>
      </c>
      <c r="O337">
        <v>47.100214091882201</v>
      </c>
      <c r="P337" t="s">
        <v>45</v>
      </c>
      <c r="Q337">
        <v>3.0002512357390199</v>
      </c>
      <c r="R337">
        <v>1</v>
      </c>
      <c r="S337" t="s">
        <v>25</v>
      </c>
      <c r="T337">
        <v>-1.11368485725649E-2</v>
      </c>
      <c r="AX337">
        <v>55570</v>
      </c>
      <c r="AY337">
        <v>57308</v>
      </c>
      <c r="AZ337">
        <v>54911.4</v>
      </c>
      <c r="BA337">
        <v>52514.8</v>
      </c>
      <c r="BB337">
        <v>50118.2</v>
      </c>
      <c r="BC337">
        <v>47721.599999999999</v>
      </c>
      <c r="BD337">
        <v>45325</v>
      </c>
      <c r="BE337">
        <v>42928.4</v>
      </c>
      <c r="BF337">
        <v>40531.800000000003</v>
      </c>
      <c r="BG337">
        <v>38135.199999999997</v>
      </c>
      <c r="BH337">
        <v>35738.6</v>
      </c>
      <c r="BI337">
        <v>33342</v>
      </c>
      <c r="BJ337">
        <v>32970.675194893498</v>
      </c>
      <c r="BK337">
        <v>32603.485777912701</v>
      </c>
      <c r="BL337">
        <v>32240.385693866399</v>
      </c>
      <c r="BM337">
        <v>31881.329400472699</v>
      </c>
      <c r="BN337">
        <v>31526.2718626475</v>
      </c>
      <c r="BO337">
        <v>31175.168546855701</v>
      </c>
      <c r="BP337">
        <v>30827.975415525201</v>
      </c>
      <c r="BQ337">
        <v>30484.648921523702</v>
      </c>
      <c r="BR337">
        <v>30145.1460026969</v>
      </c>
      <c r="BS337">
        <v>29809.424076466999</v>
      </c>
      <c r="BT337">
        <v>29477.441034492</v>
      </c>
      <c r="BU337">
        <v>29149.155237384199</v>
      </c>
      <c r="BV337">
        <v>28824.525509487299</v>
      </c>
      <c r="BW337">
        <v>28503.511133712102</v>
      </c>
      <c r="BX337">
        <v>28186.071846429499</v>
      </c>
      <c r="BY337">
        <v>27872.1678324204</v>
      </c>
      <c r="BZ337">
        <v>27561.7597198816</v>
      </c>
      <c r="CA337">
        <v>27254.808575487899</v>
      </c>
      <c r="CB337">
        <v>26951.2758995084</v>
      </c>
      <c r="CC337">
        <v>26651.1236209782</v>
      </c>
    </row>
    <row r="338" spans="1:81" x14ac:dyDescent="0.25">
      <c r="A338">
        <v>7147</v>
      </c>
      <c r="B338" t="s">
        <v>958</v>
      </c>
      <c r="C338" t="s">
        <v>27</v>
      </c>
      <c r="D338">
        <v>2021</v>
      </c>
      <c r="E338" t="s">
        <v>690</v>
      </c>
      <c r="F338" t="s">
        <v>23</v>
      </c>
      <c r="G338">
        <v>2019</v>
      </c>
      <c r="H338">
        <v>762200</v>
      </c>
      <c r="I338">
        <v>100</v>
      </c>
      <c r="J338">
        <v>2034</v>
      </c>
      <c r="K338">
        <v>40</v>
      </c>
      <c r="L338">
        <v>457320</v>
      </c>
      <c r="M338">
        <v>2020</v>
      </c>
      <c r="N338">
        <v>762200</v>
      </c>
      <c r="O338">
        <v>0</v>
      </c>
      <c r="P338" t="s">
        <v>45</v>
      </c>
      <c r="Q338">
        <v>3.05227134195122</v>
      </c>
      <c r="R338">
        <v>1</v>
      </c>
      <c r="S338" t="s">
        <v>25</v>
      </c>
      <c r="T338">
        <v>-1.11368485725649E-2</v>
      </c>
      <c r="AX338">
        <v>762200</v>
      </c>
      <c r="AY338">
        <v>762200</v>
      </c>
      <c r="AZ338">
        <v>740422.85714285704</v>
      </c>
      <c r="BA338">
        <v>718645.71428571397</v>
      </c>
      <c r="BB338">
        <v>696868.57142857101</v>
      </c>
      <c r="BC338">
        <v>675091.42857142806</v>
      </c>
      <c r="BD338">
        <v>653314.28571428498</v>
      </c>
      <c r="BE338">
        <v>631537.14285714203</v>
      </c>
      <c r="BF338">
        <v>609760</v>
      </c>
      <c r="BG338">
        <v>587982.85714285704</v>
      </c>
      <c r="BH338">
        <v>566205.71428571397</v>
      </c>
      <c r="BI338">
        <v>544428.57142857101</v>
      </c>
      <c r="BJ338">
        <v>522651.428571428</v>
      </c>
      <c r="BK338">
        <v>500874.28571428498</v>
      </c>
      <c r="BL338">
        <v>479097.14285714203</v>
      </c>
      <c r="BM338">
        <v>457320</v>
      </c>
      <c r="BN338">
        <v>452226.896410794</v>
      </c>
      <c r="BO338">
        <v>447190.51394502597</v>
      </c>
      <c r="BP338">
        <v>442210.22090813302</v>
      </c>
      <c r="BQ338">
        <v>437285.39264063898</v>
      </c>
      <c r="BR338">
        <v>432415.411439805</v>
      </c>
      <c r="BS338">
        <v>427599.66648215702</v>
      </c>
      <c r="BT338">
        <v>422837.553746866</v>
      </c>
      <c r="BU338">
        <v>418128.47593999299</v>
      </c>
      <c r="BV338">
        <v>413471.842419572</v>
      </c>
      <c r="BW338">
        <v>408867.06912152597</v>
      </c>
      <c r="BX338">
        <v>404313.57848641102</v>
      </c>
      <c r="BY338">
        <v>399810.799386976</v>
      </c>
      <c r="BZ338">
        <v>395358.16705652699</v>
      </c>
      <c r="CA338">
        <v>390955.12301809201</v>
      </c>
      <c r="CB338">
        <v>386601.115014371</v>
      </c>
      <c r="CC338">
        <v>382295.59693847102</v>
      </c>
    </row>
    <row r="339" spans="1:81" x14ac:dyDescent="0.25">
      <c r="A339">
        <v>7166</v>
      </c>
      <c r="B339" t="s">
        <v>248</v>
      </c>
      <c r="C339" t="s">
        <v>27</v>
      </c>
      <c r="D339">
        <v>2020</v>
      </c>
      <c r="E339" t="s">
        <v>690</v>
      </c>
      <c r="F339" t="s">
        <v>23</v>
      </c>
      <c r="G339">
        <v>2019</v>
      </c>
      <c r="H339">
        <v>2302704.5299999998</v>
      </c>
      <c r="I339">
        <v>100</v>
      </c>
      <c r="J339">
        <v>2030</v>
      </c>
      <c r="K339">
        <v>50</v>
      </c>
      <c r="L339">
        <v>1151352.2649999999</v>
      </c>
      <c r="M339">
        <v>2020</v>
      </c>
      <c r="N339">
        <v>2074688.38</v>
      </c>
      <c r="O339">
        <v>19.804203885419899</v>
      </c>
      <c r="P339" t="s">
        <v>45</v>
      </c>
      <c r="Q339">
        <v>3.1504741728920198</v>
      </c>
      <c r="R339">
        <v>1</v>
      </c>
      <c r="S339" t="s">
        <v>25</v>
      </c>
      <c r="T339">
        <v>-1.11368485725649E-2</v>
      </c>
      <c r="AX339">
        <v>2302704.5299999998</v>
      </c>
      <c r="AY339">
        <v>2074688.38</v>
      </c>
      <c r="AZ339">
        <v>1982354.76849999</v>
      </c>
      <c r="BA339">
        <v>1890021.1569999999</v>
      </c>
      <c r="BB339">
        <v>1797687.5455</v>
      </c>
      <c r="BC339">
        <v>1705353.9339999999</v>
      </c>
      <c r="BD339">
        <v>1613020.32249999</v>
      </c>
      <c r="BE339">
        <v>1520686.7109999999</v>
      </c>
      <c r="BF339">
        <v>1428353.0995</v>
      </c>
      <c r="BG339">
        <v>1336019.4879999999</v>
      </c>
      <c r="BH339">
        <v>1243685.87649999</v>
      </c>
      <c r="BI339">
        <v>1151352.2649999999</v>
      </c>
      <c r="BJ339">
        <v>1138529.8291710101</v>
      </c>
      <c r="BK339">
        <v>1125850.19486818</v>
      </c>
      <c r="BL339">
        <v>1113311.7717325401</v>
      </c>
      <c r="BM339">
        <v>1100912.9871167101</v>
      </c>
      <c r="BN339">
        <v>1088652.2858876199</v>
      </c>
      <c r="BO339">
        <v>1076528.1302315099</v>
      </c>
      <c r="BP339">
        <v>1064538.9994610101</v>
      </c>
      <c r="BQ339">
        <v>1052683.38982443</v>
      </c>
      <c r="BR339">
        <v>1040959.8143171</v>
      </c>
      <c r="BS339">
        <v>1029366.80249492</v>
      </c>
      <c r="BT339">
        <v>1017902.90028991</v>
      </c>
      <c r="BU339">
        <v>1006566.66982781</v>
      </c>
      <c r="BV339">
        <v>995356.68924774998</v>
      </c>
      <c r="BW339">
        <v>984271.55252390797</v>
      </c>
      <c r="BX339">
        <v>973309.86928916594</v>
      </c>
      <c r="BY339">
        <v>962470.26466070896</v>
      </c>
      <c r="BZ339">
        <v>951751.37906758697</v>
      </c>
      <c r="CA339">
        <v>941151.86808018095</v>
      </c>
      <c r="CB339">
        <v>930670.40224158601</v>
      </c>
      <c r="CC339">
        <v>920305.66690085304</v>
      </c>
    </row>
    <row r="340" spans="1:81" x14ac:dyDescent="0.25">
      <c r="A340">
        <v>7156</v>
      </c>
      <c r="B340" t="s">
        <v>959</v>
      </c>
      <c r="C340" t="s">
        <v>27</v>
      </c>
      <c r="D340">
        <v>2020</v>
      </c>
      <c r="E340" t="s">
        <v>690</v>
      </c>
      <c r="F340" t="s">
        <v>23</v>
      </c>
      <c r="G340">
        <v>2020</v>
      </c>
      <c r="H340">
        <v>746451</v>
      </c>
      <c r="I340">
        <v>100</v>
      </c>
      <c r="J340">
        <v>2030</v>
      </c>
      <c r="K340">
        <v>42</v>
      </c>
      <c r="L340">
        <v>432941.58</v>
      </c>
      <c r="M340">
        <v>2020</v>
      </c>
      <c r="N340">
        <v>746451</v>
      </c>
      <c r="O340">
        <v>0</v>
      </c>
      <c r="P340" t="s">
        <v>45</v>
      </c>
      <c r="Q340">
        <v>3.0703185475390198</v>
      </c>
      <c r="R340">
        <v>1</v>
      </c>
      <c r="S340" t="s">
        <v>25</v>
      </c>
      <c r="T340">
        <v>-1.11368485725649E-2</v>
      </c>
      <c r="AY340">
        <v>746451</v>
      </c>
      <c r="AZ340">
        <v>715100.05799999996</v>
      </c>
      <c r="BA340">
        <v>683749.11600000004</v>
      </c>
      <c r="BB340">
        <v>652398.174</v>
      </c>
      <c r="BC340">
        <v>621047.23199999996</v>
      </c>
      <c r="BD340">
        <v>589696.29</v>
      </c>
      <c r="BE340">
        <v>558345.348</v>
      </c>
      <c r="BF340">
        <v>526994.40599999996</v>
      </c>
      <c r="BG340">
        <v>495643.46399999998</v>
      </c>
      <c r="BH340">
        <v>464292.522</v>
      </c>
      <c r="BI340">
        <v>432941.58</v>
      </c>
      <c r="BJ340">
        <v>428119.97518277302</v>
      </c>
      <c r="BK340">
        <v>423352.06784827198</v>
      </c>
      <c r="BL340">
        <v>418637.25997576298</v>
      </c>
      <c r="BM340">
        <v>413974.96020457998</v>
      </c>
      <c r="BN340">
        <v>409364.58375994797</v>
      </c>
      <c r="BO340">
        <v>404805.55237964197</v>
      </c>
      <c r="BP340">
        <v>400297.29424145701</v>
      </c>
      <c r="BQ340">
        <v>395839.24389148201</v>
      </c>
      <c r="BR340">
        <v>391430.84217318398</v>
      </c>
      <c r="BS340">
        <v>387071.53615727002</v>
      </c>
      <c r="BT340">
        <v>382760.77907233598</v>
      </c>
      <c r="BU340">
        <v>378498.030236291</v>
      </c>
      <c r="BV340">
        <v>374282.75498853502</v>
      </c>
      <c r="BW340">
        <v>370114.42462290497</v>
      </c>
      <c r="BX340">
        <v>365992.51632135798</v>
      </c>
      <c r="BY340">
        <v>361916.513088395</v>
      </c>
      <c r="BZ340">
        <v>357885.90368621901</v>
      </c>
      <c r="CA340">
        <v>353900.18257061002</v>
      </c>
      <c r="CB340">
        <v>349958.84982751799</v>
      </c>
      <c r="CC340">
        <v>346061.41111036</v>
      </c>
    </row>
    <row r="341" spans="1:81" x14ac:dyDescent="0.25">
      <c r="A341">
        <v>7164</v>
      </c>
      <c r="B341" t="s">
        <v>960</v>
      </c>
      <c r="C341" t="s">
        <v>27</v>
      </c>
      <c r="D341">
        <v>2021</v>
      </c>
      <c r="E341" t="s">
        <v>690</v>
      </c>
      <c r="F341" t="s">
        <v>23</v>
      </c>
      <c r="G341">
        <v>2018</v>
      </c>
      <c r="H341">
        <v>5687893</v>
      </c>
      <c r="I341">
        <v>100</v>
      </c>
      <c r="J341">
        <v>2035</v>
      </c>
      <c r="K341">
        <v>71.400000000000006</v>
      </c>
      <c r="L341">
        <v>1626737.39799999</v>
      </c>
      <c r="M341">
        <v>2020</v>
      </c>
      <c r="N341">
        <v>3813946</v>
      </c>
      <c r="O341">
        <v>46.143196263574197</v>
      </c>
      <c r="P341" t="s">
        <v>45</v>
      </c>
      <c r="Q341">
        <v>3.3672517161292701</v>
      </c>
      <c r="R341">
        <v>1</v>
      </c>
      <c r="S341" t="s">
        <v>25</v>
      </c>
      <c r="T341">
        <v>-1.11368485725649E-2</v>
      </c>
      <c r="AW341">
        <v>5687893</v>
      </c>
      <c r="AX341">
        <v>4750919.5</v>
      </c>
      <c r="AY341">
        <v>3813946</v>
      </c>
      <c r="AZ341">
        <v>3668132.0932</v>
      </c>
      <c r="BA341">
        <v>3522318.1864</v>
      </c>
      <c r="BB341">
        <v>3376504.2796</v>
      </c>
      <c r="BC341">
        <v>3230690.3728</v>
      </c>
      <c r="BD341">
        <v>3084876.466</v>
      </c>
      <c r="BE341">
        <v>2939062.5592</v>
      </c>
      <c r="BF341">
        <v>2793248.6524</v>
      </c>
      <c r="BG341">
        <v>2647434.7456</v>
      </c>
      <c r="BH341">
        <v>2501620.8388</v>
      </c>
      <c r="BI341">
        <v>2355806.932</v>
      </c>
      <c r="BJ341">
        <v>2209993.0252</v>
      </c>
      <c r="BK341">
        <v>2064179.11839999</v>
      </c>
      <c r="BL341">
        <v>1918365.21159999</v>
      </c>
      <c r="BM341">
        <v>1772551.30479999</v>
      </c>
      <c r="BN341">
        <v>1626737.39799999</v>
      </c>
      <c r="BO341">
        <v>1608620.66993114</v>
      </c>
      <c r="BP341">
        <v>1590705.7051194201</v>
      </c>
      <c r="BQ341">
        <v>1572990.2565579901</v>
      </c>
      <c r="BR341">
        <v>1555472.1022645801</v>
      </c>
      <c r="BS341">
        <v>1538149.04500281</v>
      </c>
      <c r="BT341">
        <v>1521018.91200658</v>
      </c>
      <c r="BU341">
        <v>1504079.55470756</v>
      </c>
      <c r="BV341">
        <v>1487328.8484656899</v>
      </c>
      <c r="BW341">
        <v>1470764.6923027199</v>
      </c>
      <c r="BX341">
        <v>1454385.00863867</v>
      </c>
      <c r="BY341">
        <v>1438187.7430312501</v>
      </c>
      <c r="BZ341">
        <v>1422170.8639181899</v>
      </c>
      <c r="CA341">
        <v>1406332.36236242</v>
      </c>
      <c r="CB341">
        <v>1390670.2518000901</v>
      </c>
      <c r="CC341">
        <v>1375182.56779142</v>
      </c>
    </row>
    <row r="342" spans="1:81" x14ac:dyDescent="0.25">
      <c r="A342">
        <v>7267</v>
      </c>
      <c r="B342" t="s">
        <v>961</v>
      </c>
      <c r="C342" t="s">
        <v>21</v>
      </c>
      <c r="D342">
        <v>2019</v>
      </c>
      <c r="E342" t="s">
        <v>88</v>
      </c>
      <c r="F342" t="s">
        <v>54</v>
      </c>
      <c r="G342">
        <v>2019</v>
      </c>
      <c r="H342">
        <v>121819</v>
      </c>
      <c r="I342">
        <v>100</v>
      </c>
      <c r="J342">
        <v>2050</v>
      </c>
      <c r="K342">
        <v>100</v>
      </c>
      <c r="L342">
        <v>0</v>
      </c>
      <c r="M342">
        <v>2020</v>
      </c>
      <c r="N342">
        <v>121675</v>
      </c>
      <c r="O342">
        <v>0.118208161288469</v>
      </c>
      <c r="P342" t="s">
        <v>24</v>
      </c>
      <c r="Q342">
        <v>4.0000121818999999</v>
      </c>
      <c r="R342">
        <v>1</v>
      </c>
      <c r="S342" t="s">
        <v>25</v>
      </c>
      <c r="T342">
        <v>-1.11368485725649E-2</v>
      </c>
      <c r="AX342">
        <v>121819</v>
      </c>
      <c r="AY342">
        <v>121675</v>
      </c>
      <c r="AZ342">
        <v>117619.166666666</v>
      </c>
      <c r="BA342">
        <v>113563.33333333299</v>
      </c>
      <c r="BB342">
        <v>109507.5</v>
      </c>
      <c r="BC342">
        <v>105451.666666666</v>
      </c>
      <c r="BD342">
        <v>101395.83333333299</v>
      </c>
      <c r="BE342">
        <v>97340</v>
      </c>
      <c r="BF342">
        <v>93284.166666666599</v>
      </c>
      <c r="BG342">
        <v>89228.333333333299</v>
      </c>
      <c r="BH342">
        <v>85172.5</v>
      </c>
      <c r="BI342">
        <v>81116.666666666599</v>
      </c>
      <c r="BJ342">
        <v>77060.833333333299</v>
      </c>
      <c r="BK342">
        <v>73005</v>
      </c>
      <c r="BL342">
        <v>68949.166666666599</v>
      </c>
      <c r="BM342">
        <v>64893.333333333299</v>
      </c>
      <c r="BN342">
        <v>60837.5</v>
      </c>
      <c r="BO342">
        <v>56781.666666666599</v>
      </c>
      <c r="BP342">
        <v>52725.833333333299</v>
      </c>
      <c r="BQ342">
        <v>48670</v>
      </c>
      <c r="BR342">
        <v>44614.166666666599</v>
      </c>
      <c r="BS342">
        <v>40558.333333333299</v>
      </c>
      <c r="BT342">
        <v>36502.5</v>
      </c>
      <c r="BU342">
        <v>32446.666666666599</v>
      </c>
      <c r="BV342">
        <v>28390.833333333299</v>
      </c>
      <c r="BW342">
        <v>24335</v>
      </c>
      <c r="BX342">
        <v>20279.166666666599</v>
      </c>
      <c r="BY342">
        <v>16223.333333333299</v>
      </c>
      <c r="BZ342">
        <v>12167.5</v>
      </c>
      <c r="CA342">
        <v>8111.6666666666697</v>
      </c>
      <c r="CB342">
        <v>4055.8333333333198</v>
      </c>
      <c r="CC342">
        <v>0</v>
      </c>
    </row>
    <row r="343" spans="1:81" x14ac:dyDescent="0.25">
      <c r="A343">
        <v>7292</v>
      </c>
      <c r="B343" t="s">
        <v>962</v>
      </c>
      <c r="C343" t="s">
        <v>56</v>
      </c>
      <c r="D343">
        <v>2016</v>
      </c>
      <c r="E343" t="s">
        <v>28</v>
      </c>
      <c r="F343" t="s">
        <v>23</v>
      </c>
      <c r="G343">
        <v>2015</v>
      </c>
      <c r="H343">
        <v>180037.93</v>
      </c>
      <c r="I343">
        <v>100</v>
      </c>
      <c r="J343">
        <v>2025</v>
      </c>
      <c r="K343">
        <v>20</v>
      </c>
      <c r="L343">
        <v>144030.34400000001</v>
      </c>
      <c r="M343">
        <v>2020</v>
      </c>
      <c r="N343">
        <v>147341</v>
      </c>
      <c r="O343">
        <v>90.806996300780995</v>
      </c>
      <c r="P343" t="s">
        <v>24</v>
      </c>
      <c r="Q343">
        <v>2.8478228818487801</v>
      </c>
      <c r="R343">
        <v>1</v>
      </c>
      <c r="S343" t="s">
        <v>25</v>
      </c>
      <c r="T343">
        <v>-1.11368485725649E-2</v>
      </c>
      <c r="AT343">
        <v>180037.93</v>
      </c>
      <c r="AU343">
        <v>173498.54399999999</v>
      </c>
      <c r="AV343">
        <v>166959.158</v>
      </c>
      <c r="AW343">
        <v>160419.772</v>
      </c>
      <c r="AX343">
        <v>153880.386</v>
      </c>
      <c r="AY343">
        <v>147341</v>
      </c>
      <c r="AZ343">
        <v>146678.8688</v>
      </c>
      <c r="BA343">
        <v>146016.73759999999</v>
      </c>
      <c r="BB343">
        <v>145354.60639999999</v>
      </c>
      <c r="BC343">
        <v>144692.47519999999</v>
      </c>
      <c r="BD343">
        <v>144030.34400000001</v>
      </c>
      <c r="BE343">
        <v>142426.29986901701</v>
      </c>
      <c r="BF343">
        <v>140840.11973462501</v>
      </c>
      <c r="BG343">
        <v>139271.60464819899</v>
      </c>
      <c r="BH343">
        <v>137720.55787677399</v>
      </c>
      <c r="BI343">
        <v>136186.78487837099</v>
      </c>
      <c r="BJ343">
        <v>134670.093277596</v>
      </c>
      <c r="BK343">
        <v>133170.29284151</v>
      </c>
      <c r="BL343">
        <v>131687.19545577001</v>
      </c>
      <c r="BM343">
        <v>130220.61510103301</v>
      </c>
      <c r="BN343">
        <v>128770.36782962699</v>
      </c>
      <c r="BO343">
        <v>127336.271742475</v>
      </c>
      <c r="BP343">
        <v>125918.146966284</v>
      </c>
      <c r="BQ343">
        <v>124515.815630982</v>
      </c>
      <c r="BR343">
        <v>123129.101847411</v>
      </c>
      <c r="BS343">
        <v>121757.83168526</v>
      </c>
      <c r="BT343">
        <v>120401.833151258</v>
      </c>
      <c r="BU343">
        <v>119060.936167593</v>
      </c>
      <c r="BV343">
        <v>117734.972550587</v>
      </c>
      <c r="BW343">
        <v>116423.775989596</v>
      </c>
      <c r="BX343">
        <v>115127.18202615299</v>
      </c>
      <c r="BY343">
        <v>113845.02803334199</v>
      </c>
      <c r="BZ343">
        <v>112577.153195395</v>
      </c>
      <c r="CA343">
        <v>111323.398487528</v>
      </c>
      <c r="CB343">
        <v>110083.606655989</v>
      </c>
      <c r="CC343">
        <v>108857.622198339</v>
      </c>
    </row>
    <row r="344" spans="1:81" x14ac:dyDescent="0.25">
      <c r="A344">
        <v>7319</v>
      </c>
      <c r="B344" t="s">
        <v>963</v>
      </c>
      <c r="C344" t="s">
        <v>31</v>
      </c>
      <c r="D344">
        <v>2020</v>
      </c>
      <c r="E344" t="s">
        <v>690</v>
      </c>
      <c r="F344" t="s">
        <v>23</v>
      </c>
      <c r="G344">
        <v>2019</v>
      </c>
      <c r="H344">
        <v>570230</v>
      </c>
      <c r="I344">
        <v>100</v>
      </c>
      <c r="J344">
        <v>2030</v>
      </c>
      <c r="K344">
        <v>50</v>
      </c>
      <c r="L344">
        <v>285115</v>
      </c>
      <c r="M344">
        <v>2020</v>
      </c>
      <c r="N344">
        <v>550791</v>
      </c>
      <c r="O344">
        <v>6.8179506514914996</v>
      </c>
      <c r="P344" t="s">
        <v>45</v>
      </c>
      <c r="Q344">
        <v>3.1503009254390202</v>
      </c>
      <c r="R344">
        <v>1</v>
      </c>
      <c r="S344" t="s">
        <v>25</v>
      </c>
      <c r="T344">
        <v>-1.11368485725649E-2</v>
      </c>
      <c r="AX344">
        <v>570230</v>
      </c>
      <c r="AY344">
        <v>550791</v>
      </c>
      <c r="AZ344">
        <v>524223.4</v>
      </c>
      <c r="BA344">
        <v>497655.8</v>
      </c>
      <c r="BB344">
        <v>471088.2</v>
      </c>
      <c r="BC344">
        <v>444520.6</v>
      </c>
      <c r="BD344">
        <v>417953</v>
      </c>
      <c r="BE344">
        <v>391385.4</v>
      </c>
      <c r="BF344">
        <v>364817.8</v>
      </c>
      <c r="BG344">
        <v>338250.19999999902</v>
      </c>
      <c r="BH344">
        <v>311682.59999999998</v>
      </c>
      <c r="BI344">
        <v>285115</v>
      </c>
      <c r="BJ344">
        <v>281939.717419233</v>
      </c>
      <c r="BK344">
        <v>278799.79747974302</v>
      </c>
      <c r="BL344">
        <v>275694.84635314898</v>
      </c>
      <c r="BM344">
        <v>272624.47459707799</v>
      </c>
      <c r="BN344">
        <v>269588.29710631497</v>
      </c>
      <c r="BO344">
        <v>266585.93306450598</v>
      </c>
      <c r="BP344">
        <v>263617.005896391</v>
      </c>
      <c r="BQ344">
        <v>260681.14322057</v>
      </c>
      <c r="BR344">
        <v>257777.97680279901</v>
      </c>
      <c r="BS344">
        <v>254907.14250980399</v>
      </c>
      <c r="BT344">
        <v>252068.28026360701</v>
      </c>
      <c r="BU344">
        <v>249261.033996365</v>
      </c>
      <c r="BV344">
        <v>246485.05160570599</v>
      </c>
      <c r="BW344">
        <v>243739.984910573</v>
      </c>
      <c r="BX344">
        <v>241025.489607544</v>
      </c>
      <c r="BY344">
        <v>238341.22522765701</v>
      </c>
      <c r="BZ344">
        <v>235686.855093697</v>
      </c>
      <c r="CA344">
        <v>233062.046277974</v>
      </c>
      <c r="CB344">
        <v>230466.469560564</v>
      </c>
      <c r="CC344">
        <v>227899.799388015</v>
      </c>
    </row>
    <row r="345" spans="1:81" x14ac:dyDescent="0.25">
      <c r="A345">
        <v>35495</v>
      </c>
      <c r="B345" t="s">
        <v>964</v>
      </c>
      <c r="C345" t="s">
        <v>36</v>
      </c>
      <c r="D345">
        <v>2019</v>
      </c>
      <c r="E345" t="s">
        <v>28</v>
      </c>
      <c r="F345" t="s">
        <v>23</v>
      </c>
      <c r="G345">
        <v>2018</v>
      </c>
      <c r="H345">
        <v>659658</v>
      </c>
      <c r="I345">
        <v>100</v>
      </c>
      <c r="J345">
        <v>2030</v>
      </c>
      <c r="K345">
        <v>30</v>
      </c>
      <c r="L345">
        <v>461760.6</v>
      </c>
      <c r="M345">
        <v>2020</v>
      </c>
      <c r="N345">
        <v>613288</v>
      </c>
      <c r="O345">
        <v>23.431333610244501</v>
      </c>
      <c r="P345" t="s">
        <v>24</v>
      </c>
      <c r="Q345">
        <v>2.9503098682390201</v>
      </c>
      <c r="R345">
        <v>1</v>
      </c>
      <c r="S345" t="s">
        <v>25</v>
      </c>
      <c r="T345">
        <v>-1.11368485725649E-2</v>
      </c>
      <c r="AW345">
        <v>659658</v>
      </c>
      <c r="AX345">
        <v>636473</v>
      </c>
      <c r="AY345">
        <v>613288</v>
      </c>
      <c r="AZ345">
        <v>598135.26</v>
      </c>
      <c r="BA345">
        <v>582982.52</v>
      </c>
      <c r="BB345">
        <v>567829.78</v>
      </c>
      <c r="BC345">
        <v>552677.04</v>
      </c>
      <c r="BD345">
        <v>537524.30000000005</v>
      </c>
      <c r="BE345">
        <v>522371.56</v>
      </c>
      <c r="BF345">
        <v>507218.82</v>
      </c>
      <c r="BG345">
        <v>492066.07999999903</v>
      </c>
      <c r="BH345">
        <v>476913.33999999898</v>
      </c>
      <c r="BI345">
        <v>461760.6</v>
      </c>
      <c r="BJ345">
        <v>456618.042121023</v>
      </c>
      <c r="BK345">
        <v>451532.75613042002</v>
      </c>
      <c r="BL345">
        <v>446504.10419984203</v>
      </c>
      <c r="BM345">
        <v>441531.45560434001</v>
      </c>
      <c r="BN345">
        <v>436614.18664325</v>
      </c>
      <c r="BO345">
        <v>431751.68056197098</v>
      </c>
      <c r="BP345">
        <v>426943.32747460197</v>
      </c>
      <c r="BQ345">
        <v>422188.52428745001</v>
      </c>
      <c r="BR345">
        <v>417486.674623386</v>
      </c>
      <c r="BS345">
        <v>412837.18874704198</v>
      </c>
      <c r="BT345">
        <v>408239.48349084298</v>
      </c>
      <c r="BU345">
        <v>403692.98218186299</v>
      </c>
      <c r="BV345">
        <v>399197.11456949601</v>
      </c>
      <c r="BW345">
        <v>394751.31675393099</v>
      </c>
      <c r="BX345">
        <v>390355.03111542203</v>
      </c>
      <c r="BY345">
        <v>386007.70624435099</v>
      </c>
      <c r="BZ345">
        <v>381708.79687206401</v>
      </c>
      <c r="CA345">
        <v>377457.76380248403</v>
      </c>
      <c r="CB345">
        <v>373254.07384447701</v>
      </c>
      <c r="CC345">
        <v>369097.19974497799</v>
      </c>
    </row>
    <row r="346" spans="1:81" x14ac:dyDescent="0.25">
      <c r="A346">
        <v>7808</v>
      </c>
      <c r="B346" t="s">
        <v>249</v>
      </c>
      <c r="C346" t="s">
        <v>39</v>
      </c>
      <c r="D346">
        <v>2021</v>
      </c>
      <c r="E346" t="s">
        <v>690</v>
      </c>
      <c r="F346" t="s">
        <v>23</v>
      </c>
      <c r="G346">
        <v>2019</v>
      </c>
      <c r="H346">
        <v>46685</v>
      </c>
      <c r="I346">
        <v>100</v>
      </c>
      <c r="J346">
        <v>2025</v>
      </c>
      <c r="K346">
        <v>30</v>
      </c>
      <c r="L346">
        <v>32679.499999999902</v>
      </c>
      <c r="M346">
        <v>2020</v>
      </c>
      <c r="N346">
        <v>45587</v>
      </c>
      <c r="O346">
        <v>7.8397772303737803</v>
      </c>
      <c r="P346" t="s">
        <v>24</v>
      </c>
      <c r="Q346">
        <v>2.9478095465487799</v>
      </c>
      <c r="R346">
        <v>1</v>
      </c>
      <c r="S346" t="s">
        <v>25</v>
      </c>
      <c r="T346">
        <v>-1.11368485725649E-2</v>
      </c>
      <c r="AX346">
        <v>46685</v>
      </c>
      <c r="AY346">
        <v>45587</v>
      </c>
      <c r="AZ346">
        <v>43005.5</v>
      </c>
      <c r="BA346">
        <v>40424</v>
      </c>
      <c r="BB346">
        <v>37842.5</v>
      </c>
      <c r="BC346">
        <v>35261</v>
      </c>
      <c r="BD346">
        <v>32679.499999999902</v>
      </c>
      <c r="BE346">
        <v>32315.5533570728</v>
      </c>
      <c r="BF346">
        <v>31955.659932796501</v>
      </c>
      <c r="BG346">
        <v>31599.774587088501</v>
      </c>
      <c r="BH346">
        <v>31247.8526825849</v>
      </c>
      <c r="BI346">
        <v>30899.8500790412</v>
      </c>
      <c r="BJ346">
        <v>30555.7231277959</v>
      </c>
      <c r="BK346">
        <v>30215.4286662964</v>
      </c>
      <c r="BL346">
        <v>29878.924012684802</v>
      </c>
      <c r="BM346">
        <v>29546.166960444301</v>
      </c>
      <c r="BN346">
        <v>29217.115773106099</v>
      </c>
      <c r="BO346">
        <v>28891.729179013899</v>
      </c>
      <c r="BP346">
        <v>28569.966366147699</v>
      </c>
      <c r="BQ346">
        <v>28251.786977004602</v>
      </c>
      <c r="BR346">
        <v>27937.151103537399</v>
      </c>
      <c r="BS346">
        <v>27626.019282148402</v>
      </c>
      <c r="BT346">
        <v>27318.352488740398</v>
      </c>
      <c r="BU346">
        <v>27014.112133821302</v>
      </c>
      <c r="BV346">
        <v>26713.260057664698</v>
      </c>
      <c r="BW346">
        <v>26415.758525522899</v>
      </c>
      <c r="BX346">
        <v>26121.570222894701</v>
      </c>
      <c r="BY346">
        <v>25830.658250844699</v>
      </c>
      <c r="BZ346">
        <v>25542.986121375401</v>
      </c>
      <c r="CA346">
        <v>25258.517752850501</v>
      </c>
      <c r="CB346">
        <v>24977.217465469599</v>
      </c>
      <c r="CC346">
        <v>24699.049976792601</v>
      </c>
    </row>
    <row r="347" spans="1:81" x14ac:dyDescent="0.25">
      <c r="A347">
        <v>917</v>
      </c>
      <c r="B347" t="s">
        <v>965</v>
      </c>
      <c r="C347" t="s">
        <v>31</v>
      </c>
      <c r="D347">
        <v>2019</v>
      </c>
      <c r="E347" t="s">
        <v>690</v>
      </c>
      <c r="F347" t="s">
        <v>23</v>
      </c>
      <c r="G347">
        <v>2019</v>
      </c>
      <c r="H347">
        <v>3891</v>
      </c>
      <c r="I347">
        <v>96.9</v>
      </c>
      <c r="J347">
        <v>2024</v>
      </c>
      <c r="K347">
        <v>20</v>
      </c>
      <c r="L347">
        <v>3112.8</v>
      </c>
      <c r="M347">
        <v>2020</v>
      </c>
      <c r="N347">
        <v>1281</v>
      </c>
      <c r="O347">
        <v>335.38936006168097</v>
      </c>
      <c r="P347" t="s">
        <v>691</v>
      </c>
      <c r="Q347">
        <v>2.8163174622707299</v>
      </c>
      <c r="R347">
        <v>1</v>
      </c>
      <c r="S347" t="s">
        <v>25</v>
      </c>
      <c r="T347">
        <v>-1.11368485725649E-2</v>
      </c>
      <c r="AX347">
        <v>3891</v>
      </c>
      <c r="AY347">
        <v>1281</v>
      </c>
      <c r="AZ347">
        <v>1738.95</v>
      </c>
      <c r="BA347">
        <v>2196.9</v>
      </c>
      <c r="BB347">
        <v>2654.85</v>
      </c>
      <c r="BC347">
        <v>3112.8</v>
      </c>
      <c r="BD347">
        <v>3078.1332177633199</v>
      </c>
      <c r="BE347">
        <v>3043.8525142308999</v>
      </c>
      <c r="BF347">
        <v>3009.9535897026899</v>
      </c>
      <c r="BG347">
        <v>2976.4321923637299</v>
      </c>
      <c r="BH347">
        <v>2943.2841177508599</v>
      </c>
      <c r="BI347">
        <v>2910.5052082254401</v>
      </c>
      <c r="BJ347">
        <v>2878.09135245177</v>
      </c>
      <c r="BK347">
        <v>2846.0384848815002</v>
      </c>
      <c r="BL347">
        <v>2814.3425852436899</v>
      </c>
      <c r="BM347">
        <v>2782.9996780405099</v>
      </c>
      <c r="BN347">
        <v>2752.0058320486701</v>
      </c>
      <c r="BO347">
        <v>2721.3571598263302</v>
      </c>
      <c r="BP347">
        <v>2691.0498172254802</v>
      </c>
      <c r="BQ347">
        <v>2661.08000290981</v>
      </c>
      <c r="BR347">
        <v>2631.4439578779202</v>
      </c>
      <c r="BS347">
        <v>2602.1379649918499</v>
      </c>
      <c r="BT347">
        <v>2573.1583485108099</v>
      </c>
      <c r="BU347">
        <v>2544.5014736302101</v>
      </c>
      <c r="BV347">
        <v>2516.1637460257298</v>
      </c>
      <c r="BW347">
        <v>2488.1416114024601</v>
      </c>
      <c r="BX347">
        <v>2460.4315550491701</v>
      </c>
      <c r="BY347">
        <v>2433.0301013974299</v>
      </c>
      <c r="BZ347">
        <v>2405.9338135856701</v>
      </c>
      <c r="CA347">
        <v>2379.13929302816</v>
      </c>
      <c r="CB347">
        <v>2352.6431789886601</v>
      </c>
      <c r="CC347">
        <v>2326.4421481589902</v>
      </c>
    </row>
    <row r="348" spans="1:81" x14ac:dyDescent="0.25">
      <c r="A348">
        <v>7345</v>
      </c>
      <c r="B348" t="s">
        <v>966</v>
      </c>
      <c r="C348" t="s">
        <v>27</v>
      </c>
      <c r="D348">
        <v>2020</v>
      </c>
      <c r="E348" t="s">
        <v>690</v>
      </c>
      <c r="F348" t="s">
        <v>23</v>
      </c>
      <c r="G348">
        <v>2019</v>
      </c>
      <c r="H348">
        <v>87293</v>
      </c>
      <c r="I348">
        <v>100</v>
      </c>
      <c r="J348">
        <v>2030</v>
      </c>
      <c r="K348">
        <v>46</v>
      </c>
      <c r="L348">
        <v>47138.22</v>
      </c>
      <c r="M348">
        <v>2020</v>
      </c>
      <c r="N348">
        <v>84450</v>
      </c>
      <c r="O348">
        <v>7.0776131758161798</v>
      </c>
      <c r="P348" t="s">
        <v>45</v>
      </c>
      <c r="Q348">
        <v>3.1102526317390198</v>
      </c>
      <c r="R348">
        <v>1</v>
      </c>
      <c r="S348" t="s">
        <v>25</v>
      </c>
      <c r="T348">
        <v>-1.11368485725649E-2</v>
      </c>
      <c r="AX348">
        <v>87293</v>
      </c>
      <c r="AY348">
        <v>84450</v>
      </c>
      <c r="AZ348">
        <v>80718.822</v>
      </c>
      <c r="BA348">
        <v>76987.644</v>
      </c>
      <c r="BB348">
        <v>73256.466</v>
      </c>
      <c r="BC348">
        <v>69525.288</v>
      </c>
      <c r="BD348">
        <v>65794.11</v>
      </c>
      <c r="BE348">
        <v>62062.932000000001</v>
      </c>
      <c r="BF348">
        <v>58331.754000000001</v>
      </c>
      <c r="BG348">
        <v>54600.576000000001</v>
      </c>
      <c r="BH348">
        <v>50869.398000000001</v>
      </c>
      <c r="BI348">
        <v>47138.22</v>
      </c>
      <c r="BJ348">
        <v>46613.248781879702</v>
      </c>
      <c r="BK348">
        <v>46094.1240887206</v>
      </c>
      <c r="BL348">
        <v>45580.780808659503</v>
      </c>
      <c r="BM348">
        <v>45073.1545549742</v>
      </c>
      <c r="BN348">
        <v>44571.181658007597</v>
      </c>
      <c r="BO348">
        <v>44074.799157182097</v>
      </c>
      <c r="BP348">
        <v>43583.944793102397</v>
      </c>
      <c r="BQ348">
        <v>43098.556999746601</v>
      </c>
      <c r="BR348">
        <v>42618.5748967443</v>
      </c>
      <c r="BS348">
        <v>42143.938281740797</v>
      </c>
      <c r="BT348">
        <v>41674.587622845502</v>
      </c>
      <c r="BU348">
        <v>41210.4640511658</v>
      </c>
      <c r="BV348">
        <v>40751.5093534228</v>
      </c>
      <c r="BW348">
        <v>40297.665964650303</v>
      </c>
      <c r="BX348">
        <v>39848.876960974201</v>
      </c>
      <c r="BY348">
        <v>39405.086052473001</v>
      </c>
      <c r="BZ348">
        <v>38966.237576117703</v>
      </c>
      <c r="CA348">
        <v>38532.276488789903</v>
      </c>
      <c r="CB348">
        <v>38103.148360378102</v>
      </c>
      <c r="CC348">
        <v>37678.799366950603</v>
      </c>
    </row>
    <row r="349" spans="1:81" x14ac:dyDescent="0.25">
      <c r="A349">
        <v>844636</v>
      </c>
      <c r="B349" t="s">
        <v>967</v>
      </c>
      <c r="C349" t="s">
        <v>84</v>
      </c>
      <c r="D349">
        <v>2021</v>
      </c>
      <c r="E349" t="s">
        <v>44</v>
      </c>
      <c r="F349" t="s">
        <v>33</v>
      </c>
      <c r="G349">
        <v>2020</v>
      </c>
      <c r="H349">
        <v>36989</v>
      </c>
      <c r="I349">
        <v>100</v>
      </c>
      <c r="J349">
        <v>2021</v>
      </c>
      <c r="K349">
        <v>5</v>
      </c>
      <c r="L349">
        <v>35139.549999999901</v>
      </c>
      <c r="M349">
        <v>2020</v>
      </c>
      <c r="N349">
        <v>36989</v>
      </c>
      <c r="O349">
        <v>0</v>
      </c>
      <c r="P349" t="s">
        <v>24</v>
      </c>
      <c r="Q349">
        <v>2.3658573574365902</v>
      </c>
      <c r="R349">
        <v>1</v>
      </c>
      <c r="S349" t="s">
        <v>25</v>
      </c>
      <c r="T349">
        <v>-1.11368485725649E-2</v>
      </c>
      <c r="AY349">
        <v>36989</v>
      </c>
      <c r="AZ349">
        <v>35139.549999999901</v>
      </c>
      <c r="BA349">
        <v>34748.206152741899</v>
      </c>
      <c r="BB349">
        <v>34361.2206426505</v>
      </c>
      <c r="BC349">
        <v>33978.544931584802</v>
      </c>
      <c r="BD349">
        <v>33600.131021965703</v>
      </c>
      <c r="BE349">
        <v>33225.931450755699</v>
      </c>
      <c r="BF349">
        <v>32855.899283506202</v>
      </c>
      <c r="BG349">
        <v>32489.988108470399</v>
      </c>
      <c r="BH349">
        <v>32128.152030781901</v>
      </c>
      <c r="BI349">
        <v>31770.3456666987</v>
      </c>
      <c r="BJ349">
        <v>31416.524137910699</v>
      </c>
      <c r="BK349">
        <v>31066.643065910401</v>
      </c>
      <c r="BL349">
        <v>30720.658566427399</v>
      </c>
      <c r="BM349">
        <v>30378.527243923701</v>
      </c>
      <c r="BN349">
        <v>30040.206186150601</v>
      </c>
      <c r="BO349">
        <v>29705.652958766801</v>
      </c>
      <c r="BP349">
        <v>29374.8256000158</v>
      </c>
      <c r="BQ349">
        <v>29047.682615462902</v>
      </c>
      <c r="BR349">
        <v>28724.182972790601</v>
      </c>
      <c r="BS349">
        <v>28404.286096651998</v>
      </c>
      <c r="BT349">
        <v>28087.951863581799</v>
      </c>
      <c r="BU349">
        <v>27775.1405969636</v>
      </c>
      <c r="BV349">
        <v>27465.813062053501</v>
      </c>
      <c r="BW349">
        <v>27159.930461059001</v>
      </c>
      <c r="BX349">
        <v>26857.454428272798</v>
      </c>
      <c r="BY349">
        <v>26558.347025260598</v>
      </c>
      <c r="BZ349">
        <v>26262.5707361026</v>
      </c>
      <c r="CA349">
        <v>25970.088462688302</v>
      </c>
      <c r="CB349">
        <v>25680.8635200633</v>
      </c>
      <c r="CC349">
        <v>25394.8596318276</v>
      </c>
    </row>
    <row r="350" spans="1:81" x14ac:dyDescent="0.25">
      <c r="A350">
        <v>51146</v>
      </c>
      <c r="B350" t="s">
        <v>968</v>
      </c>
      <c r="C350" t="s">
        <v>969</v>
      </c>
      <c r="D350">
        <v>2020</v>
      </c>
      <c r="E350" t="s">
        <v>49</v>
      </c>
      <c r="F350" t="s">
        <v>50</v>
      </c>
      <c r="G350">
        <v>2019</v>
      </c>
      <c r="H350">
        <v>846911</v>
      </c>
      <c r="I350">
        <v>100</v>
      </c>
      <c r="J350">
        <v>2021</v>
      </c>
      <c r="K350">
        <v>4</v>
      </c>
      <c r="L350">
        <v>813034.55999999901</v>
      </c>
      <c r="M350">
        <v>2020</v>
      </c>
      <c r="N350">
        <v>961875</v>
      </c>
      <c r="O350">
        <v>-339.36269572599701</v>
      </c>
      <c r="P350" t="s">
        <v>24</v>
      </c>
      <c r="Q350">
        <v>2.35593834963659</v>
      </c>
      <c r="R350">
        <v>1</v>
      </c>
      <c r="S350" t="s">
        <v>25</v>
      </c>
      <c r="T350">
        <v>-1.11368485725649E-2</v>
      </c>
      <c r="AX350">
        <v>846911</v>
      </c>
      <c r="AY350">
        <v>961875</v>
      </c>
      <c r="AZ350">
        <v>813034.55999999901</v>
      </c>
      <c r="BA350">
        <v>803979.917221018</v>
      </c>
      <c r="BB350">
        <v>795026.11462754395</v>
      </c>
      <c r="BC350">
        <v>786172.02917770203</v>
      </c>
      <c r="BD350">
        <v>777416.55033676396</v>
      </c>
      <c r="BE350">
        <v>768758.57993785804</v>
      </c>
      <c r="BF350">
        <v>760197.03204423003</v>
      </c>
      <c r="BG350">
        <v>751730.83281304</v>
      </c>
      <c r="BH350">
        <v>743358.92036067299</v>
      </c>
      <c r="BI350">
        <v>735080.24462955096</v>
      </c>
      <c r="BJ350">
        <v>726893.76725642697</v>
      </c>
      <c r="BK350">
        <v>718798.46144215099</v>
      </c>
      <c r="BL350">
        <v>710793.31182287703</v>
      </c>
      <c r="BM350">
        <v>702877.31434271403</v>
      </c>
      <c r="BN350">
        <v>695049.47612778796</v>
      </c>
      <c r="BO350">
        <v>687308.81536171201</v>
      </c>
      <c r="BP350">
        <v>679654.36116244004</v>
      </c>
      <c r="BQ350">
        <v>672085.15346049098</v>
      </c>
      <c r="BR350">
        <v>664600.24287853204</v>
      </c>
      <c r="BS350">
        <v>657198.69061230402</v>
      </c>
      <c r="BT350">
        <v>649879.56831286696</v>
      </c>
      <c r="BU350">
        <v>642641.95797016297</v>
      </c>
      <c r="BV350">
        <v>635484.95179787197</v>
      </c>
      <c r="BW350">
        <v>628407.65211955598</v>
      </c>
      <c r="BX350">
        <v>621409.17125605897</v>
      </c>
      <c r="BY350">
        <v>614488.63141417701</v>
      </c>
      <c r="BZ350">
        <v>607645.16457655502</v>
      </c>
      <c r="CA350">
        <v>600877.91239281499</v>
      </c>
      <c r="CB350">
        <v>594186.02607189701</v>
      </c>
      <c r="CC350">
        <v>587568.66627559997</v>
      </c>
    </row>
    <row r="351" spans="1:81" x14ac:dyDescent="0.25">
      <c r="A351">
        <v>7310</v>
      </c>
      <c r="B351" t="s">
        <v>250</v>
      </c>
      <c r="C351" t="s">
        <v>76</v>
      </c>
      <c r="D351">
        <v>2017</v>
      </c>
      <c r="E351" t="s">
        <v>690</v>
      </c>
      <c r="F351" t="s">
        <v>23</v>
      </c>
      <c r="G351">
        <v>2015</v>
      </c>
      <c r="H351">
        <v>189810</v>
      </c>
      <c r="I351">
        <v>100</v>
      </c>
      <c r="J351">
        <v>2030</v>
      </c>
      <c r="K351">
        <v>70</v>
      </c>
      <c r="L351">
        <v>56943</v>
      </c>
      <c r="M351">
        <v>2020</v>
      </c>
      <c r="N351">
        <v>132672</v>
      </c>
      <c r="O351">
        <v>43.004658794132503</v>
      </c>
      <c r="P351" t="s">
        <v>24</v>
      </c>
      <c r="Q351">
        <v>3.35026288343902</v>
      </c>
      <c r="R351">
        <v>1</v>
      </c>
      <c r="S351" t="s">
        <v>25</v>
      </c>
      <c r="T351">
        <v>-1.11368485725649E-2</v>
      </c>
      <c r="AT351">
        <v>189810</v>
      </c>
      <c r="AU351">
        <v>178382.4</v>
      </c>
      <c r="AV351">
        <v>166954.79999999999</v>
      </c>
      <c r="AW351">
        <v>155527.20000000001</v>
      </c>
      <c r="AX351">
        <v>144099.6</v>
      </c>
      <c r="AY351">
        <v>132672</v>
      </c>
      <c r="AZ351">
        <v>125099.1</v>
      </c>
      <c r="BA351">
        <v>117526.2</v>
      </c>
      <c r="BB351">
        <v>109953.3</v>
      </c>
      <c r="BC351">
        <v>102380.4</v>
      </c>
      <c r="BD351">
        <v>94807.5</v>
      </c>
      <c r="BE351">
        <v>87234.6</v>
      </c>
      <c r="BF351">
        <v>79661.7</v>
      </c>
      <c r="BG351">
        <v>72088.799999999901</v>
      </c>
      <c r="BH351">
        <v>64515.8999999999</v>
      </c>
      <c r="BI351">
        <v>56943</v>
      </c>
      <c r="BJ351">
        <v>56308.834431732401</v>
      </c>
      <c r="BK351">
        <v>55681.731469368598</v>
      </c>
      <c r="BL351">
        <v>55061.612457736002</v>
      </c>
      <c r="BM351">
        <v>54448.399617632902</v>
      </c>
      <c r="BN351">
        <v>53842.016036072797</v>
      </c>
      <c r="BO351">
        <v>53242.385656637503</v>
      </c>
      <c r="BP351">
        <v>52649.433269937399</v>
      </c>
      <c r="BQ351">
        <v>52063.084504178798</v>
      </c>
      <c r="BR351">
        <v>51483.265815835097</v>
      </c>
      <c r="BS351">
        <v>50909.904480423</v>
      </c>
      <c r="BT351">
        <v>50342.928583380803</v>
      </c>
      <c r="BU351">
        <v>49782.267011048199</v>
      </c>
      <c r="BV351">
        <v>49227.849441747203</v>
      </c>
      <c r="BW351">
        <v>48679.606336961398</v>
      </c>
      <c r="BX351">
        <v>48137.468932614604</v>
      </c>
      <c r="BY351">
        <v>47601.369230445503</v>
      </c>
      <c r="BZ351">
        <v>47071.239989479298</v>
      </c>
      <c r="CA351">
        <v>46547.0147175936</v>
      </c>
      <c r="CB351">
        <v>46028.627663178799</v>
      </c>
      <c r="CC351">
        <v>45516.013806891002</v>
      </c>
    </row>
    <row r="352" spans="1:81" x14ac:dyDescent="0.25">
      <c r="A352">
        <v>36845</v>
      </c>
      <c r="B352" t="s">
        <v>970</v>
      </c>
      <c r="C352" t="s">
        <v>148</v>
      </c>
      <c r="D352">
        <v>2018</v>
      </c>
      <c r="E352" t="s">
        <v>690</v>
      </c>
      <c r="F352" t="s">
        <v>23</v>
      </c>
      <c r="G352">
        <v>2019</v>
      </c>
      <c r="H352">
        <v>5124</v>
      </c>
      <c r="I352">
        <v>100</v>
      </c>
      <c r="J352">
        <v>2030</v>
      </c>
      <c r="K352">
        <v>100</v>
      </c>
      <c r="L352">
        <v>0</v>
      </c>
      <c r="M352">
        <v>2020</v>
      </c>
      <c r="N352">
        <v>1860</v>
      </c>
      <c r="O352">
        <v>63.700234192037499</v>
      </c>
      <c r="P352" t="s">
        <v>691</v>
      </c>
      <c r="Q352">
        <v>3.6502444148390198</v>
      </c>
      <c r="R352">
        <v>1</v>
      </c>
      <c r="S352" t="s">
        <v>25</v>
      </c>
      <c r="T352">
        <v>-1.11368485725649E-2</v>
      </c>
      <c r="AX352">
        <v>5124</v>
      </c>
      <c r="AY352">
        <v>1860</v>
      </c>
      <c r="AZ352">
        <v>1674</v>
      </c>
      <c r="BA352">
        <v>1488</v>
      </c>
      <c r="BB352">
        <v>1302</v>
      </c>
      <c r="BC352">
        <v>1116</v>
      </c>
      <c r="BD352">
        <v>930</v>
      </c>
      <c r="BE352">
        <v>744</v>
      </c>
      <c r="BF352">
        <v>558</v>
      </c>
      <c r="BG352">
        <v>372</v>
      </c>
      <c r="BH352">
        <v>186</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row>
    <row r="353" spans="1:81" x14ac:dyDescent="0.25">
      <c r="A353">
        <v>7370</v>
      </c>
      <c r="B353" t="s">
        <v>971</v>
      </c>
      <c r="C353" t="s">
        <v>111</v>
      </c>
      <c r="D353">
        <v>2021</v>
      </c>
      <c r="E353" t="s">
        <v>690</v>
      </c>
      <c r="F353" t="s">
        <v>23</v>
      </c>
      <c r="G353">
        <v>2018</v>
      </c>
      <c r="H353">
        <v>243700</v>
      </c>
      <c r="I353">
        <v>100</v>
      </c>
      <c r="J353">
        <v>2030</v>
      </c>
      <c r="K353">
        <v>31</v>
      </c>
      <c r="L353">
        <v>168153</v>
      </c>
      <c r="M353">
        <v>2020</v>
      </c>
      <c r="N353">
        <v>224359</v>
      </c>
      <c r="O353">
        <v>25.601281321561402</v>
      </c>
      <c r="P353" t="s">
        <v>691</v>
      </c>
      <c r="Q353">
        <v>2.9602682724390199</v>
      </c>
      <c r="R353">
        <v>1</v>
      </c>
      <c r="S353" t="s">
        <v>25</v>
      </c>
      <c r="T353">
        <v>-1.11368485725649E-2</v>
      </c>
      <c r="AW353">
        <v>243700</v>
      </c>
      <c r="AX353">
        <v>234029.5</v>
      </c>
      <c r="AY353">
        <v>224359</v>
      </c>
      <c r="AZ353">
        <v>218738.4</v>
      </c>
      <c r="BA353">
        <v>213117.8</v>
      </c>
      <c r="BB353">
        <v>207497.2</v>
      </c>
      <c r="BC353">
        <v>201876.6</v>
      </c>
      <c r="BD353">
        <v>196256</v>
      </c>
      <c r="BE353">
        <v>190635.4</v>
      </c>
      <c r="BF353">
        <v>185014.8</v>
      </c>
      <c r="BG353">
        <v>179394.2</v>
      </c>
      <c r="BH353">
        <v>173773.6</v>
      </c>
      <c r="BI353">
        <v>168153</v>
      </c>
      <c r="BJ353">
        <v>166280.30550197701</v>
      </c>
      <c r="BK353">
        <v>164428.46691900201</v>
      </c>
      <c r="BL353">
        <v>162597.25198190601</v>
      </c>
      <c r="BM353">
        <v>160786.431008268</v>
      </c>
      <c r="BN353">
        <v>158995.776873606</v>
      </c>
      <c r="BO353">
        <v>157225.06498288701</v>
      </c>
      <c r="BP353">
        <v>155474.07324236099</v>
      </c>
      <c r="BQ353">
        <v>153742.58203170099</v>
      </c>
      <c r="BR353">
        <v>152030.37417645901</v>
      </c>
      <c r="BS353">
        <v>150337.23492082499</v>
      </c>
      <c r="BT353">
        <v>148662.951900694</v>
      </c>
      <c r="BU353">
        <v>147007.31511702499</v>
      </c>
      <c r="BV353">
        <v>145370.11690950801</v>
      </c>
      <c r="BW353">
        <v>143751.15193051001</v>
      </c>
      <c r="BX353">
        <v>142150.217119329</v>
      </c>
      <c r="BY353">
        <v>140567.11167671299</v>
      </c>
      <c r="BZ353">
        <v>139001.63703968699</v>
      </c>
      <c r="CA353">
        <v>137453.59685663701</v>
      </c>
      <c r="CB353">
        <v>135922.79696269101</v>
      </c>
      <c r="CC353">
        <v>134409.04535535799</v>
      </c>
    </row>
    <row r="354" spans="1:81" x14ac:dyDescent="0.25">
      <c r="A354">
        <v>62844</v>
      </c>
      <c r="B354" t="s">
        <v>972</v>
      </c>
      <c r="C354" t="s">
        <v>441</v>
      </c>
      <c r="D354">
        <v>2020</v>
      </c>
      <c r="E354" t="s">
        <v>28</v>
      </c>
      <c r="F354" t="s">
        <v>23</v>
      </c>
      <c r="G354">
        <v>2018</v>
      </c>
      <c r="H354">
        <v>13059739.609999999</v>
      </c>
      <c r="I354">
        <v>100</v>
      </c>
      <c r="J354">
        <v>2050</v>
      </c>
      <c r="K354">
        <v>100</v>
      </c>
      <c r="L354">
        <v>0</v>
      </c>
      <c r="M354">
        <v>2020</v>
      </c>
      <c r="N354">
        <v>12337049.880000001</v>
      </c>
      <c r="O354">
        <v>5.5337223526771302</v>
      </c>
      <c r="P354" t="s">
        <v>45</v>
      </c>
      <c r="Q354">
        <v>3.6613059739609999</v>
      </c>
      <c r="R354">
        <v>1</v>
      </c>
      <c r="S354" t="s">
        <v>25</v>
      </c>
      <c r="T354">
        <v>-1.11368485725649E-2</v>
      </c>
      <c r="AW354">
        <v>13059739.609999999</v>
      </c>
      <c r="AX354">
        <v>12698394.744999999</v>
      </c>
      <c r="AY354">
        <v>12337049.880000001</v>
      </c>
      <c r="AZ354">
        <v>11925814.884</v>
      </c>
      <c r="BA354">
        <v>11514579.888</v>
      </c>
      <c r="BB354">
        <v>11103344.892000001</v>
      </c>
      <c r="BC354">
        <v>10692109.896</v>
      </c>
      <c r="BD354">
        <v>10280874.9</v>
      </c>
      <c r="BE354">
        <v>9869639.9039999992</v>
      </c>
      <c r="BF354">
        <v>9458404.9079999998</v>
      </c>
      <c r="BG354">
        <v>9047169.9120000005</v>
      </c>
      <c r="BH354">
        <v>8635934.9159999993</v>
      </c>
      <c r="BI354">
        <v>8224699.9199999999</v>
      </c>
      <c r="BJ354">
        <v>7813464.9239999996</v>
      </c>
      <c r="BK354">
        <v>7402229.9280000003</v>
      </c>
      <c r="BL354">
        <v>6990994.932</v>
      </c>
      <c r="BM354">
        <v>6579759.9359999998</v>
      </c>
      <c r="BN354">
        <v>6168524.9400000004</v>
      </c>
      <c r="BO354">
        <v>5757289.9440000001</v>
      </c>
      <c r="BP354">
        <v>5346054.9479999999</v>
      </c>
      <c r="BQ354">
        <v>4934819.9519999996</v>
      </c>
      <c r="BR354">
        <v>4523584.9560000002</v>
      </c>
      <c r="BS354">
        <v>4112349.96</v>
      </c>
      <c r="BT354">
        <v>3701114.9640000002</v>
      </c>
      <c r="BU354">
        <v>3289879.9679999999</v>
      </c>
      <c r="BV354">
        <v>2878644.9719999898</v>
      </c>
      <c r="BW354">
        <v>2467409.9759999998</v>
      </c>
      <c r="BX354">
        <v>2056174.98</v>
      </c>
      <c r="BY354">
        <v>1644939.9839999899</v>
      </c>
      <c r="BZ354">
        <v>1233704.9879999999</v>
      </c>
      <c r="CA354">
        <v>822469.99199999997</v>
      </c>
      <c r="CB354">
        <v>411234.995999999</v>
      </c>
      <c r="CC354">
        <v>0</v>
      </c>
    </row>
    <row r="355" spans="1:81" x14ac:dyDescent="0.25">
      <c r="A355">
        <v>73955</v>
      </c>
      <c r="B355" t="s">
        <v>973</v>
      </c>
      <c r="C355" t="s">
        <v>78</v>
      </c>
      <c r="D355">
        <v>2019</v>
      </c>
      <c r="E355" t="s">
        <v>44</v>
      </c>
      <c r="F355" t="s">
        <v>33</v>
      </c>
      <c r="G355">
        <v>2020</v>
      </c>
      <c r="H355">
        <v>571812.36</v>
      </c>
      <c r="I355">
        <v>100</v>
      </c>
      <c r="J355">
        <v>2030</v>
      </c>
      <c r="K355">
        <v>10</v>
      </c>
      <c r="L355">
        <v>514631.12400000001</v>
      </c>
      <c r="M355">
        <v>2020</v>
      </c>
      <c r="N355">
        <v>571812.36</v>
      </c>
      <c r="O355">
        <v>0</v>
      </c>
      <c r="P355" t="s">
        <v>706</v>
      </c>
      <c r="Q355">
        <v>2.4203010836750201</v>
      </c>
      <c r="R355">
        <v>1</v>
      </c>
      <c r="S355" t="s">
        <v>25</v>
      </c>
      <c r="T355">
        <v>-1.11368485725649E-2</v>
      </c>
      <c r="AY355">
        <v>571812.36</v>
      </c>
      <c r="AZ355">
        <v>566094.236399999</v>
      </c>
      <c r="BA355">
        <v>560376.1128</v>
      </c>
      <c r="BB355">
        <v>554657.98919999995</v>
      </c>
      <c r="BC355">
        <v>548939.86560000002</v>
      </c>
      <c r="BD355">
        <v>543221.74199999997</v>
      </c>
      <c r="BE355">
        <v>537503.61840000004</v>
      </c>
      <c r="BF355">
        <v>531785.49479999999</v>
      </c>
      <c r="BG355">
        <v>526067.37120000005</v>
      </c>
      <c r="BH355">
        <v>520349.2476</v>
      </c>
      <c r="BI355">
        <v>514631.12400000001</v>
      </c>
      <c r="BJ355">
        <v>508899.75510128302</v>
      </c>
      <c r="BK355">
        <v>503232.215590104</v>
      </c>
      <c r="BL355">
        <v>497627.79460824101</v>
      </c>
      <c r="BM355">
        <v>492085.78921418998</v>
      </c>
      <c r="BN355">
        <v>486605.50429499999</v>
      </c>
      <c r="BO355">
        <v>481186.25247909001</v>
      </c>
      <c r="BP355">
        <v>475827.35405003</v>
      </c>
      <c r="BQ355">
        <v>470528.13686129102</v>
      </c>
      <c r="BR355">
        <v>465287.93625193601</v>
      </c>
      <c r="BS355">
        <v>460106.09496325703</v>
      </c>
      <c r="BT355">
        <v>454981.96305633697</v>
      </c>
      <c r="BU355">
        <v>449914.89783053001</v>
      </c>
      <c r="BV355">
        <v>444904.26374284999</v>
      </c>
      <c r="BW355">
        <v>439949.432328258</v>
      </c>
      <c r="BX355">
        <v>435049.78212083201</v>
      </c>
      <c r="BY355">
        <v>430204.69857582502</v>
      </c>
      <c r="BZ355">
        <v>425413.57399258</v>
      </c>
      <c r="CA355">
        <v>420675.80743831099</v>
      </c>
      <c r="CB355">
        <v>415990.80467272899</v>
      </c>
      <c r="CC355">
        <v>411357.978073509</v>
      </c>
    </row>
    <row r="356" spans="1:81" x14ac:dyDescent="0.25">
      <c r="A356">
        <v>851489</v>
      </c>
      <c r="B356" t="s">
        <v>974</v>
      </c>
      <c r="C356" t="s">
        <v>84</v>
      </c>
      <c r="D356">
        <v>2021</v>
      </c>
      <c r="E356" t="s">
        <v>44</v>
      </c>
      <c r="F356" t="s">
        <v>33</v>
      </c>
      <c r="G356">
        <v>2020</v>
      </c>
      <c r="H356">
        <v>1546</v>
      </c>
      <c r="I356">
        <v>100</v>
      </c>
      <c r="J356">
        <v>2021</v>
      </c>
      <c r="K356">
        <v>30</v>
      </c>
      <c r="L356">
        <v>1082.19999999999</v>
      </c>
      <c r="M356">
        <v>2020</v>
      </c>
      <c r="N356">
        <v>1082.2</v>
      </c>
      <c r="O356">
        <v>100</v>
      </c>
      <c r="P356" t="s">
        <v>24</v>
      </c>
      <c r="Q356">
        <v>2.61585381313659</v>
      </c>
      <c r="R356">
        <v>1</v>
      </c>
      <c r="S356" t="s">
        <v>25</v>
      </c>
      <c r="T356">
        <v>-1.11368485725649E-2</v>
      </c>
      <c r="AY356">
        <v>1082.2</v>
      </c>
      <c r="AZ356">
        <v>1082.19999999999</v>
      </c>
      <c r="BA356">
        <v>1070.1477024747701</v>
      </c>
      <c r="BB356">
        <v>1058.2296295620299</v>
      </c>
      <c r="BC356">
        <v>1046.44428642259</v>
      </c>
      <c r="BD356">
        <v>1034.7901948650799</v>
      </c>
      <c r="BE356">
        <v>1023.26589316049</v>
      </c>
      <c r="BF356">
        <v>1011.86993585889</v>
      </c>
      <c r="BG356">
        <v>1000.6008936081</v>
      </c>
      <c r="BH356">
        <v>989.45735297441797</v>
      </c>
      <c r="BI356">
        <v>978.43791626533095</v>
      </c>
      <c r="BJ356">
        <v>967.54120135422795</v>
      </c>
      <c r="BK356">
        <v>956.76584150702797</v>
      </c>
      <c r="BL356">
        <v>946.11048521076202</v>
      </c>
      <c r="BM356">
        <v>935.57379600405397</v>
      </c>
      <c r="BN356">
        <v>925.15445230949695</v>
      </c>
      <c r="BO356">
        <v>914.85114726789197</v>
      </c>
      <c r="BP356">
        <v>904.66258857433195</v>
      </c>
      <c r="BQ356">
        <v>894.58749831611499</v>
      </c>
      <c r="BR356">
        <v>884.62461281245896</v>
      </c>
      <c r="BS356">
        <v>874.77268245600203</v>
      </c>
      <c r="BT356">
        <v>865.03047155607396</v>
      </c>
      <c r="BU356">
        <v>855.39675818369903</v>
      </c>
      <c r="BV356">
        <v>845.87033401834401</v>
      </c>
      <c r="BW356">
        <v>836.45000419635699</v>
      </c>
      <c r="BX356">
        <v>827.13458716110097</v>
      </c>
      <c r="BY356">
        <v>817.92291451475705</v>
      </c>
      <c r="BZ356">
        <v>808.81383087177505</v>
      </c>
      <c r="CA356">
        <v>799.80619371396006</v>
      </c>
      <c r="CB356">
        <v>790.89887324716801</v>
      </c>
      <c r="CC356">
        <v>782.09075225960203</v>
      </c>
    </row>
    <row r="357" spans="1:81" x14ac:dyDescent="0.25">
      <c r="A357">
        <v>7575</v>
      </c>
      <c r="B357" t="s">
        <v>251</v>
      </c>
      <c r="C357" t="s">
        <v>252</v>
      </c>
      <c r="D357">
        <v>2021</v>
      </c>
      <c r="E357" t="s">
        <v>28</v>
      </c>
      <c r="F357" t="s">
        <v>23</v>
      </c>
      <c r="G357">
        <v>2016</v>
      </c>
      <c r="H357">
        <v>67849</v>
      </c>
      <c r="I357">
        <v>100</v>
      </c>
      <c r="J357">
        <v>2031</v>
      </c>
      <c r="K357">
        <v>37.5</v>
      </c>
      <c r="L357">
        <v>42405.625</v>
      </c>
      <c r="M357">
        <v>2020</v>
      </c>
      <c r="N357">
        <v>63950</v>
      </c>
      <c r="O357">
        <v>49.857607811228597</v>
      </c>
      <c r="P357" t="s">
        <v>24</v>
      </c>
      <c r="Q357">
        <v>3.02573957291707</v>
      </c>
      <c r="R357">
        <v>1</v>
      </c>
      <c r="S357" t="s">
        <v>25</v>
      </c>
      <c r="T357">
        <v>-1.11368485725649E-2</v>
      </c>
      <c r="AU357">
        <v>67849</v>
      </c>
      <c r="AV357">
        <v>66874.25</v>
      </c>
      <c r="AW357">
        <v>65899.5</v>
      </c>
      <c r="AX357">
        <v>64924.75</v>
      </c>
      <c r="AY357">
        <v>63950</v>
      </c>
      <c r="AZ357">
        <v>61991.420454545398</v>
      </c>
      <c r="BA357">
        <v>60032.840909090897</v>
      </c>
      <c r="BB357">
        <v>58074.261363636302</v>
      </c>
      <c r="BC357">
        <v>56115.681818181802</v>
      </c>
      <c r="BD357">
        <v>54157.102272727199</v>
      </c>
      <c r="BE357">
        <v>52198.522727272699</v>
      </c>
      <c r="BF357">
        <v>50239.943181818096</v>
      </c>
      <c r="BG357">
        <v>48281.363636363603</v>
      </c>
      <c r="BH357">
        <v>46322.784090909001</v>
      </c>
      <c r="BI357">
        <v>44364.2045454545</v>
      </c>
      <c r="BJ357">
        <v>42405.625</v>
      </c>
      <c r="BK357">
        <v>41933.359975749998</v>
      </c>
      <c r="BL357">
        <v>41466.354495561201</v>
      </c>
      <c r="BM357">
        <v>41004.549984687801</v>
      </c>
      <c r="BN357">
        <v>40547.888520722197</v>
      </c>
      <c r="BO357">
        <v>40096.312826329697</v>
      </c>
      <c r="BP357">
        <v>39649.766262064601</v>
      </c>
      <c r="BQ357">
        <v>39208.192819266398</v>
      </c>
      <c r="BR357">
        <v>38771.537113034297</v>
      </c>
      <c r="BS357">
        <v>38339.744375280898</v>
      </c>
      <c r="BT357">
        <v>37912.7604478625</v>
      </c>
      <c r="BU357">
        <v>37490.531775786803</v>
      </c>
      <c r="BV357">
        <v>37073.005400494898</v>
      </c>
      <c r="BW357">
        <v>36660.128953219697</v>
      </c>
      <c r="BX357">
        <v>36251.850648416999</v>
      </c>
      <c r="BY357">
        <v>35848.1192772703</v>
      </c>
      <c r="BZ357">
        <v>35448.884201268098</v>
      </c>
      <c r="CA357">
        <v>35054.095345852198</v>
      </c>
      <c r="CB357">
        <v>34663.703194137197</v>
      </c>
      <c r="CC357">
        <v>34277.6587806998</v>
      </c>
    </row>
    <row r="358" spans="1:81" x14ac:dyDescent="0.25">
      <c r="A358">
        <v>7576</v>
      </c>
      <c r="B358" t="s">
        <v>253</v>
      </c>
      <c r="C358" t="s">
        <v>252</v>
      </c>
      <c r="D358">
        <v>2010</v>
      </c>
      <c r="E358" t="s">
        <v>28</v>
      </c>
      <c r="F358" t="s">
        <v>23</v>
      </c>
      <c r="G358">
        <v>2010</v>
      </c>
      <c r="H358">
        <v>119882</v>
      </c>
      <c r="I358">
        <v>100</v>
      </c>
      <c r="J358">
        <v>2025</v>
      </c>
      <c r="K358">
        <v>100</v>
      </c>
      <c r="L358">
        <v>0</v>
      </c>
      <c r="M358">
        <v>2020</v>
      </c>
      <c r="N358">
        <v>73262</v>
      </c>
      <c r="O358">
        <v>38.888240102767703</v>
      </c>
      <c r="P358" t="s">
        <v>706</v>
      </c>
      <c r="Q358">
        <v>3.64781686624878</v>
      </c>
      <c r="R358">
        <v>1</v>
      </c>
      <c r="S358" t="s">
        <v>25</v>
      </c>
      <c r="T358">
        <v>-1.11368485725649E-2</v>
      </c>
      <c r="AO358">
        <v>119882</v>
      </c>
      <c r="AP358">
        <v>115220</v>
      </c>
      <c r="AQ358">
        <v>110558</v>
      </c>
      <c r="AR358">
        <v>105896</v>
      </c>
      <c r="AS358">
        <v>101234</v>
      </c>
      <c r="AT358">
        <v>96572</v>
      </c>
      <c r="AU358">
        <v>91910</v>
      </c>
      <c r="AV358">
        <v>87248</v>
      </c>
      <c r="AW358">
        <v>82586</v>
      </c>
      <c r="AX358">
        <v>77924</v>
      </c>
      <c r="AY358">
        <v>73262</v>
      </c>
      <c r="AZ358">
        <v>58609.599999999999</v>
      </c>
      <c r="BA358">
        <v>43957.2</v>
      </c>
      <c r="BB358">
        <v>29304.799999999999</v>
      </c>
      <c r="BC358">
        <v>14652.3999999999</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row>
    <row r="359" spans="1:81" x14ac:dyDescent="0.25">
      <c r="A359">
        <v>7661</v>
      </c>
      <c r="B359" t="s">
        <v>975</v>
      </c>
      <c r="C359" t="s">
        <v>27</v>
      </c>
      <c r="D359">
        <v>2020</v>
      </c>
      <c r="E359" t="s">
        <v>28</v>
      </c>
      <c r="F359" t="s">
        <v>23</v>
      </c>
      <c r="G359">
        <v>2020</v>
      </c>
      <c r="H359">
        <v>408816.81</v>
      </c>
      <c r="I359">
        <v>100</v>
      </c>
      <c r="J359">
        <v>2030</v>
      </c>
      <c r="K359">
        <v>0</v>
      </c>
      <c r="L359">
        <v>408816.81</v>
      </c>
      <c r="M359">
        <v>2020</v>
      </c>
      <c r="N359">
        <v>408816.81</v>
      </c>
      <c r="O359">
        <v>0</v>
      </c>
      <c r="P359" t="s">
        <v>45</v>
      </c>
      <c r="Q359">
        <v>2.6502847841200201</v>
      </c>
      <c r="R359">
        <v>1</v>
      </c>
      <c r="S359" t="s">
        <v>25</v>
      </c>
      <c r="T359">
        <v>-1.11368485725649E-2</v>
      </c>
      <c r="AY359">
        <v>408816.81</v>
      </c>
      <c r="AZ359">
        <v>408816.81</v>
      </c>
      <c r="BA359">
        <v>408816.81</v>
      </c>
      <c r="BB359">
        <v>408816.81</v>
      </c>
      <c r="BC359">
        <v>408816.81</v>
      </c>
      <c r="BD359">
        <v>408816.81</v>
      </c>
      <c r="BE359">
        <v>408816.81</v>
      </c>
      <c r="BF359">
        <v>408816.81</v>
      </c>
      <c r="BG359">
        <v>408816.81</v>
      </c>
      <c r="BH359">
        <v>408816.81</v>
      </c>
      <c r="BI359">
        <v>408816.81</v>
      </c>
      <c r="BJ359">
        <v>404263.87909310998</v>
      </c>
      <c r="BK359">
        <v>399761.653488293</v>
      </c>
      <c r="BL359">
        <v>395309.56848827598</v>
      </c>
      <c r="BM359">
        <v>390907.06568473601</v>
      </c>
      <c r="BN359">
        <v>386553.59288825898</v>
      </c>
      <c r="BO359">
        <v>382248.60405908199</v>
      </c>
      <c r="BP359">
        <v>377991.55923860101</v>
      </c>
      <c r="BQ359">
        <v>373781.92448165303</v>
      </c>
      <c r="BR359">
        <v>369619.17178953899</v>
      </c>
      <c r="BS359">
        <v>365502.779043802</v>
      </c>
      <c r="BT359">
        <v>361432.22994073998</v>
      </c>
      <c r="BU359">
        <v>357407.01392664498</v>
      </c>
      <c r="BV359">
        <v>353426.62613377097</v>
      </c>
      <c r="BW359">
        <v>349490.56731700699</v>
      </c>
      <c r="BX359">
        <v>345598.343791258</v>
      </c>
      <c r="BY359">
        <v>341749.46736952499</v>
      </c>
      <c r="BZ359">
        <v>337943.455301676</v>
      </c>
      <c r="CA359">
        <v>334179.83021389198</v>
      </c>
      <c r="CB359">
        <v>330458.12004879501</v>
      </c>
      <c r="CC359">
        <v>326777.85800623702</v>
      </c>
    </row>
    <row r="360" spans="1:81" x14ac:dyDescent="0.25">
      <c r="A360">
        <v>62862</v>
      </c>
      <c r="B360" t="s">
        <v>976</v>
      </c>
      <c r="C360" t="s">
        <v>21</v>
      </c>
      <c r="D360">
        <v>2018</v>
      </c>
      <c r="E360" t="s">
        <v>690</v>
      </c>
      <c r="F360" t="s">
        <v>23</v>
      </c>
      <c r="G360">
        <v>2018</v>
      </c>
      <c r="H360">
        <v>1899</v>
      </c>
      <c r="I360">
        <v>95</v>
      </c>
      <c r="J360">
        <v>2023</v>
      </c>
      <c r="K360">
        <v>21</v>
      </c>
      <c r="L360">
        <v>1500.21</v>
      </c>
      <c r="M360">
        <v>2020</v>
      </c>
      <c r="N360">
        <v>180.02</v>
      </c>
      <c r="O360">
        <v>431.04892299205102</v>
      </c>
      <c r="P360" t="s">
        <v>691</v>
      </c>
      <c r="Q360">
        <v>2.8068294581926798</v>
      </c>
      <c r="R360">
        <v>1</v>
      </c>
      <c r="S360" t="s">
        <v>25</v>
      </c>
      <c r="T360">
        <v>-1.11368485725649E-2</v>
      </c>
      <c r="AW360">
        <v>1899</v>
      </c>
      <c r="AX360">
        <v>1039.51</v>
      </c>
      <c r="AY360">
        <v>180.02</v>
      </c>
      <c r="AZ360">
        <v>620.08333333333303</v>
      </c>
      <c r="BA360">
        <v>1060.1466666666599</v>
      </c>
      <c r="BB360">
        <v>1500.21</v>
      </c>
      <c r="BC360">
        <v>1483.5023884029499</v>
      </c>
      <c r="BD360">
        <v>1466.98084694627</v>
      </c>
      <c r="BE360">
        <v>1450.64330339497</v>
      </c>
      <c r="BF360">
        <v>1434.4877085922601</v>
      </c>
      <c r="BG360">
        <v>1418.51203620246</v>
      </c>
      <c r="BH360">
        <v>1402.71428245691</v>
      </c>
      <c r="BI360">
        <v>1387.09246590261</v>
      </c>
      <c r="BJ360">
        <v>1371.64462715371</v>
      </c>
      <c r="BK360">
        <v>1356.36882864573</v>
      </c>
      <c r="BL360">
        <v>1341.2631543925499</v>
      </c>
      <c r="BM360">
        <v>1326.3257097461201</v>
      </c>
      <c r="BN360">
        <v>1311.55462115878</v>
      </c>
      <c r="BO360">
        <v>1296.94803594829</v>
      </c>
      <c r="BP360">
        <v>1282.50412206545</v>
      </c>
      <c r="BQ360">
        <v>1268.22106786431</v>
      </c>
      <c r="BR360">
        <v>1254.0970818749699</v>
      </c>
      <c r="BS360">
        <v>1240.13039257883</v>
      </c>
      <c r="BT360">
        <v>1226.3192481864501</v>
      </c>
      <c r="BU360">
        <v>1212.66191641777</v>
      </c>
      <c r="BV360">
        <v>1199.1566842849099</v>
      </c>
      <c r="BW360">
        <v>1185.8018578772501</v>
      </c>
      <c r="BX360">
        <v>1172.5957621490099</v>
      </c>
      <c r="BY360">
        <v>1159.5367407091201</v>
      </c>
      <c r="BZ360">
        <v>1146.6231556135201</v>
      </c>
      <c r="CA360">
        <v>1133.8533871596501</v>
      </c>
      <c r="CB360">
        <v>1121.22583368337</v>
      </c>
      <c r="CC360">
        <v>1108.73891135799</v>
      </c>
    </row>
    <row r="361" spans="1:81" x14ac:dyDescent="0.25">
      <c r="A361">
        <v>7631</v>
      </c>
      <c r="B361" t="s">
        <v>255</v>
      </c>
      <c r="C361" t="s">
        <v>27</v>
      </c>
      <c r="D361">
        <v>2017</v>
      </c>
      <c r="E361" t="s">
        <v>690</v>
      </c>
      <c r="F361" t="s">
        <v>23</v>
      </c>
      <c r="G361">
        <v>2016</v>
      </c>
      <c r="H361">
        <v>2050506.5319999999</v>
      </c>
      <c r="I361">
        <v>100</v>
      </c>
      <c r="J361">
        <v>2025</v>
      </c>
      <c r="K361">
        <v>10</v>
      </c>
      <c r="L361">
        <v>1845455.8788000001</v>
      </c>
      <c r="M361">
        <v>2020</v>
      </c>
      <c r="N361">
        <v>2121942.7910000002</v>
      </c>
      <c r="O361">
        <v>-34.838347966636299</v>
      </c>
      <c r="P361" t="s">
        <v>24</v>
      </c>
      <c r="Q361">
        <v>2.7480099287017801</v>
      </c>
      <c r="R361">
        <v>1</v>
      </c>
      <c r="S361" t="s">
        <v>25</v>
      </c>
      <c r="T361">
        <v>-1.11368485725649E-2</v>
      </c>
      <c r="AU361">
        <v>2050506.5319999999</v>
      </c>
      <c r="AV361">
        <v>2068365.59675</v>
      </c>
      <c r="AW361">
        <v>2086224.6614999999</v>
      </c>
      <c r="AX361">
        <v>2104083.7262499998</v>
      </c>
      <c r="AY361">
        <v>2121942.7910000002</v>
      </c>
      <c r="AZ361">
        <v>2066645.4085599999</v>
      </c>
      <c r="BA361">
        <v>2011348.0261200001</v>
      </c>
      <c r="BB361">
        <v>1956050.64368</v>
      </c>
      <c r="BC361">
        <v>1900753.2612399999</v>
      </c>
      <c r="BD361">
        <v>1845455.8788000001</v>
      </c>
      <c r="BE361">
        <v>1824903.31613045</v>
      </c>
      <c r="BF361">
        <v>1804579.64423913</v>
      </c>
      <c r="BG361">
        <v>1784482.3140041099</v>
      </c>
      <c r="BH361">
        <v>1764608.8046926199</v>
      </c>
      <c r="BI361">
        <v>1744956.6236449501</v>
      </c>
      <c r="BJ361">
        <v>1725523.3059617199</v>
      </c>
      <c r="BK361">
        <v>1706306.4141947899</v>
      </c>
      <c r="BL361">
        <v>1687303.5380415099</v>
      </c>
      <c r="BM361">
        <v>1668512.2940423901</v>
      </c>
      <c r="BN361">
        <v>1649930.32528217</v>
      </c>
      <c r="BO361">
        <v>1631555.30109422</v>
      </c>
      <c r="BP361">
        <v>1613384.91676817</v>
      </c>
      <c r="BQ361">
        <v>1595416.8932608599</v>
      </c>
      <c r="BR361">
        <v>1577648.9769105101</v>
      </c>
      <c r="BS361">
        <v>1560078.93915399</v>
      </c>
      <c r="BT361">
        <v>1542704.5762473899</v>
      </c>
      <c r="BU361">
        <v>1525523.7089895201</v>
      </c>
      <c r="BV361">
        <v>1508534.18244864</v>
      </c>
      <c r="BW361">
        <v>1491733.8656921701</v>
      </c>
      <c r="BX361">
        <v>1475120.6515193901</v>
      </c>
      <c r="BY361">
        <v>1458692.4561971601</v>
      </c>
      <c r="BZ361">
        <v>1442447.2191985501</v>
      </c>
      <c r="CA361">
        <v>1426382.90294442</v>
      </c>
      <c r="CB361">
        <v>1410497.4925478301</v>
      </c>
      <c r="CC361">
        <v>1394788.9955613399</v>
      </c>
    </row>
    <row r="362" spans="1:81" x14ac:dyDescent="0.25">
      <c r="A362">
        <v>837801</v>
      </c>
      <c r="B362" t="s">
        <v>977</v>
      </c>
      <c r="C362" t="s">
        <v>78</v>
      </c>
      <c r="D362">
        <v>2020</v>
      </c>
      <c r="E362" t="s">
        <v>44</v>
      </c>
      <c r="F362" t="s">
        <v>33</v>
      </c>
      <c r="G362">
        <v>2018</v>
      </c>
      <c r="H362">
        <v>244.12</v>
      </c>
      <c r="I362">
        <v>100</v>
      </c>
      <c r="J362">
        <v>2030</v>
      </c>
      <c r="K362">
        <v>5</v>
      </c>
      <c r="L362">
        <v>231.91399999999999</v>
      </c>
      <c r="M362">
        <v>2020</v>
      </c>
      <c r="N362">
        <v>235.36</v>
      </c>
      <c r="O362">
        <v>71.767982959200296</v>
      </c>
      <c r="P362" t="s">
        <v>24</v>
      </c>
      <c r="Q362">
        <v>2.3702439268510198</v>
      </c>
      <c r="R362">
        <v>1</v>
      </c>
      <c r="S362" t="s">
        <v>25</v>
      </c>
      <c r="T362">
        <v>-1.11368485725649E-2</v>
      </c>
      <c r="AW362">
        <v>244.12</v>
      </c>
      <c r="AX362">
        <v>239.74</v>
      </c>
      <c r="AY362">
        <v>235.36</v>
      </c>
      <c r="AZ362">
        <v>235.0154</v>
      </c>
      <c r="BA362">
        <v>234.67080000000001</v>
      </c>
      <c r="BB362">
        <v>234.3262</v>
      </c>
      <c r="BC362">
        <v>233.98159999999999</v>
      </c>
      <c r="BD362">
        <v>233.637</v>
      </c>
      <c r="BE362">
        <v>233.29239999999999</v>
      </c>
      <c r="BF362">
        <v>232.9478</v>
      </c>
      <c r="BG362">
        <v>232.60319999999999</v>
      </c>
      <c r="BH362">
        <v>232.2586</v>
      </c>
      <c r="BI362">
        <v>231.91399999999999</v>
      </c>
      <c r="BJ362">
        <v>229.331208900142</v>
      </c>
      <c r="BK362">
        <v>226.77718195365799</v>
      </c>
      <c r="BL362">
        <v>224.25159881852699</v>
      </c>
      <c r="BM362">
        <v>221.75414272032901</v>
      </c>
      <c r="BN362">
        <v>219.28450041251401</v>
      </c>
      <c r="BO362">
        <v>216.84236213710901</v>
      </c>
      <c r="BP362">
        <v>214.427421585871</v>
      </c>
      <c r="BQ362">
        <v>212.03937586186399</v>
      </c>
      <c r="BR362">
        <v>209.677925441469</v>
      </c>
      <c r="BS362">
        <v>207.34277413681801</v>
      </c>
      <c r="BT362">
        <v>205.03362905864</v>
      </c>
      <c r="BU362">
        <v>202.750200579531</v>
      </c>
      <c r="BV362">
        <v>200.492202297619</v>
      </c>
      <c r="BW362">
        <v>198.25935100065101</v>
      </c>
      <c r="BX362">
        <v>196.05136663046099</v>
      </c>
      <c r="BY362">
        <v>193.867972247854</v>
      </c>
      <c r="BZ362">
        <v>191.70889399785901</v>
      </c>
      <c r="CA362">
        <v>189.57386107539099</v>
      </c>
      <c r="CB362">
        <v>187.46260569127799</v>
      </c>
      <c r="CC362">
        <v>185.37486303867601</v>
      </c>
    </row>
    <row r="363" spans="1:81" x14ac:dyDescent="0.25">
      <c r="A363">
        <v>7702</v>
      </c>
      <c r="B363" t="s">
        <v>978</v>
      </c>
      <c r="C363" t="s">
        <v>21</v>
      </c>
      <c r="D363">
        <v>2020</v>
      </c>
      <c r="E363" t="s">
        <v>28</v>
      </c>
      <c r="F363" t="s">
        <v>23</v>
      </c>
      <c r="G363">
        <v>2018</v>
      </c>
      <c r="H363">
        <v>7936</v>
      </c>
      <c r="I363">
        <v>100</v>
      </c>
      <c r="J363">
        <v>2030</v>
      </c>
      <c r="K363">
        <v>50</v>
      </c>
      <c r="L363">
        <v>3968</v>
      </c>
      <c r="M363">
        <v>2020</v>
      </c>
      <c r="N363">
        <v>4401</v>
      </c>
      <c r="O363">
        <v>89.087701612903203</v>
      </c>
      <c r="P363" t="s">
        <v>24</v>
      </c>
      <c r="Q363">
        <v>3.15024469603902</v>
      </c>
      <c r="R363">
        <v>1</v>
      </c>
      <c r="S363" t="s">
        <v>25</v>
      </c>
      <c r="T363">
        <v>-1.11368485725649E-2</v>
      </c>
      <c r="AW363">
        <v>7936</v>
      </c>
      <c r="AX363">
        <v>6168.5</v>
      </c>
      <c r="AY363">
        <v>4401</v>
      </c>
      <c r="AZ363">
        <v>4357.7</v>
      </c>
      <c r="BA363">
        <v>4314.3999999999996</v>
      </c>
      <c r="BB363">
        <v>4271.1000000000004</v>
      </c>
      <c r="BC363">
        <v>4227.8</v>
      </c>
      <c r="BD363">
        <v>4184.5</v>
      </c>
      <c r="BE363">
        <v>4141.2</v>
      </c>
      <c r="BF363">
        <v>4097.8999999999996</v>
      </c>
      <c r="BG363">
        <v>4054.6</v>
      </c>
      <c r="BH363">
        <v>4011.3</v>
      </c>
      <c r="BI363">
        <v>3968</v>
      </c>
      <c r="BJ363">
        <v>3923.8089848640602</v>
      </c>
      <c r="BK363">
        <v>3880.1101183719602</v>
      </c>
      <c r="BL363">
        <v>3836.8979195387701</v>
      </c>
      <c r="BM363">
        <v>3794.1669684204799</v>
      </c>
      <c r="BN363">
        <v>3751.91190543415</v>
      </c>
      <c r="BO363">
        <v>3710.1274306857299</v>
      </c>
      <c r="BP363">
        <v>3668.8083033052599</v>
      </c>
      <c r="BQ363">
        <v>3627.9493407895802</v>
      </c>
      <c r="BR363">
        <v>3587.5454183522702</v>
      </c>
      <c r="BS363">
        <v>3547.5914682808798</v>
      </c>
      <c r="BT363">
        <v>3508.0824793013198</v>
      </c>
      <c r="BU363">
        <v>3469.0134959492698</v>
      </c>
      <c r="BV363">
        <v>3430.3796179486999</v>
      </c>
      <c r="BW363">
        <v>3392.1759995971902</v>
      </c>
      <c r="BX363">
        <v>3354.3978491581902</v>
      </c>
      <c r="BY363">
        <v>3317.0404282599702</v>
      </c>
      <c r="BZ363">
        <v>3280.0990513013699</v>
      </c>
      <c r="CA363">
        <v>3243.5690848640102</v>
      </c>
      <c r="CB363">
        <v>3207.4459471312298</v>
      </c>
      <c r="CC363">
        <v>3171.7251073133398</v>
      </c>
    </row>
    <row r="364" spans="1:81" x14ac:dyDescent="0.25">
      <c r="A364">
        <v>40299</v>
      </c>
      <c r="B364" t="s">
        <v>979</v>
      </c>
      <c r="C364" t="s">
        <v>27</v>
      </c>
      <c r="D364">
        <v>2021</v>
      </c>
      <c r="E364" t="s">
        <v>690</v>
      </c>
      <c r="F364" t="s">
        <v>23</v>
      </c>
      <c r="G364">
        <v>2019</v>
      </c>
      <c r="H364">
        <v>1313200</v>
      </c>
      <c r="I364">
        <v>100</v>
      </c>
      <c r="J364">
        <v>2030</v>
      </c>
      <c r="K364">
        <v>28</v>
      </c>
      <c r="L364">
        <v>945504</v>
      </c>
      <c r="M364">
        <v>2020</v>
      </c>
      <c r="N364">
        <v>1282400</v>
      </c>
      <c r="O364">
        <v>8.3764849223271405</v>
      </c>
      <c r="P364" t="s">
        <v>45</v>
      </c>
      <c r="Q364">
        <v>2.9303752224390198</v>
      </c>
      <c r="R364">
        <v>1</v>
      </c>
      <c r="S364" t="s">
        <v>25</v>
      </c>
      <c r="T364">
        <v>-1.11368485725649E-2</v>
      </c>
      <c r="AX364">
        <v>1313200</v>
      </c>
      <c r="AY364">
        <v>1282400</v>
      </c>
      <c r="AZ364">
        <v>1248710.3999999999</v>
      </c>
      <c r="BA364">
        <v>1215020.8</v>
      </c>
      <c r="BB364">
        <v>1181331.2</v>
      </c>
      <c r="BC364">
        <v>1147641.6000000001</v>
      </c>
      <c r="BD364">
        <v>1113952</v>
      </c>
      <c r="BE364">
        <v>1080262.3999999999</v>
      </c>
      <c r="BF364">
        <v>1046572.8</v>
      </c>
      <c r="BG364">
        <v>1012883.2</v>
      </c>
      <c r="BH364">
        <v>979193.6</v>
      </c>
      <c r="BI364">
        <v>945504</v>
      </c>
      <c r="BJ364">
        <v>934974.06512724503</v>
      </c>
      <c r="BK364">
        <v>924561.40054464794</v>
      </c>
      <c r="BL364">
        <v>914264.70023074304</v>
      </c>
      <c r="BM364">
        <v>904082.67270903196</v>
      </c>
      <c r="BN364">
        <v>894014.040885992</v>
      </c>
      <c r="BO364">
        <v>884057.54189089802</v>
      </c>
      <c r="BP364">
        <v>874211.92691742501</v>
      </c>
      <c r="BQ364">
        <v>864475.96106701496</v>
      </c>
      <c r="BR364">
        <v>854848.42319398897</v>
      </c>
      <c r="BS364">
        <v>845328.10575238196</v>
      </c>
      <c r="BT364">
        <v>835913.81464448397</v>
      </c>
      <c r="BU364">
        <v>826604.36907107395</v>
      </c>
      <c r="BV364">
        <v>817398.601383309</v>
      </c>
      <c r="BW364">
        <v>808295.35693627596</v>
      </c>
      <c r="BX364">
        <v>799293.49394416995</v>
      </c>
      <c r="BY364">
        <v>790391.88333707699</v>
      </c>
      <c r="BZ364">
        <v>781589.40861936798</v>
      </c>
      <c r="CA364">
        <v>772884.96572965302</v>
      </c>
      <c r="CB364">
        <v>764277.46290230996</v>
      </c>
      <c r="CC364">
        <v>755765.82053054299</v>
      </c>
    </row>
    <row r="365" spans="1:81" x14ac:dyDescent="0.25">
      <c r="A365">
        <v>38102</v>
      </c>
      <c r="B365" t="s">
        <v>980</v>
      </c>
      <c r="C365" t="s">
        <v>31</v>
      </c>
      <c r="D365">
        <v>2014</v>
      </c>
      <c r="E365" t="s">
        <v>44</v>
      </c>
      <c r="F365" t="s">
        <v>33</v>
      </c>
      <c r="G365">
        <v>2018</v>
      </c>
      <c r="H365">
        <v>373</v>
      </c>
      <c r="I365">
        <v>100</v>
      </c>
      <c r="J365">
        <v>2023</v>
      </c>
      <c r="K365">
        <v>10</v>
      </c>
      <c r="L365">
        <v>335.7</v>
      </c>
      <c r="M365">
        <v>2020</v>
      </c>
      <c r="N365">
        <v>353</v>
      </c>
      <c r="O365">
        <v>53.619302949061698</v>
      </c>
      <c r="P365" t="s">
        <v>691</v>
      </c>
      <c r="Q365">
        <v>2.4168293055926799</v>
      </c>
      <c r="R365">
        <v>1</v>
      </c>
      <c r="S365" t="s">
        <v>25</v>
      </c>
      <c r="T365">
        <v>-1.11368485725649E-2</v>
      </c>
      <c r="AW365">
        <v>373</v>
      </c>
      <c r="AX365">
        <v>363</v>
      </c>
      <c r="AY365">
        <v>353</v>
      </c>
      <c r="AZ365">
        <v>347.23333333333301</v>
      </c>
      <c r="BA365">
        <v>341.46666666666601</v>
      </c>
      <c r="BB365">
        <v>335.7</v>
      </c>
      <c r="BC365">
        <v>331.96135993418898</v>
      </c>
      <c r="BD365">
        <v>328.26435653665999</v>
      </c>
      <c r="BE365">
        <v>324.60852610614</v>
      </c>
      <c r="BF365">
        <v>320.99341010553297</v>
      </c>
      <c r="BG365">
        <v>317.41855510439598</v>
      </c>
      <c r="BH365">
        <v>313.88351272207598</v>
      </c>
      <c r="BI365">
        <v>310.38783957146597</v>
      </c>
      <c r="BJ365">
        <v>306.93109720339299</v>
      </c>
      <c r="BK365">
        <v>303.51285205162702</v>
      </c>
      <c r="BL365">
        <v>300.13267537850101</v>
      </c>
      <c r="BM365">
        <v>296.79014322113198</v>
      </c>
      <c r="BN365">
        <v>293.48483633824799</v>
      </c>
      <c r="BO365">
        <v>290.21634015760498</v>
      </c>
      <c r="BP365">
        <v>286.98424472398602</v>
      </c>
      <c r="BQ365">
        <v>283.78814464778299</v>
      </c>
      <c r="BR365">
        <v>280.62763905415198</v>
      </c>
      <c r="BS365">
        <v>277.50233153272899</v>
      </c>
      <c r="BT365">
        <v>274.41183008791501</v>
      </c>
      <c r="BU365">
        <v>271.35574708970603</v>
      </c>
      <c r="BV365">
        <v>268.33369922507302</v>
      </c>
      <c r="BW365">
        <v>265.345307449887</v>
      </c>
      <c r="BX365">
        <v>262.39019694137698</v>
      </c>
      <c r="BY365">
        <v>259.46799705111499</v>
      </c>
      <c r="BZ365">
        <v>256.57834125852997</v>
      </c>
      <c r="CA365">
        <v>253.72086712493399</v>
      </c>
      <c r="CB365">
        <v>250.895216248064</v>
      </c>
      <c r="CC365">
        <v>248.10103421712799</v>
      </c>
    </row>
    <row r="366" spans="1:81" x14ac:dyDescent="0.25">
      <c r="A366">
        <v>63753</v>
      </c>
      <c r="B366" t="s">
        <v>981</v>
      </c>
      <c r="C366" t="s">
        <v>39</v>
      </c>
      <c r="D366">
        <v>2018</v>
      </c>
      <c r="E366" t="s">
        <v>105</v>
      </c>
      <c r="F366" t="s">
        <v>54</v>
      </c>
      <c r="G366">
        <v>2017</v>
      </c>
      <c r="H366">
        <v>28682.000287999999</v>
      </c>
      <c r="I366">
        <v>97.6</v>
      </c>
      <c r="J366">
        <v>2024</v>
      </c>
      <c r="K366">
        <v>10</v>
      </c>
      <c r="L366">
        <v>25813.800259200001</v>
      </c>
      <c r="M366">
        <v>2020</v>
      </c>
      <c r="N366">
        <v>37115.263999999901</v>
      </c>
      <c r="O366">
        <v>134.79437597593201</v>
      </c>
      <c r="P366" t="s">
        <v>691</v>
      </c>
      <c r="Q366">
        <v>3.0633773360707299</v>
      </c>
      <c r="R366">
        <v>1</v>
      </c>
      <c r="S366" t="s">
        <v>25</v>
      </c>
      <c r="T366">
        <v>-1.11368485725649E-2</v>
      </c>
      <c r="AV366">
        <v>28682.000287999999</v>
      </c>
      <c r="AW366">
        <v>31493.088191999999</v>
      </c>
      <c r="AX366">
        <v>34304.176095999901</v>
      </c>
      <c r="AY366">
        <v>37115.263999999901</v>
      </c>
      <c r="AZ366">
        <v>34289.8980648</v>
      </c>
      <c r="BA366">
        <v>31464.532129599898</v>
      </c>
      <c r="BB366">
        <v>28639.166194400001</v>
      </c>
      <c r="BC366">
        <v>25813.800259200001</v>
      </c>
      <c r="BD366">
        <v>25526.3158746308</v>
      </c>
      <c r="BE366">
        <v>25242.033160119601</v>
      </c>
      <c r="BF366">
        <v>24960.9164591517</v>
      </c>
      <c r="BG366">
        <v>24682.930512313698</v>
      </c>
      <c r="BH366">
        <v>24408.0404528709</v>
      </c>
      <c r="BI366">
        <v>24136.211802394198</v>
      </c>
      <c r="BJ366">
        <v>23867.410466435598</v>
      </c>
      <c r="BK366">
        <v>23601.602730251601</v>
      </c>
      <c r="BL366">
        <v>23338.755254575</v>
      </c>
      <c r="BM366">
        <v>23078.835071432601</v>
      </c>
      <c r="BN366">
        <v>22821.8095800109</v>
      </c>
      <c r="BO366">
        <v>22567.646542566399</v>
      </c>
      <c r="BP366">
        <v>22316.314080382701</v>
      </c>
      <c r="BQ366">
        <v>22067.780669771601</v>
      </c>
      <c r="BR366">
        <v>21822.015138119801</v>
      </c>
      <c r="BS366">
        <v>21578.9866599784</v>
      </c>
      <c r="BT366">
        <v>21338.664753196801</v>
      </c>
      <c r="BU366">
        <v>21101.019275099701</v>
      </c>
      <c r="BV366">
        <v>20866.020418706099</v>
      </c>
      <c r="BW366">
        <v>20633.638708990999</v>
      </c>
      <c r="BX366">
        <v>20403.844999187899</v>
      </c>
      <c r="BY366">
        <v>20176.610467133902</v>
      </c>
      <c r="BZ366">
        <v>19951.906611653802</v>
      </c>
      <c r="CA366">
        <v>19729.7052489858</v>
      </c>
      <c r="CB366">
        <v>19509.978509246499</v>
      </c>
      <c r="CC366">
        <v>19292.698832935101</v>
      </c>
    </row>
    <row r="367" spans="1:81" x14ac:dyDescent="0.25">
      <c r="A367">
        <v>49590</v>
      </c>
      <c r="B367" t="s">
        <v>982</v>
      </c>
      <c r="C367" t="s">
        <v>39</v>
      </c>
      <c r="D367">
        <v>2019</v>
      </c>
      <c r="E367" t="s">
        <v>60</v>
      </c>
      <c r="F367" t="s">
        <v>54</v>
      </c>
      <c r="G367">
        <v>2019</v>
      </c>
      <c r="H367">
        <v>68750.44</v>
      </c>
      <c r="I367">
        <v>100</v>
      </c>
      <c r="J367">
        <v>2030</v>
      </c>
      <c r="K367">
        <v>46</v>
      </c>
      <c r="L367">
        <v>37125.2376</v>
      </c>
      <c r="M367">
        <v>2020</v>
      </c>
      <c r="N367">
        <v>62356.71</v>
      </c>
      <c r="O367">
        <v>20.217198673169602</v>
      </c>
      <c r="P367" t="s">
        <v>24</v>
      </c>
      <c r="Q367">
        <v>3.4502507774830198</v>
      </c>
      <c r="R367">
        <v>1</v>
      </c>
      <c r="S367" t="s">
        <v>25</v>
      </c>
      <c r="T367">
        <v>-1.11368485725649E-2</v>
      </c>
      <c r="AX367">
        <v>68750.44</v>
      </c>
      <c r="AY367">
        <v>62356.71</v>
      </c>
      <c r="AZ367">
        <v>59833.562760000001</v>
      </c>
      <c r="BA367">
        <v>57310.4155199999</v>
      </c>
      <c r="BB367">
        <v>54787.268279999997</v>
      </c>
      <c r="BC367">
        <v>52264.121039999998</v>
      </c>
      <c r="BD367">
        <v>49740.9738</v>
      </c>
      <c r="BE367">
        <v>47217.826560000001</v>
      </c>
      <c r="BF367">
        <v>44694.679320000003</v>
      </c>
      <c r="BG367">
        <v>42171.532079999997</v>
      </c>
      <c r="BH367">
        <v>39648.384839999999</v>
      </c>
      <c r="BI367">
        <v>37125.2376</v>
      </c>
      <c r="BJ367">
        <v>36711.779450628303</v>
      </c>
      <c r="BK367">
        <v>36302.925922057198</v>
      </c>
      <c r="BL367">
        <v>35898.625733322202</v>
      </c>
      <c r="BM367">
        <v>35498.828174567003</v>
      </c>
      <c r="BN367">
        <v>35103.483100683399</v>
      </c>
      <c r="BO367">
        <v>34712.540925021502</v>
      </c>
      <c r="BP367">
        <v>34325.952613170499</v>
      </c>
      <c r="BQ367">
        <v>33943.669676808597</v>
      </c>
      <c r="BR367">
        <v>33565.644167620798</v>
      </c>
      <c r="BS367">
        <v>33191.828671285497</v>
      </c>
      <c r="BT367">
        <v>32822.176301526801</v>
      </c>
      <c r="BU367">
        <v>32456.640694234698</v>
      </c>
      <c r="BV367">
        <v>32095.176001648899</v>
      </c>
      <c r="BW367">
        <v>31737.736886608702</v>
      </c>
      <c r="BX367">
        <v>31384.278516866601</v>
      </c>
      <c r="BY367">
        <v>31034.756559465099</v>
      </c>
      <c r="BZ367">
        <v>30689.127175175901</v>
      </c>
      <c r="CA367">
        <v>30347.347013001799</v>
      </c>
      <c r="CB367">
        <v>30009.373204738898</v>
      </c>
      <c r="CC367">
        <v>29675.163359600101</v>
      </c>
    </row>
    <row r="368" spans="1:81" x14ac:dyDescent="0.25">
      <c r="A368">
        <v>62876</v>
      </c>
      <c r="B368" t="s">
        <v>983</v>
      </c>
      <c r="C368" t="s">
        <v>252</v>
      </c>
      <c r="D368">
        <v>2020</v>
      </c>
      <c r="E368" t="s">
        <v>28</v>
      </c>
      <c r="F368" t="s">
        <v>23</v>
      </c>
      <c r="G368">
        <v>2018</v>
      </c>
      <c r="H368">
        <v>4689.13</v>
      </c>
      <c r="I368">
        <v>100</v>
      </c>
      <c r="J368">
        <v>2023</v>
      </c>
      <c r="K368">
        <v>15</v>
      </c>
      <c r="L368">
        <v>3985.7604999999999</v>
      </c>
      <c r="M368">
        <v>2020</v>
      </c>
      <c r="N368">
        <v>4183.38</v>
      </c>
      <c r="O368">
        <v>71.903885511100498</v>
      </c>
      <c r="P368" t="s">
        <v>24</v>
      </c>
      <c r="Q368">
        <v>2.7968297372056798</v>
      </c>
      <c r="R368">
        <v>1</v>
      </c>
      <c r="S368" t="s">
        <v>25</v>
      </c>
      <c r="T368">
        <v>-1.11368485725649E-2</v>
      </c>
      <c r="AW368">
        <v>4689.13</v>
      </c>
      <c r="AX368">
        <v>4436.2550000000001</v>
      </c>
      <c r="AY368">
        <v>4183.38</v>
      </c>
      <c r="AZ368">
        <v>4117.5068333333302</v>
      </c>
      <c r="BA368">
        <v>4051.6336666666598</v>
      </c>
      <c r="BB368">
        <v>3985.7604999999999</v>
      </c>
      <c r="BC368">
        <v>3941.3716888649801</v>
      </c>
      <c r="BD368">
        <v>3897.4772291979002</v>
      </c>
      <c r="BE368">
        <v>3854.0716154812999</v>
      </c>
      <c r="BF368">
        <v>3811.1494035118699</v>
      </c>
      <c r="BG368">
        <v>3768.7052097175301</v>
      </c>
      <c r="BH368">
        <v>3726.73371048227</v>
      </c>
      <c r="BI368">
        <v>3685.22964147836</v>
      </c>
      <c r="BJ368">
        <v>3644.18779700609</v>
      </c>
      <c r="BK368">
        <v>3603.6030293408398</v>
      </c>
      <c r="BL368">
        <v>3563.4702480874398</v>
      </c>
      <c r="BM368">
        <v>3523.7844195416501</v>
      </c>
      <c r="BN368">
        <v>3484.5405660588499</v>
      </c>
      <c r="BO368">
        <v>3445.7337654296898</v>
      </c>
      <c r="BP368">
        <v>3407.3591502627301</v>
      </c>
      <c r="BQ368">
        <v>3369.4119073739098</v>
      </c>
      <c r="BR368">
        <v>3331.8872771828901</v>
      </c>
      <c r="BS368">
        <v>3294.7805531160402</v>
      </c>
      <c r="BT368">
        <v>3258.08708101616</v>
      </c>
      <c r="BU368">
        <v>3221.80225855865</v>
      </c>
      <c r="BV368">
        <v>3185.9215346743399</v>
      </c>
      <c r="BW368">
        <v>3150.4404089785999</v>
      </c>
      <c r="BX368">
        <v>3115.3544312069098</v>
      </c>
      <c r="BY368">
        <v>3080.6592006566898</v>
      </c>
      <c r="BZ368">
        <v>3046.3503656353</v>
      </c>
      <c r="CA368">
        <v>3012.4236229142398</v>
      </c>
      <c r="CB368">
        <v>2978.8747171894302</v>
      </c>
      <c r="CC368">
        <v>2945.6994405474502</v>
      </c>
    </row>
    <row r="369" spans="1:81" x14ac:dyDescent="0.25">
      <c r="A369">
        <v>50593</v>
      </c>
      <c r="B369" t="s">
        <v>984</v>
      </c>
      <c r="C369" t="s">
        <v>213</v>
      </c>
      <c r="D369">
        <v>2019</v>
      </c>
      <c r="E369" t="s">
        <v>690</v>
      </c>
      <c r="F369" t="s">
        <v>23</v>
      </c>
      <c r="G369">
        <v>2018</v>
      </c>
      <c r="H369">
        <v>49548.852499999899</v>
      </c>
      <c r="I369">
        <v>75</v>
      </c>
      <c r="J369">
        <v>2028</v>
      </c>
      <c r="K369">
        <v>50</v>
      </c>
      <c r="L369">
        <v>24774.426249999899</v>
      </c>
      <c r="M369">
        <v>2020</v>
      </c>
      <c r="N369">
        <v>37215.622499999998</v>
      </c>
      <c r="O369">
        <v>47.251471484929098</v>
      </c>
      <c r="P369" t="s">
        <v>24</v>
      </c>
      <c r="Q369">
        <v>2.8992746969279302</v>
      </c>
      <c r="R369">
        <v>1</v>
      </c>
      <c r="S369" t="s">
        <v>25</v>
      </c>
      <c r="T369">
        <v>-1.11368485725649E-2</v>
      </c>
      <c r="AW369">
        <v>49548.852499999899</v>
      </c>
      <c r="AX369">
        <v>43382.237499999901</v>
      </c>
      <c r="AY369">
        <v>37215.622499999998</v>
      </c>
      <c r="AZ369">
        <v>35660.47296875</v>
      </c>
      <c r="BA369">
        <v>34105.323437499901</v>
      </c>
      <c r="BB369">
        <v>32550.173906249998</v>
      </c>
      <c r="BC369">
        <v>30995.024374999899</v>
      </c>
      <c r="BD369">
        <v>29439.874843749902</v>
      </c>
      <c r="BE369">
        <v>27884.725312499999</v>
      </c>
      <c r="BF369">
        <v>26329.5757812499</v>
      </c>
      <c r="BG369">
        <v>24774.426249999899</v>
      </c>
      <c r="BH369">
        <v>24498.5172163815</v>
      </c>
      <c r="BI369">
        <v>24225.680939890299</v>
      </c>
      <c r="BJ369">
        <v>23955.883199695501</v>
      </c>
      <c r="BK369">
        <v>23689.0901560784</v>
      </c>
      <c r="BL369">
        <v>23425.268346188299</v>
      </c>
      <c r="BM369">
        <v>23164.384679845101</v>
      </c>
      <c r="BN369">
        <v>22906.406435389101</v>
      </c>
      <c r="BO369">
        <v>22651.301255576502</v>
      </c>
      <c r="BP369">
        <v>22399.0371435216</v>
      </c>
      <c r="BQ369">
        <v>22149.5824586829</v>
      </c>
      <c r="BR369">
        <v>21902.905912894999</v>
      </c>
      <c r="BS369">
        <v>21658.976566443998</v>
      </c>
      <c r="BT369">
        <v>21417.763824186801</v>
      </c>
      <c r="BU369">
        <v>21179.2374317139</v>
      </c>
      <c r="BV369">
        <v>20943.367471554498</v>
      </c>
      <c r="BW369">
        <v>20710.124359424201</v>
      </c>
      <c r="BX369">
        <v>20479.478840514301</v>
      </c>
      <c r="BY369">
        <v>20251.401985822398</v>
      </c>
      <c r="BZ369">
        <v>20025.8651885242</v>
      </c>
      <c r="CA369">
        <v>19802.840160385</v>
      </c>
      <c r="CB369">
        <v>19582.298928212102</v>
      </c>
      <c r="CC369">
        <v>19364.2138303459</v>
      </c>
    </row>
    <row r="370" spans="1:81" x14ac:dyDescent="0.25">
      <c r="A370">
        <v>7845</v>
      </c>
      <c r="B370" t="s">
        <v>985</v>
      </c>
      <c r="C370" t="s">
        <v>36</v>
      </c>
      <c r="D370">
        <v>2021</v>
      </c>
      <c r="E370" t="s">
        <v>362</v>
      </c>
      <c r="F370" t="s">
        <v>54</v>
      </c>
      <c r="G370">
        <v>2018</v>
      </c>
      <c r="H370">
        <v>17532</v>
      </c>
      <c r="I370">
        <v>100</v>
      </c>
      <c r="J370">
        <v>2021</v>
      </c>
      <c r="K370">
        <v>1</v>
      </c>
      <c r="L370">
        <v>17356.68</v>
      </c>
      <c r="M370">
        <v>2020</v>
      </c>
      <c r="N370">
        <v>17430</v>
      </c>
      <c r="O370">
        <v>1483.5631966748499</v>
      </c>
      <c r="P370" t="s">
        <v>691</v>
      </c>
      <c r="Q370">
        <v>2.9958557757365898</v>
      </c>
      <c r="R370">
        <v>1</v>
      </c>
      <c r="S370" t="s">
        <v>25</v>
      </c>
      <c r="T370">
        <v>-1.11368485725649E-2</v>
      </c>
      <c r="AW370">
        <v>17532</v>
      </c>
      <c r="AX370">
        <v>17481</v>
      </c>
      <c r="AY370">
        <v>17430</v>
      </c>
      <c r="AZ370">
        <v>17356.68</v>
      </c>
      <c r="BA370">
        <v>17163.381283117498</v>
      </c>
      <c r="BB370">
        <v>16972.2353047742</v>
      </c>
      <c r="BC370">
        <v>16783.218090246999</v>
      </c>
      <c r="BD370">
        <v>16596.305931815601</v>
      </c>
      <c r="BE370">
        <v>16411.475385788999</v>
      </c>
      <c r="BF370">
        <v>16228.7032695651</v>
      </c>
      <c r="BG370">
        <v>16047.9666587228</v>
      </c>
      <c r="BH370">
        <v>15869.242884147099</v>
      </c>
      <c r="BI370">
        <v>15692.509529185099</v>
      </c>
      <c r="BJ370">
        <v>15517.744426834999</v>
      </c>
      <c r="BK370">
        <v>15344.925656965601</v>
      </c>
      <c r="BL370">
        <v>15174.0315435667</v>
      </c>
      <c r="BM370">
        <v>15005.040652030701</v>
      </c>
      <c r="BN370">
        <v>14837.9317864638</v>
      </c>
      <c r="BO370">
        <v>14672.6839870279</v>
      </c>
      <c r="BP370">
        <v>14509.2765273113</v>
      </c>
      <c r="BQ370">
        <v>14347.688911729199</v>
      </c>
      <c r="BR370">
        <v>14187.900872953</v>
      </c>
      <c r="BS370">
        <v>14029.892369368299</v>
      </c>
      <c r="BT370">
        <v>13873.643582561301</v>
      </c>
      <c r="BU370">
        <v>13719.134914832601</v>
      </c>
      <c r="BV370">
        <v>13566.3469867395</v>
      </c>
      <c r="BW370">
        <v>13415.260634665299</v>
      </c>
      <c r="BX370">
        <v>13265.856908415501</v>
      </c>
      <c r="BY370">
        <v>13118.1170688412</v>
      </c>
      <c r="BZ370">
        <v>12972.022585488299</v>
      </c>
      <c r="CA370">
        <v>12827.5551342739</v>
      </c>
      <c r="CB370">
        <v>12684.696595187201</v>
      </c>
      <c r="CC370">
        <v>12543.429050017699</v>
      </c>
    </row>
    <row r="371" spans="1:81" x14ac:dyDescent="0.25">
      <c r="A371">
        <v>74044</v>
      </c>
      <c r="B371" t="s">
        <v>986</v>
      </c>
      <c r="C371" t="s">
        <v>43</v>
      </c>
      <c r="D371">
        <v>2021</v>
      </c>
      <c r="E371" t="s">
        <v>105</v>
      </c>
      <c r="F371" t="s">
        <v>54</v>
      </c>
      <c r="G371">
        <v>2019</v>
      </c>
      <c r="H371">
        <v>46787.429999999898</v>
      </c>
      <c r="I371">
        <v>100</v>
      </c>
      <c r="J371">
        <v>2030</v>
      </c>
      <c r="K371">
        <v>30</v>
      </c>
      <c r="L371">
        <v>32751.200999999899</v>
      </c>
      <c r="M371">
        <v>2020</v>
      </c>
      <c r="N371">
        <v>38616.22</v>
      </c>
      <c r="O371">
        <v>91.658931998887596</v>
      </c>
      <c r="P371" t="s">
        <v>45</v>
      </c>
      <c r="Q371">
        <v>3.2902497807350199</v>
      </c>
      <c r="R371">
        <v>1</v>
      </c>
      <c r="S371" t="s">
        <v>25</v>
      </c>
      <c r="T371">
        <v>-1.11368485725649E-2</v>
      </c>
      <c r="AX371">
        <v>46787.429999999898</v>
      </c>
      <c r="AY371">
        <v>38616.22</v>
      </c>
      <c r="AZ371">
        <v>38029.718099999896</v>
      </c>
      <c r="BA371">
        <v>37443.216199999901</v>
      </c>
      <c r="BB371">
        <v>36856.714299999898</v>
      </c>
      <c r="BC371">
        <v>36270.212399999902</v>
      </c>
      <c r="BD371">
        <v>35683.710499999899</v>
      </c>
      <c r="BE371">
        <v>35097.208599999904</v>
      </c>
      <c r="BF371">
        <v>34510.706699999901</v>
      </c>
      <c r="BG371">
        <v>33924.204799999898</v>
      </c>
      <c r="BH371">
        <v>33337.702899999902</v>
      </c>
      <c r="BI371">
        <v>32751.200999999899</v>
      </c>
      <c r="BJ371">
        <v>32386.4558338932</v>
      </c>
      <c r="BK371">
        <v>32025.772779469102</v>
      </c>
      <c r="BL371">
        <v>31669.106597604801</v>
      </c>
      <c r="BM371">
        <v>31316.4125529989</v>
      </c>
      <c r="BN371">
        <v>30967.6464085601</v>
      </c>
      <c r="BO371">
        <v>30622.764419859301</v>
      </c>
      <c r="BP371">
        <v>30281.723329642002</v>
      </c>
      <c r="BQ371">
        <v>29944.480362403399</v>
      </c>
      <c r="BR371">
        <v>29610.993219023199</v>
      </c>
      <c r="BS371">
        <v>29281.220071459698</v>
      </c>
      <c r="BT371">
        <v>28955.119557503898</v>
      </c>
      <c r="BU371">
        <v>28632.650775591501</v>
      </c>
      <c r="BV371">
        <v>28313.773279672601</v>
      </c>
      <c r="BW371">
        <v>27998.447074138901</v>
      </c>
      <c r="BX371">
        <v>27686.6326088073</v>
      </c>
      <c r="BY371">
        <v>27378.290773958699</v>
      </c>
      <c r="BZ371">
        <v>27073.3828954335</v>
      </c>
      <c r="CA371">
        <v>26771.870729779999</v>
      </c>
      <c r="CB371">
        <v>26473.716459458101</v>
      </c>
      <c r="CC371">
        <v>26178.882688096099</v>
      </c>
    </row>
    <row r="372" spans="1:81" x14ac:dyDescent="0.25">
      <c r="A372">
        <v>844837</v>
      </c>
      <c r="B372" t="s">
        <v>987</v>
      </c>
      <c r="C372" t="s">
        <v>84</v>
      </c>
      <c r="D372">
        <v>2021</v>
      </c>
      <c r="E372" t="s">
        <v>28</v>
      </c>
      <c r="F372" t="s">
        <v>23</v>
      </c>
      <c r="G372">
        <v>2019</v>
      </c>
      <c r="H372">
        <v>9282.7759999999998</v>
      </c>
      <c r="I372">
        <v>100</v>
      </c>
      <c r="J372">
        <v>2029</v>
      </c>
      <c r="K372">
        <v>25</v>
      </c>
      <c r="L372">
        <v>6962.0820000000003</v>
      </c>
      <c r="M372">
        <v>2020</v>
      </c>
      <c r="N372">
        <v>6921.933</v>
      </c>
      <c r="O372">
        <v>101.738662070451</v>
      </c>
      <c r="P372" t="s">
        <v>45</v>
      </c>
      <c r="Q372">
        <v>2.8997570258609802</v>
      </c>
      <c r="R372">
        <v>1</v>
      </c>
      <c r="S372" t="s">
        <v>25</v>
      </c>
      <c r="T372">
        <v>-1.11368485725649E-2</v>
      </c>
      <c r="AX372">
        <v>9282.7759999999998</v>
      </c>
      <c r="AY372">
        <v>6921.933</v>
      </c>
      <c r="AZ372">
        <v>6926.3940000000002</v>
      </c>
      <c r="BA372">
        <v>6930.8549999999996</v>
      </c>
      <c r="BB372">
        <v>6935.3159999999998</v>
      </c>
      <c r="BC372">
        <v>6939.777</v>
      </c>
      <c r="BD372">
        <v>6944.2380000000003</v>
      </c>
      <c r="BE372">
        <v>6948.6989999999996</v>
      </c>
      <c r="BF372">
        <v>6953.16</v>
      </c>
      <c r="BG372">
        <v>6957.6210000000001</v>
      </c>
      <c r="BH372">
        <v>6962.0820000000003</v>
      </c>
      <c r="BI372">
        <v>6884.5463470162204</v>
      </c>
      <c r="BJ372">
        <v>6807.8741968586901</v>
      </c>
      <c r="BK372">
        <v>6732.0559328272002</v>
      </c>
      <c r="BL372">
        <v>6657.08204532127</v>
      </c>
      <c r="BM372">
        <v>6582.9431306473898</v>
      </c>
      <c r="BN372">
        <v>6509.6298898395598</v>
      </c>
      <c r="BO372">
        <v>6437.1331274929698</v>
      </c>
      <c r="BP372">
        <v>6365.4437506106397</v>
      </c>
      <c r="BQ372">
        <v>6294.5527674629102</v>
      </c>
      <c r="BR372">
        <v>6224.45128645966</v>
      </c>
      <c r="BS372">
        <v>6155.1305150350499</v>
      </c>
      <c r="BT372">
        <v>6086.5817585447303</v>
      </c>
      <c r="BU372">
        <v>6018.7964191752799</v>
      </c>
      <c r="BV372">
        <v>5951.7659948658302</v>
      </c>
      <c r="BW372">
        <v>5885.48207824167</v>
      </c>
      <c r="BX372">
        <v>5819.9363555597502</v>
      </c>
      <c r="BY372">
        <v>5755.1206056659103</v>
      </c>
      <c r="BZ372">
        <v>5691.0266989637603</v>
      </c>
      <c r="CA372">
        <v>5627.6465963949804</v>
      </c>
      <c r="CB372">
        <v>5564.9723484310198</v>
      </c>
      <c r="CC372">
        <v>5502.9960940760302</v>
      </c>
    </row>
    <row r="373" spans="1:81" x14ac:dyDescent="0.25">
      <c r="A373">
        <v>40300</v>
      </c>
      <c r="B373" t="s">
        <v>988</v>
      </c>
      <c r="C373" t="s">
        <v>27</v>
      </c>
      <c r="D373">
        <v>2020</v>
      </c>
      <c r="E373" t="s">
        <v>690</v>
      </c>
      <c r="F373" t="s">
        <v>23</v>
      </c>
      <c r="G373">
        <v>2019</v>
      </c>
      <c r="H373">
        <v>42964</v>
      </c>
      <c r="I373">
        <v>100</v>
      </c>
      <c r="J373">
        <v>2030</v>
      </c>
      <c r="K373">
        <v>50</v>
      </c>
      <c r="L373">
        <v>21482</v>
      </c>
      <c r="M373">
        <v>2020</v>
      </c>
      <c r="N373">
        <v>33515</v>
      </c>
      <c r="O373">
        <v>43.985662415045198</v>
      </c>
      <c r="P373" t="s">
        <v>24</v>
      </c>
      <c r="Q373">
        <v>3.1502481988390199</v>
      </c>
      <c r="R373">
        <v>1</v>
      </c>
      <c r="S373" t="s">
        <v>25</v>
      </c>
      <c r="T373">
        <v>-1.11368485725649E-2</v>
      </c>
      <c r="AX373">
        <v>42964</v>
      </c>
      <c r="AY373">
        <v>33515</v>
      </c>
      <c r="AZ373">
        <v>32311.7</v>
      </c>
      <c r="BA373">
        <v>31108.400000000001</v>
      </c>
      <c r="BB373">
        <v>29905.1</v>
      </c>
      <c r="BC373">
        <v>28701.8</v>
      </c>
      <c r="BD373">
        <v>27498.5</v>
      </c>
      <c r="BE373">
        <v>26295.200000000001</v>
      </c>
      <c r="BF373">
        <v>25091.9</v>
      </c>
      <c r="BG373">
        <v>23888.6</v>
      </c>
      <c r="BH373">
        <v>22685.3</v>
      </c>
      <c r="BI373">
        <v>21482</v>
      </c>
      <c r="BJ373">
        <v>21242.7582189641</v>
      </c>
      <c r="BK373">
        <v>21006.180837415901</v>
      </c>
      <c r="BL373">
        <v>20772.238182341702</v>
      </c>
      <c r="BM373">
        <v>20540.9009111917</v>
      </c>
      <c r="BN373">
        <v>20312.140008199702</v>
      </c>
      <c r="BO373">
        <v>20085.926780743601</v>
      </c>
      <c r="BP373">
        <v>19862.232855746901</v>
      </c>
      <c r="BQ373">
        <v>19641.030176119399</v>
      </c>
      <c r="BR373">
        <v>19422.290997238801</v>
      </c>
      <c r="BS373">
        <v>19205.987883470199</v>
      </c>
      <c r="BT373">
        <v>18992.093704725499</v>
      </c>
      <c r="BU373">
        <v>18780.581633059999</v>
      </c>
      <c r="BV373">
        <v>18571.425139307899</v>
      </c>
      <c r="BW373">
        <v>18364.5979897547</v>
      </c>
      <c r="BX373">
        <v>18160.0742428468</v>
      </c>
      <c r="BY373">
        <v>17957.828245937701</v>
      </c>
      <c r="BZ373">
        <v>17757.834632070499</v>
      </c>
      <c r="CA373">
        <v>17560.0683167965</v>
      </c>
      <c r="CB373">
        <v>17364.504495028501</v>
      </c>
      <c r="CC373">
        <v>17171.1186379297</v>
      </c>
    </row>
    <row r="374" spans="1:81" x14ac:dyDescent="0.25">
      <c r="A374">
        <v>855650</v>
      </c>
      <c r="B374" t="s">
        <v>989</v>
      </c>
      <c r="C374" t="s">
        <v>990</v>
      </c>
      <c r="D374">
        <v>2010</v>
      </c>
      <c r="E374" t="s">
        <v>88</v>
      </c>
      <c r="F374" t="s">
        <v>54</v>
      </c>
      <c r="G374">
        <v>2010</v>
      </c>
      <c r="H374">
        <v>50</v>
      </c>
      <c r="I374">
        <v>100</v>
      </c>
      <c r="J374">
        <v>2021</v>
      </c>
      <c r="K374">
        <v>100</v>
      </c>
      <c r="L374">
        <v>0</v>
      </c>
      <c r="M374">
        <v>2020</v>
      </c>
      <c r="N374">
        <v>100</v>
      </c>
      <c r="O374">
        <v>-100</v>
      </c>
      <c r="P374" t="s">
        <v>691</v>
      </c>
      <c r="Q374">
        <v>3.9858536635365902</v>
      </c>
      <c r="R374">
        <v>1</v>
      </c>
      <c r="S374" t="s">
        <v>25</v>
      </c>
      <c r="T374">
        <v>-1.11368485725649E-2</v>
      </c>
      <c r="AO374">
        <v>50</v>
      </c>
      <c r="AP374">
        <v>55</v>
      </c>
      <c r="AQ374">
        <v>60</v>
      </c>
      <c r="AR374">
        <v>65</v>
      </c>
      <c r="AS374">
        <v>70</v>
      </c>
      <c r="AT374">
        <v>75</v>
      </c>
      <c r="AU374">
        <v>80</v>
      </c>
      <c r="AV374">
        <v>85</v>
      </c>
      <c r="AW374">
        <v>90</v>
      </c>
      <c r="AX374">
        <v>95</v>
      </c>
      <c r="AY374">
        <v>100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row>
    <row r="375" spans="1:81" x14ac:dyDescent="0.25">
      <c r="A375">
        <v>73495</v>
      </c>
      <c r="B375" t="s">
        <v>991</v>
      </c>
      <c r="C375" t="s">
        <v>31</v>
      </c>
      <c r="D375">
        <v>2016</v>
      </c>
      <c r="E375" t="s">
        <v>28</v>
      </c>
      <c r="F375" t="s">
        <v>23</v>
      </c>
      <c r="G375">
        <v>2015</v>
      </c>
      <c r="H375">
        <v>427507</v>
      </c>
      <c r="I375">
        <v>100</v>
      </c>
      <c r="J375">
        <v>2025</v>
      </c>
      <c r="K375">
        <v>5</v>
      </c>
      <c r="L375">
        <v>406131.64999999898</v>
      </c>
      <c r="M375">
        <v>2020</v>
      </c>
      <c r="N375">
        <v>406491</v>
      </c>
      <c r="O375">
        <v>98.327754503413999</v>
      </c>
      <c r="P375" t="s">
        <v>24</v>
      </c>
      <c r="Q375">
        <v>2.6978476289487801</v>
      </c>
      <c r="R375">
        <v>1</v>
      </c>
      <c r="S375" t="s">
        <v>25</v>
      </c>
      <c r="T375">
        <v>-1.11368485725649E-2</v>
      </c>
      <c r="AT375">
        <v>427507</v>
      </c>
      <c r="AU375">
        <v>423303.8</v>
      </c>
      <c r="AV375">
        <v>419100.6</v>
      </c>
      <c r="AW375">
        <v>414897.4</v>
      </c>
      <c r="AX375">
        <v>410694.2</v>
      </c>
      <c r="AY375">
        <v>406491</v>
      </c>
      <c r="AZ375">
        <v>406419.13</v>
      </c>
      <c r="BA375">
        <v>406347.26</v>
      </c>
      <c r="BB375">
        <v>406275.38999999902</v>
      </c>
      <c r="BC375">
        <v>406203.51999999897</v>
      </c>
      <c r="BD375">
        <v>406131.64999999898</v>
      </c>
      <c r="BE375">
        <v>401608.623313424</v>
      </c>
      <c r="BF375">
        <v>397135.968890146</v>
      </c>
      <c r="BG375">
        <v>392713.12574189698</v>
      </c>
      <c r="BH375">
        <v>388339.53912805102</v>
      </c>
      <c r="BI375">
        <v>384014.66048604198</v>
      </c>
      <c r="BJ375">
        <v>379737.94736256398</v>
      </c>
      <c r="BK375">
        <v>375508.86334553099</v>
      </c>
      <c r="BL375">
        <v>371326.87799679599</v>
      </c>
      <c r="BM375">
        <v>367191.466785622</v>
      </c>
      <c r="BN375">
        <v>363102.11102289299</v>
      </c>
      <c r="BO375">
        <v>359058.29779605201</v>
      </c>
      <c r="BP375">
        <v>355059.51990477397</v>
      </c>
      <c r="BQ375">
        <v>351105.27579734701</v>
      </c>
      <c r="BR375">
        <v>347195.06950776401</v>
      </c>
      <c r="BS375">
        <v>343328.41059351398</v>
      </c>
      <c r="BT375">
        <v>339504.81407407502</v>
      </c>
      <c r="BU375">
        <v>335723.80037007498</v>
      </c>
      <c r="BV375">
        <v>331984.89524314803</v>
      </c>
      <c r="BW375">
        <v>328287.62973644602</v>
      </c>
      <c r="BX375">
        <v>324631.54011582502</v>
      </c>
      <c r="BY375">
        <v>321016.16781167599</v>
      </c>
      <c r="BZ375">
        <v>317441.059361413</v>
      </c>
      <c r="CA375">
        <v>313905.76635259</v>
      </c>
      <c r="CB375">
        <v>310409.84536666598</v>
      </c>
      <c r="CC375">
        <v>306952.857923384</v>
      </c>
    </row>
    <row r="376" spans="1:81" x14ac:dyDescent="0.25">
      <c r="A376">
        <v>837811</v>
      </c>
      <c r="B376" t="s">
        <v>992</v>
      </c>
      <c r="C376" t="s">
        <v>252</v>
      </c>
      <c r="D376">
        <v>2019</v>
      </c>
      <c r="E376" t="s">
        <v>28</v>
      </c>
      <c r="F376" t="s">
        <v>23</v>
      </c>
      <c r="G376">
        <v>2018</v>
      </c>
      <c r="H376">
        <v>14287.85</v>
      </c>
      <c r="I376">
        <v>100</v>
      </c>
      <c r="J376">
        <v>2025</v>
      </c>
      <c r="K376">
        <v>10</v>
      </c>
      <c r="L376">
        <v>12859.065000000001</v>
      </c>
      <c r="M376">
        <v>2020</v>
      </c>
      <c r="N376">
        <v>14044.99</v>
      </c>
      <c r="O376">
        <v>16.997658850002001</v>
      </c>
      <c r="P376" t="s">
        <v>24</v>
      </c>
      <c r="Q376">
        <v>2.7478063068337799</v>
      </c>
      <c r="R376">
        <v>1</v>
      </c>
      <c r="S376" t="s">
        <v>25</v>
      </c>
      <c r="T376">
        <v>-1.11368485725649E-2</v>
      </c>
      <c r="AW376">
        <v>14287.85</v>
      </c>
      <c r="AX376">
        <v>14166.42</v>
      </c>
      <c r="AY376">
        <v>14044.99</v>
      </c>
      <c r="AZ376">
        <v>13807.805</v>
      </c>
      <c r="BA376">
        <v>13570.62</v>
      </c>
      <c r="BB376">
        <v>13333.434999999999</v>
      </c>
      <c r="BC376">
        <v>13096.25</v>
      </c>
      <c r="BD376">
        <v>12859.065000000001</v>
      </c>
      <c r="BE376">
        <v>12715.8555403102</v>
      </c>
      <c r="BF376">
        <v>12574.240982687101</v>
      </c>
      <c r="BG376">
        <v>12434.203564948</v>
      </c>
      <c r="BH376">
        <v>12295.725722724699</v>
      </c>
      <c r="BI376">
        <v>12158.790087261001</v>
      </c>
      <c r="BJ376">
        <v>12023.379483233501</v>
      </c>
      <c r="BK376">
        <v>11889.4769265983</v>
      </c>
      <c r="BL376">
        <v>11757.065622459701</v>
      </c>
      <c r="BM376">
        <v>11626.1289629647</v>
      </c>
      <c r="BN376">
        <v>11496.6505252191</v>
      </c>
      <c r="BO376">
        <v>11368.614069228001</v>
      </c>
      <c r="BP376">
        <v>11242.003535859099</v>
      </c>
      <c r="BQ376">
        <v>11116.803044828001</v>
      </c>
      <c r="BR376">
        <v>10992.9968927067</v>
      </c>
      <c r="BS376">
        <v>10870.5695509539</v>
      </c>
      <c r="BT376">
        <v>10749.5056639674</v>
      </c>
      <c r="BU376">
        <v>10629.7900471579</v>
      </c>
      <c r="BV376">
        <v>10511.4076850445</v>
      </c>
      <c r="BW376">
        <v>10394.3437293717</v>
      </c>
      <c r="BX376">
        <v>10278.5834972465</v>
      </c>
      <c r="BY376">
        <v>10164.112469297201</v>
      </c>
      <c r="BZ376">
        <v>10050.9162878521</v>
      </c>
      <c r="CA376">
        <v>9938.9807551388203</v>
      </c>
      <c r="CB376">
        <v>9828.2918315032002</v>
      </c>
      <c r="CC376">
        <v>9718.8356336487705</v>
      </c>
    </row>
    <row r="377" spans="1:81" x14ac:dyDescent="0.25">
      <c r="A377">
        <v>7869</v>
      </c>
      <c r="B377" t="s">
        <v>993</v>
      </c>
      <c r="C377" t="s">
        <v>59</v>
      </c>
      <c r="D377">
        <v>2021</v>
      </c>
      <c r="E377" t="s">
        <v>690</v>
      </c>
      <c r="F377" t="s">
        <v>23</v>
      </c>
      <c r="G377">
        <v>2019</v>
      </c>
      <c r="H377">
        <v>238518</v>
      </c>
      <c r="I377">
        <v>100</v>
      </c>
      <c r="J377">
        <v>2030</v>
      </c>
      <c r="K377">
        <v>30</v>
      </c>
      <c r="L377">
        <v>166962.59999999899</v>
      </c>
      <c r="M377">
        <v>2020</v>
      </c>
      <c r="N377">
        <v>209619</v>
      </c>
      <c r="O377">
        <v>40.3868890398209</v>
      </c>
      <c r="P377" t="s">
        <v>45</v>
      </c>
      <c r="Q377">
        <v>2.9502677542390199</v>
      </c>
      <c r="R377">
        <v>1</v>
      </c>
      <c r="S377" t="s">
        <v>25</v>
      </c>
      <c r="T377">
        <v>-1.11368485725649E-2</v>
      </c>
      <c r="AX377">
        <v>238518</v>
      </c>
      <c r="AY377">
        <v>209619</v>
      </c>
      <c r="AZ377">
        <v>205353.36</v>
      </c>
      <c r="BA377">
        <v>201087.72</v>
      </c>
      <c r="BB377">
        <v>196822.08</v>
      </c>
      <c r="BC377">
        <v>192556.44</v>
      </c>
      <c r="BD377">
        <v>188290.8</v>
      </c>
      <c r="BE377">
        <v>184025.15999999901</v>
      </c>
      <c r="BF377">
        <v>179759.52</v>
      </c>
      <c r="BG377">
        <v>175493.87999999899</v>
      </c>
      <c r="BH377">
        <v>171228.24</v>
      </c>
      <c r="BI377">
        <v>166962.59999999899</v>
      </c>
      <c r="BJ377">
        <v>165103.162806518</v>
      </c>
      <c r="BK377">
        <v>163264.43388349001</v>
      </c>
      <c r="BL377">
        <v>161446.18260604399</v>
      </c>
      <c r="BM377">
        <v>159648.18091774199</v>
      </c>
      <c r="BN377">
        <v>157870.203301976</v>
      </c>
      <c r="BO377">
        <v>156112.02675368101</v>
      </c>
      <c r="BP377">
        <v>154373.43075136899</v>
      </c>
      <c r="BQ377">
        <v>152654.19722946401</v>
      </c>
      <c r="BR377">
        <v>150954.11055095299</v>
      </c>
      <c r="BS377">
        <v>149272.95748034099</v>
      </c>
      <c r="BT377">
        <v>147610.527156903</v>
      </c>
      <c r="BU377">
        <v>145966.61106823999</v>
      </c>
      <c r="BV377">
        <v>144341.003024123</v>
      </c>
      <c r="BW377">
        <v>142733.49913063101</v>
      </c>
      <c r="BX377">
        <v>141143.89776458099</v>
      </c>
      <c r="BY377">
        <v>139571.99954823501</v>
      </c>
      <c r="BZ377">
        <v>138017.60732429699</v>
      </c>
      <c r="CA377">
        <v>136480.52613117799</v>
      </c>
      <c r="CB377">
        <v>134960.563178551</v>
      </c>
      <c r="CC377">
        <v>133457.52782316401</v>
      </c>
    </row>
    <row r="378" spans="1:81" x14ac:dyDescent="0.25">
      <c r="A378">
        <v>8027</v>
      </c>
      <c r="B378" t="s">
        <v>994</v>
      </c>
      <c r="C378" t="s">
        <v>27</v>
      </c>
      <c r="D378">
        <v>2020</v>
      </c>
      <c r="E378" t="s">
        <v>28</v>
      </c>
      <c r="F378" t="s">
        <v>23</v>
      </c>
      <c r="G378">
        <v>2018</v>
      </c>
      <c r="H378">
        <v>5789503</v>
      </c>
      <c r="I378">
        <v>100</v>
      </c>
      <c r="J378">
        <v>2035</v>
      </c>
      <c r="K378">
        <v>40</v>
      </c>
      <c r="L378">
        <v>3473701.8</v>
      </c>
      <c r="M378">
        <v>2020</v>
      </c>
      <c r="N378">
        <v>3375327</v>
      </c>
      <c r="O378">
        <v>104.247981217041</v>
      </c>
      <c r="P378" t="s">
        <v>24</v>
      </c>
      <c r="Q378">
        <v>3.0532618771292701</v>
      </c>
      <c r="R378">
        <v>1</v>
      </c>
      <c r="S378" t="s">
        <v>25</v>
      </c>
      <c r="T378">
        <v>-1.11368485725649E-2</v>
      </c>
      <c r="AW378">
        <v>5789503</v>
      </c>
      <c r="AX378">
        <v>4582415</v>
      </c>
      <c r="AY378">
        <v>3375327</v>
      </c>
      <c r="AZ378">
        <v>3381885.32</v>
      </c>
      <c r="BA378">
        <v>3388443.64</v>
      </c>
      <c r="BB378">
        <v>3395001.96</v>
      </c>
      <c r="BC378">
        <v>3401560.28</v>
      </c>
      <c r="BD378">
        <v>3408118.6</v>
      </c>
      <c r="BE378">
        <v>3414676.92</v>
      </c>
      <c r="BF378">
        <v>3421235.23999999</v>
      </c>
      <c r="BG378">
        <v>3427793.56</v>
      </c>
      <c r="BH378">
        <v>3434351.88</v>
      </c>
      <c r="BI378">
        <v>3440910.1999999899</v>
      </c>
      <c r="BJ378">
        <v>3447468.52</v>
      </c>
      <c r="BK378">
        <v>3454026.84</v>
      </c>
      <c r="BL378">
        <v>3460585.1599999899</v>
      </c>
      <c r="BM378">
        <v>3467143.48</v>
      </c>
      <c r="BN378">
        <v>3473701.8</v>
      </c>
      <c r="BO378">
        <v>3435015.70906715</v>
      </c>
      <c r="BP378">
        <v>3396760.4592708899</v>
      </c>
      <c r="BQ378">
        <v>3358931.2523987102</v>
      </c>
      <c r="BR378">
        <v>3321523.34367509</v>
      </c>
      <c r="BS378">
        <v>3284532.04116634</v>
      </c>
      <c r="BT378">
        <v>3247952.7051921301</v>
      </c>
      <c r="BU378">
        <v>3211780.74774356</v>
      </c>
      <c r="BV378">
        <v>3176011.63190766</v>
      </c>
      <c r="BW378">
        <v>3140640.8712984002</v>
      </c>
      <c r="BX378">
        <v>3105664.0294939401</v>
      </c>
      <c r="BY378">
        <v>3071076.7194802002</v>
      </c>
      <c r="BZ378">
        <v>3036874.6031006202</v>
      </c>
      <c r="CA378">
        <v>3003053.3905120199</v>
      </c>
      <c r="CB378">
        <v>2969608.8396465601</v>
      </c>
      <c r="CC378">
        <v>2936536.7556796698</v>
      </c>
    </row>
    <row r="379" spans="1:81" x14ac:dyDescent="0.25">
      <c r="A379">
        <v>8031</v>
      </c>
      <c r="B379" t="s">
        <v>995</v>
      </c>
      <c r="C379" t="s">
        <v>21</v>
      </c>
      <c r="D379">
        <v>2021</v>
      </c>
      <c r="E379" t="s">
        <v>690</v>
      </c>
      <c r="F379" t="s">
        <v>23</v>
      </c>
      <c r="G379">
        <v>2020</v>
      </c>
      <c r="H379">
        <v>18601</v>
      </c>
      <c r="I379">
        <v>100</v>
      </c>
      <c r="J379">
        <v>2030</v>
      </c>
      <c r="K379">
        <v>42</v>
      </c>
      <c r="L379">
        <v>10788.58</v>
      </c>
      <c r="M379">
        <v>2020</v>
      </c>
      <c r="N379">
        <v>15042</v>
      </c>
      <c r="O379">
        <v>45.555666490024898</v>
      </c>
      <c r="P379" t="s">
        <v>45</v>
      </c>
      <c r="Q379">
        <v>3.0702457625390198</v>
      </c>
      <c r="R379">
        <v>1</v>
      </c>
      <c r="S379" t="s">
        <v>25</v>
      </c>
      <c r="T379">
        <v>-1.11368485725649E-2</v>
      </c>
      <c r="AY379">
        <v>15042</v>
      </c>
      <c r="AZ379">
        <v>14616.657999999999</v>
      </c>
      <c r="BA379">
        <v>14191.316000000001</v>
      </c>
      <c r="BB379">
        <v>13765.974</v>
      </c>
      <c r="BC379">
        <v>13340.632</v>
      </c>
      <c r="BD379">
        <v>12915.29</v>
      </c>
      <c r="BE379">
        <v>12489.948</v>
      </c>
      <c r="BF379">
        <v>12064.606</v>
      </c>
      <c r="BG379">
        <v>11639.263999999999</v>
      </c>
      <c r="BH379">
        <v>11213.922</v>
      </c>
      <c r="BI379">
        <v>10788.58</v>
      </c>
      <c r="BJ379">
        <v>10668.429218227</v>
      </c>
      <c r="BK379">
        <v>10549.6165375164</v>
      </c>
      <c r="BL379">
        <v>10432.127055639499</v>
      </c>
      <c r="BM379">
        <v>10315.946036331099</v>
      </c>
      <c r="BN379">
        <v>10201.0589074417</v>
      </c>
      <c r="BO379">
        <v>10087.451259109699</v>
      </c>
      <c r="BP379">
        <v>9975.1088419539101</v>
      </c>
      <c r="BQ379">
        <v>9864.0175652862199</v>
      </c>
      <c r="BR379">
        <v>9754.1634953444991</v>
      </c>
      <c r="BS379">
        <v>9645.5328535448098</v>
      </c>
      <c r="BT379">
        <v>9538.1120147531801</v>
      </c>
      <c r="BU379">
        <v>9431.8875055767094</v>
      </c>
      <c r="BV379">
        <v>9326.8460026736393</v>
      </c>
      <c r="BW379">
        <v>9222.9743310822305</v>
      </c>
      <c r="BX379">
        <v>9120.2594625683105</v>
      </c>
      <c r="BY379">
        <v>9018.6885139911901</v>
      </c>
      <c r="BZ379">
        <v>8918.2487456877407</v>
      </c>
      <c r="CA379">
        <v>8818.9275598745498</v>
      </c>
      <c r="CB379">
        <v>8720.7124990678003</v>
      </c>
      <c r="CC379">
        <v>8623.5912445208105</v>
      </c>
    </row>
    <row r="380" spans="1:81" x14ac:dyDescent="0.25">
      <c r="A380">
        <v>8074</v>
      </c>
      <c r="B380" t="s">
        <v>996</v>
      </c>
      <c r="C380" t="s">
        <v>172</v>
      </c>
      <c r="D380">
        <v>2019</v>
      </c>
      <c r="E380" t="s">
        <v>28</v>
      </c>
      <c r="F380" t="s">
        <v>23</v>
      </c>
      <c r="G380">
        <v>2018</v>
      </c>
      <c r="H380">
        <v>1283394</v>
      </c>
      <c r="I380">
        <v>100</v>
      </c>
      <c r="J380">
        <v>2050</v>
      </c>
      <c r="K380">
        <v>50</v>
      </c>
      <c r="L380">
        <v>641697</v>
      </c>
      <c r="M380">
        <v>2020</v>
      </c>
      <c r="N380">
        <v>1136878</v>
      </c>
      <c r="O380">
        <v>22.8325829791942</v>
      </c>
      <c r="P380" t="s">
        <v>24</v>
      </c>
      <c r="Q380">
        <v>3.1601283393999999</v>
      </c>
      <c r="R380">
        <v>1</v>
      </c>
      <c r="S380" t="s">
        <v>25</v>
      </c>
      <c r="T380">
        <v>-1.11368485725649E-2</v>
      </c>
      <c r="AW380">
        <v>1283394</v>
      </c>
      <c r="AX380">
        <v>1210136</v>
      </c>
      <c r="AY380">
        <v>1136878</v>
      </c>
      <c r="AZ380">
        <v>1120371.96666666</v>
      </c>
      <c r="BA380">
        <v>1103865.9333333301</v>
      </c>
      <c r="BB380">
        <v>1087359.8999999999</v>
      </c>
      <c r="BC380">
        <v>1070853.8666666599</v>
      </c>
      <c r="BD380">
        <v>1054347.83333333</v>
      </c>
      <c r="BE380">
        <v>1037841.8</v>
      </c>
      <c r="BF380">
        <v>1021335.76666666</v>
      </c>
      <c r="BG380">
        <v>1004829.73333333</v>
      </c>
      <c r="BH380">
        <v>988323.7</v>
      </c>
      <c r="BI380">
        <v>971817.66666666605</v>
      </c>
      <c r="BJ380">
        <v>955311.63333333295</v>
      </c>
      <c r="BK380">
        <v>938805.6</v>
      </c>
      <c r="BL380">
        <v>922299.56666666595</v>
      </c>
      <c r="BM380">
        <v>905793.53333333298</v>
      </c>
      <c r="BN380">
        <v>889287.5</v>
      </c>
      <c r="BO380">
        <v>872781.46666666598</v>
      </c>
      <c r="BP380">
        <v>856275.433333333</v>
      </c>
      <c r="BQ380">
        <v>839769.4</v>
      </c>
      <c r="BR380">
        <v>823263.366666666</v>
      </c>
      <c r="BS380">
        <v>806757.33333333302</v>
      </c>
      <c r="BT380">
        <v>790251.3</v>
      </c>
      <c r="BU380">
        <v>773745.26666666602</v>
      </c>
      <c r="BV380">
        <v>757239.23333333305</v>
      </c>
      <c r="BW380">
        <v>740733.2</v>
      </c>
      <c r="BX380">
        <v>724227.16666666605</v>
      </c>
      <c r="BY380">
        <v>707721.13333333295</v>
      </c>
      <c r="BZ380">
        <v>691215.1</v>
      </c>
      <c r="CA380">
        <v>674709.06666666595</v>
      </c>
      <c r="CB380">
        <v>658203.03333333298</v>
      </c>
      <c r="CC380">
        <v>641697</v>
      </c>
    </row>
    <row r="381" spans="1:81" x14ac:dyDescent="0.25">
      <c r="A381">
        <v>837819</v>
      </c>
      <c r="B381" t="s">
        <v>997</v>
      </c>
      <c r="C381" t="s">
        <v>78</v>
      </c>
      <c r="D381">
        <v>2019</v>
      </c>
      <c r="E381" t="s">
        <v>44</v>
      </c>
      <c r="F381" t="s">
        <v>33</v>
      </c>
      <c r="G381">
        <v>2018</v>
      </c>
      <c r="H381">
        <v>385.7</v>
      </c>
      <c r="I381">
        <v>100</v>
      </c>
      <c r="J381">
        <v>2030</v>
      </c>
      <c r="K381">
        <v>3</v>
      </c>
      <c r="L381">
        <v>374.128999999999</v>
      </c>
      <c r="M381">
        <v>2020</v>
      </c>
      <c r="N381">
        <v>394.89</v>
      </c>
      <c r="O381">
        <v>150.020153164047</v>
      </c>
      <c r="P381" t="s">
        <v>24</v>
      </c>
      <c r="Q381">
        <v>2.3502439437890201</v>
      </c>
      <c r="R381">
        <v>1</v>
      </c>
      <c r="S381" t="s">
        <v>25</v>
      </c>
      <c r="T381">
        <v>-1.11368485725649E-2</v>
      </c>
      <c r="AW381">
        <v>385.7</v>
      </c>
      <c r="AX381">
        <v>390.29499999999899</v>
      </c>
      <c r="AY381">
        <v>394.89</v>
      </c>
      <c r="AZ381">
        <v>392.81389999999999</v>
      </c>
      <c r="BA381">
        <v>390.73779999999999</v>
      </c>
      <c r="BB381">
        <v>388.6617</v>
      </c>
      <c r="BC381">
        <v>386.5856</v>
      </c>
      <c r="BD381">
        <v>384.5095</v>
      </c>
      <c r="BE381">
        <v>382.43339999999898</v>
      </c>
      <c r="BF381">
        <v>380.35729999999899</v>
      </c>
      <c r="BG381">
        <v>378.28119999999899</v>
      </c>
      <c r="BH381">
        <v>376.20509999999899</v>
      </c>
      <c r="BI381">
        <v>374.128999999999</v>
      </c>
      <c r="BJ381">
        <v>369.96238198039401</v>
      </c>
      <c r="BK381">
        <v>365.84216695473299</v>
      </c>
      <c r="BL381">
        <v>361.76783813989903</v>
      </c>
      <c r="BM381">
        <v>357.73888450811103</v>
      </c>
      <c r="BN381">
        <v>353.75480072282602</v>
      </c>
      <c r="BO381">
        <v>349.81508707535801</v>
      </c>
      <c r="BP381">
        <v>345.91924942220101</v>
      </c>
      <c r="BQ381">
        <v>342.066799123051</v>
      </c>
      <c r="BR381">
        <v>338.25725297951499</v>
      </c>
      <c r="BS381">
        <v>334.49013317451102</v>
      </c>
      <c r="BT381">
        <v>330.764967212329</v>
      </c>
      <c r="BU381">
        <v>327.081287859376</v>
      </c>
      <c r="BV381">
        <v>323.43863308556701</v>
      </c>
      <c r="BW381">
        <v>319.83654600637499</v>
      </c>
      <c r="BX381">
        <v>316.27457482553001</v>
      </c>
      <c r="BY381">
        <v>312.75227277834603</v>
      </c>
      <c r="BZ381">
        <v>309.269198075688</v>
      </c>
      <c r="CA381">
        <v>305.82491384856002</v>
      </c>
      <c r="CB381">
        <v>302.41898809331099</v>
      </c>
      <c r="CC381">
        <v>299.050993617448</v>
      </c>
    </row>
    <row r="382" spans="1:81" x14ac:dyDescent="0.25">
      <c r="A382">
        <v>30088</v>
      </c>
      <c r="B382" t="s">
        <v>261</v>
      </c>
      <c r="C382" t="s">
        <v>172</v>
      </c>
      <c r="D382">
        <v>2016</v>
      </c>
      <c r="E382" t="s">
        <v>28</v>
      </c>
      <c r="F382" t="s">
        <v>23</v>
      </c>
      <c r="G382">
        <v>2016</v>
      </c>
      <c r="H382">
        <v>65080</v>
      </c>
      <c r="I382">
        <v>100</v>
      </c>
      <c r="J382">
        <v>2030</v>
      </c>
      <c r="K382">
        <v>39</v>
      </c>
      <c r="L382">
        <v>39698.799999999901</v>
      </c>
      <c r="M382">
        <v>2020</v>
      </c>
      <c r="N382">
        <v>52600</v>
      </c>
      <c r="O382">
        <v>49.170251997541499</v>
      </c>
      <c r="P382" t="s">
        <v>24</v>
      </c>
      <c r="Q382">
        <v>3.04025041043902</v>
      </c>
      <c r="R382">
        <v>1</v>
      </c>
      <c r="S382" t="s">
        <v>25</v>
      </c>
      <c r="T382">
        <v>-1.11368485725649E-2</v>
      </c>
      <c r="AU382">
        <v>65080</v>
      </c>
      <c r="AV382">
        <v>61960</v>
      </c>
      <c r="AW382">
        <v>58840</v>
      </c>
      <c r="AX382">
        <v>55720</v>
      </c>
      <c r="AY382">
        <v>52600</v>
      </c>
      <c r="AZ382">
        <v>51309.88</v>
      </c>
      <c r="BA382">
        <v>50019.76</v>
      </c>
      <c r="BB382">
        <v>48729.64</v>
      </c>
      <c r="BC382">
        <v>47439.519999999997</v>
      </c>
      <c r="BD382">
        <v>46149.3999999999</v>
      </c>
      <c r="BE382">
        <v>44859.28</v>
      </c>
      <c r="BF382">
        <v>43569.159999999902</v>
      </c>
      <c r="BG382">
        <v>42279.039999999899</v>
      </c>
      <c r="BH382">
        <v>40988.92</v>
      </c>
      <c r="BI382">
        <v>39698.799999999901</v>
      </c>
      <c r="BJ382">
        <v>39256.680475887399</v>
      </c>
      <c r="BK382">
        <v>38819.4847699659</v>
      </c>
      <c r="BL382">
        <v>38387.158046417797</v>
      </c>
      <c r="BM382">
        <v>37959.646080123697</v>
      </c>
      <c r="BN382">
        <v>37536.895249861198</v>
      </c>
      <c r="BO382">
        <v>37118.852531579301</v>
      </c>
      <c r="BP382">
        <v>36705.465491747702</v>
      </c>
      <c r="BQ382">
        <v>36296.682280780602</v>
      </c>
      <c r="BR382">
        <v>35892.451626533097</v>
      </c>
      <c r="BS382">
        <v>35492.722827870202</v>
      </c>
      <c r="BT382">
        <v>35097.445748308201</v>
      </c>
      <c r="BU382">
        <v>34706.570809725497</v>
      </c>
      <c r="BV382">
        <v>34320.048986144597</v>
      </c>
      <c r="BW382">
        <v>33937.831797582898</v>
      </c>
      <c r="BX382">
        <v>33559.871303972002</v>
      </c>
      <c r="BY382">
        <v>33186.1200991449</v>
      </c>
      <c r="BZ382">
        <v>32816.531304889802</v>
      </c>
      <c r="CA382">
        <v>32451.058565070402</v>
      </c>
      <c r="CB382">
        <v>32089.656039811802</v>
      </c>
      <c r="CC382">
        <v>31732.278399750699</v>
      </c>
    </row>
    <row r="383" spans="1:81" x14ac:dyDescent="0.25">
      <c r="A383">
        <v>854107</v>
      </c>
      <c r="B383" t="s">
        <v>998</v>
      </c>
      <c r="C383" t="s">
        <v>36</v>
      </c>
      <c r="D383">
        <v>2020</v>
      </c>
      <c r="E383" t="s">
        <v>690</v>
      </c>
      <c r="F383" t="s">
        <v>23</v>
      </c>
      <c r="G383">
        <v>2020</v>
      </c>
      <c r="H383">
        <v>1137.3800000000001</v>
      </c>
      <c r="I383">
        <v>100</v>
      </c>
      <c r="J383">
        <v>2028</v>
      </c>
      <c r="K383">
        <v>5.48</v>
      </c>
      <c r="L383">
        <v>1075.0515760000001</v>
      </c>
      <c r="M383">
        <v>2020</v>
      </c>
      <c r="N383">
        <v>1137.3800000000001</v>
      </c>
      <c r="O383">
        <v>0</v>
      </c>
      <c r="P383" t="s">
        <v>45</v>
      </c>
      <c r="Q383">
        <v>2.7040684064209302</v>
      </c>
      <c r="R383">
        <v>1</v>
      </c>
      <c r="S383" t="s">
        <v>25</v>
      </c>
      <c r="T383">
        <v>-1.11368485725649E-2</v>
      </c>
      <c r="AY383">
        <v>1137.3800000000001</v>
      </c>
      <c r="AZ383">
        <v>1129.588947</v>
      </c>
      <c r="BA383">
        <v>1121.797894</v>
      </c>
      <c r="BB383">
        <v>1114.0068409999999</v>
      </c>
      <c r="BC383">
        <v>1106.215788</v>
      </c>
      <c r="BD383">
        <v>1098.4247350000001</v>
      </c>
      <c r="BE383">
        <v>1090.6336819999999</v>
      </c>
      <c r="BF383">
        <v>1082.842629</v>
      </c>
      <c r="BG383">
        <v>1075.0515760000001</v>
      </c>
      <c r="BH383">
        <v>1063.07888939039</v>
      </c>
      <c r="BI383">
        <v>1051.23954077855</v>
      </c>
      <c r="BJ383">
        <v>1039.53204519941</v>
      </c>
      <c r="BK383">
        <v>1027.9549342257001</v>
      </c>
      <c r="BL383">
        <v>1016.5067557838</v>
      </c>
      <c r="BM383">
        <v>1005.18607397165</v>
      </c>
      <c r="BN383">
        <v>993.99146887858103</v>
      </c>
      <c r="BO383">
        <v>982.92153640725905</v>
      </c>
      <c r="BP383">
        <v>971.97488809757897</v>
      </c>
      <c r="BQ383">
        <v>961.15015095249998</v>
      </c>
      <c r="BR383">
        <v>950.44596726584405</v>
      </c>
      <c r="BS383">
        <v>939.860994452</v>
      </c>
      <c r="BT383">
        <v>929.39390487752701</v>
      </c>
      <c r="BU383">
        <v>919.04338569464198</v>
      </c>
      <c r="BV383">
        <v>908.80813867654297</v>
      </c>
      <c r="BW383">
        <v>898.68688005458796</v>
      </c>
      <c r="BX383">
        <v>888.67834035726901</v>
      </c>
      <c r="BY383">
        <v>878.78126425099197</v>
      </c>
      <c r="BZ383">
        <v>868.99441038262103</v>
      </c>
      <c r="CA383">
        <v>859.31655122378504</v>
      </c>
      <c r="CB383">
        <v>849.74647291690701</v>
      </c>
      <c r="CC383">
        <v>840.28297512296001</v>
      </c>
    </row>
    <row r="384" spans="1:81" x14ac:dyDescent="0.25">
      <c r="A384">
        <v>33411</v>
      </c>
      <c r="B384" t="s">
        <v>999</v>
      </c>
      <c r="C384" t="s">
        <v>27</v>
      </c>
      <c r="D384">
        <v>2016</v>
      </c>
      <c r="E384" t="s">
        <v>28</v>
      </c>
      <c r="F384" t="s">
        <v>23</v>
      </c>
      <c r="G384">
        <v>2016</v>
      </c>
      <c r="H384">
        <v>3192</v>
      </c>
      <c r="I384">
        <v>100</v>
      </c>
      <c r="J384">
        <v>2021</v>
      </c>
      <c r="K384">
        <v>10</v>
      </c>
      <c r="L384">
        <v>2872.8</v>
      </c>
      <c r="M384">
        <v>2020</v>
      </c>
      <c r="N384">
        <v>3167</v>
      </c>
      <c r="O384">
        <v>7.8320802005012498</v>
      </c>
      <c r="P384" t="s">
        <v>24</v>
      </c>
      <c r="Q384">
        <v>2.7458539777365898</v>
      </c>
      <c r="R384">
        <v>1</v>
      </c>
      <c r="S384" t="s">
        <v>25</v>
      </c>
      <c r="T384">
        <v>-1.11368485725649E-2</v>
      </c>
      <c r="AU384">
        <v>3192</v>
      </c>
      <c r="AV384">
        <v>3185.75</v>
      </c>
      <c r="AW384">
        <v>3179.5</v>
      </c>
      <c r="AX384">
        <v>3173.25</v>
      </c>
      <c r="AY384">
        <v>3167</v>
      </c>
      <c r="AZ384">
        <v>2872.8</v>
      </c>
      <c r="BA384">
        <v>2840.8060614207302</v>
      </c>
      <c r="BB384">
        <v>2809.1684344906598</v>
      </c>
      <c r="BC384">
        <v>2777.8831510209102</v>
      </c>
      <c r="BD384">
        <v>2746.9462870157099</v>
      </c>
      <c r="BE384">
        <v>2716.3539621802502</v>
      </c>
      <c r="BF384">
        <v>2686.10233943396</v>
      </c>
      <c r="BG384">
        <v>2656.1876244292698</v>
      </c>
      <c r="BH384">
        <v>2626.6060650756799</v>
      </c>
      <c r="BI384">
        <v>2597.3539510691498</v>
      </c>
      <c r="BJ384">
        <v>2568.4276134267402</v>
      </c>
      <c r="BK384">
        <v>2539.8234240264201</v>
      </c>
      <c r="BL384">
        <v>2511.5377951519799</v>
      </c>
      <c r="BM384">
        <v>2483.5671790431002</v>
      </c>
      <c r="BN384">
        <v>2455.9080674503002</v>
      </c>
      <c r="BO384">
        <v>2428.5569911949701</v>
      </c>
      <c r="BP384">
        <v>2401.51051973419</v>
      </c>
      <c r="BQ384">
        <v>2374.7652607304799</v>
      </c>
      <c r="BR384">
        <v>2348.3178596263401</v>
      </c>
      <c r="BS384">
        <v>2322.1649992234302</v>
      </c>
      <c r="BT384">
        <v>2296.3033992665701</v>
      </c>
      <c r="BU384">
        <v>2270.7298160322698</v>
      </c>
      <c r="BV384">
        <v>2245.4410419219098</v>
      </c>
      <c r="BW384">
        <v>2220.4339050594099</v>
      </c>
      <c r="BX384">
        <v>2195.70526889337</v>
      </c>
      <c r="BY384">
        <v>2171.25203180372</v>
      </c>
      <c r="BZ384">
        <v>2147.0711267126499</v>
      </c>
      <c r="CA384">
        <v>2123.15952069993</v>
      </c>
      <c r="CB384">
        <v>2099.5142146224898</v>
      </c>
      <c r="CC384">
        <v>2076.1322427382902</v>
      </c>
    </row>
    <row r="385" spans="1:81" x14ac:dyDescent="0.25">
      <c r="A385">
        <v>8126</v>
      </c>
      <c r="B385" t="s">
        <v>262</v>
      </c>
      <c r="C385" t="s">
        <v>27</v>
      </c>
      <c r="D385">
        <v>2016</v>
      </c>
      <c r="E385" t="s">
        <v>28</v>
      </c>
      <c r="F385" t="s">
        <v>23</v>
      </c>
      <c r="G385">
        <v>2015</v>
      </c>
      <c r="H385">
        <v>14763</v>
      </c>
      <c r="I385">
        <v>100</v>
      </c>
      <c r="J385">
        <v>2025</v>
      </c>
      <c r="K385">
        <v>20</v>
      </c>
      <c r="L385">
        <v>11810.4</v>
      </c>
      <c r="M385">
        <v>2020</v>
      </c>
      <c r="N385">
        <v>12738.3</v>
      </c>
      <c r="O385">
        <v>68.574476732371494</v>
      </c>
      <c r="P385" t="s">
        <v>24</v>
      </c>
      <c r="Q385">
        <v>2.8478063543487799</v>
      </c>
      <c r="R385">
        <v>1</v>
      </c>
      <c r="S385" t="s">
        <v>25</v>
      </c>
      <c r="T385">
        <v>-1.11368485725649E-2</v>
      </c>
      <c r="AT385">
        <v>14763</v>
      </c>
      <c r="AU385">
        <v>14358.06</v>
      </c>
      <c r="AV385">
        <v>13953.119999999901</v>
      </c>
      <c r="AW385">
        <v>13548.18</v>
      </c>
      <c r="AX385">
        <v>13143.24</v>
      </c>
      <c r="AY385">
        <v>12738.3</v>
      </c>
      <c r="AZ385">
        <v>12552.72</v>
      </c>
      <c r="BA385">
        <v>12367.14</v>
      </c>
      <c r="BB385">
        <v>12181.56</v>
      </c>
      <c r="BC385">
        <v>11995.98</v>
      </c>
      <c r="BD385">
        <v>11810.4</v>
      </c>
      <c r="BE385">
        <v>11678.8693636185</v>
      </c>
      <c r="BF385">
        <v>11548.8035640171</v>
      </c>
      <c r="BG385">
        <v>11420.1862875304</v>
      </c>
      <c r="BH385">
        <v>11293.0014021757</v>
      </c>
      <c r="BI385">
        <v>11167.232955629899</v>
      </c>
      <c r="BJ385">
        <v>11042.8651732285</v>
      </c>
      <c r="BK385">
        <v>10919.882455987001</v>
      </c>
      <c r="BL385">
        <v>10798.2693786444</v>
      </c>
      <c r="BM385">
        <v>10678.0106877287</v>
      </c>
      <c r="BN385">
        <v>10559.0912996432</v>
      </c>
      <c r="BO385">
        <v>10441.496298775201</v>
      </c>
      <c r="BP385">
        <v>10325.2109356248</v>
      </c>
      <c r="BQ385">
        <v>10210.2206249549</v>
      </c>
      <c r="BR385">
        <v>10096.510943962299</v>
      </c>
      <c r="BS385">
        <v>9984.0676304682202</v>
      </c>
      <c r="BT385">
        <v>9872.8765811294506</v>
      </c>
      <c r="BU385">
        <v>9762.9238496697908</v>
      </c>
      <c r="BV385">
        <v>9654.1956451305305</v>
      </c>
      <c r="BW385">
        <v>9546.6783301407995</v>
      </c>
      <c r="BX385">
        <v>9440.3584192070302</v>
      </c>
      <c r="BY385">
        <v>9335.2225770215791</v>
      </c>
      <c r="BZ385">
        <v>9231.2576167901098</v>
      </c>
      <c r="CA385">
        <v>9128.4504985775802</v>
      </c>
      <c r="CB385">
        <v>9026.7883276727607</v>
      </c>
      <c r="CC385">
        <v>8926.25835297087</v>
      </c>
    </row>
    <row r="386" spans="1:81" x14ac:dyDescent="0.25">
      <c r="A386">
        <v>8112</v>
      </c>
      <c r="B386" t="s">
        <v>1000</v>
      </c>
      <c r="C386" t="s">
        <v>39</v>
      </c>
      <c r="D386">
        <v>2020</v>
      </c>
      <c r="E386" t="s">
        <v>28</v>
      </c>
      <c r="F386" t="s">
        <v>23</v>
      </c>
      <c r="G386">
        <v>2018</v>
      </c>
      <c r="H386">
        <v>18978.2399999999</v>
      </c>
      <c r="I386">
        <v>100</v>
      </c>
      <c r="J386">
        <v>2024</v>
      </c>
      <c r="K386">
        <v>60</v>
      </c>
      <c r="L386">
        <v>7591.2959999999903</v>
      </c>
      <c r="M386">
        <v>2020</v>
      </c>
      <c r="N386">
        <v>11581.86</v>
      </c>
      <c r="O386">
        <v>64.961183124319405</v>
      </c>
      <c r="P386" t="s">
        <v>691</v>
      </c>
      <c r="Q386">
        <v>3.24731897097073</v>
      </c>
      <c r="R386">
        <v>1</v>
      </c>
      <c r="S386" t="s">
        <v>25</v>
      </c>
      <c r="T386">
        <v>-1.11368485725649E-2</v>
      </c>
      <c r="AW386">
        <v>18978.2399999999</v>
      </c>
      <c r="AX386">
        <v>15280.05</v>
      </c>
      <c r="AY386">
        <v>11581.86</v>
      </c>
      <c r="AZ386">
        <v>10584.218999999999</v>
      </c>
      <c r="BA386">
        <v>9586.5779999999995</v>
      </c>
      <c r="BB386">
        <v>8588.9369999999999</v>
      </c>
      <c r="BC386">
        <v>7591.2959999999903</v>
      </c>
      <c r="BD386">
        <v>7506.7528859784798</v>
      </c>
      <c r="BE386">
        <v>7423.1513158156704</v>
      </c>
      <c r="BF386">
        <v>7340.4808036801996</v>
      </c>
      <c r="BG386">
        <v>7258.7309805197901</v>
      </c>
      <c r="BH386">
        <v>7177.8915927607504</v>
      </c>
      <c r="BI386">
        <v>7097.9525010218904</v>
      </c>
      <c r="BJ386">
        <v>7018.9036788427502</v>
      </c>
      <c r="BK386">
        <v>6940.7352114260602</v>
      </c>
      <c r="BL386">
        <v>6863.4372943941398</v>
      </c>
      <c r="BM386">
        <v>6787.0002325591804</v>
      </c>
      <c r="BN386">
        <v>6711.4144387072001</v>
      </c>
      <c r="BO386">
        <v>6636.6704323955901</v>
      </c>
      <c r="BP386">
        <v>6562.7588387639898</v>
      </c>
      <c r="BQ386">
        <v>6489.6703873584102</v>
      </c>
      <c r="BR386">
        <v>6417.3959109685402</v>
      </c>
      <c r="BS386">
        <v>6345.9263444778899</v>
      </c>
      <c r="BT386">
        <v>6275.2527237267896</v>
      </c>
      <c r="BU386">
        <v>6205.36618438807</v>
      </c>
      <c r="BV386">
        <v>6136.2579608552196</v>
      </c>
      <c r="BW386">
        <v>6067.91938514298</v>
      </c>
      <c r="BX386">
        <v>6000.3418858001096</v>
      </c>
      <c r="BY386">
        <v>5933.5169868343401</v>
      </c>
      <c r="BZ386">
        <v>5867.4363066492197</v>
      </c>
      <c r="CA386">
        <v>5802.0915569929002</v>
      </c>
      <c r="CB386">
        <v>5737.4745419185101</v>
      </c>
      <c r="CC386">
        <v>5673.5771567562197</v>
      </c>
    </row>
    <row r="387" spans="1:81" x14ac:dyDescent="0.25">
      <c r="A387">
        <v>8156</v>
      </c>
      <c r="B387" t="s">
        <v>1001</v>
      </c>
      <c r="C387" t="s">
        <v>21</v>
      </c>
      <c r="D387">
        <v>2020</v>
      </c>
      <c r="E387" t="s">
        <v>28</v>
      </c>
      <c r="F387" t="s">
        <v>23</v>
      </c>
      <c r="G387">
        <v>2019</v>
      </c>
      <c r="H387">
        <v>11877.96</v>
      </c>
      <c r="I387">
        <v>100</v>
      </c>
      <c r="J387">
        <v>2025</v>
      </c>
      <c r="K387">
        <v>50</v>
      </c>
      <c r="L387">
        <v>5938.98</v>
      </c>
      <c r="M387">
        <v>2020</v>
      </c>
      <c r="N387">
        <v>7145.63</v>
      </c>
      <c r="O387">
        <v>79.682538078929397</v>
      </c>
      <c r="P387" t="s">
        <v>24</v>
      </c>
      <c r="Q387">
        <v>3.14780606584478</v>
      </c>
      <c r="R387">
        <v>1</v>
      </c>
      <c r="S387" t="s">
        <v>25</v>
      </c>
      <c r="T387">
        <v>-1.11368485725649E-2</v>
      </c>
      <c r="AX387">
        <v>11877.96</v>
      </c>
      <c r="AY387">
        <v>7145.63</v>
      </c>
      <c r="AZ387">
        <v>6904.3</v>
      </c>
      <c r="BA387">
        <v>6662.97</v>
      </c>
      <c r="BB387">
        <v>6421.6399999999903</v>
      </c>
      <c r="BC387">
        <v>6180.3099999999904</v>
      </c>
      <c r="BD387">
        <v>5938.98</v>
      </c>
      <c r="BE387">
        <v>5872.8384790644996</v>
      </c>
      <c r="BF387">
        <v>5807.43356623203</v>
      </c>
      <c r="BG387">
        <v>5742.7570580096699</v>
      </c>
      <c r="BH387">
        <v>5678.8008422655903</v>
      </c>
      <c r="BI387">
        <v>5615.5568972115198</v>
      </c>
      <c r="BJ387">
        <v>5553.0172903966604</v>
      </c>
      <c r="BK387">
        <v>5491.1741777126699</v>
      </c>
      <c r="BL387">
        <v>5430.01980240991</v>
      </c>
      <c r="BM387">
        <v>5369.54649412444</v>
      </c>
      <c r="BN387">
        <v>5309.7466679160298</v>
      </c>
      <c r="BO387">
        <v>5250.6128233167701</v>
      </c>
      <c r="BP387">
        <v>5192.1375433903204</v>
      </c>
      <c r="BQ387">
        <v>5134.3134938016501</v>
      </c>
      <c r="BR387">
        <v>5077.1334218971097</v>
      </c>
      <c r="BS387">
        <v>5020.59015579473</v>
      </c>
      <c r="BT387">
        <v>4964.6766034847396</v>
      </c>
      <c r="BU387">
        <v>4909.3857519399699</v>
      </c>
      <c r="BV387">
        <v>4854.7106662363103</v>
      </c>
      <c r="BW387">
        <v>4800.6444886828203</v>
      </c>
      <c r="BX387">
        <v>4747.1804379616397</v>
      </c>
      <c r="BY387">
        <v>4694.3118082774199</v>
      </c>
      <c r="BZ387">
        <v>4642.0319685162303</v>
      </c>
      <c r="CA387">
        <v>4590.3343614138603</v>
      </c>
      <c r="CB387">
        <v>4539.2125027333504</v>
      </c>
      <c r="CC387">
        <v>4488.65998045171</v>
      </c>
    </row>
    <row r="388" spans="1:81" x14ac:dyDescent="0.25">
      <c r="A388">
        <v>8162</v>
      </c>
      <c r="B388" t="s">
        <v>1002</v>
      </c>
      <c r="C388" t="s">
        <v>252</v>
      </c>
      <c r="D388">
        <v>2020</v>
      </c>
      <c r="E388" t="s">
        <v>28</v>
      </c>
      <c r="F388" t="s">
        <v>23</v>
      </c>
      <c r="G388">
        <v>2020</v>
      </c>
      <c r="H388">
        <v>204416</v>
      </c>
      <c r="I388">
        <v>100</v>
      </c>
      <c r="J388">
        <v>2030</v>
      </c>
      <c r="K388">
        <v>36</v>
      </c>
      <c r="L388">
        <v>130826.24000000001</v>
      </c>
      <c r="M388">
        <v>2020</v>
      </c>
      <c r="N388">
        <v>204416</v>
      </c>
      <c r="O388">
        <v>0</v>
      </c>
      <c r="P388" t="s">
        <v>45</v>
      </c>
      <c r="Q388">
        <v>3.0102643440390202</v>
      </c>
      <c r="R388">
        <v>1</v>
      </c>
      <c r="S388" t="s">
        <v>25</v>
      </c>
      <c r="T388">
        <v>-1.11368485725649E-2</v>
      </c>
      <c r="AY388">
        <v>204416</v>
      </c>
      <c r="AZ388">
        <v>197057.024</v>
      </c>
      <c r="BA388">
        <v>189698.04800000001</v>
      </c>
      <c r="BB388">
        <v>182339.07199999999</v>
      </c>
      <c r="BC388">
        <v>174980.09599999999</v>
      </c>
      <c r="BD388">
        <v>167621.12</v>
      </c>
      <c r="BE388">
        <v>160262.144</v>
      </c>
      <c r="BF388">
        <v>152903.16800000001</v>
      </c>
      <c r="BG388">
        <v>145544.19200000001</v>
      </c>
      <c r="BH388">
        <v>138185.21599999999</v>
      </c>
      <c r="BI388">
        <v>130826.24000000001</v>
      </c>
      <c r="BJ388">
        <v>129369.247975801</v>
      </c>
      <c r="BK388">
        <v>127928.482251148</v>
      </c>
      <c r="BL388">
        <v>126503.762116199</v>
      </c>
      <c r="BM388">
        <v>125094.908873651</v>
      </c>
      <c r="BN388">
        <v>123701.74581632701</v>
      </c>
      <c r="BO388">
        <v>122324.09820500801</v>
      </c>
      <c r="BP388">
        <v>120961.793246524</v>
      </c>
      <c r="BQ388">
        <v>119614.660072071</v>
      </c>
      <c r="BR388">
        <v>118282.52971579001</v>
      </c>
      <c r="BS388">
        <v>116965.235093565</v>
      </c>
      <c r="BT388">
        <v>115662.61098207399</v>
      </c>
      <c r="BU388">
        <v>114374.493998059</v>
      </c>
      <c r="BV388">
        <v>113100.722577839</v>
      </c>
      <c r="BW388">
        <v>111841.13695704201</v>
      </c>
      <c r="BX388">
        <v>110595.57915056701</v>
      </c>
      <c r="BY388">
        <v>109363.892932772</v>
      </c>
      <c r="BZ388">
        <v>108145.92381787401</v>
      </c>
      <c r="CA388">
        <v>106941.519040574</v>
      </c>
      <c r="CB388">
        <v>105750.527536899</v>
      </c>
      <c r="CC388">
        <v>104572.79992525199</v>
      </c>
    </row>
    <row r="389" spans="1:81" x14ac:dyDescent="0.25">
      <c r="A389">
        <v>29787</v>
      </c>
      <c r="B389" t="s">
        <v>1003</v>
      </c>
      <c r="C389" t="s">
        <v>84</v>
      </c>
      <c r="D389">
        <v>2019</v>
      </c>
      <c r="E389" t="s">
        <v>28</v>
      </c>
      <c r="F389" t="s">
        <v>23</v>
      </c>
      <c r="G389">
        <v>2019</v>
      </c>
      <c r="H389">
        <v>85765.41</v>
      </c>
      <c r="I389">
        <v>100</v>
      </c>
      <c r="J389">
        <v>2030</v>
      </c>
      <c r="K389">
        <v>5</v>
      </c>
      <c r="L389">
        <v>81477.139500000005</v>
      </c>
      <c r="M389">
        <v>2020</v>
      </c>
      <c r="N389">
        <v>72556.05</v>
      </c>
      <c r="O389">
        <v>308.035067275941</v>
      </c>
      <c r="P389" t="s">
        <v>691</v>
      </c>
      <c r="Q389">
        <v>2.7002524789820201</v>
      </c>
      <c r="R389">
        <v>1</v>
      </c>
      <c r="S389" t="s">
        <v>25</v>
      </c>
      <c r="T389">
        <v>-1.11368485725649E-2</v>
      </c>
      <c r="AX389">
        <v>85765.41</v>
      </c>
      <c r="AY389">
        <v>72556.05</v>
      </c>
      <c r="AZ389">
        <v>73448.158949999997</v>
      </c>
      <c r="BA389">
        <v>74340.267900000006</v>
      </c>
      <c r="BB389">
        <v>75232.376850000001</v>
      </c>
      <c r="BC389">
        <v>76124.485799999995</v>
      </c>
      <c r="BD389">
        <v>77016.594750000004</v>
      </c>
      <c r="BE389">
        <v>77908.703699999998</v>
      </c>
      <c r="BF389">
        <v>78800.812650000007</v>
      </c>
      <c r="BG389">
        <v>79692.921600000001</v>
      </c>
      <c r="BH389">
        <v>80585.030549999996</v>
      </c>
      <c r="BI389">
        <v>81477.139500000005</v>
      </c>
      <c r="BJ389">
        <v>80569.7409352627</v>
      </c>
      <c r="BK389">
        <v>79672.447930935901</v>
      </c>
      <c r="BL389">
        <v>78785.147942923504</v>
      </c>
      <c r="BM389">
        <v>77907.729680516</v>
      </c>
      <c r="BN389">
        <v>77040.0830924318</v>
      </c>
      <c r="BO389">
        <v>76182.099353013604</v>
      </c>
      <c r="BP389">
        <v>75333.670848579</v>
      </c>
      <c r="BQ389">
        <v>74494.691163922893</v>
      </c>
      <c r="BR389">
        <v>73665.055068970294</v>
      </c>
      <c r="BS389">
        <v>72844.658505577507</v>
      </c>
      <c r="BT389">
        <v>72033.3985744807</v>
      </c>
      <c r="BU389">
        <v>71231.173522389494</v>
      </c>
      <c r="BV389">
        <v>70437.882729224497</v>
      </c>
      <c r="BW389">
        <v>69653.426695497095</v>
      </c>
      <c r="BX389">
        <v>68877.707029829093</v>
      </c>
      <c r="BY389">
        <v>68110.626436612394</v>
      </c>
      <c r="BZ389">
        <v>67352.088703805304</v>
      </c>
      <c r="CA389">
        <v>66601.998690865003</v>
      </c>
      <c r="CB389">
        <v>65860.262316814697</v>
      </c>
      <c r="CC389">
        <v>65126.786548442898</v>
      </c>
    </row>
    <row r="390" spans="1:81" x14ac:dyDescent="0.25">
      <c r="A390">
        <v>8167</v>
      </c>
      <c r="B390" t="s">
        <v>1004</v>
      </c>
      <c r="C390" t="s">
        <v>252</v>
      </c>
      <c r="D390">
        <v>2020</v>
      </c>
      <c r="E390" t="s">
        <v>28</v>
      </c>
      <c r="F390" t="s">
        <v>23</v>
      </c>
      <c r="G390">
        <v>2019</v>
      </c>
      <c r="H390">
        <v>456498.67</v>
      </c>
      <c r="I390">
        <v>100</v>
      </c>
      <c r="J390">
        <v>2022</v>
      </c>
      <c r="K390">
        <v>3</v>
      </c>
      <c r="L390">
        <v>442803.70989999903</v>
      </c>
      <c r="M390">
        <v>2020</v>
      </c>
      <c r="N390">
        <v>305966.73</v>
      </c>
      <c r="O390">
        <v>1099.17779168995</v>
      </c>
      <c r="P390" t="s">
        <v>691</v>
      </c>
      <c r="Q390">
        <v>2.6763871132816299</v>
      </c>
      <c r="R390">
        <v>1</v>
      </c>
      <c r="S390" t="s">
        <v>25</v>
      </c>
      <c r="T390">
        <v>-1.11368485725649E-2</v>
      </c>
      <c r="AX390">
        <v>456498.67</v>
      </c>
      <c r="AY390">
        <v>305966.73</v>
      </c>
      <c r="AZ390">
        <v>374385.21995</v>
      </c>
      <c r="BA390">
        <v>442803.70989999903</v>
      </c>
      <c r="BB390">
        <v>437872.27203547303</v>
      </c>
      <c r="BC390">
        <v>432995.75484768901</v>
      </c>
      <c r="BD390">
        <v>428173.54669338698</v>
      </c>
      <c r="BE390">
        <v>423405.042741085</v>
      </c>
      <c r="BF390">
        <v>418689.64489521697</v>
      </c>
      <c r="BG390">
        <v>414026.761721118</v>
      </c>
      <c r="BH390">
        <v>409415.80837083998</v>
      </c>
      <c r="BI390">
        <v>404856.20650979999</v>
      </c>
      <c r="BJ390">
        <v>400347.38424423698</v>
      </c>
      <c r="BK390">
        <v>395888.776049487</v>
      </c>
      <c r="BL390">
        <v>391479.822699046</v>
      </c>
      <c r="BM390">
        <v>387119.971194432</v>
      </c>
      <c r="BN390">
        <v>382808.67469582398</v>
      </c>
      <c r="BO390">
        <v>378545.39245347201</v>
      </c>
      <c r="BP390">
        <v>374329.58973987598</v>
      </c>
      <c r="BQ390">
        <v>370160.73778271198</v>
      </c>
      <c r="BR390">
        <v>366038.31369851698</v>
      </c>
      <c r="BS390">
        <v>361961.80042709998</v>
      </c>
      <c r="BT390">
        <v>357930.68666668999</v>
      </c>
      <c r="BU390">
        <v>353944.46680980898</v>
      </c>
      <c r="BV390">
        <v>350002.64087985101</v>
      </c>
      <c r="BW390">
        <v>346104.71446837398</v>
      </c>
      <c r="BX390">
        <v>342250.19867308898</v>
      </c>
      <c r="BY390">
        <v>338438.61003653699</v>
      </c>
      <c r="BZ390">
        <v>334669.47048545</v>
      </c>
      <c r="CA390">
        <v>330942.30727079301</v>
      </c>
      <c r="CB390">
        <v>327256.65290846297</v>
      </c>
      <c r="CC390">
        <v>323612.04512065701</v>
      </c>
    </row>
    <row r="391" spans="1:81" x14ac:dyDescent="0.25">
      <c r="A391">
        <v>34824</v>
      </c>
      <c r="B391" t="s">
        <v>1005</v>
      </c>
      <c r="C391" t="s">
        <v>41</v>
      </c>
      <c r="D391">
        <v>2020</v>
      </c>
      <c r="E391" t="s">
        <v>49</v>
      </c>
      <c r="F391" t="s">
        <v>50</v>
      </c>
      <c r="G391">
        <v>2020</v>
      </c>
      <c r="H391">
        <v>250000</v>
      </c>
      <c r="I391">
        <v>100</v>
      </c>
      <c r="J391">
        <v>2021</v>
      </c>
      <c r="K391">
        <v>5</v>
      </c>
      <c r="L391">
        <v>237500</v>
      </c>
      <c r="M391">
        <v>2020</v>
      </c>
      <c r="N391">
        <v>250000</v>
      </c>
      <c r="O391">
        <v>0</v>
      </c>
      <c r="P391" t="s">
        <v>45</v>
      </c>
      <c r="Q391">
        <v>2.3658786585365901</v>
      </c>
      <c r="R391">
        <v>1</v>
      </c>
      <c r="S391" t="s">
        <v>25</v>
      </c>
      <c r="T391">
        <v>-1.11368485725649E-2</v>
      </c>
      <c r="AY391">
        <v>250000</v>
      </c>
      <c r="AZ391">
        <v>237500</v>
      </c>
      <c r="BA391">
        <v>234854.99846401499</v>
      </c>
      <c r="BB391">
        <v>232239.453909612</v>
      </c>
      <c r="BC391">
        <v>229653.03827884499</v>
      </c>
      <c r="BD391">
        <v>227095.42716730401</v>
      </c>
      <c r="BE391">
        <v>224566.29978341999</v>
      </c>
      <c r="BF391">
        <v>222065.338908231</v>
      </c>
      <c r="BG391">
        <v>219592.23085559401</v>
      </c>
      <c r="BH391">
        <v>217146.66543284399</v>
      </c>
      <c r="BI391">
        <v>214728.33590188099</v>
      </c>
      <c r="BJ391">
        <v>212336.938940703</v>
      </c>
      <c r="BK391">
        <v>209972.17460535801</v>
      </c>
      <c r="BL391">
        <v>207633.74629232599</v>
      </c>
      <c r="BM391">
        <v>205321.360701314</v>
      </c>
      <c r="BN391">
        <v>203034.72779847099</v>
      </c>
      <c r="BO391">
        <v>200773.56078000701</v>
      </c>
      <c r="BP391">
        <v>198537.576036226</v>
      </c>
      <c r="BQ391">
        <v>196326.49311594601</v>
      </c>
      <c r="BR391">
        <v>194140.03469133101</v>
      </c>
      <c r="BS391">
        <v>191977.92652310099</v>
      </c>
      <c r="BT391">
        <v>189839.89742613799</v>
      </c>
      <c r="BU391">
        <v>187725.67923547199</v>
      </c>
      <c r="BV391">
        <v>185635.00677264499</v>
      </c>
      <c r="BW391">
        <v>183567.617812451</v>
      </c>
      <c r="BX391">
        <v>181523.253050047</v>
      </c>
      <c r="BY391">
        <v>179501.656068429</v>
      </c>
      <c r="BZ391">
        <v>177502.57330627099</v>
      </c>
      <c r="CA391">
        <v>175525.754026118</v>
      </c>
      <c r="CB391">
        <v>173570.95028294399</v>
      </c>
      <c r="CC391">
        <v>171637.91689304699</v>
      </c>
    </row>
    <row r="392" spans="1:81" x14ac:dyDescent="0.25">
      <c r="A392">
        <v>23102</v>
      </c>
      <c r="B392" t="s">
        <v>1006</v>
      </c>
      <c r="C392" t="s">
        <v>41</v>
      </c>
      <c r="D392">
        <v>2020</v>
      </c>
      <c r="E392" t="s">
        <v>28</v>
      </c>
      <c r="F392" t="s">
        <v>23</v>
      </c>
      <c r="G392">
        <v>2019</v>
      </c>
      <c r="H392">
        <v>54000</v>
      </c>
      <c r="I392">
        <v>100</v>
      </c>
      <c r="J392">
        <v>2024</v>
      </c>
      <c r="K392">
        <v>75</v>
      </c>
      <c r="L392">
        <v>13500</v>
      </c>
      <c r="M392">
        <v>2020</v>
      </c>
      <c r="N392">
        <v>48600</v>
      </c>
      <c r="O392">
        <v>13.3333333333333</v>
      </c>
      <c r="P392" t="s">
        <v>45</v>
      </c>
      <c r="Q392">
        <v>3.3973224731707301</v>
      </c>
      <c r="R392">
        <v>1</v>
      </c>
      <c r="S392" t="s">
        <v>25</v>
      </c>
      <c r="T392">
        <v>-1.11368485725649E-2</v>
      </c>
      <c r="AX392">
        <v>54000</v>
      </c>
      <c r="AY392">
        <v>48600</v>
      </c>
      <c r="AZ392">
        <v>39825</v>
      </c>
      <c r="BA392">
        <v>31050</v>
      </c>
      <c r="BB392">
        <v>22275</v>
      </c>
      <c r="BC392">
        <v>13500</v>
      </c>
      <c r="BD392">
        <v>13349.6525442703</v>
      </c>
      <c r="BE392">
        <v>13200.9794853884</v>
      </c>
      <c r="BF392">
        <v>13053.9621758501</v>
      </c>
      <c r="BG392">
        <v>12908.582175825701</v>
      </c>
      <c r="BH392">
        <v>12764.821250847001</v>
      </c>
      <c r="BI392">
        <v>12622.6613695205</v>
      </c>
      <c r="BJ392">
        <v>12482.084701265299</v>
      </c>
      <c r="BK392">
        <v>12343.073614077401</v>
      </c>
      <c r="BL392">
        <v>12205.6106723174</v>
      </c>
      <c r="BM392">
        <v>12069.6786345241</v>
      </c>
      <c r="BN392">
        <v>11935.260451251899</v>
      </c>
      <c r="BO392">
        <v>11802.339262932201</v>
      </c>
      <c r="BP392">
        <v>11670.8983977589</v>
      </c>
      <c r="BQ392">
        <v>11540.921369597299</v>
      </c>
      <c r="BR392">
        <v>11412.391875916201</v>
      </c>
      <c r="BS392">
        <v>11285.293795743301</v>
      </c>
      <c r="BT392">
        <v>11159.611187643201</v>
      </c>
      <c r="BU392">
        <v>11035.328287717701</v>
      </c>
      <c r="BV392">
        <v>10912.4295076289</v>
      </c>
      <c r="BW392">
        <v>10790.8994326436</v>
      </c>
      <c r="BX392">
        <v>10670.722819700501</v>
      </c>
      <c r="BY392">
        <v>10551.884595497701</v>
      </c>
      <c r="BZ392">
        <v>10434.369854602401</v>
      </c>
      <c r="CA392">
        <v>10318.1638575816</v>
      </c>
      <c r="CB392">
        <v>10203.2520291528</v>
      </c>
      <c r="CC392">
        <v>10089.619956356401</v>
      </c>
    </row>
    <row r="393" spans="1:81" x14ac:dyDescent="0.25">
      <c r="A393">
        <v>841827</v>
      </c>
      <c r="B393" t="s">
        <v>1007</v>
      </c>
      <c r="C393" t="s">
        <v>52</v>
      </c>
      <c r="D393">
        <v>2019</v>
      </c>
      <c r="E393" t="s">
        <v>690</v>
      </c>
      <c r="F393" t="s">
        <v>23</v>
      </c>
      <c r="G393">
        <v>2019</v>
      </c>
      <c r="H393">
        <v>24376</v>
      </c>
      <c r="I393">
        <v>99</v>
      </c>
      <c r="J393">
        <v>2030</v>
      </c>
      <c r="K393">
        <v>100</v>
      </c>
      <c r="L393">
        <v>0</v>
      </c>
      <c r="M393">
        <v>2020</v>
      </c>
      <c r="N393">
        <v>21020</v>
      </c>
      <c r="O393">
        <v>13.7676403019363</v>
      </c>
      <c r="P393" t="s">
        <v>706</v>
      </c>
      <c r="Q393">
        <v>3.6402463400390199</v>
      </c>
      <c r="R393">
        <v>1</v>
      </c>
      <c r="S393" t="s">
        <v>25</v>
      </c>
      <c r="T393">
        <v>-1.11368485725649E-2</v>
      </c>
      <c r="AX393">
        <v>24376</v>
      </c>
      <c r="AY393">
        <v>21020</v>
      </c>
      <c r="AZ393">
        <v>18918</v>
      </c>
      <c r="BA393">
        <v>16816</v>
      </c>
      <c r="BB393">
        <v>14714</v>
      </c>
      <c r="BC393">
        <v>12612</v>
      </c>
      <c r="BD393">
        <v>10510</v>
      </c>
      <c r="BE393">
        <v>8408</v>
      </c>
      <c r="BF393">
        <v>6306</v>
      </c>
      <c r="BG393">
        <v>4204</v>
      </c>
      <c r="BH393">
        <v>2102</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row>
    <row r="394" spans="1:81" x14ac:dyDescent="0.25">
      <c r="A394">
        <v>8212</v>
      </c>
      <c r="B394" t="s">
        <v>1008</v>
      </c>
      <c r="C394" t="s">
        <v>41</v>
      </c>
      <c r="D394">
        <v>2020</v>
      </c>
      <c r="E394" t="s">
        <v>690</v>
      </c>
      <c r="F394" t="s">
        <v>23</v>
      </c>
      <c r="G394">
        <v>2018</v>
      </c>
      <c r="H394">
        <v>1793883</v>
      </c>
      <c r="I394">
        <v>98.6</v>
      </c>
      <c r="J394">
        <v>2030</v>
      </c>
      <c r="K394">
        <v>90</v>
      </c>
      <c r="L394">
        <v>179388.299999999</v>
      </c>
      <c r="M394">
        <v>2020</v>
      </c>
      <c r="N394">
        <v>1508645</v>
      </c>
      <c r="O394">
        <v>17.667323404654098</v>
      </c>
      <c r="P394" t="s">
        <v>45</v>
      </c>
      <c r="Q394">
        <v>3.5364232907390201</v>
      </c>
      <c r="R394">
        <v>1</v>
      </c>
      <c r="S394" t="s">
        <v>25</v>
      </c>
      <c r="T394">
        <v>-1.11368485725649E-2</v>
      </c>
      <c r="AW394">
        <v>1793883</v>
      </c>
      <c r="AX394">
        <v>1651264</v>
      </c>
      <c r="AY394">
        <v>1508645</v>
      </c>
      <c r="AZ394">
        <v>1375719.33</v>
      </c>
      <c r="BA394">
        <v>1242793.6599999999</v>
      </c>
      <c r="BB394">
        <v>1109867.99</v>
      </c>
      <c r="BC394">
        <v>976942.32</v>
      </c>
      <c r="BD394">
        <v>844016.65</v>
      </c>
      <c r="BE394">
        <v>711090.98</v>
      </c>
      <c r="BF394">
        <v>578165.31000000006</v>
      </c>
      <c r="BG394">
        <v>445239.63999999902</v>
      </c>
      <c r="BH394">
        <v>312313.96999999997</v>
      </c>
      <c r="BI394">
        <v>179388.299999999</v>
      </c>
      <c r="BJ394">
        <v>177390.47966720999</v>
      </c>
      <c r="BK394">
        <v>175414.908756941</v>
      </c>
      <c r="BL394">
        <v>173461.33948074499</v>
      </c>
      <c r="BM394">
        <v>171529.526809754</v>
      </c>
      <c r="BN394">
        <v>169619.22844395001</v>
      </c>
      <c r="BO394">
        <v>167730.20478177399</v>
      </c>
      <c r="BP394">
        <v>165862.218890074</v>
      </c>
      <c r="BQ394">
        <v>164015.036474386</v>
      </c>
      <c r="BR394">
        <v>162188.425849547</v>
      </c>
      <c r="BS394">
        <v>160382.15791063799</v>
      </c>
      <c r="BT394">
        <v>158596.00610424599</v>
      </c>
      <c r="BU394">
        <v>156829.74640004901</v>
      </c>
      <c r="BV394">
        <v>155083.15726271801</v>
      </c>
      <c r="BW394">
        <v>153356.01962412801</v>
      </c>
      <c r="BX394">
        <v>151648.11685588301</v>
      </c>
      <c r="BY394">
        <v>149959.23474214401</v>
      </c>
      <c r="BZ394">
        <v>148289.16145276299</v>
      </c>
      <c r="CA394">
        <v>146637.68751671101</v>
      </c>
      <c r="CB394">
        <v>145004.60579580601</v>
      </c>
      <c r="CC394">
        <v>143389.711458734</v>
      </c>
    </row>
    <row r="395" spans="1:81" x14ac:dyDescent="0.25">
      <c r="A395">
        <v>23011</v>
      </c>
      <c r="B395" t="s">
        <v>265</v>
      </c>
      <c r="C395" t="s">
        <v>21</v>
      </c>
      <c r="D395">
        <v>2020</v>
      </c>
      <c r="E395" t="s">
        <v>28</v>
      </c>
      <c r="F395" t="s">
        <v>23</v>
      </c>
      <c r="G395">
        <v>2019</v>
      </c>
      <c r="H395">
        <v>2533</v>
      </c>
      <c r="I395">
        <v>100</v>
      </c>
      <c r="J395">
        <v>2025</v>
      </c>
      <c r="K395">
        <v>25</v>
      </c>
      <c r="L395">
        <v>1899.75</v>
      </c>
      <c r="M395">
        <v>2020</v>
      </c>
      <c r="N395">
        <v>2192.8599999999901</v>
      </c>
      <c r="O395">
        <v>53.713383339913101</v>
      </c>
      <c r="P395" t="s">
        <v>24</v>
      </c>
      <c r="Q395">
        <v>2.8978051313487798</v>
      </c>
      <c r="R395">
        <v>1</v>
      </c>
      <c r="S395" t="s">
        <v>25</v>
      </c>
      <c r="T395">
        <v>-1.11368485725649E-2</v>
      </c>
      <c r="AX395">
        <v>2533</v>
      </c>
      <c r="AY395">
        <v>2192.8599999999901</v>
      </c>
      <c r="AZ395">
        <v>2134.2379999999998</v>
      </c>
      <c r="BA395">
        <v>2075.616</v>
      </c>
      <c r="BB395">
        <v>2016.9939999999999</v>
      </c>
      <c r="BC395">
        <v>1958.3719999999901</v>
      </c>
      <c r="BD395">
        <v>1899.75</v>
      </c>
      <c r="BE395">
        <v>1878.59277192426</v>
      </c>
      <c r="BF395">
        <v>1857.6711686938299</v>
      </c>
      <c r="BG395">
        <v>1836.9825661904699</v>
      </c>
      <c r="BH395">
        <v>1816.5243695203601</v>
      </c>
      <c r="BI395">
        <v>1796.2940126886399</v>
      </c>
      <c r="BJ395">
        <v>1776.2889582775199</v>
      </c>
      <c r="BK395">
        <v>1756.5066971280601</v>
      </c>
      <c r="BL395">
        <v>1736.9447480254501</v>
      </c>
      <c r="BM395">
        <v>1717.6006573877801</v>
      </c>
      <c r="BN395">
        <v>1698.47199895832</v>
      </c>
      <c r="BO395">
        <v>1679.5563735011799</v>
      </c>
      <c r="BP395">
        <v>1660.8514085004099</v>
      </c>
      <c r="BQ395">
        <v>1642.35475786241</v>
      </c>
      <c r="BR395">
        <v>1624.06410162166</v>
      </c>
      <c r="BS395">
        <v>1605.9771456497599</v>
      </c>
      <c r="BT395">
        <v>1588.0916213676601</v>
      </c>
      <c r="BU395">
        <v>1570.40528546113</v>
      </c>
      <c r="BV395">
        <v>1552.91591959939</v>
      </c>
      <c r="BW395">
        <v>1535.6213301568901</v>
      </c>
      <c r="BX395">
        <v>1518.5193479381301</v>
      </c>
      <c r="BY395">
        <v>1501.6078279056301</v>
      </c>
      <c r="BZ395">
        <v>1484.8846489108701</v>
      </c>
      <c r="CA395">
        <v>1468.34771342822</v>
      </c>
      <c r="CB395">
        <v>1451.9949472919</v>
      </c>
      <c r="CC395">
        <v>1435.8242994357799</v>
      </c>
    </row>
    <row r="396" spans="1:81" x14ac:dyDescent="0.25">
      <c r="A396">
        <v>8264</v>
      </c>
      <c r="B396" t="s">
        <v>1009</v>
      </c>
      <c r="C396" t="s">
        <v>39</v>
      </c>
      <c r="D396">
        <v>2019</v>
      </c>
      <c r="E396" t="s">
        <v>690</v>
      </c>
      <c r="F396" t="s">
        <v>23</v>
      </c>
      <c r="G396">
        <v>2018</v>
      </c>
      <c r="H396">
        <v>36307</v>
      </c>
      <c r="I396">
        <v>100</v>
      </c>
      <c r="J396">
        <v>2030</v>
      </c>
      <c r="K396">
        <v>50</v>
      </c>
      <c r="L396">
        <v>18153.5</v>
      </c>
      <c r="M396">
        <v>2020</v>
      </c>
      <c r="N396">
        <v>34596</v>
      </c>
      <c r="O396">
        <v>9.4251797174098702</v>
      </c>
      <c r="P396" t="s">
        <v>24</v>
      </c>
      <c r="Q396">
        <v>3.1502475331390198</v>
      </c>
      <c r="R396">
        <v>1</v>
      </c>
      <c r="S396" t="s">
        <v>25</v>
      </c>
      <c r="T396">
        <v>-1.11368485725649E-2</v>
      </c>
      <c r="AW396">
        <v>36307</v>
      </c>
      <c r="AX396">
        <v>35451.5</v>
      </c>
      <c r="AY396">
        <v>34596</v>
      </c>
      <c r="AZ396">
        <v>32951.75</v>
      </c>
      <c r="BA396">
        <v>31307.5</v>
      </c>
      <c r="BB396">
        <v>29663.25</v>
      </c>
      <c r="BC396">
        <v>28019</v>
      </c>
      <c r="BD396">
        <v>26374.75</v>
      </c>
      <c r="BE396">
        <v>24730.5</v>
      </c>
      <c r="BF396">
        <v>23086.25</v>
      </c>
      <c r="BG396">
        <v>21442</v>
      </c>
      <c r="BH396">
        <v>19797.75</v>
      </c>
      <c r="BI396">
        <v>18153.5</v>
      </c>
      <c r="BJ396">
        <v>17951.327219437899</v>
      </c>
      <c r="BK396">
        <v>17751.4060065185</v>
      </c>
      <c r="BL396">
        <v>17553.711285873698</v>
      </c>
      <c r="BM396">
        <v>17358.2182613964</v>
      </c>
      <c r="BN396">
        <v>17164.902413129701</v>
      </c>
      <c r="BO396">
        <v>16973.739494191901</v>
      </c>
      <c r="BP396">
        <v>16784.705527734899</v>
      </c>
      <c r="BQ396">
        <v>16597.776803937399</v>
      </c>
      <c r="BR396">
        <v>16412.9298770307</v>
      </c>
      <c r="BS396">
        <v>16230.1415623581</v>
      </c>
      <c r="BT396">
        <v>16049.3889334668</v>
      </c>
      <c r="BU396">
        <v>15870.6493192326</v>
      </c>
      <c r="BV396">
        <v>15693.900301016</v>
      </c>
      <c r="BW396">
        <v>15519.1197098507</v>
      </c>
      <c r="BX396">
        <v>15346.285623662599</v>
      </c>
      <c r="BY396">
        <v>15175.3763645205</v>
      </c>
      <c r="BZ396">
        <v>15006.370495917199</v>
      </c>
      <c r="CA396">
        <v>14839.2468200803</v>
      </c>
      <c r="CB396">
        <v>14673.984375314199</v>
      </c>
      <c r="CC396">
        <v>14510.5624333701</v>
      </c>
    </row>
    <row r="397" spans="1:81" x14ac:dyDescent="0.25">
      <c r="A397">
        <v>58859</v>
      </c>
      <c r="B397" t="s">
        <v>267</v>
      </c>
      <c r="C397" t="s">
        <v>27</v>
      </c>
      <c r="D397">
        <v>2018</v>
      </c>
      <c r="E397" t="s">
        <v>690</v>
      </c>
      <c r="F397" t="s">
        <v>23</v>
      </c>
      <c r="G397">
        <v>2016</v>
      </c>
      <c r="H397">
        <v>513121</v>
      </c>
      <c r="I397">
        <v>100</v>
      </c>
      <c r="J397">
        <v>2025</v>
      </c>
      <c r="K397">
        <v>62</v>
      </c>
      <c r="L397">
        <v>194985.98</v>
      </c>
      <c r="M397">
        <v>2020</v>
      </c>
      <c r="N397">
        <v>193748</v>
      </c>
      <c r="O397">
        <v>100.389450994738</v>
      </c>
      <c r="P397" t="s">
        <v>691</v>
      </c>
      <c r="Q397">
        <v>3.2678561901487799</v>
      </c>
      <c r="R397">
        <v>1</v>
      </c>
      <c r="S397" t="s">
        <v>25</v>
      </c>
      <c r="T397">
        <v>-1.11368485725649E-2</v>
      </c>
      <c r="AU397">
        <v>513121</v>
      </c>
      <c r="AV397">
        <v>433277.75</v>
      </c>
      <c r="AW397">
        <v>353434.5</v>
      </c>
      <c r="AX397">
        <v>273591.25</v>
      </c>
      <c r="AY397">
        <v>193748</v>
      </c>
      <c r="AZ397">
        <v>193995.59599999999</v>
      </c>
      <c r="BA397">
        <v>194243.19200000001</v>
      </c>
      <c r="BB397">
        <v>194490.788</v>
      </c>
      <c r="BC397">
        <v>194738.38399999999</v>
      </c>
      <c r="BD397">
        <v>194985.98</v>
      </c>
      <c r="BE397">
        <v>192814.450666966</v>
      </c>
      <c r="BF397">
        <v>190667.105327286</v>
      </c>
      <c r="BG397">
        <v>188543.674647487</v>
      </c>
      <c r="BH397">
        <v>186443.89229362301</v>
      </c>
      <c r="BI397">
        <v>184367.49489786901</v>
      </c>
      <c r="BJ397">
        <v>182314.22202548801</v>
      </c>
      <c r="BK397">
        <v>180283.816142166</v>
      </c>
      <c r="BL397">
        <v>178276.022581706</v>
      </c>
      <c r="BM397">
        <v>176290.589514094</v>
      </c>
      <c r="BN397">
        <v>174327.267913908</v>
      </c>
      <c r="BO397">
        <v>172385.81152908201</v>
      </c>
      <c r="BP397">
        <v>170465.97685002399</v>
      </c>
      <c r="BQ397">
        <v>168567.52307907</v>
      </c>
      <c r="BR397">
        <v>166690.21210028601</v>
      </c>
      <c r="BS397">
        <v>164833.80844959701</v>
      </c>
      <c r="BT397">
        <v>162998.07928525499</v>
      </c>
      <c r="BU397">
        <v>161182.79435863599</v>
      </c>
      <c r="BV397">
        <v>159387.725985361</v>
      </c>
      <c r="BW397">
        <v>157612.64901673599</v>
      </c>
      <c r="BX397">
        <v>155857.34081151601</v>
      </c>
      <c r="BY397">
        <v>154121.58120797601</v>
      </c>
      <c r="BZ397">
        <v>152405.15249629799</v>
      </c>
      <c r="CA397">
        <v>150707.839391268</v>
      </c>
      <c r="CB397">
        <v>149029.42900526899</v>
      </c>
      <c r="CC397">
        <v>147369.710821582</v>
      </c>
    </row>
    <row r="398" spans="1:81" x14ac:dyDescent="0.25">
      <c r="A398">
        <v>50458</v>
      </c>
      <c r="B398" t="s">
        <v>1010</v>
      </c>
      <c r="C398" t="s">
        <v>111</v>
      </c>
      <c r="D398">
        <v>2021</v>
      </c>
      <c r="E398" t="s">
        <v>105</v>
      </c>
      <c r="F398" t="s">
        <v>54</v>
      </c>
      <c r="G398">
        <v>2019</v>
      </c>
      <c r="H398">
        <v>4015</v>
      </c>
      <c r="I398">
        <v>100</v>
      </c>
      <c r="J398">
        <v>2030</v>
      </c>
      <c r="K398">
        <v>30</v>
      </c>
      <c r="L398">
        <v>2810.5</v>
      </c>
      <c r="M398">
        <v>2020</v>
      </c>
      <c r="N398">
        <v>2599</v>
      </c>
      <c r="O398">
        <v>95.238095238095198</v>
      </c>
      <c r="P398" t="s">
        <v>45</v>
      </c>
      <c r="Q398">
        <v>3.2902460024390199</v>
      </c>
      <c r="R398">
        <v>1</v>
      </c>
      <c r="S398" t="s">
        <v>25</v>
      </c>
      <c r="T398">
        <v>-1.11368485725649E-2</v>
      </c>
      <c r="AX398">
        <v>4015</v>
      </c>
      <c r="AY398">
        <v>2599</v>
      </c>
      <c r="AZ398">
        <v>2620.15</v>
      </c>
      <c r="BA398">
        <v>2641.3</v>
      </c>
      <c r="BB398">
        <v>2662.45</v>
      </c>
      <c r="BC398">
        <v>2683.6</v>
      </c>
      <c r="BD398">
        <v>2704.75</v>
      </c>
      <c r="BE398">
        <v>2725.9</v>
      </c>
      <c r="BF398">
        <v>2747.05</v>
      </c>
      <c r="BG398">
        <v>2768.2</v>
      </c>
      <c r="BH398">
        <v>2789.35</v>
      </c>
      <c r="BI398">
        <v>2810.5</v>
      </c>
      <c r="BJ398">
        <v>2779.1998870868001</v>
      </c>
      <c r="BK398">
        <v>2748.2483587914298</v>
      </c>
      <c r="BL398">
        <v>2717.6415329797701</v>
      </c>
      <c r="BM398">
        <v>2687.3755707524601</v>
      </c>
      <c r="BN398">
        <v>2657.4466759633801</v>
      </c>
      <c r="BO398">
        <v>2627.8510947435102</v>
      </c>
      <c r="BP398">
        <v>2598.5851150301</v>
      </c>
      <c r="BQ398">
        <v>2569.6450661010899</v>
      </c>
      <c r="BR398">
        <v>2541.0273181146799</v>
      </c>
      <c r="BS398">
        <v>2512.7282816540901</v>
      </c>
      <c r="BT398">
        <v>2484.7444072773001</v>
      </c>
      <c r="BU398">
        <v>2457.0721850719301</v>
      </c>
      <c r="BV398">
        <v>2429.7081442149201</v>
      </c>
      <c r="BW398">
        <v>2402.6488525372702</v>
      </c>
      <c r="BX398">
        <v>2375.89091609352</v>
      </c>
      <c r="BY398">
        <v>2349.4309787360498</v>
      </c>
      <c r="BZ398">
        <v>2323.2657216941798</v>
      </c>
      <c r="CA398">
        <v>2297.3918631578399</v>
      </c>
      <c r="CB398">
        <v>2271.8061578659999</v>
      </c>
      <c r="CC398">
        <v>2246.5053966996302</v>
      </c>
    </row>
    <row r="399" spans="1:81" x14ac:dyDescent="0.25">
      <c r="A399">
        <v>8370</v>
      </c>
      <c r="B399" t="s">
        <v>268</v>
      </c>
      <c r="C399" t="s">
        <v>252</v>
      </c>
      <c r="D399">
        <v>2018</v>
      </c>
      <c r="E399" t="s">
        <v>28</v>
      </c>
      <c r="F399" t="s">
        <v>23</v>
      </c>
      <c r="G399">
        <v>2016</v>
      </c>
      <c r="H399">
        <v>4402891</v>
      </c>
      <c r="I399">
        <v>100</v>
      </c>
      <c r="J399">
        <v>2026</v>
      </c>
      <c r="K399">
        <v>14</v>
      </c>
      <c r="L399">
        <v>3786486.26</v>
      </c>
      <c r="M399">
        <v>2020</v>
      </c>
      <c r="N399">
        <v>4796511</v>
      </c>
      <c r="O399">
        <v>-63.857393439252299</v>
      </c>
      <c r="P399" t="s">
        <v>24</v>
      </c>
      <c r="Q399">
        <v>2.7887329720268301</v>
      </c>
      <c r="R399">
        <v>1</v>
      </c>
      <c r="S399" t="s">
        <v>25</v>
      </c>
      <c r="T399">
        <v>-1.11368485725649E-2</v>
      </c>
      <c r="AU399">
        <v>4402891</v>
      </c>
      <c r="AV399">
        <v>4501296</v>
      </c>
      <c r="AW399">
        <v>4599701</v>
      </c>
      <c r="AX399">
        <v>4698106</v>
      </c>
      <c r="AY399">
        <v>4796511</v>
      </c>
      <c r="AZ399">
        <v>4628173.5433333302</v>
      </c>
      <c r="BA399">
        <v>4459836.0866666604</v>
      </c>
      <c r="BB399">
        <v>4291498.63</v>
      </c>
      <c r="BC399">
        <v>4123161.1733333301</v>
      </c>
      <c r="BD399">
        <v>3954823.7166666598</v>
      </c>
      <c r="BE399">
        <v>3786486.26</v>
      </c>
      <c r="BF399">
        <v>3744316.7359002801</v>
      </c>
      <c r="BG399">
        <v>3702616.8474048399</v>
      </c>
      <c r="BH399">
        <v>3661381.36425306</v>
      </c>
      <c r="BI399">
        <v>3620605.1144329598</v>
      </c>
      <c r="BJ399">
        <v>3580282.9835324702</v>
      </c>
      <c r="BK399">
        <v>3540409.9140979401</v>
      </c>
      <c r="BL399">
        <v>3500980.90499982</v>
      </c>
      <c r="BM399">
        <v>3461991.0108054001</v>
      </c>
      <c r="BN399">
        <v>3423435.3411584799</v>
      </c>
      <c r="BO399">
        <v>3385309.0601660302</v>
      </c>
      <c r="BP399">
        <v>3347607.38579163</v>
      </c>
      <c r="BQ399">
        <v>3310325.5892556598</v>
      </c>
      <c r="BR399">
        <v>3273458.9944422399</v>
      </c>
      <c r="BS399">
        <v>3237002.97731263</v>
      </c>
      <c r="BT399">
        <v>3200952.9653253602</v>
      </c>
      <c r="BU399">
        <v>3165304.4368626298</v>
      </c>
      <c r="BV399">
        <v>3130052.9206632199</v>
      </c>
      <c r="BW399">
        <v>3095193.9952616799</v>
      </c>
      <c r="BX399">
        <v>3060723.2884337399</v>
      </c>
      <c r="BY399">
        <v>3026636.4766479302</v>
      </c>
      <c r="BZ399">
        <v>2992929.2845232999</v>
      </c>
      <c r="CA399">
        <v>2959597.4842931698</v>
      </c>
      <c r="CB399">
        <v>2926636.8952748501</v>
      </c>
      <c r="CC399">
        <v>2894043.3833452901</v>
      </c>
    </row>
    <row r="400" spans="1:81" x14ac:dyDescent="0.25">
      <c r="A400">
        <v>8332</v>
      </c>
      <c r="B400" t="s">
        <v>1011</v>
      </c>
      <c r="C400" t="s">
        <v>59</v>
      </c>
      <c r="D400">
        <v>2018</v>
      </c>
      <c r="E400" t="s">
        <v>28</v>
      </c>
      <c r="F400" t="s">
        <v>23</v>
      </c>
      <c r="G400">
        <v>2010</v>
      </c>
      <c r="H400">
        <v>407187</v>
      </c>
      <c r="I400">
        <v>100</v>
      </c>
      <c r="J400">
        <v>2030</v>
      </c>
      <c r="K400">
        <v>45</v>
      </c>
      <c r="L400">
        <v>223952.85</v>
      </c>
      <c r="M400">
        <v>2020</v>
      </c>
      <c r="N400">
        <v>275205.43</v>
      </c>
      <c r="O400">
        <v>72.028914915696703</v>
      </c>
      <c r="P400" t="s">
        <v>24</v>
      </c>
      <c r="Q400">
        <v>3.10028462113902</v>
      </c>
      <c r="R400">
        <v>1</v>
      </c>
      <c r="S400" t="s">
        <v>25</v>
      </c>
      <c r="T400">
        <v>-1.11368485725649E-2</v>
      </c>
      <c r="AO400">
        <v>407187</v>
      </c>
      <c r="AP400">
        <v>393988.84299999999</v>
      </c>
      <c r="AQ400">
        <v>380790.68599999999</v>
      </c>
      <c r="AR400">
        <v>367592.52899999998</v>
      </c>
      <c r="AS400">
        <v>354394.37199999997</v>
      </c>
      <c r="AT400">
        <v>341196.21499999898</v>
      </c>
      <c r="AU400">
        <v>327998.05800000002</v>
      </c>
      <c r="AV400">
        <v>314799.90100000001</v>
      </c>
      <c r="AW400">
        <v>301601.74400000001</v>
      </c>
      <c r="AX400">
        <v>288403.587</v>
      </c>
      <c r="AY400">
        <v>275205.43</v>
      </c>
      <c r="AZ400">
        <v>270080.17200000002</v>
      </c>
      <c r="BA400">
        <v>264954.91399999999</v>
      </c>
      <c r="BB400">
        <v>259829.65599999999</v>
      </c>
      <c r="BC400">
        <v>254704.39799999999</v>
      </c>
      <c r="BD400">
        <v>249579.14</v>
      </c>
      <c r="BE400">
        <v>244453.88200000001</v>
      </c>
      <c r="BF400">
        <v>239328.62400000001</v>
      </c>
      <c r="BG400">
        <v>234203.36600000001</v>
      </c>
      <c r="BH400">
        <v>229078.10800000001</v>
      </c>
      <c r="BI400">
        <v>223952.85</v>
      </c>
      <c r="BJ400">
        <v>221458.72102215499</v>
      </c>
      <c r="BK400">
        <v>218992.368781058</v>
      </c>
      <c r="BL400">
        <v>216553.48393139601</v>
      </c>
      <c r="BM400">
        <v>214141.76057299</v>
      </c>
      <c r="BN400">
        <v>211756.89621242601</v>
      </c>
      <c r="BO400">
        <v>209398.591725112</v>
      </c>
      <c r="BP400">
        <v>207066.55131776101</v>
      </c>
      <c r="BQ400">
        <v>204760.482491292</v>
      </c>
      <c r="BR400">
        <v>202480.096004141</v>
      </c>
      <c r="BS400">
        <v>200225.10583598501</v>
      </c>
      <c r="BT400">
        <v>197995.22915186401</v>
      </c>
      <c r="BU400">
        <v>195790.186266709</v>
      </c>
      <c r="BV400">
        <v>193609.70061026199</v>
      </c>
      <c r="BW400">
        <v>191453.498692386</v>
      </c>
      <c r="BX400">
        <v>189321.310068761</v>
      </c>
      <c r="BY400">
        <v>187212.86730696601</v>
      </c>
      <c r="BZ400">
        <v>185127.90595293301</v>
      </c>
      <c r="CA400">
        <v>183066.16449777901</v>
      </c>
      <c r="CB400">
        <v>181027.38434500701</v>
      </c>
      <c r="CC400">
        <v>179011.309778069</v>
      </c>
    </row>
    <row r="401" spans="1:81" x14ac:dyDescent="0.25">
      <c r="A401">
        <v>8391</v>
      </c>
      <c r="B401" t="s">
        <v>269</v>
      </c>
      <c r="C401" t="s">
        <v>59</v>
      </c>
      <c r="D401">
        <v>2021</v>
      </c>
      <c r="E401" t="s">
        <v>690</v>
      </c>
      <c r="F401" t="s">
        <v>23</v>
      </c>
      <c r="G401">
        <v>2011</v>
      </c>
      <c r="H401">
        <v>47087.43</v>
      </c>
      <c r="I401">
        <v>100</v>
      </c>
      <c r="J401">
        <v>2031</v>
      </c>
      <c r="K401">
        <v>100</v>
      </c>
      <c r="L401">
        <v>0</v>
      </c>
      <c r="M401">
        <v>2020</v>
      </c>
      <c r="N401">
        <v>31688.35</v>
      </c>
      <c r="O401">
        <v>32.703165154692002</v>
      </c>
      <c r="P401" t="s">
        <v>45</v>
      </c>
      <c r="Q401">
        <v>3.6507364160600702</v>
      </c>
      <c r="R401">
        <v>1</v>
      </c>
      <c r="S401" t="s">
        <v>25</v>
      </c>
      <c r="T401">
        <v>-1.11368485725649E-2</v>
      </c>
      <c r="AP401">
        <v>47087.43</v>
      </c>
      <c r="AQ401">
        <v>45376.4211111111</v>
      </c>
      <c r="AR401">
        <v>43665.412222222199</v>
      </c>
      <c r="AS401">
        <v>41954.403333333299</v>
      </c>
      <c r="AT401">
        <v>40243.394444444399</v>
      </c>
      <c r="AU401">
        <v>38532.385555555498</v>
      </c>
      <c r="AV401">
        <v>36821.376666666598</v>
      </c>
      <c r="AW401">
        <v>35110.367777777697</v>
      </c>
      <c r="AX401">
        <v>33399.358888888797</v>
      </c>
      <c r="AY401">
        <v>31688.35</v>
      </c>
      <c r="AZ401">
        <v>28807.590909090901</v>
      </c>
      <c r="BA401">
        <v>25926.831818181799</v>
      </c>
      <c r="BB401">
        <v>23046.072727272702</v>
      </c>
      <c r="BC401">
        <v>20165.3136363636</v>
      </c>
      <c r="BD401">
        <v>17284.554545454499</v>
      </c>
      <c r="BE401">
        <v>14403.795454545399</v>
      </c>
      <c r="BF401">
        <v>11523.0363636363</v>
      </c>
      <c r="BG401">
        <v>8642.2772727272695</v>
      </c>
      <c r="BH401">
        <v>5761.51818181818</v>
      </c>
      <c r="BI401">
        <v>2880.75909090909</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row>
    <row r="402" spans="1:81" x14ac:dyDescent="0.25">
      <c r="A402">
        <v>8338</v>
      </c>
      <c r="B402" t="s">
        <v>271</v>
      </c>
      <c r="C402" t="s">
        <v>59</v>
      </c>
      <c r="D402">
        <v>2016</v>
      </c>
      <c r="E402" t="s">
        <v>690</v>
      </c>
      <c r="F402" t="s">
        <v>23</v>
      </c>
      <c r="G402">
        <v>2010</v>
      </c>
      <c r="H402">
        <v>5273850.96</v>
      </c>
      <c r="I402">
        <v>96</v>
      </c>
      <c r="J402">
        <v>2030</v>
      </c>
      <c r="K402">
        <v>100</v>
      </c>
      <c r="L402">
        <v>0</v>
      </c>
      <c r="M402">
        <v>2020</v>
      </c>
      <c r="N402">
        <v>3232244.44</v>
      </c>
      <c r="O402">
        <v>38.683620487831099</v>
      </c>
      <c r="P402" t="s">
        <v>24</v>
      </c>
      <c r="Q402">
        <v>3.6107842329390198</v>
      </c>
      <c r="R402">
        <v>1</v>
      </c>
      <c r="S402" t="s">
        <v>25</v>
      </c>
      <c r="T402">
        <v>-1.11368485725649E-2</v>
      </c>
      <c r="AO402">
        <v>5273850.96</v>
      </c>
      <c r="AP402">
        <v>5069690.3080000002</v>
      </c>
      <c r="AQ402">
        <v>4865529.6559999902</v>
      </c>
      <c r="AR402">
        <v>4661369.0039999997</v>
      </c>
      <c r="AS402">
        <v>4457208.352</v>
      </c>
      <c r="AT402">
        <v>4253047.7</v>
      </c>
      <c r="AU402">
        <v>4048887.048</v>
      </c>
      <c r="AV402">
        <v>3844726.3959999899</v>
      </c>
      <c r="AW402">
        <v>3640565.7439999999</v>
      </c>
      <c r="AX402">
        <v>3436405.0920000002</v>
      </c>
      <c r="AY402">
        <v>3232244.44</v>
      </c>
      <c r="AZ402">
        <v>2909019.9959999998</v>
      </c>
      <c r="BA402">
        <v>2585795.5520000001</v>
      </c>
      <c r="BB402">
        <v>2262571.108</v>
      </c>
      <c r="BC402">
        <v>1939346.6639999901</v>
      </c>
      <c r="BD402">
        <v>1616122.22</v>
      </c>
      <c r="BE402">
        <v>1292897.7760000001</v>
      </c>
      <c r="BF402">
        <v>969673.33199999901</v>
      </c>
      <c r="BG402">
        <v>646448.88799999899</v>
      </c>
      <c r="BH402">
        <v>323224.44400000002</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row>
    <row r="403" spans="1:81" x14ac:dyDescent="0.25">
      <c r="A403">
        <v>74103</v>
      </c>
      <c r="B403" t="s">
        <v>1012</v>
      </c>
      <c r="C403" t="s">
        <v>52</v>
      </c>
      <c r="D403">
        <v>2020</v>
      </c>
      <c r="E403" t="s">
        <v>105</v>
      </c>
      <c r="F403" t="s">
        <v>54</v>
      </c>
      <c r="G403">
        <v>2020</v>
      </c>
      <c r="H403">
        <v>113</v>
      </c>
      <c r="I403">
        <v>100</v>
      </c>
      <c r="J403">
        <v>2025</v>
      </c>
      <c r="K403">
        <v>100</v>
      </c>
      <c r="L403">
        <v>0</v>
      </c>
      <c r="M403">
        <v>2020</v>
      </c>
      <c r="N403">
        <v>113</v>
      </c>
      <c r="O403">
        <v>0</v>
      </c>
      <c r="P403" t="s">
        <v>45</v>
      </c>
      <c r="Q403">
        <v>3.9878049947487799</v>
      </c>
      <c r="R403">
        <v>1</v>
      </c>
      <c r="S403" t="s">
        <v>25</v>
      </c>
      <c r="T403">
        <v>-1.11368485725649E-2</v>
      </c>
      <c r="AY403">
        <v>113</v>
      </c>
      <c r="AZ403">
        <v>90.4</v>
      </c>
      <c r="BA403">
        <v>67.8</v>
      </c>
      <c r="BB403">
        <v>45.2</v>
      </c>
      <c r="BC403">
        <v>22.599999999999898</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row>
    <row r="404" spans="1:81" x14ac:dyDescent="0.25">
      <c r="A404">
        <v>35778</v>
      </c>
      <c r="B404" t="s">
        <v>1013</v>
      </c>
      <c r="C404" t="s">
        <v>27</v>
      </c>
      <c r="D404">
        <v>2020</v>
      </c>
      <c r="E404" t="s">
        <v>28</v>
      </c>
      <c r="F404" t="s">
        <v>23</v>
      </c>
      <c r="G404">
        <v>2018</v>
      </c>
      <c r="H404">
        <v>139374</v>
      </c>
      <c r="I404">
        <v>100</v>
      </c>
      <c r="J404">
        <v>2025</v>
      </c>
      <c r="K404">
        <v>35</v>
      </c>
      <c r="L404">
        <v>90593.1</v>
      </c>
      <c r="M404">
        <v>2020</v>
      </c>
      <c r="N404">
        <v>123454</v>
      </c>
      <c r="O404">
        <v>177.28713492371</v>
      </c>
      <c r="P404" t="s">
        <v>691</v>
      </c>
      <c r="Q404">
        <v>2.9978188154487801</v>
      </c>
      <c r="R404">
        <v>1</v>
      </c>
      <c r="S404" t="s">
        <v>25</v>
      </c>
      <c r="T404">
        <v>-1.11368485725649E-2</v>
      </c>
      <c r="AW404">
        <v>139374</v>
      </c>
      <c r="AX404">
        <v>131414</v>
      </c>
      <c r="AY404">
        <v>123454</v>
      </c>
      <c r="AZ404">
        <v>116881.82</v>
      </c>
      <c r="BA404">
        <v>110309.64</v>
      </c>
      <c r="BB404">
        <v>103737.46</v>
      </c>
      <c r="BC404">
        <v>97165.28</v>
      </c>
      <c r="BD404">
        <v>90593.1</v>
      </c>
      <c r="BE404">
        <v>89584.178363580693</v>
      </c>
      <c r="BF404">
        <v>88586.492934647904</v>
      </c>
      <c r="BG404">
        <v>87599.918577260105</v>
      </c>
      <c r="BH404">
        <v>86624.331549096198</v>
      </c>
      <c r="BI404">
        <v>85659.609485934197</v>
      </c>
      <c r="BJ404">
        <v>84705.631386304303</v>
      </c>
      <c r="BK404">
        <v>83762.277596311498</v>
      </c>
      <c r="BL404">
        <v>82829.429794628304</v>
      </c>
      <c r="BM404">
        <v>81906.970977653604</v>
      </c>
      <c r="BN404">
        <v>80994.785444837995</v>
      </c>
      <c r="BO404">
        <v>80092.758784171499</v>
      </c>
      <c r="BP404">
        <v>79200.777857833207</v>
      </c>
      <c r="BQ404">
        <v>78318.730788001107</v>
      </c>
      <c r="BR404">
        <v>77446.506942819702</v>
      </c>
      <c r="BS404">
        <v>76583.996922523394</v>
      </c>
      <c r="BT404">
        <v>75731.092545715495</v>
      </c>
      <c r="BU404">
        <v>74887.686835798901</v>
      </c>
      <c r="BV404">
        <v>74053.674007559006</v>
      </c>
      <c r="BW404">
        <v>73228.949453894704</v>
      </c>
      <c r="BX404">
        <v>72413.409732698696</v>
      </c>
      <c r="BY404">
        <v>71606.952553882496</v>
      </c>
      <c r="BZ404">
        <v>70809.476766547101</v>
      </c>
      <c r="CA404">
        <v>70020.882346295504</v>
      </c>
      <c r="CB404">
        <v>69241.070382687394</v>
      </c>
      <c r="CC404">
        <v>68469.943066833104</v>
      </c>
    </row>
    <row r="405" spans="1:81" x14ac:dyDescent="0.25">
      <c r="A405">
        <v>851003</v>
      </c>
      <c r="B405" t="s">
        <v>1014</v>
      </c>
      <c r="C405" t="s">
        <v>432</v>
      </c>
      <c r="D405">
        <v>2020</v>
      </c>
      <c r="E405" t="s">
        <v>49</v>
      </c>
      <c r="F405" t="s">
        <v>50</v>
      </c>
      <c r="G405">
        <v>2019</v>
      </c>
      <c r="H405">
        <v>14316267</v>
      </c>
      <c r="I405">
        <v>100</v>
      </c>
      <c r="J405">
        <v>2025</v>
      </c>
      <c r="K405">
        <v>6</v>
      </c>
      <c r="L405">
        <v>13457290.9799999</v>
      </c>
      <c r="M405">
        <v>2020</v>
      </c>
      <c r="N405">
        <v>13181481</v>
      </c>
      <c r="O405">
        <v>132.10915946175101</v>
      </c>
      <c r="P405" t="s">
        <v>45</v>
      </c>
      <c r="Q405">
        <v>2.3792365047487798</v>
      </c>
      <c r="R405">
        <v>1</v>
      </c>
      <c r="S405" t="s">
        <v>25</v>
      </c>
      <c r="T405">
        <v>-1.11368485725649E-2</v>
      </c>
      <c r="AX405">
        <v>14316267</v>
      </c>
      <c r="AY405">
        <v>13181481</v>
      </c>
      <c r="AZ405">
        <v>13236642.995999999</v>
      </c>
      <c r="BA405">
        <v>13291804.9919999</v>
      </c>
      <c r="BB405">
        <v>13346966.988</v>
      </c>
      <c r="BC405">
        <v>13402128.983999999</v>
      </c>
      <c r="BD405">
        <v>13457290.9799999</v>
      </c>
      <c r="BE405">
        <v>13307419.168158701</v>
      </c>
      <c r="BF405">
        <v>13159216.4559913</v>
      </c>
      <c r="BG405">
        <v>13012664.254987299</v>
      </c>
      <c r="BH405">
        <v>12867744.1836539</v>
      </c>
      <c r="BI405">
        <v>12724438.0652101</v>
      </c>
      <c r="BJ405">
        <v>12582727.925306801</v>
      </c>
      <c r="BK405">
        <v>12442595.989772899</v>
      </c>
      <c r="BL405">
        <v>12304024.682385201</v>
      </c>
      <c r="BM405">
        <v>12166996.622664399</v>
      </c>
      <c r="BN405">
        <v>12031494.6236948</v>
      </c>
      <c r="BO405">
        <v>11897501.6899691</v>
      </c>
      <c r="BP405">
        <v>11765001.015256099</v>
      </c>
      <c r="BQ405">
        <v>11633975.9804931</v>
      </c>
      <c r="BR405">
        <v>11504410.151701501</v>
      </c>
      <c r="BS405">
        <v>11376287.277925299</v>
      </c>
      <c r="BT405">
        <v>11249591.289193099</v>
      </c>
      <c r="BU405">
        <v>11124306.2945021</v>
      </c>
      <c r="BV405">
        <v>11000416.579825399</v>
      </c>
      <c r="BW405">
        <v>10877906.606140699</v>
      </c>
      <c r="BX405">
        <v>10756761.0074817</v>
      </c>
      <c r="BY405">
        <v>10636964.589010101</v>
      </c>
      <c r="BZ405">
        <v>10518502.325110501</v>
      </c>
      <c r="CA405">
        <v>10401359.357505601</v>
      </c>
      <c r="CB405">
        <v>10285520.993392199</v>
      </c>
      <c r="CC405">
        <v>10170972.7035989</v>
      </c>
    </row>
    <row r="406" spans="1:81" x14ac:dyDescent="0.25">
      <c r="A406">
        <v>23192</v>
      </c>
      <c r="B406" t="s">
        <v>1015</v>
      </c>
      <c r="C406" t="s">
        <v>441</v>
      </c>
      <c r="D406">
        <v>2020</v>
      </c>
      <c r="E406" t="s">
        <v>690</v>
      </c>
      <c r="F406" t="s">
        <v>23</v>
      </c>
      <c r="G406">
        <v>2015</v>
      </c>
      <c r="H406">
        <v>1103</v>
      </c>
      <c r="I406">
        <v>100</v>
      </c>
      <c r="J406">
        <v>2030</v>
      </c>
      <c r="K406">
        <v>50</v>
      </c>
      <c r="L406">
        <v>551.5</v>
      </c>
      <c r="M406">
        <v>2020</v>
      </c>
      <c r="N406">
        <v>18</v>
      </c>
      <c r="O406">
        <v>63.954316803039802</v>
      </c>
      <c r="P406" t="s">
        <v>24</v>
      </c>
      <c r="Q406">
        <v>3.1502531662390201</v>
      </c>
      <c r="R406">
        <v>1</v>
      </c>
      <c r="S406" t="s">
        <v>25</v>
      </c>
      <c r="T406">
        <v>-1.11368485725649E-2</v>
      </c>
      <c r="AT406">
        <v>1103</v>
      </c>
      <c r="AU406">
        <v>886</v>
      </c>
      <c r="AV406">
        <v>669</v>
      </c>
      <c r="AW406">
        <v>452</v>
      </c>
      <c r="AX406">
        <v>235</v>
      </c>
      <c r="AY406">
        <v>18</v>
      </c>
      <c r="AZ406">
        <v>71.349999999999994</v>
      </c>
      <c r="BA406">
        <v>124.7</v>
      </c>
      <c r="BB406">
        <v>178.04999999999899</v>
      </c>
      <c r="BC406">
        <v>231.4</v>
      </c>
      <c r="BD406">
        <v>284.75</v>
      </c>
      <c r="BE406">
        <v>338.099999999999</v>
      </c>
      <c r="BF406">
        <v>391.45</v>
      </c>
      <c r="BG406">
        <v>444.8</v>
      </c>
      <c r="BH406">
        <v>498.15</v>
      </c>
      <c r="BI406">
        <v>551.5</v>
      </c>
      <c r="BJ406">
        <v>545.35802801222997</v>
      </c>
      <c r="BK406">
        <v>539.28445823642505</v>
      </c>
      <c r="BL406">
        <v>533.27852888750795</v>
      </c>
      <c r="BM406">
        <v>527.33948666428796</v>
      </c>
      <c r="BN406">
        <v>521.46658665497398</v>
      </c>
      <c r="BO406">
        <v>515.65909224374502</v>
      </c>
      <c r="BP406">
        <v>509.91627501836001</v>
      </c>
      <c r="BQ406">
        <v>504.23741467879398</v>
      </c>
      <c r="BR406">
        <v>498.62179894689501</v>
      </c>
      <c r="BS406">
        <v>493.06872347704302</v>
      </c>
      <c r="BT406">
        <v>487.57749176781198</v>
      </c>
      <c r="BU406">
        <v>482.14741507460297</v>
      </c>
      <c r="BV406">
        <v>476.77781232326299</v>
      </c>
      <c r="BW406">
        <v>471.46801002465997</v>
      </c>
      <c r="BX406">
        <v>466.21734219020698</v>
      </c>
      <c r="BY406">
        <v>461.02515024833099</v>
      </c>
      <c r="BZ406">
        <v>455.89078296187103</v>
      </c>
      <c r="CA406">
        <v>450.81359634639699</v>
      </c>
      <c r="CB406">
        <v>445.79295358943398</v>
      </c>
      <c r="CC406">
        <v>440.82822497059198</v>
      </c>
    </row>
    <row r="407" spans="1:81" x14ac:dyDescent="0.25">
      <c r="A407">
        <v>8552</v>
      </c>
      <c r="B407" t="s">
        <v>1016</v>
      </c>
      <c r="C407" t="s">
        <v>21</v>
      </c>
      <c r="D407">
        <v>2021</v>
      </c>
      <c r="E407" t="s">
        <v>690</v>
      </c>
      <c r="F407" t="s">
        <v>23</v>
      </c>
      <c r="G407">
        <v>2019</v>
      </c>
      <c r="H407">
        <v>14845</v>
      </c>
      <c r="I407">
        <v>100</v>
      </c>
      <c r="J407">
        <v>2030</v>
      </c>
      <c r="K407">
        <v>42</v>
      </c>
      <c r="L407">
        <v>8610.1</v>
      </c>
      <c r="M407">
        <v>2020</v>
      </c>
      <c r="N407">
        <v>15692</v>
      </c>
      <c r="O407">
        <v>-13.5848209273605</v>
      </c>
      <c r="P407" t="s">
        <v>45</v>
      </c>
      <c r="Q407">
        <v>3.0702453869390198</v>
      </c>
      <c r="R407">
        <v>1</v>
      </c>
      <c r="S407" t="s">
        <v>25</v>
      </c>
      <c r="T407">
        <v>-1.11368485725649E-2</v>
      </c>
      <c r="AX407">
        <v>14845</v>
      </c>
      <c r="AY407">
        <v>15692</v>
      </c>
      <c r="AZ407">
        <v>14983.81</v>
      </c>
      <c r="BA407">
        <v>14275.619999999901</v>
      </c>
      <c r="BB407">
        <v>13567.43</v>
      </c>
      <c r="BC407">
        <v>12859.24</v>
      </c>
      <c r="BD407">
        <v>12151.05</v>
      </c>
      <c r="BE407">
        <v>11442.86</v>
      </c>
      <c r="BF407">
        <v>10734.67</v>
      </c>
      <c r="BG407">
        <v>10026.48</v>
      </c>
      <c r="BH407">
        <v>9318.2900000000009</v>
      </c>
      <c r="BI407">
        <v>8610.1</v>
      </c>
      <c r="BJ407">
        <v>8514.2106201053593</v>
      </c>
      <c r="BK407">
        <v>8419.38914571432</v>
      </c>
      <c r="BL407">
        <v>8325.6236837249999</v>
      </c>
      <c r="BM407">
        <v>8232.9024734872</v>
      </c>
      <c r="BN407">
        <v>8141.21388532727</v>
      </c>
      <c r="BO407">
        <v>8050.54641908952</v>
      </c>
      <c r="BP407">
        <v>7960.88870269372</v>
      </c>
      <c r="BQ407">
        <v>7872.2294907087698</v>
      </c>
      <c r="BR407">
        <v>7784.5576629422703</v>
      </c>
      <c r="BS407">
        <v>7697.8622230456804</v>
      </c>
      <c r="BT407">
        <v>7612.1322971351501</v>
      </c>
      <c r="BU407">
        <v>7527.3571324276299</v>
      </c>
      <c r="BV407">
        <v>7443.5260958921699</v>
      </c>
      <c r="BW407">
        <v>7360.6286729162803</v>
      </c>
      <c r="BX407">
        <v>7278.6544659871297</v>
      </c>
      <c r="BY407">
        <v>7197.5931933874099</v>
      </c>
      <c r="BZ407">
        <v>7117.4346879057302</v>
      </c>
      <c r="CA407">
        <v>7038.1688955613999</v>
      </c>
      <c r="CB407">
        <v>6959.7858743433999</v>
      </c>
      <c r="CC407">
        <v>6882.2757929633599</v>
      </c>
    </row>
    <row r="408" spans="1:81" x14ac:dyDescent="0.25">
      <c r="A408">
        <v>8566</v>
      </c>
      <c r="B408" t="s">
        <v>273</v>
      </c>
      <c r="C408" t="s">
        <v>59</v>
      </c>
      <c r="D408">
        <v>2020</v>
      </c>
      <c r="E408" t="s">
        <v>105</v>
      </c>
      <c r="F408" t="s">
        <v>54</v>
      </c>
      <c r="G408">
        <v>2019</v>
      </c>
      <c r="H408">
        <v>4079000</v>
      </c>
      <c r="I408">
        <v>100</v>
      </c>
      <c r="J408">
        <v>2051</v>
      </c>
      <c r="K408">
        <v>100</v>
      </c>
      <c r="L408">
        <v>0</v>
      </c>
      <c r="M408">
        <v>2020</v>
      </c>
      <c r="N408">
        <v>4170000</v>
      </c>
      <c r="O408">
        <v>16.013201320132001</v>
      </c>
      <c r="P408" t="s">
        <v>24</v>
      </c>
      <c r="Q408">
        <v>4.0307878048780497</v>
      </c>
      <c r="R408">
        <v>1</v>
      </c>
      <c r="S408" t="s">
        <v>25</v>
      </c>
      <c r="T408">
        <v>-1.11368485725649E-2</v>
      </c>
      <c r="AX408">
        <v>4079000</v>
      </c>
      <c r="AY408">
        <v>4170000</v>
      </c>
      <c r="AZ408">
        <v>4035483.8709677402</v>
      </c>
      <c r="BA408">
        <v>3900967.7419354799</v>
      </c>
      <c r="BB408">
        <v>3766451.6129032201</v>
      </c>
      <c r="BC408">
        <v>3631935.4838709598</v>
      </c>
      <c r="BD408">
        <v>3497419.3548387098</v>
      </c>
      <c r="BE408">
        <v>3362903.22580645</v>
      </c>
      <c r="BF408">
        <v>3228387.0967741902</v>
      </c>
      <c r="BG408">
        <v>3093870.9677419299</v>
      </c>
      <c r="BH408">
        <v>2959354.8387096701</v>
      </c>
      <c r="BI408">
        <v>2824838.7096774098</v>
      </c>
      <c r="BJ408">
        <v>2690322.5806451598</v>
      </c>
      <c r="BK408">
        <v>2555806.4516129</v>
      </c>
      <c r="BL408">
        <v>2421290.3225806402</v>
      </c>
      <c r="BM408">
        <v>2286774.1935483799</v>
      </c>
      <c r="BN408">
        <v>2152258.0645161201</v>
      </c>
      <c r="BO408">
        <v>2017741.9354838701</v>
      </c>
      <c r="BP408">
        <v>1883225.8064516101</v>
      </c>
      <c r="BQ408">
        <v>1748709.67741935</v>
      </c>
      <c r="BR408">
        <v>1614193.54838709</v>
      </c>
      <c r="BS408">
        <v>1479677.4193548299</v>
      </c>
      <c r="BT408">
        <v>1345161.2903225799</v>
      </c>
      <c r="BU408">
        <v>1210645.1612903201</v>
      </c>
      <c r="BV408">
        <v>1076129.0322580601</v>
      </c>
      <c r="BW408">
        <v>941612.90322580596</v>
      </c>
      <c r="BX408">
        <v>807096.77419354802</v>
      </c>
      <c r="BY408">
        <v>672580.64516128995</v>
      </c>
      <c r="BZ408">
        <v>538064.51612903201</v>
      </c>
      <c r="CA408">
        <v>403548.38709677401</v>
      </c>
      <c r="CB408">
        <v>269032.25806451601</v>
      </c>
      <c r="CC408">
        <v>134516.12903225701</v>
      </c>
    </row>
    <row r="409" spans="1:81" x14ac:dyDescent="0.25">
      <c r="A409">
        <v>829728</v>
      </c>
      <c r="B409" t="s">
        <v>1017</v>
      </c>
      <c r="C409" t="s">
        <v>380</v>
      </c>
      <c r="D409">
        <v>2019</v>
      </c>
      <c r="E409" t="s">
        <v>28</v>
      </c>
      <c r="F409" t="s">
        <v>23</v>
      </c>
      <c r="G409">
        <v>2019</v>
      </c>
      <c r="H409">
        <v>14380.91</v>
      </c>
      <c r="I409">
        <v>100</v>
      </c>
      <c r="J409">
        <v>2025</v>
      </c>
      <c r="K409">
        <v>26</v>
      </c>
      <c r="L409">
        <v>10641.8734</v>
      </c>
      <c r="M409">
        <v>2020</v>
      </c>
      <c r="N409">
        <v>12354.99</v>
      </c>
      <c r="O409">
        <v>54.182941135157698</v>
      </c>
      <c r="P409" t="s">
        <v>24</v>
      </c>
      <c r="Q409">
        <v>2.90780631613978</v>
      </c>
      <c r="R409">
        <v>1</v>
      </c>
      <c r="S409" t="s">
        <v>25</v>
      </c>
      <c r="T409">
        <v>-1.11368485725649E-2</v>
      </c>
      <c r="AX409">
        <v>14380.91</v>
      </c>
      <c r="AY409">
        <v>12354.99</v>
      </c>
      <c r="AZ409">
        <v>12012.366679999999</v>
      </c>
      <c r="BA409">
        <v>11669.74336</v>
      </c>
      <c r="BB409">
        <v>11327.12004</v>
      </c>
      <c r="BC409">
        <v>10984.496719999999</v>
      </c>
      <c r="BD409">
        <v>10641.8734</v>
      </c>
      <c r="BE409">
        <v>10523.356467415701</v>
      </c>
      <c r="BF409">
        <v>10406.159439962999</v>
      </c>
      <c r="BG409">
        <v>10290.2676180582</v>
      </c>
      <c r="BH409">
        <v>10175.666465824699</v>
      </c>
      <c r="BI409">
        <v>10062.341609269901</v>
      </c>
      <c r="BJ409">
        <v>9950.2788344820601</v>
      </c>
      <c r="BK409">
        <v>9839.4640858476396</v>
      </c>
      <c r="BL409">
        <v>9729.8834642883594</v>
      </c>
      <c r="BM409">
        <v>9621.5232255178798</v>
      </c>
      <c r="BN409">
        <v>9514.3697783178704</v>
      </c>
      <c r="BO409">
        <v>9408.4096828333604</v>
      </c>
      <c r="BP409">
        <v>9303.6296488869903</v>
      </c>
      <c r="BQ409">
        <v>9200.0165343121098</v>
      </c>
      <c r="BR409">
        <v>9097.5573433043792</v>
      </c>
      <c r="BS409">
        <v>8996.2392247917705</v>
      </c>
      <c r="BT409">
        <v>8896.0494708226997</v>
      </c>
      <c r="BU409">
        <v>8796.9755149721004</v>
      </c>
      <c r="BV409">
        <v>8699.0049307652898</v>
      </c>
      <c r="BW409">
        <v>8602.1254301193694</v>
      </c>
      <c r="BX409">
        <v>8506.3248618019206</v>
      </c>
      <c r="BY409">
        <v>8411.5912099069792</v>
      </c>
      <c r="BZ409">
        <v>8317.9125923479296</v>
      </c>
      <c r="CA409">
        <v>8225.2772593671198</v>
      </c>
      <c r="CB409">
        <v>8133.6735920621904</v>
      </c>
      <c r="CC409">
        <v>8043.0901009287199</v>
      </c>
    </row>
    <row r="410" spans="1:81" x14ac:dyDescent="0.25">
      <c r="A410">
        <v>58858</v>
      </c>
      <c r="B410" t="s">
        <v>274</v>
      </c>
      <c r="C410" t="s">
        <v>27</v>
      </c>
      <c r="D410">
        <v>2018</v>
      </c>
      <c r="E410" t="s">
        <v>690</v>
      </c>
      <c r="F410" t="s">
        <v>23</v>
      </c>
      <c r="G410">
        <v>2015</v>
      </c>
      <c r="H410">
        <v>388700</v>
      </c>
      <c r="I410">
        <v>100</v>
      </c>
      <c r="J410">
        <v>2025</v>
      </c>
      <c r="K410">
        <v>60</v>
      </c>
      <c r="L410">
        <v>155480</v>
      </c>
      <c r="M410">
        <v>2020</v>
      </c>
      <c r="N410">
        <v>171000</v>
      </c>
      <c r="O410">
        <v>93.345339164737197</v>
      </c>
      <c r="P410" t="s">
        <v>24</v>
      </c>
      <c r="Q410">
        <v>3.2478437480487798</v>
      </c>
      <c r="R410">
        <v>1</v>
      </c>
      <c r="S410" t="s">
        <v>25</v>
      </c>
      <c r="T410">
        <v>-1.11368485725649E-2</v>
      </c>
      <c r="AT410">
        <v>388700</v>
      </c>
      <c r="AU410">
        <v>345160</v>
      </c>
      <c r="AV410">
        <v>301620</v>
      </c>
      <c r="AW410">
        <v>258080</v>
      </c>
      <c r="AX410">
        <v>214540</v>
      </c>
      <c r="AY410">
        <v>171000</v>
      </c>
      <c r="AZ410">
        <v>167896</v>
      </c>
      <c r="BA410">
        <v>164792</v>
      </c>
      <c r="BB410">
        <v>161688</v>
      </c>
      <c r="BC410">
        <v>158584</v>
      </c>
      <c r="BD410">
        <v>155480</v>
      </c>
      <c r="BE410">
        <v>153748.442783937</v>
      </c>
      <c r="BF410">
        <v>152036.16965838501</v>
      </c>
      <c r="BG410">
        <v>150342.96585934699</v>
      </c>
      <c r="BH410">
        <v>148668.61901462101</v>
      </c>
      <c r="BI410">
        <v>147012.91911716299</v>
      </c>
      <c r="BJ410">
        <v>145375.65849874399</v>
      </c>
      <c r="BK410">
        <v>143756.63180390699</v>
      </c>
      <c r="BL410">
        <v>142155.635964204</v>
      </c>
      <c r="BM410">
        <v>140572.470172734</v>
      </c>
      <c r="BN410">
        <v>139006.935858949</v>
      </c>
      <c r="BO410">
        <v>137458.83666375201</v>
      </c>
      <c r="BP410">
        <v>135927.97841486699</v>
      </c>
      <c r="BQ410">
        <v>134414.16910248599</v>
      </c>
      <c r="BR410">
        <v>132917.21885518401</v>
      </c>
      <c r="BS410">
        <v>131436.93991610699</v>
      </c>
      <c r="BT410">
        <v>129973.14661942</v>
      </c>
      <c r="BU410">
        <v>128525.65536701999</v>
      </c>
      <c r="BV410">
        <v>127094.284605508</v>
      </c>
      <c r="BW410">
        <v>125678.854803418</v>
      </c>
      <c r="BX410">
        <v>124279.188428699</v>
      </c>
      <c r="BY410">
        <v>122895.109926447</v>
      </c>
      <c r="BZ410">
        <v>121526.445696888</v>
      </c>
      <c r="CA410">
        <v>120173.02407359899</v>
      </c>
      <c r="CB410">
        <v>118834.675301984</v>
      </c>
      <c r="CC410">
        <v>117511.231517976</v>
      </c>
    </row>
    <row r="411" spans="1:81" x14ac:dyDescent="0.25">
      <c r="A411">
        <v>846729</v>
      </c>
      <c r="B411" t="s">
        <v>1018</v>
      </c>
      <c r="C411" t="s">
        <v>27</v>
      </c>
      <c r="D411">
        <v>2020</v>
      </c>
      <c r="E411" t="s">
        <v>44</v>
      </c>
      <c r="F411" t="s">
        <v>33</v>
      </c>
      <c r="G411">
        <v>2020</v>
      </c>
      <c r="H411">
        <v>0</v>
      </c>
      <c r="I411">
        <v>100</v>
      </c>
      <c r="J411">
        <v>2021</v>
      </c>
      <c r="K411">
        <v>0</v>
      </c>
      <c r="L411">
        <v>0</v>
      </c>
      <c r="M411">
        <v>2020</v>
      </c>
      <c r="N411">
        <v>0</v>
      </c>
      <c r="O411">
        <v>0</v>
      </c>
      <c r="P411" t="s">
        <v>45</v>
      </c>
      <c r="Q411">
        <v>2.3158536585365899</v>
      </c>
      <c r="R411">
        <v>1</v>
      </c>
      <c r="S411" t="s">
        <v>25</v>
      </c>
      <c r="T411">
        <v>-1.11368485725649E-2</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row>
    <row r="412" spans="1:81" x14ac:dyDescent="0.25">
      <c r="A412">
        <v>45108</v>
      </c>
      <c r="B412" t="s">
        <v>1019</v>
      </c>
      <c r="C412" t="s">
        <v>27</v>
      </c>
      <c r="D412">
        <v>2020</v>
      </c>
      <c r="E412" t="s">
        <v>28</v>
      </c>
      <c r="F412" t="s">
        <v>23</v>
      </c>
      <c r="G412">
        <v>2019</v>
      </c>
      <c r="H412">
        <v>165969.54999999999</v>
      </c>
      <c r="I412">
        <v>85</v>
      </c>
      <c r="J412">
        <v>2025</v>
      </c>
      <c r="K412">
        <v>10</v>
      </c>
      <c r="L412">
        <v>149372.595</v>
      </c>
      <c r="M412">
        <v>2020</v>
      </c>
      <c r="N412">
        <v>152389.34999999899</v>
      </c>
      <c r="O412">
        <v>77.807015164256796</v>
      </c>
      <c r="P412" t="s">
        <v>24</v>
      </c>
      <c r="Q412">
        <v>2.5978233095487799</v>
      </c>
      <c r="R412">
        <v>1</v>
      </c>
      <c r="S412" t="s">
        <v>25</v>
      </c>
      <c r="T412">
        <v>-1.11368485725649E-2</v>
      </c>
      <c r="AX412">
        <v>165969.54999999999</v>
      </c>
      <c r="AY412">
        <v>152389.34999999899</v>
      </c>
      <c r="AZ412">
        <v>151785.99899999899</v>
      </c>
      <c r="BA412">
        <v>151182.64799999999</v>
      </c>
      <c r="BB412">
        <v>150579.29699999999</v>
      </c>
      <c r="BC412">
        <v>149975.946</v>
      </c>
      <c r="BD412">
        <v>149372.595</v>
      </c>
      <c r="BE412">
        <v>147709.05502859299</v>
      </c>
      <c r="BF412">
        <v>146064.04164994301</v>
      </c>
      <c r="BG412">
        <v>144437.34853619101</v>
      </c>
      <c r="BH412">
        <v>142828.77165732099</v>
      </c>
      <c r="BI412">
        <v>141238.10925556801</v>
      </c>
      <c r="BJ412">
        <v>139665.16182011299</v>
      </c>
      <c r="BK412">
        <v>138109.73206206001</v>
      </c>
      <c r="BL412">
        <v>136571.62488968699</v>
      </c>
      <c r="BM412">
        <v>135050.64738398101</v>
      </c>
      <c r="BN412">
        <v>133546.608774439</v>
      </c>
      <c r="BO412">
        <v>132059.32041513899</v>
      </c>
      <c r="BP412">
        <v>130588.59576107901</v>
      </c>
      <c r="BQ412">
        <v>129134.250344784</v>
      </c>
      <c r="BR412">
        <v>127696.10175316301</v>
      </c>
      <c r="BS412">
        <v>126273.969604631</v>
      </c>
      <c r="BT412">
        <v>124867.675526488</v>
      </c>
      <c r="BU412">
        <v>123477.043132541</v>
      </c>
      <c r="BV412">
        <v>122101.898000986</v>
      </c>
      <c r="BW412">
        <v>120742.06765252601</v>
      </c>
      <c r="BX412">
        <v>119397.381528741</v>
      </c>
      <c r="BY412">
        <v>118067.67097069501</v>
      </c>
      <c r="BZ412">
        <v>116752.76919777899</v>
      </c>
      <c r="CA412">
        <v>115452.511286796</v>
      </c>
      <c r="CB412">
        <v>114166.734151272</v>
      </c>
      <c r="CC412">
        <v>112895.276521005</v>
      </c>
    </row>
    <row r="413" spans="1:81" x14ac:dyDescent="0.25">
      <c r="A413">
        <v>8661</v>
      </c>
      <c r="B413" t="s">
        <v>276</v>
      </c>
      <c r="C413" t="s">
        <v>31</v>
      </c>
      <c r="D413">
        <v>2019</v>
      </c>
      <c r="E413" t="s">
        <v>690</v>
      </c>
      <c r="F413" t="s">
        <v>23</v>
      </c>
      <c r="G413">
        <v>2018</v>
      </c>
      <c r="H413">
        <v>42687</v>
      </c>
      <c r="I413">
        <v>100</v>
      </c>
      <c r="J413">
        <v>2030</v>
      </c>
      <c r="K413">
        <v>50.4</v>
      </c>
      <c r="L413">
        <v>21172.752</v>
      </c>
      <c r="M413">
        <v>2020</v>
      </c>
      <c r="N413">
        <v>27388</v>
      </c>
      <c r="O413">
        <v>71.375879071783302</v>
      </c>
      <c r="P413" t="s">
        <v>24</v>
      </c>
      <c r="Q413">
        <v>3.1542481800390201</v>
      </c>
      <c r="R413">
        <v>1</v>
      </c>
      <c r="S413" t="s">
        <v>25</v>
      </c>
      <c r="T413">
        <v>-1.11368485725649E-2</v>
      </c>
      <c r="AW413">
        <v>42687</v>
      </c>
      <c r="AX413">
        <v>35037.5</v>
      </c>
      <c r="AY413">
        <v>27388</v>
      </c>
      <c r="AZ413">
        <v>26766.475200000001</v>
      </c>
      <c r="BA413">
        <v>26144.950400000002</v>
      </c>
      <c r="BB413">
        <v>25523.425599999999</v>
      </c>
      <c r="BC413">
        <v>24901.900799999999</v>
      </c>
      <c r="BD413">
        <v>24280.376</v>
      </c>
      <c r="BE413">
        <v>23658.851200000001</v>
      </c>
      <c r="BF413">
        <v>23037.326400000002</v>
      </c>
      <c r="BG413">
        <v>22415.801599999999</v>
      </c>
      <c r="BH413">
        <v>21794.2768</v>
      </c>
      <c r="BI413">
        <v>21172.752</v>
      </c>
      <c r="BJ413">
        <v>20936.954267111501</v>
      </c>
      <c r="BK413">
        <v>20703.7825778679</v>
      </c>
      <c r="BL413">
        <v>20473.2076864189</v>
      </c>
      <c r="BM413">
        <v>20245.200672620598</v>
      </c>
      <c r="BN413">
        <v>20019.732938408401</v>
      </c>
      <c r="BO413">
        <v>19796.7762042102</v>
      </c>
      <c r="BP413">
        <v>19576.3025053989</v>
      </c>
      <c r="BQ413">
        <v>19358.284188785601</v>
      </c>
      <c r="BR413">
        <v>19142.693909150399</v>
      </c>
      <c r="BS413">
        <v>18929.504625813199</v>
      </c>
      <c r="BT413">
        <v>18718.689599241901</v>
      </c>
      <c r="BU413">
        <v>18510.222387698301</v>
      </c>
      <c r="BV413">
        <v>18304.076843922001</v>
      </c>
      <c r="BW413">
        <v>18100.2271118506</v>
      </c>
      <c r="BX413">
        <v>17898.647623376899</v>
      </c>
      <c r="BY413">
        <v>17699.313095141701</v>
      </c>
      <c r="BZ413">
        <v>17502.198525362699</v>
      </c>
      <c r="CA413">
        <v>17307.2791906987</v>
      </c>
      <c r="CB413">
        <v>17114.530643148799</v>
      </c>
      <c r="CC413">
        <v>16923.928706985502</v>
      </c>
    </row>
    <row r="414" spans="1:81" x14ac:dyDescent="0.25">
      <c r="A414">
        <v>8662</v>
      </c>
      <c r="B414" t="s">
        <v>1020</v>
      </c>
      <c r="C414" t="s">
        <v>65</v>
      </c>
      <c r="D414">
        <v>2020</v>
      </c>
      <c r="E414" t="s">
        <v>690</v>
      </c>
      <c r="F414" t="s">
        <v>23</v>
      </c>
      <c r="G414">
        <v>2020</v>
      </c>
      <c r="H414">
        <v>708000</v>
      </c>
      <c r="I414">
        <v>100</v>
      </c>
      <c r="J414">
        <v>2030</v>
      </c>
      <c r="K414">
        <v>100</v>
      </c>
      <c r="L414">
        <v>0</v>
      </c>
      <c r="M414">
        <v>2020</v>
      </c>
      <c r="N414">
        <v>708000</v>
      </c>
      <c r="O414">
        <v>0</v>
      </c>
      <c r="P414" t="s">
        <v>45</v>
      </c>
      <c r="Q414">
        <v>3.6503147024390201</v>
      </c>
      <c r="R414">
        <v>1</v>
      </c>
      <c r="S414" t="s">
        <v>25</v>
      </c>
      <c r="T414">
        <v>-1.11368485725649E-2</v>
      </c>
      <c r="AY414">
        <v>708000</v>
      </c>
      <c r="AZ414">
        <v>637200</v>
      </c>
      <c r="BA414">
        <v>566400</v>
      </c>
      <c r="BB414">
        <v>495600</v>
      </c>
      <c r="BC414">
        <v>424800</v>
      </c>
      <c r="BD414">
        <v>354000</v>
      </c>
      <c r="BE414">
        <v>283200</v>
      </c>
      <c r="BF414">
        <v>212400</v>
      </c>
      <c r="BG414">
        <v>141600</v>
      </c>
      <c r="BH414">
        <v>70800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row>
    <row r="415" spans="1:81" x14ac:dyDescent="0.25">
      <c r="A415">
        <v>8641</v>
      </c>
      <c r="B415" t="s">
        <v>1021</v>
      </c>
      <c r="C415" t="s">
        <v>211</v>
      </c>
      <c r="D415">
        <v>2020</v>
      </c>
      <c r="E415" t="s">
        <v>28</v>
      </c>
      <c r="F415" t="s">
        <v>23</v>
      </c>
      <c r="G415">
        <v>2018</v>
      </c>
      <c r="H415">
        <v>389063</v>
      </c>
      <c r="I415">
        <v>99</v>
      </c>
      <c r="J415">
        <v>2030</v>
      </c>
      <c r="K415">
        <v>5.8</v>
      </c>
      <c r="L415">
        <v>366497.34599999897</v>
      </c>
      <c r="M415">
        <v>2020</v>
      </c>
      <c r="N415">
        <v>325843</v>
      </c>
      <c r="O415">
        <v>280.160282524938</v>
      </c>
      <c r="P415" t="s">
        <v>691</v>
      </c>
      <c r="Q415">
        <v>2.69828280873902</v>
      </c>
      <c r="R415">
        <v>1</v>
      </c>
      <c r="S415" t="s">
        <v>25</v>
      </c>
      <c r="T415">
        <v>-1.11368485725649E-2</v>
      </c>
      <c r="AW415">
        <v>389063</v>
      </c>
      <c r="AX415">
        <v>357453</v>
      </c>
      <c r="AY415">
        <v>325843</v>
      </c>
      <c r="AZ415">
        <v>329908.43459999998</v>
      </c>
      <c r="BA415">
        <v>333973.86920000002</v>
      </c>
      <c r="BB415">
        <v>338039.30379999999</v>
      </c>
      <c r="BC415">
        <v>342104.73839999997</v>
      </c>
      <c r="BD415">
        <v>346170.17299999902</v>
      </c>
      <c r="BE415">
        <v>350235.60759999999</v>
      </c>
      <c r="BF415">
        <v>354301.04219999898</v>
      </c>
      <c r="BG415">
        <v>358366.47679999901</v>
      </c>
      <c r="BH415">
        <v>362431.91139999998</v>
      </c>
      <c r="BI415">
        <v>366497.34599999897</v>
      </c>
      <c r="BJ415">
        <v>362415.720555351</v>
      </c>
      <c r="BK415">
        <v>358379.55155520898</v>
      </c>
      <c r="BL415">
        <v>354388.33275803499</v>
      </c>
      <c r="BM415">
        <v>350441.56356022501</v>
      </c>
      <c r="BN415">
        <v>346538.74893332098</v>
      </c>
      <c r="BO415">
        <v>342679.39936192503</v>
      </c>
      <c r="BP415">
        <v>338863.03078229399</v>
      </c>
      <c r="BQ415">
        <v>335089.16452163103</v>
      </c>
      <c r="BR415">
        <v>331357.32723804598</v>
      </c>
      <c r="BS415">
        <v>327667.050861186</v>
      </c>
      <c r="BT415">
        <v>324017.87253352598</v>
      </c>
      <c r="BU415">
        <v>320409.334552316</v>
      </c>
      <c r="BV415">
        <v>316840.98431217001</v>
      </c>
      <c r="BW415">
        <v>313312.37424830301</v>
      </c>
      <c r="BX415">
        <v>309823.06178038899</v>
      </c>
      <c r="BY415">
        <v>306372.60925705201</v>
      </c>
      <c r="BZ415">
        <v>302960.58390097501</v>
      </c>
      <c r="CA415">
        <v>299586.55775461398</v>
      </c>
      <c r="CB415">
        <v>296250.10762652499</v>
      </c>
      <c r="CC415">
        <v>292950.81503828202</v>
      </c>
    </row>
    <row r="416" spans="1:81" x14ac:dyDescent="0.25">
      <c r="A416">
        <v>8678</v>
      </c>
      <c r="B416" t="s">
        <v>1022</v>
      </c>
      <c r="C416" t="s">
        <v>52</v>
      </c>
      <c r="D416">
        <v>2020</v>
      </c>
      <c r="E416" t="s">
        <v>60</v>
      </c>
      <c r="F416" t="s">
        <v>54</v>
      </c>
      <c r="G416">
        <v>2015</v>
      </c>
      <c r="H416">
        <v>163375.96</v>
      </c>
      <c r="I416">
        <v>98</v>
      </c>
      <c r="J416">
        <v>2025</v>
      </c>
      <c r="K416">
        <v>35</v>
      </c>
      <c r="L416">
        <v>106194.374</v>
      </c>
      <c r="M416">
        <v>2020</v>
      </c>
      <c r="N416">
        <v>63366.36</v>
      </c>
      <c r="O416">
        <v>92.3028748403393</v>
      </c>
      <c r="P416" t="s">
        <v>45</v>
      </c>
      <c r="Q416">
        <v>3.3184959529487799</v>
      </c>
      <c r="R416">
        <v>1</v>
      </c>
      <c r="S416" t="s">
        <v>25</v>
      </c>
      <c r="T416">
        <v>-1.11368485725649E-2</v>
      </c>
      <c r="AT416">
        <v>163375.96</v>
      </c>
      <c r="AU416">
        <v>143374.03999999899</v>
      </c>
      <c r="AV416">
        <v>123372.12</v>
      </c>
      <c r="AW416">
        <v>103370.2</v>
      </c>
      <c r="AX416">
        <v>83368.28</v>
      </c>
      <c r="AY416">
        <v>63366.36</v>
      </c>
      <c r="AZ416">
        <v>71931.962799999994</v>
      </c>
      <c r="BA416">
        <v>80497.565600000002</v>
      </c>
      <c r="BB416">
        <v>89063.168399999995</v>
      </c>
      <c r="BC416">
        <v>97628.771199999901</v>
      </c>
      <c r="BD416">
        <v>106194.374</v>
      </c>
      <c r="BE416">
        <v>105011.703337503</v>
      </c>
      <c r="BF416">
        <v>103842.203899086</v>
      </c>
      <c r="BG416">
        <v>102685.728998821</v>
      </c>
      <c r="BH416">
        <v>101542.133584397</v>
      </c>
      <c r="BI416">
        <v>100411.274218933</v>
      </c>
      <c r="BJ416">
        <v>99293.009062978701</v>
      </c>
      <c r="BK416">
        <v>98187.197856729996</v>
      </c>
      <c r="BL416">
        <v>97093.701902435205</v>
      </c>
      <c r="BM416">
        <v>96012.384046998006</v>
      </c>
      <c r="BN416">
        <v>94943.108664775602</v>
      </c>
      <c r="BO416">
        <v>93885.741640567401</v>
      </c>
      <c r="BP416">
        <v>92840.150352793498</v>
      </c>
      <c r="BQ416">
        <v>91806.203656860307</v>
      </c>
      <c r="BR416">
        <v>90783.771868711803</v>
      </c>
      <c r="BS416">
        <v>89772.726748563597</v>
      </c>
      <c r="BT416">
        <v>88772.941484818599</v>
      </c>
      <c r="BU416">
        <v>87784.290678161095</v>
      </c>
      <c r="BV416">
        <v>86806.650325828305</v>
      </c>
      <c r="BW416">
        <v>85839.897806057998</v>
      </c>
      <c r="BX416">
        <v>84883.911862707493</v>
      </c>
      <c r="BY416">
        <v>83938.572590045602</v>
      </c>
      <c r="BZ416">
        <v>83003.761417713002</v>
      </c>
      <c r="CA416">
        <v>82079.361095850603</v>
      </c>
      <c r="CB416">
        <v>81165.255680393195</v>
      </c>
      <c r="CC416">
        <v>80261.330518527204</v>
      </c>
    </row>
    <row r="417" spans="1:81" x14ac:dyDescent="0.25">
      <c r="A417">
        <v>832325</v>
      </c>
      <c r="B417" t="s">
        <v>1023</v>
      </c>
      <c r="C417" t="s">
        <v>172</v>
      </c>
      <c r="D417">
        <v>2019</v>
      </c>
      <c r="E417" t="s">
        <v>28</v>
      </c>
      <c r="F417" t="s">
        <v>23</v>
      </c>
      <c r="G417">
        <v>2017</v>
      </c>
      <c r="H417">
        <v>257925</v>
      </c>
      <c r="I417">
        <v>100</v>
      </c>
      <c r="J417">
        <v>2030</v>
      </c>
      <c r="K417">
        <v>19.7</v>
      </c>
      <c r="L417">
        <v>207113.77499999999</v>
      </c>
      <c r="M417">
        <v>2020</v>
      </c>
      <c r="N417">
        <v>191050</v>
      </c>
      <c r="O417">
        <v>131.61461862019701</v>
      </c>
      <c r="P417" t="s">
        <v>24</v>
      </c>
      <c r="Q417">
        <v>2.8472696949390199</v>
      </c>
      <c r="R417">
        <v>1</v>
      </c>
      <c r="S417" t="s">
        <v>25</v>
      </c>
      <c r="T417">
        <v>-1.11368485725649E-2</v>
      </c>
      <c r="AV417">
        <v>257925</v>
      </c>
      <c r="AW417">
        <v>235633.33333333299</v>
      </c>
      <c r="AX417">
        <v>213341.66666666599</v>
      </c>
      <c r="AY417">
        <v>191050</v>
      </c>
      <c r="AZ417">
        <v>192656.3775</v>
      </c>
      <c r="BA417">
        <v>194262.755</v>
      </c>
      <c r="BB417">
        <v>195869.13250000001</v>
      </c>
      <c r="BC417">
        <v>197475.51</v>
      </c>
      <c r="BD417">
        <v>199081.88750000001</v>
      </c>
      <c r="BE417">
        <v>200688.26500000001</v>
      </c>
      <c r="BF417">
        <v>202294.64249999999</v>
      </c>
      <c r="BG417">
        <v>203901.02</v>
      </c>
      <c r="BH417">
        <v>205507.39749999999</v>
      </c>
      <c r="BI417">
        <v>207113.77499999999</v>
      </c>
      <c r="BJ417">
        <v>204807.18025053199</v>
      </c>
      <c r="BK417">
        <v>202526.273697508</v>
      </c>
      <c r="BL417">
        <v>200270.76925537299</v>
      </c>
      <c r="BM417">
        <v>198040.38402466499</v>
      </c>
      <c r="BN417">
        <v>195834.83825653</v>
      </c>
      <c r="BO417">
        <v>193653.85531763401</v>
      </c>
      <c r="BP417">
        <v>191497.16165546799</v>
      </c>
      <c r="BQ417">
        <v>189364.48676403501</v>
      </c>
      <c r="BR417">
        <v>187255.563149922</v>
      </c>
      <c r="BS417">
        <v>185170.12629875101</v>
      </c>
      <c r="BT417">
        <v>183107.914641999</v>
      </c>
      <c r="BU417">
        <v>181068.66952419301</v>
      </c>
      <c r="BV417">
        <v>179052.13517046699</v>
      </c>
      <c r="BW417">
        <v>177058.05865447901</v>
      </c>
      <c r="BX417">
        <v>175086.18986669101</v>
      </c>
      <c r="BY417">
        <v>173136.28148299901</v>
      </c>
      <c r="BZ417">
        <v>171208.08893370599</v>
      </c>
      <c r="CA417">
        <v>169301.37037285301</v>
      </c>
      <c r="CB417">
        <v>167415.88664788299</v>
      </c>
      <c r="CC417">
        <v>165551.40126964301</v>
      </c>
    </row>
    <row r="418" spans="1:81" x14ac:dyDescent="0.25">
      <c r="A418">
        <v>833306</v>
      </c>
      <c r="B418" t="s">
        <v>1024</v>
      </c>
      <c r="C418" t="s">
        <v>172</v>
      </c>
      <c r="D418">
        <v>2019</v>
      </c>
      <c r="E418" t="s">
        <v>28</v>
      </c>
      <c r="F418" t="s">
        <v>23</v>
      </c>
      <c r="G418">
        <v>2017</v>
      </c>
      <c r="H418">
        <v>815234</v>
      </c>
      <c r="I418">
        <v>100</v>
      </c>
      <c r="J418">
        <v>2030</v>
      </c>
      <c r="K418">
        <v>12.2</v>
      </c>
      <c r="L418">
        <v>715775.45200000005</v>
      </c>
      <c r="M418">
        <v>2020</v>
      </c>
      <c r="N418">
        <v>861508</v>
      </c>
      <c r="O418">
        <v>-46.525915499992998</v>
      </c>
      <c r="P418" t="s">
        <v>24</v>
      </c>
      <c r="Q418">
        <v>2.77232542583902</v>
      </c>
      <c r="R418">
        <v>1</v>
      </c>
      <c r="S418" t="s">
        <v>25</v>
      </c>
      <c r="T418">
        <v>-1.11368485725649E-2</v>
      </c>
      <c r="AV418">
        <v>815234</v>
      </c>
      <c r="AW418">
        <v>830658.66666666605</v>
      </c>
      <c r="AX418">
        <v>846083.33333333302</v>
      </c>
      <c r="AY418">
        <v>861508</v>
      </c>
      <c r="AZ418">
        <v>846934.7452</v>
      </c>
      <c r="BA418">
        <v>832361.49040000001</v>
      </c>
      <c r="BB418">
        <v>817788.23560000001</v>
      </c>
      <c r="BC418">
        <v>803214.98080000002</v>
      </c>
      <c r="BD418">
        <v>788641.72600000002</v>
      </c>
      <c r="BE418">
        <v>774068.47120000003</v>
      </c>
      <c r="BF418">
        <v>759495.21640000003</v>
      </c>
      <c r="BG418">
        <v>744921.96160000004</v>
      </c>
      <c r="BH418">
        <v>730348.70680000004</v>
      </c>
      <c r="BI418">
        <v>715775.45200000005</v>
      </c>
      <c r="BJ418">
        <v>707803.96917911596</v>
      </c>
      <c r="BK418">
        <v>699921.26355530799</v>
      </c>
      <c r="BL418">
        <v>692126.34643037396</v>
      </c>
      <c r="BM418">
        <v>684418.24011709704</v>
      </c>
      <c r="BN418">
        <v>676795.97781661095</v>
      </c>
      <c r="BO418">
        <v>669258.60349714698</v>
      </c>
      <c r="BP418">
        <v>661805.17177411297</v>
      </c>
      <c r="BQ418">
        <v>654434.74779152405</v>
      </c>
      <c r="BR418">
        <v>647146.40710474504</v>
      </c>
      <c r="BS418">
        <v>639939.23556454002</v>
      </c>
      <c r="BT418">
        <v>632812.32920241496</v>
      </c>
      <c r="BU418">
        <v>625764.79411723604</v>
      </c>
      <c r="BV418">
        <v>618795.74636311003</v>
      </c>
      <c r="BW418">
        <v>611904.31183851603</v>
      </c>
      <c r="BX418">
        <v>605089.62617667101</v>
      </c>
      <c r="BY418">
        <v>598350.83463711198</v>
      </c>
      <c r="BZ418">
        <v>591687.09199849004</v>
      </c>
      <c r="CA418">
        <v>585097.56245256204</v>
      </c>
      <c r="CB418">
        <v>578581.41949935094</v>
      </c>
      <c r="CC418">
        <v>572137.84584348695</v>
      </c>
    </row>
    <row r="419" spans="1:81" x14ac:dyDescent="0.25">
      <c r="A419">
        <v>8690</v>
      </c>
      <c r="B419" t="s">
        <v>1025</v>
      </c>
      <c r="C419" t="s">
        <v>172</v>
      </c>
      <c r="D419">
        <v>2019</v>
      </c>
      <c r="E419" t="s">
        <v>28</v>
      </c>
      <c r="F419" t="s">
        <v>23</v>
      </c>
      <c r="G419">
        <v>2017</v>
      </c>
      <c r="H419">
        <v>37737.599999999999</v>
      </c>
      <c r="I419">
        <v>100</v>
      </c>
      <c r="J419">
        <v>2030</v>
      </c>
      <c r="K419">
        <v>20.5</v>
      </c>
      <c r="L419">
        <v>30001.392</v>
      </c>
      <c r="M419">
        <v>2020</v>
      </c>
      <c r="N419">
        <v>32061.19</v>
      </c>
      <c r="O419">
        <v>73.374578346394003</v>
      </c>
      <c r="P419" t="s">
        <v>691</v>
      </c>
      <c r="Q419">
        <v>2.8552476761990202</v>
      </c>
      <c r="R419">
        <v>1</v>
      </c>
      <c r="S419" t="s">
        <v>25</v>
      </c>
      <c r="T419">
        <v>-1.11368485725649E-2</v>
      </c>
      <c r="AV419">
        <v>37737.599999999999</v>
      </c>
      <c r="AW419">
        <v>35845.463333333297</v>
      </c>
      <c r="AX419">
        <v>33953.326666666602</v>
      </c>
      <c r="AY419">
        <v>32061.19</v>
      </c>
      <c r="AZ419">
        <v>31855.210199999899</v>
      </c>
      <c r="BA419">
        <v>31649.2304</v>
      </c>
      <c r="BB419">
        <v>31443.250599999999</v>
      </c>
      <c r="BC419">
        <v>31237.270799999998</v>
      </c>
      <c r="BD419">
        <v>31031.290999999899</v>
      </c>
      <c r="BE419">
        <v>30825.3112</v>
      </c>
      <c r="BF419">
        <v>30619.331399999999</v>
      </c>
      <c r="BG419">
        <v>30413.3515999999</v>
      </c>
      <c r="BH419">
        <v>30207.371800000001</v>
      </c>
      <c r="BI419">
        <v>30001.392</v>
      </c>
      <c r="BJ419">
        <v>29667.271040329801</v>
      </c>
      <c r="BK419">
        <v>29336.871135192399</v>
      </c>
      <c r="BL419">
        <v>29010.1508437669</v>
      </c>
      <c r="BM419">
        <v>28687.0691867526</v>
      </c>
      <c r="BN419">
        <v>28367.5856412291</v>
      </c>
      <c r="BO419">
        <v>28051.660135573398</v>
      </c>
      <c r="BP419">
        <v>27739.253044434499</v>
      </c>
      <c r="BQ419">
        <v>27430.325183762499</v>
      </c>
      <c r="BR419">
        <v>27124.8378058948</v>
      </c>
      <c r="BS419">
        <v>26822.752594695099</v>
      </c>
      <c r="BT419">
        <v>26524.031660748598</v>
      </c>
      <c r="BU419">
        <v>26228.637536609</v>
      </c>
      <c r="BV419">
        <v>25936.533172099102</v>
      </c>
      <c r="BW419">
        <v>25647.681929664101</v>
      </c>
      <c r="BX419">
        <v>25362.047579776099</v>
      </c>
      <c r="BY419">
        <v>25079.594296390002</v>
      </c>
      <c r="BZ419">
        <v>24800.2866524497</v>
      </c>
      <c r="CA419">
        <v>24524.089615445198</v>
      </c>
      <c r="CB419">
        <v>24250.968543017902</v>
      </c>
      <c r="CC419">
        <v>23980.8891786163</v>
      </c>
    </row>
    <row r="420" spans="1:81" x14ac:dyDescent="0.25">
      <c r="A420">
        <v>833305</v>
      </c>
      <c r="B420" t="s">
        <v>1026</v>
      </c>
      <c r="C420" t="s">
        <v>172</v>
      </c>
      <c r="D420">
        <v>2019</v>
      </c>
      <c r="E420" t="s">
        <v>28</v>
      </c>
      <c r="F420" t="s">
        <v>23</v>
      </c>
      <c r="G420">
        <v>2017</v>
      </c>
      <c r="H420">
        <v>60908.969999999899</v>
      </c>
      <c r="I420">
        <v>100</v>
      </c>
      <c r="J420">
        <v>2030</v>
      </c>
      <c r="K420">
        <v>15</v>
      </c>
      <c r="L420">
        <v>51772.624499999903</v>
      </c>
      <c r="M420">
        <v>2020</v>
      </c>
      <c r="N420">
        <v>57466.12</v>
      </c>
      <c r="O420">
        <v>37.683113393131798</v>
      </c>
      <c r="P420" t="s">
        <v>24</v>
      </c>
      <c r="Q420">
        <v>2.8002499933370202</v>
      </c>
      <c r="R420">
        <v>1</v>
      </c>
      <c r="S420" t="s">
        <v>25</v>
      </c>
      <c r="T420">
        <v>-1.11368485725649E-2</v>
      </c>
      <c r="AV420">
        <v>60908.969999999899</v>
      </c>
      <c r="AW420">
        <v>59761.353333333202</v>
      </c>
      <c r="AX420">
        <v>58613.736666666598</v>
      </c>
      <c r="AY420">
        <v>57466.12</v>
      </c>
      <c r="AZ420">
        <v>56896.770449999902</v>
      </c>
      <c r="BA420">
        <v>56327.420899999903</v>
      </c>
      <c r="BB420">
        <v>55758.071349999896</v>
      </c>
      <c r="BC420">
        <v>55188.721799999897</v>
      </c>
      <c r="BD420">
        <v>54619.372249999898</v>
      </c>
      <c r="BE420">
        <v>54050.022699999899</v>
      </c>
      <c r="BF420">
        <v>53480.6731499999</v>
      </c>
      <c r="BG420">
        <v>52911.323599999901</v>
      </c>
      <c r="BH420">
        <v>52341.974049999902</v>
      </c>
      <c r="BI420">
        <v>51772.624499999903</v>
      </c>
      <c r="BJ420">
        <v>51196.040620739099</v>
      </c>
      <c r="BK420">
        <v>50625.878068831</v>
      </c>
      <c r="BL420">
        <v>50062.065330925303</v>
      </c>
      <c r="BM420">
        <v>49504.531690105003</v>
      </c>
      <c r="BN420">
        <v>48953.207217016497</v>
      </c>
      <c r="BO420">
        <v>48408.022761099201</v>
      </c>
      <c r="BP420">
        <v>47868.909941911603</v>
      </c>
      <c r="BQ420">
        <v>47335.801140554802</v>
      </c>
      <c r="BR420">
        <v>46808.629491191401</v>
      </c>
      <c r="BS420">
        <v>46287.328872658698</v>
      </c>
      <c r="BT420">
        <v>45771.833900175399</v>
      </c>
      <c r="BU420">
        <v>45262.079917140501</v>
      </c>
      <c r="BV420">
        <v>44758.002987024003</v>
      </c>
      <c r="BW420">
        <v>44259.539885347098</v>
      </c>
      <c r="BX420">
        <v>43766.628091752602</v>
      </c>
      <c r="BY420">
        <v>43279.205782163001</v>
      </c>
      <c r="BZ420">
        <v>42797.211821026103</v>
      </c>
      <c r="CA420">
        <v>42320.5857536474</v>
      </c>
      <c r="CB420">
        <v>41849.267798606801</v>
      </c>
      <c r="CC420">
        <v>41383.198840261</v>
      </c>
    </row>
    <row r="421" spans="1:81" x14ac:dyDescent="0.25">
      <c r="A421">
        <v>832227</v>
      </c>
      <c r="B421" t="s">
        <v>1027</v>
      </c>
      <c r="C421" t="s">
        <v>172</v>
      </c>
      <c r="D421">
        <v>2019</v>
      </c>
      <c r="E421" t="s">
        <v>28</v>
      </c>
      <c r="F421" t="s">
        <v>23</v>
      </c>
      <c r="G421">
        <v>2017</v>
      </c>
      <c r="H421">
        <v>412644.89099999901</v>
      </c>
      <c r="I421">
        <v>100</v>
      </c>
      <c r="J421">
        <v>2030</v>
      </c>
      <c r="K421">
        <v>15.9</v>
      </c>
      <c r="L421">
        <v>347034.35333099897</v>
      </c>
      <c r="M421">
        <v>2020</v>
      </c>
      <c r="N421">
        <v>323539.652</v>
      </c>
      <c r="O421">
        <v>135.80934310501399</v>
      </c>
      <c r="P421" t="s">
        <v>24</v>
      </c>
      <c r="Q421">
        <v>2.8092851669280199</v>
      </c>
      <c r="R421">
        <v>1</v>
      </c>
      <c r="S421" t="s">
        <v>25</v>
      </c>
      <c r="T421">
        <v>-1.11368485725649E-2</v>
      </c>
      <c r="AV421">
        <v>412644.89099999901</v>
      </c>
      <c r="AW421">
        <v>382943.14466666599</v>
      </c>
      <c r="AX421">
        <v>353241.39833333303</v>
      </c>
      <c r="AY421">
        <v>323539.652</v>
      </c>
      <c r="AZ421">
        <v>325889.12213309901</v>
      </c>
      <c r="BA421">
        <v>328238.592266199</v>
      </c>
      <c r="BB421">
        <v>330588.062399299</v>
      </c>
      <c r="BC421">
        <v>332937.532532399</v>
      </c>
      <c r="BD421">
        <v>335287.00266549899</v>
      </c>
      <c r="BE421">
        <v>337636.47279859899</v>
      </c>
      <c r="BF421">
        <v>339985.94293169898</v>
      </c>
      <c r="BG421">
        <v>342335.41306479898</v>
      </c>
      <c r="BH421">
        <v>344684.88319789898</v>
      </c>
      <c r="BI421">
        <v>347034.35333099897</v>
      </c>
      <c r="BJ421">
        <v>343169.48428847297</v>
      </c>
      <c r="BK421">
        <v>339347.65770722699</v>
      </c>
      <c r="BL421">
        <v>335568.394229887</v>
      </c>
      <c r="BM421">
        <v>331831.21983761003</v>
      </c>
      <c r="BN421">
        <v>328135.66579062899</v>
      </c>
      <c r="BO421">
        <v>324481.26856946101</v>
      </c>
      <c r="BP421">
        <v>320867.56981676997</v>
      </c>
      <c r="BQ421">
        <v>317294.11627987301</v>
      </c>
      <c r="BR421">
        <v>313760.45975389902</v>
      </c>
      <c r="BS421">
        <v>310266.15702556103</v>
      </c>
      <c r="BT421">
        <v>306810.76981757599</v>
      </c>
      <c r="BU421">
        <v>303393.86473368498</v>
      </c>
      <c r="BV421">
        <v>300015.01320430101</v>
      </c>
      <c r="BW421">
        <v>296673.79143274901</v>
      </c>
      <c r="BX421">
        <v>293369.78034211299</v>
      </c>
      <c r="BY421">
        <v>290102.56552267697</v>
      </c>
      <c r="BZ421">
        <v>286871.73717993801</v>
      </c>
      <c r="CA421">
        <v>283676.89008321601</v>
      </c>
      <c r="CB421">
        <v>280517.62351482298</v>
      </c>
      <c r="CC421">
        <v>277393.54121980298</v>
      </c>
    </row>
    <row r="422" spans="1:81" x14ac:dyDescent="0.25">
      <c r="A422">
        <v>74209</v>
      </c>
      <c r="B422" t="s">
        <v>1028</v>
      </c>
      <c r="C422" t="s">
        <v>172</v>
      </c>
      <c r="D422">
        <v>2020</v>
      </c>
      <c r="E422" t="s">
        <v>28</v>
      </c>
      <c r="F422" t="s">
        <v>23</v>
      </c>
      <c r="G422">
        <v>2020</v>
      </c>
      <c r="H422">
        <v>12409</v>
      </c>
      <c r="I422">
        <v>100</v>
      </c>
      <c r="J422">
        <v>2025</v>
      </c>
      <c r="K422">
        <v>15</v>
      </c>
      <c r="L422">
        <v>10547.65</v>
      </c>
      <c r="M422">
        <v>2020</v>
      </c>
      <c r="N422">
        <v>12409</v>
      </c>
      <c r="O422">
        <v>0</v>
      </c>
      <c r="P422" t="s">
        <v>45</v>
      </c>
      <c r="Q422">
        <v>2.7978061189487802</v>
      </c>
      <c r="R422">
        <v>1</v>
      </c>
      <c r="S422" t="s">
        <v>25</v>
      </c>
      <c r="T422">
        <v>-1.11368485725649E-2</v>
      </c>
      <c r="AY422">
        <v>12409</v>
      </c>
      <c r="AZ422">
        <v>12036.73</v>
      </c>
      <c r="BA422">
        <v>11664.46</v>
      </c>
      <c r="BB422">
        <v>11292.19</v>
      </c>
      <c r="BC422">
        <v>10919.92</v>
      </c>
      <c r="BD422">
        <v>10547.65</v>
      </c>
      <c r="BE422">
        <v>10430.1824191535</v>
      </c>
      <c r="BF422">
        <v>10314.0230569672</v>
      </c>
      <c r="BG422">
        <v>10199.157344007799</v>
      </c>
      <c r="BH422">
        <v>10085.570873099799</v>
      </c>
      <c r="BI422">
        <v>9973.2493975182897</v>
      </c>
      <c r="BJ422">
        <v>9862.1788292017009</v>
      </c>
      <c r="BK422">
        <v>9752.3452369853294</v>
      </c>
      <c r="BL422">
        <v>9643.7348448536504</v>
      </c>
      <c r="BM422">
        <v>9536.3340302125398</v>
      </c>
      <c r="BN422">
        <v>9430.12932218067</v>
      </c>
      <c r="BO422">
        <v>9325.1073998998399</v>
      </c>
      <c r="BP422">
        <v>9221.2550908642497</v>
      </c>
      <c r="BQ422">
        <v>9118.5593692682996</v>
      </c>
      <c r="BR422">
        <v>9017.0073543728195</v>
      </c>
      <c r="BS422">
        <v>8916.5863088894603</v>
      </c>
      <c r="BT422">
        <v>8817.2836373831597</v>
      </c>
      <c r="BU422">
        <v>8719.0868846922695</v>
      </c>
      <c r="BV422">
        <v>8621.9837343664094</v>
      </c>
      <c r="BW422">
        <v>8525.9620071216505</v>
      </c>
      <c r="BX422">
        <v>8431.0096593129001</v>
      </c>
      <c r="BY422">
        <v>8337.1147814233009</v>
      </c>
      <c r="BZ422">
        <v>8244.2655965704907</v>
      </c>
      <c r="CA422">
        <v>8152.45045902948</v>
      </c>
      <c r="CB422">
        <v>8061.6578527719303</v>
      </c>
      <c r="CC422">
        <v>7971.87639002178</v>
      </c>
    </row>
    <row r="423" spans="1:81" x14ac:dyDescent="0.25">
      <c r="A423">
        <v>8713</v>
      </c>
      <c r="B423" t="s">
        <v>280</v>
      </c>
      <c r="C423" t="s">
        <v>172</v>
      </c>
      <c r="D423">
        <v>2020</v>
      </c>
      <c r="E423" t="s">
        <v>28</v>
      </c>
      <c r="F423" t="s">
        <v>23</v>
      </c>
      <c r="G423">
        <v>2019</v>
      </c>
      <c r="H423">
        <v>410494</v>
      </c>
      <c r="I423">
        <v>100</v>
      </c>
      <c r="J423">
        <v>2045</v>
      </c>
      <c r="K423">
        <v>100</v>
      </c>
      <c r="L423">
        <v>0</v>
      </c>
      <c r="M423">
        <v>2020</v>
      </c>
      <c r="N423">
        <v>387432</v>
      </c>
      <c r="O423">
        <v>5.6181089126759503</v>
      </c>
      <c r="P423" t="s">
        <v>45</v>
      </c>
      <c r="Q423">
        <v>3.6576020250097598</v>
      </c>
      <c r="R423">
        <v>1</v>
      </c>
      <c r="S423" t="s">
        <v>25</v>
      </c>
      <c r="T423">
        <v>-1.11368485725649E-2</v>
      </c>
      <c r="AX423">
        <v>410494</v>
      </c>
      <c r="AY423">
        <v>387432</v>
      </c>
      <c r="AZ423">
        <v>371934.71999999997</v>
      </c>
      <c r="BA423">
        <v>356437.44</v>
      </c>
      <c r="BB423">
        <v>340940.16</v>
      </c>
      <c r="BC423">
        <v>325442.88</v>
      </c>
      <c r="BD423">
        <v>309945.59999999998</v>
      </c>
      <c r="BE423">
        <v>294448.32</v>
      </c>
      <c r="BF423">
        <v>278951.03999999998</v>
      </c>
      <c r="BG423">
        <v>263453.76</v>
      </c>
      <c r="BH423">
        <v>247956.48000000001</v>
      </c>
      <c r="BI423">
        <v>232459.19999999899</v>
      </c>
      <c r="BJ423">
        <v>216961.92000000001</v>
      </c>
      <c r="BK423">
        <v>201464.64</v>
      </c>
      <c r="BL423">
        <v>185967.35999999999</v>
      </c>
      <c r="BM423">
        <v>170470.08</v>
      </c>
      <c r="BN423">
        <v>154972.79999999999</v>
      </c>
      <c r="BO423">
        <v>139475.51999999999</v>
      </c>
      <c r="BP423">
        <v>123978.239999999</v>
      </c>
      <c r="BQ423">
        <v>108480.96000000001</v>
      </c>
      <c r="BR423">
        <v>92983.679999999993</v>
      </c>
      <c r="BS423">
        <v>77486.399999999907</v>
      </c>
      <c r="BT423">
        <v>61989.119999999901</v>
      </c>
      <c r="BU423">
        <v>46491.839999999997</v>
      </c>
      <c r="BV423">
        <v>30994.559999999899</v>
      </c>
      <c r="BW423">
        <v>15497.28</v>
      </c>
      <c r="BX423">
        <v>0</v>
      </c>
      <c r="BY423">
        <v>0</v>
      </c>
      <c r="BZ423">
        <v>0</v>
      </c>
      <c r="CA423">
        <v>0</v>
      </c>
      <c r="CB423">
        <v>0</v>
      </c>
      <c r="CC423">
        <v>0</v>
      </c>
    </row>
    <row r="424" spans="1:81" x14ac:dyDescent="0.25">
      <c r="A424">
        <v>8698</v>
      </c>
      <c r="B424" t="s">
        <v>1029</v>
      </c>
      <c r="C424" t="s">
        <v>36</v>
      </c>
      <c r="D424">
        <v>2019</v>
      </c>
      <c r="E424" t="s">
        <v>105</v>
      </c>
      <c r="F424" t="s">
        <v>54</v>
      </c>
      <c r="G424">
        <v>2017</v>
      </c>
      <c r="H424">
        <v>15509743</v>
      </c>
      <c r="I424">
        <v>100</v>
      </c>
      <c r="J424">
        <v>2030</v>
      </c>
      <c r="K424">
        <v>43</v>
      </c>
      <c r="L424">
        <v>8840553.5099999998</v>
      </c>
      <c r="M424">
        <v>2020</v>
      </c>
      <c r="N424">
        <v>14893065</v>
      </c>
      <c r="O424">
        <v>16.141406452564201</v>
      </c>
      <c r="P424" t="s">
        <v>706</v>
      </c>
      <c r="Q424">
        <v>3.42806012573902</v>
      </c>
      <c r="R424">
        <v>1</v>
      </c>
      <c r="S424" t="s">
        <v>25</v>
      </c>
      <c r="T424">
        <v>-1.11368485725649E-2</v>
      </c>
      <c r="AV424">
        <v>15509743</v>
      </c>
      <c r="AW424">
        <v>15304183.666666601</v>
      </c>
      <c r="AX424">
        <v>15098624.3333333</v>
      </c>
      <c r="AY424">
        <v>14893065</v>
      </c>
      <c r="AZ424">
        <v>14287813.851</v>
      </c>
      <c r="BA424">
        <v>13682562.702</v>
      </c>
      <c r="BB424">
        <v>13077311.552999999</v>
      </c>
      <c r="BC424">
        <v>12472060.403999999</v>
      </c>
      <c r="BD424">
        <v>11866809.255000001</v>
      </c>
      <c r="BE424">
        <v>11261558.106000001</v>
      </c>
      <c r="BF424">
        <v>10656306.957</v>
      </c>
      <c r="BG424">
        <v>10051055.808</v>
      </c>
      <c r="BH424">
        <v>9445804.659</v>
      </c>
      <c r="BI424">
        <v>8840553.5099999998</v>
      </c>
      <c r="BJ424">
        <v>8742097.6042614691</v>
      </c>
      <c r="BK424">
        <v>8644738.1870362293</v>
      </c>
      <c r="BL424">
        <v>8548463.0468977392</v>
      </c>
      <c r="BM424">
        <v>8453260.1084162705</v>
      </c>
      <c r="BN424">
        <v>8359117.4306443296</v>
      </c>
      <c r="BO424">
        <v>8266023.2056189599</v>
      </c>
      <c r="BP424">
        <v>8173965.7568806699</v>
      </c>
      <c r="BQ424">
        <v>8082933.53800896</v>
      </c>
      <c r="BR424">
        <v>7992915.1311740503</v>
      </c>
      <c r="BS424">
        <v>7903899.2457047999</v>
      </c>
      <c r="BT424">
        <v>7815874.7166725798</v>
      </c>
      <c r="BU424">
        <v>7728830.5034908596</v>
      </c>
      <c r="BV424">
        <v>7642755.68853046</v>
      </c>
      <c r="BW424">
        <v>7557639.47575018</v>
      </c>
      <c r="BX424">
        <v>7473471.1893427204</v>
      </c>
      <c r="BY424">
        <v>7390240.2723955801</v>
      </c>
      <c r="BZ424">
        <v>7307936.2855670396</v>
      </c>
      <c r="CA424">
        <v>7226548.9057767298</v>
      </c>
      <c r="CB424">
        <v>7146067.9249108601</v>
      </c>
      <c r="CC424">
        <v>7066483.2485418599</v>
      </c>
    </row>
    <row r="425" spans="1:81" x14ac:dyDescent="0.25">
      <c r="A425">
        <v>8732</v>
      </c>
      <c r="B425" t="s">
        <v>1030</v>
      </c>
      <c r="C425" t="s">
        <v>59</v>
      </c>
      <c r="D425">
        <v>2020</v>
      </c>
      <c r="E425" t="s">
        <v>690</v>
      </c>
      <c r="F425" t="s">
        <v>23</v>
      </c>
      <c r="G425">
        <v>2017</v>
      </c>
      <c r="H425">
        <v>666000</v>
      </c>
      <c r="I425">
        <v>100</v>
      </c>
      <c r="J425">
        <v>2030</v>
      </c>
      <c r="K425">
        <v>16</v>
      </c>
      <c r="L425">
        <v>559440</v>
      </c>
      <c r="M425">
        <v>2020</v>
      </c>
      <c r="N425">
        <v>587000</v>
      </c>
      <c r="O425">
        <v>74.136636636636595</v>
      </c>
      <c r="P425" t="s">
        <v>24</v>
      </c>
      <c r="Q425">
        <v>2.81031050243902</v>
      </c>
      <c r="R425">
        <v>1</v>
      </c>
      <c r="S425" t="s">
        <v>25</v>
      </c>
      <c r="T425">
        <v>-1.11368485725649E-2</v>
      </c>
      <c r="AV425">
        <v>666000</v>
      </c>
      <c r="AW425">
        <v>639666.66666666605</v>
      </c>
      <c r="AX425">
        <v>613333.33333333302</v>
      </c>
      <c r="AY425">
        <v>587000</v>
      </c>
      <c r="AZ425">
        <v>584244</v>
      </c>
      <c r="BA425">
        <v>581488</v>
      </c>
      <c r="BB425">
        <v>578732</v>
      </c>
      <c r="BC425">
        <v>575976</v>
      </c>
      <c r="BD425">
        <v>573220</v>
      </c>
      <c r="BE425">
        <v>570464</v>
      </c>
      <c r="BF425">
        <v>567708</v>
      </c>
      <c r="BG425">
        <v>564952</v>
      </c>
      <c r="BH425">
        <v>562196</v>
      </c>
      <c r="BI425">
        <v>559440</v>
      </c>
      <c r="BJ425">
        <v>553209.60143456399</v>
      </c>
      <c r="BK425">
        <v>547048.58987449796</v>
      </c>
      <c r="BL425">
        <v>540956.19256723102</v>
      </c>
      <c r="BM425">
        <v>534931.64536621806</v>
      </c>
      <c r="BN425">
        <v>528974.19263510196</v>
      </c>
      <c r="BO425">
        <v>523083.08715292998</v>
      </c>
      <c r="BP425">
        <v>517257.59002043802</v>
      </c>
      <c r="BQ425">
        <v>511496.97056737001</v>
      </c>
      <c r="BR425">
        <v>505800.50626083597</v>
      </c>
      <c r="BS425">
        <v>500167.482614682</v>
      </c>
      <c r="BT425">
        <v>494597.193099881</v>
      </c>
      <c r="BU425">
        <v>489088.93905591202</v>
      </c>
      <c r="BV425">
        <v>483642.02960313001</v>
      </c>
      <c r="BW425">
        <v>478255.78155611199</v>
      </c>
      <c r="BX425">
        <v>472929.51933796803</v>
      </c>
      <c r="BY425">
        <v>467662.57489560498</v>
      </c>
      <c r="BZ425">
        <v>462454.28761593701</v>
      </c>
      <c r="CA425">
        <v>457304.00424302497</v>
      </c>
      <c r="CB425">
        <v>452211.078796143</v>
      </c>
      <c r="CC425">
        <v>447174.87248875399</v>
      </c>
    </row>
    <row r="426" spans="1:81" x14ac:dyDescent="0.25">
      <c r="A426">
        <v>8765</v>
      </c>
      <c r="B426" t="s">
        <v>1031</v>
      </c>
      <c r="C426" t="s">
        <v>111</v>
      </c>
      <c r="D426">
        <v>2019</v>
      </c>
      <c r="E426" t="s">
        <v>44</v>
      </c>
      <c r="F426" t="s">
        <v>33</v>
      </c>
      <c r="G426">
        <v>2018</v>
      </c>
      <c r="H426">
        <v>8247.07</v>
      </c>
      <c r="I426">
        <v>100</v>
      </c>
      <c r="J426">
        <v>2030</v>
      </c>
      <c r="K426">
        <v>20</v>
      </c>
      <c r="L426">
        <v>6597.6559999999999</v>
      </c>
      <c r="M426">
        <v>2020</v>
      </c>
      <c r="N426">
        <v>8247.07</v>
      </c>
      <c r="O426">
        <v>119.70498912200399</v>
      </c>
      <c r="P426" t="s">
        <v>24</v>
      </c>
      <c r="Q426">
        <v>2.5202449867380201</v>
      </c>
      <c r="R426">
        <v>1</v>
      </c>
      <c r="S426" t="s">
        <v>25</v>
      </c>
      <c r="T426">
        <v>-1.11368485725649E-2</v>
      </c>
      <c r="AW426">
        <v>8247.07</v>
      </c>
      <c r="AX426">
        <v>8247.07</v>
      </c>
      <c r="AY426">
        <v>8247.07</v>
      </c>
      <c r="AZ426">
        <v>8082.1286</v>
      </c>
      <c r="BA426">
        <v>7917.1871999999903</v>
      </c>
      <c r="BB426">
        <v>7752.2457999999997</v>
      </c>
      <c r="BC426">
        <v>7587.3044</v>
      </c>
      <c r="BD426">
        <v>7422.3629999999903</v>
      </c>
      <c r="BE426">
        <v>7257.4215999999997</v>
      </c>
      <c r="BF426">
        <v>7092.4802</v>
      </c>
      <c r="BG426">
        <v>6927.5388000000003</v>
      </c>
      <c r="BH426">
        <v>6762.5973999999997</v>
      </c>
      <c r="BI426">
        <v>6597.6559999999999</v>
      </c>
      <c r="BJ426">
        <v>6524.1789041941202</v>
      </c>
      <c r="BK426">
        <v>6451.5201116777898</v>
      </c>
      <c r="BL426">
        <v>6379.6705091311796</v>
      </c>
      <c r="BM426">
        <v>6308.62108472812</v>
      </c>
      <c r="BN426">
        <v>6238.36292700582</v>
      </c>
      <c r="BO426">
        <v>6168.8872237470496</v>
      </c>
      <c r="BP426">
        <v>6100.1852608749496</v>
      </c>
      <c r="BQ426">
        <v>6032.2484213599901</v>
      </c>
      <c r="BR426">
        <v>5965.0681841392097</v>
      </c>
      <c r="BS426">
        <v>5898.6361230474304</v>
      </c>
      <c r="BT426">
        <v>5832.9439057603904</v>
      </c>
      <c r="BU426">
        <v>5767.98329274967</v>
      </c>
      <c r="BV426">
        <v>5703.7461362492304</v>
      </c>
      <c r="BW426">
        <v>5640.2243792334702</v>
      </c>
      <c r="BX426">
        <v>5577.4100544066596</v>
      </c>
      <c r="BY426">
        <v>5515.2952832036299</v>
      </c>
      <c r="BZ426">
        <v>5453.8722748016098</v>
      </c>
      <c r="CA426">
        <v>5393.1333251430397</v>
      </c>
      <c r="CB426">
        <v>5333.0708159692604</v>
      </c>
      <c r="CC426">
        <v>5273.6772138650504</v>
      </c>
    </row>
    <row r="427" spans="1:81" x14ac:dyDescent="0.25">
      <c r="A427">
        <v>8833</v>
      </c>
      <c r="B427" t="s">
        <v>282</v>
      </c>
      <c r="C427" t="s">
        <v>59</v>
      </c>
      <c r="D427">
        <v>2013</v>
      </c>
      <c r="E427" t="s">
        <v>690</v>
      </c>
      <c r="F427" t="s">
        <v>23</v>
      </c>
      <c r="G427">
        <v>2013</v>
      </c>
      <c r="H427">
        <v>322226</v>
      </c>
      <c r="I427">
        <v>100</v>
      </c>
      <c r="J427">
        <v>2030</v>
      </c>
      <c r="K427">
        <v>6.5</v>
      </c>
      <c r="L427">
        <v>301281.31</v>
      </c>
      <c r="M427">
        <v>2020</v>
      </c>
      <c r="N427">
        <v>225066</v>
      </c>
      <c r="O427">
        <v>463.88846051194798</v>
      </c>
      <c r="P427" t="s">
        <v>691</v>
      </c>
      <c r="Q427">
        <v>2.7152761250390198</v>
      </c>
      <c r="R427">
        <v>1</v>
      </c>
      <c r="S427" t="s">
        <v>25</v>
      </c>
      <c r="T427">
        <v>-1.11368485725649E-2</v>
      </c>
      <c r="AR427">
        <v>322226</v>
      </c>
      <c r="AS427">
        <v>308346</v>
      </c>
      <c r="AT427">
        <v>294466</v>
      </c>
      <c r="AU427">
        <v>280586</v>
      </c>
      <c r="AV427">
        <v>266706</v>
      </c>
      <c r="AW427">
        <v>252826</v>
      </c>
      <c r="AX427">
        <v>238946</v>
      </c>
      <c r="AY427">
        <v>225066</v>
      </c>
      <c r="AZ427">
        <v>232687.53099999999</v>
      </c>
      <c r="BA427">
        <v>240309.06200000001</v>
      </c>
      <c r="BB427">
        <v>247930.59299999999</v>
      </c>
      <c r="BC427">
        <v>255552.12400000001</v>
      </c>
      <c r="BD427">
        <v>263173.65500000003</v>
      </c>
      <c r="BE427">
        <v>270795.18599999999</v>
      </c>
      <c r="BF427">
        <v>278416.717</v>
      </c>
      <c r="BG427">
        <v>286038.24800000002</v>
      </c>
      <c r="BH427">
        <v>293659.77899999998</v>
      </c>
      <c r="BI427">
        <v>301281.31</v>
      </c>
      <c r="BJ427">
        <v>297925.98567278602</v>
      </c>
      <c r="BK427">
        <v>294608.02908451599</v>
      </c>
      <c r="BL427">
        <v>291327.02407634002</v>
      </c>
      <c r="BM427">
        <v>288082.55912410503</v>
      </c>
      <c r="BN427">
        <v>284874.227286743</v>
      </c>
      <c r="BO427">
        <v>281701.62615522399</v>
      </c>
      <c r="BP427">
        <v>278564.35780208802</v>
      </c>
      <c r="BQ427">
        <v>275462.02873153298</v>
      </c>
      <c r="BR427">
        <v>272394.24983005802</v>
      </c>
      <c r="BS427">
        <v>269360.63631766301</v>
      </c>
      <c r="BT427">
        <v>266360.80769958399</v>
      </c>
      <c r="BU427">
        <v>263394.38771856698</v>
      </c>
      <c r="BV427">
        <v>260461.00430768199</v>
      </c>
      <c r="BW427">
        <v>257560.28954364901</v>
      </c>
      <c r="BX427">
        <v>254691.879600696</v>
      </c>
      <c r="BY427">
        <v>251855.41470492099</v>
      </c>
      <c r="BZ427">
        <v>249050.539089172</v>
      </c>
      <c r="CA427">
        <v>246276.90094841999</v>
      </c>
      <c r="CB427">
        <v>243534.15239563701</v>
      </c>
      <c r="CC427">
        <v>240821.949418159</v>
      </c>
    </row>
    <row r="428" spans="1:81" x14ac:dyDescent="0.25">
      <c r="A428">
        <v>838872</v>
      </c>
      <c r="B428" t="s">
        <v>1032</v>
      </c>
      <c r="C428" t="s">
        <v>59</v>
      </c>
      <c r="D428">
        <v>2020</v>
      </c>
      <c r="E428" t="s">
        <v>49</v>
      </c>
      <c r="F428" t="s">
        <v>50</v>
      </c>
      <c r="G428">
        <v>2008</v>
      </c>
      <c r="H428">
        <v>928370</v>
      </c>
      <c r="I428">
        <v>100</v>
      </c>
      <c r="J428">
        <v>2050</v>
      </c>
      <c r="K428">
        <v>50</v>
      </c>
      <c r="L428">
        <v>464185</v>
      </c>
      <c r="M428">
        <v>2020</v>
      </c>
      <c r="N428">
        <v>928370</v>
      </c>
      <c r="O428">
        <v>-2.9891893430615402</v>
      </c>
      <c r="P428" t="s">
        <v>24</v>
      </c>
      <c r="Q428">
        <v>2.8300913358000002</v>
      </c>
      <c r="R428">
        <v>1</v>
      </c>
      <c r="S428" t="s">
        <v>25</v>
      </c>
      <c r="T428">
        <v>-1.11368485725649E-2</v>
      </c>
      <c r="AM428">
        <v>928370</v>
      </c>
      <c r="AN428">
        <v>928370</v>
      </c>
      <c r="AO428">
        <v>928370</v>
      </c>
      <c r="AP428">
        <v>928370</v>
      </c>
      <c r="AQ428">
        <v>928370</v>
      </c>
      <c r="AR428">
        <v>928370</v>
      </c>
      <c r="AS428">
        <v>928370</v>
      </c>
      <c r="AT428">
        <v>928370</v>
      </c>
      <c r="AU428">
        <v>928370</v>
      </c>
      <c r="AV428">
        <v>928370</v>
      </c>
      <c r="AW428">
        <v>928370</v>
      </c>
      <c r="AX428">
        <v>928370</v>
      </c>
      <c r="AY428">
        <v>928370</v>
      </c>
      <c r="AZ428">
        <v>912897.16666666605</v>
      </c>
      <c r="BA428">
        <v>897424.33333333302</v>
      </c>
      <c r="BB428">
        <v>881951.5</v>
      </c>
      <c r="BC428">
        <v>866478.66666666605</v>
      </c>
      <c r="BD428">
        <v>851005.83333333302</v>
      </c>
      <c r="BE428">
        <v>835533</v>
      </c>
      <c r="BF428">
        <v>820060.16666666605</v>
      </c>
      <c r="BG428">
        <v>804587.33333333302</v>
      </c>
      <c r="BH428">
        <v>789114.5</v>
      </c>
      <c r="BI428">
        <v>773641.66666666605</v>
      </c>
      <c r="BJ428">
        <v>758168.83333333302</v>
      </c>
      <c r="BK428">
        <v>742696</v>
      </c>
      <c r="BL428">
        <v>727223.16666666605</v>
      </c>
      <c r="BM428">
        <v>711750.33333333302</v>
      </c>
      <c r="BN428">
        <v>696277.5</v>
      </c>
      <c r="BO428">
        <v>680804.66666666605</v>
      </c>
      <c r="BP428">
        <v>665331.83333333302</v>
      </c>
      <c r="BQ428">
        <v>649859</v>
      </c>
      <c r="BR428">
        <v>634386.16666666605</v>
      </c>
      <c r="BS428">
        <v>618913.33333333302</v>
      </c>
      <c r="BT428">
        <v>603440.5</v>
      </c>
      <c r="BU428">
        <v>587967.66666666605</v>
      </c>
      <c r="BV428">
        <v>572494.83333333302</v>
      </c>
      <c r="BW428">
        <v>557022</v>
      </c>
      <c r="BX428">
        <v>541549.16666666605</v>
      </c>
      <c r="BY428">
        <v>526076.33333333302</v>
      </c>
      <c r="BZ428">
        <v>510603.5</v>
      </c>
      <c r="CA428">
        <v>495130.66666666599</v>
      </c>
      <c r="CB428">
        <v>479657.83333333302</v>
      </c>
      <c r="CC428">
        <v>464185</v>
      </c>
    </row>
    <row r="429" spans="1:81" x14ac:dyDescent="0.25">
      <c r="A429">
        <v>73539</v>
      </c>
      <c r="B429" t="s">
        <v>1033</v>
      </c>
      <c r="C429" t="s">
        <v>172</v>
      </c>
      <c r="D429">
        <v>2016</v>
      </c>
      <c r="E429" t="s">
        <v>28</v>
      </c>
      <c r="F429" t="s">
        <v>23</v>
      </c>
      <c r="G429">
        <v>2016</v>
      </c>
      <c r="H429">
        <v>31441</v>
      </c>
      <c r="I429">
        <v>100</v>
      </c>
      <c r="J429">
        <v>2025</v>
      </c>
      <c r="K429">
        <v>5</v>
      </c>
      <c r="L429">
        <v>29868.949999999899</v>
      </c>
      <c r="M429">
        <v>2020</v>
      </c>
      <c r="N429">
        <v>24291</v>
      </c>
      <c r="O429">
        <v>454.820139308546</v>
      </c>
      <c r="P429" t="s">
        <v>691</v>
      </c>
      <c r="Q429">
        <v>2.6978080221487799</v>
      </c>
      <c r="R429">
        <v>1</v>
      </c>
      <c r="S429" t="s">
        <v>25</v>
      </c>
      <c r="T429">
        <v>-1.11368485725649E-2</v>
      </c>
      <c r="AU429">
        <v>31441</v>
      </c>
      <c r="AV429">
        <v>29653.5</v>
      </c>
      <c r="AW429">
        <v>27866</v>
      </c>
      <c r="AX429">
        <v>26078.5</v>
      </c>
      <c r="AY429">
        <v>24291</v>
      </c>
      <c r="AZ429">
        <v>25406.59</v>
      </c>
      <c r="BA429">
        <v>26522.18</v>
      </c>
      <c r="BB429">
        <v>27637.769999999899</v>
      </c>
      <c r="BC429">
        <v>28753.359999999899</v>
      </c>
      <c r="BD429">
        <v>29868.949999999899</v>
      </c>
      <c r="BE429">
        <v>29536.304026828398</v>
      </c>
      <c r="BF429">
        <v>29207.362681488401</v>
      </c>
      <c r="BG429">
        <v>28882.084706100701</v>
      </c>
      <c r="BH429">
        <v>28560.429302268902</v>
      </c>
      <c r="BI429">
        <v>28242.356125962</v>
      </c>
      <c r="BJ429">
        <v>27927.825282454702</v>
      </c>
      <c r="BK429">
        <v>27616.797321323</v>
      </c>
      <c r="BL429">
        <v>27309.2332314962</v>
      </c>
      <c r="BM429">
        <v>27005.094436364201</v>
      </c>
      <c r="BN429">
        <v>26704.3427889386</v>
      </c>
      <c r="BO429">
        <v>26406.940567068301</v>
      </c>
      <c r="BP429">
        <v>26112.8504687081</v>
      </c>
      <c r="BQ429">
        <v>25822.035607240101</v>
      </c>
      <c r="BR429">
        <v>25534.459506846899</v>
      </c>
      <c r="BS429">
        <v>25250.086097936801</v>
      </c>
      <c r="BT429">
        <v>24968.879712619899</v>
      </c>
      <c r="BU429">
        <v>24690.805080233898</v>
      </c>
      <c r="BV429">
        <v>24415.827322920599</v>
      </c>
      <c r="BW429">
        <v>24143.911951251299</v>
      </c>
      <c r="BX429">
        <v>23875.024859900899</v>
      </c>
      <c r="BY429">
        <v>23609.132323369999</v>
      </c>
      <c r="BZ429">
        <v>23346.2009917549</v>
      </c>
      <c r="CA429">
        <v>23086.1978865651</v>
      </c>
      <c r="CB429">
        <v>22829.0903965861</v>
      </c>
      <c r="CC429">
        <v>22574.846273790001</v>
      </c>
    </row>
    <row r="430" spans="1:81" x14ac:dyDescent="0.25">
      <c r="A430">
        <v>40319</v>
      </c>
      <c r="B430" t="s">
        <v>1034</v>
      </c>
      <c r="C430" t="s">
        <v>27</v>
      </c>
      <c r="D430">
        <v>2018</v>
      </c>
      <c r="E430" t="s">
        <v>28</v>
      </c>
      <c r="F430" t="s">
        <v>23</v>
      </c>
      <c r="G430">
        <v>2019</v>
      </c>
      <c r="H430">
        <v>34404</v>
      </c>
      <c r="I430">
        <v>100</v>
      </c>
      <c r="J430">
        <v>2030</v>
      </c>
      <c r="K430">
        <v>30</v>
      </c>
      <c r="L430">
        <v>24082.799999999999</v>
      </c>
      <c r="M430">
        <v>2020</v>
      </c>
      <c r="N430">
        <v>36573</v>
      </c>
      <c r="O430">
        <v>-21.0149982560167</v>
      </c>
      <c r="P430" t="s">
        <v>24</v>
      </c>
      <c r="Q430">
        <v>2.9502473428390199</v>
      </c>
      <c r="R430">
        <v>1</v>
      </c>
      <c r="S430" t="s">
        <v>25</v>
      </c>
      <c r="T430">
        <v>-1.11368485725649E-2</v>
      </c>
      <c r="AX430">
        <v>34404</v>
      </c>
      <c r="AY430">
        <v>36573</v>
      </c>
      <c r="AZ430">
        <v>35323.980000000003</v>
      </c>
      <c r="BA430">
        <v>34074.959999999999</v>
      </c>
      <c r="BB430">
        <v>32825.94</v>
      </c>
      <c r="BC430">
        <v>31576.92</v>
      </c>
      <c r="BD430">
        <v>30327.9</v>
      </c>
      <c r="BE430">
        <v>29078.880000000001</v>
      </c>
      <c r="BF430">
        <v>27829.86</v>
      </c>
      <c r="BG430">
        <v>26580.839999999898</v>
      </c>
      <c r="BH430">
        <v>25331.82</v>
      </c>
      <c r="BI430">
        <v>24082.799999999999</v>
      </c>
      <c r="BJ430">
        <v>23814.5935031966</v>
      </c>
      <c r="BK430">
        <v>23549.3739815343</v>
      </c>
      <c r="BL430">
        <v>23287.108169523199</v>
      </c>
      <c r="BM430">
        <v>23027.7631721463</v>
      </c>
      <c r="BN430">
        <v>22771.306460733202</v>
      </c>
      <c r="BO430">
        <v>22517.705868880599</v>
      </c>
      <c r="BP430">
        <v>22266.929588417301</v>
      </c>
      <c r="BQ430">
        <v>22018.946165415098</v>
      </c>
      <c r="BR430">
        <v>21773.7244962435</v>
      </c>
      <c r="BS430">
        <v>21531.233823668001</v>
      </c>
      <c r="BT430">
        <v>21291.443732993401</v>
      </c>
      <c r="BU430">
        <v>21054.324148247699</v>
      </c>
      <c r="BV430">
        <v>20819.845328411</v>
      </c>
      <c r="BW430">
        <v>20587.9778636843</v>
      </c>
      <c r="BX430">
        <v>20358.692671801098</v>
      </c>
      <c r="BY430">
        <v>20131.960994379901</v>
      </c>
      <c r="BZ430">
        <v>19907.7543933167</v>
      </c>
      <c r="CA430">
        <v>19686.044747218501</v>
      </c>
      <c r="CB430">
        <v>19466.804247876</v>
      </c>
      <c r="CC430">
        <v>19250.005396775599</v>
      </c>
    </row>
    <row r="431" spans="1:81" x14ac:dyDescent="0.25">
      <c r="A431">
        <v>40757</v>
      </c>
      <c r="B431" t="s">
        <v>1035</v>
      </c>
      <c r="C431" t="s">
        <v>92</v>
      </c>
      <c r="D431">
        <v>2020</v>
      </c>
      <c r="E431" t="s">
        <v>32</v>
      </c>
      <c r="F431" t="s">
        <v>33</v>
      </c>
      <c r="G431">
        <v>2019</v>
      </c>
      <c r="H431">
        <v>8647.7999999999993</v>
      </c>
      <c r="I431">
        <v>100</v>
      </c>
      <c r="J431">
        <v>2021</v>
      </c>
      <c r="K431">
        <v>14.2</v>
      </c>
      <c r="L431">
        <v>7419.8123999999898</v>
      </c>
      <c r="M431">
        <v>2020</v>
      </c>
      <c r="N431">
        <v>8040.17</v>
      </c>
      <c r="O431">
        <v>49.4817700113584</v>
      </c>
      <c r="P431" t="s">
        <v>691</v>
      </c>
      <c r="Q431">
        <v>2.4578545233165898</v>
      </c>
      <c r="R431">
        <v>1</v>
      </c>
      <c r="S431" t="s">
        <v>25</v>
      </c>
      <c r="T431">
        <v>-1.11368485725649E-2</v>
      </c>
      <c r="AX431">
        <v>8647.7999999999993</v>
      </c>
      <c r="AY431">
        <v>8040.17</v>
      </c>
      <c r="AZ431">
        <v>7419.8123999999898</v>
      </c>
      <c r="BA431">
        <v>7337.17907286435</v>
      </c>
      <c r="BB431">
        <v>7255.4660205800701</v>
      </c>
      <c r="BC431">
        <v>7174.6629941854799</v>
      </c>
      <c r="BD431">
        <v>7094.7598588600504</v>
      </c>
      <c r="BE431">
        <v>7015.7465926532204</v>
      </c>
      <c r="BF431">
        <v>6937.6132852273504</v>
      </c>
      <c r="BG431">
        <v>6860.3501366147602</v>
      </c>
      <c r="BH431">
        <v>6783.9474559885002</v>
      </c>
      <c r="BI431">
        <v>6708.3956604469204</v>
      </c>
      <c r="BJ431">
        <v>6633.6852738116704</v>
      </c>
      <c r="BK431">
        <v>6559.8069254391803</v>
      </c>
      <c r="BL431">
        <v>6486.7513490453002</v>
      </c>
      <c r="BM431">
        <v>6414.5093815431001</v>
      </c>
      <c r="BN431">
        <v>6343.07196189356</v>
      </c>
      <c r="BO431">
        <v>6272.4301299690696</v>
      </c>
      <c r="BP431">
        <v>6202.5750254296099</v>
      </c>
      <c r="BQ431">
        <v>6133.4978866114297</v>
      </c>
      <c r="BR431">
        <v>6065.1900494280899</v>
      </c>
      <c r="BS431">
        <v>5997.6429462837796</v>
      </c>
      <c r="BT431">
        <v>5930.8481049987004</v>
      </c>
      <c r="BU431">
        <v>5864.7971477464498</v>
      </c>
      <c r="BV431">
        <v>5799.4817900031903</v>
      </c>
      <c r="BW431">
        <v>5734.8938395085697</v>
      </c>
      <c r="BX431">
        <v>5671.0251952382296</v>
      </c>
      <c r="BY431">
        <v>5607.8678463876604</v>
      </c>
      <c r="BZ431">
        <v>5545.4138713674902</v>
      </c>
      <c r="CA431">
        <v>5483.6554368098696</v>
      </c>
      <c r="CB431">
        <v>5422.5847965859903</v>
      </c>
      <c r="CC431">
        <v>5362.19429083452</v>
      </c>
    </row>
    <row r="432" spans="1:81" x14ac:dyDescent="0.25">
      <c r="A432">
        <v>8836</v>
      </c>
      <c r="B432" t="s">
        <v>283</v>
      </c>
      <c r="C432" t="s">
        <v>21</v>
      </c>
      <c r="D432">
        <v>2019</v>
      </c>
      <c r="E432" t="s">
        <v>28</v>
      </c>
      <c r="F432" t="s">
        <v>23</v>
      </c>
      <c r="G432">
        <v>2019</v>
      </c>
      <c r="H432">
        <v>57500</v>
      </c>
      <c r="I432">
        <v>100</v>
      </c>
      <c r="J432">
        <v>2021</v>
      </c>
      <c r="K432">
        <v>10</v>
      </c>
      <c r="L432">
        <v>51750</v>
      </c>
      <c r="M432">
        <v>2020</v>
      </c>
      <c r="N432">
        <v>45498</v>
      </c>
      <c r="O432">
        <v>208.730434782609</v>
      </c>
      <c r="P432" t="s">
        <v>45</v>
      </c>
      <c r="Q432">
        <v>2.7458594085365902</v>
      </c>
      <c r="R432">
        <v>1</v>
      </c>
      <c r="S432" t="s">
        <v>25</v>
      </c>
      <c r="T432">
        <v>-1.11368485725649E-2</v>
      </c>
      <c r="AX432">
        <v>57500</v>
      </c>
      <c r="AY432">
        <v>45498</v>
      </c>
      <c r="AZ432">
        <v>51750</v>
      </c>
      <c r="BA432">
        <v>51173.668086369697</v>
      </c>
      <c r="BB432">
        <v>50603.754693989104</v>
      </c>
      <c r="BC432">
        <v>50040.188340758898</v>
      </c>
      <c r="BD432">
        <v>49482.898340665299</v>
      </c>
      <c r="BE432">
        <v>48931.814794913698</v>
      </c>
      <c r="BF432">
        <v>48386.8685831619</v>
      </c>
      <c r="BG432">
        <v>47847.991354850601</v>
      </c>
      <c r="BH432">
        <v>47315.115520630301</v>
      </c>
      <c r="BI432">
        <v>46788.174243883601</v>
      </c>
      <c r="BJ432">
        <v>46267.101432342701</v>
      </c>
      <c r="BK432">
        <v>45751.831729799203</v>
      </c>
      <c r="BL432">
        <v>45242.300507906897</v>
      </c>
      <c r="BM432">
        <v>44738.443858075902</v>
      </c>
      <c r="BN432">
        <v>44240.198583456302</v>
      </c>
      <c r="BO432">
        <v>43747.5021910121</v>
      </c>
      <c r="BP432">
        <v>43260.292883682901</v>
      </c>
      <c r="BQ432">
        <v>42778.509552632502</v>
      </c>
      <c r="BR432">
        <v>42302.091769584797</v>
      </c>
      <c r="BS432">
        <v>41830.979779244197</v>
      </c>
      <c r="BT432">
        <v>41365.114491800698</v>
      </c>
      <c r="BU432">
        <v>40904.437475518702</v>
      </c>
      <c r="BV432">
        <v>40448.890949407898</v>
      </c>
      <c r="BW432">
        <v>39998.417775976202</v>
      </c>
      <c r="BX432">
        <v>39552.961454062897</v>
      </c>
      <c r="BY432">
        <v>39112.466111752597</v>
      </c>
      <c r="BZ432">
        <v>38676.876499366401</v>
      </c>
      <c r="CA432">
        <v>38246.137982533102</v>
      </c>
      <c r="CB432">
        <v>37820.196535336298</v>
      </c>
      <c r="CC432">
        <v>37398.998733537599</v>
      </c>
    </row>
    <row r="433" spans="1:81" x14ac:dyDescent="0.25">
      <c r="A433">
        <v>8880</v>
      </c>
      <c r="B433" t="s">
        <v>1036</v>
      </c>
      <c r="C433" t="s">
        <v>21</v>
      </c>
      <c r="D433">
        <v>2019</v>
      </c>
      <c r="E433" t="s">
        <v>32</v>
      </c>
      <c r="F433" t="s">
        <v>33</v>
      </c>
      <c r="G433">
        <v>2019</v>
      </c>
      <c r="H433">
        <v>27.84</v>
      </c>
      <c r="I433">
        <v>100</v>
      </c>
      <c r="J433">
        <v>2030</v>
      </c>
      <c r="K433">
        <v>100</v>
      </c>
      <c r="L433">
        <v>0</v>
      </c>
      <c r="M433">
        <v>2020</v>
      </c>
      <c r="N433">
        <v>26.79</v>
      </c>
      <c r="O433">
        <v>3.7715517241379302</v>
      </c>
      <c r="P433" t="s">
        <v>24</v>
      </c>
      <c r="Q433">
        <v>3.3202439052230202</v>
      </c>
      <c r="R433">
        <v>1</v>
      </c>
      <c r="S433" t="s">
        <v>25</v>
      </c>
      <c r="T433">
        <v>-1.11368485725649E-2</v>
      </c>
      <c r="AX433">
        <v>27.84</v>
      </c>
      <c r="AY433">
        <v>26.79</v>
      </c>
      <c r="AZ433">
        <v>24.110999999999901</v>
      </c>
      <c r="BA433">
        <v>21.431999999999999</v>
      </c>
      <c r="BB433">
        <v>18.753</v>
      </c>
      <c r="BC433">
        <v>16.073999999999899</v>
      </c>
      <c r="BD433">
        <v>13.395</v>
      </c>
      <c r="BE433">
        <v>10.715999999999999</v>
      </c>
      <c r="BF433">
        <v>8.0370000000000008</v>
      </c>
      <c r="BG433">
        <v>5.3579999999999899</v>
      </c>
      <c r="BH433">
        <v>2.6789999999999901</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row>
    <row r="434" spans="1:81" x14ac:dyDescent="0.25">
      <c r="A434">
        <v>8884</v>
      </c>
      <c r="B434" t="s">
        <v>1037</v>
      </c>
      <c r="C434" t="s">
        <v>21</v>
      </c>
      <c r="D434">
        <v>2019</v>
      </c>
      <c r="E434" t="s">
        <v>28</v>
      </c>
      <c r="F434" t="s">
        <v>23</v>
      </c>
      <c r="G434">
        <v>2017</v>
      </c>
      <c r="H434">
        <v>271861</v>
      </c>
      <c r="I434">
        <v>100</v>
      </c>
      <c r="J434">
        <v>2030</v>
      </c>
      <c r="K434">
        <v>25</v>
      </c>
      <c r="L434">
        <v>203895.75</v>
      </c>
      <c r="M434">
        <v>2020</v>
      </c>
      <c r="N434">
        <v>230676.13</v>
      </c>
      <c r="O434">
        <v>60.596952118913698</v>
      </c>
      <c r="P434" t="s">
        <v>24</v>
      </c>
      <c r="Q434">
        <v>2.9002710885390202</v>
      </c>
      <c r="R434">
        <v>1</v>
      </c>
      <c r="S434" t="s">
        <v>25</v>
      </c>
      <c r="T434">
        <v>-1.11368485725649E-2</v>
      </c>
      <c r="AV434">
        <v>271861</v>
      </c>
      <c r="AW434">
        <v>258132.71</v>
      </c>
      <c r="AX434">
        <v>244404.42</v>
      </c>
      <c r="AY434">
        <v>230676.13</v>
      </c>
      <c r="AZ434">
        <v>227998.092</v>
      </c>
      <c r="BA434">
        <v>225320.054</v>
      </c>
      <c r="BB434">
        <v>222642.016</v>
      </c>
      <c r="BC434">
        <v>219963.978</v>
      </c>
      <c r="BD434">
        <v>217285.94</v>
      </c>
      <c r="BE434">
        <v>214607.902</v>
      </c>
      <c r="BF434">
        <v>211929.864</v>
      </c>
      <c r="BG434">
        <v>209251.826</v>
      </c>
      <c r="BH434">
        <v>206573.788</v>
      </c>
      <c r="BI434">
        <v>203895.75</v>
      </c>
      <c r="BJ434">
        <v>201624.99390766001</v>
      </c>
      <c r="BK434">
        <v>199379.52688206601</v>
      </c>
      <c r="BL434">
        <v>197159.06728271101</v>
      </c>
      <c r="BM434">
        <v>194963.33660567499</v>
      </c>
      <c r="BN434">
        <v>192792.059448696</v>
      </c>
      <c r="BO434">
        <v>190644.963476623</v>
      </c>
      <c r="BP434">
        <v>188521.77938726099</v>
      </c>
      <c r="BQ434">
        <v>186422.240877595</v>
      </c>
      <c r="BR434">
        <v>184346.084610383</v>
      </c>
      <c r="BS434">
        <v>182293.05018113201</v>
      </c>
      <c r="BT434">
        <v>180262.88008543401</v>
      </c>
      <c r="BU434">
        <v>178255.31968666799</v>
      </c>
      <c r="BV434">
        <v>176270.11718406301</v>
      </c>
      <c r="BW434">
        <v>174307.02358111599</v>
      </c>
      <c r="BX434">
        <v>172365.79265435899</v>
      </c>
      <c r="BY434">
        <v>170446.18092247701</v>
      </c>
      <c r="BZ434">
        <v>168547.947615771</v>
      </c>
      <c r="CA434">
        <v>166670.854645958</v>
      </c>
      <c r="CB434">
        <v>164814.66657630599</v>
      </c>
      <c r="CC434">
        <v>162979.150592108</v>
      </c>
    </row>
    <row r="435" spans="1:81" x14ac:dyDescent="0.25">
      <c r="A435">
        <v>8914</v>
      </c>
      <c r="B435" t="s">
        <v>1038</v>
      </c>
      <c r="C435" t="s">
        <v>48</v>
      </c>
      <c r="D435">
        <v>2020</v>
      </c>
      <c r="E435" t="s">
        <v>28</v>
      </c>
      <c r="F435" t="s">
        <v>23</v>
      </c>
      <c r="G435">
        <v>2020</v>
      </c>
      <c r="H435">
        <v>3616740</v>
      </c>
      <c r="I435">
        <v>100</v>
      </c>
      <c r="J435">
        <v>2026</v>
      </c>
      <c r="K435">
        <v>5</v>
      </c>
      <c r="L435">
        <v>3435903</v>
      </c>
      <c r="M435">
        <v>2020</v>
      </c>
      <c r="N435">
        <v>3616740</v>
      </c>
      <c r="O435">
        <v>0</v>
      </c>
      <c r="P435" t="s">
        <v>45</v>
      </c>
      <c r="Q435">
        <v>2.6986543569268302</v>
      </c>
      <c r="R435">
        <v>1</v>
      </c>
      <c r="S435" t="s">
        <v>25</v>
      </c>
      <c r="T435">
        <v>-1.11368485725649E-2</v>
      </c>
      <c r="AY435">
        <v>3616740</v>
      </c>
      <c r="AZ435">
        <v>3586600.5</v>
      </c>
      <c r="BA435">
        <v>3556461</v>
      </c>
      <c r="BB435">
        <v>3526321.5</v>
      </c>
      <c r="BC435">
        <v>3496182</v>
      </c>
      <c r="BD435">
        <v>3466042.5</v>
      </c>
      <c r="BE435">
        <v>3435903</v>
      </c>
      <c r="BF435">
        <v>3397637.86857897</v>
      </c>
      <c r="BG435">
        <v>3359798.8901322</v>
      </c>
      <c r="BH435">
        <v>3322381.31865852</v>
      </c>
      <c r="BI435">
        <v>3285380.4610123001</v>
      </c>
      <c r="BJ435">
        <v>3248791.6763147502</v>
      </c>
      <c r="BK435">
        <v>3212610.3753718198</v>
      </c>
      <c r="BL435">
        <v>3176832.0200986499</v>
      </c>
      <c r="BM435">
        <v>3141452.1229503402</v>
      </c>
      <c r="BN435">
        <v>3106466.2463590801</v>
      </c>
      <c r="BO435">
        <v>3071870.00217759</v>
      </c>
      <c r="BP435">
        <v>3037659.05112874</v>
      </c>
      <c r="BQ435">
        <v>3003829.1022612299</v>
      </c>
      <c r="BR435">
        <v>2970375.91241149</v>
      </c>
      <c r="BS435">
        <v>2937295.2856713701</v>
      </c>
      <c r="BT435">
        <v>2904583.0728619299</v>
      </c>
      <c r="BU435">
        <v>2872235.17101304</v>
      </c>
      <c r="BV435">
        <v>2840247.5228486699</v>
      </c>
      <c r="BW435">
        <v>2808616.1162780998</v>
      </c>
      <c r="BX435">
        <v>2777336.9838926499</v>
      </c>
      <c r="BY435">
        <v>2746406.2024680502</v>
      </c>
      <c r="BZ435">
        <v>2715819.8924724101</v>
      </c>
      <c r="CA435">
        <v>2685574.2175795902</v>
      </c>
      <c r="CB435">
        <v>2655665.3841880201</v>
      </c>
      <c r="CC435">
        <v>2626089.6409449098</v>
      </c>
    </row>
    <row r="436" spans="1:81" x14ac:dyDescent="0.25">
      <c r="A436">
        <v>846053</v>
      </c>
      <c r="B436" t="s">
        <v>1039</v>
      </c>
      <c r="C436" t="s">
        <v>213</v>
      </c>
      <c r="D436">
        <v>2019</v>
      </c>
      <c r="E436" t="s">
        <v>49</v>
      </c>
      <c r="F436" t="s">
        <v>50</v>
      </c>
      <c r="G436">
        <v>2020</v>
      </c>
      <c r="H436">
        <v>8.15</v>
      </c>
      <c r="I436">
        <v>100</v>
      </c>
      <c r="J436">
        <v>2022</v>
      </c>
      <c r="K436">
        <v>0</v>
      </c>
      <c r="L436">
        <v>8.15</v>
      </c>
      <c r="M436">
        <v>2020</v>
      </c>
      <c r="N436">
        <v>8.15</v>
      </c>
      <c r="O436">
        <v>0</v>
      </c>
      <c r="P436" t="s">
        <v>691</v>
      </c>
      <c r="Q436">
        <v>2.3163414642296298</v>
      </c>
      <c r="R436">
        <v>1</v>
      </c>
      <c r="S436" t="s">
        <v>25</v>
      </c>
      <c r="T436">
        <v>-1.11368485725649E-2</v>
      </c>
      <c r="AY436">
        <v>8.15</v>
      </c>
      <c r="AZ436">
        <v>8.15</v>
      </c>
      <c r="BA436">
        <v>8.15</v>
      </c>
      <c r="BB436">
        <v>8.0592346841335907</v>
      </c>
      <c r="BC436">
        <v>7.9694802078456304</v>
      </c>
      <c r="BD436">
        <v>7.8807253135688002</v>
      </c>
      <c r="BE436">
        <v>7.7929588691096097</v>
      </c>
      <c r="BF436">
        <v>7.7061698662521101</v>
      </c>
      <c r="BG436">
        <v>7.6203474193771896</v>
      </c>
      <c r="BH436">
        <v>7.5354807640972599</v>
      </c>
      <c r="BI436">
        <v>7.4515592559060302</v>
      </c>
      <c r="BJ436">
        <v>7.3685723688435099</v>
      </c>
      <c r="BK436">
        <v>7.2865096941757104</v>
      </c>
      <c r="BL436">
        <v>7.2053609390891502</v>
      </c>
      <c r="BM436">
        <v>7.1251159253998404</v>
      </c>
      <c r="BN436">
        <v>7.0457645882766897</v>
      </c>
      <c r="BO436">
        <v>6.96729697497911</v>
      </c>
      <c r="BP436">
        <v>6.8897032436086798</v>
      </c>
      <c r="BQ436">
        <v>6.8129736618747003</v>
      </c>
      <c r="BR436">
        <v>6.7370986058735296</v>
      </c>
      <c r="BS436">
        <v>6.6620685588814803</v>
      </c>
      <c r="BT436">
        <v>6.5878741101611702</v>
      </c>
      <c r="BU436">
        <v>6.51450595378118</v>
      </c>
      <c r="BV436">
        <v>6.4419548874488504</v>
      </c>
      <c r="BW436">
        <v>6.3702118113560404</v>
      </c>
      <c r="BX436">
        <v>6.2992677270378001</v>
      </c>
      <c r="BY436">
        <v>6.2291137362437397</v>
      </c>
      <c r="BZ436">
        <v>6.1597410398219097</v>
      </c>
      <c r="CA436">
        <v>6.0911409366151998</v>
      </c>
      <c r="CB436">
        <v>6.0233048223699601</v>
      </c>
      <c r="CC436">
        <v>5.9562241886568303</v>
      </c>
    </row>
    <row r="437" spans="1:81" x14ac:dyDescent="0.25">
      <c r="A437">
        <v>827008</v>
      </c>
      <c r="B437" t="s">
        <v>1040</v>
      </c>
      <c r="C437" t="s">
        <v>252</v>
      </c>
      <c r="D437">
        <v>2021</v>
      </c>
      <c r="E437" t="s">
        <v>44</v>
      </c>
      <c r="F437" t="s">
        <v>33</v>
      </c>
      <c r="G437">
        <v>2020</v>
      </c>
      <c r="H437">
        <v>464.13</v>
      </c>
      <c r="I437">
        <v>81</v>
      </c>
      <c r="J437">
        <v>2025</v>
      </c>
      <c r="K437">
        <v>100</v>
      </c>
      <c r="L437">
        <v>0</v>
      </c>
      <c r="M437">
        <v>2020</v>
      </c>
      <c r="N437">
        <v>463.32</v>
      </c>
      <c r="O437">
        <v>0.17452006980802801</v>
      </c>
      <c r="P437" t="s">
        <v>45</v>
      </c>
      <c r="Q437">
        <v>3.12780493534878</v>
      </c>
      <c r="R437">
        <v>1</v>
      </c>
      <c r="S437" t="s">
        <v>25</v>
      </c>
      <c r="T437">
        <v>-1.11368485725649E-2</v>
      </c>
      <c r="AY437">
        <v>463.32</v>
      </c>
      <c r="AZ437">
        <v>370.65600000000001</v>
      </c>
      <c r="BA437">
        <v>277.99200000000002</v>
      </c>
      <c r="BB437">
        <v>185.328</v>
      </c>
      <c r="BC437">
        <v>92.663999999999902</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row>
    <row r="438" spans="1:81" x14ac:dyDescent="0.25">
      <c r="A438">
        <v>9031</v>
      </c>
      <c r="B438" t="s">
        <v>1041</v>
      </c>
      <c r="C438" t="s">
        <v>36</v>
      </c>
      <c r="D438">
        <v>2020</v>
      </c>
      <c r="E438" t="s">
        <v>690</v>
      </c>
      <c r="F438" t="s">
        <v>23</v>
      </c>
      <c r="G438">
        <v>2018</v>
      </c>
      <c r="H438">
        <v>508012</v>
      </c>
      <c r="I438">
        <v>100</v>
      </c>
      <c r="J438">
        <v>2030</v>
      </c>
      <c r="K438">
        <v>90</v>
      </c>
      <c r="L438">
        <v>50801.199999999903</v>
      </c>
      <c r="M438">
        <v>2020</v>
      </c>
      <c r="N438">
        <v>120992</v>
      </c>
      <c r="O438">
        <v>84.648044184433104</v>
      </c>
      <c r="P438" t="s">
        <v>24</v>
      </c>
      <c r="Q438">
        <v>3.55029470363902</v>
      </c>
      <c r="R438">
        <v>1</v>
      </c>
      <c r="S438" t="s">
        <v>25</v>
      </c>
      <c r="T438">
        <v>-1.11368485725649E-2</v>
      </c>
      <c r="AW438">
        <v>508012</v>
      </c>
      <c r="AX438">
        <v>314502</v>
      </c>
      <c r="AY438">
        <v>120992</v>
      </c>
      <c r="AZ438">
        <v>113972.92</v>
      </c>
      <c r="BA438">
        <v>106953.84</v>
      </c>
      <c r="BB438">
        <v>99934.76</v>
      </c>
      <c r="BC438">
        <v>92915.68</v>
      </c>
      <c r="BD438">
        <v>85896.599999999904</v>
      </c>
      <c r="BE438">
        <v>78877.519999999902</v>
      </c>
      <c r="BF438">
        <v>71858.4399999999</v>
      </c>
      <c r="BG438">
        <v>64839.359999999899</v>
      </c>
      <c r="BH438">
        <v>57820.279999999897</v>
      </c>
      <c r="BI438">
        <v>50801.199999999903</v>
      </c>
      <c r="BJ438">
        <v>50235.434728295397</v>
      </c>
      <c r="BK438">
        <v>49675.970298749402</v>
      </c>
      <c r="BL438">
        <v>49122.736539837002</v>
      </c>
      <c r="BM438">
        <v>48575.664061522803</v>
      </c>
      <c r="BN438">
        <v>48034.684246557801</v>
      </c>
      <c r="BO438">
        <v>47499.729241872898</v>
      </c>
      <c r="BP438">
        <v>46970.731950068403</v>
      </c>
      <c r="BQ438">
        <v>46447.626020997901</v>
      </c>
      <c r="BR438">
        <v>45930.345843446899</v>
      </c>
      <c r="BS438">
        <v>45418.826536902903</v>
      </c>
      <c r="BT438">
        <v>44913.003943417898</v>
      </c>
      <c r="BU438">
        <v>44412.814619561002</v>
      </c>
      <c r="BV438">
        <v>43918.195828461598</v>
      </c>
      <c r="BW438">
        <v>43429.085531939701</v>
      </c>
      <c r="BX438">
        <v>42945.422382725497</v>
      </c>
      <c r="BY438">
        <v>42467.145716764302</v>
      </c>
      <c r="BZ438">
        <v>41994.195545607603</v>
      </c>
      <c r="CA438">
        <v>41526.512548889499</v>
      </c>
      <c r="CB438">
        <v>41064.038066885798</v>
      </c>
      <c r="CC438">
        <v>40606.714093156901</v>
      </c>
    </row>
    <row r="439" spans="1:81" x14ac:dyDescent="0.25">
      <c r="A439">
        <v>9065</v>
      </c>
      <c r="B439" t="s">
        <v>1042</v>
      </c>
      <c r="C439" t="s">
        <v>213</v>
      </c>
      <c r="D439">
        <v>2007</v>
      </c>
      <c r="E439" t="s">
        <v>44</v>
      </c>
      <c r="F439" t="s">
        <v>33</v>
      </c>
      <c r="G439">
        <v>2011</v>
      </c>
      <c r="H439">
        <v>2071662</v>
      </c>
      <c r="I439">
        <v>100</v>
      </c>
      <c r="J439">
        <v>2028</v>
      </c>
      <c r="K439">
        <v>0</v>
      </c>
      <c r="L439">
        <v>2071662</v>
      </c>
      <c r="M439">
        <v>2020</v>
      </c>
      <c r="N439">
        <v>1555916.62</v>
      </c>
      <c r="O439">
        <v>0</v>
      </c>
      <c r="P439" t="s">
        <v>24</v>
      </c>
      <c r="Q439">
        <v>2.3194754588829301</v>
      </c>
      <c r="R439">
        <v>1</v>
      </c>
      <c r="S439" t="s">
        <v>25</v>
      </c>
      <c r="T439">
        <v>-1.11368485725649E-2</v>
      </c>
      <c r="AP439">
        <v>2071662</v>
      </c>
      <c r="AQ439">
        <v>2014356.95777777</v>
      </c>
      <c r="AR439">
        <v>1957051.91555555</v>
      </c>
      <c r="AS439">
        <v>1899746.87333333</v>
      </c>
      <c r="AT439">
        <v>1842441.83111111</v>
      </c>
      <c r="AU439">
        <v>1785136.7888888801</v>
      </c>
      <c r="AV439">
        <v>1727831.7466666601</v>
      </c>
      <c r="AW439">
        <v>1670526.7044444401</v>
      </c>
      <c r="AX439">
        <v>1613221.6622222201</v>
      </c>
      <c r="AY439">
        <v>1555916.62</v>
      </c>
      <c r="AZ439">
        <v>1620384.7925</v>
      </c>
      <c r="BA439">
        <v>1684852.9650000001</v>
      </c>
      <c r="BB439">
        <v>1749321.1375</v>
      </c>
      <c r="BC439">
        <v>1813789.31</v>
      </c>
      <c r="BD439">
        <v>1878257.4824999999</v>
      </c>
      <c r="BE439">
        <v>1942725.655</v>
      </c>
      <c r="BF439">
        <v>2007193.8274999999</v>
      </c>
      <c r="BG439">
        <v>2071662</v>
      </c>
      <c r="BH439">
        <v>2048590.2140124601</v>
      </c>
      <c r="BI439">
        <v>2025775.37501176</v>
      </c>
      <c r="BJ439">
        <v>2003214.62141823</v>
      </c>
      <c r="BK439">
        <v>1980905.1235211401</v>
      </c>
      <c r="BL439">
        <v>1958844.08312387</v>
      </c>
      <c r="BM439">
        <v>1937028.7331928499</v>
      </c>
      <c r="BN439">
        <v>1915456.33751058</v>
      </c>
      <c r="BO439">
        <v>1894124.1903323601</v>
      </c>
      <c r="BP439">
        <v>1873029.616047</v>
      </c>
      <c r="BQ439">
        <v>1852169.9688411499</v>
      </c>
      <c r="BR439">
        <v>1831542.6323675199</v>
      </c>
      <c r="BS439">
        <v>1811145.01941664</v>
      </c>
      <c r="BT439">
        <v>1790974.5715924499</v>
      </c>
      <c r="BU439">
        <v>1771028.7589913099</v>
      </c>
      <c r="BV439">
        <v>1751305.0798847601</v>
      </c>
      <c r="BW439">
        <v>1731801.06040572</v>
      </c>
      <c r="BX439">
        <v>1712514.2542381799</v>
      </c>
      <c r="BY439">
        <v>1693442.2423103701</v>
      </c>
      <c r="BZ439">
        <v>1674582.63249137</v>
      </c>
      <c r="CA439">
        <v>1655933.0592910701</v>
      </c>
      <c r="CB439">
        <v>1637491.1835634401</v>
      </c>
      <c r="CC439">
        <v>1619254.69221318</v>
      </c>
    </row>
    <row r="440" spans="1:81" x14ac:dyDescent="0.25">
      <c r="A440">
        <v>22819</v>
      </c>
      <c r="B440" t="s">
        <v>1043</v>
      </c>
      <c r="C440" t="s">
        <v>52</v>
      </c>
      <c r="D440">
        <v>2020</v>
      </c>
      <c r="E440" t="s">
        <v>690</v>
      </c>
      <c r="F440" t="s">
        <v>23</v>
      </c>
      <c r="G440">
        <v>2020</v>
      </c>
      <c r="H440">
        <v>19913.199999999899</v>
      </c>
      <c r="I440">
        <v>100</v>
      </c>
      <c r="J440">
        <v>2025</v>
      </c>
      <c r="K440">
        <v>20</v>
      </c>
      <c r="L440">
        <v>15930.559999999899</v>
      </c>
      <c r="M440">
        <v>2020</v>
      </c>
      <c r="N440">
        <v>19913.199999999899</v>
      </c>
      <c r="O440">
        <v>0</v>
      </c>
      <c r="P440" t="s">
        <v>45</v>
      </c>
      <c r="Q440">
        <v>2.84780687044878</v>
      </c>
      <c r="R440">
        <v>1</v>
      </c>
      <c r="S440" t="s">
        <v>25</v>
      </c>
      <c r="T440">
        <v>-1.11368485725649E-2</v>
      </c>
      <c r="AY440">
        <v>19913.199999999899</v>
      </c>
      <c r="AZ440">
        <v>19116.671999999999</v>
      </c>
      <c r="BA440">
        <v>18320.143999999898</v>
      </c>
      <c r="BB440">
        <v>17523.6159999999</v>
      </c>
      <c r="BC440">
        <v>16727.087999999902</v>
      </c>
      <c r="BD440">
        <v>15930.559999999899</v>
      </c>
      <c r="BE440">
        <v>15753.1437656038</v>
      </c>
      <c r="BF440">
        <v>15577.703388944399</v>
      </c>
      <c r="BG440">
        <v>15404.216865193401</v>
      </c>
      <c r="BH440">
        <v>15232.6624345868</v>
      </c>
      <c r="BI440">
        <v>15063.018579695799</v>
      </c>
      <c r="BJ440">
        <v>14895.264022728001</v>
      </c>
      <c r="BK440">
        <v>14729.3777228585</v>
      </c>
      <c r="BL440">
        <v>14565.338873590899</v>
      </c>
      <c r="BM440">
        <v>14403.126900147599</v>
      </c>
      <c r="BN440">
        <v>14242.7214568893</v>
      </c>
      <c r="BO440">
        <v>14084.102424762699</v>
      </c>
      <c r="BP440">
        <v>13927.2499087776</v>
      </c>
      <c r="BQ440">
        <v>13772.144235511299</v>
      </c>
      <c r="BR440">
        <v>13618.7659506409</v>
      </c>
      <c r="BS440">
        <v>13467.095816503401</v>
      </c>
      <c r="BT440">
        <v>13317.1148096827</v>
      </c>
      <c r="BU440">
        <v>13168.804118623801</v>
      </c>
      <c r="BV440">
        <v>13022.145141273</v>
      </c>
      <c r="BW440">
        <v>12877.1194827446</v>
      </c>
      <c r="BX440">
        <v>12733.7089530145</v>
      </c>
      <c r="BY440">
        <v>12591.8955646376</v>
      </c>
      <c r="BZ440">
        <v>12451.6615304927</v>
      </c>
      <c r="CA440">
        <v>12312.9892615508</v>
      </c>
      <c r="CB440">
        <v>12175.861364669299</v>
      </c>
      <c r="CC440">
        <v>12040.260640410401</v>
      </c>
    </row>
    <row r="441" spans="1:81" x14ac:dyDescent="0.25">
      <c r="A441">
        <v>828313</v>
      </c>
      <c r="B441" t="s">
        <v>1044</v>
      </c>
      <c r="C441" t="s">
        <v>78</v>
      </c>
      <c r="D441">
        <v>2019</v>
      </c>
      <c r="E441" t="s">
        <v>28</v>
      </c>
      <c r="F441" t="s">
        <v>23</v>
      </c>
      <c r="G441">
        <v>2018</v>
      </c>
      <c r="H441">
        <v>11.84</v>
      </c>
      <c r="I441">
        <v>100</v>
      </c>
      <c r="J441">
        <v>2028</v>
      </c>
      <c r="K441">
        <v>5</v>
      </c>
      <c r="L441">
        <v>11.247999999999999</v>
      </c>
      <c r="M441">
        <v>2020</v>
      </c>
      <c r="N441">
        <v>11.25</v>
      </c>
      <c r="O441">
        <v>99.662162162162105</v>
      </c>
      <c r="P441" t="s">
        <v>24</v>
      </c>
      <c r="Q441">
        <v>2.6992682938669299</v>
      </c>
      <c r="R441">
        <v>1</v>
      </c>
      <c r="S441" t="s">
        <v>25</v>
      </c>
      <c r="T441">
        <v>-1.11368485725649E-2</v>
      </c>
      <c r="AW441">
        <v>11.84</v>
      </c>
      <c r="AX441">
        <v>11.545</v>
      </c>
      <c r="AY441">
        <v>11.25</v>
      </c>
      <c r="AZ441">
        <v>11.249750000000001</v>
      </c>
      <c r="BA441">
        <v>11.249499999999999</v>
      </c>
      <c r="BB441">
        <v>11.24925</v>
      </c>
      <c r="BC441">
        <v>11.248999999999899</v>
      </c>
      <c r="BD441">
        <v>11.248749999999999</v>
      </c>
      <c r="BE441">
        <v>11.2485</v>
      </c>
      <c r="BF441">
        <v>11.248249999999899</v>
      </c>
      <c r="BG441">
        <v>11.247999999999999</v>
      </c>
      <c r="BH441">
        <v>11.1227327272557</v>
      </c>
      <c r="BI441">
        <v>10.998860537159199</v>
      </c>
      <c r="BJ441">
        <v>10.876367892886099</v>
      </c>
      <c r="BK441">
        <v>10.755239430643501</v>
      </c>
      <c r="BL441">
        <v>10.6354599577427</v>
      </c>
      <c r="BM441">
        <v>10.5170144506938</v>
      </c>
      <c r="BN441">
        <v>10.3998880533209</v>
      </c>
      <c r="BO441">
        <v>10.284066074899499</v>
      </c>
      <c r="BP441">
        <v>10.1695339883131</v>
      </c>
      <c r="BQ441">
        <v>10.0562774282317</v>
      </c>
      <c r="BR441">
        <v>9.9442821893097904</v>
      </c>
      <c r="BS441">
        <v>9.8335342244045894</v>
      </c>
      <c r="BT441">
        <v>9.7240196428142696</v>
      </c>
      <c r="BU441">
        <v>9.6157247085356001</v>
      </c>
      <c r="BV441">
        <v>9.50863583854116</v>
      </c>
      <c r="BW441">
        <v>9.4027396010756696</v>
      </c>
      <c r="BX441">
        <v>9.2980227139712301</v>
      </c>
      <c r="BY441">
        <v>9.1944720429814595</v>
      </c>
      <c r="BZ441">
        <v>9.0920746001340902</v>
      </c>
      <c r="CA441">
        <v>8.9908175421019401</v>
      </c>
      <c r="CB441">
        <v>8.8906881685919892</v>
      </c>
      <c r="CC441">
        <v>8.7916739207524799</v>
      </c>
    </row>
    <row r="442" spans="1:81" x14ac:dyDescent="0.25">
      <c r="A442">
        <v>57065</v>
      </c>
      <c r="B442" t="s">
        <v>1045</v>
      </c>
      <c r="C442" t="s">
        <v>27</v>
      </c>
      <c r="D442">
        <v>2019</v>
      </c>
      <c r="E442" t="s">
        <v>88</v>
      </c>
      <c r="F442" t="s">
        <v>54</v>
      </c>
      <c r="G442">
        <v>2020</v>
      </c>
      <c r="H442">
        <v>46510</v>
      </c>
      <c r="I442">
        <v>100</v>
      </c>
      <c r="J442">
        <v>2030</v>
      </c>
      <c r="K442">
        <v>50</v>
      </c>
      <c r="L442">
        <v>23255</v>
      </c>
      <c r="M442">
        <v>2020</v>
      </c>
      <c r="N442">
        <v>46510</v>
      </c>
      <c r="O442">
        <v>0</v>
      </c>
      <c r="P442" t="s">
        <v>45</v>
      </c>
      <c r="Q442">
        <v>3.4902485534390202</v>
      </c>
      <c r="R442">
        <v>1</v>
      </c>
      <c r="S442" t="s">
        <v>25</v>
      </c>
      <c r="T442">
        <v>-1.11368485725649E-2</v>
      </c>
      <c r="AY442">
        <v>46510</v>
      </c>
      <c r="AZ442">
        <v>44184.5</v>
      </c>
      <c r="BA442">
        <v>41859</v>
      </c>
      <c r="BB442">
        <v>39533.5</v>
      </c>
      <c r="BC442">
        <v>37208</v>
      </c>
      <c r="BD442">
        <v>34882.5</v>
      </c>
      <c r="BE442">
        <v>32557</v>
      </c>
      <c r="BF442">
        <v>30231.5</v>
      </c>
      <c r="BG442">
        <v>27906</v>
      </c>
      <c r="BH442">
        <v>25580.5</v>
      </c>
      <c r="BI442">
        <v>23255</v>
      </c>
      <c r="BJ442">
        <v>22996.012586444998</v>
      </c>
      <c r="BK442">
        <v>22739.909476496901</v>
      </c>
      <c r="BL442">
        <v>22486.6585481033</v>
      </c>
      <c r="BM442">
        <v>22236.228036950099</v>
      </c>
      <c r="BN442">
        <v>21988.586532477599</v>
      </c>
      <c r="BO442">
        <v>21743.702973940701</v>
      </c>
      <c r="BP442">
        <v>21501.546646513001</v>
      </c>
      <c r="BQ442">
        <v>21262.0871774349</v>
      </c>
      <c r="BR442">
        <v>21025.294532203101</v>
      </c>
      <c r="BS442">
        <v>20791.1390108044</v>
      </c>
      <c r="BT442">
        <v>20559.5912439899</v>
      </c>
      <c r="BU442">
        <v>20330.622189591799</v>
      </c>
      <c r="BV442">
        <v>20104.203128880301</v>
      </c>
      <c r="BW442">
        <v>19880.3056629618</v>
      </c>
      <c r="BX442">
        <v>19658.901709217102</v>
      </c>
      <c r="BY442">
        <v>19439.963497778601</v>
      </c>
      <c r="BZ442">
        <v>19223.4635680477</v>
      </c>
      <c r="CA442">
        <v>19009.374765250101</v>
      </c>
      <c r="CB442">
        <v>18797.670237030401</v>
      </c>
      <c r="CC442">
        <v>18588.323430083601</v>
      </c>
    </row>
    <row r="443" spans="1:81" x14ac:dyDescent="0.25">
      <c r="A443">
        <v>9073</v>
      </c>
      <c r="B443" t="s">
        <v>1046</v>
      </c>
      <c r="C443" t="s">
        <v>21</v>
      </c>
      <c r="D443">
        <v>2018</v>
      </c>
      <c r="E443" t="s">
        <v>690</v>
      </c>
      <c r="F443" t="s">
        <v>23</v>
      </c>
      <c r="G443">
        <v>2017</v>
      </c>
      <c r="H443">
        <v>14019.49</v>
      </c>
      <c r="I443">
        <v>100</v>
      </c>
      <c r="J443">
        <v>2030</v>
      </c>
      <c r="K443">
        <v>55</v>
      </c>
      <c r="L443">
        <v>6308.7704999999996</v>
      </c>
      <c r="M443">
        <v>2020</v>
      </c>
      <c r="N443">
        <v>3055.12</v>
      </c>
      <c r="O443">
        <v>142.196457801376</v>
      </c>
      <c r="P443" t="s">
        <v>691</v>
      </c>
      <c r="Q443">
        <v>3.2002453043880199</v>
      </c>
      <c r="R443">
        <v>1</v>
      </c>
      <c r="S443" t="s">
        <v>25</v>
      </c>
      <c r="T443">
        <v>-1.11368485725649E-2</v>
      </c>
      <c r="AV443">
        <v>14019.49</v>
      </c>
      <c r="AW443">
        <v>10364.700000000001</v>
      </c>
      <c r="AX443">
        <v>6709.91</v>
      </c>
      <c r="AY443">
        <v>3055.12</v>
      </c>
      <c r="AZ443">
        <v>3380.4850499999998</v>
      </c>
      <c r="BA443">
        <v>3705.8500999999901</v>
      </c>
      <c r="BB443">
        <v>4031.21515</v>
      </c>
      <c r="BC443">
        <v>4356.5802000000003</v>
      </c>
      <c r="BD443">
        <v>4681.9452499999998</v>
      </c>
      <c r="BE443">
        <v>5007.3102999999901</v>
      </c>
      <c r="BF443">
        <v>5332.6753499999904</v>
      </c>
      <c r="BG443">
        <v>5658.0403999999999</v>
      </c>
      <c r="BH443">
        <v>5983.4054500000002</v>
      </c>
      <c r="BI443">
        <v>6308.7704999999996</v>
      </c>
      <c r="BJ443">
        <v>6238.5106782624298</v>
      </c>
      <c r="BK443">
        <v>6169.03332952029</v>
      </c>
      <c r="BL443">
        <v>6100.3297394903202</v>
      </c>
      <c r="BM443">
        <v>6032.3912909389001</v>
      </c>
      <c r="BN443">
        <v>5965.2094626012504</v>
      </c>
      <c r="BO443">
        <v>5898.7758281126298</v>
      </c>
      <c r="BP443">
        <v>5833.0820549514401</v>
      </c>
      <c r="BQ443">
        <v>5768.1199033941002</v>
      </c>
      <c r="BR443">
        <v>5703.8812254816003</v>
      </c>
      <c r="BS443">
        <v>5640.3579639975096</v>
      </c>
      <c r="BT443">
        <v>5577.54215145741</v>
      </c>
      <c r="BU443">
        <v>5515.42590910953</v>
      </c>
      <c r="BV443">
        <v>5454.0014459465801</v>
      </c>
      <c r="BW443">
        <v>5393.2610577285204</v>
      </c>
      <c r="BX443">
        <v>5333.19712601629</v>
      </c>
      <c r="BY443">
        <v>5273.8021172162098</v>
      </c>
      <c r="BZ443">
        <v>5215.0685816350997</v>
      </c>
      <c r="CA443">
        <v>5156.9891525458897</v>
      </c>
      <c r="CB443">
        <v>5099.5565452636201</v>
      </c>
      <c r="CC443">
        <v>5042.7635562317901</v>
      </c>
    </row>
    <row r="444" spans="1:81" x14ac:dyDescent="0.25">
      <c r="A444">
        <v>9101</v>
      </c>
      <c r="B444" t="s">
        <v>1047</v>
      </c>
      <c r="C444" t="s">
        <v>39</v>
      </c>
      <c r="D444">
        <v>2019</v>
      </c>
      <c r="E444" t="s">
        <v>44</v>
      </c>
      <c r="F444" t="s">
        <v>33</v>
      </c>
      <c r="G444">
        <v>2018</v>
      </c>
      <c r="H444">
        <v>11291</v>
      </c>
      <c r="I444">
        <v>100</v>
      </c>
      <c r="J444">
        <v>2023</v>
      </c>
      <c r="K444">
        <v>10</v>
      </c>
      <c r="L444">
        <v>10161.9</v>
      </c>
      <c r="M444">
        <v>2020</v>
      </c>
      <c r="N444">
        <v>5414</v>
      </c>
      <c r="O444">
        <v>520.50305553095404</v>
      </c>
      <c r="P444" t="s">
        <v>24</v>
      </c>
      <c r="Q444">
        <v>2.4168303973926801</v>
      </c>
      <c r="R444">
        <v>1</v>
      </c>
      <c r="S444" t="s">
        <v>25</v>
      </c>
      <c r="T444">
        <v>-1.11368485725649E-2</v>
      </c>
      <c r="AW444">
        <v>11291</v>
      </c>
      <c r="AX444">
        <v>8352.5</v>
      </c>
      <c r="AY444">
        <v>5414</v>
      </c>
      <c r="AZ444">
        <v>6996.6333333333296</v>
      </c>
      <c r="BA444">
        <v>8579.2666666666591</v>
      </c>
      <c r="BB444">
        <v>10161.9</v>
      </c>
      <c r="BC444">
        <v>10048.728458490399</v>
      </c>
      <c r="BD444">
        <v>9936.8172913014205</v>
      </c>
      <c r="BE444">
        <v>9826.1524618349504</v>
      </c>
      <c r="BF444">
        <v>9716.7200898165593</v>
      </c>
      <c r="BG444">
        <v>9608.5064495542701</v>
      </c>
      <c r="BH444">
        <v>9501.4979682170706</v>
      </c>
      <c r="BI444">
        <v>9395.6812241325006</v>
      </c>
      <c r="BJ444">
        <v>9291.0429451032505</v>
      </c>
      <c r="BK444">
        <v>9187.5700067424405</v>
      </c>
      <c r="BL444">
        <v>9085.2494308275109</v>
      </c>
      <c r="BM444">
        <v>8984.0683836724002</v>
      </c>
      <c r="BN444">
        <v>8884.0141745178698</v>
      </c>
      <c r="BO444">
        <v>8785.0742539397397</v>
      </c>
      <c r="BP444">
        <v>8687.23621227488</v>
      </c>
      <c r="BQ444">
        <v>8590.4877780646693</v>
      </c>
      <c r="BR444">
        <v>8494.8168165159004</v>
      </c>
      <c r="BS444">
        <v>8400.2113279786809</v>
      </c>
      <c r="BT444">
        <v>8306.6594464414393</v>
      </c>
      <c r="BU444">
        <v>8214.1494380425502</v>
      </c>
      <c r="BV444">
        <v>8122.6696995986504</v>
      </c>
      <c r="BW444">
        <v>8032.2087571492602</v>
      </c>
      <c r="BX444">
        <v>7942.7552645176602</v>
      </c>
      <c r="BY444">
        <v>7854.2980018877897</v>
      </c>
      <c r="BZ444">
        <v>7766.82587439696</v>
      </c>
      <c r="CA444">
        <v>7680.3279107443204</v>
      </c>
      <c r="CB444">
        <v>7594.7932618147197</v>
      </c>
      <c r="CC444">
        <v>7510.2111993179496</v>
      </c>
    </row>
    <row r="445" spans="1:81" x14ac:dyDescent="0.25">
      <c r="A445">
        <v>57683</v>
      </c>
      <c r="B445" t="s">
        <v>1048</v>
      </c>
      <c r="C445" t="s">
        <v>27</v>
      </c>
      <c r="D445">
        <v>2020</v>
      </c>
      <c r="E445" t="s">
        <v>690</v>
      </c>
      <c r="F445" t="s">
        <v>23</v>
      </c>
      <c r="G445">
        <v>2020</v>
      </c>
      <c r="H445">
        <v>116997</v>
      </c>
      <c r="I445">
        <v>100</v>
      </c>
      <c r="J445">
        <v>2030</v>
      </c>
      <c r="K445">
        <v>60</v>
      </c>
      <c r="L445">
        <v>46798.8</v>
      </c>
      <c r="M445">
        <v>2020</v>
      </c>
      <c r="N445">
        <v>116997</v>
      </c>
      <c r="O445">
        <v>0</v>
      </c>
      <c r="P445" t="s">
        <v>45</v>
      </c>
      <c r="Q445">
        <v>3.2502556021390201</v>
      </c>
      <c r="R445">
        <v>1</v>
      </c>
      <c r="S445" t="s">
        <v>25</v>
      </c>
      <c r="T445">
        <v>-1.11368485725649E-2</v>
      </c>
      <c r="AY445">
        <v>116997</v>
      </c>
      <c r="AZ445">
        <v>109977.18</v>
      </c>
      <c r="BA445">
        <v>102957.36</v>
      </c>
      <c r="BB445">
        <v>95937.54</v>
      </c>
      <c r="BC445">
        <v>88917.72</v>
      </c>
      <c r="BD445">
        <v>81897.899999999994</v>
      </c>
      <c r="BE445">
        <v>74878.080000000002</v>
      </c>
      <c r="BF445">
        <v>67858.259999999995</v>
      </c>
      <c r="BG445">
        <v>60838.44</v>
      </c>
      <c r="BH445">
        <v>53818.62</v>
      </c>
      <c r="BI445">
        <v>46798.8</v>
      </c>
      <c r="BJ445">
        <v>46277.608851022203</v>
      </c>
      <c r="BK445">
        <v>45762.222128948</v>
      </c>
      <c r="BL445">
        <v>45252.5751907538</v>
      </c>
      <c r="BM445">
        <v>44748.604113335801</v>
      </c>
      <c r="BN445">
        <v>44250.2456854919</v>
      </c>
      <c r="BO445">
        <v>43757.437399993803</v>
      </c>
      <c r="BP445">
        <v>43270.117445746597</v>
      </c>
      <c r="BQ445">
        <v>42788.224700036197</v>
      </c>
      <c r="BR445">
        <v>42311.698720863002</v>
      </c>
      <c r="BS445">
        <v>41840.4797393607</v>
      </c>
      <c r="BT445">
        <v>41374.508652299999</v>
      </c>
      <c r="BU445">
        <v>40913.727014675103</v>
      </c>
      <c r="BV445">
        <v>40458.077032373403</v>
      </c>
      <c r="BW445">
        <v>40007.501554926697</v>
      </c>
      <c r="BX445">
        <v>39561.944068342797</v>
      </c>
      <c r="BY445">
        <v>39121.348688017402</v>
      </c>
      <c r="BZ445">
        <v>38685.660151724398</v>
      </c>
      <c r="CA445">
        <v>38254.823812684997</v>
      </c>
      <c r="CB445">
        <v>37828.785632712897</v>
      </c>
      <c r="CC445">
        <v>37407.492175437401</v>
      </c>
    </row>
    <row r="446" spans="1:81" x14ac:dyDescent="0.25">
      <c r="A446">
        <v>9112</v>
      </c>
      <c r="B446" t="s">
        <v>285</v>
      </c>
      <c r="C446" t="s">
        <v>21</v>
      </c>
      <c r="D446">
        <v>2019</v>
      </c>
      <c r="E446" t="s">
        <v>690</v>
      </c>
      <c r="F446" t="s">
        <v>23</v>
      </c>
      <c r="G446">
        <v>2018</v>
      </c>
      <c r="H446">
        <v>8604.69</v>
      </c>
      <c r="I446">
        <v>100</v>
      </c>
      <c r="J446">
        <v>2025</v>
      </c>
      <c r="K446">
        <v>29</v>
      </c>
      <c r="L446">
        <v>6109.3298999999997</v>
      </c>
      <c r="M446">
        <v>2020</v>
      </c>
      <c r="N446">
        <v>8329.56</v>
      </c>
      <c r="O446">
        <v>11.025663189853899</v>
      </c>
      <c r="P446" t="s">
        <v>24</v>
      </c>
      <c r="Q446">
        <v>2.9378057385177798</v>
      </c>
      <c r="R446">
        <v>1</v>
      </c>
      <c r="S446" t="s">
        <v>25</v>
      </c>
      <c r="T446">
        <v>-1.11368485725649E-2</v>
      </c>
      <c r="AW446">
        <v>8604.69</v>
      </c>
      <c r="AX446">
        <v>8467.125</v>
      </c>
      <c r="AY446">
        <v>8329.56</v>
      </c>
      <c r="AZ446">
        <v>7885.5139799999997</v>
      </c>
      <c r="BA446">
        <v>7441.4679599999999</v>
      </c>
      <c r="BB446">
        <v>6997.4219400000002</v>
      </c>
      <c r="BC446">
        <v>6553.3759199999904</v>
      </c>
      <c r="BD446">
        <v>6109.3298999999997</v>
      </c>
      <c r="BE446">
        <v>6041.29121802385</v>
      </c>
      <c r="BF446">
        <v>5974.0102725459501</v>
      </c>
      <c r="BG446">
        <v>5907.4786247696602</v>
      </c>
      <c r="BH446">
        <v>5841.6879298799404</v>
      </c>
      <c r="BI446">
        <v>5776.6299359966897</v>
      </c>
      <c r="BJ446">
        <v>5712.2964831397403</v>
      </c>
      <c r="BK446">
        <v>5648.6795022054202</v>
      </c>
      <c r="BL446">
        <v>5585.7710139544097</v>
      </c>
      <c r="BM446">
        <v>5523.5631280109801</v>
      </c>
      <c r="BN446">
        <v>5462.0480418733196</v>
      </c>
      <c r="BO446">
        <v>5401.2180399348999</v>
      </c>
      <c r="BP446">
        <v>5341.0654925167401</v>
      </c>
      <c r="BQ446">
        <v>5281.5828549104299</v>
      </c>
      <c r="BR446">
        <v>5222.7626664318304</v>
      </c>
      <c r="BS446">
        <v>5164.5975494853401</v>
      </c>
      <c r="BT446">
        <v>5107.0802086384801</v>
      </c>
      <c r="BU446">
        <v>5050.2034297069304</v>
      </c>
      <c r="BV446">
        <v>4993.96007884963</v>
      </c>
      <c r="BW446">
        <v>4938.3431016740496</v>
      </c>
      <c r="BX446">
        <v>4883.3455223513402</v>
      </c>
      <c r="BY446">
        <v>4828.9604427413997</v>
      </c>
      <c r="BZ446">
        <v>4775.1810415276796</v>
      </c>
      <c r="CA446">
        <v>4722.0005733615999</v>
      </c>
      <c r="CB446">
        <v>4669.4123680165103</v>
      </c>
      <c r="CC446">
        <v>4617.4098295510503</v>
      </c>
    </row>
    <row r="447" spans="1:81" x14ac:dyDescent="0.25">
      <c r="A447">
        <v>3193</v>
      </c>
      <c r="B447" t="s">
        <v>1049</v>
      </c>
      <c r="C447" t="s">
        <v>78</v>
      </c>
      <c r="D447">
        <v>2019</v>
      </c>
      <c r="E447" t="s">
        <v>44</v>
      </c>
      <c r="F447" t="s">
        <v>33</v>
      </c>
      <c r="G447">
        <v>2019</v>
      </c>
      <c r="H447">
        <v>2752829.1521999999</v>
      </c>
      <c r="I447">
        <v>90</v>
      </c>
      <c r="J447">
        <v>2025</v>
      </c>
      <c r="K447">
        <v>5</v>
      </c>
      <c r="L447">
        <v>2615187.69459</v>
      </c>
      <c r="M447">
        <v>2020</v>
      </c>
      <c r="N447">
        <v>2752829.1521999999</v>
      </c>
      <c r="O447">
        <v>66.203937932580203</v>
      </c>
      <c r="P447" t="s">
        <v>24</v>
      </c>
      <c r="Q447">
        <v>2.2681212194727798</v>
      </c>
      <c r="R447">
        <v>1</v>
      </c>
      <c r="S447" t="s">
        <v>25</v>
      </c>
      <c r="T447">
        <v>-1.11368485725649E-2</v>
      </c>
      <c r="AX447">
        <v>2752829.1521999999</v>
      </c>
      <c r="AY447">
        <v>2752829.1521999999</v>
      </c>
      <c r="AZ447">
        <v>2725300.8606779999</v>
      </c>
      <c r="BA447">
        <v>2697772.5691559999</v>
      </c>
      <c r="BB447">
        <v>2670244.2776339999</v>
      </c>
      <c r="BC447">
        <v>2642715.986112</v>
      </c>
      <c r="BD447">
        <v>2615187.69459</v>
      </c>
      <c r="BE447">
        <v>2586062.74524651</v>
      </c>
      <c r="BF447">
        <v>2557262.1560535501</v>
      </c>
      <c r="BG447">
        <v>2528782.31466123</v>
      </c>
      <c r="BH447">
        <v>2500619.6489498699</v>
      </c>
      <c r="BI447">
        <v>2472770.6265819301</v>
      </c>
      <c r="BJ447">
        <v>2445231.754559</v>
      </c>
      <c r="BK447">
        <v>2417999.57878365</v>
      </c>
      <c r="BL447">
        <v>2391070.6836262099</v>
      </c>
      <c r="BM447">
        <v>2364441.6914963699</v>
      </c>
      <c r="BN447">
        <v>2338109.2624195102</v>
      </c>
      <c r="BO447">
        <v>2312070.0936178402</v>
      </c>
      <c r="BP447">
        <v>2286320.9190960601</v>
      </c>
      <c r="BQ447">
        <v>2260858.5092318002</v>
      </c>
      <c r="BR447">
        <v>2235679.6703704898</v>
      </c>
      <c r="BS447">
        <v>2210781.2444248102</v>
      </c>
      <c r="BT447">
        <v>2186160.1084785899</v>
      </c>
      <c r="BU447">
        <v>2161813.1743950802</v>
      </c>
      <c r="BV447">
        <v>2137737.3884296599</v>
      </c>
      <c r="BW447">
        <v>2113929.7308468102</v>
      </c>
      <c r="BX447">
        <v>2090387.2155413299</v>
      </c>
      <c r="BY447">
        <v>2067106.8896638199</v>
      </c>
      <c r="BZ447">
        <v>2044085.8332503301</v>
      </c>
      <c r="CA447">
        <v>2021321.1588560899</v>
      </c>
      <c r="CB447">
        <v>1998810.01119339</v>
      </c>
      <c r="CC447">
        <v>1976549.5667733999</v>
      </c>
    </row>
    <row r="448" spans="1:81" x14ac:dyDescent="0.25">
      <c r="A448">
        <v>34391</v>
      </c>
      <c r="B448" t="s">
        <v>1050</v>
      </c>
      <c r="C448" t="s">
        <v>27</v>
      </c>
      <c r="D448">
        <v>2020</v>
      </c>
      <c r="E448" t="s">
        <v>49</v>
      </c>
      <c r="F448" t="s">
        <v>50</v>
      </c>
      <c r="G448">
        <v>2020</v>
      </c>
      <c r="H448">
        <v>51728</v>
      </c>
      <c r="I448">
        <v>100</v>
      </c>
      <c r="J448">
        <v>2030</v>
      </c>
      <c r="K448">
        <v>10</v>
      </c>
      <c r="L448">
        <v>46555.199999999997</v>
      </c>
      <c r="M448">
        <v>2020</v>
      </c>
      <c r="N448">
        <v>51728</v>
      </c>
      <c r="O448">
        <v>0</v>
      </c>
      <c r="P448" t="s">
        <v>45</v>
      </c>
      <c r="Q448">
        <v>2.42024907523902</v>
      </c>
      <c r="R448">
        <v>1</v>
      </c>
      <c r="S448" t="s">
        <v>25</v>
      </c>
      <c r="T448">
        <v>-1.11368485725649E-2</v>
      </c>
      <c r="AY448">
        <v>51728</v>
      </c>
      <c r="AZ448">
        <v>51210.720000000001</v>
      </c>
      <c r="BA448">
        <v>50693.440000000002</v>
      </c>
      <c r="BB448">
        <v>50176.160000000003</v>
      </c>
      <c r="BC448">
        <v>49658.879999999997</v>
      </c>
      <c r="BD448">
        <v>49141.599999999999</v>
      </c>
      <c r="BE448">
        <v>48624.32</v>
      </c>
      <c r="BF448">
        <v>48107.040000000001</v>
      </c>
      <c r="BG448">
        <v>47589.760000000002</v>
      </c>
      <c r="BH448">
        <v>47072.480000000003</v>
      </c>
      <c r="BI448">
        <v>46555.199999999997</v>
      </c>
      <c r="BJ448">
        <v>46036.7217873345</v>
      </c>
      <c r="BK448">
        <v>45524.017788011603</v>
      </c>
      <c r="BL448">
        <v>45017.0236954918</v>
      </c>
      <c r="BM448">
        <v>44515.675919407498</v>
      </c>
      <c r="BN448">
        <v>44019.9115775877</v>
      </c>
      <c r="BO448">
        <v>43529.668488170399</v>
      </c>
      <c r="BP448">
        <v>43044.885161803701</v>
      </c>
      <c r="BQ448">
        <v>42565.500793933301</v>
      </c>
      <c r="BR448">
        <v>42091.455257175803</v>
      </c>
      <c r="BS448">
        <v>41622.689093777801</v>
      </c>
      <c r="BT448">
        <v>41159.143508157402</v>
      </c>
      <c r="BU448">
        <v>40700.760359530599</v>
      </c>
      <c r="BV448">
        <v>40247.482154618301</v>
      </c>
      <c r="BW448">
        <v>39799.252040435298</v>
      </c>
      <c r="BX448">
        <v>39356.013797159598</v>
      </c>
      <c r="BY448">
        <v>38917.7118310808</v>
      </c>
      <c r="BZ448">
        <v>38484.291167627402</v>
      </c>
      <c r="CA448">
        <v>38055.697444470999</v>
      </c>
      <c r="CB448">
        <v>37631.876904708603</v>
      </c>
      <c r="CC448">
        <v>37212.776390119499</v>
      </c>
    </row>
    <row r="449" spans="1:81" x14ac:dyDescent="0.25">
      <c r="A449">
        <v>9134</v>
      </c>
      <c r="B449" t="s">
        <v>638</v>
      </c>
      <c r="C449" t="s">
        <v>59</v>
      </c>
      <c r="D449">
        <v>2021</v>
      </c>
      <c r="E449" t="s">
        <v>690</v>
      </c>
      <c r="F449" t="s">
        <v>23</v>
      </c>
      <c r="G449">
        <v>2019</v>
      </c>
      <c r="H449">
        <v>8568000</v>
      </c>
      <c r="I449">
        <v>100</v>
      </c>
      <c r="J449">
        <v>2050</v>
      </c>
      <c r="K449">
        <v>100</v>
      </c>
      <c r="L449">
        <v>0</v>
      </c>
      <c r="M449">
        <v>2020</v>
      </c>
      <c r="N449">
        <v>7284000</v>
      </c>
      <c r="O449">
        <v>14.9859943977591</v>
      </c>
      <c r="P449" t="s">
        <v>45</v>
      </c>
      <c r="Q449">
        <v>3.6608567999999999</v>
      </c>
      <c r="R449">
        <v>1</v>
      </c>
      <c r="S449" t="s">
        <v>25</v>
      </c>
      <c r="T449">
        <v>-1.11368485725649E-2</v>
      </c>
      <c r="AX449">
        <v>8568000</v>
      </c>
      <c r="AY449">
        <v>7284000</v>
      </c>
      <c r="AZ449">
        <v>7041200</v>
      </c>
      <c r="BA449">
        <v>6798400</v>
      </c>
      <c r="BB449">
        <v>6555600</v>
      </c>
      <c r="BC449">
        <v>6312800</v>
      </c>
      <c r="BD449">
        <v>6070000</v>
      </c>
      <c r="BE449">
        <v>5827200</v>
      </c>
      <c r="BF449">
        <v>5584400</v>
      </c>
      <c r="BG449">
        <v>5341600</v>
      </c>
      <c r="BH449">
        <v>5098800</v>
      </c>
      <c r="BI449">
        <v>4856000</v>
      </c>
      <c r="BJ449">
        <v>4613200</v>
      </c>
      <c r="BK449">
        <v>4370400</v>
      </c>
      <c r="BL449">
        <v>4127600</v>
      </c>
      <c r="BM449">
        <v>3884800</v>
      </c>
      <c r="BN449">
        <v>3642000</v>
      </c>
      <c r="BO449">
        <v>3399200</v>
      </c>
      <c r="BP449">
        <v>3156400</v>
      </c>
      <c r="BQ449">
        <v>2913600</v>
      </c>
      <c r="BR449">
        <v>2670800</v>
      </c>
      <c r="BS449">
        <v>2428000</v>
      </c>
      <c r="BT449">
        <v>2185200</v>
      </c>
      <c r="BU449">
        <v>1942400</v>
      </c>
      <c r="BV449">
        <v>1699600</v>
      </c>
      <c r="BW449">
        <v>1456800</v>
      </c>
      <c r="BX449">
        <v>1214000</v>
      </c>
      <c r="BY449">
        <v>971200</v>
      </c>
      <c r="BZ449">
        <v>728400</v>
      </c>
      <c r="CA449">
        <v>485600</v>
      </c>
      <c r="CB449">
        <v>242800</v>
      </c>
      <c r="CC449">
        <v>0</v>
      </c>
    </row>
    <row r="450" spans="1:81" x14ac:dyDescent="0.25">
      <c r="A450">
        <v>35814</v>
      </c>
      <c r="B450" t="s">
        <v>287</v>
      </c>
      <c r="C450" t="s">
        <v>56</v>
      </c>
      <c r="D450">
        <v>2016</v>
      </c>
      <c r="E450" t="s">
        <v>28</v>
      </c>
      <c r="F450" t="s">
        <v>23</v>
      </c>
      <c r="G450">
        <v>2015</v>
      </c>
      <c r="H450">
        <v>3973</v>
      </c>
      <c r="I450">
        <v>100</v>
      </c>
      <c r="J450">
        <v>2025</v>
      </c>
      <c r="K450">
        <v>10</v>
      </c>
      <c r="L450">
        <v>3575.7</v>
      </c>
      <c r="M450">
        <v>2020</v>
      </c>
      <c r="N450">
        <v>2593</v>
      </c>
      <c r="O450">
        <v>347.50880724710601</v>
      </c>
      <c r="P450" t="s">
        <v>691</v>
      </c>
      <c r="Q450">
        <v>2.7478052754487798</v>
      </c>
      <c r="R450">
        <v>1</v>
      </c>
      <c r="S450" t="s">
        <v>25</v>
      </c>
      <c r="T450">
        <v>-1.11368485725649E-2</v>
      </c>
      <c r="AT450">
        <v>3973</v>
      </c>
      <c r="AU450">
        <v>3697</v>
      </c>
      <c r="AV450">
        <v>3421</v>
      </c>
      <c r="AW450">
        <v>3145</v>
      </c>
      <c r="AX450">
        <v>2869</v>
      </c>
      <c r="AY450">
        <v>2593</v>
      </c>
      <c r="AZ450">
        <v>2789.54</v>
      </c>
      <c r="BA450">
        <v>2986.08</v>
      </c>
      <c r="BB450">
        <v>3182.62</v>
      </c>
      <c r="BC450">
        <v>3379.16</v>
      </c>
      <c r="BD450">
        <v>3575.7</v>
      </c>
      <c r="BE450">
        <v>3535.87797055908</v>
      </c>
      <c r="BF450">
        <v>3496.49943302989</v>
      </c>
      <c r="BG450">
        <v>3457.55944831018</v>
      </c>
      <c r="BH450">
        <v>3419.0531323037098</v>
      </c>
      <c r="BI450">
        <v>3380.97565530769</v>
      </c>
      <c r="BJ450">
        <v>3343.3222414070001</v>
      </c>
      <c r="BK450">
        <v>3306.0881678751598</v>
      </c>
      <c r="BL450">
        <v>3269.2687645819801</v>
      </c>
      <c r="BM450">
        <v>3232.8594134078198</v>
      </c>
      <c r="BN450">
        <v>3196.8555476643</v>
      </c>
      <c r="BO450">
        <v>3161.2526515216</v>
      </c>
      <c r="BP450">
        <v>3126.0462594419901</v>
      </c>
      <c r="BQ450">
        <v>3091.2319556197499</v>
      </c>
      <c r="BR450">
        <v>3056.8053734273399</v>
      </c>
      <c r="BS450">
        <v>3022.7621948676701</v>
      </c>
      <c r="BT450">
        <v>2989.0981500325602</v>
      </c>
      <c r="BU450">
        <v>2955.8090165671101</v>
      </c>
      <c r="BV450">
        <v>2922.8906191401802</v>
      </c>
      <c r="BW450">
        <v>2890.33882892065</v>
      </c>
      <c r="BX450">
        <v>2858.14956305955</v>
      </c>
      <c r="BY450">
        <v>2826.31878417802</v>
      </c>
      <c r="BZ450">
        <v>2794.8424998608298</v>
      </c>
      <c r="CA450">
        <v>2763.7167621557101</v>
      </c>
      <c r="CB450">
        <v>2732.9376670781198</v>
      </c>
      <c r="CC450">
        <v>2702.5013541216199</v>
      </c>
    </row>
    <row r="451" spans="1:81" x14ac:dyDescent="0.25">
      <c r="A451">
        <v>838434</v>
      </c>
      <c r="B451" t="s">
        <v>1051</v>
      </c>
      <c r="C451" t="s">
        <v>21</v>
      </c>
      <c r="D451">
        <v>2014</v>
      </c>
      <c r="E451" t="s">
        <v>53</v>
      </c>
      <c r="F451" t="s">
        <v>54</v>
      </c>
      <c r="G451">
        <v>2017</v>
      </c>
      <c r="H451">
        <v>940</v>
      </c>
      <c r="I451">
        <v>100</v>
      </c>
      <c r="J451">
        <v>2021</v>
      </c>
      <c r="K451">
        <v>20</v>
      </c>
      <c r="L451">
        <v>752</v>
      </c>
      <c r="M451">
        <v>2020</v>
      </c>
      <c r="N451">
        <v>767</v>
      </c>
      <c r="O451">
        <v>92.021276595744695</v>
      </c>
      <c r="P451" t="s">
        <v>24</v>
      </c>
      <c r="Q451">
        <v>3.1858537525365902</v>
      </c>
      <c r="R451">
        <v>1</v>
      </c>
      <c r="S451" t="s">
        <v>25</v>
      </c>
      <c r="T451">
        <v>-1.11368485725649E-2</v>
      </c>
      <c r="AV451">
        <v>940</v>
      </c>
      <c r="AW451">
        <v>882.33333333333303</v>
      </c>
      <c r="AX451">
        <v>824.66666666666595</v>
      </c>
      <c r="AY451">
        <v>767</v>
      </c>
      <c r="AZ451">
        <v>752</v>
      </c>
      <c r="BA451">
        <v>743.62508987343097</v>
      </c>
      <c r="BB451">
        <v>735.34344985275004</v>
      </c>
      <c r="BC451">
        <v>727.15404120291305</v>
      </c>
      <c r="BD451">
        <v>719.05583675710704</v>
      </c>
      <c r="BE451">
        <v>711.04782078792402</v>
      </c>
      <c r="BF451">
        <v>703.12898887995698</v>
      </c>
      <c r="BG451">
        <v>695.29834780381998</v>
      </c>
      <c r="BH451">
        <v>687.55491539157504</v>
      </c>
      <c r="BI451">
        <v>679.89772041353604</v>
      </c>
      <c r="BJ451">
        <v>672.32580245645795</v>
      </c>
      <c r="BK451">
        <v>664.83821180307302</v>
      </c>
      <c r="BL451">
        <v>657.43400931296696</v>
      </c>
      <c r="BM451">
        <v>650.11226630479405</v>
      </c>
      <c r="BN451">
        <v>642.87206443979096</v>
      </c>
      <c r="BO451">
        <v>635.71249560659203</v>
      </c>
      <c r="BP451">
        <v>628.63266180733399</v>
      </c>
      <c r="BQ451">
        <v>621.63167504501803</v>
      </c>
      <c r="BR451">
        <v>614.70865721213102</v>
      </c>
      <c r="BS451">
        <v>607.86273998051502</v>
      </c>
      <c r="BT451">
        <v>601.09306469244802</v>
      </c>
      <c r="BU451">
        <v>594.39878225294899</v>
      </c>
      <c r="BV451">
        <v>587.77905302328099</v>
      </c>
      <c r="BW451">
        <v>581.23304671563506</v>
      </c>
      <c r="BX451">
        <v>574.75994228899197</v>
      </c>
      <c r="BY451">
        <v>568.35892784614396</v>
      </c>
      <c r="BZ451">
        <v>562.02920053185596</v>
      </c>
      <c r="CA451">
        <v>555.76996643217296</v>
      </c>
      <c r="CB451">
        <v>549.58044047483804</v>
      </c>
      <c r="CC451">
        <v>543.45984633082605</v>
      </c>
    </row>
    <row r="452" spans="1:81" x14ac:dyDescent="0.25">
      <c r="A452">
        <v>9298</v>
      </c>
      <c r="B452" t="s">
        <v>1052</v>
      </c>
      <c r="C452" t="s">
        <v>27</v>
      </c>
      <c r="D452">
        <v>2020</v>
      </c>
      <c r="E452" t="s">
        <v>690</v>
      </c>
      <c r="F452" t="s">
        <v>23</v>
      </c>
      <c r="G452">
        <v>2019</v>
      </c>
      <c r="H452">
        <v>2881000</v>
      </c>
      <c r="I452">
        <v>100</v>
      </c>
      <c r="J452">
        <v>2030</v>
      </c>
      <c r="K452">
        <v>19</v>
      </c>
      <c r="L452">
        <v>2333610</v>
      </c>
      <c r="M452">
        <v>2020</v>
      </c>
      <c r="N452">
        <v>2882000</v>
      </c>
      <c r="O452">
        <v>-0.18268510568333399</v>
      </c>
      <c r="P452" t="s">
        <v>45</v>
      </c>
      <c r="Q452">
        <v>2.8405320024390202</v>
      </c>
      <c r="R452">
        <v>1</v>
      </c>
      <c r="S452" t="s">
        <v>25</v>
      </c>
      <c r="T452">
        <v>-1.11368485725649E-2</v>
      </c>
      <c r="AX452">
        <v>2881000</v>
      </c>
      <c r="AY452">
        <v>2882000</v>
      </c>
      <c r="AZ452">
        <v>2827161</v>
      </c>
      <c r="BA452">
        <v>2772322</v>
      </c>
      <c r="BB452">
        <v>2717483</v>
      </c>
      <c r="BC452">
        <v>2662644</v>
      </c>
      <c r="BD452">
        <v>2607805</v>
      </c>
      <c r="BE452">
        <v>2552966</v>
      </c>
      <c r="BF452">
        <v>2498127</v>
      </c>
      <c r="BG452">
        <v>2443288</v>
      </c>
      <c r="BH452">
        <v>2388449</v>
      </c>
      <c r="BI452">
        <v>2333610</v>
      </c>
      <c r="BJ452">
        <v>2307620.9388025701</v>
      </c>
      <c r="BK452">
        <v>2281921.31384425</v>
      </c>
      <c r="BL452">
        <v>2256507.9017174598</v>
      </c>
      <c r="BM452">
        <v>2231377.5149132302</v>
      </c>
      <c r="BN452">
        <v>2206527.0014214199</v>
      </c>
      <c r="BO452">
        <v>2181953.2443353101</v>
      </c>
      <c r="BP452">
        <v>2157653.1614607298</v>
      </c>
      <c r="BQ452">
        <v>2133623.70492943</v>
      </c>
      <c r="BR452">
        <v>2109861.8608167898</v>
      </c>
      <c r="BS452">
        <v>2086364.6487638501</v>
      </c>
      <c r="BT452">
        <v>2063129.12160341</v>
      </c>
      <c r="BU452">
        <v>2040152.36499046</v>
      </c>
      <c r="BV452">
        <v>2017431.49703661</v>
      </c>
      <c r="BW452">
        <v>1994963.6679485899</v>
      </c>
      <c r="BX452">
        <v>1972746.05967087</v>
      </c>
      <c r="BY452">
        <v>1950775.8855322001</v>
      </c>
      <c r="BZ452">
        <v>1929050.38989601</v>
      </c>
      <c r="CA452">
        <v>1907566.8478148901</v>
      </c>
      <c r="CB452">
        <v>1886322.5646887301</v>
      </c>
      <c r="CC452">
        <v>1865314.87592678</v>
      </c>
    </row>
    <row r="453" spans="1:81" x14ac:dyDescent="0.25">
      <c r="A453">
        <v>22499</v>
      </c>
      <c r="B453" t="s">
        <v>1053</v>
      </c>
      <c r="C453" t="s">
        <v>21</v>
      </c>
      <c r="D453">
        <v>2020</v>
      </c>
      <c r="E453" t="s">
        <v>690</v>
      </c>
      <c r="F453" t="s">
        <v>23</v>
      </c>
      <c r="G453">
        <v>2018</v>
      </c>
      <c r="H453">
        <v>2436256</v>
      </c>
      <c r="I453">
        <v>100</v>
      </c>
      <c r="J453">
        <v>2030</v>
      </c>
      <c r="K453">
        <v>15</v>
      </c>
      <c r="L453">
        <v>2070817.5999999901</v>
      </c>
      <c r="M453">
        <v>2020</v>
      </c>
      <c r="N453">
        <v>1878612</v>
      </c>
      <c r="O453">
        <v>154.864977930994</v>
      </c>
      <c r="P453" t="s">
        <v>24</v>
      </c>
      <c r="Q453">
        <v>2.8005460456390199</v>
      </c>
      <c r="R453">
        <v>1</v>
      </c>
      <c r="S453" t="s">
        <v>25</v>
      </c>
      <c r="T453">
        <v>-1.11368485725649E-2</v>
      </c>
      <c r="AW453">
        <v>2436256</v>
      </c>
      <c r="AX453">
        <v>2157434</v>
      </c>
      <c r="AY453">
        <v>1878612</v>
      </c>
      <c r="AZ453">
        <v>1897832.56</v>
      </c>
      <c r="BA453">
        <v>1917053.1199999901</v>
      </c>
      <c r="BB453">
        <v>1936273.68</v>
      </c>
      <c r="BC453">
        <v>1955494.24</v>
      </c>
      <c r="BD453">
        <v>1974714.79999999</v>
      </c>
      <c r="BE453">
        <v>1993935.3599999901</v>
      </c>
      <c r="BF453">
        <v>2013155.92</v>
      </c>
      <c r="BG453">
        <v>2032376.48</v>
      </c>
      <c r="BH453">
        <v>2051597.03999999</v>
      </c>
      <c r="BI453">
        <v>2070817.5999999901</v>
      </c>
      <c r="BJ453">
        <v>2047755.2179673901</v>
      </c>
      <c r="BK453">
        <v>2024949.6781912099</v>
      </c>
      <c r="BL453">
        <v>2002398.1202581299</v>
      </c>
      <c r="BM453">
        <v>1980097.7156108301</v>
      </c>
      <c r="BN453">
        <v>1958045.66719319</v>
      </c>
      <c r="BO453">
        <v>1936239.20909949</v>
      </c>
      <c r="BP453">
        <v>1914675.6062274899</v>
      </c>
      <c r="BQ453">
        <v>1893352.15393535</v>
      </c>
      <c r="BR453">
        <v>1872266.1777024299</v>
      </c>
      <c r="BS453">
        <v>1851415.0327938199</v>
      </c>
      <c r="BT453">
        <v>1830796.10392863</v>
      </c>
      <c r="BU453">
        <v>1810406.80495193</v>
      </c>
      <c r="BV453">
        <v>1790244.57851044</v>
      </c>
      <c r="BW453">
        <v>1770306.8957317199</v>
      </c>
      <c r="BX453">
        <v>1750591.25590698</v>
      </c>
      <c r="BY453">
        <v>1731095.18617749</v>
      </c>
      <c r="BZ453">
        <v>1711816.2412243399</v>
      </c>
      <c r="CA453">
        <v>1692752.0029617599</v>
      </c>
      <c r="CB453">
        <v>1673900.0802338701</v>
      </c>
      <c r="CC453">
        <v>1655258.1085147001</v>
      </c>
    </row>
    <row r="454" spans="1:81" x14ac:dyDescent="0.25">
      <c r="A454">
        <v>9283</v>
      </c>
      <c r="B454" t="s">
        <v>1054</v>
      </c>
      <c r="C454" t="s">
        <v>21</v>
      </c>
      <c r="D454">
        <v>2019</v>
      </c>
      <c r="E454" t="s">
        <v>690</v>
      </c>
      <c r="F454" t="s">
        <v>23</v>
      </c>
      <c r="G454">
        <v>2019</v>
      </c>
      <c r="H454">
        <v>603</v>
      </c>
      <c r="I454">
        <v>100</v>
      </c>
      <c r="J454">
        <v>2030</v>
      </c>
      <c r="K454">
        <v>80</v>
      </c>
      <c r="L454">
        <v>120.599999999999</v>
      </c>
      <c r="M454">
        <v>2020</v>
      </c>
      <c r="N454">
        <v>195</v>
      </c>
      <c r="O454">
        <v>84.577114427860707</v>
      </c>
      <c r="P454" t="s">
        <v>24</v>
      </c>
      <c r="Q454">
        <v>3.45024396273902</v>
      </c>
      <c r="R454">
        <v>1</v>
      </c>
      <c r="S454" t="s">
        <v>25</v>
      </c>
      <c r="T454">
        <v>-1.11368485725649E-2</v>
      </c>
      <c r="AX454">
        <v>603</v>
      </c>
      <c r="AY454">
        <v>195</v>
      </c>
      <c r="AZ454">
        <v>187.56</v>
      </c>
      <c r="BA454">
        <v>180.12</v>
      </c>
      <c r="BB454">
        <v>172.68</v>
      </c>
      <c r="BC454">
        <v>165.23999999999899</v>
      </c>
      <c r="BD454">
        <v>157.79999999999899</v>
      </c>
      <c r="BE454">
        <v>150.35999999999899</v>
      </c>
      <c r="BF454">
        <v>142.91999999999999</v>
      </c>
      <c r="BG454">
        <v>135.47999999999999</v>
      </c>
      <c r="BH454">
        <v>128.039999999999</v>
      </c>
      <c r="BI454">
        <v>120.599999999999</v>
      </c>
      <c r="BJ454">
        <v>119.256896062148</v>
      </c>
      <c r="BK454">
        <v>117.92875006947</v>
      </c>
      <c r="BL454">
        <v>116.615395437594</v>
      </c>
      <c r="BM454">
        <v>115.316667437376</v>
      </c>
      <c r="BN454">
        <v>114.032403174233</v>
      </c>
      <c r="BO454">
        <v>112.762441567716</v>
      </c>
      <c r="BP454">
        <v>111.506623331304</v>
      </c>
      <c r="BQ454">
        <v>110.264790952425</v>
      </c>
      <c r="BR454">
        <v>109.036788672702</v>
      </c>
      <c r="BS454">
        <v>107.82246246841601</v>
      </c>
      <c r="BT454">
        <v>106.62166003118401</v>
      </c>
      <c r="BU454">
        <v>105.434230748861</v>
      </c>
      <c r="BV454">
        <v>104.260025686646</v>
      </c>
      <c r="BW454">
        <v>103.09889756840199</v>
      </c>
      <c r="BX454">
        <v>101.950700758184</v>
      </c>
      <c r="BY454">
        <v>100.81529124197399</v>
      </c>
      <c r="BZ454">
        <v>99.692526609613296</v>
      </c>
      <c r="CA454">
        <v>98.582266036945597</v>
      </c>
      <c r="CB454">
        <v>97.484370268151807</v>
      </c>
      <c r="CC454">
        <v>96.398701598283594</v>
      </c>
    </row>
    <row r="455" spans="1:81" x14ac:dyDescent="0.25">
      <c r="A455">
        <v>9336</v>
      </c>
      <c r="B455" t="s">
        <v>290</v>
      </c>
      <c r="C455" t="s">
        <v>27</v>
      </c>
      <c r="D455">
        <v>2017</v>
      </c>
      <c r="E455" t="s">
        <v>690</v>
      </c>
      <c r="F455" t="s">
        <v>23</v>
      </c>
      <c r="G455">
        <v>2015</v>
      </c>
      <c r="H455">
        <v>307165</v>
      </c>
      <c r="I455">
        <v>100</v>
      </c>
      <c r="J455">
        <v>2025</v>
      </c>
      <c r="K455">
        <v>30</v>
      </c>
      <c r="L455">
        <v>215015.5</v>
      </c>
      <c r="M455">
        <v>2020</v>
      </c>
      <c r="N455">
        <v>247272</v>
      </c>
      <c r="O455">
        <v>64.995469318878605</v>
      </c>
      <c r="P455" t="s">
        <v>24</v>
      </c>
      <c r="Q455">
        <v>2.94783559454878</v>
      </c>
      <c r="R455">
        <v>1</v>
      </c>
      <c r="S455" t="s">
        <v>25</v>
      </c>
      <c r="T455">
        <v>-1.11368485725649E-2</v>
      </c>
      <c r="AT455">
        <v>307165</v>
      </c>
      <c r="AU455">
        <v>295186.40000000002</v>
      </c>
      <c r="AV455">
        <v>283207.8</v>
      </c>
      <c r="AW455">
        <v>271229.2</v>
      </c>
      <c r="AX455">
        <v>259250.6</v>
      </c>
      <c r="AY455">
        <v>247272</v>
      </c>
      <c r="AZ455">
        <v>240820.7</v>
      </c>
      <c r="BA455">
        <v>234369.4</v>
      </c>
      <c r="BB455">
        <v>227918.1</v>
      </c>
      <c r="BC455">
        <v>221466.8</v>
      </c>
      <c r="BD455">
        <v>215015.5</v>
      </c>
      <c r="BE455">
        <v>212620.904935745</v>
      </c>
      <c r="BF455">
        <v>210252.978114114</v>
      </c>
      <c r="BG455">
        <v>207911.42253492601</v>
      </c>
      <c r="BH455">
        <v>205595.94450564799</v>
      </c>
      <c r="BI455">
        <v>203306.25360455501</v>
      </c>
      <c r="BJ455">
        <v>201042.06264430599</v>
      </c>
      <c r="BK455">
        <v>198803.08763592</v>
      </c>
      <c r="BL455">
        <v>196589.04775316099</v>
      </c>
      <c r="BM455">
        <v>194399.66529730899</v>
      </c>
      <c r="BN455">
        <v>192234.66566233599</v>
      </c>
      <c r="BO455">
        <v>190093.77730045599</v>
      </c>
      <c r="BP455">
        <v>187976.73168807401</v>
      </c>
      <c r="BQ455">
        <v>185883.263292099</v>
      </c>
      <c r="BR455">
        <v>183813.10953664</v>
      </c>
      <c r="BS455">
        <v>181766.01077007799</v>
      </c>
      <c r="BT455">
        <v>179741.710232493</v>
      </c>
      <c r="BU455">
        <v>177739.95402346001</v>
      </c>
      <c r="BV455">
        <v>175760.49107020599</v>
      </c>
      <c r="BW455">
        <v>173803.073096117</v>
      </c>
      <c r="BX455">
        <v>171867.45458959899</v>
      </c>
      <c r="BY455">
        <v>169953.39277328301</v>
      </c>
      <c r="BZ455">
        <v>168060.64757357299</v>
      </c>
      <c r="CA455">
        <v>166188.98159053901</v>
      </c>
      <c r="CB455">
        <v>164338.160068136</v>
      </c>
      <c r="CC455">
        <v>162507.95086476399</v>
      </c>
    </row>
    <row r="456" spans="1:81" x14ac:dyDescent="0.25">
      <c r="A456">
        <v>49604</v>
      </c>
      <c r="B456" t="s">
        <v>1055</v>
      </c>
      <c r="C456" t="s">
        <v>27</v>
      </c>
      <c r="D456">
        <v>2020</v>
      </c>
      <c r="E456" t="s">
        <v>690</v>
      </c>
      <c r="F456" t="s">
        <v>23</v>
      </c>
      <c r="G456">
        <v>2019</v>
      </c>
      <c r="H456">
        <v>157986</v>
      </c>
      <c r="I456">
        <v>100</v>
      </c>
      <c r="J456">
        <v>2030</v>
      </c>
      <c r="K456">
        <v>30</v>
      </c>
      <c r="L456">
        <v>110590.2</v>
      </c>
      <c r="M456">
        <v>2020</v>
      </c>
      <c r="N456">
        <v>157557</v>
      </c>
      <c r="O456">
        <v>0.90514349372729197</v>
      </c>
      <c r="P456" t="s">
        <v>45</v>
      </c>
      <c r="Q456">
        <v>2.9502597010390201</v>
      </c>
      <c r="R456">
        <v>1</v>
      </c>
      <c r="S456" t="s">
        <v>25</v>
      </c>
      <c r="T456">
        <v>-1.11368485725649E-2</v>
      </c>
      <c r="AX456">
        <v>157986</v>
      </c>
      <c r="AY456">
        <v>157557</v>
      </c>
      <c r="AZ456">
        <v>152860.32</v>
      </c>
      <c r="BA456">
        <v>148163.64000000001</v>
      </c>
      <c r="BB456">
        <v>143466.96</v>
      </c>
      <c r="BC456">
        <v>138770.28</v>
      </c>
      <c r="BD456">
        <v>134073.60000000001</v>
      </c>
      <c r="BE456">
        <v>129376.92</v>
      </c>
      <c r="BF456">
        <v>124680.239999999</v>
      </c>
      <c r="BG456">
        <v>119983.56</v>
      </c>
      <c r="BH456">
        <v>115286.88</v>
      </c>
      <c r="BI456">
        <v>110590.2</v>
      </c>
      <c r="BJ456">
        <v>109358.57368899</v>
      </c>
      <c r="BK456">
        <v>108140.663813704</v>
      </c>
      <c r="BL456">
        <v>106936.317616274</v>
      </c>
      <c r="BM456">
        <v>105745.384040074</v>
      </c>
      <c r="BN456">
        <v>104567.713710772</v>
      </c>
      <c r="BO456">
        <v>103403.158917596</v>
      </c>
      <c r="BP456">
        <v>102251.573594805</v>
      </c>
      <c r="BQ456">
        <v>101112.813303374</v>
      </c>
      <c r="BR456">
        <v>99986.7352128684</v>
      </c>
      <c r="BS456">
        <v>98873.1980835375</v>
      </c>
      <c r="BT456">
        <v>97772.062248596005</v>
      </c>
      <c r="BU456">
        <v>96683.189596705997</v>
      </c>
      <c r="BV456">
        <v>95606.443554654907</v>
      </c>
      <c r="BW456">
        <v>94541.689070225199</v>
      </c>
      <c r="BX456">
        <v>93488.792595255596</v>
      </c>
      <c r="BY456">
        <v>92447.622068890298</v>
      </c>
      <c r="BZ456">
        <v>91418.046901015405</v>
      </c>
      <c r="CA456">
        <v>90399.937955879097</v>
      </c>
      <c r="CB456">
        <v>89393.167535895205</v>
      </c>
      <c r="CC456">
        <v>88397.609365626005</v>
      </c>
    </row>
    <row r="457" spans="1:81" x14ac:dyDescent="0.25">
      <c r="A457">
        <v>9374</v>
      </c>
      <c r="B457" t="s">
        <v>1056</v>
      </c>
      <c r="C457" t="s">
        <v>52</v>
      </c>
      <c r="D457">
        <v>2019</v>
      </c>
      <c r="E457" t="s">
        <v>105</v>
      </c>
      <c r="F457" t="s">
        <v>54</v>
      </c>
      <c r="G457">
        <v>2019</v>
      </c>
      <c r="H457">
        <v>6808</v>
      </c>
      <c r="I457">
        <v>100</v>
      </c>
      <c r="J457">
        <v>2030</v>
      </c>
      <c r="K457">
        <v>20</v>
      </c>
      <c r="L457">
        <v>5446.4</v>
      </c>
      <c r="M457">
        <v>2020</v>
      </c>
      <c r="N457">
        <v>6196</v>
      </c>
      <c r="O457">
        <v>44.947121034077597</v>
      </c>
      <c r="P457" t="s">
        <v>24</v>
      </c>
      <c r="Q457">
        <v>3.19024458323902</v>
      </c>
      <c r="R457">
        <v>1</v>
      </c>
      <c r="S457" t="s">
        <v>25</v>
      </c>
      <c r="T457">
        <v>-1.11368485725649E-2</v>
      </c>
      <c r="AX457">
        <v>6808</v>
      </c>
      <c r="AY457">
        <v>6196</v>
      </c>
      <c r="AZ457">
        <v>6121.04</v>
      </c>
      <c r="BA457">
        <v>6046.08</v>
      </c>
      <c r="BB457">
        <v>5971.12</v>
      </c>
      <c r="BC457">
        <v>5896.16</v>
      </c>
      <c r="BD457">
        <v>5821.2</v>
      </c>
      <c r="BE457">
        <v>5746.24</v>
      </c>
      <c r="BF457">
        <v>5671.28</v>
      </c>
      <c r="BG457">
        <v>5596.32</v>
      </c>
      <c r="BH457">
        <v>5521.36</v>
      </c>
      <c r="BI457">
        <v>5446.4</v>
      </c>
      <c r="BJ457">
        <v>5385.7442679343803</v>
      </c>
      <c r="BK457">
        <v>5325.7640495718297</v>
      </c>
      <c r="BL457">
        <v>5266.4518218185403</v>
      </c>
      <c r="BM457">
        <v>5207.8001453642401</v>
      </c>
      <c r="BN457">
        <v>5149.8016637491401</v>
      </c>
      <c r="BO457">
        <v>5092.44910244122</v>
      </c>
      <c r="BP457">
        <v>5035.7352679238402</v>
      </c>
      <c r="BQ457">
        <v>4979.6530467934499</v>
      </c>
      <c r="BR457">
        <v>4924.1954048673997</v>
      </c>
      <c r="BS457">
        <v>4869.3553863016696</v>
      </c>
      <c r="BT457">
        <v>4815.1261127184198</v>
      </c>
      <c r="BU457">
        <v>4761.5007823432697</v>
      </c>
      <c r="BV457">
        <v>4708.4726691521701</v>
      </c>
      <c r="BW457">
        <v>4656.0351220277598</v>
      </c>
      <c r="BX457">
        <v>4604.1815639251899</v>
      </c>
      <c r="BY457">
        <v>4552.9054910471596</v>
      </c>
      <c r="BZ457">
        <v>4502.2004720281702</v>
      </c>
      <c r="CA457">
        <v>4452.0601471278596</v>
      </c>
      <c r="CB457">
        <v>4402.4782274333502</v>
      </c>
      <c r="CC457">
        <v>4353.4484940704097</v>
      </c>
    </row>
    <row r="458" spans="1:81" x14ac:dyDescent="0.25">
      <c r="A458">
        <v>21954</v>
      </c>
      <c r="B458" t="s">
        <v>1057</v>
      </c>
      <c r="C458" t="s">
        <v>78</v>
      </c>
      <c r="D458">
        <v>2018</v>
      </c>
      <c r="E458" t="s">
        <v>28</v>
      </c>
      <c r="F458" t="s">
        <v>23</v>
      </c>
      <c r="G458">
        <v>2018</v>
      </c>
      <c r="H458">
        <v>78176.87</v>
      </c>
      <c r="I458">
        <v>100</v>
      </c>
      <c r="J458">
        <v>2025</v>
      </c>
      <c r="K458">
        <v>2</v>
      </c>
      <c r="L458">
        <v>76613.332599999994</v>
      </c>
      <c r="M458">
        <v>2020</v>
      </c>
      <c r="N458">
        <v>47695</v>
      </c>
      <c r="O458">
        <v>1949.5453066872601</v>
      </c>
      <c r="P458" t="s">
        <v>691</v>
      </c>
      <c r="Q458">
        <v>2.6678126957357802</v>
      </c>
      <c r="R458">
        <v>1</v>
      </c>
      <c r="S458" t="s">
        <v>25</v>
      </c>
      <c r="T458">
        <v>-1.11368485725649E-2</v>
      </c>
      <c r="AW458">
        <v>78176.87</v>
      </c>
      <c r="AX458">
        <v>62935.934999999998</v>
      </c>
      <c r="AY458">
        <v>47695</v>
      </c>
      <c r="AZ458">
        <v>53478.666519999999</v>
      </c>
      <c r="BA458">
        <v>59262.333039999998</v>
      </c>
      <c r="BB458">
        <v>65045.999559999997</v>
      </c>
      <c r="BC458">
        <v>70829.666079999995</v>
      </c>
      <c r="BD458">
        <v>76613.332599999994</v>
      </c>
      <c r="BE458">
        <v>75760.101516194205</v>
      </c>
      <c r="BF458">
        <v>74916.3727377662</v>
      </c>
      <c r="BG458">
        <v>74082.040438979893</v>
      </c>
      <c r="BH458">
        <v>73256.9999726643</v>
      </c>
      <c r="BI458">
        <v>72441.147857088406</v>
      </c>
      <c r="BJ458">
        <v>71634.381762981197</v>
      </c>
      <c r="BK458">
        <v>70836.600500697605</v>
      </c>
      <c r="BL458">
        <v>70047.704007526001</v>
      </c>
      <c r="BM458">
        <v>69267.593335138299</v>
      </c>
      <c r="BN458">
        <v>68496.170637178904</v>
      </c>
      <c r="BO458">
        <v>67733.339156992093</v>
      </c>
      <c r="BP458">
        <v>66979.003215486504</v>
      </c>
      <c r="BQ458">
        <v>66233.068199134301</v>
      </c>
      <c r="BR458">
        <v>65495.440548104103</v>
      </c>
      <c r="BS458">
        <v>64766.027744526502</v>
      </c>
      <c r="BT458">
        <v>64044.738300889097</v>
      </c>
      <c r="BU458">
        <v>63331.481748562597</v>
      </c>
      <c r="BV458">
        <v>62626.168626452702</v>
      </c>
      <c r="BW458">
        <v>61928.710469780002</v>
      </c>
      <c r="BX458">
        <v>61239.019798983798</v>
      </c>
      <c r="BY458">
        <v>60557.010108750197</v>
      </c>
      <c r="BZ458">
        <v>59882.595857161803</v>
      </c>
      <c r="CA458">
        <v>59215.692454968499</v>
      </c>
      <c r="CB458">
        <v>58556.216254977902</v>
      </c>
      <c r="CC458">
        <v>57904.084541563898</v>
      </c>
    </row>
    <row r="459" spans="1:81" x14ac:dyDescent="0.25">
      <c r="A459">
        <v>21950</v>
      </c>
      <c r="B459" t="s">
        <v>1058</v>
      </c>
      <c r="C459" t="s">
        <v>78</v>
      </c>
      <c r="D459">
        <v>2021</v>
      </c>
      <c r="E459" t="s">
        <v>28</v>
      </c>
      <c r="F459" t="s">
        <v>23</v>
      </c>
      <c r="G459">
        <v>2015</v>
      </c>
      <c r="H459">
        <v>173177.13</v>
      </c>
      <c r="I459">
        <v>100</v>
      </c>
      <c r="J459">
        <v>2030</v>
      </c>
      <c r="K459">
        <v>37.5</v>
      </c>
      <c r="L459">
        <v>108235.70625</v>
      </c>
      <c r="M459">
        <v>2020</v>
      </c>
      <c r="N459">
        <v>132920.446</v>
      </c>
      <c r="O459">
        <v>61.9892322579392</v>
      </c>
      <c r="P459" t="s">
        <v>24</v>
      </c>
      <c r="Q459">
        <v>3.0252612201520201</v>
      </c>
      <c r="R459">
        <v>1</v>
      </c>
      <c r="S459" t="s">
        <v>25</v>
      </c>
      <c r="T459">
        <v>-1.11368485725649E-2</v>
      </c>
      <c r="AT459">
        <v>173177.13</v>
      </c>
      <c r="AU459">
        <v>165125.79319999999</v>
      </c>
      <c r="AV459">
        <v>157074.4564</v>
      </c>
      <c r="AW459">
        <v>149023.11960000001</v>
      </c>
      <c r="AX459">
        <v>140971.78279999999</v>
      </c>
      <c r="AY459">
        <v>132920.446</v>
      </c>
      <c r="AZ459">
        <v>130451.972025</v>
      </c>
      <c r="BA459">
        <v>127983.49804999999</v>
      </c>
      <c r="BB459">
        <v>125515.02407499999</v>
      </c>
      <c r="BC459">
        <v>123046.55009999999</v>
      </c>
      <c r="BD459">
        <v>120578.076124999</v>
      </c>
      <c r="BE459">
        <v>118109.60215000001</v>
      </c>
      <c r="BF459">
        <v>115641.12817500001</v>
      </c>
      <c r="BG459">
        <v>113172.6542</v>
      </c>
      <c r="BH459">
        <v>110704.180225</v>
      </c>
      <c r="BI459">
        <v>108235.70625</v>
      </c>
      <c r="BJ459">
        <v>107030.301579349</v>
      </c>
      <c r="BK459">
        <v>105838.32131798301</v>
      </c>
      <c r="BL459">
        <v>104659.615960291</v>
      </c>
      <c r="BM459">
        <v>103494.037665678</v>
      </c>
      <c r="BN459">
        <v>102341.440240032</v>
      </c>
      <c r="BO459">
        <v>101201.67911738101</v>
      </c>
      <c r="BP459">
        <v>100074.611341761</v>
      </c>
      <c r="BQ459">
        <v>98960.095549289996</v>
      </c>
      <c r="BR459">
        <v>97857.991950430995</v>
      </c>
      <c r="BS459">
        <v>96768.162312463799</v>
      </c>
      <c r="BT459">
        <v>95690.469942144497</v>
      </c>
      <c r="BU459">
        <v>94624.779668561299</v>
      </c>
      <c r="BV459">
        <v>93570.957826180194</v>
      </c>
      <c r="BW459">
        <v>92528.872238080105</v>
      </c>
      <c r="BX459">
        <v>91498.392199374401</v>
      </c>
      <c r="BY459">
        <v>90479.388460816801</v>
      </c>
      <c r="BZ459">
        <v>89471.733212590494</v>
      </c>
      <c r="CA459">
        <v>88475.300068276905</v>
      </c>
      <c r="CB459">
        <v>87489.964049004295</v>
      </c>
      <c r="CC459">
        <v>86515.601567771402</v>
      </c>
    </row>
    <row r="460" spans="1:81" x14ac:dyDescent="0.25">
      <c r="A460">
        <v>9411</v>
      </c>
      <c r="B460" t="s">
        <v>1059</v>
      </c>
      <c r="C460" t="s">
        <v>52</v>
      </c>
      <c r="D460">
        <v>2019</v>
      </c>
      <c r="E460" t="s">
        <v>690</v>
      </c>
      <c r="F460" t="s">
        <v>23</v>
      </c>
      <c r="G460">
        <v>2016</v>
      </c>
      <c r="H460">
        <v>118</v>
      </c>
      <c r="I460">
        <v>100</v>
      </c>
      <c r="J460">
        <v>2030</v>
      </c>
      <c r="K460">
        <v>50</v>
      </c>
      <c r="L460">
        <v>59</v>
      </c>
      <c r="M460">
        <v>2020</v>
      </c>
      <c r="N460">
        <v>88</v>
      </c>
      <c r="O460">
        <v>50.847457627118601</v>
      </c>
      <c r="P460" t="s">
        <v>24</v>
      </c>
      <c r="Q460">
        <v>3.1502439142390202</v>
      </c>
      <c r="R460">
        <v>1</v>
      </c>
      <c r="S460" t="s">
        <v>25</v>
      </c>
      <c r="T460">
        <v>-1.11368485725649E-2</v>
      </c>
      <c r="AU460">
        <v>118</v>
      </c>
      <c r="AV460">
        <v>110.5</v>
      </c>
      <c r="AW460">
        <v>103</v>
      </c>
      <c r="AX460">
        <v>95.5</v>
      </c>
      <c r="AY460">
        <v>88</v>
      </c>
      <c r="AZ460">
        <v>85.1</v>
      </c>
      <c r="BA460">
        <v>82.2</v>
      </c>
      <c r="BB460">
        <v>79.3</v>
      </c>
      <c r="BC460">
        <v>76.400000000000006</v>
      </c>
      <c r="BD460">
        <v>73.5</v>
      </c>
      <c r="BE460">
        <v>70.599999999999994</v>
      </c>
      <c r="BF460">
        <v>67.7</v>
      </c>
      <c r="BG460">
        <v>64.8</v>
      </c>
      <c r="BH460">
        <v>61.9</v>
      </c>
      <c r="BI460">
        <v>59</v>
      </c>
      <c r="BJ460">
        <v>58.342925934218599</v>
      </c>
      <c r="BK460">
        <v>57.693169602808901</v>
      </c>
      <c r="BL460">
        <v>57.050649509271103</v>
      </c>
      <c r="BM460">
        <v>56.415285064719797</v>
      </c>
      <c r="BN460">
        <v>55.786996577776002</v>
      </c>
      <c r="BO460">
        <v>55.1657052445711</v>
      </c>
      <c r="BP460">
        <v>54.551333138863598</v>
      </c>
      <c r="BQ460">
        <v>53.943803202264498</v>
      </c>
      <c r="BR460">
        <v>53.343039234572601</v>
      </c>
      <c r="BS460">
        <v>52.748965884216801</v>
      </c>
      <c r="BT460">
        <v>52.161508638804897</v>
      </c>
      <c r="BU460">
        <v>51.580593815778002</v>
      </c>
      <c r="BV460">
        <v>51.0061485531687</v>
      </c>
      <c r="BW460">
        <v>50.438100800462301</v>
      </c>
      <c r="BX460">
        <v>49.876379309559802</v>
      </c>
      <c r="BY460">
        <v>49.320913625841399</v>
      </c>
      <c r="BZ460">
        <v>48.7716340793298</v>
      </c>
      <c r="CA460">
        <v>48.228471775951803</v>
      </c>
      <c r="CB460">
        <v>47.691358588896797</v>
      </c>
      <c r="CC460">
        <v>47.160227150072402</v>
      </c>
    </row>
    <row r="461" spans="1:81" x14ac:dyDescent="0.25">
      <c r="A461">
        <v>58849</v>
      </c>
      <c r="B461" t="s">
        <v>1060</v>
      </c>
      <c r="C461" t="s">
        <v>92</v>
      </c>
      <c r="D461">
        <v>2020</v>
      </c>
      <c r="E461" t="s">
        <v>32</v>
      </c>
      <c r="F461" t="s">
        <v>33</v>
      </c>
      <c r="G461">
        <v>2020</v>
      </c>
      <c r="H461">
        <v>65301</v>
      </c>
      <c r="I461">
        <v>100</v>
      </c>
      <c r="J461">
        <v>2022</v>
      </c>
      <c r="K461">
        <v>100</v>
      </c>
      <c r="L461">
        <v>0</v>
      </c>
      <c r="M461">
        <v>2020</v>
      </c>
      <c r="N461">
        <v>65301</v>
      </c>
      <c r="O461">
        <v>0</v>
      </c>
      <c r="P461" t="s">
        <v>45</v>
      </c>
      <c r="Q461">
        <v>3.3163479935146301</v>
      </c>
      <c r="R461">
        <v>1</v>
      </c>
      <c r="S461" t="s">
        <v>25</v>
      </c>
      <c r="T461">
        <v>-1.11368485725649E-2</v>
      </c>
      <c r="AY461">
        <v>65301</v>
      </c>
      <c r="AZ461">
        <v>32650.5</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row>
    <row r="462" spans="1:81" x14ac:dyDescent="0.25">
      <c r="A462">
        <v>862873</v>
      </c>
      <c r="B462" t="s">
        <v>1061</v>
      </c>
      <c r="C462" t="s">
        <v>59</v>
      </c>
      <c r="D462">
        <v>2020</v>
      </c>
      <c r="E462" t="s">
        <v>44</v>
      </c>
      <c r="F462" t="s">
        <v>33</v>
      </c>
      <c r="G462">
        <v>2020</v>
      </c>
      <c r="H462">
        <v>31485</v>
      </c>
      <c r="I462">
        <v>100</v>
      </c>
      <c r="J462">
        <v>2030</v>
      </c>
      <c r="K462">
        <v>100</v>
      </c>
      <c r="L462">
        <v>0</v>
      </c>
      <c r="M462">
        <v>2020</v>
      </c>
      <c r="N462">
        <v>31485</v>
      </c>
      <c r="O462">
        <v>0</v>
      </c>
      <c r="P462" t="s">
        <v>45</v>
      </c>
      <c r="Q462">
        <v>3.3202470509390198</v>
      </c>
      <c r="R462">
        <v>1</v>
      </c>
      <c r="S462" t="s">
        <v>25</v>
      </c>
      <c r="T462">
        <v>-1.11368485725649E-2</v>
      </c>
      <c r="AY462">
        <v>31485</v>
      </c>
      <c r="AZ462">
        <v>28336.5</v>
      </c>
      <c r="BA462">
        <v>25188</v>
      </c>
      <c r="BB462">
        <v>22039.5</v>
      </c>
      <c r="BC462">
        <v>18891</v>
      </c>
      <c r="BD462">
        <v>15742.5</v>
      </c>
      <c r="BE462">
        <v>12594</v>
      </c>
      <c r="BF462">
        <v>9445.5</v>
      </c>
      <c r="BG462">
        <v>6297</v>
      </c>
      <c r="BH462">
        <v>3148.5</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row>
    <row r="463" spans="1:81" x14ac:dyDescent="0.25">
      <c r="A463">
        <v>30131</v>
      </c>
      <c r="B463" t="s">
        <v>1062</v>
      </c>
      <c r="C463" t="s">
        <v>27</v>
      </c>
      <c r="D463">
        <v>2018</v>
      </c>
      <c r="E463" t="s">
        <v>690</v>
      </c>
      <c r="F463" t="s">
        <v>23</v>
      </c>
      <c r="G463">
        <v>2016</v>
      </c>
      <c r="H463">
        <v>299487</v>
      </c>
      <c r="I463">
        <v>100</v>
      </c>
      <c r="J463">
        <v>2025</v>
      </c>
      <c r="K463">
        <v>20</v>
      </c>
      <c r="L463">
        <v>239589.6</v>
      </c>
      <c r="M463">
        <v>2020</v>
      </c>
      <c r="N463">
        <v>187413</v>
      </c>
      <c r="O463">
        <v>217.52944332743499</v>
      </c>
      <c r="P463" t="s">
        <v>691</v>
      </c>
      <c r="Q463">
        <v>2.8478380519487798</v>
      </c>
      <c r="R463">
        <v>1</v>
      </c>
      <c r="S463" t="s">
        <v>25</v>
      </c>
      <c r="T463">
        <v>-1.11368485725649E-2</v>
      </c>
      <c r="AU463">
        <v>299487</v>
      </c>
      <c r="AV463">
        <v>271468.5</v>
      </c>
      <c r="AW463">
        <v>243450</v>
      </c>
      <c r="AX463">
        <v>215431.5</v>
      </c>
      <c r="AY463">
        <v>187413</v>
      </c>
      <c r="AZ463">
        <v>197848.32000000001</v>
      </c>
      <c r="BA463">
        <v>208283.64</v>
      </c>
      <c r="BB463">
        <v>218718.96</v>
      </c>
      <c r="BC463">
        <v>229154.28</v>
      </c>
      <c r="BD463">
        <v>239589.6</v>
      </c>
      <c r="BE463">
        <v>236921.32690523801</v>
      </c>
      <c r="BF463">
        <v>234282.76996388301</v>
      </c>
      <c r="BG463">
        <v>231673.598231635</v>
      </c>
      <c r="BH463">
        <v>229093.484449868</v>
      </c>
      <c r="BI463">
        <v>226542.105004588</v>
      </c>
      <c r="BJ463">
        <v>224019.13988584201</v>
      </c>
      <c r="BK463">
        <v>221524.27264757699</v>
      </c>
      <c r="BL463">
        <v>219057.19036795301</v>
      </c>
      <c r="BM463">
        <v>216617.58361009401</v>
      </c>
      <c r="BN463">
        <v>214205.14638327301</v>
      </c>
      <c r="BO463">
        <v>211819.57610453901</v>
      </c>
      <c r="BP463">
        <v>209460.573560758</v>
      </c>
      <c r="BQ463">
        <v>207127.842871089</v>
      </c>
      <c r="BR463">
        <v>204821.09144987201</v>
      </c>
      <c r="BS463">
        <v>202540.02996992701</v>
      </c>
      <c r="BT463">
        <v>200284.37232626899</v>
      </c>
      <c r="BU463">
        <v>198053.83560021999</v>
      </c>
      <c r="BV463">
        <v>195848.14002392499</v>
      </c>
      <c r="BW463">
        <v>193667.00894525999</v>
      </c>
      <c r="BX463">
        <v>191510.168793135</v>
      </c>
      <c r="BY463">
        <v>189377.34904317901</v>
      </c>
      <c r="BZ463">
        <v>187268.282183812</v>
      </c>
      <c r="CA463">
        <v>185182.703682686</v>
      </c>
      <c r="CB463">
        <v>183120.35195351401</v>
      </c>
      <c r="CC463">
        <v>181080.96832325301</v>
      </c>
    </row>
    <row r="464" spans="1:81" x14ac:dyDescent="0.25">
      <c r="A464">
        <v>30086</v>
      </c>
      <c r="B464" t="s">
        <v>1063</v>
      </c>
      <c r="C464" t="s">
        <v>1064</v>
      </c>
      <c r="D464">
        <v>2017</v>
      </c>
      <c r="E464" t="s">
        <v>49</v>
      </c>
      <c r="F464" t="s">
        <v>50</v>
      </c>
      <c r="G464">
        <v>2017</v>
      </c>
      <c r="H464">
        <v>1969</v>
      </c>
      <c r="I464">
        <v>95</v>
      </c>
      <c r="J464">
        <v>2025</v>
      </c>
      <c r="K464">
        <v>25</v>
      </c>
      <c r="L464">
        <v>1476.75</v>
      </c>
      <c r="M464">
        <v>2020</v>
      </c>
      <c r="N464">
        <v>1860</v>
      </c>
      <c r="O464">
        <v>22.143219908582999</v>
      </c>
      <c r="P464" t="s">
        <v>24</v>
      </c>
      <c r="Q464">
        <v>2.5178050749487801</v>
      </c>
      <c r="R464">
        <v>1</v>
      </c>
      <c r="S464" t="s">
        <v>25</v>
      </c>
      <c r="T464">
        <v>-1.11368485725649E-2</v>
      </c>
      <c r="AV464">
        <v>1969</v>
      </c>
      <c r="AW464">
        <v>1932.6666666666599</v>
      </c>
      <c r="AX464">
        <v>1896.3333333333301</v>
      </c>
      <c r="AY464">
        <v>1860</v>
      </c>
      <c r="AZ464">
        <v>1783.35</v>
      </c>
      <c r="BA464">
        <v>1706.7</v>
      </c>
      <c r="BB464">
        <v>1630.05</v>
      </c>
      <c r="BC464">
        <v>1553.4</v>
      </c>
      <c r="BD464">
        <v>1476.75</v>
      </c>
      <c r="BE464">
        <v>1460.3036588704599</v>
      </c>
      <c r="BF464">
        <v>1444.04047815166</v>
      </c>
      <c r="BG464">
        <v>1427.9584180138299</v>
      </c>
      <c r="BH464">
        <v>1412.0554613444899</v>
      </c>
      <c r="BI464">
        <v>1396.3296134954301</v>
      </c>
      <c r="BJ464">
        <v>1380.7789020325399</v>
      </c>
      <c r="BK464">
        <v>1365.4013764884201</v>
      </c>
      <c r="BL464">
        <v>1350.1951081176901</v>
      </c>
      <c r="BM464">
        <v>1335.15818965517</v>
      </c>
      <c r="BN464">
        <v>1320.28873507656</v>
      </c>
      <c r="BO464">
        <v>1305.58487936195</v>
      </c>
      <c r="BP464">
        <v>1291.0447782618601</v>
      </c>
      <c r="BQ464">
        <v>1276.66660806596</v>
      </c>
      <c r="BR464">
        <v>1262.44856537428</v>
      </c>
      <c r="BS464">
        <v>1248.3888668710499</v>
      </c>
      <c r="BT464">
        <v>1234.48574910103</v>
      </c>
      <c r="BU464">
        <v>1220.7374682483101</v>
      </c>
      <c r="BV464">
        <v>1207.14229991757</v>
      </c>
      <c r="BW464">
        <v>1193.6985389178501</v>
      </c>
      <c r="BX464">
        <v>1180.40449904863</v>
      </c>
      <c r="BY464">
        <v>1167.25851288835</v>
      </c>
      <c r="BZ464">
        <v>1154.2589315852799</v>
      </c>
      <c r="CA464">
        <v>1141.4041246506799</v>
      </c>
      <c r="CB464">
        <v>1128.69247975434</v>
      </c>
      <c r="CC464">
        <v>1116.12240252233</v>
      </c>
    </row>
    <row r="465" spans="1:81" x14ac:dyDescent="0.25">
      <c r="A465">
        <v>9548</v>
      </c>
      <c r="B465" t="s">
        <v>1065</v>
      </c>
      <c r="C465" t="s">
        <v>165</v>
      </c>
      <c r="D465">
        <v>2018</v>
      </c>
      <c r="E465" t="s">
        <v>44</v>
      </c>
      <c r="F465" t="s">
        <v>33</v>
      </c>
      <c r="G465">
        <v>2017</v>
      </c>
      <c r="H465">
        <v>16498</v>
      </c>
      <c r="I465">
        <v>100</v>
      </c>
      <c r="J465">
        <v>2021</v>
      </c>
      <c r="K465">
        <v>5</v>
      </c>
      <c r="L465">
        <v>15673.0999999999</v>
      </c>
      <c r="M465">
        <v>2020</v>
      </c>
      <c r="N465">
        <v>7390</v>
      </c>
      <c r="O465">
        <v>1104.1338344041701</v>
      </c>
      <c r="P465" t="s">
        <v>691</v>
      </c>
      <c r="Q465">
        <v>2.3658553083365899</v>
      </c>
      <c r="R465">
        <v>1</v>
      </c>
      <c r="S465" t="s">
        <v>25</v>
      </c>
      <c r="T465">
        <v>-1.11368485725649E-2</v>
      </c>
      <c r="AV465">
        <v>16498</v>
      </c>
      <c r="AW465">
        <v>13462</v>
      </c>
      <c r="AX465">
        <v>10426</v>
      </c>
      <c r="AY465">
        <v>7390</v>
      </c>
      <c r="AZ465">
        <v>15673.0999999999</v>
      </c>
      <c r="BA465">
        <v>15498.5510586373</v>
      </c>
      <c r="BB465">
        <v>15325.9460424031</v>
      </c>
      <c r="BC465">
        <v>15155.263302097501</v>
      </c>
      <c r="BD465">
        <v>14986.4814296247</v>
      </c>
      <c r="BE465">
        <v>14819.579255307401</v>
      </c>
      <c r="BF465">
        <v>14654.5358452319</v>
      </c>
      <c r="BG465">
        <v>14491.330498622399</v>
      </c>
      <c r="BH465">
        <v>14329.9427452442</v>
      </c>
      <c r="BI465">
        <v>14170.352342836901</v>
      </c>
      <c r="BJ465">
        <v>14012.539274574799</v>
      </c>
      <c r="BK465">
        <v>13856.4837465568</v>
      </c>
      <c r="BL465">
        <v>13702.1661853232</v>
      </c>
      <c r="BM465">
        <v>13549.5672354011</v>
      </c>
      <c r="BN465">
        <v>13398.667756876701</v>
      </c>
      <c r="BO465">
        <v>13249.4488229942</v>
      </c>
      <c r="BP465">
        <v>13101.891717782601</v>
      </c>
      <c r="BQ465">
        <v>12955.9779337075</v>
      </c>
      <c r="BR465">
        <v>12811.6891693503</v>
      </c>
      <c r="BS465">
        <v>12669.0073271125</v>
      </c>
      <c r="BT465">
        <v>12527.9145109457</v>
      </c>
      <c r="BU465">
        <v>12388.393024107299</v>
      </c>
      <c r="BV465">
        <v>12250.425366940401</v>
      </c>
      <c r="BW465">
        <v>12113.9942346792</v>
      </c>
      <c r="BX465">
        <v>11979.0825152787</v>
      </c>
      <c r="BY465">
        <v>11845.6732872678</v>
      </c>
      <c r="BZ465">
        <v>11713.7498176274</v>
      </c>
      <c r="CA465">
        <v>11583.2955596916</v>
      </c>
      <c r="CB465">
        <v>11454.294151071999</v>
      </c>
      <c r="CC465">
        <v>11326.7294116059</v>
      </c>
    </row>
    <row r="466" spans="1:81" x14ac:dyDescent="0.25">
      <c r="A466">
        <v>51196</v>
      </c>
      <c r="B466" t="s">
        <v>1066</v>
      </c>
      <c r="C466" t="s">
        <v>172</v>
      </c>
      <c r="D466">
        <v>2020</v>
      </c>
      <c r="E466" t="s">
        <v>28</v>
      </c>
      <c r="F466" t="s">
        <v>23</v>
      </c>
      <c r="G466">
        <v>2017</v>
      </c>
      <c r="H466">
        <v>54588</v>
      </c>
      <c r="I466">
        <v>100</v>
      </c>
      <c r="J466">
        <v>2025</v>
      </c>
      <c r="K466">
        <v>5</v>
      </c>
      <c r="L466">
        <v>51858.6</v>
      </c>
      <c r="M466">
        <v>2020</v>
      </c>
      <c r="N466">
        <v>52566</v>
      </c>
      <c r="O466">
        <v>74.082215871620093</v>
      </c>
      <c r="P466" t="s">
        <v>24</v>
      </c>
      <c r="Q466">
        <v>2.69781033684878</v>
      </c>
      <c r="R466">
        <v>1</v>
      </c>
      <c r="S466" t="s">
        <v>25</v>
      </c>
      <c r="T466">
        <v>-1.11368485725649E-2</v>
      </c>
      <c r="AV466">
        <v>54588</v>
      </c>
      <c r="AW466">
        <v>53914</v>
      </c>
      <c r="AX466">
        <v>53240</v>
      </c>
      <c r="AY466">
        <v>52566</v>
      </c>
      <c r="AZ466">
        <v>52424.52</v>
      </c>
      <c r="BA466">
        <v>52283.040000000001</v>
      </c>
      <c r="BB466">
        <v>52141.56</v>
      </c>
      <c r="BC466">
        <v>52000.08</v>
      </c>
      <c r="BD466">
        <v>51858.6</v>
      </c>
      <c r="BE466">
        <v>51281.0586246147</v>
      </c>
      <c r="BF466">
        <v>50709.949240071597</v>
      </c>
      <c r="BG466">
        <v>50145.200214262499</v>
      </c>
      <c r="BH466">
        <v>49586.740712835301</v>
      </c>
      <c r="BI466">
        <v>49034.500690309404</v>
      </c>
      <c r="BJ466">
        <v>48488.410881290103</v>
      </c>
      <c r="BK466">
        <v>47948.402791780798</v>
      </c>
      <c r="BL466">
        <v>47414.408690592398</v>
      </c>
      <c r="BM466">
        <v>46886.361600847602</v>
      </c>
      <c r="BN466">
        <v>46364.195291580399</v>
      </c>
      <c r="BO466">
        <v>45847.844269429297</v>
      </c>
      <c r="BP466">
        <v>45337.243770422101</v>
      </c>
      <c r="BQ466">
        <v>44832.329751853402</v>
      </c>
      <c r="BR466">
        <v>44333.038884251699</v>
      </c>
      <c r="BS466">
        <v>43839.3085434362</v>
      </c>
      <c r="BT466">
        <v>43351.076802661999</v>
      </c>
      <c r="BU466">
        <v>42868.282424853103</v>
      </c>
      <c r="BV466">
        <v>42390.864854921601</v>
      </c>
      <c r="BW466">
        <v>41918.764212172297</v>
      </c>
      <c r="BX466">
        <v>41451.921282792202</v>
      </c>
      <c r="BY466">
        <v>40990.277512423898</v>
      </c>
      <c r="BZ466">
        <v>40533.774998820598</v>
      </c>
      <c r="CA466">
        <v>40082.356484584299</v>
      </c>
      <c r="CB466">
        <v>39635.965349983999</v>
      </c>
      <c r="CC466">
        <v>39194.545605853797</v>
      </c>
    </row>
    <row r="467" spans="1:81" x14ac:dyDescent="0.25">
      <c r="A467">
        <v>842915</v>
      </c>
      <c r="B467" t="s">
        <v>1067</v>
      </c>
      <c r="C467" t="s">
        <v>252</v>
      </c>
      <c r="D467">
        <v>2019</v>
      </c>
      <c r="E467" t="s">
        <v>28</v>
      </c>
      <c r="F467" t="s">
        <v>23</v>
      </c>
      <c r="G467">
        <v>2018</v>
      </c>
      <c r="H467">
        <v>4812</v>
      </c>
      <c r="I467">
        <v>100</v>
      </c>
      <c r="J467">
        <v>2030</v>
      </c>
      <c r="K467">
        <v>12</v>
      </c>
      <c r="L467">
        <v>4234.5600000000004</v>
      </c>
      <c r="M467">
        <v>2020</v>
      </c>
      <c r="N467">
        <v>4649</v>
      </c>
      <c r="O467">
        <v>28.228041008589599</v>
      </c>
      <c r="P467" t="s">
        <v>24</v>
      </c>
      <c r="Q467">
        <v>2.77024438363902</v>
      </c>
      <c r="R467">
        <v>1</v>
      </c>
      <c r="S467" t="s">
        <v>25</v>
      </c>
      <c r="T467">
        <v>-1.11368485725649E-2</v>
      </c>
      <c r="AW467">
        <v>4812</v>
      </c>
      <c r="AX467">
        <v>4730.5</v>
      </c>
      <c r="AY467">
        <v>4649</v>
      </c>
      <c r="AZ467">
        <v>4607.5559999999996</v>
      </c>
      <c r="BA467">
        <v>4566.1120000000001</v>
      </c>
      <c r="BB467">
        <v>4524.6679999999997</v>
      </c>
      <c r="BC467">
        <v>4483.2240000000002</v>
      </c>
      <c r="BD467">
        <v>4441.78</v>
      </c>
      <c r="BE467">
        <v>4400.3360000000002</v>
      </c>
      <c r="BF467">
        <v>4358.8919999999998</v>
      </c>
      <c r="BG467">
        <v>4317.4480000000003</v>
      </c>
      <c r="BH467">
        <v>4276.0039999999999</v>
      </c>
      <c r="BI467">
        <v>4234.5600000000004</v>
      </c>
      <c r="BJ467">
        <v>4187.4003465085598</v>
      </c>
      <c r="BK467">
        <v>4140.7659029367796</v>
      </c>
      <c r="BL467">
        <v>4094.6508201013398</v>
      </c>
      <c r="BM467">
        <v>4049.04931396034</v>
      </c>
      <c r="BN467">
        <v>4003.9556648879102</v>
      </c>
      <c r="BO467">
        <v>3959.3642169567902</v>
      </c>
      <c r="BP467">
        <v>3915.2693772289099</v>
      </c>
      <c r="BQ467">
        <v>3871.6656150539102</v>
      </c>
      <c r="BR467">
        <v>3828.54746137545</v>
      </c>
      <c r="BS467">
        <v>3785.9095080452398</v>
      </c>
      <c r="BT467">
        <v>3743.7464071446998</v>
      </c>
      <c r="BU467">
        <v>3702.05287031425</v>
      </c>
      <c r="BV467">
        <v>3660.8236680899299</v>
      </c>
      <c r="BW467">
        <v>3620.0536292475499</v>
      </c>
      <c r="BX467">
        <v>3579.73764015406</v>
      </c>
      <c r="BY467">
        <v>3539.8706441261502</v>
      </c>
      <c r="BZ467">
        <v>3500.4476407960501</v>
      </c>
      <c r="CA467">
        <v>3461.4636854843102</v>
      </c>
      <c r="CB467">
        <v>3422.9138885796401</v>
      </c>
      <c r="CC467">
        <v>3384.7934149255998</v>
      </c>
    </row>
    <row r="468" spans="1:81" x14ac:dyDescent="0.25">
      <c r="A468">
        <v>68188</v>
      </c>
      <c r="B468" t="s">
        <v>295</v>
      </c>
      <c r="C468" t="s">
        <v>92</v>
      </c>
      <c r="D468">
        <v>2020</v>
      </c>
      <c r="E468" t="s">
        <v>690</v>
      </c>
      <c r="F468" t="s">
        <v>23</v>
      </c>
      <c r="G468">
        <v>2019</v>
      </c>
      <c r="H468">
        <v>182336</v>
      </c>
      <c r="I468">
        <v>100</v>
      </c>
      <c r="J468">
        <v>2026</v>
      </c>
      <c r="K468">
        <v>20</v>
      </c>
      <c r="L468">
        <v>145868.79999999999</v>
      </c>
      <c r="M468">
        <v>2020</v>
      </c>
      <c r="N468">
        <v>173304</v>
      </c>
      <c r="O468">
        <v>24.7674622674623</v>
      </c>
      <c r="P468" t="s">
        <v>45</v>
      </c>
      <c r="Q468">
        <v>2.8483109165268301</v>
      </c>
      <c r="R468">
        <v>1</v>
      </c>
      <c r="S468" t="s">
        <v>25</v>
      </c>
      <c r="T468">
        <v>-1.11368485725649E-2</v>
      </c>
      <c r="AX468">
        <v>182336</v>
      </c>
      <c r="AY468">
        <v>173304</v>
      </c>
      <c r="AZ468">
        <v>168731.46666666601</v>
      </c>
      <c r="BA468">
        <v>164158.933333333</v>
      </c>
      <c r="BB468">
        <v>159586.4</v>
      </c>
      <c r="BC468">
        <v>155013.866666666</v>
      </c>
      <c r="BD468">
        <v>150441.33333333299</v>
      </c>
      <c r="BE468">
        <v>145868.79999999999</v>
      </c>
      <c r="BF468">
        <v>144244.28126293799</v>
      </c>
      <c r="BG468">
        <v>142637.854545054</v>
      </c>
      <c r="BH468">
        <v>141049.31835826999</v>
      </c>
      <c r="BI468">
        <v>139478.47345845099</v>
      </c>
      <c r="BJ468">
        <v>137925.12282041099</v>
      </c>
      <c r="BK468">
        <v>136389.07161320801</v>
      </c>
      <c r="BL468">
        <v>134870.12717569899</v>
      </c>
      <c r="BM468">
        <v>133368.09899238101</v>
      </c>
      <c r="BN468">
        <v>131882.79866949201</v>
      </c>
      <c r="BO468">
        <v>130414.03991138301</v>
      </c>
      <c r="BP468">
        <v>128961.638497154</v>
      </c>
      <c r="BQ468">
        <v>127525.412257541</v>
      </c>
      <c r="BR468">
        <v>126105.181052075</v>
      </c>
      <c r="BS468">
        <v>124700.766746482</v>
      </c>
      <c r="BT468">
        <v>123311.993190344</v>
      </c>
      <c r="BU468">
        <v>121938.686195002</v>
      </c>
      <c r="BV468">
        <v>120580.67351171099</v>
      </c>
      <c r="BW468">
        <v>119237.784810033</v>
      </c>
      <c r="BX468">
        <v>117909.851656475</v>
      </c>
      <c r="BY468">
        <v>116596.707493364</v>
      </c>
      <c r="BZ468">
        <v>115298.18761795</v>
      </c>
      <c r="CA468">
        <v>114014.129161758</v>
      </c>
      <c r="CB468">
        <v>112744.371070151</v>
      </c>
      <c r="CC468">
        <v>111488.754082133</v>
      </c>
    </row>
    <row r="469" spans="1:81" x14ac:dyDescent="0.25">
      <c r="A469">
        <v>9535</v>
      </c>
      <c r="B469" t="s">
        <v>1068</v>
      </c>
      <c r="C469" t="s">
        <v>252</v>
      </c>
      <c r="D469">
        <v>2019</v>
      </c>
      <c r="E469" t="s">
        <v>690</v>
      </c>
      <c r="F469" t="s">
        <v>23</v>
      </c>
      <c r="G469">
        <v>2019</v>
      </c>
      <c r="H469">
        <v>1434550</v>
      </c>
      <c r="I469">
        <v>100</v>
      </c>
      <c r="J469">
        <v>2030</v>
      </c>
      <c r="K469">
        <v>11</v>
      </c>
      <c r="L469">
        <v>1276749.5</v>
      </c>
      <c r="M469">
        <v>2020</v>
      </c>
      <c r="N469">
        <v>1339214</v>
      </c>
      <c r="O469">
        <v>60.415524665638003</v>
      </c>
      <c r="P469" t="s">
        <v>24</v>
      </c>
      <c r="Q469">
        <v>2.7603873574390199</v>
      </c>
      <c r="R469">
        <v>1</v>
      </c>
      <c r="S469" t="s">
        <v>25</v>
      </c>
      <c r="T469">
        <v>-1.11368485725649E-2</v>
      </c>
      <c r="AX469">
        <v>1434550</v>
      </c>
      <c r="AY469">
        <v>1339214</v>
      </c>
      <c r="AZ469">
        <v>1332967.55</v>
      </c>
      <c r="BA469">
        <v>1326721.1000000001</v>
      </c>
      <c r="BB469">
        <v>1320474.6499999999</v>
      </c>
      <c r="BC469">
        <v>1314228.2</v>
      </c>
      <c r="BD469">
        <v>1307981.75</v>
      </c>
      <c r="BE469">
        <v>1301735.3</v>
      </c>
      <c r="BF469">
        <v>1295488.8500000001</v>
      </c>
      <c r="BG469">
        <v>1289242.3999999999</v>
      </c>
      <c r="BH469">
        <v>1282995.95</v>
      </c>
      <c r="BI469">
        <v>1276749.5</v>
      </c>
      <c r="BJ469">
        <v>1262530.5341534</v>
      </c>
      <c r="BK469">
        <v>1248469.92277629</v>
      </c>
      <c r="BL469">
        <v>1234565.9022989301</v>
      </c>
      <c r="BM469">
        <v>1220816.7287921701</v>
      </c>
      <c r="BN469">
        <v>1207220.67774876</v>
      </c>
      <c r="BO469">
        <v>1193776.0438669999</v>
      </c>
      <c r="BP469">
        <v>1180481.1408369001</v>
      </c>
      <c r="BQ469">
        <v>1167334.3011286301</v>
      </c>
      <c r="BR469">
        <v>1154333.8757833999</v>
      </c>
      <c r="BS469">
        <v>1141478.2342066199</v>
      </c>
      <c r="BT469">
        <v>1128765.7639633799</v>
      </c>
      <c r="BU469">
        <v>1116194.8705762301</v>
      </c>
      <c r="BV469">
        <v>1103763.97732515</v>
      </c>
      <c r="BW469">
        <v>1091471.5250498201</v>
      </c>
      <c r="BX469">
        <v>1079315.97195408</v>
      </c>
      <c r="BY469">
        <v>1067295.79341247</v>
      </c>
      <c r="BZ469">
        <v>1055409.4817790999</v>
      </c>
      <c r="CA469">
        <v>1043655.5461984799</v>
      </c>
      <c r="CB469">
        <v>1032032.51241855</v>
      </c>
      <c r="CC469">
        <v>1020538.92260578</v>
      </c>
    </row>
    <row r="470" spans="1:81" x14ac:dyDescent="0.25">
      <c r="A470">
        <v>9538</v>
      </c>
      <c r="B470" t="s">
        <v>1069</v>
      </c>
      <c r="C470" t="s">
        <v>59</v>
      </c>
      <c r="D470">
        <v>2020</v>
      </c>
      <c r="E470" t="s">
        <v>690</v>
      </c>
      <c r="F470" t="s">
        <v>23</v>
      </c>
      <c r="G470">
        <v>2018</v>
      </c>
      <c r="H470">
        <v>38626</v>
      </c>
      <c r="I470">
        <v>100</v>
      </c>
      <c r="J470">
        <v>2030</v>
      </c>
      <c r="K470">
        <v>26</v>
      </c>
      <c r="L470">
        <v>28583.2399999999</v>
      </c>
      <c r="M470">
        <v>2020</v>
      </c>
      <c r="N470">
        <v>34613</v>
      </c>
      <c r="O470">
        <v>39.959134739852402</v>
      </c>
      <c r="P470" t="s">
        <v>24</v>
      </c>
      <c r="Q470">
        <v>2.9102477650390202</v>
      </c>
      <c r="R470">
        <v>1</v>
      </c>
      <c r="S470" t="s">
        <v>25</v>
      </c>
      <c r="T470">
        <v>-1.11368485725649E-2</v>
      </c>
      <c r="AW470">
        <v>38626</v>
      </c>
      <c r="AX470">
        <v>36619.5</v>
      </c>
      <c r="AY470">
        <v>34613</v>
      </c>
      <c r="AZ470">
        <v>34010.023999999998</v>
      </c>
      <c r="BA470">
        <v>33407.048000000003</v>
      </c>
      <c r="BB470">
        <v>32804.072</v>
      </c>
      <c r="BC470">
        <v>32201.0959999999</v>
      </c>
      <c r="BD470">
        <v>31598.12</v>
      </c>
      <c r="BE470">
        <v>30995.144</v>
      </c>
      <c r="BF470">
        <v>30392.1679999999</v>
      </c>
      <c r="BG470">
        <v>29789.191999999999</v>
      </c>
      <c r="BH470">
        <v>29186.215999999898</v>
      </c>
      <c r="BI470">
        <v>28583.2399999999</v>
      </c>
      <c r="BJ470">
        <v>28264.912784406701</v>
      </c>
      <c r="BK470">
        <v>27950.13073081</v>
      </c>
      <c r="BL470">
        <v>27638.8543572776</v>
      </c>
      <c r="BM470">
        <v>27331.044621581401</v>
      </c>
      <c r="BN470">
        <v>27026.6629163008</v>
      </c>
      <c r="BO470">
        <v>26725.6710639802</v>
      </c>
      <c r="BP470">
        <v>26428.031312340499</v>
      </c>
      <c r="BQ470">
        <v>26133.7063295439</v>
      </c>
      <c r="BR470">
        <v>25842.659199511902</v>
      </c>
      <c r="BS470">
        <v>25554.853417294598</v>
      </c>
      <c r="BT470">
        <v>25270.2528844921</v>
      </c>
      <c r="BU470">
        <v>24988.821904726999</v>
      </c>
      <c r="BV470">
        <v>24710.5251791673</v>
      </c>
      <c r="BW470">
        <v>24435.3278020984</v>
      </c>
      <c r="BX470">
        <v>24163.195256545401</v>
      </c>
      <c r="BY470">
        <v>23894.093409943998</v>
      </c>
      <c r="BZ470">
        <v>23627.9885098587</v>
      </c>
      <c r="CA470">
        <v>23364.847179750101</v>
      </c>
      <c r="CB470">
        <v>23104.6364147881</v>
      </c>
      <c r="CC470">
        <v>22847.323577712399</v>
      </c>
    </row>
    <row r="471" spans="1:81" x14ac:dyDescent="0.25">
      <c r="A471">
        <v>9591</v>
      </c>
      <c r="B471" t="s">
        <v>1070</v>
      </c>
      <c r="C471" t="s">
        <v>21</v>
      </c>
      <c r="D471">
        <v>2019</v>
      </c>
      <c r="E471" t="s">
        <v>690</v>
      </c>
      <c r="F471" t="s">
        <v>23</v>
      </c>
      <c r="G471">
        <v>2019</v>
      </c>
      <c r="H471">
        <v>11742</v>
      </c>
      <c r="I471">
        <v>100</v>
      </c>
      <c r="J471">
        <v>2030</v>
      </c>
      <c r="K471">
        <v>46.2</v>
      </c>
      <c r="L471">
        <v>6317.1959999999999</v>
      </c>
      <c r="M471">
        <v>2020</v>
      </c>
      <c r="N471">
        <v>8103</v>
      </c>
      <c r="O471">
        <v>114.898707915904</v>
      </c>
      <c r="P471" t="s">
        <v>24</v>
      </c>
      <c r="Q471">
        <v>3.1122456295390202</v>
      </c>
      <c r="R471">
        <v>1</v>
      </c>
      <c r="S471" t="s">
        <v>25</v>
      </c>
      <c r="T471">
        <v>-1.11368485725649E-2</v>
      </c>
      <c r="AX471">
        <v>11742</v>
      </c>
      <c r="AY471">
        <v>8103</v>
      </c>
      <c r="AZ471">
        <v>7924.4196000000002</v>
      </c>
      <c r="BA471">
        <v>7745.8392000000003</v>
      </c>
      <c r="BB471">
        <v>7567.2587999999996</v>
      </c>
      <c r="BC471">
        <v>7388.6783999999998</v>
      </c>
      <c r="BD471">
        <v>7210.098</v>
      </c>
      <c r="BE471">
        <v>7031.5176000000001</v>
      </c>
      <c r="BF471">
        <v>6852.9372000000003</v>
      </c>
      <c r="BG471">
        <v>6674.3567999999996</v>
      </c>
      <c r="BH471">
        <v>6495.7763999999997</v>
      </c>
      <c r="BI471">
        <v>6317.1959999999999</v>
      </c>
      <c r="BJ471">
        <v>6246.8423447447803</v>
      </c>
      <c r="BK471">
        <v>6177.2722074946696</v>
      </c>
      <c r="BL471">
        <v>6108.4768623282898</v>
      </c>
      <c r="BM471">
        <v>6040.4476805035301</v>
      </c>
      <c r="BN471">
        <v>5973.1761293752597</v>
      </c>
      <c r="BO471">
        <v>5906.65377132515</v>
      </c>
      <c r="BP471">
        <v>5840.8722627033303</v>
      </c>
      <c r="BQ471">
        <v>5775.8233527819102</v>
      </c>
      <c r="BR471">
        <v>5711.4988827200896</v>
      </c>
      <c r="BS471">
        <v>5647.8907845408603</v>
      </c>
      <c r="BT471">
        <v>5584.9910801190499</v>
      </c>
      <c r="BU471">
        <v>5522.79188018063</v>
      </c>
      <c r="BV471">
        <v>5461.2853833132704</v>
      </c>
      <c r="BW471">
        <v>5400.4638749877504</v>
      </c>
      <c r="BX471">
        <v>5340.3197265904</v>
      </c>
      <c r="BY471">
        <v>5280.8453944662797</v>
      </c>
      <c r="BZ471">
        <v>5222.0334189729901</v>
      </c>
      <c r="CA471">
        <v>5163.8764235450099</v>
      </c>
      <c r="CB471">
        <v>5106.3671137685496</v>
      </c>
      <c r="CC471">
        <v>5049.4982764665901</v>
      </c>
    </row>
    <row r="472" spans="1:81" x14ac:dyDescent="0.25">
      <c r="A472">
        <v>22365</v>
      </c>
      <c r="B472" t="s">
        <v>1071</v>
      </c>
      <c r="C472" t="s">
        <v>27</v>
      </c>
      <c r="D472">
        <v>2020</v>
      </c>
      <c r="E472" t="s">
        <v>28</v>
      </c>
      <c r="F472" t="s">
        <v>23</v>
      </c>
      <c r="G472">
        <v>2019</v>
      </c>
      <c r="H472">
        <v>76764</v>
      </c>
      <c r="I472">
        <v>100</v>
      </c>
      <c r="J472">
        <v>2030</v>
      </c>
      <c r="K472">
        <v>50</v>
      </c>
      <c r="L472">
        <v>38382</v>
      </c>
      <c r="M472">
        <v>2020</v>
      </c>
      <c r="N472">
        <v>70632</v>
      </c>
      <c r="O472">
        <v>15.9762388619665</v>
      </c>
      <c r="P472" t="s">
        <v>45</v>
      </c>
      <c r="Q472">
        <v>3.1502515788390202</v>
      </c>
      <c r="R472">
        <v>1</v>
      </c>
      <c r="S472" t="s">
        <v>25</v>
      </c>
      <c r="T472">
        <v>-1.11368485725649E-2</v>
      </c>
      <c r="AX472">
        <v>76764</v>
      </c>
      <c r="AY472">
        <v>70632</v>
      </c>
      <c r="AZ472">
        <v>67407</v>
      </c>
      <c r="BA472">
        <v>64182</v>
      </c>
      <c r="BB472">
        <v>60957</v>
      </c>
      <c r="BC472">
        <v>57732</v>
      </c>
      <c r="BD472">
        <v>54507</v>
      </c>
      <c r="BE472">
        <v>51282</v>
      </c>
      <c r="BF472">
        <v>48057</v>
      </c>
      <c r="BG472">
        <v>44832</v>
      </c>
      <c r="BH472">
        <v>41607</v>
      </c>
      <c r="BI472">
        <v>38382</v>
      </c>
      <c r="BJ472">
        <v>37954.545478087799</v>
      </c>
      <c r="BK472">
        <v>37531.851452457799</v>
      </c>
      <c r="BL472">
        <v>37113.8649061838</v>
      </c>
      <c r="BM472">
        <v>36700.533412780998</v>
      </c>
      <c r="BN472">
        <v>36291.805129630498</v>
      </c>
      <c r="BO472">
        <v>35887.628791476702</v>
      </c>
      <c r="BP472">
        <v>35487.953703997598</v>
      </c>
      <c r="BQ472">
        <v>35092.729737446003</v>
      </c>
      <c r="BR472">
        <v>34701.907320362101</v>
      </c>
      <c r="BS472">
        <v>34315.437433356099</v>
      </c>
      <c r="BT472">
        <v>33933.271602959503</v>
      </c>
      <c r="BU472">
        <v>33555.361895545597</v>
      </c>
      <c r="BV472">
        <v>33181.660911317304</v>
      </c>
      <c r="BW472">
        <v>32812.121778361703</v>
      </c>
      <c r="BX472">
        <v>32446.6981467716</v>
      </c>
      <c r="BY472">
        <v>32085.344182831199</v>
      </c>
      <c r="BZ472">
        <v>31728.0145632684</v>
      </c>
      <c r="CA472">
        <v>31374.664469569201</v>
      </c>
      <c r="CB472">
        <v>31025.249582356599</v>
      </c>
      <c r="CC472">
        <v>30679.726075831801</v>
      </c>
    </row>
    <row r="473" spans="1:81" x14ac:dyDescent="0.25">
      <c r="A473">
        <v>9703</v>
      </c>
      <c r="B473" t="s">
        <v>1072</v>
      </c>
      <c r="C473" t="s">
        <v>59</v>
      </c>
      <c r="D473">
        <v>2020</v>
      </c>
      <c r="E473" t="s">
        <v>28</v>
      </c>
      <c r="F473" t="s">
        <v>23</v>
      </c>
      <c r="G473">
        <v>2019</v>
      </c>
      <c r="H473">
        <v>9160000</v>
      </c>
      <c r="I473">
        <v>100</v>
      </c>
      <c r="J473">
        <v>2050</v>
      </c>
      <c r="K473">
        <v>100</v>
      </c>
      <c r="L473">
        <v>0</v>
      </c>
      <c r="M473">
        <v>2020</v>
      </c>
      <c r="N473">
        <v>4457507</v>
      </c>
      <c r="O473">
        <v>51.3372598253275</v>
      </c>
      <c r="P473" t="s">
        <v>45</v>
      </c>
      <c r="Q473">
        <v>3.6609159999999998</v>
      </c>
      <c r="R473">
        <v>1</v>
      </c>
      <c r="S473" t="s">
        <v>25</v>
      </c>
      <c r="T473">
        <v>-1.11368485725649E-2</v>
      </c>
      <c r="AX473">
        <v>9160000</v>
      </c>
      <c r="AY473">
        <v>4457507</v>
      </c>
      <c r="AZ473">
        <v>4308923.4333333299</v>
      </c>
      <c r="BA473">
        <v>4160339.8666666602</v>
      </c>
      <c r="BB473">
        <v>4011756.3</v>
      </c>
      <c r="BC473">
        <v>3863172.7333333301</v>
      </c>
      <c r="BD473">
        <v>3714589.16666666</v>
      </c>
      <c r="BE473">
        <v>3566005.6</v>
      </c>
      <c r="BF473">
        <v>3417422.0333333299</v>
      </c>
      <c r="BG473">
        <v>3268838.4666666598</v>
      </c>
      <c r="BH473">
        <v>3120254.9</v>
      </c>
      <c r="BI473">
        <v>2971671.3333333302</v>
      </c>
      <c r="BJ473">
        <v>2823087.7666666601</v>
      </c>
      <c r="BK473">
        <v>2674504.2000000002</v>
      </c>
      <c r="BL473">
        <v>2525920.63333333</v>
      </c>
      <c r="BM473">
        <v>2377337.0666666599</v>
      </c>
      <c r="BN473">
        <v>2228753.5</v>
      </c>
      <c r="BO473">
        <v>2080169.9333333301</v>
      </c>
      <c r="BP473">
        <v>1931586.3666666599</v>
      </c>
      <c r="BQ473">
        <v>1783002.8</v>
      </c>
      <c r="BR473">
        <v>1634419.2333333299</v>
      </c>
      <c r="BS473">
        <v>1485835.66666666</v>
      </c>
      <c r="BT473">
        <v>1337252.1000000001</v>
      </c>
      <c r="BU473">
        <v>1188668.5333333299</v>
      </c>
      <c r="BV473">
        <v>1040084.96666666</v>
      </c>
      <c r="BW473">
        <v>891501.39999999898</v>
      </c>
      <c r="BX473">
        <v>742917.83333333302</v>
      </c>
      <c r="BY473">
        <v>594334.26666666602</v>
      </c>
      <c r="BZ473">
        <v>445750.69999999902</v>
      </c>
      <c r="CA473">
        <v>297167.13333333301</v>
      </c>
      <c r="CB473">
        <v>148583.56666666601</v>
      </c>
      <c r="CC473">
        <v>0</v>
      </c>
    </row>
    <row r="474" spans="1:81" x14ac:dyDescent="0.25">
      <c r="A474">
        <v>58907</v>
      </c>
      <c r="B474" t="s">
        <v>1073</v>
      </c>
      <c r="C474" t="s">
        <v>59</v>
      </c>
      <c r="D474">
        <v>2021</v>
      </c>
      <c r="E474" t="s">
        <v>690</v>
      </c>
      <c r="F474" t="s">
        <v>23</v>
      </c>
      <c r="G474">
        <v>2019</v>
      </c>
      <c r="H474">
        <v>1054255.7</v>
      </c>
      <c r="I474">
        <v>100</v>
      </c>
      <c r="J474">
        <v>2030</v>
      </c>
      <c r="K474">
        <v>46</v>
      </c>
      <c r="L474">
        <v>569298.07799999998</v>
      </c>
      <c r="M474">
        <v>2020</v>
      </c>
      <c r="N474">
        <v>1556732.1</v>
      </c>
      <c r="O474">
        <v>-103.61243482013001</v>
      </c>
      <c r="P474" t="s">
        <v>706</v>
      </c>
      <c r="Q474">
        <v>3.1103493280090202</v>
      </c>
      <c r="R474">
        <v>1</v>
      </c>
      <c r="S474" t="s">
        <v>25</v>
      </c>
      <c r="T474">
        <v>-1.11368485725649E-2</v>
      </c>
      <c r="AX474">
        <v>1054255.7</v>
      </c>
      <c r="AY474">
        <v>1556732.1</v>
      </c>
      <c r="AZ474">
        <v>1457988.6978</v>
      </c>
      <c r="BA474">
        <v>1359245.2956000001</v>
      </c>
      <c r="BB474">
        <v>1260501.8933999999</v>
      </c>
      <c r="BC474">
        <v>1161758.4912</v>
      </c>
      <c r="BD474">
        <v>1063015.0889999999</v>
      </c>
      <c r="BE474">
        <v>964271.68680000002</v>
      </c>
      <c r="BF474">
        <v>865528.28460000001</v>
      </c>
      <c r="BG474">
        <v>766784.8824</v>
      </c>
      <c r="BH474">
        <v>668041.48019999999</v>
      </c>
      <c r="BI474">
        <v>569298.07799999998</v>
      </c>
      <c r="BJ474">
        <v>562957.89151266101</v>
      </c>
      <c r="BK474">
        <v>556688.31472215406</v>
      </c>
      <c r="BL474">
        <v>550488.56125897705</v>
      </c>
      <c r="BM474">
        <v>544357.85351130704</v>
      </c>
      <c r="BN474">
        <v>538295.42252746504</v>
      </c>
      <c r="BO474">
        <v>532300.50791947194</v>
      </c>
      <c r="BP474">
        <v>526372.35776767298</v>
      </c>
      <c r="BQ474">
        <v>520510.22852643102</v>
      </c>
      <c r="BR474">
        <v>514713.38493086101</v>
      </c>
      <c r="BS474">
        <v>508981.09990461299</v>
      </c>
      <c r="BT474">
        <v>503312.654468678</v>
      </c>
      <c r="BU474">
        <v>497707.33765120502</v>
      </c>
      <c r="BV474">
        <v>492164.44639832899</v>
      </c>
      <c r="BW474">
        <v>486683.28548599099</v>
      </c>
      <c r="BX474">
        <v>481263.16743273498</v>
      </c>
      <c r="BY474">
        <v>475903.41241348302</v>
      </c>
      <c r="BZ474">
        <v>470603.34817426797</v>
      </c>
      <c r="CA474">
        <v>465362.30994790897</v>
      </c>
      <c r="CB474">
        <v>460179.64037063997</v>
      </c>
      <c r="CC474">
        <v>455054.68939965498</v>
      </c>
    </row>
    <row r="475" spans="1:81" x14ac:dyDescent="0.25">
      <c r="A475">
        <v>58908</v>
      </c>
      <c r="B475" t="s">
        <v>1074</v>
      </c>
      <c r="C475" t="s">
        <v>59</v>
      </c>
      <c r="D475">
        <v>2020</v>
      </c>
      <c r="E475" t="s">
        <v>690</v>
      </c>
      <c r="F475" t="s">
        <v>23</v>
      </c>
      <c r="G475">
        <v>2019</v>
      </c>
      <c r="H475">
        <v>16772.689999999999</v>
      </c>
      <c r="I475">
        <v>100</v>
      </c>
      <c r="J475">
        <v>2030</v>
      </c>
      <c r="K475">
        <v>46</v>
      </c>
      <c r="L475">
        <v>9057.2525999999998</v>
      </c>
      <c r="M475">
        <v>2020</v>
      </c>
      <c r="N475">
        <v>15373.84</v>
      </c>
      <c r="O475">
        <v>18.130533986316799</v>
      </c>
      <c r="P475" t="s">
        <v>45</v>
      </c>
      <c r="Q475">
        <v>3.1102455797080202</v>
      </c>
      <c r="R475">
        <v>1</v>
      </c>
      <c r="S475" t="s">
        <v>25</v>
      </c>
      <c r="T475">
        <v>-1.11368485725649E-2</v>
      </c>
      <c r="AX475">
        <v>16772.689999999999</v>
      </c>
      <c r="AY475">
        <v>15373.84</v>
      </c>
      <c r="AZ475">
        <v>14742.181259999999</v>
      </c>
      <c r="BA475">
        <v>14110.52252</v>
      </c>
      <c r="BB475">
        <v>13478.86378</v>
      </c>
      <c r="BC475">
        <v>12847.205040000001</v>
      </c>
      <c r="BD475">
        <v>12215.5463</v>
      </c>
      <c r="BE475">
        <v>11583.887559999999</v>
      </c>
      <c r="BF475">
        <v>10952.22882</v>
      </c>
      <c r="BG475">
        <v>10320.57008</v>
      </c>
      <c r="BH475">
        <v>9688.9113399999897</v>
      </c>
      <c r="BI475">
        <v>9057.2525999999998</v>
      </c>
      <c r="BJ475">
        <v>8956.3833493103302</v>
      </c>
      <c r="BK475">
        <v>8856.6374641912098</v>
      </c>
      <c r="BL475">
        <v>8758.0024338904095</v>
      </c>
      <c r="BM475">
        <v>8660.4658869860195</v>
      </c>
      <c r="BN475">
        <v>8564.0155898347894</v>
      </c>
      <c r="BO475">
        <v>8468.6394450377193</v>
      </c>
      <c r="BP475">
        <v>8374.3254899226795</v>
      </c>
      <c r="BQ475">
        <v>8281.0618950440403</v>
      </c>
      <c r="BR475">
        <v>8188.8369626988997</v>
      </c>
      <c r="BS475">
        <v>8097.6391254599002</v>
      </c>
      <c r="BT475">
        <v>8007.4569447243703</v>
      </c>
      <c r="BU475">
        <v>7918.2791092796497</v>
      </c>
      <c r="BV475">
        <v>7830.0944338842901</v>
      </c>
      <c r="BW475">
        <v>7742.8918578652401</v>
      </c>
      <c r="BX475">
        <v>7656.6604437304504</v>
      </c>
      <c r="BY475">
        <v>7571.38937579708</v>
      </c>
      <c r="BZ475">
        <v>7487.0679588349003</v>
      </c>
      <c r="CA475">
        <v>7403.6856167248498</v>
      </c>
      <c r="CB475">
        <v>7321.2318911325101</v>
      </c>
      <c r="CC475">
        <v>7239.6964401963296</v>
      </c>
    </row>
    <row r="476" spans="1:81" x14ac:dyDescent="0.25">
      <c r="A476">
        <v>9712</v>
      </c>
      <c r="B476" t="s">
        <v>298</v>
      </c>
      <c r="C476" t="s">
        <v>59</v>
      </c>
      <c r="D476">
        <v>2018</v>
      </c>
      <c r="E476" t="s">
        <v>690</v>
      </c>
      <c r="F476" t="s">
        <v>23</v>
      </c>
      <c r="G476">
        <v>2015</v>
      </c>
      <c r="H476">
        <v>891512.74</v>
      </c>
      <c r="I476">
        <v>100</v>
      </c>
      <c r="J476">
        <v>2030</v>
      </c>
      <c r="K476">
        <v>32</v>
      </c>
      <c r="L476">
        <v>606228.66319999995</v>
      </c>
      <c r="M476">
        <v>2020</v>
      </c>
      <c r="N476">
        <v>679032.04</v>
      </c>
      <c r="O476">
        <v>74.480395955979304</v>
      </c>
      <c r="P476" t="s">
        <v>24</v>
      </c>
      <c r="Q476">
        <v>2.9703330537130199</v>
      </c>
      <c r="R476">
        <v>1</v>
      </c>
      <c r="S476" t="s">
        <v>25</v>
      </c>
      <c r="T476">
        <v>-1.11368485725649E-2</v>
      </c>
      <c r="AT476">
        <v>891512.74</v>
      </c>
      <c r="AU476">
        <v>849016.6</v>
      </c>
      <c r="AV476">
        <v>806520.46</v>
      </c>
      <c r="AW476">
        <v>764024.31999999995</v>
      </c>
      <c r="AX476">
        <v>721528.18</v>
      </c>
      <c r="AY476">
        <v>679032.04</v>
      </c>
      <c r="AZ476">
        <v>671751.70232000004</v>
      </c>
      <c r="BA476">
        <v>664471.36464000004</v>
      </c>
      <c r="BB476">
        <v>657191.02696000005</v>
      </c>
      <c r="BC476">
        <v>649910.68928000005</v>
      </c>
      <c r="BD476">
        <v>642630.351599999</v>
      </c>
      <c r="BE476">
        <v>635350.01391999901</v>
      </c>
      <c r="BF476">
        <v>628069.67623999994</v>
      </c>
      <c r="BG476">
        <v>620789.33855999995</v>
      </c>
      <c r="BH476">
        <v>613509.00087999995</v>
      </c>
      <c r="BI476">
        <v>606228.66319999995</v>
      </c>
      <c r="BJ476">
        <v>599477.18637759297</v>
      </c>
      <c r="BK476">
        <v>592800.89973019797</v>
      </c>
      <c r="BL476">
        <v>586198.96587622305</v>
      </c>
      <c r="BM476">
        <v>579670.55675986502</v>
      </c>
      <c r="BN476">
        <v>573214.85354725597</v>
      </c>
      <c r="BO476">
        <v>566831.04652375495</v>
      </c>
      <c r="BP476">
        <v>560518.33499239199</v>
      </c>
      <c r="BQ476">
        <v>554275.92717343499</v>
      </c>
      <c r="BR476">
        <v>548103.04010508605</v>
      </c>
      <c r="BS476">
        <v>541998.89954527398</v>
      </c>
      <c r="BT476">
        <v>535962.73987454094</v>
      </c>
      <c r="BU476">
        <v>529993.80400002096</v>
      </c>
      <c r="BV476">
        <v>524091.34326047503</v>
      </c>
      <c r="BW476">
        <v>518254.61733239098</v>
      </c>
      <c r="BX476">
        <v>512482.89413712802</v>
      </c>
      <c r="BY476">
        <v>506775.44974909298</v>
      </c>
      <c r="BZ476">
        <v>501131.56830494403</v>
      </c>
      <c r="CA476">
        <v>495550.5419138</v>
      </c>
      <c r="CB476">
        <v>490031.67056845297</v>
      </c>
      <c r="CC476">
        <v>484574.26205757097</v>
      </c>
    </row>
    <row r="477" spans="1:81" x14ac:dyDescent="0.25">
      <c r="A477">
        <v>51701</v>
      </c>
      <c r="B477" t="s">
        <v>1075</v>
      </c>
      <c r="C477" t="s">
        <v>252</v>
      </c>
      <c r="D477">
        <v>2021</v>
      </c>
      <c r="E477" t="s">
        <v>44</v>
      </c>
      <c r="F477" t="s">
        <v>33</v>
      </c>
      <c r="G477">
        <v>2020</v>
      </c>
      <c r="H477">
        <v>690</v>
      </c>
      <c r="I477">
        <v>100</v>
      </c>
      <c r="J477">
        <v>2021</v>
      </c>
      <c r="K477">
        <v>10</v>
      </c>
      <c r="L477">
        <v>621</v>
      </c>
      <c r="M477">
        <v>2020</v>
      </c>
      <c r="N477">
        <v>400</v>
      </c>
      <c r="O477">
        <v>420.28985507246398</v>
      </c>
      <c r="P477" t="s">
        <v>24</v>
      </c>
      <c r="Q477">
        <v>2.4158537275365899</v>
      </c>
      <c r="R477">
        <v>1</v>
      </c>
      <c r="S477" t="s">
        <v>25</v>
      </c>
      <c r="T477">
        <v>-1.11368485725649E-2</v>
      </c>
      <c r="AY477">
        <v>400</v>
      </c>
      <c r="AZ477">
        <v>621</v>
      </c>
      <c r="BA477">
        <v>614.08401703643699</v>
      </c>
      <c r="BB477">
        <v>607.24505632786997</v>
      </c>
      <c r="BC477">
        <v>600.48226008910797</v>
      </c>
      <c r="BD477">
        <v>593.79478008798401</v>
      </c>
      <c r="BE477">
        <v>587.18177753896396</v>
      </c>
      <c r="BF477">
        <v>580.64242299794296</v>
      </c>
      <c r="BG477">
        <v>574.17589625820801</v>
      </c>
      <c r="BH477">
        <v>567.781386247564</v>
      </c>
      <c r="BI477">
        <v>561.45809092660295</v>
      </c>
      <c r="BJ477">
        <v>555.20521718811199</v>
      </c>
      <c r="BK477">
        <v>549.02198075758997</v>
      </c>
      <c r="BL477">
        <v>542.90760609488302</v>
      </c>
      <c r="BM477">
        <v>536.86132629691099</v>
      </c>
      <c r="BN477">
        <v>530.882383001476</v>
      </c>
      <c r="BO477">
        <v>524.97002629214603</v>
      </c>
      <c r="BP477">
        <v>519.12351460419495</v>
      </c>
      <c r="BQ477">
        <v>513.34211463158999</v>
      </c>
      <c r="BR477">
        <v>507.62510123501801</v>
      </c>
      <c r="BS477">
        <v>501.971757350931</v>
      </c>
      <c r="BT477">
        <v>496.38137390160898</v>
      </c>
      <c r="BU477">
        <v>490.85324970622497</v>
      </c>
      <c r="BV477">
        <v>485.38669139289499</v>
      </c>
      <c r="BW477">
        <v>479.98101331171398</v>
      </c>
      <c r="BX477">
        <v>474.635537448756</v>
      </c>
      <c r="BY477">
        <v>469.34959334103098</v>
      </c>
      <c r="BZ477">
        <v>464.12251799239698</v>
      </c>
      <c r="CA477">
        <v>458.95365579039799</v>
      </c>
      <c r="CB477">
        <v>453.84235842403501</v>
      </c>
      <c r="CC477">
        <v>448.78798480245098</v>
      </c>
    </row>
    <row r="478" spans="1:81" x14ac:dyDescent="0.25">
      <c r="A478">
        <v>831161</v>
      </c>
      <c r="B478" t="s">
        <v>640</v>
      </c>
      <c r="C478" t="s">
        <v>59</v>
      </c>
      <c r="D478">
        <v>2020</v>
      </c>
      <c r="E478" t="s">
        <v>690</v>
      </c>
      <c r="F478" t="s">
        <v>23</v>
      </c>
      <c r="G478">
        <v>2017</v>
      </c>
      <c r="H478">
        <v>105</v>
      </c>
      <c r="I478">
        <v>100</v>
      </c>
      <c r="J478">
        <v>2030</v>
      </c>
      <c r="K478">
        <v>54.6</v>
      </c>
      <c r="L478">
        <v>47.669999999999902</v>
      </c>
      <c r="M478">
        <v>2020</v>
      </c>
      <c r="N478">
        <v>156.37</v>
      </c>
      <c r="O478">
        <v>-95.761381475667207</v>
      </c>
      <c r="P478" t="s">
        <v>24</v>
      </c>
      <c r="Q478">
        <v>3.1962439129390199</v>
      </c>
      <c r="R478">
        <v>1</v>
      </c>
      <c r="S478" t="s">
        <v>25</v>
      </c>
      <c r="T478">
        <v>-1.11368485725649E-2</v>
      </c>
      <c r="AV478">
        <v>105</v>
      </c>
      <c r="AW478">
        <v>122.12333333333299</v>
      </c>
      <c r="AX478">
        <v>139.24666666666599</v>
      </c>
      <c r="AY478">
        <v>156.37</v>
      </c>
      <c r="AZ478">
        <v>145.5</v>
      </c>
      <c r="BA478">
        <v>134.63</v>
      </c>
      <c r="BB478">
        <v>123.759999999999</v>
      </c>
      <c r="BC478">
        <v>112.88999999999901</v>
      </c>
      <c r="BD478">
        <v>102.02</v>
      </c>
      <c r="BE478">
        <v>91.149999999999906</v>
      </c>
      <c r="BF478">
        <v>80.28</v>
      </c>
      <c r="BG478">
        <v>69.409999999999897</v>
      </c>
      <c r="BH478">
        <v>58.5399999999999</v>
      </c>
      <c r="BI478">
        <v>47.669999999999902</v>
      </c>
      <c r="BJ478">
        <v>47.139106428545801</v>
      </c>
      <c r="BK478">
        <v>46.614125338405003</v>
      </c>
      <c r="BL478">
        <v>46.094990883168698</v>
      </c>
      <c r="BM478">
        <v>45.581637949749101</v>
      </c>
      <c r="BN478">
        <v>45.074002150213197</v>
      </c>
      <c r="BO478">
        <v>44.572019813706802</v>
      </c>
      <c r="BP478">
        <v>44.075627978468198</v>
      </c>
      <c r="BQ478">
        <v>43.584764383931301</v>
      </c>
      <c r="BR478">
        <v>43.099367462916597</v>
      </c>
      <c r="BS478">
        <v>42.619376333908697</v>
      </c>
      <c r="BT478">
        <v>42.144730793420798</v>
      </c>
      <c r="BU478">
        <v>41.675371308442998</v>
      </c>
      <c r="BV478">
        <v>41.211239008975397</v>
      </c>
      <c r="BW478">
        <v>40.752275680644701</v>
      </c>
      <c r="BX478">
        <v>40.298423757401899</v>
      </c>
      <c r="BY478">
        <v>39.849626314302697</v>
      </c>
      <c r="BZ478">
        <v>39.405827060367002</v>
      </c>
      <c r="CA478">
        <v>38.966970331519001</v>
      </c>
      <c r="CB478">
        <v>38.533001083605299</v>
      </c>
      <c r="CC478">
        <v>38.103864885490701</v>
      </c>
    </row>
    <row r="479" spans="1:81" x14ac:dyDescent="0.25">
      <c r="A479">
        <v>9759</v>
      </c>
      <c r="B479" t="s">
        <v>1076</v>
      </c>
      <c r="C479" t="s">
        <v>27</v>
      </c>
      <c r="D479">
        <v>2020</v>
      </c>
      <c r="E479" t="s">
        <v>88</v>
      </c>
      <c r="F479" t="s">
        <v>54</v>
      </c>
      <c r="G479">
        <v>2020</v>
      </c>
      <c r="H479">
        <v>4915210</v>
      </c>
      <c r="I479">
        <v>100</v>
      </c>
      <c r="J479">
        <v>2040</v>
      </c>
      <c r="K479">
        <v>100</v>
      </c>
      <c r="L479">
        <v>0</v>
      </c>
      <c r="M479">
        <v>2020</v>
      </c>
      <c r="N479">
        <v>4915210</v>
      </c>
      <c r="O479">
        <v>0</v>
      </c>
      <c r="P479" t="s">
        <v>45</v>
      </c>
      <c r="Q479">
        <v>3.9956134722195098</v>
      </c>
      <c r="R479">
        <v>1</v>
      </c>
      <c r="S479" t="s">
        <v>25</v>
      </c>
      <c r="T479">
        <v>-1.11368485725649E-2</v>
      </c>
      <c r="AY479">
        <v>4915210</v>
      </c>
      <c r="AZ479">
        <v>4669449.5</v>
      </c>
      <c r="BA479">
        <v>4423689</v>
      </c>
      <c r="BB479">
        <v>4177928.5</v>
      </c>
      <c r="BC479">
        <v>3932168</v>
      </c>
      <c r="BD479">
        <v>3686407.5</v>
      </c>
      <c r="BE479">
        <v>3440647</v>
      </c>
      <c r="BF479">
        <v>3194886.5</v>
      </c>
      <c r="BG479">
        <v>2949126</v>
      </c>
      <c r="BH479">
        <v>2703365.5</v>
      </c>
      <c r="BI479">
        <v>2457605</v>
      </c>
      <c r="BJ479">
        <v>2211844.5</v>
      </c>
      <c r="BK479">
        <v>1966084</v>
      </c>
      <c r="BL479">
        <v>1720323.5</v>
      </c>
      <c r="BM479">
        <v>1474563</v>
      </c>
      <c r="BN479">
        <v>1228802.5</v>
      </c>
      <c r="BO479">
        <v>983042</v>
      </c>
      <c r="BP479">
        <v>737281.5</v>
      </c>
      <c r="BQ479">
        <v>491521</v>
      </c>
      <c r="BR479">
        <v>245760.5</v>
      </c>
      <c r="BS479">
        <v>0</v>
      </c>
      <c r="BT479">
        <v>0</v>
      </c>
      <c r="BU479">
        <v>0</v>
      </c>
      <c r="BV479">
        <v>0</v>
      </c>
      <c r="BW479">
        <v>0</v>
      </c>
      <c r="BX479">
        <v>0</v>
      </c>
      <c r="BY479">
        <v>0</v>
      </c>
      <c r="BZ479">
        <v>0</v>
      </c>
      <c r="CA479">
        <v>0</v>
      </c>
      <c r="CB479">
        <v>0</v>
      </c>
      <c r="CC479">
        <v>0</v>
      </c>
    </row>
    <row r="480" spans="1:81" x14ac:dyDescent="0.25">
      <c r="A480">
        <v>852145</v>
      </c>
      <c r="B480" t="s">
        <v>1077</v>
      </c>
      <c r="C480" t="s">
        <v>84</v>
      </c>
      <c r="D480">
        <v>2020</v>
      </c>
      <c r="E480" t="s">
        <v>49</v>
      </c>
      <c r="F480" t="s">
        <v>50</v>
      </c>
      <c r="G480">
        <v>2019</v>
      </c>
      <c r="H480">
        <v>618.71</v>
      </c>
      <c r="I480">
        <v>80</v>
      </c>
      <c r="J480">
        <v>2026</v>
      </c>
      <c r="K480">
        <v>4</v>
      </c>
      <c r="L480">
        <v>593.96159999999998</v>
      </c>
      <c r="M480">
        <v>2020</v>
      </c>
      <c r="N480">
        <v>601.17999999999995</v>
      </c>
      <c r="O480">
        <v>70.832861922387195</v>
      </c>
      <c r="P480" t="s">
        <v>24</v>
      </c>
      <c r="Q480">
        <v>2.15829274479783</v>
      </c>
      <c r="R480">
        <v>1</v>
      </c>
      <c r="S480" t="s">
        <v>25</v>
      </c>
      <c r="T480">
        <v>-1.11368485725649E-2</v>
      </c>
      <c r="AX480">
        <v>618.71</v>
      </c>
      <c r="AY480">
        <v>601.17999999999995</v>
      </c>
      <c r="AZ480">
        <v>599.97693333333302</v>
      </c>
      <c r="BA480">
        <v>598.77386666666598</v>
      </c>
      <c r="BB480">
        <v>597.57079999999996</v>
      </c>
      <c r="BC480">
        <v>596.36773333333304</v>
      </c>
      <c r="BD480">
        <v>595.16466666666599</v>
      </c>
      <c r="BE480">
        <v>593.96159999999998</v>
      </c>
      <c r="BF480">
        <v>587.34673960288103</v>
      </c>
      <c r="BG480">
        <v>580.80554790433405</v>
      </c>
      <c r="BH480">
        <v>574.33720446721804</v>
      </c>
      <c r="BI480">
        <v>567.94089799147605</v>
      </c>
      <c r="BJ480">
        <v>561.61582621237903</v>
      </c>
      <c r="BK480">
        <v>555.361195799896</v>
      </c>
      <c r="BL480">
        <v>549.17622225919399</v>
      </c>
      <c r="BM480">
        <v>543.06012983224002</v>
      </c>
      <c r="BN480">
        <v>537.01215140050101</v>
      </c>
      <c r="BO480">
        <v>531.03152838872597</v>
      </c>
      <c r="BP480">
        <v>525.11751066980298</v>
      </c>
      <c r="BQ480">
        <v>519.26935647067103</v>
      </c>
      <c r="BR480">
        <v>513.48633227928406</v>
      </c>
      <c r="BS480">
        <v>507.76771275260802</v>
      </c>
      <c r="BT480">
        <v>502.11278062564401</v>
      </c>
      <c r="BU480">
        <v>496.52082662146699</v>
      </c>
      <c r="BV480">
        <v>490.99114936225902</v>
      </c>
      <c r="BW480">
        <v>485.52305528134201</v>
      </c>
      <c r="BX480">
        <v>480.11585853618499</v>
      </c>
      <c r="BY480">
        <v>474.76888092237999</v>
      </c>
      <c r="BZ480">
        <v>469.48145178858198</v>
      </c>
      <c r="CA480">
        <v>464.25290795238402</v>
      </c>
      <c r="CB480">
        <v>459.08259361714602</v>
      </c>
      <c r="CC480">
        <v>453.969860289731</v>
      </c>
    </row>
    <row r="481" spans="1:81" x14ac:dyDescent="0.25">
      <c r="A481">
        <v>851035</v>
      </c>
      <c r="B481" t="s">
        <v>1078</v>
      </c>
      <c r="C481" t="s">
        <v>84</v>
      </c>
      <c r="D481">
        <v>2021</v>
      </c>
      <c r="E481" t="s">
        <v>49</v>
      </c>
      <c r="F481" t="s">
        <v>50</v>
      </c>
      <c r="G481">
        <v>2020</v>
      </c>
      <c r="H481">
        <v>8732.26</v>
      </c>
      <c r="I481">
        <v>100</v>
      </c>
      <c r="J481">
        <v>2021</v>
      </c>
      <c r="K481">
        <v>5</v>
      </c>
      <c r="L481">
        <v>8295.6469999999899</v>
      </c>
      <c r="M481">
        <v>2020</v>
      </c>
      <c r="N481">
        <v>5963.91</v>
      </c>
      <c r="O481">
        <v>634.05120782019799</v>
      </c>
      <c r="P481" t="s">
        <v>24</v>
      </c>
      <c r="Q481">
        <v>2.3658545317625901</v>
      </c>
      <c r="R481">
        <v>1</v>
      </c>
      <c r="S481" t="s">
        <v>25</v>
      </c>
      <c r="T481">
        <v>-1.11368485725649E-2</v>
      </c>
      <c r="AY481">
        <v>5963.91</v>
      </c>
      <c r="AZ481">
        <v>8295.6469999999899</v>
      </c>
      <c r="BA481">
        <v>8203.2596355495407</v>
      </c>
      <c r="BB481">
        <v>8111.9011751869903</v>
      </c>
      <c r="BC481">
        <v>8021.5601601633198</v>
      </c>
      <c r="BD481">
        <v>7932.2252593438698</v>
      </c>
      <c r="BE481">
        <v>7843.88526778708</v>
      </c>
      <c r="BF481">
        <v>7756.5291053391602</v>
      </c>
      <c r="BG481">
        <v>7670.1458152443101</v>
      </c>
      <c r="BH481">
        <v>7584.7245627704397</v>
      </c>
      <c r="BI481">
        <v>7500.2546338502498</v>
      </c>
      <c r="BJ481">
        <v>7416.7254337373797</v>
      </c>
      <c r="BK481">
        <v>7334.1264856775597</v>
      </c>
      <c r="BL481">
        <v>7252.4474295945301</v>
      </c>
      <c r="BM481">
        <v>7171.6780207906504</v>
      </c>
      <c r="BN481">
        <v>7091.8081286619099</v>
      </c>
      <c r="BO481">
        <v>7012.8277354273196</v>
      </c>
      <c r="BP481">
        <v>6934.7269348723803</v>
      </c>
      <c r="BQ481">
        <v>6857.4959311066204</v>
      </c>
      <c r="BR481">
        <v>6781.1250373349003</v>
      </c>
      <c r="BS481">
        <v>6705.6046746424799</v>
      </c>
      <c r="BT481">
        <v>6630.9253707935004</v>
      </c>
      <c r="BU481">
        <v>6557.0777590429898</v>
      </c>
      <c r="BV481">
        <v>6484.0525769619999</v>
      </c>
      <c r="BW481">
        <v>6411.8406652758204</v>
      </c>
      <c r="BX481">
        <v>6340.4329667152297</v>
      </c>
      <c r="BY481">
        <v>6269.8205248804297</v>
      </c>
      <c r="BZ481">
        <v>6199.9944831176699</v>
      </c>
      <c r="CA481">
        <v>6130.9460834084502</v>
      </c>
      <c r="CB481">
        <v>6062.66666527097</v>
      </c>
      <c r="CC481">
        <v>5995.1476646739102</v>
      </c>
    </row>
    <row r="482" spans="1:81" x14ac:dyDescent="0.25">
      <c r="A482">
        <v>840062</v>
      </c>
      <c r="B482" t="s">
        <v>1079</v>
      </c>
      <c r="C482" t="s">
        <v>84</v>
      </c>
      <c r="D482">
        <v>2018</v>
      </c>
      <c r="E482" t="s">
        <v>44</v>
      </c>
      <c r="F482" t="s">
        <v>33</v>
      </c>
      <c r="G482">
        <v>2017</v>
      </c>
      <c r="H482">
        <v>876.35</v>
      </c>
      <c r="I482">
        <v>100</v>
      </c>
      <c r="J482">
        <v>2023</v>
      </c>
      <c r="K482">
        <v>2</v>
      </c>
      <c r="L482">
        <v>858.82299999999998</v>
      </c>
      <c r="M482">
        <v>2020</v>
      </c>
      <c r="N482">
        <v>660.99</v>
      </c>
      <c r="O482">
        <v>1228.73281223256</v>
      </c>
      <c r="P482" t="s">
        <v>691</v>
      </c>
      <c r="Q482">
        <v>2.33682935592768</v>
      </c>
      <c r="R482">
        <v>1</v>
      </c>
      <c r="S482" t="s">
        <v>25</v>
      </c>
      <c r="T482">
        <v>-1.11368485725649E-2</v>
      </c>
      <c r="AV482">
        <v>876.35</v>
      </c>
      <c r="AW482">
        <v>804.56333333333305</v>
      </c>
      <c r="AX482">
        <v>732.77666666666596</v>
      </c>
      <c r="AY482">
        <v>660.99</v>
      </c>
      <c r="AZ482">
        <v>726.93433333333303</v>
      </c>
      <c r="BA482">
        <v>792.87866666666605</v>
      </c>
      <c r="BB482">
        <v>858.82299999999998</v>
      </c>
      <c r="BC482">
        <v>849.25841829836395</v>
      </c>
      <c r="BD482">
        <v>839.80035589479905</v>
      </c>
      <c r="BE482">
        <v>830.44762650001201</v>
      </c>
      <c r="BF482">
        <v>821.19905703623601</v>
      </c>
      <c r="BG482">
        <v>812.05348749008999</v>
      </c>
      <c r="BH482">
        <v>803.00977076709</v>
      </c>
      <c r="BI482">
        <v>794.06677254776696</v>
      </c>
      <c r="BJ482">
        <v>785.22337114539698</v>
      </c>
      <c r="BK482">
        <v>776.47845736531099</v>
      </c>
      <c r="BL482">
        <v>767.83093436577497</v>
      </c>
      <c r="BM482">
        <v>759.27971752041299</v>
      </c>
      <c r="BN482">
        <v>750.82373428216795</v>
      </c>
      <c r="BO482">
        <v>742.46192404878002</v>
      </c>
      <c r="BP482">
        <v>734.19323802975305</v>
      </c>
      <c r="BQ482">
        <v>726.01663911481501</v>
      </c>
      <c r="BR482">
        <v>717.93110174383003</v>
      </c>
      <c r="BS482">
        <v>709.93561177817503</v>
      </c>
      <c r="BT482">
        <v>702.02916637352996</v>
      </c>
      <c r="BU482">
        <v>694.21077385410399</v>
      </c>
      <c r="BV482">
        <v>686.47945358824802</v>
      </c>
      <c r="BW482">
        <v>678.83423586545803</v>
      </c>
      <c r="BX482">
        <v>671.27416177475197</v>
      </c>
      <c r="BY482">
        <v>663.79828308439096</v>
      </c>
      <c r="BZ482">
        <v>656.40566212295198</v>
      </c>
      <c r="CA482">
        <v>649.09537166171401</v>
      </c>
      <c r="CB482">
        <v>641.86649479836501</v>
      </c>
      <c r="CC482">
        <v>634.71812484199199</v>
      </c>
    </row>
    <row r="483" spans="1:81" x14ac:dyDescent="0.25">
      <c r="A483">
        <v>854804</v>
      </c>
      <c r="B483" t="s">
        <v>1080</v>
      </c>
      <c r="C483" t="s">
        <v>84</v>
      </c>
      <c r="D483">
        <v>2021</v>
      </c>
      <c r="E483" t="s">
        <v>28</v>
      </c>
      <c r="F483" t="s">
        <v>23</v>
      </c>
      <c r="G483">
        <v>2020</v>
      </c>
      <c r="H483">
        <v>0</v>
      </c>
      <c r="I483">
        <v>100</v>
      </c>
      <c r="J483">
        <v>2021</v>
      </c>
      <c r="K483">
        <v>0</v>
      </c>
      <c r="L483">
        <v>0</v>
      </c>
      <c r="M483">
        <v>2020</v>
      </c>
      <c r="N483">
        <v>131.77500000000001</v>
      </c>
      <c r="O483">
        <v>0</v>
      </c>
      <c r="P483" t="s">
        <v>24</v>
      </c>
      <c r="Q483">
        <v>2.64585398161159</v>
      </c>
      <c r="R483">
        <v>1</v>
      </c>
      <c r="S483" t="s">
        <v>25</v>
      </c>
      <c r="T483">
        <v>-1.11368485725649E-2</v>
      </c>
      <c r="AY483">
        <v>131.77500000000001</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row>
    <row r="484" spans="1:81" x14ac:dyDescent="0.25">
      <c r="A484">
        <v>9843</v>
      </c>
      <c r="B484" t="s">
        <v>1081</v>
      </c>
      <c r="C484" t="s">
        <v>27</v>
      </c>
      <c r="D484">
        <v>2020</v>
      </c>
      <c r="E484" t="s">
        <v>28</v>
      </c>
      <c r="F484" t="s">
        <v>23</v>
      </c>
      <c r="G484">
        <v>2018</v>
      </c>
      <c r="H484">
        <v>59659</v>
      </c>
      <c r="I484">
        <v>100</v>
      </c>
      <c r="J484">
        <v>2034</v>
      </c>
      <c r="K484">
        <v>68</v>
      </c>
      <c r="L484">
        <v>19090.879999999899</v>
      </c>
      <c r="M484">
        <v>2020</v>
      </c>
      <c r="N484">
        <v>45523</v>
      </c>
      <c r="O484">
        <v>34.845095114094498</v>
      </c>
      <c r="P484" t="s">
        <v>45</v>
      </c>
      <c r="Q484">
        <v>3.33220108785122</v>
      </c>
      <c r="R484">
        <v>1</v>
      </c>
      <c r="S484" t="s">
        <v>25</v>
      </c>
      <c r="T484">
        <v>-1.11368485725649E-2</v>
      </c>
      <c r="AW484">
        <v>59659</v>
      </c>
      <c r="AX484">
        <v>52591</v>
      </c>
      <c r="AY484">
        <v>45523</v>
      </c>
      <c r="AZ484">
        <v>43634.991428571397</v>
      </c>
      <c r="BA484">
        <v>41746.982857142801</v>
      </c>
      <c r="BB484">
        <v>39858.974285714197</v>
      </c>
      <c r="BC484">
        <v>37970.965714285703</v>
      </c>
      <c r="BD484">
        <v>36082.9571428571</v>
      </c>
      <c r="BE484">
        <v>34194.948571428497</v>
      </c>
      <c r="BF484">
        <v>32306.94</v>
      </c>
      <c r="BG484">
        <v>30418.931428571399</v>
      </c>
      <c r="BH484">
        <v>28530.922857142799</v>
      </c>
      <c r="BI484">
        <v>26642.9142857142</v>
      </c>
      <c r="BJ484">
        <v>24754.905714285698</v>
      </c>
      <c r="BK484">
        <v>22866.897142857099</v>
      </c>
      <c r="BL484">
        <v>20978.888571428499</v>
      </c>
      <c r="BM484">
        <v>19090.879999999899</v>
      </c>
      <c r="BN484">
        <v>18878.267760322899</v>
      </c>
      <c r="BO484">
        <v>18668.0233509639</v>
      </c>
      <c r="BP484">
        <v>18460.120401755099</v>
      </c>
      <c r="BQ484">
        <v>18254.532836209401</v>
      </c>
      <c r="BR484">
        <v>18051.2348682497</v>
      </c>
      <c r="BS484">
        <v>17850.2009989742</v>
      </c>
      <c r="BT484">
        <v>17651.406013458702</v>
      </c>
      <c r="BU484">
        <v>17454.824977593998</v>
      </c>
      <c r="BV484">
        <v>17260.433234957902</v>
      </c>
      <c r="BW484">
        <v>17068.206403723299</v>
      </c>
      <c r="BX484">
        <v>16878.120373599799</v>
      </c>
      <c r="BY484">
        <v>16690.1513028095</v>
      </c>
      <c r="BZ484">
        <v>16504.2756150969</v>
      </c>
      <c r="CA484">
        <v>16320.469996771701</v>
      </c>
      <c r="CB484">
        <v>16138.711393784501</v>
      </c>
      <c r="CC484">
        <v>15958.9770088356</v>
      </c>
    </row>
    <row r="485" spans="1:81" x14ac:dyDescent="0.25">
      <c r="A485">
        <v>19582</v>
      </c>
      <c r="B485" t="s">
        <v>1082</v>
      </c>
      <c r="C485" t="s">
        <v>27</v>
      </c>
      <c r="D485">
        <v>2020</v>
      </c>
      <c r="E485" t="s">
        <v>690</v>
      </c>
      <c r="F485" t="s">
        <v>23</v>
      </c>
      <c r="G485">
        <v>2017</v>
      </c>
      <c r="H485">
        <v>1079373</v>
      </c>
      <c r="I485">
        <v>100</v>
      </c>
      <c r="J485">
        <v>2030</v>
      </c>
      <c r="K485">
        <v>55</v>
      </c>
      <c r="L485">
        <v>485717.85</v>
      </c>
      <c r="M485">
        <v>2020</v>
      </c>
      <c r="N485">
        <v>779167</v>
      </c>
      <c r="O485">
        <v>50.569210402595303</v>
      </c>
      <c r="P485" t="s">
        <v>45</v>
      </c>
      <c r="Q485">
        <v>3.2003518398390201</v>
      </c>
      <c r="R485">
        <v>1</v>
      </c>
      <c r="S485" t="s">
        <v>25</v>
      </c>
      <c r="T485">
        <v>-1.11368485725649E-2</v>
      </c>
      <c r="AV485">
        <v>1079373</v>
      </c>
      <c r="AW485">
        <v>979304.33333333302</v>
      </c>
      <c r="AX485">
        <v>879235.66666666605</v>
      </c>
      <c r="AY485">
        <v>779167</v>
      </c>
      <c r="AZ485">
        <v>749822.08499999996</v>
      </c>
      <c r="BA485">
        <v>720477.17</v>
      </c>
      <c r="BB485">
        <v>691132.255</v>
      </c>
      <c r="BC485">
        <v>661787.34</v>
      </c>
      <c r="BD485">
        <v>632442.42500000005</v>
      </c>
      <c r="BE485">
        <v>603097.51</v>
      </c>
      <c r="BF485">
        <v>573752.59499999997</v>
      </c>
      <c r="BG485">
        <v>544407.679999999</v>
      </c>
      <c r="BH485">
        <v>515062.76499999902</v>
      </c>
      <c r="BI485">
        <v>485717.85</v>
      </c>
      <c r="BJ485">
        <v>480308.48385555798</v>
      </c>
      <c r="BK485">
        <v>474959.36100273998</v>
      </c>
      <c r="BL485">
        <v>469669.81052112998</v>
      </c>
      <c r="BM485">
        <v>464439.16896225099</v>
      </c>
      <c r="BN485">
        <v>459266.78026635101</v>
      </c>
      <c r="BO485">
        <v>454151.99568011501</v>
      </c>
      <c r="BP485">
        <v>449094.173675297</v>
      </c>
      <c r="BQ485">
        <v>444092.679868254</v>
      </c>
      <c r="BR485">
        <v>439146.88694037701</v>
      </c>
      <c r="BS485">
        <v>434256.17455940897</v>
      </c>
      <c r="BT485">
        <v>429419.92930163897</v>
      </c>
      <c r="BU485">
        <v>424637.54457496502</v>
      </c>
      <c r="BV485">
        <v>419908.42054280802</v>
      </c>
      <c r="BW485">
        <v>415231.964048878</v>
      </c>
      <c r="BX485">
        <v>410607.588542777</v>
      </c>
      <c r="BY485">
        <v>406034.71400643</v>
      </c>
      <c r="BZ485">
        <v>401512.76688133599</v>
      </c>
      <c r="CA485">
        <v>397041.17999662698</v>
      </c>
      <c r="CB485">
        <v>392619.39249793201</v>
      </c>
      <c r="CC485">
        <v>388246.84977703</v>
      </c>
    </row>
    <row r="486" spans="1:81" x14ac:dyDescent="0.25">
      <c r="A486">
        <v>9792</v>
      </c>
      <c r="B486" t="s">
        <v>1083</v>
      </c>
      <c r="C486" t="s">
        <v>21</v>
      </c>
      <c r="D486">
        <v>2021</v>
      </c>
      <c r="E486" t="s">
        <v>690</v>
      </c>
      <c r="F486" t="s">
        <v>23</v>
      </c>
      <c r="G486">
        <v>2020</v>
      </c>
      <c r="H486">
        <v>391459</v>
      </c>
      <c r="I486">
        <v>100</v>
      </c>
      <c r="J486">
        <v>2030</v>
      </c>
      <c r="K486">
        <v>33</v>
      </c>
      <c r="L486">
        <v>262277.52999999898</v>
      </c>
      <c r="M486">
        <v>2020</v>
      </c>
      <c r="N486">
        <v>388904</v>
      </c>
      <c r="O486">
        <v>1.9778378431519601</v>
      </c>
      <c r="P486" t="s">
        <v>45</v>
      </c>
      <c r="Q486">
        <v>2.9802830483390199</v>
      </c>
      <c r="R486">
        <v>1</v>
      </c>
      <c r="S486" t="s">
        <v>25</v>
      </c>
      <c r="T486">
        <v>-1.11368485725649E-2</v>
      </c>
      <c r="AY486">
        <v>388904</v>
      </c>
      <c r="AZ486">
        <v>376241.353</v>
      </c>
      <c r="BA486">
        <v>363578.70600000001</v>
      </c>
      <c r="BB486">
        <v>350916.05900000001</v>
      </c>
      <c r="BC486">
        <v>338253.41200000001</v>
      </c>
      <c r="BD486">
        <v>325590.76500000001</v>
      </c>
      <c r="BE486">
        <v>312928.11800000002</v>
      </c>
      <c r="BF486">
        <v>300265.47100000002</v>
      </c>
      <c r="BG486">
        <v>287602.82399999897</v>
      </c>
      <c r="BH486">
        <v>274940.17699999898</v>
      </c>
      <c r="BI486">
        <v>262277.52999999898</v>
      </c>
      <c r="BJ486">
        <v>259356.584864403</v>
      </c>
      <c r="BK486">
        <v>256468.16985247101</v>
      </c>
      <c r="BL486">
        <v>253611.922681141</v>
      </c>
      <c r="BM486">
        <v>250787.48510204401</v>
      </c>
      <c r="BN486">
        <v>247994.502856568</v>
      </c>
      <c r="BO486">
        <v>245232.625631426</v>
      </c>
      <c r="BP486">
        <v>242501.50701471599</v>
      </c>
      <c r="BQ486">
        <v>239800.80445247499</v>
      </c>
      <c r="BR486">
        <v>237130.179205708</v>
      </c>
      <c r="BS486">
        <v>234489.29630790901</v>
      </c>
      <c r="BT486">
        <v>231877.824523041</v>
      </c>
      <c r="BU486">
        <v>229295.436303992</v>
      </c>
      <c r="BV486">
        <v>226741.80775149399</v>
      </c>
      <c r="BW486">
        <v>224216.618573496</v>
      </c>
      <c r="BX486">
        <v>221719.55204499001</v>
      </c>
      <c r="BY486">
        <v>219250.29496828801</v>
      </c>
      <c r="BZ486">
        <v>216808.53763373601</v>
      </c>
      <c r="CA486">
        <v>214393.97378087</v>
      </c>
      <c r="CB486">
        <v>212006.30056000201</v>
      </c>
      <c r="CC486">
        <v>209645.218494236</v>
      </c>
    </row>
    <row r="487" spans="1:81" x14ac:dyDescent="0.25">
      <c r="A487">
        <v>848471</v>
      </c>
      <c r="B487" t="s">
        <v>1084</v>
      </c>
      <c r="C487" t="s">
        <v>27</v>
      </c>
      <c r="D487">
        <v>2018</v>
      </c>
      <c r="E487" t="s">
        <v>28</v>
      </c>
      <c r="F487" t="s">
        <v>23</v>
      </c>
      <c r="G487">
        <v>2018</v>
      </c>
      <c r="H487">
        <v>9341.6399999999903</v>
      </c>
      <c r="I487">
        <v>100</v>
      </c>
      <c r="J487">
        <v>2030</v>
      </c>
      <c r="K487">
        <v>20</v>
      </c>
      <c r="L487">
        <v>7473.3119999999899</v>
      </c>
      <c r="M487">
        <v>2020</v>
      </c>
      <c r="N487">
        <v>9657.2999999999993</v>
      </c>
      <c r="O487">
        <v>-128.327128548991</v>
      </c>
      <c r="P487" t="s">
        <v>24</v>
      </c>
      <c r="Q487">
        <v>2.8502446709320202</v>
      </c>
      <c r="R487">
        <v>1</v>
      </c>
      <c r="S487" t="s">
        <v>25</v>
      </c>
      <c r="T487">
        <v>-1.11368485725649E-2</v>
      </c>
      <c r="AW487">
        <v>9341.6399999999903</v>
      </c>
      <c r="AX487">
        <v>9499.4699999999903</v>
      </c>
      <c r="AY487">
        <v>9657.2999999999993</v>
      </c>
      <c r="AZ487">
        <v>9438.9012000000002</v>
      </c>
      <c r="BA487">
        <v>9220.5023999999994</v>
      </c>
      <c r="BB487">
        <v>9002.1035999999895</v>
      </c>
      <c r="BC487">
        <v>8783.7047999999904</v>
      </c>
      <c r="BD487">
        <v>8565.3059999999896</v>
      </c>
      <c r="BE487">
        <v>8346.9071999999906</v>
      </c>
      <c r="BF487">
        <v>8128.5083999999897</v>
      </c>
      <c r="BG487">
        <v>7910.1095999999898</v>
      </c>
      <c r="BH487">
        <v>7691.7107999999898</v>
      </c>
      <c r="BI487">
        <v>7473.3119999999899</v>
      </c>
      <c r="BJ487">
        <v>7390.0828559204601</v>
      </c>
      <c r="BK487">
        <v>7307.7806222153604</v>
      </c>
      <c r="BL487">
        <v>7226.3949760242203</v>
      </c>
      <c r="BM487">
        <v>7145.9157094507</v>
      </c>
      <c r="BN487">
        <v>7066.3327282822302</v>
      </c>
      <c r="BO487">
        <v>6987.6360507239997</v>
      </c>
      <c r="BP487">
        <v>6909.8158061468903</v>
      </c>
      <c r="BQ487">
        <v>6832.8622338495097</v>
      </c>
      <c r="BR487">
        <v>6756.7656818339301</v>
      </c>
      <c r="BS487">
        <v>6681.5166055950504</v>
      </c>
      <c r="BT487">
        <v>6607.1055669234602</v>
      </c>
      <c r="BU487">
        <v>6533.52323272168</v>
      </c>
      <c r="BV487">
        <v>6460.7603738335201</v>
      </c>
      <c r="BW487">
        <v>6388.8078638865099</v>
      </c>
      <c r="BX487">
        <v>6317.6566781471902</v>
      </c>
      <c r="BY487">
        <v>6247.2978923892197</v>
      </c>
      <c r="BZ487">
        <v>6177.7226817739702</v>
      </c>
      <c r="CA487">
        <v>6108.9223197437605</v>
      </c>
      <c r="CB487">
        <v>6040.8881769272102</v>
      </c>
      <c r="CC487">
        <v>5973.6117200569697</v>
      </c>
    </row>
    <row r="488" spans="1:81" x14ac:dyDescent="0.25">
      <c r="A488">
        <v>863070</v>
      </c>
      <c r="B488" t="s">
        <v>1085</v>
      </c>
      <c r="C488" t="s">
        <v>59</v>
      </c>
      <c r="D488">
        <v>2020</v>
      </c>
      <c r="E488" t="s">
        <v>32</v>
      </c>
      <c r="F488" t="s">
        <v>33</v>
      </c>
      <c r="G488">
        <v>2013</v>
      </c>
      <c r="H488">
        <v>46847</v>
      </c>
      <c r="I488">
        <v>100</v>
      </c>
      <c r="J488">
        <v>2030</v>
      </c>
      <c r="K488">
        <v>46</v>
      </c>
      <c r="L488">
        <v>25297.38</v>
      </c>
      <c r="M488">
        <v>2020</v>
      </c>
      <c r="N488">
        <v>32183</v>
      </c>
      <c r="O488">
        <v>68.047603623637002</v>
      </c>
      <c r="P488" t="s">
        <v>24</v>
      </c>
      <c r="Q488">
        <v>2.7802485871390199</v>
      </c>
      <c r="R488">
        <v>1</v>
      </c>
      <c r="S488" t="s">
        <v>25</v>
      </c>
      <c r="T488">
        <v>-1.11368485725649E-2</v>
      </c>
      <c r="AR488">
        <v>46847</v>
      </c>
      <c r="AS488">
        <v>44752.142857142797</v>
      </c>
      <c r="AT488">
        <v>42657.285714285703</v>
      </c>
      <c r="AU488">
        <v>40562.4285714285</v>
      </c>
      <c r="AV488">
        <v>38467.571428571398</v>
      </c>
      <c r="AW488">
        <v>36372.714285714203</v>
      </c>
      <c r="AX488">
        <v>34277.857142857101</v>
      </c>
      <c r="AY488">
        <v>32183</v>
      </c>
      <c r="AZ488">
        <v>31494.437999999998</v>
      </c>
      <c r="BA488">
        <v>30805.876</v>
      </c>
      <c r="BB488">
        <v>30117.313999999998</v>
      </c>
      <c r="BC488">
        <v>29428.752</v>
      </c>
      <c r="BD488">
        <v>28740.19</v>
      </c>
      <c r="BE488">
        <v>28051.628000000001</v>
      </c>
      <c r="BF488">
        <v>27363.065999999999</v>
      </c>
      <c r="BG488">
        <v>26674.504000000001</v>
      </c>
      <c r="BH488">
        <v>25985.941999999999</v>
      </c>
      <c r="BI488">
        <v>25297.38</v>
      </c>
      <c r="BJ488">
        <v>25015.646909657298</v>
      </c>
      <c r="BK488">
        <v>24737.051438079699</v>
      </c>
      <c r="BL488">
        <v>24461.558642082098</v>
      </c>
      <c r="BM488">
        <v>24189.133967636299</v>
      </c>
      <c r="BN488">
        <v>23919.7432455372</v>
      </c>
      <c r="BO488">
        <v>23653.352687117</v>
      </c>
      <c r="BP488">
        <v>23389.928880007199</v>
      </c>
      <c r="BQ488">
        <v>23129.438783947498</v>
      </c>
      <c r="BR488">
        <v>22871.849726642198</v>
      </c>
      <c r="BS488">
        <v>22617.129399662099</v>
      </c>
      <c r="BT488">
        <v>22365.245854392</v>
      </c>
      <c r="BU488">
        <v>22116.167498023398</v>
      </c>
      <c r="BV488">
        <v>21869.863089592502</v>
      </c>
      <c r="BW488">
        <v>21626.301736060999</v>
      </c>
      <c r="BX488">
        <v>21385.452888441901</v>
      </c>
      <c r="BY488">
        <v>21147.286337967598</v>
      </c>
      <c r="BZ488">
        <v>20911.772212300901</v>
      </c>
      <c r="CA488">
        <v>20678.8809717886</v>
      </c>
      <c r="CB488">
        <v>20448.5834057557</v>
      </c>
      <c r="CC488">
        <v>20220.850628842301</v>
      </c>
    </row>
    <row r="489" spans="1:81" x14ac:dyDescent="0.25">
      <c r="A489">
        <v>9871</v>
      </c>
      <c r="B489" t="s">
        <v>1086</v>
      </c>
      <c r="C489" t="s">
        <v>27</v>
      </c>
      <c r="D489">
        <v>2021</v>
      </c>
      <c r="E489" t="s">
        <v>28</v>
      </c>
      <c r="F489" t="s">
        <v>23</v>
      </c>
      <c r="G489">
        <v>2017</v>
      </c>
      <c r="H489">
        <v>848933</v>
      </c>
      <c r="I489">
        <v>100</v>
      </c>
      <c r="J489">
        <v>2030</v>
      </c>
      <c r="K489">
        <v>40</v>
      </c>
      <c r="L489">
        <v>509359.8</v>
      </c>
      <c r="M489">
        <v>2020</v>
      </c>
      <c r="N489">
        <v>770569.95384615299</v>
      </c>
      <c r="O489">
        <v>0</v>
      </c>
      <c r="P489" t="s">
        <v>45</v>
      </c>
      <c r="Q489">
        <v>3.0503287957390199</v>
      </c>
      <c r="R489">
        <v>1</v>
      </c>
      <c r="S489" t="s">
        <v>25</v>
      </c>
      <c r="T489">
        <v>-1.11368485725649E-2</v>
      </c>
      <c r="AV489">
        <v>848933</v>
      </c>
      <c r="AW489">
        <v>822811.98461538402</v>
      </c>
      <c r="AX489">
        <v>796690.96923076897</v>
      </c>
      <c r="AY489">
        <v>770569.95384615299</v>
      </c>
      <c r="AZ489">
        <v>744448.93846153805</v>
      </c>
      <c r="BA489">
        <v>718327.92307692301</v>
      </c>
      <c r="BB489">
        <v>692206.90769230702</v>
      </c>
      <c r="BC489">
        <v>666085.89230769197</v>
      </c>
      <c r="BD489">
        <v>639964.87692307599</v>
      </c>
      <c r="BE489">
        <v>613843.86153846094</v>
      </c>
      <c r="BF489">
        <v>587722.84615384601</v>
      </c>
      <c r="BG489">
        <v>561601.83076923003</v>
      </c>
      <c r="BH489">
        <v>535480.81538461498</v>
      </c>
      <c r="BI489">
        <v>509359.8</v>
      </c>
      <c r="BJ489">
        <v>503687.13703844801</v>
      </c>
      <c r="BK489">
        <v>498077.64966530201</v>
      </c>
      <c r="BL489">
        <v>492530.6343036</v>
      </c>
      <c r="BM489">
        <v>487045.39521201199</v>
      </c>
      <c r="BN489">
        <v>481621.24439756997</v>
      </c>
      <c r="BO489">
        <v>476257.501529384</v>
      </c>
      <c r="BP489">
        <v>470953.49385330302</v>
      </c>
      <c r="BQ489">
        <v>465708.55610753899</v>
      </c>
      <c r="BR489">
        <v>460522.03043922101</v>
      </c>
      <c r="BS489">
        <v>455393.26632189</v>
      </c>
      <c r="BT489">
        <v>450321.62047389703</v>
      </c>
      <c r="BU489">
        <v>445306.456777727</v>
      </c>
      <c r="BV489">
        <v>440347.14620020799</v>
      </c>
      <c r="BW489">
        <v>435443.06671361497</v>
      </c>
      <c r="BX489">
        <v>430593.60321765201</v>
      </c>
      <c r="BY489">
        <v>425798.147462302</v>
      </c>
      <c r="BZ489">
        <v>421056.09797153599</v>
      </c>
      <c r="CA489">
        <v>416366.85996787198</v>
      </c>
      <c r="CB489">
        <v>411729.845297775</v>
      </c>
      <c r="CC489">
        <v>407144.47235788801</v>
      </c>
    </row>
    <row r="490" spans="1:81" x14ac:dyDescent="0.25">
      <c r="A490">
        <v>68134</v>
      </c>
      <c r="B490" t="s">
        <v>1087</v>
      </c>
      <c r="C490" t="s">
        <v>41</v>
      </c>
      <c r="D490">
        <v>2021</v>
      </c>
      <c r="E490" t="s">
        <v>690</v>
      </c>
      <c r="F490" t="s">
        <v>23</v>
      </c>
      <c r="G490">
        <v>2020</v>
      </c>
      <c r="H490">
        <v>4283</v>
      </c>
      <c r="I490">
        <v>100</v>
      </c>
      <c r="J490">
        <v>2030</v>
      </c>
      <c r="K490">
        <v>100</v>
      </c>
      <c r="L490">
        <v>0</v>
      </c>
      <c r="M490">
        <v>2020</v>
      </c>
      <c r="N490">
        <v>4283</v>
      </c>
      <c r="O490">
        <v>0</v>
      </c>
      <c r="P490" t="s">
        <v>45</v>
      </c>
      <c r="Q490">
        <v>3.65024433073902</v>
      </c>
      <c r="R490">
        <v>1</v>
      </c>
      <c r="S490" t="s">
        <v>25</v>
      </c>
      <c r="T490">
        <v>-1.11368485725649E-2</v>
      </c>
      <c r="AY490">
        <v>4283</v>
      </c>
      <c r="AZ490">
        <v>3854.7</v>
      </c>
      <c r="BA490">
        <v>3426.4</v>
      </c>
      <c r="BB490">
        <v>2998.1</v>
      </c>
      <c r="BC490">
        <v>2569.8000000000002</v>
      </c>
      <c r="BD490">
        <v>2141.5</v>
      </c>
      <c r="BE490">
        <v>1713.2</v>
      </c>
      <c r="BF490">
        <v>1284.9000000000001</v>
      </c>
      <c r="BG490">
        <v>856.599999999999</v>
      </c>
      <c r="BH490">
        <v>428.29999999999899</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row>
    <row r="491" spans="1:81" x14ac:dyDescent="0.25">
      <c r="A491">
        <v>9915</v>
      </c>
      <c r="B491" t="s">
        <v>1088</v>
      </c>
      <c r="C491" t="s">
        <v>165</v>
      </c>
      <c r="D491">
        <v>2020</v>
      </c>
      <c r="E491" t="s">
        <v>690</v>
      </c>
      <c r="F491" t="s">
        <v>23</v>
      </c>
      <c r="G491">
        <v>2019</v>
      </c>
      <c r="H491">
        <v>1535</v>
      </c>
      <c r="I491">
        <v>100</v>
      </c>
      <c r="J491">
        <v>2022</v>
      </c>
      <c r="K491">
        <v>100</v>
      </c>
      <c r="L491">
        <v>0</v>
      </c>
      <c r="M491">
        <v>2020</v>
      </c>
      <c r="N491">
        <v>1377</v>
      </c>
      <c r="O491">
        <v>87.906087906087905</v>
      </c>
      <c r="P491" t="s">
        <v>24</v>
      </c>
      <c r="Q491">
        <v>3.6463421960146301</v>
      </c>
      <c r="R491">
        <v>1</v>
      </c>
      <c r="S491" t="s">
        <v>25</v>
      </c>
      <c r="T491">
        <v>-1.11368485725649E-2</v>
      </c>
      <c r="AX491">
        <v>1535</v>
      </c>
      <c r="AY491">
        <v>1377</v>
      </c>
      <c r="AZ491">
        <v>688.5</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row>
    <row r="492" spans="1:81" x14ac:dyDescent="0.25">
      <c r="A492">
        <v>9953</v>
      </c>
      <c r="B492" t="s">
        <v>1089</v>
      </c>
      <c r="C492" t="s">
        <v>59</v>
      </c>
      <c r="D492">
        <v>2018</v>
      </c>
      <c r="E492" t="s">
        <v>690</v>
      </c>
      <c r="F492" t="s">
        <v>23</v>
      </c>
      <c r="G492">
        <v>2013</v>
      </c>
      <c r="H492">
        <v>20806</v>
      </c>
      <c r="I492">
        <v>100</v>
      </c>
      <c r="J492">
        <v>2021</v>
      </c>
      <c r="K492">
        <v>16.5</v>
      </c>
      <c r="L492">
        <v>17373.009999999998</v>
      </c>
      <c r="M492">
        <v>2020</v>
      </c>
      <c r="N492">
        <v>17802.133749999899</v>
      </c>
      <c r="O492">
        <v>125.357630546506</v>
      </c>
      <c r="P492" t="s">
        <v>691</v>
      </c>
      <c r="Q492">
        <v>2.8108579947365899</v>
      </c>
      <c r="R492">
        <v>1</v>
      </c>
      <c r="S492" t="s">
        <v>25</v>
      </c>
      <c r="T492">
        <v>-1.11368485725649E-2</v>
      </c>
      <c r="AR492">
        <v>20806</v>
      </c>
      <c r="AS492">
        <v>20376.876250000001</v>
      </c>
      <c r="AT492">
        <v>19947.752499999999</v>
      </c>
      <c r="AU492">
        <v>19518.62875</v>
      </c>
      <c r="AV492">
        <v>19089.504999999899</v>
      </c>
      <c r="AW492">
        <v>18660.381249999999</v>
      </c>
      <c r="AX492">
        <v>18231.2575</v>
      </c>
      <c r="AY492">
        <v>17802.133749999899</v>
      </c>
      <c r="AZ492">
        <v>17373.009999999998</v>
      </c>
      <c r="BA492">
        <v>17179.529418380302</v>
      </c>
      <c r="BB492">
        <v>16988.203600699901</v>
      </c>
      <c r="BC492">
        <v>16799.008549679002</v>
      </c>
      <c r="BD492">
        <v>16611.920535292</v>
      </c>
      <c r="BE492">
        <v>16426.916091790899</v>
      </c>
      <c r="BF492">
        <v>16243.972014762399</v>
      </c>
      <c r="BG492">
        <v>16063.065358217</v>
      </c>
      <c r="BH492">
        <v>15884.173431711401</v>
      </c>
      <c r="BI492">
        <v>15707.273797502001</v>
      </c>
      <c r="BJ492">
        <v>15532.3442677314</v>
      </c>
      <c r="BK492">
        <v>15359.362901644799</v>
      </c>
      <c r="BL492">
        <v>15188.308002838099</v>
      </c>
      <c r="BM492">
        <v>15019.158116537001</v>
      </c>
      <c r="BN492">
        <v>14851.8920269057</v>
      </c>
      <c r="BO492">
        <v>14686.488754386</v>
      </c>
      <c r="BP492">
        <v>14522.9275530657</v>
      </c>
      <c r="BQ492">
        <v>14361.187908076899</v>
      </c>
      <c r="BR492">
        <v>14201.249533022499</v>
      </c>
      <c r="BS492">
        <v>14043.092367432</v>
      </c>
      <c r="BT492">
        <v>13886.696574245399</v>
      </c>
      <c r="BU492">
        <v>13732.0425373248</v>
      </c>
      <c r="BV492">
        <v>13579.1108589946</v>
      </c>
      <c r="BW492">
        <v>13427.882357607899</v>
      </c>
      <c r="BX492">
        <v>13278.338065141001</v>
      </c>
      <c r="BY492">
        <v>13130.4592248142</v>
      </c>
      <c r="BZ492">
        <v>12984.227288739199</v>
      </c>
      <c r="CA492">
        <v>12839.6239155928</v>
      </c>
      <c r="CB492">
        <v>12696.6309683161</v>
      </c>
      <c r="CC492">
        <v>12555.2305118403</v>
      </c>
    </row>
    <row r="493" spans="1:81" x14ac:dyDescent="0.25">
      <c r="A493">
        <v>31961</v>
      </c>
      <c r="B493" t="s">
        <v>1090</v>
      </c>
      <c r="C493" t="s">
        <v>415</v>
      </c>
      <c r="D493">
        <v>2020</v>
      </c>
      <c r="E493" t="s">
        <v>105</v>
      </c>
      <c r="F493" t="s">
        <v>54</v>
      </c>
      <c r="G493">
        <v>2019</v>
      </c>
      <c r="H493">
        <v>1073</v>
      </c>
      <c r="I493">
        <v>100</v>
      </c>
      <c r="J493">
        <v>2027</v>
      </c>
      <c r="K493">
        <v>100</v>
      </c>
      <c r="L493">
        <v>0</v>
      </c>
      <c r="M493">
        <v>2020</v>
      </c>
      <c r="N493">
        <v>1084</v>
      </c>
      <c r="O493">
        <v>60.407752328215501</v>
      </c>
      <c r="P493" t="s">
        <v>45</v>
      </c>
      <c r="Q493">
        <v>3.9887808851048798</v>
      </c>
      <c r="R493">
        <v>1</v>
      </c>
      <c r="S493" t="s">
        <v>25</v>
      </c>
      <c r="T493">
        <v>-1.11368485725649E-2</v>
      </c>
      <c r="AX493">
        <v>1073</v>
      </c>
      <c r="AY493">
        <v>1084</v>
      </c>
      <c r="AZ493">
        <v>929.142857142857</v>
      </c>
      <c r="BA493">
        <v>774.28571428571399</v>
      </c>
      <c r="BB493">
        <v>619.42857142857099</v>
      </c>
      <c r="BC493">
        <v>464.57142857142799</v>
      </c>
      <c r="BD493">
        <v>309.71428571428498</v>
      </c>
      <c r="BE493">
        <v>154.85714285714201</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row>
    <row r="494" spans="1:81" x14ac:dyDescent="0.25">
      <c r="A494">
        <v>63484</v>
      </c>
      <c r="B494" t="s">
        <v>1091</v>
      </c>
      <c r="C494" t="s">
        <v>31</v>
      </c>
      <c r="D494">
        <v>2014</v>
      </c>
      <c r="E494" t="s">
        <v>44</v>
      </c>
      <c r="F494" t="s">
        <v>33</v>
      </c>
      <c r="G494">
        <v>2013</v>
      </c>
      <c r="H494">
        <v>0</v>
      </c>
      <c r="I494">
        <v>79</v>
      </c>
      <c r="J494">
        <v>2025</v>
      </c>
      <c r="K494">
        <v>25</v>
      </c>
      <c r="L494">
        <v>0</v>
      </c>
      <c r="M494">
        <v>2020</v>
      </c>
      <c r="N494">
        <v>778.15</v>
      </c>
      <c r="O494">
        <v>233.825390130746</v>
      </c>
      <c r="P494" t="s">
        <v>691</v>
      </c>
      <c r="Q494">
        <v>2.3578051151487802</v>
      </c>
      <c r="R494">
        <v>1</v>
      </c>
      <c r="S494" t="s">
        <v>25</v>
      </c>
      <c r="T494">
        <v>-1.11368485725649E-2</v>
      </c>
      <c r="AR494">
        <v>0</v>
      </c>
      <c r="AS494">
        <v>111.164285714285</v>
      </c>
      <c r="AT494">
        <v>222.328571428571</v>
      </c>
      <c r="AU494">
        <v>333.49285714285702</v>
      </c>
      <c r="AV494">
        <v>444.65714285714199</v>
      </c>
      <c r="AW494">
        <v>555.82142857142799</v>
      </c>
      <c r="AX494">
        <v>666.98571428571404</v>
      </c>
      <c r="AY494">
        <v>778.15</v>
      </c>
      <c r="AZ494">
        <v>622.52</v>
      </c>
      <c r="BA494">
        <v>466.89</v>
      </c>
      <c r="BB494">
        <v>311.26</v>
      </c>
      <c r="BC494">
        <v>155.63</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row>
    <row r="495" spans="1:81" x14ac:dyDescent="0.25">
      <c r="A495">
        <v>23124</v>
      </c>
      <c r="B495" t="s">
        <v>306</v>
      </c>
      <c r="C495" t="s">
        <v>155</v>
      </c>
      <c r="D495">
        <v>2020</v>
      </c>
      <c r="E495" t="s">
        <v>105</v>
      </c>
      <c r="F495" t="s">
        <v>54</v>
      </c>
      <c r="G495">
        <v>2020</v>
      </c>
      <c r="H495">
        <v>8601</v>
      </c>
      <c r="I495">
        <v>100</v>
      </c>
      <c r="J495">
        <v>2025</v>
      </c>
      <c r="K495">
        <v>100</v>
      </c>
      <c r="L495">
        <v>0</v>
      </c>
      <c r="M495">
        <v>2020</v>
      </c>
      <c r="N495">
        <v>8601</v>
      </c>
      <c r="O495">
        <v>100</v>
      </c>
      <c r="P495" t="s">
        <v>691</v>
      </c>
      <c r="Q495">
        <v>3.9878057381487801</v>
      </c>
      <c r="R495">
        <v>1</v>
      </c>
      <c r="S495" t="s">
        <v>25</v>
      </c>
      <c r="T495">
        <v>-1.11368485725649E-2</v>
      </c>
      <c r="AY495">
        <v>8601</v>
      </c>
      <c r="AZ495">
        <v>6880.8</v>
      </c>
      <c r="BA495">
        <v>5160.6000000000004</v>
      </c>
      <c r="BB495">
        <v>3440.4</v>
      </c>
      <c r="BC495">
        <v>1720.19999999999</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row>
    <row r="496" spans="1:81" x14ac:dyDescent="0.25">
      <c r="A496">
        <v>9988</v>
      </c>
      <c r="B496" t="s">
        <v>1092</v>
      </c>
      <c r="C496" t="s">
        <v>59</v>
      </c>
      <c r="D496">
        <v>2020</v>
      </c>
      <c r="E496" t="s">
        <v>49</v>
      </c>
      <c r="F496" t="s">
        <v>50</v>
      </c>
      <c r="G496">
        <v>2008</v>
      </c>
      <c r="H496">
        <v>12882658</v>
      </c>
      <c r="I496">
        <v>95</v>
      </c>
      <c r="J496">
        <v>2050</v>
      </c>
      <c r="K496">
        <v>50</v>
      </c>
      <c r="L496">
        <v>6441329</v>
      </c>
      <c r="M496">
        <v>2020</v>
      </c>
      <c r="N496">
        <v>9202613</v>
      </c>
      <c r="O496">
        <v>71.873684583037203</v>
      </c>
      <c r="P496" t="s">
        <v>45</v>
      </c>
      <c r="Q496">
        <v>2.7813676746999998</v>
      </c>
      <c r="R496">
        <v>1</v>
      </c>
      <c r="S496" t="s">
        <v>25</v>
      </c>
      <c r="T496">
        <v>-1.11368485725649E-2</v>
      </c>
      <c r="AM496">
        <v>12882658</v>
      </c>
      <c r="AN496">
        <v>12575987.5833333</v>
      </c>
      <c r="AO496">
        <v>12269317.166666601</v>
      </c>
      <c r="AP496">
        <v>11962646.75</v>
      </c>
      <c r="AQ496">
        <v>11655976.3333333</v>
      </c>
      <c r="AR496">
        <v>11349305.916666601</v>
      </c>
      <c r="AS496">
        <v>11042635.5</v>
      </c>
      <c r="AT496">
        <v>10735965.0833333</v>
      </c>
      <c r="AU496">
        <v>10429294.666666601</v>
      </c>
      <c r="AV496">
        <v>10122624.25</v>
      </c>
      <c r="AW496">
        <v>9815953.8333333302</v>
      </c>
      <c r="AX496">
        <v>9509283.4166666605</v>
      </c>
      <c r="AY496">
        <v>9202613</v>
      </c>
      <c r="AZ496">
        <v>9110570.1999999993</v>
      </c>
      <c r="BA496">
        <v>9018527.4000000004</v>
      </c>
      <c r="BB496">
        <v>8926484.5999999996</v>
      </c>
      <c r="BC496">
        <v>8834441.8000000007</v>
      </c>
      <c r="BD496">
        <v>8742399</v>
      </c>
      <c r="BE496">
        <v>8650356.1999999993</v>
      </c>
      <c r="BF496">
        <v>8558313.4000000004</v>
      </c>
      <c r="BG496">
        <v>8466270.5999999996</v>
      </c>
      <c r="BH496">
        <v>8374227.7999999998</v>
      </c>
      <c r="BI496">
        <v>8282185</v>
      </c>
      <c r="BJ496">
        <v>8190142.2000000002</v>
      </c>
      <c r="BK496">
        <v>8098099.4000000004</v>
      </c>
      <c r="BL496">
        <v>8006056.5999999996</v>
      </c>
      <c r="BM496">
        <v>7914013.7999999998</v>
      </c>
      <c r="BN496">
        <v>7821971</v>
      </c>
      <c r="BO496">
        <v>7729928.2000000002</v>
      </c>
      <c r="BP496">
        <v>7637885.4000000004</v>
      </c>
      <c r="BQ496">
        <v>7545842.5999999996</v>
      </c>
      <c r="BR496">
        <v>7453799.7999999998</v>
      </c>
      <c r="BS496">
        <v>7361757</v>
      </c>
      <c r="BT496">
        <v>7269714.2000000002</v>
      </c>
      <c r="BU496">
        <v>7177671.4000000004</v>
      </c>
      <c r="BV496">
        <v>7085628.5999999996</v>
      </c>
      <c r="BW496">
        <v>6993585.7999999998</v>
      </c>
      <c r="BX496">
        <v>6901543</v>
      </c>
      <c r="BY496">
        <v>6809500.1999999899</v>
      </c>
      <c r="BZ496">
        <v>6717457.4000000004</v>
      </c>
      <c r="CA496">
        <v>6625414.5999999996</v>
      </c>
      <c r="CB496">
        <v>6533371.7999999998</v>
      </c>
      <c r="CC496">
        <v>6441329</v>
      </c>
    </row>
    <row r="497" spans="1:81" x14ac:dyDescent="0.25">
      <c r="A497">
        <v>70653</v>
      </c>
      <c r="B497" t="s">
        <v>1093</v>
      </c>
      <c r="C497" t="s">
        <v>27</v>
      </c>
      <c r="D497">
        <v>2021</v>
      </c>
      <c r="E497" t="s">
        <v>690</v>
      </c>
      <c r="F497" t="s">
        <v>23</v>
      </c>
      <c r="G497">
        <v>2019</v>
      </c>
      <c r="H497">
        <v>56345</v>
      </c>
      <c r="I497">
        <v>100</v>
      </c>
      <c r="J497">
        <v>2025</v>
      </c>
      <c r="K497">
        <v>20</v>
      </c>
      <c r="L497">
        <v>45076</v>
      </c>
      <c r="M497">
        <v>2020</v>
      </c>
      <c r="N497">
        <v>13020</v>
      </c>
      <c r="O497">
        <v>384.46862132613899</v>
      </c>
      <c r="P497" t="s">
        <v>691</v>
      </c>
      <c r="Q497">
        <v>2.8478105124487798</v>
      </c>
      <c r="R497">
        <v>1</v>
      </c>
      <c r="S497" t="s">
        <v>25</v>
      </c>
      <c r="T497">
        <v>-1.11368485725649E-2</v>
      </c>
      <c r="AX497">
        <v>56345</v>
      </c>
      <c r="AY497">
        <v>13020</v>
      </c>
      <c r="AZ497">
        <v>19431.2</v>
      </c>
      <c r="BA497">
        <v>25842.400000000001</v>
      </c>
      <c r="BB497">
        <v>32253.599999999999</v>
      </c>
      <c r="BC497">
        <v>38664.800000000003</v>
      </c>
      <c r="BD497">
        <v>45076</v>
      </c>
      <c r="BE497">
        <v>44573.995413743003</v>
      </c>
      <c r="BF497">
        <v>44077.581576545999</v>
      </c>
      <c r="BG497">
        <v>43586.696225083098</v>
      </c>
      <c r="BH497">
        <v>43101.2777894459</v>
      </c>
      <c r="BI497">
        <v>42621.265385420797</v>
      </c>
      <c r="BJ497">
        <v>42146.5988068523</v>
      </c>
      <c r="BK497">
        <v>41677.2185180917</v>
      </c>
      <c r="BL497">
        <v>41213.065646529998</v>
      </c>
      <c r="BM497">
        <v>40754.081975213499</v>
      </c>
      <c r="BN497">
        <v>40300.209935541599</v>
      </c>
      <c r="BO497">
        <v>39851.3926000469</v>
      </c>
      <c r="BP497">
        <v>39407.573675254302</v>
      </c>
      <c r="BQ497">
        <v>38968.697494620799</v>
      </c>
      <c r="BR497">
        <v>38534.709011553197</v>
      </c>
      <c r="BS497">
        <v>38105.553792503597</v>
      </c>
      <c r="BT497">
        <v>37681.178010142801</v>
      </c>
      <c r="BU497">
        <v>37261.528436608001</v>
      </c>
      <c r="BV497">
        <v>36846.552436827202</v>
      </c>
      <c r="BW497">
        <v>36436.197961917103</v>
      </c>
      <c r="BX497">
        <v>36030.413542655297</v>
      </c>
      <c r="BY497">
        <v>35629.148283023802</v>
      </c>
      <c r="BZ497">
        <v>35232.351853826302</v>
      </c>
      <c r="CA497">
        <v>34839.9744863749</v>
      </c>
      <c r="CB497">
        <v>34451.966966248103</v>
      </c>
      <c r="CC497">
        <v>34068.280627118002</v>
      </c>
    </row>
    <row r="498" spans="1:81" x14ac:dyDescent="0.25">
      <c r="A498">
        <v>828078</v>
      </c>
      <c r="B498" t="s">
        <v>309</v>
      </c>
      <c r="C498" t="s">
        <v>59</v>
      </c>
      <c r="D498">
        <v>2016</v>
      </c>
      <c r="E498" t="s">
        <v>53</v>
      </c>
      <c r="F498" t="s">
        <v>54</v>
      </c>
      <c r="G498">
        <v>2013</v>
      </c>
      <c r="H498">
        <v>1504</v>
      </c>
      <c r="I498">
        <v>100</v>
      </c>
      <c r="J498">
        <v>2023</v>
      </c>
      <c r="K498">
        <v>10</v>
      </c>
      <c r="L498">
        <v>1353.6</v>
      </c>
      <c r="M498">
        <v>2020</v>
      </c>
      <c r="N498">
        <v>1310.9</v>
      </c>
      <c r="O498">
        <v>128.39095744680799</v>
      </c>
      <c r="P498" t="s">
        <v>24</v>
      </c>
      <c r="Q498">
        <v>3.0868294186926799</v>
      </c>
      <c r="R498">
        <v>1</v>
      </c>
      <c r="S498" t="s">
        <v>25</v>
      </c>
      <c r="T498">
        <v>-1.11368485725649E-2</v>
      </c>
      <c r="AR498">
        <v>1504</v>
      </c>
      <c r="AS498">
        <v>1476.4142857142799</v>
      </c>
      <c r="AT498">
        <v>1448.8285714285701</v>
      </c>
      <c r="AU498">
        <v>1421.24285714285</v>
      </c>
      <c r="AV498">
        <v>1393.6571428571399</v>
      </c>
      <c r="AW498">
        <v>1366.07142857142</v>
      </c>
      <c r="AX498">
        <v>1338.4857142857099</v>
      </c>
      <c r="AY498">
        <v>1310.9</v>
      </c>
      <c r="AZ498">
        <v>1325.13333333333</v>
      </c>
      <c r="BA498">
        <v>1339.36666666666</v>
      </c>
      <c r="BB498">
        <v>1353.6</v>
      </c>
      <c r="BC498">
        <v>1338.5251617721699</v>
      </c>
      <c r="BD498">
        <v>1323.6182097349499</v>
      </c>
      <c r="BE498">
        <v>1308.8772741652399</v>
      </c>
      <c r="BF498">
        <v>1294.30050616279</v>
      </c>
      <c r="BG498">
        <v>1279.8860774182599</v>
      </c>
      <c r="BH498">
        <v>1265.63217998392</v>
      </c>
      <c r="BI498">
        <v>1251.5370260468701</v>
      </c>
      <c r="BJ498">
        <v>1237.59884770483</v>
      </c>
      <c r="BK498">
        <v>1223.8158967443601</v>
      </c>
      <c r="BL498">
        <v>1210.1864444216201</v>
      </c>
      <c r="BM498">
        <v>1196.70878124553</v>
      </c>
      <c r="BN498">
        <v>1183.38121676334</v>
      </c>
      <c r="BO498">
        <v>1170.2020793486299</v>
      </c>
      <c r="BP498">
        <v>1157.16971599162</v>
      </c>
      <c r="BQ498">
        <v>1144.2824920918599</v>
      </c>
      <c r="BR498">
        <v>1131.5387912532001</v>
      </c>
      <c r="BS498">
        <v>1118.93701508103</v>
      </c>
      <c r="BT498">
        <v>1106.47558298183</v>
      </c>
      <c r="BU498">
        <v>1094.1529319649201</v>
      </c>
      <c r="BV498">
        <v>1081.9675164463999</v>
      </c>
      <c r="BW498">
        <v>1069.9178080552999</v>
      </c>
      <c r="BX498">
        <v>1058.0022954419001</v>
      </c>
      <c r="BY498">
        <v>1046.21948408814</v>
      </c>
      <c r="BZ498">
        <v>1034.56789612018</v>
      </c>
      <c r="CA498">
        <v>1023.04607012305</v>
      </c>
      <c r="CB498">
        <v>1011.65256095734</v>
      </c>
      <c r="CC498">
        <v>1000.38593957791</v>
      </c>
    </row>
    <row r="499" spans="1:81" x14ac:dyDescent="0.25">
      <c r="A499">
        <v>14930</v>
      </c>
      <c r="B499" t="s">
        <v>1094</v>
      </c>
      <c r="C499" t="s">
        <v>39</v>
      </c>
      <c r="D499">
        <v>2016</v>
      </c>
      <c r="E499" t="s">
        <v>690</v>
      </c>
      <c r="F499" t="s">
        <v>23</v>
      </c>
      <c r="G499">
        <v>2015</v>
      </c>
      <c r="H499">
        <v>100634.609999999</v>
      </c>
      <c r="I499">
        <v>100</v>
      </c>
      <c r="J499">
        <v>2030</v>
      </c>
      <c r="K499">
        <v>90</v>
      </c>
      <c r="L499">
        <v>10063.460999999899</v>
      </c>
      <c r="M499">
        <v>2020</v>
      </c>
      <c r="N499">
        <v>25527</v>
      </c>
      <c r="O499">
        <v>82.926748480482303</v>
      </c>
      <c r="P499" t="s">
        <v>706</v>
      </c>
      <c r="Q499">
        <v>3.55025396593902</v>
      </c>
      <c r="R499">
        <v>1</v>
      </c>
      <c r="S499" t="s">
        <v>25</v>
      </c>
      <c r="T499">
        <v>-1.11368485725649E-2</v>
      </c>
      <c r="AT499">
        <v>100634.609999999</v>
      </c>
      <c r="AU499">
        <v>85613.087999999902</v>
      </c>
      <c r="AV499">
        <v>70591.565999999904</v>
      </c>
      <c r="AW499">
        <v>55570.0439999999</v>
      </c>
      <c r="AX499">
        <v>40548.521999999997</v>
      </c>
      <c r="AY499">
        <v>25527</v>
      </c>
      <c r="AZ499">
        <v>23980.6460999999</v>
      </c>
      <c r="BA499">
        <v>22434.2922</v>
      </c>
      <c r="BB499">
        <v>20887.9382999999</v>
      </c>
      <c r="BC499">
        <v>19341.5844</v>
      </c>
      <c r="BD499">
        <v>17795.2304999999</v>
      </c>
      <c r="BE499">
        <v>16248.8765999999</v>
      </c>
      <c r="BF499">
        <v>14702.522699999899</v>
      </c>
      <c r="BG499">
        <v>13156.168799999899</v>
      </c>
      <c r="BH499">
        <v>11609.814899999899</v>
      </c>
      <c r="BI499">
        <v>10063.460999999899</v>
      </c>
      <c r="BJ499">
        <v>9951.3857587270795</v>
      </c>
      <c r="BK499">
        <v>9840.5586824449601</v>
      </c>
      <c r="BL499">
        <v>9730.9658705291295</v>
      </c>
      <c r="BM499">
        <v>9622.5935771642507</v>
      </c>
      <c r="BN499">
        <v>9515.4282096200295</v>
      </c>
      <c r="BO499">
        <v>9409.4563265463803</v>
      </c>
      <c r="BP499">
        <v>9304.6646362874708</v>
      </c>
      <c r="BQ499">
        <v>9201.0399952146399</v>
      </c>
      <c r="BR499">
        <v>9098.5694060778205</v>
      </c>
      <c r="BS499">
        <v>8997.2400163753591</v>
      </c>
      <c r="BT499">
        <v>8897.0391167419693</v>
      </c>
      <c r="BU499">
        <v>8797.9541393546206</v>
      </c>
      <c r="BV499">
        <v>8699.9726563562599</v>
      </c>
      <c r="BW499">
        <v>8603.0823782969692</v>
      </c>
      <c r="BX499">
        <v>8507.2711525925697</v>
      </c>
      <c r="BY499">
        <v>8412.5269620004001</v>
      </c>
      <c r="BZ499">
        <v>8318.8379231119798</v>
      </c>
      <c r="CA499">
        <v>8226.1922848625709</v>
      </c>
      <c r="CB499">
        <v>8134.5784270572503</v>
      </c>
      <c r="CC499">
        <v>8043.9848589134599</v>
      </c>
    </row>
    <row r="500" spans="1:81" x14ac:dyDescent="0.25">
      <c r="A500">
        <v>4895</v>
      </c>
      <c r="B500" t="s">
        <v>1095</v>
      </c>
      <c r="C500" t="s">
        <v>27</v>
      </c>
      <c r="D500">
        <v>2020</v>
      </c>
      <c r="E500" t="s">
        <v>690</v>
      </c>
      <c r="F500" t="s">
        <v>23</v>
      </c>
      <c r="G500">
        <v>2018</v>
      </c>
      <c r="H500">
        <v>411136.2</v>
      </c>
      <c r="I500">
        <v>100</v>
      </c>
      <c r="J500">
        <v>2030</v>
      </c>
      <c r="K500">
        <v>30</v>
      </c>
      <c r="L500">
        <v>287795.33999999898</v>
      </c>
      <c r="M500">
        <v>2020</v>
      </c>
      <c r="N500">
        <v>383035.82</v>
      </c>
      <c r="O500">
        <v>22.782701531349801</v>
      </c>
      <c r="P500" t="s">
        <v>45</v>
      </c>
      <c r="Q500">
        <v>2.9502850160590199</v>
      </c>
      <c r="R500">
        <v>1</v>
      </c>
      <c r="S500" t="s">
        <v>25</v>
      </c>
      <c r="T500">
        <v>-1.11368485725649E-2</v>
      </c>
      <c r="AW500">
        <v>411136.2</v>
      </c>
      <c r="AX500">
        <v>397086.01</v>
      </c>
      <c r="AY500">
        <v>383035.82</v>
      </c>
      <c r="AZ500">
        <v>373511.772</v>
      </c>
      <c r="BA500">
        <v>363987.72399999999</v>
      </c>
      <c r="BB500">
        <v>354463.67599999998</v>
      </c>
      <c r="BC500">
        <v>344939.62799999898</v>
      </c>
      <c r="BD500">
        <v>335415.57999999903</v>
      </c>
      <c r="BE500">
        <v>325891.53200000001</v>
      </c>
      <c r="BF500">
        <v>316367.484</v>
      </c>
      <c r="BG500">
        <v>306843.43599999999</v>
      </c>
      <c r="BH500">
        <v>297319.38799999998</v>
      </c>
      <c r="BI500">
        <v>287795.33999999898</v>
      </c>
      <c r="BJ500">
        <v>284590.20687852998</v>
      </c>
      <c r="BK500">
        <v>281420.76883928903</v>
      </c>
      <c r="BL500">
        <v>278286.62835155101</v>
      </c>
      <c r="BM500">
        <v>275187.39231183002</v>
      </c>
      <c r="BN500">
        <v>272122.67199457402</v>
      </c>
      <c r="BO500">
        <v>269092.08300340897</v>
      </c>
      <c r="BP500">
        <v>266095.245222923</v>
      </c>
      <c r="BQ500">
        <v>263131.78277099598</v>
      </c>
      <c r="BR500">
        <v>260201.32395164701</v>
      </c>
      <c r="BS500">
        <v>257303.50120841601</v>
      </c>
      <c r="BT500">
        <v>254437.95107826701</v>
      </c>
      <c r="BU500">
        <v>251604.31414599501</v>
      </c>
      <c r="BV500">
        <v>248802.23499914701</v>
      </c>
      <c r="BW500">
        <v>246031.36218344601</v>
      </c>
      <c r="BX500">
        <v>243291.348158707</v>
      </c>
      <c r="BY500">
        <v>240581.849255248</v>
      </c>
      <c r="BZ500">
        <v>237902.52563078501</v>
      </c>
      <c r="CA500">
        <v>235253.041227804</v>
      </c>
      <c r="CB500">
        <v>232633.063731414</v>
      </c>
      <c r="CC500">
        <v>230042.264527666</v>
      </c>
    </row>
    <row r="501" spans="1:81" x14ac:dyDescent="0.25">
      <c r="A501">
        <v>53052</v>
      </c>
      <c r="B501" t="s">
        <v>1096</v>
      </c>
      <c r="C501" t="s">
        <v>31</v>
      </c>
      <c r="D501">
        <v>2019</v>
      </c>
      <c r="E501" t="s">
        <v>88</v>
      </c>
      <c r="F501" t="s">
        <v>54</v>
      </c>
      <c r="G501">
        <v>2015</v>
      </c>
      <c r="H501">
        <v>114000</v>
      </c>
      <c r="I501">
        <v>100</v>
      </c>
      <c r="J501">
        <v>2030</v>
      </c>
      <c r="K501">
        <v>10</v>
      </c>
      <c r="L501">
        <v>102600</v>
      </c>
      <c r="M501">
        <v>2020</v>
      </c>
      <c r="N501">
        <v>123433</v>
      </c>
      <c r="O501">
        <v>-66.712418300653596</v>
      </c>
      <c r="P501" t="s">
        <v>24</v>
      </c>
      <c r="Q501">
        <v>3.0902592024390199</v>
      </c>
      <c r="R501">
        <v>1</v>
      </c>
      <c r="S501" t="s">
        <v>25</v>
      </c>
      <c r="T501">
        <v>-1.11368485725649E-2</v>
      </c>
      <c r="AT501">
        <v>114000</v>
      </c>
      <c r="AU501">
        <v>115886.6</v>
      </c>
      <c r="AV501">
        <v>117773.2</v>
      </c>
      <c r="AW501">
        <v>119659.8</v>
      </c>
      <c r="AX501">
        <v>121546.4</v>
      </c>
      <c r="AY501">
        <v>123433</v>
      </c>
      <c r="AZ501">
        <v>121349.7</v>
      </c>
      <c r="BA501">
        <v>119266.4</v>
      </c>
      <c r="BB501">
        <v>117183.1</v>
      </c>
      <c r="BC501">
        <v>115099.8</v>
      </c>
      <c r="BD501">
        <v>113016.5</v>
      </c>
      <c r="BE501">
        <v>110933.2</v>
      </c>
      <c r="BF501">
        <v>108849.9</v>
      </c>
      <c r="BG501">
        <v>106766.6</v>
      </c>
      <c r="BH501">
        <v>104683.3</v>
      </c>
      <c r="BI501">
        <v>102600</v>
      </c>
      <c r="BJ501">
        <v>101457.359336454</v>
      </c>
      <c r="BK501">
        <v>100327.444088952</v>
      </c>
      <c r="BL501">
        <v>99210.112536461296</v>
      </c>
      <c r="BM501">
        <v>98105.224536275593</v>
      </c>
      <c r="BN501">
        <v>97012.641506437605</v>
      </c>
      <c r="BO501">
        <v>95932.226408355898</v>
      </c>
      <c r="BP501">
        <v>94863.843729617001</v>
      </c>
      <c r="BQ501">
        <v>93807.359466988797</v>
      </c>
      <c r="BR501">
        <v>92762.641109612799</v>
      </c>
      <c r="BS501">
        <v>91729.5576223838</v>
      </c>
      <c r="BT501">
        <v>90707.979429515006</v>
      </c>
      <c r="BU501">
        <v>89697.778398285198</v>
      </c>
      <c r="BV501">
        <v>88698.827822968</v>
      </c>
      <c r="BW501">
        <v>87711.002408939603</v>
      </c>
      <c r="BX501">
        <v>86734.178256963307</v>
      </c>
      <c r="BY501">
        <v>85768.232847649706</v>
      </c>
      <c r="BZ501">
        <v>84813.045026088905</v>
      </c>
      <c r="CA501">
        <v>83868.494986655205</v>
      </c>
      <c r="CB501">
        <v>82934.464257979897</v>
      </c>
      <c r="CC501">
        <v>82010.835688092004</v>
      </c>
    </row>
    <row r="502" spans="1:81" x14ac:dyDescent="0.25">
      <c r="A502">
        <v>10135</v>
      </c>
      <c r="B502" t="s">
        <v>1097</v>
      </c>
      <c r="C502" t="s">
        <v>59</v>
      </c>
      <c r="D502">
        <v>2020</v>
      </c>
      <c r="E502" t="s">
        <v>690</v>
      </c>
      <c r="F502" t="s">
        <v>23</v>
      </c>
      <c r="G502">
        <v>2018</v>
      </c>
      <c r="H502">
        <v>176622</v>
      </c>
      <c r="I502">
        <v>89</v>
      </c>
      <c r="J502">
        <v>2030</v>
      </c>
      <c r="K502">
        <v>30</v>
      </c>
      <c r="L502">
        <v>123635.4</v>
      </c>
      <c r="M502">
        <v>2020</v>
      </c>
      <c r="N502">
        <v>169648</v>
      </c>
      <c r="O502">
        <v>13.161818271034599</v>
      </c>
      <c r="P502" t="s">
        <v>24</v>
      </c>
      <c r="Q502">
        <v>2.8402615646390199</v>
      </c>
      <c r="R502">
        <v>1</v>
      </c>
      <c r="S502" t="s">
        <v>25</v>
      </c>
      <c r="T502">
        <v>-1.11368485725649E-2</v>
      </c>
      <c r="AW502">
        <v>176622</v>
      </c>
      <c r="AX502">
        <v>173135</v>
      </c>
      <c r="AY502">
        <v>169648</v>
      </c>
      <c r="AZ502">
        <v>165046.74</v>
      </c>
      <c r="BA502">
        <v>160445.48000000001</v>
      </c>
      <c r="BB502">
        <v>155844.22</v>
      </c>
      <c r="BC502">
        <v>151242.96</v>
      </c>
      <c r="BD502">
        <v>146641.70000000001</v>
      </c>
      <c r="BE502">
        <v>142040.44</v>
      </c>
      <c r="BF502">
        <v>137439.18</v>
      </c>
      <c r="BG502">
        <v>132837.91999999899</v>
      </c>
      <c r="BH502">
        <v>128236.66</v>
      </c>
      <c r="BI502">
        <v>123635.4</v>
      </c>
      <c r="BJ502">
        <v>122258.49127199101</v>
      </c>
      <c r="BK502">
        <v>120896.916967985</v>
      </c>
      <c r="BL502">
        <v>119550.50631082201</v>
      </c>
      <c r="BM502">
        <v>118219.09042526501</v>
      </c>
      <c r="BN502">
        <v>116902.502316813</v>
      </c>
      <c r="BO502">
        <v>115600.576850756</v>
      </c>
      <c r="BP502">
        <v>114313.15073146801</v>
      </c>
      <c r="BQ502">
        <v>113040.062481919</v>
      </c>
      <c r="BR502">
        <v>111781.152423425</v>
      </c>
      <c r="BS502">
        <v>110536.262655618</v>
      </c>
      <c r="BT502">
        <v>109305.237036645</v>
      </c>
      <c r="BU502">
        <v>108087.92116358</v>
      </c>
      <c r="BV502">
        <v>106884.162353058</v>
      </c>
      <c r="BW502">
        <v>105693.80962212601</v>
      </c>
      <c r="BX502">
        <v>104516.71366930701</v>
      </c>
      <c r="BY502">
        <v>103352.72685587</v>
      </c>
      <c r="BZ502">
        <v>102201.70318731399</v>
      </c>
      <c r="CA502">
        <v>101063.49829505901</v>
      </c>
      <c r="CB502">
        <v>99937.9694183338</v>
      </c>
      <c r="CC502">
        <v>98824.975386272199</v>
      </c>
    </row>
    <row r="503" spans="1:81" x14ac:dyDescent="0.25">
      <c r="A503">
        <v>849431</v>
      </c>
      <c r="B503" t="s">
        <v>1098</v>
      </c>
      <c r="C503" t="s">
        <v>56</v>
      </c>
      <c r="D503">
        <v>2020</v>
      </c>
      <c r="E503" t="s">
        <v>28</v>
      </c>
      <c r="F503" t="s">
        <v>23</v>
      </c>
      <c r="G503">
        <v>2020</v>
      </c>
      <c r="H503">
        <v>47362</v>
      </c>
      <c r="I503">
        <v>100</v>
      </c>
      <c r="J503">
        <v>2030</v>
      </c>
      <c r="K503">
        <v>15</v>
      </c>
      <c r="L503">
        <v>40257.699999999997</v>
      </c>
      <c r="M503">
        <v>2020</v>
      </c>
      <c r="N503">
        <v>47362</v>
      </c>
      <c r="O503">
        <v>0</v>
      </c>
      <c r="P503" t="s">
        <v>24</v>
      </c>
      <c r="Q503">
        <v>2.8002486386390202</v>
      </c>
      <c r="R503">
        <v>1</v>
      </c>
      <c r="S503" t="s">
        <v>25</v>
      </c>
      <c r="T503">
        <v>-1.11368485725649E-2</v>
      </c>
      <c r="AY503">
        <v>47362</v>
      </c>
      <c r="AZ503">
        <v>46651.57</v>
      </c>
      <c r="BA503">
        <v>45941.14</v>
      </c>
      <c r="BB503">
        <v>45230.71</v>
      </c>
      <c r="BC503">
        <v>44520.28</v>
      </c>
      <c r="BD503">
        <v>43809.85</v>
      </c>
      <c r="BE503">
        <v>43099.42</v>
      </c>
      <c r="BF503">
        <v>42388.99</v>
      </c>
      <c r="BG503">
        <v>41678.559999999998</v>
      </c>
      <c r="BH503">
        <v>40968.129999999997</v>
      </c>
      <c r="BI503">
        <v>40257.699999999997</v>
      </c>
      <c r="BJ503">
        <v>39809.356091220201</v>
      </c>
      <c r="BK503">
        <v>39366.005320661003</v>
      </c>
      <c r="BL503">
        <v>38927.592080497998</v>
      </c>
      <c r="BM503">
        <v>38494.061382202897</v>
      </c>
      <c r="BN503">
        <v>38065.358849646298</v>
      </c>
      <c r="BO503">
        <v>37641.430712277397</v>
      </c>
      <c r="BP503">
        <v>37222.223798380102</v>
      </c>
      <c r="BQ503">
        <v>36807.685528403403</v>
      </c>
      <c r="BR503">
        <v>36397.763908367</v>
      </c>
      <c r="BS503">
        <v>35992.407523339498</v>
      </c>
      <c r="BT503">
        <v>35591.565530990098</v>
      </c>
      <c r="BU503">
        <v>35195.187655210902</v>
      </c>
      <c r="BV503">
        <v>34803.224179811798</v>
      </c>
      <c r="BW503">
        <v>34415.625942284198</v>
      </c>
      <c r="BX503">
        <v>34032.344327635001</v>
      </c>
      <c r="BY503">
        <v>33653.331262288702</v>
      </c>
      <c r="BZ503">
        <v>33278.539208058202</v>
      </c>
      <c r="CA503">
        <v>32907.921156181903</v>
      </c>
      <c r="CB503">
        <v>32541.4306214276</v>
      </c>
      <c r="CC503">
        <v>32179.021636262099</v>
      </c>
    </row>
    <row r="504" spans="1:81" x14ac:dyDescent="0.25">
      <c r="A504">
        <v>31854</v>
      </c>
      <c r="B504" t="s">
        <v>1099</v>
      </c>
      <c r="C504" t="s">
        <v>1100</v>
      </c>
      <c r="D504">
        <v>2018</v>
      </c>
      <c r="E504" t="s">
        <v>690</v>
      </c>
      <c r="F504" t="s">
        <v>23</v>
      </c>
      <c r="G504">
        <v>2018</v>
      </c>
      <c r="H504">
        <v>50.91</v>
      </c>
      <c r="I504">
        <v>100</v>
      </c>
      <c r="J504">
        <v>2023</v>
      </c>
      <c r="K504">
        <v>85</v>
      </c>
      <c r="L504">
        <v>7.6364999999999998</v>
      </c>
      <c r="M504">
        <v>2020</v>
      </c>
      <c r="N504">
        <v>764</v>
      </c>
      <c r="O504">
        <v>78.120958145791306</v>
      </c>
      <c r="P504" t="s">
        <v>24</v>
      </c>
      <c r="Q504">
        <v>3.4968294956926802</v>
      </c>
      <c r="R504">
        <v>1</v>
      </c>
      <c r="S504" t="s">
        <v>25</v>
      </c>
      <c r="T504">
        <v>-1.11368485725649E-2</v>
      </c>
      <c r="AW504">
        <v>50.91</v>
      </c>
      <c r="AX504">
        <v>407.45499999999998</v>
      </c>
      <c r="AY504">
        <v>764</v>
      </c>
      <c r="AZ504">
        <v>511.87883333333298</v>
      </c>
      <c r="BA504">
        <v>259.75766666666601</v>
      </c>
      <c r="BB504">
        <v>7.6364999999999998</v>
      </c>
      <c r="BC504">
        <v>7.5514534558755999</v>
      </c>
      <c r="BD504">
        <v>7.4673540622347501</v>
      </c>
      <c r="BE504">
        <v>7.3841912708059096</v>
      </c>
      <c r="BF504">
        <v>7.3019546507920898</v>
      </c>
      <c r="BG504">
        <v>7.2206338875624798</v>
      </c>
      <c r="BH504">
        <v>7.1402187813587696</v>
      </c>
      <c r="BI504">
        <v>7.0606992460157896</v>
      </c>
      <c r="BJ504">
        <v>6.98206530769649</v>
      </c>
      <c r="BK504">
        <v>6.9043071036409103</v>
      </c>
      <c r="BL504">
        <v>6.8274148809291804</v>
      </c>
      <c r="BM504">
        <v>6.7513789952582002</v>
      </c>
      <c r="BN504">
        <v>6.6761899097320097</v>
      </c>
      <c r="BO504">
        <v>6.6018381936656398</v>
      </c>
      <c r="BP504">
        <v>6.5283145214022102</v>
      </c>
      <c r="BQ504">
        <v>6.4556096711432804</v>
      </c>
      <c r="BR504">
        <v>6.38371452379217</v>
      </c>
      <c r="BS504">
        <v>6.3126200618102102</v>
      </c>
      <c r="BT504">
        <v>6.2423173680856898</v>
      </c>
      <c r="BU504">
        <v>6.1727976248154297</v>
      </c>
      <c r="BV504">
        <v>6.1040521123987697</v>
      </c>
      <c r="BW504">
        <v>6.0360722083439402</v>
      </c>
      <c r="BX504">
        <v>5.9688493861865499</v>
      </c>
      <c r="BY504">
        <v>5.9023752144201396</v>
      </c>
      <c r="BZ504">
        <v>5.8366413554386796</v>
      </c>
      <c r="CA504">
        <v>5.7716395644907896</v>
      </c>
      <c r="CB504">
        <v>5.7073616886456398</v>
      </c>
      <c r="CC504">
        <v>5.64379966577033</v>
      </c>
    </row>
    <row r="505" spans="1:81" x14ac:dyDescent="0.25">
      <c r="A505">
        <v>10162</v>
      </c>
      <c r="B505" t="s">
        <v>314</v>
      </c>
      <c r="C505" t="s">
        <v>111</v>
      </c>
      <c r="D505">
        <v>2018</v>
      </c>
      <c r="E505" t="s">
        <v>690</v>
      </c>
      <c r="F505" t="s">
        <v>23</v>
      </c>
      <c r="G505">
        <v>2017</v>
      </c>
      <c r="H505">
        <v>298181</v>
      </c>
      <c r="I505">
        <v>100</v>
      </c>
      <c r="J505">
        <v>2025</v>
      </c>
      <c r="K505">
        <v>10</v>
      </c>
      <c r="L505">
        <v>268362.90000000002</v>
      </c>
      <c r="M505">
        <v>2020</v>
      </c>
      <c r="N505">
        <v>298181</v>
      </c>
      <c r="O505">
        <v>189.080904295322</v>
      </c>
      <c r="P505" t="s">
        <v>691</v>
      </c>
      <c r="Q505">
        <v>2.74784224194878</v>
      </c>
      <c r="R505">
        <v>1</v>
      </c>
      <c r="S505" t="s">
        <v>25</v>
      </c>
      <c r="T505">
        <v>-1.11368485725649E-2</v>
      </c>
      <c r="AV505">
        <v>298181</v>
      </c>
      <c r="AW505">
        <v>298181</v>
      </c>
      <c r="AX505">
        <v>298181</v>
      </c>
      <c r="AY505">
        <v>298181</v>
      </c>
      <c r="AZ505">
        <v>292217.38</v>
      </c>
      <c r="BA505">
        <v>286253.76</v>
      </c>
      <c r="BB505">
        <v>280290.14</v>
      </c>
      <c r="BC505">
        <v>274326.52</v>
      </c>
      <c r="BD505">
        <v>268362.90000000002</v>
      </c>
      <c r="BE505">
        <v>265374.183020205</v>
      </c>
      <c r="BF505">
        <v>262418.75092884101</v>
      </c>
      <c r="BG505">
        <v>259496.23303714499</v>
      </c>
      <c r="BH505">
        <v>256606.26278465899</v>
      </c>
      <c r="BI505">
        <v>253748.477693255</v>
      </c>
      <c r="BJ505">
        <v>250922.51932166601</v>
      </c>
      <c r="BK505">
        <v>248128.03322053401</v>
      </c>
      <c r="BL505">
        <v>245364.668887949</v>
      </c>
      <c r="BM505">
        <v>242632.07972548599</v>
      </c>
      <c r="BN505">
        <v>239929.92299473699</v>
      </c>
      <c r="BO505">
        <v>237257.85977431701</v>
      </c>
      <c r="BP505">
        <v>234615.55491735999</v>
      </c>
      <c r="BQ505">
        <v>232002.67700947699</v>
      </c>
      <c r="BR505">
        <v>229418.89832719299</v>
      </c>
      <c r="BS505">
        <v>226863.89479683799</v>
      </c>
      <c r="BT505">
        <v>224337.34595390299</v>
      </c>
      <c r="BU505">
        <v>221838.93490284399</v>
      </c>
      <c r="BV505">
        <v>219368.348277332</v>
      </c>
      <c r="BW505">
        <v>216925.276200953</v>
      </c>
      <c r="BX505">
        <v>214509.41224834099</v>
      </c>
      <c r="BY505">
        <v>212120.45340674199</v>
      </c>
      <c r="BZ505">
        <v>209758.10003800699</v>
      </c>
      <c r="CA505">
        <v>207422.05584101501</v>
      </c>
      <c r="CB505">
        <v>205112.027814503</v>
      </c>
      <c r="CC505">
        <v>202827.726220321</v>
      </c>
    </row>
    <row r="506" spans="1:81" x14ac:dyDescent="0.25">
      <c r="A506">
        <v>837868</v>
      </c>
      <c r="B506" t="s">
        <v>1101</v>
      </c>
      <c r="C506" t="s">
        <v>78</v>
      </c>
      <c r="D506">
        <v>2021</v>
      </c>
      <c r="E506" t="s">
        <v>49</v>
      </c>
      <c r="F506" t="s">
        <v>50</v>
      </c>
      <c r="G506">
        <v>2018</v>
      </c>
      <c r="H506">
        <v>36.89</v>
      </c>
      <c r="I506">
        <v>100</v>
      </c>
      <c r="J506">
        <v>2023</v>
      </c>
      <c r="K506">
        <v>1</v>
      </c>
      <c r="L506">
        <v>36.521099999999997</v>
      </c>
      <c r="M506">
        <v>2020</v>
      </c>
      <c r="N506">
        <v>49.13</v>
      </c>
      <c r="O506">
        <v>1959.4863627314301</v>
      </c>
      <c r="P506" t="s">
        <v>691</v>
      </c>
      <c r="Q506">
        <v>2.3268293084766798</v>
      </c>
      <c r="R506">
        <v>1</v>
      </c>
      <c r="S506" t="s">
        <v>25</v>
      </c>
      <c r="T506">
        <v>-1.11368485725649E-2</v>
      </c>
      <c r="AW506">
        <v>36.89</v>
      </c>
      <c r="AX506">
        <v>43.01</v>
      </c>
      <c r="AY506">
        <v>49.13</v>
      </c>
      <c r="AZ506">
        <v>44.927033333333299</v>
      </c>
      <c r="BA506">
        <v>40.724066666666602</v>
      </c>
      <c r="BB506">
        <v>36.521099999999997</v>
      </c>
      <c r="BC506">
        <v>36.114370039596402</v>
      </c>
      <c r="BD506">
        <v>35.712169769171901</v>
      </c>
      <c r="BE506">
        <v>35.314448742254903</v>
      </c>
      <c r="BF506">
        <v>34.921157074188798</v>
      </c>
      <c r="BG506">
        <v>34.532245435874799</v>
      </c>
      <c r="BH506">
        <v>34.147665047584802</v>
      </c>
      <c r="BI506">
        <v>33.7673676728432</v>
      </c>
      <c r="BJ506">
        <v>33.391305612376598</v>
      </c>
      <c r="BK506">
        <v>33.019431698131299</v>
      </c>
      <c r="BL506">
        <v>32.651699287357097</v>
      </c>
      <c r="BM506">
        <v>32.288062256756902</v>
      </c>
      <c r="BN506">
        <v>31.928474996701802</v>
      </c>
      <c r="BO506">
        <v>31.572892405510601</v>
      </c>
      <c r="BP506">
        <v>31.221269883792601</v>
      </c>
      <c r="BQ506">
        <v>30.873563328853599</v>
      </c>
      <c r="BR506">
        <v>30.5297291291647</v>
      </c>
      <c r="BS506">
        <v>30.1897241588917</v>
      </c>
      <c r="BT506">
        <v>29.853505772486599</v>
      </c>
      <c r="BU506">
        <v>29.521031799338299</v>
      </c>
      <c r="BV506">
        <v>29.1922605384832</v>
      </c>
      <c r="BW506">
        <v>28.867150753375199</v>
      </c>
      <c r="BX506">
        <v>28.545661666713499</v>
      </c>
      <c r="BY506">
        <v>28.227752955327599</v>
      </c>
      <c r="BZ506">
        <v>27.9133847451204</v>
      </c>
      <c r="CA506">
        <v>27.602517606066201</v>
      </c>
      <c r="CB506">
        <v>27.295112547265902</v>
      </c>
      <c r="CC506">
        <v>26.991131012055899</v>
      </c>
    </row>
    <row r="507" spans="1:81" x14ac:dyDescent="0.25">
      <c r="A507">
        <v>10177</v>
      </c>
      <c r="B507" t="s">
        <v>315</v>
      </c>
      <c r="C507" t="s">
        <v>59</v>
      </c>
      <c r="D507">
        <v>2020</v>
      </c>
      <c r="E507" t="s">
        <v>690</v>
      </c>
      <c r="F507" t="s">
        <v>23</v>
      </c>
      <c r="G507">
        <v>2015</v>
      </c>
      <c r="H507">
        <v>510932.2</v>
      </c>
      <c r="I507">
        <v>80</v>
      </c>
      <c r="J507">
        <v>2030</v>
      </c>
      <c r="K507">
        <v>50</v>
      </c>
      <c r="L507">
        <v>255466.1</v>
      </c>
      <c r="M507">
        <v>2020</v>
      </c>
      <c r="N507">
        <v>305314.59999999998</v>
      </c>
      <c r="O507">
        <v>80.649979996644603</v>
      </c>
      <c r="P507" t="s">
        <v>24</v>
      </c>
      <c r="Q507">
        <v>2.9503058920390202</v>
      </c>
      <c r="R507">
        <v>1</v>
      </c>
      <c r="S507" t="s">
        <v>25</v>
      </c>
      <c r="T507">
        <v>-1.11368485725649E-2</v>
      </c>
      <c r="AT507">
        <v>510932.2</v>
      </c>
      <c r="AU507">
        <v>469808.68</v>
      </c>
      <c r="AV507">
        <v>428685.16</v>
      </c>
      <c r="AW507">
        <v>387561.64</v>
      </c>
      <c r="AX507">
        <v>346438.12</v>
      </c>
      <c r="AY507">
        <v>305314.59999999998</v>
      </c>
      <c r="AZ507">
        <v>300329.75</v>
      </c>
      <c r="BA507">
        <v>295344.89999999898</v>
      </c>
      <c r="BB507">
        <v>290360.05</v>
      </c>
      <c r="BC507">
        <v>285375.2</v>
      </c>
      <c r="BD507">
        <v>280390.34999999998</v>
      </c>
      <c r="BE507">
        <v>275405.5</v>
      </c>
      <c r="BF507">
        <v>270420.65000000002</v>
      </c>
      <c r="BG507">
        <v>265435.8</v>
      </c>
      <c r="BH507">
        <v>260450.95</v>
      </c>
      <c r="BI507">
        <v>255466.1</v>
      </c>
      <c r="BJ507">
        <v>252621.012728876</v>
      </c>
      <c r="BK507">
        <v>249807.61076386599</v>
      </c>
      <c r="BL507">
        <v>247025.54123051499</v>
      </c>
      <c r="BM507">
        <v>244274.45518427499</v>
      </c>
      <c r="BN507">
        <v>241554.00756674199</v>
      </c>
      <c r="BO507">
        <v>238863.857162375</v>
      </c>
      <c r="BP507">
        <v>236203.66655569899</v>
      </c>
      <c r="BQ507">
        <v>233573.102088983</v>
      </c>
      <c r="BR507">
        <v>230971.83382039401</v>
      </c>
      <c r="BS507">
        <v>228399.53548260799</v>
      </c>
      <c r="BT507">
        <v>225855.88444189401</v>
      </c>
      <c r="BU507">
        <v>223340.56165764201</v>
      </c>
      <c r="BV507">
        <v>220853.25164234999</v>
      </c>
      <c r="BW507">
        <v>218393.64242205</v>
      </c>
      <c r="BX507">
        <v>215961.425497185</v>
      </c>
      <c r="BY507">
        <v>213556.29580390701</v>
      </c>
      <c r="BZ507">
        <v>211177.95167582101</v>
      </c>
      <c r="CA507">
        <v>208826.094806143</v>
      </c>
      <c r="CB507">
        <v>206500.43021028701</v>
      </c>
      <c r="CC507">
        <v>204200.66618886599</v>
      </c>
    </row>
    <row r="508" spans="1:81" x14ac:dyDescent="0.25">
      <c r="A508">
        <v>10202</v>
      </c>
      <c r="B508" t="s">
        <v>317</v>
      </c>
      <c r="C508" t="s">
        <v>43</v>
      </c>
      <c r="D508">
        <v>2017</v>
      </c>
      <c r="E508" t="s">
        <v>49</v>
      </c>
      <c r="F508" t="s">
        <v>50</v>
      </c>
      <c r="G508">
        <v>2004</v>
      </c>
      <c r="H508">
        <v>895474.56</v>
      </c>
      <c r="I508">
        <v>100</v>
      </c>
      <c r="J508">
        <v>2022</v>
      </c>
      <c r="K508">
        <v>21.38</v>
      </c>
      <c r="L508">
        <v>704022.09907200001</v>
      </c>
      <c r="M508">
        <v>2020</v>
      </c>
      <c r="N508">
        <v>703830.51</v>
      </c>
      <c r="O508">
        <v>100.10007135508801</v>
      </c>
      <c r="P508" t="s">
        <v>691</v>
      </c>
      <c r="Q508">
        <v>2.5302310108706298</v>
      </c>
      <c r="R508">
        <v>1</v>
      </c>
      <c r="S508" t="s">
        <v>25</v>
      </c>
      <c r="T508">
        <v>-1.11368485725649E-2</v>
      </c>
      <c r="AI508">
        <v>895474.56</v>
      </c>
      <c r="AJ508">
        <v>883496.80687500001</v>
      </c>
      <c r="AK508">
        <v>871519.05374999996</v>
      </c>
      <c r="AL508">
        <v>859541.30062500003</v>
      </c>
      <c r="AM508">
        <v>847563.54749999999</v>
      </c>
      <c r="AN508">
        <v>835585.79437500006</v>
      </c>
      <c r="AO508">
        <v>823608.04125000001</v>
      </c>
      <c r="AP508">
        <v>811630.28812499996</v>
      </c>
      <c r="AQ508">
        <v>799652.53500000003</v>
      </c>
      <c r="AR508">
        <v>787674.78187499999</v>
      </c>
      <c r="AS508">
        <v>775697.02875000006</v>
      </c>
      <c r="AT508">
        <v>763719.27562500001</v>
      </c>
      <c r="AU508">
        <v>751741.52249999996</v>
      </c>
      <c r="AV508">
        <v>739763.76937500003</v>
      </c>
      <c r="AW508">
        <v>727786.01624999999</v>
      </c>
      <c r="AX508">
        <v>715808.26312500006</v>
      </c>
      <c r="AY508">
        <v>703830.51</v>
      </c>
      <c r="AZ508">
        <v>703926.30453600001</v>
      </c>
      <c r="BA508">
        <v>704022.09907200001</v>
      </c>
      <c r="BB508">
        <v>696181.51156289503</v>
      </c>
      <c r="BC508">
        <v>688428.24348960002</v>
      </c>
      <c r="BD508">
        <v>680761.32238877995</v>
      </c>
      <c r="BE508">
        <v>673179.78662727703</v>
      </c>
      <c r="BF508">
        <v>665682.68528149696</v>
      </c>
      <c r="BG508">
        <v>658269.078018139</v>
      </c>
      <c r="BH508">
        <v>650938.03497624898</v>
      </c>
      <c r="BI508">
        <v>643688.636650595</v>
      </c>
      <c r="BJ508">
        <v>636519.97377633699</v>
      </c>
      <c r="BK508">
        <v>629431.14721497695</v>
      </c>
      <c r="BL508">
        <v>622421.26784158801</v>
      </c>
      <c r="BM508">
        <v>615489.45643329201</v>
      </c>
      <c r="BN508">
        <v>608634.84355898399</v>
      </c>
      <c r="BO508">
        <v>601856.56947028101</v>
      </c>
      <c r="BP508">
        <v>595153.78399368702</v>
      </c>
      <c r="BQ508">
        <v>588525.64642396104</v>
      </c>
      <c r="BR508">
        <v>581971.32541866601</v>
      </c>
      <c r="BS508">
        <v>575489.99889390299</v>
      </c>
      <c r="BT508">
        <v>569080.85392119701</v>
      </c>
      <c r="BU508">
        <v>562743.08662553004</v>
      </c>
      <c r="BV508">
        <v>556475.90208452404</v>
      </c>
      <c r="BW508">
        <v>550278.51422872697</v>
      </c>
      <c r="BX508">
        <v>544150.14574302605</v>
      </c>
      <c r="BY508">
        <v>538090.02796914696</v>
      </c>
      <c r="BZ508">
        <v>532097.40080924705</v>
      </c>
      <c r="CA508">
        <v>526171.51263057895</v>
      </c>
      <c r="CB508">
        <v>520311.62017121498</v>
      </c>
      <c r="CC508">
        <v>514516.98844682198</v>
      </c>
    </row>
    <row r="509" spans="1:81" x14ac:dyDescent="0.25">
      <c r="A509">
        <v>10205</v>
      </c>
      <c r="B509" t="s">
        <v>318</v>
      </c>
      <c r="C509" t="s">
        <v>39</v>
      </c>
      <c r="D509">
        <v>2019</v>
      </c>
      <c r="E509" t="s">
        <v>690</v>
      </c>
      <c r="F509" t="s">
        <v>23</v>
      </c>
      <c r="G509">
        <v>2017</v>
      </c>
      <c r="H509">
        <v>83969</v>
      </c>
      <c r="I509">
        <v>100</v>
      </c>
      <c r="J509">
        <v>2030</v>
      </c>
      <c r="K509">
        <v>74</v>
      </c>
      <c r="L509">
        <v>21831.94</v>
      </c>
      <c r="M509">
        <v>2020</v>
      </c>
      <c r="N509">
        <v>20883</v>
      </c>
      <c r="O509">
        <v>101.52717235092901</v>
      </c>
      <c r="P509" t="s">
        <v>691</v>
      </c>
      <c r="Q509">
        <v>3.3902522993390201</v>
      </c>
      <c r="R509">
        <v>1</v>
      </c>
      <c r="S509" t="s">
        <v>25</v>
      </c>
      <c r="T509">
        <v>-1.11368485725649E-2</v>
      </c>
      <c r="AV509">
        <v>83969</v>
      </c>
      <c r="AW509">
        <v>62940.333333333299</v>
      </c>
      <c r="AX509">
        <v>41911.666666666599</v>
      </c>
      <c r="AY509">
        <v>20883</v>
      </c>
      <c r="AZ509">
        <v>20977.894</v>
      </c>
      <c r="BA509">
        <v>21072.788</v>
      </c>
      <c r="BB509">
        <v>21167.682000000001</v>
      </c>
      <c r="BC509">
        <v>21262.576000000001</v>
      </c>
      <c r="BD509">
        <v>21357.47</v>
      </c>
      <c r="BE509">
        <v>21452.364000000001</v>
      </c>
      <c r="BF509">
        <v>21547.258000000002</v>
      </c>
      <c r="BG509">
        <v>21642.151999999998</v>
      </c>
      <c r="BH509">
        <v>21737.045999999998</v>
      </c>
      <c r="BI509">
        <v>21831.94</v>
      </c>
      <c r="BJ509">
        <v>21588.800990174601</v>
      </c>
      <c r="BK509">
        <v>21348.3697826838</v>
      </c>
      <c r="BL509">
        <v>21110.6162211429</v>
      </c>
      <c r="BM509">
        <v>20875.5104850145</v>
      </c>
      <c r="BN509">
        <v>20643.023085867899</v>
      </c>
      <c r="BO509">
        <v>20413.124863680699</v>
      </c>
      <c r="BP509">
        <v>20185.786983180999</v>
      </c>
      <c r="BQ509">
        <v>19960.980930231301</v>
      </c>
      <c r="BR509">
        <v>19738.6785082514</v>
      </c>
      <c r="BS509">
        <v>19518.8518346825</v>
      </c>
      <c r="BT509">
        <v>19301.4733374893</v>
      </c>
      <c r="BU509">
        <v>19086.5157517023</v>
      </c>
      <c r="BV509">
        <v>18873.952115997701</v>
      </c>
      <c r="BW509">
        <v>18663.755769316002</v>
      </c>
      <c r="BX509">
        <v>18455.9003475178</v>
      </c>
      <c r="BY509">
        <v>18250.359780077099</v>
      </c>
      <c r="BZ509">
        <v>18047.108286811599</v>
      </c>
      <c r="CA509">
        <v>17846.120374648701</v>
      </c>
      <c r="CB509">
        <v>17647.370834428399</v>
      </c>
      <c r="CC509">
        <v>17450.834737741501</v>
      </c>
    </row>
    <row r="510" spans="1:81" x14ac:dyDescent="0.25">
      <c r="A510">
        <v>31652</v>
      </c>
      <c r="B510" t="s">
        <v>1102</v>
      </c>
      <c r="C510" t="s">
        <v>52</v>
      </c>
      <c r="D510">
        <v>2018</v>
      </c>
      <c r="E510" t="s">
        <v>105</v>
      </c>
      <c r="F510" t="s">
        <v>54</v>
      </c>
      <c r="G510">
        <v>2018</v>
      </c>
      <c r="H510">
        <v>22174</v>
      </c>
      <c r="I510">
        <v>100</v>
      </c>
      <c r="J510">
        <v>2025</v>
      </c>
      <c r="K510">
        <v>100</v>
      </c>
      <c r="L510">
        <v>0</v>
      </c>
      <c r="M510">
        <v>2020</v>
      </c>
      <c r="N510">
        <v>17830</v>
      </c>
      <c r="O510">
        <v>52.575381102679501</v>
      </c>
      <c r="P510" t="s">
        <v>24</v>
      </c>
      <c r="Q510">
        <v>3.9878063671487798</v>
      </c>
      <c r="R510">
        <v>1</v>
      </c>
      <c r="S510" t="s">
        <v>25</v>
      </c>
      <c r="T510">
        <v>-1.11368485725649E-2</v>
      </c>
      <c r="AW510">
        <v>22174</v>
      </c>
      <c r="AX510">
        <v>20002</v>
      </c>
      <c r="AY510">
        <v>17830</v>
      </c>
      <c r="AZ510">
        <v>14264</v>
      </c>
      <c r="BA510">
        <v>10698</v>
      </c>
      <c r="BB510">
        <v>7132</v>
      </c>
      <c r="BC510">
        <v>3566</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row>
    <row r="511" spans="1:81" x14ac:dyDescent="0.25">
      <c r="A511">
        <v>846809</v>
      </c>
      <c r="B511" t="s">
        <v>1103</v>
      </c>
      <c r="C511" t="s">
        <v>48</v>
      </c>
      <c r="D511">
        <v>2018</v>
      </c>
      <c r="E511" t="s">
        <v>28</v>
      </c>
      <c r="F511" t="s">
        <v>23</v>
      </c>
      <c r="G511">
        <v>2018</v>
      </c>
      <c r="H511">
        <v>330788</v>
      </c>
      <c r="I511">
        <v>100</v>
      </c>
      <c r="J511">
        <v>2025</v>
      </c>
      <c r="K511">
        <v>20</v>
      </c>
      <c r="L511">
        <v>264630.40000000002</v>
      </c>
      <c r="M511">
        <v>2020</v>
      </c>
      <c r="N511">
        <v>292373</v>
      </c>
      <c r="O511">
        <v>58.065891144781602</v>
      </c>
      <c r="P511" t="s">
        <v>24</v>
      </c>
      <c r="Q511">
        <v>2.8478379568487799</v>
      </c>
      <c r="R511">
        <v>1</v>
      </c>
      <c r="S511" t="s">
        <v>25</v>
      </c>
      <c r="T511">
        <v>-1.11368485725649E-2</v>
      </c>
      <c r="AW511">
        <v>330788</v>
      </c>
      <c r="AX511">
        <v>311580.5</v>
      </c>
      <c r="AY511">
        <v>292373</v>
      </c>
      <c r="AZ511">
        <v>286824.48</v>
      </c>
      <c r="BA511">
        <v>281275.96000000002</v>
      </c>
      <c r="BB511">
        <v>275727.44</v>
      </c>
      <c r="BC511">
        <v>270178.92</v>
      </c>
      <c r="BD511">
        <v>264630.40000000002</v>
      </c>
      <c r="BE511">
        <v>261683.25130750201</v>
      </c>
      <c r="BF511">
        <v>258768.92456371401</v>
      </c>
      <c r="BG511">
        <v>255887.054235563</v>
      </c>
      <c r="BH511">
        <v>253037.278860861</v>
      </c>
      <c r="BI511">
        <v>250219.24100297401</v>
      </c>
      <c r="BJ511">
        <v>247432.58720598201</v>
      </c>
      <c r="BK511">
        <v>244676.96795035101</v>
      </c>
      <c r="BL511">
        <v>241952.03760909301</v>
      </c>
      <c r="BM511">
        <v>239257.45440441699</v>
      </c>
      <c r="BN511">
        <v>236592.88036485799</v>
      </c>
      <c r="BO511">
        <v>233957.98128288801</v>
      </c>
      <c r="BP511">
        <v>231352.42667299701</v>
      </c>
      <c r="BQ511">
        <v>228775.88973024499</v>
      </c>
      <c r="BR511">
        <v>226228.047289265</v>
      </c>
      <c r="BS511">
        <v>223708.57978373699</v>
      </c>
      <c r="BT511">
        <v>221217.17120630201</v>
      </c>
      <c r="BU511">
        <v>218753.509068927</v>
      </c>
      <c r="BV511">
        <v>216317.28436370901</v>
      </c>
      <c r="BW511">
        <v>213908.191524122</v>
      </c>
      <c r="BX511">
        <v>211525.92838668599</v>
      </c>
      <c r="BY511">
        <v>209170.19615307299</v>
      </c>
      <c r="BZ511">
        <v>206840.699352622</v>
      </c>
      <c r="CA511">
        <v>204537.14580528901</v>
      </c>
      <c r="CB511">
        <v>202259.24658499</v>
      </c>
      <c r="CC511">
        <v>200006.71598337201</v>
      </c>
    </row>
    <row r="512" spans="1:81" x14ac:dyDescent="0.25">
      <c r="A512">
        <v>48885</v>
      </c>
      <c r="B512" t="s">
        <v>1104</v>
      </c>
      <c r="C512" t="s">
        <v>31</v>
      </c>
      <c r="D512">
        <v>2019</v>
      </c>
      <c r="E512" t="s">
        <v>690</v>
      </c>
      <c r="F512" t="s">
        <v>23</v>
      </c>
      <c r="G512">
        <v>2018</v>
      </c>
      <c r="H512">
        <v>133469</v>
      </c>
      <c r="I512">
        <v>100</v>
      </c>
      <c r="J512">
        <v>2030</v>
      </c>
      <c r="K512">
        <v>50.4</v>
      </c>
      <c r="L512">
        <v>66200.623999999996</v>
      </c>
      <c r="M512">
        <v>2020</v>
      </c>
      <c r="N512">
        <v>52695</v>
      </c>
      <c r="O512">
        <v>120.077226184262</v>
      </c>
      <c r="P512" t="s">
        <v>691</v>
      </c>
      <c r="Q512">
        <v>3.15425724933902</v>
      </c>
      <c r="R512">
        <v>1</v>
      </c>
      <c r="S512" t="s">
        <v>25</v>
      </c>
      <c r="T512">
        <v>-1.11368485725649E-2</v>
      </c>
      <c r="AW512">
        <v>133469</v>
      </c>
      <c r="AX512">
        <v>93082</v>
      </c>
      <c r="AY512">
        <v>52695</v>
      </c>
      <c r="AZ512">
        <v>54045.562400000003</v>
      </c>
      <c r="BA512">
        <v>55396.124799999998</v>
      </c>
      <c r="BB512">
        <v>56746.6872</v>
      </c>
      <c r="BC512">
        <v>58097.249599999901</v>
      </c>
      <c r="BD512">
        <v>59447.811999999998</v>
      </c>
      <c r="BE512">
        <v>60798.374400000001</v>
      </c>
      <c r="BF512">
        <v>62148.936799999901</v>
      </c>
      <c r="BG512">
        <v>63499.499199999998</v>
      </c>
      <c r="BH512">
        <v>64850.061600000001</v>
      </c>
      <c r="BI512">
        <v>66200.623999999996</v>
      </c>
      <c r="BJ512">
        <v>65463.357675102598</v>
      </c>
      <c r="BK512">
        <v>64734.3021736234</v>
      </c>
      <c r="BL512">
        <v>64013.366052865102</v>
      </c>
      <c r="BM512">
        <v>63300.458888514098</v>
      </c>
      <c r="BN512">
        <v>62595.4912632989</v>
      </c>
      <c r="BO512">
        <v>61898.374755774203</v>
      </c>
      <c r="BP512">
        <v>61209.021929231298</v>
      </c>
      <c r="BQ512">
        <v>60527.346320730598</v>
      </c>
      <c r="BR512">
        <v>59853.262430257499</v>
      </c>
      <c r="BS512">
        <v>59186.685709997699</v>
      </c>
      <c r="BT512">
        <v>58527.532553733501</v>
      </c>
      <c r="BU512">
        <v>57875.7202863567</v>
      </c>
      <c r="BV512">
        <v>57231.167153499402</v>
      </c>
      <c r="BW512">
        <v>56593.7923112797</v>
      </c>
      <c r="BX512">
        <v>55963.515816161802</v>
      </c>
      <c r="BY512">
        <v>55340.258614928898</v>
      </c>
      <c r="BZ512">
        <v>54723.942534767797</v>
      </c>
      <c r="CA512">
        <v>54114.490273464398</v>
      </c>
      <c r="CB512">
        <v>53511.825389707301</v>
      </c>
      <c r="CC512">
        <v>52915.872293500499</v>
      </c>
    </row>
    <row r="513" spans="1:81" x14ac:dyDescent="0.25">
      <c r="A513">
        <v>10179</v>
      </c>
      <c r="B513" t="s">
        <v>1105</v>
      </c>
      <c r="C513" t="s">
        <v>59</v>
      </c>
      <c r="D513">
        <v>2019</v>
      </c>
      <c r="E513" t="s">
        <v>690</v>
      </c>
      <c r="F513" t="s">
        <v>23</v>
      </c>
      <c r="G513">
        <v>2017</v>
      </c>
      <c r="H513">
        <v>20714</v>
      </c>
      <c r="I513">
        <v>100</v>
      </c>
      <c r="J513">
        <v>2030</v>
      </c>
      <c r="K513">
        <v>54.6</v>
      </c>
      <c r="L513">
        <v>9404.1559999999899</v>
      </c>
      <c r="M513">
        <v>2020</v>
      </c>
      <c r="N513">
        <v>18096</v>
      </c>
      <c r="O513">
        <v>23.147976223191002</v>
      </c>
      <c r="P513" t="s">
        <v>24</v>
      </c>
      <c r="Q513">
        <v>3.1962459738390199</v>
      </c>
      <c r="R513">
        <v>1</v>
      </c>
      <c r="S513" t="s">
        <v>25</v>
      </c>
      <c r="T513">
        <v>-1.11368485725649E-2</v>
      </c>
      <c r="AV513">
        <v>20714</v>
      </c>
      <c r="AW513">
        <v>19841.333333333299</v>
      </c>
      <c r="AX513">
        <v>18968.666666666599</v>
      </c>
      <c r="AY513">
        <v>18096</v>
      </c>
      <c r="AZ513">
        <v>17226.815600000002</v>
      </c>
      <c r="BA513">
        <v>16357.6312</v>
      </c>
      <c r="BB513">
        <v>15488.4468</v>
      </c>
      <c r="BC513">
        <v>14619.2624</v>
      </c>
      <c r="BD513">
        <v>13750.078</v>
      </c>
      <c r="BE513">
        <v>12880.893599999999</v>
      </c>
      <c r="BF513">
        <v>12011.709199999999</v>
      </c>
      <c r="BG513">
        <v>11142.524799999999</v>
      </c>
      <c r="BH513">
        <v>10273.340399999999</v>
      </c>
      <c r="BI513">
        <v>9404.1559999999899</v>
      </c>
      <c r="BJ513">
        <v>9299.4233386752203</v>
      </c>
      <c r="BK513">
        <v>9195.8570691402201</v>
      </c>
      <c r="BL513">
        <v>9093.4442014662509</v>
      </c>
      <c r="BM513">
        <v>8992.1718903914498</v>
      </c>
      <c r="BN513">
        <v>8892.0274337096907</v>
      </c>
      <c r="BO513">
        <v>8792.9982706773699</v>
      </c>
      <c r="BP513">
        <v>8695.0719804380096</v>
      </c>
      <c r="BQ513">
        <v>8598.2362804643199</v>
      </c>
      <c r="BR513">
        <v>8502.4790250176593</v>
      </c>
      <c r="BS513">
        <v>8407.7882036246301</v>
      </c>
      <c r="BT513">
        <v>8314.15193957066</v>
      </c>
      <c r="BU513">
        <v>8221.55848841037</v>
      </c>
      <c r="BV513">
        <v>8129.9962364944504</v>
      </c>
      <c r="BW513">
        <v>8039.4536995130902</v>
      </c>
      <c r="BX513">
        <v>7949.9195210554699</v>
      </c>
      <c r="BY513">
        <v>7861.3824711854004</v>
      </c>
      <c r="BZ513">
        <v>7773.8314450327898</v>
      </c>
      <c r="CA513">
        <v>7687.2554614008204</v>
      </c>
      <c r="CB513">
        <v>7601.6436613885699</v>
      </c>
      <c r="CC513">
        <v>7516.9853070290901</v>
      </c>
    </row>
    <row r="514" spans="1:81" x14ac:dyDescent="0.25">
      <c r="A514">
        <v>838386</v>
      </c>
      <c r="B514" t="s">
        <v>1106</v>
      </c>
      <c r="C514" t="s">
        <v>78</v>
      </c>
      <c r="D514">
        <v>2021</v>
      </c>
      <c r="E514" t="s">
        <v>28</v>
      </c>
      <c r="F514" t="s">
        <v>23</v>
      </c>
      <c r="G514">
        <v>2020</v>
      </c>
      <c r="H514">
        <v>257.05</v>
      </c>
      <c r="I514">
        <v>100</v>
      </c>
      <c r="J514">
        <v>2030</v>
      </c>
      <c r="K514">
        <v>5</v>
      </c>
      <c r="L514">
        <v>244.19749999999999</v>
      </c>
      <c r="M514">
        <v>2020</v>
      </c>
      <c r="N514">
        <v>257.05</v>
      </c>
      <c r="O514">
        <v>0</v>
      </c>
      <c r="P514" t="s">
        <v>45</v>
      </c>
      <c r="Q514">
        <v>2.7002439281440198</v>
      </c>
      <c r="R514">
        <v>1</v>
      </c>
      <c r="S514" t="s">
        <v>25</v>
      </c>
      <c r="T514">
        <v>-1.11368485725649E-2</v>
      </c>
      <c r="AY514">
        <v>257.05</v>
      </c>
      <c r="AZ514">
        <v>255.76474999999999</v>
      </c>
      <c r="BA514">
        <v>254.4795</v>
      </c>
      <c r="BB514">
        <v>253.19425000000001</v>
      </c>
      <c r="BC514">
        <v>251.90899999999999</v>
      </c>
      <c r="BD514">
        <v>250.62375</v>
      </c>
      <c r="BE514">
        <v>249.33850000000001</v>
      </c>
      <c r="BF514">
        <v>248.05324999999999</v>
      </c>
      <c r="BG514">
        <v>246.768</v>
      </c>
      <c r="BH514">
        <v>245.48274999999899</v>
      </c>
      <c r="BI514">
        <v>244.19749999999999</v>
      </c>
      <c r="BJ514">
        <v>241.477909420701</v>
      </c>
      <c r="BK514">
        <v>238.788606509863</v>
      </c>
      <c r="BL514">
        <v>236.12925395830899</v>
      </c>
      <c r="BM514">
        <v>233.49951821342199</v>
      </c>
      <c r="BN514">
        <v>230.89906943731199</v>
      </c>
      <c r="BO514">
        <v>228.32758146544299</v>
      </c>
      <c r="BP514">
        <v>225.784731765722</v>
      </c>
      <c r="BQ514">
        <v>223.27020139805001</v>
      </c>
      <c r="BR514">
        <v>220.78367497431401</v>
      </c>
      <c r="BS514">
        <v>218.32484061883099</v>
      </c>
      <c r="BT514">
        <v>215.89338992922899</v>
      </c>
      <c r="BU514">
        <v>213.48901793777</v>
      </c>
      <c r="BV514">
        <v>211.111423073091</v>
      </c>
      <c r="BW514">
        <v>208.76030712238801</v>
      </c>
      <c r="BX514">
        <v>206.435375194003</v>
      </c>
      <c r="BY514">
        <v>204.13633568044699</v>
      </c>
      <c r="BZ514">
        <v>201.86290022181601</v>
      </c>
      <c r="CA514">
        <v>199.614783669627</v>
      </c>
      <c r="CB514">
        <v>197.39170405105301</v>
      </c>
      <c r="CC514">
        <v>195.19338253355599</v>
      </c>
    </row>
    <row r="515" spans="1:81" x14ac:dyDescent="0.25">
      <c r="A515">
        <v>22976</v>
      </c>
      <c r="B515" t="s">
        <v>1107</v>
      </c>
      <c r="C515" t="s">
        <v>172</v>
      </c>
      <c r="D515">
        <v>2019</v>
      </c>
      <c r="E515" t="s">
        <v>28</v>
      </c>
      <c r="F515" t="s">
        <v>23</v>
      </c>
      <c r="G515">
        <v>2016</v>
      </c>
      <c r="H515">
        <v>647884</v>
      </c>
      <c r="I515">
        <v>100</v>
      </c>
      <c r="J515">
        <v>2030</v>
      </c>
      <c r="K515">
        <v>6.01</v>
      </c>
      <c r="L515">
        <v>608946.1716</v>
      </c>
      <c r="M515">
        <v>2020</v>
      </c>
      <c r="N515">
        <v>613103</v>
      </c>
      <c r="O515">
        <v>99.353303493640993</v>
      </c>
      <c r="P515" t="s">
        <v>24</v>
      </c>
      <c r="Q515">
        <v>2.7104091061390201</v>
      </c>
      <c r="R515">
        <v>1</v>
      </c>
      <c r="S515" t="s">
        <v>25</v>
      </c>
      <c r="T515">
        <v>-1.11368485725649E-2</v>
      </c>
      <c r="AU515">
        <v>647884</v>
      </c>
      <c r="AV515">
        <v>639188.75</v>
      </c>
      <c r="AW515">
        <v>630493.5</v>
      </c>
      <c r="AX515">
        <v>621798.25</v>
      </c>
      <c r="AY515">
        <v>613103</v>
      </c>
      <c r="AZ515">
        <v>612687.31715999998</v>
      </c>
      <c r="BA515">
        <v>612271.63431999995</v>
      </c>
      <c r="BB515">
        <v>611855.95148000005</v>
      </c>
      <c r="BC515">
        <v>611440.26864000002</v>
      </c>
      <c r="BD515">
        <v>611024.5858</v>
      </c>
      <c r="BE515">
        <v>610608.90295999998</v>
      </c>
      <c r="BF515">
        <v>610193.22011999995</v>
      </c>
      <c r="BG515">
        <v>609777.53728000005</v>
      </c>
      <c r="BH515">
        <v>609361.85444000002</v>
      </c>
      <c r="BI515">
        <v>608946.1716</v>
      </c>
      <c r="BJ515">
        <v>602164.43029804702</v>
      </c>
      <c r="BK515">
        <v>595458.21622203302</v>
      </c>
      <c r="BL515">
        <v>588826.68823667895</v>
      </c>
      <c r="BM515">
        <v>582269.01457430201</v>
      </c>
      <c r="BN515">
        <v>575784.37273049098</v>
      </c>
      <c r="BO515">
        <v>569371.949360942</v>
      </c>
      <c r="BP515">
        <v>563030.94017944403</v>
      </c>
      <c r="BQ515">
        <v>556760.54985699605</v>
      </c>
      <c r="BR515">
        <v>550559.99192206096</v>
      </c>
      <c r="BS515">
        <v>544428.48866191204</v>
      </c>
      <c r="BT515">
        <v>538365.27102509397</v>
      </c>
      <c r="BU515">
        <v>532369.57852495997</v>
      </c>
      <c r="BV515">
        <v>526440.659144287</v>
      </c>
      <c r="BW515">
        <v>520577.769240956</v>
      </c>
      <c r="BX515">
        <v>514780.173454676</v>
      </c>
      <c r="BY515">
        <v>509047.14461475197</v>
      </c>
      <c r="BZ515">
        <v>503377.96364888101</v>
      </c>
      <c r="CA515">
        <v>497771.919492958</v>
      </c>
      <c r="CB515">
        <v>492228.30900189001</v>
      </c>
      <c r="CC515">
        <v>486746.43686140602</v>
      </c>
    </row>
    <row r="516" spans="1:81" x14ac:dyDescent="0.25">
      <c r="A516">
        <v>848335</v>
      </c>
      <c r="B516" t="s">
        <v>1108</v>
      </c>
      <c r="C516" t="s">
        <v>148</v>
      </c>
      <c r="D516">
        <v>2020</v>
      </c>
      <c r="E516" t="s">
        <v>53</v>
      </c>
      <c r="F516" t="s">
        <v>54</v>
      </c>
      <c r="G516">
        <v>2019</v>
      </c>
      <c r="H516">
        <v>51.38</v>
      </c>
      <c r="I516">
        <v>100</v>
      </c>
      <c r="J516">
        <v>2030</v>
      </c>
      <c r="K516">
        <v>50</v>
      </c>
      <c r="L516">
        <v>25.69</v>
      </c>
      <c r="M516">
        <v>2020</v>
      </c>
      <c r="N516">
        <v>51.38</v>
      </c>
      <c r="O516">
        <v>122.314911366006</v>
      </c>
      <c r="P516" t="s">
        <v>691</v>
      </c>
      <c r="Q516">
        <v>3.4902439216190202</v>
      </c>
      <c r="R516">
        <v>1</v>
      </c>
      <c r="S516" t="s">
        <v>25</v>
      </c>
      <c r="T516">
        <v>-1.11368485725649E-2</v>
      </c>
      <c r="AX516">
        <v>51.38</v>
      </c>
      <c r="AY516">
        <v>51.38</v>
      </c>
      <c r="AZ516">
        <v>48.811</v>
      </c>
      <c r="BA516">
        <v>46.241999999999997</v>
      </c>
      <c r="BB516">
        <v>43.673000000000002</v>
      </c>
      <c r="BC516">
        <v>41.103999999999999</v>
      </c>
      <c r="BD516">
        <v>38.534999999999997</v>
      </c>
      <c r="BE516">
        <v>35.966000000000001</v>
      </c>
      <c r="BF516">
        <v>33.396999999999998</v>
      </c>
      <c r="BG516">
        <v>30.827999999999999</v>
      </c>
      <c r="BH516">
        <v>28.259</v>
      </c>
      <c r="BI516">
        <v>25.69</v>
      </c>
      <c r="BJ516">
        <v>25.403894360170799</v>
      </c>
      <c r="BK516">
        <v>25.120975035528101</v>
      </c>
      <c r="BL516">
        <v>24.841206540562201</v>
      </c>
      <c r="BM516">
        <v>24.5645537849602</v>
      </c>
      <c r="BN516">
        <v>24.2909820692045</v>
      </c>
      <c r="BO516">
        <v>24.020457080220801</v>
      </c>
      <c r="BP516">
        <v>23.752944887074602</v>
      </c>
      <c r="BQ516">
        <v>23.488411936714801</v>
      </c>
      <c r="BR516">
        <v>23.226825049765601</v>
      </c>
      <c r="BS516">
        <v>22.968151416364901</v>
      </c>
      <c r="BT516">
        <v>22.7123585920491</v>
      </c>
      <c r="BU516">
        <v>22.4594144936836</v>
      </c>
      <c r="BV516">
        <v>22.209287395438999</v>
      </c>
      <c r="BW516">
        <v>21.961945924811399</v>
      </c>
      <c r="BX516">
        <v>21.717359058688</v>
      </c>
      <c r="BY516">
        <v>21.4754961194553</v>
      </c>
      <c r="BZ516">
        <v>21.2363267711522</v>
      </c>
      <c r="CA516">
        <v>20.999821015664399</v>
      </c>
      <c r="CB516">
        <v>20.765949188962001</v>
      </c>
      <c r="CC516">
        <v>20.534681957378901</v>
      </c>
    </row>
    <row r="517" spans="1:81" x14ac:dyDescent="0.25">
      <c r="A517">
        <v>10250</v>
      </c>
      <c r="B517" t="s">
        <v>1109</v>
      </c>
      <c r="C517" t="s">
        <v>65</v>
      </c>
      <c r="D517">
        <v>2020</v>
      </c>
      <c r="E517" t="s">
        <v>690</v>
      </c>
      <c r="F517" t="s">
        <v>23</v>
      </c>
      <c r="G517">
        <v>2018</v>
      </c>
      <c r="H517">
        <v>153200</v>
      </c>
      <c r="I517">
        <v>100</v>
      </c>
      <c r="J517">
        <v>2030</v>
      </c>
      <c r="K517">
        <v>50</v>
      </c>
      <c r="L517">
        <v>76600</v>
      </c>
      <c r="M517">
        <v>2020</v>
      </c>
      <c r="N517">
        <v>135100</v>
      </c>
      <c r="O517">
        <v>23.629242819843299</v>
      </c>
      <c r="P517" t="s">
        <v>45</v>
      </c>
      <c r="Q517">
        <v>3.1502592224390198</v>
      </c>
      <c r="R517">
        <v>1</v>
      </c>
      <c r="S517" t="s">
        <v>25</v>
      </c>
      <c r="T517">
        <v>-1.11368485725649E-2</v>
      </c>
      <c r="AW517">
        <v>153200</v>
      </c>
      <c r="AX517">
        <v>144150</v>
      </c>
      <c r="AY517">
        <v>135100</v>
      </c>
      <c r="AZ517">
        <v>129250</v>
      </c>
      <c r="BA517">
        <v>123400</v>
      </c>
      <c r="BB517">
        <v>117550</v>
      </c>
      <c r="BC517">
        <v>111700</v>
      </c>
      <c r="BD517">
        <v>105850</v>
      </c>
      <c r="BE517">
        <v>100000</v>
      </c>
      <c r="BF517">
        <v>94150</v>
      </c>
      <c r="BG517">
        <v>88300</v>
      </c>
      <c r="BH517">
        <v>82450</v>
      </c>
      <c r="BI517">
        <v>76600</v>
      </c>
      <c r="BJ517">
        <v>75746.917399341502</v>
      </c>
      <c r="BK517">
        <v>74903.335450426399</v>
      </c>
      <c r="BL517">
        <v>74069.148345934998</v>
      </c>
      <c r="BM517">
        <v>73244.251456907499</v>
      </c>
      <c r="BN517">
        <v>72428.541319620999</v>
      </c>
      <c r="BO517">
        <v>71621.915622612694</v>
      </c>
      <c r="BP517">
        <v>70824.273193846602</v>
      </c>
      <c r="BQ517">
        <v>70035.513988024803</v>
      </c>
      <c r="BR517">
        <v>69255.539074038403</v>
      </c>
      <c r="BS517">
        <v>68484.250622559499</v>
      </c>
      <c r="BT517">
        <v>67721.551893770404</v>
      </c>
      <c r="BU517">
        <v>66967.347225230405</v>
      </c>
      <c r="BV517">
        <v>66221.542019876593</v>
      </c>
      <c r="BW517">
        <v>65484.042734159499</v>
      </c>
      <c r="BX517">
        <v>64754.756866309799</v>
      </c>
      <c r="BY517">
        <v>64033.592944736498</v>
      </c>
      <c r="BZ517">
        <v>63320.4605165537</v>
      </c>
      <c r="CA517">
        <v>62615.270136235697</v>
      </c>
      <c r="CB517">
        <v>61917.933354398199</v>
      </c>
      <c r="CC517">
        <v>61228.362706704102</v>
      </c>
    </row>
    <row r="518" spans="1:81" x14ac:dyDescent="0.25">
      <c r="A518">
        <v>23110</v>
      </c>
      <c r="B518" t="s">
        <v>320</v>
      </c>
      <c r="C518" t="s">
        <v>41</v>
      </c>
      <c r="D518">
        <v>2018</v>
      </c>
      <c r="E518" t="s">
        <v>690</v>
      </c>
      <c r="F518" t="s">
        <v>23</v>
      </c>
      <c r="G518">
        <v>2016</v>
      </c>
      <c r="H518">
        <v>1650000</v>
      </c>
      <c r="I518">
        <v>100</v>
      </c>
      <c r="J518">
        <v>2030</v>
      </c>
      <c r="K518">
        <v>50</v>
      </c>
      <c r="L518">
        <v>825000</v>
      </c>
      <c r="M518">
        <v>2020</v>
      </c>
      <c r="N518">
        <v>1240000</v>
      </c>
      <c r="O518">
        <v>49.696969696969703</v>
      </c>
      <c r="P518" t="s">
        <v>706</v>
      </c>
      <c r="Q518">
        <v>3.1504089024390201</v>
      </c>
      <c r="R518">
        <v>1</v>
      </c>
      <c r="S518" t="s">
        <v>25</v>
      </c>
      <c r="T518">
        <v>-1.11368485725649E-2</v>
      </c>
      <c r="AU518">
        <v>1650000</v>
      </c>
      <c r="AV518">
        <v>1547500</v>
      </c>
      <c r="AW518">
        <v>1445000</v>
      </c>
      <c r="AX518">
        <v>1342500</v>
      </c>
      <c r="AY518">
        <v>1240000</v>
      </c>
      <c r="AZ518">
        <v>1198500</v>
      </c>
      <c r="BA518">
        <v>1157000</v>
      </c>
      <c r="BB518">
        <v>1115500</v>
      </c>
      <c r="BC518">
        <v>1074000</v>
      </c>
      <c r="BD518">
        <v>1032500</v>
      </c>
      <c r="BE518">
        <v>991000</v>
      </c>
      <c r="BF518">
        <v>949500</v>
      </c>
      <c r="BG518">
        <v>908000</v>
      </c>
      <c r="BH518">
        <v>866500</v>
      </c>
      <c r="BI518">
        <v>825000</v>
      </c>
      <c r="BJ518">
        <v>815812.099927634</v>
      </c>
      <c r="BK518">
        <v>806726.52410707297</v>
      </c>
      <c r="BL518">
        <v>797742.13296862098</v>
      </c>
      <c r="BM518">
        <v>788857.79963379505</v>
      </c>
      <c r="BN518">
        <v>780072.40977398597</v>
      </c>
      <c r="BO518">
        <v>771384.86147069803</v>
      </c>
      <c r="BP518">
        <v>762794.06507732905</v>
      </c>
      <c r="BQ518">
        <v>754298.94308251201</v>
      </c>
      <c r="BR518">
        <v>745898.42997495597</v>
      </c>
      <c r="BS518">
        <v>737591.47210981103</v>
      </c>
      <c r="BT518">
        <v>729377.02757650905</v>
      </c>
      <c r="BU518">
        <v>721254.066068082</v>
      </c>
      <c r="BV518">
        <v>713221.56875193503</v>
      </c>
      <c r="BW518">
        <v>705278.52814205701</v>
      </c>
      <c r="BX518">
        <v>697423.94797265797</v>
      </c>
      <c r="BY518">
        <v>689656.84307320602</v>
      </c>
      <c r="BZ518">
        <v>681976.239244867</v>
      </c>
      <c r="CA518">
        <v>674381.17313830904</v>
      </c>
      <c r="CB518">
        <v>666870.69213287905</v>
      </c>
      <c r="CC518">
        <v>659443.85421711404</v>
      </c>
    </row>
    <row r="519" spans="1:81" x14ac:dyDescent="0.25">
      <c r="A519">
        <v>31735</v>
      </c>
      <c r="B519" t="s">
        <v>1110</v>
      </c>
      <c r="C519" t="s">
        <v>172</v>
      </c>
      <c r="D519">
        <v>2011</v>
      </c>
      <c r="E519" t="s">
        <v>28</v>
      </c>
      <c r="F519" t="s">
        <v>23</v>
      </c>
      <c r="G519">
        <v>2012</v>
      </c>
      <c r="H519">
        <v>2834628</v>
      </c>
      <c r="I519">
        <v>100</v>
      </c>
      <c r="J519">
        <v>2026</v>
      </c>
      <c r="K519">
        <v>6.75</v>
      </c>
      <c r="L519">
        <v>2643290.61</v>
      </c>
      <c r="M519">
        <v>2020</v>
      </c>
      <c r="N519">
        <v>5212195</v>
      </c>
      <c r="O519">
        <v>-1242.60449042396</v>
      </c>
      <c r="P519" t="s">
        <v>24</v>
      </c>
      <c r="Q519">
        <v>2.7160761457268299</v>
      </c>
      <c r="R519">
        <v>1</v>
      </c>
      <c r="S519" t="s">
        <v>25</v>
      </c>
      <c r="T519">
        <v>-1.11368485725649E-2</v>
      </c>
      <c r="AQ519">
        <v>2834628</v>
      </c>
      <c r="AR519">
        <v>3131823.875</v>
      </c>
      <c r="AS519">
        <v>3429019.75</v>
      </c>
      <c r="AT519">
        <v>3726215.625</v>
      </c>
      <c r="AU519">
        <v>4023411.5</v>
      </c>
      <c r="AV519">
        <v>4320607.375</v>
      </c>
      <c r="AW519">
        <v>4617803.25</v>
      </c>
      <c r="AX519">
        <v>4914999.125</v>
      </c>
      <c r="AY519">
        <v>5212195</v>
      </c>
      <c r="AZ519">
        <v>4784044.2683333298</v>
      </c>
      <c r="BA519">
        <v>4355893.5366666596</v>
      </c>
      <c r="BB519">
        <v>3927742.8049999899</v>
      </c>
      <c r="BC519">
        <v>3499592.07333333</v>
      </c>
      <c r="BD519">
        <v>3071441.3416666598</v>
      </c>
      <c r="BE519">
        <v>2643290.61</v>
      </c>
      <c r="BF519">
        <v>2613852.68274314</v>
      </c>
      <c r="BG519">
        <v>2584742.6012244401</v>
      </c>
      <c r="BH519">
        <v>2555956.7142755399</v>
      </c>
      <c r="BI519">
        <v>2527491.4113906301</v>
      </c>
      <c r="BJ519">
        <v>2499343.1222735099</v>
      </c>
      <c r="BK519">
        <v>2471508.3163898699</v>
      </c>
      <c r="BL519">
        <v>2443983.5025244001</v>
      </c>
      <c r="BM519">
        <v>2416765.2283429401</v>
      </c>
      <c r="BN519">
        <v>2389850.07995944</v>
      </c>
      <c r="BO519">
        <v>2363234.6815077998</v>
      </c>
      <c r="BP519">
        <v>2336915.69471842</v>
      </c>
      <c r="BQ519">
        <v>2310889.8184994902</v>
      </c>
      <c r="BR519">
        <v>2285153.7885229802</v>
      </c>
      <c r="BS519">
        <v>2259704.37681517</v>
      </c>
      <c r="BT519">
        <v>2234538.39135182</v>
      </c>
      <c r="BU519">
        <v>2209652.6756577501</v>
      </c>
      <c r="BV519">
        <v>2185044.1084109899</v>
      </c>
      <c r="BW519">
        <v>2160709.6030512401</v>
      </c>
      <c r="BX519">
        <v>2136646.1073927698</v>
      </c>
      <c r="BY519">
        <v>2112850.6032415801</v>
      </c>
      <c r="BZ519">
        <v>2089320.1060168201</v>
      </c>
      <c r="CA519">
        <v>2066051.6643765001</v>
      </c>
      <c r="CB519">
        <v>2043042.3598472399</v>
      </c>
      <c r="CC519">
        <v>2020289.30645829</v>
      </c>
    </row>
    <row r="520" spans="1:81" x14ac:dyDescent="0.25">
      <c r="A520">
        <v>10227</v>
      </c>
      <c r="B520" t="s">
        <v>323</v>
      </c>
      <c r="C520" t="s">
        <v>172</v>
      </c>
      <c r="D520">
        <v>2020</v>
      </c>
      <c r="E520" t="s">
        <v>28</v>
      </c>
      <c r="F520" t="s">
        <v>23</v>
      </c>
      <c r="G520">
        <v>2017</v>
      </c>
      <c r="H520">
        <v>659620</v>
      </c>
      <c r="I520">
        <v>100</v>
      </c>
      <c r="J520">
        <v>2030</v>
      </c>
      <c r="K520">
        <v>24.8</v>
      </c>
      <c r="L520">
        <v>496034.24</v>
      </c>
      <c r="M520">
        <v>2020</v>
      </c>
      <c r="N520">
        <v>595255</v>
      </c>
      <c r="O520">
        <v>39.346334301958798</v>
      </c>
      <c r="P520" t="s">
        <v>45</v>
      </c>
      <c r="Q520">
        <v>2.8983098644390202</v>
      </c>
      <c r="R520">
        <v>1</v>
      </c>
      <c r="S520" t="s">
        <v>25</v>
      </c>
      <c r="T520">
        <v>-1.11368485725649E-2</v>
      </c>
      <c r="AV520">
        <v>659620</v>
      </c>
      <c r="AW520">
        <v>638165</v>
      </c>
      <c r="AX520">
        <v>616710</v>
      </c>
      <c r="AY520">
        <v>595255</v>
      </c>
      <c r="AZ520">
        <v>585332.924</v>
      </c>
      <c r="BA520">
        <v>575410.848</v>
      </c>
      <c r="BB520">
        <v>565488.772</v>
      </c>
      <c r="BC520">
        <v>555566.696</v>
      </c>
      <c r="BD520">
        <v>545644.62</v>
      </c>
      <c r="BE520">
        <v>535722.54399999999</v>
      </c>
      <c r="BF520">
        <v>525800.46799999999</v>
      </c>
      <c r="BG520">
        <v>515878.39199999999</v>
      </c>
      <c r="BH520">
        <v>505956.31599999999</v>
      </c>
      <c r="BI520">
        <v>496034.24</v>
      </c>
      <c r="BJ520">
        <v>490509.98178231198</v>
      </c>
      <c r="BK520">
        <v>485047.24639187101</v>
      </c>
      <c r="BL520">
        <v>479645.34865826502</v>
      </c>
      <c r="BM520">
        <v>474303.61104172299</v>
      </c>
      <c r="BN520">
        <v>469021.36354813102</v>
      </c>
      <c r="BO520">
        <v>463797.94364499702</v>
      </c>
      <c r="BP520">
        <v>458632.69617835601</v>
      </c>
      <c r="BQ520">
        <v>453524.97329058999</v>
      </c>
      <c r="BR520">
        <v>448474.134339176</v>
      </c>
      <c r="BS520">
        <v>443479.54581632902</v>
      </c>
      <c r="BT520">
        <v>438540.58126954199</v>
      </c>
      <c r="BU520">
        <v>433656.62122301903</v>
      </c>
      <c r="BV520">
        <v>428827.053099968</v>
      </c>
      <c r="BW520">
        <v>424051.27114577399</v>
      </c>
      <c r="BX520">
        <v>419328.67635202</v>
      </c>
      <c r="BY520">
        <v>414658.67638135399</v>
      </c>
      <c r="BZ520">
        <v>410040.68549319397</v>
      </c>
      <c r="CA520">
        <v>405474.12447026599</v>
      </c>
      <c r="CB520">
        <v>400958.42054594698</v>
      </c>
      <c r="CC520">
        <v>396493.00733243203</v>
      </c>
    </row>
    <row r="521" spans="1:81" x14ac:dyDescent="0.25">
      <c r="A521">
        <v>52935</v>
      </c>
      <c r="B521" t="s">
        <v>1111</v>
      </c>
      <c r="C521" t="s">
        <v>172</v>
      </c>
      <c r="D521">
        <v>2012</v>
      </c>
      <c r="E521" t="s">
        <v>28</v>
      </c>
      <c r="F521" t="s">
        <v>23</v>
      </c>
      <c r="G521">
        <v>2011</v>
      </c>
      <c r="H521">
        <v>50991466.859999999</v>
      </c>
      <c r="I521">
        <v>100</v>
      </c>
      <c r="J521">
        <v>2030</v>
      </c>
      <c r="K521">
        <v>35</v>
      </c>
      <c r="L521">
        <v>33144453.458999999</v>
      </c>
      <c r="M521">
        <v>2020</v>
      </c>
      <c r="N521">
        <v>42521218.07</v>
      </c>
      <c r="O521">
        <v>47.460315066079303</v>
      </c>
      <c r="P521" t="s">
        <v>24</v>
      </c>
      <c r="Q521">
        <v>3.0053430491250199</v>
      </c>
      <c r="R521">
        <v>1</v>
      </c>
      <c r="S521" t="s">
        <v>25</v>
      </c>
      <c r="T521">
        <v>-1.11368485725649E-2</v>
      </c>
      <c r="AP521">
        <v>50991466.859999999</v>
      </c>
      <c r="AQ521">
        <v>50050328.105555497</v>
      </c>
      <c r="AR521">
        <v>49109189.351111099</v>
      </c>
      <c r="AS521">
        <v>48168050.596666597</v>
      </c>
      <c r="AT521">
        <v>47226911.842222199</v>
      </c>
      <c r="AU521">
        <v>46285773.087777697</v>
      </c>
      <c r="AV521">
        <v>45344634.333333299</v>
      </c>
      <c r="AW521">
        <v>44403495.578888804</v>
      </c>
      <c r="AX521">
        <v>43462356.824444398</v>
      </c>
      <c r="AY521">
        <v>42521218.07</v>
      </c>
      <c r="AZ521">
        <v>41583541.608900003</v>
      </c>
      <c r="BA521">
        <v>40645865.147799999</v>
      </c>
      <c r="BB521">
        <v>39708188.686700001</v>
      </c>
      <c r="BC521">
        <v>38770512.225599997</v>
      </c>
      <c r="BD521">
        <v>37832835.7645</v>
      </c>
      <c r="BE521">
        <v>36895159.303400002</v>
      </c>
      <c r="BF521">
        <v>35957482.842299998</v>
      </c>
      <c r="BG521">
        <v>35019806.381200001</v>
      </c>
      <c r="BH521">
        <v>34082129.920100003</v>
      </c>
      <c r="BI521">
        <v>33144453.458999999</v>
      </c>
      <c r="BJ521">
        <v>32775328.699806601</v>
      </c>
      <c r="BK521">
        <v>32410314.827160899</v>
      </c>
      <c r="BL521">
        <v>32049366.058741599</v>
      </c>
      <c r="BM521">
        <v>31692437.122098699</v>
      </c>
      <c r="BN521">
        <v>31339483.248974402</v>
      </c>
      <c r="BO521">
        <v>30990460.169688102</v>
      </c>
      <c r="BP521">
        <v>30645324.107584201</v>
      </c>
      <c r="BQ521">
        <v>30304031.773540799</v>
      </c>
      <c r="BR521">
        <v>29966540.360540699</v>
      </c>
      <c r="BS521">
        <v>29632807.538301699</v>
      </c>
      <c r="BT521">
        <v>29302791.447967701</v>
      </c>
      <c r="BU521">
        <v>28976450.696858201</v>
      </c>
      <c r="BV521">
        <v>28653744.353276901</v>
      </c>
      <c r="BW521">
        <v>28334631.941377498</v>
      </c>
      <c r="BX521">
        <v>28019073.436087001</v>
      </c>
      <c r="BY521">
        <v>27707029.258085702</v>
      </c>
      <c r="BZ521">
        <v>27398460.268842801</v>
      </c>
      <c r="CA521">
        <v>27093327.765707299</v>
      </c>
      <c r="CB521">
        <v>26791593.477053698</v>
      </c>
      <c r="CC521">
        <v>26493219.557482</v>
      </c>
    </row>
    <row r="522" spans="1:81" x14ac:dyDescent="0.25">
      <c r="A522">
        <v>52936</v>
      </c>
      <c r="B522" t="s">
        <v>1112</v>
      </c>
      <c r="C522" t="s">
        <v>172</v>
      </c>
      <c r="D522">
        <v>2020</v>
      </c>
      <c r="E522" t="s">
        <v>28</v>
      </c>
      <c r="F522" t="s">
        <v>23</v>
      </c>
      <c r="G522">
        <v>2017</v>
      </c>
      <c r="H522">
        <v>36512476.634999998</v>
      </c>
      <c r="I522">
        <v>100</v>
      </c>
      <c r="J522">
        <v>2030</v>
      </c>
      <c r="K522">
        <v>45</v>
      </c>
      <c r="L522">
        <v>20081862.149250001</v>
      </c>
      <c r="M522">
        <v>2020</v>
      </c>
      <c r="N522">
        <v>29007398.960000001</v>
      </c>
      <c r="O522">
        <v>45.682077264592301</v>
      </c>
      <c r="P522" t="s">
        <v>24</v>
      </c>
      <c r="Q522">
        <v>3.1038951379390198</v>
      </c>
      <c r="R522">
        <v>1</v>
      </c>
      <c r="S522" t="s">
        <v>25</v>
      </c>
      <c r="T522">
        <v>-1.11368485725649E-2</v>
      </c>
      <c r="AV522">
        <v>36512476.634999998</v>
      </c>
      <c r="AW522">
        <v>34010784.076666601</v>
      </c>
      <c r="AX522">
        <v>31509091.518333301</v>
      </c>
      <c r="AY522">
        <v>29007398.960000001</v>
      </c>
      <c r="AZ522">
        <v>28114845.278925002</v>
      </c>
      <c r="BA522">
        <v>27222291.597849999</v>
      </c>
      <c r="BB522">
        <v>26329737.916774999</v>
      </c>
      <c r="BC522">
        <v>25437184.2357</v>
      </c>
      <c r="BD522">
        <v>24544630.554625001</v>
      </c>
      <c r="BE522">
        <v>23652076.873550002</v>
      </c>
      <c r="BF522">
        <v>22759523.192474999</v>
      </c>
      <c r="BG522">
        <v>21866969.511399999</v>
      </c>
      <c r="BH522">
        <v>20974415.830325</v>
      </c>
      <c r="BI522">
        <v>20081862.149250001</v>
      </c>
      <c r="BJ522">
        <v>19858213.491438601</v>
      </c>
      <c r="BK522">
        <v>19637055.574862801</v>
      </c>
      <c r="BL522">
        <v>19418360.6605145</v>
      </c>
      <c r="BM522">
        <v>19202101.318310902</v>
      </c>
      <c r="BN522">
        <v>18988250.4236538</v>
      </c>
      <c r="BO522">
        <v>18776781.1540277</v>
      </c>
      <c r="BP522">
        <v>18567666.985635102</v>
      </c>
      <c r="BQ522">
        <v>18360881.690070201</v>
      </c>
      <c r="BR522">
        <v>18156399.331029098</v>
      </c>
      <c r="BS522">
        <v>17954194.261056501</v>
      </c>
      <c r="BT522">
        <v>17754241.118328702</v>
      </c>
      <c r="BU522">
        <v>17556514.823472999</v>
      </c>
      <c r="BV522">
        <v>17360990.576421998</v>
      </c>
      <c r="BW522">
        <v>17167643.853302699</v>
      </c>
      <c r="BX522">
        <v>16976450.403360698</v>
      </c>
      <c r="BY522">
        <v>16787386.245918799</v>
      </c>
      <c r="BZ522">
        <v>16600427.6673689</v>
      </c>
      <c r="CA522">
        <v>16415551.218197601</v>
      </c>
      <c r="CB522">
        <v>16232733.7100453</v>
      </c>
      <c r="CC522">
        <v>16051952.2127978</v>
      </c>
    </row>
    <row r="523" spans="1:81" x14ac:dyDescent="0.25">
      <c r="A523">
        <v>52937</v>
      </c>
      <c r="B523" t="s">
        <v>1113</v>
      </c>
      <c r="C523" t="s">
        <v>172</v>
      </c>
      <c r="D523">
        <v>2017</v>
      </c>
      <c r="E523" t="s">
        <v>28</v>
      </c>
      <c r="F523" t="s">
        <v>23</v>
      </c>
      <c r="G523">
        <v>2017</v>
      </c>
      <c r="H523">
        <v>30422591.456999999</v>
      </c>
      <c r="I523">
        <v>100</v>
      </c>
      <c r="J523">
        <v>2030</v>
      </c>
      <c r="K523">
        <v>30</v>
      </c>
      <c r="L523">
        <v>21295814.019900002</v>
      </c>
      <c r="M523">
        <v>2020</v>
      </c>
      <c r="N523">
        <v>30422591.598000001</v>
      </c>
      <c r="O523">
        <v>59.033522676043603</v>
      </c>
      <c r="P523" t="s">
        <v>24</v>
      </c>
      <c r="Q523">
        <v>2.9539409024390202</v>
      </c>
      <c r="R523">
        <v>1</v>
      </c>
      <c r="S523" t="s">
        <v>25</v>
      </c>
      <c r="T523">
        <v>-1.11368485725649E-2</v>
      </c>
      <c r="AV523">
        <v>30422591.456999999</v>
      </c>
      <c r="AW523">
        <v>30422591.504000001</v>
      </c>
      <c r="AX523">
        <v>30422591.550999999</v>
      </c>
      <c r="AY523">
        <v>30422591.598000001</v>
      </c>
      <c r="AZ523">
        <v>29509913.840190001</v>
      </c>
      <c r="BA523">
        <v>28597236.082380001</v>
      </c>
      <c r="BB523">
        <v>27684558.32457</v>
      </c>
      <c r="BC523">
        <v>26771880.56676</v>
      </c>
      <c r="BD523">
        <v>25859202.80895</v>
      </c>
      <c r="BE523">
        <v>24946525.051139999</v>
      </c>
      <c r="BF523">
        <v>24033847.293329999</v>
      </c>
      <c r="BG523">
        <v>23121169.535519999</v>
      </c>
      <c r="BH523">
        <v>22208491.777709998</v>
      </c>
      <c r="BI523">
        <v>21295814.019900002</v>
      </c>
      <c r="BJ523">
        <v>21058645.763930801</v>
      </c>
      <c r="BK523">
        <v>20824118.814914599</v>
      </c>
      <c r="BL523">
        <v>20592203.757015798</v>
      </c>
      <c r="BM523">
        <v>20362871.501998499</v>
      </c>
      <c r="BN523">
        <v>20136093.285578199</v>
      </c>
      <c r="BO523">
        <v>19911840.663813699</v>
      </c>
      <c r="BP523">
        <v>19690085.509539701</v>
      </c>
      <c r="BQ523">
        <v>19470800.008839101</v>
      </c>
      <c r="BR523">
        <v>19253956.657554001</v>
      </c>
      <c r="BS523">
        <v>19039528.2578361</v>
      </c>
      <c r="BT523">
        <v>18827487.9147355</v>
      </c>
      <c r="BU523">
        <v>18617809.032827299</v>
      </c>
      <c r="BV523">
        <v>18410465.3128758</v>
      </c>
      <c r="BW523">
        <v>18205430.748535801</v>
      </c>
      <c r="BX523">
        <v>18002679.623091001</v>
      </c>
      <c r="BY523">
        <v>17802186.506228302</v>
      </c>
      <c r="BZ523">
        <v>17603926.250847898</v>
      </c>
      <c r="CA523">
        <v>17407873.9899096</v>
      </c>
      <c r="CB523">
        <v>17214005.1333136</v>
      </c>
      <c r="CC523">
        <v>17022295.364816599</v>
      </c>
    </row>
    <row r="524" spans="1:81" x14ac:dyDescent="0.25">
      <c r="A524">
        <v>10289</v>
      </c>
      <c r="B524" t="s">
        <v>1114</v>
      </c>
      <c r="C524" t="s">
        <v>172</v>
      </c>
      <c r="D524">
        <v>2019</v>
      </c>
      <c r="E524" t="s">
        <v>49</v>
      </c>
      <c r="F524" t="s">
        <v>50</v>
      </c>
      <c r="G524">
        <v>2019</v>
      </c>
      <c r="H524">
        <v>12466651</v>
      </c>
      <c r="I524">
        <v>93.8</v>
      </c>
      <c r="J524">
        <v>2021</v>
      </c>
      <c r="K524">
        <v>0</v>
      </c>
      <c r="L524">
        <v>12466651</v>
      </c>
      <c r="M524">
        <v>2020</v>
      </c>
      <c r="N524">
        <v>7238428</v>
      </c>
      <c r="O524">
        <v>0</v>
      </c>
      <c r="P524" t="s">
        <v>691</v>
      </c>
      <c r="Q524">
        <v>2.2551003236365901</v>
      </c>
      <c r="R524">
        <v>1</v>
      </c>
      <c r="S524" t="s">
        <v>25</v>
      </c>
      <c r="T524">
        <v>-1.11368485725649E-2</v>
      </c>
      <c r="AX524">
        <v>12466651</v>
      </c>
      <c r="AY524">
        <v>7238428</v>
      </c>
      <c r="AZ524">
        <v>12466651</v>
      </c>
      <c r="BA524">
        <v>12327811.7956059</v>
      </c>
      <c r="BB524">
        <v>12190518.822407199</v>
      </c>
      <c r="BC524">
        <v>12054754.860261001</v>
      </c>
      <c r="BD524">
        <v>11920502.8808029</v>
      </c>
      <c r="BE524">
        <v>11787746.0453106</v>
      </c>
      <c r="BF524">
        <v>11656467.702592099</v>
      </c>
      <c r="BG524">
        <v>11526651.3868974</v>
      </c>
      <c r="BH524">
        <v>11398280.8158527</v>
      </c>
      <c r="BI524">
        <v>11271339.888419</v>
      </c>
      <c r="BJ524">
        <v>11145812.6828718</v>
      </c>
      <c r="BK524">
        <v>11021683.454804501</v>
      </c>
      <c r="BL524">
        <v>10898936.635153599</v>
      </c>
      <c r="BM524">
        <v>10777556.828245901</v>
      </c>
      <c r="BN524">
        <v>10657528.809867499</v>
      </c>
      <c r="BO524">
        <v>10538837.525354199</v>
      </c>
      <c r="BP524">
        <v>10421468.0877035</v>
      </c>
      <c r="BQ524">
        <v>10305405.7757069</v>
      </c>
      <c r="BR524">
        <v>10190636.032104099</v>
      </c>
      <c r="BS524">
        <v>10077144.461756401</v>
      </c>
      <c r="BT524">
        <v>9964916.82984199</v>
      </c>
      <c r="BU524">
        <v>9853939.0600698292</v>
      </c>
      <c r="BV524">
        <v>9744197.2329145502</v>
      </c>
      <c r="BW524">
        <v>9635677.5838703793</v>
      </c>
      <c r="BX524">
        <v>9528366.5017247591</v>
      </c>
      <c r="BY524">
        <v>9422250.5268511493</v>
      </c>
      <c r="BZ524">
        <v>9317316.3495208398</v>
      </c>
      <c r="CA524">
        <v>9213550.8082335405</v>
      </c>
      <c r="CB524">
        <v>9110940.8880666103</v>
      </c>
      <c r="CC524">
        <v>9009473.7190426197</v>
      </c>
    </row>
    <row r="525" spans="1:81" x14ac:dyDescent="0.25">
      <c r="A525">
        <v>55955</v>
      </c>
      <c r="B525" t="s">
        <v>1115</v>
      </c>
      <c r="C525" t="s">
        <v>27</v>
      </c>
      <c r="D525">
        <v>2020</v>
      </c>
      <c r="E525" t="s">
        <v>690</v>
      </c>
      <c r="F525" t="s">
        <v>23</v>
      </c>
      <c r="G525">
        <v>2019</v>
      </c>
      <c r="H525">
        <v>11543.71</v>
      </c>
      <c r="I525">
        <v>100</v>
      </c>
      <c r="J525">
        <v>2025</v>
      </c>
      <c r="K525">
        <v>30</v>
      </c>
      <c r="L525">
        <v>8080.5969999999897</v>
      </c>
      <c r="M525">
        <v>2020</v>
      </c>
      <c r="N525">
        <v>9998.6799999999894</v>
      </c>
      <c r="O525">
        <v>44.613945268847999</v>
      </c>
      <c r="P525" t="s">
        <v>45</v>
      </c>
      <c r="Q525">
        <v>2.94780603241878</v>
      </c>
      <c r="R525">
        <v>1</v>
      </c>
      <c r="S525" t="s">
        <v>25</v>
      </c>
      <c r="T525">
        <v>-1.11368485725649E-2</v>
      </c>
      <c r="AX525">
        <v>11543.71</v>
      </c>
      <c r="AY525">
        <v>9998.6799999999894</v>
      </c>
      <c r="AZ525">
        <v>9615.0633999999991</v>
      </c>
      <c r="BA525">
        <v>9231.4467999999906</v>
      </c>
      <c r="BB525">
        <v>8847.8301999999894</v>
      </c>
      <c r="BC525">
        <v>8464.2135999999991</v>
      </c>
      <c r="BD525">
        <v>8080.5969999999897</v>
      </c>
      <c r="BE525">
        <v>7990.6046148350697</v>
      </c>
      <c r="BF525">
        <v>7901.6144612364196</v>
      </c>
      <c r="BG525">
        <v>7813.6153775028397</v>
      </c>
      <c r="BH525">
        <v>7726.5963262393198</v>
      </c>
      <c r="BI525">
        <v>7640.5463929726602</v>
      </c>
      <c r="BJ525">
        <v>7555.4547847824697</v>
      </c>
      <c r="BK525">
        <v>7471.3108289474803</v>
      </c>
      <c r="BL525">
        <v>7388.1039716069299</v>
      </c>
      <c r="BM525">
        <v>7305.8237764367796</v>
      </c>
      <c r="BN525">
        <v>7224.4599233407598</v>
      </c>
      <c r="BO525">
        <v>7144.0022071559497</v>
      </c>
      <c r="BP525">
        <v>7064.4405363727801</v>
      </c>
      <c r="BQ525">
        <v>6985.7649318693102</v>
      </c>
      <c r="BR525">
        <v>6907.9655256595497</v>
      </c>
      <c r="BS525">
        <v>6831.0325596557796</v>
      </c>
      <c r="BT525">
        <v>6754.9563844446302</v>
      </c>
      <c r="BU525">
        <v>6679.7274580767898</v>
      </c>
      <c r="BV525">
        <v>6605.3363448701803</v>
      </c>
      <c r="BW525">
        <v>6531.7737142265096</v>
      </c>
      <c r="BX525">
        <v>6459.03033946091</v>
      </c>
      <c r="BY525">
        <v>6387.0970966447303</v>
      </c>
      <c r="BZ525">
        <v>6315.9649634611296</v>
      </c>
      <c r="CA525">
        <v>6245.6250180734296</v>
      </c>
      <c r="CB525">
        <v>6176.0684380061302</v>
      </c>
      <c r="CC525">
        <v>6107.2864990382504</v>
      </c>
    </row>
    <row r="526" spans="1:81" x14ac:dyDescent="0.25">
      <c r="A526">
        <v>10296</v>
      </c>
      <c r="B526" t="s">
        <v>1116</v>
      </c>
      <c r="C526" t="s">
        <v>59</v>
      </c>
      <c r="D526">
        <v>2020</v>
      </c>
      <c r="E526" t="s">
        <v>690</v>
      </c>
      <c r="F526" t="s">
        <v>23</v>
      </c>
      <c r="G526">
        <v>2019</v>
      </c>
      <c r="H526">
        <v>25669.32</v>
      </c>
      <c r="I526">
        <v>100</v>
      </c>
      <c r="J526">
        <v>2031</v>
      </c>
      <c r="K526">
        <v>35</v>
      </c>
      <c r="L526">
        <v>16685.058000000001</v>
      </c>
      <c r="M526">
        <v>2020</v>
      </c>
      <c r="N526">
        <v>23560.06</v>
      </c>
      <c r="O526">
        <v>23.477276152454099</v>
      </c>
      <c r="P526" t="s">
        <v>706</v>
      </c>
      <c r="Q526">
        <v>3.0007342742490701</v>
      </c>
      <c r="R526">
        <v>1</v>
      </c>
      <c r="S526" t="s">
        <v>25</v>
      </c>
      <c r="T526">
        <v>-1.11368485725649E-2</v>
      </c>
      <c r="AX526">
        <v>25669.32</v>
      </c>
      <c r="AY526">
        <v>23560.06</v>
      </c>
      <c r="AZ526">
        <v>22935.059818181799</v>
      </c>
      <c r="BA526">
        <v>22310.0596363636</v>
      </c>
      <c r="BB526">
        <v>21685.059454545401</v>
      </c>
      <c r="BC526">
        <v>21060.059272727201</v>
      </c>
      <c r="BD526">
        <v>20435.059090908999</v>
      </c>
      <c r="BE526">
        <v>19810.058909090902</v>
      </c>
      <c r="BF526">
        <v>19185.058727272699</v>
      </c>
      <c r="BG526">
        <v>18560.0585454545</v>
      </c>
      <c r="BH526">
        <v>17935.058363636301</v>
      </c>
      <c r="BI526">
        <v>17310.058181818102</v>
      </c>
      <c r="BJ526">
        <v>16685.058000000001</v>
      </c>
      <c r="BK526">
        <v>16499.2390356295</v>
      </c>
      <c r="BL526">
        <v>16315.489508927099</v>
      </c>
      <c r="BM526">
        <v>16133.7863728789</v>
      </c>
      <c r="BN526">
        <v>15954.106837142101</v>
      </c>
      <c r="BO526">
        <v>15776.428365186301</v>
      </c>
      <c r="BP526">
        <v>15600.728671467299</v>
      </c>
      <c r="BQ526">
        <v>15426.9857186315</v>
      </c>
      <c r="BR526">
        <v>15255.177714752001</v>
      </c>
      <c r="BS526">
        <v>15085.283110595199</v>
      </c>
      <c r="BT526">
        <v>14917.280596918201</v>
      </c>
      <c r="BU526">
        <v>14751.1491017959</v>
      </c>
      <c r="BV526">
        <v>14586.867787977901</v>
      </c>
      <c r="BW526">
        <v>14424.4160502751</v>
      </c>
      <c r="BX526">
        <v>14263.7735129755</v>
      </c>
      <c r="BY526">
        <v>14104.920027288201</v>
      </c>
      <c r="BZ526">
        <v>13947.8356688161</v>
      </c>
      <c r="CA526">
        <v>13792.5007350575</v>
      </c>
      <c r="CB526">
        <v>13638.895742934201</v>
      </c>
      <c r="CC526">
        <v>13487.001426348101</v>
      </c>
    </row>
    <row r="527" spans="1:81" x14ac:dyDescent="0.25">
      <c r="A527">
        <v>40328</v>
      </c>
      <c r="B527" t="s">
        <v>1117</v>
      </c>
      <c r="C527" t="s">
        <v>27</v>
      </c>
      <c r="D527">
        <v>2020</v>
      </c>
      <c r="E527" t="s">
        <v>28</v>
      </c>
      <c r="F527" t="s">
        <v>23</v>
      </c>
      <c r="G527">
        <v>2018</v>
      </c>
      <c r="H527">
        <v>110335</v>
      </c>
      <c r="I527">
        <v>100</v>
      </c>
      <c r="J527">
        <v>2030</v>
      </c>
      <c r="K527">
        <v>100</v>
      </c>
      <c r="L527">
        <v>0</v>
      </c>
      <c r="M527">
        <v>2020</v>
      </c>
      <c r="N527">
        <v>91945.833333333299</v>
      </c>
      <c r="O527">
        <v>0</v>
      </c>
      <c r="P527" t="s">
        <v>45</v>
      </c>
      <c r="Q527">
        <v>3.65025493593902</v>
      </c>
      <c r="R527">
        <v>1</v>
      </c>
      <c r="S527" t="s">
        <v>25</v>
      </c>
      <c r="T527">
        <v>-1.11368485725649E-2</v>
      </c>
      <c r="AW527">
        <v>110335</v>
      </c>
      <c r="AX527">
        <v>101140.416666666</v>
      </c>
      <c r="AY527">
        <v>91945.833333333299</v>
      </c>
      <c r="AZ527">
        <v>82751.25</v>
      </c>
      <c r="BA527">
        <v>73556.666666666599</v>
      </c>
      <c r="BB527">
        <v>64362.083333333299</v>
      </c>
      <c r="BC527">
        <v>55167.5</v>
      </c>
      <c r="BD527">
        <v>45972.916666666599</v>
      </c>
      <c r="BE527">
        <v>36778.333333333299</v>
      </c>
      <c r="BF527">
        <v>27583.75</v>
      </c>
      <c r="BG527">
        <v>18389.166666666599</v>
      </c>
      <c r="BH527">
        <v>9194.5833333333194</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row>
    <row r="528" spans="1:81" x14ac:dyDescent="0.25">
      <c r="A528">
        <v>10294</v>
      </c>
      <c r="B528" t="s">
        <v>1118</v>
      </c>
      <c r="C528" t="s">
        <v>21</v>
      </c>
      <c r="D528">
        <v>2020</v>
      </c>
      <c r="E528" t="s">
        <v>690</v>
      </c>
      <c r="F528" t="s">
        <v>23</v>
      </c>
      <c r="G528">
        <v>2017</v>
      </c>
      <c r="H528">
        <v>6298</v>
      </c>
      <c r="I528">
        <v>100</v>
      </c>
      <c r="J528">
        <v>2030</v>
      </c>
      <c r="K528">
        <v>100</v>
      </c>
      <c r="L528">
        <v>0</v>
      </c>
      <c r="M528">
        <v>2020</v>
      </c>
      <c r="N528">
        <v>3397.63</v>
      </c>
      <c r="O528">
        <v>46.062241981581401</v>
      </c>
      <c r="P528" t="s">
        <v>24</v>
      </c>
      <c r="Q528">
        <v>3.6502445322390198</v>
      </c>
      <c r="R528">
        <v>1</v>
      </c>
      <c r="S528" t="s">
        <v>25</v>
      </c>
      <c r="T528">
        <v>-1.11368485725649E-2</v>
      </c>
      <c r="AV528">
        <v>6298</v>
      </c>
      <c r="AW528">
        <v>5331.21</v>
      </c>
      <c r="AX528">
        <v>4364.42</v>
      </c>
      <c r="AY528">
        <v>3397.63</v>
      </c>
      <c r="AZ528">
        <v>3057.8670000000002</v>
      </c>
      <c r="BA528">
        <v>2718.1039999999998</v>
      </c>
      <c r="BB528">
        <v>2378.3409999999999</v>
      </c>
      <c r="BC528">
        <v>2038.578</v>
      </c>
      <c r="BD528">
        <v>1698.8150000000001</v>
      </c>
      <c r="BE528">
        <v>1359.0519999999999</v>
      </c>
      <c r="BF528">
        <v>1019.289</v>
      </c>
      <c r="BG528">
        <v>679.52599999999904</v>
      </c>
      <c r="BH528">
        <v>339.76299999999901</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row>
    <row r="529" spans="1:81" x14ac:dyDescent="0.25">
      <c r="A529">
        <v>10331</v>
      </c>
      <c r="B529" t="s">
        <v>324</v>
      </c>
      <c r="C529" t="s">
        <v>27</v>
      </c>
      <c r="D529">
        <v>2020</v>
      </c>
      <c r="E529" t="s">
        <v>690</v>
      </c>
      <c r="F529" t="s">
        <v>23</v>
      </c>
      <c r="G529">
        <v>2018</v>
      </c>
      <c r="H529">
        <v>5774060</v>
      </c>
      <c r="I529">
        <v>100</v>
      </c>
      <c r="J529">
        <v>2030</v>
      </c>
      <c r="K529">
        <v>30</v>
      </c>
      <c r="L529">
        <v>4041841.9999999902</v>
      </c>
      <c r="M529">
        <v>2020</v>
      </c>
      <c r="N529">
        <v>5275845</v>
      </c>
      <c r="O529">
        <v>28.761680111856599</v>
      </c>
      <c r="P529" t="s">
        <v>24</v>
      </c>
      <c r="Q529">
        <v>2.95082130843902</v>
      </c>
      <c r="R529">
        <v>1</v>
      </c>
      <c r="S529" t="s">
        <v>25</v>
      </c>
      <c r="T529">
        <v>-1.11368485725649E-2</v>
      </c>
      <c r="AW529">
        <v>5774060</v>
      </c>
      <c r="AX529">
        <v>5524952.5</v>
      </c>
      <c r="AY529">
        <v>5275845</v>
      </c>
      <c r="AZ529">
        <v>5152444.7</v>
      </c>
      <c r="BA529">
        <v>5029044.4000000004</v>
      </c>
      <c r="BB529">
        <v>4905644.0999999996</v>
      </c>
      <c r="BC529">
        <v>4782243.8</v>
      </c>
      <c r="BD529">
        <v>4658843.5</v>
      </c>
      <c r="BE529">
        <v>4535443.1999999899</v>
      </c>
      <c r="BF529">
        <v>4412042.8999999901</v>
      </c>
      <c r="BG529">
        <v>4288642.5999999996</v>
      </c>
      <c r="BH529">
        <v>4165242.3</v>
      </c>
      <c r="BI529">
        <v>4041841.9999999902</v>
      </c>
      <c r="BJ529">
        <v>3996828.61769176</v>
      </c>
      <c r="BK529">
        <v>3952316.5426060301</v>
      </c>
      <c r="BL529">
        <v>3908300.1917601898</v>
      </c>
      <c r="BM529">
        <v>3864774.0443484299</v>
      </c>
      <c r="BN529">
        <v>3821732.6410493399</v>
      </c>
      <c r="BO529">
        <v>3779170.5833411501</v>
      </c>
      <c r="BP529">
        <v>3737082.5328245801</v>
      </c>
      <c r="BQ529">
        <v>3695463.2105533401</v>
      </c>
      <c r="BR529">
        <v>3654307.3963719201</v>
      </c>
      <c r="BS529">
        <v>3613609.9282609201</v>
      </c>
      <c r="BT529">
        <v>3573365.70168956</v>
      </c>
      <c r="BU529">
        <v>3533569.6689754501</v>
      </c>
      <c r="BV529">
        <v>3494216.8386514601</v>
      </c>
      <c r="BW529">
        <v>3455302.27483969</v>
      </c>
      <c r="BX529">
        <v>3416821.0966323698</v>
      </c>
      <c r="BY529">
        <v>3378768.4774796301</v>
      </c>
      <c r="BZ529">
        <v>3341139.6445841799</v>
      </c>
      <c r="CA529">
        <v>3303929.8783026501</v>
      </c>
      <c r="CB529">
        <v>3267134.51155362</v>
      </c>
      <c r="CC529">
        <v>3230748.92923225</v>
      </c>
    </row>
    <row r="530" spans="1:81" x14ac:dyDescent="0.25">
      <c r="A530">
        <v>10334</v>
      </c>
      <c r="B530" t="s">
        <v>1119</v>
      </c>
      <c r="C530" t="s">
        <v>31</v>
      </c>
      <c r="D530">
        <v>2020</v>
      </c>
      <c r="E530" t="s">
        <v>690</v>
      </c>
      <c r="F530" t="s">
        <v>23</v>
      </c>
      <c r="G530">
        <v>2019</v>
      </c>
      <c r="H530">
        <v>48375.55</v>
      </c>
      <c r="I530">
        <v>95</v>
      </c>
      <c r="J530">
        <v>2030</v>
      </c>
      <c r="K530">
        <v>80</v>
      </c>
      <c r="L530">
        <v>9675.1099999999897</v>
      </c>
      <c r="M530">
        <v>2020</v>
      </c>
      <c r="N530">
        <v>42250.05</v>
      </c>
      <c r="O530">
        <v>15.9731274440991</v>
      </c>
      <c r="P530" t="s">
        <v>24</v>
      </c>
      <c r="Q530">
        <v>3.4002488889390201</v>
      </c>
      <c r="R530">
        <v>1</v>
      </c>
      <c r="S530" t="s">
        <v>25</v>
      </c>
      <c r="T530">
        <v>-1.11368485725649E-2</v>
      </c>
      <c r="AX530">
        <v>48375.55</v>
      </c>
      <c r="AY530">
        <v>42250.05</v>
      </c>
      <c r="AZ530">
        <v>38992.555999999997</v>
      </c>
      <c r="BA530">
        <v>35735.061999999998</v>
      </c>
      <c r="BB530">
        <v>32477.567999999999</v>
      </c>
      <c r="BC530">
        <v>29220.074000000001</v>
      </c>
      <c r="BD530">
        <v>25962.58</v>
      </c>
      <c r="BE530">
        <v>22705.085999999999</v>
      </c>
      <c r="BF530">
        <v>19447.592000000001</v>
      </c>
      <c r="BG530">
        <v>16190.0979999999</v>
      </c>
      <c r="BH530">
        <v>12932.603999999999</v>
      </c>
      <c r="BI530">
        <v>9675.1099999999897</v>
      </c>
      <c r="BJ530">
        <v>9567.3597650070897</v>
      </c>
      <c r="BK530">
        <v>9460.8095280649504</v>
      </c>
      <c r="BL530">
        <v>9355.4459249770098</v>
      </c>
      <c r="BM530">
        <v>9251.2557403817209</v>
      </c>
      <c r="BN530">
        <v>9148.22590609502</v>
      </c>
      <c r="BO530">
        <v>9046.3434994712297</v>
      </c>
      <c r="BP530">
        <v>8945.5957417822101</v>
      </c>
      <c r="BQ530">
        <v>8845.9699966145999</v>
      </c>
      <c r="BR530">
        <v>8747.4537682848495</v>
      </c>
      <c r="BS530">
        <v>8650.03470027195</v>
      </c>
      <c r="BT530">
        <v>8553.7005736675892</v>
      </c>
      <c r="BU530">
        <v>8458.4393056435893</v>
      </c>
      <c r="BV530">
        <v>8364.2389479363992</v>
      </c>
      <c r="BW530">
        <v>8271.0876853484897</v>
      </c>
      <c r="BX530">
        <v>8178.9738342663504</v>
      </c>
      <c r="BY530">
        <v>8087.8858411951596</v>
      </c>
      <c r="BZ530">
        <v>7997.8122813095797</v>
      </c>
      <c r="CA530">
        <v>7908.7418570208301</v>
      </c>
      <c r="CB530">
        <v>7820.6633965596802</v>
      </c>
      <c r="CC530">
        <v>7733.5658525751996</v>
      </c>
    </row>
    <row r="531" spans="1:81" x14ac:dyDescent="0.25">
      <c r="A531">
        <v>73403</v>
      </c>
      <c r="B531" t="s">
        <v>1120</v>
      </c>
      <c r="C531" t="s">
        <v>78</v>
      </c>
      <c r="D531">
        <v>2019</v>
      </c>
      <c r="E531" t="s">
        <v>44</v>
      </c>
      <c r="F531" t="s">
        <v>33</v>
      </c>
      <c r="G531">
        <v>2018</v>
      </c>
      <c r="H531">
        <v>1773</v>
      </c>
      <c r="I531">
        <v>100</v>
      </c>
      <c r="J531">
        <v>2028</v>
      </c>
      <c r="K531">
        <v>20</v>
      </c>
      <c r="L531">
        <v>1418.4</v>
      </c>
      <c r="M531">
        <v>2020</v>
      </c>
      <c r="N531">
        <v>1481.25</v>
      </c>
      <c r="O531">
        <v>82.275803722504193</v>
      </c>
      <c r="P531" t="s">
        <v>24</v>
      </c>
      <c r="Q531">
        <v>2.5192684699829302</v>
      </c>
      <c r="R531">
        <v>1</v>
      </c>
      <c r="S531" t="s">
        <v>25</v>
      </c>
      <c r="T531">
        <v>-1.11368485725649E-2</v>
      </c>
      <c r="AW531">
        <v>1773</v>
      </c>
      <c r="AX531">
        <v>1627.125</v>
      </c>
      <c r="AY531">
        <v>1481.25</v>
      </c>
      <c r="AZ531">
        <v>1473.39375</v>
      </c>
      <c r="BA531">
        <v>1465.5374999999999</v>
      </c>
      <c r="BB531">
        <v>1457.6812500000001</v>
      </c>
      <c r="BC531">
        <v>1449.825</v>
      </c>
      <c r="BD531">
        <v>1441.96875</v>
      </c>
      <c r="BE531">
        <v>1434.1125</v>
      </c>
      <c r="BF531">
        <v>1426.2562499999999</v>
      </c>
      <c r="BG531">
        <v>1418.4</v>
      </c>
      <c r="BH531">
        <v>1402.60349398467</v>
      </c>
      <c r="BI531">
        <v>1386.9829112648099</v>
      </c>
      <c r="BJ531">
        <v>1371.5362926093201</v>
      </c>
      <c r="BK531">
        <v>1356.2617006067501</v>
      </c>
      <c r="BL531">
        <v>1341.1572194223299</v>
      </c>
      <c r="BM531">
        <v>1326.22095455762</v>
      </c>
      <c r="BN531">
        <v>1311.45103261295</v>
      </c>
      <c r="BO531">
        <v>1296.8456010524001</v>
      </c>
      <c r="BP531">
        <v>1282.4028279714801</v>
      </c>
      <c r="BQ531">
        <v>1268.1209018673401</v>
      </c>
      <c r="BR531">
        <v>1253.9980314115401</v>
      </c>
      <c r="BS531">
        <v>1240.0324452254099</v>
      </c>
      <c r="BT531">
        <v>1226.22239165787</v>
      </c>
      <c r="BU531">
        <v>1212.5661385656899</v>
      </c>
      <c r="BV531">
        <v>1199.0619730962601</v>
      </c>
      <c r="BW531">
        <v>1185.70820147277</v>
      </c>
      <c r="BX531">
        <v>1172.50314878172</v>
      </c>
      <c r="BY531">
        <v>1159.4451587628801</v>
      </c>
      <c r="BZ531">
        <v>1146.5325936015399</v>
      </c>
      <c r="CA531">
        <v>1133.7638337230901</v>
      </c>
      <c r="CB531">
        <v>1121.1372775898701</v>
      </c>
      <c r="CC531">
        <v>1108.6513415002901</v>
      </c>
    </row>
    <row r="532" spans="1:81" x14ac:dyDescent="0.25">
      <c r="A532">
        <v>857121</v>
      </c>
      <c r="B532" t="s">
        <v>1121</v>
      </c>
      <c r="C532" t="s">
        <v>1122</v>
      </c>
      <c r="D532">
        <v>2021</v>
      </c>
      <c r="E532" t="s">
        <v>32</v>
      </c>
      <c r="F532" t="s">
        <v>33</v>
      </c>
      <c r="G532">
        <v>2020</v>
      </c>
      <c r="H532">
        <v>1148.5999999999999</v>
      </c>
      <c r="I532">
        <v>95.7</v>
      </c>
      <c r="J532">
        <v>2025</v>
      </c>
      <c r="K532">
        <v>5</v>
      </c>
      <c r="L532">
        <v>1091.1699999999901</v>
      </c>
      <c r="M532">
        <v>2020</v>
      </c>
      <c r="N532">
        <v>1148.5999999999999</v>
      </c>
      <c r="O532">
        <v>0</v>
      </c>
      <c r="P532" t="s">
        <v>45</v>
      </c>
      <c r="Q532">
        <v>2.32480499290878</v>
      </c>
      <c r="R532">
        <v>1</v>
      </c>
      <c r="S532" t="s">
        <v>25</v>
      </c>
      <c r="T532">
        <v>-1.11368485725649E-2</v>
      </c>
      <c r="AY532">
        <v>1148.5999999999999</v>
      </c>
      <c r="AZ532">
        <v>1137.11399999999</v>
      </c>
      <c r="BA532">
        <v>1125.6279999999999</v>
      </c>
      <c r="BB532">
        <v>1114.14199999999</v>
      </c>
      <c r="BC532">
        <v>1102.6559999999999</v>
      </c>
      <c r="BD532">
        <v>1091.1699999999901</v>
      </c>
      <c r="BE532">
        <v>1079.0178049430699</v>
      </c>
      <c r="BF532">
        <v>1067.0009470423199</v>
      </c>
      <c r="BG532">
        <v>1055.1179190683199</v>
      </c>
      <c r="BH532">
        <v>1043.3672305774601</v>
      </c>
      <c r="BI532">
        <v>1031.7474077249401</v>
      </c>
      <c r="BJ532">
        <v>1020.25699307997</v>
      </c>
      <c r="BK532">
        <v>1008.8945454429399</v>
      </c>
      <c r="BL532">
        <v>997.65863966465997</v>
      </c>
      <c r="BM532">
        <v>986.54786646760397</v>
      </c>
      <c r="BN532">
        <v>975.56083226916701</v>
      </c>
      <c r="BO532">
        <v>964.69615900685994</v>
      </c>
      <c r="BP532">
        <v>953.95248396546594</v>
      </c>
      <c r="BQ532">
        <v>943.32845960611996</v>
      </c>
      <c r="BR532">
        <v>932.82275339729597</v>
      </c>
      <c r="BS532">
        <v>922.43404764766694</v>
      </c>
      <c r="BT532">
        <v>912.16103934083696</v>
      </c>
      <c r="BU532">
        <v>902.00243997190398</v>
      </c>
      <c r="BV532">
        <v>891.95697538585296</v>
      </c>
      <c r="BW532">
        <v>882.02338561773797</v>
      </c>
      <c r="BX532">
        <v>872.20042473465196</v>
      </c>
      <c r="BY532">
        <v>862.48686067945596</v>
      </c>
      <c r="BZ532">
        <v>852.88147511624197</v>
      </c>
      <c r="CA532">
        <v>843.38306327752605</v>
      </c>
      <c r="CB532">
        <v>833.990433813138</v>
      </c>
      <c r="CC532">
        <v>824.70240864079403</v>
      </c>
    </row>
    <row r="533" spans="1:81" x14ac:dyDescent="0.25">
      <c r="A533">
        <v>827037</v>
      </c>
      <c r="B533" t="s">
        <v>1123</v>
      </c>
      <c r="C533" t="s">
        <v>84</v>
      </c>
      <c r="D533">
        <v>2020</v>
      </c>
      <c r="E533" t="s">
        <v>49</v>
      </c>
      <c r="F533" t="s">
        <v>50</v>
      </c>
      <c r="G533">
        <v>2019</v>
      </c>
      <c r="H533">
        <v>35.04</v>
      </c>
      <c r="I533">
        <v>85</v>
      </c>
      <c r="J533">
        <v>2030</v>
      </c>
      <c r="K533">
        <v>1.8</v>
      </c>
      <c r="L533">
        <v>34.409279999999903</v>
      </c>
      <c r="M533">
        <v>2020</v>
      </c>
      <c r="N533">
        <v>34.5</v>
      </c>
      <c r="O533">
        <v>85.616438356164196</v>
      </c>
      <c r="P533" t="s">
        <v>24</v>
      </c>
      <c r="Q533">
        <v>2.1882439059430201</v>
      </c>
      <c r="R533">
        <v>1</v>
      </c>
      <c r="S533" t="s">
        <v>25</v>
      </c>
      <c r="T533">
        <v>-1.11368485725649E-2</v>
      </c>
      <c r="AX533">
        <v>35.04</v>
      </c>
      <c r="AY533">
        <v>34.5</v>
      </c>
      <c r="AZ533">
        <v>34.490927999999997</v>
      </c>
      <c r="BA533">
        <v>34.481856000000001</v>
      </c>
      <c r="BB533">
        <v>34.472783999999997</v>
      </c>
      <c r="BC533">
        <v>34.463712000000001</v>
      </c>
      <c r="BD533">
        <v>34.454639999999998</v>
      </c>
      <c r="BE533">
        <v>34.445567999999902</v>
      </c>
      <c r="BF533">
        <v>34.436495999999998</v>
      </c>
      <c r="BG533">
        <v>34.427423999999903</v>
      </c>
      <c r="BH533">
        <v>34.418351999999999</v>
      </c>
      <c r="BI533">
        <v>34.409279999999903</v>
      </c>
      <c r="BJ533">
        <v>34.026069059149002</v>
      </c>
      <c r="BK533">
        <v>33.647125880517599</v>
      </c>
      <c r="BL533">
        <v>33.272402934684202</v>
      </c>
      <c r="BM533">
        <v>32.901853221555299</v>
      </c>
      <c r="BN533">
        <v>32.535430264470101</v>
      </c>
      <c r="BO533">
        <v>32.173088104371402</v>
      </c>
      <c r="BP533">
        <v>31.8147812940412</v>
      </c>
      <c r="BQ533">
        <v>31.4604648924002</v>
      </c>
      <c r="BR533">
        <v>31.110094458871099</v>
      </c>
      <c r="BS533">
        <v>30.763626047804401</v>
      </c>
      <c r="BT533">
        <v>30.421016202966999</v>
      </c>
      <c r="BU533">
        <v>30.082221952091</v>
      </c>
      <c r="BV533">
        <v>29.747200801484301</v>
      </c>
      <c r="BW533">
        <v>29.415910730700499</v>
      </c>
      <c r="BX533">
        <v>29.088310187268601</v>
      </c>
      <c r="BY533">
        <v>28.764358081481198</v>
      </c>
      <c r="BZ533">
        <v>28.444013781240699</v>
      </c>
      <c r="CA533">
        <v>28.127237106963101</v>
      </c>
      <c r="CB533">
        <v>27.813988326538201</v>
      </c>
      <c r="CC533">
        <v>27.5042281503464</v>
      </c>
    </row>
    <row r="534" spans="1:81" x14ac:dyDescent="0.25">
      <c r="A534">
        <v>848477</v>
      </c>
      <c r="B534" t="s">
        <v>1124</v>
      </c>
      <c r="C534" t="s">
        <v>59</v>
      </c>
      <c r="D534">
        <v>2021</v>
      </c>
      <c r="E534" t="s">
        <v>690</v>
      </c>
      <c r="F534" t="s">
        <v>23</v>
      </c>
      <c r="G534">
        <v>2018</v>
      </c>
      <c r="H534">
        <v>179</v>
      </c>
      <c r="I534">
        <v>100</v>
      </c>
      <c r="J534">
        <v>2030</v>
      </c>
      <c r="K534">
        <v>50</v>
      </c>
      <c r="L534">
        <v>89.5</v>
      </c>
      <c r="M534">
        <v>2020</v>
      </c>
      <c r="N534">
        <v>112</v>
      </c>
      <c r="O534">
        <v>74.860335195530695</v>
      </c>
      <c r="P534" t="s">
        <v>24</v>
      </c>
      <c r="Q534">
        <v>3.1502439203390198</v>
      </c>
      <c r="R534">
        <v>1</v>
      </c>
      <c r="S534" t="s">
        <v>25</v>
      </c>
      <c r="T534">
        <v>-1.11368485725649E-2</v>
      </c>
      <c r="AW534">
        <v>179</v>
      </c>
      <c r="AX534">
        <v>145.5</v>
      </c>
      <c r="AY534">
        <v>112</v>
      </c>
      <c r="AZ534">
        <v>109.75</v>
      </c>
      <c r="BA534">
        <v>107.5</v>
      </c>
      <c r="BB534">
        <v>105.25</v>
      </c>
      <c r="BC534">
        <v>103</v>
      </c>
      <c r="BD534">
        <v>100.75</v>
      </c>
      <c r="BE534">
        <v>98.5</v>
      </c>
      <c r="BF534">
        <v>96.25</v>
      </c>
      <c r="BG534">
        <v>94</v>
      </c>
      <c r="BH534">
        <v>91.75</v>
      </c>
      <c r="BI534">
        <v>89.5</v>
      </c>
      <c r="BJ534">
        <v>88.5032520527554</v>
      </c>
      <c r="BK534">
        <v>87.517604736464307</v>
      </c>
      <c r="BL534">
        <v>86.542934425080702</v>
      </c>
      <c r="BM534">
        <v>85.579118869363199</v>
      </c>
      <c r="BN534">
        <v>84.626037181541506</v>
      </c>
      <c r="BO534">
        <v>83.683569820154503</v>
      </c>
      <c r="BP534">
        <v>82.751598575055795</v>
      </c>
      <c r="BQ534">
        <v>81.830006552587705</v>
      </c>
      <c r="BR534">
        <v>80.918678160919498</v>
      </c>
      <c r="BS534">
        <v>80.017499095549198</v>
      </c>
      <c r="BT534">
        <v>79.126356324966807</v>
      </c>
      <c r="BU534">
        <v>78.245138076476806</v>
      </c>
      <c r="BV534">
        <v>77.373733822179602</v>
      </c>
      <c r="BW534">
        <v>76.512034265108099</v>
      </c>
      <c r="BX534">
        <v>75.659931325518698</v>
      </c>
      <c r="BY534">
        <v>74.817318127335696</v>
      </c>
      <c r="BZ534">
        <v>73.984088984746194</v>
      </c>
      <c r="CA534">
        <v>73.160139388943904</v>
      </c>
      <c r="CB534">
        <v>72.345365995021496</v>
      </c>
      <c r="CC534">
        <v>71.539666609008094</v>
      </c>
    </row>
    <row r="535" spans="1:81" x14ac:dyDescent="0.25">
      <c r="A535">
        <v>22208</v>
      </c>
      <c r="B535" t="s">
        <v>1125</v>
      </c>
      <c r="C535" t="s">
        <v>59</v>
      </c>
      <c r="D535">
        <v>2019</v>
      </c>
      <c r="E535" t="s">
        <v>690</v>
      </c>
      <c r="F535" t="s">
        <v>23</v>
      </c>
      <c r="G535">
        <v>2019</v>
      </c>
      <c r="H535">
        <v>27477</v>
      </c>
      <c r="I535">
        <v>90</v>
      </c>
      <c r="J535">
        <v>2023</v>
      </c>
      <c r="K535">
        <v>6</v>
      </c>
      <c r="L535">
        <v>25828.379999999899</v>
      </c>
      <c r="M535">
        <v>2020</v>
      </c>
      <c r="N535">
        <v>27041</v>
      </c>
      <c r="O535">
        <v>26.446361199063499</v>
      </c>
      <c r="P535" t="s">
        <v>24</v>
      </c>
      <c r="Q535">
        <v>2.6068320159926799</v>
      </c>
      <c r="R535">
        <v>1</v>
      </c>
      <c r="S535" t="s">
        <v>25</v>
      </c>
      <c r="T535">
        <v>-1.11368485725649E-2</v>
      </c>
      <c r="AX535">
        <v>27477</v>
      </c>
      <c r="AY535">
        <v>27041</v>
      </c>
      <c r="AZ535">
        <v>26636.793333333299</v>
      </c>
      <c r="BA535">
        <v>26232.586666666601</v>
      </c>
      <c r="BB535">
        <v>25828.379999999899</v>
      </c>
      <c r="BC535">
        <v>25540.7332430653</v>
      </c>
      <c r="BD535">
        <v>25256.289964504998</v>
      </c>
      <c r="BE535">
        <v>24975.014487665499</v>
      </c>
      <c r="BF535">
        <v>24696.8715332188</v>
      </c>
      <c r="BG535">
        <v>24421.826214737201</v>
      </c>
      <c r="BH535">
        <v>24149.844034318201</v>
      </c>
      <c r="BI535">
        <v>23880.890878256901</v>
      </c>
      <c r="BJ535">
        <v>23614.9330127678</v>
      </c>
      <c r="BK535">
        <v>23351.937079753399</v>
      </c>
      <c r="BL535">
        <v>23091.870092620102</v>
      </c>
      <c r="BM535">
        <v>22834.699432141198</v>
      </c>
      <c r="BN535">
        <v>22580.3928423654</v>
      </c>
      <c r="BO535">
        <v>22328.918426570999</v>
      </c>
      <c r="BP535">
        <v>22080.244643265101</v>
      </c>
      <c r="BQ535">
        <v>21834.340302227902</v>
      </c>
      <c r="BR535">
        <v>21591.174560600099</v>
      </c>
      <c r="BS535">
        <v>21350.7169190149</v>
      </c>
      <c r="BT535">
        <v>21112.937217772102</v>
      </c>
      <c r="BU535">
        <v>20877.805633055701</v>
      </c>
      <c r="BV535">
        <v>20645.2926731929</v>
      </c>
      <c r="BW535">
        <v>20415.3691749553</v>
      </c>
      <c r="BX535">
        <v>20188.006299900801</v>
      </c>
      <c r="BY535">
        <v>19963.175530756798</v>
      </c>
      <c r="BZ535">
        <v>19740.8486678433</v>
      </c>
      <c r="CA535">
        <v>19520.9978255356</v>
      </c>
      <c r="CB535">
        <v>19303.595428767199</v>
      </c>
      <c r="CC535">
        <v>19088.614209570998</v>
      </c>
    </row>
    <row r="536" spans="1:81" x14ac:dyDescent="0.25">
      <c r="A536">
        <v>8055</v>
      </c>
      <c r="B536" t="s">
        <v>327</v>
      </c>
      <c r="C536" t="s">
        <v>27</v>
      </c>
      <c r="D536">
        <v>2020</v>
      </c>
      <c r="E536" t="s">
        <v>690</v>
      </c>
      <c r="F536" t="s">
        <v>23</v>
      </c>
      <c r="G536">
        <v>2019</v>
      </c>
      <c r="H536">
        <v>349493</v>
      </c>
      <c r="I536">
        <v>100</v>
      </c>
      <c r="J536">
        <v>2026</v>
      </c>
      <c r="K536">
        <v>30</v>
      </c>
      <c r="L536">
        <v>244645.09999999899</v>
      </c>
      <c r="M536">
        <v>2020</v>
      </c>
      <c r="N536">
        <v>317856</v>
      </c>
      <c r="O536">
        <v>30.1741856536946</v>
      </c>
      <c r="P536" t="s">
        <v>45</v>
      </c>
      <c r="Q536">
        <v>2.9483276322268299</v>
      </c>
      <c r="R536">
        <v>1</v>
      </c>
      <c r="S536" t="s">
        <v>25</v>
      </c>
      <c r="T536">
        <v>-1.11368485725649E-2</v>
      </c>
      <c r="AX536">
        <v>349493</v>
      </c>
      <c r="AY536">
        <v>317856</v>
      </c>
      <c r="AZ536">
        <v>305654.183333333</v>
      </c>
      <c r="BA536">
        <v>293452.366666666</v>
      </c>
      <c r="BB536">
        <v>281250.55</v>
      </c>
      <c r="BC536">
        <v>269048.73333333299</v>
      </c>
      <c r="BD536">
        <v>256846.91666666599</v>
      </c>
      <c r="BE536">
        <v>244645.09999999899</v>
      </c>
      <c r="BF536">
        <v>241920.524567279</v>
      </c>
      <c r="BG536">
        <v>239226.29231857799</v>
      </c>
      <c r="BH536">
        <v>236562.06532645001</v>
      </c>
      <c r="BI536">
        <v>233927.50942689599</v>
      </c>
      <c r="BJ536">
        <v>231322.29417745199</v>
      </c>
      <c r="BK536">
        <v>228746.09281573899</v>
      </c>
      <c r="BL536">
        <v>226198.58221848399</v>
      </c>
      <c r="BM536">
        <v>223679.442860988</v>
      </c>
      <c r="BN536">
        <v>221188.35877704999</v>
      </c>
      <c r="BO536">
        <v>218725.017519335</v>
      </c>
      <c r="BP536">
        <v>216289.11012019101</v>
      </c>
      <c r="BQ536">
        <v>213880.33105288801</v>
      </c>
      <c r="BR536">
        <v>211498.378193301</v>
      </c>
      <c r="BS536">
        <v>209142.95278202</v>
      </c>
      <c r="BT536">
        <v>206813.75938686699</v>
      </c>
      <c r="BU536">
        <v>204510.50586585299</v>
      </c>
      <c r="BV536">
        <v>202232.90333052599</v>
      </c>
      <c r="BW536">
        <v>199980.66610974399</v>
      </c>
      <c r="BX536">
        <v>197753.51171383899</v>
      </c>
      <c r="BY536">
        <v>195551.16079918901</v>
      </c>
      <c r="BZ536">
        <v>193373.33713317901</v>
      </c>
      <c r="CA536">
        <v>191219.76755955501</v>
      </c>
      <c r="CB536">
        <v>189090.181964163</v>
      </c>
      <c r="CC536">
        <v>186984.31324106999</v>
      </c>
    </row>
    <row r="537" spans="1:81" x14ac:dyDescent="0.25">
      <c r="A537">
        <v>40327</v>
      </c>
      <c r="B537" t="s">
        <v>1126</v>
      </c>
      <c r="C537" t="s">
        <v>27</v>
      </c>
      <c r="D537">
        <v>2019</v>
      </c>
      <c r="E537" t="s">
        <v>690</v>
      </c>
      <c r="F537" t="s">
        <v>23</v>
      </c>
      <c r="G537">
        <v>2019</v>
      </c>
      <c r="H537">
        <v>118458.05</v>
      </c>
      <c r="I537">
        <v>100</v>
      </c>
      <c r="J537">
        <v>2025</v>
      </c>
      <c r="K537">
        <v>25</v>
      </c>
      <c r="L537">
        <v>88843.537500000006</v>
      </c>
      <c r="M537">
        <v>2020</v>
      </c>
      <c r="N537">
        <v>113482.38</v>
      </c>
      <c r="O537">
        <v>16.801458406583599</v>
      </c>
      <c r="P537" t="s">
        <v>24</v>
      </c>
      <c r="Q537">
        <v>2.8978167238537802</v>
      </c>
      <c r="R537">
        <v>1</v>
      </c>
      <c r="S537" t="s">
        <v>25</v>
      </c>
      <c r="T537">
        <v>-1.11368485725649E-2</v>
      </c>
      <c r="AX537">
        <v>118458.05</v>
      </c>
      <c r="AY537">
        <v>113482.38</v>
      </c>
      <c r="AZ537">
        <v>108554.6115</v>
      </c>
      <c r="BA537">
        <v>103626.84299999999</v>
      </c>
      <c r="BB537">
        <v>98699.074500000002</v>
      </c>
      <c r="BC537">
        <v>93771.305999999997</v>
      </c>
      <c r="BD537">
        <v>88843.537500000006</v>
      </c>
      <c r="BE537">
        <v>87854.100476211504</v>
      </c>
      <c r="BF537">
        <v>86875.682662728999</v>
      </c>
      <c r="BG537">
        <v>85908.161340275998</v>
      </c>
      <c r="BH537">
        <v>84951.415156281902</v>
      </c>
      <c r="BI537">
        <v>84005.324109661204</v>
      </c>
      <c r="BJ537">
        <v>83069.769535762694</v>
      </c>
      <c r="BK537">
        <v>82144.634091485103</v>
      </c>
      <c r="BL537">
        <v>81229.8017405594</v>
      </c>
      <c r="BM537">
        <v>80325.157738995302</v>
      </c>
      <c r="BN537">
        <v>79430.588620688795</v>
      </c>
      <c r="BO537">
        <v>78545.982183190499</v>
      </c>
      <c r="BP537">
        <v>77671.227473632898</v>
      </c>
      <c r="BQ537">
        <v>76806.214774813794</v>
      </c>
      <c r="BR537">
        <v>75950.835591434807</v>
      </c>
      <c r="BS537">
        <v>75104.982636493194</v>
      </c>
      <c r="BT537">
        <v>74268.549817825493</v>
      </c>
      <c r="BU537">
        <v>73441.432224800301</v>
      </c>
      <c r="BV537">
        <v>72623.526115160494</v>
      </c>
      <c r="BW537">
        <v>71814.728902010203</v>
      </c>
      <c r="BX537">
        <v>71014.9391409487</v>
      </c>
      <c r="BY537">
        <v>70224.056517346005</v>
      </c>
      <c r="BZ537">
        <v>69441.981833761107</v>
      </c>
      <c r="CA537">
        <v>68668.616997499703</v>
      </c>
      <c r="CB537">
        <v>67903.865008311099</v>
      </c>
      <c r="CC537">
        <v>67147.629946221597</v>
      </c>
    </row>
    <row r="538" spans="1:81" x14ac:dyDescent="0.25">
      <c r="A538">
        <v>32739</v>
      </c>
      <c r="B538" t="s">
        <v>1127</v>
      </c>
      <c r="C538" t="s">
        <v>213</v>
      </c>
      <c r="D538">
        <v>2018</v>
      </c>
      <c r="E538" t="s">
        <v>28</v>
      </c>
      <c r="F538" t="s">
        <v>23</v>
      </c>
      <c r="G538">
        <v>2018</v>
      </c>
      <c r="H538">
        <v>8818.2999999999993</v>
      </c>
      <c r="I538">
        <v>100</v>
      </c>
      <c r="J538">
        <v>2024</v>
      </c>
      <c r="K538">
        <v>5</v>
      </c>
      <c r="L538">
        <v>8377.3849999999893</v>
      </c>
      <c r="M538">
        <v>2020</v>
      </c>
      <c r="N538">
        <v>6122.3</v>
      </c>
      <c r="O538">
        <v>611.455722758354</v>
      </c>
      <c r="P538" t="s">
        <v>24</v>
      </c>
      <c r="Q538">
        <v>2.69731795500073</v>
      </c>
      <c r="R538">
        <v>1</v>
      </c>
      <c r="S538" t="s">
        <v>25</v>
      </c>
      <c r="T538">
        <v>-1.11368485725649E-2</v>
      </c>
      <c r="AW538">
        <v>8818.2999999999993</v>
      </c>
      <c r="AX538">
        <v>7470.2999999999902</v>
      </c>
      <c r="AY538">
        <v>6122.3</v>
      </c>
      <c r="AZ538">
        <v>6686.07125</v>
      </c>
      <c r="BA538">
        <v>7249.8424999999897</v>
      </c>
      <c r="BB538">
        <v>7813.6137499999904</v>
      </c>
      <c r="BC538">
        <v>8377.3849999999893</v>
      </c>
      <c r="BD538">
        <v>8284.0873318209196</v>
      </c>
      <c r="BE538">
        <v>8191.8287056445197</v>
      </c>
      <c r="BF538">
        <v>8100.5975498173702</v>
      </c>
      <c r="BG538">
        <v>8010.3824215577597</v>
      </c>
      <c r="BH538">
        <v>7921.1720055205396</v>
      </c>
      <c r="BI538">
        <v>7832.9551123778201</v>
      </c>
      <c r="BJ538">
        <v>7745.7206774155702</v>
      </c>
      <c r="BK538">
        <v>7659.4577591458001</v>
      </c>
      <c r="BL538">
        <v>7574.1555379342399</v>
      </c>
      <c r="BM538">
        <v>7489.8033146432099</v>
      </c>
      <c r="BN538">
        <v>7406.3905092897403</v>
      </c>
      <c r="BO538">
        <v>7323.9066597185001</v>
      </c>
      <c r="BP538">
        <v>7242.3414202896101</v>
      </c>
      <c r="BQ538">
        <v>7161.6845605810304</v>
      </c>
      <c r="BR538">
        <v>7081.9259641053604</v>
      </c>
      <c r="BS538">
        <v>7003.0556270410098</v>
      </c>
      <c r="BT538">
        <v>6925.0636569773997</v>
      </c>
      <c r="BU538">
        <v>6847.9402716742698</v>
      </c>
      <c r="BV538">
        <v>6771.6757978346704</v>
      </c>
      <c r="BW538">
        <v>6696.2606698916798</v>
      </c>
      <c r="BX538">
        <v>6621.6854288086697</v>
      </c>
      <c r="BY538">
        <v>6547.9407208928696</v>
      </c>
      <c r="BZ538">
        <v>6475.0172966221598</v>
      </c>
      <c r="CA538">
        <v>6402.9060094849401</v>
      </c>
      <c r="CB538">
        <v>6331.5978148329395</v>
      </c>
      <c r="CC538">
        <v>6261.0837687467601</v>
      </c>
    </row>
    <row r="539" spans="1:81" x14ac:dyDescent="0.25">
      <c r="A539">
        <v>837891</v>
      </c>
      <c r="B539" t="s">
        <v>1128</v>
      </c>
      <c r="C539" t="s">
        <v>84</v>
      </c>
      <c r="D539">
        <v>2018</v>
      </c>
      <c r="E539" t="s">
        <v>49</v>
      </c>
      <c r="F539" t="s">
        <v>50</v>
      </c>
      <c r="G539">
        <v>2018</v>
      </c>
      <c r="H539">
        <v>61.11</v>
      </c>
      <c r="I539">
        <v>100</v>
      </c>
      <c r="J539">
        <v>2022</v>
      </c>
      <c r="K539">
        <v>50</v>
      </c>
      <c r="L539">
        <v>30.555</v>
      </c>
      <c r="M539">
        <v>2020</v>
      </c>
      <c r="N539">
        <v>26.08</v>
      </c>
      <c r="O539">
        <v>114.645720831288</v>
      </c>
      <c r="P539" t="s">
        <v>691</v>
      </c>
      <c r="Q539">
        <v>2.8163414695256299</v>
      </c>
      <c r="R539">
        <v>1</v>
      </c>
      <c r="S539" t="s">
        <v>25</v>
      </c>
      <c r="T539">
        <v>-1.11368485725649E-2</v>
      </c>
      <c r="AW539">
        <v>61.11</v>
      </c>
      <c r="AX539">
        <v>43.594999999999999</v>
      </c>
      <c r="AY539">
        <v>26.08</v>
      </c>
      <c r="AZ539">
        <v>28.317499999999999</v>
      </c>
      <c r="BA539">
        <v>30.555</v>
      </c>
      <c r="BB539">
        <v>30.214713591865198</v>
      </c>
      <c r="BC539">
        <v>29.8782169019292</v>
      </c>
      <c r="BD539">
        <v>29.5454677246742</v>
      </c>
      <c r="BE539">
        <v>29.216424324618899</v>
      </c>
      <c r="BF539">
        <v>28.8910454310838</v>
      </c>
      <c r="BG539">
        <v>28.569290233014701</v>
      </c>
      <c r="BH539">
        <v>28.251118373863999</v>
      </c>
      <c r="BI539">
        <v>27.936489946528599</v>
      </c>
      <c r="BJ539">
        <v>27.625365488345199</v>
      </c>
      <c r="BK539">
        <v>27.317705976139699</v>
      </c>
      <c r="BL539">
        <v>27.0134728213336</v>
      </c>
      <c r="BM539">
        <v>26.7126278651033</v>
      </c>
      <c r="BN539">
        <v>26.415133373594401</v>
      </c>
      <c r="BO539">
        <v>26.120952033188502</v>
      </c>
      <c r="BP539">
        <v>25.8300469458237</v>
      </c>
      <c r="BQ539">
        <v>25.542381624365799</v>
      </c>
      <c r="BR539">
        <v>25.257919988032601</v>
      </c>
      <c r="BS539">
        <v>24.9766263578679</v>
      </c>
      <c r="BT539">
        <v>24.698465452266799</v>
      </c>
      <c r="BU539">
        <v>24.423402382550201</v>
      </c>
      <c r="BV539">
        <v>24.151402648588899</v>
      </c>
      <c r="BW539">
        <v>23.882432134476499</v>
      </c>
      <c r="BX539">
        <v>23.616457104250301</v>
      </c>
      <c r="BY539">
        <v>23.353444197659801</v>
      </c>
      <c r="BZ539">
        <v>23.093360425982599</v>
      </c>
      <c r="CA539">
        <v>22.836173167886798</v>
      </c>
      <c r="CB539">
        <v>22.581850165339102</v>
      </c>
      <c r="CC539">
        <v>22.330359519559401</v>
      </c>
    </row>
    <row r="540" spans="1:81" x14ac:dyDescent="0.25">
      <c r="A540">
        <v>10453</v>
      </c>
      <c r="B540" t="s">
        <v>1129</v>
      </c>
      <c r="C540" t="s">
        <v>21</v>
      </c>
      <c r="D540">
        <v>2019</v>
      </c>
      <c r="E540" t="s">
        <v>53</v>
      </c>
      <c r="F540" t="s">
        <v>54</v>
      </c>
      <c r="G540">
        <v>2014</v>
      </c>
      <c r="H540">
        <v>54130.35</v>
      </c>
      <c r="I540">
        <v>77</v>
      </c>
      <c r="J540">
        <v>2030</v>
      </c>
      <c r="K540">
        <v>70</v>
      </c>
      <c r="L540">
        <v>16239.105</v>
      </c>
      <c r="M540">
        <v>2020</v>
      </c>
      <c r="N540">
        <v>21748.18</v>
      </c>
      <c r="O540">
        <v>78.241802410918396</v>
      </c>
      <c r="P540" t="s">
        <v>24</v>
      </c>
      <c r="Q540">
        <v>3.4602518638390198</v>
      </c>
      <c r="R540">
        <v>1</v>
      </c>
      <c r="S540" t="s">
        <v>25</v>
      </c>
      <c r="T540">
        <v>-1.11368485725649E-2</v>
      </c>
      <c r="AS540">
        <v>54130.35</v>
      </c>
      <c r="AT540">
        <v>48733.321666666598</v>
      </c>
      <c r="AU540">
        <v>43336.293333333299</v>
      </c>
      <c r="AV540">
        <v>37939.264999999999</v>
      </c>
      <c r="AW540">
        <v>32542.236666666598</v>
      </c>
      <c r="AX540">
        <v>27145.208333333299</v>
      </c>
      <c r="AY540">
        <v>21748.18</v>
      </c>
      <c r="AZ540">
        <v>21197.272499999999</v>
      </c>
      <c r="BA540">
        <v>20646.365000000002</v>
      </c>
      <c r="BB540">
        <v>20095.4575</v>
      </c>
      <c r="BC540">
        <v>19544.55</v>
      </c>
      <c r="BD540">
        <v>18993.642500000002</v>
      </c>
      <c r="BE540">
        <v>18442.735000000001</v>
      </c>
      <c r="BF540">
        <v>17891.827499999999</v>
      </c>
      <c r="BG540">
        <v>17340.919999999998</v>
      </c>
      <c r="BH540">
        <v>16790.012500000001</v>
      </c>
      <c r="BI540">
        <v>16239.105</v>
      </c>
      <c r="BJ540">
        <v>16058.252546661</v>
      </c>
      <c r="BK540">
        <v>15879.4142197088</v>
      </c>
      <c r="BL540">
        <v>15702.5675881229</v>
      </c>
      <c r="BM540">
        <v>15527.6904706935</v>
      </c>
      <c r="BN540">
        <v>15354.760933239701</v>
      </c>
      <c r="BO540">
        <v>15183.757285858301</v>
      </c>
      <c r="BP540">
        <v>15014.6580802031</v>
      </c>
      <c r="BQ540">
        <v>14847.442106795001</v>
      </c>
      <c r="BR540">
        <v>14682.0883923617</v>
      </c>
      <c r="BS540">
        <v>14518.576197206999</v>
      </c>
      <c r="BT540">
        <v>14356.8850126094</v>
      </c>
      <c r="BU540">
        <v>14196.994558250301</v>
      </c>
      <c r="BV540">
        <v>14038.884779669501</v>
      </c>
      <c r="BW540">
        <v>13882.535845750701</v>
      </c>
      <c r="BX540">
        <v>13727.9281462333</v>
      </c>
      <c r="BY540">
        <v>13575.042289253701</v>
      </c>
      <c r="BZ540">
        <v>13423.8590989121</v>
      </c>
      <c r="CA540">
        <v>13274.3596128681</v>
      </c>
      <c r="CB540">
        <v>13126.525079961801</v>
      </c>
      <c r="CC540">
        <v>12980.336957862301</v>
      </c>
    </row>
    <row r="541" spans="1:81" x14ac:dyDescent="0.25">
      <c r="A541">
        <v>839213</v>
      </c>
      <c r="B541" t="s">
        <v>1130</v>
      </c>
      <c r="C541" t="s">
        <v>27</v>
      </c>
      <c r="D541">
        <v>2020</v>
      </c>
      <c r="E541" t="s">
        <v>690</v>
      </c>
      <c r="F541" t="s">
        <v>23</v>
      </c>
      <c r="G541">
        <v>2019</v>
      </c>
      <c r="H541">
        <v>1301</v>
      </c>
      <c r="I541">
        <v>100</v>
      </c>
      <c r="J541">
        <v>2030</v>
      </c>
      <c r="K541">
        <v>46</v>
      </c>
      <c r="L541">
        <v>702.54</v>
      </c>
      <c r="M541">
        <v>2020</v>
      </c>
      <c r="N541">
        <v>438</v>
      </c>
      <c r="O541">
        <v>144.20345553587501</v>
      </c>
      <c r="P541" t="s">
        <v>45</v>
      </c>
      <c r="Q541">
        <v>3.1102440325390202</v>
      </c>
      <c r="R541">
        <v>1</v>
      </c>
      <c r="S541" t="s">
        <v>25</v>
      </c>
      <c r="T541">
        <v>-1.11368485725649E-2</v>
      </c>
      <c r="AX541">
        <v>1301</v>
      </c>
      <c r="AY541">
        <v>438</v>
      </c>
      <c r="AZ541">
        <v>464.45400000000001</v>
      </c>
      <c r="BA541">
        <v>490.90800000000002</v>
      </c>
      <c r="BB541">
        <v>517.36199999999997</v>
      </c>
      <c r="BC541">
        <v>543.81600000000003</v>
      </c>
      <c r="BD541">
        <v>570.27</v>
      </c>
      <c r="BE541">
        <v>596.72400000000005</v>
      </c>
      <c r="BF541">
        <v>623.178</v>
      </c>
      <c r="BG541">
        <v>649.63199999999995</v>
      </c>
      <c r="BH541">
        <v>676.08600000000001</v>
      </c>
      <c r="BI541">
        <v>702.54</v>
      </c>
      <c r="BJ541">
        <v>694.71591840382996</v>
      </c>
      <c r="BK541">
        <v>686.97897241961596</v>
      </c>
      <c r="BL541">
        <v>679.32819163124304</v>
      </c>
      <c r="BM541">
        <v>671.76261642997099</v>
      </c>
      <c r="BN541">
        <v>664.28129789408001</v>
      </c>
      <c r="BO541">
        <v>656.88329766984702</v>
      </c>
      <c r="BP541">
        <v>649.567687853851</v>
      </c>
      <c r="BQ541">
        <v>642.33355087659197</v>
      </c>
      <c r="BR541">
        <v>635.17997938740098</v>
      </c>
      <c r="BS541">
        <v>628.10607614063895</v>
      </c>
      <c r="BT541">
        <v>621.110953883153</v>
      </c>
      <c r="BU541">
        <v>614.19373524299499</v>
      </c>
      <c r="BV541">
        <v>607.35355261937502</v>
      </c>
      <c r="BW541">
        <v>600.58954807384396</v>
      </c>
      <c r="BX541">
        <v>593.90087322268005</v>
      </c>
      <c r="BY541">
        <v>587.286689130485</v>
      </c>
      <c r="BZ541">
        <v>580.74616620495601</v>
      </c>
      <c r="CA541">
        <v>574.27848409283399</v>
      </c>
      <c r="CB541">
        <v>567.88283157701005</v>
      </c>
      <c r="CC541">
        <v>561.55840647477703</v>
      </c>
    </row>
    <row r="542" spans="1:81" x14ac:dyDescent="0.25">
      <c r="A542">
        <v>10494</v>
      </c>
      <c r="B542" t="s">
        <v>328</v>
      </c>
      <c r="C542" t="s">
        <v>27</v>
      </c>
      <c r="D542">
        <v>2019</v>
      </c>
      <c r="E542" t="s">
        <v>690</v>
      </c>
      <c r="F542" t="s">
        <v>23</v>
      </c>
      <c r="G542">
        <v>2018</v>
      </c>
      <c r="H542">
        <v>938694</v>
      </c>
      <c r="I542">
        <v>100</v>
      </c>
      <c r="J542">
        <v>2025</v>
      </c>
      <c r="K542">
        <v>17.5</v>
      </c>
      <c r="L542">
        <v>774422.549999999</v>
      </c>
      <c r="M542">
        <v>2020</v>
      </c>
      <c r="N542">
        <v>541756</v>
      </c>
      <c r="O542">
        <v>241.635415040167</v>
      </c>
      <c r="P542" t="s">
        <v>691</v>
      </c>
      <c r="Q542">
        <v>2.8228987474487801</v>
      </c>
      <c r="R542">
        <v>1</v>
      </c>
      <c r="S542" t="s">
        <v>25</v>
      </c>
      <c r="T542">
        <v>-1.11368485725649E-2</v>
      </c>
      <c r="AW542">
        <v>938694</v>
      </c>
      <c r="AX542">
        <v>740225</v>
      </c>
      <c r="AY542">
        <v>541756</v>
      </c>
      <c r="AZ542">
        <v>588289.30999999901</v>
      </c>
      <c r="BA542">
        <v>634822.62</v>
      </c>
      <c r="BB542">
        <v>681355.929999999</v>
      </c>
      <c r="BC542">
        <v>727889.24</v>
      </c>
      <c r="BD542">
        <v>774422.549999999</v>
      </c>
      <c r="BE542">
        <v>765797.92332946998</v>
      </c>
      <c r="BF542">
        <v>757269.34782016499</v>
      </c>
      <c r="BG542">
        <v>748835.75376484694</v>
      </c>
      <c r="BH542">
        <v>740496.08336944506</v>
      </c>
      <c r="BI542">
        <v>732249.29062038194</v>
      </c>
      <c r="BJ542">
        <v>724094.34115337499</v>
      </c>
      <c r="BK542">
        <v>716030.21212369902</v>
      </c>
      <c r="BL542">
        <v>708055.892077895</v>
      </c>
      <c r="BM542">
        <v>700170.38082691096</v>
      </c>
      <c r="BN542">
        <v>692372.68932064704</v>
      </c>
      <c r="BO542">
        <v>684661.83952390298</v>
      </c>
      <c r="BP542">
        <v>677036.86429371196</v>
      </c>
      <c r="BQ542">
        <v>669496.807258029</v>
      </c>
      <c r="BR542">
        <v>662040.72269577999</v>
      </c>
      <c r="BS542">
        <v>654667.67541824596</v>
      </c>
      <c r="BT542">
        <v>647376.74065176002</v>
      </c>
      <c r="BU542">
        <v>640167.00392172101</v>
      </c>
      <c r="BV542">
        <v>633037.56093789195</v>
      </c>
      <c r="BW542">
        <v>625987.51748098095</v>
      </c>
      <c r="BX542">
        <v>619015.98929047899</v>
      </c>
      <c r="BY542">
        <v>612122.10195375502</v>
      </c>
      <c r="BZ542">
        <v>605304.99079637602</v>
      </c>
      <c r="CA542">
        <v>598563.80077365902</v>
      </c>
      <c r="CB542">
        <v>591897.68636342301</v>
      </c>
      <c r="CC542">
        <v>585305.81145994202</v>
      </c>
    </row>
    <row r="543" spans="1:81" x14ac:dyDescent="0.25">
      <c r="A543">
        <v>10629</v>
      </c>
      <c r="B543" t="s">
        <v>1131</v>
      </c>
      <c r="C543" t="s">
        <v>21</v>
      </c>
      <c r="D543">
        <v>2019</v>
      </c>
      <c r="E543" t="s">
        <v>28</v>
      </c>
      <c r="F543" t="s">
        <v>23</v>
      </c>
      <c r="G543">
        <v>2019</v>
      </c>
      <c r="H543">
        <v>41429</v>
      </c>
      <c r="I543">
        <v>100</v>
      </c>
      <c r="J543">
        <v>2030</v>
      </c>
      <c r="K543">
        <v>100</v>
      </c>
      <c r="L543">
        <v>0</v>
      </c>
      <c r="M543">
        <v>2020</v>
      </c>
      <c r="N543">
        <v>35482</v>
      </c>
      <c r="O543">
        <v>14.3546790895267</v>
      </c>
      <c r="P543" t="s">
        <v>24</v>
      </c>
      <c r="Q543">
        <v>3.65024804533902</v>
      </c>
      <c r="R543">
        <v>1</v>
      </c>
      <c r="S543" t="s">
        <v>25</v>
      </c>
      <c r="T543">
        <v>-1.11368485725649E-2</v>
      </c>
      <c r="AX543">
        <v>41429</v>
      </c>
      <c r="AY543">
        <v>35482</v>
      </c>
      <c r="AZ543">
        <v>31933.8</v>
      </c>
      <c r="BA543">
        <v>28385.599999999999</v>
      </c>
      <c r="BB543">
        <v>24837.4</v>
      </c>
      <c r="BC543">
        <v>21289.199999999899</v>
      </c>
      <c r="BD543">
        <v>17741</v>
      </c>
      <c r="BE543">
        <v>14192.8</v>
      </c>
      <c r="BF543">
        <v>10644.6</v>
      </c>
      <c r="BG543">
        <v>7096.3999999999896</v>
      </c>
      <c r="BH543">
        <v>3548.2</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row>
    <row r="544" spans="1:81" x14ac:dyDescent="0.25">
      <c r="A544">
        <v>10609</v>
      </c>
      <c r="B544" t="s">
        <v>1132</v>
      </c>
      <c r="C544" t="s">
        <v>39</v>
      </c>
      <c r="D544">
        <v>2018</v>
      </c>
      <c r="E544" t="s">
        <v>690</v>
      </c>
      <c r="F544" t="s">
        <v>23</v>
      </c>
      <c r="G544">
        <v>2016</v>
      </c>
      <c r="H544">
        <v>178673</v>
      </c>
      <c r="I544">
        <v>100</v>
      </c>
      <c r="J544">
        <v>2030</v>
      </c>
      <c r="K544">
        <v>15</v>
      </c>
      <c r="L544">
        <v>151872.04999999999</v>
      </c>
      <c r="M544">
        <v>2020</v>
      </c>
      <c r="N544">
        <v>148389</v>
      </c>
      <c r="O544">
        <v>112.99599454496899</v>
      </c>
      <c r="P544" t="s">
        <v>24</v>
      </c>
      <c r="Q544">
        <v>2.80026176973902</v>
      </c>
      <c r="R544">
        <v>1</v>
      </c>
      <c r="S544" t="s">
        <v>25</v>
      </c>
      <c r="T544">
        <v>-1.11368485725649E-2</v>
      </c>
      <c r="AU544">
        <v>178673</v>
      </c>
      <c r="AV544">
        <v>171102</v>
      </c>
      <c r="AW544">
        <v>163531</v>
      </c>
      <c r="AX544">
        <v>155960</v>
      </c>
      <c r="AY544">
        <v>148389</v>
      </c>
      <c r="AZ544">
        <v>148737.30499999999</v>
      </c>
      <c r="BA544">
        <v>149085.60999999999</v>
      </c>
      <c r="BB544">
        <v>149433.91500000001</v>
      </c>
      <c r="BC544">
        <v>149782.22</v>
      </c>
      <c r="BD544">
        <v>150130.52499999999</v>
      </c>
      <c r="BE544">
        <v>150478.82999999999</v>
      </c>
      <c r="BF544">
        <v>150827.13499999899</v>
      </c>
      <c r="BG544">
        <v>151175.44</v>
      </c>
      <c r="BH544">
        <v>151523.745</v>
      </c>
      <c r="BI544">
        <v>151872.04999999999</v>
      </c>
      <c r="BJ544">
        <v>150180.67397674499</v>
      </c>
      <c r="BK544">
        <v>148508.13455213999</v>
      </c>
      <c r="BL544">
        <v>146854.22194583801</v>
      </c>
      <c r="BM544">
        <v>145218.728713786</v>
      </c>
      <c r="BN544">
        <v>143601.44972219999</v>
      </c>
      <c r="BO544">
        <v>142002.18212184301</v>
      </c>
      <c r="BP544">
        <v>140420.72532257799</v>
      </c>
      <c r="BQ544">
        <v>138856.88096821099</v>
      </c>
      <c r="BR544">
        <v>137310.452911609</v>
      </c>
      <c r="BS544">
        <v>135781.247190102</v>
      </c>
      <c r="BT544">
        <v>134269.072001152</v>
      </c>
      <c r="BU544">
        <v>132773.73767829701</v>
      </c>
      <c r="BV544">
        <v>131295.05666736001</v>
      </c>
      <c r="BW544">
        <v>129832.843502929</v>
      </c>
      <c r="BX544">
        <v>128386.914785092</v>
      </c>
      <c r="BY544">
        <v>126957.089156431</v>
      </c>
      <c r="BZ544">
        <v>125543.18727928201</v>
      </c>
      <c r="CA544">
        <v>124145.031813236</v>
      </c>
      <c r="CB544">
        <v>122762.44739289601</v>
      </c>
      <c r="CC544">
        <v>121395.260605883</v>
      </c>
    </row>
    <row r="545" spans="1:81" x14ac:dyDescent="0.25">
      <c r="A545">
        <v>21407</v>
      </c>
      <c r="B545" t="s">
        <v>332</v>
      </c>
      <c r="C545" t="s">
        <v>84</v>
      </c>
      <c r="D545">
        <v>2020</v>
      </c>
      <c r="E545" t="s">
        <v>690</v>
      </c>
      <c r="F545" t="s">
        <v>23</v>
      </c>
      <c r="G545">
        <v>2019</v>
      </c>
      <c r="H545">
        <v>32060.23</v>
      </c>
      <c r="I545">
        <v>100</v>
      </c>
      <c r="J545">
        <v>2030</v>
      </c>
      <c r="K545">
        <v>50</v>
      </c>
      <c r="L545">
        <v>16030.115</v>
      </c>
      <c r="M545">
        <v>2020</v>
      </c>
      <c r="N545">
        <v>28788</v>
      </c>
      <c r="O545">
        <v>20.421562789786599</v>
      </c>
      <c r="P545" t="s">
        <v>24</v>
      </c>
      <c r="Q545">
        <v>3.1502471084620201</v>
      </c>
      <c r="R545">
        <v>1</v>
      </c>
      <c r="S545" t="s">
        <v>25</v>
      </c>
      <c r="T545">
        <v>-1.11368485725649E-2</v>
      </c>
      <c r="AX545">
        <v>32060.23</v>
      </c>
      <c r="AY545">
        <v>28788</v>
      </c>
      <c r="AZ545">
        <v>27512.211500000001</v>
      </c>
      <c r="BA545">
        <v>26236.422999999999</v>
      </c>
      <c r="BB545">
        <v>24960.6345</v>
      </c>
      <c r="BC545">
        <v>23684.8459999999</v>
      </c>
      <c r="BD545">
        <v>22409.057499999999</v>
      </c>
      <c r="BE545">
        <v>21133.269</v>
      </c>
      <c r="BF545">
        <v>19857.4804999999</v>
      </c>
      <c r="BG545">
        <v>18581.691999999999</v>
      </c>
      <c r="BH545">
        <v>17305.9035</v>
      </c>
      <c r="BI545">
        <v>16030.115</v>
      </c>
      <c r="BJ545">
        <v>15851.5900366441</v>
      </c>
      <c r="BK545">
        <v>15675.0532787717</v>
      </c>
      <c r="BL545">
        <v>15500.4825840391</v>
      </c>
      <c r="BM545">
        <v>15327.856056699</v>
      </c>
      <c r="BN545">
        <v>15157.152044853399</v>
      </c>
      <c r="BO545">
        <v>14988.3491377386</v>
      </c>
      <c r="BP545">
        <v>14821.426163038799</v>
      </c>
      <c r="BQ545">
        <v>14656.362184231601</v>
      </c>
      <c r="BR545">
        <v>14493.136497961201</v>
      </c>
      <c r="BS545">
        <v>14331.7286314419</v>
      </c>
      <c r="BT545">
        <v>14172.1183398904</v>
      </c>
      <c r="BU545">
        <v>14014.2856039866</v>
      </c>
      <c r="BV545">
        <v>13858.210627362299</v>
      </c>
      <c r="BW545">
        <v>13703.8738341186</v>
      </c>
      <c r="BX545">
        <v>13551.2558663705</v>
      </c>
      <c r="BY545">
        <v>13400.3375818187</v>
      </c>
      <c r="BZ545">
        <v>13251.1000513487</v>
      </c>
      <c r="CA545">
        <v>13103.524556656899</v>
      </c>
      <c r="CB545">
        <v>12957.5925879026</v>
      </c>
      <c r="CC545">
        <v>12813.285841386099</v>
      </c>
    </row>
    <row r="546" spans="1:81" x14ac:dyDescent="0.25">
      <c r="A546">
        <v>6331</v>
      </c>
      <c r="B546" t="s">
        <v>1133</v>
      </c>
      <c r="C546" t="s">
        <v>92</v>
      </c>
      <c r="D546">
        <v>2020</v>
      </c>
      <c r="E546" t="s">
        <v>690</v>
      </c>
      <c r="F546" t="s">
        <v>23</v>
      </c>
      <c r="G546">
        <v>2019</v>
      </c>
      <c r="H546">
        <v>403636</v>
      </c>
      <c r="I546">
        <v>100</v>
      </c>
      <c r="J546">
        <v>2030</v>
      </c>
      <c r="K546">
        <v>40</v>
      </c>
      <c r="L546">
        <v>242181.59999999899</v>
      </c>
      <c r="M546">
        <v>2020</v>
      </c>
      <c r="N546">
        <v>422714</v>
      </c>
      <c r="O546">
        <v>-11.816339474179699</v>
      </c>
      <c r="P546" t="s">
        <v>45</v>
      </c>
      <c r="Q546">
        <v>3.0502842660390201</v>
      </c>
      <c r="R546">
        <v>1</v>
      </c>
      <c r="S546" t="s">
        <v>25</v>
      </c>
      <c r="T546">
        <v>-1.11368485725649E-2</v>
      </c>
      <c r="AX546">
        <v>403636</v>
      </c>
      <c r="AY546">
        <v>422714</v>
      </c>
      <c r="AZ546">
        <v>404660.76</v>
      </c>
      <c r="BA546">
        <v>386607.52</v>
      </c>
      <c r="BB546">
        <v>368554.27999999898</v>
      </c>
      <c r="BC546">
        <v>350501.04</v>
      </c>
      <c r="BD546">
        <v>332447.8</v>
      </c>
      <c r="BE546">
        <v>314394.56</v>
      </c>
      <c r="BF546">
        <v>296341.32</v>
      </c>
      <c r="BG546">
        <v>278288.07999999903</v>
      </c>
      <c r="BH546">
        <v>260234.83999999901</v>
      </c>
      <c r="BI546">
        <v>242181.59999999899</v>
      </c>
      <c r="BJ546">
        <v>239484.46019373799</v>
      </c>
      <c r="BK546">
        <v>236817.35802507799</v>
      </c>
      <c r="BL546">
        <v>234179.95896939799</v>
      </c>
      <c r="BM546">
        <v>231571.93222762601</v>
      </c>
      <c r="BN546">
        <v>228992.95068475101</v>
      </c>
      <c r="BO546">
        <v>226442.69086879</v>
      </c>
      <c r="BP546">
        <v>223920.83291021999</v>
      </c>
      <c r="BQ546">
        <v>221427.060501856</v>
      </c>
      <c r="BR546">
        <v>218961.06085917901</v>
      </c>
      <c r="BS546">
        <v>216522.52468110199</v>
      </c>
      <c r="BT546">
        <v>214111.146111179</v>
      </c>
      <c r="BU546">
        <v>211726.62269924101</v>
      </c>
      <c r="BV546">
        <v>209368.65536345899</v>
      </c>
      <c r="BW546">
        <v>207036.94835283401</v>
      </c>
      <c r="BX546">
        <v>204731.209210103</v>
      </c>
      <c r="BY546">
        <v>202451.148735052</v>
      </c>
      <c r="BZ546">
        <v>200196.48094824801</v>
      </c>
      <c r="CA546">
        <v>197966.92305516699</v>
      </c>
      <c r="CB546">
        <v>195762.19541072499</v>
      </c>
      <c r="CC546">
        <v>193582.021484203</v>
      </c>
    </row>
    <row r="547" spans="1:81" x14ac:dyDescent="0.25">
      <c r="A547">
        <v>10632</v>
      </c>
      <c r="B547" t="s">
        <v>334</v>
      </c>
      <c r="C547" t="s">
        <v>148</v>
      </c>
      <c r="D547">
        <v>2019</v>
      </c>
      <c r="E547" t="s">
        <v>105</v>
      </c>
      <c r="F547" t="s">
        <v>54</v>
      </c>
      <c r="G547">
        <v>2019</v>
      </c>
      <c r="H547">
        <v>126808</v>
      </c>
      <c r="I547">
        <v>100</v>
      </c>
      <c r="J547">
        <v>2030</v>
      </c>
      <c r="K547">
        <v>46</v>
      </c>
      <c r="L547">
        <v>68476.320000000007</v>
      </c>
      <c r="M547">
        <v>2020</v>
      </c>
      <c r="N547">
        <v>137729.4</v>
      </c>
      <c r="O547">
        <v>200.230233642299</v>
      </c>
      <c r="P547" t="s">
        <v>24</v>
      </c>
      <c r="Q547">
        <v>3.4518608723390201</v>
      </c>
      <c r="R547">
        <v>1</v>
      </c>
      <c r="S547" t="s">
        <v>25</v>
      </c>
      <c r="T547">
        <v>-1.11368485725649E-2</v>
      </c>
      <c r="AX547">
        <v>126808</v>
      </c>
      <c r="AY547">
        <v>137729.4</v>
      </c>
      <c r="AZ547">
        <v>130804.091999999</v>
      </c>
      <c r="BA547">
        <v>123878.784</v>
      </c>
      <c r="BB547">
        <v>116953.476</v>
      </c>
      <c r="BC547">
        <v>110028.16800000001</v>
      </c>
      <c r="BD547">
        <v>103102.86</v>
      </c>
      <c r="BE547">
        <v>96177.551999999996</v>
      </c>
      <c r="BF547">
        <v>89252.244000000006</v>
      </c>
      <c r="BG547">
        <v>82326.936000000002</v>
      </c>
      <c r="BH547">
        <v>75401.627999999997</v>
      </c>
      <c r="BI547">
        <v>68476.320000000007</v>
      </c>
      <c r="BJ547">
        <v>67713.709593353502</v>
      </c>
      <c r="BK547">
        <v>66959.592263325598</v>
      </c>
      <c r="BL547">
        <v>66213.873423808298</v>
      </c>
      <c r="BM547">
        <v>65476.459542084398</v>
      </c>
      <c r="BN547">
        <v>64747.258127096502</v>
      </c>
      <c r="BO547">
        <v>64026.1777178462</v>
      </c>
      <c r="BP547">
        <v>63313.127871922501</v>
      </c>
      <c r="BQ547">
        <v>62608.019154157402</v>
      </c>
      <c r="BR547">
        <v>61910.763125409299</v>
      </c>
      <c r="BS547">
        <v>61221.2723314697</v>
      </c>
      <c r="BT547">
        <v>60539.460292094402</v>
      </c>
      <c r="BU547">
        <v>59865.241490156499</v>
      </c>
      <c r="BV547">
        <v>59198.531360920599</v>
      </c>
      <c r="BW547">
        <v>58539.2462814358</v>
      </c>
      <c r="BX547">
        <v>57887.303560047403</v>
      </c>
      <c r="BY547">
        <v>57242.621426024998</v>
      </c>
      <c r="BZ547">
        <v>56605.119019306701</v>
      </c>
      <c r="CA547">
        <v>55974.716380356702</v>
      </c>
      <c r="CB547">
        <v>55351.334440136401</v>
      </c>
      <c r="CC547">
        <v>54734.895010187203</v>
      </c>
    </row>
    <row r="548" spans="1:81" x14ac:dyDescent="0.25">
      <c r="A548">
        <v>842597</v>
      </c>
      <c r="B548" t="s">
        <v>1134</v>
      </c>
      <c r="C548" t="s">
        <v>39</v>
      </c>
      <c r="D548">
        <v>2020</v>
      </c>
      <c r="E548" t="s">
        <v>28</v>
      </c>
      <c r="F548" t="s">
        <v>23</v>
      </c>
      <c r="G548">
        <v>2019</v>
      </c>
      <c r="H548">
        <v>15376</v>
      </c>
      <c r="I548">
        <v>100</v>
      </c>
      <c r="J548">
        <v>2023</v>
      </c>
      <c r="K548">
        <v>5</v>
      </c>
      <c r="L548">
        <v>14607.199999999901</v>
      </c>
      <c r="M548">
        <v>2020</v>
      </c>
      <c r="N548">
        <v>15507</v>
      </c>
      <c r="O548">
        <v>-17.0395421436004</v>
      </c>
      <c r="P548" t="s">
        <v>24</v>
      </c>
      <c r="Q548">
        <v>2.69683080589268</v>
      </c>
      <c r="R548">
        <v>1</v>
      </c>
      <c r="S548" t="s">
        <v>25</v>
      </c>
      <c r="T548">
        <v>-1.11368485725649E-2</v>
      </c>
      <c r="AX548">
        <v>15376</v>
      </c>
      <c r="AY548">
        <v>15507</v>
      </c>
      <c r="AZ548">
        <v>15207.0666666666</v>
      </c>
      <c r="BA548">
        <v>14907.1333333333</v>
      </c>
      <c r="BB548">
        <v>14607.199999999901</v>
      </c>
      <c r="BC548">
        <v>14444.521825530799</v>
      </c>
      <c r="BD548">
        <v>14283.655373256701</v>
      </c>
      <c r="BE548">
        <v>14124.580466302101</v>
      </c>
      <c r="BF548">
        <v>13967.2771524979</v>
      </c>
      <c r="BG548">
        <v>13811.725701879401</v>
      </c>
      <c r="BH548">
        <v>13657.906604211799</v>
      </c>
      <c r="BI548">
        <v>13505.800566542501</v>
      </c>
      <c r="BJ548">
        <v>13355.3885107816</v>
      </c>
      <c r="BK548">
        <v>13206.651571309299</v>
      </c>
      <c r="BL548">
        <v>13059.571092609</v>
      </c>
      <c r="BM548">
        <v>12914.128626927901</v>
      </c>
      <c r="BN548">
        <v>12770.305931963199</v>
      </c>
      <c r="BO548">
        <v>12628.084968573599</v>
      </c>
      <c r="BP548">
        <v>12487.447898517101</v>
      </c>
      <c r="BQ548">
        <v>12348.377082213499</v>
      </c>
      <c r="BR548">
        <v>12210.855076532</v>
      </c>
      <c r="BS548">
        <v>12074.864632603099</v>
      </c>
      <c r="BT548">
        <v>11940.388693655599</v>
      </c>
      <c r="BU548">
        <v>11807.4103928768</v>
      </c>
      <c r="BV548">
        <v>11675.913051297201</v>
      </c>
      <c r="BW548">
        <v>11545.880175698499</v>
      </c>
      <c r="BX548">
        <v>11417.2954565447</v>
      </c>
      <c r="BY548">
        <v>11290.142765937</v>
      </c>
      <c r="BZ548">
        <v>11164.406155590101</v>
      </c>
      <c r="CA548">
        <v>11040.0698548327</v>
      </c>
      <c r="CB548">
        <v>10917.118268628799</v>
      </c>
      <c r="CC548">
        <v>10795.535975622301</v>
      </c>
    </row>
    <row r="549" spans="1:81" x14ac:dyDescent="0.25">
      <c r="A549">
        <v>846812</v>
      </c>
      <c r="B549" t="s">
        <v>1135</v>
      </c>
      <c r="C549" t="s">
        <v>84</v>
      </c>
      <c r="D549">
        <v>2020</v>
      </c>
      <c r="E549" t="s">
        <v>690</v>
      </c>
      <c r="F549" t="s">
        <v>23</v>
      </c>
      <c r="G549">
        <v>2020</v>
      </c>
      <c r="H549">
        <v>0</v>
      </c>
      <c r="I549">
        <v>90</v>
      </c>
      <c r="J549">
        <v>2028</v>
      </c>
      <c r="K549">
        <v>20</v>
      </c>
      <c r="L549">
        <v>0</v>
      </c>
      <c r="M549">
        <v>2020</v>
      </c>
      <c r="N549">
        <v>0</v>
      </c>
      <c r="O549">
        <v>499.98241727327098</v>
      </c>
      <c r="P549" t="s">
        <v>24</v>
      </c>
      <c r="Q549">
        <v>2.7493251666829299</v>
      </c>
      <c r="R549">
        <v>1</v>
      </c>
      <c r="S549" t="s">
        <v>25</v>
      </c>
      <c r="T549">
        <v>-1.11368485725649E-2</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row>
    <row r="550" spans="1:81" x14ac:dyDescent="0.25">
      <c r="A550">
        <v>10661</v>
      </c>
      <c r="B550" t="s">
        <v>336</v>
      </c>
      <c r="C550" t="s">
        <v>27</v>
      </c>
      <c r="D550">
        <v>2017</v>
      </c>
      <c r="E550" t="s">
        <v>690</v>
      </c>
      <c r="F550" t="s">
        <v>23</v>
      </c>
      <c r="G550">
        <v>2016</v>
      </c>
      <c r="H550">
        <v>49947</v>
      </c>
      <c r="I550">
        <v>100</v>
      </c>
      <c r="J550">
        <v>2025</v>
      </c>
      <c r="K550">
        <v>90</v>
      </c>
      <c r="L550">
        <v>4994.6999999999898</v>
      </c>
      <c r="M550">
        <v>2020</v>
      </c>
      <c r="N550">
        <v>21340</v>
      </c>
      <c r="O550">
        <v>63.638567993183898</v>
      </c>
      <c r="P550" t="s">
        <v>24</v>
      </c>
      <c r="Q550">
        <v>3.5478098727487799</v>
      </c>
      <c r="R550">
        <v>1</v>
      </c>
      <c r="S550" t="s">
        <v>25</v>
      </c>
      <c r="T550">
        <v>-1.11368485725649E-2</v>
      </c>
      <c r="AU550">
        <v>49947</v>
      </c>
      <c r="AV550">
        <v>42795.25</v>
      </c>
      <c r="AW550">
        <v>35643.5</v>
      </c>
      <c r="AX550">
        <v>28491.75</v>
      </c>
      <c r="AY550">
        <v>21340</v>
      </c>
      <c r="AZ550">
        <v>18070.939999999999</v>
      </c>
      <c r="BA550">
        <v>14801.88</v>
      </c>
      <c r="BB550">
        <v>11532.82</v>
      </c>
      <c r="BC550">
        <v>8263.7599999999893</v>
      </c>
      <c r="BD550">
        <v>4994.6999999999898</v>
      </c>
      <c r="BE550">
        <v>4939.0747824345999</v>
      </c>
      <c r="BF550">
        <v>4884.0690544940599</v>
      </c>
      <c r="BG550">
        <v>4829.6759170162104</v>
      </c>
      <c r="BH550">
        <v>4775.8885476738296</v>
      </c>
      <c r="BI550">
        <v>4722.7002001189403</v>
      </c>
      <c r="BJ550">
        <v>4670.1042031365996</v>
      </c>
      <c r="BK550">
        <v>4618.0939598081604</v>
      </c>
      <c r="BL550">
        <v>4566.6629466839004</v>
      </c>
      <c r="BM550">
        <v>4515.8047129647402</v>
      </c>
      <c r="BN550">
        <v>4465.5128796931804</v>
      </c>
      <c r="BO550">
        <v>4415.7811389531998</v>
      </c>
      <c r="BP550">
        <v>4366.6032530790899</v>
      </c>
      <c r="BQ550">
        <v>4317.9730538730801</v>
      </c>
      <c r="BR550">
        <v>4269.8844418316803</v>
      </c>
      <c r="BS550">
        <v>4222.3313853806503</v>
      </c>
      <c r="BT550">
        <v>4175.3079201184701</v>
      </c>
      <c r="BU550">
        <v>4128.8081480682804</v>
      </c>
      <c r="BV550">
        <v>4082.82623693807</v>
      </c>
      <c r="BW550">
        <v>4037.3564193891998</v>
      </c>
      <c r="BX550">
        <v>3992.3929923129899</v>
      </c>
      <c r="BY550">
        <v>3947.9303161154298</v>
      </c>
      <c r="BZ550">
        <v>3903.9628140098098</v>
      </c>
      <c r="CA550">
        <v>3860.4849713172598</v>
      </c>
      <c r="CB550">
        <v>3817.4913347750398</v>
      </c>
      <c r="CC550">
        <v>3774.9765118525702</v>
      </c>
    </row>
    <row r="551" spans="1:81" x14ac:dyDescent="0.25">
      <c r="A551">
        <v>10666</v>
      </c>
      <c r="B551" t="s">
        <v>337</v>
      </c>
      <c r="C551" t="s">
        <v>27</v>
      </c>
      <c r="D551">
        <v>2020</v>
      </c>
      <c r="E551" t="s">
        <v>28</v>
      </c>
      <c r="F551" t="s">
        <v>23</v>
      </c>
      <c r="G551">
        <v>2015</v>
      </c>
      <c r="H551">
        <v>120896.38</v>
      </c>
      <c r="I551">
        <v>98</v>
      </c>
      <c r="J551">
        <v>2025</v>
      </c>
      <c r="K551">
        <v>40</v>
      </c>
      <c r="L551">
        <v>72537.827999999994</v>
      </c>
      <c r="M551">
        <v>2020</v>
      </c>
      <c r="N551">
        <v>79179.759999999995</v>
      </c>
      <c r="O551">
        <v>86.159283541297199</v>
      </c>
      <c r="P551" t="s">
        <v>691</v>
      </c>
      <c r="Q551">
        <v>3.0278171718487799</v>
      </c>
      <c r="R551">
        <v>1</v>
      </c>
      <c r="S551" t="s">
        <v>25</v>
      </c>
      <c r="T551">
        <v>-1.11368485725649E-2</v>
      </c>
      <c r="AT551">
        <v>120896.38</v>
      </c>
      <c r="AU551">
        <v>112553.056</v>
      </c>
      <c r="AV551">
        <v>104209.732</v>
      </c>
      <c r="AW551">
        <v>95866.407999999996</v>
      </c>
      <c r="AX551">
        <v>87523.084000000003</v>
      </c>
      <c r="AY551">
        <v>79179.759999999995</v>
      </c>
      <c r="AZ551">
        <v>77851.373599999904</v>
      </c>
      <c r="BA551">
        <v>76522.987199999901</v>
      </c>
      <c r="BB551">
        <v>75194.6008</v>
      </c>
      <c r="BC551">
        <v>73866.214399999997</v>
      </c>
      <c r="BD551">
        <v>72537.827999999994</v>
      </c>
      <c r="BE551">
        <v>71729.985193781205</v>
      </c>
      <c r="BF551">
        <v>70931.1392105657</v>
      </c>
      <c r="BG551">
        <v>70141.189854098106</v>
      </c>
      <c r="BH551">
        <v>69360.038043993496</v>
      </c>
      <c r="BI551">
        <v>68587.585803310198</v>
      </c>
      <c r="BJ551">
        <v>67823.736246260902</v>
      </c>
      <c r="BK551">
        <v>67068.393566060797</v>
      </c>
      <c r="BL551">
        <v>66321.463022910393</v>
      </c>
      <c r="BM551">
        <v>65582.850932113201</v>
      </c>
      <c r="BN551">
        <v>64852.464652325201</v>
      </c>
      <c r="BO551">
        <v>64130.212573934601</v>
      </c>
      <c r="BP551">
        <v>63416.004107572298</v>
      </c>
      <c r="BQ551">
        <v>62709.749672749102</v>
      </c>
      <c r="BR551">
        <v>62011.360686620297</v>
      </c>
      <c r="BS551">
        <v>61320.749552874702</v>
      </c>
      <c r="BT551">
        <v>60637.829650748099</v>
      </c>
      <c r="BU551">
        <v>59962.515324158798</v>
      </c>
      <c r="BV551">
        <v>59294.721870963498</v>
      </c>
      <c r="BW551">
        <v>58634.365532334203</v>
      </c>
      <c r="BX551">
        <v>57981.3634822522</v>
      </c>
      <c r="BY551">
        <v>57335.633817119502</v>
      </c>
      <c r="BZ551">
        <v>56697.095545486198</v>
      </c>
      <c r="CA551">
        <v>56065.668577891898</v>
      </c>
      <c r="CB551">
        <v>55441.273716820302</v>
      </c>
      <c r="CC551">
        <v>54823.832646765899</v>
      </c>
    </row>
    <row r="552" spans="1:81" x14ac:dyDescent="0.25">
      <c r="A552">
        <v>10673</v>
      </c>
      <c r="B552" t="s">
        <v>1136</v>
      </c>
      <c r="C552" t="s">
        <v>172</v>
      </c>
      <c r="D552">
        <v>2019</v>
      </c>
      <c r="E552" t="s">
        <v>28</v>
      </c>
      <c r="F552" t="s">
        <v>23</v>
      </c>
      <c r="G552">
        <v>2019</v>
      </c>
      <c r="H552">
        <v>48656</v>
      </c>
      <c r="I552">
        <v>100</v>
      </c>
      <c r="J552">
        <v>2040</v>
      </c>
      <c r="K552">
        <v>100</v>
      </c>
      <c r="L552">
        <v>0</v>
      </c>
      <c r="M552">
        <v>2020</v>
      </c>
      <c r="N552">
        <v>45317.444000000003</v>
      </c>
      <c r="O552">
        <v>6.8648004275085297</v>
      </c>
      <c r="P552" t="s">
        <v>45</v>
      </c>
      <c r="Q552">
        <v>3.6551268166195099</v>
      </c>
      <c r="R552">
        <v>1</v>
      </c>
      <c r="S552" t="s">
        <v>25</v>
      </c>
      <c r="T552">
        <v>-1.11368485725649E-2</v>
      </c>
      <c r="AX552">
        <v>48656</v>
      </c>
      <c r="AY552">
        <v>45317.444000000003</v>
      </c>
      <c r="AZ552">
        <v>43051.571799999998</v>
      </c>
      <c r="BA552">
        <v>40785.6996</v>
      </c>
      <c r="BB552">
        <v>38519.827400000002</v>
      </c>
      <c r="BC552">
        <v>36253.955199999997</v>
      </c>
      <c r="BD552">
        <v>33988.082999999999</v>
      </c>
      <c r="BE552">
        <v>31722.210800000001</v>
      </c>
      <c r="BF552">
        <v>29456.338599999999</v>
      </c>
      <c r="BG552">
        <v>27190.466400000001</v>
      </c>
      <c r="BH552">
        <v>24924.5942</v>
      </c>
      <c r="BI552">
        <v>22658.722000000002</v>
      </c>
      <c r="BJ552">
        <v>20392.8498</v>
      </c>
      <c r="BK552">
        <v>18126.977599999998</v>
      </c>
      <c r="BL552">
        <v>15861.1054</v>
      </c>
      <c r="BM552">
        <v>13595.233200000001</v>
      </c>
      <c r="BN552">
        <v>11329.361000000001</v>
      </c>
      <c r="BO552">
        <v>9063.4887999999992</v>
      </c>
      <c r="BP552">
        <v>6797.6166000000003</v>
      </c>
      <c r="BQ552">
        <v>4531.7443999999896</v>
      </c>
      <c r="BR552">
        <v>2265.8721999999998</v>
      </c>
      <c r="BS552">
        <v>0</v>
      </c>
      <c r="BT552">
        <v>0</v>
      </c>
      <c r="BU552">
        <v>0</v>
      </c>
      <c r="BV552">
        <v>0</v>
      </c>
      <c r="BW552">
        <v>0</v>
      </c>
      <c r="BX552">
        <v>0</v>
      </c>
      <c r="BY552">
        <v>0</v>
      </c>
      <c r="BZ552">
        <v>0</v>
      </c>
      <c r="CA552">
        <v>0</v>
      </c>
      <c r="CB552">
        <v>0</v>
      </c>
      <c r="CC552">
        <v>0</v>
      </c>
    </row>
    <row r="553" spans="1:81" x14ac:dyDescent="0.25">
      <c r="A553">
        <v>10674</v>
      </c>
      <c r="B553" t="s">
        <v>1137</v>
      </c>
      <c r="C553" t="s">
        <v>172</v>
      </c>
      <c r="D553">
        <v>2017</v>
      </c>
      <c r="E553" t="s">
        <v>28</v>
      </c>
      <c r="F553" t="s">
        <v>23</v>
      </c>
      <c r="G553">
        <v>2015</v>
      </c>
      <c r="H553">
        <v>1030671</v>
      </c>
      <c r="I553">
        <v>100</v>
      </c>
      <c r="J553">
        <v>2030</v>
      </c>
      <c r="K553">
        <v>27.3</v>
      </c>
      <c r="L553">
        <v>749297.81699999899</v>
      </c>
      <c r="M553">
        <v>2020</v>
      </c>
      <c r="N553">
        <v>1292789</v>
      </c>
      <c r="O553">
        <v>-93.156709962654801</v>
      </c>
      <c r="P553" t="s">
        <v>24</v>
      </c>
      <c r="Q553">
        <v>2.9233469695390202</v>
      </c>
      <c r="R553">
        <v>1</v>
      </c>
      <c r="S553" t="s">
        <v>25</v>
      </c>
      <c r="T553">
        <v>-1.11368485725649E-2</v>
      </c>
      <c r="AT553">
        <v>1030671</v>
      </c>
      <c r="AU553">
        <v>1083094.6000000001</v>
      </c>
      <c r="AV553">
        <v>1135518.2</v>
      </c>
      <c r="AW553">
        <v>1187941.8</v>
      </c>
      <c r="AX553">
        <v>1240365.3999999999</v>
      </c>
      <c r="AY553">
        <v>1292789</v>
      </c>
      <c r="AZ553">
        <v>1238439.8817</v>
      </c>
      <c r="BA553">
        <v>1184090.7634000001</v>
      </c>
      <c r="BB553">
        <v>1129741.6451000001</v>
      </c>
      <c r="BC553">
        <v>1075392.5267999901</v>
      </c>
      <c r="BD553">
        <v>1021043.40849999</v>
      </c>
      <c r="BE553">
        <v>966694.290199999</v>
      </c>
      <c r="BF553">
        <v>912345.17189999996</v>
      </c>
      <c r="BG553">
        <v>857996.05359999998</v>
      </c>
      <c r="BH553">
        <v>803646.93529999896</v>
      </c>
      <c r="BI553">
        <v>749297.81699999899</v>
      </c>
      <c r="BJ553">
        <v>740953.00067631702</v>
      </c>
      <c r="BK553">
        <v>732701.11930839706</v>
      </c>
      <c r="BL553">
        <v>724541.13789371098</v>
      </c>
      <c r="BM553">
        <v>716472.03295639495</v>
      </c>
      <c r="BN553">
        <v>708492.79241888202</v>
      </c>
      <c r="BO553">
        <v>700602.41547495895</v>
      </c>
      <c r="BP553">
        <v>692799.91246424103</v>
      </c>
      <c r="BQ553">
        <v>685084.30474804097</v>
      </c>
      <c r="BR553">
        <v>677454.62458662095</v>
      </c>
      <c r="BS553">
        <v>669909.91501781601</v>
      </c>
      <c r="BT553">
        <v>662449.22973700205</v>
      </c>
      <c r="BU553">
        <v>655071.63297840895</v>
      </c>
      <c r="BV553">
        <v>647776.19939774601</v>
      </c>
      <c r="BW553">
        <v>640562.01395614096</v>
      </c>
      <c r="BX553">
        <v>633428.17180537502</v>
      </c>
      <c r="BY553">
        <v>626373.778174381</v>
      </c>
      <c r="BZ553">
        <v>619397.94825702801</v>
      </c>
      <c r="CA553">
        <v>612499.807101132</v>
      </c>
      <c r="CB553">
        <v>605678.48949872202</v>
      </c>
      <c r="CC553">
        <v>598933.13987751398</v>
      </c>
    </row>
    <row r="554" spans="1:81" x14ac:dyDescent="0.25">
      <c r="A554">
        <v>851899</v>
      </c>
      <c r="B554" t="s">
        <v>1138</v>
      </c>
      <c r="C554" t="s">
        <v>84</v>
      </c>
      <c r="D554">
        <v>2021</v>
      </c>
      <c r="E554" t="s">
        <v>49</v>
      </c>
      <c r="F554" t="s">
        <v>50</v>
      </c>
      <c r="G554">
        <v>2020</v>
      </c>
      <c r="H554">
        <v>21671</v>
      </c>
      <c r="I554">
        <v>100</v>
      </c>
      <c r="J554">
        <v>2025</v>
      </c>
      <c r="K554">
        <v>10</v>
      </c>
      <c r="L554">
        <v>19503.900000000001</v>
      </c>
      <c r="M554">
        <v>2020</v>
      </c>
      <c r="N554">
        <v>21671</v>
      </c>
      <c r="O554">
        <v>0</v>
      </c>
      <c r="P554" t="s">
        <v>45</v>
      </c>
      <c r="Q554">
        <v>2.4178070451487801</v>
      </c>
      <c r="R554">
        <v>1</v>
      </c>
      <c r="S554" t="s">
        <v>25</v>
      </c>
      <c r="T554">
        <v>-1.11368485725649E-2</v>
      </c>
      <c r="AY554">
        <v>21671</v>
      </c>
      <c r="AZ554">
        <v>21237.58</v>
      </c>
      <c r="BA554">
        <v>20804.16</v>
      </c>
      <c r="BB554">
        <v>20370.740000000002</v>
      </c>
      <c r="BC554">
        <v>19937.32</v>
      </c>
      <c r="BD554">
        <v>19503.900000000001</v>
      </c>
      <c r="BE554">
        <v>19286.6880191255</v>
      </c>
      <c r="BF554">
        <v>19071.895095190201</v>
      </c>
      <c r="BG554">
        <v>18859.494287523201</v>
      </c>
      <c r="BH554">
        <v>18649.458955487898</v>
      </c>
      <c r="BI554">
        <v>18441.7627551404</v>
      </c>
      <c r="BJ554">
        <v>18236.379635925201</v>
      </c>
      <c r="BK554">
        <v>18033.2838374081</v>
      </c>
      <c r="BL554">
        <v>17832.4498860448</v>
      </c>
      <c r="BM554">
        <v>17633.852591986099</v>
      </c>
      <c r="BN554">
        <v>17437.467045918202</v>
      </c>
      <c r="BO554">
        <v>17243.268615938701</v>
      </c>
      <c r="BP554">
        <v>17051.232944466901</v>
      </c>
      <c r="BQ554">
        <v>16861.335945188901</v>
      </c>
      <c r="BR554">
        <v>16673.553800036199</v>
      </c>
      <c r="BS554">
        <v>16487.8629561987</v>
      </c>
      <c r="BT554">
        <v>16304.240123170301</v>
      </c>
      <c r="BU554">
        <v>16122.662269827801</v>
      </c>
      <c r="BV554">
        <v>15943.1066215421</v>
      </c>
      <c r="BW554">
        <v>15765.550657321701</v>
      </c>
      <c r="BX554">
        <v>15589.972106988</v>
      </c>
      <c r="BY554">
        <v>15416.348948381999</v>
      </c>
      <c r="BZ554">
        <v>15244.659404602</v>
      </c>
      <c r="CA554">
        <v>15074.881941272701</v>
      </c>
      <c r="CB554">
        <v>14906.995263843401</v>
      </c>
      <c r="CC554">
        <v>14740.9783149181</v>
      </c>
    </row>
    <row r="555" spans="1:81" x14ac:dyDescent="0.25">
      <c r="A555">
        <v>10650</v>
      </c>
      <c r="B555" t="s">
        <v>1139</v>
      </c>
      <c r="C555" t="s">
        <v>211</v>
      </c>
      <c r="D555">
        <v>2019</v>
      </c>
      <c r="E555" t="s">
        <v>105</v>
      </c>
      <c r="F555" t="s">
        <v>54</v>
      </c>
      <c r="G555">
        <v>2019</v>
      </c>
      <c r="H555">
        <v>60252</v>
      </c>
      <c r="I555">
        <v>100</v>
      </c>
      <c r="J555">
        <v>2030</v>
      </c>
      <c r="K555">
        <v>73</v>
      </c>
      <c r="L555">
        <v>16268.04</v>
      </c>
      <c r="M555">
        <v>2020</v>
      </c>
      <c r="N555">
        <v>60542</v>
      </c>
      <c r="O555">
        <v>30.915514990388601</v>
      </c>
      <c r="P555" t="s">
        <v>24</v>
      </c>
      <c r="Q555">
        <v>3.7202666573390202</v>
      </c>
      <c r="R555">
        <v>1</v>
      </c>
      <c r="S555" t="s">
        <v>25</v>
      </c>
      <c r="T555">
        <v>-1.11368485725649E-2</v>
      </c>
      <c r="AX555">
        <v>60252</v>
      </c>
      <c r="AY555">
        <v>60542</v>
      </c>
      <c r="AZ555">
        <v>56114.603999999999</v>
      </c>
      <c r="BA555">
        <v>51687.207999999999</v>
      </c>
      <c r="BB555">
        <v>47259.811999999998</v>
      </c>
      <c r="BC555">
        <v>42832.415999999997</v>
      </c>
      <c r="BD555">
        <v>38405.019999999997</v>
      </c>
      <c r="BE555">
        <v>33977.623999999902</v>
      </c>
      <c r="BF555">
        <v>29550.227999999999</v>
      </c>
      <c r="BG555">
        <v>25122.831999999999</v>
      </c>
      <c r="BH555">
        <v>20695.436000000002</v>
      </c>
      <c r="BI555">
        <v>16268.04</v>
      </c>
      <c r="BJ555">
        <v>16086.8653019475</v>
      </c>
      <c r="BK555">
        <v>15907.708319072501</v>
      </c>
      <c r="BL555">
        <v>15730.546580386401</v>
      </c>
      <c r="BM555">
        <v>15555.357865157001</v>
      </c>
      <c r="BN555">
        <v>15382.1202001207</v>
      </c>
      <c r="BO555">
        <v>15210.811856726999</v>
      </c>
      <c r="BP555">
        <v>15041.411348412799</v>
      </c>
      <c r="BQ555">
        <v>14873.897427907899</v>
      </c>
      <c r="BR555">
        <v>14708.249084569399</v>
      </c>
      <c r="BS555">
        <v>14544.445541747</v>
      </c>
      <c r="BT555">
        <v>14382.466254176599</v>
      </c>
      <c r="BU555">
        <v>14222.290905403799</v>
      </c>
      <c r="BV555">
        <v>14063.899405235399</v>
      </c>
      <c r="BW555">
        <v>13907.2718872195</v>
      </c>
      <c r="BX555">
        <v>13752.388706154001</v>
      </c>
      <c r="BY555">
        <v>13599.2304356226</v>
      </c>
      <c r="BZ555">
        <v>13447.7778655576</v>
      </c>
      <c r="CA555">
        <v>13298.0119998314</v>
      </c>
      <c r="CB555">
        <v>13149.914053873101</v>
      </c>
      <c r="CC555">
        <v>13003.465452312899</v>
      </c>
    </row>
    <row r="556" spans="1:81" x14ac:dyDescent="0.25">
      <c r="A556">
        <v>10696</v>
      </c>
      <c r="B556" t="s">
        <v>1140</v>
      </c>
      <c r="C556" t="s">
        <v>27</v>
      </c>
      <c r="D556">
        <v>2020</v>
      </c>
      <c r="E556" t="s">
        <v>690</v>
      </c>
      <c r="F556" t="s">
        <v>23</v>
      </c>
      <c r="G556">
        <v>2019</v>
      </c>
      <c r="H556">
        <v>12093</v>
      </c>
      <c r="I556">
        <v>100</v>
      </c>
      <c r="J556">
        <v>2025</v>
      </c>
      <c r="K556">
        <v>25</v>
      </c>
      <c r="L556">
        <v>9069.75</v>
      </c>
      <c r="M556">
        <v>2020</v>
      </c>
      <c r="N556">
        <v>9051</v>
      </c>
      <c r="O556">
        <v>100.620193500372</v>
      </c>
      <c r="P556" t="s">
        <v>45</v>
      </c>
      <c r="Q556">
        <v>2.8978060873487799</v>
      </c>
      <c r="R556">
        <v>1</v>
      </c>
      <c r="S556" t="s">
        <v>25</v>
      </c>
      <c r="T556">
        <v>-1.11368485725649E-2</v>
      </c>
      <c r="AX556">
        <v>12093</v>
      </c>
      <c r="AY556">
        <v>9051</v>
      </c>
      <c r="AZ556">
        <v>9054.75</v>
      </c>
      <c r="BA556">
        <v>9058.5</v>
      </c>
      <c r="BB556">
        <v>9062.25</v>
      </c>
      <c r="BC556">
        <v>9066</v>
      </c>
      <c r="BD556">
        <v>9069.75</v>
      </c>
      <c r="BE556">
        <v>8968.7415676589699</v>
      </c>
      <c r="BF556">
        <v>8868.8580509334897</v>
      </c>
      <c r="BG556">
        <v>8770.08692180867</v>
      </c>
      <c r="BH556">
        <v>8672.4157917922494</v>
      </c>
      <c r="BI556">
        <v>8575.8324103607392</v>
      </c>
      <c r="BJ556">
        <v>8480.3246634228599</v>
      </c>
      <c r="BK556">
        <v>8385.8805718001295</v>
      </c>
      <c r="BL556">
        <v>8292.4882897243806</v>
      </c>
      <c r="BM556">
        <v>8200.1361033519497</v>
      </c>
      <c r="BN556">
        <v>8108.8124292945004</v>
      </c>
      <c r="BO556">
        <v>8018.5058131661099</v>
      </c>
      <c r="BP556">
        <v>7929.2049281466498</v>
      </c>
      <c r="BQ556">
        <v>7840.8985735610404</v>
      </c>
      <c r="BR556">
        <v>7753.57567347446</v>
      </c>
      <c r="BS556">
        <v>7667.2252753030498</v>
      </c>
      <c r="BT556">
        <v>7581.8365484402502</v>
      </c>
      <c r="BU556">
        <v>7497.39878289834</v>
      </c>
      <c r="BV556">
        <v>7413.9013879650702</v>
      </c>
      <c r="BW556">
        <v>7331.3338908753703</v>
      </c>
      <c r="BX556">
        <v>7249.6859354977796</v>
      </c>
      <c r="BY556">
        <v>7168.94728103548</v>
      </c>
      <c r="BZ556">
        <v>7089.1078007418901</v>
      </c>
      <c r="CA556">
        <v>7010.1574806504404</v>
      </c>
      <c r="CB556">
        <v>6932.0864183186004</v>
      </c>
      <c r="CC556">
        <v>6854.8848215858497</v>
      </c>
    </row>
    <row r="557" spans="1:81" x14ac:dyDescent="0.25">
      <c r="A557">
        <v>10755</v>
      </c>
      <c r="B557" t="s">
        <v>1141</v>
      </c>
      <c r="C557" t="s">
        <v>59</v>
      </c>
      <c r="D557">
        <v>2020</v>
      </c>
      <c r="E557" t="s">
        <v>28</v>
      </c>
      <c r="F557" t="s">
        <v>23</v>
      </c>
      <c r="G557">
        <v>2013</v>
      </c>
      <c r="H557">
        <v>243710</v>
      </c>
      <c r="I557">
        <v>100</v>
      </c>
      <c r="J557">
        <v>2030</v>
      </c>
      <c r="K557">
        <v>50</v>
      </c>
      <c r="L557">
        <v>121855</v>
      </c>
      <c r="M557">
        <v>2020</v>
      </c>
      <c r="N557">
        <v>220737.8</v>
      </c>
      <c r="O557">
        <v>18.852078289770599</v>
      </c>
      <c r="P557" t="s">
        <v>45</v>
      </c>
      <c r="Q557">
        <v>3.1502682734390199</v>
      </c>
      <c r="R557">
        <v>1</v>
      </c>
      <c r="S557" t="s">
        <v>25</v>
      </c>
      <c r="T557">
        <v>-1.11368485725649E-2</v>
      </c>
      <c r="AR557">
        <v>243710</v>
      </c>
      <c r="AS557">
        <v>240428.25714285701</v>
      </c>
      <c r="AT557">
        <v>237146.51428571399</v>
      </c>
      <c r="AU557">
        <v>233864.771428571</v>
      </c>
      <c r="AV557">
        <v>230583.028571428</v>
      </c>
      <c r="AW557">
        <v>227301.28571428501</v>
      </c>
      <c r="AX557">
        <v>224019.54285714199</v>
      </c>
      <c r="AY557">
        <v>220737.8</v>
      </c>
      <c r="AZ557">
        <v>210849.52</v>
      </c>
      <c r="BA557">
        <v>200961.24</v>
      </c>
      <c r="BB557">
        <v>191072.96</v>
      </c>
      <c r="BC557">
        <v>181184.68</v>
      </c>
      <c r="BD557">
        <v>171296.4</v>
      </c>
      <c r="BE557">
        <v>161408.12</v>
      </c>
      <c r="BF557">
        <v>151519.84</v>
      </c>
      <c r="BG557">
        <v>141631.56</v>
      </c>
      <c r="BH557">
        <v>131743.28</v>
      </c>
      <c r="BI557">
        <v>121855</v>
      </c>
      <c r="BJ557">
        <v>120497.91931719</v>
      </c>
      <c r="BK557">
        <v>119155.95223644499</v>
      </c>
      <c r="BL557">
        <v>117828.930439868</v>
      </c>
      <c r="BM557">
        <v>116516.68748409201</v>
      </c>
      <c r="BN557">
        <v>115219.05877940499</v>
      </c>
      <c r="BO557">
        <v>113935.881569105</v>
      </c>
      <c r="BP557">
        <v>112666.994909088</v>
      </c>
      <c r="BQ557">
        <v>111412.23964766</v>
      </c>
      <c r="BR557">
        <v>110171.45840557299</v>
      </c>
      <c r="BS557">
        <v>108944.49555629199</v>
      </c>
      <c r="BT557">
        <v>107731.197206467</v>
      </c>
      <c r="BU557">
        <v>106531.411176637</v>
      </c>
      <c r="BV557">
        <v>105344.986982141</v>
      </c>
      <c r="BW557">
        <v>104171.775814243</v>
      </c>
      <c r="BX557">
        <v>103011.630521464</v>
      </c>
      <c r="BY557">
        <v>101864.405591134</v>
      </c>
      <c r="BZ557">
        <v>100729.957131131</v>
      </c>
      <c r="CA557">
        <v>99608.142851840894</v>
      </c>
      <c r="CB557">
        <v>98498.822048305505</v>
      </c>
      <c r="CC557">
        <v>97401.855582577497</v>
      </c>
    </row>
    <row r="558" spans="1:81" x14ac:dyDescent="0.25">
      <c r="A558">
        <v>51726</v>
      </c>
      <c r="B558" t="s">
        <v>1142</v>
      </c>
      <c r="C558" t="s">
        <v>56</v>
      </c>
      <c r="D558">
        <v>2020</v>
      </c>
      <c r="E558" t="s">
        <v>28</v>
      </c>
      <c r="F558" t="s">
        <v>23</v>
      </c>
      <c r="G558">
        <v>2019</v>
      </c>
      <c r="H558">
        <v>4851.24</v>
      </c>
      <c r="I558">
        <v>100</v>
      </c>
      <c r="J558">
        <v>2025</v>
      </c>
      <c r="K558">
        <v>15</v>
      </c>
      <c r="L558">
        <v>4123.5540000000001</v>
      </c>
      <c r="M558">
        <v>2020</v>
      </c>
      <c r="N558">
        <v>5225.18</v>
      </c>
      <c r="O558">
        <v>-51.387549025266502</v>
      </c>
      <c r="P558" t="s">
        <v>24</v>
      </c>
      <c r="Q558">
        <v>2.7978053631727802</v>
      </c>
      <c r="R558">
        <v>1</v>
      </c>
      <c r="S558" t="s">
        <v>25</v>
      </c>
      <c r="T558">
        <v>-1.11368485725649E-2</v>
      </c>
      <c r="AX558">
        <v>4851.24</v>
      </c>
      <c r="AY558">
        <v>5225.18</v>
      </c>
      <c r="AZ558">
        <v>5004.8548000000001</v>
      </c>
      <c r="BA558">
        <v>4784.5295999999998</v>
      </c>
      <c r="BB558">
        <v>4564.2043999999996</v>
      </c>
      <c r="BC558">
        <v>4343.8792000000003</v>
      </c>
      <c r="BD558">
        <v>4123.5540000000001</v>
      </c>
      <c r="BE558">
        <v>4077.6306035212001</v>
      </c>
      <c r="BF558">
        <v>4032.2186489549299</v>
      </c>
      <c r="BG558">
        <v>3987.31244045005</v>
      </c>
      <c r="BH558">
        <v>3942.9063455892501</v>
      </c>
      <c r="BI558">
        <v>3898.9947946826201</v>
      </c>
      <c r="BJ558">
        <v>3855.5722800690201</v>
      </c>
      <c r="BK558">
        <v>3812.6333554253101</v>
      </c>
      <c r="BL558">
        <v>3770.17263508323</v>
      </c>
      <c r="BM558">
        <v>3728.1847933538802</v>
      </c>
      <c r="BN558">
        <v>3686.6645638597602</v>
      </c>
      <c r="BO558">
        <v>3645.6067388742099</v>
      </c>
      <c r="BP558">
        <v>3605.0061686682402</v>
      </c>
      <c r="BQ558">
        <v>3564.8577608646201</v>
      </c>
      <c r="BR558">
        <v>3525.15647979914</v>
      </c>
      <c r="BS558">
        <v>3485.89734588902</v>
      </c>
      <c r="BT558">
        <v>3447.0754350083498</v>
      </c>
      <c r="BU558">
        <v>3408.68587787045</v>
      </c>
      <c r="BV558">
        <v>3370.7238594171699</v>
      </c>
      <c r="BW558">
        <v>3333.1846182149102</v>
      </c>
      <c r="BX558">
        <v>3296.06344585745</v>
      </c>
      <c r="BY558">
        <v>3259.3556863753702</v>
      </c>
      <c r="BZ558">
        <v>3223.0567356520801</v>
      </c>
      <c r="CA558">
        <v>3187.16204084633</v>
      </c>
      <c r="CB558">
        <v>3151.6670998211998</v>
      </c>
      <c r="CC558">
        <v>3116.5674605793602</v>
      </c>
    </row>
    <row r="559" spans="1:81" x14ac:dyDescent="0.25">
      <c r="A559">
        <v>9863</v>
      </c>
      <c r="B559" t="s">
        <v>343</v>
      </c>
      <c r="C559" t="s">
        <v>59</v>
      </c>
      <c r="D559">
        <v>2017</v>
      </c>
      <c r="E559" t="s">
        <v>690</v>
      </c>
      <c r="F559" t="s">
        <v>23</v>
      </c>
      <c r="G559">
        <v>2015</v>
      </c>
      <c r="H559">
        <v>1133811</v>
      </c>
      <c r="I559">
        <v>100</v>
      </c>
      <c r="J559">
        <v>2030</v>
      </c>
      <c r="K559">
        <v>30</v>
      </c>
      <c r="L559">
        <v>793667.7</v>
      </c>
      <c r="M559">
        <v>2020</v>
      </c>
      <c r="N559">
        <v>921515</v>
      </c>
      <c r="O559">
        <v>62.413694463480503</v>
      </c>
      <c r="P559" t="s">
        <v>24</v>
      </c>
      <c r="Q559">
        <v>2.9503572835390202</v>
      </c>
      <c r="R559">
        <v>1</v>
      </c>
      <c r="S559" t="s">
        <v>25</v>
      </c>
      <c r="T559">
        <v>-1.11368485725649E-2</v>
      </c>
      <c r="AT559">
        <v>1133811</v>
      </c>
      <c r="AU559">
        <v>1091351.8</v>
      </c>
      <c r="AV559">
        <v>1048892.6000000001</v>
      </c>
      <c r="AW559">
        <v>1006433.4</v>
      </c>
      <c r="AX559">
        <v>963974.2</v>
      </c>
      <c r="AY559">
        <v>921515</v>
      </c>
      <c r="AZ559">
        <v>908730.27</v>
      </c>
      <c r="BA559">
        <v>895945.54</v>
      </c>
      <c r="BB559">
        <v>883160.80999999901</v>
      </c>
      <c r="BC559">
        <v>870376.08</v>
      </c>
      <c r="BD559">
        <v>857591.35</v>
      </c>
      <c r="BE559">
        <v>844806.62</v>
      </c>
      <c r="BF559">
        <v>832021.89</v>
      </c>
      <c r="BG559">
        <v>819237.15999999898</v>
      </c>
      <c r="BH559">
        <v>806452.429999999</v>
      </c>
      <c r="BI559">
        <v>793667.7</v>
      </c>
      <c r="BJ559">
        <v>784828.74300816399</v>
      </c>
      <c r="BK559">
        <v>776088.22414188494</v>
      </c>
      <c r="BL559">
        <v>767445.04711066606</v>
      </c>
      <c r="BM559">
        <v>758898.12783322996</v>
      </c>
      <c r="BN559">
        <v>750446.39430154802</v>
      </c>
      <c r="BO559">
        <v>742088.78644638404</v>
      </c>
      <c r="BP559">
        <v>733824.25600433303</v>
      </c>
      <c r="BQ559">
        <v>725651.766386337</v>
      </c>
      <c r="BR559">
        <v>717570.29254767799</v>
      </c>
      <c r="BS559">
        <v>709578.82085940405</v>
      </c>
      <c r="BT559">
        <v>701676.34898119303</v>
      </c>
      <c r="BU559">
        <v>693861.88573563995</v>
      </c>
      <c r="BV559">
        <v>686134.450983927</v>
      </c>
      <c r="BW559">
        <v>678493.07550289901</v>
      </c>
      <c r="BX559">
        <v>670936.80086348997</v>
      </c>
      <c r="BY559">
        <v>663464.67931051203</v>
      </c>
      <c r="BZ559">
        <v>656075.77364378597</v>
      </c>
      <c r="CA559">
        <v>648769.15710058599</v>
      </c>
      <c r="CB559">
        <v>641543.913239407</v>
      </c>
      <c r="CC559">
        <v>634399.13582500897</v>
      </c>
    </row>
    <row r="560" spans="1:81" x14ac:dyDescent="0.25">
      <c r="A560">
        <v>827039</v>
      </c>
      <c r="B560" t="s">
        <v>1143</v>
      </c>
      <c r="C560" t="s">
        <v>172</v>
      </c>
      <c r="D560">
        <v>2015</v>
      </c>
      <c r="E560" t="s">
        <v>32</v>
      </c>
      <c r="F560" t="s">
        <v>33</v>
      </c>
      <c r="G560">
        <v>2015</v>
      </c>
      <c r="H560">
        <v>3.6</v>
      </c>
      <c r="I560">
        <v>100</v>
      </c>
      <c r="J560">
        <v>2030</v>
      </c>
      <c r="K560">
        <v>30</v>
      </c>
      <c r="L560">
        <v>2.52</v>
      </c>
      <c r="M560">
        <v>2020</v>
      </c>
      <c r="N560">
        <v>2.42</v>
      </c>
      <c r="O560">
        <v>109.259259259259</v>
      </c>
      <c r="P560" t="s">
        <v>24</v>
      </c>
      <c r="Q560">
        <v>2.6202439027990199</v>
      </c>
      <c r="R560">
        <v>1</v>
      </c>
      <c r="S560" t="s">
        <v>25</v>
      </c>
      <c r="T560">
        <v>-1.11368485725649E-2</v>
      </c>
      <c r="AT560">
        <v>3.6</v>
      </c>
      <c r="AU560">
        <v>3.3639999999999999</v>
      </c>
      <c r="AV560">
        <v>3.1280000000000001</v>
      </c>
      <c r="AW560">
        <v>2.8919999999999999</v>
      </c>
      <c r="AX560">
        <v>2.6559999999999899</v>
      </c>
      <c r="AY560">
        <v>2.42</v>
      </c>
      <c r="AZ560">
        <v>2.4299999999999899</v>
      </c>
      <c r="BA560">
        <v>2.44</v>
      </c>
      <c r="BB560">
        <v>2.4500000000000002</v>
      </c>
      <c r="BC560">
        <v>2.46</v>
      </c>
      <c r="BD560">
        <v>2.46999999999999</v>
      </c>
      <c r="BE560">
        <v>2.48</v>
      </c>
      <c r="BF560">
        <v>2.4900000000000002</v>
      </c>
      <c r="BG560">
        <v>2.5</v>
      </c>
      <c r="BH560">
        <v>2.5099999999999998</v>
      </c>
      <c r="BI560">
        <v>2.52</v>
      </c>
      <c r="BJ560">
        <v>2.4919351415971298</v>
      </c>
      <c r="BK560">
        <v>2.4641828372725101</v>
      </c>
      <c r="BL560">
        <v>2.4367396061586901</v>
      </c>
      <c r="BM560">
        <v>2.4096020061541301</v>
      </c>
      <c r="BN560">
        <v>2.3827666334914501</v>
      </c>
      <c r="BO560">
        <v>2.3562301223104898</v>
      </c>
      <c r="BP560">
        <v>2.3299891442362002</v>
      </c>
      <c r="BQ560">
        <v>2.3040404079611201</v>
      </c>
      <c r="BR560">
        <v>2.2783806588325901</v>
      </c>
      <c r="BS560">
        <v>2.25300667844451</v>
      </c>
      <c r="BT560">
        <v>2.2279152842337</v>
      </c>
      <c r="BU560">
        <v>2.2031033290806801</v>
      </c>
      <c r="BV560">
        <v>2.178567700915</v>
      </c>
      <c r="BW560">
        <v>2.1543053223248299</v>
      </c>
      <c r="BX560">
        <v>2.1303131501710202</v>
      </c>
      <c r="BY560">
        <v>2.1065881752054301</v>
      </c>
      <c r="BZ560">
        <v>2.0831274216934101</v>
      </c>
      <c r="CA560">
        <v>2.05992794704065</v>
      </c>
      <c r="CB560">
        <v>2.0369868414240599</v>
      </c>
      <c r="CC560">
        <v>2.0143012274268202</v>
      </c>
    </row>
    <row r="561" spans="1:81" x14ac:dyDescent="0.25">
      <c r="A561">
        <v>38083</v>
      </c>
      <c r="B561" t="s">
        <v>1144</v>
      </c>
      <c r="C561" t="s">
        <v>21</v>
      </c>
      <c r="D561">
        <v>2018</v>
      </c>
      <c r="E561" t="s">
        <v>49</v>
      </c>
      <c r="F561" t="s">
        <v>50</v>
      </c>
      <c r="G561">
        <v>2018</v>
      </c>
      <c r="H561">
        <v>17.100000000000001</v>
      </c>
      <c r="I561">
        <v>100</v>
      </c>
      <c r="J561">
        <v>2023</v>
      </c>
      <c r="K561">
        <v>5</v>
      </c>
      <c r="L561">
        <v>16.245000000000001</v>
      </c>
      <c r="M561">
        <v>2020</v>
      </c>
      <c r="N561">
        <v>57.95</v>
      </c>
      <c r="O561">
        <v>-4777.7777777777801</v>
      </c>
      <c r="P561" t="s">
        <v>24</v>
      </c>
      <c r="Q561">
        <v>2.3668292700026798</v>
      </c>
      <c r="R561">
        <v>1</v>
      </c>
      <c r="S561" t="s">
        <v>25</v>
      </c>
      <c r="T561">
        <v>-1.11368485725649E-2</v>
      </c>
      <c r="AW561">
        <v>17.100000000000001</v>
      </c>
      <c r="AX561">
        <v>37.524999999999999</v>
      </c>
      <c r="AY561">
        <v>57.95</v>
      </c>
      <c r="AZ561">
        <v>44.048333333333296</v>
      </c>
      <c r="BA561">
        <v>30.146666666666601</v>
      </c>
      <c r="BB561">
        <v>16.245000000000001</v>
      </c>
      <c r="BC561">
        <v>16.0640818949386</v>
      </c>
      <c r="BD561">
        <v>15.885178647417399</v>
      </c>
      <c r="BE561">
        <v>15.708267818273001</v>
      </c>
      <c r="BF561">
        <v>15.533327218243601</v>
      </c>
      <c r="BG561">
        <v>15.3603349051859</v>
      </c>
      <c r="BH561">
        <v>15.189269181323001</v>
      </c>
      <c r="BI561">
        <v>15.0201085905226</v>
      </c>
      <c r="BJ561">
        <v>14.852831915606499</v>
      </c>
      <c r="BK561">
        <v>14.687418175688601</v>
      </c>
      <c r="BL561">
        <v>14.523846623544101</v>
      </c>
      <c r="BM561">
        <v>14.3620967430065</v>
      </c>
      <c r="BN561">
        <v>14.202148246395099</v>
      </c>
      <c r="BO561">
        <v>14.043981071969901</v>
      </c>
      <c r="BP561">
        <v>13.887575381415401</v>
      </c>
      <c r="BQ561">
        <v>13.7329115573525</v>
      </c>
      <c r="BR561">
        <v>13.579970200877799</v>
      </c>
      <c r="BS561">
        <v>13.428732129130699</v>
      </c>
      <c r="BT561">
        <v>13.279178372886999</v>
      </c>
      <c r="BU561">
        <v>13.1312901741801</v>
      </c>
      <c r="BV561">
        <v>12.9850489839479</v>
      </c>
      <c r="BW561">
        <v>12.8404364597063</v>
      </c>
      <c r="BX561">
        <v>12.6974344632489</v>
      </c>
      <c r="BY561">
        <v>12.556025058371601</v>
      </c>
      <c r="BZ561">
        <v>12.416190508623201</v>
      </c>
      <c r="CA561">
        <v>12.2779132750806</v>
      </c>
      <c r="CB561">
        <v>12.1411760141489</v>
      </c>
      <c r="CC561">
        <v>12.0059615753865</v>
      </c>
    </row>
    <row r="562" spans="1:81" x14ac:dyDescent="0.25">
      <c r="A562">
        <v>10834</v>
      </c>
      <c r="B562" t="s">
        <v>346</v>
      </c>
      <c r="C562" t="s">
        <v>76</v>
      </c>
      <c r="D562">
        <v>2020</v>
      </c>
      <c r="E562" t="s">
        <v>690</v>
      </c>
      <c r="F562" t="s">
        <v>23</v>
      </c>
      <c r="G562">
        <v>2018</v>
      </c>
      <c r="H562">
        <v>5355</v>
      </c>
      <c r="I562">
        <v>100</v>
      </c>
      <c r="J562">
        <v>2030</v>
      </c>
      <c r="K562">
        <v>72</v>
      </c>
      <c r="L562">
        <v>1499.4</v>
      </c>
      <c r="M562">
        <v>2020</v>
      </c>
      <c r="N562">
        <v>1889</v>
      </c>
      <c r="O562">
        <v>89.895217346197697</v>
      </c>
      <c r="P562" t="s">
        <v>24</v>
      </c>
      <c r="Q562">
        <v>3.3702444379390202</v>
      </c>
      <c r="R562">
        <v>1</v>
      </c>
      <c r="S562" t="s">
        <v>25</v>
      </c>
      <c r="T562">
        <v>-1.11368485725649E-2</v>
      </c>
      <c r="AW562">
        <v>5355</v>
      </c>
      <c r="AX562">
        <v>3622</v>
      </c>
      <c r="AY562">
        <v>1889</v>
      </c>
      <c r="AZ562">
        <v>1850.04</v>
      </c>
      <c r="BA562">
        <v>1811.08</v>
      </c>
      <c r="BB562">
        <v>1772.12</v>
      </c>
      <c r="BC562">
        <v>1733.16</v>
      </c>
      <c r="BD562">
        <v>1694.2</v>
      </c>
      <c r="BE562">
        <v>1655.24</v>
      </c>
      <c r="BF562">
        <v>1616.28</v>
      </c>
      <c r="BG562">
        <v>1577.32</v>
      </c>
      <c r="BH562">
        <v>1538.36</v>
      </c>
      <c r="BI562">
        <v>1499.4</v>
      </c>
      <c r="BJ562">
        <v>1482.70140925029</v>
      </c>
      <c r="BK562">
        <v>1466.1887881771399</v>
      </c>
      <c r="BL562">
        <v>1449.8600656644201</v>
      </c>
      <c r="BM562">
        <v>1433.71319366171</v>
      </c>
      <c r="BN562">
        <v>1417.7461469274101</v>
      </c>
      <c r="BO562">
        <v>1401.95692277474</v>
      </c>
      <c r="BP562">
        <v>1386.3435408205401</v>
      </c>
      <c r="BQ562">
        <v>1370.90404273687</v>
      </c>
      <c r="BR562">
        <v>1355.63649200539</v>
      </c>
      <c r="BS562">
        <v>1340.5389736744801</v>
      </c>
      <c r="BT562">
        <v>1325.6095941190499</v>
      </c>
      <c r="BU562">
        <v>1310.8464808030001</v>
      </c>
      <c r="BV562">
        <v>1296.2477820444201</v>
      </c>
      <c r="BW562">
        <v>1281.8116667832701</v>
      </c>
      <c r="BX562">
        <v>1267.53632435176</v>
      </c>
      <c r="BY562">
        <v>1253.4199642472299</v>
      </c>
      <c r="BZ562">
        <v>1239.4608159075799</v>
      </c>
      <c r="CA562">
        <v>1225.65712848919</v>
      </c>
      <c r="CB562">
        <v>1212.00717064732</v>
      </c>
      <c r="CC562">
        <v>1198.5092303189499</v>
      </c>
    </row>
    <row r="563" spans="1:81" x14ac:dyDescent="0.25">
      <c r="A563">
        <v>50928</v>
      </c>
      <c r="B563" t="s">
        <v>1145</v>
      </c>
      <c r="C563" t="s">
        <v>31</v>
      </c>
      <c r="D563">
        <v>2020</v>
      </c>
      <c r="E563" t="s">
        <v>690</v>
      </c>
      <c r="F563" t="s">
        <v>23</v>
      </c>
      <c r="G563">
        <v>2017</v>
      </c>
      <c r="H563">
        <v>1263</v>
      </c>
      <c r="I563">
        <v>100</v>
      </c>
      <c r="J563">
        <v>2025</v>
      </c>
      <c r="K563">
        <v>72.290000000000006</v>
      </c>
      <c r="L563">
        <v>349.97729999999899</v>
      </c>
      <c r="M563">
        <v>2020</v>
      </c>
      <c r="N563">
        <v>550</v>
      </c>
      <c r="O563">
        <v>78.092253347041606</v>
      </c>
      <c r="P563" t="s">
        <v>45</v>
      </c>
      <c r="Q563">
        <v>3.3707050043487801</v>
      </c>
      <c r="R563">
        <v>1</v>
      </c>
      <c r="S563" t="s">
        <v>25</v>
      </c>
      <c r="T563">
        <v>-1.11368485725649E-2</v>
      </c>
      <c r="AV563">
        <v>1263</v>
      </c>
      <c r="AW563">
        <v>1025.3333333333301</v>
      </c>
      <c r="AX563">
        <v>787.66666666666595</v>
      </c>
      <c r="AY563">
        <v>550</v>
      </c>
      <c r="AZ563">
        <v>509.99545999999998</v>
      </c>
      <c r="BA563">
        <v>469.99091999999899</v>
      </c>
      <c r="BB563">
        <v>429.98637999999897</v>
      </c>
      <c r="BC563">
        <v>389.98183999999901</v>
      </c>
      <c r="BD563">
        <v>349.97729999999899</v>
      </c>
      <c r="BE563">
        <v>346.07965580606401</v>
      </c>
      <c r="BF563">
        <v>342.22541908530701</v>
      </c>
      <c r="BG563">
        <v>338.41410641527102</v>
      </c>
      <c r="BH563">
        <v>334.64523975730401</v>
      </c>
      <c r="BI563">
        <v>330.918346396598</v>
      </c>
      <c r="BJ563">
        <v>327.23295888289499</v>
      </c>
      <c r="BK563">
        <v>323.58861497186399</v>
      </c>
      <c r="BL563">
        <v>319.98485756711602</v>
      </c>
      <c r="BM563">
        <v>316.421234662877</v>
      </c>
      <c r="BN563">
        <v>312.89729928729298</v>
      </c>
      <c r="BO563">
        <v>309.41260944636599</v>
      </c>
      <c r="BP563">
        <v>305.96672806851899</v>
      </c>
      <c r="BQ563">
        <v>302.55922294977699</v>
      </c>
      <c r="BR563">
        <v>299.18966669955302</v>
      </c>
      <c r="BS563">
        <v>295.857636687043</v>
      </c>
      <c r="BT563">
        <v>292.56271498822298</v>
      </c>
      <c r="BU563">
        <v>289.30448833342098</v>
      </c>
      <c r="BV563">
        <v>286.08254805548802</v>
      </c>
      <c r="BW563">
        <v>282.89649003853998</v>
      </c>
      <c r="BX563">
        <v>279.74591466727099</v>
      </c>
      <c r="BY563">
        <v>276.63042677682802</v>
      </c>
      <c r="BZ563">
        <v>273.54963560325098</v>
      </c>
      <c r="CA563">
        <v>270.50315473445698</v>
      </c>
      <c r="CB563">
        <v>267.49060206177802</v>
      </c>
      <c r="CC563">
        <v>264.51159973203198</v>
      </c>
    </row>
    <row r="564" spans="1:81" x14ac:dyDescent="0.25">
      <c r="A564">
        <v>828659</v>
      </c>
      <c r="B564" t="s">
        <v>1146</v>
      </c>
      <c r="C564" t="s">
        <v>84</v>
      </c>
      <c r="D564">
        <v>2020</v>
      </c>
      <c r="E564" t="s">
        <v>44</v>
      </c>
      <c r="F564" t="s">
        <v>33</v>
      </c>
      <c r="G564">
        <v>2019</v>
      </c>
      <c r="H564">
        <v>1507</v>
      </c>
      <c r="I564">
        <v>95</v>
      </c>
      <c r="J564">
        <v>2025</v>
      </c>
      <c r="K564">
        <v>1.9</v>
      </c>
      <c r="L564">
        <v>1478.367</v>
      </c>
      <c r="M564">
        <v>2020</v>
      </c>
      <c r="N564">
        <v>1481</v>
      </c>
      <c r="O564">
        <v>90.804316697516896</v>
      </c>
      <c r="P564" t="s">
        <v>24</v>
      </c>
      <c r="Q564">
        <v>2.28680502874878</v>
      </c>
      <c r="R564">
        <v>1</v>
      </c>
      <c r="S564" t="s">
        <v>25</v>
      </c>
      <c r="T564">
        <v>-1.11368485725649E-2</v>
      </c>
      <c r="AX564">
        <v>1507</v>
      </c>
      <c r="AY564">
        <v>1481</v>
      </c>
      <c r="AZ564">
        <v>1480.4734000000001</v>
      </c>
      <c r="BA564">
        <v>1479.9467999999999</v>
      </c>
      <c r="BB564">
        <v>1479.4202</v>
      </c>
      <c r="BC564">
        <v>1478.8935999999901</v>
      </c>
      <c r="BD564">
        <v>1478.367</v>
      </c>
      <c r="BE564">
        <v>1461.9026505863201</v>
      </c>
      <c r="BF564">
        <v>1445.6216621389101</v>
      </c>
      <c r="BG564">
        <v>1429.52199259445</v>
      </c>
      <c r="BH564">
        <v>1413.6016226317699</v>
      </c>
      <c r="BI564">
        <v>1397.85855541859</v>
      </c>
      <c r="BJ564">
        <v>1382.29081636103</v>
      </c>
      <c r="BK564">
        <v>1366.89645285597</v>
      </c>
      <c r="BL564">
        <v>1351.67353404613</v>
      </c>
      <c r="BM564">
        <v>1336.62015057792</v>
      </c>
      <c r="BN564">
        <v>1321.73441436189</v>
      </c>
      <c r="BO564">
        <v>1307.014458336</v>
      </c>
      <c r="BP564">
        <v>1292.4584362313601</v>
      </c>
      <c r="BQ564">
        <v>1278.06452234071</v>
      </c>
      <c r="BR564">
        <v>1263.8309112894401</v>
      </c>
      <c r="BS564">
        <v>1249.7558178090801</v>
      </c>
      <c r="BT564">
        <v>1235.8374765134599</v>
      </c>
      <c r="BU564">
        <v>1222.07414167723</v>
      </c>
      <c r="BV564">
        <v>1208.4640870169201</v>
      </c>
      <c r="BW564">
        <v>1195.00560547443</v>
      </c>
      <c r="BX564">
        <v>1181.6970090028899</v>
      </c>
      <c r="BY564">
        <v>1168.5366283549799</v>
      </c>
      <c r="BZ564">
        <v>1155.52281287349</v>
      </c>
      <c r="CA564">
        <v>1142.6539302843801</v>
      </c>
      <c r="CB564">
        <v>1129.9283664919501</v>
      </c>
      <c r="CC564">
        <v>1117.3445253764901</v>
      </c>
    </row>
    <row r="565" spans="1:81" x14ac:dyDescent="0.25">
      <c r="A565">
        <v>21524</v>
      </c>
      <c r="B565" t="s">
        <v>1147</v>
      </c>
      <c r="C565" t="s">
        <v>763</v>
      </c>
      <c r="D565">
        <v>2019</v>
      </c>
      <c r="E565" t="s">
        <v>690</v>
      </c>
      <c r="F565" t="s">
        <v>23</v>
      </c>
      <c r="G565">
        <v>2019</v>
      </c>
      <c r="H565">
        <v>4515</v>
      </c>
      <c r="I565">
        <v>100</v>
      </c>
      <c r="J565">
        <v>2025</v>
      </c>
      <c r="K565">
        <v>15</v>
      </c>
      <c r="L565">
        <v>3837.75</v>
      </c>
      <c r="M565">
        <v>2020</v>
      </c>
      <c r="N565">
        <v>3721</v>
      </c>
      <c r="O565">
        <v>93.341515943448002</v>
      </c>
      <c r="P565" t="s">
        <v>24</v>
      </c>
      <c r="Q565">
        <v>2.7978193803487801</v>
      </c>
      <c r="R565">
        <v>1</v>
      </c>
      <c r="S565" t="s">
        <v>25</v>
      </c>
      <c r="T565">
        <v>-1.11368485725649E-2</v>
      </c>
      <c r="AX565">
        <v>4515</v>
      </c>
      <c r="AY565">
        <v>3721</v>
      </c>
      <c r="AZ565">
        <v>3744.35</v>
      </c>
      <c r="BA565">
        <v>3767.7</v>
      </c>
      <c r="BB565">
        <v>3791.05</v>
      </c>
      <c r="BC565">
        <v>3814.4</v>
      </c>
      <c r="BD565">
        <v>3837.75</v>
      </c>
      <c r="BE565">
        <v>3795.0095593906299</v>
      </c>
      <c r="BF565">
        <v>3752.7451125962598</v>
      </c>
      <c r="BG565">
        <v>3710.9513585458499</v>
      </c>
      <c r="BH565">
        <v>3669.6230552055699</v>
      </c>
      <c r="BI565">
        <v>3628.7550189213498</v>
      </c>
      <c r="BJ565">
        <v>3588.3421237686898</v>
      </c>
      <c r="BK565">
        <v>3548.3793009097199</v>
      </c>
      <c r="BL565">
        <v>3508.8615379574599</v>
      </c>
      <c r="BM565">
        <v>3469.7838783471302</v>
      </c>
      <c r="BN565">
        <v>3431.1414207144599</v>
      </c>
      <c r="BO565">
        <v>3392.9293182809001</v>
      </c>
      <c r="BP565">
        <v>3355.1427782457899</v>
      </c>
      <c r="BQ565">
        <v>3317.7770611851402</v>
      </c>
      <c r="BR565">
        <v>3280.8274804571902</v>
      </c>
      <c r="BS565">
        <v>3244.2894016146302</v>
      </c>
      <c r="BT565">
        <v>3208.1582418232701</v>
      </c>
      <c r="BU565">
        <v>3172.42946928725</v>
      </c>
      <c r="BV565">
        <v>3137.09860268066</v>
      </c>
      <c r="BW565">
        <v>3102.1612105854001</v>
      </c>
      <c r="BX565">
        <v>3067.6129109354301</v>
      </c>
      <c r="BY565">
        <v>3033.4493704670899</v>
      </c>
      <c r="BZ565">
        <v>2999.6663041756601</v>
      </c>
      <c r="CA565">
        <v>2966.2594747778298</v>
      </c>
      <c r="CB565">
        <v>2933.2246921802898</v>
      </c>
      <c r="CC565">
        <v>2900.55781295417</v>
      </c>
    </row>
    <row r="566" spans="1:81" x14ac:dyDescent="0.25">
      <c r="A566">
        <v>32143</v>
      </c>
      <c r="B566" t="s">
        <v>1148</v>
      </c>
      <c r="C566" t="s">
        <v>56</v>
      </c>
      <c r="D566">
        <v>2019</v>
      </c>
      <c r="E566" t="s">
        <v>690</v>
      </c>
      <c r="F566" t="s">
        <v>23</v>
      </c>
      <c r="G566">
        <v>2018</v>
      </c>
      <c r="H566">
        <v>18248</v>
      </c>
      <c r="I566">
        <v>100</v>
      </c>
      <c r="J566">
        <v>2030</v>
      </c>
      <c r="K566">
        <v>60</v>
      </c>
      <c r="L566">
        <v>7299.2</v>
      </c>
      <c r="M566">
        <v>2020</v>
      </c>
      <c r="N566">
        <v>12928</v>
      </c>
      <c r="O566">
        <v>48.589799795411402</v>
      </c>
      <c r="P566" t="s">
        <v>24</v>
      </c>
      <c r="Q566">
        <v>3.2502457272390202</v>
      </c>
      <c r="R566">
        <v>1</v>
      </c>
      <c r="S566" t="s">
        <v>25</v>
      </c>
      <c r="T566">
        <v>-1.11368485725649E-2</v>
      </c>
      <c r="AW566">
        <v>18248</v>
      </c>
      <c r="AX566">
        <v>15588</v>
      </c>
      <c r="AY566">
        <v>12928</v>
      </c>
      <c r="AZ566">
        <v>12365.12</v>
      </c>
      <c r="BA566">
        <v>11802.24</v>
      </c>
      <c r="BB566">
        <v>11239.36</v>
      </c>
      <c r="BC566">
        <v>10676.48</v>
      </c>
      <c r="BD566">
        <v>10113.6</v>
      </c>
      <c r="BE566">
        <v>9550.7199999999993</v>
      </c>
      <c r="BF566">
        <v>8987.84</v>
      </c>
      <c r="BG566">
        <v>8424.9599999999991</v>
      </c>
      <c r="BH566">
        <v>7862.08</v>
      </c>
      <c r="BI566">
        <v>7299.2</v>
      </c>
      <c r="BJ566">
        <v>7217.9099148991299</v>
      </c>
      <c r="BK566">
        <v>7137.5251451664799</v>
      </c>
      <c r="BL566">
        <v>7058.03560844189</v>
      </c>
      <c r="BM566">
        <v>6979.4313346508998</v>
      </c>
      <c r="BN566">
        <v>6901.7024647542803</v>
      </c>
      <c r="BO566">
        <v>6824.8392495114103</v>
      </c>
      <c r="BP566">
        <v>6748.83204825751</v>
      </c>
      <c r="BQ566">
        <v>6673.6713276943901</v>
      </c>
      <c r="BR566">
        <v>6599.3476606947897</v>
      </c>
      <c r="BS566">
        <v>6525.85172511992</v>
      </c>
      <c r="BT566">
        <v>6453.17430265025</v>
      </c>
      <c r="BU566">
        <v>6381.30627762927</v>
      </c>
      <c r="BV566">
        <v>6310.23863592015</v>
      </c>
      <c r="BW566">
        <v>6239.9624637751604</v>
      </c>
      <c r="BX566">
        <v>6170.4689467176104</v>
      </c>
      <c r="BY566">
        <v>6101.7493684362998</v>
      </c>
      <c r="BZ566">
        <v>6033.7951096922798</v>
      </c>
      <c r="CA566">
        <v>5966.5976472377497</v>
      </c>
      <c r="CB566">
        <v>5900.1485527470404</v>
      </c>
      <c r="CC566">
        <v>5834.43949175946</v>
      </c>
    </row>
    <row r="567" spans="1:81" x14ac:dyDescent="0.25">
      <c r="A567">
        <v>31497</v>
      </c>
      <c r="B567" t="s">
        <v>350</v>
      </c>
      <c r="C567" t="s">
        <v>27</v>
      </c>
      <c r="D567">
        <v>2019</v>
      </c>
      <c r="E567" t="s">
        <v>690</v>
      </c>
      <c r="F567" t="s">
        <v>23</v>
      </c>
      <c r="G567">
        <v>2018</v>
      </c>
      <c r="H567">
        <v>2360223.29</v>
      </c>
      <c r="I567">
        <v>100</v>
      </c>
      <c r="J567">
        <v>2025</v>
      </c>
      <c r="K567">
        <v>18</v>
      </c>
      <c r="L567">
        <v>1935383.0978000001</v>
      </c>
      <c r="M567">
        <v>2020</v>
      </c>
      <c r="N567">
        <v>2003873.67</v>
      </c>
      <c r="O567">
        <v>83.878511624494095</v>
      </c>
      <c r="P567" t="s">
        <v>24</v>
      </c>
      <c r="Q567">
        <v>2.82804090037778</v>
      </c>
      <c r="R567">
        <v>1</v>
      </c>
      <c r="S567" t="s">
        <v>25</v>
      </c>
      <c r="T567">
        <v>-1.11368485725649E-2</v>
      </c>
      <c r="AW567">
        <v>2360223.29</v>
      </c>
      <c r="AX567">
        <v>2182048.48</v>
      </c>
      <c r="AY567">
        <v>2003873.67</v>
      </c>
      <c r="AZ567">
        <v>1990175.55556</v>
      </c>
      <c r="BA567">
        <v>1976477.4411200001</v>
      </c>
      <c r="BB567">
        <v>1962779.3266799999</v>
      </c>
      <c r="BC567">
        <v>1949081.21224</v>
      </c>
      <c r="BD567">
        <v>1935383.0978000001</v>
      </c>
      <c r="BE567">
        <v>1913829.0293099</v>
      </c>
      <c r="BF567">
        <v>1892515.00521669</v>
      </c>
      <c r="BG567">
        <v>1871438.3521822901</v>
      </c>
      <c r="BH567">
        <v>1850596.4266411399</v>
      </c>
      <c r="BI567">
        <v>1829986.61446871</v>
      </c>
      <c r="BJ567">
        <v>1809606.3306535501</v>
      </c>
      <c r="BK567">
        <v>1789453.01897311</v>
      </c>
      <c r="BL567">
        <v>1769524.1516730799</v>
      </c>
      <c r="BM567">
        <v>1749817.22915041</v>
      </c>
      <c r="BN567">
        <v>1730329.77963969</v>
      </c>
      <c r="BO567">
        <v>1711059.3589032399</v>
      </c>
      <c r="BP567">
        <v>1692003.54992447</v>
      </c>
      <c r="BQ567">
        <v>1673159.9626047199</v>
      </c>
      <c r="BR567">
        <v>1654526.2334635099</v>
      </c>
      <c r="BS567">
        <v>1636100.0253420901</v>
      </c>
      <c r="BT567">
        <v>1617879.02711029</v>
      </c>
      <c r="BU567">
        <v>1599860.9533766301</v>
      </c>
      <c r="BV567">
        <v>1582043.54420172</v>
      </c>
      <c r="BW567">
        <v>1564424.5648147401</v>
      </c>
      <c r="BX567">
        <v>1547001.8053331999</v>
      </c>
      <c r="BY567">
        <v>1529773.0804857099</v>
      </c>
      <c r="BZ567">
        <v>1512736.22933796</v>
      </c>
      <c r="CA567">
        <v>1495889.1150215899</v>
      </c>
      <c r="CB567">
        <v>1479229.62446625</v>
      </c>
      <c r="CC567">
        <v>1462755.6681345101</v>
      </c>
    </row>
    <row r="568" spans="1:81" x14ac:dyDescent="0.25">
      <c r="A568">
        <v>11049</v>
      </c>
      <c r="B568" t="s">
        <v>1149</v>
      </c>
      <c r="C568" t="s">
        <v>52</v>
      </c>
      <c r="D568">
        <v>2020</v>
      </c>
      <c r="E568" t="s">
        <v>28</v>
      </c>
      <c r="F568" t="s">
        <v>23</v>
      </c>
      <c r="G568">
        <v>2020</v>
      </c>
      <c r="H568">
        <v>163400</v>
      </c>
      <c r="I568">
        <v>100</v>
      </c>
      <c r="J568">
        <v>2025</v>
      </c>
      <c r="K568">
        <v>50</v>
      </c>
      <c r="L568">
        <v>81700</v>
      </c>
      <c r="M568">
        <v>2020</v>
      </c>
      <c r="N568">
        <v>163400</v>
      </c>
      <c r="O568">
        <v>0</v>
      </c>
      <c r="P568" t="s">
        <v>45</v>
      </c>
      <c r="Q568">
        <v>3.1478212180487799</v>
      </c>
      <c r="R568">
        <v>1</v>
      </c>
      <c r="S568" t="s">
        <v>25</v>
      </c>
      <c r="T568">
        <v>-1.11368485725649E-2</v>
      </c>
      <c r="AY568">
        <v>163400</v>
      </c>
      <c r="AZ568">
        <v>147060</v>
      </c>
      <c r="BA568">
        <v>130720</v>
      </c>
      <c r="BB568">
        <v>114380</v>
      </c>
      <c r="BC568">
        <v>98040</v>
      </c>
      <c r="BD568">
        <v>81700</v>
      </c>
      <c r="BE568">
        <v>80790.119471621394</v>
      </c>
      <c r="BF568">
        <v>79890.372144906505</v>
      </c>
      <c r="BG568">
        <v>79000.645167922805</v>
      </c>
      <c r="BH568">
        <v>78120.826945552806</v>
      </c>
      <c r="BI568">
        <v>77250.807125496605</v>
      </c>
      <c r="BJ568">
        <v>76390.476584431497</v>
      </c>
      <c r="BK568">
        <v>75539.727414324603</v>
      </c>
      <c r="BL568">
        <v>74698.4529088985</v>
      </c>
      <c r="BM568">
        <v>73866.547550247196</v>
      </c>
      <c r="BN568">
        <v>73043.906995601894</v>
      </c>
      <c r="BO568">
        <v>72230.428064243402</v>
      </c>
      <c r="BP568">
        <v>71426.008724560394</v>
      </c>
      <c r="BQ568">
        <v>70630.5480812522</v>
      </c>
      <c r="BR568">
        <v>69843.946362674105</v>
      </c>
      <c r="BS568">
        <v>69066.104908322595</v>
      </c>
      <c r="BT568">
        <v>68296.926156461705</v>
      </c>
      <c r="BU568">
        <v>67536.313631885598</v>
      </c>
      <c r="BV568">
        <v>66784.171933817997</v>
      </c>
      <c r="BW568">
        <v>66040.4067239469</v>
      </c>
      <c r="BX568">
        <v>65304.924714591703</v>
      </c>
      <c r="BY568">
        <v>64577.633657002603</v>
      </c>
      <c r="BZ568">
        <v>63858.442329789999</v>
      </c>
      <c r="CA568">
        <v>63147.260527483202</v>
      </c>
      <c r="CB568">
        <v>62443.999049216298</v>
      </c>
      <c r="CC568">
        <v>61748.569687539799</v>
      </c>
    </row>
    <row r="569" spans="1:81" x14ac:dyDescent="0.25">
      <c r="A569">
        <v>846781</v>
      </c>
      <c r="B569" t="s">
        <v>1150</v>
      </c>
      <c r="C569" t="s">
        <v>27</v>
      </c>
      <c r="D569">
        <v>2019</v>
      </c>
      <c r="E569" t="s">
        <v>88</v>
      </c>
      <c r="F569" t="s">
        <v>54</v>
      </c>
      <c r="G569">
        <v>2019</v>
      </c>
      <c r="H569">
        <v>0</v>
      </c>
      <c r="I569">
        <v>100</v>
      </c>
      <c r="J569">
        <v>2030</v>
      </c>
      <c r="K569">
        <v>30</v>
      </c>
      <c r="L569">
        <v>0</v>
      </c>
      <c r="M569">
        <v>2020</v>
      </c>
      <c r="N569">
        <v>420.72</v>
      </c>
      <c r="O569">
        <v>332.43203224082799</v>
      </c>
      <c r="P569" t="s">
        <v>24</v>
      </c>
      <c r="Q569">
        <v>3.2902490801390201</v>
      </c>
      <c r="R569">
        <v>1</v>
      </c>
      <c r="S569" t="s">
        <v>25</v>
      </c>
      <c r="T569">
        <v>-1.11368485725649E-2</v>
      </c>
      <c r="AX569">
        <v>0</v>
      </c>
      <c r="AY569">
        <v>420.72</v>
      </c>
      <c r="AZ569">
        <v>378.64800000000002</v>
      </c>
      <c r="BA569">
        <v>336.57600000000002</v>
      </c>
      <c r="BB569">
        <v>294.50400000000002</v>
      </c>
      <c r="BC569">
        <v>252.43199999999999</v>
      </c>
      <c r="BD569">
        <v>210.36</v>
      </c>
      <c r="BE569">
        <v>168.28800000000001</v>
      </c>
      <c r="BF569">
        <v>126.21599999999999</v>
      </c>
      <c r="BG569">
        <v>84.144000000000005</v>
      </c>
      <c r="BH569">
        <v>42.072000000000003</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row>
    <row r="570" spans="1:81" x14ac:dyDescent="0.25">
      <c r="A570">
        <v>842218</v>
      </c>
      <c r="B570" t="s">
        <v>1151</v>
      </c>
      <c r="C570" t="s">
        <v>165</v>
      </c>
      <c r="D570">
        <v>2020</v>
      </c>
      <c r="E570" t="s">
        <v>44</v>
      </c>
      <c r="F570" t="s">
        <v>33</v>
      </c>
      <c r="G570">
        <v>2020</v>
      </c>
      <c r="H570">
        <v>671.4</v>
      </c>
      <c r="I570">
        <v>100</v>
      </c>
      <c r="J570">
        <v>2021</v>
      </c>
      <c r="K570">
        <v>100</v>
      </c>
      <c r="L570">
        <v>0</v>
      </c>
      <c r="M570">
        <v>2020</v>
      </c>
      <c r="N570">
        <v>671.4</v>
      </c>
      <c r="O570">
        <v>100</v>
      </c>
      <c r="P570" t="s">
        <v>691</v>
      </c>
      <c r="Q570">
        <v>3.3158537256765901</v>
      </c>
      <c r="R570">
        <v>1</v>
      </c>
      <c r="S570" t="s">
        <v>25</v>
      </c>
      <c r="T570">
        <v>-1.11368485725649E-2</v>
      </c>
      <c r="AY570">
        <v>671.4</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row>
    <row r="571" spans="1:81" x14ac:dyDescent="0.25">
      <c r="A571">
        <v>51909</v>
      </c>
      <c r="B571" t="s">
        <v>352</v>
      </c>
      <c r="C571" t="s">
        <v>27</v>
      </c>
      <c r="D571">
        <v>2016</v>
      </c>
      <c r="E571" t="s">
        <v>49</v>
      </c>
      <c r="F571" t="s">
        <v>50</v>
      </c>
      <c r="G571">
        <v>2015</v>
      </c>
      <c r="H571">
        <v>0</v>
      </c>
      <c r="I571">
        <v>99</v>
      </c>
      <c r="J571">
        <v>2030</v>
      </c>
      <c r="K571">
        <v>10</v>
      </c>
      <c r="L571">
        <v>0</v>
      </c>
      <c r="M571">
        <v>2020</v>
      </c>
      <c r="N571">
        <v>22768.465</v>
      </c>
      <c r="O571">
        <v>558.40537288468295</v>
      </c>
      <c r="P571" t="s">
        <v>24</v>
      </c>
      <c r="Q571">
        <v>2.4102490584030201</v>
      </c>
      <c r="R571">
        <v>1</v>
      </c>
      <c r="S571" t="s">
        <v>25</v>
      </c>
      <c r="T571">
        <v>-1.11368485725649E-2</v>
      </c>
      <c r="AT571">
        <v>0</v>
      </c>
      <c r="AU571">
        <v>4553.6930000000002</v>
      </c>
      <c r="AV571">
        <v>9107.3860000000004</v>
      </c>
      <c r="AW571">
        <v>13661.079</v>
      </c>
      <c r="AX571">
        <v>18214.772000000001</v>
      </c>
      <c r="AY571">
        <v>22768.465</v>
      </c>
      <c r="AZ571">
        <v>20491.6185</v>
      </c>
      <c r="BA571">
        <v>18214.772000000001</v>
      </c>
      <c r="BB571">
        <v>15937.925499999999</v>
      </c>
      <c r="BC571">
        <v>13661.079</v>
      </c>
      <c r="BD571">
        <v>11384.2325</v>
      </c>
      <c r="BE571">
        <v>9107.3860000000004</v>
      </c>
      <c r="BF571">
        <v>6830.5394999999999</v>
      </c>
      <c r="BG571">
        <v>4553.6929999999902</v>
      </c>
      <c r="BH571">
        <v>2276.8464999999901</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row>
    <row r="572" spans="1:81" x14ac:dyDescent="0.25">
      <c r="A572">
        <v>11118</v>
      </c>
      <c r="B572" t="s">
        <v>1152</v>
      </c>
      <c r="C572" t="s">
        <v>21</v>
      </c>
      <c r="D572">
        <v>2020</v>
      </c>
      <c r="E572" t="s">
        <v>117</v>
      </c>
      <c r="F572" t="s">
        <v>54</v>
      </c>
      <c r="G572">
        <v>2019</v>
      </c>
      <c r="H572">
        <v>8490.3841300000004</v>
      </c>
      <c r="I572">
        <v>98.3</v>
      </c>
      <c r="J572">
        <v>2030</v>
      </c>
      <c r="K572">
        <v>60</v>
      </c>
      <c r="L572">
        <v>3396.153652</v>
      </c>
      <c r="M572">
        <v>2020</v>
      </c>
      <c r="N572">
        <v>4846.1577509999997</v>
      </c>
      <c r="O572">
        <v>84.921538850923795</v>
      </c>
      <c r="P572" t="s">
        <v>24</v>
      </c>
      <c r="Q572">
        <v>3.57324653643902</v>
      </c>
      <c r="R572">
        <v>1</v>
      </c>
      <c r="S572" t="s">
        <v>25</v>
      </c>
      <c r="T572">
        <v>-1.11368485725649E-2</v>
      </c>
      <c r="AX572">
        <v>8490.3841300000004</v>
      </c>
      <c r="AY572">
        <v>4846.1577509999997</v>
      </c>
      <c r="AZ572">
        <v>4701.1573410999999</v>
      </c>
      <c r="BA572">
        <v>4556.1569312000001</v>
      </c>
      <c r="BB572">
        <v>4411.1565213000003</v>
      </c>
      <c r="BC572">
        <v>4266.1561113999996</v>
      </c>
      <c r="BD572">
        <v>4121.1557014999999</v>
      </c>
      <c r="BE572">
        <v>3976.1552916000001</v>
      </c>
      <c r="BF572">
        <v>3831.1548816999998</v>
      </c>
      <c r="BG572">
        <v>3686.1544718</v>
      </c>
      <c r="BH572">
        <v>3541.1540619000002</v>
      </c>
      <c r="BI572">
        <v>3396.153652</v>
      </c>
      <c r="BJ572">
        <v>3358.3312030485099</v>
      </c>
      <c r="BK572">
        <v>3320.9299769836398</v>
      </c>
      <c r="BL572">
        <v>3283.9452827098798</v>
      </c>
      <c r="BM572">
        <v>3247.3724813757499</v>
      </c>
      <c r="BN572">
        <v>3211.20698579195</v>
      </c>
      <c r="BO572">
        <v>3175.4442598560299</v>
      </c>
      <c r="BP572">
        <v>3140.0798179833901</v>
      </c>
      <c r="BQ572">
        <v>3105.1092245447398</v>
      </c>
      <c r="BR572">
        <v>3070.5280933097101</v>
      </c>
      <c r="BS572">
        <v>3036.3320868967098</v>
      </c>
      <c r="BT572">
        <v>3002.5169162289299</v>
      </c>
      <c r="BU572">
        <v>2969.0783399963202</v>
      </c>
      <c r="BV572">
        <v>2936.0121641237001</v>
      </c>
      <c r="BW572">
        <v>2903.31424124464</v>
      </c>
      <c r="BX572">
        <v>2870.98047018133</v>
      </c>
      <c r="BY572">
        <v>2839.0067954301298</v>
      </c>
      <c r="BZ572">
        <v>2807.3892066529402</v>
      </c>
      <c r="CA572">
        <v>2776.1237381741998</v>
      </c>
      <c r="CB572">
        <v>2745.20646848345</v>
      </c>
      <c r="CC572">
        <v>2714.6335197435201</v>
      </c>
    </row>
    <row r="573" spans="1:81" x14ac:dyDescent="0.25">
      <c r="A573">
        <v>40342</v>
      </c>
      <c r="B573" t="s">
        <v>353</v>
      </c>
      <c r="C573" t="s">
        <v>27</v>
      </c>
      <c r="D573">
        <v>2020</v>
      </c>
      <c r="E573" t="s">
        <v>690</v>
      </c>
      <c r="F573" t="s">
        <v>23</v>
      </c>
      <c r="G573">
        <v>2019</v>
      </c>
      <c r="H573">
        <v>31208</v>
      </c>
      <c r="I573">
        <v>100</v>
      </c>
      <c r="J573">
        <v>2030</v>
      </c>
      <c r="K573">
        <v>46.2</v>
      </c>
      <c r="L573">
        <v>16789.903999999999</v>
      </c>
      <c r="M573">
        <v>2020</v>
      </c>
      <c r="N573">
        <v>28113</v>
      </c>
      <c r="O573">
        <v>21.466079848545899</v>
      </c>
      <c r="P573" t="s">
        <v>45</v>
      </c>
      <c r="Q573">
        <v>3.11224702323902</v>
      </c>
      <c r="R573">
        <v>1</v>
      </c>
      <c r="S573" t="s">
        <v>25</v>
      </c>
      <c r="T573">
        <v>-1.11368485725649E-2</v>
      </c>
      <c r="AX573">
        <v>31208</v>
      </c>
      <c r="AY573">
        <v>28113</v>
      </c>
      <c r="AZ573">
        <v>26980.690399999999</v>
      </c>
      <c r="BA573">
        <v>25848.380799999999</v>
      </c>
      <c r="BB573">
        <v>24716.071199999998</v>
      </c>
      <c r="BC573">
        <v>23583.761600000002</v>
      </c>
      <c r="BD573">
        <v>22451.452000000001</v>
      </c>
      <c r="BE573">
        <v>21319.142400000001</v>
      </c>
      <c r="BF573">
        <v>20186.8328</v>
      </c>
      <c r="BG573">
        <v>19054.5232</v>
      </c>
      <c r="BH573">
        <v>17922.213599999999</v>
      </c>
      <c r="BI573">
        <v>16789.903999999999</v>
      </c>
      <c r="BJ573">
        <v>16602.9173816041</v>
      </c>
      <c r="BK573">
        <v>16418.013204862302</v>
      </c>
      <c r="BL573">
        <v>16235.1682779374</v>
      </c>
      <c r="BM573">
        <v>16054.359667275899</v>
      </c>
      <c r="BN573">
        <v>15875.564694732</v>
      </c>
      <c r="BO573">
        <v>15698.760934722801</v>
      </c>
      <c r="BP573">
        <v>15523.926211415899</v>
      </c>
      <c r="BQ573">
        <v>15351.038595947601</v>
      </c>
      <c r="BR573">
        <v>15180.076403673</v>
      </c>
      <c r="BS573">
        <v>15011.018191445301</v>
      </c>
      <c r="BT573">
        <v>14843.8427549272</v>
      </c>
      <c r="BU573">
        <v>14678.5291259306</v>
      </c>
      <c r="BV573">
        <v>14515.056569787101</v>
      </c>
      <c r="BW573">
        <v>14353.4045827472</v>
      </c>
      <c r="BX573">
        <v>14193.5528894084</v>
      </c>
      <c r="BY573">
        <v>14035.4814401723</v>
      </c>
      <c r="BZ573">
        <v>13879.1704087301</v>
      </c>
      <c r="CA573">
        <v>13724.6001895752</v>
      </c>
      <c r="CB573">
        <v>13571.751395544899</v>
      </c>
      <c r="CC573">
        <v>13420.604855388199</v>
      </c>
    </row>
    <row r="574" spans="1:81" x14ac:dyDescent="0.25">
      <c r="A574">
        <v>21438</v>
      </c>
      <c r="B574" t="s">
        <v>1153</v>
      </c>
      <c r="C574" t="s">
        <v>48</v>
      </c>
      <c r="D574">
        <v>2019</v>
      </c>
      <c r="E574" t="s">
        <v>44</v>
      </c>
      <c r="F574" t="s">
        <v>33</v>
      </c>
      <c r="G574">
        <v>2014</v>
      </c>
      <c r="H574">
        <v>49632</v>
      </c>
      <c r="I574">
        <v>100</v>
      </c>
      <c r="J574">
        <v>2025</v>
      </c>
      <c r="K574">
        <v>100</v>
      </c>
      <c r="L574">
        <v>0</v>
      </c>
      <c r="M574">
        <v>2020</v>
      </c>
      <c r="N574">
        <v>21983.43</v>
      </c>
      <c r="O574">
        <v>48.139004471428301</v>
      </c>
      <c r="P574" t="s">
        <v>691</v>
      </c>
      <c r="Q574">
        <v>3.3178091169627799</v>
      </c>
      <c r="R574">
        <v>1</v>
      </c>
      <c r="S574" t="s">
        <v>25</v>
      </c>
      <c r="T574">
        <v>-1.11368485725649E-2</v>
      </c>
      <c r="AS574">
        <v>49632</v>
      </c>
      <c r="AT574">
        <v>45023.904999999999</v>
      </c>
      <c r="AU574">
        <v>40415.81</v>
      </c>
      <c r="AV574">
        <v>35807.714999999997</v>
      </c>
      <c r="AW574">
        <v>31199.62</v>
      </c>
      <c r="AX574">
        <v>26591.5249999999</v>
      </c>
      <c r="AY574">
        <v>21983.43</v>
      </c>
      <c r="AZ574">
        <v>17586.743999999999</v>
      </c>
      <c r="BA574">
        <v>13190.057999999901</v>
      </c>
      <c r="BB574">
        <v>8793.3719999999994</v>
      </c>
      <c r="BC574">
        <v>4396.6859999999897</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row>
    <row r="575" spans="1:81" x14ac:dyDescent="0.25">
      <c r="A575">
        <v>826931</v>
      </c>
      <c r="B575" t="s">
        <v>1154</v>
      </c>
      <c r="C575" t="s">
        <v>172</v>
      </c>
      <c r="D575">
        <v>2019</v>
      </c>
      <c r="E575" t="s">
        <v>28</v>
      </c>
      <c r="F575" t="s">
        <v>23</v>
      </c>
      <c r="G575">
        <v>2020</v>
      </c>
      <c r="H575">
        <v>5400</v>
      </c>
      <c r="I575">
        <v>100</v>
      </c>
      <c r="J575">
        <v>2030</v>
      </c>
      <c r="K575">
        <v>10</v>
      </c>
      <c r="L575">
        <v>4860</v>
      </c>
      <c r="M575">
        <v>2020</v>
      </c>
      <c r="N575">
        <v>5400</v>
      </c>
      <c r="O575">
        <v>0</v>
      </c>
      <c r="P575" t="s">
        <v>24</v>
      </c>
      <c r="Q575">
        <v>2.75024444243902</v>
      </c>
      <c r="R575">
        <v>1</v>
      </c>
      <c r="S575" t="s">
        <v>25</v>
      </c>
      <c r="T575">
        <v>-1.11368485725649E-2</v>
      </c>
      <c r="AY575">
        <v>5400</v>
      </c>
      <c r="AZ575">
        <v>5346</v>
      </c>
      <c r="BA575">
        <v>5292</v>
      </c>
      <c r="BB575">
        <v>5238</v>
      </c>
      <c r="BC575">
        <v>5184</v>
      </c>
      <c r="BD575">
        <v>5130</v>
      </c>
      <c r="BE575">
        <v>5076</v>
      </c>
      <c r="BF575">
        <v>5022</v>
      </c>
      <c r="BG575">
        <v>4968</v>
      </c>
      <c r="BH575">
        <v>4914</v>
      </c>
      <c r="BI575">
        <v>4860</v>
      </c>
      <c r="BJ575">
        <v>4805.8749159373301</v>
      </c>
      <c r="BK575">
        <v>4752.3526147398497</v>
      </c>
      <c r="BL575">
        <v>4699.4263833060604</v>
      </c>
      <c r="BM575">
        <v>4647.0895832972601</v>
      </c>
      <c r="BN575">
        <v>4595.3356503049399</v>
      </c>
      <c r="BO575">
        <v>4544.1580930273803</v>
      </c>
      <c r="BP575">
        <v>4493.5504924555398</v>
      </c>
      <c r="BQ575">
        <v>4443.50650106789</v>
      </c>
      <c r="BR575">
        <v>4394.0198420342904</v>
      </c>
      <c r="BS575">
        <v>4345.0843084287098</v>
      </c>
      <c r="BT575">
        <v>4296.69376245071</v>
      </c>
      <c r="BU575">
        <v>4248.8421346556097</v>
      </c>
      <c r="BV575">
        <v>4201.52342319322</v>
      </c>
      <c r="BW575">
        <v>4154.7316930550296</v>
      </c>
      <c r="BX575">
        <v>4108.4610753298402</v>
      </c>
      <c r="BY575">
        <v>4062.7057664676099</v>
      </c>
      <c r="BZ575">
        <v>4017.46002755158</v>
      </c>
      <c r="CA575">
        <v>3972.7181835783999</v>
      </c>
      <c r="CB575">
        <v>3928.4746227464102</v>
      </c>
      <c r="CC575">
        <v>3884.72379575172</v>
      </c>
    </row>
    <row r="576" spans="1:81" x14ac:dyDescent="0.25">
      <c r="A576">
        <v>45079</v>
      </c>
      <c r="B576" t="s">
        <v>1155</v>
      </c>
      <c r="C576" t="s">
        <v>59</v>
      </c>
      <c r="D576">
        <v>2021</v>
      </c>
      <c r="E576" t="s">
        <v>690</v>
      </c>
      <c r="F576" t="s">
        <v>23</v>
      </c>
      <c r="G576">
        <v>2014</v>
      </c>
      <c r="H576">
        <v>318343</v>
      </c>
      <c r="I576">
        <v>100</v>
      </c>
      <c r="J576">
        <v>2031</v>
      </c>
      <c r="K576">
        <v>50</v>
      </c>
      <c r="L576">
        <v>159171.5</v>
      </c>
      <c r="M576">
        <v>2020</v>
      </c>
      <c r="N576">
        <v>273642.5</v>
      </c>
      <c r="O576">
        <v>28.082916853833801</v>
      </c>
      <c r="P576" t="s">
        <v>24</v>
      </c>
      <c r="Q576">
        <v>3.1507635416170698</v>
      </c>
      <c r="R576">
        <v>1</v>
      </c>
      <c r="S576" t="s">
        <v>25</v>
      </c>
      <c r="T576">
        <v>-1.11368485725649E-2</v>
      </c>
      <c r="AS576">
        <v>318343</v>
      </c>
      <c r="AT576">
        <v>310892.91666666599</v>
      </c>
      <c r="AU576">
        <v>303442.83333333302</v>
      </c>
      <c r="AV576">
        <v>295992.75</v>
      </c>
      <c r="AW576">
        <v>288542.66666666599</v>
      </c>
      <c r="AX576">
        <v>281092.58333333302</v>
      </c>
      <c r="AY576">
        <v>273642.5</v>
      </c>
      <c r="AZ576">
        <v>263236.045454545</v>
      </c>
      <c r="BA576">
        <v>252829.59090909001</v>
      </c>
      <c r="BB576">
        <v>242423.136363636</v>
      </c>
      <c r="BC576">
        <v>232016.68181818101</v>
      </c>
      <c r="BD576">
        <v>221610.227272727</v>
      </c>
      <c r="BE576">
        <v>211203.77272727201</v>
      </c>
      <c r="BF576">
        <v>200797.318181818</v>
      </c>
      <c r="BG576">
        <v>190390.86363636301</v>
      </c>
      <c r="BH576">
        <v>179984.409090909</v>
      </c>
      <c r="BI576">
        <v>169577.95454545401</v>
      </c>
      <c r="BJ576">
        <v>159171.5</v>
      </c>
      <c r="BK576">
        <v>157398.83110743199</v>
      </c>
      <c r="BL576">
        <v>155645.904159889</v>
      </c>
      <c r="BM576">
        <v>153912.49929432099</v>
      </c>
      <c r="BN576">
        <v>152198.39909625499</v>
      </c>
      <c r="BO576">
        <v>150503.388572533</v>
      </c>
      <c r="BP576">
        <v>148827.25512434301</v>
      </c>
      <c r="BQ576">
        <v>147169.78852055201</v>
      </c>
      <c r="BR576">
        <v>145530.78087134301</v>
      </c>
      <c r="BS576">
        <v>143910.02660213099</v>
      </c>
      <c r="BT576">
        <v>142307.32242779</v>
      </c>
      <c r="BU576">
        <v>140722.467327144</v>
      </c>
      <c r="BV576">
        <v>139155.262517764</v>
      </c>
      <c r="BW576">
        <v>137605.51143102799</v>
      </c>
      <c r="BX576">
        <v>136073.01968747101</v>
      </c>
      <c r="BY576">
        <v>134557.5950724</v>
      </c>
      <c r="BZ576">
        <v>133059.04751179001</v>
      </c>
      <c r="CA576">
        <v>131577.18904844101</v>
      </c>
      <c r="CB576">
        <v>130111.83381840499</v>
      </c>
      <c r="CC576">
        <v>128662.798027671</v>
      </c>
    </row>
    <row r="577" spans="1:81" x14ac:dyDescent="0.25">
      <c r="A577">
        <v>11268</v>
      </c>
      <c r="B577" t="s">
        <v>649</v>
      </c>
      <c r="C577" t="s">
        <v>650</v>
      </c>
      <c r="D577">
        <v>2019</v>
      </c>
      <c r="E577" t="s">
        <v>28</v>
      </c>
      <c r="F577" t="s">
        <v>23</v>
      </c>
      <c r="G577">
        <v>2015</v>
      </c>
      <c r="H577">
        <v>114421</v>
      </c>
      <c r="I577">
        <v>100</v>
      </c>
      <c r="J577">
        <v>2030</v>
      </c>
      <c r="K577">
        <v>84</v>
      </c>
      <c r="L577">
        <v>18307.36</v>
      </c>
      <c r="M577">
        <v>2020</v>
      </c>
      <c r="N577">
        <v>85400</v>
      </c>
      <c r="O577">
        <v>27.452044277609801</v>
      </c>
      <c r="P577" t="s">
        <v>24</v>
      </c>
      <c r="Q577">
        <v>3.4902529333390202</v>
      </c>
      <c r="R577">
        <v>1</v>
      </c>
      <c r="S577" t="s">
        <v>25</v>
      </c>
      <c r="T577">
        <v>-1.11368485725649E-2</v>
      </c>
      <c r="AT577">
        <v>114421</v>
      </c>
      <c r="AU577">
        <v>108616.8</v>
      </c>
      <c r="AV577">
        <v>102812.6</v>
      </c>
      <c r="AW577">
        <v>97008.4</v>
      </c>
      <c r="AX577">
        <v>91204.2</v>
      </c>
      <c r="AY577">
        <v>85400</v>
      </c>
      <c r="AZ577">
        <v>78690.736000000004</v>
      </c>
      <c r="BA577">
        <v>71981.471999999994</v>
      </c>
      <c r="BB577">
        <v>65272.207999999999</v>
      </c>
      <c r="BC577">
        <v>58562.944000000003</v>
      </c>
      <c r="BD577">
        <v>51853.68</v>
      </c>
      <c r="BE577">
        <v>45144.415999999997</v>
      </c>
      <c r="BF577">
        <v>38435.152000000002</v>
      </c>
      <c r="BG577">
        <v>31725.887999999999</v>
      </c>
      <c r="BH577">
        <v>25016.623999999902</v>
      </c>
      <c r="BI577">
        <v>18307.36</v>
      </c>
      <c r="BJ577">
        <v>18103.473703916501</v>
      </c>
      <c r="BK577">
        <v>17901.858058638602</v>
      </c>
      <c r="BL577">
        <v>17702.487776271999</v>
      </c>
      <c r="BM577">
        <v>17505.33785055</v>
      </c>
      <c r="BN577">
        <v>17310.3835536968</v>
      </c>
      <c r="BO577">
        <v>17117.600433326301</v>
      </c>
      <c r="BP577">
        <v>16926.964309374602</v>
      </c>
      <c r="BQ577">
        <v>16738.451271067901</v>
      </c>
      <c r="BR577">
        <v>16552.037673922801</v>
      </c>
      <c r="BS577">
        <v>16367.700136780901</v>
      </c>
      <c r="BT577">
        <v>16185.415538876399</v>
      </c>
      <c r="BU577">
        <v>16005.161016935899</v>
      </c>
      <c r="BV577">
        <v>15826.9139623108</v>
      </c>
      <c r="BW577">
        <v>15650.6520181415</v>
      </c>
      <c r="BX577">
        <v>15476.3530765536</v>
      </c>
      <c r="BY577">
        <v>15303.995275884399</v>
      </c>
      <c r="BZ577">
        <v>15133.5569979417</v>
      </c>
      <c r="CA577">
        <v>14965.0168652913</v>
      </c>
      <c r="CB577">
        <v>14798.353738576699</v>
      </c>
      <c r="CC577">
        <v>14633.546713866899</v>
      </c>
    </row>
    <row r="578" spans="1:81" x14ac:dyDescent="0.25">
      <c r="A578">
        <v>47918</v>
      </c>
      <c r="B578" t="s">
        <v>1156</v>
      </c>
      <c r="C578" t="s">
        <v>252</v>
      </c>
      <c r="D578">
        <v>2019</v>
      </c>
      <c r="E578" t="s">
        <v>28</v>
      </c>
      <c r="F578" t="s">
        <v>23</v>
      </c>
      <c r="G578">
        <v>2016</v>
      </c>
      <c r="H578">
        <v>3710</v>
      </c>
      <c r="I578">
        <v>100</v>
      </c>
      <c r="J578">
        <v>2031</v>
      </c>
      <c r="K578">
        <v>63</v>
      </c>
      <c r="L578">
        <v>1372.7</v>
      </c>
      <c r="M578">
        <v>2020</v>
      </c>
      <c r="N578">
        <v>3037.76</v>
      </c>
      <c r="O578">
        <v>63.193083193083197</v>
      </c>
      <c r="P578" t="s">
        <v>24</v>
      </c>
      <c r="Q578">
        <v>3.28073194781707</v>
      </c>
      <c r="R578">
        <v>1</v>
      </c>
      <c r="S578" t="s">
        <v>25</v>
      </c>
      <c r="T578">
        <v>-1.11368485725649E-2</v>
      </c>
      <c r="AU578">
        <v>3710</v>
      </c>
      <c r="AV578">
        <v>3541.94</v>
      </c>
      <c r="AW578">
        <v>3373.88</v>
      </c>
      <c r="AX578">
        <v>3205.82</v>
      </c>
      <c r="AY578">
        <v>3037.76</v>
      </c>
      <c r="AZ578">
        <v>2886.3909090909001</v>
      </c>
      <c r="BA578">
        <v>2735.02181818181</v>
      </c>
      <c r="BB578">
        <v>2583.6527272727199</v>
      </c>
      <c r="BC578">
        <v>2432.2836363636302</v>
      </c>
      <c r="BD578">
        <v>2280.9145454545401</v>
      </c>
      <c r="BE578">
        <v>2129.54545454545</v>
      </c>
      <c r="BF578">
        <v>1978.1763636363601</v>
      </c>
      <c r="BG578">
        <v>1826.8072727272699</v>
      </c>
      <c r="BH578">
        <v>1675.4381818181801</v>
      </c>
      <c r="BI578">
        <v>1524.0690909090899</v>
      </c>
      <c r="BJ578">
        <v>1372.7</v>
      </c>
      <c r="BK578">
        <v>1357.4124479644399</v>
      </c>
      <c r="BL578">
        <v>1342.2951510809401</v>
      </c>
      <c r="BM578">
        <v>1327.34621324366</v>
      </c>
      <c r="BN578">
        <v>1312.5637594633999</v>
      </c>
      <c r="BO578">
        <v>1297.9459356324201</v>
      </c>
      <c r="BP578">
        <v>1283.49090829191</v>
      </c>
      <c r="BQ578">
        <v>1269.1968644020001</v>
      </c>
      <c r="BR578">
        <v>1255.0620111143801</v>
      </c>
      <c r="BS578">
        <v>1241.0845755474199</v>
      </c>
      <c r="BT578">
        <v>1227.2628045638</v>
      </c>
      <c r="BU578">
        <v>1213.59496455063</v>
      </c>
      <c r="BV578">
        <v>1200.079341202</v>
      </c>
      <c r="BW578">
        <v>1186.7142393039701</v>
      </c>
      <c r="BX578">
        <v>1173.49798252194</v>
      </c>
      <c r="BY578">
        <v>1160.4289131903799</v>
      </c>
      <c r="BZ578">
        <v>1147.50539210495</v>
      </c>
      <c r="CA578">
        <v>1134.7257983168799</v>
      </c>
      <c r="CB578">
        <v>1122.08852892964</v>
      </c>
      <c r="CC578">
        <v>1109.5919988979399</v>
      </c>
    </row>
    <row r="579" spans="1:81" x14ac:dyDescent="0.25">
      <c r="A579">
        <v>33083</v>
      </c>
      <c r="B579" t="s">
        <v>1157</v>
      </c>
      <c r="C579" t="s">
        <v>27</v>
      </c>
      <c r="D579">
        <v>2020</v>
      </c>
      <c r="E579" t="s">
        <v>28</v>
      </c>
      <c r="F579" t="s">
        <v>23</v>
      </c>
      <c r="G579">
        <v>2020</v>
      </c>
      <c r="H579">
        <v>350</v>
      </c>
      <c r="I579">
        <v>100</v>
      </c>
      <c r="J579">
        <v>2026</v>
      </c>
      <c r="K579">
        <v>15</v>
      </c>
      <c r="L579">
        <v>297.5</v>
      </c>
      <c r="M579">
        <v>2020</v>
      </c>
      <c r="N579">
        <v>275</v>
      </c>
      <c r="O579">
        <v>142.857142857143</v>
      </c>
      <c r="P579" t="s">
        <v>24</v>
      </c>
      <c r="Q579">
        <v>2.79829271792683</v>
      </c>
      <c r="R579">
        <v>1</v>
      </c>
      <c r="S579" t="s">
        <v>25</v>
      </c>
      <c r="T579">
        <v>-1.11368485725649E-2</v>
      </c>
      <c r="AY579">
        <v>275</v>
      </c>
      <c r="AZ579">
        <v>278.75</v>
      </c>
      <c r="BA579">
        <v>282.5</v>
      </c>
      <c r="BB579">
        <v>286.25</v>
      </c>
      <c r="BC579">
        <v>290</v>
      </c>
      <c r="BD579">
        <v>293.75</v>
      </c>
      <c r="BE579">
        <v>297.5</v>
      </c>
      <c r="BF579">
        <v>294.18678754966101</v>
      </c>
      <c r="BG579">
        <v>290.91047384467203</v>
      </c>
      <c r="BH579">
        <v>287.67064794929001</v>
      </c>
      <c r="BI579">
        <v>284.46690350430703</v>
      </c>
      <c r="BJ579">
        <v>281.29883867607401</v>
      </c>
      <c r="BK579">
        <v>278.16605610609997</v>
      </c>
      <c r="BL579">
        <v>275.06816286121898</v>
      </c>
      <c r="BM579">
        <v>272.00477038429898</v>
      </c>
      <c r="BN579">
        <v>268.97549444551402</v>
      </c>
      <c r="BO579">
        <v>265.97995509414397</v>
      </c>
      <c r="BP579">
        <v>263.01777661092302</v>
      </c>
      <c r="BQ579">
        <v>260.08858746091403</v>
      </c>
      <c r="BR579">
        <v>257.19202024690998</v>
      </c>
      <c r="BS579">
        <v>254.327711663348</v>
      </c>
      <c r="BT579">
        <v>251.49530245074601</v>
      </c>
      <c r="BU579">
        <v>248.69443735064101</v>
      </c>
      <c r="BV579">
        <v>245.92476506102699</v>
      </c>
      <c r="BW579">
        <v>243.18593819229901</v>
      </c>
      <c r="BX579">
        <v>240.47761322367401</v>
      </c>
      <c r="BY579">
        <v>237.79945046010999</v>
      </c>
      <c r="BZ579">
        <v>235.151113989697</v>
      </c>
      <c r="CA579">
        <v>232.53227164152401</v>
      </c>
      <c r="CB579">
        <v>229.942594944018</v>
      </c>
      <c r="CC579">
        <v>227.38175908374299</v>
      </c>
    </row>
    <row r="580" spans="1:81" x14ac:dyDescent="0.25">
      <c r="A580">
        <v>31285</v>
      </c>
      <c r="B580" t="s">
        <v>1158</v>
      </c>
      <c r="C580" t="s">
        <v>92</v>
      </c>
      <c r="D580">
        <v>2019</v>
      </c>
      <c r="E580" t="s">
        <v>105</v>
      </c>
      <c r="F580" t="s">
        <v>54</v>
      </c>
      <c r="G580">
        <v>2018</v>
      </c>
      <c r="H580">
        <v>183248</v>
      </c>
      <c r="I580">
        <v>100</v>
      </c>
      <c r="J580">
        <v>2023</v>
      </c>
      <c r="K580">
        <v>20</v>
      </c>
      <c r="L580">
        <v>146598.39999999999</v>
      </c>
      <c r="M580">
        <v>2020</v>
      </c>
      <c r="N580">
        <v>52529</v>
      </c>
      <c r="O580">
        <v>395.03475468476898</v>
      </c>
      <c r="P580" t="s">
        <v>24</v>
      </c>
      <c r="Q580">
        <v>3.1868587894926801</v>
      </c>
      <c r="R580">
        <v>1</v>
      </c>
      <c r="S580" t="s">
        <v>25</v>
      </c>
      <c r="T580">
        <v>-1.11368485725649E-2</v>
      </c>
      <c r="AW580">
        <v>183248</v>
      </c>
      <c r="AX580">
        <v>117888.5</v>
      </c>
      <c r="AY580">
        <v>52529</v>
      </c>
      <c r="AZ580">
        <v>83885.466666666602</v>
      </c>
      <c r="BA580">
        <v>115241.933333333</v>
      </c>
      <c r="BB580">
        <v>146598.39999999999</v>
      </c>
      <c r="BC580">
        <v>144965.75581821901</v>
      </c>
      <c r="BD580">
        <v>143351.29414746401</v>
      </c>
      <c r="BE580">
        <v>141754.81249186301</v>
      </c>
      <c r="BF580">
        <v>140176.110610709</v>
      </c>
      <c r="BG580">
        <v>138614.99049334601</v>
      </c>
      <c r="BH580">
        <v>137071.256334334</v>
      </c>
      <c r="BI580">
        <v>135544.714508887</v>
      </c>
      <c r="BJ580">
        <v>134035.17354859001</v>
      </c>
      <c r="BK580">
        <v>132542.44411738199</v>
      </c>
      <c r="BL580">
        <v>131066.33898780899</v>
      </c>
      <c r="BM580">
        <v>129606.67301754199</v>
      </c>
      <c r="BN580">
        <v>128163.263126151</v>
      </c>
      <c r="BO580">
        <v>126735.928272149</v>
      </c>
      <c r="BP580">
        <v>125324.48943027901</v>
      </c>
      <c r="BQ580">
        <v>123928.76956905999</v>
      </c>
      <c r="BR580">
        <v>122548.593628585</v>
      </c>
      <c r="BS580">
        <v>121183.78849856299</v>
      </c>
      <c r="BT580">
        <v>119834.182996605</v>
      </c>
      <c r="BU580">
        <v>118499.60784675401</v>
      </c>
      <c r="BV580">
        <v>117179.895658257</v>
      </c>
      <c r="BW580">
        <v>115874.880904562</v>
      </c>
      <c r="BX580">
        <v>114584.39990256399</v>
      </c>
      <c r="BY580">
        <v>113308.290792071</v>
      </c>
      <c r="BZ580">
        <v>112046.393515503</v>
      </c>
      <c r="CA580">
        <v>110798.549797819</v>
      </c>
      <c r="CB580">
        <v>109564.60312666099</v>
      </c>
      <c r="CC580">
        <v>108344.398732726</v>
      </c>
    </row>
    <row r="581" spans="1:81" x14ac:dyDescent="0.25">
      <c r="A581">
        <v>68198</v>
      </c>
      <c r="B581" t="s">
        <v>1159</v>
      </c>
      <c r="C581" t="s">
        <v>39</v>
      </c>
      <c r="D581">
        <v>2019</v>
      </c>
      <c r="E581" t="s">
        <v>690</v>
      </c>
      <c r="F581" t="s">
        <v>23</v>
      </c>
      <c r="G581">
        <v>2018</v>
      </c>
      <c r="H581">
        <v>7256.7599999999802</v>
      </c>
      <c r="I581">
        <v>100</v>
      </c>
      <c r="J581">
        <v>2030</v>
      </c>
      <c r="K581">
        <v>50</v>
      </c>
      <c r="L581">
        <v>3628.3799999999901</v>
      </c>
      <c r="M581">
        <v>2020</v>
      </c>
      <c r="N581">
        <v>6208.8770000000004</v>
      </c>
      <c r="O581">
        <v>48.508478711723797</v>
      </c>
      <c r="P581" t="s">
        <v>24</v>
      </c>
      <c r="Q581">
        <v>3.15024472213902</v>
      </c>
      <c r="R581">
        <v>1</v>
      </c>
      <c r="S581" t="s">
        <v>25</v>
      </c>
      <c r="T581">
        <v>-1.11368485725649E-2</v>
      </c>
      <c r="AW581">
        <v>7256.7599999999802</v>
      </c>
      <c r="AX581">
        <v>6732.8184999999903</v>
      </c>
      <c r="AY581">
        <v>6208.8770000000004</v>
      </c>
      <c r="AZ581">
        <v>5950.8272999999999</v>
      </c>
      <c r="BA581">
        <v>5692.7775999999903</v>
      </c>
      <c r="BB581">
        <v>5434.7278999999899</v>
      </c>
      <c r="BC581">
        <v>5176.6781999999903</v>
      </c>
      <c r="BD581">
        <v>4918.6284999999898</v>
      </c>
      <c r="BE581">
        <v>4660.5787999999902</v>
      </c>
      <c r="BF581">
        <v>4402.5290999999897</v>
      </c>
      <c r="BG581">
        <v>4144.4793999999902</v>
      </c>
      <c r="BH581">
        <v>3886.4296999999901</v>
      </c>
      <c r="BI581">
        <v>3628.3799999999901</v>
      </c>
      <c r="BJ581">
        <v>3587.9712813762699</v>
      </c>
      <c r="BK581">
        <v>3548.0125885328698</v>
      </c>
      <c r="BL581">
        <v>3508.4989096008198</v>
      </c>
      <c r="BM581">
        <v>3469.4252885275901</v>
      </c>
      <c r="BN581">
        <v>3430.7868244554302</v>
      </c>
      <c r="BO581">
        <v>3392.5786711067199</v>
      </c>
      <c r="BP581">
        <v>3354.7960361760902</v>
      </c>
      <c r="BQ581">
        <v>3317.4341807293599</v>
      </c>
      <c r="BR581">
        <v>3280.4884186091199</v>
      </c>
      <c r="BS581">
        <v>3243.9541158470201</v>
      </c>
      <c r="BT581">
        <v>3207.8266900824801</v>
      </c>
      <c r="BU581">
        <v>3172.1016099879998</v>
      </c>
      <c r="BV581">
        <v>3136.7743947007798</v>
      </c>
      <c r="BW581">
        <v>3101.8406132606901</v>
      </c>
      <c r="BX581">
        <v>3067.2958840545798</v>
      </c>
      <c r="BY581">
        <v>3033.1358742666098</v>
      </c>
      <c r="BZ581">
        <v>2999.3562993348901</v>
      </c>
      <c r="CA581">
        <v>2965.9529224140301</v>
      </c>
      <c r="CB581">
        <v>2932.9215538437502</v>
      </c>
      <c r="CC581">
        <v>2900.2580506233799</v>
      </c>
    </row>
    <row r="582" spans="1:81" x14ac:dyDescent="0.25">
      <c r="A582">
        <v>846785</v>
      </c>
      <c r="B582" t="s">
        <v>1160</v>
      </c>
      <c r="C582" t="s">
        <v>76</v>
      </c>
      <c r="D582">
        <v>2019</v>
      </c>
      <c r="E582" t="s">
        <v>105</v>
      </c>
      <c r="F582" t="s">
        <v>54</v>
      </c>
      <c r="G582">
        <v>2018</v>
      </c>
      <c r="H582">
        <v>2442</v>
      </c>
      <c r="I582">
        <v>100</v>
      </c>
      <c r="J582">
        <v>2030</v>
      </c>
      <c r="K582">
        <v>30</v>
      </c>
      <c r="L582">
        <v>1709.3999999999901</v>
      </c>
      <c r="M582">
        <v>2020</v>
      </c>
      <c r="N582">
        <v>1704</v>
      </c>
      <c r="O582">
        <v>42.362068965517203</v>
      </c>
      <c r="P582" t="s">
        <v>24</v>
      </c>
      <c r="Q582">
        <v>3.29024970243902</v>
      </c>
      <c r="R582">
        <v>1</v>
      </c>
      <c r="S582" t="s">
        <v>25</v>
      </c>
      <c r="T582">
        <v>-1.11368485725649E-2</v>
      </c>
      <c r="AW582">
        <v>2442</v>
      </c>
      <c r="AX582">
        <v>2073</v>
      </c>
      <c r="AY582">
        <v>1704</v>
      </c>
      <c r="AZ582">
        <v>1704.54</v>
      </c>
      <c r="BA582">
        <v>1705.08</v>
      </c>
      <c r="BB582">
        <v>1705.62</v>
      </c>
      <c r="BC582">
        <v>1706.1599999999901</v>
      </c>
      <c r="BD582">
        <v>1706.69999999999</v>
      </c>
      <c r="BE582">
        <v>1707.24</v>
      </c>
      <c r="BF582">
        <v>1707.78</v>
      </c>
      <c r="BG582">
        <v>1708.32</v>
      </c>
      <c r="BH582">
        <v>1708.86</v>
      </c>
      <c r="BI582">
        <v>1709.3999999999901</v>
      </c>
      <c r="BJ582">
        <v>1690.36267105005</v>
      </c>
      <c r="BK582">
        <v>1671.53735794985</v>
      </c>
      <c r="BL582">
        <v>1652.92169951098</v>
      </c>
      <c r="BM582">
        <v>1634.51336084122</v>
      </c>
      <c r="BN582">
        <v>1616.3100330517</v>
      </c>
      <c r="BO582">
        <v>1598.3094329672799</v>
      </c>
      <c r="BP582">
        <v>1580.50930284022</v>
      </c>
      <c r="BQ582">
        <v>1562.90741006696</v>
      </c>
      <c r="BR582">
        <v>1545.50154690811</v>
      </c>
      <c r="BS582">
        <v>1528.2895302115201</v>
      </c>
      <c r="BT582">
        <v>1511.26920113852</v>
      </c>
      <c r="BU582">
        <v>1494.4384248930601</v>
      </c>
      <c r="BV582">
        <v>1477.795090454</v>
      </c>
      <c r="BW582">
        <v>1461.33711031034</v>
      </c>
      <c r="BX582">
        <v>1445.0624201993401</v>
      </c>
      <c r="BY582">
        <v>1428.9689788476801</v>
      </c>
      <c r="BZ582">
        <v>1413.05476771536</v>
      </c>
      <c r="CA582">
        <v>1397.31779074257</v>
      </c>
      <c r="CB582">
        <v>1381.7560740993199</v>
      </c>
      <c r="CC582">
        <v>1366.36766593786</v>
      </c>
    </row>
    <row r="583" spans="1:81" x14ac:dyDescent="0.25">
      <c r="A583">
        <v>38108</v>
      </c>
      <c r="B583" t="s">
        <v>1161</v>
      </c>
      <c r="C583" t="s">
        <v>39</v>
      </c>
      <c r="D583">
        <v>2020</v>
      </c>
      <c r="E583" t="s">
        <v>690</v>
      </c>
      <c r="F583" t="s">
        <v>23</v>
      </c>
      <c r="G583">
        <v>2018</v>
      </c>
      <c r="H583">
        <v>55666.38</v>
      </c>
      <c r="I583">
        <v>100</v>
      </c>
      <c r="J583">
        <v>2030</v>
      </c>
      <c r="K583">
        <v>30</v>
      </c>
      <c r="L583">
        <v>38966.466</v>
      </c>
      <c r="M583">
        <v>2020</v>
      </c>
      <c r="N583">
        <v>53054.64</v>
      </c>
      <c r="O583">
        <v>15.639242214061699</v>
      </c>
      <c r="P583" t="s">
        <v>45</v>
      </c>
      <c r="Q583">
        <v>2.9502494690770198</v>
      </c>
      <c r="R583">
        <v>1</v>
      </c>
      <c r="S583" t="s">
        <v>25</v>
      </c>
      <c r="T583">
        <v>-1.11368485725649E-2</v>
      </c>
      <c r="AW583">
        <v>55666.38</v>
      </c>
      <c r="AX583">
        <v>54360.51</v>
      </c>
      <c r="AY583">
        <v>53054.64</v>
      </c>
      <c r="AZ583">
        <v>51645.8226</v>
      </c>
      <c r="BA583">
        <v>50237.0052</v>
      </c>
      <c r="BB583">
        <v>48828.1878</v>
      </c>
      <c r="BC583">
        <v>47419.3704</v>
      </c>
      <c r="BD583">
        <v>46010.553</v>
      </c>
      <c r="BE583">
        <v>44601.7356</v>
      </c>
      <c r="BF583">
        <v>43192.9182</v>
      </c>
      <c r="BG583">
        <v>41784.1008</v>
      </c>
      <c r="BH583">
        <v>40375.2834</v>
      </c>
      <c r="BI583">
        <v>38966.466</v>
      </c>
      <c r="BJ583">
        <v>38532.50236875</v>
      </c>
      <c r="BK583">
        <v>38103.371724747201</v>
      </c>
      <c r="BL583">
        <v>37679.020243744497</v>
      </c>
      <c r="BM583">
        <v>37259.394700927303</v>
      </c>
      <c r="BN583">
        <v>36844.442464237698</v>
      </c>
      <c r="BO583">
        <v>36434.111487772898</v>
      </c>
      <c r="BP583">
        <v>36028.350305257598</v>
      </c>
      <c r="BQ583">
        <v>35627.108023588597</v>
      </c>
      <c r="BR583">
        <v>35230.334316451503</v>
      </c>
      <c r="BS583">
        <v>34837.979418008297</v>
      </c>
      <c r="BT583">
        <v>34449.994116655798</v>
      </c>
      <c r="BU583">
        <v>34066.329748852899</v>
      </c>
      <c r="BV583">
        <v>33686.938193016897</v>
      </c>
      <c r="BW583">
        <v>33311.771863487898</v>
      </c>
      <c r="BX583">
        <v>32940.783704560403</v>
      </c>
      <c r="BY583">
        <v>32573.927184581102</v>
      </c>
      <c r="BZ583">
        <v>32211.156290112602</v>
      </c>
      <c r="CA583">
        <v>31852.4255201624</v>
      </c>
      <c r="CB583">
        <v>31497.6898804755</v>
      </c>
      <c r="CC583">
        <v>31146.904877891</v>
      </c>
    </row>
    <row r="584" spans="1:81" x14ac:dyDescent="0.25">
      <c r="A584">
        <v>11311</v>
      </c>
      <c r="B584" t="s">
        <v>1162</v>
      </c>
      <c r="C584" t="s">
        <v>697</v>
      </c>
      <c r="D584">
        <v>2020</v>
      </c>
      <c r="E584" t="s">
        <v>28</v>
      </c>
      <c r="F584" t="s">
        <v>23</v>
      </c>
      <c r="G584">
        <v>2019</v>
      </c>
      <c r="H584">
        <v>3484815.19</v>
      </c>
      <c r="I584">
        <v>100</v>
      </c>
      <c r="J584">
        <v>2021</v>
      </c>
      <c r="K584">
        <v>0</v>
      </c>
      <c r="L584">
        <v>3484815.19</v>
      </c>
      <c r="M584">
        <v>2020</v>
      </c>
      <c r="N584">
        <v>4423925.91</v>
      </c>
      <c r="O584">
        <v>0</v>
      </c>
      <c r="P584" t="s">
        <v>24</v>
      </c>
      <c r="Q584">
        <v>2.64620214005559</v>
      </c>
      <c r="R584">
        <v>1</v>
      </c>
      <c r="S584" t="s">
        <v>25</v>
      </c>
      <c r="T584">
        <v>-1.11368485725649E-2</v>
      </c>
      <c r="AX584">
        <v>3484815.19</v>
      </c>
      <c r="AY584">
        <v>4423925.91</v>
      </c>
      <c r="AZ584">
        <v>3484815.19</v>
      </c>
      <c r="BA584">
        <v>3446005.3309255899</v>
      </c>
      <c r="BB584">
        <v>3407627.6913748202</v>
      </c>
      <c r="BC584">
        <v>3369677.4577843002</v>
      </c>
      <c r="BD584">
        <v>3332149.8701985702</v>
      </c>
      <c r="BE584">
        <v>3295040.2216730802</v>
      </c>
      <c r="BF584">
        <v>3258343.8576837899</v>
      </c>
      <c r="BG584">
        <v>3222056.17554342</v>
      </c>
      <c r="BH584">
        <v>3186172.6238241</v>
      </c>
      <c r="BI584">
        <v>3150688.70178652</v>
      </c>
      <c r="BJ584">
        <v>3115599.9588154298</v>
      </c>
      <c r="BK584">
        <v>3080901.9938614098</v>
      </c>
      <c r="BL584">
        <v>3046590.4548888602</v>
      </c>
      <c r="BM584">
        <v>3012661.0383301498</v>
      </c>
      <c r="BN584">
        <v>2979109.4885458001</v>
      </c>
      <c r="BO584">
        <v>2945931.5972907702</v>
      </c>
      <c r="BP584">
        <v>2913123.2031866098</v>
      </c>
      <c r="BQ584">
        <v>2880680.1911994899</v>
      </c>
      <c r="BR584">
        <v>2848598.4921241198</v>
      </c>
      <c r="BS584">
        <v>2816874.0820732899</v>
      </c>
      <c r="BT584">
        <v>2785502.9819732602</v>
      </c>
      <c r="BU584">
        <v>2754481.2570646</v>
      </c>
      <c r="BV584">
        <v>2723805.0164087</v>
      </c>
      <c r="BW584">
        <v>2693470.41239976</v>
      </c>
      <c r="BX584">
        <v>2663473.6402821802</v>
      </c>
      <c r="BY584">
        <v>2633810.9376733401</v>
      </c>
      <c r="BZ584">
        <v>2604478.5840917099</v>
      </c>
      <c r="CA584">
        <v>2575472.9004901899</v>
      </c>
      <c r="CB584">
        <v>2546790.2487946898</v>
      </c>
      <c r="CC584">
        <v>2518427.0314477799</v>
      </c>
    </row>
    <row r="585" spans="1:81" x14ac:dyDescent="0.25">
      <c r="A585">
        <v>40344</v>
      </c>
      <c r="B585" t="s">
        <v>1163</v>
      </c>
      <c r="C585" t="s">
        <v>27</v>
      </c>
      <c r="D585">
        <v>2019</v>
      </c>
      <c r="E585" t="s">
        <v>49</v>
      </c>
      <c r="F585" t="s">
        <v>50</v>
      </c>
      <c r="G585">
        <v>2018</v>
      </c>
      <c r="H585">
        <v>670</v>
      </c>
      <c r="I585">
        <v>100</v>
      </c>
      <c r="J585">
        <v>2022</v>
      </c>
      <c r="K585">
        <v>12</v>
      </c>
      <c r="L585">
        <v>589.6</v>
      </c>
      <c r="M585">
        <v>2020</v>
      </c>
      <c r="N585">
        <v>696</v>
      </c>
      <c r="O585">
        <v>-32.338308457711399</v>
      </c>
      <c r="P585" t="s">
        <v>24</v>
      </c>
      <c r="Q585">
        <v>2.4363415304146301</v>
      </c>
      <c r="R585">
        <v>1</v>
      </c>
      <c r="S585" t="s">
        <v>25</v>
      </c>
      <c r="T585">
        <v>-1.11368485725649E-2</v>
      </c>
      <c r="AW585">
        <v>670</v>
      </c>
      <c r="AX585">
        <v>683</v>
      </c>
      <c r="AY585">
        <v>696</v>
      </c>
      <c r="AZ585">
        <v>642.79999999999995</v>
      </c>
      <c r="BA585">
        <v>589.6</v>
      </c>
      <c r="BB585">
        <v>583.03371408161502</v>
      </c>
      <c r="BC585">
        <v>576.54055589518805</v>
      </c>
      <c r="BD585">
        <v>570.119711028241</v>
      </c>
      <c r="BE585">
        <v>563.77037413828498</v>
      </c>
      <c r="BF585">
        <v>557.49174885180901</v>
      </c>
      <c r="BG585">
        <v>551.28304766439203</v>
      </c>
      <c r="BH585">
        <v>545.143491841931</v>
      </c>
      <c r="BI585">
        <v>539.07231132296795</v>
      </c>
      <c r="BJ585">
        <v>533.06874462210203</v>
      </c>
      <c r="BK585">
        <v>527.13203873447799</v>
      </c>
      <c r="BL585">
        <v>521.26144904134503</v>
      </c>
      <c r="BM585">
        <v>515.45623921665594</v>
      </c>
      <c r="BN585">
        <v>509.71568113471602</v>
      </c>
      <c r="BO585">
        <v>504.03905477885701</v>
      </c>
      <c r="BP585">
        <v>498.42564815112598</v>
      </c>
      <c r="BQ585">
        <v>492.87475718298401</v>
      </c>
      <c r="BR585">
        <v>487.38568564699801</v>
      </c>
      <c r="BS585">
        <v>481.95774506951102</v>
      </c>
      <c r="BT585">
        <v>476.59025464429698</v>
      </c>
      <c r="BU585">
        <v>471.28254114716401</v>
      </c>
      <c r="BV585">
        <v>466.03393885151399</v>
      </c>
      <c r="BW585">
        <v>460.84378944484899</v>
      </c>
      <c r="BX585">
        <v>455.71144194619501</v>
      </c>
      <c r="BY585">
        <v>450.63625262445498</v>
      </c>
      <c r="BZ585">
        <v>445.61758491766801</v>
      </c>
      <c r="CA585">
        <v>440.65480935316799</v>
      </c>
      <c r="CB585">
        <v>435.74730346862901</v>
      </c>
      <c r="CC585">
        <v>430.89445173399599</v>
      </c>
    </row>
    <row r="586" spans="1:81" x14ac:dyDescent="0.25">
      <c r="A586">
        <v>11332</v>
      </c>
      <c r="B586" t="s">
        <v>1164</v>
      </c>
      <c r="C586" t="s">
        <v>56</v>
      </c>
      <c r="D586">
        <v>2021</v>
      </c>
      <c r="E586" t="s">
        <v>28</v>
      </c>
      <c r="F586" t="s">
        <v>23</v>
      </c>
      <c r="G586">
        <v>2019</v>
      </c>
      <c r="H586">
        <v>302088</v>
      </c>
      <c r="I586">
        <v>100</v>
      </c>
      <c r="J586">
        <v>2035</v>
      </c>
      <c r="K586">
        <v>35</v>
      </c>
      <c r="L586">
        <v>196357.2</v>
      </c>
      <c r="M586">
        <v>2020</v>
      </c>
      <c r="N586">
        <v>218785</v>
      </c>
      <c r="O586">
        <v>78.787827198886205</v>
      </c>
      <c r="P586" t="s">
        <v>45</v>
      </c>
      <c r="Q586">
        <v>3.00271313562927</v>
      </c>
      <c r="R586">
        <v>1</v>
      </c>
      <c r="S586" t="s">
        <v>25</v>
      </c>
      <c r="T586">
        <v>-1.11368485725649E-2</v>
      </c>
      <c r="AX586">
        <v>302088</v>
      </c>
      <c r="AY586">
        <v>218785</v>
      </c>
      <c r="AZ586">
        <v>217289.813333333</v>
      </c>
      <c r="BA586">
        <v>215794.62666666601</v>
      </c>
      <c r="BB586">
        <v>214299.44</v>
      </c>
      <c r="BC586">
        <v>212804.25333333301</v>
      </c>
      <c r="BD586">
        <v>211309.06666666601</v>
      </c>
      <c r="BE586">
        <v>209813.88</v>
      </c>
      <c r="BF586">
        <v>208318.69333333301</v>
      </c>
      <c r="BG586">
        <v>206823.50666666601</v>
      </c>
      <c r="BH586">
        <v>205328.32</v>
      </c>
      <c r="BI586">
        <v>203833.13333333301</v>
      </c>
      <c r="BJ586">
        <v>202337.94666666599</v>
      </c>
      <c r="BK586">
        <v>200842.76</v>
      </c>
      <c r="BL586">
        <v>199347.57333333301</v>
      </c>
      <c r="BM586">
        <v>197852.38666666599</v>
      </c>
      <c r="BN586">
        <v>196357.2</v>
      </c>
      <c r="BO586">
        <v>194170.39959746701</v>
      </c>
      <c r="BP586">
        <v>192007.95325987501</v>
      </c>
      <c r="BQ586">
        <v>189869.589759692</v>
      </c>
      <c r="BR586">
        <v>187755.040890003</v>
      </c>
      <c r="BS586">
        <v>185664.04143087499</v>
      </c>
      <c r="BT586">
        <v>183596.32911608901</v>
      </c>
      <c r="BU586">
        <v>181551.644600245</v>
      </c>
      <c r="BV586">
        <v>179529.731426232</v>
      </c>
      <c r="BW586">
        <v>177530.33599306401</v>
      </c>
      <c r="BX586">
        <v>175553.20752407299</v>
      </c>
      <c r="BY586">
        <v>173598.09803544899</v>
      </c>
      <c r="BZ586">
        <v>171664.762305143</v>
      </c>
      <c r="CA586">
        <v>169752.957842106</v>
      </c>
      <c r="CB586">
        <v>167862.44485587301</v>
      </c>
      <c r="CC586">
        <v>165992.986226493</v>
      </c>
    </row>
    <row r="587" spans="1:81" x14ac:dyDescent="0.25">
      <c r="A587">
        <v>11336</v>
      </c>
      <c r="B587" t="s">
        <v>1165</v>
      </c>
      <c r="C587" t="s">
        <v>56</v>
      </c>
      <c r="D587">
        <v>2019</v>
      </c>
      <c r="E587" t="s">
        <v>28</v>
      </c>
      <c r="F587" t="s">
        <v>23</v>
      </c>
      <c r="G587">
        <v>2018</v>
      </c>
      <c r="H587">
        <v>339084</v>
      </c>
      <c r="I587">
        <v>100</v>
      </c>
      <c r="J587">
        <v>2030</v>
      </c>
      <c r="K587">
        <v>30</v>
      </c>
      <c r="L587">
        <v>237358.8</v>
      </c>
      <c r="M587">
        <v>2020</v>
      </c>
      <c r="N587">
        <v>333087</v>
      </c>
      <c r="O587">
        <v>5.8952943813332404</v>
      </c>
      <c r="P587" t="s">
        <v>24</v>
      </c>
      <c r="Q587">
        <v>2.9502778108390202</v>
      </c>
      <c r="R587">
        <v>1</v>
      </c>
      <c r="S587" t="s">
        <v>25</v>
      </c>
      <c r="T587">
        <v>-1.11368485725649E-2</v>
      </c>
      <c r="AW587">
        <v>339084</v>
      </c>
      <c r="AX587">
        <v>336085.5</v>
      </c>
      <c r="AY587">
        <v>333087</v>
      </c>
      <c r="AZ587">
        <v>323514.18</v>
      </c>
      <c r="BA587">
        <v>313941.36</v>
      </c>
      <c r="BB587">
        <v>304368.53999999998</v>
      </c>
      <c r="BC587">
        <v>294795.71999999997</v>
      </c>
      <c r="BD587">
        <v>285222.90000000002</v>
      </c>
      <c r="BE587">
        <v>275650.08</v>
      </c>
      <c r="BF587">
        <v>266077.26</v>
      </c>
      <c r="BG587">
        <v>256504.44</v>
      </c>
      <c r="BH587">
        <v>246931.62</v>
      </c>
      <c r="BI587">
        <v>237358.8</v>
      </c>
      <c r="BJ587">
        <v>234715.370987034</v>
      </c>
      <c r="BK587">
        <v>232101.38144269801</v>
      </c>
      <c r="BL587">
        <v>229516.50350408701</v>
      </c>
      <c r="BM587">
        <v>226960.41295965799</v>
      </c>
      <c r="BN587">
        <v>224432.789208559</v>
      </c>
      <c r="BO587">
        <v>221933.31522042499</v>
      </c>
      <c r="BP587">
        <v>219461.67749560799</v>
      </c>
      <c r="BQ587">
        <v>217017.56602585799</v>
      </c>
      <c r="BR587">
        <v>214600.67425544199</v>
      </c>
      <c r="BS587">
        <v>212210.69904268801</v>
      </c>
      <c r="BT587">
        <v>209847.34062197199</v>
      </c>
      <c r="BU587">
        <v>207510.30256610899</v>
      </c>
      <c r="BV587">
        <v>205199.29174918399</v>
      </c>
      <c r="BW587">
        <v>202914.01830977501</v>
      </c>
      <c r="BX587">
        <v>200654.19561460899</v>
      </c>
      <c r="BY587">
        <v>198419.540222599</v>
      </c>
      <c r="BZ587">
        <v>196209.77184930199</v>
      </c>
      <c r="CA587">
        <v>194024.613331759</v>
      </c>
      <c r="CB587">
        <v>191863.790593732</v>
      </c>
      <c r="CC587">
        <v>189727.03261133199</v>
      </c>
    </row>
    <row r="588" spans="1:81" x14ac:dyDescent="0.25">
      <c r="A588">
        <v>11413</v>
      </c>
      <c r="B588" t="s">
        <v>357</v>
      </c>
      <c r="C588" t="s">
        <v>59</v>
      </c>
      <c r="D588">
        <v>2017</v>
      </c>
      <c r="E588" t="s">
        <v>690</v>
      </c>
      <c r="F588" t="s">
        <v>23</v>
      </c>
      <c r="G588">
        <v>2016</v>
      </c>
      <c r="H588">
        <v>118184</v>
      </c>
      <c r="I588">
        <v>100</v>
      </c>
      <c r="J588">
        <v>2030</v>
      </c>
      <c r="K588">
        <v>80</v>
      </c>
      <c r="L588">
        <v>23636.799999999901</v>
      </c>
      <c r="M588">
        <v>2020</v>
      </c>
      <c r="N588">
        <v>48949</v>
      </c>
      <c r="O588">
        <v>73.227975021999598</v>
      </c>
      <c r="P588" t="s">
        <v>24</v>
      </c>
      <c r="Q588">
        <v>3.4502557208390199</v>
      </c>
      <c r="R588">
        <v>1</v>
      </c>
      <c r="S588" t="s">
        <v>25</v>
      </c>
      <c r="T588">
        <v>-1.11368485725649E-2</v>
      </c>
      <c r="AU588">
        <v>118184</v>
      </c>
      <c r="AV588">
        <v>100875.25</v>
      </c>
      <c r="AW588">
        <v>83566.5</v>
      </c>
      <c r="AX588">
        <v>66257.75</v>
      </c>
      <c r="AY588">
        <v>48949</v>
      </c>
      <c r="AZ588">
        <v>46417.78</v>
      </c>
      <c r="BA588">
        <v>43886.559999999998</v>
      </c>
      <c r="BB588">
        <v>41355.339999999997</v>
      </c>
      <c r="BC588">
        <v>38824.119999999901</v>
      </c>
      <c r="BD588">
        <v>36292.8999999999</v>
      </c>
      <c r="BE588">
        <v>33761.68</v>
      </c>
      <c r="BF588">
        <v>31230.46</v>
      </c>
      <c r="BG588">
        <v>28699.2399999999</v>
      </c>
      <c r="BH588">
        <v>26168.019999999899</v>
      </c>
      <c r="BI588">
        <v>23636.799999999901</v>
      </c>
      <c r="BJ588">
        <v>23373.560537659901</v>
      </c>
      <c r="BK588">
        <v>23113.252733350299</v>
      </c>
      <c r="BL588">
        <v>22855.843937639602</v>
      </c>
      <c r="BM588">
        <v>22601.301864707901</v>
      </c>
      <c r="BN588">
        <v>22349.594588297899</v>
      </c>
      <c r="BO588">
        <v>22100.690537709801</v>
      </c>
      <c r="BP588">
        <v>21854.5584938422</v>
      </c>
      <c r="BQ588">
        <v>21611.167585276002</v>
      </c>
      <c r="BR588">
        <v>21370.487284402399</v>
      </c>
      <c r="BS588">
        <v>21132.487403594099</v>
      </c>
      <c r="BT588">
        <v>20897.138091418699</v>
      </c>
      <c r="BU588">
        <v>20664.409828894499</v>
      </c>
      <c r="BV588">
        <v>20434.273425788699</v>
      </c>
      <c r="BW588">
        <v>20206.700016955299</v>
      </c>
      <c r="BX588">
        <v>19981.661058715301</v>
      </c>
      <c r="BY588">
        <v>19759.128325276</v>
      </c>
      <c r="BZ588">
        <v>19539.073905191501</v>
      </c>
      <c r="CA588">
        <v>19321.470197861301</v>
      </c>
      <c r="CB588">
        <v>19106.289910068401</v>
      </c>
      <c r="CC588">
        <v>18893.5060525564</v>
      </c>
    </row>
    <row r="589" spans="1:81" x14ac:dyDescent="0.25">
      <c r="A589">
        <v>11421</v>
      </c>
      <c r="B589" t="s">
        <v>358</v>
      </c>
      <c r="C589" t="s">
        <v>27</v>
      </c>
      <c r="D589">
        <v>2018</v>
      </c>
      <c r="E589" t="s">
        <v>28</v>
      </c>
      <c r="F589" t="s">
        <v>23</v>
      </c>
      <c r="G589">
        <v>2016</v>
      </c>
      <c r="H589">
        <v>99214.39</v>
      </c>
      <c r="I589">
        <v>100</v>
      </c>
      <c r="J589">
        <v>2025</v>
      </c>
      <c r="K589">
        <v>38</v>
      </c>
      <c r="L589">
        <v>61512.921799999996</v>
      </c>
      <c r="M589">
        <v>2020</v>
      </c>
      <c r="N589">
        <v>55759</v>
      </c>
      <c r="O589">
        <v>115.261797682457</v>
      </c>
      <c r="P589" t="s">
        <v>24</v>
      </c>
      <c r="Q589">
        <v>3.0278147994877802</v>
      </c>
      <c r="R589">
        <v>1</v>
      </c>
      <c r="S589" t="s">
        <v>25</v>
      </c>
      <c r="T589">
        <v>-1.11368485725649E-2</v>
      </c>
      <c r="AU589">
        <v>99214.39</v>
      </c>
      <c r="AV589">
        <v>88350.542499999996</v>
      </c>
      <c r="AW589">
        <v>77486.695000000007</v>
      </c>
      <c r="AX589">
        <v>66622.847500000003</v>
      </c>
      <c r="AY589">
        <v>55759</v>
      </c>
      <c r="AZ589">
        <v>56909.784359999998</v>
      </c>
      <c r="BA589">
        <v>58060.568719999901</v>
      </c>
      <c r="BB589">
        <v>59211.353080000001</v>
      </c>
      <c r="BC589">
        <v>60362.137439999999</v>
      </c>
      <c r="BD589">
        <v>61512.921799999996</v>
      </c>
      <c r="BE589">
        <v>60827.861704657298</v>
      </c>
      <c r="BF589">
        <v>60150.431019859599</v>
      </c>
      <c r="BG589">
        <v>59480.544778016898</v>
      </c>
      <c r="BH589">
        <v>58818.118957810497</v>
      </c>
      <c r="BI589">
        <v>58163.070473654298</v>
      </c>
      <c r="BJ589">
        <v>57515.3171652737</v>
      </c>
      <c r="BK589">
        <v>56874.777787400999</v>
      </c>
      <c r="BL589">
        <v>56241.371999584502</v>
      </c>
      <c r="BM589">
        <v>55615.020356111803</v>
      </c>
      <c r="BN589">
        <v>54995.644296045699</v>
      </c>
      <c r="BO589">
        <v>54383.166133370003</v>
      </c>
      <c r="BP589">
        <v>53777.509047246</v>
      </c>
      <c r="BQ589">
        <v>53178.597072377102</v>
      </c>
      <c r="BR589">
        <v>52586.355089480603</v>
      </c>
      <c r="BS589">
        <v>52000.708815865903</v>
      </c>
      <c r="BT589">
        <v>51421.584796117597</v>
      </c>
      <c r="BU589">
        <v>50848.910392881902</v>
      </c>
      <c r="BV589">
        <v>50282.6137777564</v>
      </c>
      <c r="BW589">
        <v>49722.6239222808</v>
      </c>
      <c r="BX589">
        <v>49168.8705890278</v>
      </c>
      <c r="BY589">
        <v>48621.284322793697</v>
      </c>
      <c r="BZ589">
        <v>48079.796441887098</v>
      </c>
      <c r="CA589">
        <v>47544.3390295141</v>
      </c>
      <c r="CB589">
        <v>47014.844925259698</v>
      </c>
      <c r="CC589">
        <v>46491.247716664497</v>
      </c>
    </row>
    <row r="590" spans="1:81" x14ac:dyDescent="0.25">
      <c r="A590">
        <v>11520</v>
      </c>
      <c r="B590" t="s">
        <v>359</v>
      </c>
      <c r="C590" t="s">
        <v>59</v>
      </c>
      <c r="D590">
        <v>2019</v>
      </c>
      <c r="E590" t="s">
        <v>28</v>
      </c>
      <c r="F590" t="s">
        <v>23</v>
      </c>
      <c r="G590">
        <v>2013</v>
      </c>
      <c r="H590">
        <v>763970</v>
      </c>
      <c r="I590">
        <v>100</v>
      </c>
      <c r="J590">
        <v>2030</v>
      </c>
      <c r="K590">
        <v>30</v>
      </c>
      <c r="L590">
        <v>534779</v>
      </c>
      <c r="M590">
        <v>2020</v>
      </c>
      <c r="N590">
        <v>546050</v>
      </c>
      <c r="O590">
        <v>95.082267628310007</v>
      </c>
      <c r="P590" t="s">
        <v>24</v>
      </c>
      <c r="Q590">
        <v>2.9503202994390199</v>
      </c>
      <c r="R590">
        <v>1</v>
      </c>
      <c r="S590" t="s">
        <v>25</v>
      </c>
      <c r="T590">
        <v>-1.11368485725649E-2</v>
      </c>
      <c r="AR590">
        <v>763970</v>
      </c>
      <c r="AS590">
        <v>732838.57142857101</v>
      </c>
      <c r="AT590">
        <v>701707.14285714203</v>
      </c>
      <c r="AU590">
        <v>670575.71428571397</v>
      </c>
      <c r="AV590">
        <v>639444.28571428498</v>
      </c>
      <c r="AW590">
        <v>608312.85714285704</v>
      </c>
      <c r="AX590">
        <v>577181.42857142806</v>
      </c>
      <c r="AY590">
        <v>546050</v>
      </c>
      <c r="AZ590">
        <v>544922.9</v>
      </c>
      <c r="BA590">
        <v>543795.80000000005</v>
      </c>
      <c r="BB590">
        <v>542668.69999999995</v>
      </c>
      <c r="BC590">
        <v>541541.6</v>
      </c>
      <c r="BD590">
        <v>540414.5</v>
      </c>
      <c r="BE590">
        <v>539287.4</v>
      </c>
      <c r="BF590">
        <v>538160.30000000005</v>
      </c>
      <c r="BG590">
        <v>537033.19999999995</v>
      </c>
      <c r="BH590">
        <v>535906.1</v>
      </c>
      <c r="BI590">
        <v>534779</v>
      </c>
      <c r="BJ590">
        <v>528823.24725721194</v>
      </c>
      <c r="BK590">
        <v>522933.82283085602</v>
      </c>
      <c r="BL590">
        <v>517109.98803251598</v>
      </c>
      <c r="BM590">
        <v>511351.01240043697</v>
      </c>
      <c r="BN590">
        <v>505656.17360790598</v>
      </c>
      <c r="BO590">
        <v>500024.75737265201</v>
      </c>
      <c r="BP590">
        <v>494456.057367259</v>
      </c>
      <c r="BQ590">
        <v>488949.375130573</v>
      </c>
      <c r="BR590">
        <v>483504.019980093</v>
      </c>
      <c r="BS590">
        <v>478119.30892534897</v>
      </c>
      <c r="BT590">
        <v>472794.566582228</v>
      </c>
      <c r="BU590">
        <v>467529.12508827</v>
      </c>
      <c r="BV590">
        <v>462322.32401889801</v>
      </c>
      <c r="BW590">
        <v>457173.510304583</v>
      </c>
      <c r="BX590">
        <v>452082.03814893297</v>
      </c>
      <c r="BY590">
        <v>447047.26894769201</v>
      </c>
      <c r="BZ590">
        <v>442068.57120864303</v>
      </c>
      <c r="CA590">
        <v>437145.32047240197</v>
      </c>
      <c r="CB590">
        <v>432276.899234096</v>
      </c>
      <c r="CC590">
        <v>427462.69686590799</v>
      </c>
    </row>
    <row r="591" spans="1:81" x14ac:dyDescent="0.25">
      <c r="A591">
        <v>11566</v>
      </c>
      <c r="B591" t="s">
        <v>360</v>
      </c>
      <c r="C591" t="s">
        <v>27</v>
      </c>
      <c r="D591">
        <v>2017</v>
      </c>
      <c r="E591" t="s">
        <v>690</v>
      </c>
      <c r="F591" t="s">
        <v>23</v>
      </c>
      <c r="G591">
        <v>2015</v>
      </c>
      <c r="H591">
        <v>120766.519999999</v>
      </c>
      <c r="I591">
        <v>96</v>
      </c>
      <c r="J591">
        <v>2025</v>
      </c>
      <c r="K591">
        <v>20</v>
      </c>
      <c r="L591">
        <v>96613.216</v>
      </c>
      <c r="M591">
        <v>2020</v>
      </c>
      <c r="N591">
        <v>115782.92</v>
      </c>
      <c r="O591">
        <v>21.452012806213698</v>
      </c>
      <c r="P591" t="s">
        <v>24</v>
      </c>
      <c r="Q591">
        <v>2.8078173407487799</v>
      </c>
      <c r="R591">
        <v>1</v>
      </c>
      <c r="S591" t="s">
        <v>25</v>
      </c>
      <c r="T591">
        <v>-1.11368485725649E-2</v>
      </c>
      <c r="AT591">
        <v>120766.519999999</v>
      </c>
      <c r="AU591">
        <v>119769.799999999</v>
      </c>
      <c r="AV591">
        <v>118773.079999999</v>
      </c>
      <c r="AW591">
        <v>117776.36</v>
      </c>
      <c r="AX591">
        <v>116779.64</v>
      </c>
      <c r="AY591">
        <v>115782.92</v>
      </c>
      <c r="AZ591">
        <v>111948.9792</v>
      </c>
      <c r="BA591">
        <v>108115.0384</v>
      </c>
      <c r="BB591">
        <v>104281.09759999999</v>
      </c>
      <c r="BC591">
        <v>100447.1568</v>
      </c>
      <c r="BD591">
        <v>96613.216</v>
      </c>
      <c r="BE591">
        <v>95537.249243299404</v>
      </c>
      <c r="BF591">
        <v>94473.265365437401</v>
      </c>
      <c r="BG591">
        <v>93421.130914906797</v>
      </c>
      <c r="BH591">
        <v>92380.7139264297</v>
      </c>
      <c r="BI591">
        <v>91351.883904405593</v>
      </c>
      <c r="BJ591">
        <v>90334.511806543698</v>
      </c>
      <c r="BK591">
        <v>89328.4700276777</v>
      </c>
      <c r="BL591">
        <v>88333.632383760501</v>
      </c>
      <c r="BM591">
        <v>87349.874096037995</v>
      </c>
      <c r="BN591">
        <v>86377.071775397795</v>
      </c>
      <c r="BO591">
        <v>85415.103406893599</v>
      </c>
      <c r="BP591">
        <v>84463.848334441005</v>
      </c>
      <c r="BQ591">
        <v>83523.187245684298</v>
      </c>
      <c r="BR591">
        <v>82593.002157031093</v>
      </c>
      <c r="BS591">
        <v>81673.176398854703</v>
      </c>
      <c r="BT591">
        <v>80763.594600860306</v>
      </c>
      <c r="BU591">
        <v>79864.142677614494</v>
      </c>
      <c r="BV591">
        <v>78974.707814236201</v>
      </c>
      <c r="BW591">
        <v>78095.178452246502</v>
      </c>
      <c r="BX591">
        <v>77225.444275576403</v>
      </c>
      <c r="BY591">
        <v>76365.396196730202</v>
      </c>
      <c r="BZ591">
        <v>75514.926343103303</v>
      </c>
      <c r="CA591">
        <v>74673.9280434518</v>
      </c>
      <c r="CB591">
        <v>73842.295814513302</v>
      </c>
      <c r="CC591">
        <v>73019.925347776501</v>
      </c>
    </row>
    <row r="592" spans="1:81" x14ac:dyDescent="0.25">
      <c r="A592">
        <v>11581</v>
      </c>
      <c r="B592" t="s">
        <v>361</v>
      </c>
      <c r="C592" t="s">
        <v>27</v>
      </c>
      <c r="D592">
        <v>2018</v>
      </c>
      <c r="E592" t="s">
        <v>60</v>
      </c>
      <c r="F592" t="s">
        <v>54</v>
      </c>
      <c r="G592">
        <v>2015</v>
      </c>
      <c r="H592">
        <v>8829367</v>
      </c>
      <c r="I592">
        <v>100</v>
      </c>
      <c r="J592">
        <v>2030</v>
      </c>
      <c r="K592">
        <v>36</v>
      </c>
      <c r="L592">
        <v>5650794.8799999999</v>
      </c>
      <c r="M592">
        <v>2020</v>
      </c>
      <c r="N592">
        <v>8078627</v>
      </c>
      <c r="O592">
        <v>23.618781379105499</v>
      </c>
      <c r="P592" t="s">
        <v>24</v>
      </c>
      <c r="Q592">
        <v>3.3511268391390199</v>
      </c>
      <c r="R592">
        <v>1</v>
      </c>
      <c r="S592" t="s">
        <v>25</v>
      </c>
      <c r="T592">
        <v>-1.11368485725649E-2</v>
      </c>
      <c r="AT592">
        <v>8829367</v>
      </c>
      <c r="AU592">
        <v>8679219</v>
      </c>
      <c r="AV592">
        <v>8529071</v>
      </c>
      <c r="AW592">
        <v>8378923</v>
      </c>
      <c r="AX592">
        <v>8228775</v>
      </c>
      <c r="AY592">
        <v>8078627</v>
      </c>
      <c r="AZ592">
        <v>7835843.7879999997</v>
      </c>
      <c r="BA592">
        <v>7593060.5760000004</v>
      </c>
      <c r="BB592">
        <v>7350277.3640000001</v>
      </c>
      <c r="BC592">
        <v>7107494.1519999998</v>
      </c>
      <c r="BD592">
        <v>6864710.9399999902</v>
      </c>
      <c r="BE592">
        <v>6621927.7280000001</v>
      </c>
      <c r="BF592">
        <v>6379144.5159999998</v>
      </c>
      <c r="BG592">
        <v>6136361.3039999995</v>
      </c>
      <c r="BH592">
        <v>5893578.0920000002</v>
      </c>
      <c r="BI592">
        <v>5650794.8799999999</v>
      </c>
      <c r="BJ592">
        <v>5587862.8331068102</v>
      </c>
      <c r="BK592">
        <v>5525631.6508902404</v>
      </c>
      <c r="BL592">
        <v>5464093.5279265</v>
      </c>
      <c r="BM592">
        <v>5403240.7457196498</v>
      </c>
      <c r="BN592">
        <v>5343065.6717334604</v>
      </c>
      <c r="BO592">
        <v>5283560.7584340898</v>
      </c>
      <c r="BP592">
        <v>5224718.5423434703</v>
      </c>
      <c r="BQ592">
        <v>5166531.6431031097</v>
      </c>
      <c r="BR592">
        <v>5108992.76254851</v>
      </c>
      <c r="BS592">
        <v>5052094.6837936798</v>
      </c>
      <c r="BT592">
        <v>4995830.27032601</v>
      </c>
      <c r="BU592">
        <v>4940192.4651111504</v>
      </c>
      <c r="BV592">
        <v>4885174.2897078795</v>
      </c>
      <c r="BW592">
        <v>4830768.8433928201</v>
      </c>
      <c r="BX592">
        <v>4776969.3022948904</v>
      </c>
      <c r="BY592">
        <v>4723768.9185394403</v>
      </c>
      <c r="BZ592">
        <v>4671161.0194018697</v>
      </c>
      <c r="CA592">
        <v>4619139.0064707296</v>
      </c>
      <c r="CB592">
        <v>4567696.3548200401</v>
      </c>
      <c r="CC592">
        <v>4516826.6121909497</v>
      </c>
    </row>
    <row r="593" spans="1:81" x14ac:dyDescent="0.25">
      <c r="A593">
        <v>11638</v>
      </c>
      <c r="B593" t="s">
        <v>1166</v>
      </c>
      <c r="C593" t="s">
        <v>211</v>
      </c>
      <c r="D593">
        <v>2021</v>
      </c>
      <c r="E593" t="s">
        <v>690</v>
      </c>
      <c r="F593" t="s">
        <v>23</v>
      </c>
      <c r="G593">
        <v>2020</v>
      </c>
      <c r="H593">
        <v>220812.89</v>
      </c>
      <c r="I593">
        <v>94.5</v>
      </c>
      <c r="J593">
        <v>2021</v>
      </c>
      <c r="K593">
        <v>1.85</v>
      </c>
      <c r="L593">
        <v>216727.85153499999</v>
      </c>
      <c r="M593">
        <v>2020</v>
      </c>
      <c r="N593">
        <v>220812.89</v>
      </c>
      <c r="O593">
        <v>0</v>
      </c>
      <c r="P593" t="s">
        <v>24</v>
      </c>
      <c r="Q593">
        <v>2.6093757398255901</v>
      </c>
      <c r="R593">
        <v>1</v>
      </c>
      <c r="S593" t="s">
        <v>25</v>
      </c>
      <c r="T593">
        <v>-1.11368485725649E-2</v>
      </c>
      <c r="AY593">
        <v>220812.89</v>
      </c>
      <c r="AZ593">
        <v>216727.85153499999</v>
      </c>
      <c r="BA593">
        <v>214314.18627099699</v>
      </c>
      <c r="BB593">
        <v>211927.40163154399</v>
      </c>
      <c r="BC593">
        <v>209567.198251197</v>
      </c>
      <c r="BD593">
        <v>207233.280098496</v>
      </c>
      <c r="BE593">
        <v>204925.35443884399</v>
      </c>
      <c r="BF593">
        <v>202643.131797779</v>
      </c>
      <c r="BG593">
        <v>200386.32592467699</v>
      </c>
      <c r="BH593">
        <v>198154.653756841</v>
      </c>
      <c r="BI593">
        <v>195947.83538400201</v>
      </c>
      <c r="BJ593">
        <v>193765.594013208</v>
      </c>
      <c r="BK593">
        <v>191607.65593410999</v>
      </c>
      <c r="BL593">
        <v>189473.75048462799</v>
      </c>
      <c r="BM593">
        <v>187363.610017005</v>
      </c>
      <c r="BN593">
        <v>185276.96986423599</v>
      </c>
      <c r="BO593">
        <v>183213.56830687501</v>
      </c>
      <c r="BP593">
        <v>181173.146540202</v>
      </c>
      <c r="BQ593">
        <v>179155.44864176799</v>
      </c>
      <c r="BR593">
        <v>177160.22153929499</v>
      </c>
      <c r="BS593">
        <v>175187.21497892999</v>
      </c>
      <c r="BT593">
        <v>173236.18149386</v>
      </c>
      <c r="BU593">
        <v>171306.87637327399</v>
      </c>
      <c r="BV593">
        <v>169399.057631665</v>
      </c>
      <c r="BW593">
        <v>167512.48597848599</v>
      </c>
      <c r="BX593">
        <v>165646.92478813001</v>
      </c>
      <c r="BY593">
        <v>163802.14007025299</v>
      </c>
      <c r="BZ593">
        <v>161977.90044042899</v>
      </c>
      <c r="CA593">
        <v>160173.97709112201</v>
      </c>
      <c r="CB593">
        <v>158390.14376299299</v>
      </c>
      <c r="CC593">
        <v>156626.17671651699</v>
      </c>
    </row>
    <row r="594" spans="1:81" x14ac:dyDescent="0.25">
      <c r="A594">
        <v>11651</v>
      </c>
      <c r="B594" t="s">
        <v>1167</v>
      </c>
      <c r="C594" t="s">
        <v>111</v>
      </c>
      <c r="D594">
        <v>2020</v>
      </c>
      <c r="E594" t="s">
        <v>690</v>
      </c>
      <c r="F594" t="s">
        <v>23</v>
      </c>
      <c r="G594">
        <v>2020</v>
      </c>
      <c r="H594">
        <v>280545</v>
      </c>
      <c r="I594">
        <v>100</v>
      </c>
      <c r="J594">
        <v>2030</v>
      </c>
      <c r="K594">
        <v>100</v>
      </c>
      <c r="L594">
        <v>0</v>
      </c>
      <c r="M594">
        <v>2020</v>
      </c>
      <c r="N594">
        <v>270969</v>
      </c>
      <c r="O594">
        <v>3.4133561460728199</v>
      </c>
      <c r="P594" t="s">
        <v>24</v>
      </c>
      <c r="Q594">
        <v>3.6502719569390201</v>
      </c>
      <c r="R594">
        <v>1</v>
      </c>
      <c r="S594" t="s">
        <v>25</v>
      </c>
      <c r="T594">
        <v>-1.11368485725649E-2</v>
      </c>
      <c r="AY594">
        <v>270969</v>
      </c>
      <c r="AZ594">
        <v>243872.1</v>
      </c>
      <c r="BA594">
        <v>216775.2</v>
      </c>
      <c r="BB594">
        <v>189678.3</v>
      </c>
      <c r="BC594">
        <v>162581.4</v>
      </c>
      <c r="BD594">
        <v>135484.5</v>
      </c>
      <c r="BE594">
        <v>108387.6</v>
      </c>
      <c r="BF594">
        <v>81290.7</v>
      </c>
      <c r="BG594">
        <v>54193.799999999901</v>
      </c>
      <c r="BH594">
        <v>27096.8999999999</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row>
    <row r="595" spans="1:81" x14ac:dyDescent="0.25">
      <c r="A595">
        <v>22244</v>
      </c>
      <c r="B595" t="s">
        <v>1168</v>
      </c>
      <c r="C595" t="s">
        <v>59</v>
      </c>
      <c r="D595">
        <v>2021</v>
      </c>
      <c r="E595" t="s">
        <v>690</v>
      </c>
      <c r="F595" t="s">
        <v>23</v>
      </c>
      <c r="G595">
        <v>2019</v>
      </c>
      <c r="H595">
        <v>53473</v>
      </c>
      <c r="I595">
        <v>100</v>
      </c>
      <c r="J595">
        <v>2030</v>
      </c>
      <c r="K595">
        <v>30</v>
      </c>
      <c r="L595">
        <v>37431.1</v>
      </c>
      <c r="M595">
        <v>2020</v>
      </c>
      <c r="N595">
        <v>53253</v>
      </c>
      <c r="O595">
        <v>1.37140862366677</v>
      </c>
      <c r="P595" t="s">
        <v>45</v>
      </c>
      <c r="Q595">
        <v>2.95024924973902</v>
      </c>
      <c r="R595">
        <v>1</v>
      </c>
      <c r="S595" t="s">
        <v>25</v>
      </c>
      <c r="T595">
        <v>-1.11368485725649E-2</v>
      </c>
      <c r="AX595">
        <v>53473</v>
      </c>
      <c r="AY595">
        <v>53253</v>
      </c>
      <c r="AZ595">
        <v>51670.81</v>
      </c>
      <c r="BA595">
        <v>50088.62</v>
      </c>
      <c r="BB595">
        <v>48506.43</v>
      </c>
      <c r="BC595">
        <v>46924.24</v>
      </c>
      <c r="BD595">
        <v>45342.05</v>
      </c>
      <c r="BE595">
        <v>43759.86</v>
      </c>
      <c r="BF595">
        <v>42177.67</v>
      </c>
      <c r="BG595">
        <v>40595.479999999901</v>
      </c>
      <c r="BH595">
        <v>39013.29</v>
      </c>
      <c r="BI595">
        <v>37431.1</v>
      </c>
      <c r="BJ595">
        <v>37014.235507395402</v>
      </c>
      <c r="BK595">
        <v>36602.0135715203</v>
      </c>
      <c r="BL595">
        <v>36194.3824889233</v>
      </c>
      <c r="BM595">
        <v>35791.291131966696</v>
      </c>
      <c r="BN595">
        <v>35392.688942413399</v>
      </c>
      <c r="BO595">
        <v>34998.5259250858</v>
      </c>
      <c r="BP595">
        <v>34608.752641595202</v>
      </c>
      <c r="BQ595">
        <v>34223.3202041404</v>
      </c>
      <c r="BR595">
        <v>33842.180269376397</v>
      </c>
      <c r="BS595">
        <v>33465.285032350999</v>
      </c>
      <c r="BT595">
        <v>33092.587220507899</v>
      </c>
      <c r="BU595">
        <v>32724.040087758702</v>
      </c>
      <c r="BV595">
        <v>32359.5974086188</v>
      </c>
      <c r="BW595">
        <v>31999.213472409901</v>
      </c>
      <c r="BX595">
        <v>31642.843077526501</v>
      </c>
      <c r="BY595">
        <v>31290.441525766601</v>
      </c>
      <c r="BZ595">
        <v>30941.964616725501</v>
      </c>
      <c r="CA595">
        <v>30597.368642251298</v>
      </c>
      <c r="CB595">
        <v>30256.610380963601</v>
      </c>
      <c r="CC595">
        <v>29919.647092831699</v>
      </c>
    </row>
    <row r="596" spans="1:81" x14ac:dyDescent="0.25">
      <c r="A596">
        <v>40662</v>
      </c>
      <c r="B596" t="s">
        <v>1169</v>
      </c>
      <c r="C596" t="s">
        <v>84</v>
      </c>
      <c r="D596">
        <v>2020</v>
      </c>
      <c r="E596" t="s">
        <v>49</v>
      </c>
      <c r="F596" t="s">
        <v>50</v>
      </c>
      <c r="G596">
        <v>2020</v>
      </c>
      <c r="H596">
        <v>7900000</v>
      </c>
      <c r="I596">
        <v>100</v>
      </c>
      <c r="J596">
        <v>2021</v>
      </c>
      <c r="K596">
        <v>0.1</v>
      </c>
      <c r="L596">
        <v>7892100</v>
      </c>
      <c r="M596">
        <v>2020</v>
      </c>
      <c r="N596">
        <v>7900000</v>
      </c>
      <c r="O596">
        <v>0</v>
      </c>
      <c r="P596" t="s">
        <v>691</v>
      </c>
      <c r="Q596">
        <v>2.31764365853659</v>
      </c>
      <c r="R596">
        <v>1</v>
      </c>
      <c r="S596" t="s">
        <v>25</v>
      </c>
      <c r="T596">
        <v>-1.11368485725649E-2</v>
      </c>
      <c r="AY596">
        <v>7900000</v>
      </c>
      <c r="AZ596">
        <v>7892100</v>
      </c>
      <c r="BA596">
        <v>7804206.8773804596</v>
      </c>
      <c r="BB596">
        <v>7717292.6071581002</v>
      </c>
      <c r="BC596">
        <v>7631346.2880020104</v>
      </c>
      <c r="BD596">
        <v>7546357.1399877202</v>
      </c>
      <c r="BE596">
        <v>7462314.5032451795</v>
      </c>
      <c r="BF596">
        <v>7379207.8366216896</v>
      </c>
      <c r="BG596">
        <v>7297026.7163597504</v>
      </c>
      <c r="BH596">
        <v>7215760.8347896896</v>
      </c>
      <c r="BI596">
        <v>7135399.9990367899</v>
      </c>
      <c r="BJ596">
        <v>7055934.1297428403</v>
      </c>
      <c r="BK596">
        <v>6977353.2598019</v>
      </c>
      <c r="BL596">
        <v>6899647.5331101902</v>
      </c>
      <c r="BM596">
        <v>6822807.2033298798</v>
      </c>
      <c r="BN596">
        <v>6746822.6326665897</v>
      </c>
      <c r="BO596">
        <v>6671684.2906606197</v>
      </c>
      <c r="BP596">
        <v>6597382.7529915804</v>
      </c>
      <c r="BQ596">
        <v>6523908.7002962604</v>
      </c>
      <c r="BR596">
        <v>6451252.9169998197</v>
      </c>
      <c r="BS596">
        <v>6379406.2901598699</v>
      </c>
      <c r="BT596">
        <v>6308359.8083234997</v>
      </c>
      <c r="BU596">
        <v>6238104.5603969404</v>
      </c>
      <c r="BV596">
        <v>6168631.7345279697</v>
      </c>
      <c r="BW596">
        <v>6099932.6170006199</v>
      </c>
      <c r="BX596">
        <v>6031998.5911422297</v>
      </c>
      <c r="BY596">
        <v>5964821.1362427603</v>
      </c>
      <c r="BZ596">
        <v>5898391.8264859896</v>
      </c>
      <c r="CA596">
        <v>5832702.3298927601</v>
      </c>
      <c r="CB596">
        <v>5767744.40727589</v>
      </c>
      <c r="CC596">
        <v>5703509.9112068098</v>
      </c>
    </row>
    <row r="597" spans="1:81" x14ac:dyDescent="0.25">
      <c r="A597">
        <v>44710</v>
      </c>
      <c r="B597" t="s">
        <v>1170</v>
      </c>
      <c r="C597" t="s">
        <v>380</v>
      </c>
      <c r="D597">
        <v>2018</v>
      </c>
      <c r="E597" t="s">
        <v>690</v>
      </c>
      <c r="F597" t="s">
        <v>23</v>
      </c>
      <c r="G597">
        <v>2016</v>
      </c>
      <c r="H597">
        <v>380460</v>
      </c>
      <c r="I597">
        <v>100</v>
      </c>
      <c r="J597">
        <v>2030</v>
      </c>
      <c r="K597">
        <v>96</v>
      </c>
      <c r="L597">
        <v>15218.4</v>
      </c>
      <c r="M597">
        <v>2020</v>
      </c>
      <c r="N597">
        <v>16011</v>
      </c>
      <c r="O597">
        <v>99.783004477900903</v>
      </c>
      <c r="P597" t="s">
        <v>24</v>
      </c>
      <c r="Q597">
        <v>3.6102819485390198</v>
      </c>
      <c r="R597">
        <v>1</v>
      </c>
      <c r="S597" t="s">
        <v>25</v>
      </c>
      <c r="T597">
        <v>-1.11368485725649E-2</v>
      </c>
      <c r="AU597">
        <v>380460</v>
      </c>
      <c r="AV597">
        <v>289347.75</v>
      </c>
      <c r="AW597">
        <v>198235.5</v>
      </c>
      <c r="AX597">
        <v>107123.25</v>
      </c>
      <c r="AY597">
        <v>16011</v>
      </c>
      <c r="AZ597">
        <v>15931.74</v>
      </c>
      <c r="BA597">
        <v>15852.48</v>
      </c>
      <c r="BB597">
        <v>15773.22</v>
      </c>
      <c r="BC597">
        <v>15693.96</v>
      </c>
      <c r="BD597">
        <v>15614.7</v>
      </c>
      <c r="BE597">
        <v>15535.44</v>
      </c>
      <c r="BF597">
        <v>15456.18</v>
      </c>
      <c r="BG597">
        <v>15376.92</v>
      </c>
      <c r="BH597">
        <v>15297.66</v>
      </c>
      <c r="BI597">
        <v>15218.4</v>
      </c>
      <c r="BJ597">
        <v>15048.9149836832</v>
      </c>
      <c r="BK597">
        <v>14881.3174963286</v>
      </c>
      <c r="BL597">
        <v>14715.5865168117</v>
      </c>
      <c r="BM597">
        <v>14551.7012581175</v>
      </c>
      <c r="BN597">
        <v>14389.6411647326</v>
      </c>
      <c r="BO597">
        <v>14229.3859100674</v>
      </c>
      <c r="BP597">
        <v>14070.9153939064</v>
      </c>
      <c r="BQ597">
        <v>13914.209739887099</v>
      </c>
      <c r="BR597">
        <v>13759.2492930071</v>
      </c>
      <c r="BS597">
        <v>13606.0146171587</v>
      </c>
      <c r="BT597">
        <v>13454.4864926913</v>
      </c>
      <c r="BU597">
        <v>13304.645914000601</v>
      </c>
      <c r="BV597">
        <v>13156.474087144799</v>
      </c>
      <c r="BW597">
        <v>13009.9524274873</v>
      </c>
      <c r="BX597">
        <v>12865.0625573661</v>
      </c>
      <c r="BY597">
        <v>12721.7863037882</v>
      </c>
      <c r="BZ597">
        <v>12580.1056961504</v>
      </c>
      <c r="CA597">
        <v>12440.0029639855</v>
      </c>
      <c r="CB597">
        <v>12301.4605347333</v>
      </c>
      <c r="CC597">
        <v>12164.461031536601</v>
      </c>
    </row>
    <row r="598" spans="1:81" x14ac:dyDescent="0.25">
      <c r="A598">
        <v>856523</v>
      </c>
      <c r="B598" t="s">
        <v>1171</v>
      </c>
      <c r="C598" t="s">
        <v>84</v>
      </c>
      <c r="D598">
        <v>2020</v>
      </c>
      <c r="E598" t="s">
        <v>28</v>
      </c>
      <c r="F598" t="s">
        <v>23</v>
      </c>
      <c r="G598">
        <v>2020</v>
      </c>
      <c r="H598">
        <v>7025.52</v>
      </c>
      <c r="I598">
        <v>98</v>
      </c>
      <c r="J598">
        <v>2021</v>
      </c>
      <c r="K598">
        <v>1</v>
      </c>
      <c r="L598">
        <v>6955.2647999999999</v>
      </c>
      <c r="M598">
        <v>2020</v>
      </c>
      <c r="N598">
        <v>7025.52</v>
      </c>
      <c r="O598">
        <v>0</v>
      </c>
      <c r="P598" t="s">
        <v>691</v>
      </c>
      <c r="Q598">
        <v>2.6358543610885898</v>
      </c>
      <c r="R598">
        <v>1</v>
      </c>
      <c r="S598" t="s">
        <v>25</v>
      </c>
      <c r="T598">
        <v>-1.11368485725649E-2</v>
      </c>
      <c r="AY598">
        <v>7025.52</v>
      </c>
      <c r="AZ598">
        <v>6955.2647999999999</v>
      </c>
      <c r="BA598">
        <v>6877.8050691402996</v>
      </c>
      <c r="BB598">
        <v>6801.2079955736699</v>
      </c>
      <c r="BC598">
        <v>6725.4639720164496</v>
      </c>
      <c r="BD598">
        <v>6650.5634981798603</v>
      </c>
      <c r="BE598">
        <v>6576.4971795784004</v>
      </c>
      <c r="BF598">
        <v>6503.25572635154</v>
      </c>
      <c r="BG598">
        <v>6430.8299520984901</v>
      </c>
      <c r="BH598">
        <v>6359.21077272606</v>
      </c>
      <c r="BI598">
        <v>6288.3892053091804</v>
      </c>
      <c r="BJ598">
        <v>6218.3563669642999</v>
      </c>
      <c r="BK598">
        <v>6149.1034737351802</v>
      </c>
      <c r="BL598">
        <v>6080.6218394911602</v>
      </c>
      <c r="BM598">
        <v>6012.9028748377104</v>
      </c>
      <c r="BN598">
        <v>5945.9380860391002</v>
      </c>
      <c r="BO598">
        <v>5879.7190739530397</v>
      </c>
      <c r="BP598">
        <v>5814.2375329772003</v>
      </c>
      <c r="BQ598">
        <v>5749.4852500075103</v>
      </c>
      <c r="BR598">
        <v>5685.4541034079803</v>
      </c>
      <c r="BS598">
        <v>5622.1360619920597</v>
      </c>
      <c r="BT598">
        <v>5559.5231840153001</v>
      </c>
      <c r="BU598">
        <v>5497.6076161792598</v>
      </c>
      <c r="BV598">
        <v>5436.3815926464904</v>
      </c>
      <c r="BW598">
        <v>5375.8374340665096</v>
      </c>
      <c r="BX598">
        <v>5315.96754661258</v>
      </c>
      <c r="BY598">
        <v>5256.7644210292901</v>
      </c>
      <c r="BZ598">
        <v>5198.2206316906404</v>
      </c>
      <c r="CA598">
        <v>5140.3288356687199</v>
      </c>
      <c r="CB598">
        <v>5083.08177181268</v>
      </c>
      <c r="CC598">
        <v>5026.4722598380404</v>
      </c>
    </row>
    <row r="599" spans="1:81" x14ac:dyDescent="0.25">
      <c r="A599">
        <v>11765</v>
      </c>
      <c r="B599" t="s">
        <v>364</v>
      </c>
      <c r="C599" t="s">
        <v>27</v>
      </c>
      <c r="D599">
        <v>2016</v>
      </c>
      <c r="E599" t="s">
        <v>690</v>
      </c>
      <c r="F599" t="s">
        <v>23</v>
      </c>
      <c r="G599">
        <v>2015</v>
      </c>
      <c r="H599">
        <v>1455500</v>
      </c>
      <c r="I599">
        <v>100</v>
      </c>
      <c r="J599">
        <v>2025</v>
      </c>
      <c r="K599">
        <v>40</v>
      </c>
      <c r="L599">
        <v>873300</v>
      </c>
      <c r="M599">
        <v>2020</v>
      </c>
      <c r="N599">
        <v>993800</v>
      </c>
      <c r="O599">
        <v>79.302645139127407</v>
      </c>
      <c r="P599" t="s">
        <v>24</v>
      </c>
      <c r="Q599">
        <v>3.0479504280487801</v>
      </c>
      <c r="R599">
        <v>1</v>
      </c>
      <c r="S599" t="s">
        <v>25</v>
      </c>
      <c r="T599">
        <v>-1.11368485725649E-2</v>
      </c>
      <c r="AT599">
        <v>1455500</v>
      </c>
      <c r="AU599">
        <v>1363160</v>
      </c>
      <c r="AV599">
        <v>1270820</v>
      </c>
      <c r="AW599">
        <v>1178480</v>
      </c>
      <c r="AX599">
        <v>1086140</v>
      </c>
      <c r="AY599">
        <v>993800</v>
      </c>
      <c r="AZ599">
        <v>969700</v>
      </c>
      <c r="BA599">
        <v>945600</v>
      </c>
      <c r="BB599">
        <v>921500</v>
      </c>
      <c r="BC599">
        <v>897400</v>
      </c>
      <c r="BD599">
        <v>873300</v>
      </c>
      <c r="BE599">
        <v>863574.19014157902</v>
      </c>
      <c r="BF599">
        <v>853956.69515479601</v>
      </c>
      <c r="BG599">
        <v>844446.30875332898</v>
      </c>
      <c r="BH599">
        <v>835041.83808508201</v>
      </c>
      <c r="BI599">
        <v>825742.10358257196</v>
      </c>
      <c r="BJ599">
        <v>816545.93881498196</v>
      </c>
      <c r="BK599">
        <v>807452.19034185703</v>
      </c>
      <c r="BL599">
        <v>798459.71756843396</v>
      </c>
      <c r="BM599">
        <v>789567.39260258095</v>
      </c>
      <c r="BN599">
        <v>780774.10011333099</v>
      </c>
      <c r="BO599">
        <v>772078.73719098803</v>
      </c>
      <c r="BP599">
        <v>763480.21320879494</v>
      </c>
      <c r="BQ599">
        <v>754977.44968613901</v>
      </c>
      <c r="BR599">
        <v>746569.38015328394</v>
      </c>
      <c r="BS599">
        <v>738254.950017603</v>
      </c>
      <c r="BT599">
        <v>730033.11643130996</v>
      </c>
      <c r="BU599">
        <v>721902.84816065698</v>
      </c>
      <c r="BV599">
        <v>713863.12545658799</v>
      </c>
      <c r="BW599">
        <v>705912.93992684002</v>
      </c>
      <c r="BX599">
        <v>698051.29440946097</v>
      </c>
      <c r="BY599">
        <v>690277.20284774003</v>
      </c>
      <c r="BZ599">
        <v>682589.69016653101</v>
      </c>
      <c r="CA599">
        <v>674987.79214995203</v>
      </c>
      <c r="CB599">
        <v>667470.55532044801</v>
      </c>
      <c r="CC599">
        <v>660037.03681919898</v>
      </c>
    </row>
    <row r="600" spans="1:81" x14ac:dyDescent="0.25">
      <c r="A600">
        <v>11799</v>
      </c>
      <c r="B600" t="s">
        <v>1172</v>
      </c>
      <c r="C600" t="s">
        <v>27</v>
      </c>
      <c r="D600">
        <v>2020</v>
      </c>
      <c r="E600" t="s">
        <v>28</v>
      </c>
      <c r="F600" t="s">
        <v>23</v>
      </c>
      <c r="G600">
        <v>2019</v>
      </c>
      <c r="H600">
        <v>34730.559999999998</v>
      </c>
      <c r="I600">
        <v>100</v>
      </c>
      <c r="J600">
        <v>2024</v>
      </c>
      <c r="K600">
        <v>12.5</v>
      </c>
      <c r="L600">
        <v>30389.2399999999</v>
      </c>
      <c r="M600">
        <v>2020</v>
      </c>
      <c r="N600">
        <v>34730.559999999998</v>
      </c>
      <c r="O600">
        <v>77.901605855983703</v>
      </c>
      <c r="P600" t="s">
        <v>24</v>
      </c>
      <c r="Q600">
        <v>2.7723205977707299</v>
      </c>
      <c r="R600">
        <v>1</v>
      </c>
      <c r="S600" t="s">
        <v>25</v>
      </c>
      <c r="T600">
        <v>-1.11368485725649E-2</v>
      </c>
      <c r="AX600">
        <v>34730.559999999998</v>
      </c>
      <c r="AY600">
        <v>34730.559999999998</v>
      </c>
      <c r="AZ600">
        <v>33645.229999999901</v>
      </c>
      <c r="BA600">
        <v>32559.8999999999</v>
      </c>
      <c r="BB600">
        <v>31474.57</v>
      </c>
      <c r="BC600">
        <v>30389.2399999999</v>
      </c>
      <c r="BD600">
        <v>30050.799635884599</v>
      </c>
      <c r="BE600">
        <v>29716.1284308553</v>
      </c>
      <c r="BF600">
        <v>29385.184408358</v>
      </c>
      <c r="BG600">
        <v>29057.9260593252</v>
      </c>
      <c r="BH600">
        <v>28734.312336969699</v>
      </c>
      <c r="BI600">
        <v>28414.302651636099</v>
      </c>
      <c r="BJ600">
        <v>28097.8568657098</v>
      </c>
      <c r="BK600">
        <v>27784.935288582801</v>
      </c>
      <c r="BL600">
        <v>27475.498671675301</v>
      </c>
      <c r="BM600">
        <v>27169.508203513102</v>
      </c>
      <c r="BN600">
        <v>26866.925504859501</v>
      </c>
      <c r="BO600">
        <v>26567.712623901502</v>
      </c>
      <c r="BP600">
        <v>26271.832031489699</v>
      </c>
      <c r="BQ600">
        <v>25979.246616431199</v>
      </c>
      <c r="BR600">
        <v>25689.919680834701</v>
      </c>
      <c r="BS600">
        <v>25403.814935507799</v>
      </c>
      <c r="BT600">
        <v>25120.896495405599</v>
      </c>
      <c r="BU600">
        <v>24841.128875129201</v>
      </c>
      <c r="BV600">
        <v>24564.476984475299</v>
      </c>
      <c r="BW600">
        <v>24290.906124034998</v>
      </c>
      <c r="BX600">
        <v>24020.381980841201</v>
      </c>
      <c r="BY600">
        <v>23752.870624065399</v>
      </c>
      <c r="BZ600">
        <v>23488.3385007615</v>
      </c>
      <c r="CA600">
        <v>23226.7524316573</v>
      </c>
      <c r="CB600">
        <v>22968.079606993499</v>
      </c>
      <c r="CC600">
        <v>22712.2875824078</v>
      </c>
    </row>
    <row r="601" spans="1:81" x14ac:dyDescent="0.25">
      <c r="A601">
        <v>31611</v>
      </c>
      <c r="B601" t="s">
        <v>1173</v>
      </c>
      <c r="C601" t="s">
        <v>697</v>
      </c>
      <c r="D601">
        <v>2020</v>
      </c>
      <c r="E601" t="s">
        <v>28</v>
      </c>
      <c r="F601" t="s">
        <v>23</v>
      </c>
      <c r="G601">
        <v>2020</v>
      </c>
      <c r="H601">
        <v>100</v>
      </c>
      <c r="I601">
        <v>100</v>
      </c>
      <c r="J601">
        <v>2021</v>
      </c>
      <c r="K601">
        <v>7.15</v>
      </c>
      <c r="L601">
        <v>92.85</v>
      </c>
      <c r="M601">
        <v>2020</v>
      </c>
      <c r="N601">
        <v>100</v>
      </c>
      <c r="O601">
        <v>0</v>
      </c>
      <c r="P601" t="s">
        <v>45</v>
      </c>
      <c r="Q601">
        <v>2.7173536685365902</v>
      </c>
      <c r="R601">
        <v>1</v>
      </c>
      <c r="S601" t="s">
        <v>25</v>
      </c>
      <c r="T601">
        <v>-1.11368485725649E-2</v>
      </c>
      <c r="AY601">
        <v>100</v>
      </c>
      <c r="AZ601">
        <v>92.85</v>
      </c>
      <c r="BA601">
        <v>91.815943610037294</v>
      </c>
      <c r="BB601">
        <v>90.793403349505198</v>
      </c>
      <c r="BC601">
        <v>89.782250965013901</v>
      </c>
      <c r="BD601">
        <v>88.782359631512506</v>
      </c>
      <c r="BE601">
        <v>87.793603936381402</v>
      </c>
      <c r="BF601">
        <v>86.815859863702102</v>
      </c>
      <c r="BG601">
        <v>85.849004778703105</v>
      </c>
      <c r="BH601">
        <v>84.892917412377301</v>
      </c>
      <c r="BI601">
        <v>83.947477846272307</v>
      </c>
      <c r="BJ601">
        <v>83.012567497449695</v>
      </c>
      <c r="BK601">
        <v>82.088069103610707</v>
      </c>
      <c r="BL601">
        <v>81.173866708389596</v>
      </c>
      <c r="BM601">
        <v>80.269845646808704</v>
      </c>
      <c r="BN601">
        <v>79.375892530897005</v>
      </c>
      <c r="BO601">
        <v>78.491895235468206</v>
      </c>
      <c r="BP601">
        <v>77.617742884057193</v>
      </c>
      <c r="BQ601">
        <v>76.7533258350132</v>
      </c>
      <c r="BR601">
        <v>75.898535667747893</v>
      </c>
      <c r="BS601">
        <v>75.053265169136793</v>
      </c>
      <c r="BT601">
        <v>74.217408320071499</v>
      </c>
      <c r="BU601">
        <v>73.390860282162706</v>
      </c>
      <c r="BV601">
        <v>72.573517384590005</v>
      </c>
      <c r="BW601">
        <v>71.765277111099394</v>
      </c>
      <c r="BX601">
        <v>70.966038087144895</v>
      </c>
      <c r="BY601">
        <v>70.175700067173494</v>
      </c>
      <c r="BZ601">
        <v>69.394163922051703</v>
      </c>
      <c r="CA601">
        <v>68.621331626631999</v>
      </c>
      <c r="CB601">
        <v>67.857106247458503</v>
      </c>
      <c r="CC601">
        <v>67.101391930608102</v>
      </c>
    </row>
    <row r="602" spans="1:81" x14ac:dyDescent="0.25">
      <c r="A602">
        <v>848982</v>
      </c>
      <c r="B602" t="s">
        <v>1174</v>
      </c>
      <c r="C602" t="s">
        <v>65</v>
      </c>
      <c r="D602">
        <v>2020</v>
      </c>
      <c r="E602" t="s">
        <v>690</v>
      </c>
      <c r="F602" t="s">
        <v>23</v>
      </c>
      <c r="G602">
        <v>2019</v>
      </c>
      <c r="H602">
        <v>127792</v>
      </c>
      <c r="I602">
        <v>100</v>
      </c>
      <c r="J602">
        <v>2030</v>
      </c>
      <c r="K602">
        <v>50</v>
      </c>
      <c r="L602">
        <v>63896</v>
      </c>
      <c r="M602">
        <v>2020</v>
      </c>
      <c r="N602">
        <v>51097</v>
      </c>
      <c r="O602">
        <v>120.030987855265</v>
      </c>
      <c r="P602" t="s">
        <v>45</v>
      </c>
      <c r="Q602">
        <v>3.1502566816390201</v>
      </c>
      <c r="R602">
        <v>1</v>
      </c>
      <c r="S602" t="s">
        <v>25</v>
      </c>
      <c r="T602">
        <v>-1.11368485725649E-2</v>
      </c>
      <c r="AX602">
        <v>127792</v>
      </c>
      <c r="AY602">
        <v>51097</v>
      </c>
      <c r="AZ602">
        <v>52376.9</v>
      </c>
      <c r="BA602">
        <v>53656.800000000003</v>
      </c>
      <c r="BB602">
        <v>54936.7</v>
      </c>
      <c r="BC602">
        <v>56216.6</v>
      </c>
      <c r="BD602">
        <v>57496.5</v>
      </c>
      <c r="BE602">
        <v>58776.4</v>
      </c>
      <c r="BF602">
        <v>60056.3</v>
      </c>
      <c r="BG602">
        <v>61336.2</v>
      </c>
      <c r="BH602">
        <v>62616.1</v>
      </c>
      <c r="BI602">
        <v>63896</v>
      </c>
      <c r="BJ602">
        <v>63184.3999236073</v>
      </c>
      <c r="BK602">
        <v>62480.724829509702</v>
      </c>
      <c r="BL602">
        <v>61784.886458379398</v>
      </c>
      <c r="BM602">
        <v>61096.797533819299</v>
      </c>
      <c r="BN602">
        <v>60416.371751416496</v>
      </c>
      <c r="BO602">
        <v>59743.523767917199</v>
      </c>
      <c r="BP602">
        <v>59078.169190522502</v>
      </c>
      <c r="BQ602">
        <v>58420.224566303201</v>
      </c>
      <c r="BR602">
        <v>57769.607371733102</v>
      </c>
      <c r="BS602">
        <v>57126.236002337602</v>
      </c>
      <c r="BT602">
        <v>56490.0297624589</v>
      </c>
      <c r="BU602">
        <v>55860.908855134701</v>
      </c>
      <c r="BV602">
        <v>55238.7943720892</v>
      </c>
      <c r="BW602">
        <v>54623.608283836198</v>
      </c>
      <c r="BX602">
        <v>54015.273429892099</v>
      </c>
      <c r="BY602">
        <v>53413.713509097703</v>
      </c>
      <c r="BZ602">
        <v>52818.853070048499</v>
      </c>
      <c r="CA602">
        <v>52230.617501630797</v>
      </c>
      <c r="CB602">
        <v>51648.933023663601</v>
      </c>
      <c r="CC602">
        <v>51073.726677644503</v>
      </c>
    </row>
    <row r="603" spans="1:81" x14ac:dyDescent="0.25">
      <c r="A603">
        <v>11876</v>
      </c>
      <c r="B603" t="s">
        <v>1175</v>
      </c>
      <c r="C603" t="s">
        <v>27</v>
      </c>
      <c r="D603">
        <v>2020</v>
      </c>
      <c r="E603" t="s">
        <v>28</v>
      </c>
      <c r="F603" t="s">
        <v>23</v>
      </c>
      <c r="G603">
        <v>2019</v>
      </c>
      <c r="H603">
        <v>836449.51</v>
      </c>
      <c r="I603">
        <v>97</v>
      </c>
      <c r="J603">
        <v>2030</v>
      </c>
      <c r="K603">
        <v>50</v>
      </c>
      <c r="L603">
        <v>418224.755</v>
      </c>
      <c r="M603">
        <v>2020</v>
      </c>
      <c r="N603">
        <v>693543.07</v>
      </c>
      <c r="O603">
        <v>48.8732392864719</v>
      </c>
      <c r="P603" t="s">
        <v>45</v>
      </c>
      <c r="Q603">
        <v>3.1203377067390199</v>
      </c>
      <c r="R603">
        <v>1</v>
      </c>
      <c r="S603" t="s">
        <v>25</v>
      </c>
      <c r="T603">
        <v>-1.11368485725649E-2</v>
      </c>
      <c r="AX603">
        <v>836449.51</v>
      </c>
      <c r="AY603">
        <v>693543.07</v>
      </c>
      <c r="AZ603">
        <v>666011.23849999998</v>
      </c>
      <c r="BA603">
        <v>638479.40700000001</v>
      </c>
      <c r="BB603">
        <v>610947.57550000004</v>
      </c>
      <c r="BC603">
        <v>583415.74399999995</v>
      </c>
      <c r="BD603">
        <v>555883.91249999998</v>
      </c>
      <c r="BE603">
        <v>528352.08100000001</v>
      </c>
      <c r="BF603">
        <v>500820.24949999998</v>
      </c>
      <c r="BG603">
        <v>473288.41800000001</v>
      </c>
      <c r="BH603">
        <v>445756.58649999998</v>
      </c>
      <c r="BI603">
        <v>418224.755</v>
      </c>
      <c r="BJ603">
        <v>413567.04923426599</v>
      </c>
      <c r="BK603">
        <v>408961.21563234198</v>
      </c>
      <c r="BL603">
        <v>404406.67650179198</v>
      </c>
      <c r="BM603">
        <v>399902.86058385798</v>
      </c>
      <c r="BN603">
        <v>395449.20298180002</v>
      </c>
      <c r="BO603">
        <v>391045.14509005001</v>
      </c>
      <c r="BP603">
        <v>386690.13452414499</v>
      </c>
      <c r="BQ603">
        <v>382383.62505144498</v>
      </c>
      <c r="BR603">
        <v>378125.076522619</v>
      </c>
      <c r="BS603">
        <v>373913.95480389701</v>
      </c>
      <c r="BT603">
        <v>369749.73171007697</v>
      </c>
      <c r="BU603">
        <v>365631.88493827498</v>
      </c>
      <c r="BV603">
        <v>361559.89800241601</v>
      </c>
      <c r="BW603">
        <v>357533.260168451</v>
      </c>
      <c r="BX603">
        <v>353551.46639030002</v>
      </c>
      <c r="BY603">
        <v>349614.01724650298</v>
      </c>
      <c r="BZ603">
        <v>345720.41887758201</v>
      </c>
      <c r="CA603">
        <v>341870.18292409898</v>
      </c>
      <c r="CB603">
        <v>338062.82646539801</v>
      </c>
      <c r="CC603">
        <v>334297.87195904</v>
      </c>
    </row>
    <row r="604" spans="1:81" x14ac:dyDescent="0.25">
      <c r="A604">
        <v>11904</v>
      </c>
      <c r="B604" t="s">
        <v>1176</v>
      </c>
      <c r="C604" t="s">
        <v>27</v>
      </c>
      <c r="D604">
        <v>2020</v>
      </c>
      <c r="E604" t="s">
        <v>49</v>
      </c>
      <c r="F604" t="s">
        <v>50</v>
      </c>
      <c r="G604">
        <v>2018</v>
      </c>
      <c r="H604">
        <v>476604.37</v>
      </c>
      <c r="I604">
        <v>100</v>
      </c>
      <c r="J604">
        <v>2023</v>
      </c>
      <c r="K604">
        <v>15</v>
      </c>
      <c r="L604">
        <v>405113.7145</v>
      </c>
      <c r="M604">
        <v>2020</v>
      </c>
      <c r="N604">
        <v>331689.87</v>
      </c>
      <c r="O604">
        <v>202.70411424609199</v>
      </c>
      <c r="P604" t="s">
        <v>24</v>
      </c>
      <c r="Q604">
        <v>2.4668769287296799</v>
      </c>
      <c r="R604">
        <v>1</v>
      </c>
      <c r="S604" t="s">
        <v>25</v>
      </c>
      <c r="T604">
        <v>-1.11368485725649E-2</v>
      </c>
      <c r="AW604">
        <v>476604.37</v>
      </c>
      <c r="AX604">
        <v>404147.12</v>
      </c>
      <c r="AY604">
        <v>331689.87</v>
      </c>
      <c r="AZ604">
        <v>356164.484833333</v>
      </c>
      <c r="BA604">
        <v>380639.09966666601</v>
      </c>
      <c r="BB604">
        <v>405113.7145</v>
      </c>
      <c r="BC604">
        <v>400602.02440694399</v>
      </c>
      <c r="BD604">
        <v>396140.58032326098</v>
      </c>
      <c r="BE604">
        <v>391728.82266675303</v>
      </c>
      <c r="BF604">
        <v>387366.19808720401</v>
      </c>
      <c r="BG604">
        <v>383052.159396976</v>
      </c>
      <c r="BH604">
        <v>378786.16550237802</v>
      </c>
      <c r="BI604">
        <v>374567.68133579602</v>
      </c>
      <c r="BJ604">
        <v>370396.17778858199</v>
      </c>
      <c r="BK604">
        <v>366271.13164469402</v>
      </c>
      <c r="BL604">
        <v>362192.025515065</v>
      </c>
      <c r="BM604">
        <v>358158.34777271299</v>
      </c>
      <c r="BN604">
        <v>354169.59248856799</v>
      </c>
      <c r="BO604">
        <v>350225.25936801598</v>
      </c>
      <c r="BP604">
        <v>346324.85368814698</v>
      </c>
      <c r="BQ604">
        <v>342467.88623570697</v>
      </c>
      <c r="BR604">
        <v>338653.87324573298</v>
      </c>
      <c r="BS604">
        <v>334882.33634088299</v>
      </c>
      <c r="BT604">
        <v>331152.802471428</v>
      </c>
      <c r="BU604">
        <v>327464.803855923</v>
      </c>
      <c r="BV604">
        <v>323817.877922535</v>
      </c>
      <c r="BW604">
        <v>320211.56725102197</v>
      </c>
      <c r="BX604">
        <v>316645.41951536399</v>
      </c>
      <c r="BY604">
        <v>313118.98742702499</v>
      </c>
      <c r="BZ604">
        <v>309631.82867885497</v>
      </c>
      <c r="CA604">
        <v>306183.50588961301</v>
      </c>
      <c r="CB604">
        <v>302773.58654910303</v>
      </c>
      <c r="CC604">
        <v>299401.642963933</v>
      </c>
    </row>
    <row r="605" spans="1:81" x14ac:dyDescent="0.25">
      <c r="A605">
        <v>54174</v>
      </c>
      <c r="B605" t="s">
        <v>1177</v>
      </c>
      <c r="C605" t="s">
        <v>52</v>
      </c>
      <c r="D605">
        <v>2020</v>
      </c>
      <c r="E605" t="s">
        <v>690</v>
      </c>
      <c r="F605" t="s">
        <v>23</v>
      </c>
      <c r="G605">
        <v>2019</v>
      </c>
      <c r="H605">
        <v>4529</v>
      </c>
      <c r="I605">
        <v>100</v>
      </c>
      <c r="J605">
        <v>2034</v>
      </c>
      <c r="K605">
        <v>38</v>
      </c>
      <c r="L605">
        <v>2807.98</v>
      </c>
      <c r="M605">
        <v>2020</v>
      </c>
      <c r="N605">
        <v>4834</v>
      </c>
      <c r="O605">
        <v>-17.722048552602502</v>
      </c>
      <c r="P605" t="s">
        <v>45</v>
      </c>
      <c r="Q605">
        <v>3.0321955748512202</v>
      </c>
      <c r="R605">
        <v>1</v>
      </c>
      <c r="S605" t="s">
        <v>25</v>
      </c>
      <c r="T605">
        <v>-1.11368485725649E-2</v>
      </c>
      <c r="AX605">
        <v>4529</v>
      </c>
      <c r="AY605">
        <v>4834</v>
      </c>
      <c r="AZ605">
        <v>4689.2842857142796</v>
      </c>
      <c r="BA605">
        <v>4544.5685714285701</v>
      </c>
      <c r="BB605">
        <v>4399.8528571428496</v>
      </c>
      <c r="BC605">
        <v>4255.1371428571401</v>
      </c>
      <c r="BD605">
        <v>4110.4214285714197</v>
      </c>
      <c r="BE605">
        <v>3965.7057142857102</v>
      </c>
      <c r="BF605">
        <v>3820.99</v>
      </c>
      <c r="BG605">
        <v>3676.2742857142798</v>
      </c>
      <c r="BH605">
        <v>3531.5585714285698</v>
      </c>
      <c r="BI605">
        <v>3386.8428571428499</v>
      </c>
      <c r="BJ605">
        <v>3242.1271428571399</v>
      </c>
      <c r="BK605">
        <v>3097.4114285714199</v>
      </c>
      <c r="BL605">
        <v>2952.69571428571</v>
      </c>
      <c r="BM605">
        <v>2807.98</v>
      </c>
      <c r="BN605">
        <v>2776.7079519452</v>
      </c>
      <c r="BO605">
        <v>2745.7841759541502</v>
      </c>
      <c r="BP605">
        <v>2715.2047933736098</v>
      </c>
      <c r="BQ605">
        <v>2684.9659687462999</v>
      </c>
      <c r="BR605">
        <v>2655.0639093298901</v>
      </c>
      <c r="BS605">
        <v>2625.4948646212001</v>
      </c>
      <c r="BT605">
        <v>2596.2551258858598</v>
      </c>
      <c r="BU605">
        <v>2567.3410256931302</v>
      </c>
      <c r="BV605">
        <v>2538.74893745585</v>
      </c>
      <c r="BW605">
        <v>2510.4752749756399</v>
      </c>
      <c r="BX605">
        <v>2482.5164919930698</v>
      </c>
      <c r="BY605">
        <v>2454.8690817428501</v>
      </c>
      <c r="BZ605">
        <v>2427.5295765140099</v>
      </c>
      <c r="CA605">
        <v>2400.4945472149502</v>
      </c>
      <c r="CB605">
        <v>2373.76060294335</v>
      </c>
      <c r="CC605">
        <v>2347.3243905608501</v>
      </c>
    </row>
    <row r="606" spans="1:81" x14ac:dyDescent="0.25">
      <c r="A606">
        <v>12033</v>
      </c>
      <c r="B606" t="s">
        <v>1178</v>
      </c>
      <c r="C606" t="s">
        <v>59</v>
      </c>
      <c r="D606">
        <v>2021</v>
      </c>
      <c r="E606" t="s">
        <v>28</v>
      </c>
      <c r="F606" t="s">
        <v>23</v>
      </c>
      <c r="G606">
        <v>2020</v>
      </c>
      <c r="H606">
        <v>846678</v>
      </c>
      <c r="I606">
        <v>100</v>
      </c>
      <c r="J606">
        <v>2031</v>
      </c>
      <c r="K606">
        <v>30</v>
      </c>
      <c r="L606">
        <v>592674.6</v>
      </c>
      <c r="M606">
        <v>2020</v>
      </c>
      <c r="N606">
        <v>848360</v>
      </c>
      <c r="O606">
        <v>-0.66219586037037304</v>
      </c>
      <c r="P606" t="s">
        <v>45</v>
      </c>
      <c r="Q606">
        <v>2.95081637511707</v>
      </c>
      <c r="R606">
        <v>1</v>
      </c>
      <c r="S606" t="s">
        <v>25</v>
      </c>
      <c r="T606">
        <v>-1.11368485725649E-2</v>
      </c>
      <c r="AY606">
        <v>848360</v>
      </c>
      <c r="AZ606">
        <v>825115.87272727198</v>
      </c>
      <c r="BA606">
        <v>801871.74545454502</v>
      </c>
      <c r="BB606">
        <v>778627.61818181805</v>
      </c>
      <c r="BC606">
        <v>755383.49090909003</v>
      </c>
      <c r="BD606">
        <v>732139.36363636295</v>
      </c>
      <c r="BE606">
        <v>708895.23636363598</v>
      </c>
      <c r="BF606">
        <v>685651.10909090901</v>
      </c>
      <c r="BG606">
        <v>662406.981818181</v>
      </c>
      <c r="BH606">
        <v>639162.85454545403</v>
      </c>
      <c r="BI606">
        <v>615918.72727272694</v>
      </c>
      <c r="BJ606">
        <v>592674.6</v>
      </c>
      <c r="BK606">
        <v>586074.07272699405</v>
      </c>
      <c r="BL606">
        <v>579547.05452672695</v>
      </c>
      <c r="BM606">
        <v>573092.72673978703</v>
      </c>
      <c r="BN606">
        <v>566710.27982404805</v>
      </c>
      <c r="BO606">
        <v>560398.91325313097</v>
      </c>
      <c r="BP606">
        <v>554157.83541600103</v>
      </c>
      <c r="BQ606">
        <v>547986.26351767301</v>
      </c>
      <c r="BR606">
        <v>541883.42348103097</v>
      </c>
      <c r="BS606">
        <v>535848.54984974</v>
      </c>
      <c r="BT606">
        <v>529880.88569223497</v>
      </c>
      <c r="BU606">
        <v>523979.68250678398</v>
      </c>
      <c r="BV606">
        <v>518144.200127605</v>
      </c>
      <c r="BW606">
        <v>512373.70663203101</v>
      </c>
      <c r="BX606">
        <v>506667.47824870597</v>
      </c>
      <c r="BY606">
        <v>501024.79926680698</v>
      </c>
      <c r="BZ606">
        <v>495444.96194627299</v>
      </c>
      <c r="CA606">
        <v>489927.26642903697</v>
      </c>
      <c r="CB606">
        <v>484471.02065124601</v>
      </c>
      <c r="CC606">
        <v>479075.540256457</v>
      </c>
    </row>
    <row r="607" spans="1:81" x14ac:dyDescent="0.25">
      <c r="A607">
        <v>860698</v>
      </c>
      <c r="B607" t="s">
        <v>1179</v>
      </c>
      <c r="C607" t="s">
        <v>84</v>
      </c>
      <c r="D607">
        <v>2020</v>
      </c>
      <c r="E607" t="s">
        <v>49</v>
      </c>
      <c r="F607" t="s">
        <v>50</v>
      </c>
      <c r="G607">
        <v>2019</v>
      </c>
      <c r="H607">
        <v>109.8</v>
      </c>
      <c r="I607">
        <v>90</v>
      </c>
      <c r="J607">
        <v>2026</v>
      </c>
      <c r="K607">
        <v>2.1</v>
      </c>
      <c r="L607">
        <v>107.494199999999</v>
      </c>
      <c r="M607">
        <v>2020</v>
      </c>
      <c r="N607">
        <v>108.12</v>
      </c>
      <c r="O607">
        <v>72.859744990892196</v>
      </c>
      <c r="P607" t="s">
        <v>24</v>
      </c>
      <c r="Q607">
        <v>2.2392926939068301</v>
      </c>
      <c r="R607">
        <v>1</v>
      </c>
      <c r="S607" t="s">
        <v>25</v>
      </c>
      <c r="T607">
        <v>-1.11368485725649E-2</v>
      </c>
      <c r="AX607">
        <v>109.8</v>
      </c>
      <c r="AY607">
        <v>108.12</v>
      </c>
      <c r="AZ607">
        <v>108.0157</v>
      </c>
      <c r="BA607">
        <v>107.9114</v>
      </c>
      <c r="BB607">
        <v>107.807099999999</v>
      </c>
      <c r="BC607">
        <v>107.7028</v>
      </c>
      <c r="BD607">
        <v>107.5985</v>
      </c>
      <c r="BE607">
        <v>107.494199999999</v>
      </c>
      <c r="BF607">
        <v>106.29705337217</v>
      </c>
      <c r="BG607">
        <v>105.11323918505499</v>
      </c>
      <c r="BH607">
        <v>103.94260895727901</v>
      </c>
      <c r="BI607">
        <v>102.78501586108401</v>
      </c>
      <c r="BJ607">
        <v>101.640314703911</v>
      </c>
      <c r="BK607">
        <v>100.508361910186</v>
      </c>
      <c r="BL607">
        <v>99.389015503315704</v>
      </c>
      <c r="BM607">
        <v>98.282135087878999</v>
      </c>
      <c r="BN607">
        <v>97.187581832016903</v>
      </c>
      <c r="BO607">
        <v>96.105218450020004</v>
      </c>
      <c r="BP607">
        <v>95.034909185108802</v>
      </c>
      <c r="BQ607">
        <v>93.976519792406805</v>
      </c>
      <c r="BR607">
        <v>92.929917522102102</v>
      </c>
      <c r="BS607">
        <v>91.894971102797498</v>
      </c>
      <c r="BT607">
        <v>90.871550725045495</v>
      </c>
      <c r="BU607">
        <v>89.859528025066496</v>
      </c>
      <c r="BV607">
        <v>88.858776068649107</v>
      </c>
      <c r="BW607">
        <v>87.869169335229103</v>
      </c>
      <c r="BX607">
        <v>86.890583702145605</v>
      </c>
      <c r="BY607">
        <v>85.922896429073106</v>
      </c>
      <c r="BZ607">
        <v>84.965986142626306</v>
      </c>
      <c r="CA607">
        <v>84.019732821137197</v>
      </c>
      <c r="CB607">
        <v>83.084017779600799</v>
      </c>
      <c r="CC607">
        <v>82.1587236547891</v>
      </c>
    </row>
    <row r="608" spans="1:81" x14ac:dyDescent="0.25">
      <c r="A608">
        <v>4192</v>
      </c>
      <c r="B608" t="s">
        <v>368</v>
      </c>
      <c r="C608" t="s">
        <v>172</v>
      </c>
      <c r="D608">
        <v>2015</v>
      </c>
      <c r="E608" t="s">
        <v>28</v>
      </c>
      <c r="F608" t="s">
        <v>23</v>
      </c>
      <c r="G608">
        <v>2015</v>
      </c>
      <c r="H608">
        <v>14328</v>
      </c>
      <c r="I608">
        <v>100</v>
      </c>
      <c r="J608">
        <v>2050</v>
      </c>
      <c r="K608">
        <v>100</v>
      </c>
      <c r="L608">
        <v>0</v>
      </c>
      <c r="M608">
        <v>2020</v>
      </c>
      <c r="N608">
        <v>14120</v>
      </c>
      <c r="O608">
        <v>1.4517029592406501</v>
      </c>
      <c r="P608" t="s">
        <v>24</v>
      </c>
      <c r="Q608">
        <v>3.6600014328000001</v>
      </c>
      <c r="R608">
        <v>1</v>
      </c>
      <c r="S608" t="s">
        <v>25</v>
      </c>
      <c r="T608">
        <v>-1.11368485725649E-2</v>
      </c>
      <c r="AT608">
        <v>14328</v>
      </c>
      <c r="AU608">
        <v>14286.4</v>
      </c>
      <c r="AV608">
        <v>14244.8</v>
      </c>
      <c r="AW608">
        <v>14203.2</v>
      </c>
      <c r="AX608">
        <v>14161.6</v>
      </c>
      <c r="AY608">
        <v>14120</v>
      </c>
      <c r="AZ608">
        <v>13649.333333333299</v>
      </c>
      <c r="BA608">
        <v>13178.666666666601</v>
      </c>
      <c r="BB608">
        <v>12708</v>
      </c>
      <c r="BC608">
        <v>12237.333333333299</v>
      </c>
      <c r="BD608">
        <v>11766.666666666601</v>
      </c>
      <c r="BE608">
        <v>11296</v>
      </c>
      <c r="BF608">
        <v>10825.333333333299</v>
      </c>
      <c r="BG608">
        <v>10354.666666666601</v>
      </c>
      <c r="BH608">
        <v>9884</v>
      </c>
      <c r="BI608">
        <v>9413.3333333333303</v>
      </c>
      <c r="BJ608">
        <v>8942.6666666666606</v>
      </c>
      <c r="BK608">
        <v>8472</v>
      </c>
      <c r="BL608">
        <v>8001.3333333333303</v>
      </c>
      <c r="BM608">
        <v>7530.6666666666597</v>
      </c>
      <c r="BN608">
        <v>7060</v>
      </c>
      <c r="BO608">
        <v>6589.3333333333303</v>
      </c>
      <c r="BP608">
        <v>6118.6666666666597</v>
      </c>
      <c r="BQ608">
        <v>5648</v>
      </c>
      <c r="BR608">
        <v>5177.3333333333303</v>
      </c>
      <c r="BS608">
        <v>4706.6666666666597</v>
      </c>
      <c r="BT608">
        <v>4236</v>
      </c>
      <c r="BU608">
        <v>3765.3333333333298</v>
      </c>
      <c r="BV608">
        <v>3294.6666666666601</v>
      </c>
      <c r="BW608">
        <v>2824</v>
      </c>
      <c r="BX608">
        <v>2353.3333333333298</v>
      </c>
      <c r="BY608">
        <v>1882.6666666666599</v>
      </c>
      <c r="BZ608">
        <v>1412</v>
      </c>
      <c r="CA608">
        <v>941.33333333333303</v>
      </c>
      <c r="CB608">
        <v>470.666666666666</v>
      </c>
      <c r="CC608">
        <v>0</v>
      </c>
    </row>
    <row r="609" spans="1:81" x14ac:dyDescent="0.25">
      <c r="A609">
        <v>12117</v>
      </c>
      <c r="B609" t="s">
        <v>1180</v>
      </c>
      <c r="C609" t="s">
        <v>21</v>
      </c>
      <c r="D609">
        <v>2019</v>
      </c>
      <c r="E609" t="s">
        <v>690</v>
      </c>
      <c r="F609" t="s">
        <v>23</v>
      </c>
      <c r="G609">
        <v>2018</v>
      </c>
      <c r="H609">
        <v>28912.53</v>
      </c>
      <c r="I609">
        <v>100</v>
      </c>
      <c r="J609">
        <v>2025</v>
      </c>
      <c r="K609">
        <v>100</v>
      </c>
      <c r="L609">
        <v>0</v>
      </c>
      <c r="M609">
        <v>2020</v>
      </c>
      <c r="N609">
        <v>18741</v>
      </c>
      <c r="O609">
        <v>35.180352601449997</v>
      </c>
      <c r="P609" t="s">
        <v>24</v>
      </c>
      <c r="Q609">
        <v>3.6478077693017799</v>
      </c>
      <c r="R609">
        <v>1</v>
      </c>
      <c r="S609" t="s">
        <v>25</v>
      </c>
      <c r="T609">
        <v>-1.11368485725649E-2</v>
      </c>
      <c r="AW609">
        <v>28912.53</v>
      </c>
      <c r="AX609">
        <v>23826.764999999999</v>
      </c>
      <c r="AY609">
        <v>18741</v>
      </c>
      <c r="AZ609">
        <v>14992.8</v>
      </c>
      <c r="BA609">
        <v>11244.5999999999</v>
      </c>
      <c r="BB609">
        <v>7496.4</v>
      </c>
      <c r="BC609">
        <v>3748.1999999999898</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row>
    <row r="610" spans="1:81" x14ac:dyDescent="0.25">
      <c r="A610">
        <v>862521</v>
      </c>
      <c r="B610" t="s">
        <v>1181</v>
      </c>
      <c r="C610" t="s">
        <v>59</v>
      </c>
      <c r="D610">
        <v>2019</v>
      </c>
      <c r="E610" t="s">
        <v>28</v>
      </c>
      <c r="F610" t="s">
        <v>23</v>
      </c>
      <c r="G610">
        <v>2016</v>
      </c>
      <c r="H610">
        <v>9367</v>
      </c>
      <c r="I610">
        <v>99</v>
      </c>
      <c r="J610">
        <v>2034</v>
      </c>
      <c r="K610">
        <v>50</v>
      </c>
      <c r="L610">
        <v>4683.5</v>
      </c>
      <c r="M610">
        <v>2020</v>
      </c>
      <c r="N610">
        <v>7080</v>
      </c>
      <c r="O610">
        <v>48.831002455428603</v>
      </c>
      <c r="P610" t="s">
        <v>691</v>
      </c>
      <c r="Q610">
        <v>3.1421960586512201</v>
      </c>
      <c r="R610">
        <v>1</v>
      </c>
      <c r="S610" t="s">
        <v>25</v>
      </c>
      <c r="T610">
        <v>-1.11368485725649E-2</v>
      </c>
      <c r="AU610">
        <v>9367</v>
      </c>
      <c r="AV610">
        <v>8795.25</v>
      </c>
      <c r="AW610">
        <v>8223.5</v>
      </c>
      <c r="AX610">
        <v>7651.75</v>
      </c>
      <c r="AY610">
        <v>7080</v>
      </c>
      <c r="AZ610">
        <v>6908.8214285714203</v>
      </c>
      <c r="BA610">
        <v>6737.6428571428496</v>
      </c>
      <c r="BB610">
        <v>6566.4642857142799</v>
      </c>
      <c r="BC610">
        <v>6395.2857142857101</v>
      </c>
      <c r="BD610">
        <v>6224.1071428571404</v>
      </c>
      <c r="BE610">
        <v>6052.9285714285697</v>
      </c>
      <c r="BF610">
        <v>5881.75</v>
      </c>
      <c r="BG610">
        <v>5710.5714285714203</v>
      </c>
      <c r="BH610">
        <v>5539.3928571428496</v>
      </c>
      <c r="BI610">
        <v>5368.2142857142799</v>
      </c>
      <c r="BJ610">
        <v>5197.0357142857101</v>
      </c>
      <c r="BK610">
        <v>5025.8571428571404</v>
      </c>
      <c r="BL610">
        <v>4854.6785714285697</v>
      </c>
      <c r="BM610">
        <v>4683.5</v>
      </c>
      <c r="BN610">
        <v>4631.3405697103899</v>
      </c>
      <c r="BO610">
        <v>4579.7620310975499</v>
      </c>
      <c r="BP610">
        <v>4528.7579148588302</v>
      </c>
      <c r="BQ610">
        <v>4478.3218237392402</v>
      </c>
      <c r="BR610">
        <v>4428.4474317290496</v>
      </c>
      <c r="BS610">
        <v>4379.1284832703204</v>
      </c>
      <c r="BT610">
        <v>4330.3587924723297</v>
      </c>
      <c r="BU610">
        <v>4282.1322423356896</v>
      </c>
      <c r="BV610">
        <v>4234.4427839850996</v>
      </c>
      <c r="BW610">
        <v>4187.2844359106703</v>
      </c>
      <c r="BX610">
        <v>4140.6512832176704</v>
      </c>
      <c r="BY610">
        <v>4094.53747688468</v>
      </c>
      <c r="BZ610">
        <v>4048.9372330299202</v>
      </c>
      <c r="CA610">
        <v>4003.84483218585</v>
      </c>
      <c r="CB610">
        <v>3959.25461858175</v>
      </c>
      <c r="CC610">
        <v>3915.1609994343798</v>
      </c>
    </row>
    <row r="611" spans="1:81" x14ac:dyDescent="0.25">
      <c r="A611">
        <v>12120</v>
      </c>
      <c r="B611" t="s">
        <v>1182</v>
      </c>
      <c r="C611" t="s">
        <v>59</v>
      </c>
      <c r="D611">
        <v>2020</v>
      </c>
      <c r="E611" t="s">
        <v>690</v>
      </c>
      <c r="F611" t="s">
        <v>23</v>
      </c>
      <c r="G611">
        <v>2013</v>
      </c>
      <c r="H611">
        <v>11820000</v>
      </c>
      <c r="I611">
        <v>100</v>
      </c>
      <c r="J611">
        <v>2050</v>
      </c>
      <c r="K611">
        <v>100</v>
      </c>
      <c r="L611">
        <v>0</v>
      </c>
      <c r="M611">
        <v>2020</v>
      </c>
      <c r="N611">
        <v>10653359</v>
      </c>
      <c r="O611">
        <v>9.8700592216582095</v>
      </c>
      <c r="P611" t="s">
        <v>45</v>
      </c>
      <c r="Q611">
        <v>3.6611820000000002</v>
      </c>
      <c r="R611">
        <v>1</v>
      </c>
      <c r="S611" t="s">
        <v>25</v>
      </c>
      <c r="T611">
        <v>-1.11368485725649E-2</v>
      </c>
      <c r="AR611">
        <v>11820000</v>
      </c>
      <c r="AS611">
        <v>11653337</v>
      </c>
      <c r="AT611">
        <v>11486674</v>
      </c>
      <c r="AU611">
        <v>11320011</v>
      </c>
      <c r="AV611">
        <v>11153348</v>
      </c>
      <c r="AW611">
        <v>10986685</v>
      </c>
      <c r="AX611">
        <v>10820022</v>
      </c>
      <c r="AY611">
        <v>10653359</v>
      </c>
      <c r="AZ611">
        <v>10298247.0333333</v>
      </c>
      <c r="BA611">
        <v>9943135.0666666608</v>
      </c>
      <c r="BB611">
        <v>9588023.0999999996</v>
      </c>
      <c r="BC611">
        <v>9232911.1333333291</v>
      </c>
      <c r="BD611">
        <v>8877799.1666666605</v>
      </c>
      <c r="BE611">
        <v>8522687.1999999993</v>
      </c>
      <c r="BF611">
        <v>8167575.2333333297</v>
      </c>
      <c r="BG611">
        <v>7812463.2666666601</v>
      </c>
      <c r="BH611">
        <v>7457351.2999999998</v>
      </c>
      <c r="BI611">
        <v>7102239.3333333302</v>
      </c>
      <c r="BJ611">
        <v>6747127.3666666597</v>
      </c>
      <c r="BK611">
        <v>6392015.3999999901</v>
      </c>
      <c r="BL611">
        <v>6036903.4333333299</v>
      </c>
      <c r="BM611">
        <v>5681791.4666666603</v>
      </c>
      <c r="BN611">
        <v>5326679.5</v>
      </c>
      <c r="BO611">
        <v>4971567.5333333304</v>
      </c>
      <c r="BP611">
        <v>4616455.5666666599</v>
      </c>
      <c r="BQ611">
        <v>4261343.5999999996</v>
      </c>
      <c r="BR611">
        <v>3906231.63333333</v>
      </c>
      <c r="BS611">
        <v>3551119.66666666</v>
      </c>
      <c r="BT611">
        <v>3196007.7</v>
      </c>
      <c r="BU611">
        <v>2840895.7333333301</v>
      </c>
      <c r="BV611">
        <v>2485783.7666666601</v>
      </c>
      <c r="BW611">
        <v>2130671.79999999</v>
      </c>
      <c r="BX611">
        <v>1775559.83333333</v>
      </c>
      <c r="BY611">
        <v>1420447.8666666599</v>
      </c>
      <c r="BZ611">
        <v>1065335.8999999999</v>
      </c>
      <c r="CA611">
        <v>710223.933333333</v>
      </c>
      <c r="CB611">
        <v>355111.96666666598</v>
      </c>
      <c r="CC611">
        <v>0</v>
      </c>
    </row>
    <row r="612" spans="1:81" x14ac:dyDescent="0.25">
      <c r="A612">
        <v>12263</v>
      </c>
      <c r="B612" t="s">
        <v>1183</v>
      </c>
      <c r="C612" t="s">
        <v>59</v>
      </c>
      <c r="D612">
        <v>2020</v>
      </c>
      <c r="E612" t="s">
        <v>690</v>
      </c>
      <c r="F612" t="s">
        <v>23</v>
      </c>
      <c r="G612">
        <v>2014</v>
      </c>
      <c r="H612">
        <v>541376</v>
      </c>
      <c r="I612">
        <v>100</v>
      </c>
      <c r="J612">
        <v>2030</v>
      </c>
      <c r="K612">
        <v>40</v>
      </c>
      <c r="L612">
        <v>324825.59999999998</v>
      </c>
      <c r="M612">
        <v>2020</v>
      </c>
      <c r="N612">
        <v>375119</v>
      </c>
      <c r="O612">
        <v>92.121632996632997</v>
      </c>
      <c r="P612" t="s">
        <v>45</v>
      </c>
      <c r="Q612">
        <v>3.05030330243902</v>
      </c>
      <c r="R612">
        <v>1</v>
      </c>
      <c r="S612" t="s">
        <v>25</v>
      </c>
      <c r="T612">
        <v>-1.11368485725649E-2</v>
      </c>
      <c r="AS612">
        <v>541376</v>
      </c>
      <c r="AT612">
        <v>513666.5</v>
      </c>
      <c r="AU612">
        <v>485957</v>
      </c>
      <c r="AV612">
        <v>458247.5</v>
      </c>
      <c r="AW612">
        <v>430538</v>
      </c>
      <c r="AX612">
        <v>402828.5</v>
      </c>
      <c r="AY612">
        <v>375119</v>
      </c>
      <c r="AZ612">
        <v>370089.66</v>
      </c>
      <c r="BA612">
        <v>365060.32</v>
      </c>
      <c r="BB612">
        <v>360030.98</v>
      </c>
      <c r="BC612">
        <v>355001.64</v>
      </c>
      <c r="BD612">
        <v>349972.3</v>
      </c>
      <c r="BE612">
        <v>344942.95999999897</v>
      </c>
      <c r="BF612">
        <v>339913.62</v>
      </c>
      <c r="BG612">
        <v>334884.27999999898</v>
      </c>
      <c r="BH612">
        <v>329854.94</v>
      </c>
      <c r="BI612">
        <v>324825.59999999998</v>
      </c>
      <c r="BJ612">
        <v>321208.06648030702</v>
      </c>
      <c r="BK612">
        <v>317630.82088362903</v>
      </c>
      <c r="BL612">
        <v>314093.41452946898</v>
      </c>
      <c r="BM612">
        <v>310595.40373421402</v>
      </c>
      <c r="BN612">
        <v>307136.349755492</v>
      </c>
      <c r="BO612">
        <v>303715.81873713498</v>
      </c>
      <c r="BP612">
        <v>300333.38165476598</v>
      </c>
      <c r="BQ612">
        <v>296988.614261991</v>
      </c>
      <c r="BR612">
        <v>293681.09703717899</v>
      </c>
      <c r="BS612">
        <v>290410.41513085098</v>
      </c>
      <c r="BT612">
        <v>287176.15831364301</v>
      </c>
      <c r="BU612">
        <v>283977.92092485301</v>
      </c>
      <c r="BV612">
        <v>280815.301821562</v>
      </c>
      <c r="BW612">
        <v>277687.90432831598</v>
      </c>
      <c r="BX612">
        <v>274595.33618737798</v>
      </c>
      <c r="BY612">
        <v>271537.20950952702</v>
      </c>
      <c r="BZ612">
        <v>268513.14072540298</v>
      </c>
      <c r="CA612">
        <v>265522.75053740002</v>
      </c>
      <c r="CB612">
        <v>262565.66387209401</v>
      </c>
      <c r="CC612">
        <v>259641.50983319501</v>
      </c>
    </row>
    <row r="613" spans="1:81" x14ac:dyDescent="0.25">
      <c r="A613">
        <v>55001</v>
      </c>
      <c r="B613" t="s">
        <v>1184</v>
      </c>
      <c r="C613" t="s">
        <v>59</v>
      </c>
      <c r="D613">
        <v>2019</v>
      </c>
      <c r="E613" t="s">
        <v>690</v>
      </c>
      <c r="F613" t="s">
        <v>23</v>
      </c>
      <c r="G613">
        <v>2013</v>
      </c>
      <c r="H613">
        <v>946000</v>
      </c>
      <c r="I613">
        <v>100</v>
      </c>
      <c r="J613">
        <v>2025</v>
      </c>
      <c r="K613">
        <v>18.600000000000001</v>
      </c>
      <c r="L613">
        <v>770044</v>
      </c>
      <c r="M613">
        <v>2020</v>
      </c>
      <c r="N613">
        <v>791000</v>
      </c>
      <c r="O613">
        <v>88.090204369274105</v>
      </c>
      <c r="P613" t="s">
        <v>24</v>
      </c>
      <c r="Q613">
        <v>2.8338994780487798</v>
      </c>
      <c r="R613">
        <v>1</v>
      </c>
      <c r="S613" t="s">
        <v>25</v>
      </c>
      <c r="T613">
        <v>-1.11368485725649E-2</v>
      </c>
      <c r="AR613">
        <v>946000</v>
      </c>
      <c r="AS613">
        <v>923857.14285714203</v>
      </c>
      <c r="AT613">
        <v>901714.28571428498</v>
      </c>
      <c r="AU613">
        <v>879571.42857142806</v>
      </c>
      <c r="AV613">
        <v>857428.57142857101</v>
      </c>
      <c r="AW613">
        <v>835285.71428571397</v>
      </c>
      <c r="AX613">
        <v>813142.85714285704</v>
      </c>
      <c r="AY613">
        <v>791000</v>
      </c>
      <c r="AZ613">
        <v>786808.8</v>
      </c>
      <c r="BA613">
        <v>782617.59999999998</v>
      </c>
      <c r="BB613">
        <v>778426.4</v>
      </c>
      <c r="BC613">
        <v>774235.2</v>
      </c>
      <c r="BD613">
        <v>770044</v>
      </c>
      <c r="BE613">
        <v>761468.13657778699</v>
      </c>
      <c r="BF613">
        <v>752987.78124788695</v>
      </c>
      <c r="BG613">
        <v>744601.87035113794</v>
      </c>
      <c r="BH613">
        <v>736309.352074189</v>
      </c>
      <c r="BI613">
        <v>728109.18631757505</v>
      </c>
      <c r="BJ613">
        <v>720000.34456526302</v>
      </c>
      <c r="BK613">
        <v>711981.80975564499</v>
      </c>
      <c r="BL613">
        <v>704052.57615397603</v>
      </c>
      <c r="BM613">
        <v>696211.64922622498</v>
      </c>
      <c r="BN613">
        <v>688458.04551433597</v>
      </c>
      <c r="BO613">
        <v>680790.79251287901</v>
      </c>
      <c r="BP613">
        <v>673208.92854706699</v>
      </c>
      <c r="BQ613">
        <v>665711.50265213905</v>
      </c>
      <c r="BR613">
        <v>658297.574454088</v>
      </c>
      <c r="BS613">
        <v>650966.21405170602</v>
      </c>
      <c r="BT613">
        <v>643716.50189995603</v>
      </c>
      <c r="BU613">
        <v>636547.52869463502</v>
      </c>
      <c r="BV613">
        <v>629458.39525832306</v>
      </c>
      <c r="BW613">
        <v>622448.21242760099</v>
      </c>
      <c r="BX613">
        <v>615516.10094153101</v>
      </c>
      <c r="BY613">
        <v>608661.19133137004</v>
      </c>
      <c r="BZ613">
        <v>601882.62381151505</v>
      </c>
      <c r="CA613">
        <v>595179.54817166796</v>
      </c>
      <c r="CB613">
        <v>588551.12367019302</v>
      </c>
      <c r="CC613">
        <v>581996.51892866497</v>
      </c>
    </row>
    <row r="614" spans="1:81" x14ac:dyDescent="0.25">
      <c r="A614">
        <v>12271</v>
      </c>
      <c r="B614" t="s">
        <v>1185</v>
      </c>
      <c r="C614" t="s">
        <v>59</v>
      </c>
      <c r="D614">
        <v>2021</v>
      </c>
      <c r="E614" t="s">
        <v>690</v>
      </c>
      <c r="F614" t="s">
        <v>23</v>
      </c>
      <c r="G614">
        <v>2020</v>
      </c>
      <c r="H614">
        <v>231358</v>
      </c>
      <c r="I614">
        <v>100</v>
      </c>
      <c r="J614">
        <v>2030</v>
      </c>
      <c r="K614">
        <v>100</v>
      </c>
      <c r="L614">
        <v>0</v>
      </c>
      <c r="M614">
        <v>2020</v>
      </c>
      <c r="N614">
        <v>208870</v>
      </c>
      <c r="O614">
        <v>9.7200010373533594</v>
      </c>
      <c r="P614" t="s">
        <v>45</v>
      </c>
      <c r="Q614">
        <v>3.6502670382390199</v>
      </c>
      <c r="R614">
        <v>1</v>
      </c>
      <c r="S614" t="s">
        <v>25</v>
      </c>
      <c r="T614">
        <v>-1.11368485725649E-2</v>
      </c>
      <c r="AY614">
        <v>208870</v>
      </c>
      <c r="AZ614">
        <v>187983</v>
      </c>
      <c r="BA614">
        <v>167096</v>
      </c>
      <c r="BB614">
        <v>146209</v>
      </c>
      <c r="BC614">
        <v>125322</v>
      </c>
      <c r="BD614">
        <v>104435</v>
      </c>
      <c r="BE614">
        <v>83548</v>
      </c>
      <c r="BF614">
        <v>62661</v>
      </c>
      <c r="BG614">
        <v>41774</v>
      </c>
      <c r="BH614">
        <v>20887</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row>
    <row r="615" spans="1:81" x14ac:dyDescent="0.25">
      <c r="A615">
        <v>12289</v>
      </c>
      <c r="B615" t="s">
        <v>1186</v>
      </c>
      <c r="C615" t="s">
        <v>59</v>
      </c>
      <c r="D615">
        <v>2020</v>
      </c>
      <c r="E615" t="s">
        <v>690</v>
      </c>
      <c r="F615" t="s">
        <v>23</v>
      </c>
      <c r="G615">
        <v>2013</v>
      </c>
      <c r="H615">
        <v>1944177.6629999999</v>
      </c>
      <c r="I615">
        <v>100</v>
      </c>
      <c r="J615">
        <v>2030</v>
      </c>
      <c r="K615">
        <v>26</v>
      </c>
      <c r="L615">
        <v>1438691.47062</v>
      </c>
      <c r="M615">
        <v>2020</v>
      </c>
      <c r="N615">
        <v>1944177.6629999999</v>
      </c>
      <c r="O615">
        <v>384.04967174532402</v>
      </c>
      <c r="P615" t="s">
        <v>24</v>
      </c>
      <c r="Q615">
        <v>2.91036810243902</v>
      </c>
      <c r="R615">
        <v>1</v>
      </c>
      <c r="S615" t="s">
        <v>25</v>
      </c>
      <c r="T615">
        <v>-1.11368485725649E-2</v>
      </c>
      <c r="AR615">
        <v>1944177.6629999999</v>
      </c>
      <c r="AS615">
        <v>1944177.6629999999</v>
      </c>
      <c r="AT615">
        <v>1944177.6629999999</v>
      </c>
      <c r="AU615">
        <v>1944177.6629999999</v>
      </c>
      <c r="AV615">
        <v>1944177.6629999999</v>
      </c>
      <c r="AW615">
        <v>1944177.6629999999</v>
      </c>
      <c r="AX615">
        <v>1944177.6629999999</v>
      </c>
      <c r="AY615">
        <v>1944177.6629999999</v>
      </c>
      <c r="AZ615">
        <v>1893629.043762</v>
      </c>
      <c r="BA615">
        <v>1843080.4245239999</v>
      </c>
      <c r="BB615">
        <v>1792531.805286</v>
      </c>
      <c r="BC615">
        <v>1741983.1860479999</v>
      </c>
      <c r="BD615">
        <v>1691434.56681</v>
      </c>
      <c r="BE615">
        <v>1640885.9475720001</v>
      </c>
      <c r="BF615">
        <v>1590337.328334</v>
      </c>
      <c r="BG615">
        <v>1539788.7090960001</v>
      </c>
      <c r="BH615">
        <v>1489240.0898579999</v>
      </c>
      <c r="BI615">
        <v>1438691.47062</v>
      </c>
      <c r="BJ615">
        <v>1422668.9815690599</v>
      </c>
      <c r="BK615">
        <v>1406824.9325524401</v>
      </c>
      <c r="BL615">
        <v>1391157.33631049</v>
      </c>
      <c r="BM615">
        <v>1375664.22771539</v>
      </c>
      <c r="BN615">
        <v>1360343.66352463</v>
      </c>
      <c r="BO615">
        <v>1345193.7221373101</v>
      </c>
      <c r="BP615">
        <v>1330212.5033531</v>
      </c>
      <c r="BQ615">
        <v>1315398.12813392</v>
      </c>
      <c r="BR615">
        <v>1300748.73836826</v>
      </c>
      <c r="BS615">
        <v>1286262.4966380999</v>
      </c>
      <c r="BT615">
        <v>1271937.5859884699</v>
      </c>
      <c r="BU615">
        <v>1257772.20969956</v>
      </c>
      <c r="BV615">
        <v>1243764.59106136</v>
      </c>
      <c r="BW615">
        <v>1229912.97315079</v>
      </c>
      <c r="BX615">
        <v>1216215.61861138</v>
      </c>
      <c r="BY615">
        <v>1202670.8094353101</v>
      </c>
      <c r="BZ615">
        <v>1189276.84674799</v>
      </c>
      <c r="CA615">
        <v>1176032.0505949</v>
      </c>
      <c r="CB615">
        <v>1162934.75973094</v>
      </c>
      <c r="CC615">
        <v>1149983.3314120499</v>
      </c>
    </row>
    <row r="616" spans="1:81" x14ac:dyDescent="0.25">
      <c r="A616">
        <v>51746</v>
      </c>
      <c r="B616" t="s">
        <v>1187</v>
      </c>
      <c r="C616" t="s">
        <v>59</v>
      </c>
      <c r="D616">
        <v>2021</v>
      </c>
      <c r="E616" t="s">
        <v>49</v>
      </c>
      <c r="F616" t="s">
        <v>50</v>
      </c>
      <c r="G616">
        <v>2019</v>
      </c>
      <c r="H616">
        <v>1631</v>
      </c>
      <c r="I616">
        <v>100</v>
      </c>
      <c r="J616">
        <v>2021</v>
      </c>
      <c r="K616">
        <v>1</v>
      </c>
      <c r="L616">
        <v>1614.69</v>
      </c>
      <c r="M616">
        <v>2020</v>
      </c>
      <c r="N616">
        <v>1622.845</v>
      </c>
      <c r="O616">
        <v>0</v>
      </c>
      <c r="P616" t="s">
        <v>691</v>
      </c>
      <c r="Q616">
        <v>2.3258538216365898</v>
      </c>
      <c r="R616">
        <v>1</v>
      </c>
      <c r="S616" t="s">
        <v>25</v>
      </c>
      <c r="T616">
        <v>-1.11368485725649E-2</v>
      </c>
      <c r="AX616">
        <v>1631</v>
      </c>
      <c r="AY616">
        <v>1622.845</v>
      </c>
      <c r="AZ616">
        <v>1614.69</v>
      </c>
      <c r="BA616">
        <v>1596.7074419783601</v>
      </c>
      <c r="BB616">
        <v>1578.92515298236</v>
      </c>
      <c r="BC616">
        <v>1561.34090264618</v>
      </c>
      <c r="BD616">
        <v>1543.95248544326</v>
      </c>
      <c r="BE616">
        <v>1526.7577204096399</v>
      </c>
      <c r="BF616">
        <v>1509.75445087045</v>
      </c>
      <c r="BG616">
        <v>1492.94054416935</v>
      </c>
      <c r="BH616">
        <v>1476.3138914010899</v>
      </c>
      <c r="BI616">
        <v>1459.8724071469801</v>
      </c>
      <c r="BJ616">
        <v>1443.61402921332</v>
      </c>
      <c r="BK616">
        <v>1427.5367183727401</v>
      </c>
      <c r="BL616">
        <v>1411.6384581084501</v>
      </c>
      <c r="BM616">
        <v>1395.9172543612799</v>
      </c>
      <c r="BN616">
        <v>1380.3711352796299</v>
      </c>
      <c r="BO616">
        <v>1364.9981509720801</v>
      </c>
      <c r="BP616">
        <v>1349.79637326288</v>
      </c>
      <c r="BQ616">
        <v>1334.7638954500501</v>
      </c>
      <c r="BR616">
        <v>1319.89883206629</v>
      </c>
      <c r="BS616">
        <v>1305.19931864247</v>
      </c>
      <c r="BT616">
        <v>1290.6635114737301</v>
      </c>
      <c r="BU616">
        <v>1276.2895873883101</v>
      </c>
      <c r="BV616">
        <v>1262.07574351883</v>
      </c>
      <c r="BW616">
        <v>1248.02019707615</v>
      </c>
      <c r="BX616">
        <v>1234.1211851258099</v>
      </c>
      <c r="BY616">
        <v>1220.37696436687</v>
      </c>
      <c r="BZ616">
        <v>1206.7858109132701</v>
      </c>
      <c r="CA616">
        <v>1193.3460200776101</v>
      </c>
      <c r="CB616">
        <v>1180.0559061573299</v>
      </c>
      <c r="CC616">
        <v>1166.9138022233001</v>
      </c>
    </row>
    <row r="617" spans="1:81" x14ac:dyDescent="0.25">
      <c r="A617">
        <v>7574</v>
      </c>
      <c r="B617" t="s">
        <v>1188</v>
      </c>
      <c r="C617" t="s">
        <v>432</v>
      </c>
      <c r="D617">
        <v>2020</v>
      </c>
      <c r="E617" t="s">
        <v>28</v>
      </c>
      <c r="F617" t="s">
        <v>23</v>
      </c>
      <c r="G617">
        <v>2017</v>
      </c>
      <c r="H617">
        <v>9699000</v>
      </c>
      <c r="I617">
        <v>100</v>
      </c>
      <c r="J617">
        <v>2030</v>
      </c>
      <c r="K617">
        <v>0</v>
      </c>
      <c r="L617">
        <v>9699000</v>
      </c>
      <c r="M617">
        <v>2020</v>
      </c>
      <c r="N617">
        <v>9698789</v>
      </c>
      <c r="O617">
        <v>0</v>
      </c>
      <c r="P617" t="s">
        <v>45</v>
      </c>
      <c r="Q617">
        <v>2.6512782024390198</v>
      </c>
      <c r="R617">
        <v>1</v>
      </c>
      <c r="S617" t="s">
        <v>25</v>
      </c>
      <c r="T617">
        <v>-1.11368485725649E-2</v>
      </c>
      <c r="AV617">
        <v>9699000</v>
      </c>
      <c r="AW617">
        <v>9698929.6666666605</v>
      </c>
      <c r="AX617">
        <v>9698859.3333333302</v>
      </c>
      <c r="AY617">
        <v>9698789</v>
      </c>
      <c r="AZ617">
        <v>9698810.0999999996</v>
      </c>
      <c r="BA617">
        <v>9698831.1999999993</v>
      </c>
      <c r="BB617">
        <v>9698852.3000000007</v>
      </c>
      <c r="BC617">
        <v>9698873.4000000004</v>
      </c>
      <c r="BD617">
        <v>9698894.5</v>
      </c>
      <c r="BE617">
        <v>9698915.5999999996</v>
      </c>
      <c r="BF617">
        <v>9698936.6999999993</v>
      </c>
      <c r="BG617">
        <v>9698957.8000000007</v>
      </c>
      <c r="BH617">
        <v>9698978.9000000004</v>
      </c>
      <c r="BI617">
        <v>9699000</v>
      </c>
      <c r="BJ617">
        <v>9590983.7056946903</v>
      </c>
      <c r="BK617">
        <v>9484170.3725024294</v>
      </c>
      <c r="BL617">
        <v>9378546.6032274608</v>
      </c>
      <c r="BM617">
        <v>9274099.1498765796</v>
      </c>
      <c r="BN617">
        <v>9170814.9119974505</v>
      </c>
      <c r="BO617">
        <v>9068680.93503551</v>
      </c>
      <c r="BP617">
        <v>8967684.4087091107</v>
      </c>
      <c r="BQ617">
        <v>8867812.66540277</v>
      </c>
      <c r="BR617">
        <v>8769053.1785783097</v>
      </c>
      <c r="BS617">
        <v>8671393.5612037107</v>
      </c>
      <c r="BT617">
        <v>8574821.56419947</v>
      </c>
      <c r="BU617">
        <v>8479325.0749022197</v>
      </c>
      <c r="BV617">
        <v>8384892.1155454796</v>
      </c>
      <c r="BW617">
        <v>8291510.8417573497</v>
      </c>
      <c r="BX617">
        <v>8199169.5410749204</v>
      </c>
      <c r="BY617">
        <v>8107856.6314751804</v>
      </c>
      <c r="BZ617">
        <v>8017560.65992238</v>
      </c>
      <c r="CA617">
        <v>7928270.3009314695</v>
      </c>
      <c r="CB617">
        <v>7839974.35514763</v>
      </c>
      <c r="CC617">
        <v>7752661.7479415601</v>
      </c>
    </row>
    <row r="618" spans="1:81" x14ac:dyDescent="0.25">
      <c r="A618">
        <v>842845</v>
      </c>
      <c r="B618" t="s">
        <v>1189</v>
      </c>
      <c r="C618" t="s">
        <v>485</v>
      </c>
      <c r="D618">
        <v>2021</v>
      </c>
      <c r="E618" t="s">
        <v>44</v>
      </c>
      <c r="F618" t="s">
        <v>33</v>
      </c>
      <c r="G618">
        <v>2020</v>
      </c>
      <c r="H618">
        <v>31167.02</v>
      </c>
      <c r="I618">
        <v>97</v>
      </c>
      <c r="J618">
        <v>2025</v>
      </c>
      <c r="K618">
        <v>2</v>
      </c>
      <c r="L618">
        <v>30543.679599999999</v>
      </c>
      <c r="M618">
        <v>2020</v>
      </c>
      <c r="N618">
        <v>31167.02</v>
      </c>
      <c r="O618">
        <v>0</v>
      </c>
      <c r="P618" t="s">
        <v>45</v>
      </c>
      <c r="Q618">
        <v>2.3078079947507799</v>
      </c>
      <c r="R618">
        <v>1</v>
      </c>
      <c r="S618" t="s">
        <v>25</v>
      </c>
      <c r="T618">
        <v>-1.11368485725649E-2</v>
      </c>
      <c r="AY618">
        <v>31167.02</v>
      </c>
      <c r="AZ618">
        <v>31042.351920000001</v>
      </c>
      <c r="BA618">
        <v>30917.683840000002</v>
      </c>
      <c r="BB618">
        <v>30793.015759999998</v>
      </c>
      <c r="BC618">
        <v>30668.347679999999</v>
      </c>
      <c r="BD618">
        <v>30543.679599999999</v>
      </c>
      <c r="BE618">
        <v>30203.519265445801</v>
      </c>
      <c r="BF618">
        <v>29867.147245028002</v>
      </c>
      <c r="BG618">
        <v>29534.521348865601</v>
      </c>
      <c r="BH618">
        <v>29205.599856940102</v>
      </c>
      <c r="BI618">
        <v>28880.341513862499</v>
      </c>
      <c r="BJ618">
        <v>28558.705523698602</v>
      </c>
      <c r="BK618">
        <v>28240.651544852699</v>
      </c>
      <c r="BL618">
        <v>27926.1396850071</v>
      </c>
      <c r="BM618">
        <v>27615.130496118902</v>
      </c>
      <c r="BN618">
        <v>27307.584969471998</v>
      </c>
      <c r="BO618">
        <v>27003.464530784498</v>
      </c>
      <c r="BP618">
        <v>26702.7310353705</v>
      </c>
      <c r="BQ618">
        <v>26405.346763355701</v>
      </c>
      <c r="BR618">
        <v>26111.2744149461</v>
      </c>
      <c r="BS618">
        <v>25820.4771057502</v>
      </c>
      <c r="BT618">
        <v>25532.918362152101</v>
      </c>
      <c r="BU618">
        <v>25248.562116737099</v>
      </c>
      <c r="BV618">
        <v>24967.372703768</v>
      </c>
      <c r="BW618">
        <v>24689.3148547114</v>
      </c>
      <c r="BX618">
        <v>24414.353693814101</v>
      </c>
      <c r="BY618">
        <v>24142.454733728999</v>
      </c>
      <c r="BZ618">
        <v>23873.583871189501</v>
      </c>
      <c r="CA618">
        <v>23607.707382731602</v>
      </c>
      <c r="CB618">
        <v>23344.791920464701</v>
      </c>
      <c r="CC618">
        <v>23084.804507888399</v>
      </c>
    </row>
    <row r="619" spans="1:81" x14ac:dyDescent="0.25">
      <c r="A619">
        <v>837927</v>
      </c>
      <c r="B619" t="s">
        <v>1190</v>
      </c>
      <c r="C619" t="s">
        <v>78</v>
      </c>
      <c r="D619">
        <v>2019</v>
      </c>
      <c r="E619" t="s">
        <v>28</v>
      </c>
      <c r="F619" t="s">
        <v>23</v>
      </c>
      <c r="G619">
        <v>2018</v>
      </c>
      <c r="H619">
        <v>1687.02</v>
      </c>
      <c r="I619">
        <v>100</v>
      </c>
      <c r="J619">
        <v>2029</v>
      </c>
      <c r="K619">
        <v>10</v>
      </c>
      <c r="L619">
        <v>1518.318</v>
      </c>
      <c r="M619">
        <v>2020</v>
      </c>
      <c r="N619">
        <v>1663.85</v>
      </c>
      <c r="O619">
        <v>13.722584469472499</v>
      </c>
      <c r="P619" t="s">
        <v>24</v>
      </c>
      <c r="Q619">
        <v>2.74975626626098</v>
      </c>
      <c r="R619">
        <v>1</v>
      </c>
      <c r="S619" t="s">
        <v>25</v>
      </c>
      <c r="T619">
        <v>-1.11368485725649E-2</v>
      </c>
      <c r="AW619">
        <v>1687.02</v>
      </c>
      <c r="AX619">
        <v>1675.4349999999999</v>
      </c>
      <c r="AY619">
        <v>1663.85</v>
      </c>
      <c r="AZ619">
        <v>1647.6797777777699</v>
      </c>
      <c r="BA619">
        <v>1631.5095555555499</v>
      </c>
      <c r="BB619">
        <v>1615.3393333333299</v>
      </c>
      <c r="BC619">
        <v>1599.1691111111099</v>
      </c>
      <c r="BD619">
        <v>1582.9988888888799</v>
      </c>
      <c r="BE619">
        <v>1566.82866666666</v>
      </c>
      <c r="BF619">
        <v>1550.65844444444</v>
      </c>
      <c r="BG619">
        <v>1534.48822222222</v>
      </c>
      <c r="BH619">
        <v>1518.318</v>
      </c>
      <c r="BI619">
        <v>1501.4087223490001</v>
      </c>
      <c r="BJ619">
        <v>1484.68776076267</v>
      </c>
      <c r="BK619">
        <v>1468.15301799351</v>
      </c>
      <c r="BL619">
        <v>1451.8024201507601</v>
      </c>
      <c r="BM619">
        <v>1435.63391644026</v>
      </c>
      <c r="BN619">
        <v>1419.64547890723</v>
      </c>
      <c r="BO619">
        <v>1403.8351021819101</v>
      </c>
      <c r="BP619">
        <v>1388.2008032280601</v>
      </c>
      <c r="BQ619">
        <v>1372.7406210941999</v>
      </c>
      <c r="BR619">
        <v>1357.4526166676601</v>
      </c>
      <c r="BS619">
        <v>1342.3348724314001</v>
      </c>
      <c r="BT619">
        <v>1327.38549222346</v>
      </c>
      <c r="BU619">
        <v>1312.6026009991499</v>
      </c>
      <c r="BV619">
        <v>1297.98434459587</v>
      </c>
      <c r="BW619">
        <v>1283.5288895005399</v>
      </c>
      <c r="BX619">
        <v>1269.2344226196601</v>
      </c>
      <c r="BY619">
        <v>1255.09915105186</v>
      </c>
      <c r="BZ619">
        <v>1241.1213018630399</v>
      </c>
      <c r="CA619">
        <v>1227.29912186401</v>
      </c>
      <c r="CB619">
        <v>1213.63087739057</v>
      </c>
      <c r="CC619">
        <v>1200.11485408608</v>
      </c>
    </row>
    <row r="620" spans="1:81" x14ac:dyDescent="0.25">
      <c r="A620">
        <v>41519</v>
      </c>
      <c r="B620" t="s">
        <v>372</v>
      </c>
      <c r="C620" t="s">
        <v>27</v>
      </c>
      <c r="D620">
        <v>2018</v>
      </c>
      <c r="E620" t="s">
        <v>28</v>
      </c>
      <c r="F620" t="s">
        <v>23</v>
      </c>
      <c r="G620">
        <v>2017</v>
      </c>
      <c r="H620">
        <v>9148</v>
      </c>
      <c r="I620">
        <v>100</v>
      </c>
      <c r="J620">
        <v>2021</v>
      </c>
      <c r="K620">
        <v>5</v>
      </c>
      <c r="L620">
        <v>8690.6</v>
      </c>
      <c r="M620">
        <v>2020</v>
      </c>
      <c r="N620">
        <v>8690.6</v>
      </c>
      <c r="O620">
        <v>99.999999999999901</v>
      </c>
      <c r="P620" t="s">
        <v>691</v>
      </c>
      <c r="Q620">
        <v>2.69585457333659</v>
      </c>
      <c r="R620">
        <v>1</v>
      </c>
      <c r="S620" t="s">
        <v>25</v>
      </c>
      <c r="T620">
        <v>-1.11368485725649E-2</v>
      </c>
      <c r="AV620">
        <v>9148</v>
      </c>
      <c r="AW620">
        <v>8995.5333333333292</v>
      </c>
      <c r="AX620">
        <v>8843.0666666666602</v>
      </c>
      <c r="AY620">
        <v>8690.6</v>
      </c>
      <c r="AZ620">
        <v>8690.6</v>
      </c>
      <c r="BA620">
        <v>8593.8141037952591</v>
      </c>
      <c r="BB620">
        <v>8498.1060974605207</v>
      </c>
      <c r="BC620">
        <v>8403.4639766995097</v>
      </c>
      <c r="BD620">
        <v>8309.8758709060094</v>
      </c>
      <c r="BE620">
        <v>8217.3300416749207</v>
      </c>
      <c r="BF620">
        <v>8125.8148813299904</v>
      </c>
      <c r="BG620">
        <v>8035.3189114679299</v>
      </c>
      <c r="BH620">
        <v>7945.8307815186399</v>
      </c>
      <c r="BI620">
        <v>7857.3392673216404</v>
      </c>
      <c r="BJ620">
        <v>7769.8332697182104</v>
      </c>
      <c r="BK620">
        <v>7683.3018131592898</v>
      </c>
      <c r="BL620">
        <v>7597.7340443288203</v>
      </c>
      <c r="BM620">
        <v>7513.1192307825104</v>
      </c>
      <c r="BN620">
        <v>7429.4467596016602</v>
      </c>
      <c r="BO620">
        <v>7346.7061360620401</v>
      </c>
      <c r="BP620">
        <v>7264.8869823175801</v>
      </c>
      <c r="BQ620">
        <v>7183.9790360987099</v>
      </c>
      <c r="BR620">
        <v>7103.9721494251999</v>
      </c>
      <c r="BS620">
        <v>7024.8562873333303</v>
      </c>
      <c r="BT620">
        <v>6946.6215266172703</v>
      </c>
      <c r="BU620">
        <v>6869.2580545844203</v>
      </c>
      <c r="BV620">
        <v>6792.7561678246402</v>
      </c>
      <c r="BW620">
        <v>6717.1062709932203</v>
      </c>
      <c r="BX620">
        <v>6642.2988756073401</v>
      </c>
      <c r="BY620">
        <v>6568.3245988559802</v>
      </c>
      <c r="BZ620">
        <v>6495.1741624230699</v>
      </c>
      <c r="CA620">
        <v>6422.8383913237303</v>
      </c>
      <c r="CB620">
        <v>6351.3082127534999</v>
      </c>
      <c r="CC620">
        <v>6280.5746549503801</v>
      </c>
    </row>
    <row r="621" spans="1:81" x14ac:dyDescent="0.25">
      <c r="A621">
        <v>34390</v>
      </c>
      <c r="B621" t="s">
        <v>1191</v>
      </c>
      <c r="C621" t="s">
        <v>27</v>
      </c>
      <c r="D621">
        <v>2020</v>
      </c>
      <c r="E621" t="s">
        <v>28</v>
      </c>
      <c r="F621" t="s">
        <v>23</v>
      </c>
      <c r="G621">
        <v>2019</v>
      </c>
      <c r="H621">
        <v>424391</v>
      </c>
      <c r="I621">
        <v>100</v>
      </c>
      <c r="J621">
        <v>2025</v>
      </c>
      <c r="K621">
        <v>25</v>
      </c>
      <c r="L621">
        <v>318293.25</v>
      </c>
      <c r="M621">
        <v>2020</v>
      </c>
      <c r="N621">
        <v>422514</v>
      </c>
      <c r="O621">
        <v>1.7691232848953</v>
      </c>
      <c r="P621" t="s">
        <v>24</v>
      </c>
      <c r="Q621">
        <v>2.8978473171487802</v>
      </c>
      <c r="R621">
        <v>1</v>
      </c>
      <c r="S621" t="s">
        <v>25</v>
      </c>
      <c r="T621">
        <v>-1.11368485725649E-2</v>
      </c>
      <c r="AX621">
        <v>424391</v>
      </c>
      <c r="AY621">
        <v>422514</v>
      </c>
      <c r="AZ621">
        <v>401669.85</v>
      </c>
      <c r="BA621">
        <v>380825.7</v>
      </c>
      <c r="BB621">
        <v>359981.55</v>
      </c>
      <c r="BC621">
        <v>339137.4</v>
      </c>
      <c r="BD621">
        <v>318293.25</v>
      </c>
      <c r="BE621">
        <v>314748.46627307998</v>
      </c>
      <c r="BF621">
        <v>311243.16026575002</v>
      </c>
      <c r="BG621">
        <v>307776.89232062298</v>
      </c>
      <c r="BH621">
        <v>304349.22767671401</v>
      </c>
      <c r="BI621">
        <v>300959.73641490098</v>
      </c>
      <c r="BJ621">
        <v>297607.99340400897</v>
      </c>
      <c r="BK621">
        <v>294293.57824748399</v>
      </c>
      <c r="BL621">
        <v>291016.07523066399</v>
      </c>
      <c r="BM621">
        <v>287775.07326863799</v>
      </c>
      <c r="BN621">
        <v>284570.165854686</v>
      </c>
      <c r="BO621">
        <v>281400.95100929303</v>
      </c>
      <c r="BP621">
        <v>278267.03122972598</v>
      </c>
      <c r="BQ621">
        <v>275168.013440184</v>
      </c>
      <c r="BR621">
        <v>272103.50894248701</v>
      </c>
      <c r="BS621">
        <v>269073.133367331</v>
      </c>
      <c r="BT621">
        <v>266076.50662607298</v>
      </c>
      <c r="BU621">
        <v>263113.25286306202</v>
      </c>
      <c r="BV621">
        <v>260183.000408491</v>
      </c>
      <c r="BW621">
        <v>257285.38173178601</v>
      </c>
      <c r="BX621">
        <v>254420.033395504</v>
      </c>
      <c r="BY621">
        <v>251586.59600975199</v>
      </c>
      <c r="BZ621">
        <v>248784.71418710399</v>
      </c>
      <c r="CA621">
        <v>246014.03649803301</v>
      </c>
      <c r="CB621">
        <v>243274.215426829</v>
      </c>
      <c r="CC621">
        <v>240564.907328011</v>
      </c>
    </row>
    <row r="622" spans="1:81" x14ac:dyDescent="0.25">
      <c r="A622">
        <v>68181</v>
      </c>
      <c r="B622" t="s">
        <v>375</v>
      </c>
      <c r="C622" t="s">
        <v>376</v>
      </c>
      <c r="D622">
        <v>2020</v>
      </c>
      <c r="E622" t="s">
        <v>690</v>
      </c>
      <c r="F622" t="s">
        <v>23</v>
      </c>
      <c r="G622">
        <v>2016</v>
      </c>
      <c r="H622">
        <v>13644</v>
      </c>
      <c r="I622">
        <v>100</v>
      </c>
      <c r="J622">
        <v>2026</v>
      </c>
      <c r="K622">
        <v>100</v>
      </c>
      <c r="L622">
        <v>0</v>
      </c>
      <c r="M622">
        <v>2020</v>
      </c>
      <c r="N622">
        <v>4080</v>
      </c>
      <c r="O622">
        <v>70.0967458223395</v>
      </c>
      <c r="P622" t="s">
        <v>24</v>
      </c>
      <c r="Q622">
        <v>3.6482940473268299</v>
      </c>
      <c r="R622">
        <v>1</v>
      </c>
      <c r="S622" t="s">
        <v>25</v>
      </c>
      <c r="T622">
        <v>-1.11368485725649E-2</v>
      </c>
      <c r="AU622">
        <v>13644</v>
      </c>
      <c r="AV622">
        <v>11253</v>
      </c>
      <c r="AW622">
        <v>8862</v>
      </c>
      <c r="AX622">
        <v>6471</v>
      </c>
      <c r="AY622">
        <v>4080</v>
      </c>
      <c r="AZ622">
        <v>3400</v>
      </c>
      <c r="BA622">
        <v>2720</v>
      </c>
      <c r="BB622">
        <v>2040</v>
      </c>
      <c r="BC622">
        <v>1360</v>
      </c>
      <c r="BD622">
        <v>680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row>
    <row r="623" spans="1:81" x14ac:dyDescent="0.25">
      <c r="A623">
        <v>12379</v>
      </c>
      <c r="B623" t="s">
        <v>1192</v>
      </c>
      <c r="C623" t="s">
        <v>27</v>
      </c>
      <c r="D623">
        <v>2019</v>
      </c>
      <c r="E623" t="s">
        <v>690</v>
      </c>
      <c r="F623" t="s">
        <v>23</v>
      </c>
      <c r="G623">
        <v>2019</v>
      </c>
      <c r="H623">
        <v>12083</v>
      </c>
      <c r="I623">
        <v>100</v>
      </c>
      <c r="J623">
        <v>2030</v>
      </c>
      <c r="K623">
        <v>50</v>
      </c>
      <c r="L623">
        <v>6041.5</v>
      </c>
      <c r="M623">
        <v>2020</v>
      </c>
      <c r="N623">
        <v>1667</v>
      </c>
      <c r="O623">
        <v>172.40751469006</v>
      </c>
      <c r="P623" t="s">
        <v>691</v>
      </c>
      <c r="Q623">
        <v>3.1502451107390201</v>
      </c>
      <c r="R623">
        <v>1</v>
      </c>
      <c r="S623" t="s">
        <v>25</v>
      </c>
      <c r="T623">
        <v>-1.11368485725649E-2</v>
      </c>
      <c r="AX623">
        <v>12083</v>
      </c>
      <c r="AY623">
        <v>1667</v>
      </c>
      <c r="AZ623">
        <v>2104.4499999999998</v>
      </c>
      <c r="BA623">
        <v>2541.9</v>
      </c>
      <c r="BB623">
        <v>2979.35</v>
      </c>
      <c r="BC623">
        <v>3416.8</v>
      </c>
      <c r="BD623">
        <v>3854.25</v>
      </c>
      <c r="BE623">
        <v>4291.7</v>
      </c>
      <c r="BF623">
        <v>4729.1499999999996</v>
      </c>
      <c r="BG623">
        <v>5166.6000000000004</v>
      </c>
      <c r="BH623">
        <v>5604.05</v>
      </c>
      <c r="BI623">
        <v>6041.5</v>
      </c>
      <c r="BJ623">
        <v>5974.2167293488401</v>
      </c>
      <c r="BK623">
        <v>5907.6827822943997</v>
      </c>
      <c r="BL623">
        <v>5841.8898137332399</v>
      </c>
      <c r="BM623">
        <v>5776.8295715000804</v>
      </c>
      <c r="BN623">
        <v>5712.4938953327701</v>
      </c>
      <c r="BO623">
        <v>5648.8747158487504</v>
      </c>
      <c r="BP623">
        <v>5585.9640535329499</v>
      </c>
      <c r="BQ623">
        <v>5523.7540177369601</v>
      </c>
      <c r="BR623">
        <v>5462.2368056893301</v>
      </c>
      <c r="BS623">
        <v>5401.4047015168799</v>
      </c>
      <c r="BT623">
        <v>5341.2500752769402</v>
      </c>
      <c r="BU623">
        <v>5281.7653820003798</v>
      </c>
      <c r="BV623">
        <v>5222.9431607452298</v>
      </c>
      <c r="BW623">
        <v>5164.7760336608999</v>
      </c>
      <c r="BX623">
        <v>5107.2567050628004</v>
      </c>
      <c r="BY623">
        <v>5050.3779605173004</v>
      </c>
      <c r="BZ623">
        <v>4994.1326659367996</v>
      </c>
      <c r="CA623">
        <v>4938.5137666849596</v>
      </c>
      <c r="CB623">
        <v>4883.5142866918704</v>
      </c>
      <c r="CC623">
        <v>4829.1273275790199</v>
      </c>
    </row>
    <row r="624" spans="1:81" x14ac:dyDescent="0.25">
      <c r="A624">
        <v>68310</v>
      </c>
      <c r="B624" t="s">
        <v>1193</v>
      </c>
      <c r="C624" t="s">
        <v>59</v>
      </c>
      <c r="D624">
        <v>2020</v>
      </c>
      <c r="E624" t="s">
        <v>690</v>
      </c>
      <c r="F624" t="s">
        <v>23</v>
      </c>
      <c r="G624">
        <v>2018</v>
      </c>
      <c r="H624">
        <v>74021.399999999994</v>
      </c>
      <c r="I624">
        <v>100</v>
      </c>
      <c r="J624">
        <v>2030</v>
      </c>
      <c r="K624">
        <v>30</v>
      </c>
      <c r="L624">
        <v>51814.979999999901</v>
      </c>
      <c r="M624">
        <v>2020</v>
      </c>
      <c r="N624">
        <v>68930.3</v>
      </c>
      <c r="O624">
        <v>22.926252858407601</v>
      </c>
      <c r="P624" t="s">
        <v>45</v>
      </c>
      <c r="Q624">
        <v>2.95025130457902</v>
      </c>
      <c r="R624">
        <v>1</v>
      </c>
      <c r="S624" t="s">
        <v>25</v>
      </c>
      <c r="T624">
        <v>-1.11368485725649E-2</v>
      </c>
      <c r="AW624">
        <v>74021.399999999994</v>
      </c>
      <c r="AX624">
        <v>71475.850000000006</v>
      </c>
      <c r="AY624">
        <v>68930.3</v>
      </c>
      <c r="AZ624">
        <v>67218.767999999996</v>
      </c>
      <c r="BA624">
        <v>65507.235999999997</v>
      </c>
      <c r="BB624">
        <v>63795.703999999998</v>
      </c>
      <c r="BC624">
        <v>62084.171999999999</v>
      </c>
      <c r="BD624">
        <v>60372.639999999999</v>
      </c>
      <c r="BE624">
        <v>58661.108</v>
      </c>
      <c r="BF624">
        <v>56949.576000000001</v>
      </c>
      <c r="BG624">
        <v>55238.0439999999</v>
      </c>
      <c r="BH624">
        <v>53526.511999999901</v>
      </c>
      <c r="BI624">
        <v>51814.979999999901</v>
      </c>
      <c r="BJ624">
        <v>51237.924413949499</v>
      </c>
      <c r="BK624">
        <v>50667.295408578801</v>
      </c>
      <c r="BL624">
        <v>50103.021412032002</v>
      </c>
      <c r="BM624">
        <v>49545.031649538199</v>
      </c>
      <c r="BN624">
        <v>48993.2561345344</v>
      </c>
      <c r="BO624">
        <v>48447.625659887199</v>
      </c>
      <c r="BP624">
        <v>47908.0717892127</v>
      </c>
      <c r="BQ624">
        <v>47374.526848292699</v>
      </c>
      <c r="BR624">
        <v>46846.923916586398</v>
      </c>
      <c r="BS624">
        <v>46325.196818836899</v>
      </c>
      <c r="BT624">
        <v>45809.280116771202</v>
      </c>
      <c r="BU624">
        <v>45299.1091008925</v>
      </c>
      <c r="BV624">
        <v>44794.619782363799</v>
      </c>
      <c r="BW624">
        <v>44295.748884982</v>
      </c>
      <c r="BX624">
        <v>43802.433837241602</v>
      </c>
      <c r="BY624">
        <v>43314.612764486403</v>
      </c>
      <c r="BZ624">
        <v>42832.224481149096</v>
      </c>
      <c r="CA624">
        <v>42355.2084830764</v>
      </c>
      <c r="CB624">
        <v>41883.504939940904</v>
      </c>
      <c r="CC624">
        <v>41417.054687736498</v>
      </c>
    </row>
    <row r="625" spans="1:81" x14ac:dyDescent="0.25">
      <c r="A625">
        <v>32491</v>
      </c>
      <c r="B625" t="s">
        <v>378</v>
      </c>
      <c r="C625" t="s">
        <v>27</v>
      </c>
      <c r="D625">
        <v>2017</v>
      </c>
      <c r="E625" t="s">
        <v>28</v>
      </c>
      <c r="F625" t="s">
        <v>23</v>
      </c>
      <c r="G625">
        <v>2016</v>
      </c>
      <c r="H625">
        <v>123500</v>
      </c>
      <c r="I625">
        <v>100</v>
      </c>
      <c r="J625">
        <v>2022</v>
      </c>
      <c r="K625">
        <v>31</v>
      </c>
      <c r="L625">
        <v>85215</v>
      </c>
      <c r="M625">
        <v>2020</v>
      </c>
      <c r="N625">
        <v>74393</v>
      </c>
      <c r="O625">
        <v>128.31256288519401</v>
      </c>
      <c r="P625" t="s">
        <v>691</v>
      </c>
      <c r="Q625">
        <v>2.9563538163146301</v>
      </c>
      <c r="R625">
        <v>1</v>
      </c>
      <c r="S625" t="s">
        <v>25</v>
      </c>
      <c r="T625">
        <v>-1.11368485725649E-2</v>
      </c>
      <c r="AU625">
        <v>123500</v>
      </c>
      <c r="AV625">
        <v>111223.25</v>
      </c>
      <c r="AW625">
        <v>98946.5</v>
      </c>
      <c r="AX625">
        <v>86669.75</v>
      </c>
      <c r="AY625">
        <v>74393</v>
      </c>
      <c r="AZ625">
        <v>79804</v>
      </c>
      <c r="BA625">
        <v>85215</v>
      </c>
      <c r="BB625">
        <v>84265.973448888806</v>
      </c>
      <c r="BC625">
        <v>83327.516062768802</v>
      </c>
      <c r="BD625">
        <v>82399.510134449796</v>
      </c>
      <c r="BE625">
        <v>81481.839267628893</v>
      </c>
      <c r="BF625">
        <v>80574.388362291196</v>
      </c>
      <c r="BG625">
        <v>79677.043600273304</v>
      </c>
      <c r="BH625">
        <v>78789.692430987401</v>
      </c>
      <c r="BI625">
        <v>77912.223557304605</v>
      </c>
      <c r="BJ625">
        <v>77044.526921594996</v>
      </c>
      <c r="BK625">
        <v>76186.493691924305</v>
      </c>
      <c r="BL625">
        <v>75338.016248402695</v>
      </c>
      <c r="BM625">
        <v>74498.988169686796</v>
      </c>
      <c r="BN625">
        <v>73669.304219631696</v>
      </c>
      <c r="BO625">
        <v>72848.860334091398</v>
      </c>
      <c r="BP625">
        <v>72037.553607866706</v>
      </c>
      <c r="BQ625">
        <v>71235.282281797903</v>
      </c>
      <c r="BR625">
        <v>70441.945730001593</v>
      </c>
      <c r="BS625">
        <v>69657.444447249698</v>
      </c>
      <c r="BT625">
        <v>68881.680036488804</v>
      </c>
      <c r="BU625">
        <v>68114.555196498593</v>
      </c>
      <c r="BV625">
        <v>67355.973709687605</v>
      </c>
      <c r="BW625">
        <v>66605.840430025099</v>
      </c>
      <c r="BX625">
        <v>65864.061271107494</v>
      </c>
      <c r="BY625">
        <v>65130.543194357102</v>
      </c>
      <c r="BZ625">
        <v>64405.194197352597</v>
      </c>
      <c r="CA625">
        <v>63687.923302290001</v>
      </c>
      <c r="CB625">
        <v>62978.640544571303</v>
      </c>
      <c r="CC625">
        <v>62277.256961520397</v>
      </c>
    </row>
    <row r="626" spans="1:81" x14ac:dyDescent="0.25">
      <c r="A626">
        <v>73971</v>
      </c>
      <c r="B626" t="s">
        <v>1194</v>
      </c>
      <c r="C626" t="s">
        <v>43</v>
      </c>
      <c r="D626">
        <v>2020</v>
      </c>
      <c r="E626" t="s">
        <v>53</v>
      </c>
      <c r="F626" t="s">
        <v>54</v>
      </c>
      <c r="G626">
        <v>2020</v>
      </c>
      <c r="H626">
        <v>2342.6849999999899</v>
      </c>
      <c r="I626">
        <v>100</v>
      </c>
      <c r="J626">
        <v>2030</v>
      </c>
      <c r="K626">
        <v>30</v>
      </c>
      <c r="L626">
        <v>1639.87949999999</v>
      </c>
      <c r="M626">
        <v>2020</v>
      </c>
      <c r="N626">
        <v>2342.6849999999999</v>
      </c>
      <c r="O626">
        <v>0</v>
      </c>
      <c r="P626" t="s">
        <v>45</v>
      </c>
      <c r="Q626">
        <v>3.2902642377390201</v>
      </c>
      <c r="R626">
        <v>1</v>
      </c>
      <c r="S626" t="s">
        <v>25</v>
      </c>
      <c r="T626">
        <v>-1.11368485725649E-2</v>
      </c>
      <c r="AY626">
        <v>2342.6849999999999</v>
      </c>
      <c r="AZ626">
        <v>2272.40445</v>
      </c>
      <c r="BA626">
        <v>2202.12389999999</v>
      </c>
      <c r="BB626">
        <v>2131.8433499999901</v>
      </c>
      <c r="BC626">
        <v>2061.5627999999901</v>
      </c>
      <c r="BD626">
        <v>1991.28224999999</v>
      </c>
      <c r="BE626">
        <v>1921.00169999999</v>
      </c>
      <c r="BF626">
        <v>1850.7211499999901</v>
      </c>
      <c r="BG626">
        <v>1780.4405999999899</v>
      </c>
      <c r="BH626">
        <v>1710.16004999999</v>
      </c>
      <c r="BI626">
        <v>1639.87949999999</v>
      </c>
      <c r="BJ626">
        <v>1621.6164103312401</v>
      </c>
      <c r="BK626">
        <v>1603.5567139266</v>
      </c>
      <c r="BL626">
        <v>1585.6981456260801</v>
      </c>
      <c r="BM626">
        <v>1568.03846549644</v>
      </c>
      <c r="BN626">
        <v>1550.57545855025</v>
      </c>
      <c r="BO626">
        <v>1533.30693446804</v>
      </c>
      <c r="BP626">
        <v>1516.2307273236099</v>
      </c>
      <c r="BQ626">
        <v>1499.34469531233</v>
      </c>
      <c r="BR626">
        <v>1482.6467204825601</v>
      </c>
      <c r="BS626">
        <v>1466.1347084699401</v>
      </c>
      <c r="BT626">
        <v>1449.80658823472</v>
      </c>
      <c r="BU626">
        <v>1433.66031180205</v>
      </c>
      <c r="BV626">
        <v>1417.6938540050101</v>
      </c>
      <c r="BW626">
        <v>1401.9052122307</v>
      </c>
      <c r="BX626">
        <v>1386.2924061690001</v>
      </c>
      <c r="BY626">
        <v>1370.8534775641999</v>
      </c>
      <c r="BZ626">
        <v>1355.58648996939</v>
      </c>
      <c r="CA626">
        <v>1340.48952850359</v>
      </c>
      <c r="CB626">
        <v>1325.56069961153</v>
      </c>
      <c r="CC626">
        <v>1310.7981308262199</v>
      </c>
    </row>
    <row r="627" spans="1:81" x14ac:dyDescent="0.25">
      <c r="A627">
        <v>15831</v>
      </c>
      <c r="B627" t="s">
        <v>1195</v>
      </c>
      <c r="C627" t="s">
        <v>27</v>
      </c>
      <c r="D627">
        <v>2020</v>
      </c>
      <c r="E627" t="s">
        <v>690</v>
      </c>
      <c r="F627" t="s">
        <v>23</v>
      </c>
      <c r="G627">
        <v>2019</v>
      </c>
      <c r="H627">
        <v>4361.1000000000004</v>
      </c>
      <c r="I627">
        <v>100</v>
      </c>
      <c r="J627">
        <v>2035</v>
      </c>
      <c r="K627">
        <v>50</v>
      </c>
      <c r="L627">
        <v>2180.5500000000002</v>
      </c>
      <c r="M627">
        <v>2020</v>
      </c>
      <c r="N627">
        <v>3624.58</v>
      </c>
      <c r="O627">
        <v>33.776799431336102</v>
      </c>
      <c r="P627" t="s">
        <v>45</v>
      </c>
      <c r="Q627">
        <v>3.1526833629392699</v>
      </c>
      <c r="R627">
        <v>1</v>
      </c>
      <c r="S627" t="s">
        <v>25</v>
      </c>
      <c r="T627">
        <v>-1.11368485725649E-2</v>
      </c>
      <c r="AX627">
        <v>4361.1000000000004</v>
      </c>
      <c r="AY627">
        <v>3624.58</v>
      </c>
      <c r="AZ627">
        <v>3528.3113333333299</v>
      </c>
      <c r="BA627">
        <v>3432.0426666666599</v>
      </c>
      <c r="BB627">
        <v>3335.7739999999999</v>
      </c>
      <c r="BC627">
        <v>3239.5053333333299</v>
      </c>
      <c r="BD627">
        <v>3143.2366666666599</v>
      </c>
      <c r="BE627">
        <v>3046.9679999999998</v>
      </c>
      <c r="BF627">
        <v>2950.6993333333298</v>
      </c>
      <c r="BG627">
        <v>2854.4306666666598</v>
      </c>
      <c r="BH627">
        <v>2758.1619999999998</v>
      </c>
      <c r="BI627">
        <v>2661.8933333333298</v>
      </c>
      <c r="BJ627">
        <v>2565.6246666666598</v>
      </c>
      <c r="BK627">
        <v>2469.3559999999902</v>
      </c>
      <c r="BL627">
        <v>2373.0873333333302</v>
      </c>
      <c r="BM627">
        <v>2276.8186666666602</v>
      </c>
      <c r="BN627">
        <v>2180.5500000000002</v>
      </c>
      <c r="BO627">
        <v>2156.2655448450901</v>
      </c>
      <c r="BP627">
        <v>2132.25154198991</v>
      </c>
      <c r="BQ627">
        <v>2108.5049794481502</v>
      </c>
      <c r="BR627">
        <v>2085.02287877754</v>
      </c>
      <c r="BS627">
        <v>2061.80229470626</v>
      </c>
      <c r="BT627">
        <v>2038.8403147635499</v>
      </c>
      <c r="BU627">
        <v>2016.1340589143799</v>
      </c>
      <c r="BV627">
        <v>1993.6806791982599</v>
      </c>
      <c r="BW627">
        <v>1971.4773593719799</v>
      </c>
      <c r="BX627">
        <v>1949.5213145564201</v>
      </c>
      <c r="BY627">
        <v>1927.8097908872201</v>
      </c>
      <c r="BZ627">
        <v>1906.3400651694001</v>
      </c>
      <c r="CA627">
        <v>1885.1094445357901</v>
      </c>
      <c r="CB627">
        <v>1864.1152661092799</v>
      </c>
      <c r="CC627">
        <v>1843.3548966688199</v>
      </c>
    </row>
    <row r="628" spans="1:81" x14ac:dyDescent="0.25">
      <c r="A628">
        <v>12546</v>
      </c>
      <c r="B628" t="s">
        <v>1196</v>
      </c>
      <c r="C628" t="s">
        <v>211</v>
      </c>
      <c r="D628">
        <v>2019</v>
      </c>
      <c r="E628" t="s">
        <v>105</v>
      </c>
      <c r="F628" t="s">
        <v>54</v>
      </c>
      <c r="G628">
        <v>2019</v>
      </c>
      <c r="H628">
        <v>1405655</v>
      </c>
      <c r="I628">
        <v>100</v>
      </c>
      <c r="J628">
        <v>2030</v>
      </c>
      <c r="K628">
        <v>100</v>
      </c>
      <c r="L628">
        <v>0</v>
      </c>
      <c r="M628">
        <v>2020</v>
      </c>
      <c r="N628">
        <v>1226056</v>
      </c>
      <c r="O628">
        <v>99.995616626661104</v>
      </c>
      <c r="P628" t="s">
        <v>691</v>
      </c>
      <c r="Q628">
        <v>3.9904720372390199</v>
      </c>
      <c r="R628">
        <v>1</v>
      </c>
      <c r="S628" t="s">
        <v>25</v>
      </c>
      <c r="T628">
        <v>-1.11368485725649E-2</v>
      </c>
      <c r="AX628">
        <v>1405655</v>
      </c>
      <c r="AY628">
        <v>1226056</v>
      </c>
      <c r="AZ628">
        <v>1103450.3999999999</v>
      </c>
      <c r="BA628">
        <v>980844.8</v>
      </c>
      <c r="BB628">
        <v>858239.2</v>
      </c>
      <c r="BC628">
        <v>735633.6</v>
      </c>
      <c r="BD628">
        <v>613028</v>
      </c>
      <c r="BE628">
        <v>490422.4</v>
      </c>
      <c r="BF628">
        <v>367816.8</v>
      </c>
      <c r="BG628">
        <v>245211.19999999899</v>
      </c>
      <c r="BH628">
        <v>122605.599999999</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row>
    <row r="629" spans="1:81" x14ac:dyDescent="0.25">
      <c r="A629">
        <v>74102</v>
      </c>
      <c r="B629" t="s">
        <v>1197</v>
      </c>
      <c r="C629" t="s">
        <v>52</v>
      </c>
      <c r="D629">
        <v>2021</v>
      </c>
      <c r="E629" t="s">
        <v>690</v>
      </c>
      <c r="F629" t="s">
        <v>23</v>
      </c>
      <c r="G629">
        <v>2020</v>
      </c>
      <c r="H629">
        <v>22735.7</v>
      </c>
      <c r="I629">
        <v>100</v>
      </c>
      <c r="J629">
        <v>2030</v>
      </c>
      <c r="K629">
        <v>100</v>
      </c>
      <c r="L629">
        <v>0</v>
      </c>
      <c r="M629">
        <v>2020</v>
      </c>
      <c r="N629">
        <v>22735.7</v>
      </c>
      <c r="O629">
        <v>0</v>
      </c>
      <c r="P629" t="s">
        <v>45</v>
      </c>
      <c r="Q629">
        <v>3.6502461760090199</v>
      </c>
      <c r="R629">
        <v>1</v>
      </c>
      <c r="S629" t="s">
        <v>25</v>
      </c>
      <c r="T629">
        <v>-1.11368485725649E-2</v>
      </c>
      <c r="AY629">
        <v>22735.7</v>
      </c>
      <c r="AZ629">
        <v>20462.13</v>
      </c>
      <c r="BA629">
        <v>18188.560000000001</v>
      </c>
      <c r="BB629">
        <v>15914.99</v>
      </c>
      <c r="BC629">
        <v>13641.42</v>
      </c>
      <c r="BD629">
        <v>11367.85</v>
      </c>
      <c r="BE629">
        <v>9094.2800000000007</v>
      </c>
      <c r="BF629">
        <v>6820.71</v>
      </c>
      <c r="BG629">
        <v>4547.1399999999903</v>
      </c>
      <c r="BH629">
        <v>2273.5699999999902</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row>
    <row r="630" spans="1:81" x14ac:dyDescent="0.25">
      <c r="A630">
        <v>46702</v>
      </c>
      <c r="B630" t="s">
        <v>381</v>
      </c>
      <c r="C630" t="s">
        <v>21</v>
      </c>
      <c r="D630">
        <v>2010</v>
      </c>
      <c r="E630" t="s">
        <v>690</v>
      </c>
      <c r="F630" t="s">
        <v>23</v>
      </c>
      <c r="G630">
        <v>2010</v>
      </c>
      <c r="H630">
        <v>47302</v>
      </c>
      <c r="I630">
        <v>100</v>
      </c>
      <c r="J630">
        <v>2025</v>
      </c>
      <c r="K630">
        <v>45</v>
      </c>
      <c r="L630">
        <v>26016.1</v>
      </c>
      <c r="M630">
        <v>2020</v>
      </c>
      <c r="N630">
        <v>34442</v>
      </c>
      <c r="O630">
        <v>60.415580266749402</v>
      </c>
      <c r="P630" t="s">
        <v>24</v>
      </c>
      <c r="Q630">
        <v>3.09780960824878</v>
      </c>
      <c r="R630">
        <v>1</v>
      </c>
      <c r="S630" t="s">
        <v>25</v>
      </c>
      <c r="T630">
        <v>-1.11368485725649E-2</v>
      </c>
      <c r="AO630">
        <v>47302</v>
      </c>
      <c r="AP630">
        <v>46016</v>
      </c>
      <c r="AQ630">
        <v>44730</v>
      </c>
      <c r="AR630">
        <v>43444</v>
      </c>
      <c r="AS630">
        <v>42158</v>
      </c>
      <c r="AT630">
        <v>40872</v>
      </c>
      <c r="AU630">
        <v>39586</v>
      </c>
      <c r="AV630">
        <v>38300</v>
      </c>
      <c r="AW630">
        <v>37014</v>
      </c>
      <c r="AX630">
        <v>35728</v>
      </c>
      <c r="AY630">
        <v>34442</v>
      </c>
      <c r="AZ630">
        <v>32756.82</v>
      </c>
      <c r="BA630">
        <v>31071.64</v>
      </c>
      <c r="BB630">
        <v>29386.46</v>
      </c>
      <c r="BC630">
        <v>27701.279999999999</v>
      </c>
      <c r="BD630">
        <v>26016.1</v>
      </c>
      <c r="BE630">
        <v>25726.3626338512</v>
      </c>
      <c r="BF630">
        <v>25439.852028875201</v>
      </c>
      <c r="BG630">
        <v>25156.532249121101</v>
      </c>
      <c r="BH630">
        <v>24876.3677588518</v>
      </c>
      <c r="BI630">
        <v>24599.323418086002</v>
      </c>
      <c r="BJ630">
        <v>24325.364478191299</v>
      </c>
      <c r="BK630">
        <v>24054.456577525201</v>
      </c>
      <c r="BL630">
        <v>23786.565737125999</v>
      </c>
      <c r="BM630">
        <v>23521.6583564502</v>
      </c>
      <c r="BN630">
        <v>23259.7012091588</v>
      </c>
      <c r="BO630">
        <v>23000.661438949301</v>
      </c>
      <c r="BP630">
        <v>22744.506555434898</v>
      </c>
      <c r="BQ630">
        <v>22491.204430069301</v>
      </c>
      <c r="BR630">
        <v>22240.723292117</v>
      </c>
      <c r="BS630">
        <v>21993.031724668399</v>
      </c>
      <c r="BT630">
        <v>21748.098660699201</v>
      </c>
      <c r="BU630">
        <v>21505.893379173802</v>
      </c>
      <c r="BV630">
        <v>21266.385501192199</v>
      </c>
      <c r="BW630">
        <v>21029.544986179601</v>
      </c>
      <c r="BX630">
        <v>20795.342128118598</v>
      </c>
      <c r="BY630">
        <v>20563.747551822999</v>
      </c>
      <c r="BZ630">
        <v>20334.7322092539</v>
      </c>
      <c r="CA630">
        <v>20108.267375875799</v>
      </c>
      <c r="CB630">
        <v>19884.324647054</v>
      </c>
      <c r="CC630">
        <v>19662.875934492102</v>
      </c>
    </row>
    <row r="631" spans="1:81" x14ac:dyDescent="0.25">
      <c r="A631">
        <v>58593</v>
      </c>
      <c r="B631" t="s">
        <v>1198</v>
      </c>
      <c r="C631" t="s">
        <v>429</v>
      </c>
      <c r="D631">
        <v>2020</v>
      </c>
      <c r="E631" t="s">
        <v>690</v>
      </c>
      <c r="F631" t="s">
        <v>23</v>
      </c>
      <c r="G631">
        <v>2019</v>
      </c>
      <c r="H631">
        <v>4639323</v>
      </c>
      <c r="I631">
        <v>100</v>
      </c>
      <c r="J631">
        <v>2030</v>
      </c>
      <c r="K631">
        <v>30</v>
      </c>
      <c r="L631">
        <v>3247526.0999999898</v>
      </c>
      <c r="M631">
        <v>2020</v>
      </c>
      <c r="N631">
        <v>4459423</v>
      </c>
      <c r="O631">
        <v>12.925736506526199</v>
      </c>
      <c r="P631" t="s">
        <v>24</v>
      </c>
      <c r="Q631">
        <v>2.9507078347390201</v>
      </c>
      <c r="R631">
        <v>1</v>
      </c>
      <c r="S631" t="s">
        <v>25</v>
      </c>
      <c r="T631">
        <v>-1.11368485725649E-2</v>
      </c>
      <c r="AX631">
        <v>4639323</v>
      </c>
      <c r="AY631">
        <v>4459423</v>
      </c>
      <c r="AZ631">
        <v>4338233.3099999996</v>
      </c>
      <c r="BA631">
        <v>4217043.62</v>
      </c>
      <c r="BB631">
        <v>4095853.9299999899</v>
      </c>
      <c r="BC631">
        <v>3974664.23999999</v>
      </c>
      <c r="BD631">
        <v>3853474.55</v>
      </c>
      <c r="BE631">
        <v>3732284.86</v>
      </c>
      <c r="BF631">
        <v>3611095.17</v>
      </c>
      <c r="BG631">
        <v>3489905.4799999902</v>
      </c>
      <c r="BH631">
        <v>3368715.7899999898</v>
      </c>
      <c r="BI631">
        <v>3247526.0999999898</v>
      </c>
      <c r="BJ631">
        <v>3211358.89358884</v>
      </c>
      <c r="BK631">
        <v>3175594.4758787798</v>
      </c>
      <c r="BL631">
        <v>3140228.3610730502</v>
      </c>
      <c r="BM631">
        <v>3105256.1133325002</v>
      </c>
      <c r="BN631">
        <v>3070673.34621929</v>
      </c>
      <c r="BO631">
        <v>3036475.7221466298</v>
      </c>
      <c r="BP631">
        <v>3002658.9518348202</v>
      </c>
      <c r="BQ631">
        <v>2969218.7937731799</v>
      </c>
      <c r="BR631">
        <v>2936151.0536881099</v>
      </c>
      <c r="BS631">
        <v>2903451.5840170099</v>
      </c>
      <c r="BT631">
        <v>2871116.28338804</v>
      </c>
      <c r="BU631">
        <v>2839141.0961057199</v>
      </c>
      <c r="BV631">
        <v>2807522.01164224</v>
      </c>
      <c r="BW631">
        <v>2776255.0641344399</v>
      </c>
      <c r="BX631">
        <v>2745336.33188636</v>
      </c>
      <c r="BY631">
        <v>2714761.9368773801</v>
      </c>
      <c r="BZ631">
        <v>2684528.04427581</v>
      </c>
      <c r="CA631">
        <v>2654630.86195791</v>
      </c>
      <c r="CB631">
        <v>2625066.6400322299</v>
      </c>
      <c r="CC631">
        <v>2595831.6703693001</v>
      </c>
    </row>
    <row r="632" spans="1:81" x14ac:dyDescent="0.25">
      <c r="A632">
        <v>40698</v>
      </c>
      <c r="B632" t="s">
        <v>1199</v>
      </c>
      <c r="C632" t="s">
        <v>27</v>
      </c>
      <c r="D632">
        <v>2019</v>
      </c>
      <c r="E632" t="s">
        <v>28</v>
      </c>
      <c r="F632" t="s">
        <v>23</v>
      </c>
      <c r="G632">
        <v>2018</v>
      </c>
      <c r="H632">
        <v>535210.80000000005</v>
      </c>
      <c r="I632">
        <v>100</v>
      </c>
      <c r="J632">
        <v>2021</v>
      </c>
      <c r="K632">
        <v>29</v>
      </c>
      <c r="L632">
        <v>379999.66800000001</v>
      </c>
      <c r="M632">
        <v>2020</v>
      </c>
      <c r="N632">
        <v>385243.16</v>
      </c>
      <c r="O632">
        <v>96.621703654606506</v>
      </c>
      <c r="P632" t="s">
        <v>24</v>
      </c>
      <c r="Q632">
        <v>2.9359071796165899</v>
      </c>
      <c r="R632">
        <v>1</v>
      </c>
      <c r="S632" t="s">
        <v>25</v>
      </c>
      <c r="T632">
        <v>-1.11368485725649E-2</v>
      </c>
      <c r="AW632">
        <v>535210.80000000005</v>
      </c>
      <c r="AX632">
        <v>460226.98</v>
      </c>
      <c r="AY632">
        <v>385243.16</v>
      </c>
      <c r="AZ632">
        <v>379999.66800000001</v>
      </c>
      <c r="BA632">
        <v>375767.66923985898</v>
      </c>
      <c r="BB632">
        <v>371582.80160906899</v>
      </c>
      <c r="BC632">
        <v>367444.54021537898</v>
      </c>
      <c r="BD632">
        <v>363352.366012185</v>
      </c>
      <c r="BE632">
        <v>359305.76573342399</v>
      </c>
      <c r="BF632">
        <v>355304.23182920099</v>
      </c>
      <c r="BG632">
        <v>351347.26240212802</v>
      </c>
      <c r="BH632">
        <v>347434.36114436999</v>
      </c>
      <c r="BI632">
        <v>343565.03727539902</v>
      </c>
      <c r="BJ632">
        <v>339738.80548043502</v>
      </c>
      <c r="BK632">
        <v>335955.18584957602</v>
      </c>
      <c r="BL632">
        <v>332213.70381760102</v>
      </c>
      <c r="BM632">
        <v>328513.89010445401</v>
      </c>
      <c r="BN632">
        <v>324855.28065637598</v>
      </c>
      <c r="BO632">
        <v>321237.41658770799</v>
      </c>
      <c r="BP632">
        <v>317659.84412332898</v>
      </c>
      <c r="BQ632">
        <v>314122.11454174301</v>
      </c>
      <c r="BR632">
        <v>310623.78411879699</v>
      </c>
      <c r="BS632">
        <v>307164.414072029</v>
      </c>
      <c r="BT632">
        <v>303743.57050562801</v>
      </c>
      <c r="BU632">
        <v>300360.82435601699</v>
      </c>
      <c r="BV632">
        <v>297015.75133803301</v>
      </c>
      <c r="BW632">
        <v>293707.93189171498</v>
      </c>
      <c r="BX632">
        <v>290436.95112967602</v>
      </c>
      <c r="BY632">
        <v>287202.39878506702</v>
      </c>
      <c r="BZ632">
        <v>284003.86916012003</v>
      </c>
      <c r="CA632">
        <v>280840.96107526199</v>
      </c>
      <c r="CB632">
        <v>277713.27781879302</v>
      </c>
      <c r="CC632">
        <v>274620.427097134</v>
      </c>
    </row>
    <row r="633" spans="1:81" x14ac:dyDescent="0.25">
      <c r="A633">
        <v>12782</v>
      </c>
      <c r="B633" t="s">
        <v>1200</v>
      </c>
      <c r="C633" t="s">
        <v>84</v>
      </c>
      <c r="D633">
        <v>2018</v>
      </c>
      <c r="E633" t="s">
        <v>28</v>
      </c>
      <c r="F633" t="s">
        <v>23</v>
      </c>
      <c r="G633">
        <v>2018</v>
      </c>
      <c r="H633">
        <v>448216</v>
      </c>
      <c r="I633">
        <v>100</v>
      </c>
      <c r="J633">
        <v>2030</v>
      </c>
      <c r="K633">
        <v>10</v>
      </c>
      <c r="L633">
        <v>403394.4</v>
      </c>
      <c r="M633">
        <v>2020</v>
      </c>
      <c r="N633">
        <v>467962</v>
      </c>
      <c r="O633">
        <v>-44.0546522212505</v>
      </c>
      <c r="P633" t="s">
        <v>24</v>
      </c>
      <c r="Q633">
        <v>2.7502887240390201</v>
      </c>
      <c r="R633">
        <v>1</v>
      </c>
      <c r="S633" t="s">
        <v>25</v>
      </c>
      <c r="T633">
        <v>-1.11368485725649E-2</v>
      </c>
      <c r="AW633">
        <v>448216</v>
      </c>
      <c r="AX633">
        <v>458089</v>
      </c>
      <c r="AY633">
        <v>467962</v>
      </c>
      <c r="AZ633">
        <v>461505.24</v>
      </c>
      <c r="BA633">
        <v>455048.48</v>
      </c>
      <c r="BB633">
        <v>448591.72</v>
      </c>
      <c r="BC633">
        <v>442134.96</v>
      </c>
      <c r="BD633">
        <v>435678.2</v>
      </c>
      <c r="BE633">
        <v>429221.44</v>
      </c>
      <c r="BF633">
        <v>422764.68</v>
      </c>
      <c r="BG633">
        <v>416307.92</v>
      </c>
      <c r="BH633">
        <v>409851.16</v>
      </c>
      <c r="BI633">
        <v>403394.4</v>
      </c>
      <c r="BJ633">
        <v>398901.85765217902</v>
      </c>
      <c r="BK633">
        <v>394459.34806819202</v>
      </c>
      <c r="BL633">
        <v>390066.31404072401</v>
      </c>
      <c r="BM633">
        <v>385722.204567993</v>
      </c>
      <c r="BN633">
        <v>381426.47478464397</v>
      </c>
      <c r="BO633">
        <v>377178.58589340001</v>
      </c>
      <c r="BP633">
        <v>372978.00509749103</v>
      </c>
      <c r="BQ633">
        <v>368824.205533823</v>
      </c>
      <c r="BR633">
        <v>364716.66620689601</v>
      </c>
      <c r="BS633">
        <v>360654.871923459</v>
      </c>
      <c r="BT633">
        <v>356638.31322789</v>
      </c>
      <c r="BU633">
        <v>352666.48633829597</v>
      </c>
      <c r="BV633">
        <v>348738.89308332797</v>
      </c>
      <c r="BW633">
        <v>344855.04083969502</v>
      </c>
      <c r="BX633">
        <v>341014.44247037702</v>
      </c>
      <c r="BY633">
        <v>337216.61626352702</v>
      </c>
      <c r="BZ633">
        <v>333461.08587204799</v>
      </c>
      <c r="CA633">
        <v>329747.38025384798</v>
      </c>
      <c r="CB633">
        <v>326075.03361276002</v>
      </c>
      <c r="CC633">
        <v>322443.585340121</v>
      </c>
    </row>
    <row r="634" spans="1:81" x14ac:dyDescent="0.25">
      <c r="A634">
        <v>12798</v>
      </c>
      <c r="B634" t="s">
        <v>1201</v>
      </c>
      <c r="C634" t="s">
        <v>48</v>
      </c>
      <c r="D634">
        <v>2016</v>
      </c>
      <c r="E634" t="s">
        <v>28</v>
      </c>
      <c r="F634" t="s">
        <v>23</v>
      </c>
      <c r="G634">
        <v>2015</v>
      </c>
      <c r="H634">
        <v>150893</v>
      </c>
      <c r="I634">
        <v>100</v>
      </c>
      <c r="J634">
        <v>2025</v>
      </c>
      <c r="K634">
        <v>51</v>
      </c>
      <c r="L634">
        <v>73937.569999999905</v>
      </c>
      <c r="M634">
        <v>2020</v>
      </c>
      <c r="N634">
        <v>96264</v>
      </c>
      <c r="O634">
        <v>81.087780290487601</v>
      </c>
      <c r="P634" t="s">
        <v>24</v>
      </c>
      <c r="Q634">
        <v>3.1578199673487801</v>
      </c>
      <c r="R634">
        <v>1</v>
      </c>
      <c r="S634" t="s">
        <v>25</v>
      </c>
      <c r="T634">
        <v>-1.11368485725649E-2</v>
      </c>
      <c r="AT634">
        <v>150893</v>
      </c>
      <c r="AU634">
        <v>139967.20000000001</v>
      </c>
      <c r="AV634">
        <v>129041.4</v>
      </c>
      <c r="AW634">
        <v>118115.6</v>
      </c>
      <c r="AX634">
        <v>107189.799999999</v>
      </c>
      <c r="AY634">
        <v>96264</v>
      </c>
      <c r="AZ634">
        <v>91798.713999999905</v>
      </c>
      <c r="BA634">
        <v>87333.428</v>
      </c>
      <c r="BB634">
        <v>82868.141999999905</v>
      </c>
      <c r="BC634">
        <v>78402.856</v>
      </c>
      <c r="BD634">
        <v>73937.569999999905</v>
      </c>
      <c r="BE634">
        <v>73114.138479086498</v>
      </c>
      <c r="BF634">
        <v>72299.8773903314</v>
      </c>
      <c r="BG634">
        <v>71494.684604020295</v>
      </c>
      <c r="BH634">
        <v>70698.459127841998</v>
      </c>
      <c r="BI634">
        <v>69911.101094221594</v>
      </c>
      <c r="BJ634">
        <v>69132.511747793906</v>
      </c>
      <c r="BK634">
        <v>68362.593433017697</v>
      </c>
      <c r="BL634">
        <v>67601.249581926299</v>
      </c>
      <c r="BM634">
        <v>66848.384702016294</v>
      </c>
      <c r="BN634">
        <v>66103.9043642693</v>
      </c>
      <c r="BO634">
        <v>65367.7151913091</v>
      </c>
      <c r="BP634">
        <v>64639.724845689001</v>
      </c>
      <c r="BQ634">
        <v>63919.842018310301</v>
      </c>
      <c r="BR634">
        <v>63207.976416970101</v>
      </c>
      <c r="BS634">
        <v>62504.038755036003</v>
      </c>
      <c r="BT634">
        <v>61807.940740247497</v>
      </c>
      <c r="BU634">
        <v>61119.595063641304</v>
      </c>
      <c r="BV634">
        <v>60438.915388601003</v>
      </c>
      <c r="BW634">
        <v>59765.816340028097</v>
      </c>
      <c r="BX634">
        <v>59100.213493633499</v>
      </c>
      <c r="BY634">
        <v>58442.023365348599</v>
      </c>
      <c r="BZ634">
        <v>57791.163400854399</v>
      </c>
      <c r="CA634">
        <v>57147.551965226798</v>
      </c>
      <c r="CB634">
        <v>56511.108332697302</v>
      </c>
      <c r="CC634">
        <v>55881.752676528202</v>
      </c>
    </row>
    <row r="635" spans="1:81" x14ac:dyDescent="0.25">
      <c r="A635">
        <v>12799</v>
      </c>
      <c r="B635" t="s">
        <v>1202</v>
      </c>
      <c r="C635" t="s">
        <v>56</v>
      </c>
      <c r="D635">
        <v>2020</v>
      </c>
      <c r="E635" t="s">
        <v>88</v>
      </c>
      <c r="F635" t="s">
        <v>54</v>
      </c>
      <c r="G635">
        <v>2019</v>
      </c>
      <c r="H635">
        <v>5231</v>
      </c>
      <c r="I635">
        <v>100</v>
      </c>
      <c r="J635">
        <v>2025</v>
      </c>
      <c r="K635">
        <v>25</v>
      </c>
      <c r="L635">
        <v>3923.25</v>
      </c>
      <c r="M635">
        <v>2020</v>
      </c>
      <c r="N635">
        <v>6078</v>
      </c>
      <c r="O635">
        <v>77.318307707000301</v>
      </c>
      <c r="P635" t="s">
        <v>24</v>
      </c>
      <c r="Q635">
        <v>3.2378059251487801</v>
      </c>
      <c r="R635">
        <v>1</v>
      </c>
      <c r="S635" t="s">
        <v>25</v>
      </c>
      <c r="T635">
        <v>-1.11368485725649E-2</v>
      </c>
      <c r="AX635">
        <v>5231</v>
      </c>
      <c r="AY635">
        <v>6078</v>
      </c>
      <c r="AZ635">
        <v>5647.05</v>
      </c>
      <c r="BA635">
        <v>5216.1000000000004</v>
      </c>
      <c r="BB635">
        <v>4785.1499999999996</v>
      </c>
      <c r="BC635">
        <v>4354.2</v>
      </c>
      <c r="BD635">
        <v>3923.25</v>
      </c>
      <c r="BE635">
        <v>3879.5573588376801</v>
      </c>
      <c r="BF635">
        <v>3836.3513160037201</v>
      </c>
      <c r="BG635">
        <v>3793.6264523262298</v>
      </c>
      <c r="BH635">
        <v>3751.3774089857998</v>
      </c>
      <c r="BI635">
        <v>3709.5988868433801</v>
      </c>
      <c r="BJ635">
        <v>3668.2856457756502</v>
      </c>
      <c r="BK635">
        <v>3627.43250401773</v>
      </c>
      <c r="BL635">
        <v>3587.0343375132902</v>
      </c>
      <c r="BM635">
        <v>3547.0860792718099</v>
      </c>
      <c r="BN635">
        <v>3507.5827187331101</v>
      </c>
      <c r="BO635">
        <v>3468.5193011388301</v>
      </c>
      <c r="BP635">
        <v>3429.89092691103</v>
      </c>
      <c r="BQ635">
        <v>3391.6927510376099</v>
      </c>
      <c r="BR635">
        <v>3353.9199824646398</v>
      </c>
      <c r="BS635">
        <v>3316.5678834954301</v>
      </c>
      <c r="BT635">
        <v>3279.63176919631</v>
      </c>
      <c r="BU635">
        <v>3243.1070068089898</v>
      </c>
      <c r="BV635">
        <v>3206.9890151695399</v>
      </c>
      <c r="BW635">
        <v>3171.2732641337202</v>
      </c>
      <c r="BX635">
        <v>3135.9552740088302</v>
      </c>
      <c r="BY635">
        <v>3101.0306149918601</v>
      </c>
      <c r="BZ635">
        <v>3066.4949066138101</v>
      </c>
      <c r="CA635">
        <v>3032.3438171903099</v>
      </c>
      <c r="CB635">
        <v>2998.5730632783102</v>
      </c>
      <c r="CC635">
        <v>2965.1784091388099</v>
      </c>
    </row>
    <row r="636" spans="1:81" x14ac:dyDescent="0.25">
      <c r="A636">
        <v>12860</v>
      </c>
      <c r="B636" t="s">
        <v>384</v>
      </c>
      <c r="C636" t="s">
        <v>43</v>
      </c>
      <c r="D636">
        <v>2017</v>
      </c>
      <c r="E636" t="s">
        <v>28</v>
      </c>
      <c r="F636" t="s">
        <v>23</v>
      </c>
      <c r="G636">
        <v>2015</v>
      </c>
      <c r="H636">
        <v>10300.236999999999</v>
      </c>
      <c r="I636">
        <v>100</v>
      </c>
      <c r="J636">
        <v>2021</v>
      </c>
      <c r="K636">
        <v>8</v>
      </c>
      <c r="L636">
        <v>9476.2180399999997</v>
      </c>
      <c r="M636">
        <v>2020</v>
      </c>
      <c r="N636">
        <v>10300.236999999999</v>
      </c>
      <c r="O636">
        <v>182.83878988810599</v>
      </c>
      <c r="P636" t="s">
        <v>24</v>
      </c>
      <c r="Q636">
        <v>2.7258548650365899</v>
      </c>
      <c r="R636">
        <v>1</v>
      </c>
      <c r="S636" t="s">
        <v>25</v>
      </c>
      <c r="T636">
        <v>-1.11368485725649E-2</v>
      </c>
      <c r="AT636">
        <v>10300.236999999999</v>
      </c>
      <c r="AU636">
        <v>10300.236999999999</v>
      </c>
      <c r="AV636">
        <v>10300.236999999999</v>
      </c>
      <c r="AW636">
        <v>10300.236999999999</v>
      </c>
      <c r="AX636">
        <v>10300.236999999999</v>
      </c>
      <c r="AY636">
        <v>10300.236999999999</v>
      </c>
      <c r="AZ636">
        <v>9476.2180399999997</v>
      </c>
      <c r="BA636">
        <v>9370.6828346479106</v>
      </c>
      <c r="BB636">
        <v>9266.3229588969007</v>
      </c>
      <c r="BC636">
        <v>9163.1253232791896</v>
      </c>
      <c r="BD636">
        <v>9061.0769841023903</v>
      </c>
      <c r="BE636">
        <v>8960.1651418260899</v>
      </c>
      <c r="BF636">
        <v>8860.3771394563992</v>
      </c>
      <c r="BG636">
        <v>8761.7004609584492</v>
      </c>
      <c r="BH636">
        <v>8664.12272968658</v>
      </c>
      <c r="BI636">
        <v>8567.6317068319495</v>
      </c>
      <c r="BJ636">
        <v>8472.2152898874501</v>
      </c>
      <c r="BK636">
        <v>8377.8615111298095</v>
      </c>
      <c r="BL636">
        <v>8284.5585361184294</v>
      </c>
      <c r="BM636">
        <v>8192.2946622111303</v>
      </c>
      <c r="BN636">
        <v>8101.05831709626</v>
      </c>
      <c r="BO636">
        <v>8010.8380573412396</v>
      </c>
      <c r="BP636">
        <v>7921.6225669572896</v>
      </c>
      <c r="BQ636">
        <v>7833.40065598007</v>
      </c>
      <c r="BR636">
        <v>7746.1612590661898</v>
      </c>
      <c r="BS636">
        <v>7659.8934341053</v>
      </c>
      <c r="BT636">
        <v>7574.5863608476902</v>
      </c>
      <c r="BU636">
        <v>7490.2293395471097</v>
      </c>
      <c r="BV636">
        <v>7406.8117896187896</v>
      </c>
      <c r="BW636">
        <v>7324.3232483123202</v>
      </c>
      <c r="BX636">
        <v>7242.75336939935</v>
      </c>
      <c r="BY636">
        <v>7162.09192187591</v>
      </c>
      <c r="BZ636">
        <v>7082.3287886791904</v>
      </c>
      <c r="CA636">
        <v>7003.4539654185501</v>
      </c>
      <c r="CB636">
        <v>6925.4575591207604</v>
      </c>
      <c r="CC636">
        <v>6848.3297869891003</v>
      </c>
    </row>
    <row r="637" spans="1:81" x14ac:dyDescent="0.25">
      <c r="A637">
        <v>12903</v>
      </c>
      <c r="B637" t="s">
        <v>1203</v>
      </c>
      <c r="C637" t="s">
        <v>59</v>
      </c>
      <c r="D637">
        <v>2017</v>
      </c>
      <c r="E637" t="s">
        <v>690</v>
      </c>
      <c r="F637" t="s">
        <v>23</v>
      </c>
      <c r="G637">
        <v>2017</v>
      </c>
      <c r="H637">
        <v>470510</v>
      </c>
      <c r="I637">
        <v>100</v>
      </c>
      <c r="J637">
        <v>2030</v>
      </c>
      <c r="K637">
        <v>55</v>
      </c>
      <c r="L637">
        <v>211729.49999999901</v>
      </c>
      <c r="M637">
        <v>2020</v>
      </c>
      <c r="N637">
        <v>327176</v>
      </c>
      <c r="O637">
        <v>55.388253751731703</v>
      </c>
      <c r="P637" t="s">
        <v>24</v>
      </c>
      <c r="Q637">
        <v>3.20029095343902</v>
      </c>
      <c r="R637">
        <v>1</v>
      </c>
      <c r="S637" t="s">
        <v>25</v>
      </c>
      <c r="T637">
        <v>-1.11368485725649E-2</v>
      </c>
      <c r="AV637">
        <v>470510</v>
      </c>
      <c r="AW637">
        <v>422732</v>
      </c>
      <c r="AX637">
        <v>374954</v>
      </c>
      <c r="AY637">
        <v>327176</v>
      </c>
      <c r="AZ637">
        <v>315631.34999999998</v>
      </c>
      <c r="BA637">
        <v>304086.7</v>
      </c>
      <c r="BB637">
        <v>292542.05</v>
      </c>
      <c r="BC637">
        <v>280997.39999999898</v>
      </c>
      <c r="BD637">
        <v>269452.75</v>
      </c>
      <c r="BE637">
        <v>257908.09999999899</v>
      </c>
      <c r="BF637">
        <v>246363.44999999899</v>
      </c>
      <c r="BG637">
        <v>234818.8</v>
      </c>
      <c r="BH637">
        <v>223274.149999999</v>
      </c>
      <c r="BI637">
        <v>211729.49999999901</v>
      </c>
      <c r="BJ637">
        <v>209371.50062015501</v>
      </c>
      <c r="BK637">
        <v>207039.761922337</v>
      </c>
      <c r="BL637">
        <v>204733.991445308</v>
      </c>
      <c r="BM637">
        <v>202453.899984925</v>
      </c>
      <c r="BN637">
        <v>200199.20155786799</v>
      </c>
      <c r="BO637">
        <v>197969.61336576901</v>
      </c>
      <c r="BP637">
        <v>195764.85575974599</v>
      </c>
      <c r="BQ637">
        <v>193584.652205319</v>
      </c>
      <c r="BR637">
        <v>191428.72924773599</v>
      </c>
      <c r="BS637">
        <v>189296.81647766501</v>
      </c>
      <c r="BT637">
        <v>187188.64649728499</v>
      </c>
      <c r="BU637">
        <v>185103.954886741</v>
      </c>
      <c r="BV637">
        <v>183042.48017098501</v>
      </c>
      <c r="BW637">
        <v>181003.963786974</v>
      </c>
      <c r="BX637">
        <v>178988.15005124401</v>
      </c>
      <c r="BY637">
        <v>176994.78612783999</v>
      </c>
      <c r="BZ637">
        <v>175023.621996601</v>
      </c>
      <c r="CA637">
        <v>173074.41042180301</v>
      </c>
      <c r="CB637">
        <v>171146.906921149</v>
      </c>
      <c r="CC637">
        <v>169240.86973510601</v>
      </c>
    </row>
    <row r="638" spans="1:81" x14ac:dyDescent="0.25">
      <c r="A638">
        <v>12915</v>
      </c>
      <c r="B638" t="s">
        <v>1204</v>
      </c>
      <c r="C638" t="s">
        <v>211</v>
      </c>
      <c r="D638">
        <v>2013</v>
      </c>
      <c r="E638" t="s">
        <v>105</v>
      </c>
      <c r="F638" t="s">
        <v>54</v>
      </c>
      <c r="G638">
        <v>2013</v>
      </c>
      <c r="H638">
        <v>163409.81</v>
      </c>
      <c r="I638">
        <v>100</v>
      </c>
      <c r="J638">
        <v>2025</v>
      </c>
      <c r="K638">
        <v>35</v>
      </c>
      <c r="L638">
        <v>106216.3765</v>
      </c>
      <c r="M638">
        <v>2020</v>
      </c>
      <c r="N638">
        <v>119307.569999999</v>
      </c>
      <c r="O638">
        <v>108.203413222534</v>
      </c>
      <c r="P638" t="s">
        <v>691</v>
      </c>
      <c r="Q638">
        <v>3.33782701592978</v>
      </c>
      <c r="R638">
        <v>1</v>
      </c>
      <c r="S638" t="s">
        <v>25</v>
      </c>
      <c r="T638">
        <v>-1.11368485725649E-2</v>
      </c>
      <c r="AR638">
        <v>163409.81</v>
      </c>
      <c r="AS638">
        <v>157109.49</v>
      </c>
      <c r="AT638">
        <v>150809.16999999899</v>
      </c>
      <c r="AU638">
        <v>144508.85</v>
      </c>
      <c r="AV638">
        <v>138208.53</v>
      </c>
      <c r="AW638">
        <v>131908.21</v>
      </c>
      <c r="AX638">
        <v>125607.889999999</v>
      </c>
      <c r="AY638">
        <v>119307.569999999</v>
      </c>
      <c r="AZ638">
        <v>116689.331299999</v>
      </c>
      <c r="BA638">
        <v>114071.092599999</v>
      </c>
      <c r="BB638">
        <v>111452.8539</v>
      </c>
      <c r="BC638">
        <v>108834.6152</v>
      </c>
      <c r="BD638">
        <v>106216.3765</v>
      </c>
      <c r="BE638">
        <v>105033.460798992</v>
      </c>
      <c r="BF638">
        <v>103863.719051022</v>
      </c>
      <c r="BG638">
        <v>102707.004539767</v>
      </c>
      <c r="BH638">
        <v>101563.17218286599</v>
      </c>
      <c r="BI638">
        <v>100432.078513716</v>
      </c>
      <c r="BJ638">
        <v>99313.581663481207</v>
      </c>
      <c r="BK638">
        <v>98207.541343295903</v>
      </c>
      <c r="BL638">
        <v>97113.818826671704</v>
      </c>
      <c r="BM638">
        <v>96032.276932095599</v>
      </c>
      <c r="BN638">
        <v>94962.780005824199</v>
      </c>
      <c r="BO638">
        <v>93905.193904869506</v>
      </c>
      <c r="BP638">
        <v>92859.385980173698</v>
      </c>
      <c r="BQ638">
        <v>91825.225059971097</v>
      </c>
      <c r="BR638">
        <v>90802.581433336498</v>
      </c>
      <c r="BS638">
        <v>89791.326833915402</v>
      </c>
      <c r="BT638">
        <v>88791.334423836393</v>
      </c>
      <c r="BU638">
        <v>87802.4787778022</v>
      </c>
      <c r="BV638">
        <v>86824.635867357996</v>
      </c>
      <c r="BW638">
        <v>85857.683045335099</v>
      </c>
      <c r="BX638">
        <v>84901.499030467894</v>
      </c>
      <c r="BY638">
        <v>83955.963892181797</v>
      </c>
      <c r="BZ638">
        <v>83020.959035550899</v>
      </c>
      <c r="CA638">
        <v>82096.367186422794</v>
      </c>
      <c r="CB638">
        <v>81182.072376709999</v>
      </c>
      <c r="CC638">
        <v>80277.959929843506</v>
      </c>
    </row>
    <row r="639" spans="1:81" x14ac:dyDescent="0.25">
      <c r="A639">
        <v>860625</v>
      </c>
      <c r="B639" t="s">
        <v>1205</v>
      </c>
      <c r="C639" t="s">
        <v>65</v>
      </c>
      <c r="D639">
        <v>2020</v>
      </c>
      <c r="E639" t="s">
        <v>49</v>
      </c>
      <c r="F639" t="s">
        <v>50</v>
      </c>
      <c r="G639">
        <v>2019</v>
      </c>
      <c r="H639">
        <v>1883</v>
      </c>
      <c r="I639">
        <v>100</v>
      </c>
      <c r="J639">
        <v>2030</v>
      </c>
      <c r="K639">
        <v>25</v>
      </c>
      <c r="L639">
        <v>1412.25</v>
      </c>
      <c r="M639">
        <v>2020</v>
      </c>
      <c r="N639">
        <v>1614</v>
      </c>
      <c r="O639">
        <v>57.142857142857103</v>
      </c>
      <c r="P639" t="s">
        <v>24</v>
      </c>
      <c r="Q639">
        <v>2.57024409073902</v>
      </c>
      <c r="R639">
        <v>1</v>
      </c>
      <c r="S639" t="s">
        <v>25</v>
      </c>
      <c r="T639">
        <v>-1.11368485725649E-2</v>
      </c>
      <c r="AX639">
        <v>1883</v>
      </c>
      <c r="AY639">
        <v>1614</v>
      </c>
      <c r="AZ639">
        <v>1593.825</v>
      </c>
      <c r="BA639">
        <v>1573.65</v>
      </c>
      <c r="BB639">
        <v>1553.4749999999999</v>
      </c>
      <c r="BC639">
        <v>1533.3</v>
      </c>
      <c r="BD639">
        <v>1513.125</v>
      </c>
      <c r="BE639">
        <v>1492.95</v>
      </c>
      <c r="BF639">
        <v>1472.7750000000001</v>
      </c>
      <c r="BG639">
        <v>1452.6</v>
      </c>
      <c r="BH639">
        <v>1432.425</v>
      </c>
      <c r="BI639">
        <v>1412.25</v>
      </c>
      <c r="BJ639">
        <v>1396.52198560339</v>
      </c>
      <c r="BK639">
        <v>1380.9691317214699</v>
      </c>
      <c r="BL639">
        <v>1365.5894876181001</v>
      </c>
      <c r="BM639">
        <v>1350.3811242822101</v>
      </c>
      <c r="BN639">
        <v>1335.34213418583</v>
      </c>
      <c r="BO639">
        <v>1320.47063104484</v>
      </c>
      <c r="BP639">
        <v>1305.7647495823701</v>
      </c>
      <c r="BQ639">
        <v>1291.2226452948801</v>
      </c>
      <c r="BR639">
        <v>1276.84249422076</v>
      </c>
      <c r="BS639">
        <v>1262.62249271161</v>
      </c>
      <c r="BT639">
        <v>1248.56085720597</v>
      </c>
      <c r="BU639">
        <v>1234.6558240056299</v>
      </c>
      <c r="BV639">
        <v>1220.9056490544399</v>
      </c>
      <c r="BW639">
        <v>1207.3086077195401</v>
      </c>
      <c r="BX639">
        <v>1193.8629945750099</v>
      </c>
      <c r="BY639">
        <v>1180.5671231880399</v>
      </c>
      <c r="BZ639">
        <v>1167.41932590734</v>
      </c>
      <c r="CA639">
        <v>1154.41795365403</v>
      </c>
      <c r="CB639">
        <v>1141.56137571473</v>
      </c>
      <c r="CC639">
        <v>1128.8479795371099</v>
      </c>
    </row>
    <row r="640" spans="1:81" x14ac:dyDescent="0.25">
      <c r="A640">
        <v>841906</v>
      </c>
      <c r="B640" t="s">
        <v>1206</v>
      </c>
      <c r="C640" t="s">
        <v>43</v>
      </c>
      <c r="D640">
        <v>2019</v>
      </c>
      <c r="E640" t="s">
        <v>105</v>
      </c>
      <c r="F640" t="s">
        <v>54</v>
      </c>
      <c r="G640">
        <v>2017</v>
      </c>
      <c r="H640">
        <v>2127830</v>
      </c>
      <c r="I640">
        <v>100</v>
      </c>
      <c r="J640">
        <v>2030</v>
      </c>
      <c r="K640">
        <v>43</v>
      </c>
      <c r="L640">
        <v>1212863.1000000001</v>
      </c>
      <c r="M640">
        <v>2020</v>
      </c>
      <c r="N640">
        <v>1240370</v>
      </c>
      <c r="O640">
        <v>16.141406452564201</v>
      </c>
      <c r="P640" t="s">
        <v>706</v>
      </c>
      <c r="Q640">
        <v>3.42806012573902</v>
      </c>
      <c r="R640">
        <v>1</v>
      </c>
      <c r="S640" t="s">
        <v>25</v>
      </c>
      <c r="T640">
        <v>-1.11368485725649E-2</v>
      </c>
      <c r="AV640">
        <v>2127830</v>
      </c>
      <c r="AW640">
        <v>1832010</v>
      </c>
      <c r="AX640">
        <v>1536190</v>
      </c>
      <c r="AY640">
        <v>1240370</v>
      </c>
      <c r="AZ640">
        <v>1237619.31</v>
      </c>
      <c r="BA640">
        <v>1234868.6200000001</v>
      </c>
      <c r="BB640">
        <v>1232117.93</v>
      </c>
      <c r="BC640">
        <v>1229367.24</v>
      </c>
      <c r="BD640">
        <v>1226616.55</v>
      </c>
      <c r="BE640">
        <v>1223865.8600000001</v>
      </c>
      <c r="BF640">
        <v>1221115.17</v>
      </c>
      <c r="BG640">
        <v>1218364.48</v>
      </c>
      <c r="BH640">
        <v>1215613.79</v>
      </c>
      <c r="BI640">
        <v>1212863.1000000001</v>
      </c>
      <c r="BJ640">
        <v>1199355.62731604</v>
      </c>
      <c r="BK640">
        <v>1185998.58530997</v>
      </c>
      <c r="BL640">
        <v>1172790.2986581</v>
      </c>
      <c r="BM640">
        <v>1159729.11069457</v>
      </c>
      <c r="BN640">
        <v>1146813.38320357</v>
      </c>
      <c r="BO640">
        <v>1134041.4962138401</v>
      </c>
      <c r="BP640">
        <v>1121411.8477955</v>
      </c>
      <c r="BQ640">
        <v>1108922.85385912</v>
      </c>
      <c r="BR640">
        <v>1096572.94795704</v>
      </c>
      <c r="BS640">
        <v>1084360.5810868701</v>
      </c>
      <c r="BT640">
        <v>1072284.22149724</v>
      </c>
      <c r="BU640">
        <v>1060342.35449568</v>
      </c>
      <c r="BV640">
        <v>1048533.48225858</v>
      </c>
      <c r="BW640">
        <v>1036856.12364341</v>
      </c>
      <c r="BX640">
        <v>1025308.81400285</v>
      </c>
      <c r="BY640">
        <v>1013890.10500119</v>
      </c>
      <c r="BZ640">
        <v>1002598.56443257</v>
      </c>
      <c r="CA640">
        <v>991432.77604141401</v>
      </c>
      <c r="CB640">
        <v>980391.33934476296</v>
      </c>
      <c r="CC640">
        <v>969472.86945662601</v>
      </c>
    </row>
    <row r="641" spans="1:81" x14ac:dyDescent="0.25">
      <c r="A641">
        <v>74058</v>
      </c>
      <c r="B641" t="s">
        <v>1207</v>
      </c>
      <c r="C641" t="s">
        <v>1208</v>
      </c>
      <c r="D641">
        <v>2020</v>
      </c>
      <c r="E641" t="s">
        <v>28</v>
      </c>
      <c r="F641" t="s">
        <v>23</v>
      </c>
      <c r="G641">
        <v>2019</v>
      </c>
      <c r="H641">
        <v>79070</v>
      </c>
      <c r="I641">
        <v>100</v>
      </c>
      <c r="J641">
        <v>2030</v>
      </c>
      <c r="K641">
        <v>20</v>
      </c>
      <c r="L641">
        <v>63256</v>
      </c>
      <c r="M641">
        <v>2020</v>
      </c>
      <c r="N641">
        <v>79070</v>
      </c>
      <c r="O641">
        <v>110.218586008843</v>
      </c>
      <c r="P641" t="s">
        <v>691</v>
      </c>
      <c r="Q641">
        <v>2.8502681034390198</v>
      </c>
      <c r="R641">
        <v>1</v>
      </c>
      <c r="S641" t="s">
        <v>25</v>
      </c>
      <c r="T641">
        <v>-1.11368485725649E-2</v>
      </c>
      <c r="AX641">
        <v>79070</v>
      </c>
      <c r="AY641">
        <v>79070</v>
      </c>
      <c r="AZ641">
        <v>77488.600000000006</v>
      </c>
      <c r="BA641">
        <v>75907.199999999997</v>
      </c>
      <c r="BB641">
        <v>74325.8</v>
      </c>
      <c r="BC641">
        <v>72744.399999999994</v>
      </c>
      <c r="BD641">
        <v>71163</v>
      </c>
      <c r="BE641">
        <v>69581.600000000006</v>
      </c>
      <c r="BF641">
        <v>68000.2</v>
      </c>
      <c r="BG641">
        <v>66418.8</v>
      </c>
      <c r="BH641">
        <v>64837.4</v>
      </c>
      <c r="BI641">
        <v>63256</v>
      </c>
      <c r="BJ641">
        <v>62551.527506693797</v>
      </c>
      <c r="BK641">
        <v>61854.900616869098</v>
      </c>
      <c r="BL641">
        <v>61166.031955227998</v>
      </c>
      <c r="BM641">
        <v>60484.835119557902</v>
      </c>
      <c r="BN641">
        <v>59811.224669894902</v>
      </c>
      <c r="BO641">
        <v>59145.116117806603</v>
      </c>
      <c r="BP641">
        <v>58486.4259157958</v>
      </c>
      <c r="BQ641">
        <v>57835.071446821101</v>
      </c>
      <c r="BR641">
        <v>57190.971013934301</v>
      </c>
      <c r="BS641">
        <v>56554.043830034199</v>
      </c>
      <c r="BT641">
        <v>55924.210007732901</v>
      </c>
      <c r="BU641">
        <v>55301.390549336502</v>
      </c>
      <c r="BV641">
        <v>54685.5073369362</v>
      </c>
      <c r="BW641">
        <v>54076.483122610902</v>
      </c>
      <c r="BX641">
        <v>53474.241518737501</v>
      </c>
      <c r="BY641">
        <v>52878.706988410602</v>
      </c>
      <c r="BZ641">
        <v>52289.804835967603</v>
      </c>
      <c r="CA641">
        <v>51707.461197620498</v>
      </c>
      <c r="CB641">
        <v>51131.603032190797</v>
      </c>
      <c r="CC641">
        <v>50562.158111948796</v>
      </c>
    </row>
    <row r="642" spans="1:81" x14ac:dyDescent="0.25">
      <c r="A642">
        <v>13019</v>
      </c>
      <c r="B642" t="s">
        <v>388</v>
      </c>
      <c r="C642" t="s">
        <v>211</v>
      </c>
      <c r="D642">
        <v>2013</v>
      </c>
      <c r="E642" t="s">
        <v>44</v>
      </c>
      <c r="F642" t="s">
        <v>33</v>
      </c>
      <c r="G642">
        <v>2013</v>
      </c>
      <c r="H642">
        <v>232276</v>
      </c>
      <c r="I642">
        <v>100</v>
      </c>
      <c r="J642">
        <v>2023</v>
      </c>
      <c r="K642">
        <v>22</v>
      </c>
      <c r="L642">
        <v>181175.28</v>
      </c>
      <c r="M642">
        <v>2020</v>
      </c>
      <c r="N642">
        <v>203514</v>
      </c>
      <c r="O642">
        <v>56.284921230072698</v>
      </c>
      <c r="P642" t="s">
        <v>24</v>
      </c>
      <c r="Q642">
        <v>2.5368524958926799</v>
      </c>
      <c r="R642">
        <v>1</v>
      </c>
      <c r="S642" t="s">
        <v>25</v>
      </c>
      <c r="T642">
        <v>-1.11368485725649E-2</v>
      </c>
      <c r="AR642">
        <v>232276</v>
      </c>
      <c r="AS642">
        <v>228167.142857142</v>
      </c>
      <c r="AT642">
        <v>224058.28571428501</v>
      </c>
      <c r="AU642">
        <v>219949.428571428</v>
      </c>
      <c r="AV642">
        <v>215840.57142857101</v>
      </c>
      <c r="AW642">
        <v>211731.714285714</v>
      </c>
      <c r="AX642">
        <v>207622.85714285701</v>
      </c>
      <c r="AY642">
        <v>203514</v>
      </c>
      <c r="AZ642">
        <v>196067.76</v>
      </c>
      <c r="BA642">
        <v>188621.52</v>
      </c>
      <c r="BB642">
        <v>181175.28</v>
      </c>
      <c r="BC642">
        <v>179157.558341547</v>
      </c>
      <c r="BD642">
        <v>177162.30774366701</v>
      </c>
      <c r="BE642">
        <v>175189.27794956</v>
      </c>
      <c r="BF642">
        <v>173238.221489499</v>
      </c>
      <c r="BG642">
        <v>171308.89364979</v>
      </c>
      <c r="BH642">
        <v>169401.05244207801</v>
      </c>
      <c r="BI642">
        <v>167514.458572998</v>
      </c>
      <c r="BJ642">
        <v>165648.87541415499</v>
      </c>
      <c r="BK642">
        <v>163804.06897245199</v>
      </c>
      <c r="BL642">
        <v>161979.80786073601</v>
      </c>
      <c r="BM642">
        <v>160175.86326877799</v>
      </c>
      <c r="BN642">
        <v>158392.00893457301</v>
      </c>
      <c r="BO642">
        <v>156628.02111596501</v>
      </c>
      <c r="BP642">
        <v>154883.67856257601</v>
      </c>
      <c r="BQ642">
        <v>153158.762488062</v>
      </c>
      <c r="BR642">
        <v>151453.05654267099</v>
      </c>
      <c r="BS642">
        <v>149766.346786104</v>
      </c>
      <c r="BT642">
        <v>148098.42166068</v>
      </c>
      <c r="BU642">
        <v>146449.07196480999</v>
      </c>
      <c r="BV642">
        <v>144818.090826745</v>
      </c>
      <c r="BW642">
        <v>143205.273678639</v>
      </c>
      <c r="BX642">
        <v>141610.418230888</v>
      </c>
      <c r="BY642">
        <v>140033.32444675299</v>
      </c>
      <c r="BZ642">
        <v>138473.79451727599</v>
      </c>
      <c r="CA642">
        <v>136931.63283646901</v>
      </c>
      <c r="CB642">
        <v>135406.64597677501</v>
      </c>
      <c r="CC642">
        <v>133898.642664813</v>
      </c>
    </row>
    <row r="643" spans="1:81" x14ac:dyDescent="0.25">
      <c r="A643">
        <v>13025</v>
      </c>
      <c r="B643" t="s">
        <v>1209</v>
      </c>
      <c r="C643" t="s">
        <v>27</v>
      </c>
      <c r="D643">
        <v>2019</v>
      </c>
      <c r="E643" t="s">
        <v>105</v>
      </c>
      <c r="F643" t="s">
        <v>54</v>
      </c>
      <c r="G643">
        <v>2017</v>
      </c>
      <c r="H643">
        <v>19680</v>
      </c>
      <c r="I643">
        <v>100</v>
      </c>
      <c r="J643">
        <v>2030</v>
      </c>
      <c r="K643">
        <v>30</v>
      </c>
      <c r="L643">
        <v>13776</v>
      </c>
      <c r="M643">
        <v>2020</v>
      </c>
      <c r="N643">
        <v>17990</v>
      </c>
      <c r="O643">
        <v>62.672161263095198</v>
      </c>
      <c r="P643" t="s">
        <v>24</v>
      </c>
      <c r="Q643">
        <v>3.2903446074390201</v>
      </c>
      <c r="R643">
        <v>1</v>
      </c>
      <c r="S643" t="s">
        <v>25</v>
      </c>
      <c r="T643">
        <v>-1.11368485725649E-2</v>
      </c>
      <c r="AV643">
        <v>19680</v>
      </c>
      <c r="AW643">
        <v>19116.666666666599</v>
      </c>
      <c r="AX643">
        <v>18553.333333333299</v>
      </c>
      <c r="AY643">
        <v>17990</v>
      </c>
      <c r="AZ643">
        <v>17568.599999999999</v>
      </c>
      <c r="BA643">
        <v>17147.2</v>
      </c>
      <c r="BB643">
        <v>16725.8</v>
      </c>
      <c r="BC643">
        <v>16304.4</v>
      </c>
      <c r="BD643">
        <v>15883</v>
      </c>
      <c r="BE643">
        <v>15461.6</v>
      </c>
      <c r="BF643">
        <v>15040.2</v>
      </c>
      <c r="BG643">
        <v>14618.8</v>
      </c>
      <c r="BH643">
        <v>14197.4</v>
      </c>
      <c r="BI643">
        <v>13776</v>
      </c>
      <c r="BJ643">
        <v>13622.578774064301</v>
      </c>
      <c r="BK643">
        <v>13470.8661770897</v>
      </c>
      <c r="BL643">
        <v>13320.843180334199</v>
      </c>
      <c r="BM643">
        <v>13172.4909669759</v>
      </c>
      <c r="BN643">
        <v>13025.790929753201</v>
      </c>
      <c r="BO643">
        <v>12880.724668630701</v>
      </c>
      <c r="BP643">
        <v>12737.273988491201</v>
      </c>
      <c r="BQ643">
        <v>12595.420896854101</v>
      </c>
      <c r="BR643">
        <v>12455.1476016181</v>
      </c>
      <c r="BS643">
        <v>12316.43650883</v>
      </c>
      <c r="BT643">
        <v>12179.2702204775</v>
      </c>
      <c r="BU643">
        <v>12043.6315323077</v>
      </c>
      <c r="BV643">
        <v>11909.5034316686</v>
      </c>
      <c r="BW643">
        <v>11776.8690953757</v>
      </c>
      <c r="BX643">
        <v>11645.711887601599</v>
      </c>
      <c r="BY643">
        <v>11516.0153577896</v>
      </c>
      <c r="BZ643">
        <v>11387.7632385906</v>
      </c>
      <c r="CA643">
        <v>11260.939443822201</v>
      </c>
      <c r="CB643">
        <v>11135.528066451499</v>
      </c>
      <c r="CC643">
        <v>11011.5133765999</v>
      </c>
    </row>
    <row r="644" spans="1:81" x14ac:dyDescent="0.25">
      <c r="A644">
        <v>56175</v>
      </c>
      <c r="B644" t="s">
        <v>389</v>
      </c>
      <c r="C644" t="s">
        <v>78</v>
      </c>
      <c r="D644">
        <v>2015</v>
      </c>
      <c r="E644" t="s">
        <v>28</v>
      </c>
      <c r="F644" t="s">
        <v>23</v>
      </c>
      <c r="G644">
        <v>2015</v>
      </c>
      <c r="H644">
        <v>158902</v>
      </c>
      <c r="I644">
        <v>100</v>
      </c>
      <c r="J644">
        <v>2025</v>
      </c>
      <c r="K644">
        <v>10</v>
      </c>
      <c r="L644">
        <v>143011.79999999999</v>
      </c>
      <c r="M644">
        <v>2020</v>
      </c>
      <c r="N644">
        <v>183254</v>
      </c>
      <c r="O644">
        <v>-153.25168972070799</v>
      </c>
      <c r="P644" t="s">
        <v>24</v>
      </c>
      <c r="Q644">
        <v>2.7478207682487801</v>
      </c>
      <c r="R644">
        <v>1</v>
      </c>
      <c r="S644" t="s">
        <v>25</v>
      </c>
      <c r="T644">
        <v>-1.11368485725649E-2</v>
      </c>
      <c r="AT644">
        <v>158902</v>
      </c>
      <c r="AU644">
        <v>163772.4</v>
      </c>
      <c r="AV644">
        <v>168642.8</v>
      </c>
      <c r="AW644">
        <v>173513.2</v>
      </c>
      <c r="AX644">
        <v>178383.6</v>
      </c>
      <c r="AY644">
        <v>183254</v>
      </c>
      <c r="AZ644">
        <v>175205.56</v>
      </c>
      <c r="BA644">
        <v>167157.12</v>
      </c>
      <c r="BB644">
        <v>159108.68</v>
      </c>
      <c r="BC644">
        <v>151060.24</v>
      </c>
      <c r="BD644">
        <v>143011.79999999999</v>
      </c>
      <c r="BE644">
        <v>141419.09923930999</v>
      </c>
      <c r="BF644">
        <v>139844.13614581301</v>
      </c>
      <c r="BG644">
        <v>138286.71317779599</v>
      </c>
      <c r="BH644">
        <v>136746.63499353701</v>
      </c>
      <c r="BI644">
        <v>135223.708426806</v>
      </c>
      <c r="BJ644">
        <v>133717.742462636</v>
      </c>
      <c r="BK644">
        <v>132228.548213364</v>
      </c>
      <c r="BL644">
        <v>130755.938894942</v>
      </c>
      <c r="BM644">
        <v>129299.72980350599</v>
      </c>
      <c r="BN644">
        <v>127859.73829220999</v>
      </c>
      <c r="BO644">
        <v>126435.78374832201</v>
      </c>
      <c r="BP644">
        <v>125027.687570564</v>
      </c>
      <c r="BQ644">
        <v>123635.273146712</v>
      </c>
      <c r="BR644">
        <v>122258.36583145001</v>
      </c>
      <c r="BS644">
        <v>120896.79292445599</v>
      </c>
      <c r="BT644">
        <v>119550.383648747</v>
      </c>
      <c r="BU644">
        <v>118218.969129259</v>
      </c>
      <c r="BV644">
        <v>116902.382371662</v>
      </c>
      <c r="BW644">
        <v>115600.458241416</v>
      </c>
      <c r="BX644">
        <v>114313.033443063</v>
      </c>
      <c r="BY644">
        <v>113039.94649973699</v>
      </c>
      <c r="BZ644">
        <v>111781.037732918</v>
      </c>
      <c r="CA644">
        <v>110536.149242403</v>
      </c>
      <c r="CB644">
        <v>109305.12488649601</v>
      </c>
      <c r="CC644">
        <v>108087.810262429</v>
      </c>
    </row>
    <row r="645" spans="1:81" x14ac:dyDescent="0.25">
      <c r="A645">
        <v>13121</v>
      </c>
      <c r="B645" t="s">
        <v>1210</v>
      </c>
      <c r="C645" t="s">
        <v>27</v>
      </c>
      <c r="D645">
        <v>2016</v>
      </c>
      <c r="E645" t="s">
        <v>28</v>
      </c>
      <c r="F645" t="s">
        <v>23</v>
      </c>
      <c r="G645">
        <v>2016</v>
      </c>
      <c r="H645">
        <v>417797.55299999902</v>
      </c>
      <c r="I645">
        <v>100</v>
      </c>
      <c r="J645">
        <v>2025</v>
      </c>
      <c r="K645">
        <v>30</v>
      </c>
      <c r="L645">
        <v>292458.28709999903</v>
      </c>
      <c r="M645">
        <v>2020</v>
      </c>
      <c r="N645">
        <v>370764.75</v>
      </c>
      <c r="O645">
        <v>36.227910499620499</v>
      </c>
      <c r="P645" t="s">
        <v>24</v>
      </c>
      <c r="Q645">
        <v>2.9478464754887801</v>
      </c>
      <c r="R645">
        <v>1</v>
      </c>
      <c r="S645" t="s">
        <v>25</v>
      </c>
      <c r="T645">
        <v>-1.11368485725649E-2</v>
      </c>
      <c r="AU645">
        <v>417797.55299999902</v>
      </c>
      <c r="AV645">
        <v>406039.35224999901</v>
      </c>
      <c r="AW645">
        <v>394281.15149999899</v>
      </c>
      <c r="AX645">
        <v>382522.95074999903</v>
      </c>
      <c r="AY645">
        <v>370764.75</v>
      </c>
      <c r="AZ645">
        <v>355103.45741999999</v>
      </c>
      <c r="BA645">
        <v>339442.16483999998</v>
      </c>
      <c r="BB645">
        <v>323780.87225999899</v>
      </c>
      <c r="BC645">
        <v>308119.57967999898</v>
      </c>
      <c r="BD645">
        <v>292458.28709999903</v>
      </c>
      <c r="BE645">
        <v>289201.22344277502</v>
      </c>
      <c r="BF645">
        <v>285980.43321029202</v>
      </c>
      <c r="BG645">
        <v>282795.51243091299</v>
      </c>
      <c r="BH645">
        <v>279646.061631969</v>
      </c>
      <c r="BI645">
        <v>276531.68578965898</v>
      </c>
      <c r="BJ645">
        <v>273451.994279504</v>
      </c>
      <c r="BK645">
        <v>270406.60082734702</v>
      </c>
      <c r="BL645">
        <v>267395.12346091098</v>
      </c>
      <c r="BM645">
        <v>264417.18446188403</v>
      </c>
      <c r="BN645">
        <v>261472.41031854801</v>
      </c>
      <c r="BO645">
        <v>258560.43167892701</v>
      </c>
      <c r="BP645">
        <v>255680.88330446201</v>
      </c>
      <c r="BQ645">
        <v>252833.40402420101</v>
      </c>
      <c r="BR645">
        <v>250017.63668949701</v>
      </c>
      <c r="BS645">
        <v>247233.22812921499</v>
      </c>
      <c r="BT645">
        <v>244479.82910543401</v>
      </c>
      <c r="BU645">
        <v>241757.09426963999</v>
      </c>
      <c r="BV645">
        <v>239064.68211941599</v>
      </c>
      <c r="BW645">
        <v>236402.254955604</v>
      </c>
      <c r="BX645">
        <v>233769.47883995</v>
      </c>
      <c r="BY645">
        <v>231166.02355322201</v>
      </c>
      <c r="BZ645">
        <v>228591.56255378801</v>
      </c>
      <c r="CA645">
        <v>226045.77293666001</v>
      </c>
      <c r="CB645">
        <v>223528.335392996</v>
      </c>
      <c r="CC645">
        <v>221038.934170047</v>
      </c>
    </row>
    <row r="646" spans="1:81" x14ac:dyDescent="0.25">
      <c r="A646">
        <v>13117</v>
      </c>
      <c r="B646" t="s">
        <v>1211</v>
      </c>
      <c r="C646" t="s">
        <v>27</v>
      </c>
      <c r="D646">
        <v>2020</v>
      </c>
      <c r="E646" t="s">
        <v>690</v>
      </c>
      <c r="F646" t="s">
        <v>23</v>
      </c>
      <c r="G646">
        <v>2018</v>
      </c>
      <c r="H646">
        <v>3569608.06</v>
      </c>
      <c r="I646">
        <v>100</v>
      </c>
      <c r="J646">
        <v>2030</v>
      </c>
      <c r="K646">
        <v>32</v>
      </c>
      <c r="L646">
        <v>2427333.4808</v>
      </c>
      <c r="M646">
        <v>2020</v>
      </c>
      <c r="N646">
        <v>3455480.7609999999</v>
      </c>
      <c r="O646">
        <v>9.9912231259006798</v>
      </c>
      <c r="P646" t="s">
        <v>45</v>
      </c>
      <c r="Q646">
        <v>2.97060086323902</v>
      </c>
      <c r="R646">
        <v>1</v>
      </c>
      <c r="S646" t="s">
        <v>25</v>
      </c>
      <c r="T646">
        <v>-1.11368485725649E-2</v>
      </c>
      <c r="AW646">
        <v>3569608.06</v>
      </c>
      <c r="AX646">
        <v>3512544.4105000002</v>
      </c>
      <c r="AY646">
        <v>3455480.7609999999</v>
      </c>
      <c r="AZ646">
        <v>3352666.0329800001</v>
      </c>
      <c r="BA646">
        <v>3249851.3049599999</v>
      </c>
      <c r="BB646">
        <v>3147036.5769400001</v>
      </c>
      <c r="BC646">
        <v>3044221.8489199998</v>
      </c>
      <c r="BD646">
        <v>2941407.1209</v>
      </c>
      <c r="BE646">
        <v>2838592.3928800002</v>
      </c>
      <c r="BF646">
        <v>2735777.6648599999</v>
      </c>
      <c r="BG646">
        <v>2632962.9368400001</v>
      </c>
      <c r="BH646">
        <v>2530148.2088199998</v>
      </c>
      <c r="BI646">
        <v>2427333.4808</v>
      </c>
      <c r="BJ646">
        <v>2400300.6353892102</v>
      </c>
      <c r="BK646">
        <v>2373568.8506842498</v>
      </c>
      <c r="BL646">
        <v>2347134.7738176198</v>
      </c>
      <c r="BM646">
        <v>2320995.0892622098</v>
      </c>
      <c r="BN646">
        <v>2295146.5184154301</v>
      </c>
      <c r="BO646">
        <v>2269585.8191879899</v>
      </c>
      <c r="BP646">
        <v>2244309.7855972499</v>
      </c>
      <c r="BQ646">
        <v>2219315.2473651301</v>
      </c>
      <c r="BR646">
        <v>2194599.06952044</v>
      </c>
      <c r="BS646">
        <v>2170158.1520056999</v>
      </c>
      <c r="BT646">
        <v>2145989.42928829</v>
      </c>
      <c r="BU646">
        <v>2122089.8699759902</v>
      </c>
      <c r="BV646">
        <v>2098456.47643669</v>
      </c>
      <c r="BW646">
        <v>2075086.2844225001</v>
      </c>
      <c r="BX646">
        <v>2051976.36269788</v>
      </c>
      <c r="BY646">
        <v>2029123.8126720299</v>
      </c>
      <c r="BZ646">
        <v>2006525.7680353101</v>
      </c>
      <c r="CA646">
        <v>1984179.39439975</v>
      </c>
      <c r="CB646">
        <v>1962081.8889435199</v>
      </c>
      <c r="CC646">
        <v>1940230.4800593799</v>
      </c>
    </row>
    <row r="647" spans="1:81" x14ac:dyDescent="0.25">
      <c r="A647">
        <v>50074</v>
      </c>
      <c r="B647" t="s">
        <v>659</v>
      </c>
      <c r="C647" t="s">
        <v>27</v>
      </c>
      <c r="D647">
        <v>2020</v>
      </c>
      <c r="E647" t="s">
        <v>690</v>
      </c>
      <c r="F647" t="s">
        <v>23</v>
      </c>
      <c r="G647">
        <v>2016</v>
      </c>
      <c r="H647">
        <v>200901.44999999899</v>
      </c>
      <c r="I647">
        <v>100</v>
      </c>
      <c r="J647">
        <v>2030</v>
      </c>
      <c r="K647">
        <v>60</v>
      </c>
      <c r="L647">
        <v>80360.58</v>
      </c>
      <c r="M647">
        <v>2020</v>
      </c>
      <c r="N647">
        <v>142079.96</v>
      </c>
      <c r="O647">
        <v>48.798016514291902</v>
      </c>
      <c r="P647" t="s">
        <v>24</v>
      </c>
      <c r="Q647">
        <v>3.2502639925930201</v>
      </c>
      <c r="R647">
        <v>1</v>
      </c>
      <c r="S647" t="s">
        <v>25</v>
      </c>
      <c r="T647">
        <v>-1.11368485725649E-2</v>
      </c>
      <c r="AU647">
        <v>200901.44999999899</v>
      </c>
      <c r="AV647">
        <v>186196.077499999</v>
      </c>
      <c r="AW647">
        <v>171490.70499999999</v>
      </c>
      <c r="AX647">
        <v>156785.33249999999</v>
      </c>
      <c r="AY647">
        <v>142079.96</v>
      </c>
      <c r="AZ647">
        <v>135908.022</v>
      </c>
      <c r="BA647">
        <v>129736.084</v>
      </c>
      <c r="BB647">
        <v>123564.14599999999</v>
      </c>
      <c r="BC647">
        <v>117392.208</v>
      </c>
      <c r="BD647">
        <v>111220.27</v>
      </c>
      <c r="BE647">
        <v>105048.33199999999</v>
      </c>
      <c r="BF647">
        <v>98876.394</v>
      </c>
      <c r="BG647">
        <v>92704.456000000006</v>
      </c>
      <c r="BH647">
        <v>86532.517999999996</v>
      </c>
      <c r="BI647">
        <v>80360.58</v>
      </c>
      <c r="BJ647">
        <v>79465.616389336501</v>
      </c>
      <c r="BK647">
        <v>78580.619852882897</v>
      </c>
      <c r="BL647">
        <v>77705.479388843101</v>
      </c>
      <c r="BM647">
        <v>76840.085231630903</v>
      </c>
      <c r="BN647">
        <v>75984.328838103305</v>
      </c>
      <c r="BO647">
        <v>75138.102873945405</v>
      </c>
      <c r="BP647">
        <v>74301.3012002084</v>
      </c>
      <c r="BQ647">
        <v>73473.818859997205</v>
      </c>
      <c r="BR647">
        <v>72655.552065305295</v>
      </c>
      <c r="BS647">
        <v>71846.398183997895</v>
      </c>
      <c r="BT647">
        <v>71046.2557269385</v>
      </c>
      <c r="BU647">
        <v>70255.024335259906</v>
      </c>
      <c r="BV647">
        <v>69472.604767776196</v>
      </c>
      <c r="BW647">
        <v>68698.898888535899</v>
      </c>
      <c r="BX647">
        <v>67933.809654512297</v>
      </c>
      <c r="BY647">
        <v>67177.241103432505</v>
      </c>
      <c r="BZ647">
        <v>66429.098341740901</v>
      </c>
      <c r="CA647">
        <v>65689.287532696893</v>
      </c>
      <c r="CB647">
        <v>64957.715884605597</v>
      </c>
      <c r="CC647">
        <v>64234.291639178999</v>
      </c>
    </row>
    <row r="648" spans="1:81" x14ac:dyDescent="0.25">
      <c r="A648">
        <v>13097</v>
      </c>
      <c r="B648" t="s">
        <v>390</v>
      </c>
      <c r="C648" t="s">
        <v>39</v>
      </c>
      <c r="D648">
        <v>2020</v>
      </c>
      <c r="E648" t="s">
        <v>28</v>
      </c>
      <c r="F648" t="s">
        <v>23</v>
      </c>
      <c r="G648">
        <v>2019</v>
      </c>
      <c r="H648">
        <v>344381</v>
      </c>
      <c r="I648">
        <v>100</v>
      </c>
      <c r="J648">
        <v>2030</v>
      </c>
      <c r="K648">
        <v>46.2</v>
      </c>
      <c r="L648">
        <v>185276.978</v>
      </c>
      <c r="M648">
        <v>2020</v>
      </c>
      <c r="N648">
        <v>232391</v>
      </c>
      <c r="O648">
        <v>70.387912632403498</v>
      </c>
      <c r="P648" t="s">
        <v>45</v>
      </c>
      <c r="Q648">
        <v>3.11227834053902</v>
      </c>
      <c r="R648">
        <v>1</v>
      </c>
      <c r="S648" t="s">
        <v>25</v>
      </c>
      <c r="T648">
        <v>-1.11368485725649E-2</v>
      </c>
      <c r="AX648">
        <v>344381</v>
      </c>
      <c r="AY648">
        <v>232391</v>
      </c>
      <c r="AZ648">
        <v>227679.59779999999</v>
      </c>
      <c r="BA648">
        <v>222968.19560000001</v>
      </c>
      <c r="BB648">
        <v>218256.7934</v>
      </c>
      <c r="BC648">
        <v>213545.39120000001</v>
      </c>
      <c r="BD648">
        <v>208833.989</v>
      </c>
      <c r="BE648">
        <v>204122.58679999999</v>
      </c>
      <c r="BF648">
        <v>199411.18460000001</v>
      </c>
      <c r="BG648">
        <v>194699.7824</v>
      </c>
      <c r="BH648">
        <v>189988.38020000001</v>
      </c>
      <c r="BI648">
        <v>185276.978</v>
      </c>
      <c r="BJ648">
        <v>183213.576352031</v>
      </c>
      <c r="BK648">
        <v>181173.15449576001</v>
      </c>
      <c r="BL648">
        <v>179155.45650872699</v>
      </c>
      <c r="BM648">
        <v>177160.22931864101</v>
      </c>
      <c r="BN648">
        <v>175187.22267163801</v>
      </c>
      <c r="BO648">
        <v>173236.18910089601</v>
      </c>
      <c r="BP648">
        <v>171306.88389559099</v>
      </c>
      <c r="BQ648">
        <v>169399.06507020799</v>
      </c>
      <c r="BR648">
        <v>167512.49333418699</v>
      </c>
      <c r="BS648">
        <v>165646.93206191101</v>
      </c>
      <c r="BT648">
        <v>163802.14726302799</v>
      </c>
      <c r="BU648">
        <v>161977.90755309799</v>
      </c>
      <c r="BV648">
        <v>160173.984124579</v>
      </c>
      <c r="BW648">
        <v>158390.150718119</v>
      </c>
      <c r="BX648">
        <v>156626.18359418499</v>
      </c>
      <c r="BY648">
        <v>154881.861504998</v>
      </c>
      <c r="BZ648">
        <v>153156.96566677999</v>
      </c>
      <c r="CA648">
        <v>151451.279732316</v>
      </c>
      <c r="CB648">
        <v>149764.58976381601</v>
      </c>
      <c r="CC648">
        <v>148096.684206084</v>
      </c>
    </row>
    <row r="649" spans="1:81" x14ac:dyDescent="0.25">
      <c r="A649">
        <v>22480</v>
      </c>
      <c r="B649" t="s">
        <v>1212</v>
      </c>
      <c r="C649" t="s">
        <v>172</v>
      </c>
      <c r="D649">
        <v>2020</v>
      </c>
      <c r="E649" t="s">
        <v>28</v>
      </c>
      <c r="F649" t="s">
        <v>23</v>
      </c>
      <c r="G649">
        <v>2019</v>
      </c>
      <c r="H649">
        <v>229273</v>
      </c>
      <c r="I649">
        <v>100</v>
      </c>
      <c r="J649">
        <v>2030</v>
      </c>
      <c r="K649">
        <v>50</v>
      </c>
      <c r="L649">
        <v>114636.5</v>
      </c>
      <c r="M649">
        <v>2020</v>
      </c>
      <c r="N649">
        <v>229273</v>
      </c>
      <c r="O649">
        <v>18.363741513305399</v>
      </c>
      <c r="P649" t="s">
        <v>691</v>
      </c>
      <c r="Q649">
        <v>3.1502691478390199</v>
      </c>
      <c r="R649">
        <v>1</v>
      </c>
      <c r="S649" t="s">
        <v>25</v>
      </c>
      <c r="T649">
        <v>-1.11368485725649E-2</v>
      </c>
      <c r="AX649">
        <v>229273</v>
      </c>
      <c r="AY649">
        <v>229273</v>
      </c>
      <c r="AZ649">
        <v>217809.35</v>
      </c>
      <c r="BA649">
        <v>206345.7</v>
      </c>
      <c r="BB649">
        <v>194882.05</v>
      </c>
      <c r="BC649">
        <v>183418.4</v>
      </c>
      <c r="BD649">
        <v>171954.75</v>
      </c>
      <c r="BE649">
        <v>160491.1</v>
      </c>
      <c r="BF649">
        <v>149027.45000000001</v>
      </c>
      <c r="BG649">
        <v>137563.79999999999</v>
      </c>
      <c r="BH649">
        <v>126100.15</v>
      </c>
      <c r="BI649">
        <v>114636.5</v>
      </c>
      <c r="BJ649">
        <v>113359.81065861099</v>
      </c>
      <c r="BK649">
        <v>112097.339613091</v>
      </c>
      <c r="BL649">
        <v>110848.92851643301</v>
      </c>
      <c r="BM649">
        <v>109614.42078511399</v>
      </c>
      <c r="BN649">
        <v>108393.661579461</v>
      </c>
      <c r="BO649">
        <v>107186.49778422499</v>
      </c>
      <c r="BP649">
        <v>105992.777989378</v>
      </c>
      <c r="BQ649">
        <v>104812.35247112501</v>
      </c>
      <c r="BR649">
        <v>103645.07317312001</v>
      </c>
      <c r="BS649">
        <v>102490.793687898</v>
      </c>
      <c r="BT649">
        <v>101349.369238514</v>
      </c>
      <c r="BU649">
        <v>100220.65666038</v>
      </c>
      <c r="BV649">
        <v>99104.514383310598</v>
      </c>
      <c r="BW649">
        <v>98000.802413766098</v>
      </c>
      <c r="BX649">
        <v>96909.382317294105</v>
      </c>
      <c r="BY649">
        <v>95830.117201165602</v>
      </c>
      <c r="BZ649">
        <v>94762.871697205104</v>
      </c>
      <c r="CA649">
        <v>93707.511944811893</v>
      </c>
      <c r="CB649">
        <v>92663.905574170698</v>
      </c>
      <c r="CC649">
        <v>91631.921689648705</v>
      </c>
    </row>
    <row r="650" spans="1:81" x14ac:dyDescent="0.25">
      <c r="A650">
        <v>841086</v>
      </c>
      <c r="B650" t="s">
        <v>1213</v>
      </c>
      <c r="C650" t="s">
        <v>92</v>
      </c>
      <c r="D650">
        <v>2020</v>
      </c>
      <c r="E650" t="s">
        <v>690</v>
      </c>
      <c r="F650" t="s">
        <v>23</v>
      </c>
      <c r="G650">
        <v>2020</v>
      </c>
      <c r="H650">
        <v>1167.1299999999901</v>
      </c>
      <c r="I650">
        <v>100</v>
      </c>
      <c r="J650">
        <v>2030</v>
      </c>
      <c r="K650">
        <v>42</v>
      </c>
      <c r="L650">
        <v>676.93539999999996</v>
      </c>
      <c r="M650">
        <v>2020</v>
      </c>
      <c r="N650">
        <v>1167.1299999999901</v>
      </c>
      <c r="O650">
        <v>0</v>
      </c>
      <c r="P650" t="s">
        <v>45</v>
      </c>
      <c r="Q650">
        <v>3.0702440191390199</v>
      </c>
      <c r="R650">
        <v>1</v>
      </c>
      <c r="S650" t="s">
        <v>25</v>
      </c>
      <c r="T650">
        <v>-1.11368485725649E-2</v>
      </c>
      <c r="AY650">
        <v>1167.1299999999901</v>
      </c>
      <c r="AZ650">
        <v>1118.1105399999999</v>
      </c>
      <c r="BA650">
        <v>1069.0910799999999</v>
      </c>
      <c r="BB650">
        <v>1020.07161999999</v>
      </c>
      <c r="BC650">
        <v>971.05215999999996</v>
      </c>
      <c r="BD650">
        <v>922.03269999999998</v>
      </c>
      <c r="BE650">
        <v>873.01324</v>
      </c>
      <c r="BF650">
        <v>823.99378000000002</v>
      </c>
      <c r="BG650">
        <v>774.97431999999901</v>
      </c>
      <c r="BH650">
        <v>725.95485999999903</v>
      </c>
      <c r="BI650">
        <v>676.93539999999996</v>
      </c>
      <c r="BJ650">
        <v>669.39647295679094</v>
      </c>
      <c r="BK650">
        <v>661.94150580246196</v>
      </c>
      <c r="BL650">
        <v>654.56956348844403</v>
      </c>
      <c r="BM650">
        <v>647.27972137966401</v>
      </c>
      <c r="BN650">
        <v>640.07106513856604</v>
      </c>
      <c r="BO650">
        <v>632.94269061043804</v>
      </c>
      <c r="BP650">
        <v>625.89370370999802</v>
      </c>
      <c r="BQ650">
        <v>618.923220309258</v>
      </c>
      <c r="BR650">
        <v>612.03036612662902</v>
      </c>
      <c r="BS650">
        <v>605.214276617265</v>
      </c>
      <c r="BT650">
        <v>598.47409686462402</v>
      </c>
      <c r="BU650">
        <v>591.80898147324103</v>
      </c>
      <c r="BV650">
        <v>585.21809446268901</v>
      </c>
      <c r="BW650">
        <v>578.70060916273303</v>
      </c>
      <c r="BX650">
        <v>572.255708109637</v>
      </c>
      <c r="BY650">
        <v>565.88258294363402</v>
      </c>
      <c r="BZ650">
        <v>559.58043430753901</v>
      </c>
      <c r="CA650">
        <v>553.34847174648598</v>
      </c>
      <c r="CB650">
        <v>547.18591360878497</v>
      </c>
      <c r="CC650">
        <v>541.09198694788302</v>
      </c>
    </row>
    <row r="651" spans="1:81" x14ac:dyDescent="0.25">
      <c r="A651">
        <v>13167</v>
      </c>
      <c r="B651" t="s">
        <v>1214</v>
      </c>
      <c r="C651" t="s">
        <v>39</v>
      </c>
      <c r="D651">
        <v>2020</v>
      </c>
      <c r="E651" t="s">
        <v>28</v>
      </c>
      <c r="F651" t="s">
        <v>23</v>
      </c>
      <c r="G651">
        <v>2019</v>
      </c>
      <c r="H651">
        <v>5144</v>
      </c>
      <c r="I651">
        <v>100</v>
      </c>
      <c r="J651">
        <v>2030</v>
      </c>
      <c r="K651">
        <v>28</v>
      </c>
      <c r="L651">
        <v>3703.68</v>
      </c>
      <c r="M651">
        <v>2020</v>
      </c>
      <c r="N651">
        <v>4239</v>
      </c>
      <c r="O651">
        <v>66.058724970472696</v>
      </c>
      <c r="P651" t="s">
        <v>45</v>
      </c>
      <c r="Q651">
        <v>2.9302444225390198</v>
      </c>
      <c r="R651">
        <v>1</v>
      </c>
      <c r="S651" t="s">
        <v>25</v>
      </c>
      <c r="T651">
        <v>-1.11368485725649E-2</v>
      </c>
      <c r="AX651">
        <v>5144</v>
      </c>
      <c r="AY651">
        <v>4239</v>
      </c>
      <c r="AZ651">
        <v>4185.4679999999998</v>
      </c>
      <c r="BA651">
        <v>4131.9359999999997</v>
      </c>
      <c r="BB651">
        <v>4078.404</v>
      </c>
      <c r="BC651">
        <v>4024.8719999999998</v>
      </c>
      <c r="BD651">
        <v>3971.34</v>
      </c>
      <c r="BE651">
        <v>3917.808</v>
      </c>
      <c r="BF651">
        <v>3864.2759999999998</v>
      </c>
      <c r="BG651">
        <v>3810.7439999999901</v>
      </c>
      <c r="BH651">
        <v>3757.212</v>
      </c>
      <c r="BI651">
        <v>3703.68</v>
      </c>
      <c r="BJ651">
        <v>3662.4326766787599</v>
      </c>
      <c r="BK651">
        <v>3621.6447185513698</v>
      </c>
      <c r="BL651">
        <v>3581.3110097372401</v>
      </c>
      <c r="BM651">
        <v>3541.4264913305301</v>
      </c>
      <c r="BN651">
        <v>3501.9861607657199</v>
      </c>
      <c r="BO651">
        <v>3462.9850711900499</v>
      </c>
      <c r="BP651">
        <v>3424.4183308431502</v>
      </c>
      <c r="BQ651">
        <v>3386.28110244344</v>
      </c>
      <c r="BR651">
        <v>3348.5686025813902</v>
      </c>
      <c r="BS651">
        <v>3311.2761011195898</v>
      </c>
      <c r="BT651">
        <v>3274.3989205994699</v>
      </c>
      <c r="BU651">
        <v>3237.9324356545799</v>
      </c>
      <c r="BV651">
        <v>3201.8720724304999</v>
      </c>
      <c r="BW651">
        <v>3166.2133080111198</v>
      </c>
      <c r="BX651">
        <v>3130.9516698513598</v>
      </c>
      <c r="BY651">
        <v>3096.08273521621</v>
      </c>
      <c r="BZ651">
        <v>3061.6021306259699</v>
      </c>
      <c r="CA651">
        <v>3027.5055313077501</v>
      </c>
      <c r="CB651">
        <v>2993.7886606529701</v>
      </c>
      <c r="CC651">
        <v>2960.4472896810198</v>
      </c>
    </row>
    <row r="652" spans="1:81" x14ac:dyDescent="0.25">
      <c r="A652">
        <v>13146</v>
      </c>
      <c r="B652" t="s">
        <v>1215</v>
      </c>
      <c r="C652" t="s">
        <v>21</v>
      </c>
      <c r="D652">
        <v>2019</v>
      </c>
      <c r="E652" t="s">
        <v>28</v>
      </c>
      <c r="F652" t="s">
        <v>23</v>
      </c>
      <c r="G652">
        <v>2017</v>
      </c>
      <c r="H652">
        <v>162485</v>
      </c>
      <c r="I652">
        <v>100</v>
      </c>
      <c r="J652">
        <v>2030</v>
      </c>
      <c r="K652">
        <v>55</v>
      </c>
      <c r="L652">
        <v>73118.25</v>
      </c>
      <c r="M652">
        <v>2020</v>
      </c>
      <c r="N652">
        <v>80570</v>
      </c>
      <c r="O652">
        <v>93.736197901862397</v>
      </c>
      <c r="P652" t="s">
        <v>706</v>
      </c>
      <c r="Q652">
        <v>3.2002605336390202</v>
      </c>
      <c r="R652">
        <v>1</v>
      </c>
      <c r="S652" t="s">
        <v>25</v>
      </c>
      <c r="T652">
        <v>-1.11368485725649E-2</v>
      </c>
      <c r="AV652">
        <v>162485</v>
      </c>
      <c r="AW652">
        <v>135180</v>
      </c>
      <c r="AX652">
        <v>107875</v>
      </c>
      <c r="AY652">
        <v>80570</v>
      </c>
      <c r="AZ652">
        <v>79824.824999999997</v>
      </c>
      <c r="BA652">
        <v>79079.649999999994</v>
      </c>
      <c r="BB652">
        <v>78334.475000000006</v>
      </c>
      <c r="BC652">
        <v>77589.3</v>
      </c>
      <c r="BD652">
        <v>76844.125</v>
      </c>
      <c r="BE652">
        <v>76098.95</v>
      </c>
      <c r="BF652">
        <v>75353.774999999994</v>
      </c>
      <c r="BG652">
        <v>74608.600000000006</v>
      </c>
      <c r="BH652">
        <v>73863.425000000003</v>
      </c>
      <c r="BI652">
        <v>73118.25</v>
      </c>
      <c r="BJ652">
        <v>72303.943121859003</v>
      </c>
      <c r="BK652">
        <v>71498.705056111503</v>
      </c>
      <c r="BL652">
        <v>70702.434804767094</v>
      </c>
      <c r="BM652">
        <v>69915.032494634797</v>
      </c>
      <c r="BN652">
        <v>69136.399364796103</v>
      </c>
      <c r="BO652">
        <v>68366.437754218001</v>
      </c>
      <c r="BP652">
        <v>67605.051089503599</v>
      </c>
      <c r="BQ652">
        <v>66852.143872779299</v>
      </c>
      <c r="BR652">
        <v>66107.621669716798</v>
      </c>
      <c r="BS652">
        <v>65371.391097688698</v>
      </c>
      <c r="BT652">
        <v>64643.359814055897</v>
      </c>
      <c r="BU652">
        <v>63923.436504584897</v>
      </c>
      <c r="BV652">
        <v>63211.530871995397</v>
      </c>
      <c r="BW652">
        <v>62507.553624633903</v>
      </c>
      <c r="BX652">
        <v>61811.416465274902</v>
      </c>
      <c r="BY652">
        <v>61123.032080045399</v>
      </c>
      <c r="BZ652">
        <v>60442.314127473903</v>
      </c>
      <c r="CA652">
        <v>59769.177227660803</v>
      </c>
      <c r="CB652">
        <v>59103.5369515696</v>
      </c>
      <c r="CC652">
        <v>58445.309810436898</v>
      </c>
    </row>
    <row r="653" spans="1:81" x14ac:dyDescent="0.25">
      <c r="A653">
        <v>13159</v>
      </c>
      <c r="B653" t="s">
        <v>1216</v>
      </c>
      <c r="C653" t="s">
        <v>59</v>
      </c>
      <c r="D653">
        <v>2021</v>
      </c>
      <c r="E653" t="s">
        <v>690</v>
      </c>
      <c r="F653" t="s">
        <v>23</v>
      </c>
      <c r="G653">
        <v>2018</v>
      </c>
      <c r="H653">
        <v>284586.96000000002</v>
      </c>
      <c r="I653">
        <v>100</v>
      </c>
      <c r="J653">
        <v>2030</v>
      </c>
      <c r="K653">
        <v>30</v>
      </c>
      <c r="L653">
        <v>199210.872</v>
      </c>
      <c r="M653">
        <v>2020</v>
      </c>
      <c r="N653">
        <v>250030.11</v>
      </c>
      <c r="O653">
        <v>40.476028838426103</v>
      </c>
      <c r="P653" t="s">
        <v>45</v>
      </c>
      <c r="Q653">
        <v>2.9502723611350201</v>
      </c>
      <c r="R653">
        <v>1</v>
      </c>
      <c r="S653" t="s">
        <v>25</v>
      </c>
      <c r="T653">
        <v>-1.11368485725649E-2</v>
      </c>
      <c r="AW653">
        <v>284586.96000000002</v>
      </c>
      <c r="AX653">
        <v>267308.53499999997</v>
      </c>
      <c r="AY653">
        <v>250030.11</v>
      </c>
      <c r="AZ653">
        <v>244948.1862</v>
      </c>
      <c r="BA653">
        <v>239866.26239999899</v>
      </c>
      <c r="BB653">
        <v>234784.33859999999</v>
      </c>
      <c r="BC653">
        <v>229702.4148</v>
      </c>
      <c r="BD653">
        <v>224620.49099999899</v>
      </c>
      <c r="BE653">
        <v>219538.56719999999</v>
      </c>
      <c r="BF653">
        <v>214456.6434</v>
      </c>
      <c r="BG653">
        <v>209374.71960000001</v>
      </c>
      <c r="BH653">
        <v>204292.79579999999</v>
      </c>
      <c r="BI653">
        <v>199210.872</v>
      </c>
      <c r="BJ653">
        <v>196992.29068452699</v>
      </c>
      <c r="BK653">
        <v>194798.41737321101</v>
      </c>
      <c r="BL653">
        <v>192628.97689675001</v>
      </c>
      <c r="BM653">
        <v>190483.697150363</v>
      </c>
      <c r="BN653">
        <v>188362.30905965701</v>
      </c>
      <c r="BO653">
        <v>186264.546546881</v>
      </c>
      <c r="BP653">
        <v>184190.146497551</v>
      </c>
      <c r="BQ653">
        <v>182138.84872744899</v>
      </c>
      <c r="BR653">
        <v>180110.39594998999</v>
      </c>
      <c r="BS653">
        <v>178104.53374395001</v>
      </c>
      <c r="BT653">
        <v>176121.01052155701</v>
      </c>
      <c r="BU653">
        <v>174159.57749693099</v>
      </c>
      <c r="BV653">
        <v>172219.98865488599</v>
      </c>
      <c r="BW653">
        <v>170302.00072006701</v>
      </c>
      <c r="BX653">
        <v>168405.37312644301</v>
      </c>
      <c r="BY653">
        <v>166529.867987128</v>
      </c>
      <c r="BZ653">
        <v>164675.25006454601</v>
      </c>
      <c r="CA653">
        <v>162841.28674092799</v>
      </c>
      <c r="CB653">
        <v>161027.74798913201</v>
      </c>
      <c r="CC653">
        <v>159234.406343796</v>
      </c>
    </row>
    <row r="654" spans="1:81" x14ac:dyDescent="0.25">
      <c r="A654">
        <v>13161</v>
      </c>
      <c r="B654" t="s">
        <v>391</v>
      </c>
      <c r="C654" t="s">
        <v>36</v>
      </c>
      <c r="D654">
        <v>2019</v>
      </c>
      <c r="E654" t="s">
        <v>690</v>
      </c>
      <c r="F654" t="s">
        <v>23</v>
      </c>
      <c r="G654">
        <v>2018</v>
      </c>
      <c r="H654">
        <v>82506</v>
      </c>
      <c r="I654">
        <v>100</v>
      </c>
      <c r="J654">
        <v>2030</v>
      </c>
      <c r="K654">
        <v>21</v>
      </c>
      <c r="L654">
        <v>65179.74</v>
      </c>
      <c r="M654">
        <v>2020</v>
      </c>
      <c r="N654">
        <v>63684</v>
      </c>
      <c r="O654">
        <v>108.632792073996</v>
      </c>
      <c r="P654" t="s">
        <v>691</v>
      </c>
      <c r="Q654">
        <v>2.8602521530390201</v>
      </c>
      <c r="R654">
        <v>1</v>
      </c>
      <c r="S654" t="s">
        <v>25</v>
      </c>
      <c r="T654">
        <v>-1.11368485725649E-2</v>
      </c>
      <c r="AW654">
        <v>82506</v>
      </c>
      <c r="AX654">
        <v>73095</v>
      </c>
      <c r="AY654">
        <v>63684</v>
      </c>
      <c r="AZ654">
        <v>63833.574000000001</v>
      </c>
      <c r="BA654">
        <v>63983.148000000001</v>
      </c>
      <c r="BB654">
        <v>64132.722000000002</v>
      </c>
      <c r="BC654">
        <v>64282.296000000002</v>
      </c>
      <c r="BD654">
        <v>64431.87</v>
      </c>
      <c r="BE654">
        <v>64581.444000000003</v>
      </c>
      <c r="BF654">
        <v>64731.017999999996</v>
      </c>
      <c r="BG654">
        <v>64880.591999999997</v>
      </c>
      <c r="BH654">
        <v>65030.165999999997</v>
      </c>
      <c r="BI654">
        <v>65179.74</v>
      </c>
      <c r="BJ654">
        <v>64453.843105620799</v>
      </c>
      <c r="BK654">
        <v>63736.030415033601</v>
      </c>
      <c r="BL654">
        <v>63026.211895685003</v>
      </c>
      <c r="BM654">
        <v>62324.298517700401</v>
      </c>
      <c r="BN654">
        <v>61630.202242717402</v>
      </c>
      <c r="BO654">
        <v>60943.836012843698</v>
      </c>
      <c r="BP654">
        <v>60265.113739737499</v>
      </c>
      <c r="BQ654">
        <v>59593.950293809597</v>
      </c>
      <c r="BR654">
        <v>58930.261493546503</v>
      </c>
      <c r="BS654">
        <v>58273.964094951203</v>
      </c>
      <c r="BT654">
        <v>57624.975781102599</v>
      </c>
      <c r="BU654">
        <v>56983.215151830802</v>
      </c>
      <c r="BV654">
        <v>56348.601713507</v>
      </c>
      <c r="BW654">
        <v>55721.0558689479</v>
      </c>
      <c r="BX654">
        <v>55100.498907431996</v>
      </c>
      <c r="BY654">
        <v>54486.852994827103</v>
      </c>
      <c r="BZ654">
        <v>53880.0411638281</v>
      </c>
      <c r="CA654">
        <v>53279.987304303002</v>
      </c>
      <c r="CB654">
        <v>52686.6161537468</v>
      </c>
      <c r="CC654">
        <v>52099.853287841703</v>
      </c>
    </row>
    <row r="655" spans="1:81" x14ac:dyDescent="0.25">
      <c r="A655">
        <v>850296</v>
      </c>
      <c r="B655" t="s">
        <v>1217</v>
      </c>
      <c r="C655" t="s">
        <v>441</v>
      </c>
      <c r="D655">
        <v>2020</v>
      </c>
      <c r="E655" t="s">
        <v>28</v>
      </c>
      <c r="F655" t="s">
        <v>23</v>
      </c>
      <c r="G655">
        <v>2018</v>
      </c>
      <c r="H655">
        <v>19246.59</v>
      </c>
      <c r="I655">
        <v>100</v>
      </c>
      <c r="J655">
        <v>2030</v>
      </c>
      <c r="K655">
        <v>50.4</v>
      </c>
      <c r="L655">
        <v>9546.3086399999993</v>
      </c>
      <c r="M655">
        <v>2020</v>
      </c>
      <c r="N655">
        <v>17083.48</v>
      </c>
      <c r="O655">
        <v>22.299456270616901</v>
      </c>
      <c r="P655" t="s">
        <v>45</v>
      </c>
      <c r="Q655">
        <v>3.1542458270980198</v>
      </c>
      <c r="R655">
        <v>1</v>
      </c>
      <c r="S655" t="s">
        <v>25</v>
      </c>
      <c r="T655">
        <v>-1.11368485725649E-2</v>
      </c>
      <c r="AW655">
        <v>19246.59</v>
      </c>
      <c r="AX655">
        <v>18165.035</v>
      </c>
      <c r="AY655">
        <v>17083.48</v>
      </c>
      <c r="AZ655">
        <v>16329.762864</v>
      </c>
      <c r="BA655">
        <v>15576.045727999999</v>
      </c>
      <c r="BB655">
        <v>14822.328592</v>
      </c>
      <c r="BC655">
        <v>14068.6114559999</v>
      </c>
      <c r="BD655">
        <v>13314.894319999999</v>
      </c>
      <c r="BE655">
        <v>12561.177184</v>
      </c>
      <c r="BF655">
        <v>11807.460048000001</v>
      </c>
      <c r="BG655">
        <v>11053.7429119999</v>
      </c>
      <c r="BH655">
        <v>10300.0257759999</v>
      </c>
      <c r="BI655">
        <v>9546.3086399999993</v>
      </c>
      <c r="BJ655">
        <v>9439.9928462493499</v>
      </c>
      <c r="BK655">
        <v>9334.8610753945704</v>
      </c>
      <c r="BL655">
        <v>9230.9001411519694</v>
      </c>
      <c r="BM655">
        <v>9128.0970040914908</v>
      </c>
      <c r="BN655">
        <v>9026.4387700012394</v>
      </c>
      <c r="BO655">
        <v>8925.9126882702094</v>
      </c>
      <c r="BP655">
        <v>8826.5061502890094</v>
      </c>
      <c r="BQ655">
        <v>8728.2066878684309</v>
      </c>
      <c r="BR655">
        <v>8631.0019716755905</v>
      </c>
      <c r="BS655">
        <v>8534.8798096875307</v>
      </c>
      <c r="BT655">
        <v>8439.8281456620007</v>
      </c>
      <c r="BU655">
        <v>8345.8350576252906</v>
      </c>
      <c r="BV655">
        <v>8252.8887563769094</v>
      </c>
      <c r="BW655">
        <v>8160.9775840109196</v>
      </c>
      <c r="BX655">
        <v>8070.0900124536902</v>
      </c>
      <c r="BY655">
        <v>7980.2146420180297</v>
      </c>
      <c r="BZ655">
        <v>7891.3401999733096</v>
      </c>
      <c r="CA655">
        <v>7803.4555391316098</v>
      </c>
      <c r="CB655">
        <v>7716.5496364495602</v>
      </c>
      <c r="CC655">
        <v>7630.6115916457402</v>
      </c>
    </row>
    <row r="656" spans="1:81" x14ac:dyDescent="0.25">
      <c r="A656">
        <v>13166</v>
      </c>
      <c r="B656" t="s">
        <v>1218</v>
      </c>
      <c r="C656" t="s">
        <v>59</v>
      </c>
      <c r="D656">
        <v>2019</v>
      </c>
      <c r="E656" t="s">
        <v>690</v>
      </c>
      <c r="F656" t="s">
        <v>23</v>
      </c>
      <c r="G656">
        <v>2018</v>
      </c>
      <c r="H656">
        <v>113841.32</v>
      </c>
      <c r="I656">
        <v>75</v>
      </c>
      <c r="J656">
        <v>2021</v>
      </c>
      <c r="K656">
        <v>10</v>
      </c>
      <c r="L656">
        <v>102457.18799999999</v>
      </c>
      <c r="M656">
        <v>2020</v>
      </c>
      <c r="N656">
        <v>92786.410499999998</v>
      </c>
      <c r="O656">
        <v>141.204425252893</v>
      </c>
      <c r="P656" t="s">
        <v>24</v>
      </c>
      <c r="Q656">
        <v>2.49592023018959</v>
      </c>
      <c r="R656">
        <v>1</v>
      </c>
      <c r="S656" t="s">
        <v>25</v>
      </c>
      <c r="T656">
        <v>-1.11368485725649E-2</v>
      </c>
      <c r="AW656">
        <v>113841.32</v>
      </c>
      <c r="AX656">
        <v>103313.86525</v>
      </c>
      <c r="AY656">
        <v>92786.410499999998</v>
      </c>
      <c r="AZ656">
        <v>102457.18799999999</v>
      </c>
      <c r="BA656">
        <v>101316.13781207299</v>
      </c>
      <c r="BB656">
        <v>100187.795327303</v>
      </c>
      <c r="BC656">
        <v>99072.019021923697</v>
      </c>
      <c r="BD656">
        <v>97968.668948298204</v>
      </c>
      <c r="BE656">
        <v>96877.606717365299</v>
      </c>
      <c r="BF656">
        <v>95798.695481281495</v>
      </c>
      <c r="BG656">
        <v>94731.799916257194</v>
      </c>
      <c r="BH656">
        <v>93676.786205583398</v>
      </c>
      <c r="BI656">
        <v>92633.522022847203</v>
      </c>
      <c r="BJ656">
        <v>91601.876515335403</v>
      </c>
      <c r="BK656">
        <v>90581.720287621298</v>
      </c>
      <c r="BL656">
        <v>89572.925385335693</v>
      </c>
      <c r="BM656">
        <v>88575.365279117497</v>
      </c>
      <c r="BN656">
        <v>87588.914848744404</v>
      </c>
      <c r="BO656">
        <v>86613.450367438607</v>
      </c>
      <c r="BP656">
        <v>85648.849486349107</v>
      </c>
      <c r="BQ656">
        <v>84694.9912192052</v>
      </c>
      <c r="BR656">
        <v>83751.755927142207</v>
      </c>
      <c r="BS656">
        <v>82819.025303695205</v>
      </c>
      <c r="BT656">
        <v>81896.682359960498</v>
      </c>
      <c r="BU656">
        <v>80984.611409922203</v>
      </c>
      <c r="BV656">
        <v>80082.698055941903</v>
      </c>
      <c r="BW656">
        <v>79190.829174410406</v>
      </c>
      <c r="BX656">
        <v>78308.8929015592</v>
      </c>
      <c r="BY656">
        <v>77436.7786194293</v>
      </c>
      <c r="BZ656">
        <v>76574.3769419975</v>
      </c>
      <c r="CA656">
        <v>75721.579701455907</v>
      </c>
      <c r="CB656">
        <v>74878.279934645398</v>
      </c>
      <c r="CC656">
        <v>74044.371869639101</v>
      </c>
    </row>
    <row r="657" spans="1:81" x14ac:dyDescent="0.25">
      <c r="A657">
        <v>13279</v>
      </c>
      <c r="B657" t="s">
        <v>393</v>
      </c>
      <c r="C657" t="s">
        <v>27</v>
      </c>
      <c r="D657">
        <v>2019</v>
      </c>
      <c r="E657" t="s">
        <v>690</v>
      </c>
      <c r="F657" t="s">
        <v>23</v>
      </c>
      <c r="G657">
        <v>2015</v>
      </c>
      <c r="H657">
        <v>264394</v>
      </c>
      <c r="I657">
        <v>100</v>
      </c>
      <c r="J657">
        <v>2030</v>
      </c>
      <c r="K657">
        <v>65</v>
      </c>
      <c r="L657">
        <v>92537.9</v>
      </c>
      <c r="M657">
        <v>2020</v>
      </c>
      <c r="N657">
        <v>206664</v>
      </c>
      <c r="O657">
        <v>33.592057541163797</v>
      </c>
      <c r="P657" t="s">
        <v>24</v>
      </c>
      <c r="Q657">
        <v>3.30027034183902</v>
      </c>
      <c r="R657">
        <v>1</v>
      </c>
      <c r="S657" t="s">
        <v>25</v>
      </c>
      <c r="T657">
        <v>-1.11368485725649E-2</v>
      </c>
      <c r="AT657">
        <v>264394</v>
      </c>
      <c r="AU657">
        <v>252848</v>
      </c>
      <c r="AV657">
        <v>241302</v>
      </c>
      <c r="AW657">
        <v>229756</v>
      </c>
      <c r="AX657">
        <v>218210</v>
      </c>
      <c r="AY657">
        <v>206664</v>
      </c>
      <c r="AZ657">
        <v>195251.39</v>
      </c>
      <c r="BA657">
        <v>183838.78</v>
      </c>
      <c r="BB657">
        <v>172426.16999999899</v>
      </c>
      <c r="BC657">
        <v>161013.56</v>
      </c>
      <c r="BD657">
        <v>149600.95000000001</v>
      </c>
      <c r="BE657">
        <v>138188.34</v>
      </c>
      <c r="BF657">
        <v>126775.73</v>
      </c>
      <c r="BG657">
        <v>115363.12</v>
      </c>
      <c r="BH657">
        <v>103950.51</v>
      </c>
      <c r="BI657">
        <v>92537.9</v>
      </c>
      <c r="BJ657">
        <v>91507.319420476793</v>
      </c>
      <c r="BK657">
        <v>90488.216260809597</v>
      </c>
      <c r="BL657">
        <v>89480.462698711504</v>
      </c>
      <c r="BM657">
        <v>88483.932335432895</v>
      </c>
      <c r="BN657">
        <v>87498.500179908093</v>
      </c>
      <c r="BO657">
        <v>86524.042633077901</v>
      </c>
      <c r="BP657">
        <v>85560.437472387101</v>
      </c>
      <c r="BQ657">
        <v>84607.563836454807</v>
      </c>
      <c r="BR657">
        <v>83665.302209914502</v>
      </c>
      <c r="BS657">
        <v>82733.534408424894</v>
      </c>
      <c r="BT657">
        <v>81812.143563845093</v>
      </c>
      <c r="BU657">
        <v>80901.014109577605</v>
      </c>
      <c r="BV657">
        <v>80000.031766072294</v>
      </c>
      <c r="BW657">
        <v>79109.083526493196</v>
      </c>
      <c r="BX657">
        <v>78228.0576425443</v>
      </c>
      <c r="BY657">
        <v>77356.843610453405</v>
      </c>
      <c r="BZ657">
        <v>76495.332157112207</v>
      </c>
      <c r="CA657">
        <v>75643.4152263703</v>
      </c>
      <c r="CB657">
        <v>74800.9859654826</v>
      </c>
      <c r="CC657">
        <v>73967.938711706505</v>
      </c>
    </row>
    <row r="658" spans="1:81" x14ac:dyDescent="0.25">
      <c r="A658">
        <v>13267</v>
      </c>
      <c r="B658" t="s">
        <v>661</v>
      </c>
      <c r="C658" t="s">
        <v>59</v>
      </c>
      <c r="D658">
        <v>2021</v>
      </c>
      <c r="E658" t="s">
        <v>690</v>
      </c>
      <c r="F658" t="s">
        <v>23</v>
      </c>
      <c r="G658">
        <v>2014</v>
      </c>
      <c r="H658">
        <v>264178.62</v>
      </c>
      <c r="I658">
        <v>100</v>
      </c>
      <c r="J658">
        <v>2031</v>
      </c>
      <c r="K658">
        <v>71.400000000000006</v>
      </c>
      <c r="L658">
        <v>75555.085319999896</v>
      </c>
      <c r="M658">
        <v>2020</v>
      </c>
      <c r="N658">
        <v>195714.61</v>
      </c>
      <c r="O658">
        <v>36.2966424715502</v>
      </c>
      <c r="P658" t="s">
        <v>706</v>
      </c>
      <c r="Q658">
        <v>3.3647581251790699</v>
      </c>
      <c r="R658">
        <v>1</v>
      </c>
      <c r="S658" t="s">
        <v>25</v>
      </c>
      <c r="T658">
        <v>-1.11368485725649E-2</v>
      </c>
      <c r="AS658">
        <v>264178.62</v>
      </c>
      <c r="AT658">
        <v>252767.95166666599</v>
      </c>
      <c r="AU658">
        <v>241357.28333333301</v>
      </c>
      <c r="AV658">
        <v>229946.61499999999</v>
      </c>
      <c r="AW658">
        <v>218535.94666666599</v>
      </c>
      <c r="AX658">
        <v>207125.278333333</v>
      </c>
      <c r="AY658">
        <v>195714.61</v>
      </c>
      <c r="AZ658">
        <v>184791.016847272</v>
      </c>
      <c r="BA658">
        <v>173867.423694545</v>
      </c>
      <c r="BB658">
        <v>162943.830541818</v>
      </c>
      <c r="BC658">
        <v>152020.23738909001</v>
      </c>
      <c r="BD658">
        <v>141096.644236363</v>
      </c>
      <c r="BE658">
        <v>130173.051083636</v>
      </c>
      <c r="BF658">
        <v>119249.457930909</v>
      </c>
      <c r="BG658">
        <v>108325.864778181</v>
      </c>
      <c r="BH658">
        <v>97402.271625454494</v>
      </c>
      <c r="BI658">
        <v>86478.678472727202</v>
      </c>
      <c r="BJ658">
        <v>75555.085319999896</v>
      </c>
      <c r="BK658">
        <v>74713.639775903895</v>
      </c>
      <c r="BL658">
        <v>73881.5652834145</v>
      </c>
      <c r="BM658">
        <v>73058.757478549</v>
      </c>
      <c r="BN658">
        <v>72245.113159610701</v>
      </c>
      <c r="BO658">
        <v>71440.530274244302</v>
      </c>
      <c r="BP658">
        <v>70644.907906636305</v>
      </c>
      <c r="BQ658">
        <v>69858.146264857307</v>
      </c>
      <c r="BR658">
        <v>69080.146668345493</v>
      </c>
      <c r="BS658">
        <v>68310.811535529501</v>
      </c>
      <c r="BT658">
        <v>67550.044371589305</v>
      </c>
      <c r="BU658">
        <v>66797.749756352903</v>
      </c>
      <c r="BV658">
        <v>66053.8333323283</v>
      </c>
      <c r="BW658">
        <v>65318.201792868698</v>
      </c>
      <c r="BX658">
        <v>64590.762870469298</v>
      </c>
      <c r="BY658">
        <v>63871.425325194403</v>
      </c>
      <c r="BZ658">
        <v>63160.098933233901</v>
      </c>
      <c r="CA658">
        <v>62456.694475586199</v>
      </c>
      <c r="CB658">
        <v>61761.123726868696</v>
      </c>
      <c r="CC658">
        <v>61073.299444251097</v>
      </c>
    </row>
    <row r="659" spans="1:81" x14ac:dyDescent="0.25">
      <c r="A659">
        <v>74048</v>
      </c>
      <c r="B659" t="s">
        <v>1219</v>
      </c>
      <c r="C659" t="s">
        <v>165</v>
      </c>
      <c r="D659">
        <v>2019</v>
      </c>
      <c r="E659" t="s">
        <v>690</v>
      </c>
      <c r="F659" t="s">
        <v>23</v>
      </c>
      <c r="G659">
        <v>2018</v>
      </c>
      <c r="H659">
        <v>26132.159999999902</v>
      </c>
      <c r="I659">
        <v>100</v>
      </c>
      <c r="J659">
        <v>2030</v>
      </c>
      <c r="K659">
        <v>35</v>
      </c>
      <c r="L659">
        <v>16985.9039999999</v>
      </c>
      <c r="M659">
        <v>2020</v>
      </c>
      <c r="N659">
        <v>18132</v>
      </c>
      <c r="O659">
        <v>87.475605556193301</v>
      </c>
      <c r="P659" t="s">
        <v>24</v>
      </c>
      <c r="Q659">
        <v>3.0002465157390201</v>
      </c>
      <c r="R659">
        <v>1</v>
      </c>
      <c r="S659" t="s">
        <v>25</v>
      </c>
      <c r="T659">
        <v>-1.11368485725649E-2</v>
      </c>
      <c r="AW659">
        <v>26132.159999999902</v>
      </c>
      <c r="AX659">
        <v>22132.0799999999</v>
      </c>
      <c r="AY659">
        <v>18132</v>
      </c>
      <c r="AZ659">
        <v>18017.390399999898</v>
      </c>
      <c r="BA659">
        <v>17902.780799999899</v>
      </c>
      <c r="BB659">
        <v>17788.171199999899</v>
      </c>
      <c r="BC659">
        <v>17673.561599999899</v>
      </c>
      <c r="BD659">
        <v>17558.951999999899</v>
      </c>
      <c r="BE659">
        <v>17444.342399999899</v>
      </c>
      <c r="BF659">
        <v>17329.7327999999</v>
      </c>
      <c r="BG659">
        <v>17215.1231999999</v>
      </c>
      <c r="BH659">
        <v>17100.5135999999</v>
      </c>
      <c r="BI659">
        <v>16985.9039999999</v>
      </c>
      <c r="BJ659">
        <v>16796.734559283799</v>
      </c>
      <c r="BK659">
        <v>16609.6718699835</v>
      </c>
      <c r="BL659">
        <v>16424.692469527501</v>
      </c>
      <c r="BM659">
        <v>16241.773156643399</v>
      </c>
      <c r="BN659">
        <v>16060.8909884479</v>
      </c>
      <c r="BO659">
        <v>15882.0232775691</v>
      </c>
      <c r="BP659">
        <v>15705.147589300799</v>
      </c>
      <c r="BQ659">
        <v>15530.241738789</v>
      </c>
      <c r="BR659">
        <v>15357.2837882488</v>
      </c>
      <c r="BS659">
        <v>15186.252044213201</v>
      </c>
      <c r="BT659">
        <v>15017.125054811901</v>
      </c>
      <c r="BU659">
        <v>14849.881607081201</v>
      </c>
      <c r="BV659">
        <v>14684.500724302699</v>
      </c>
      <c r="BW659">
        <v>14520.9616633724</v>
      </c>
      <c r="BX659">
        <v>14359.243912199399</v>
      </c>
      <c r="BY659">
        <v>14199.3271871327</v>
      </c>
      <c r="BZ659">
        <v>14041.191430417301</v>
      </c>
      <c r="CA659">
        <v>13884.8168076783</v>
      </c>
      <c r="CB659">
        <v>13730.183705433399</v>
      </c>
      <c r="CC659">
        <v>13577.272728632501</v>
      </c>
    </row>
    <row r="660" spans="1:81" x14ac:dyDescent="0.25">
      <c r="A660">
        <v>73409</v>
      </c>
      <c r="B660" t="s">
        <v>1220</v>
      </c>
      <c r="C660" t="s">
        <v>84</v>
      </c>
      <c r="D660">
        <v>2018</v>
      </c>
      <c r="E660" t="s">
        <v>28</v>
      </c>
      <c r="F660" t="s">
        <v>23</v>
      </c>
      <c r="G660">
        <v>2018</v>
      </c>
      <c r="H660">
        <v>3339.0288999999998</v>
      </c>
      <c r="I660">
        <v>99</v>
      </c>
      <c r="J660">
        <v>2021</v>
      </c>
      <c r="K660">
        <v>20</v>
      </c>
      <c r="L660">
        <v>2671.2231200000001</v>
      </c>
      <c r="M660">
        <v>2020</v>
      </c>
      <c r="N660">
        <v>2474.2455</v>
      </c>
      <c r="O660">
        <v>129.52089486732399</v>
      </c>
      <c r="P660" t="s">
        <v>691</v>
      </c>
      <c r="Q660">
        <v>2.83585399574859</v>
      </c>
      <c r="R660">
        <v>1</v>
      </c>
      <c r="S660" t="s">
        <v>25</v>
      </c>
      <c r="T660">
        <v>-1.11368485725649E-2</v>
      </c>
      <c r="AW660">
        <v>3339.0288999999998</v>
      </c>
      <c r="AX660">
        <v>2906.6372000000001</v>
      </c>
      <c r="AY660">
        <v>2474.2455</v>
      </c>
      <c r="AZ660">
        <v>2671.2231200000001</v>
      </c>
      <c r="BA660">
        <v>2641.4741126090198</v>
      </c>
      <c r="BB660">
        <v>2612.05641540854</v>
      </c>
      <c r="BC660">
        <v>2582.9663386471402</v>
      </c>
      <c r="BD660">
        <v>2554.2002336656001</v>
      </c>
      <c r="BE660">
        <v>2525.75449243925</v>
      </c>
      <c r="BF660">
        <v>2497.6255471254799</v>
      </c>
      <c r="BG660">
        <v>2469.8098696161801</v>
      </c>
      <c r="BH660">
        <v>2442.3039710952298</v>
      </c>
      <c r="BI660">
        <v>2415.10440160097</v>
      </c>
      <c r="BJ660">
        <v>2388.20774959341</v>
      </c>
      <c r="BK660">
        <v>2361.6106415263598</v>
      </c>
      <c r="BL660">
        <v>2335.3097414243198</v>
      </c>
      <c r="BM660">
        <v>2309.3017504640402</v>
      </c>
      <c r="BN660">
        <v>2283.5834065607701</v>
      </c>
      <c r="BO660">
        <v>2258.15148395908</v>
      </c>
      <c r="BP660">
        <v>2233.0027928283098</v>
      </c>
      <c r="BQ660">
        <v>2208.13417886247</v>
      </c>
      <c r="BR660">
        <v>2183.5425228845702</v>
      </c>
      <c r="BS660">
        <v>2159.22474045545</v>
      </c>
      <c r="BT660">
        <v>2135.1777814868601</v>
      </c>
      <c r="BU660">
        <v>2111.3986298589398</v>
      </c>
      <c r="BV660">
        <v>2087.8843030418798</v>
      </c>
      <c r="BW660">
        <v>2064.6318517218701</v>
      </c>
      <c r="BX660">
        <v>2041.6383594311401</v>
      </c>
      <c r="BY660">
        <v>2018.90094218222</v>
      </c>
      <c r="BZ660">
        <v>1996.4167481061299</v>
      </c>
      <c r="CA660">
        <v>1974.18295709474</v>
      </c>
      <c r="CB660">
        <v>1952.1967804470301</v>
      </c>
      <c r="CC660">
        <v>1930.45546051935</v>
      </c>
    </row>
    <row r="661" spans="1:81" x14ac:dyDescent="0.25">
      <c r="A661">
        <v>41771</v>
      </c>
      <c r="B661" t="s">
        <v>1221</v>
      </c>
      <c r="C661" t="s">
        <v>84</v>
      </c>
      <c r="D661">
        <v>2018</v>
      </c>
      <c r="E661" t="s">
        <v>49</v>
      </c>
      <c r="F661" t="s">
        <v>50</v>
      </c>
      <c r="G661">
        <v>2018</v>
      </c>
      <c r="H661">
        <v>1886</v>
      </c>
      <c r="I661">
        <v>100</v>
      </c>
      <c r="J661">
        <v>2028</v>
      </c>
      <c r="K661">
        <v>10</v>
      </c>
      <c r="L661">
        <v>1697.4</v>
      </c>
      <c r="M661">
        <v>2020</v>
      </c>
      <c r="N661">
        <v>1886</v>
      </c>
      <c r="O661">
        <v>-49533.333333333299</v>
      </c>
      <c r="P661" t="s">
        <v>24</v>
      </c>
      <c r="Q661">
        <v>2.4192683061829299</v>
      </c>
      <c r="R661">
        <v>1</v>
      </c>
      <c r="S661" t="s">
        <v>25</v>
      </c>
      <c r="T661">
        <v>-1.11368485725649E-2</v>
      </c>
      <c r="AW661">
        <v>1886</v>
      </c>
      <c r="AX661">
        <v>1886</v>
      </c>
      <c r="AY661">
        <v>1886</v>
      </c>
      <c r="AZ661">
        <v>1862.425</v>
      </c>
      <c r="BA661">
        <v>1838.85</v>
      </c>
      <c r="BB661">
        <v>1815.2750000000001</v>
      </c>
      <c r="BC661">
        <v>1791.7</v>
      </c>
      <c r="BD661">
        <v>1768.125</v>
      </c>
      <c r="BE661">
        <v>1744.55</v>
      </c>
      <c r="BF661">
        <v>1720.9749999999999</v>
      </c>
      <c r="BG661">
        <v>1697.4</v>
      </c>
      <c r="BH661">
        <v>1678.4963132329201</v>
      </c>
      <c r="BI661">
        <v>1659.80315396284</v>
      </c>
      <c r="BJ661">
        <v>1641.3181775768901</v>
      </c>
      <c r="BK661">
        <v>1623.0390655738199</v>
      </c>
      <c r="BL661">
        <v>1604.96352527316</v>
      </c>
      <c r="BM661">
        <v>1587.08928952771</v>
      </c>
      <c r="BN661">
        <v>1569.4141164391001</v>
      </c>
      <c r="BO661">
        <v>1551.9357890766701</v>
      </c>
      <c r="BP661">
        <v>1534.65211519938</v>
      </c>
      <c r="BQ661">
        <v>1517.5609269808399</v>
      </c>
      <c r="BR661">
        <v>1500.66008073741</v>
      </c>
      <c r="BS661">
        <v>1483.9474566593401</v>
      </c>
      <c r="BT661">
        <v>1467.42095854489</v>
      </c>
      <c r="BU661">
        <v>1451.0785135373601</v>
      </c>
      <c r="BV661">
        <v>1434.9180718652001</v>
      </c>
      <c r="BW661">
        <v>1418.9376065848001</v>
      </c>
      <c r="BX661">
        <v>1403.1351133263399</v>
      </c>
      <c r="BY661">
        <v>1387.50861004238</v>
      </c>
      <c r="BZ661">
        <v>1372.0561367592099</v>
      </c>
      <c r="CA661">
        <v>1356.7757553310601</v>
      </c>
      <c r="CB661">
        <v>1341.66554919701</v>
      </c>
      <c r="CC661">
        <v>1326.72362314058</v>
      </c>
    </row>
    <row r="662" spans="1:81" x14ac:dyDescent="0.25">
      <c r="A662">
        <v>13322</v>
      </c>
      <c r="B662" t="s">
        <v>1222</v>
      </c>
      <c r="C662" t="s">
        <v>59</v>
      </c>
      <c r="D662">
        <v>2017</v>
      </c>
      <c r="E662" t="s">
        <v>690</v>
      </c>
      <c r="F662" t="s">
        <v>23</v>
      </c>
      <c r="G662">
        <v>2013</v>
      </c>
      <c r="H662">
        <v>860806</v>
      </c>
      <c r="I662">
        <v>91</v>
      </c>
      <c r="J662">
        <v>2031</v>
      </c>
      <c r="K662">
        <v>25.69</v>
      </c>
      <c r="L662">
        <v>639664.93859999999</v>
      </c>
      <c r="M662">
        <v>2020</v>
      </c>
      <c r="N662">
        <v>688097</v>
      </c>
      <c r="O662">
        <v>78.099019199154498</v>
      </c>
      <c r="P662" t="s">
        <v>24</v>
      </c>
      <c r="Q662">
        <v>2.8177177879170698</v>
      </c>
      <c r="R662">
        <v>1</v>
      </c>
      <c r="S662" t="s">
        <v>25</v>
      </c>
      <c r="T662">
        <v>-1.11368485725649E-2</v>
      </c>
      <c r="AR662">
        <v>860806</v>
      </c>
      <c r="AS662">
        <v>836133.28571428498</v>
      </c>
      <c r="AT662">
        <v>811460.57142857101</v>
      </c>
      <c r="AU662">
        <v>786787.85714285704</v>
      </c>
      <c r="AV662">
        <v>762115.14285714203</v>
      </c>
      <c r="AW662">
        <v>737442.42857142806</v>
      </c>
      <c r="AX662">
        <v>712769.71428571397</v>
      </c>
      <c r="AY662">
        <v>688097</v>
      </c>
      <c r="AZ662">
        <v>683694.08532727195</v>
      </c>
      <c r="BA662">
        <v>679291.17065454496</v>
      </c>
      <c r="BB662">
        <v>674888.25598181796</v>
      </c>
      <c r="BC662">
        <v>670485.34130909096</v>
      </c>
      <c r="BD662">
        <v>666082.42663636303</v>
      </c>
      <c r="BE662">
        <v>661679.51196363603</v>
      </c>
      <c r="BF662">
        <v>657276.59729090903</v>
      </c>
      <c r="BG662">
        <v>652873.68261818099</v>
      </c>
      <c r="BH662">
        <v>648470.76794545399</v>
      </c>
      <c r="BI662">
        <v>644067.85327272699</v>
      </c>
      <c r="BJ662">
        <v>639664.93859999999</v>
      </c>
      <c r="BK662">
        <v>632541.08704163204</v>
      </c>
      <c r="BL662">
        <v>625496.57273932395</v>
      </c>
      <c r="BM662">
        <v>618530.512126068</v>
      </c>
      <c r="BN662">
        <v>611642.03147500905</v>
      </c>
      <c r="BO662">
        <v>604830.26678985602</v>
      </c>
      <c r="BP662">
        <v>598094.363696513</v>
      </c>
      <c r="BQ662">
        <v>591433.47733591998</v>
      </c>
      <c r="BR662">
        <v>584846.77225808497</v>
      </c>
      <c r="BS662">
        <v>578333.42231729301</v>
      </c>
      <c r="BT662">
        <v>571892.61056849197</v>
      </c>
      <c r="BU662">
        <v>565523.52916482196</v>
      </c>
      <c r="BV662">
        <v>559225.37925629097</v>
      </c>
      <c r="BW662">
        <v>552997.37088957801</v>
      </c>
      <c r="BX662">
        <v>546838.72290895495</v>
      </c>
      <c r="BY662">
        <v>540748.66285830305</v>
      </c>
      <c r="BZ662">
        <v>534726.42688423302</v>
      </c>
      <c r="CA662">
        <v>528771.25964027399</v>
      </c>
      <c r="CB662">
        <v>522882.41419213603</v>
      </c>
      <c r="CC662">
        <v>517059.15192402102</v>
      </c>
    </row>
    <row r="663" spans="1:81" x14ac:dyDescent="0.25">
      <c r="A663">
        <v>13321</v>
      </c>
      <c r="B663" t="s">
        <v>394</v>
      </c>
      <c r="C663" t="s">
        <v>59</v>
      </c>
      <c r="D663">
        <v>2020</v>
      </c>
      <c r="E663" t="s">
        <v>690</v>
      </c>
      <c r="F663" t="s">
        <v>23</v>
      </c>
      <c r="G663">
        <v>2019</v>
      </c>
      <c r="H663">
        <v>129130</v>
      </c>
      <c r="I663">
        <v>100</v>
      </c>
      <c r="J663">
        <v>2030</v>
      </c>
      <c r="K663">
        <v>32.5</v>
      </c>
      <c r="L663">
        <v>87162.75</v>
      </c>
      <c r="M663">
        <v>2020</v>
      </c>
      <c r="N663">
        <v>119794</v>
      </c>
      <c r="O663">
        <v>22.245917947923701</v>
      </c>
      <c r="P663" t="s">
        <v>24</v>
      </c>
      <c r="Q663">
        <v>2.9752568154390202</v>
      </c>
      <c r="R663">
        <v>1</v>
      </c>
      <c r="S663" t="s">
        <v>25</v>
      </c>
      <c r="T663">
        <v>-1.11368485725649E-2</v>
      </c>
      <c r="AX663">
        <v>129130</v>
      </c>
      <c r="AY663">
        <v>119794</v>
      </c>
      <c r="AZ663">
        <v>116530.875</v>
      </c>
      <c r="BA663">
        <v>113267.75</v>
      </c>
      <c r="BB663">
        <v>110004.625</v>
      </c>
      <c r="BC663">
        <v>106741.5</v>
      </c>
      <c r="BD663">
        <v>103478.375</v>
      </c>
      <c r="BE663">
        <v>100215.25</v>
      </c>
      <c r="BF663">
        <v>96952.125</v>
      </c>
      <c r="BG663">
        <v>93689</v>
      </c>
      <c r="BH663">
        <v>90425.875</v>
      </c>
      <c r="BI663">
        <v>87162.75</v>
      </c>
      <c r="BJ663">
        <v>86192.031652081598</v>
      </c>
      <c r="BK663">
        <v>85232.124047410703</v>
      </c>
      <c r="BL663">
        <v>84282.906788376597</v>
      </c>
      <c r="BM663">
        <v>83344.260818218798</v>
      </c>
      <c r="BN663">
        <v>82416.068406093997</v>
      </c>
      <c r="BO663">
        <v>81498.213132309204</v>
      </c>
      <c r="BP663">
        <v>80590.579873719995</v>
      </c>
      <c r="BQ663">
        <v>79693.0547892912</v>
      </c>
      <c r="BR663">
        <v>78805.525305817704</v>
      </c>
      <c r="BS663">
        <v>77927.880103805393</v>
      </c>
      <c r="BT663">
        <v>77060.009103508302</v>
      </c>
      <c r="BU663">
        <v>76201.803451122105</v>
      </c>
      <c r="BV663">
        <v>75353.155505130606</v>
      </c>
      <c r="BW663">
        <v>74513.958822804998</v>
      </c>
      <c r="BX663">
        <v>73684.108146853105</v>
      </c>
      <c r="BY663">
        <v>72863.499392217098</v>
      </c>
      <c r="BZ663">
        <v>72052.029633018799</v>
      </c>
      <c r="CA663">
        <v>71249.597089649906</v>
      </c>
      <c r="CB663">
        <v>70456.101116006204</v>
      </c>
      <c r="CC663">
        <v>69671.442186863904</v>
      </c>
    </row>
    <row r="664" spans="1:81" x14ac:dyDescent="0.25">
      <c r="A664">
        <v>18281</v>
      </c>
      <c r="B664" t="s">
        <v>1223</v>
      </c>
      <c r="C664" t="s">
        <v>59</v>
      </c>
      <c r="D664">
        <v>2020</v>
      </c>
      <c r="E664" t="s">
        <v>690</v>
      </c>
      <c r="F664" t="s">
        <v>23</v>
      </c>
      <c r="G664">
        <v>2018</v>
      </c>
      <c r="H664">
        <v>2495000</v>
      </c>
      <c r="I664">
        <v>100</v>
      </c>
      <c r="J664">
        <v>2030</v>
      </c>
      <c r="K664">
        <v>15</v>
      </c>
      <c r="L664">
        <v>2120750</v>
      </c>
      <c r="M664">
        <v>2020</v>
      </c>
      <c r="N664">
        <v>2010410</v>
      </c>
      <c r="O664">
        <v>129.48296593186399</v>
      </c>
      <c r="P664" t="s">
        <v>24</v>
      </c>
      <c r="Q664">
        <v>2.8004934024390198</v>
      </c>
      <c r="R664">
        <v>1</v>
      </c>
      <c r="S664" t="s">
        <v>25</v>
      </c>
      <c r="T664">
        <v>-1.11368485725649E-2</v>
      </c>
      <c r="AW664">
        <v>2495000</v>
      </c>
      <c r="AX664">
        <v>2252705</v>
      </c>
      <c r="AY664">
        <v>2010410</v>
      </c>
      <c r="AZ664">
        <v>2021444</v>
      </c>
      <c r="BA664">
        <v>2032478</v>
      </c>
      <c r="BB664">
        <v>2043512</v>
      </c>
      <c r="BC664">
        <v>2054546</v>
      </c>
      <c r="BD664">
        <v>2065580</v>
      </c>
      <c r="BE664">
        <v>2076614</v>
      </c>
      <c r="BF664">
        <v>2087648</v>
      </c>
      <c r="BG664">
        <v>2098682</v>
      </c>
      <c r="BH664">
        <v>2109716</v>
      </c>
      <c r="BI664">
        <v>2120750</v>
      </c>
      <c r="BJ664">
        <v>2097131.52838973</v>
      </c>
      <c r="BK664">
        <v>2073776.0921213001</v>
      </c>
      <c r="BL664">
        <v>2050680.76180994</v>
      </c>
      <c r="BM664">
        <v>2027842.6406949901</v>
      </c>
      <c r="BN664">
        <v>2005258.86427658</v>
      </c>
      <c r="BO664">
        <v>1982926.5999563399</v>
      </c>
      <c r="BP664">
        <v>1960843.0466821101</v>
      </c>
      <c r="BQ664">
        <v>1939005.4345966501</v>
      </c>
      <c r="BR664">
        <v>1917411.0246901601</v>
      </c>
      <c r="BS664">
        <v>1896057.10845682</v>
      </c>
      <c r="BT664">
        <v>1874941.007555</v>
      </c>
      <c r="BU664">
        <v>1854060.0734713699</v>
      </c>
      <c r="BV664">
        <v>1833411.6871886801</v>
      </c>
      <c r="BW664">
        <v>1812993.25885729</v>
      </c>
      <c r="BX664">
        <v>1792802.22747032</v>
      </c>
      <c r="BY664">
        <v>1772836.06054242</v>
      </c>
      <c r="BZ664">
        <v>1753092.25379218</v>
      </c>
      <c r="CA664">
        <v>1733568.33082796</v>
      </c>
      <c r="CB664">
        <v>1714261.84283733</v>
      </c>
      <c r="CC664">
        <v>1695170.36827993</v>
      </c>
    </row>
    <row r="665" spans="1:81" x14ac:dyDescent="0.25">
      <c r="A665">
        <v>13336</v>
      </c>
      <c r="B665" t="s">
        <v>1224</v>
      </c>
      <c r="C665" t="s">
        <v>59</v>
      </c>
      <c r="D665">
        <v>2019</v>
      </c>
      <c r="E665" t="s">
        <v>28</v>
      </c>
      <c r="F665" t="s">
        <v>23</v>
      </c>
      <c r="G665">
        <v>2018</v>
      </c>
      <c r="H665">
        <v>4152897</v>
      </c>
      <c r="I665">
        <v>100</v>
      </c>
      <c r="J665">
        <v>2030</v>
      </c>
      <c r="K665">
        <v>21</v>
      </c>
      <c r="L665">
        <v>3280788.63</v>
      </c>
      <c r="M665">
        <v>2020</v>
      </c>
      <c r="N665">
        <v>3544895</v>
      </c>
      <c r="O665">
        <v>69.716335826475301</v>
      </c>
      <c r="P665" t="s">
        <v>24</v>
      </c>
      <c r="Q665">
        <v>2.8606591921390199</v>
      </c>
      <c r="R665">
        <v>1</v>
      </c>
      <c r="S665" t="s">
        <v>25</v>
      </c>
      <c r="T665">
        <v>-1.11368485725649E-2</v>
      </c>
      <c r="AW665">
        <v>4152897</v>
      </c>
      <c r="AX665">
        <v>3848896</v>
      </c>
      <c r="AY665">
        <v>3544895</v>
      </c>
      <c r="AZ665">
        <v>3518484.3629999999</v>
      </c>
      <c r="BA665">
        <v>3492073.7259999998</v>
      </c>
      <c r="BB665">
        <v>3465663.0890000002</v>
      </c>
      <c r="BC665">
        <v>3439252.452</v>
      </c>
      <c r="BD665">
        <v>3412841.8149999999</v>
      </c>
      <c r="BE665">
        <v>3386431.1779999998</v>
      </c>
      <c r="BF665">
        <v>3360020.5410000002</v>
      </c>
      <c r="BG665">
        <v>3333609.9040000001</v>
      </c>
      <c r="BH665">
        <v>3307199.267</v>
      </c>
      <c r="BI665">
        <v>3280788.63</v>
      </c>
      <c r="BJ665">
        <v>3244250.9838290899</v>
      </c>
      <c r="BK665">
        <v>3208120.2518907902</v>
      </c>
      <c r="BL665">
        <v>3172391.9024429098</v>
      </c>
      <c r="BM665">
        <v>3137061.4542125701</v>
      </c>
      <c r="BN665">
        <v>3102124.4758341699</v>
      </c>
      <c r="BO665">
        <v>3067576.5852935598</v>
      </c>
      <c r="BP665">
        <v>3033413.4493784001</v>
      </c>
      <c r="BQ665">
        <v>2999630.78313469</v>
      </c>
      <c r="BR665">
        <v>2966224.3493293198</v>
      </c>
      <c r="BS665">
        <v>2933189.9579185802</v>
      </c>
      <c r="BT665">
        <v>2900523.4655226702</v>
      </c>
      <c r="BU665">
        <v>2868220.7749059801</v>
      </c>
      <c r="BV665">
        <v>2836277.83446316</v>
      </c>
      <c r="BW665">
        <v>2804690.63771103</v>
      </c>
      <c r="BX665">
        <v>2773455.2227859502</v>
      </c>
      <c r="BY665">
        <v>2742567.6719469898</v>
      </c>
      <c r="BZ665">
        <v>2712024.1110845101</v>
      </c>
      <c r="CA665">
        <v>2681820.7092342102</v>
      </c>
      <c r="CB665">
        <v>2651953.6780967</v>
      </c>
      <c r="CC665">
        <v>2622419.2715622801</v>
      </c>
    </row>
    <row r="666" spans="1:81" x14ac:dyDescent="0.25">
      <c r="A666">
        <v>13298</v>
      </c>
      <c r="B666" t="s">
        <v>1225</v>
      </c>
      <c r="C666" t="s">
        <v>59</v>
      </c>
      <c r="D666">
        <v>2020</v>
      </c>
      <c r="E666" t="s">
        <v>690</v>
      </c>
      <c r="F666" t="s">
        <v>23</v>
      </c>
      <c r="G666">
        <v>2018</v>
      </c>
      <c r="H666">
        <v>4850000</v>
      </c>
      <c r="I666">
        <v>100</v>
      </c>
      <c r="J666">
        <v>2030</v>
      </c>
      <c r="K666">
        <v>30</v>
      </c>
      <c r="L666">
        <v>3395000</v>
      </c>
      <c r="M666">
        <v>2020</v>
      </c>
      <c r="N666">
        <v>4605525</v>
      </c>
      <c r="O666">
        <v>8.2339246079822193</v>
      </c>
      <c r="P666" t="s">
        <v>45</v>
      </c>
      <c r="Q666">
        <v>2.9507161195390199</v>
      </c>
      <c r="R666">
        <v>1</v>
      </c>
      <c r="S666" t="s">
        <v>25</v>
      </c>
      <c r="T666">
        <v>-1.11368485725649E-2</v>
      </c>
      <c r="AW666">
        <v>4850000</v>
      </c>
      <c r="AX666">
        <v>4727762.5</v>
      </c>
      <c r="AY666">
        <v>4605525</v>
      </c>
      <c r="AZ666">
        <v>4484472.5</v>
      </c>
      <c r="BA666">
        <v>4363420</v>
      </c>
      <c r="BB666">
        <v>4242367.5</v>
      </c>
      <c r="BC666">
        <v>4121315</v>
      </c>
      <c r="BD666">
        <v>4000262.5</v>
      </c>
      <c r="BE666">
        <v>3879210</v>
      </c>
      <c r="BF666">
        <v>3758157.5</v>
      </c>
      <c r="BG666">
        <v>3637105</v>
      </c>
      <c r="BH666">
        <v>3516052.5</v>
      </c>
      <c r="BI666">
        <v>3395000</v>
      </c>
      <c r="BJ666">
        <v>3357190.3990961402</v>
      </c>
      <c r="BK666">
        <v>3319801.8779921299</v>
      </c>
      <c r="BL666">
        <v>3282829.74718602</v>
      </c>
      <c r="BM666">
        <v>3246269.3694020999</v>
      </c>
      <c r="BN666">
        <v>3210116.15900931</v>
      </c>
      <c r="BO666">
        <v>3174365.58144608</v>
      </c>
      <c r="BP666">
        <v>3139013.1526515498</v>
      </c>
      <c r="BQ666">
        <v>3104054.4385031802</v>
      </c>
      <c r="BR666">
        <v>3069485.0542605701</v>
      </c>
      <c r="BS666">
        <v>3035300.6640155199</v>
      </c>
      <c r="BT666">
        <v>3001496.9801481799</v>
      </c>
      <c r="BU666">
        <v>2968069.7627892601</v>
      </c>
      <c r="BV666">
        <v>2935014.8192882598</v>
      </c>
      <c r="BW666">
        <v>2902328.0036876202</v>
      </c>
      <c r="BX666">
        <v>2870005.2162026302</v>
      </c>
      <c r="BY666">
        <v>2838042.4027073099</v>
      </c>
      <c r="BZ666">
        <v>2806435.5542258401</v>
      </c>
      <c r="CA666">
        <v>2775180.7064297702</v>
      </c>
      <c r="CB666">
        <v>2744273.9391407501</v>
      </c>
      <c r="CC666">
        <v>2713711.3758389102</v>
      </c>
    </row>
    <row r="667" spans="1:81" x14ac:dyDescent="0.25">
      <c r="A667">
        <v>23178</v>
      </c>
      <c r="B667" t="s">
        <v>1226</v>
      </c>
      <c r="C667" t="s">
        <v>1227</v>
      </c>
      <c r="D667">
        <v>2019</v>
      </c>
      <c r="E667" t="s">
        <v>49</v>
      </c>
      <c r="F667" t="s">
        <v>50</v>
      </c>
      <c r="G667">
        <v>2019</v>
      </c>
      <c r="H667">
        <v>0</v>
      </c>
      <c r="I667">
        <v>100</v>
      </c>
      <c r="J667">
        <v>2025</v>
      </c>
      <c r="K667">
        <v>25.47</v>
      </c>
      <c r="L667">
        <v>0</v>
      </c>
      <c r="M667">
        <v>2020</v>
      </c>
      <c r="N667">
        <v>7592</v>
      </c>
      <c r="O667">
        <v>100.001758615734</v>
      </c>
      <c r="P667" t="s">
        <v>24</v>
      </c>
      <c r="Q667">
        <v>2.57251166944878</v>
      </c>
      <c r="R667">
        <v>1</v>
      </c>
      <c r="S667" t="s">
        <v>25</v>
      </c>
      <c r="T667">
        <v>-1.11368485725649E-2</v>
      </c>
      <c r="AX667">
        <v>0</v>
      </c>
      <c r="AY667">
        <v>7592</v>
      </c>
      <c r="AZ667">
        <v>6073.6</v>
      </c>
      <c r="BA667">
        <v>4555.2</v>
      </c>
      <c r="BB667">
        <v>3036.8</v>
      </c>
      <c r="BC667">
        <v>1518.3999999999901</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row>
    <row r="668" spans="1:81" x14ac:dyDescent="0.25">
      <c r="A668">
        <v>13352</v>
      </c>
      <c r="B668" t="s">
        <v>397</v>
      </c>
      <c r="C668" t="s">
        <v>59</v>
      </c>
      <c r="D668">
        <v>2020</v>
      </c>
      <c r="E668" t="s">
        <v>690</v>
      </c>
      <c r="F668" t="s">
        <v>23</v>
      </c>
      <c r="G668">
        <v>2018</v>
      </c>
      <c r="H668">
        <v>357498.7</v>
      </c>
      <c r="I668">
        <v>95</v>
      </c>
      <c r="J668">
        <v>2030</v>
      </c>
      <c r="K668">
        <v>30</v>
      </c>
      <c r="L668">
        <v>250249.09</v>
      </c>
      <c r="M668">
        <v>2020</v>
      </c>
      <c r="N668">
        <v>330933.2</v>
      </c>
      <c r="O668">
        <v>41.219609515816103</v>
      </c>
      <c r="P668" t="s">
        <v>24</v>
      </c>
      <c r="Q668">
        <v>2.9002802419390199</v>
      </c>
      <c r="R668">
        <v>1</v>
      </c>
      <c r="S668" t="s">
        <v>25</v>
      </c>
      <c r="T668">
        <v>-1.11368485725649E-2</v>
      </c>
      <c r="AW668">
        <v>357498.7</v>
      </c>
      <c r="AX668">
        <v>344215.95</v>
      </c>
      <c r="AY668">
        <v>330933.2</v>
      </c>
      <c r="AZ668">
        <v>322864.78899999999</v>
      </c>
      <c r="BA668">
        <v>314796.37800000003</v>
      </c>
      <c r="BB668">
        <v>306727.967</v>
      </c>
      <c r="BC668">
        <v>298659.55599999998</v>
      </c>
      <c r="BD668">
        <v>290591.14500000002</v>
      </c>
      <c r="BE668">
        <v>282522.734</v>
      </c>
      <c r="BF668">
        <v>274454.32299999997</v>
      </c>
      <c r="BG668">
        <v>266385.91200000001</v>
      </c>
      <c r="BH668">
        <v>258317.50099999999</v>
      </c>
      <c r="BI668">
        <v>250249.09</v>
      </c>
      <c r="BJ668">
        <v>247462.103779247</v>
      </c>
      <c r="BK668">
        <v>244706.15580200899</v>
      </c>
      <c r="BL668">
        <v>241980.900400068</v>
      </c>
      <c r="BM668">
        <v>239285.99575485999</v>
      </c>
      <c r="BN668">
        <v>236621.103854602</v>
      </c>
      <c r="BO668">
        <v>233985.89045189999</v>
      </c>
      <c r="BP668">
        <v>231380.025021821</v>
      </c>
      <c r="BQ668">
        <v>228803.180720437</v>
      </c>
      <c r="BR668">
        <v>226255.034343832</v>
      </c>
      <c r="BS668">
        <v>223735.26628756401</v>
      </c>
      <c r="BT668">
        <v>221243.56050657699</v>
      </c>
      <c r="BU668">
        <v>218779.60447555999</v>
      </c>
      <c r="BV668">
        <v>216343.08914975001</v>
      </c>
      <c r="BW668">
        <v>213933.70892616801</v>
      </c>
      <c r="BX668">
        <v>211551.16160529101</v>
      </c>
      <c r="BY668">
        <v>209195.14835314199</v>
      </c>
      <c r="BZ668">
        <v>206865.373663818</v>
      </c>
      <c r="CA668">
        <v>204561.54532241699</v>
      </c>
      <c r="CB668">
        <v>202283.374368391</v>
      </c>
      <c r="CC668">
        <v>200030.575059303</v>
      </c>
    </row>
    <row r="669" spans="1:81" x14ac:dyDescent="0.25">
      <c r="A669">
        <v>13366</v>
      </c>
      <c r="B669" t="s">
        <v>1228</v>
      </c>
      <c r="C669" t="s">
        <v>59</v>
      </c>
      <c r="D669">
        <v>2019</v>
      </c>
      <c r="E669" t="s">
        <v>690</v>
      </c>
      <c r="F669" t="s">
        <v>23</v>
      </c>
      <c r="G669">
        <v>2018</v>
      </c>
      <c r="H669">
        <v>415755</v>
      </c>
      <c r="I669">
        <v>98.8</v>
      </c>
      <c r="J669">
        <v>2030</v>
      </c>
      <c r="K669">
        <v>30</v>
      </c>
      <c r="L669">
        <v>291028.5</v>
      </c>
      <c r="M669">
        <v>2020</v>
      </c>
      <c r="N669">
        <v>437581</v>
      </c>
      <c r="O669">
        <v>-17.499088004554</v>
      </c>
      <c r="P669" t="s">
        <v>24</v>
      </c>
      <c r="Q669">
        <v>2.93828547793902</v>
      </c>
      <c r="R669">
        <v>1</v>
      </c>
      <c r="S669" t="s">
        <v>25</v>
      </c>
      <c r="T669">
        <v>-1.11368485725649E-2</v>
      </c>
      <c r="AW669">
        <v>415755</v>
      </c>
      <c r="AX669">
        <v>426668</v>
      </c>
      <c r="AY669">
        <v>437581</v>
      </c>
      <c r="AZ669">
        <v>422925.75</v>
      </c>
      <c r="BA669">
        <v>408270.5</v>
      </c>
      <c r="BB669">
        <v>393615.25</v>
      </c>
      <c r="BC669">
        <v>378960</v>
      </c>
      <c r="BD669">
        <v>364304.75</v>
      </c>
      <c r="BE669">
        <v>349649.5</v>
      </c>
      <c r="BF669">
        <v>334994.25</v>
      </c>
      <c r="BG669">
        <v>320339</v>
      </c>
      <c r="BH669">
        <v>305683.75</v>
      </c>
      <c r="BI669">
        <v>291028.5</v>
      </c>
      <c r="BJ669">
        <v>287787.35966519901</v>
      </c>
      <c r="BK669">
        <v>284582.31541950902</v>
      </c>
      <c r="BL669">
        <v>281412.96526625199</v>
      </c>
      <c r="BM669">
        <v>278278.91168572602</v>
      </c>
      <c r="BN669">
        <v>275179.76158534299</v>
      </c>
      <c r="BO669">
        <v>272115.12625033298</v>
      </c>
      <c r="BP669">
        <v>269084.62129497901</v>
      </c>
      <c r="BQ669">
        <v>266087.86661441001</v>
      </c>
      <c r="BR669">
        <v>263124.48633692903</v>
      </c>
      <c r="BS669">
        <v>260194.10877686099</v>
      </c>
      <c r="BT669">
        <v>257296.36638793899</v>
      </c>
      <c r="BU669">
        <v>254430.895717206</v>
      </c>
      <c r="BV669">
        <v>251597.33735942101</v>
      </c>
      <c r="BW669">
        <v>248795.33591198901</v>
      </c>
      <c r="BX669">
        <v>246024.53993037599</v>
      </c>
      <c r="BY669">
        <v>243284.60188403699</v>
      </c>
      <c r="BZ669">
        <v>240575.17811281799</v>
      </c>
      <c r="CA669">
        <v>237895.928783857</v>
      </c>
      <c r="CB669">
        <v>235246.51784896199</v>
      </c>
      <c r="CC669">
        <v>232626.61300245501</v>
      </c>
    </row>
    <row r="670" spans="1:81" x14ac:dyDescent="0.25">
      <c r="A670">
        <v>51774</v>
      </c>
      <c r="B670" t="s">
        <v>1229</v>
      </c>
      <c r="C670" t="s">
        <v>59</v>
      </c>
      <c r="D670">
        <v>2018</v>
      </c>
      <c r="E670" t="s">
        <v>28</v>
      </c>
      <c r="F670" t="s">
        <v>23</v>
      </c>
      <c r="G670">
        <v>2018</v>
      </c>
      <c r="H670">
        <v>36933</v>
      </c>
      <c r="I670">
        <v>100</v>
      </c>
      <c r="J670">
        <v>2030</v>
      </c>
      <c r="K670">
        <v>26</v>
      </c>
      <c r="L670">
        <v>27330.42</v>
      </c>
      <c r="M670">
        <v>2020</v>
      </c>
      <c r="N670">
        <v>28225</v>
      </c>
      <c r="O670">
        <v>90.683962018540896</v>
      </c>
      <c r="P670" t="s">
        <v>691</v>
      </c>
      <c r="Q670">
        <v>2.9102475957390199</v>
      </c>
      <c r="R670">
        <v>1</v>
      </c>
      <c r="S670" t="s">
        <v>25</v>
      </c>
      <c r="T670">
        <v>-1.11368485725649E-2</v>
      </c>
      <c r="AW670">
        <v>36933</v>
      </c>
      <c r="AX670">
        <v>32579</v>
      </c>
      <c r="AY670">
        <v>28225</v>
      </c>
      <c r="AZ670">
        <v>28135.542000000001</v>
      </c>
      <c r="BA670">
        <v>28046.083999999999</v>
      </c>
      <c r="BB670">
        <v>27956.626</v>
      </c>
      <c r="BC670">
        <v>27867.1679999999</v>
      </c>
      <c r="BD670">
        <v>27777.71</v>
      </c>
      <c r="BE670">
        <v>27688.252</v>
      </c>
      <c r="BF670">
        <v>27598.7939999999</v>
      </c>
      <c r="BG670">
        <v>27509.335999999999</v>
      </c>
      <c r="BH670">
        <v>27419.877999999899</v>
      </c>
      <c r="BI670">
        <v>27330.42</v>
      </c>
      <c r="BJ670">
        <v>27026.045251035299</v>
      </c>
      <c r="BK670">
        <v>26725.0602775593</v>
      </c>
      <c r="BL670">
        <v>26427.427328155401</v>
      </c>
      <c r="BM670">
        <v>26133.109071839299</v>
      </c>
      <c r="BN670">
        <v>25842.068593375901</v>
      </c>
      <c r="BO670">
        <v>25554.269388649602</v>
      </c>
      <c r="BP670">
        <v>25269.675360085701</v>
      </c>
      <c r="BQ670">
        <v>24988.250812122598</v>
      </c>
      <c r="BR670">
        <v>24709.960446734702</v>
      </c>
      <c r="BS670">
        <v>24434.769359005299</v>
      </c>
      <c r="BT670">
        <v>24162.6430327485</v>
      </c>
      <c r="BU670">
        <v>23893.547336179901</v>
      </c>
      <c r="BV670">
        <v>23627.448517635399</v>
      </c>
      <c r="BW670">
        <v>23364.3132013385</v>
      </c>
      <c r="BX670">
        <v>23104.108383213199</v>
      </c>
      <c r="BY670">
        <v>22846.801426745202</v>
      </c>
      <c r="BZ670">
        <v>22592.360058888102</v>
      </c>
      <c r="CA670">
        <v>22340.7523660154</v>
      </c>
      <c r="CB670">
        <v>22091.9467899179</v>
      </c>
      <c r="CC670">
        <v>21845.912123845399</v>
      </c>
    </row>
    <row r="671" spans="1:81" x14ac:dyDescent="0.25">
      <c r="A671">
        <v>13375</v>
      </c>
      <c r="B671" t="s">
        <v>399</v>
      </c>
      <c r="C671" t="s">
        <v>59</v>
      </c>
      <c r="D671">
        <v>2021</v>
      </c>
      <c r="E671" t="s">
        <v>690</v>
      </c>
      <c r="F671" t="s">
        <v>23</v>
      </c>
      <c r="G671">
        <v>2019</v>
      </c>
      <c r="H671">
        <v>805515</v>
      </c>
      <c r="I671">
        <v>100</v>
      </c>
      <c r="J671">
        <v>2031</v>
      </c>
      <c r="K671">
        <v>25.5</v>
      </c>
      <c r="L671">
        <v>600108.67500000005</v>
      </c>
      <c r="M671">
        <v>2020</v>
      </c>
      <c r="N671">
        <v>688774</v>
      </c>
      <c r="O671">
        <v>59.186635366860401</v>
      </c>
      <c r="P671" t="s">
        <v>45</v>
      </c>
      <c r="Q671">
        <v>2.9058123568170702</v>
      </c>
      <c r="R671">
        <v>1</v>
      </c>
      <c r="S671" t="s">
        <v>25</v>
      </c>
      <c r="T671">
        <v>-1.11368485725649E-2</v>
      </c>
      <c r="AX671">
        <v>805515</v>
      </c>
      <c r="AY671">
        <v>688774</v>
      </c>
      <c r="AZ671">
        <v>680713.51590909006</v>
      </c>
      <c r="BA671">
        <v>672653.03181818104</v>
      </c>
      <c r="BB671">
        <v>664592.54772727203</v>
      </c>
      <c r="BC671">
        <v>656532.06363636302</v>
      </c>
      <c r="BD671">
        <v>648471.57954545401</v>
      </c>
      <c r="BE671">
        <v>640411.09545454499</v>
      </c>
      <c r="BF671">
        <v>632350.61136363598</v>
      </c>
      <c r="BG671">
        <v>624290.12727272697</v>
      </c>
      <c r="BH671">
        <v>616229.64318181796</v>
      </c>
      <c r="BI671">
        <v>608169.15909090894</v>
      </c>
      <c r="BJ671">
        <v>600108.67500000005</v>
      </c>
      <c r="BK671">
        <v>593425.35555944196</v>
      </c>
      <c r="BL671">
        <v>586816.46723545599</v>
      </c>
      <c r="BM671">
        <v>580281.18109996698</v>
      </c>
      <c r="BN671">
        <v>573818.67745654797</v>
      </c>
      <c r="BO671">
        <v>567428.14573760505</v>
      </c>
      <c r="BP671">
        <v>561108.78440271399</v>
      </c>
      <c r="BQ671">
        <v>554859.80083808501</v>
      </c>
      <c r="BR671">
        <v>548680.41125714697</v>
      </c>
      <c r="BS671">
        <v>542569.84060224402</v>
      </c>
      <c r="BT671">
        <v>536527.32244741602</v>
      </c>
      <c r="BU671">
        <v>530552.09890227497</v>
      </c>
      <c r="BV671">
        <v>524643.42051694402</v>
      </c>
      <c r="BW671">
        <v>518800.54618805402</v>
      </c>
      <c r="BX671">
        <v>513022.743065794</v>
      </c>
      <c r="BY671">
        <v>507309.286461988</v>
      </c>
      <c r="BZ671">
        <v>501659.459759205</v>
      </c>
      <c r="CA671">
        <v>496072.554320872</v>
      </c>
      <c r="CB671">
        <v>490547.86940239498</v>
      </c>
      <c r="CC671">
        <v>485084.71206326602</v>
      </c>
    </row>
    <row r="672" spans="1:81" x14ac:dyDescent="0.25">
      <c r="A672">
        <v>828565</v>
      </c>
      <c r="B672" t="s">
        <v>1230</v>
      </c>
      <c r="C672" t="s">
        <v>59</v>
      </c>
      <c r="D672">
        <v>2020</v>
      </c>
      <c r="E672" t="s">
        <v>28</v>
      </c>
      <c r="F672" t="s">
        <v>23</v>
      </c>
      <c r="G672">
        <v>2019</v>
      </c>
      <c r="H672">
        <v>13796</v>
      </c>
      <c r="I672">
        <v>100</v>
      </c>
      <c r="J672">
        <v>2022</v>
      </c>
      <c r="K672">
        <v>1</v>
      </c>
      <c r="L672">
        <v>13658.039999999901</v>
      </c>
      <c r="M672">
        <v>2020</v>
      </c>
      <c r="N672">
        <v>14868</v>
      </c>
      <c r="O672">
        <v>-777.705298253244</v>
      </c>
      <c r="P672" t="s">
        <v>691</v>
      </c>
      <c r="Q672">
        <v>2.6563428431146301</v>
      </c>
      <c r="R672">
        <v>1</v>
      </c>
      <c r="S672" t="s">
        <v>25</v>
      </c>
      <c r="T672">
        <v>-1.11368485725649E-2</v>
      </c>
      <c r="AX672">
        <v>13796</v>
      </c>
      <c r="AY672">
        <v>14868</v>
      </c>
      <c r="AZ672">
        <v>14263.02</v>
      </c>
      <c r="BA672">
        <v>13658.039999999901</v>
      </c>
      <c r="BB672">
        <v>13505.9324767219</v>
      </c>
      <c r="BC672">
        <v>13355.5189518974</v>
      </c>
      <c r="BD672">
        <v>13206.780559722099</v>
      </c>
      <c r="BE672">
        <v>13059.698644497401</v>
      </c>
      <c r="BF672">
        <v>12914.254758290301</v>
      </c>
      <c r="BG672">
        <v>12770.4306586197</v>
      </c>
      <c r="BH672">
        <v>12628.208306168201</v>
      </c>
      <c r="BI672">
        <v>12487.5698625196</v>
      </c>
      <c r="BJ672">
        <v>12348.497687921399</v>
      </c>
      <c r="BK672">
        <v>12210.9743390723</v>
      </c>
      <c r="BL672">
        <v>12074.982566934599</v>
      </c>
      <c r="BM672">
        <v>11940.5053145703</v>
      </c>
      <c r="BN672">
        <v>11807.525715002001</v>
      </c>
      <c r="BO672">
        <v>11676.027089097401</v>
      </c>
      <c r="BP672">
        <v>11545.9929434769</v>
      </c>
      <c r="BQ672">
        <v>11417.406968445501</v>
      </c>
      <c r="BR672">
        <v>11290.2530359466</v>
      </c>
      <c r="BS672">
        <v>11164.5151975393</v>
      </c>
      <c r="BT672">
        <v>11040.1776823982</v>
      </c>
      <c r="BU672">
        <v>10917.224895335101</v>
      </c>
      <c r="BV672">
        <v>10795.641414843099</v>
      </c>
      <c r="BW672">
        <v>10675.4119911623</v>
      </c>
      <c r="BX672">
        <v>10556.521544367</v>
      </c>
      <c r="BY672">
        <v>10438.9551624744</v>
      </c>
      <c r="BZ672">
        <v>10322.6980995741</v>
      </c>
      <c r="CA672">
        <v>10207.7357739788</v>
      </c>
      <c r="CB672">
        <v>10094.0537663953</v>
      </c>
      <c r="CC672">
        <v>9981.6378181156397</v>
      </c>
    </row>
    <row r="673" spans="1:81" x14ac:dyDescent="0.25">
      <c r="A673">
        <v>849221</v>
      </c>
      <c r="B673" t="s">
        <v>1231</v>
      </c>
      <c r="C673" t="s">
        <v>165</v>
      </c>
      <c r="D673">
        <v>2020</v>
      </c>
      <c r="E673" t="s">
        <v>690</v>
      </c>
      <c r="F673" t="s">
        <v>23</v>
      </c>
      <c r="G673">
        <v>2019</v>
      </c>
      <c r="H673">
        <v>63637</v>
      </c>
      <c r="I673">
        <v>100</v>
      </c>
      <c r="J673">
        <v>2025</v>
      </c>
      <c r="K673">
        <v>30</v>
      </c>
      <c r="L673">
        <v>44545.8999999999</v>
      </c>
      <c r="M673">
        <v>2020</v>
      </c>
      <c r="N673">
        <v>25300</v>
      </c>
      <c r="O673">
        <v>201.89274447949501</v>
      </c>
      <c r="P673" t="s">
        <v>45</v>
      </c>
      <c r="Q673">
        <v>2.9478112180487801</v>
      </c>
      <c r="R673">
        <v>1</v>
      </c>
      <c r="S673" t="s">
        <v>25</v>
      </c>
      <c r="T673">
        <v>-1.11368485725649E-2</v>
      </c>
      <c r="AX673">
        <v>63637</v>
      </c>
      <c r="AY673">
        <v>25300</v>
      </c>
      <c r="AZ673">
        <v>29149.18</v>
      </c>
      <c r="BA673">
        <v>32998.36</v>
      </c>
      <c r="BB673">
        <v>36847.539999999899</v>
      </c>
      <c r="BC673">
        <v>40696.719999999899</v>
      </c>
      <c r="BD673">
        <v>44545.8999999999</v>
      </c>
      <c r="BE673">
        <v>44049.799057171302</v>
      </c>
      <c r="BF673">
        <v>43559.2231154197</v>
      </c>
      <c r="BG673">
        <v>43074.110643644701</v>
      </c>
      <c r="BH673">
        <v>42594.4007960085</v>
      </c>
      <c r="BI673">
        <v>42120.033404304202</v>
      </c>
      <c r="BJ673">
        <v>41650.948970409103</v>
      </c>
      <c r="BK673">
        <v>41187.088658822096</v>
      </c>
      <c r="BL673">
        <v>40728.394289283897</v>
      </c>
      <c r="BM673">
        <v>40274.808329480496</v>
      </c>
      <c r="BN673">
        <v>39826.273887825999</v>
      </c>
      <c r="BO673">
        <v>39382.734706327799</v>
      </c>
      <c r="BP673">
        <v>38944.135153529904</v>
      </c>
      <c r="BQ673">
        <v>38510.420217535502</v>
      </c>
      <c r="BR673">
        <v>38081.535499106998</v>
      </c>
      <c r="BS673">
        <v>37657.427204842701</v>
      </c>
      <c r="BT673">
        <v>37238.04214043</v>
      </c>
      <c r="BU673">
        <v>36823.327703973198</v>
      </c>
      <c r="BV673">
        <v>36413.231879396102</v>
      </c>
      <c r="BW673">
        <v>36007.703229917599</v>
      </c>
      <c r="BX673">
        <v>35606.690891600098</v>
      </c>
      <c r="BY673">
        <v>35210.144566970303</v>
      </c>
      <c r="BZ673">
        <v>34818.014518709802</v>
      </c>
      <c r="CA673">
        <v>34430.251563417602</v>
      </c>
      <c r="CB673">
        <v>34046.807065440502</v>
      </c>
      <c r="CC673">
        <v>33667.632930773303</v>
      </c>
    </row>
    <row r="674" spans="1:81" x14ac:dyDescent="0.25">
      <c r="A674">
        <v>839229</v>
      </c>
      <c r="B674" t="s">
        <v>1232</v>
      </c>
      <c r="C674" t="s">
        <v>36</v>
      </c>
      <c r="D674">
        <v>2019</v>
      </c>
      <c r="E674" t="s">
        <v>28</v>
      </c>
      <c r="F674" t="s">
        <v>23</v>
      </c>
      <c r="G674">
        <v>2019</v>
      </c>
      <c r="H674">
        <v>2585.11</v>
      </c>
      <c r="I674">
        <v>100</v>
      </c>
      <c r="J674">
        <v>2030</v>
      </c>
      <c r="K674">
        <v>30</v>
      </c>
      <c r="L674">
        <v>1809.577</v>
      </c>
      <c r="M674">
        <v>2020</v>
      </c>
      <c r="N674">
        <v>1628.12</v>
      </c>
      <c r="O674">
        <v>123.397714861908</v>
      </c>
      <c r="P674" t="s">
        <v>691</v>
      </c>
      <c r="Q674">
        <v>2.9502441609500201</v>
      </c>
      <c r="R674">
        <v>1</v>
      </c>
      <c r="S674" t="s">
        <v>25</v>
      </c>
      <c r="T674">
        <v>-1.11368485725649E-2</v>
      </c>
      <c r="AX674">
        <v>2585.11</v>
      </c>
      <c r="AY674">
        <v>1628.12</v>
      </c>
      <c r="AZ674">
        <v>1646.2656999999999</v>
      </c>
      <c r="BA674">
        <v>1664.4114</v>
      </c>
      <c r="BB674">
        <v>1682.5571</v>
      </c>
      <c r="BC674">
        <v>1700.7028</v>
      </c>
      <c r="BD674">
        <v>1718.8485000000001</v>
      </c>
      <c r="BE674">
        <v>1736.9941999999901</v>
      </c>
      <c r="BF674">
        <v>1755.1398999999999</v>
      </c>
      <c r="BG674">
        <v>1773.2855999999999</v>
      </c>
      <c r="BH674">
        <v>1791.4313</v>
      </c>
      <c r="BI674">
        <v>1809.577</v>
      </c>
      <c r="BJ674">
        <v>1789.4240149706</v>
      </c>
      <c r="BK674">
        <v>1769.49547068376</v>
      </c>
      <c r="BL674">
        <v>1749.78886757692</v>
      </c>
      <c r="BM674">
        <v>1730.3017339247499</v>
      </c>
      <c r="BN674">
        <v>1711.03162552918</v>
      </c>
      <c r="BO674">
        <v>1691.9761254128</v>
      </c>
      <c r="BP674">
        <v>1673.13284351568</v>
      </c>
      <c r="BQ674">
        <v>1654.4994163956601</v>
      </c>
      <c r="BR674">
        <v>1636.07350693186</v>
      </c>
      <c r="BS674">
        <v>1617.85280403158</v>
      </c>
      <c r="BT674">
        <v>1599.83502234038</v>
      </c>
      <c r="BU674">
        <v>1582.0179019554901</v>
      </c>
      <c r="BV674">
        <v>1564.39920814232</v>
      </c>
      <c r="BW674">
        <v>1546.9767310541999</v>
      </c>
      <c r="BX674">
        <v>1529.7482854551699</v>
      </c>
      <c r="BY674">
        <v>1512.7117104459101</v>
      </c>
      <c r="BZ674">
        <v>1495.8648691927301</v>
      </c>
      <c r="CA674">
        <v>1479.20564865951</v>
      </c>
      <c r="CB674">
        <v>1462.7319593427101</v>
      </c>
      <c r="CC674">
        <v>1446.4417350092599</v>
      </c>
    </row>
    <row r="675" spans="1:81" x14ac:dyDescent="0.25">
      <c r="A675">
        <v>13392</v>
      </c>
      <c r="B675" t="s">
        <v>1233</v>
      </c>
      <c r="C675" t="s">
        <v>52</v>
      </c>
      <c r="D675">
        <v>2020</v>
      </c>
      <c r="E675" t="s">
        <v>690</v>
      </c>
      <c r="F675" t="s">
        <v>23</v>
      </c>
      <c r="G675">
        <v>2016</v>
      </c>
      <c r="H675">
        <v>38276</v>
      </c>
      <c r="I675">
        <v>100</v>
      </c>
      <c r="J675">
        <v>2026</v>
      </c>
      <c r="K675">
        <v>72</v>
      </c>
      <c r="L675">
        <v>10717.28</v>
      </c>
      <c r="M675">
        <v>2020</v>
      </c>
      <c r="N675">
        <v>10873</v>
      </c>
      <c r="O675">
        <v>99.434951986159007</v>
      </c>
      <c r="P675" t="s">
        <v>24</v>
      </c>
      <c r="Q675">
        <v>3.3682965105268301</v>
      </c>
      <c r="R675">
        <v>1</v>
      </c>
      <c r="S675" t="s">
        <v>25</v>
      </c>
      <c r="T675">
        <v>-1.11368485725649E-2</v>
      </c>
      <c r="AU675">
        <v>38276</v>
      </c>
      <c r="AV675">
        <v>31425.25</v>
      </c>
      <c r="AW675">
        <v>24574.5</v>
      </c>
      <c r="AX675">
        <v>17723.75</v>
      </c>
      <c r="AY675">
        <v>10873</v>
      </c>
      <c r="AZ675">
        <v>10847.0466666666</v>
      </c>
      <c r="BA675">
        <v>10821.0933333333</v>
      </c>
      <c r="BB675">
        <v>10795.14</v>
      </c>
      <c r="BC675">
        <v>10769.186666666599</v>
      </c>
      <c r="BD675">
        <v>10743.233333333301</v>
      </c>
      <c r="BE675">
        <v>10717.28</v>
      </c>
      <c r="BF675">
        <v>10597.9232755302</v>
      </c>
      <c r="BG675">
        <v>10479.895808826899</v>
      </c>
      <c r="BH675">
        <v>10363.182796147799</v>
      </c>
      <c r="BI675">
        <v>10247.7695986173</v>
      </c>
      <c r="BJ675">
        <v>10133.6417403909</v>
      </c>
      <c r="BK675">
        <v>10020.784906839601</v>
      </c>
      <c r="BL675">
        <v>9909.1849427539</v>
      </c>
      <c r="BM675">
        <v>9798.8278505688995</v>
      </c>
      <c r="BN675">
        <v>9689.6997886084901</v>
      </c>
      <c r="BO675">
        <v>9581.7870693491404</v>
      </c>
      <c r="BP675">
        <v>9475.0761577032408</v>
      </c>
      <c r="BQ675">
        <v>9369.5536693213799</v>
      </c>
      <c r="BR675">
        <v>9265.2063689136194</v>
      </c>
      <c r="BS675">
        <v>9162.0211685894701</v>
      </c>
      <c r="BT675">
        <v>9059.9851262162592</v>
      </c>
      <c r="BU675">
        <v>8959.0854437958897</v>
      </c>
      <c r="BV675">
        <v>8859.3094658596692</v>
      </c>
      <c r="BW675">
        <v>8760.6446778809004</v>
      </c>
      <c r="BX675">
        <v>8663.0787047052909</v>
      </c>
      <c r="BY675">
        <v>8566.5993089987805</v>
      </c>
      <c r="BZ675">
        <v>8471.1943897126203</v>
      </c>
      <c r="CA675">
        <v>8376.8519805656306</v>
      </c>
      <c r="CB675">
        <v>8283.5602485432792</v>
      </c>
      <c r="CC675">
        <v>8191.3074924135299</v>
      </c>
    </row>
    <row r="676" spans="1:81" x14ac:dyDescent="0.25">
      <c r="A676">
        <v>839239</v>
      </c>
      <c r="B676" t="s">
        <v>1234</v>
      </c>
      <c r="C676" t="s">
        <v>172</v>
      </c>
      <c r="D676">
        <v>2018</v>
      </c>
      <c r="E676" t="s">
        <v>28</v>
      </c>
      <c r="F676" t="s">
        <v>23</v>
      </c>
      <c r="G676">
        <v>2018</v>
      </c>
      <c r="H676">
        <v>11918</v>
      </c>
      <c r="I676">
        <v>100</v>
      </c>
      <c r="J676">
        <v>2025</v>
      </c>
      <c r="K676">
        <v>13.19</v>
      </c>
      <c r="L676">
        <v>10346.015799999999</v>
      </c>
      <c r="M676">
        <v>2020</v>
      </c>
      <c r="N676">
        <v>9055.58</v>
      </c>
      <c r="O676">
        <v>182.089616422353</v>
      </c>
      <c r="P676" t="s">
        <v>24</v>
      </c>
      <c r="Q676">
        <v>2.7797060698487801</v>
      </c>
      <c r="R676">
        <v>1</v>
      </c>
      <c r="S676" t="s">
        <v>25</v>
      </c>
      <c r="T676">
        <v>-1.11368485725649E-2</v>
      </c>
      <c r="AW676">
        <v>11918</v>
      </c>
      <c r="AX676">
        <v>10486.79</v>
      </c>
      <c r="AY676">
        <v>9055.58</v>
      </c>
      <c r="AZ676">
        <v>9313.66715999999</v>
      </c>
      <c r="BA676">
        <v>9571.75432</v>
      </c>
      <c r="BB676">
        <v>9829.8414799999991</v>
      </c>
      <c r="BC676">
        <v>10087.92864</v>
      </c>
      <c r="BD676">
        <v>10346.015799999999</v>
      </c>
      <c r="BE676">
        <v>10230.793788706</v>
      </c>
      <c r="BF676">
        <v>10116.854987504001</v>
      </c>
      <c r="BG676">
        <v>10004.1851054776</v>
      </c>
      <c r="BH676">
        <v>9892.7700108660301</v>
      </c>
      <c r="BI676">
        <v>9782.5957292917992</v>
      </c>
      <c r="BJ676">
        <v>9673.6484420080596</v>
      </c>
      <c r="BK676">
        <v>9565.9144841651796</v>
      </c>
      <c r="BL676">
        <v>9459.3803430969292</v>
      </c>
      <c r="BM676">
        <v>9354.0326566255608</v>
      </c>
      <c r="BN676">
        <v>9249.8582113858993</v>
      </c>
      <c r="BO676">
        <v>9146.8439411679992</v>
      </c>
      <c r="BP676">
        <v>9044.9769252783299</v>
      </c>
      <c r="BQ676">
        <v>8944.2443869191593</v>
      </c>
      <c r="BR676">
        <v>8844.6336915860193</v>
      </c>
      <c r="BS676">
        <v>8746.1323454830199</v>
      </c>
      <c r="BT676">
        <v>8648.7279939557702</v>
      </c>
      <c r="BU676">
        <v>8552.4084199417794</v>
      </c>
      <c r="BV676">
        <v>8457.1615424381598</v>
      </c>
      <c r="BW676">
        <v>8362.9754149863002</v>
      </c>
      <c r="BX676">
        <v>8269.8382241735198</v>
      </c>
      <c r="BY676">
        <v>8177.7382881512904</v>
      </c>
      <c r="BZ676">
        <v>8086.6640551700802</v>
      </c>
      <c r="CA676">
        <v>7996.60410213045</v>
      </c>
      <c r="CB676">
        <v>7907.5471331502704</v>
      </c>
      <c r="CC676">
        <v>7819.48197814795</v>
      </c>
    </row>
    <row r="677" spans="1:81" x14ac:dyDescent="0.25">
      <c r="A677">
        <v>828690</v>
      </c>
      <c r="B677" t="s">
        <v>1235</v>
      </c>
      <c r="C677" t="s">
        <v>59</v>
      </c>
      <c r="D677">
        <v>2015</v>
      </c>
      <c r="E677" t="s">
        <v>690</v>
      </c>
      <c r="F677" t="s">
        <v>23</v>
      </c>
      <c r="G677">
        <v>2013</v>
      </c>
      <c r="H677">
        <v>185000</v>
      </c>
      <c r="I677">
        <v>100</v>
      </c>
      <c r="J677">
        <v>2030</v>
      </c>
      <c r="K677">
        <v>6.5</v>
      </c>
      <c r="L677">
        <v>172975</v>
      </c>
      <c r="M677">
        <v>2020</v>
      </c>
      <c r="N677">
        <v>180627</v>
      </c>
      <c r="O677">
        <v>242.56521016780201</v>
      </c>
      <c r="P677" t="s">
        <v>691</v>
      </c>
      <c r="Q677">
        <v>2.7152624224390198</v>
      </c>
      <c r="R677">
        <v>1</v>
      </c>
      <c r="S677" t="s">
        <v>25</v>
      </c>
      <c r="T677">
        <v>-1.11368485725649E-2</v>
      </c>
      <c r="AR677">
        <v>185000</v>
      </c>
      <c r="AS677">
        <v>184375.28571428501</v>
      </c>
      <c r="AT677">
        <v>183750.57142857101</v>
      </c>
      <c r="AU677">
        <v>183125.85714285701</v>
      </c>
      <c r="AV677">
        <v>182501.142857142</v>
      </c>
      <c r="AW677">
        <v>181876.428571428</v>
      </c>
      <c r="AX677">
        <v>181251.714285714</v>
      </c>
      <c r="AY677">
        <v>180627</v>
      </c>
      <c r="AZ677">
        <v>179861.8</v>
      </c>
      <c r="BA677">
        <v>179096.6</v>
      </c>
      <c r="BB677">
        <v>178331.4</v>
      </c>
      <c r="BC677">
        <v>177566.2</v>
      </c>
      <c r="BD677">
        <v>176801</v>
      </c>
      <c r="BE677">
        <v>176035.8</v>
      </c>
      <c r="BF677">
        <v>175270.6</v>
      </c>
      <c r="BG677">
        <v>174505.4</v>
      </c>
      <c r="BH677">
        <v>173740.2</v>
      </c>
      <c r="BI677">
        <v>172975</v>
      </c>
      <c r="BJ677">
        <v>171048.60361816001</v>
      </c>
      <c r="BK677">
        <v>169143.661221116</v>
      </c>
      <c r="BL677">
        <v>167259.93387908701</v>
      </c>
      <c r="BM677">
        <v>165397.18532321899</v>
      </c>
      <c r="BN677">
        <v>163555.181915945</v>
      </c>
      <c r="BO677">
        <v>161733.692621689</v>
      </c>
      <c r="BP677">
        <v>159932.48897788001</v>
      </c>
      <c r="BQ677">
        <v>158151.34506630001</v>
      </c>
      <c r="BR677">
        <v>156390.03748474899</v>
      </c>
      <c r="BS677">
        <v>154648.34531902301</v>
      </c>
      <c r="BT677">
        <v>152926.050115208</v>
      </c>
      <c r="BU677">
        <v>151222.93585227401</v>
      </c>
      <c r="BV677">
        <v>149538.78891498901</v>
      </c>
      <c r="BW677">
        <v>147873.39806711799</v>
      </c>
      <c r="BX677">
        <v>146226.554424934</v>
      </c>
      <c r="BY677">
        <v>144598.05143101499</v>
      </c>
      <c r="BZ677">
        <v>142987.68482833999</v>
      </c>
      <c r="CA677">
        <v>141395.252634665</v>
      </c>
      <c r="CB677">
        <v>139820.555117193</v>
      </c>
      <c r="CC677">
        <v>138263.39476752101</v>
      </c>
    </row>
    <row r="678" spans="1:81" x14ac:dyDescent="0.25">
      <c r="A678">
        <v>13349</v>
      </c>
      <c r="B678" t="s">
        <v>1236</v>
      </c>
      <c r="C678" t="s">
        <v>59</v>
      </c>
      <c r="D678">
        <v>2020</v>
      </c>
      <c r="E678" t="s">
        <v>28</v>
      </c>
      <c r="F678" t="s">
        <v>23</v>
      </c>
      <c r="G678">
        <v>2018</v>
      </c>
      <c r="H678">
        <v>770987.259499999</v>
      </c>
      <c r="I678">
        <v>99.85</v>
      </c>
      <c r="J678">
        <v>2030</v>
      </c>
      <c r="K678">
        <v>30</v>
      </c>
      <c r="L678">
        <v>539691.08164999995</v>
      </c>
      <c r="M678">
        <v>2020</v>
      </c>
      <c r="N678">
        <v>648977.01599999995</v>
      </c>
      <c r="O678">
        <v>53.173090041222203</v>
      </c>
      <c r="P678" t="s">
        <v>706</v>
      </c>
      <c r="Q678">
        <v>2.9488211100390198</v>
      </c>
      <c r="R678">
        <v>1</v>
      </c>
      <c r="S678" t="s">
        <v>25</v>
      </c>
      <c r="T678">
        <v>-1.11368485725649E-2</v>
      </c>
      <c r="AW678">
        <v>770987.259499999</v>
      </c>
      <c r="AX678">
        <v>709982.13774999999</v>
      </c>
      <c r="AY678">
        <v>648977.01599999995</v>
      </c>
      <c r="AZ678">
        <v>638048.42256499897</v>
      </c>
      <c r="BA678">
        <v>627119.82912999997</v>
      </c>
      <c r="BB678">
        <v>616191.23569499899</v>
      </c>
      <c r="BC678">
        <v>605262.64225999999</v>
      </c>
      <c r="BD678">
        <v>594334.04882499995</v>
      </c>
      <c r="BE678">
        <v>583405.45538999897</v>
      </c>
      <c r="BF678">
        <v>572476.86195499997</v>
      </c>
      <c r="BG678">
        <v>561548.26851999899</v>
      </c>
      <c r="BH678">
        <v>550619.675085</v>
      </c>
      <c r="BI678">
        <v>539691.08164999995</v>
      </c>
      <c r="BJ678">
        <v>533680.62379770004</v>
      </c>
      <c r="BK678">
        <v>527737.10350435297</v>
      </c>
      <c r="BL678">
        <v>521859.775296501</v>
      </c>
      <c r="BM678">
        <v>516047.90200291103</v>
      </c>
      <c r="BN678">
        <v>510300.75466211501</v>
      </c>
      <c r="BO678">
        <v>504617.61243097699</v>
      </c>
      <c r="BP678">
        <v>498997.76249428402</v>
      </c>
      <c r="BQ678">
        <v>493440.49997533602</v>
      </c>
      <c r="BR678">
        <v>487945.12784754002</v>
      </c>
      <c r="BS678">
        <v>482510.95684698201</v>
      </c>
      <c r="BT678">
        <v>477137.30538597301</v>
      </c>
      <c r="BU678">
        <v>471823.49946756801</v>
      </c>
      <c r="BV678">
        <v>466568.87260101998</v>
      </c>
      <c r="BW678">
        <v>461372.76571819</v>
      </c>
      <c r="BX678">
        <v>456234.52709088102</v>
      </c>
      <c r="BY678">
        <v>451153.51224909403</v>
      </c>
      <c r="BZ678">
        <v>446129.08390019502</v>
      </c>
      <c r="CA678">
        <v>441160.61184898199</v>
      </c>
      <c r="CB678">
        <v>436247.47291863902</v>
      </c>
      <c r="CC678">
        <v>431389.05087257997</v>
      </c>
    </row>
    <row r="679" spans="1:81" x14ac:dyDescent="0.25">
      <c r="A679">
        <v>13360</v>
      </c>
      <c r="B679" t="s">
        <v>401</v>
      </c>
      <c r="C679" t="s">
        <v>65</v>
      </c>
      <c r="D679">
        <v>2017</v>
      </c>
      <c r="E679" t="s">
        <v>690</v>
      </c>
      <c r="F679" t="s">
        <v>23</v>
      </c>
      <c r="G679">
        <v>2014</v>
      </c>
      <c r="H679">
        <v>667842.80000000005</v>
      </c>
      <c r="I679">
        <v>98</v>
      </c>
      <c r="J679">
        <v>2030</v>
      </c>
      <c r="K679">
        <v>41</v>
      </c>
      <c r="L679">
        <v>394027.25199999998</v>
      </c>
      <c r="M679">
        <v>2020</v>
      </c>
      <c r="N679">
        <v>374599.92</v>
      </c>
      <c r="O679">
        <v>117.21058055651</v>
      </c>
      <c r="P679" t="s">
        <v>691</v>
      </c>
      <c r="Q679">
        <v>3.0403149024390199</v>
      </c>
      <c r="R679">
        <v>1</v>
      </c>
      <c r="S679" t="s">
        <v>25</v>
      </c>
      <c r="T679">
        <v>-1.11368485725649E-2</v>
      </c>
      <c r="AS679">
        <v>667842.80000000005</v>
      </c>
      <c r="AT679">
        <v>618968.98666666599</v>
      </c>
      <c r="AU679">
        <v>570095.17333333299</v>
      </c>
      <c r="AV679">
        <v>521221.36</v>
      </c>
      <c r="AW679">
        <v>472347.54666666599</v>
      </c>
      <c r="AX679">
        <v>423473.73333333299</v>
      </c>
      <c r="AY679">
        <v>374599.92</v>
      </c>
      <c r="AZ679">
        <v>376542.6532</v>
      </c>
      <c r="BA679">
        <v>378485.38640000002</v>
      </c>
      <c r="BB679">
        <v>380428.11959999998</v>
      </c>
      <c r="BC679">
        <v>382370.85279999999</v>
      </c>
      <c r="BD679">
        <v>384313.58600000001</v>
      </c>
      <c r="BE679">
        <v>386256.31920000003</v>
      </c>
      <c r="BF679">
        <v>388199.05239999999</v>
      </c>
      <c r="BG679">
        <v>390141.7856</v>
      </c>
      <c r="BH679">
        <v>392084.51880000002</v>
      </c>
      <c r="BI679">
        <v>394027.25199999998</v>
      </c>
      <c r="BJ679">
        <v>389639.03016101202</v>
      </c>
      <c r="BK679">
        <v>385299.67928414798</v>
      </c>
      <c r="BL679">
        <v>381008.65510090202</v>
      </c>
      <c r="BM679">
        <v>376765.41940420697</v>
      </c>
      <c r="BN679">
        <v>372569.43998092302</v>
      </c>
      <c r="BO679">
        <v>368420.19054509001</v>
      </c>
      <c r="BP679">
        <v>364317.15067191399</v>
      </c>
      <c r="BQ679">
        <v>360259.805732493</v>
      </c>
      <c r="BR679">
        <v>356247.64682926802</v>
      </c>
      <c r="BS679">
        <v>352280.17073219799</v>
      </c>
      <c r="BT679">
        <v>348356.87981563603</v>
      </c>
      <c r="BU679">
        <v>344477.28199591802</v>
      </c>
      <c r="BV679">
        <v>340640.89066964103</v>
      </c>
      <c r="BW679">
        <v>336847.22465262999</v>
      </c>
      <c r="BX679">
        <v>333095.80811958498</v>
      </c>
      <c r="BY679">
        <v>329386.17054440099</v>
      </c>
      <c r="BZ679">
        <v>325717.846641151</v>
      </c>
      <c r="CA679">
        <v>322090.37630572601</v>
      </c>
      <c r="CB679">
        <v>318503.30455812899</v>
      </c>
      <c r="CC679">
        <v>314956.18148540298</v>
      </c>
    </row>
    <row r="680" spans="1:81" x14ac:dyDescent="0.25">
      <c r="A680">
        <v>13401</v>
      </c>
      <c r="B680" t="s">
        <v>402</v>
      </c>
      <c r="C680" t="s">
        <v>59</v>
      </c>
      <c r="D680">
        <v>2017</v>
      </c>
      <c r="E680" t="s">
        <v>690</v>
      </c>
      <c r="F680" t="s">
        <v>23</v>
      </c>
      <c r="G680">
        <v>2013</v>
      </c>
      <c r="H680">
        <v>107562.8</v>
      </c>
      <c r="I680">
        <v>100</v>
      </c>
      <c r="J680">
        <v>2030</v>
      </c>
      <c r="K680">
        <v>72</v>
      </c>
      <c r="L680">
        <v>30117.583999999999</v>
      </c>
      <c r="M680">
        <v>2020</v>
      </c>
      <c r="N680">
        <v>55391.58</v>
      </c>
      <c r="O680">
        <v>67.365323120797996</v>
      </c>
      <c r="P680" t="s">
        <v>706</v>
      </c>
      <c r="Q680">
        <v>3.3702546587190199</v>
      </c>
      <c r="R680">
        <v>1</v>
      </c>
      <c r="S680" t="s">
        <v>25</v>
      </c>
      <c r="T680">
        <v>-1.11368485725649E-2</v>
      </c>
      <c r="AR680">
        <v>107562.8</v>
      </c>
      <c r="AS680">
        <v>100109.76857142799</v>
      </c>
      <c r="AT680">
        <v>92656.737142857106</v>
      </c>
      <c r="AU680">
        <v>85203.705714285694</v>
      </c>
      <c r="AV680">
        <v>77750.674285714194</v>
      </c>
      <c r="AW680">
        <v>70297.642857142797</v>
      </c>
      <c r="AX680">
        <v>62844.611428571399</v>
      </c>
      <c r="AY680">
        <v>55391.58</v>
      </c>
      <c r="AZ680">
        <v>52864.180399999997</v>
      </c>
      <c r="BA680">
        <v>50336.7808</v>
      </c>
      <c r="BB680">
        <v>47809.381200000003</v>
      </c>
      <c r="BC680">
        <v>45281.981599999999</v>
      </c>
      <c r="BD680">
        <v>42754.582000000002</v>
      </c>
      <c r="BE680">
        <v>40227.182399999998</v>
      </c>
      <c r="BF680">
        <v>37699.782800000001</v>
      </c>
      <c r="BG680">
        <v>35172.383199999997</v>
      </c>
      <c r="BH680">
        <v>32644.9836</v>
      </c>
      <c r="BI680">
        <v>30117.583999999999</v>
      </c>
      <c r="BJ680">
        <v>29782.169027620399</v>
      </c>
      <c r="BK680">
        <v>29450.4895209973</v>
      </c>
      <c r="BL680">
        <v>29122.503878814001</v>
      </c>
      <c r="BM680">
        <v>28798.170963061799</v>
      </c>
      <c r="BN680">
        <v>28477.450093879299</v>
      </c>
      <c r="BO680">
        <v>28160.301044451</v>
      </c>
      <c r="BP680">
        <v>27846.684035961101</v>
      </c>
      <c r="BQ680">
        <v>27536.559732604499</v>
      </c>
      <c r="BR680">
        <v>27229.8892366531</v>
      </c>
      <c r="BS680">
        <v>26926.634083576799</v>
      </c>
      <c r="BT680">
        <v>26626.756237219201</v>
      </c>
      <c r="BU680">
        <v>26330.218085026601</v>
      </c>
      <c r="BV680">
        <v>26036.982433331101</v>
      </c>
      <c r="BW680">
        <v>25747.0125026846</v>
      </c>
      <c r="BX680">
        <v>25460.2719232462</v>
      </c>
      <c r="BY680">
        <v>25176.7247302207</v>
      </c>
      <c r="BZ680">
        <v>24896.3353593471</v>
      </c>
      <c r="CA680">
        <v>24619.0686424382</v>
      </c>
      <c r="CB680">
        <v>24344.889802969799</v>
      </c>
      <c r="CC680">
        <v>24073.764451718402</v>
      </c>
    </row>
    <row r="681" spans="1:81" x14ac:dyDescent="0.25">
      <c r="A681">
        <v>13400</v>
      </c>
      <c r="B681" t="s">
        <v>1237</v>
      </c>
      <c r="C681" t="s">
        <v>52</v>
      </c>
      <c r="D681">
        <v>2020</v>
      </c>
      <c r="E681" t="s">
        <v>117</v>
      </c>
      <c r="F681" t="s">
        <v>54</v>
      </c>
      <c r="G681">
        <v>2019</v>
      </c>
      <c r="H681">
        <v>7032</v>
      </c>
      <c r="I681">
        <v>100</v>
      </c>
      <c r="J681">
        <v>2030</v>
      </c>
      <c r="K681">
        <v>50</v>
      </c>
      <c r="L681">
        <v>3516</v>
      </c>
      <c r="M681">
        <v>2020</v>
      </c>
      <c r="N681">
        <v>6248</v>
      </c>
      <c r="O681">
        <v>123.905707789877</v>
      </c>
      <c r="P681" t="s">
        <v>45</v>
      </c>
      <c r="Q681">
        <v>3.4902480809390202</v>
      </c>
      <c r="R681">
        <v>1</v>
      </c>
      <c r="S681" t="s">
        <v>25</v>
      </c>
      <c r="T681">
        <v>-1.11368485725649E-2</v>
      </c>
      <c r="AX681">
        <v>7032</v>
      </c>
      <c r="AY681">
        <v>6248</v>
      </c>
      <c r="AZ681">
        <v>5974.8</v>
      </c>
      <c r="BA681">
        <v>5701.6</v>
      </c>
      <c r="BB681">
        <v>5428.4</v>
      </c>
      <c r="BC681">
        <v>5155.2</v>
      </c>
      <c r="BD681">
        <v>4882</v>
      </c>
      <c r="BE681">
        <v>4608.8</v>
      </c>
      <c r="BF681">
        <v>4335.6000000000004</v>
      </c>
      <c r="BG681">
        <v>4062.4</v>
      </c>
      <c r="BH681">
        <v>3789.2</v>
      </c>
      <c r="BI681">
        <v>3516</v>
      </c>
      <c r="BJ681">
        <v>3476.8428404188599</v>
      </c>
      <c r="BK681">
        <v>3438.12176819451</v>
      </c>
      <c r="BL681">
        <v>3399.8319266880799</v>
      </c>
      <c r="BM681">
        <v>3361.9685133483899</v>
      </c>
      <c r="BN681">
        <v>3324.5267791094998</v>
      </c>
      <c r="BO681">
        <v>3287.5020277951198</v>
      </c>
      <c r="BP681">
        <v>3250.8896155295602</v>
      </c>
      <c r="BQ681">
        <v>3214.6849501552801</v>
      </c>
      <c r="BR681">
        <v>3178.8834906569</v>
      </c>
      <c r="BS681">
        <v>3143.4807465916301</v>
      </c>
      <c r="BT681">
        <v>3108.4722775260698</v>
      </c>
      <c r="BU681">
        <v>3073.8536924792402</v>
      </c>
      <c r="BV681">
        <v>3039.6206493718801</v>
      </c>
      <c r="BW681">
        <v>3005.7688544817802</v>
      </c>
      <c r="BX681">
        <v>2972.2940619052902</v>
      </c>
      <c r="BY681">
        <v>2939.1920730247198</v>
      </c>
      <c r="BZ681">
        <v>2906.4587359817601</v>
      </c>
      <c r="CA681">
        <v>2874.0899451567202</v>
      </c>
      <c r="CB681">
        <v>2842.0816406535801</v>
      </c>
      <c r="CC681">
        <v>2810.4298077907501</v>
      </c>
    </row>
    <row r="682" spans="1:81" x14ac:dyDescent="0.25">
      <c r="A682">
        <v>57929</v>
      </c>
      <c r="B682" t="s">
        <v>403</v>
      </c>
      <c r="C682" t="s">
        <v>59</v>
      </c>
      <c r="D682">
        <v>2020</v>
      </c>
      <c r="E682" t="s">
        <v>690</v>
      </c>
      <c r="F682" t="s">
        <v>23</v>
      </c>
      <c r="G682">
        <v>2018</v>
      </c>
      <c r="H682">
        <v>26206</v>
      </c>
      <c r="I682">
        <v>100</v>
      </c>
      <c r="J682">
        <v>2030</v>
      </c>
      <c r="K682">
        <v>30</v>
      </c>
      <c r="L682">
        <v>18344.199999999899</v>
      </c>
      <c r="M682">
        <v>2020</v>
      </c>
      <c r="N682">
        <v>18780</v>
      </c>
      <c r="O682">
        <v>94.456740186725696</v>
      </c>
      <c r="P682" t="s">
        <v>45</v>
      </c>
      <c r="Q682">
        <v>2.95024652303902</v>
      </c>
      <c r="R682">
        <v>1</v>
      </c>
      <c r="S682" t="s">
        <v>25</v>
      </c>
      <c r="T682">
        <v>-1.11368485725649E-2</v>
      </c>
      <c r="AW682">
        <v>26206</v>
      </c>
      <c r="AX682">
        <v>22493</v>
      </c>
      <c r="AY682">
        <v>18780</v>
      </c>
      <c r="AZ682">
        <v>18736.419999999998</v>
      </c>
      <c r="BA682">
        <v>18692.84</v>
      </c>
      <c r="BB682">
        <v>18649.259999999998</v>
      </c>
      <c r="BC682">
        <v>18605.68</v>
      </c>
      <c r="BD682">
        <v>18562.099999999999</v>
      </c>
      <c r="BE682">
        <v>18518.519999999899</v>
      </c>
      <c r="BF682">
        <v>18474.939999999999</v>
      </c>
      <c r="BG682">
        <v>18431.359999999899</v>
      </c>
      <c r="BH682">
        <v>18387.78</v>
      </c>
      <c r="BI682">
        <v>18344.199999999899</v>
      </c>
      <c r="BJ682">
        <v>18139.9034224151</v>
      </c>
      <c r="BK682">
        <v>17937.8820648787</v>
      </c>
      <c r="BL682">
        <v>17738.110588609601</v>
      </c>
      <c r="BM682">
        <v>17540.563937020899</v>
      </c>
      <c r="BN682">
        <v>17345.2173325769</v>
      </c>
      <c r="BO682">
        <v>17152.046273685701</v>
      </c>
      <c r="BP682">
        <v>16961.026531626099</v>
      </c>
      <c r="BQ682">
        <v>16772.134147508099</v>
      </c>
      <c r="BR682">
        <v>16585.3454292686</v>
      </c>
      <c r="BS682">
        <v>16400.636948699099</v>
      </c>
      <c r="BT682">
        <v>16217.985538507801</v>
      </c>
      <c r="BU682">
        <v>16037.3682894134</v>
      </c>
      <c r="BV682">
        <v>15858.762547271799</v>
      </c>
      <c r="BW682">
        <v>15682.1459102345</v>
      </c>
      <c r="BX682">
        <v>15507.4962259394</v>
      </c>
      <c r="BY682">
        <v>15334.791588731499</v>
      </c>
      <c r="BZ682">
        <v>15164.010336915901</v>
      </c>
      <c r="CA682">
        <v>14995.1310500409</v>
      </c>
      <c r="CB682">
        <v>14828.1325462108</v>
      </c>
      <c r="CC682">
        <v>14662.9938794298</v>
      </c>
    </row>
    <row r="683" spans="1:81" x14ac:dyDescent="0.25">
      <c r="A683">
        <v>37055</v>
      </c>
      <c r="B683" t="s">
        <v>1238</v>
      </c>
      <c r="C683" t="s">
        <v>31</v>
      </c>
      <c r="D683">
        <v>2020</v>
      </c>
      <c r="E683" t="s">
        <v>690</v>
      </c>
      <c r="F683" t="s">
        <v>23</v>
      </c>
      <c r="G683">
        <v>2017</v>
      </c>
      <c r="H683">
        <v>52699</v>
      </c>
      <c r="I683">
        <v>95</v>
      </c>
      <c r="J683">
        <v>2024</v>
      </c>
      <c r="K683">
        <v>19.52</v>
      </c>
      <c r="L683">
        <v>42412.155200000001</v>
      </c>
      <c r="M683">
        <v>2020</v>
      </c>
      <c r="N683">
        <v>47593.2</v>
      </c>
      <c r="O683">
        <v>49.710248590988897</v>
      </c>
      <c r="P683" t="s">
        <v>24</v>
      </c>
      <c r="Q683">
        <v>2.79252258977073</v>
      </c>
      <c r="R683">
        <v>1</v>
      </c>
      <c r="S683" t="s">
        <v>25</v>
      </c>
      <c r="T683">
        <v>-1.11368485725649E-2</v>
      </c>
      <c r="AV683">
        <v>52699</v>
      </c>
      <c r="AW683">
        <v>50997.0666666666</v>
      </c>
      <c r="AX683">
        <v>49295.133333333302</v>
      </c>
      <c r="AY683">
        <v>47593.2</v>
      </c>
      <c r="AZ683">
        <v>46297.938799999902</v>
      </c>
      <c r="BA683">
        <v>45002.677599999901</v>
      </c>
      <c r="BB683">
        <v>43707.416400000002</v>
      </c>
      <c r="BC683">
        <v>42412.155200000001</v>
      </c>
      <c r="BD683">
        <v>41939.817449901399</v>
      </c>
      <c r="BE683">
        <v>41472.740053800902</v>
      </c>
      <c r="BF683">
        <v>41010.864427932298</v>
      </c>
      <c r="BG683">
        <v>40554.132640968499</v>
      </c>
      <c r="BH683">
        <v>40102.487406754299</v>
      </c>
      <c r="BI683">
        <v>39655.872077122098</v>
      </c>
      <c r="BJ683">
        <v>39214.230634786101</v>
      </c>
      <c r="BK683">
        <v>38777.507686316902</v>
      </c>
      <c r="BL683">
        <v>38345.648455192902</v>
      </c>
      <c r="BM683">
        <v>37918.5987749306</v>
      </c>
      <c r="BN683">
        <v>37496.305082290397</v>
      </c>
      <c r="BO683">
        <v>37078.714410558197</v>
      </c>
      <c r="BP683">
        <v>36665.774382902397</v>
      </c>
      <c r="BQ683">
        <v>36257.433205804198</v>
      </c>
      <c r="BR683">
        <v>35853.639662561298</v>
      </c>
      <c r="BS683">
        <v>35454.343106863998</v>
      </c>
      <c r="BT683">
        <v>35059.493456443102</v>
      </c>
      <c r="BU683">
        <v>34669.041186787901</v>
      </c>
      <c r="BV683">
        <v>34282.937324934603</v>
      </c>
      <c r="BW683">
        <v>33901.133443324099</v>
      </c>
      <c r="BX683">
        <v>33523.581653727502</v>
      </c>
      <c r="BY683">
        <v>33150.234601239899</v>
      </c>
      <c r="BZ683">
        <v>32781.045458340901</v>
      </c>
      <c r="CA683">
        <v>32415.967919021001</v>
      </c>
      <c r="CB683">
        <v>32054.956192973699</v>
      </c>
      <c r="CC683">
        <v>31697.9649998524</v>
      </c>
    </row>
    <row r="684" spans="1:81" x14ac:dyDescent="0.25">
      <c r="A684">
        <v>53585</v>
      </c>
      <c r="B684" t="s">
        <v>1239</v>
      </c>
      <c r="C684" t="s">
        <v>136</v>
      </c>
      <c r="D684">
        <v>2019</v>
      </c>
      <c r="E684" t="s">
        <v>690</v>
      </c>
      <c r="F684" t="s">
        <v>23</v>
      </c>
      <c r="G684">
        <v>2015</v>
      </c>
      <c r="H684">
        <v>66837</v>
      </c>
      <c r="I684">
        <v>100</v>
      </c>
      <c r="J684">
        <v>2030</v>
      </c>
      <c r="K684">
        <v>75</v>
      </c>
      <c r="L684">
        <v>16709.25</v>
      </c>
      <c r="M684">
        <v>2020</v>
      </c>
      <c r="N684">
        <v>35789</v>
      </c>
      <c r="O684">
        <v>61.937749051174201</v>
      </c>
      <c r="P684" t="s">
        <v>24</v>
      </c>
      <c r="Q684">
        <v>3.4002505861390202</v>
      </c>
      <c r="R684">
        <v>1</v>
      </c>
      <c r="S684" t="s">
        <v>25</v>
      </c>
      <c r="T684">
        <v>-1.11368485725649E-2</v>
      </c>
      <c r="AT684">
        <v>66837</v>
      </c>
      <c r="AU684">
        <v>60627.4</v>
      </c>
      <c r="AV684">
        <v>54417.8</v>
      </c>
      <c r="AW684">
        <v>48208.2</v>
      </c>
      <c r="AX684">
        <v>41998.6</v>
      </c>
      <c r="AY684">
        <v>35789</v>
      </c>
      <c r="AZ684">
        <v>33881.025000000001</v>
      </c>
      <c r="BA684">
        <v>31973.05</v>
      </c>
      <c r="BB684">
        <v>30065.075000000001</v>
      </c>
      <c r="BC684">
        <v>28157.1</v>
      </c>
      <c r="BD684">
        <v>26249.125</v>
      </c>
      <c r="BE684">
        <v>24341.15</v>
      </c>
      <c r="BF684">
        <v>22433.174999999999</v>
      </c>
      <c r="BG684">
        <v>20525.199999999899</v>
      </c>
      <c r="BH684">
        <v>18617.224999999999</v>
      </c>
      <c r="BI684">
        <v>16709.25</v>
      </c>
      <c r="BJ684">
        <v>16523.161612988799</v>
      </c>
      <c r="BK684">
        <v>16339.1456641649</v>
      </c>
      <c r="BL684">
        <v>16157.179073098099</v>
      </c>
      <c r="BM684">
        <v>15977.239016401099</v>
      </c>
      <c r="BN684">
        <v>15799.302924867799</v>
      </c>
      <c r="BO684">
        <v>15623.3484806415</v>
      </c>
      <c r="BP684">
        <v>15449.353614416201</v>
      </c>
      <c r="BQ684">
        <v>15277.2965026684</v>
      </c>
      <c r="BR684">
        <v>15107.15556492</v>
      </c>
      <c r="BS684">
        <v>14938.9094610313</v>
      </c>
      <c r="BT684">
        <v>14772.537088524499</v>
      </c>
      <c r="BU684">
        <v>14608.017579937001</v>
      </c>
      <c r="BV684">
        <v>14445.330300203899</v>
      </c>
      <c r="BW684">
        <v>14284.4548440699</v>
      </c>
      <c r="BX684">
        <v>14125.3710335298</v>
      </c>
      <c r="BY684">
        <v>13968.058915298099</v>
      </c>
      <c r="BZ684">
        <v>13812.498758305799</v>
      </c>
      <c r="CA684">
        <v>13658.6710512258</v>
      </c>
      <c r="CB684">
        <v>13506.556500025799</v>
      </c>
      <c r="CC684">
        <v>13356.1360255482</v>
      </c>
    </row>
    <row r="685" spans="1:81" x14ac:dyDescent="0.25">
      <c r="A685">
        <v>848392</v>
      </c>
      <c r="B685" t="s">
        <v>1240</v>
      </c>
      <c r="C685" t="s">
        <v>41</v>
      </c>
      <c r="D685">
        <v>2020</v>
      </c>
      <c r="E685" t="s">
        <v>690</v>
      </c>
      <c r="F685" t="s">
        <v>23</v>
      </c>
      <c r="G685">
        <v>2019</v>
      </c>
      <c r="H685">
        <v>2957000</v>
      </c>
      <c r="I685">
        <v>100</v>
      </c>
      <c r="J685">
        <v>2025</v>
      </c>
      <c r="K685">
        <v>25</v>
      </c>
      <c r="L685">
        <v>2217750</v>
      </c>
      <c r="M685">
        <v>2020</v>
      </c>
      <c r="N685">
        <v>2921000</v>
      </c>
      <c r="O685">
        <v>4.8698004734528197</v>
      </c>
      <c r="P685" t="s">
        <v>45</v>
      </c>
      <c r="Q685">
        <v>2.8981005780487799</v>
      </c>
      <c r="R685">
        <v>1</v>
      </c>
      <c r="S685" t="s">
        <v>25</v>
      </c>
      <c r="T685">
        <v>-1.11368485725649E-2</v>
      </c>
      <c r="AX685">
        <v>2957000</v>
      </c>
      <c r="AY685">
        <v>2921000</v>
      </c>
      <c r="AZ685">
        <v>2780350</v>
      </c>
      <c r="BA685">
        <v>2639700</v>
      </c>
      <c r="BB685">
        <v>2499050</v>
      </c>
      <c r="BC685">
        <v>2358400</v>
      </c>
      <c r="BD685">
        <v>2217750</v>
      </c>
      <c r="BE685">
        <v>2193051.2540781898</v>
      </c>
      <c r="BF685">
        <v>2168627.5743496502</v>
      </c>
      <c r="BG685">
        <v>2144475.89744383</v>
      </c>
      <c r="BH685">
        <v>2120593.1941064801</v>
      </c>
      <c r="BI685">
        <v>2096976.4688196999</v>
      </c>
      <c r="BJ685">
        <v>2073622.7594262301</v>
      </c>
      <c r="BK685">
        <v>2050529.13675787</v>
      </c>
      <c r="BL685">
        <v>2027692.7042681701</v>
      </c>
      <c r="BM685">
        <v>2005110.5976690401</v>
      </c>
      <c r="BN685">
        <v>1982779.98457155</v>
      </c>
      <c r="BO685">
        <v>1960698.0641306699</v>
      </c>
      <c r="BP685">
        <v>1938862.0666939199</v>
      </c>
      <c r="BQ685">
        <v>1917269.2534540601</v>
      </c>
      <c r="BR685">
        <v>1895916.91610551</v>
      </c>
      <c r="BS685">
        <v>1874802.3765046799</v>
      </c>
      <c r="BT685">
        <v>1853922.9863340601</v>
      </c>
      <c r="BU685">
        <v>1833276.12677006</v>
      </c>
      <c r="BV685">
        <v>1812859.20815452</v>
      </c>
      <c r="BW685">
        <v>1792669.6696699299</v>
      </c>
      <c r="BX685">
        <v>1772704.9790181799</v>
      </c>
      <c r="BY685">
        <v>1752962.6321030301</v>
      </c>
      <c r="BZ685">
        <v>1733440.15271593</v>
      </c>
      <c r="CA685">
        <v>1714135.09222553</v>
      </c>
      <c r="CB685">
        <v>1695045.0292704899</v>
      </c>
      <c r="CC685">
        <v>1676167.5694558299</v>
      </c>
    </row>
    <row r="686" spans="1:81" x14ac:dyDescent="0.25">
      <c r="A686">
        <v>858396</v>
      </c>
      <c r="B686" t="s">
        <v>1241</v>
      </c>
      <c r="C686" t="s">
        <v>116</v>
      </c>
      <c r="D686">
        <v>2017</v>
      </c>
      <c r="E686" t="s">
        <v>28</v>
      </c>
      <c r="F686" t="s">
        <v>23</v>
      </c>
      <c r="G686">
        <v>2017</v>
      </c>
      <c r="H686">
        <v>858</v>
      </c>
      <c r="I686">
        <v>100</v>
      </c>
      <c r="J686">
        <v>2025</v>
      </c>
      <c r="K686">
        <v>40</v>
      </c>
      <c r="L686">
        <v>514.79999999999995</v>
      </c>
      <c r="M686">
        <v>2020</v>
      </c>
      <c r="N686">
        <v>646</v>
      </c>
      <c r="O686">
        <v>61.7715617715618</v>
      </c>
      <c r="P686" t="s">
        <v>45</v>
      </c>
      <c r="Q686">
        <v>3.0478049638487801</v>
      </c>
      <c r="R686">
        <v>1</v>
      </c>
      <c r="S686" t="s">
        <v>25</v>
      </c>
      <c r="T686">
        <v>-1.11368485725649E-2</v>
      </c>
      <c r="AV686">
        <v>858</v>
      </c>
      <c r="AW686">
        <v>787.33333333333303</v>
      </c>
      <c r="AX686">
        <v>716.66666666666595</v>
      </c>
      <c r="AY686">
        <v>646</v>
      </c>
      <c r="AZ686">
        <v>619.76</v>
      </c>
      <c r="BA686">
        <v>593.52</v>
      </c>
      <c r="BB686">
        <v>567.28</v>
      </c>
      <c r="BC686">
        <v>541.04</v>
      </c>
      <c r="BD686">
        <v>514.79999999999995</v>
      </c>
      <c r="BE686">
        <v>509.06675035484301</v>
      </c>
      <c r="BF686">
        <v>503.397351042813</v>
      </c>
      <c r="BG686">
        <v>497.791090972419</v>
      </c>
      <c r="BH686">
        <v>492.24726697148799</v>
      </c>
      <c r="BI686">
        <v>486.76518369896701</v>
      </c>
      <c r="BJ686">
        <v>481.344153557715</v>
      </c>
      <c r="BK686">
        <v>475.98349660825301</v>
      </c>
      <c r="BL686">
        <v>470.682540483487</v>
      </c>
      <c r="BM686">
        <v>465.44062030437198</v>
      </c>
      <c r="BN686">
        <v>460.25707859652198</v>
      </c>
      <c r="BO686">
        <v>455.13126520774102</v>
      </c>
      <c r="BP686">
        <v>450.06253722648302</v>
      </c>
      <c r="BQ686">
        <v>445.05025890120697</v>
      </c>
      <c r="BR686">
        <v>440.09380156064401</v>
      </c>
      <c r="BS686">
        <v>435.19254353493801</v>
      </c>
      <c r="BT686">
        <v>430.34587007767999</v>
      </c>
      <c r="BU686">
        <v>425.55317328879602</v>
      </c>
      <c r="BV686">
        <v>420.81385203830501</v>
      </c>
      <c r="BW686">
        <v>416.12731189091602</v>
      </c>
      <c r="BX686">
        <v>411.492965031479</v>
      </c>
      <c r="BY686">
        <v>406.91023019124702</v>
      </c>
      <c r="BZ686">
        <v>402.37853257498</v>
      </c>
      <c r="CA686">
        <v>397.89730378884099</v>
      </c>
      <c r="CB686">
        <v>393.465981769113</v>
      </c>
      <c r="CC686">
        <v>389.08401071169499</v>
      </c>
    </row>
    <row r="687" spans="1:81" x14ac:dyDescent="0.25">
      <c r="A687">
        <v>856444</v>
      </c>
      <c r="B687" t="s">
        <v>1242</v>
      </c>
      <c r="C687" t="s">
        <v>172</v>
      </c>
      <c r="D687">
        <v>2021</v>
      </c>
      <c r="E687" t="s">
        <v>28</v>
      </c>
      <c r="F687" t="s">
        <v>23</v>
      </c>
      <c r="G687">
        <v>2020</v>
      </c>
      <c r="H687">
        <v>310914</v>
      </c>
      <c r="I687">
        <v>100</v>
      </c>
      <c r="J687">
        <v>2030</v>
      </c>
      <c r="K687">
        <v>20</v>
      </c>
      <c r="L687">
        <v>248731.2</v>
      </c>
      <c r="M687">
        <v>2020</v>
      </c>
      <c r="N687">
        <v>177344</v>
      </c>
      <c r="O687">
        <v>214.80216394244101</v>
      </c>
      <c r="P687" t="s">
        <v>24</v>
      </c>
      <c r="Q687">
        <v>2.8502749938390202</v>
      </c>
      <c r="R687">
        <v>1</v>
      </c>
      <c r="S687" t="s">
        <v>25</v>
      </c>
      <c r="T687">
        <v>-1.11368485725649E-2</v>
      </c>
      <c r="AY687">
        <v>177344</v>
      </c>
      <c r="AZ687">
        <v>184482.72</v>
      </c>
      <c r="BA687">
        <v>191621.44</v>
      </c>
      <c r="BB687">
        <v>198760.16</v>
      </c>
      <c r="BC687">
        <v>205898.88</v>
      </c>
      <c r="BD687">
        <v>213037.6</v>
      </c>
      <c r="BE687">
        <v>220176.32</v>
      </c>
      <c r="BF687">
        <v>227315.04</v>
      </c>
      <c r="BG687">
        <v>234453.76000000001</v>
      </c>
      <c r="BH687">
        <v>241592.48</v>
      </c>
      <c r="BI687">
        <v>248731.2</v>
      </c>
      <c r="BJ687">
        <v>245961.11829032699</v>
      </c>
      <c r="BK687">
        <v>243221.88656118899</v>
      </c>
      <c r="BL687">
        <v>240513.161241024</v>
      </c>
      <c r="BM687">
        <v>237834.602584573</v>
      </c>
      <c r="BN687">
        <v>235185.874630273</v>
      </c>
      <c r="BO687">
        <v>232566.64515810899</v>
      </c>
      <c r="BP687">
        <v>229976.58564795399</v>
      </c>
      <c r="BQ687">
        <v>227415.37123835701</v>
      </c>
      <c r="BR687">
        <v>224882.68068580201</v>
      </c>
      <c r="BS687">
        <v>222378.19632441201</v>
      </c>
      <c r="BT687">
        <v>219901.60402610601</v>
      </c>
      <c r="BU687">
        <v>217452.59316120399</v>
      </c>
      <c r="BV687">
        <v>215030.85655945601</v>
      </c>
      <c r="BW687">
        <v>212636.09047152399</v>
      </c>
      <c r="BX687">
        <v>210267.994530881</v>
      </c>
      <c r="BY687">
        <v>207926.27171613299</v>
      </c>
      <c r="BZ687">
        <v>205610.62831377299</v>
      </c>
      <c r="CA687">
        <v>203320.77388133199</v>
      </c>
      <c r="CB687">
        <v>201056.421210959</v>
      </c>
      <c r="CC687">
        <v>198817.28629339099</v>
      </c>
    </row>
    <row r="688" spans="1:81" x14ac:dyDescent="0.25">
      <c r="A688">
        <v>13532</v>
      </c>
      <c r="B688" t="s">
        <v>1243</v>
      </c>
      <c r="C688" t="s">
        <v>27</v>
      </c>
      <c r="D688">
        <v>2021</v>
      </c>
      <c r="E688" t="s">
        <v>88</v>
      </c>
      <c r="F688" t="s">
        <v>54</v>
      </c>
      <c r="G688">
        <v>2016</v>
      </c>
      <c r="H688">
        <v>1573681</v>
      </c>
      <c r="I688">
        <v>100</v>
      </c>
      <c r="J688">
        <v>2026</v>
      </c>
      <c r="K688">
        <v>30</v>
      </c>
      <c r="L688">
        <v>1101576.7</v>
      </c>
      <c r="M688">
        <v>2020</v>
      </c>
      <c r="N688">
        <v>2606558</v>
      </c>
      <c r="O688">
        <v>78.341013824884797</v>
      </c>
      <c r="P688" t="s">
        <v>24</v>
      </c>
      <c r="Q688">
        <v>3.29046268292683</v>
      </c>
      <c r="R688">
        <v>1</v>
      </c>
      <c r="S688" t="s">
        <v>25</v>
      </c>
      <c r="T688">
        <v>-1.11368485725649E-2</v>
      </c>
      <c r="AU688">
        <v>1573681</v>
      </c>
      <c r="AV688">
        <v>1831900.25</v>
      </c>
      <c r="AW688">
        <v>2090119.5</v>
      </c>
      <c r="AX688">
        <v>2348338.75</v>
      </c>
      <c r="AY688">
        <v>2606558</v>
      </c>
      <c r="AZ688">
        <v>2355727.7833333299</v>
      </c>
      <c r="BA688">
        <v>2104897.5666666599</v>
      </c>
      <c r="BB688">
        <v>1854067.35</v>
      </c>
      <c r="BC688">
        <v>1603237.13333333</v>
      </c>
      <c r="BD688">
        <v>1352406.91666666</v>
      </c>
      <c r="BE688">
        <v>1101576.7</v>
      </c>
      <c r="BF688">
        <v>1089308.6071010299</v>
      </c>
      <c r="BG688">
        <v>1077177.14209495</v>
      </c>
      <c r="BH688">
        <v>1065180.7833776099</v>
      </c>
      <c r="BI688">
        <v>1053318.0262907301</v>
      </c>
      <c r="BJ688">
        <v>1041587.38293318</v>
      </c>
      <c r="BK688">
        <v>1029987.38197436</v>
      </c>
      <c r="BL688">
        <v>1018516.56846966</v>
      </c>
      <c r="BM688">
        <v>1007173.50367796</v>
      </c>
      <c r="BN688">
        <v>995956.764881204</v>
      </c>
      <c r="BO688">
        <v>984864.94520590105</v>
      </c>
      <c r="BP688">
        <v>973896.65344671498</v>
      </c>
      <c r="BQ688">
        <v>963050.51389195095</v>
      </c>
      <c r="BR688">
        <v>952325.16615100601</v>
      </c>
      <c r="BS688">
        <v>941719.26498373901</v>
      </c>
      <c r="BT688">
        <v>931231.48013174802</v>
      </c>
      <c r="BU688">
        <v>920860.49615151598</v>
      </c>
      <c r="BV688">
        <v>910605.012249419</v>
      </c>
      <c r="BW688">
        <v>900463.74211857899</v>
      </c>
      <c r="BX688">
        <v>890435.41377751902</v>
      </c>
      <c r="BY688">
        <v>880518.76941062999</v>
      </c>
      <c r="BZ688">
        <v>870712.56521040201</v>
      </c>
      <c r="CA688">
        <v>861015.57122142403</v>
      </c>
      <c r="CB688">
        <v>851426.57118611096</v>
      </c>
      <c r="CC688">
        <v>841944.36239215301</v>
      </c>
    </row>
    <row r="689" spans="1:81" x14ac:dyDescent="0.25">
      <c r="A689">
        <v>13562</v>
      </c>
      <c r="B689" t="s">
        <v>1244</v>
      </c>
      <c r="C689" t="s">
        <v>27</v>
      </c>
      <c r="D689">
        <v>2014</v>
      </c>
      <c r="E689" t="s">
        <v>690</v>
      </c>
      <c r="F689" t="s">
        <v>23</v>
      </c>
      <c r="G689">
        <v>2014</v>
      </c>
      <c r="H689">
        <v>63300000</v>
      </c>
      <c r="I689">
        <v>100</v>
      </c>
      <c r="J689">
        <v>2025</v>
      </c>
      <c r="K689">
        <v>50</v>
      </c>
      <c r="L689">
        <v>31650000</v>
      </c>
      <c r="M689">
        <v>2020</v>
      </c>
      <c r="N689">
        <v>29767523</v>
      </c>
      <c r="O689">
        <v>112.398097946288</v>
      </c>
      <c r="P689" t="s">
        <v>691</v>
      </c>
      <c r="Q689">
        <v>3.1541348780487799</v>
      </c>
      <c r="R689">
        <v>1</v>
      </c>
      <c r="S689" t="s">
        <v>25</v>
      </c>
      <c r="T689">
        <v>-1.11368485725649E-2</v>
      </c>
      <c r="AS689">
        <v>63300000</v>
      </c>
      <c r="AT689">
        <v>57711253.833333299</v>
      </c>
      <c r="AU689">
        <v>52122507.666666597</v>
      </c>
      <c r="AV689">
        <v>46533761.5</v>
      </c>
      <c r="AW689">
        <v>40945015.333333299</v>
      </c>
      <c r="AX689">
        <v>35356269.166666597</v>
      </c>
      <c r="AY689">
        <v>29767523</v>
      </c>
      <c r="AZ689">
        <v>30144018.399999999</v>
      </c>
      <c r="BA689">
        <v>30520513.800000001</v>
      </c>
      <c r="BB689">
        <v>30897009.199999999</v>
      </c>
      <c r="BC689">
        <v>31273504.600000001</v>
      </c>
      <c r="BD689">
        <v>31650000</v>
      </c>
      <c r="BE689">
        <v>31297518.7426783</v>
      </c>
      <c r="BF689">
        <v>30948963.015744101</v>
      </c>
      <c r="BG689">
        <v>30604289.1011598</v>
      </c>
      <c r="BH689">
        <v>30263453.767769199</v>
      </c>
      <c r="BI689">
        <v>29926414.265874699</v>
      </c>
      <c r="BJ689">
        <v>29593128.321875799</v>
      </c>
      <c r="BK689">
        <v>29263554.1329666</v>
      </c>
      <c r="BL689">
        <v>28937650.3618927</v>
      </c>
      <c r="BM689">
        <v>28615376.131766502</v>
      </c>
      <c r="BN689">
        <v>28296691.020939998</v>
      </c>
      <c r="BO689">
        <v>27981555.0579351</v>
      </c>
      <c r="BP689">
        <v>27669928.716430001</v>
      </c>
      <c r="BQ689">
        <v>27361772.910301499</v>
      </c>
      <c r="BR689">
        <v>27057048.988722499</v>
      </c>
      <c r="BS689">
        <v>26755718.7313147</v>
      </c>
      <c r="BT689">
        <v>26457744.343353901</v>
      </c>
      <c r="BU689">
        <v>26163088.451030299</v>
      </c>
      <c r="BV689">
        <v>25871714.096760601</v>
      </c>
      <c r="BW689">
        <v>25583584.734552201</v>
      </c>
      <c r="BX689">
        <v>25298664.225420199</v>
      </c>
      <c r="BY689">
        <v>25016916.8328535</v>
      </c>
      <c r="BZ689">
        <v>24738307.218333501</v>
      </c>
      <c r="CA689">
        <v>24462800.436901402</v>
      </c>
      <c r="CB689">
        <v>24190361.9327747</v>
      </c>
      <c r="CC689">
        <v>23920957.535013899</v>
      </c>
    </row>
    <row r="690" spans="1:81" x14ac:dyDescent="0.25">
      <c r="A690">
        <v>13573</v>
      </c>
      <c r="B690" t="s">
        <v>406</v>
      </c>
      <c r="C690" t="s">
        <v>59</v>
      </c>
      <c r="D690">
        <v>2019</v>
      </c>
      <c r="E690" t="s">
        <v>690</v>
      </c>
      <c r="F690" t="s">
        <v>23</v>
      </c>
      <c r="G690">
        <v>2016</v>
      </c>
      <c r="H690">
        <v>378546</v>
      </c>
      <c r="I690">
        <v>100</v>
      </c>
      <c r="J690">
        <v>2030</v>
      </c>
      <c r="K690">
        <v>60</v>
      </c>
      <c r="L690">
        <v>151418.4</v>
      </c>
      <c r="M690">
        <v>2020</v>
      </c>
      <c r="N690">
        <v>260456</v>
      </c>
      <c r="O690">
        <v>51.992800522701799</v>
      </c>
      <c r="P690" t="s">
        <v>24</v>
      </c>
      <c r="Q690">
        <v>3.2502817570390201</v>
      </c>
      <c r="R690">
        <v>1</v>
      </c>
      <c r="S690" t="s">
        <v>25</v>
      </c>
      <c r="T690">
        <v>-1.11368485725649E-2</v>
      </c>
      <c r="AU690">
        <v>378546</v>
      </c>
      <c r="AV690">
        <v>349023.5</v>
      </c>
      <c r="AW690">
        <v>319501</v>
      </c>
      <c r="AX690">
        <v>289978.5</v>
      </c>
      <c r="AY690">
        <v>260456</v>
      </c>
      <c r="AZ690">
        <v>249552.24</v>
      </c>
      <c r="BA690">
        <v>238648.47999999899</v>
      </c>
      <c r="BB690">
        <v>227744.72</v>
      </c>
      <c r="BC690">
        <v>216840.95999999999</v>
      </c>
      <c r="BD690">
        <v>205937.2</v>
      </c>
      <c r="BE690">
        <v>195033.44</v>
      </c>
      <c r="BF690">
        <v>184129.68</v>
      </c>
      <c r="BG690">
        <v>173225.91999999899</v>
      </c>
      <c r="BH690">
        <v>162322.15999999901</v>
      </c>
      <c r="BI690">
        <v>151418.4</v>
      </c>
      <c r="BJ690">
        <v>149732.076208099</v>
      </c>
      <c r="BK690">
        <v>148064.532748914</v>
      </c>
      <c r="BL690">
        <v>146415.56046872199</v>
      </c>
      <c r="BM690">
        <v>144784.95254311399</v>
      </c>
      <c r="BN690">
        <v>143172.50445105601</v>
      </c>
      <c r="BO690">
        <v>141578.013949229</v>
      </c>
      <c r="BP690">
        <v>140001.281046672</v>
      </c>
      <c r="BQ690">
        <v>138442.10797969101</v>
      </c>
      <c r="BR690">
        <v>136900.29918705401</v>
      </c>
      <c r="BS690">
        <v>135375.66128546899</v>
      </c>
      <c r="BT690">
        <v>133868.003045322</v>
      </c>
      <c r="BU690">
        <v>132377.13536669401</v>
      </c>
      <c r="BV690">
        <v>130902.87125564599</v>
      </c>
      <c r="BW690">
        <v>129445.025800758</v>
      </c>
      <c r="BX690">
        <v>128003.416149943</v>
      </c>
      <c r="BY690">
        <v>126577.86148751</v>
      </c>
      <c r="BZ690">
        <v>125168.183011484</v>
      </c>
      <c r="CA690">
        <v>123774.203911182</v>
      </c>
      <c r="CB690">
        <v>122395.749345034</v>
      </c>
      <c r="CC690">
        <v>121032.646418652</v>
      </c>
    </row>
    <row r="691" spans="1:81" x14ac:dyDescent="0.25">
      <c r="A691">
        <v>13604</v>
      </c>
      <c r="B691" t="s">
        <v>1245</v>
      </c>
      <c r="C691" t="s">
        <v>27</v>
      </c>
      <c r="D691">
        <v>2020</v>
      </c>
      <c r="E691" t="s">
        <v>690</v>
      </c>
      <c r="F691" t="s">
        <v>23</v>
      </c>
      <c r="G691">
        <v>2020</v>
      </c>
      <c r="H691">
        <v>90906</v>
      </c>
      <c r="I691">
        <v>100</v>
      </c>
      <c r="J691">
        <v>2025</v>
      </c>
      <c r="K691">
        <v>25</v>
      </c>
      <c r="L691">
        <v>68179.5</v>
      </c>
      <c r="M691">
        <v>2020</v>
      </c>
      <c r="N691">
        <v>91740</v>
      </c>
      <c r="O691">
        <v>-3.6741653374401801</v>
      </c>
      <c r="P691" t="s">
        <v>24</v>
      </c>
      <c r="Q691">
        <v>2.89781396854878</v>
      </c>
      <c r="R691">
        <v>1</v>
      </c>
      <c r="S691" t="s">
        <v>25</v>
      </c>
      <c r="T691">
        <v>-1.11368485725649E-2</v>
      </c>
      <c r="AY691">
        <v>91740</v>
      </c>
      <c r="AZ691">
        <v>87027.9</v>
      </c>
      <c r="BA691">
        <v>82315.8</v>
      </c>
      <c r="BB691">
        <v>77603.7</v>
      </c>
      <c r="BC691">
        <v>72891.600000000006</v>
      </c>
      <c r="BD691">
        <v>68179.5</v>
      </c>
      <c r="BE691">
        <v>67420.195232746803</v>
      </c>
      <c r="BF691">
        <v>66669.346727706899</v>
      </c>
      <c r="BG691">
        <v>65926.860308768606</v>
      </c>
      <c r="BH691">
        <v>65192.642848645199</v>
      </c>
      <c r="BI691">
        <v>64466.6022571945</v>
      </c>
      <c r="BJ691">
        <v>63748.647469868403</v>
      </c>
      <c r="BK691">
        <v>63038.6884362907</v>
      </c>
      <c r="BL691">
        <v>62336.636108962601</v>
      </c>
      <c r="BM691">
        <v>61642.402432094001</v>
      </c>
      <c r="BN691">
        <v>60955.900330558601</v>
      </c>
      <c r="BO691">
        <v>60277.043698972899</v>
      </c>
      <c r="BP691">
        <v>59605.7473908955</v>
      </c>
      <c r="BQ691">
        <v>58941.927208148598</v>
      </c>
      <c r="BR691">
        <v>58285.499890256302</v>
      </c>
      <c r="BS691">
        <v>57636.383104002198</v>
      </c>
      <c r="BT691">
        <v>56994.495433102602</v>
      </c>
      <c r="BU691">
        <v>56359.7563679944</v>
      </c>
      <c r="BV691">
        <v>55732.086295737397</v>
      </c>
      <c r="BW691">
        <v>55111.406490028698</v>
      </c>
      <c r="BX691">
        <v>54497.639101328103</v>
      </c>
      <c r="BY691">
        <v>53890.707147094297</v>
      </c>
      <c r="BZ691">
        <v>53290.534502128699</v>
      </c>
      <c r="CA691">
        <v>52697.045889027497</v>
      </c>
      <c r="CB691">
        <v>52110.1668687399</v>
      </c>
      <c r="CC691">
        <v>51529.823831231603</v>
      </c>
    </row>
    <row r="692" spans="1:81" x14ac:dyDescent="0.25">
      <c r="A692">
        <v>22322</v>
      </c>
      <c r="B692" t="s">
        <v>1246</v>
      </c>
      <c r="C692" t="s">
        <v>27</v>
      </c>
      <c r="D692">
        <v>2017</v>
      </c>
      <c r="E692" t="s">
        <v>690</v>
      </c>
      <c r="F692" t="s">
        <v>23</v>
      </c>
      <c r="G692">
        <v>2017</v>
      </c>
      <c r="H692">
        <v>7089713.5300000003</v>
      </c>
      <c r="I692">
        <v>99</v>
      </c>
      <c r="J692">
        <v>2030</v>
      </c>
      <c r="K692">
        <v>25</v>
      </c>
      <c r="L692">
        <v>5317285.1475</v>
      </c>
      <c r="M692">
        <v>2020</v>
      </c>
      <c r="N692">
        <v>6122228.0300000003</v>
      </c>
      <c r="O692">
        <v>54.675641196626501</v>
      </c>
      <c r="P692" t="s">
        <v>24</v>
      </c>
      <c r="Q692">
        <v>2.8909547140390202</v>
      </c>
      <c r="R692">
        <v>1</v>
      </c>
      <c r="S692" t="s">
        <v>25</v>
      </c>
      <c r="T692">
        <v>-1.11368485725649E-2</v>
      </c>
      <c r="AV692">
        <v>7089713.5300000003</v>
      </c>
      <c r="AW692">
        <v>6767218.3633333296</v>
      </c>
      <c r="AX692">
        <v>6444723.1966666598</v>
      </c>
      <c r="AY692">
        <v>6122228.0300000003</v>
      </c>
      <c r="AZ692">
        <v>6041733.74175</v>
      </c>
      <c r="BA692">
        <v>5961239.4534999998</v>
      </c>
      <c r="BB692">
        <v>5880745.1652499996</v>
      </c>
      <c r="BC692">
        <v>5800250.8770000003</v>
      </c>
      <c r="BD692">
        <v>5719756.5887500001</v>
      </c>
      <c r="BE692">
        <v>5639262.3004999999</v>
      </c>
      <c r="BF692">
        <v>5558768.0122499997</v>
      </c>
      <c r="BG692">
        <v>5478273.7239999902</v>
      </c>
      <c r="BH692">
        <v>5397779.4357500002</v>
      </c>
      <c r="BI692">
        <v>5317285.1475</v>
      </c>
      <c r="BJ692">
        <v>5258067.3479951397</v>
      </c>
      <c r="BK692">
        <v>5199509.0481561702</v>
      </c>
      <c r="BL692">
        <v>5141602.9032351701</v>
      </c>
      <c r="BM692">
        <v>5084341.6502815802</v>
      </c>
      <c r="BN692">
        <v>5027718.10723121</v>
      </c>
      <c r="BO692">
        <v>4971725.1720054401</v>
      </c>
      <c r="BP692">
        <v>4916355.8216204001</v>
      </c>
      <c r="BQ692">
        <v>4861603.11130617</v>
      </c>
      <c r="BR692">
        <v>4807460.1736356402</v>
      </c>
      <c r="BS692">
        <v>4753920.2176632201</v>
      </c>
      <c r="BT692">
        <v>4700976.5280730501</v>
      </c>
      <c r="BU692">
        <v>4648622.4643367203</v>
      </c>
      <c r="BV692">
        <v>4596851.45988038</v>
      </c>
      <c r="BW692">
        <v>4545657.0212611202</v>
      </c>
      <c r="BX692">
        <v>4495032.7273525205</v>
      </c>
      <c r="BY692">
        <v>4444972.2285392703</v>
      </c>
      <c r="BZ692">
        <v>4395469.2459207699</v>
      </c>
      <c r="CA692">
        <v>4346517.5705235898</v>
      </c>
      <c r="CB692">
        <v>4298111.0625226703</v>
      </c>
      <c r="CC692">
        <v>4250243.6504712896</v>
      </c>
    </row>
    <row r="693" spans="1:81" x14ac:dyDescent="0.25">
      <c r="A693">
        <v>61186</v>
      </c>
      <c r="B693" t="s">
        <v>1247</v>
      </c>
      <c r="C693" t="s">
        <v>84</v>
      </c>
      <c r="D693">
        <v>2018</v>
      </c>
      <c r="E693" t="s">
        <v>28</v>
      </c>
      <c r="F693" t="s">
        <v>23</v>
      </c>
      <c r="G693">
        <v>2018</v>
      </c>
      <c r="H693">
        <v>47302.5</v>
      </c>
      <c r="I693">
        <v>100</v>
      </c>
      <c r="J693">
        <v>2021</v>
      </c>
      <c r="K693">
        <v>1</v>
      </c>
      <c r="L693">
        <v>46829.474999999999</v>
      </c>
      <c r="M693">
        <v>2020</v>
      </c>
      <c r="N693">
        <v>38810.639999999999</v>
      </c>
      <c r="O693">
        <v>1795.31107963554</v>
      </c>
      <c r="P693" t="s">
        <v>691</v>
      </c>
      <c r="Q693">
        <v>2.6558583888365899</v>
      </c>
      <c r="R693">
        <v>1</v>
      </c>
      <c r="S693" t="s">
        <v>25</v>
      </c>
      <c r="T693">
        <v>-1.11368485725649E-2</v>
      </c>
      <c r="AW693">
        <v>47302.5</v>
      </c>
      <c r="AX693">
        <v>43056.57</v>
      </c>
      <c r="AY693">
        <v>38810.639999999999</v>
      </c>
      <c r="AZ693">
        <v>46829.474999999999</v>
      </c>
      <c r="BA693">
        <v>46307.942228192202</v>
      </c>
      <c r="BB693">
        <v>45792.217687889803</v>
      </c>
      <c r="BC693">
        <v>45282.2366936978</v>
      </c>
      <c r="BD693">
        <v>44777.935280613099</v>
      </c>
      <c r="BE693">
        <v>44279.250196000801</v>
      </c>
      <c r="BF693">
        <v>43786.118891661201</v>
      </c>
      <c r="BG693">
        <v>43298.4795159844</v>
      </c>
      <c r="BH693">
        <v>42816.2709061926</v>
      </c>
      <c r="BI693">
        <v>42339.432580668399</v>
      </c>
      <c r="BJ693">
        <v>41867.904731369199</v>
      </c>
      <c r="BK693">
        <v>41401.628216325298</v>
      </c>
      <c r="BL693">
        <v>40940.544552222498</v>
      </c>
      <c r="BM693">
        <v>40484.595907066097</v>
      </c>
      <c r="BN693">
        <v>40033.725092927598</v>
      </c>
      <c r="BO693">
        <v>39587.875558771899</v>
      </c>
      <c r="BP693">
        <v>39146.991383364402</v>
      </c>
      <c r="BQ693">
        <v>38711.017268256299</v>
      </c>
      <c r="BR693">
        <v>38279.898530849801</v>
      </c>
      <c r="BS693">
        <v>37853.581097538598</v>
      </c>
      <c r="BT693">
        <v>37432.011496926003</v>
      </c>
      <c r="BU693">
        <v>37015.136853118202</v>
      </c>
      <c r="BV693">
        <v>36602.904879092297</v>
      </c>
      <c r="BW693">
        <v>36195.263870137802</v>
      </c>
      <c r="BX693">
        <v>35792.1626973721</v>
      </c>
      <c r="BY693">
        <v>35393.550801326797</v>
      </c>
      <c r="BZ693">
        <v>34999.3781856071</v>
      </c>
      <c r="CA693">
        <v>34609.595410620001</v>
      </c>
      <c r="CB693">
        <v>34224.153587374203</v>
      </c>
      <c r="CC693">
        <v>33843.004371347401</v>
      </c>
    </row>
    <row r="694" spans="1:81" x14ac:dyDescent="0.25">
      <c r="A694">
        <v>13638</v>
      </c>
      <c r="B694" t="s">
        <v>1248</v>
      </c>
      <c r="C694" t="s">
        <v>59</v>
      </c>
      <c r="D694">
        <v>2017</v>
      </c>
      <c r="E694" t="s">
        <v>690</v>
      </c>
      <c r="F694" t="s">
        <v>23</v>
      </c>
      <c r="G694">
        <v>2017</v>
      </c>
      <c r="H694">
        <v>2681</v>
      </c>
      <c r="I694">
        <v>100</v>
      </c>
      <c r="J694">
        <v>2030</v>
      </c>
      <c r="K694">
        <v>50</v>
      </c>
      <c r="L694">
        <v>1340.5</v>
      </c>
      <c r="M694">
        <v>2020</v>
      </c>
      <c r="N694">
        <v>2137</v>
      </c>
      <c r="O694">
        <v>40.581872435658298</v>
      </c>
      <c r="P694" t="s">
        <v>24</v>
      </c>
      <c r="Q694">
        <v>3.1502441705390201</v>
      </c>
      <c r="R694">
        <v>1</v>
      </c>
      <c r="S694" t="s">
        <v>25</v>
      </c>
      <c r="T694">
        <v>-1.11368485725649E-2</v>
      </c>
      <c r="AV694">
        <v>2681</v>
      </c>
      <c r="AW694">
        <v>2499.6666666666601</v>
      </c>
      <c r="AX694">
        <v>2318.3333333333298</v>
      </c>
      <c r="AY694">
        <v>2137</v>
      </c>
      <c r="AZ694">
        <v>2057.35</v>
      </c>
      <c r="BA694">
        <v>1977.7</v>
      </c>
      <c r="BB694">
        <v>1898.05</v>
      </c>
      <c r="BC694">
        <v>1818.4</v>
      </c>
      <c r="BD694">
        <v>1738.75</v>
      </c>
      <c r="BE694">
        <v>1659.1</v>
      </c>
      <c r="BF694">
        <v>1579.45</v>
      </c>
      <c r="BG694">
        <v>1499.8</v>
      </c>
      <c r="BH694">
        <v>1420.15</v>
      </c>
      <c r="BI694">
        <v>1340.5</v>
      </c>
      <c r="BJ694">
        <v>1325.5710544884701</v>
      </c>
      <c r="BK694">
        <v>1310.80837038246</v>
      </c>
      <c r="BL694">
        <v>1296.2100960538601</v>
      </c>
      <c r="BM694">
        <v>1281.7744004958799</v>
      </c>
      <c r="BN694">
        <v>1267.4994730933599</v>
      </c>
      <c r="BO694">
        <v>1253.38352339572</v>
      </c>
      <c r="BP694">
        <v>1239.4247808923101</v>
      </c>
      <c r="BQ694">
        <v>1225.62149479043</v>
      </c>
      <c r="BR694">
        <v>1211.9719337956701</v>
      </c>
      <c r="BS694">
        <v>1198.47438589479</v>
      </c>
      <c r="BT694">
        <v>1185.1271581409801</v>
      </c>
      <c r="BU694">
        <v>1171.9285764415299</v>
      </c>
      <c r="BV694">
        <v>1158.87698534784</v>
      </c>
      <c r="BW694">
        <v>1145.9707478477901</v>
      </c>
      <c r="BX694">
        <v>1133.2082451604199</v>
      </c>
      <c r="BY694">
        <v>1120.58787653288</v>
      </c>
      <c r="BZ694">
        <v>1108.10805903969</v>
      </c>
      <c r="CA694">
        <v>1095.7672273841199</v>
      </c>
      <c r="CB694">
        <v>1083.56383370197</v>
      </c>
      <c r="CC694">
        <v>1071.4963473673199</v>
      </c>
    </row>
    <row r="695" spans="1:81" x14ac:dyDescent="0.25">
      <c r="A695">
        <v>52854</v>
      </c>
      <c r="B695" t="s">
        <v>408</v>
      </c>
      <c r="C695" t="s">
        <v>27</v>
      </c>
      <c r="D695">
        <v>2017</v>
      </c>
      <c r="E695" t="s">
        <v>28</v>
      </c>
      <c r="F695" t="s">
        <v>23</v>
      </c>
      <c r="G695">
        <v>2016</v>
      </c>
      <c r="H695">
        <v>50974.314599999903</v>
      </c>
      <c r="I695">
        <v>98</v>
      </c>
      <c r="J695">
        <v>2030</v>
      </c>
      <c r="K695">
        <v>15</v>
      </c>
      <c r="L695">
        <v>43328.1674099999</v>
      </c>
      <c r="M695">
        <v>2020</v>
      </c>
      <c r="N695">
        <v>47047.435960000003</v>
      </c>
      <c r="O695">
        <v>51.747747972553</v>
      </c>
      <c r="P695" t="s">
        <v>24</v>
      </c>
      <c r="Q695">
        <v>2.7802490320020201</v>
      </c>
      <c r="R695">
        <v>1</v>
      </c>
      <c r="S695" t="s">
        <v>25</v>
      </c>
      <c r="T695">
        <v>-1.11368485725649E-2</v>
      </c>
      <c r="AU695">
        <v>50974.314599999903</v>
      </c>
      <c r="AV695">
        <v>49992.594939999901</v>
      </c>
      <c r="AW695">
        <v>49010.875279999898</v>
      </c>
      <c r="AX695">
        <v>48029.155619999903</v>
      </c>
      <c r="AY695">
        <v>47047.435960000003</v>
      </c>
      <c r="AZ695">
        <v>46675.509104999903</v>
      </c>
      <c r="BA695">
        <v>46303.582249999898</v>
      </c>
      <c r="BB695">
        <v>45931.6553949999</v>
      </c>
      <c r="BC695">
        <v>45559.728539999902</v>
      </c>
      <c r="BD695">
        <v>45187.801684999897</v>
      </c>
      <c r="BE695">
        <v>44815.874829999899</v>
      </c>
      <c r="BF695">
        <v>44443.947974999901</v>
      </c>
      <c r="BG695">
        <v>44072.021119999903</v>
      </c>
      <c r="BH695">
        <v>43700.094264999898</v>
      </c>
      <c r="BI695">
        <v>43328.1674099999</v>
      </c>
      <c r="BJ695">
        <v>42845.628170627999</v>
      </c>
      <c r="BK695">
        <v>42368.462897695303</v>
      </c>
      <c r="BL695">
        <v>41896.611742151297</v>
      </c>
      <c r="BM695">
        <v>41430.015521475398</v>
      </c>
      <c r="BN695">
        <v>40968.615712253697</v>
      </c>
      <c r="BO695">
        <v>40512.354442838703</v>
      </c>
      <c r="BP695">
        <v>40061.1744860908</v>
      </c>
      <c r="BQ695">
        <v>39615.019252200102</v>
      </c>
      <c r="BR695">
        <v>39173.832781589103</v>
      </c>
      <c r="BS695">
        <v>38737.559737893498</v>
      </c>
      <c r="BT695">
        <v>38306.145401021902</v>
      </c>
      <c r="BU695">
        <v>37879.535660292102</v>
      </c>
      <c r="BV695">
        <v>37457.677007644299</v>
      </c>
      <c r="BW695">
        <v>37040.516530930203</v>
      </c>
      <c r="BX695">
        <v>36628.001907275597</v>
      </c>
      <c r="BY695">
        <v>36220.081396518697</v>
      </c>
      <c r="BZ695">
        <v>35816.703834719701</v>
      </c>
      <c r="CA695">
        <v>35417.818627744004</v>
      </c>
      <c r="CB695">
        <v>35023.3757449162</v>
      </c>
      <c r="CC695">
        <v>34633.3257127451</v>
      </c>
    </row>
    <row r="696" spans="1:81" x14ac:dyDescent="0.25">
      <c r="A696">
        <v>51778</v>
      </c>
      <c r="B696" t="s">
        <v>1249</v>
      </c>
      <c r="C696" t="s">
        <v>59</v>
      </c>
      <c r="D696">
        <v>2018</v>
      </c>
      <c r="E696" t="s">
        <v>690</v>
      </c>
      <c r="F696" t="s">
        <v>23</v>
      </c>
      <c r="G696">
        <v>2013</v>
      </c>
      <c r="H696">
        <v>30889</v>
      </c>
      <c r="I696">
        <v>100</v>
      </c>
      <c r="J696">
        <v>2030</v>
      </c>
      <c r="K696">
        <v>26</v>
      </c>
      <c r="L696">
        <v>22857.86</v>
      </c>
      <c r="M696">
        <v>2020</v>
      </c>
      <c r="N696">
        <v>27429</v>
      </c>
      <c r="O696">
        <v>43.082302138924199</v>
      </c>
      <c r="P696" t="s">
        <v>691</v>
      </c>
      <c r="Q696">
        <v>2.9102469913390201</v>
      </c>
      <c r="R696">
        <v>1</v>
      </c>
      <c r="S696" t="s">
        <v>25</v>
      </c>
      <c r="T696">
        <v>-1.11368485725649E-2</v>
      </c>
      <c r="AR696">
        <v>30889</v>
      </c>
      <c r="AS696">
        <v>30394.714285714199</v>
      </c>
      <c r="AT696">
        <v>29900.4285714285</v>
      </c>
      <c r="AU696">
        <v>29406.1428571428</v>
      </c>
      <c r="AV696">
        <v>28911.857142857101</v>
      </c>
      <c r="AW696">
        <v>28417.571428571398</v>
      </c>
      <c r="AX696">
        <v>27923.285714285699</v>
      </c>
      <c r="AY696">
        <v>27429</v>
      </c>
      <c r="AZ696">
        <v>26971.885999999999</v>
      </c>
      <c r="BA696">
        <v>26514.772000000001</v>
      </c>
      <c r="BB696">
        <v>26057.657999999999</v>
      </c>
      <c r="BC696">
        <v>25600.544000000002</v>
      </c>
      <c r="BD696">
        <v>25143.43</v>
      </c>
      <c r="BE696">
        <v>24686.315999999999</v>
      </c>
      <c r="BF696">
        <v>24229.202000000001</v>
      </c>
      <c r="BG696">
        <v>23772.088</v>
      </c>
      <c r="BH696">
        <v>23314.973999999998</v>
      </c>
      <c r="BI696">
        <v>22857.86</v>
      </c>
      <c r="BJ696">
        <v>22603.295474487099</v>
      </c>
      <c r="BK696">
        <v>22351.5659955468</v>
      </c>
      <c r="BL696">
        <v>22102.6399896947</v>
      </c>
      <c r="BM696">
        <v>21856.486235075499</v>
      </c>
      <c r="BN696">
        <v>21613.0738575471</v>
      </c>
      <c r="BO696">
        <v>21372.372326807999</v>
      </c>
      <c r="BP696">
        <v>21134.3514525678</v>
      </c>
      <c r="BQ696">
        <v>20898.981380761201</v>
      </c>
      <c r="BR696">
        <v>20666.232589802799</v>
      </c>
      <c r="BS696">
        <v>20436.075886884799</v>
      </c>
      <c r="BT696">
        <v>20208.482404315098</v>
      </c>
      <c r="BU696">
        <v>19983.4235958969</v>
      </c>
      <c r="BV696">
        <v>19760.871233348</v>
      </c>
      <c r="BW696">
        <v>19540.797402760199</v>
      </c>
      <c r="BX696">
        <v>19323.1745010985</v>
      </c>
      <c r="BY696">
        <v>19107.975232738499</v>
      </c>
      <c r="BZ696">
        <v>18895.172606043201</v>
      </c>
      <c r="CA696">
        <v>18684.739929977201</v>
      </c>
      <c r="CB696">
        <v>18476.6508107593</v>
      </c>
      <c r="CC696">
        <v>18270.879148551699</v>
      </c>
    </row>
    <row r="697" spans="1:81" x14ac:dyDescent="0.25">
      <c r="A697">
        <v>63434</v>
      </c>
      <c r="B697" t="s">
        <v>1250</v>
      </c>
      <c r="C697" t="s">
        <v>59</v>
      </c>
      <c r="D697">
        <v>2021</v>
      </c>
      <c r="E697" t="s">
        <v>690</v>
      </c>
      <c r="F697" t="s">
        <v>23</v>
      </c>
      <c r="G697">
        <v>2020</v>
      </c>
      <c r="H697">
        <v>39713</v>
      </c>
      <c r="I697">
        <v>100</v>
      </c>
      <c r="J697">
        <v>2030</v>
      </c>
      <c r="K697">
        <v>50</v>
      </c>
      <c r="L697">
        <v>19856.5</v>
      </c>
      <c r="M697">
        <v>2020</v>
      </c>
      <c r="N697">
        <v>39713</v>
      </c>
      <c r="O697">
        <v>0</v>
      </c>
      <c r="P697" t="s">
        <v>45</v>
      </c>
      <c r="Q697">
        <v>3.15024787373902</v>
      </c>
      <c r="R697">
        <v>1</v>
      </c>
      <c r="S697" t="s">
        <v>25</v>
      </c>
      <c r="T697">
        <v>-1.11368485725649E-2</v>
      </c>
      <c r="AY697">
        <v>39713</v>
      </c>
      <c r="AZ697">
        <v>37727.35</v>
      </c>
      <c r="BA697">
        <v>35741.699999999997</v>
      </c>
      <c r="BB697">
        <v>33756.050000000003</v>
      </c>
      <c r="BC697">
        <v>31770.400000000001</v>
      </c>
      <c r="BD697">
        <v>29784.75</v>
      </c>
      <c r="BE697">
        <v>27799.1</v>
      </c>
      <c r="BF697">
        <v>25813.45</v>
      </c>
      <c r="BG697">
        <v>23827.8</v>
      </c>
      <c r="BH697">
        <v>21842.1499999999</v>
      </c>
      <c r="BI697">
        <v>19856.5</v>
      </c>
      <c r="BJ697">
        <v>19635.361166318798</v>
      </c>
      <c r="BK697">
        <v>19416.6851223419</v>
      </c>
      <c r="BL697">
        <v>19200.4444403532</v>
      </c>
      <c r="BM697">
        <v>18986.611998094999</v>
      </c>
      <c r="BN697">
        <v>18775.160975366201</v>
      </c>
      <c r="BO697">
        <v>18566.064850658</v>
      </c>
      <c r="BP697">
        <v>18359.297397827799</v>
      </c>
      <c r="BQ697">
        <v>18154.832682809501</v>
      </c>
      <c r="BR697">
        <v>17952.645060360799</v>
      </c>
      <c r="BS697">
        <v>17752.7091708466</v>
      </c>
      <c r="BT697">
        <v>17554.999937058099</v>
      </c>
      <c r="BU697">
        <v>17359.492561067698</v>
      </c>
      <c r="BV697">
        <v>17166.162521118498</v>
      </c>
      <c r="BW697">
        <v>16974.9855685488</v>
      </c>
      <c r="BX697">
        <v>16785.937724750402</v>
      </c>
      <c r="BY697">
        <v>16598.995278161299</v>
      </c>
      <c r="BZ697">
        <v>16414.134781291701</v>
      </c>
      <c r="CA697">
        <v>16231.3330477828</v>
      </c>
      <c r="CB697">
        <v>16050.5671494988</v>
      </c>
      <c r="CC697">
        <v>15871.814413651</v>
      </c>
    </row>
    <row r="698" spans="1:81" x14ac:dyDescent="0.25">
      <c r="A698">
        <v>13843</v>
      </c>
      <c r="B698" t="s">
        <v>1251</v>
      </c>
      <c r="C698" t="s">
        <v>59</v>
      </c>
      <c r="D698">
        <v>2019</v>
      </c>
      <c r="E698" t="s">
        <v>60</v>
      </c>
      <c r="F698" t="s">
        <v>54</v>
      </c>
      <c r="G698">
        <v>2013</v>
      </c>
      <c r="H698">
        <v>1006000</v>
      </c>
      <c r="I698">
        <v>100</v>
      </c>
      <c r="J698">
        <v>2030</v>
      </c>
      <c r="K698">
        <v>40</v>
      </c>
      <c r="L698">
        <v>603600</v>
      </c>
      <c r="M698">
        <v>2020</v>
      </c>
      <c r="N698">
        <v>76880</v>
      </c>
      <c r="O698">
        <v>144.30970149253699</v>
      </c>
      <c r="P698" t="s">
        <v>24</v>
      </c>
      <c r="Q698">
        <v>3.39051190243902</v>
      </c>
      <c r="R698">
        <v>1</v>
      </c>
      <c r="S698" t="s">
        <v>25</v>
      </c>
      <c r="T698">
        <v>-1.11368485725649E-2</v>
      </c>
      <c r="AR698">
        <v>1006000</v>
      </c>
      <c r="AS698">
        <v>873268.57142857101</v>
      </c>
      <c r="AT698">
        <v>740537.14285714296</v>
      </c>
      <c r="AU698">
        <v>607805.71428571397</v>
      </c>
      <c r="AV698">
        <v>475074.28571428498</v>
      </c>
      <c r="AW698">
        <v>342342.85714285698</v>
      </c>
      <c r="AX698">
        <v>209611.428571428</v>
      </c>
      <c r="AY698">
        <v>76880</v>
      </c>
      <c r="AZ698">
        <v>129552</v>
      </c>
      <c r="BA698">
        <v>182224</v>
      </c>
      <c r="BB698">
        <v>234896</v>
      </c>
      <c r="BC698">
        <v>287568</v>
      </c>
      <c r="BD698">
        <v>340240</v>
      </c>
      <c r="BE698">
        <v>392912</v>
      </c>
      <c r="BF698">
        <v>445584</v>
      </c>
      <c r="BG698">
        <v>498256</v>
      </c>
      <c r="BH698">
        <v>550928</v>
      </c>
      <c r="BI698">
        <v>603600</v>
      </c>
      <c r="BJ698">
        <v>596877.79820159904</v>
      </c>
      <c r="BK698">
        <v>590230.46054670203</v>
      </c>
      <c r="BL698">
        <v>583657.153284678</v>
      </c>
      <c r="BM698">
        <v>577157.05195025296</v>
      </c>
      <c r="BN698">
        <v>570729.34126009501</v>
      </c>
      <c r="BO698">
        <v>564373.21501056105</v>
      </c>
      <c r="BP698">
        <v>558087.87597657705</v>
      </c>
      <c r="BQ698">
        <v>551872.53581164195</v>
      </c>
      <c r="BR698">
        <v>545726.41494895006</v>
      </c>
      <c r="BS698">
        <v>539648.74250361498</v>
      </c>
      <c r="BT698">
        <v>533638.75617597695</v>
      </c>
      <c r="BU698">
        <v>527695.70215599297</v>
      </c>
      <c r="BV698">
        <v>521818.83502868802</v>
      </c>
      <c r="BW698">
        <v>516007.41768066201</v>
      </c>
      <c r="BX698">
        <v>510260.72120763198</v>
      </c>
      <c r="BY698">
        <v>504578.02482301497</v>
      </c>
      <c r="BZ698">
        <v>498958.61576751701</v>
      </c>
      <c r="CA698">
        <v>493401.78921973699</v>
      </c>
      <c r="CB698">
        <v>487906.84820776503</v>
      </c>
      <c r="CC698">
        <v>482473.103521757</v>
      </c>
    </row>
    <row r="699" spans="1:81" x14ac:dyDescent="0.25">
      <c r="A699">
        <v>21403</v>
      </c>
      <c r="B699" t="s">
        <v>1252</v>
      </c>
      <c r="C699" t="s">
        <v>485</v>
      </c>
      <c r="D699">
        <v>2019</v>
      </c>
      <c r="E699" t="s">
        <v>28</v>
      </c>
      <c r="F699" t="s">
        <v>23</v>
      </c>
      <c r="G699">
        <v>2017</v>
      </c>
      <c r="H699">
        <v>2441000</v>
      </c>
      <c r="I699">
        <v>100</v>
      </c>
      <c r="J699">
        <v>2030</v>
      </c>
      <c r="K699">
        <v>50</v>
      </c>
      <c r="L699">
        <v>1220500</v>
      </c>
      <c r="M699">
        <v>2020</v>
      </c>
      <c r="N699">
        <v>3101248</v>
      </c>
      <c r="O699">
        <v>-152.11696060754701</v>
      </c>
      <c r="P699" t="s">
        <v>24</v>
      </c>
      <c r="Q699">
        <v>3.15042005118202</v>
      </c>
      <c r="R699">
        <v>1</v>
      </c>
      <c r="S699" t="s">
        <v>25</v>
      </c>
      <c r="T699">
        <v>-1.11368485725649E-2</v>
      </c>
      <c r="AV699">
        <v>2441000</v>
      </c>
      <c r="AW699">
        <v>2661082.66666666</v>
      </c>
      <c r="AX699">
        <v>2881165.3333333302</v>
      </c>
      <c r="AY699">
        <v>3101248</v>
      </c>
      <c r="AZ699">
        <v>2913173.2</v>
      </c>
      <c r="BA699">
        <v>2725098.4</v>
      </c>
      <c r="BB699">
        <v>2537023.6</v>
      </c>
      <c r="BC699">
        <v>2348948.7999999998</v>
      </c>
      <c r="BD699">
        <v>2160874</v>
      </c>
      <c r="BE699">
        <v>1972799.2</v>
      </c>
      <c r="BF699">
        <v>1784724.4</v>
      </c>
      <c r="BG699">
        <v>1596649.5999999901</v>
      </c>
      <c r="BH699">
        <v>1408574.8</v>
      </c>
      <c r="BI699">
        <v>1220500</v>
      </c>
      <c r="BJ699">
        <v>1206907.4763171801</v>
      </c>
      <c r="BK699">
        <v>1193466.3305123399</v>
      </c>
      <c r="BL699">
        <v>1180174.87671297</v>
      </c>
      <c r="BM699">
        <v>1167031.44782187</v>
      </c>
      <c r="BN699">
        <v>1154034.3953080601</v>
      </c>
      <c r="BO699">
        <v>1141182.0889999799</v>
      </c>
      <c r="BP699">
        <v>1128472.91688106</v>
      </c>
      <c r="BQ699">
        <v>1115905.2848875199</v>
      </c>
      <c r="BR699">
        <v>1103477.6167084</v>
      </c>
      <c r="BS699">
        <v>1091188.3535879001</v>
      </c>
      <c r="BT699">
        <v>1079035.95412985</v>
      </c>
      <c r="BU699">
        <v>1067018.8941043499</v>
      </c>
      <c r="BV699">
        <v>1055135.6662566499</v>
      </c>
      <c r="BW699">
        <v>1043384.78011803</v>
      </c>
      <c r="BX699">
        <v>1031764.7618189401</v>
      </c>
      <c r="BY699">
        <v>1020274.15390405</v>
      </c>
      <c r="BZ699">
        <v>1008911.51514952</v>
      </c>
      <c r="CA699">
        <v>997675.42038219003</v>
      </c>
      <c r="CB699">
        <v>986564.46030082298</v>
      </c>
      <c r="CC699">
        <v>975577.24129937903</v>
      </c>
    </row>
    <row r="700" spans="1:81" x14ac:dyDescent="0.25">
      <c r="A700">
        <v>38112</v>
      </c>
      <c r="B700" t="s">
        <v>1253</v>
      </c>
      <c r="C700" t="s">
        <v>116</v>
      </c>
      <c r="D700">
        <v>2020</v>
      </c>
      <c r="E700" t="s">
        <v>28</v>
      </c>
      <c r="F700" t="s">
        <v>23</v>
      </c>
      <c r="G700">
        <v>2019</v>
      </c>
      <c r="H700">
        <v>129722</v>
      </c>
      <c r="I700">
        <v>100</v>
      </c>
      <c r="J700">
        <v>2030</v>
      </c>
      <c r="K700">
        <v>30</v>
      </c>
      <c r="L700">
        <v>90805.4</v>
      </c>
      <c r="M700">
        <v>2020</v>
      </c>
      <c r="N700">
        <v>124283</v>
      </c>
      <c r="O700">
        <v>13.976041072447201</v>
      </c>
      <c r="P700" t="s">
        <v>24</v>
      </c>
      <c r="Q700">
        <v>2.9502568746390199</v>
      </c>
      <c r="R700">
        <v>1</v>
      </c>
      <c r="S700" t="s">
        <v>25</v>
      </c>
      <c r="T700">
        <v>-1.11368485725649E-2</v>
      </c>
      <c r="AX700">
        <v>129722</v>
      </c>
      <c r="AY700">
        <v>124283</v>
      </c>
      <c r="AZ700">
        <v>120935.24</v>
      </c>
      <c r="BA700">
        <v>117587.48</v>
      </c>
      <c r="BB700">
        <v>114239.72</v>
      </c>
      <c r="BC700">
        <v>110891.959999999</v>
      </c>
      <c r="BD700">
        <v>107544.2</v>
      </c>
      <c r="BE700">
        <v>104196.44</v>
      </c>
      <c r="BF700">
        <v>100848.68</v>
      </c>
      <c r="BG700">
        <v>97500.92</v>
      </c>
      <c r="BH700">
        <v>94153.159999999902</v>
      </c>
      <c r="BI700">
        <v>90805.4</v>
      </c>
      <c r="BJ700">
        <v>89794.114010628793</v>
      </c>
      <c r="BK700">
        <v>88794.090560184806</v>
      </c>
      <c r="BL700">
        <v>87805.204219477397</v>
      </c>
      <c r="BM700">
        <v>86827.330956201899</v>
      </c>
      <c r="BN700">
        <v>85860.348119382703</v>
      </c>
      <c r="BO700">
        <v>84904.134423989395</v>
      </c>
      <c r="BP700">
        <v>83958.569935724794</v>
      </c>
      <c r="BQ700">
        <v>83023.536055981502</v>
      </c>
      <c r="BR700">
        <v>82098.915506967198</v>
      </c>
      <c r="BS700">
        <v>81184.592316994298</v>
      </c>
      <c r="BT700">
        <v>80280.451805934499</v>
      </c>
      <c r="BU700">
        <v>79386.380570834706</v>
      </c>
      <c r="BV700">
        <v>78502.266471693307</v>
      </c>
      <c r="BW700">
        <v>77627.9986173949</v>
      </c>
      <c r="BX700">
        <v>76763.467351801693</v>
      </c>
      <c r="BY700">
        <v>75908.5642399996</v>
      </c>
      <c r="BZ700">
        <v>75063.1820546979</v>
      </c>
      <c r="CA700">
        <v>74227.214762779899</v>
      </c>
      <c r="CB700">
        <v>73400.557512003594</v>
      </c>
      <c r="CC700">
        <v>72583.106617850499</v>
      </c>
    </row>
    <row r="701" spans="1:81" x14ac:dyDescent="0.25">
      <c r="A701">
        <v>13857</v>
      </c>
      <c r="B701" t="s">
        <v>1254</v>
      </c>
      <c r="C701" t="s">
        <v>59</v>
      </c>
      <c r="D701">
        <v>2020</v>
      </c>
      <c r="E701" t="s">
        <v>690</v>
      </c>
      <c r="F701" t="s">
        <v>23</v>
      </c>
      <c r="G701">
        <v>2017</v>
      </c>
      <c r="H701">
        <v>121581</v>
      </c>
      <c r="I701">
        <v>100</v>
      </c>
      <c r="J701">
        <v>2030</v>
      </c>
      <c r="K701">
        <v>100</v>
      </c>
      <c r="L701">
        <v>0</v>
      </c>
      <c r="M701">
        <v>2020</v>
      </c>
      <c r="N701">
        <v>90656</v>
      </c>
      <c r="O701">
        <v>25.435717751951401</v>
      </c>
      <c r="P701" t="s">
        <v>45</v>
      </c>
      <c r="Q701">
        <v>3.6502560605390202</v>
      </c>
      <c r="R701">
        <v>1</v>
      </c>
      <c r="S701" t="s">
        <v>25</v>
      </c>
      <c r="T701">
        <v>-1.11368485725649E-2</v>
      </c>
      <c r="AV701">
        <v>121581</v>
      </c>
      <c r="AW701">
        <v>111272.666666666</v>
      </c>
      <c r="AX701">
        <v>100964.33333333299</v>
      </c>
      <c r="AY701">
        <v>90656</v>
      </c>
      <c r="AZ701">
        <v>81590.399999999994</v>
      </c>
      <c r="BA701">
        <v>72524.800000000003</v>
      </c>
      <c r="BB701">
        <v>63459.199999999997</v>
      </c>
      <c r="BC701">
        <v>54393.599999999999</v>
      </c>
      <c r="BD701">
        <v>45328</v>
      </c>
      <c r="BE701">
        <v>36262.400000000001</v>
      </c>
      <c r="BF701">
        <v>27196.799999999999</v>
      </c>
      <c r="BG701">
        <v>18131.199999999899</v>
      </c>
      <c r="BH701">
        <v>9065.5999999999894</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row>
    <row r="702" spans="1:81" x14ac:dyDescent="0.25">
      <c r="A702">
        <v>37113</v>
      </c>
      <c r="B702" t="s">
        <v>410</v>
      </c>
      <c r="C702" t="s">
        <v>211</v>
      </c>
      <c r="D702">
        <v>2020</v>
      </c>
      <c r="E702" t="s">
        <v>28</v>
      </c>
      <c r="F702" t="s">
        <v>23</v>
      </c>
      <c r="G702">
        <v>2020</v>
      </c>
      <c r="H702">
        <v>624591</v>
      </c>
      <c r="I702">
        <v>100</v>
      </c>
      <c r="J702">
        <v>2030</v>
      </c>
      <c r="K702">
        <v>25</v>
      </c>
      <c r="L702">
        <v>468443.25</v>
      </c>
      <c r="M702">
        <v>2020</v>
      </c>
      <c r="N702">
        <v>261600</v>
      </c>
      <c r="O702">
        <v>232.53013977168999</v>
      </c>
      <c r="P702" t="s">
        <v>24</v>
      </c>
      <c r="Q702">
        <v>2.9003063614390201</v>
      </c>
      <c r="R702">
        <v>1</v>
      </c>
      <c r="S702" t="s">
        <v>25</v>
      </c>
      <c r="T702">
        <v>-1.11368485725649E-2</v>
      </c>
      <c r="AY702">
        <v>261600</v>
      </c>
      <c r="AZ702">
        <v>282284.32500000001</v>
      </c>
      <c r="BA702">
        <v>302968.65000000002</v>
      </c>
      <c r="BB702">
        <v>323652.97499999998</v>
      </c>
      <c r="BC702">
        <v>344337.3</v>
      </c>
      <c r="BD702">
        <v>365021.625</v>
      </c>
      <c r="BE702">
        <v>385705.95</v>
      </c>
      <c r="BF702">
        <v>406390.27500000002</v>
      </c>
      <c r="BG702">
        <v>427074.6</v>
      </c>
      <c r="BH702">
        <v>447758.92499999999</v>
      </c>
      <c r="BI702">
        <v>468443.25</v>
      </c>
      <c r="BJ702">
        <v>463226.26845990901</v>
      </c>
      <c r="BK702">
        <v>458067.38765323698</v>
      </c>
      <c r="BL702">
        <v>452965.96052091301</v>
      </c>
      <c r="BM702">
        <v>447921.347210065</v>
      </c>
      <c r="BN702">
        <v>442932.91499376699</v>
      </c>
      <c r="BO702">
        <v>438000.03819167701</v>
      </c>
      <c r="BP702">
        <v>433122.09809155797</v>
      </c>
      <c r="BQ702">
        <v>428298.48287168099</v>
      </c>
      <c r="BR702">
        <v>423528.58752408001</v>
      </c>
      <c r="BS702">
        <v>418811.81377867202</v>
      </c>
      <c r="BT702">
        <v>414147.57002821699</v>
      </c>
      <c r="BU702">
        <v>409535.27125411702</v>
      </c>
      <c r="BV702">
        <v>404974.338953036</v>
      </c>
      <c r="BW702">
        <v>400464.201064341</v>
      </c>
      <c r="BX702">
        <v>396004.291898355</v>
      </c>
      <c r="BY702">
        <v>391594.05206539697</v>
      </c>
      <c r="BZ702">
        <v>387232.92840562703</v>
      </c>
      <c r="CA702">
        <v>382920.37391966302</v>
      </c>
      <c r="CB702">
        <v>378655.84769997001</v>
      </c>
      <c r="CC702">
        <v>374438.81486301898</v>
      </c>
    </row>
    <row r="703" spans="1:81" x14ac:dyDescent="0.25">
      <c r="A703">
        <v>827569</v>
      </c>
      <c r="B703" t="s">
        <v>1255</v>
      </c>
      <c r="C703" t="s">
        <v>485</v>
      </c>
      <c r="D703">
        <v>2018</v>
      </c>
      <c r="E703" t="s">
        <v>49</v>
      </c>
      <c r="F703" t="s">
        <v>50</v>
      </c>
      <c r="G703">
        <v>2018</v>
      </c>
      <c r="H703">
        <v>10090333</v>
      </c>
      <c r="I703">
        <v>100</v>
      </c>
      <c r="J703">
        <v>2030</v>
      </c>
      <c r="K703">
        <v>25</v>
      </c>
      <c r="L703">
        <v>7567749.75</v>
      </c>
      <c r="M703">
        <v>2020</v>
      </c>
      <c r="N703">
        <v>9669902.4583333302</v>
      </c>
      <c r="O703">
        <v>400</v>
      </c>
      <c r="P703" t="s">
        <v>24</v>
      </c>
      <c r="Q703">
        <v>2.5712529357390199</v>
      </c>
      <c r="R703">
        <v>1</v>
      </c>
      <c r="S703" t="s">
        <v>25</v>
      </c>
      <c r="T703">
        <v>-1.11368485725649E-2</v>
      </c>
      <c r="AW703">
        <v>10090333</v>
      </c>
      <c r="AX703">
        <v>9880117.7291666605</v>
      </c>
      <c r="AY703">
        <v>9669902.4583333302</v>
      </c>
      <c r="AZ703">
        <v>9459687.1875</v>
      </c>
      <c r="BA703">
        <v>9249471.9166666605</v>
      </c>
      <c r="BB703">
        <v>9039256.6458333302</v>
      </c>
      <c r="BC703">
        <v>8829041.375</v>
      </c>
      <c r="BD703">
        <v>8618826.1041666605</v>
      </c>
      <c r="BE703">
        <v>8408610.8333333302</v>
      </c>
      <c r="BF703">
        <v>8198395.5625</v>
      </c>
      <c r="BG703">
        <v>7988180.2916666605</v>
      </c>
      <c r="BH703">
        <v>7777965.0208333302</v>
      </c>
      <c r="BI703">
        <v>7567749.75</v>
      </c>
      <c r="BJ703">
        <v>7483468.8669991801</v>
      </c>
      <c r="BK703">
        <v>7400126.6074299002</v>
      </c>
      <c r="BL703">
        <v>7317712.5179851502</v>
      </c>
      <c r="BM703">
        <v>7236216.2617747895</v>
      </c>
      <c r="BN703">
        <v>7155627.6170290699</v>
      </c>
      <c r="BO703">
        <v>7075936.4758165497</v>
      </c>
      <c r="BP703">
        <v>6997132.8427762901</v>
      </c>
      <c r="BQ703">
        <v>6919206.8338641701</v>
      </c>
      <c r="BR703">
        <v>6842148.6751131704</v>
      </c>
      <c r="BS703">
        <v>6765948.7014074596</v>
      </c>
      <c r="BT703">
        <v>6690597.3552701399</v>
      </c>
      <c r="BU703">
        <v>6616085.1856645001</v>
      </c>
      <c r="BV703">
        <v>6542402.8468085602</v>
      </c>
      <c r="BW703">
        <v>6469541.0970029403</v>
      </c>
      <c r="BX703">
        <v>6397490.7974716304</v>
      </c>
      <c r="BY703">
        <v>6326242.9112158101</v>
      </c>
      <c r="BZ703">
        <v>6255788.5018803403</v>
      </c>
      <c r="CA703">
        <v>6186118.7326328997</v>
      </c>
      <c r="CB703">
        <v>6117224.8650556598</v>
      </c>
      <c r="CC703">
        <v>6049098.2580492096</v>
      </c>
    </row>
    <row r="704" spans="1:81" x14ac:dyDescent="0.25">
      <c r="A704">
        <v>836400</v>
      </c>
      <c r="B704" t="s">
        <v>1256</v>
      </c>
      <c r="C704" t="s">
        <v>36</v>
      </c>
      <c r="D704">
        <v>2017</v>
      </c>
      <c r="E704" t="s">
        <v>690</v>
      </c>
      <c r="F704" t="s">
        <v>23</v>
      </c>
      <c r="G704">
        <v>2017</v>
      </c>
      <c r="H704">
        <v>215.78</v>
      </c>
      <c r="I704">
        <v>100</v>
      </c>
      <c r="J704">
        <v>2025</v>
      </c>
      <c r="K704">
        <v>30</v>
      </c>
      <c r="L704">
        <v>151.04599999999999</v>
      </c>
      <c r="M704">
        <v>2020</v>
      </c>
      <c r="N704">
        <v>160.29</v>
      </c>
      <c r="O704">
        <v>85.720023480705706</v>
      </c>
      <c r="P704" t="s">
        <v>24</v>
      </c>
      <c r="Q704">
        <v>2.9478048996267798</v>
      </c>
      <c r="R704">
        <v>1</v>
      </c>
      <c r="S704" t="s">
        <v>25</v>
      </c>
      <c r="T704">
        <v>-1.11368485725649E-2</v>
      </c>
      <c r="AV704">
        <v>215.78</v>
      </c>
      <c r="AW704">
        <v>197.28333333333299</v>
      </c>
      <c r="AX704">
        <v>178.78666666666601</v>
      </c>
      <c r="AY704">
        <v>160.29</v>
      </c>
      <c r="AZ704">
        <v>158.44119999999899</v>
      </c>
      <c r="BA704">
        <v>156.5924</v>
      </c>
      <c r="BB704">
        <v>154.74359999999999</v>
      </c>
      <c r="BC704">
        <v>152.8948</v>
      </c>
      <c r="BD704">
        <v>151.04599999999999</v>
      </c>
      <c r="BE704">
        <v>149.363823570508</v>
      </c>
      <c r="BF704">
        <v>147.70038128518399</v>
      </c>
      <c r="BG704">
        <v>146.05546450470101</v>
      </c>
      <c r="BH704">
        <v>144.428866913316</v>
      </c>
      <c r="BI704">
        <v>142.820384492995</v>
      </c>
      <c r="BJ704">
        <v>141.22981549782099</v>
      </c>
      <c r="BK704">
        <v>139.65696042869101</v>
      </c>
      <c r="BL704">
        <v>138.101622008292</v>
      </c>
      <c r="BM704">
        <v>136.56360515636001</v>
      </c>
      <c r="BN704">
        <v>135.04271696520999</v>
      </c>
      <c r="BO704">
        <v>133.53876667554101</v>
      </c>
      <c r="BP704">
        <v>132.051565652508</v>
      </c>
      <c r="BQ704">
        <v>130.58092736206601</v>
      </c>
      <c r="BR704">
        <v>129.12666734756999</v>
      </c>
      <c r="BS704">
        <v>127.68860320664</v>
      </c>
      <c r="BT704">
        <v>126.266554568285</v>
      </c>
      <c r="BU704">
        <v>124.86034307027801</v>
      </c>
      <c r="BV704">
        <v>123.469792336786</v>
      </c>
      <c r="BW704">
        <v>122.09472795624499</v>
      </c>
      <c r="BX704">
        <v>120.73497745948799</v>
      </c>
      <c r="BY704">
        <v>119.39037029811</v>
      </c>
      <c r="BZ704">
        <v>118.06073782307701</v>
      </c>
      <c r="CA704">
        <v>116.745913263576</v>
      </c>
      <c r="CB704">
        <v>115.44573170609399</v>
      </c>
      <c r="CC704">
        <v>114.16003007373401</v>
      </c>
    </row>
    <row r="705" spans="1:81" x14ac:dyDescent="0.25">
      <c r="A705">
        <v>53615</v>
      </c>
      <c r="B705" t="s">
        <v>1257</v>
      </c>
      <c r="C705" t="s">
        <v>116</v>
      </c>
      <c r="D705">
        <v>2019</v>
      </c>
      <c r="E705" t="s">
        <v>690</v>
      </c>
      <c r="F705" t="s">
        <v>23</v>
      </c>
      <c r="G705">
        <v>2018</v>
      </c>
      <c r="H705">
        <v>67151</v>
      </c>
      <c r="I705">
        <v>100</v>
      </c>
      <c r="J705">
        <v>2030</v>
      </c>
      <c r="K705">
        <v>50</v>
      </c>
      <c r="L705">
        <v>33575.5</v>
      </c>
      <c r="M705">
        <v>2020</v>
      </c>
      <c r="N705">
        <v>57276</v>
      </c>
      <c r="O705">
        <v>29.9835255354201</v>
      </c>
      <c r="P705" t="s">
        <v>24</v>
      </c>
      <c r="Q705">
        <v>3.1502506401390198</v>
      </c>
      <c r="R705">
        <v>1</v>
      </c>
      <c r="S705" t="s">
        <v>25</v>
      </c>
      <c r="T705">
        <v>-1.11368485725649E-2</v>
      </c>
      <c r="AW705">
        <v>67151</v>
      </c>
      <c r="AX705">
        <v>62213.5</v>
      </c>
      <c r="AY705">
        <v>57276</v>
      </c>
      <c r="AZ705">
        <v>54905.95</v>
      </c>
      <c r="BA705">
        <v>52535.9</v>
      </c>
      <c r="BB705">
        <v>50165.85</v>
      </c>
      <c r="BC705">
        <v>47795.8</v>
      </c>
      <c r="BD705">
        <v>45425.75</v>
      </c>
      <c r="BE705">
        <v>43055.7</v>
      </c>
      <c r="BF705">
        <v>40685.65</v>
      </c>
      <c r="BG705">
        <v>38315.599999999999</v>
      </c>
      <c r="BH705">
        <v>35945.550000000003</v>
      </c>
      <c r="BI705">
        <v>33575.5</v>
      </c>
      <c r="BJ705">
        <v>33201.574740751799</v>
      </c>
      <c r="BK705">
        <v>32831.813830493396</v>
      </c>
      <c r="BL705">
        <v>32466.1708915005</v>
      </c>
      <c r="BM705">
        <v>32104.600062550799</v>
      </c>
      <c r="BN705">
        <v>31747.0559931715</v>
      </c>
      <c r="BO705">
        <v>31393.493837950798</v>
      </c>
      <c r="BP705">
        <v>31043.869250913802</v>
      </c>
      <c r="BQ705">
        <v>30698.138379959801</v>
      </c>
      <c r="BR705">
        <v>30356.257861362599</v>
      </c>
      <c r="BS705">
        <v>30018.184814330802</v>
      </c>
      <c r="BT705">
        <v>29683.876835630399</v>
      </c>
      <c r="BU705">
        <v>29353.291994265299</v>
      </c>
      <c r="BV705">
        <v>29026.388826218899</v>
      </c>
      <c r="BW705">
        <v>28703.1263292529</v>
      </c>
      <c r="BX705">
        <v>28383.463957764801</v>
      </c>
      <c r="BY705">
        <v>28067.3616177023</v>
      </c>
      <c r="BZ705">
        <v>27754.7796615345</v>
      </c>
      <c r="CA705">
        <v>27445.678883279099</v>
      </c>
      <c r="CB705">
        <v>27140.020513584801</v>
      </c>
      <c r="CC705">
        <v>26837.766214868701</v>
      </c>
    </row>
    <row r="706" spans="1:81" x14ac:dyDescent="0.25">
      <c r="A706">
        <v>23140</v>
      </c>
      <c r="B706" t="s">
        <v>412</v>
      </c>
      <c r="C706" t="s">
        <v>65</v>
      </c>
      <c r="D706">
        <v>2017</v>
      </c>
      <c r="E706" t="s">
        <v>28</v>
      </c>
      <c r="F706" t="s">
        <v>23</v>
      </c>
      <c r="G706">
        <v>2011</v>
      </c>
      <c r="H706">
        <v>34847</v>
      </c>
      <c r="I706">
        <v>100</v>
      </c>
      <c r="J706">
        <v>2025</v>
      </c>
      <c r="K706">
        <v>100</v>
      </c>
      <c r="L706">
        <v>0</v>
      </c>
      <c r="M706">
        <v>2020</v>
      </c>
      <c r="N706">
        <v>17354</v>
      </c>
      <c r="O706">
        <v>50.199443280626703</v>
      </c>
      <c r="P706" t="s">
        <v>24</v>
      </c>
      <c r="Q706">
        <v>3.6478083627487798</v>
      </c>
      <c r="R706">
        <v>1</v>
      </c>
      <c r="S706" t="s">
        <v>25</v>
      </c>
      <c r="T706">
        <v>-1.11368485725649E-2</v>
      </c>
      <c r="AP706">
        <v>34847</v>
      </c>
      <c r="AQ706">
        <v>32903.333333333299</v>
      </c>
      <c r="AR706">
        <v>30959.666666666599</v>
      </c>
      <c r="AS706">
        <v>29016</v>
      </c>
      <c r="AT706">
        <v>27072.333333333299</v>
      </c>
      <c r="AU706">
        <v>25128.666666666599</v>
      </c>
      <c r="AV706">
        <v>23185</v>
      </c>
      <c r="AW706">
        <v>21241.333333333299</v>
      </c>
      <c r="AX706">
        <v>19297.666666666599</v>
      </c>
      <c r="AY706">
        <v>17354</v>
      </c>
      <c r="AZ706">
        <v>13883.2</v>
      </c>
      <c r="BA706">
        <v>10412.4</v>
      </c>
      <c r="BB706">
        <v>6941.6</v>
      </c>
      <c r="BC706">
        <v>3470.7999999999902</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row>
    <row r="707" spans="1:81" x14ac:dyDescent="0.25">
      <c r="A707">
        <v>6764</v>
      </c>
      <c r="B707" t="s">
        <v>1258</v>
      </c>
      <c r="C707" t="s">
        <v>39</v>
      </c>
      <c r="D707">
        <v>2020</v>
      </c>
      <c r="E707" t="s">
        <v>690</v>
      </c>
      <c r="F707" t="s">
        <v>23</v>
      </c>
      <c r="G707">
        <v>2018</v>
      </c>
      <c r="H707">
        <v>1316233</v>
      </c>
      <c r="I707">
        <v>96.4</v>
      </c>
      <c r="J707">
        <v>2025</v>
      </c>
      <c r="K707">
        <v>30</v>
      </c>
      <c r="L707">
        <v>921363.1</v>
      </c>
      <c r="M707">
        <v>2020</v>
      </c>
      <c r="N707">
        <v>1203394</v>
      </c>
      <c r="O707">
        <v>28.5762475184865</v>
      </c>
      <c r="P707" t="s">
        <v>45</v>
      </c>
      <c r="Q707">
        <v>2.9119365013487801</v>
      </c>
      <c r="R707">
        <v>1</v>
      </c>
      <c r="S707" t="s">
        <v>25</v>
      </c>
      <c r="T707">
        <v>-1.11368485725649E-2</v>
      </c>
      <c r="AW707">
        <v>1316233</v>
      </c>
      <c r="AX707">
        <v>1259813.5</v>
      </c>
      <c r="AY707">
        <v>1203394</v>
      </c>
      <c r="AZ707">
        <v>1146987.82</v>
      </c>
      <c r="BA707">
        <v>1090581.6399999999</v>
      </c>
      <c r="BB707">
        <v>1034175.46</v>
      </c>
      <c r="BC707">
        <v>977769.28</v>
      </c>
      <c r="BD707">
        <v>921363.1</v>
      </c>
      <c r="BE707">
        <v>911102.01867495105</v>
      </c>
      <c r="BF707">
        <v>900955.21345880895</v>
      </c>
      <c r="BG707">
        <v>890921.41167585598</v>
      </c>
      <c r="BH707">
        <v>880999.35482396604</v>
      </c>
      <c r="BI707">
        <v>871187.79841676401</v>
      </c>
      <c r="BJ707">
        <v>861485.51182752999</v>
      </c>
      <c r="BK707">
        <v>851891.27813484904</v>
      </c>
      <c r="BL707">
        <v>842403.89396997204</v>
      </c>
      <c r="BM707">
        <v>833022.16936588904</v>
      </c>
      <c r="BN707">
        <v>823744.92760807194</v>
      </c>
      <c r="BO707">
        <v>814571.00508688204</v>
      </c>
      <c r="BP707">
        <v>805499.25115162798</v>
      </c>
      <c r="BQ707">
        <v>796528.52796623798</v>
      </c>
      <c r="BR707">
        <v>787657.71036654897</v>
      </c>
      <c r="BS707">
        <v>778885.685719184</v>
      </c>
      <c r="BT707">
        <v>770211.35378199106</v>
      </c>
      <c r="BU707">
        <v>761633.62656605104</v>
      </c>
      <c r="BV707">
        <v>753151.42819921102</v>
      </c>
      <c r="BW707">
        <v>744763.69479114597</v>
      </c>
      <c r="BX707">
        <v>736469.37429991295</v>
      </c>
      <c r="BY707">
        <v>728267.42640000302</v>
      </c>
      <c r="BZ707">
        <v>720156.82235185499</v>
      </c>
      <c r="CA707">
        <v>712136.54487282201</v>
      </c>
      <c r="CB707">
        <v>704205.588009584</v>
      </c>
      <c r="CC707">
        <v>696362.95701196697</v>
      </c>
    </row>
    <row r="708" spans="1:81" x14ac:dyDescent="0.25">
      <c r="A708">
        <v>862442</v>
      </c>
      <c r="B708" t="s">
        <v>1259</v>
      </c>
      <c r="C708" t="s">
        <v>39</v>
      </c>
      <c r="D708">
        <v>2020</v>
      </c>
      <c r="E708" t="s">
        <v>28</v>
      </c>
      <c r="F708" t="s">
        <v>23</v>
      </c>
      <c r="G708">
        <v>2019</v>
      </c>
      <c r="H708">
        <v>471433</v>
      </c>
      <c r="I708">
        <v>100</v>
      </c>
      <c r="J708">
        <v>2025</v>
      </c>
      <c r="K708">
        <v>15</v>
      </c>
      <c r="L708">
        <v>400718.05</v>
      </c>
      <c r="M708">
        <v>2020</v>
      </c>
      <c r="N708">
        <v>462729</v>
      </c>
      <c r="O708">
        <v>12.308571242714599</v>
      </c>
      <c r="P708" t="s">
        <v>45</v>
      </c>
      <c r="Q708">
        <v>2.7978520213487799</v>
      </c>
      <c r="R708">
        <v>1</v>
      </c>
      <c r="S708" t="s">
        <v>25</v>
      </c>
      <c r="T708">
        <v>-1.11368485725649E-2</v>
      </c>
      <c r="AX708">
        <v>471433</v>
      </c>
      <c r="AY708">
        <v>462729</v>
      </c>
      <c r="AZ708">
        <v>450326.81</v>
      </c>
      <c r="BA708">
        <v>437924.62</v>
      </c>
      <c r="BB708">
        <v>425522.43</v>
      </c>
      <c r="BC708">
        <v>413120.24</v>
      </c>
      <c r="BD708">
        <v>400718.05</v>
      </c>
      <c r="BE708">
        <v>396255.31375685602</v>
      </c>
      <c r="BF708">
        <v>391842.27833147201</v>
      </c>
      <c r="BG708">
        <v>387478.39021336503</v>
      </c>
      <c r="BH708">
        <v>383163.10205641802</v>
      </c>
      <c r="BI708">
        <v>378895.87261022098</v>
      </c>
      <c r="BJ708">
        <v>374676.16665219102</v>
      </c>
      <c r="BK708">
        <v>370503.45492043701</v>
      </c>
      <c r="BL708">
        <v>366377.21404737601</v>
      </c>
      <c r="BM708">
        <v>362296.92649409198</v>
      </c>
      <c r="BN708">
        <v>358262.080485421</v>
      </c>
      <c r="BO708">
        <v>354272.16994576302</v>
      </c>
      <c r="BP708">
        <v>350326.69443560299</v>
      </c>
      <c r="BQ708">
        <v>346425.15908874699</v>
      </c>
      <c r="BR708">
        <v>342567.07455024897</v>
      </c>
      <c r="BS708">
        <v>338751.95691503602</v>
      </c>
      <c r="BT708">
        <v>334979.32766721299</v>
      </c>
      <c r="BU708">
        <v>331248.713620044</v>
      </c>
      <c r="BV708">
        <v>327559.646856601</v>
      </c>
      <c r="BW708">
        <v>323911.664671076</v>
      </c>
      <c r="BX708">
        <v>320304.30951074598</v>
      </c>
      <c r="BY708">
        <v>316737.12891858502</v>
      </c>
      <c r="BZ708">
        <v>313209.67547651002</v>
      </c>
      <c r="CA708">
        <v>309721.506749266</v>
      </c>
      <c r="CB708">
        <v>306272.185228933</v>
      </c>
      <c r="CC708">
        <v>302861.27828005003</v>
      </c>
    </row>
    <row r="709" spans="1:81" x14ac:dyDescent="0.25">
      <c r="A709">
        <v>37495</v>
      </c>
      <c r="B709" t="s">
        <v>1260</v>
      </c>
      <c r="C709" t="s">
        <v>213</v>
      </c>
      <c r="D709">
        <v>2020</v>
      </c>
      <c r="E709" t="s">
        <v>690</v>
      </c>
      <c r="F709" t="s">
        <v>23</v>
      </c>
      <c r="G709">
        <v>2019</v>
      </c>
      <c r="H709">
        <v>1999535</v>
      </c>
      <c r="I709">
        <v>100</v>
      </c>
      <c r="J709">
        <v>2030</v>
      </c>
      <c r="K709">
        <v>47</v>
      </c>
      <c r="L709">
        <v>1059753.55</v>
      </c>
      <c r="M709">
        <v>2020</v>
      </c>
      <c r="N709">
        <v>1866394</v>
      </c>
      <c r="O709">
        <v>14.1672300511997</v>
      </c>
      <c r="P709" t="s">
        <v>24</v>
      </c>
      <c r="Q709">
        <v>3.12044385593902</v>
      </c>
      <c r="R709">
        <v>1</v>
      </c>
      <c r="S709" t="s">
        <v>25</v>
      </c>
      <c r="T709">
        <v>-1.11368485725649E-2</v>
      </c>
      <c r="AX709">
        <v>1999535</v>
      </c>
      <c r="AY709">
        <v>1866394</v>
      </c>
      <c r="AZ709">
        <v>1785729.9550000001</v>
      </c>
      <c r="BA709">
        <v>1705065.91</v>
      </c>
      <c r="BB709">
        <v>1624401.865</v>
      </c>
      <c r="BC709">
        <v>1543737.82</v>
      </c>
      <c r="BD709">
        <v>1463073.7749999999</v>
      </c>
      <c r="BE709">
        <v>1382409.73</v>
      </c>
      <c r="BF709">
        <v>1301745.6850000001</v>
      </c>
      <c r="BG709">
        <v>1221081.6399999999</v>
      </c>
      <c r="BH709">
        <v>1140417.595</v>
      </c>
      <c r="BI709">
        <v>1059753.55</v>
      </c>
      <c r="BJ709">
        <v>1047951.23518941</v>
      </c>
      <c r="BK709">
        <v>1036280.36097167</v>
      </c>
      <c r="BL709">
        <v>1024739.4635128099</v>
      </c>
      <c r="BM709">
        <v>1013327.0952813301</v>
      </c>
      <c r="BN709">
        <v>1002041.82486671</v>
      </c>
      <c r="BO709">
        <v>990882.23679979402</v>
      </c>
      <c r="BP709">
        <v>979846.93137531006</v>
      </c>
      <c r="BQ709">
        <v>968934.52447629103</v>
      </c>
      <c r="BR709">
        <v>958143.64740046801</v>
      </c>
      <c r="BS709">
        <v>947472.94668860396</v>
      </c>
      <c r="BT709">
        <v>936921.083954731</v>
      </c>
      <c r="BU709">
        <v>926486.73571828404</v>
      </c>
      <c r="BV709">
        <v>916168.59323809994</v>
      </c>
      <c r="BW709">
        <v>905965.36234826699</v>
      </c>
      <c r="BX709">
        <v>895875.76329580601</v>
      </c>
      <c r="BY709">
        <v>885898.53058014903</v>
      </c>
      <c r="BZ709">
        <v>876032.41279442003</v>
      </c>
      <c r="CA709">
        <v>866276.17246846994</v>
      </c>
      <c r="CB709">
        <v>856628.58591366804</v>
      </c>
      <c r="CC709">
        <v>847088.44306941703</v>
      </c>
    </row>
    <row r="710" spans="1:81" x14ac:dyDescent="0.25">
      <c r="A710">
        <v>830600</v>
      </c>
      <c r="B710" t="s">
        <v>1261</v>
      </c>
      <c r="C710" t="s">
        <v>107</v>
      </c>
      <c r="D710">
        <v>2017</v>
      </c>
      <c r="E710" t="s">
        <v>44</v>
      </c>
      <c r="F710" t="s">
        <v>33</v>
      </c>
      <c r="G710">
        <v>2016</v>
      </c>
      <c r="H710">
        <v>23560</v>
      </c>
      <c r="I710">
        <v>100</v>
      </c>
      <c r="J710">
        <v>2023</v>
      </c>
      <c r="K710">
        <v>10</v>
      </c>
      <c r="L710">
        <v>21204</v>
      </c>
      <c r="M710">
        <v>2020</v>
      </c>
      <c r="N710">
        <v>17679</v>
      </c>
      <c r="O710">
        <v>249.617996604414</v>
      </c>
      <c r="P710" t="s">
        <v>24</v>
      </c>
      <c r="Q710">
        <v>2.4168316242926799</v>
      </c>
      <c r="R710">
        <v>1</v>
      </c>
      <c r="S710" t="s">
        <v>25</v>
      </c>
      <c r="T710">
        <v>-1.11368485725649E-2</v>
      </c>
      <c r="AU710">
        <v>23560</v>
      </c>
      <c r="AV710">
        <v>22089.75</v>
      </c>
      <c r="AW710">
        <v>20619.5</v>
      </c>
      <c r="AX710">
        <v>19149.25</v>
      </c>
      <c r="AY710">
        <v>17679</v>
      </c>
      <c r="AZ710">
        <v>18854</v>
      </c>
      <c r="BA710">
        <v>20029</v>
      </c>
      <c r="BB710">
        <v>21204</v>
      </c>
      <c r="BC710">
        <v>20967.854262867299</v>
      </c>
      <c r="BD710">
        <v>20734.3384450501</v>
      </c>
      <c r="BE710">
        <v>20503.423257535302</v>
      </c>
      <c r="BF710">
        <v>20275.079737496901</v>
      </c>
      <c r="BG710">
        <v>20049.2792446637</v>
      </c>
      <c r="BH710">
        <v>19825.9934577268</v>
      </c>
      <c r="BI710">
        <v>19605.1943707875</v>
      </c>
      <c r="BJ710">
        <v>19386.854289844301</v>
      </c>
      <c r="BK710">
        <v>19170.945829319899</v>
      </c>
      <c r="BL710">
        <v>18957.441908625999</v>
      </c>
      <c r="BM710">
        <v>18746.315748766399</v>
      </c>
      <c r="BN710">
        <v>18537.5408689789</v>
      </c>
      <c r="BO710">
        <v>18331.091083413299</v>
      </c>
      <c r="BP710">
        <v>18126.9404978475</v>
      </c>
      <c r="BQ710">
        <v>17925.063506439001</v>
      </c>
      <c r="BR710">
        <v>17725.434788514202</v>
      </c>
      <c r="BS710">
        <v>17528.029305391701</v>
      </c>
      <c r="BT710">
        <v>17332.822297242001</v>
      </c>
      <c r="BU710">
        <v>17139.789279982499</v>
      </c>
      <c r="BV710">
        <v>16948.906042205599</v>
      </c>
      <c r="BW710">
        <v>16760.148642143002</v>
      </c>
      <c r="BX710">
        <v>16573.493404661702</v>
      </c>
      <c r="BY710">
        <v>16388.916918295599</v>
      </c>
      <c r="BZ710">
        <v>16206.396032308199</v>
      </c>
      <c r="CA710">
        <v>16025.9078537894</v>
      </c>
      <c r="CB710">
        <v>15847.4297447838</v>
      </c>
      <c r="CC710">
        <v>15670.9393194518</v>
      </c>
    </row>
    <row r="711" spans="1:81" x14ac:dyDescent="0.25">
      <c r="A711">
        <v>14060</v>
      </c>
      <c r="B711" t="s">
        <v>1262</v>
      </c>
      <c r="C711" t="s">
        <v>48</v>
      </c>
      <c r="D711">
        <v>2020</v>
      </c>
      <c r="E711" t="s">
        <v>28</v>
      </c>
      <c r="F711" t="s">
        <v>23</v>
      </c>
      <c r="G711">
        <v>2019</v>
      </c>
      <c r="H711">
        <v>2333890</v>
      </c>
      <c r="I711">
        <v>100</v>
      </c>
      <c r="J711">
        <v>2030</v>
      </c>
      <c r="K711">
        <v>40</v>
      </c>
      <c r="L711">
        <v>1400334</v>
      </c>
      <c r="M711">
        <v>2020</v>
      </c>
      <c r="N711">
        <v>2111701</v>
      </c>
      <c r="O711">
        <v>23.800286217431001</v>
      </c>
      <c r="P711" t="s">
        <v>45</v>
      </c>
      <c r="Q711">
        <v>3.0504772914390199</v>
      </c>
      <c r="R711">
        <v>1</v>
      </c>
      <c r="S711" t="s">
        <v>25</v>
      </c>
      <c r="T711">
        <v>-1.11368485725649E-2</v>
      </c>
      <c r="AX711">
        <v>2333890</v>
      </c>
      <c r="AY711">
        <v>2111701</v>
      </c>
      <c r="AZ711">
        <v>2040564.3</v>
      </c>
      <c r="BA711">
        <v>1969427.6</v>
      </c>
      <c r="BB711">
        <v>1898290.9</v>
      </c>
      <c r="BC711">
        <v>1827154.2</v>
      </c>
      <c r="BD711">
        <v>1756017.5</v>
      </c>
      <c r="BE711">
        <v>1684880.8</v>
      </c>
      <c r="BF711">
        <v>1613744.1</v>
      </c>
      <c r="BG711">
        <v>1542607.4</v>
      </c>
      <c r="BH711">
        <v>1471470.7</v>
      </c>
      <c r="BI711">
        <v>1400334</v>
      </c>
      <c r="BJ711">
        <v>1384738.6922909799</v>
      </c>
      <c r="BK711">
        <v>1369317.0671623601</v>
      </c>
      <c r="BL711">
        <v>1354067.1903375499</v>
      </c>
      <c r="BM711">
        <v>1338987.14908168</v>
      </c>
      <c r="BN711">
        <v>1324075.05196175</v>
      </c>
      <c r="BO711">
        <v>1309329.0286093401</v>
      </c>
      <c r="BP711">
        <v>1294747.2294860501</v>
      </c>
      <c r="BQ711">
        <v>1280327.8256515199</v>
      </c>
      <c r="BR711">
        <v>1266069.008534</v>
      </c>
      <c r="BS711">
        <v>1251968.98970354</v>
      </c>
      <c r="BT711">
        <v>1238026.0006476601</v>
      </c>
      <c r="BU711">
        <v>1224238.2925495501</v>
      </c>
      <c r="BV711">
        <v>1210604.1360686901</v>
      </c>
      <c r="BW711">
        <v>1197121.82112397</v>
      </c>
      <c r="BX711">
        <v>1183789.6566792</v>
      </c>
      <c r="BY711">
        <v>1170605.9705310001</v>
      </c>
      <c r="BZ711">
        <v>1157569.1090990501</v>
      </c>
      <c r="CA711">
        <v>1144677.4372187399</v>
      </c>
      <c r="CB711">
        <v>1131929.337936</v>
      </c>
      <c r="CC711">
        <v>1119323.21230456</v>
      </c>
    </row>
    <row r="712" spans="1:81" x14ac:dyDescent="0.25">
      <c r="A712">
        <v>14065</v>
      </c>
      <c r="B712" t="s">
        <v>1263</v>
      </c>
      <c r="C712" t="s">
        <v>52</v>
      </c>
      <c r="D712">
        <v>2021</v>
      </c>
      <c r="E712" t="s">
        <v>690</v>
      </c>
      <c r="F712" t="s">
        <v>23</v>
      </c>
      <c r="G712">
        <v>2019</v>
      </c>
      <c r="H712">
        <v>6931</v>
      </c>
      <c r="I712">
        <v>100</v>
      </c>
      <c r="J712">
        <v>2030</v>
      </c>
      <c r="K712">
        <v>50</v>
      </c>
      <c r="L712">
        <v>3465.5</v>
      </c>
      <c r="M712">
        <v>2020</v>
      </c>
      <c r="N712">
        <v>5143</v>
      </c>
      <c r="O712">
        <v>51.594286538738999</v>
      </c>
      <c r="P712" t="s">
        <v>45</v>
      </c>
      <c r="Q712">
        <v>3.1502445955390201</v>
      </c>
      <c r="R712">
        <v>1</v>
      </c>
      <c r="S712" t="s">
        <v>25</v>
      </c>
      <c r="T712">
        <v>-1.11368485725649E-2</v>
      </c>
      <c r="AX712">
        <v>6931</v>
      </c>
      <c r="AY712">
        <v>5143</v>
      </c>
      <c r="AZ712">
        <v>4975.25</v>
      </c>
      <c r="BA712">
        <v>4807.5</v>
      </c>
      <c r="BB712">
        <v>4639.75</v>
      </c>
      <c r="BC712">
        <v>4472</v>
      </c>
      <c r="BD712">
        <v>4304.25</v>
      </c>
      <c r="BE712">
        <v>4136.5</v>
      </c>
      <c r="BF712">
        <v>3968.75</v>
      </c>
      <c r="BG712">
        <v>3801</v>
      </c>
      <c r="BH712">
        <v>3633.25</v>
      </c>
      <c r="BI712">
        <v>3465.5</v>
      </c>
      <c r="BJ712">
        <v>3426.9052512717699</v>
      </c>
      <c r="BK712">
        <v>3388.7403264158302</v>
      </c>
      <c r="BL712">
        <v>3351.00043854879</v>
      </c>
      <c r="BM712">
        <v>3313.6808540980801</v>
      </c>
      <c r="BN712">
        <v>3276.77689220818</v>
      </c>
      <c r="BO712">
        <v>3240.2839241535798</v>
      </c>
      <c r="BP712">
        <v>3204.1973727581599</v>
      </c>
      <c r="BQ712">
        <v>3168.5127118211399</v>
      </c>
      <c r="BR712">
        <v>3133.2254655493398</v>
      </c>
      <c r="BS712">
        <v>3098.33120799582</v>
      </c>
      <c r="BT712">
        <v>3063.82556250471</v>
      </c>
      <c r="BU712">
        <v>3029.7042011623498</v>
      </c>
      <c r="BV712">
        <v>2995.9628442543399</v>
      </c>
      <c r="BW712">
        <v>2962.5972597288501</v>
      </c>
      <c r="BX712">
        <v>2929.6032626657502</v>
      </c>
      <c r="BY712">
        <v>2896.97671475175</v>
      </c>
      <c r="BZ712">
        <v>2864.7135237613102</v>
      </c>
      <c r="CA712">
        <v>2832.8096430433998</v>
      </c>
      <c r="CB712">
        <v>2801.2610710139302</v>
      </c>
      <c r="CC712">
        <v>2770.0638506538198</v>
      </c>
    </row>
    <row r="713" spans="1:81" x14ac:dyDescent="0.25">
      <c r="A713">
        <v>14049</v>
      </c>
      <c r="B713" t="s">
        <v>413</v>
      </c>
      <c r="C713" t="s">
        <v>48</v>
      </c>
      <c r="D713">
        <v>2017</v>
      </c>
      <c r="E713" t="s">
        <v>690</v>
      </c>
      <c r="F713" t="s">
        <v>23</v>
      </c>
      <c r="G713">
        <v>2017</v>
      </c>
      <c r="H713">
        <v>18246000</v>
      </c>
      <c r="I713">
        <v>95</v>
      </c>
      <c r="J713">
        <v>2032</v>
      </c>
      <c r="K713">
        <v>50</v>
      </c>
      <c r="L713">
        <v>9123000</v>
      </c>
      <c r="M713">
        <v>2020</v>
      </c>
      <c r="N713">
        <v>17812000</v>
      </c>
      <c r="O713">
        <v>4.7572070590814404</v>
      </c>
      <c r="P713" t="s">
        <v>24</v>
      </c>
      <c r="Q713">
        <v>3.10304411219512</v>
      </c>
      <c r="R713">
        <v>1</v>
      </c>
      <c r="S713" t="s">
        <v>25</v>
      </c>
      <c r="T713">
        <v>-1.11368485725649E-2</v>
      </c>
      <c r="AV713">
        <v>18246000</v>
      </c>
      <c r="AW713">
        <v>18101333.333333299</v>
      </c>
      <c r="AX713">
        <v>17956666.666666601</v>
      </c>
      <c r="AY713">
        <v>17812000</v>
      </c>
      <c r="AZ713">
        <v>17087916.666666601</v>
      </c>
      <c r="BA713">
        <v>16363833.3333333</v>
      </c>
      <c r="BB713">
        <v>15639750</v>
      </c>
      <c r="BC713">
        <v>14915666.666666601</v>
      </c>
      <c r="BD713">
        <v>14191583.3333333</v>
      </c>
      <c r="BE713">
        <v>13467500</v>
      </c>
      <c r="BF713">
        <v>12743416.666666601</v>
      </c>
      <c r="BG713">
        <v>12019333.3333333</v>
      </c>
      <c r="BH713">
        <v>11295250</v>
      </c>
      <c r="BI713">
        <v>10571166.666666601</v>
      </c>
      <c r="BJ713">
        <v>9847083.3333333302</v>
      </c>
      <c r="BK713">
        <v>9123000</v>
      </c>
      <c r="BL713">
        <v>9021398.5304724891</v>
      </c>
      <c r="BM713">
        <v>8920928.5811258592</v>
      </c>
      <c r="BN713">
        <v>8821577.5503911898</v>
      </c>
      <c r="BO713">
        <v>8723332.9770413395</v>
      </c>
      <c r="BP713">
        <v>8626182.5386279691</v>
      </c>
      <c r="BQ713">
        <v>8530114.0499359705</v>
      </c>
      <c r="BR713">
        <v>8435115.4614551198</v>
      </c>
      <c r="BS713">
        <v>8341174.8578687999</v>
      </c>
      <c r="BT713">
        <v>8248280.4565594299</v>
      </c>
      <c r="BU713">
        <v>8156420.6061306801</v>
      </c>
      <c r="BV713">
        <v>8065583.7849460496</v>
      </c>
      <c r="BW713">
        <v>7975758.59968377</v>
      </c>
      <c r="BX713">
        <v>7886933.7839077599</v>
      </c>
      <c r="BY713">
        <v>7799098.1966545302</v>
      </c>
      <c r="BZ713">
        <v>7712240.8210358303</v>
      </c>
      <c r="CA713">
        <v>7626350.7628568001</v>
      </c>
      <c r="CB713">
        <v>7541417.2492495999</v>
      </c>
      <c r="CC713">
        <v>7457429.6273221802</v>
      </c>
    </row>
    <row r="714" spans="1:81" x14ac:dyDescent="0.25">
      <c r="A714">
        <v>23143</v>
      </c>
      <c r="B714" t="s">
        <v>1264</v>
      </c>
      <c r="C714" t="s">
        <v>65</v>
      </c>
      <c r="D714">
        <v>2019</v>
      </c>
      <c r="E714" t="s">
        <v>117</v>
      </c>
      <c r="F714" t="s">
        <v>54</v>
      </c>
      <c r="G714">
        <v>2019</v>
      </c>
      <c r="H714">
        <v>6908</v>
      </c>
      <c r="I714">
        <v>89</v>
      </c>
      <c r="J714">
        <v>2030</v>
      </c>
      <c r="K714">
        <v>47</v>
      </c>
      <c r="L714">
        <v>3661.24</v>
      </c>
      <c r="M714">
        <v>2020</v>
      </c>
      <c r="N714">
        <v>6610</v>
      </c>
      <c r="O714">
        <v>9.1783809089677106</v>
      </c>
      <c r="P714" t="s">
        <v>24</v>
      </c>
      <c r="Q714">
        <v>3.3502445932390201</v>
      </c>
      <c r="R714">
        <v>1</v>
      </c>
      <c r="S714" t="s">
        <v>25</v>
      </c>
      <c r="T714">
        <v>-1.11368485725649E-2</v>
      </c>
      <c r="AX714">
        <v>6908</v>
      </c>
      <c r="AY714">
        <v>6610</v>
      </c>
      <c r="AZ714">
        <v>6315.1239999999998</v>
      </c>
      <c r="BA714">
        <v>6020.2479999999996</v>
      </c>
      <c r="BB714">
        <v>5725.3720000000003</v>
      </c>
      <c r="BC714">
        <v>5430.4960000000001</v>
      </c>
      <c r="BD714">
        <v>5135.62</v>
      </c>
      <c r="BE714">
        <v>4840.7439999999997</v>
      </c>
      <c r="BF714">
        <v>4545.8680000000004</v>
      </c>
      <c r="BG714">
        <v>4250.9920000000002</v>
      </c>
      <c r="BH714">
        <v>3956.116</v>
      </c>
      <c r="BI714">
        <v>3661.24</v>
      </c>
      <c r="BJ714">
        <v>3620.4653245321801</v>
      </c>
      <c r="BK714">
        <v>3580.14475045064</v>
      </c>
      <c r="BL714">
        <v>3540.2732204970098</v>
      </c>
      <c r="BM714">
        <v>3500.84573373483</v>
      </c>
      <c r="BN714">
        <v>3461.8573449223099</v>
      </c>
      <c r="BO714">
        <v>3423.3031638920902</v>
      </c>
      <c r="BP714">
        <v>3385.1783549378401</v>
      </c>
      <c r="BQ714">
        <v>3347.4781362077701</v>
      </c>
      <c r="BR714">
        <v>3310.1977791048598</v>
      </c>
      <c r="BS714">
        <v>3273.3326076937301</v>
      </c>
      <c r="BT714">
        <v>3236.8779981142002</v>
      </c>
      <c r="BU714">
        <v>3200.82937800134</v>
      </c>
      <c r="BV714">
        <v>3165.1822259119199</v>
      </c>
      <c r="BW714">
        <v>3129.9320707573602</v>
      </c>
      <c r="BX714">
        <v>3095.07449124292</v>
      </c>
      <c r="BY714">
        <v>3060.6051153131398</v>
      </c>
      <c r="BZ714">
        <v>3026.5196196034799</v>
      </c>
      <c r="CA714">
        <v>2992.8137288980602</v>
      </c>
      <c r="CB714">
        <v>2959.48321559343</v>
      </c>
      <c r="CC714">
        <v>2926.52389916832</v>
      </c>
    </row>
    <row r="715" spans="1:81" x14ac:dyDescent="0.25">
      <c r="A715">
        <v>23142</v>
      </c>
      <c r="B715" t="s">
        <v>1265</v>
      </c>
      <c r="C715" t="s">
        <v>65</v>
      </c>
      <c r="D715">
        <v>2018</v>
      </c>
      <c r="E715" t="s">
        <v>690</v>
      </c>
      <c r="F715" t="s">
        <v>23</v>
      </c>
      <c r="G715">
        <v>2016</v>
      </c>
      <c r="H715">
        <v>44459</v>
      </c>
      <c r="I715">
        <v>100</v>
      </c>
      <c r="J715">
        <v>2025</v>
      </c>
      <c r="K715">
        <v>75</v>
      </c>
      <c r="L715">
        <v>11114.75</v>
      </c>
      <c r="M715">
        <v>2020</v>
      </c>
      <c r="N715">
        <v>18611</v>
      </c>
      <c r="O715">
        <v>77.518612654355707</v>
      </c>
      <c r="P715" t="s">
        <v>24</v>
      </c>
      <c r="Q715">
        <v>3.3978093239487799</v>
      </c>
      <c r="R715">
        <v>1</v>
      </c>
      <c r="S715" t="s">
        <v>25</v>
      </c>
      <c r="T715">
        <v>-1.11368485725649E-2</v>
      </c>
      <c r="AU715">
        <v>44459</v>
      </c>
      <c r="AV715">
        <v>37997</v>
      </c>
      <c r="AW715">
        <v>31535</v>
      </c>
      <c r="AX715">
        <v>25073</v>
      </c>
      <c r="AY715">
        <v>18611</v>
      </c>
      <c r="AZ715">
        <v>17111.75</v>
      </c>
      <c r="BA715">
        <v>15612.5</v>
      </c>
      <c r="BB715">
        <v>14113.25</v>
      </c>
      <c r="BC715">
        <v>12614</v>
      </c>
      <c r="BD715">
        <v>11114.75</v>
      </c>
      <c r="BE715">
        <v>10990.966712328</v>
      </c>
      <c r="BF715">
        <v>10868.561980386699</v>
      </c>
      <c r="BG715">
        <v>10747.5204514096</v>
      </c>
      <c r="BH715">
        <v>10627.826943611701</v>
      </c>
      <c r="BI715">
        <v>10509.466444285301</v>
      </c>
      <c r="BJ715">
        <v>10392.4241079168</v>
      </c>
      <c r="BK715">
        <v>10276.685254325101</v>
      </c>
      <c r="BL715">
        <v>10162.235366819799</v>
      </c>
      <c r="BM715">
        <v>10049.060090380701</v>
      </c>
      <c r="BN715">
        <v>9937.1452298576005</v>
      </c>
      <c r="BO715">
        <v>9826.4767481890904</v>
      </c>
      <c r="BP715">
        <v>9717.0407646426793</v>
      </c>
      <c r="BQ715">
        <v>9608.8235530734091</v>
      </c>
      <c r="BR715">
        <v>9501.8115402023395</v>
      </c>
      <c r="BS715">
        <v>9395.9913039140592</v>
      </c>
      <c r="BT715">
        <v>9291.3495715732297</v>
      </c>
      <c r="BU715">
        <v>9187.8732183598495</v>
      </c>
      <c r="BV715">
        <v>9085.5492656230508</v>
      </c>
      <c r="BW715">
        <v>8984.3648792532294</v>
      </c>
      <c r="BX715">
        <v>8884.3073680723192</v>
      </c>
      <c r="BY715">
        <v>8785.3641822419704</v>
      </c>
      <c r="BZ715">
        <v>8687.5229116895098</v>
      </c>
      <c r="CA715">
        <v>8590.7712845513306</v>
      </c>
      <c r="CB715">
        <v>8495.0971656337497</v>
      </c>
      <c r="CC715">
        <v>8400.4885548908605</v>
      </c>
    </row>
    <row r="716" spans="1:81" x14ac:dyDescent="0.25">
      <c r="A716">
        <v>14061</v>
      </c>
      <c r="B716" t="s">
        <v>1266</v>
      </c>
      <c r="C716" t="s">
        <v>27</v>
      </c>
      <c r="D716">
        <v>2019</v>
      </c>
      <c r="E716" t="s">
        <v>28</v>
      </c>
      <c r="F716" t="s">
        <v>23</v>
      </c>
      <c r="G716">
        <v>2019</v>
      </c>
      <c r="H716">
        <v>156736</v>
      </c>
      <c r="I716">
        <v>100</v>
      </c>
      <c r="J716">
        <v>2021</v>
      </c>
      <c r="K716">
        <v>10</v>
      </c>
      <c r="L716">
        <v>141062.39999999999</v>
      </c>
      <c r="M716">
        <v>2020</v>
      </c>
      <c r="N716">
        <v>110503</v>
      </c>
      <c r="O716">
        <v>294.97371376071902</v>
      </c>
      <c r="P716" t="s">
        <v>691</v>
      </c>
      <c r="Q716">
        <v>2.7458693321365901</v>
      </c>
      <c r="R716">
        <v>1</v>
      </c>
      <c r="S716" t="s">
        <v>25</v>
      </c>
      <c r="T716">
        <v>-1.11368485725649E-2</v>
      </c>
      <c r="AX716">
        <v>156736</v>
      </c>
      <c r="AY716">
        <v>110503</v>
      </c>
      <c r="AZ716">
        <v>141062.39999999999</v>
      </c>
      <c r="BA716">
        <v>139491.409411917</v>
      </c>
      <c r="BB716">
        <v>137937.91470812299</v>
      </c>
      <c r="BC716">
        <v>136401.721039603</v>
      </c>
      <c r="BD716">
        <v>134882.63572734801</v>
      </c>
      <c r="BE716">
        <v>133380.468238184</v>
      </c>
      <c r="BF716">
        <v>131895.03016087701</v>
      </c>
      <c r="BG716">
        <v>130426.135182502</v>
      </c>
      <c r="BH716">
        <v>128973.59906506899</v>
      </c>
      <c r="BI716">
        <v>127537.239622423</v>
      </c>
      <c r="BJ716">
        <v>126116.876697385</v>
      </c>
      <c r="BK716">
        <v>124712.33213916099</v>
      </c>
      <c r="BL716">
        <v>123323.429780996</v>
      </c>
      <c r="BM716">
        <v>121949.995418076</v>
      </c>
      <c r="BN716">
        <v>120591.85678567999</v>
      </c>
      <c r="BO716">
        <v>119248.843537573</v>
      </c>
      <c r="BP716">
        <v>117920.787224642</v>
      </c>
      <c r="BQ716">
        <v>116607.52127376301</v>
      </c>
      <c r="BR716">
        <v>115308.88096691501</v>
      </c>
      <c r="BS716">
        <v>114024.703420515</v>
      </c>
      <c r="BT716">
        <v>112754.827564989</v>
      </c>
      <c r="BU716">
        <v>111499.094124572</v>
      </c>
      <c r="BV716">
        <v>110257.34559732801</v>
      </c>
      <c r="BW716">
        <v>109029.426235398</v>
      </c>
      <c r="BX716">
        <v>107815.18202546101</v>
      </c>
      <c r="BY716">
        <v>106614.46066942</v>
      </c>
      <c r="BZ716">
        <v>105427.111565299</v>
      </c>
      <c r="CA716">
        <v>104252.98578835301</v>
      </c>
      <c r="CB716">
        <v>103091.93607239</v>
      </c>
      <c r="CC716">
        <v>101943.81679130001</v>
      </c>
    </row>
    <row r="717" spans="1:81" x14ac:dyDescent="0.25">
      <c r="A717">
        <v>13793</v>
      </c>
      <c r="B717" t="s">
        <v>414</v>
      </c>
      <c r="C717" t="s">
        <v>415</v>
      </c>
      <c r="D717">
        <v>2016</v>
      </c>
      <c r="E717" t="s">
        <v>88</v>
      </c>
      <c r="F717" t="s">
        <v>54</v>
      </c>
      <c r="G717">
        <v>2013</v>
      </c>
      <c r="H717">
        <v>58302</v>
      </c>
      <c r="I717">
        <v>100</v>
      </c>
      <c r="J717">
        <v>2025</v>
      </c>
      <c r="K717">
        <v>14</v>
      </c>
      <c r="L717">
        <v>50139.72</v>
      </c>
      <c r="M717">
        <v>2020</v>
      </c>
      <c r="N717">
        <v>69195</v>
      </c>
      <c r="O717">
        <v>-168.12095453244601</v>
      </c>
      <c r="P717" t="s">
        <v>24</v>
      </c>
      <c r="Q717">
        <v>3.1278119163487799</v>
      </c>
      <c r="R717">
        <v>1</v>
      </c>
      <c r="S717" t="s">
        <v>25</v>
      </c>
      <c r="T717">
        <v>-1.11368485725649E-2</v>
      </c>
      <c r="AR717">
        <v>58302</v>
      </c>
      <c r="AS717">
        <v>59858.142857142797</v>
      </c>
      <c r="AT717">
        <v>61414.285714285703</v>
      </c>
      <c r="AU717">
        <v>62970.4285714285</v>
      </c>
      <c r="AV717">
        <v>64526.571428571398</v>
      </c>
      <c r="AW717">
        <v>66082.714285714203</v>
      </c>
      <c r="AX717">
        <v>67638.857142857101</v>
      </c>
      <c r="AY717">
        <v>69195</v>
      </c>
      <c r="AZ717">
        <v>65383.944000000003</v>
      </c>
      <c r="BA717">
        <v>61572.887999999999</v>
      </c>
      <c r="BB717">
        <v>57761.832000000002</v>
      </c>
      <c r="BC717">
        <v>53950.775999999998</v>
      </c>
      <c r="BD717">
        <v>50139.72</v>
      </c>
      <c r="BE717">
        <v>49581.321530889101</v>
      </c>
      <c r="BF717">
        <v>49029.141860971999</v>
      </c>
      <c r="BG717">
        <v>48483.111732423502</v>
      </c>
      <c r="BH717">
        <v>47943.162658732799</v>
      </c>
      <c r="BI717">
        <v>47409.226916112602</v>
      </c>
      <c r="BJ717">
        <v>46881.237535005501</v>
      </c>
      <c r="BK717">
        <v>46359.128291683701</v>
      </c>
      <c r="BL717">
        <v>45842.833699943098</v>
      </c>
      <c r="BM717">
        <v>45332.2890028896</v>
      </c>
      <c r="BN717">
        <v>44827.430164816702</v>
      </c>
      <c r="BO717">
        <v>44328.193863173903</v>
      </c>
      <c r="BP717">
        <v>43834.517480624403</v>
      </c>
      <c r="BQ717">
        <v>43346.339097191201</v>
      </c>
      <c r="BR717">
        <v>42863.597482490797</v>
      </c>
      <c r="BS717">
        <v>42386.232088052901</v>
      </c>
      <c r="BT717">
        <v>41914.183039726602</v>
      </c>
      <c r="BU717">
        <v>41447.391130170399</v>
      </c>
      <c r="BV717">
        <v>40985.797811425902</v>
      </c>
      <c r="BW717">
        <v>40529.345187574298</v>
      </c>
      <c r="BX717">
        <v>40077.976007475001</v>
      </c>
      <c r="BY717">
        <v>39631.633657584898</v>
      </c>
      <c r="BZ717">
        <v>39190.262154857002</v>
      </c>
      <c r="CA717">
        <v>38753.8061397192</v>
      </c>
      <c r="CB717">
        <v>38322.210869130598</v>
      </c>
      <c r="CC717">
        <v>37895.422209715201</v>
      </c>
    </row>
    <row r="718" spans="1:81" x14ac:dyDescent="0.25">
      <c r="A718">
        <v>31907</v>
      </c>
      <c r="B718" t="s">
        <v>1267</v>
      </c>
      <c r="C718" t="s">
        <v>59</v>
      </c>
      <c r="D718">
        <v>2019</v>
      </c>
      <c r="E718" t="s">
        <v>690</v>
      </c>
      <c r="F718" t="s">
        <v>23</v>
      </c>
      <c r="G718">
        <v>2017</v>
      </c>
      <c r="H718">
        <v>817949</v>
      </c>
      <c r="I718">
        <v>100</v>
      </c>
      <c r="J718">
        <v>2030</v>
      </c>
      <c r="K718">
        <v>30</v>
      </c>
      <c r="L718">
        <v>572564.299999999</v>
      </c>
      <c r="M718">
        <v>2020</v>
      </c>
      <c r="N718">
        <v>706035</v>
      </c>
      <c r="O718">
        <v>45.621833798113698</v>
      </c>
      <c r="P718" t="s">
        <v>24</v>
      </c>
      <c r="Q718">
        <v>2.9503256973390202</v>
      </c>
      <c r="R718">
        <v>1</v>
      </c>
      <c r="S718" t="s">
        <v>25</v>
      </c>
      <c r="T718">
        <v>-1.11368485725649E-2</v>
      </c>
      <c r="AV718">
        <v>817949</v>
      </c>
      <c r="AW718">
        <v>780644.33333333302</v>
      </c>
      <c r="AX718">
        <v>743339.66666666605</v>
      </c>
      <c r="AY718">
        <v>706035</v>
      </c>
      <c r="AZ718">
        <v>692687.929999999</v>
      </c>
      <c r="BA718">
        <v>679340.86</v>
      </c>
      <c r="BB718">
        <v>665993.79</v>
      </c>
      <c r="BC718">
        <v>652646.72</v>
      </c>
      <c r="BD718">
        <v>639299.64999999898</v>
      </c>
      <c r="BE718">
        <v>625952.57999999996</v>
      </c>
      <c r="BF718">
        <v>612605.51</v>
      </c>
      <c r="BG718">
        <v>599258.43999999994</v>
      </c>
      <c r="BH718">
        <v>585911.36999999895</v>
      </c>
      <c r="BI718">
        <v>572564.299999999</v>
      </c>
      <c r="BJ718">
        <v>566187.73809284298</v>
      </c>
      <c r="BK718">
        <v>559882.19099005999</v>
      </c>
      <c r="BL718">
        <v>553646.86781052803</v>
      </c>
      <c r="BM718">
        <v>547480.986481047</v>
      </c>
      <c r="BN718">
        <v>541383.77363824903</v>
      </c>
      <c r="BO718">
        <v>535354.46453159605</v>
      </c>
      <c r="BP718">
        <v>529392.30292746099</v>
      </c>
      <c r="BQ718">
        <v>523496.54101427703</v>
      </c>
      <c r="BR718">
        <v>517666.43930873898</v>
      </c>
      <c r="BS718">
        <v>511901.26656305901</v>
      </c>
      <c r="BT718">
        <v>506200.29967324203</v>
      </c>
      <c r="BU718">
        <v>500562.82358839398</v>
      </c>
      <c r="BV718">
        <v>494988.13122103497</v>
      </c>
      <c r="BW718">
        <v>489475.523358409</v>
      </c>
      <c r="BX718">
        <v>484024.30857478897</v>
      </c>
      <c r="BY718">
        <v>478633.80314475199</v>
      </c>
      <c r="BZ718">
        <v>473303.33095741802</v>
      </c>
      <c r="CA718">
        <v>468032.22343165398</v>
      </c>
      <c r="CB718">
        <v>462819.81943221501</v>
      </c>
      <c r="CC718">
        <v>457665.46518681699</v>
      </c>
    </row>
    <row r="719" spans="1:81" x14ac:dyDescent="0.25">
      <c r="A719">
        <v>14132</v>
      </c>
      <c r="B719" t="s">
        <v>1268</v>
      </c>
      <c r="C719" t="s">
        <v>27</v>
      </c>
      <c r="D719">
        <v>2019</v>
      </c>
      <c r="E719" t="s">
        <v>690</v>
      </c>
      <c r="F719" t="s">
        <v>23</v>
      </c>
      <c r="G719">
        <v>2018</v>
      </c>
      <c r="H719">
        <v>3876970</v>
      </c>
      <c r="I719">
        <v>100</v>
      </c>
      <c r="J719">
        <v>2030</v>
      </c>
      <c r="K719">
        <v>50</v>
      </c>
      <c r="L719">
        <v>1938485</v>
      </c>
      <c r="M719">
        <v>2020</v>
      </c>
      <c r="N719">
        <v>3337667</v>
      </c>
      <c r="O719">
        <v>27.820849787333898</v>
      </c>
      <c r="P719" t="s">
        <v>24</v>
      </c>
      <c r="Q719">
        <v>3.1506315994390199</v>
      </c>
      <c r="R719">
        <v>1</v>
      </c>
      <c r="S719" t="s">
        <v>25</v>
      </c>
      <c r="T719">
        <v>-1.11368485725649E-2</v>
      </c>
      <c r="AW719">
        <v>3876970</v>
      </c>
      <c r="AX719">
        <v>3607318.5</v>
      </c>
      <c r="AY719">
        <v>3337667</v>
      </c>
      <c r="AZ719">
        <v>3197748.8</v>
      </c>
      <c r="BA719">
        <v>3057830.6</v>
      </c>
      <c r="BB719">
        <v>2917912.4</v>
      </c>
      <c r="BC719">
        <v>2777994.2</v>
      </c>
      <c r="BD719">
        <v>2638076</v>
      </c>
      <c r="BE719">
        <v>2498157.7999999998</v>
      </c>
      <c r="BF719">
        <v>2358239.6</v>
      </c>
      <c r="BG719">
        <v>2218321.4</v>
      </c>
      <c r="BH719">
        <v>2078403.2</v>
      </c>
      <c r="BI719">
        <v>1938485</v>
      </c>
      <c r="BJ719">
        <v>1916896.38609481</v>
      </c>
      <c r="BK719">
        <v>1895548.2013135699</v>
      </c>
      <c r="BL719">
        <v>1874437.7680335401</v>
      </c>
      <c r="BM719">
        <v>1853562.4384522601</v>
      </c>
      <c r="BN719">
        <v>1832919.5942554199</v>
      </c>
      <c r="BO719">
        <v>1812506.6462885099</v>
      </c>
      <c r="BP719">
        <v>1792321.0342320299</v>
      </c>
      <c r="BQ719">
        <v>1772360.22628036</v>
      </c>
      <c r="BR719">
        <v>1752621.7188242399</v>
      </c>
      <c r="BS719">
        <v>1733103.0361367101</v>
      </c>
      <c r="BT719">
        <v>1713801.7300626</v>
      </c>
      <c r="BU719">
        <v>1694715.3797114899</v>
      </c>
      <c r="BV719">
        <v>1675841.5911540501</v>
      </c>
      <c r="BW719">
        <v>1657177.9971217599</v>
      </c>
      <c r="BX719">
        <v>1638722.2567100299</v>
      </c>
      <c r="BY719">
        <v>1620472.0550845601</v>
      </c>
      <c r="BZ719">
        <v>1602425.10319101</v>
      </c>
      <c r="CA719">
        <v>1584579.13746789</v>
      </c>
      <c r="CB719">
        <v>1566931.9195626699</v>
      </c>
      <c r="CC719">
        <v>1549481.2360509799</v>
      </c>
    </row>
    <row r="720" spans="1:81" x14ac:dyDescent="0.25">
      <c r="A720">
        <v>862352</v>
      </c>
      <c r="B720" t="s">
        <v>1269</v>
      </c>
      <c r="C720" t="s">
        <v>1270</v>
      </c>
      <c r="D720">
        <v>2019</v>
      </c>
      <c r="E720" t="s">
        <v>44</v>
      </c>
      <c r="F720" t="s">
        <v>33</v>
      </c>
      <c r="G720">
        <v>2018</v>
      </c>
      <c r="H720">
        <v>372.91</v>
      </c>
      <c r="I720">
        <v>100</v>
      </c>
      <c r="J720">
        <v>2022</v>
      </c>
      <c r="K720">
        <v>10</v>
      </c>
      <c r="L720">
        <v>335.61900000000003</v>
      </c>
      <c r="M720">
        <v>2020</v>
      </c>
      <c r="N720">
        <v>347.46</v>
      </c>
      <c r="O720">
        <v>68.247030114504994</v>
      </c>
      <c r="P720" t="s">
        <v>24</v>
      </c>
      <c r="Q720">
        <v>2.4163415007056299</v>
      </c>
      <c r="R720">
        <v>1</v>
      </c>
      <c r="S720" t="s">
        <v>25</v>
      </c>
      <c r="T720">
        <v>-1.11368485725649E-2</v>
      </c>
      <c r="AW720">
        <v>372.91</v>
      </c>
      <c r="AX720">
        <v>360.185</v>
      </c>
      <c r="AY720">
        <v>347.46</v>
      </c>
      <c r="AZ720">
        <v>341.53949999999998</v>
      </c>
      <c r="BA720">
        <v>335.61900000000003</v>
      </c>
      <c r="BB720">
        <v>331.88126201892402</v>
      </c>
      <c r="BC720">
        <v>328.18515065974702</v>
      </c>
      <c r="BD720">
        <v>324.53020233308501</v>
      </c>
      <c r="BE720">
        <v>320.91595861247799</v>
      </c>
      <c r="BF720">
        <v>317.34196617689099</v>
      </c>
      <c r="BG720">
        <v>313.807776753859</v>
      </c>
      <c r="BH720">
        <v>310.31294706325798</v>
      </c>
      <c r="BI720">
        <v>306.857038761708</v>
      </c>
      <c r="BJ720">
        <v>303.43961838759401</v>
      </c>
      <c r="BK720">
        <v>300.06025730669398</v>
      </c>
      <c r="BL720">
        <v>296.71853165842498</v>
      </c>
      <c r="BM720">
        <v>293.41402230267101</v>
      </c>
      <c r="BN720">
        <v>290.146314767219</v>
      </c>
      <c r="BO720">
        <v>286.91499919576898</v>
      </c>
      <c r="BP720">
        <v>283.71967029652802</v>
      </c>
      <c r="BQ720">
        <v>280.55992729137699</v>
      </c>
      <c r="BR720">
        <v>277.43537386560303</v>
      </c>
      <c r="BS720">
        <v>274.34561811818901</v>
      </c>
      <c r="BT720">
        <v>271.29027251266001</v>
      </c>
      <c r="BU720">
        <v>268.26895382847698</v>
      </c>
      <c r="BV720">
        <v>265.28128311296899</v>
      </c>
      <c r="BW720">
        <v>262.32688563380401</v>
      </c>
      <c r="BX720">
        <v>259.40539083198797</v>
      </c>
      <c r="BY720">
        <v>256.516432275385</v>
      </c>
      <c r="BZ720">
        <v>253.65964761275899</v>
      </c>
      <c r="CA720">
        <v>250.83467852832601</v>
      </c>
      <c r="CB720">
        <v>248.041170696808</v>
      </c>
      <c r="CC720">
        <v>245.27877373899599</v>
      </c>
    </row>
    <row r="721" spans="1:81" x14ac:dyDescent="0.25">
      <c r="A721">
        <v>848579</v>
      </c>
      <c r="B721" t="s">
        <v>1271</v>
      </c>
      <c r="C721" t="s">
        <v>31</v>
      </c>
      <c r="D721">
        <v>2019</v>
      </c>
      <c r="E721" t="s">
        <v>690</v>
      </c>
      <c r="F721" t="s">
        <v>23</v>
      </c>
      <c r="G721">
        <v>2019</v>
      </c>
      <c r="H721">
        <v>344</v>
      </c>
      <c r="I721">
        <v>100</v>
      </c>
      <c r="J721">
        <v>2022</v>
      </c>
      <c r="K721">
        <v>15</v>
      </c>
      <c r="L721">
        <v>292.39999999999998</v>
      </c>
      <c r="M721">
        <v>2020</v>
      </c>
      <c r="N721">
        <v>239</v>
      </c>
      <c r="O721">
        <v>203.488372093023</v>
      </c>
      <c r="P721" t="s">
        <v>691</v>
      </c>
      <c r="Q721">
        <v>2.7963414978146299</v>
      </c>
      <c r="R721">
        <v>1</v>
      </c>
      <c r="S721" t="s">
        <v>25</v>
      </c>
      <c r="T721">
        <v>-1.11368485725649E-2</v>
      </c>
      <c r="AX721">
        <v>344</v>
      </c>
      <c r="AY721">
        <v>239</v>
      </c>
      <c r="AZ721">
        <v>265.7</v>
      </c>
      <c r="BA721">
        <v>292.39999999999998</v>
      </c>
      <c r="BB721">
        <v>289.14358547738198</v>
      </c>
      <c r="BC721">
        <v>285.92343715019098</v>
      </c>
      <c r="BD721">
        <v>282.73915112730202</v>
      </c>
      <c r="BE721">
        <v>279.59032801566201</v>
      </c>
      <c r="BF721">
        <v>276.47657287019803</v>
      </c>
      <c r="BG721">
        <v>273.39749514428098</v>
      </c>
      <c r="BH721">
        <v>270.35270864073999</v>
      </c>
      <c r="BI721">
        <v>267.34183146342599</v>
      </c>
      <c r="BJ721">
        <v>264.36448596930501</v>
      </c>
      <c r="BK721">
        <v>261.42029872110101</v>
      </c>
      <c r="BL721">
        <v>258.50890044045002</v>
      </c>
      <c r="BM721">
        <v>255.62992596158401</v>
      </c>
      <c r="BN721">
        <v>252.783014185534</v>
      </c>
      <c r="BO721">
        <v>249.96780803483301</v>
      </c>
      <c r="BP721">
        <v>247.183954408733</v>
      </c>
      <c r="BQ721">
        <v>244.431104138915</v>
      </c>
      <c r="BR721">
        <v>241.70891194569501</v>
      </c>
      <c r="BS721">
        <v>239.017036394717</v>
      </c>
      <c r="BT721">
        <v>236.35513985412601</v>
      </c>
      <c r="BU721">
        <v>233.722888452223</v>
      </c>
      <c r="BV721">
        <v>231.119952035588</v>
      </c>
      <c r="BW721">
        <v>228.54600412766899</v>
      </c>
      <c r="BX721">
        <v>226.000721887834</v>
      </c>
      <c r="BY721">
        <v>223.48378607087901</v>
      </c>
      <c r="BZ721">
        <v>220.99488098698399</v>
      </c>
      <c r="CA721">
        <v>218.53369446212</v>
      </c>
      <c r="CB721">
        <v>216.09991779889299</v>
      </c>
      <c r="CC721">
        <v>213.69324573782299</v>
      </c>
    </row>
    <row r="722" spans="1:81" x14ac:dyDescent="0.25">
      <c r="A722">
        <v>839244</v>
      </c>
      <c r="B722" t="s">
        <v>1272</v>
      </c>
      <c r="C722" t="s">
        <v>84</v>
      </c>
      <c r="D722">
        <v>2020</v>
      </c>
      <c r="E722" t="s">
        <v>49</v>
      </c>
      <c r="F722" t="s">
        <v>50</v>
      </c>
      <c r="G722">
        <v>2019</v>
      </c>
      <c r="H722">
        <v>2200</v>
      </c>
      <c r="I722">
        <v>80</v>
      </c>
      <c r="J722">
        <v>2025</v>
      </c>
      <c r="K722">
        <v>10</v>
      </c>
      <c r="L722">
        <v>1980</v>
      </c>
      <c r="M722">
        <v>2020</v>
      </c>
      <c r="N722">
        <v>2000</v>
      </c>
      <c r="O722">
        <v>90.909090909090907</v>
      </c>
      <c r="P722" t="s">
        <v>24</v>
      </c>
      <c r="Q722">
        <v>2.21780509804878</v>
      </c>
      <c r="R722">
        <v>1</v>
      </c>
      <c r="S722" t="s">
        <v>25</v>
      </c>
      <c r="T722">
        <v>-1.11368485725649E-2</v>
      </c>
      <c r="AX722">
        <v>2200</v>
      </c>
      <c r="AY722">
        <v>2000</v>
      </c>
      <c r="AZ722">
        <v>1996</v>
      </c>
      <c r="BA722">
        <v>1992</v>
      </c>
      <c r="BB722">
        <v>1988</v>
      </c>
      <c r="BC722">
        <v>1984</v>
      </c>
      <c r="BD722">
        <v>1980</v>
      </c>
      <c r="BE722">
        <v>1957.9490398263199</v>
      </c>
      <c r="BF722">
        <v>1936.1436578569701</v>
      </c>
      <c r="BG722">
        <v>1914.5811191246901</v>
      </c>
      <c r="BH722">
        <v>1893.2587191211001</v>
      </c>
      <c r="BI722">
        <v>1872.1737834575599</v>
      </c>
      <c r="BJ722">
        <v>1851.32366752967</v>
      </c>
      <c r="BK722">
        <v>1830.70575618559</v>
      </c>
      <c r="BL722">
        <v>1810.31746339803</v>
      </c>
      <c r="BM722">
        <v>1790.1562319398899</v>
      </c>
      <c r="BN722">
        <v>1770.21953306354</v>
      </c>
      <c r="BO722">
        <v>1750.5048661836199</v>
      </c>
      <c r="BP722">
        <v>1731.0097585633901</v>
      </c>
      <c r="BQ722">
        <v>1711.73176500464</v>
      </c>
      <c r="BR722">
        <v>1692.6684675409299</v>
      </c>
      <c r="BS722">
        <v>1673.8174751343799</v>
      </c>
      <c r="BT722">
        <v>1655.1764233756901</v>
      </c>
      <c r="BU722">
        <v>1636.7429741876799</v>
      </c>
      <c r="BV722">
        <v>1618.51481553194</v>
      </c>
      <c r="BW722">
        <v>1600.4896611189099</v>
      </c>
      <c r="BX722">
        <v>1582.6652501210699</v>
      </c>
      <c r="BY722">
        <v>1565.0393468894099</v>
      </c>
      <c r="BZ722">
        <v>1547.609740673</v>
      </c>
      <c r="CA722">
        <v>1530.3742453417001</v>
      </c>
      <c r="CB722">
        <v>1513.33069911197</v>
      </c>
      <c r="CC722">
        <v>1496.4769642757501</v>
      </c>
    </row>
    <row r="723" spans="1:81" x14ac:dyDescent="0.25">
      <c r="A723">
        <v>14169</v>
      </c>
      <c r="B723" t="s">
        <v>1273</v>
      </c>
      <c r="C723" t="s">
        <v>27</v>
      </c>
      <c r="D723">
        <v>2021</v>
      </c>
      <c r="E723" t="s">
        <v>28</v>
      </c>
      <c r="F723" t="s">
        <v>23</v>
      </c>
      <c r="G723">
        <v>2018</v>
      </c>
      <c r="H723">
        <v>281377</v>
      </c>
      <c r="I723">
        <v>100</v>
      </c>
      <c r="J723">
        <v>2030</v>
      </c>
      <c r="K723">
        <v>35</v>
      </c>
      <c r="L723">
        <v>182895.05</v>
      </c>
      <c r="M723">
        <v>2020</v>
      </c>
      <c r="N723">
        <v>256536</v>
      </c>
      <c r="O723">
        <v>35.313604800752799</v>
      </c>
      <c r="P723" t="s">
        <v>24</v>
      </c>
      <c r="Q723">
        <v>3.0002731740390201</v>
      </c>
      <c r="R723">
        <v>1</v>
      </c>
      <c r="S723" t="s">
        <v>25</v>
      </c>
      <c r="T723">
        <v>-1.11368485725649E-2</v>
      </c>
      <c r="AW723">
        <v>281377</v>
      </c>
      <c r="AX723">
        <v>268956.5</v>
      </c>
      <c r="AY723">
        <v>256536</v>
      </c>
      <c r="AZ723">
        <v>249171.905</v>
      </c>
      <c r="BA723">
        <v>241807.81</v>
      </c>
      <c r="BB723">
        <v>234443.715</v>
      </c>
      <c r="BC723">
        <v>227079.62</v>
      </c>
      <c r="BD723">
        <v>219715.52499999999</v>
      </c>
      <c r="BE723">
        <v>212351.43</v>
      </c>
      <c r="BF723">
        <v>204987.33499999999</v>
      </c>
      <c r="BG723">
        <v>197623.24</v>
      </c>
      <c r="BH723">
        <v>190259.14499999999</v>
      </c>
      <c r="BI723">
        <v>182895.05</v>
      </c>
      <c r="BJ723">
        <v>180858.17552347801</v>
      </c>
      <c r="BK723">
        <v>178843.985409563</v>
      </c>
      <c r="BL723">
        <v>176852.227025942</v>
      </c>
      <c r="BM723">
        <v>174882.65055383299</v>
      </c>
      <c r="BN723">
        <v>172935.00895664701</v>
      </c>
      <c r="BO723">
        <v>171009.057949001</v>
      </c>
      <c r="BP723">
        <v>169104.55596608599</v>
      </c>
      <c r="BQ723">
        <v>167221.26413336099</v>
      </c>
      <c r="BR723">
        <v>165358.94623659499</v>
      </c>
      <c r="BS723">
        <v>163517.36869223899</v>
      </c>
      <c r="BT723">
        <v>161696.30051812899</v>
      </c>
      <c r="BU723">
        <v>159895.51330451501</v>
      </c>
      <c r="BV723">
        <v>158114.78118540999</v>
      </c>
      <c r="BW723">
        <v>156353.880810264</v>
      </c>
      <c r="BX723">
        <v>154612.59131594701</v>
      </c>
      <c r="BY723">
        <v>152890.69429905</v>
      </c>
      <c r="BZ723">
        <v>151187.973788487</v>
      </c>
      <c r="CA723">
        <v>149504.21621841099</v>
      </c>
      <c r="CB723">
        <v>147839.210401427</v>
      </c>
      <c r="CC723">
        <v>146192.747502099</v>
      </c>
    </row>
    <row r="724" spans="1:81" x14ac:dyDescent="0.25">
      <c r="A724">
        <v>35050</v>
      </c>
      <c r="B724" t="s">
        <v>418</v>
      </c>
      <c r="C724" t="s">
        <v>27</v>
      </c>
      <c r="D724">
        <v>2020</v>
      </c>
      <c r="E724" t="s">
        <v>60</v>
      </c>
      <c r="F724" t="s">
        <v>54</v>
      </c>
      <c r="G724">
        <v>2018</v>
      </c>
      <c r="H724">
        <v>982.22</v>
      </c>
      <c r="I724">
        <v>100</v>
      </c>
      <c r="J724">
        <v>2030</v>
      </c>
      <c r="K724">
        <v>50</v>
      </c>
      <c r="L724">
        <v>491.11</v>
      </c>
      <c r="M724">
        <v>2020</v>
      </c>
      <c r="N724">
        <v>660</v>
      </c>
      <c r="O724">
        <v>5.62139323990107</v>
      </c>
      <c r="P724" t="s">
        <v>24</v>
      </c>
      <c r="Q724">
        <v>3.49024778403902</v>
      </c>
      <c r="R724">
        <v>1</v>
      </c>
      <c r="S724" t="s">
        <v>25</v>
      </c>
      <c r="T724">
        <v>-1.11368485725649E-2</v>
      </c>
      <c r="AW724">
        <v>982.22</v>
      </c>
      <c r="AX724">
        <v>821.11</v>
      </c>
      <c r="AY724">
        <v>660</v>
      </c>
      <c r="AZ724">
        <v>643.11099999999999</v>
      </c>
      <c r="BA724">
        <v>626.22199999999998</v>
      </c>
      <c r="BB724">
        <v>609.33299999999997</v>
      </c>
      <c r="BC724">
        <v>592.44399999999996</v>
      </c>
      <c r="BD724">
        <v>575.55499999999995</v>
      </c>
      <c r="BE724">
        <v>558.66600000000005</v>
      </c>
      <c r="BF724">
        <v>541.77700000000004</v>
      </c>
      <c r="BG724">
        <v>524.88800000000003</v>
      </c>
      <c r="BH724">
        <v>507.99900000000002</v>
      </c>
      <c r="BI724">
        <v>491.11</v>
      </c>
      <c r="BJ724">
        <v>485.64058229752698</v>
      </c>
      <c r="BK724">
        <v>480.23207667178701</v>
      </c>
      <c r="BL724">
        <v>474.88380475420502</v>
      </c>
      <c r="BM724">
        <v>469.59509573109398</v>
      </c>
      <c r="BN724">
        <v>464.36528625951797</v>
      </c>
      <c r="BO724">
        <v>459.19372038409</v>
      </c>
      <c r="BP724">
        <v>454.07974945469903</v>
      </c>
      <c r="BQ724">
        <v>449.02273204515399</v>
      </c>
      <c r="BR724">
        <v>444.022033872728</v>
      </c>
      <c r="BS724">
        <v>439.077027718605</v>
      </c>
      <c r="BT724">
        <v>434.18709334921101</v>
      </c>
      <c r="BU724">
        <v>429.351617438419</v>
      </c>
      <c r="BV724">
        <v>424.56999349062102</v>
      </c>
      <c r="BW724">
        <v>419.841621764661</v>
      </c>
      <c r="BX724">
        <v>415.16590919860801</v>
      </c>
      <c r="BY724">
        <v>410.542269335372</v>
      </c>
      <c r="BZ724">
        <v>405.97012224914698</v>
      </c>
      <c r="CA724">
        <v>401.44889447267298</v>
      </c>
      <c r="CB724">
        <v>396.97801892530703</v>
      </c>
      <c r="CC724">
        <v>392.55693484189902</v>
      </c>
    </row>
    <row r="725" spans="1:81" x14ac:dyDescent="0.25">
      <c r="A725">
        <v>11895</v>
      </c>
      <c r="B725" t="s">
        <v>1274</v>
      </c>
      <c r="C725" t="s">
        <v>21</v>
      </c>
      <c r="D725">
        <v>2021</v>
      </c>
      <c r="E725" t="s">
        <v>28</v>
      </c>
      <c r="F725" t="s">
        <v>23</v>
      </c>
      <c r="G725">
        <v>2019</v>
      </c>
      <c r="H725">
        <v>6426</v>
      </c>
      <c r="I725">
        <v>100</v>
      </c>
      <c r="J725">
        <v>2026</v>
      </c>
      <c r="K725">
        <v>17.7</v>
      </c>
      <c r="L725">
        <v>5288.598</v>
      </c>
      <c r="M725">
        <v>2020</v>
      </c>
      <c r="N725">
        <v>5287</v>
      </c>
      <c r="O725">
        <v>100.14049562072201</v>
      </c>
      <c r="P725" t="s">
        <v>45</v>
      </c>
      <c r="Q725">
        <v>2.8252933255268302</v>
      </c>
      <c r="R725">
        <v>1</v>
      </c>
      <c r="S725" t="s">
        <v>25</v>
      </c>
      <c r="T725">
        <v>-1.11368485725649E-2</v>
      </c>
      <c r="AX725">
        <v>6426</v>
      </c>
      <c r="AY725">
        <v>5287</v>
      </c>
      <c r="AZ725">
        <v>5287.2663333333303</v>
      </c>
      <c r="BA725">
        <v>5287.5326666666597</v>
      </c>
      <c r="BB725">
        <v>5287.799</v>
      </c>
      <c r="BC725">
        <v>5288.0653333333303</v>
      </c>
      <c r="BD725">
        <v>5288.3316666666597</v>
      </c>
      <c r="BE725">
        <v>5288.598</v>
      </c>
      <c r="BF725">
        <v>5229.69968491283</v>
      </c>
      <c r="BG725">
        <v>5171.45731144196</v>
      </c>
      <c r="BH725">
        <v>5113.86357446495</v>
      </c>
      <c r="BI725">
        <v>5056.9112502153803</v>
      </c>
      <c r="BJ725">
        <v>5000.5931953768304</v>
      </c>
      <c r="BK725">
        <v>4944.9023461869201</v>
      </c>
      <c r="BL725">
        <v>4889.8317175513102</v>
      </c>
      <c r="BM725">
        <v>4835.3744021676202</v>
      </c>
      <c r="BN725">
        <v>4781.5235696590198</v>
      </c>
      <c r="BO725">
        <v>4728.2724657175804</v>
      </c>
      <c r="BP725">
        <v>4675.6144112570501</v>
      </c>
      <c r="BQ725">
        <v>4623.5428015751804</v>
      </c>
      <c r="BR725">
        <v>4572.05110552527</v>
      </c>
      <c r="BS725">
        <v>4521.1328646969996</v>
      </c>
      <c r="BT725">
        <v>4470.7816926064297</v>
      </c>
      <c r="BU725">
        <v>4420.9912738948697</v>
      </c>
      <c r="BV725">
        <v>4371.7553635368704</v>
      </c>
      <c r="BW725">
        <v>4323.0677860568603</v>
      </c>
      <c r="BX725">
        <v>4274.9224347546196</v>
      </c>
      <c r="BY725">
        <v>4227.3132709392903</v>
      </c>
      <c r="BZ725">
        <v>4180.2343231720497</v>
      </c>
      <c r="CA725">
        <v>4133.67968651704</v>
      </c>
      <c r="CB725">
        <v>4087.64352180081</v>
      </c>
      <c r="CC725">
        <v>4042.1200548798902</v>
      </c>
    </row>
    <row r="726" spans="1:81" x14ac:dyDescent="0.25">
      <c r="A726">
        <v>31965</v>
      </c>
      <c r="B726" t="s">
        <v>419</v>
      </c>
      <c r="C726" t="s">
        <v>415</v>
      </c>
      <c r="D726">
        <v>2017</v>
      </c>
      <c r="E726" t="s">
        <v>690</v>
      </c>
      <c r="F726" t="s">
        <v>23</v>
      </c>
      <c r="G726">
        <v>2015</v>
      </c>
      <c r="H726">
        <v>53695.95</v>
      </c>
      <c r="I726">
        <v>100</v>
      </c>
      <c r="J726">
        <v>2030</v>
      </c>
      <c r="K726">
        <v>25</v>
      </c>
      <c r="L726">
        <v>40271.962500000001</v>
      </c>
      <c r="M726">
        <v>2020</v>
      </c>
      <c r="N726">
        <v>30796</v>
      </c>
      <c r="O726">
        <v>170.589988081049</v>
      </c>
      <c r="P726" t="s">
        <v>691</v>
      </c>
      <c r="Q726">
        <v>2.9002492720390198</v>
      </c>
      <c r="R726">
        <v>1</v>
      </c>
      <c r="S726" t="s">
        <v>25</v>
      </c>
      <c r="T726">
        <v>-1.11368485725649E-2</v>
      </c>
      <c r="AT726">
        <v>53695.95</v>
      </c>
      <c r="AU726">
        <v>49115.96</v>
      </c>
      <c r="AV726">
        <v>44535.97</v>
      </c>
      <c r="AW726">
        <v>39955.980000000003</v>
      </c>
      <c r="AX726">
        <v>35375.99</v>
      </c>
      <c r="AY726">
        <v>30796</v>
      </c>
      <c r="AZ726">
        <v>31743.596249999999</v>
      </c>
      <c r="BA726">
        <v>32691.192500000001</v>
      </c>
      <c r="BB726">
        <v>33638.78875</v>
      </c>
      <c r="BC726">
        <v>34586.385000000002</v>
      </c>
      <c r="BD726">
        <v>35533.981249999997</v>
      </c>
      <c r="BE726">
        <v>36481.577499999999</v>
      </c>
      <c r="BF726">
        <v>37429.173750000002</v>
      </c>
      <c r="BG726">
        <v>38376.769999999997</v>
      </c>
      <c r="BH726">
        <v>39324.366249999999</v>
      </c>
      <c r="BI726">
        <v>40271.962500000001</v>
      </c>
      <c r="BJ726">
        <v>39823.459751917399</v>
      </c>
      <c r="BK726">
        <v>39379.951911024698</v>
      </c>
      <c r="BL726">
        <v>38941.383349796699</v>
      </c>
      <c r="BM726">
        <v>38507.6990602238</v>
      </c>
      <c r="BN726">
        <v>38078.844646912199</v>
      </c>
      <c r="BO726">
        <v>37654.766320261297</v>
      </c>
      <c r="BP726">
        <v>37235.410889717299</v>
      </c>
      <c r="BQ726">
        <v>36820.725757101303</v>
      </c>
      <c r="BR726">
        <v>36410.658910012498</v>
      </c>
      <c r="BS726">
        <v>36005.158915304397</v>
      </c>
      <c r="BT726">
        <v>35604.174912633498</v>
      </c>
      <c r="BU726">
        <v>35207.656608080397</v>
      </c>
      <c r="BV726">
        <v>34815.554267841297</v>
      </c>
      <c r="BW726">
        <v>34427.818711990403</v>
      </c>
      <c r="BX726">
        <v>34044.401308311302</v>
      </c>
      <c r="BY726">
        <v>33665.253966197</v>
      </c>
      <c r="BZ726">
        <v>33290.329130618498</v>
      </c>
      <c r="CA726">
        <v>32919.579776159997</v>
      </c>
      <c r="CB726">
        <v>32552.959401120399</v>
      </c>
      <c r="CC726">
        <v>32190.422021681301</v>
      </c>
    </row>
    <row r="727" spans="1:81" x14ac:dyDescent="0.25">
      <c r="A727">
        <v>17860</v>
      </c>
      <c r="B727" t="s">
        <v>1275</v>
      </c>
      <c r="C727" t="s">
        <v>172</v>
      </c>
      <c r="D727">
        <v>2021</v>
      </c>
      <c r="E727" t="s">
        <v>49</v>
      </c>
      <c r="F727" t="s">
        <v>50</v>
      </c>
      <c r="G727">
        <v>2009</v>
      </c>
      <c r="H727">
        <v>2484446</v>
      </c>
      <c r="I727">
        <v>100</v>
      </c>
      <c r="J727">
        <v>2050</v>
      </c>
      <c r="K727">
        <v>50</v>
      </c>
      <c r="L727">
        <v>1242223</v>
      </c>
      <c r="M727">
        <v>2020</v>
      </c>
      <c r="N727">
        <v>2484446</v>
      </c>
      <c r="O727">
        <v>-123.560242834994</v>
      </c>
      <c r="P727" t="s">
        <v>45</v>
      </c>
      <c r="Q727">
        <v>2.8301535693000002</v>
      </c>
      <c r="R727">
        <v>1</v>
      </c>
      <c r="S727" t="s">
        <v>25</v>
      </c>
      <c r="T727">
        <v>-1.11368485725649E-2</v>
      </c>
      <c r="AN727">
        <v>2484446</v>
      </c>
      <c r="AO727">
        <v>2484446</v>
      </c>
      <c r="AP727">
        <v>2484446</v>
      </c>
      <c r="AQ727">
        <v>2484446</v>
      </c>
      <c r="AR727">
        <v>2484446</v>
      </c>
      <c r="AS727">
        <v>2484446</v>
      </c>
      <c r="AT727">
        <v>2484446</v>
      </c>
      <c r="AU727">
        <v>2484446</v>
      </c>
      <c r="AV727">
        <v>2484446</v>
      </c>
      <c r="AW727">
        <v>2484446</v>
      </c>
      <c r="AX727">
        <v>2484446</v>
      </c>
      <c r="AY727">
        <v>2484446</v>
      </c>
      <c r="AZ727">
        <v>2443038.5666666599</v>
      </c>
      <c r="BA727">
        <v>2401631.13333333</v>
      </c>
      <c r="BB727">
        <v>2360223.7000000002</v>
      </c>
      <c r="BC727">
        <v>2318816.2666666601</v>
      </c>
      <c r="BD727">
        <v>2277408.8333333302</v>
      </c>
      <c r="BE727">
        <v>2236001.4</v>
      </c>
      <c r="BF727">
        <v>2194593.9666666598</v>
      </c>
      <c r="BG727">
        <v>2153186.5333333299</v>
      </c>
      <c r="BH727">
        <v>2111779.1</v>
      </c>
      <c r="BI727">
        <v>2070371.66666666</v>
      </c>
      <c r="BJ727">
        <v>2028964.2333333299</v>
      </c>
      <c r="BK727">
        <v>1987556.8</v>
      </c>
      <c r="BL727">
        <v>1946149.3666666599</v>
      </c>
      <c r="BM727">
        <v>1904741.9333333301</v>
      </c>
      <c r="BN727">
        <v>1863334.5</v>
      </c>
      <c r="BO727">
        <v>1821927.0666666599</v>
      </c>
      <c r="BP727">
        <v>1780519.63333333</v>
      </c>
      <c r="BQ727">
        <v>1739112.2</v>
      </c>
      <c r="BR727">
        <v>1697704.7666666601</v>
      </c>
      <c r="BS727">
        <v>1656297.33333333</v>
      </c>
      <c r="BT727">
        <v>1614889.9</v>
      </c>
      <c r="BU727">
        <v>1573482.46666666</v>
      </c>
      <c r="BV727">
        <v>1532075.0333333299</v>
      </c>
      <c r="BW727">
        <v>1490667.6</v>
      </c>
      <c r="BX727">
        <v>1449260.16666666</v>
      </c>
      <c r="BY727">
        <v>1407852.7333333299</v>
      </c>
      <c r="BZ727">
        <v>1366445.3</v>
      </c>
      <c r="CA727">
        <v>1325037.8666666599</v>
      </c>
      <c r="CB727">
        <v>1283630.4333333301</v>
      </c>
      <c r="CC727">
        <v>1242223</v>
      </c>
    </row>
    <row r="728" spans="1:81" x14ac:dyDescent="0.25">
      <c r="A728">
        <v>4836</v>
      </c>
      <c r="B728" t="s">
        <v>1276</v>
      </c>
      <c r="C728" t="s">
        <v>59</v>
      </c>
      <c r="D728">
        <v>2018</v>
      </c>
      <c r="E728" t="s">
        <v>28</v>
      </c>
      <c r="F728" t="s">
        <v>23</v>
      </c>
      <c r="G728">
        <v>2013</v>
      </c>
      <c r="H728">
        <v>39873</v>
      </c>
      <c r="I728">
        <v>100</v>
      </c>
      <c r="J728">
        <v>2030</v>
      </c>
      <c r="K728">
        <v>26</v>
      </c>
      <c r="L728">
        <v>29506.02</v>
      </c>
      <c r="M728">
        <v>2020</v>
      </c>
      <c r="N728">
        <v>69012</v>
      </c>
      <c r="O728">
        <v>101.09369387913701</v>
      </c>
      <c r="P728" t="s">
        <v>691</v>
      </c>
      <c r="Q728">
        <v>2.91029151173902</v>
      </c>
      <c r="R728">
        <v>1</v>
      </c>
      <c r="S728" t="s">
        <v>25</v>
      </c>
      <c r="T728">
        <v>-1.11368485725649E-2</v>
      </c>
      <c r="AR728">
        <v>39873</v>
      </c>
      <c r="AS728">
        <v>44035.714285714203</v>
      </c>
      <c r="AT728">
        <v>48198.4285714285</v>
      </c>
      <c r="AU728">
        <v>52361.142857142797</v>
      </c>
      <c r="AV728">
        <v>56523.857142857101</v>
      </c>
      <c r="AW728">
        <v>60686.571428571398</v>
      </c>
      <c r="AX728">
        <v>64849.285714285703</v>
      </c>
      <c r="AY728">
        <v>69012</v>
      </c>
      <c r="AZ728">
        <v>65061.402000000002</v>
      </c>
      <c r="BA728">
        <v>61110.803999999996</v>
      </c>
      <c r="BB728">
        <v>57160.205999999998</v>
      </c>
      <c r="BC728">
        <v>53209.608</v>
      </c>
      <c r="BD728">
        <v>49259.01</v>
      </c>
      <c r="BE728">
        <v>45308.411999999997</v>
      </c>
      <c r="BF728">
        <v>41357.813999999998</v>
      </c>
      <c r="BG728">
        <v>37407.216</v>
      </c>
      <c r="BH728">
        <v>33456.618000000002</v>
      </c>
      <c r="BI728">
        <v>29506.02</v>
      </c>
      <c r="BJ728">
        <v>29177.4159232809</v>
      </c>
      <c r="BK728">
        <v>28852.471460404598</v>
      </c>
      <c r="BL728">
        <v>28531.1458548058</v>
      </c>
      <c r="BM728">
        <v>28213.398803819</v>
      </c>
      <c r="BN728">
        <v>27899.190453623502</v>
      </c>
      <c r="BO728">
        <v>27588.481394244402</v>
      </c>
      <c r="BP728">
        <v>27281.232654609699</v>
      </c>
      <c r="BQ728">
        <v>26977.4056976623</v>
      </c>
      <c r="BR728">
        <v>26676.962415526799</v>
      </c>
      <c r="BS728">
        <v>26379.865124729102</v>
      </c>
      <c r="BT728">
        <v>26086.076561470301</v>
      </c>
      <c r="BU728">
        <v>25795.559876952899</v>
      </c>
      <c r="BV728">
        <v>25508.278632758698</v>
      </c>
      <c r="BW728">
        <v>25224.196796278899</v>
      </c>
      <c r="BX728">
        <v>24943.278736194199</v>
      </c>
      <c r="BY728">
        <v>24665.4892180059</v>
      </c>
      <c r="BZ728">
        <v>24390.793399616701</v>
      </c>
      <c r="CA728">
        <v>24119.156826960501</v>
      </c>
      <c r="CB728">
        <v>23850.5454296807</v>
      </c>
      <c r="CC728">
        <v>23584.925516857202</v>
      </c>
    </row>
    <row r="729" spans="1:81" x14ac:dyDescent="0.25">
      <c r="A729">
        <v>31284</v>
      </c>
      <c r="B729" t="s">
        <v>1277</v>
      </c>
      <c r="C729" t="s">
        <v>165</v>
      </c>
      <c r="D729">
        <v>2020</v>
      </c>
      <c r="E729" t="s">
        <v>690</v>
      </c>
      <c r="F729" t="s">
        <v>23</v>
      </c>
      <c r="G729">
        <v>2019</v>
      </c>
      <c r="H729">
        <v>51114</v>
      </c>
      <c r="I729">
        <v>100</v>
      </c>
      <c r="J729">
        <v>2025</v>
      </c>
      <c r="K729">
        <v>90</v>
      </c>
      <c r="L729">
        <v>5111.3999999999896</v>
      </c>
      <c r="M729">
        <v>2020</v>
      </c>
      <c r="N729">
        <v>23659</v>
      </c>
      <c r="O729">
        <v>59.681409311647599</v>
      </c>
      <c r="P729" t="s">
        <v>24</v>
      </c>
      <c r="Q729">
        <v>3.5478099894487798</v>
      </c>
      <c r="R729">
        <v>1</v>
      </c>
      <c r="S729" t="s">
        <v>25</v>
      </c>
      <c r="T729">
        <v>-1.11368485725649E-2</v>
      </c>
      <c r="AX729">
        <v>51114</v>
      </c>
      <c r="AY729">
        <v>23659</v>
      </c>
      <c r="AZ729">
        <v>19949.48</v>
      </c>
      <c r="BA729">
        <v>16239.96</v>
      </c>
      <c r="BB729">
        <v>12530.4399999999</v>
      </c>
      <c r="BC729">
        <v>8820.9199999999892</v>
      </c>
      <c r="BD729">
        <v>5111.3999999999896</v>
      </c>
      <c r="BE729">
        <v>5054.4751122061898</v>
      </c>
      <c r="BF729">
        <v>4998.18418826775</v>
      </c>
      <c r="BG729">
        <v>4942.5201678252197</v>
      </c>
      <c r="BH729">
        <v>4887.4760691493002</v>
      </c>
      <c r="BI729">
        <v>4833.0449882651501</v>
      </c>
      <c r="BJ729">
        <v>4779.22009808645</v>
      </c>
      <c r="BK729">
        <v>4725.9946475590996</v>
      </c>
      <c r="BL729">
        <v>4673.36196081448</v>
      </c>
      <c r="BM729">
        <v>4621.31543633211</v>
      </c>
      <c r="BN729">
        <v>4569.8485461116197</v>
      </c>
      <c r="BO729">
        <v>4518.9548348540202</v>
      </c>
      <c r="BP729">
        <v>4468.6279191519898</v>
      </c>
      <c r="BQ729">
        <v>4418.8614866892603</v>
      </c>
      <c r="BR729">
        <v>4369.6492954488604</v>
      </c>
      <c r="BS729">
        <v>4320.98517293023</v>
      </c>
      <c r="BT729">
        <v>4272.86301537501</v>
      </c>
      <c r="BU729">
        <v>4225.2767870014604</v>
      </c>
      <c r="BV729">
        <v>4178.2205192474603</v>
      </c>
      <c r="BW729">
        <v>4131.6883100218101</v>
      </c>
      <c r="BX729">
        <v>4085.6743229640601</v>
      </c>
      <c r="BY729">
        <v>4040.1727867124</v>
      </c>
      <c r="BZ729">
        <v>3995.1779941797799</v>
      </c>
      <c r="CA729">
        <v>3950.6843018381601</v>
      </c>
      <c r="CB729">
        <v>3906.6861290105799</v>
      </c>
      <c r="CC729">
        <v>3863.17795717125</v>
      </c>
    </row>
    <row r="730" spans="1:81" x14ac:dyDescent="0.25">
      <c r="A730">
        <v>59175</v>
      </c>
      <c r="B730" t="s">
        <v>1278</v>
      </c>
      <c r="C730" t="s">
        <v>52</v>
      </c>
      <c r="D730">
        <v>2019</v>
      </c>
      <c r="E730" t="s">
        <v>28</v>
      </c>
      <c r="F730" t="s">
        <v>23</v>
      </c>
      <c r="G730">
        <v>2019</v>
      </c>
      <c r="H730">
        <v>14990</v>
      </c>
      <c r="I730">
        <v>100</v>
      </c>
      <c r="J730">
        <v>2023</v>
      </c>
      <c r="K730">
        <v>20</v>
      </c>
      <c r="L730">
        <v>11992</v>
      </c>
      <c r="M730">
        <v>2020</v>
      </c>
      <c r="N730">
        <v>11848</v>
      </c>
      <c r="O730">
        <v>104.803202134757</v>
      </c>
      <c r="P730" t="s">
        <v>24</v>
      </c>
      <c r="Q730">
        <v>2.8468307672926798</v>
      </c>
      <c r="R730">
        <v>1</v>
      </c>
      <c r="S730" t="s">
        <v>25</v>
      </c>
      <c r="T730">
        <v>-1.11368485725649E-2</v>
      </c>
      <c r="AX730">
        <v>14990</v>
      </c>
      <c r="AY730">
        <v>11848</v>
      </c>
      <c r="AZ730">
        <v>11896</v>
      </c>
      <c r="BA730">
        <v>11944</v>
      </c>
      <c r="BB730">
        <v>11992</v>
      </c>
      <c r="BC730">
        <v>11858.446911917799</v>
      </c>
      <c r="BD730">
        <v>11726.381184353901</v>
      </c>
      <c r="BE730">
        <v>11595.7862527996</v>
      </c>
      <c r="BF730">
        <v>11466.645737222299</v>
      </c>
      <c r="BG730">
        <v>11338.943440011601</v>
      </c>
      <c r="BH730">
        <v>11212.663343947401</v>
      </c>
      <c r="BI730">
        <v>11087.789610190701</v>
      </c>
      <c r="BJ730">
        <v>10964.3065762975</v>
      </c>
      <c r="BK730">
        <v>10842.198754254099</v>
      </c>
      <c r="BL730">
        <v>10721.4508285343</v>
      </c>
      <c r="BM730">
        <v>10602.047654178699</v>
      </c>
      <c r="BN730">
        <v>10483.974254895</v>
      </c>
      <c r="BO730">
        <v>10367.2158211796</v>
      </c>
      <c r="BP730">
        <v>10251.75770846</v>
      </c>
      <c r="BQ730">
        <v>10137.585435258299</v>
      </c>
      <c r="BR730">
        <v>10024.6846813744</v>
      </c>
      <c r="BS730">
        <v>9913.0412860902306</v>
      </c>
      <c r="BT730">
        <v>9802.6412463934594</v>
      </c>
      <c r="BU730">
        <v>9693.4707152211995</v>
      </c>
      <c r="BV730">
        <v>9585.5159997231895</v>
      </c>
      <c r="BW730">
        <v>9478.7635595443699</v>
      </c>
      <c r="BX730">
        <v>9373.2000051265804</v>
      </c>
      <c r="BY730">
        <v>9268.8120960291199</v>
      </c>
      <c r="BZ730">
        <v>9165.5867392680902</v>
      </c>
      <c r="CA730">
        <v>9063.5109876741499</v>
      </c>
      <c r="CB730">
        <v>8962.5720382686395</v>
      </c>
      <c r="CC730">
        <v>8862.7572306577404</v>
      </c>
    </row>
    <row r="731" spans="1:81" x14ac:dyDescent="0.25">
      <c r="A731">
        <v>52447</v>
      </c>
      <c r="B731" t="s">
        <v>1279</v>
      </c>
      <c r="C731" t="s">
        <v>27</v>
      </c>
      <c r="D731">
        <v>2020</v>
      </c>
      <c r="E731" t="s">
        <v>28</v>
      </c>
      <c r="F731" t="s">
        <v>23</v>
      </c>
      <c r="G731">
        <v>2019</v>
      </c>
      <c r="H731">
        <v>31.26</v>
      </c>
      <c r="I731">
        <v>100</v>
      </c>
      <c r="J731">
        <v>2025</v>
      </c>
      <c r="K731">
        <v>30</v>
      </c>
      <c r="L731">
        <v>21.882000000000001</v>
      </c>
      <c r="M731">
        <v>2020</v>
      </c>
      <c r="N731">
        <v>21.7</v>
      </c>
      <c r="O731">
        <v>101.940712305396</v>
      </c>
      <c r="P731" t="s">
        <v>45</v>
      </c>
      <c r="Q731">
        <v>2.9478048811747799</v>
      </c>
      <c r="R731">
        <v>1</v>
      </c>
      <c r="S731" t="s">
        <v>25</v>
      </c>
      <c r="T731">
        <v>-1.11368485725649E-2</v>
      </c>
      <c r="AX731">
        <v>31.26</v>
      </c>
      <c r="AY731">
        <v>21.7</v>
      </c>
      <c r="AZ731">
        <v>21.7364</v>
      </c>
      <c r="BA731">
        <v>21.7728</v>
      </c>
      <c r="BB731">
        <v>21.809200000000001</v>
      </c>
      <c r="BC731">
        <v>21.845600000000001</v>
      </c>
      <c r="BD731">
        <v>21.882000000000001</v>
      </c>
      <c r="BE731">
        <v>21.6383034795351</v>
      </c>
      <c r="BF731">
        <v>21.397320970316301</v>
      </c>
      <c r="BG731">
        <v>21.159022246811301</v>
      </c>
      <c r="BH731">
        <v>20.923377420104998</v>
      </c>
      <c r="BI731">
        <v>20.690356934150699</v>
      </c>
      <c r="BJ731">
        <v>20.459931562062799</v>
      </c>
      <c r="BK731">
        <v>20.232072402450999</v>
      </c>
      <c r="BL731">
        <v>20.006750875795799</v>
      </c>
      <c r="BM731">
        <v>19.783938720862999</v>
      </c>
      <c r="BN731">
        <v>19.563607991159799</v>
      </c>
      <c r="BO731">
        <v>19.345731051429301</v>
      </c>
      <c r="BP731">
        <v>19.130280574183899</v>
      </c>
      <c r="BQ731">
        <v>18.917229536278601</v>
      </c>
      <c r="BR731">
        <v>18.706551215520602</v>
      </c>
      <c r="BS731">
        <v>18.498219187318401</v>
      </c>
      <c r="BT731">
        <v>18.292207321367101</v>
      </c>
      <c r="BU731">
        <v>18.088489778371098</v>
      </c>
      <c r="BV731">
        <v>17.887041006802999</v>
      </c>
      <c r="BW731">
        <v>17.687835739699</v>
      </c>
      <c r="BX731">
        <v>17.4908489914895</v>
      </c>
      <c r="BY731">
        <v>17.296056054865701</v>
      </c>
      <c r="BZ731">
        <v>17.1034324976801</v>
      </c>
      <c r="CA731">
        <v>16.9129541598823</v>
      </c>
      <c r="CB731">
        <v>16.724597150489</v>
      </c>
      <c r="CC731">
        <v>16.538337844586799</v>
      </c>
    </row>
    <row r="732" spans="1:81" x14ac:dyDescent="0.25">
      <c r="A732">
        <v>58304</v>
      </c>
      <c r="B732" t="s">
        <v>1280</v>
      </c>
      <c r="C732" t="s">
        <v>27</v>
      </c>
      <c r="D732">
        <v>2020</v>
      </c>
      <c r="E732" t="s">
        <v>690</v>
      </c>
      <c r="F732" t="s">
        <v>23</v>
      </c>
      <c r="G732">
        <v>2019</v>
      </c>
      <c r="H732">
        <v>53148.76</v>
      </c>
      <c r="I732">
        <v>100</v>
      </c>
      <c r="J732">
        <v>2025</v>
      </c>
      <c r="K732">
        <v>25</v>
      </c>
      <c r="L732">
        <v>39861.57</v>
      </c>
      <c r="M732">
        <v>2020</v>
      </c>
      <c r="N732">
        <v>25101.24</v>
      </c>
      <c r="O732">
        <v>211.08957835519001</v>
      </c>
      <c r="P732" t="s">
        <v>24</v>
      </c>
      <c r="Q732">
        <v>2.8978101929487798</v>
      </c>
      <c r="R732">
        <v>1</v>
      </c>
      <c r="S732" t="s">
        <v>25</v>
      </c>
      <c r="T732">
        <v>-1.11368485725649E-2</v>
      </c>
      <c r="AX732">
        <v>53148.76</v>
      </c>
      <c r="AY732">
        <v>25101.24</v>
      </c>
      <c r="AZ732">
        <v>28053.306</v>
      </c>
      <c r="BA732">
        <v>31005.371999999999</v>
      </c>
      <c r="BB732">
        <v>33957.438000000002</v>
      </c>
      <c r="BC732">
        <v>36909.504000000001</v>
      </c>
      <c r="BD732">
        <v>39861.57</v>
      </c>
      <c r="BE732">
        <v>39417.637731045303</v>
      </c>
      <c r="BF732">
        <v>38978.649468546399</v>
      </c>
      <c r="BG732">
        <v>38544.550151852098</v>
      </c>
      <c r="BH732">
        <v>38115.285333513297</v>
      </c>
      <c r="BI732">
        <v>37690.801172453801</v>
      </c>
      <c r="BJ732">
        <v>37271.044427217603</v>
      </c>
      <c r="BK732">
        <v>36855.962449290302</v>
      </c>
      <c r="BL732">
        <v>36445.503176496401</v>
      </c>
      <c r="BM732">
        <v>36039.615126468801</v>
      </c>
      <c r="BN732">
        <v>35638.247390191798</v>
      </c>
      <c r="BO732">
        <v>35241.349625615701</v>
      </c>
      <c r="BP732">
        <v>34848.872051342398</v>
      </c>
      <c r="BQ732">
        <v>34460.765440381903</v>
      </c>
      <c r="BR732">
        <v>34076.981113977701</v>
      </c>
      <c r="BS732">
        <v>33697.4709355011</v>
      </c>
      <c r="BT732">
        <v>33322.187304414103</v>
      </c>
      <c r="BU732">
        <v>32951.083150298196</v>
      </c>
      <c r="BV732">
        <v>32584.1119269513</v>
      </c>
      <c r="BW732">
        <v>32221.227606549299</v>
      </c>
      <c r="BX732">
        <v>31862.384673872999</v>
      </c>
      <c r="BY732">
        <v>31507.5381205993</v>
      </c>
      <c r="BZ732">
        <v>31156.643439655902</v>
      </c>
      <c r="CA732">
        <v>30809.656619639001</v>
      </c>
      <c r="CB732">
        <v>30466.534139293399</v>
      </c>
      <c r="CC732">
        <v>30127.2329620532</v>
      </c>
    </row>
    <row r="733" spans="1:81" x14ac:dyDescent="0.25">
      <c r="A733">
        <v>61953</v>
      </c>
      <c r="B733" t="s">
        <v>1281</v>
      </c>
      <c r="C733" t="s">
        <v>27</v>
      </c>
      <c r="D733">
        <v>2021</v>
      </c>
      <c r="E733" t="s">
        <v>28</v>
      </c>
      <c r="F733" t="s">
        <v>23</v>
      </c>
      <c r="G733">
        <v>2019</v>
      </c>
      <c r="H733">
        <v>4815</v>
      </c>
      <c r="I733">
        <v>100</v>
      </c>
      <c r="J733">
        <v>2025</v>
      </c>
      <c r="K733">
        <v>5</v>
      </c>
      <c r="L733">
        <v>4574.25</v>
      </c>
      <c r="M733">
        <v>2020</v>
      </c>
      <c r="N733">
        <v>3526</v>
      </c>
      <c r="O733">
        <v>535.41017653167205</v>
      </c>
      <c r="P733" t="s">
        <v>24</v>
      </c>
      <c r="Q733">
        <v>2.6978053595487799</v>
      </c>
      <c r="R733">
        <v>1</v>
      </c>
      <c r="S733" t="s">
        <v>25</v>
      </c>
      <c r="T733">
        <v>-1.11368485725649E-2</v>
      </c>
      <c r="AX733">
        <v>4815</v>
      </c>
      <c r="AY733">
        <v>3526</v>
      </c>
      <c r="AZ733">
        <v>3735.65</v>
      </c>
      <c r="BA733">
        <v>3945.3</v>
      </c>
      <c r="BB733">
        <v>4154.95</v>
      </c>
      <c r="BC733">
        <v>4364.6000000000004</v>
      </c>
      <c r="BD733">
        <v>4574.25</v>
      </c>
      <c r="BE733">
        <v>4523.3072704169399</v>
      </c>
      <c r="BF733">
        <v>4472.9318822991299</v>
      </c>
      <c r="BG733">
        <v>4423.11751725056</v>
      </c>
      <c r="BH733">
        <v>4373.8579272422803</v>
      </c>
      <c r="BI733">
        <v>4325.1469338286697</v>
      </c>
      <c r="BJ733">
        <v>4276.9784273725299</v>
      </c>
      <c r="BK733">
        <v>4229.3463662787599</v>
      </c>
      <c r="BL733">
        <v>4182.24477623658</v>
      </c>
      <c r="BM733">
        <v>4135.6677494702299</v>
      </c>
      <c r="BN733">
        <v>4089.6094439979402</v>
      </c>
      <c r="BO733">
        <v>4044.06408289921</v>
      </c>
      <c r="BP733">
        <v>3999.0259535902101</v>
      </c>
      <c r="BQ733">
        <v>3954.4894071073199</v>
      </c>
      <c r="BR733">
        <v>3910.44885739855</v>
      </c>
      <c r="BS733">
        <v>3866.8987806229402</v>
      </c>
      <c r="BT733">
        <v>3823.8337144577099</v>
      </c>
      <c r="BU733">
        <v>3781.24825741313</v>
      </c>
      <c r="BV733">
        <v>3739.1370681550402</v>
      </c>
      <c r="BW733">
        <v>3697.49486483493</v>
      </c>
      <c r="BX733">
        <v>3656.3164244274299</v>
      </c>
      <c r="BY733">
        <v>3615.5965820751999</v>
      </c>
      <c r="BZ733">
        <v>3575.33023044115</v>
      </c>
      <c r="CA733">
        <v>3535.51231906781</v>
      </c>
      <c r="CB733">
        <v>3496.13785374391</v>
      </c>
      <c r="CC733">
        <v>3457.2018958779599</v>
      </c>
    </row>
    <row r="734" spans="1:81" x14ac:dyDescent="0.25">
      <c r="A734">
        <v>14605</v>
      </c>
      <c r="B734" t="s">
        <v>425</v>
      </c>
      <c r="C734" t="s">
        <v>27</v>
      </c>
      <c r="D734">
        <v>2016</v>
      </c>
      <c r="E734" t="s">
        <v>690</v>
      </c>
      <c r="F734" t="s">
        <v>23</v>
      </c>
      <c r="G734">
        <v>2015</v>
      </c>
      <c r="H734">
        <v>5763128</v>
      </c>
      <c r="I734">
        <v>100</v>
      </c>
      <c r="J734">
        <v>2030</v>
      </c>
      <c r="K734">
        <v>75</v>
      </c>
      <c r="L734">
        <v>1440782</v>
      </c>
      <c r="M734">
        <v>2020</v>
      </c>
      <c r="N734">
        <v>4410104</v>
      </c>
      <c r="O734">
        <v>31.302977595962901</v>
      </c>
      <c r="P734" t="s">
        <v>24</v>
      </c>
      <c r="Q734">
        <v>3.4008202152390199</v>
      </c>
      <c r="R734">
        <v>1</v>
      </c>
      <c r="S734" t="s">
        <v>25</v>
      </c>
      <c r="T734">
        <v>-1.11368485725649E-2</v>
      </c>
      <c r="AT734">
        <v>5763128</v>
      </c>
      <c r="AU734">
        <v>5492523.2000000002</v>
      </c>
      <c r="AV734">
        <v>5221918.4000000004</v>
      </c>
      <c r="AW734">
        <v>4951313.5999999996</v>
      </c>
      <c r="AX734">
        <v>4680708.8</v>
      </c>
      <c r="AY734">
        <v>4410104</v>
      </c>
      <c r="AZ734">
        <v>4113171.8</v>
      </c>
      <c r="BA734">
        <v>3816239.6</v>
      </c>
      <c r="BB734">
        <v>3519307.4</v>
      </c>
      <c r="BC734">
        <v>3222375.2</v>
      </c>
      <c r="BD734">
        <v>2925443</v>
      </c>
      <c r="BE734">
        <v>2628510.7999999998</v>
      </c>
      <c r="BF734">
        <v>2331578.6</v>
      </c>
      <c r="BG734">
        <v>2034646.4</v>
      </c>
      <c r="BH734">
        <v>1737714.1999999899</v>
      </c>
      <c r="BI734">
        <v>1440782</v>
      </c>
      <c r="BJ734">
        <v>1424736.22903992</v>
      </c>
      <c r="BK734">
        <v>1408869.15740125</v>
      </c>
      <c r="BL734">
        <v>1393178.79493672</v>
      </c>
      <c r="BM734">
        <v>1377663.1736630001</v>
      </c>
      <c r="BN734">
        <v>1362320.3475139199</v>
      </c>
      <c r="BO734">
        <v>1347148.3920963299</v>
      </c>
      <c r="BP734">
        <v>1332145.40444878</v>
      </c>
      <c r="BQ734">
        <v>1317309.5028027899</v>
      </c>
      <c r="BR734">
        <v>1302638.8263468801</v>
      </c>
      <c r="BS734">
        <v>1288131.53499311</v>
      </c>
      <c r="BT734">
        <v>1273785.80914635</v>
      </c>
      <c r="BU734">
        <v>1259599.8494760001</v>
      </c>
      <c r="BV734">
        <v>1245571.87669036</v>
      </c>
      <c r="BW734">
        <v>1231700.1313134099</v>
      </c>
      <c r="BX734">
        <v>1217982.8734641699</v>
      </c>
      <c r="BY734">
        <v>1204418.38263842</v>
      </c>
      <c r="BZ734">
        <v>1191004.9574929599</v>
      </c>
      <c r="CA734">
        <v>1177740.9156321899</v>
      </c>
      <c r="CB734">
        <v>1164624.59339708</v>
      </c>
      <c r="CC734">
        <v>1151654.34565653</v>
      </c>
    </row>
    <row r="735" spans="1:81" x14ac:dyDescent="0.25">
      <c r="A735">
        <v>14562</v>
      </c>
      <c r="B735" t="s">
        <v>1282</v>
      </c>
      <c r="C735" t="s">
        <v>39</v>
      </c>
      <c r="D735">
        <v>2019</v>
      </c>
      <c r="E735" t="s">
        <v>690</v>
      </c>
      <c r="F735" t="s">
        <v>23</v>
      </c>
      <c r="G735">
        <v>2018</v>
      </c>
      <c r="H735">
        <v>296812</v>
      </c>
      <c r="I735">
        <v>100</v>
      </c>
      <c r="J735">
        <v>2030</v>
      </c>
      <c r="K735">
        <v>30</v>
      </c>
      <c r="L735">
        <v>207768.4</v>
      </c>
      <c r="M735">
        <v>2020</v>
      </c>
      <c r="N735">
        <v>284974</v>
      </c>
      <c r="O735">
        <v>13.294610730024401</v>
      </c>
      <c r="P735" t="s">
        <v>24</v>
      </c>
      <c r="Q735">
        <v>2.9502735836390199</v>
      </c>
      <c r="R735">
        <v>1</v>
      </c>
      <c r="S735" t="s">
        <v>25</v>
      </c>
      <c r="T735">
        <v>-1.11368485725649E-2</v>
      </c>
      <c r="AW735">
        <v>296812</v>
      </c>
      <c r="AX735">
        <v>290893</v>
      </c>
      <c r="AY735">
        <v>284974</v>
      </c>
      <c r="AZ735">
        <v>277253.44</v>
      </c>
      <c r="BA735">
        <v>269532.88</v>
      </c>
      <c r="BB735">
        <v>261812.32</v>
      </c>
      <c r="BC735">
        <v>254091.76</v>
      </c>
      <c r="BD735">
        <v>246371.20000000001</v>
      </c>
      <c r="BE735">
        <v>238650.64</v>
      </c>
      <c r="BF735">
        <v>230930.08</v>
      </c>
      <c r="BG735">
        <v>223209.52</v>
      </c>
      <c r="BH735">
        <v>215488.96</v>
      </c>
      <c r="BI735">
        <v>207768.4</v>
      </c>
      <c r="BJ735">
        <v>205454.51479103501</v>
      </c>
      <c r="BK735">
        <v>203166.39897125799</v>
      </c>
      <c r="BL735">
        <v>200903.765550882</v>
      </c>
      <c r="BM735">
        <v>198666.33073628301</v>
      </c>
      <c r="BN735">
        <v>196453.81389440599</v>
      </c>
      <c r="BO735">
        <v>194265.93751756099</v>
      </c>
      <c r="BP735">
        <v>192102.42718862099</v>
      </c>
      <c r="BQ735">
        <v>189963.01154659901</v>
      </c>
      <c r="BR735">
        <v>187847.422252616</v>
      </c>
      <c r="BS735">
        <v>185755.39395624201</v>
      </c>
      <c r="BT735">
        <v>183686.66426221401</v>
      </c>
      <c r="BU735">
        <v>181640.97369752699</v>
      </c>
      <c r="BV735">
        <v>179618.06567888401</v>
      </c>
      <c r="BW735">
        <v>177617.68648052099</v>
      </c>
      <c r="BX735">
        <v>175639.58520237799</v>
      </c>
      <c r="BY735">
        <v>173683.51373863101</v>
      </c>
      <c r="BZ735">
        <v>171749.226746573</v>
      </c>
      <c r="CA735">
        <v>169836.48161584101</v>
      </c>
      <c r="CB735">
        <v>167945.03843798899</v>
      </c>
      <c r="CC735">
        <v>166074.65997639101</v>
      </c>
    </row>
    <row r="736" spans="1:81" x14ac:dyDescent="0.25">
      <c r="A736">
        <v>14637</v>
      </c>
      <c r="B736" t="s">
        <v>1283</v>
      </c>
      <c r="C736" t="s">
        <v>21</v>
      </c>
      <c r="D736">
        <v>2020</v>
      </c>
      <c r="E736" t="s">
        <v>690</v>
      </c>
      <c r="F736" t="s">
        <v>23</v>
      </c>
      <c r="G736">
        <v>2019</v>
      </c>
      <c r="H736">
        <v>33543</v>
      </c>
      <c r="I736">
        <v>100</v>
      </c>
      <c r="J736">
        <v>2030</v>
      </c>
      <c r="K736">
        <v>46.2</v>
      </c>
      <c r="L736">
        <v>18046.133999999998</v>
      </c>
      <c r="M736">
        <v>2020</v>
      </c>
      <c r="N736">
        <v>27543</v>
      </c>
      <c r="O736">
        <v>38.717505849247203</v>
      </c>
      <c r="P736" t="s">
        <v>45</v>
      </c>
      <c r="Q736">
        <v>3.1122472567390198</v>
      </c>
      <c r="R736">
        <v>1</v>
      </c>
      <c r="S736" t="s">
        <v>25</v>
      </c>
      <c r="T736">
        <v>-1.11368485725649E-2</v>
      </c>
      <c r="AX736">
        <v>33543</v>
      </c>
      <c r="AY736">
        <v>27543</v>
      </c>
      <c r="AZ736">
        <v>26593.313399999999</v>
      </c>
      <c r="BA736">
        <v>25643.626799999998</v>
      </c>
      <c r="BB736">
        <v>24693.940200000001</v>
      </c>
      <c r="BC736">
        <v>23744.2536</v>
      </c>
      <c r="BD736">
        <v>22794.566999999999</v>
      </c>
      <c r="BE736">
        <v>21844.880399999998</v>
      </c>
      <c r="BF736">
        <v>20895.193800000001</v>
      </c>
      <c r="BG736">
        <v>19945.5072</v>
      </c>
      <c r="BH736">
        <v>18995.820599999999</v>
      </c>
      <c r="BI736">
        <v>18046.133999999998</v>
      </c>
      <c r="BJ736">
        <v>17845.156938321699</v>
      </c>
      <c r="BK736">
        <v>17646.418127746001</v>
      </c>
      <c r="BL736">
        <v>17449.892641209099</v>
      </c>
      <c r="BM736">
        <v>17255.5558292565</v>
      </c>
      <c r="BN736">
        <v>17063.3833169506</v>
      </c>
      <c r="BO736">
        <v>16873.351000814098</v>
      </c>
      <c r="BP736">
        <v>16685.435045806302</v>
      </c>
      <c r="BQ736">
        <v>16499.6118823338</v>
      </c>
      <c r="BR736">
        <v>16315.858203294099</v>
      </c>
      <c r="BS736">
        <v>16134.1509611526</v>
      </c>
      <c r="BT736">
        <v>15954.4673650513</v>
      </c>
      <c r="BU736">
        <v>15776.7848779508</v>
      </c>
      <c r="BV736">
        <v>15601.0812138032</v>
      </c>
      <c r="BW736">
        <v>15427.334334756701</v>
      </c>
      <c r="BX736">
        <v>15255.522448392199</v>
      </c>
      <c r="BY736">
        <v>15085.6240049891</v>
      </c>
      <c r="BZ736">
        <v>14917.6176948229</v>
      </c>
      <c r="CA736">
        <v>14751.4824454922</v>
      </c>
      <c r="CB736">
        <v>14587.197419275901</v>
      </c>
      <c r="CC736">
        <v>14424.7420105194</v>
      </c>
    </row>
    <row r="737" spans="1:81" x14ac:dyDescent="0.25">
      <c r="A737">
        <v>14654</v>
      </c>
      <c r="B737" t="s">
        <v>1284</v>
      </c>
      <c r="C737" t="s">
        <v>43</v>
      </c>
      <c r="D737">
        <v>2018</v>
      </c>
      <c r="E737" t="s">
        <v>28</v>
      </c>
      <c r="F737" t="s">
        <v>23</v>
      </c>
      <c r="G737">
        <v>2015</v>
      </c>
      <c r="H737">
        <v>78000000</v>
      </c>
      <c r="I737">
        <v>100</v>
      </c>
      <c r="J737">
        <v>2030</v>
      </c>
      <c r="K737">
        <v>25</v>
      </c>
      <c r="L737">
        <v>58500000</v>
      </c>
      <c r="M737">
        <v>2020</v>
      </c>
      <c r="N737">
        <v>56000000</v>
      </c>
      <c r="O737">
        <v>112.820512820513</v>
      </c>
      <c r="P737" t="s">
        <v>706</v>
      </c>
      <c r="Q737">
        <v>2.9080439024390201</v>
      </c>
      <c r="R737">
        <v>1</v>
      </c>
      <c r="S737" t="s">
        <v>25</v>
      </c>
      <c r="T737">
        <v>-1.11368485725649E-2</v>
      </c>
      <c r="AT737">
        <v>78000000</v>
      </c>
      <c r="AU737">
        <v>73600000</v>
      </c>
      <c r="AV737">
        <v>69200000</v>
      </c>
      <c r="AW737">
        <v>64800000</v>
      </c>
      <c r="AX737">
        <v>60400000</v>
      </c>
      <c r="AY737">
        <v>56000000</v>
      </c>
      <c r="AZ737">
        <v>56250000</v>
      </c>
      <c r="BA737">
        <v>56500000</v>
      </c>
      <c r="BB737">
        <v>56750000</v>
      </c>
      <c r="BC737">
        <v>57000000</v>
      </c>
      <c r="BD737">
        <v>57250000</v>
      </c>
      <c r="BE737">
        <v>57500000</v>
      </c>
      <c r="BF737">
        <v>57750000</v>
      </c>
      <c r="BG737">
        <v>58000000</v>
      </c>
      <c r="BH737">
        <v>58250000</v>
      </c>
      <c r="BI737">
        <v>58500000</v>
      </c>
      <c r="BJ737">
        <v>57848494.358504899</v>
      </c>
      <c r="BK737">
        <v>57204244.436683401</v>
      </c>
      <c r="BL737">
        <v>56567169.428684004</v>
      </c>
      <c r="BM737">
        <v>55937189.428578198</v>
      </c>
      <c r="BN737">
        <v>55314225.4203372</v>
      </c>
      <c r="BO737">
        <v>54698199.2679222</v>
      </c>
      <c r="BP737">
        <v>54089033.705483399</v>
      </c>
      <c r="BQ737">
        <v>53486652.327669002</v>
      </c>
      <c r="BR737">
        <v>52890979.580042303</v>
      </c>
      <c r="BS737">
        <v>52301940.749604799</v>
      </c>
      <c r="BT737">
        <v>51719461.955425203</v>
      </c>
      <c r="BU737">
        <v>51143470.139373101</v>
      </c>
      <c r="BV737">
        <v>50573893.056955397</v>
      </c>
      <c r="BW737">
        <v>50010659.268255003</v>
      </c>
      <c r="BX737">
        <v>49453698.128970303</v>
      </c>
      <c r="BY737">
        <v>48902939.781554602</v>
      </c>
      <c r="BZ737">
        <v>48358315.1464542</v>
      </c>
      <c r="CA737">
        <v>47819755.913443699</v>
      </c>
      <c r="CB737">
        <v>47287194.533058703</v>
      </c>
      <c r="CC737">
        <v>46760564.208122604</v>
      </c>
    </row>
    <row r="738" spans="1:81" x14ac:dyDescent="0.25">
      <c r="A738">
        <v>46855</v>
      </c>
      <c r="B738" t="s">
        <v>1285</v>
      </c>
      <c r="C738" t="s">
        <v>1286</v>
      </c>
      <c r="D738">
        <v>2020</v>
      </c>
      <c r="E738" t="s">
        <v>28</v>
      </c>
      <c r="F738" t="s">
        <v>23</v>
      </c>
      <c r="G738">
        <v>2017</v>
      </c>
      <c r="H738">
        <v>16759</v>
      </c>
      <c r="I738">
        <v>100</v>
      </c>
      <c r="J738">
        <v>2024</v>
      </c>
      <c r="K738">
        <v>37.14</v>
      </c>
      <c r="L738">
        <v>10534.707399999999</v>
      </c>
      <c r="M738">
        <v>2020</v>
      </c>
      <c r="N738">
        <v>15145</v>
      </c>
      <c r="O738">
        <v>25.9145914830546</v>
      </c>
      <c r="P738" t="s">
        <v>691</v>
      </c>
      <c r="Q738">
        <v>3.0187187490707301</v>
      </c>
      <c r="R738">
        <v>1</v>
      </c>
      <c r="S738" t="s">
        <v>25</v>
      </c>
      <c r="T738">
        <v>-1.11368485725649E-2</v>
      </c>
      <c r="AV738">
        <v>16759</v>
      </c>
      <c r="AW738">
        <v>16221</v>
      </c>
      <c r="AX738">
        <v>15683</v>
      </c>
      <c r="AY738">
        <v>15145</v>
      </c>
      <c r="AZ738">
        <v>13992.42685</v>
      </c>
      <c r="BA738">
        <v>12839.8537</v>
      </c>
      <c r="BB738">
        <v>11687.280549999999</v>
      </c>
      <c r="BC738">
        <v>10534.707399999999</v>
      </c>
      <c r="BD738">
        <v>10417.3839589299</v>
      </c>
      <c r="BE738">
        <v>10301.367131257</v>
      </c>
      <c r="BF738">
        <v>10186.6423654258</v>
      </c>
      <c r="BG738">
        <v>10073.195271939199</v>
      </c>
      <c r="BH738">
        <v>9961.0116215537491</v>
      </c>
      <c r="BI738">
        <v>9850.0773434949497</v>
      </c>
      <c r="BJ738">
        <v>9740.3785236923995</v>
      </c>
      <c r="BK738">
        <v>9631.9014030345697</v>
      </c>
      <c r="BL738">
        <v>9524.6323756430993</v>
      </c>
      <c r="BM738">
        <v>9418.5579871662103</v>
      </c>
      <c r="BN738">
        <v>9313.6649330912205</v>
      </c>
      <c r="BO738">
        <v>9209.9400570757698</v>
      </c>
      <c r="BP738">
        <v>9107.3703492977202</v>
      </c>
      <c r="BQ738">
        <v>9005.9429448233204</v>
      </c>
      <c r="BR738">
        <v>8905.6451219936698</v>
      </c>
      <c r="BS738">
        <v>8806.4643008290204</v>
      </c>
      <c r="BT738">
        <v>8708.3880414509895</v>
      </c>
      <c r="BU738">
        <v>8611.4040425222192</v>
      </c>
      <c r="BV738">
        <v>8515.5001397034703</v>
      </c>
      <c r="BW738">
        <v>8420.6643041279403</v>
      </c>
      <c r="BX738">
        <v>8326.8846408924601</v>
      </c>
      <c r="BY738">
        <v>8234.1493875656306</v>
      </c>
      <c r="BZ738">
        <v>8142.4469127124303</v>
      </c>
      <c r="CA738">
        <v>8051.7657144353998</v>
      </c>
      <c r="CB738">
        <v>7962.0944189319698</v>
      </c>
      <c r="CC738">
        <v>7873.4217790678604</v>
      </c>
    </row>
    <row r="739" spans="1:81" x14ac:dyDescent="0.25">
      <c r="A739">
        <v>31453</v>
      </c>
      <c r="B739" t="s">
        <v>1287</v>
      </c>
      <c r="C739" t="s">
        <v>21</v>
      </c>
      <c r="D739">
        <v>2020</v>
      </c>
      <c r="E739" t="s">
        <v>105</v>
      </c>
      <c r="F739" t="s">
        <v>54</v>
      </c>
      <c r="G739">
        <v>2019</v>
      </c>
      <c r="H739">
        <v>21523</v>
      </c>
      <c r="I739">
        <v>100</v>
      </c>
      <c r="J739">
        <v>2050</v>
      </c>
      <c r="K739">
        <v>100</v>
      </c>
      <c r="L739">
        <v>0</v>
      </c>
      <c r="M739">
        <v>2020</v>
      </c>
      <c r="N739">
        <v>22236</v>
      </c>
      <c r="O739">
        <v>-3.3127352134925401</v>
      </c>
      <c r="P739" t="s">
        <v>24</v>
      </c>
      <c r="Q739">
        <v>4.0000021522999996</v>
      </c>
      <c r="R739">
        <v>1</v>
      </c>
      <c r="S739" t="s">
        <v>25</v>
      </c>
      <c r="T739">
        <v>-1.11368485725649E-2</v>
      </c>
      <c r="AX739">
        <v>21523</v>
      </c>
      <c r="AY739">
        <v>22236</v>
      </c>
      <c r="AZ739">
        <v>21494.799999999999</v>
      </c>
      <c r="BA739">
        <v>20753.599999999999</v>
      </c>
      <c r="BB739">
        <v>20012.400000000001</v>
      </c>
      <c r="BC739">
        <v>19271.2</v>
      </c>
      <c r="BD739">
        <v>18530</v>
      </c>
      <c r="BE739">
        <v>17788.8</v>
      </c>
      <c r="BF739">
        <v>17047.599999999999</v>
      </c>
      <c r="BG739">
        <v>16306.4</v>
      </c>
      <c r="BH739">
        <v>15565.2</v>
      </c>
      <c r="BI739">
        <v>14824</v>
      </c>
      <c r="BJ739">
        <v>14082.8</v>
      </c>
      <c r="BK739">
        <v>13341.6</v>
      </c>
      <c r="BL739">
        <v>12600.4</v>
      </c>
      <c r="BM739">
        <v>11859.2</v>
      </c>
      <c r="BN739">
        <v>11118</v>
      </c>
      <c r="BO739">
        <v>10376.799999999999</v>
      </c>
      <c r="BP739">
        <v>9635.6</v>
      </c>
      <c r="BQ739">
        <v>8894.4</v>
      </c>
      <c r="BR739">
        <v>8153.2</v>
      </c>
      <c r="BS739">
        <v>7412</v>
      </c>
      <c r="BT739">
        <v>6670.8</v>
      </c>
      <c r="BU739">
        <v>5929.6</v>
      </c>
      <c r="BV739">
        <v>5188.3999999999896</v>
      </c>
      <c r="BW739">
        <v>4447.2</v>
      </c>
      <c r="BX739">
        <v>3706</v>
      </c>
      <c r="BY739">
        <v>2964.7999999999902</v>
      </c>
      <c r="BZ739">
        <v>2223.5999999999899</v>
      </c>
      <c r="CA739">
        <v>1482.4</v>
      </c>
      <c r="CB739">
        <v>741.2</v>
      </c>
      <c r="CC739">
        <v>0</v>
      </c>
    </row>
    <row r="740" spans="1:81" x14ac:dyDescent="0.25">
      <c r="A740">
        <v>841064</v>
      </c>
      <c r="B740" t="s">
        <v>1288</v>
      </c>
      <c r="C740" t="s">
        <v>48</v>
      </c>
      <c r="D740">
        <v>2020</v>
      </c>
      <c r="E740" t="s">
        <v>105</v>
      </c>
      <c r="F740" t="s">
        <v>54</v>
      </c>
      <c r="G740">
        <v>2020</v>
      </c>
      <c r="H740">
        <v>739.3</v>
      </c>
      <c r="I740">
        <v>100</v>
      </c>
      <c r="J740">
        <v>2021</v>
      </c>
      <c r="K740">
        <v>0</v>
      </c>
      <c r="L740">
        <v>739.3</v>
      </c>
      <c r="M740">
        <v>2020</v>
      </c>
      <c r="N740">
        <v>739.3</v>
      </c>
      <c r="O740">
        <v>0</v>
      </c>
      <c r="P740" t="s">
        <v>691</v>
      </c>
      <c r="Q740">
        <v>2.9858537324665901</v>
      </c>
      <c r="R740">
        <v>1</v>
      </c>
      <c r="S740" t="s">
        <v>25</v>
      </c>
      <c r="T740">
        <v>-1.11368485725649E-2</v>
      </c>
      <c r="AY740">
        <v>739.3</v>
      </c>
      <c r="AZ740">
        <v>739.3</v>
      </c>
      <c r="BA740">
        <v>731.06652785030201</v>
      </c>
      <c r="BB740">
        <v>722.92475063316294</v>
      </c>
      <c r="BC740">
        <v>714.87364715600199</v>
      </c>
      <c r="BD740">
        <v>706.912207599108</v>
      </c>
      <c r="BE740">
        <v>699.03943338897898</v>
      </c>
      <c r="BF740">
        <v>691.25433707307502</v>
      </c>
      <c r="BG740">
        <v>683.55594219596298</v>
      </c>
      <c r="BH740">
        <v>675.94328317684995</v>
      </c>
      <c r="BI740">
        <v>668.41540518846705</v>
      </c>
      <c r="BJ740">
        <v>660.97136403731304</v>
      </c>
      <c r="BK740">
        <v>653.61022604522805</v>
      </c>
      <c r="BL740">
        <v>646.33106793228205</v>
      </c>
      <c r="BM740">
        <v>639.13297670097597</v>
      </c>
      <c r="BN740">
        <v>632.01504952172502</v>
      </c>
      <c r="BO740">
        <v>624.97639361961899</v>
      </c>
      <c r="BP740">
        <v>618.01612616244995</v>
      </c>
      <c r="BQ740">
        <v>611.13337414997602</v>
      </c>
      <c r="BR740">
        <v>604.32727430442696</v>
      </c>
      <c r="BS740">
        <v>597.59697296222703</v>
      </c>
      <c r="BT740">
        <v>590.94162596692399</v>
      </c>
      <c r="BU740">
        <v>584.36039856330501</v>
      </c>
      <c r="BV740">
        <v>577.85246529270205</v>
      </c>
      <c r="BW740">
        <v>571.41700988945399</v>
      </c>
      <c r="BX740">
        <v>565.05322517852699</v>
      </c>
      <c r="BY740">
        <v>558.76031297427403</v>
      </c>
      <c r="BZ740">
        <v>552.53748398032099</v>
      </c>
      <c r="CA740">
        <v>546.38395769056604</v>
      </c>
      <c r="CB740">
        <v>540.29896229128701</v>
      </c>
      <c r="CC740">
        <v>534.28173456433501</v>
      </c>
    </row>
    <row r="741" spans="1:81" x14ac:dyDescent="0.25">
      <c r="A741">
        <v>14783</v>
      </c>
      <c r="B741" t="s">
        <v>427</v>
      </c>
      <c r="C741" t="s">
        <v>27</v>
      </c>
      <c r="D741">
        <v>2020</v>
      </c>
      <c r="E741" t="s">
        <v>690</v>
      </c>
      <c r="F741" t="s">
        <v>23</v>
      </c>
      <c r="G741">
        <v>2005</v>
      </c>
      <c r="H741">
        <v>16777885.305</v>
      </c>
      <c r="I741">
        <v>99.5</v>
      </c>
      <c r="J741">
        <v>2050</v>
      </c>
      <c r="K741">
        <v>100</v>
      </c>
      <c r="L741">
        <v>0</v>
      </c>
      <c r="M741">
        <v>2020</v>
      </c>
      <c r="N741">
        <v>11257147</v>
      </c>
      <c r="O741">
        <v>31.281313338214499</v>
      </c>
      <c r="P741" t="s">
        <v>24</v>
      </c>
      <c r="Q741">
        <v>3.6566557441</v>
      </c>
      <c r="R741">
        <v>1</v>
      </c>
      <c r="S741" t="s">
        <v>25</v>
      </c>
      <c r="T741">
        <v>-1.11368485725649E-2</v>
      </c>
      <c r="AJ741">
        <v>16777885.305</v>
      </c>
      <c r="AK741">
        <v>16409836.0846666</v>
      </c>
      <c r="AL741">
        <v>16041786.8643333</v>
      </c>
      <c r="AM741">
        <v>15673737.643999999</v>
      </c>
      <c r="AN741">
        <v>15305688.4236666</v>
      </c>
      <c r="AO741">
        <v>14937639.2033333</v>
      </c>
      <c r="AP741">
        <v>14569589.982999999</v>
      </c>
      <c r="AQ741">
        <v>14201540.7626666</v>
      </c>
      <c r="AR741">
        <v>13833491.542333299</v>
      </c>
      <c r="AS741">
        <v>13465442.322000001</v>
      </c>
      <c r="AT741">
        <v>13097393.1016666</v>
      </c>
      <c r="AU741">
        <v>12729343.881333301</v>
      </c>
      <c r="AV741">
        <v>12361294.6609999</v>
      </c>
      <c r="AW741">
        <v>11993245.440666599</v>
      </c>
      <c r="AX741">
        <v>11625196.220333301</v>
      </c>
      <c r="AY741">
        <v>11257147</v>
      </c>
      <c r="AZ741">
        <v>10881908.7666666</v>
      </c>
      <c r="BA741">
        <v>10506670.5333333</v>
      </c>
      <c r="BB741">
        <v>10131432.300000001</v>
      </c>
      <c r="BC741">
        <v>9756194.0666666608</v>
      </c>
      <c r="BD741">
        <v>9380955.8333333302</v>
      </c>
      <c r="BE741">
        <v>9005717.5999999996</v>
      </c>
      <c r="BF741">
        <v>8630479.3666666597</v>
      </c>
      <c r="BG741">
        <v>8255241.13333333</v>
      </c>
      <c r="BH741">
        <v>7880002.9000000004</v>
      </c>
      <c r="BI741">
        <v>7504764.6666666605</v>
      </c>
      <c r="BJ741">
        <v>7129526.4333333299</v>
      </c>
      <c r="BK741">
        <v>6754288.2000000002</v>
      </c>
      <c r="BL741">
        <v>6379049.9666666603</v>
      </c>
      <c r="BM741">
        <v>6003811.7333333297</v>
      </c>
      <c r="BN741">
        <v>5628573.5</v>
      </c>
      <c r="BO741">
        <v>5253335.2666666601</v>
      </c>
      <c r="BP741">
        <v>4878097.0333333304</v>
      </c>
      <c r="BQ741">
        <v>4502858.8</v>
      </c>
      <c r="BR741">
        <v>4127620.5666666599</v>
      </c>
      <c r="BS741">
        <v>3752382.3333333302</v>
      </c>
      <c r="BT741">
        <v>3377144.1</v>
      </c>
      <c r="BU741">
        <v>3001905.8666666602</v>
      </c>
      <c r="BV741">
        <v>2626667.63333333</v>
      </c>
      <c r="BW741">
        <v>2251429.4</v>
      </c>
      <c r="BX741">
        <v>1876191.16666666</v>
      </c>
      <c r="BY741">
        <v>1500952.9333333301</v>
      </c>
      <c r="BZ741">
        <v>1125714.6999999899</v>
      </c>
      <c r="CA741">
        <v>750476.46666666598</v>
      </c>
      <c r="CB741">
        <v>375238.233333332</v>
      </c>
      <c r="CC741">
        <v>0</v>
      </c>
    </row>
    <row r="742" spans="1:81" x14ac:dyDescent="0.25">
      <c r="A742">
        <v>837985</v>
      </c>
      <c r="B742" t="s">
        <v>1289</v>
      </c>
      <c r="C742" t="s">
        <v>27</v>
      </c>
      <c r="D742">
        <v>2020</v>
      </c>
      <c r="E742" t="s">
        <v>49</v>
      </c>
      <c r="F742" t="s">
        <v>50</v>
      </c>
      <c r="G742">
        <v>2019</v>
      </c>
      <c r="H742">
        <v>30.91</v>
      </c>
      <c r="I742">
        <v>100</v>
      </c>
      <c r="J742">
        <v>2030</v>
      </c>
      <c r="K742">
        <v>0.02</v>
      </c>
      <c r="L742">
        <v>30.903818000000001</v>
      </c>
      <c r="M742">
        <v>2020</v>
      </c>
      <c r="N742">
        <v>28.82</v>
      </c>
      <c r="O742">
        <v>33807.829181494701</v>
      </c>
      <c r="P742" t="s">
        <v>24</v>
      </c>
      <c r="Q742">
        <v>2.3204439055300199</v>
      </c>
      <c r="R742">
        <v>1</v>
      </c>
      <c r="S742" t="s">
        <v>25</v>
      </c>
      <c r="T742">
        <v>-1.11368485725649E-2</v>
      </c>
      <c r="AX742">
        <v>30.91</v>
      </c>
      <c r="AY742">
        <v>28.82</v>
      </c>
      <c r="AZ742">
        <v>29.028381799999998</v>
      </c>
      <c r="BA742">
        <v>29.2367636</v>
      </c>
      <c r="BB742">
        <v>29.445145400000001</v>
      </c>
      <c r="BC742">
        <v>29.653527199999999</v>
      </c>
      <c r="BD742">
        <v>29.861909000000001</v>
      </c>
      <c r="BE742">
        <v>30.070290799999999</v>
      </c>
      <c r="BF742">
        <v>30.2786726</v>
      </c>
      <c r="BG742">
        <v>30.487054400000002</v>
      </c>
      <c r="BH742">
        <v>30.6954362</v>
      </c>
      <c r="BI742">
        <v>30.903818000000001</v>
      </c>
      <c r="BJ742">
        <v>30.5596468586198</v>
      </c>
      <c r="BK742">
        <v>30.219308699124301</v>
      </c>
      <c r="BL742">
        <v>29.882760834174601</v>
      </c>
      <c r="BM742">
        <v>29.549961051834199</v>
      </c>
      <c r="BN742">
        <v>29.220867610274698</v>
      </c>
      <c r="BO742">
        <v>28.895439232540198</v>
      </c>
      <c r="BP742">
        <v>28.5736351013696</v>
      </c>
      <c r="BQ742">
        <v>28.255414854077902</v>
      </c>
      <c r="BR742">
        <v>27.9407385774931</v>
      </c>
      <c r="BS742">
        <v>27.629566802949899</v>
      </c>
      <c r="BT742">
        <v>27.321860501339899</v>
      </c>
      <c r="BU742">
        <v>27.017581078215699</v>
      </c>
      <c r="BV742">
        <v>26.716690368950601</v>
      </c>
      <c r="BW742">
        <v>26.419150633951499</v>
      </c>
      <c r="BX742">
        <v>26.1249245539254</v>
      </c>
      <c r="BY742">
        <v>25.833975225198699</v>
      </c>
      <c r="BZ742">
        <v>25.546266155088201</v>
      </c>
      <c r="CA742">
        <v>25.261761257324601</v>
      </c>
      <c r="CB742">
        <v>24.980424847525502</v>
      </c>
      <c r="CC742">
        <v>24.7022216387202</v>
      </c>
    </row>
    <row r="743" spans="1:81" x14ac:dyDescent="0.25">
      <c r="A743">
        <v>14810</v>
      </c>
      <c r="B743" t="s">
        <v>1290</v>
      </c>
      <c r="C743" t="s">
        <v>92</v>
      </c>
      <c r="D743">
        <v>2020</v>
      </c>
      <c r="E743" t="s">
        <v>690</v>
      </c>
      <c r="F743" t="s">
        <v>23</v>
      </c>
      <c r="G743">
        <v>2015</v>
      </c>
      <c r="H743">
        <v>925477</v>
      </c>
      <c r="I743">
        <v>100</v>
      </c>
      <c r="J743">
        <v>2025</v>
      </c>
      <c r="K743">
        <v>25</v>
      </c>
      <c r="L743">
        <v>694107.75</v>
      </c>
      <c r="M743">
        <v>2020</v>
      </c>
      <c r="N743">
        <v>638730</v>
      </c>
      <c r="O743">
        <v>123.934792544817</v>
      </c>
      <c r="P743" t="s">
        <v>45</v>
      </c>
      <c r="Q743">
        <v>2.8978974257487802</v>
      </c>
      <c r="R743">
        <v>1</v>
      </c>
      <c r="S743" t="s">
        <v>25</v>
      </c>
      <c r="T743">
        <v>-1.11368485725649E-2</v>
      </c>
      <c r="AT743">
        <v>925477</v>
      </c>
      <c r="AU743">
        <v>868127.6</v>
      </c>
      <c r="AV743">
        <v>810778.2</v>
      </c>
      <c r="AW743">
        <v>753428.8</v>
      </c>
      <c r="AX743">
        <v>696079.4</v>
      </c>
      <c r="AY743">
        <v>638730</v>
      </c>
      <c r="AZ743">
        <v>649805.55000000005</v>
      </c>
      <c r="BA743">
        <v>660881.1</v>
      </c>
      <c r="BB743">
        <v>671956.65</v>
      </c>
      <c r="BC743">
        <v>683032.2</v>
      </c>
      <c r="BD743">
        <v>694107.75</v>
      </c>
      <c r="BE743">
        <v>686377.57709520601</v>
      </c>
      <c r="BF743">
        <v>678733.49395549297</v>
      </c>
      <c r="BG743">
        <v>671174.54181218205</v>
      </c>
      <c r="BH743">
        <v>663699.77257425897</v>
      </c>
      <c r="BI743">
        <v>656308.24870945397</v>
      </c>
      <c r="BJ743">
        <v>648999.04312665202</v>
      </c>
      <c r="BK743">
        <v>641771.23905961099</v>
      </c>
      <c r="BL743">
        <v>634623.92995197605</v>
      </c>
      <c r="BM743">
        <v>627556.21934357495</v>
      </c>
      <c r="BN743">
        <v>620567.22075797396</v>
      </c>
      <c r="BO743">
        <v>613656.05759129499</v>
      </c>
      <c r="BP743">
        <v>606821.86300226406</v>
      </c>
      <c r="BQ743">
        <v>600063.77980348596</v>
      </c>
      <c r="BR743">
        <v>593380.96035393397</v>
      </c>
      <c r="BS743">
        <v>586772.56645262905</v>
      </c>
      <c r="BT743">
        <v>580237.76923351095</v>
      </c>
      <c r="BU743">
        <v>573775.74906147399</v>
      </c>
      <c r="BV743">
        <v>567385.69542956597</v>
      </c>
      <c r="BW743">
        <v>561066.80685732805</v>
      </c>
      <c r="BX743">
        <v>554818.29079026496</v>
      </c>
      <c r="BY743">
        <v>548639.36350044503</v>
      </c>
      <c r="BZ743">
        <v>542529.24998819199</v>
      </c>
      <c r="CA743">
        <v>536487.18388488598</v>
      </c>
      <c r="CB743">
        <v>530512.407356838</v>
      </c>
      <c r="CC743">
        <v>524604.171010238</v>
      </c>
    </row>
    <row r="744" spans="1:81" x14ac:dyDescent="0.25">
      <c r="A744">
        <v>23017</v>
      </c>
      <c r="B744" t="s">
        <v>1291</v>
      </c>
      <c r="C744" t="s">
        <v>39</v>
      </c>
      <c r="D744">
        <v>2021</v>
      </c>
      <c r="E744" t="s">
        <v>690</v>
      </c>
      <c r="F744" t="s">
        <v>23</v>
      </c>
      <c r="G744">
        <v>2019</v>
      </c>
      <c r="H744">
        <v>86313</v>
      </c>
      <c r="I744">
        <v>100</v>
      </c>
      <c r="J744">
        <v>2026</v>
      </c>
      <c r="K744">
        <v>80</v>
      </c>
      <c r="L744">
        <v>17262.5999999999</v>
      </c>
      <c r="M744">
        <v>2020</v>
      </c>
      <c r="N744">
        <v>71750</v>
      </c>
      <c r="O744">
        <v>28.014496348812902</v>
      </c>
      <c r="P744" t="s">
        <v>706</v>
      </c>
      <c r="Q744">
        <v>3.44834065362683</v>
      </c>
      <c r="R744">
        <v>1</v>
      </c>
      <c r="S744" t="s">
        <v>25</v>
      </c>
      <c r="T744">
        <v>-1.11368485725649E-2</v>
      </c>
      <c r="AX744">
        <v>86313</v>
      </c>
      <c r="AY744">
        <v>71750</v>
      </c>
      <c r="AZ744">
        <v>62668.766666666597</v>
      </c>
      <c r="BA744">
        <v>53587.533333333296</v>
      </c>
      <c r="BB744">
        <v>44506.299999999901</v>
      </c>
      <c r="BC744">
        <v>35425.0666666666</v>
      </c>
      <c r="BD744">
        <v>26343.833333333299</v>
      </c>
      <c r="BE744">
        <v>17262.5999999999</v>
      </c>
      <c r="BF744">
        <v>17070.349037831202</v>
      </c>
      <c r="BG744">
        <v>16880.239145516</v>
      </c>
      <c r="BH744">
        <v>16692.246478283701</v>
      </c>
      <c r="BI744">
        <v>16506.3474569192</v>
      </c>
      <c r="BJ744">
        <v>16322.5187648053</v>
      </c>
      <c r="BK744">
        <v>16140.737344998801</v>
      </c>
      <c r="BL744">
        <v>15960.980397338</v>
      </c>
      <c r="BM744">
        <v>15783.225375583201</v>
      </c>
      <c r="BN744">
        <v>15607.4499845887</v>
      </c>
      <c r="BO744">
        <v>15433.632177506401</v>
      </c>
      <c r="BP744">
        <v>15261.750153020899</v>
      </c>
      <c r="BQ744">
        <v>15091.7823526143</v>
      </c>
      <c r="BR744">
        <v>14923.7074578632</v>
      </c>
      <c r="BS744">
        <v>14757.5043877637</v>
      </c>
      <c r="BT744">
        <v>14593.152296088199</v>
      </c>
      <c r="BU744">
        <v>14430.630568770301</v>
      </c>
      <c r="BV744">
        <v>14269.918821319299</v>
      </c>
      <c r="BW744">
        <v>14110.996896263399</v>
      </c>
      <c r="BX744">
        <v>13953.844860621801</v>
      </c>
      <c r="BY744">
        <v>13798.443003404</v>
      </c>
      <c r="BZ744">
        <v>13644.7718331379</v>
      </c>
      <c r="CA744">
        <v>13492.812075425099</v>
      </c>
      <c r="CB744">
        <v>13342.544670523001</v>
      </c>
      <c r="CC744">
        <v>13193.9507709547</v>
      </c>
    </row>
    <row r="745" spans="1:81" x14ac:dyDescent="0.25">
      <c r="A745">
        <v>14830</v>
      </c>
      <c r="B745" t="s">
        <v>433</v>
      </c>
      <c r="C745" t="s">
        <v>27</v>
      </c>
      <c r="D745">
        <v>2017</v>
      </c>
      <c r="E745" t="s">
        <v>28</v>
      </c>
      <c r="F745" t="s">
        <v>23</v>
      </c>
      <c r="G745">
        <v>2009</v>
      </c>
      <c r="H745">
        <v>480206</v>
      </c>
      <c r="I745">
        <v>100</v>
      </c>
      <c r="J745">
        <v>2035</v>
      </c>
      <c r="K745">
        <v>75</v>
      </c>
      <c r="L745">
        <v>120051.5</v>
      </c>
      <c r="M745">
        <v>2020</v>
      </c>
      <c r="N745">
        <v>170574</v>
      </c>
      <c r="O745">
        <v>85.971992575408606</v>
      </c>
      <c r="P745" t="s">
        <v>24</v>
      </c>
      <c r="Q745">
        <v>3.4027309474292702</v>
      </c>
      <c r="R745">
        <v>1</v>
      </c>
      <c r="S745" t="s">
        <v>25</v>
      </c>
      <c r="T745">
        <v>-1.11368485725649E-2</v>
      </c>
      <c r="AN745">
        <v>480206</v>
      </c>
      <c r="AO745">
        <v>452057.636363636</v>
      </c>
      <c r="AP745">
        <v>423909.27272727201</v>
      </c>
      <c r="AQ745">
        <v>395760.909090909</v>
      </c>
      <c r="AR745">
        <v>367612.545454545</v>
      </c>
      <c r="AS745">
        <v>339464.18181818101</v>
      </c>
      <c r="AT745">
        <v>311315.818181818</v>
      </c>
      <c r="AU745">
        <v>283167.45454545401</v>
      </c>
      <c r="AV745">
        <v>255019.09090909001</v>
      </c>
      <c r="AW745">
        <v>226870.727272727</v>
      </c>
      <c r="AX745">
        <v>198722.36363636301</v>
      </c>
      <c r="AY745">
        <v>170574</v>
      </c>
      <c r="AZ745">
        <v>167205.83333333299</v>
      </c>
      <c r="BA745">
        <v>163837.66666666599</v>
      </c>
      <c r="BB745">
        <v>160469.5</v>
      </c>
      <c r="BC745">
        <v>157101.33333333299</v>
      </c>
      <c r="BD745">
        <v>153733.16666666599</v>
      </c>
      <c r="BE745">
        <v>150365</v>
      </c>
      <c r="BF745">
        <v>146996.83333333299</v>
      </c>
      <c r="BG745">
        <v>143628.66666666599</v>
      </c>
      <c r="BH745">
        <v>140260.5</v>
      </c>
      <c r="BI745">
        <v>136892.33333333299</v>
      </c>
      <c r="BJ745">
        <v>133524.16666666599</v>
      </c>
      <c r="BK745">
        <v>130156</v>
      </c>
      <c r="BL745">
        <v>126787.83333333299</v>
      </c>
      <c r="BM745">
        <v>123419.666666666</v>
      </c>
      <c r="BN745">
        <v>120051.5</v>
      </c>
      <c r="BO745">
        <v>118714.50462358999</v>
      </c>
      <c r="BP745">
        <v>117392.39916222999</v>
      </c>
      <c r="BQ745">
        <v>116085.01778918999</v>
      </c>
      <c r="BR745">
        <v>114792.196524529</v>
      </c>
      <c r="BS745">
        <v>113513.773214523</v>
      </c>
      <c r="BT745">
        <v>112249.58751133201</v>
      </c>
      <c r="BU745">
        <v>110999.480852886</v>
      </c>
      <c r="BV745">
        <v>109763.296442994</v>
      </c>
      <c r="BW745">
        <v>108540.87923168299</v>
      </c>
      <c r="BX745">
        <v>107332.07589574601</v>
      </c>
      <c r="BY745">
        <v>106136.734819516</v>
      </c>
      <c r="BZ745">
        <v>104954.706075845</v>
      </c>
      <c r="CA745">
        <v>103785.8414073</v>
      </c>
      <c r="CB745">
        <v>102629.994207571</v>
      </c>
      <c r="CC745">
        <v>101487.019503078</v>
      </c>
    </row>
    <row r="746" spans="1:81" x14ac:dyDescent="0.25">
      <c r="A746">
        <v>31908</v>
      </c>
      <c r="B746" t="s">
        <v>1292</v>
      </c>
      <c r="C746" t="s">
        <v>59</v>
      </c>
      <c r="D746">
        <v>2020</v>
      </c>
      <c r="E746" t="s">
        <v>690</v>
      </c>
      <c r="F746" t="s">
        <v>23</v>
      </c>
      <c r="G746">
        <v>2019</v>
      </c>
      <c r="H746">
        <v>11659.3</v>
      </c>
      <c r="I746">
        <v>100</v>
      </c>
      <c r="J746">
        <v>2029</v>
      </c>
      <c r="K746">
        <v>42</v>
      </c>
      <c r="L746">
        <v>6762.3940000000002</v>
      </c>
      <c r="M746">
        <v>2020</v>
      </c>
      <c r="N746">
        <v>9599.9</v>
      </c>
      <c r="O746">
        <v>42.055126236852402</v>
      </c>
      <c r="P746" t="s">
        <v>45</v>
      </c>
      <c r="Q746">
        <v>3.0697572634909802</v>
      </c>
      <c r="R746">
        <v>1</v>
      </c>
      <c r="S746" t="s">
        <v>25</v>
      </c>
      <c r="T746">
        <v>-1.11368485725649E-2</v>
      </c>
      <c r="AX746">
        <v>11659.3</v>
      </c>
      <c r="AY746">
        <v>9599.9</v>
      </c>
      <c r="AZ746">
        <v>9284.62155555555</v>
      </c>
      <c r="BA746">
        <v>8969.3431111111095</v>
      </c>
      <c r="BB746">
        <v>8654.0646666666598</v>
      </c>
      <c r="BC746">
        <v>8338.7862222222193</v>
      </c>
      <c r="BD746">
        <v>8023.5077777777697</v>
      </c>
      <c r="BE746">
        <v>7708.22933333333</v>
      </c>
      <c r="BF746">
        <v>7392.9508888888804</v>
      </c>
      <c r="BG746">
        <v>7077.6724444444399</v>
      </c>
      <c r="BH746">
        <v>6762.3940000000002</v>
      </c>
      <c r="BI746">
        <v>6687.08224203397</v>
      </c>
      <c r="BJ746">
        <v>6612.6092197121498</v>
      </c>
      <c r="BK746">
        <v>6538.96559216267</v>
      </c>
      <c r="BL746">
        <v>6466.1421225415397</v>
      </c>
      <c r="BM746">
        <v>6394.1296768741204</v>
      </c>
      <c r="BN746">
        <v>6322.9192229094297</v>
      </c>
      <c r="BO746">
        <v>6252.5018289873196</v>
      </c>
      <c r="BP746">
        <v>6182.8686629182102</v>
      </c>
      <c r="BQ746">
        <v>6114.0109908752302</v>
      </c>
      <c r="BR746">
        <v>6045.9201762988496</v>
      </c>
      <c r="BS746">
        <v>5978.5876788136002</v>
      </c>
      <c r="BT746">
        <v>5912.0050531568504</v>
      </c>
      <c r="BU746">
        <v>5846.1639481195998</v>
      </c>
      <c r="BV746">
        <v>5781.0561054990103</v>
      </c>
      <c r="BW746">
        <v>5716.6733590625599</v>
      </c>
      <c r="BX746">
        <v>5653.00763352387</v>
      </c>
      <c r="BY746">
        <v>5590.0509435297599</v>
      </c>
      <c r="BZ746">
        <v>5527.7953926587397</v>
      </c>
      <c r="CA746">
        <v>5466.2331724305805</v>
      </c>
      <c r="CB746">
        <v>5405.3565613268902</v>
      </c>
      <c r="CC746">
        <v>5345.1579238226695</v>
      </c>
    </row>
    <row r="747" spans="1:81" x14ac:dyDescent="0.25">
      <c r="A747">
        <v>842874</v>
      </c>
      <c r="B747" t="s">
        <v>1293</v>
      </c>
      <c r="C747" t="s">
        <v>84</v>
      </c>
      <c r="D747">
        <v>2020</v>
      </c>
      <c r="E747" t="s">
        <v>44</v>
      </c>
      <c r="F747" t="s">
        <v>33</v>
      </c>
      <c r="G747">
        <v>2020</v>
      </c>
      <c r="H747">
        <v>0.6</v>
      </c>
      <c r="I747">
        <v>100</v>
      </c>
      <c r="J747">
        <v>2021</v>
      </c>
      <c r="K747">
        <v>100</v>
      </c>
      <c r="L747">
        <v>0</v>
      </c>
      <c r="M747">
        <v>2020</v>
      </c>
      <c r="N747">
        <v>0.6</v>
      </c>
      <c r="O747">
        <v>0</v>
      </c>
      <c r="P747" t="s">
        <v>24</v>
      </c>
      <c r="Q747">
        <v>3.3158536585965899</v>
      </c>
      <c r="R747">
        <v>1</v>
      </c>
      <c r="S747" t="s">
        <v>25</v>
      </c>
      <c r="T747">
        <v>-1.11368485725649E-2</v>
      </c>
      <c r="AY747">
        <v>0.6</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row>
    <row r="748" spans="1:81" x14ac:dyDescent="0.25">
      <c r="A748">
        <v>14896</v>
      </c>
      <c r="B748" t="s">
        <v>1294</v>
      </c>
      <c r="C748" t="s">
        <v>432</v>
      </c>
      <c r="D748">
        <v>2021</v>
      </c>
      <c r="E748" t="s">
        <v>690</v>
      </c>
      <c r="F748" t="s">
        <v>23</v>
      </c>
      <c r="G748">
        <v>2019</v>
      </c>
      <c r="H748">
        <v>1180000</v>
      </c>
      <c r="I748">
        <v>98.5</v>
      </c>
      <c r="J748">
        <v>2030</v>
      </c>
      <c r="K748">
        <v>35</v>
      </c>
      <c r="L748">
        <v>767000</v>
      </c>
      <c r="M748">
        <v>2020</v>
      </c>
      <c r="N748">
        <v>1153000</v>
      </c>
      <c r="O748">
        <v>6.5375302663438202</v>
      </c>
      <c r="P748" t="s">
        <v>24</v>
      </c>
      <c r="Q748">
        <v>2.9853619024390201</v>
      </c>
      <c r="R748">
        <v>1</v>
      </c>
      <c r="S748" t="s">
        <v>25</v>
      </c>
      <c r="T748">
        <v>-1.11368485725649E-2</v>
      </c>
      <c r="AX748">
        <v>1180000</v>
      </c>
      <c r="AY748">
        <v>1153000</v>
      </c>
      <c r="AZ748">
        <v>1114400</v>
      </c>
      <c r="BA748">
        <v>1075800</v>
      </c>
      <c r="BB748">
        <v>1037200</v>
      </c>
      <c r="BC748">
        <v>998600</v>
      </c>
      <c r="BD748">
        <v>960000</v>
      </c>
      <c r="BE748">
        <v>921400</v>
      </c>
      <c r="BF748">
        <v>882800</v>
      </c>
      <c r="BG748">
        <v>844200</v>
      </c>
      <c r="BH748">
        <v>805600</v>
      </c>
      <c r="BI748">
        <v>767000</v>
      </c>
      <c r="BJ748">
        <v>758458.03714484198</v>
      </c>
      <c r="BK748">
        <v>750011.20483651501</v>
      </c>
      <c r="BL748">
        <v>741658.44362052402</v>
      </c>
      <c r="BM748">
        <v>733398.70584135805</v>
      </c>
      <c r="BN748">
        <v>725230.95551108802</v>
      </c>
      <c r="BO748">
        <v>717154.16817942401</v>
      </c>
      <c r="BP748">
        <v>709167.330805226</v>
      </c>
      <c r="BQ748">
        <v>701269.44162943796</v>
      </c>
      <c r="BR748">
        <v>693459.51004944404</v>
      </c>
      <c r="BS748">
        <v>685736.55649481795</v>
      </c>
      <c r="BT748">
        <v>678099.61230446398</v>
      </c>
      <c r="BU748">
        <v>670547.71960511396</v>
      </c>
      <c r="BV748">
        <v>663079.93119119306</v>
      </c>
      <c r="BW748">
        <v>655695.31040601002</v>
      </c>
      <c r="BX748">
        <v>648392.931024277</v>
      </c>
      <c r="BY748">
        <v>641171.87713593803</v>
      </c>
      <c r="BZ748">
        <v>634031.24303128803</v>
      </c>
      <c r="CA748">
        <v>626970.13308737404</v>
      </c>
      <c r="CB748">
        <v>619987.66165565897</v>
      </c>
      <c r="CC748">
        <v>613082.95295094105</v>
      </c>
    </row>
    <row r="749" spans="1:81" x14ac:dyDescent="0.25">
      <c r="A749">
        <v>829859</v>
      </c>
      <c r="B749" t="s">
        <v>1295</v>
      </c>
      <c r="C749" t="s">
        <v>415</v>
      </c>
      <c r="D749">
        <v>2020</v>
      </c>
      <c r="E749" t="s">
        <v>690</v>
      </c>
      <c r="F749" t="s">
        <v>23</v>
      </c>
      <c r="G749">
        <v>2020</v>
      </c>
      <c r="H749">
        <v>46533</v>
      </c>
      <c r="I749">
        <v>100</v>
      </c>
      <c r="J749">
        <v>2025</v>
      </c>
      <c r="K749">
        <v>20</v>
      </c>
      <c r="L749">
        <v>37226.400000000001</v>
      </c>
      <c r="M749">
        <v>2020</v>
      </c>
      <c r="N749">
        <v>46533</v>
      </c>
      <c r="O749">
        <v>0</v>
      </c>
      <c r="P749" t="s">
        <v>45</v>
      </c>
      <c r="Q749">
        <v>2.8478095313487799</v>
      </c>
      <c r="R749">
        <v>1</v>
      </c>
      <c r="S749" t="s">
        <v>25</v>
      </c>
      <c r="T749">
        <v>-1.11368485725649E-2</v>
      </c>
      <c r="AY749">
        <v>46533</v>
      </c>
      <c r="AZ749">
        <v>44671.68</v>
      </c>
      <c r="BA749">
        <v>42810.36</v>
      </c>
      <c r="BB749">
        <v>40949.040000000001</v>
      </c>
      <c r="BC749">
        <v>39087.72</v>
      </c>
      <c r="BD749">
        <v>37226.400000000001</v>
      </c>
      <c r="BE749">
        <v>36811.815220298202</v>
      </c>
      <c r="BF749">
        <v>36401.847608508499</v>
      </c>
      <c r="BG749">
        <v>35996.445743930999</v>
      </c>
      <c r="BH749">
        <v>35595.5587785303</v>
      </c>
      <c r="BI749">
        <v>35199.136430557897</v>
      </c>
      <c r="BJ749">
        <v>34807.128978245797</v>
      </c>
      <c r="BK749">
        <v>34419.487253569299</v>
      </c>
      <c r="BL749">
        <v>34036.162636080997</v>
      </c>
      <c r="BM749">
        <v>33657.107046811703</v>
      </c>
      <c r="BN749">
        <v>33282.272942240801</v>
      </c>
      <c r="BO749">
        <v>32911.6133083323</v>
      </c>
      <c r="BP749">
        <v>32545.081654638601</v>
      </c>
      <c r="BQ749">
        <v>32182.6320084691</v>
      </c>
      <c r="BR749">
        <v>31824.2189091242</v>
      </c>
      <c r="BS749">
        <v>31469.7974021931</v>
      </c>
      <c r="BT749">
        <v>31119.3230339156</v>
      </c>
      <c r="BU749">
        <v>30772.751845606199</v>
      </c>
      <c r="BV749">
        <v>30430.040368140501</v>
      </c>
      <c r="BW749">
        <v>30091.145616503502</v>
      </c>
      <c r="BX749">
        <v>29756.025084397501</v>
      </c>
      <c r="BY749">
        <v>29424.6367389111</v>
      </c>
      <c r="BZ749">
        <v>29096.939015247099</v>
      </c>
      <c r="CA749">
        <v>28772.890811509202</v>
      </c>
      <c r="CB749">
        <v>28452.4514835464</v>
      </c>
      <c r="CC749">
        <v>28135.580839855898</v>
      </c>
    </row>
    <row r="750" spans="1:81" x14ac:dyDescent="0.25">
      <c r="A750">
        <v>59338</v>
      </c>
      <c r="B750" t="s">
        <v>1296</v>
      </c>
      <c r="C750" t="s">
        <v>92</v>
      </c>
      <c r="D750">
        <v>2020</v>
      </c>
      <c r="E750" t="s">
        <v>105</v>
      </c>
      <c r="F750" t="s">
        <v>54</v>
      </c>
      <c r="G750">
        <v>2020</v>
      </c>
      <c r="H750">
        <v>338221</v>
      </c>
      <c r="I750">
        <v>100</v>
      </c>
      <c r="J750">
        <v>2025</v>
      </c>
      <c r="K750">
        <v>30</v>
      </c>
      <c r="L750">
        <v>236754.69999999899</v>
      </c>
      <c r="M750">
        <v>2020</v>
      </c>
      <c r="N750">
        <v>338221</v>
      </c>
      <c r="O750">
        <v>0</v>
      </c>
      <c r="P750" t="s">
        <v>45</v>
      </c>
      <c r="Q750">
        <v>3.2878387001487801</v>
      </c>
      <c r="R750">
        <v>1</v>
      </c>
      <c r="S750" t="s">
        <v>25</v>
      </c>
      <c r="T750">
        <v>-1.11368485725649E-2</v>
      </c>
      <c r="AY750">
        <v>338221</v>
      </c>
      <c r="AZ750">
        <v>317927.74</v>
      </c>
      <c r="BA750">
        <v>297634.48</v>
      </c>
      <c r="BB750">
        <v>277341.21999999997</v>
      </c>
      <c r="BC750">
        <v>257047.959999999</v>
      </c>
      <c r="BD750">
        <v>236754.69999999899</v>
      </c>
      <c r="BE750">
        <v>234117.99875725599</v>
      </c>
      <c r="BF750">
        <v>231510.66205698499</v>
      </c>
      <c r="BG750">
        <v>228932.36287072199</v>
      </c>
      <c r="BH750">
        <v>226382.777812071</v>
      </c>
      <c r="BI750">
        <v>223861.587096142</v>
      </c>
      <c r="BJ750">
        <v>221368.47449943799</v>
      </c>
      <c r="BK750">
        <v>218903.12732019799</v>
      </c>
      <c r="BL750">
        <v>216465.236339172</v>
      </c>
      <c r="BM750">
        <v>214054.49578083801</v>
      </c>
      <c r="BN750">
        <v>211670.60327505</v>
      </c>
      <c r="BO750">
        <v>209313.25981911301</v>
      </c>
      <c r="BP750">
        <v>206982.16974027699</v>
      </c>
      <c r="BQ750">
        <v>204677.04065865901</v>
      </c>
      <c r="BR750">
        <v>202397.58345056299</v>
      </c>
      <c r="BS750">
        <v>200143.51221222099</v>
      </c>
      <c r="BT750">
        <v>197914.544223932</v>
      </c>
      <c r="BU750">
        <v>195710.39991460199</v>
      </c>
      <c r="BV750">
        <v>193530.80282667701</v>
      </c>
      <c r="BW750">
        <v>191375.479581469</v>
      </c>
      <c r="BX750">
        <v>189244.159844868</v>
      </c>
      <c r="BY750">
        <v>187136.57629343399</v>
      </c>
      <c r="BZ750">
        <v>185052.46458086499</v>
      </c>
      <c r="CA750">
        <v>182991.56330484801</v>
      </c>
      <c r="CB750">
        <v>180953.613974265</v>
      </c>
      <c r="CC750">
        <v>178938.36097677599</v>
      </c>
    </row>
    <row r="751" spans="1:81" x14ac:dyDescent="0.25">
      <c r="A751">
        <v>828384</v>
      </c>
      <c r="B751" t="s">
        <v>1297</v>
      </c>
      <c r="C751" t="s">
        <v>78</v>
      </c>
      <c r="D751">
        <v>2019</v>
      </c>
      <c r="E751" t="s">
        <v>28</v>
      </c>
      <c r="F751" t="s">
        <v>23</v>
      </c>
      <c r="G751">
        <v>2018</v>
      </c>
      <c r="H751">
        <v>2230</v>
      </c>
      <c r="I751">
        <v>100</v>
      </c>
      <c r="J751">
        <v>2028</v>
      </c>
      <c r="K751">
        <v>5</v>
      </c>
      <c r="L751">
        <v>2118.5</v>
      </c>
      <c r="M751">
        <v>2020</v>
      </c>
      <c r="N751">
        <v>1942.98</v>
      </c>
      <c r="O751">
        <v>257.41704035874398</v>
      </c>
      <c r="P751" t="s">
        <v>24</v>
      </c>
      <c r="Q751">
        <v>2.6992685156829301</v>
      </c>
      <c r="R751">
        <v>1</v>
      </c>
      <c r="S751" t="s">
        <v>25</v>
      </c>
      <c r="T751">
        <v>-1.11368485725649E-2</v>
      </c>
      <c r="AW751">
        <v>2230</v>
      </c>
      <c r="AX751">
        <v>2086.4899999999998</v>
      </c>
      <c r="AY751">
        <v>1942.98</v>
      </c>
      <c r="AZ751">
        <v>1964.92</v>
      </c>
      <c r="BA751">
        <v>1986.86</v>
      </c>
      <c r="BB751">
        <v>2008.8</v>
      </c>
      <c r="BC751">
        <v>2030.74</v>
      </c>
      <c r="BD751">
        <v>2052.6799999999998</v>
      </c>
      <c r="BE751">
        <v>2074.62</v>
      </c>
      <c r="BF751">
        <v>2096.56</v>
      </c>
      <c r="BG751">
        <v>2118.5</v>
      </c>
      <c r="BH751">
        <v>2094.9065862990201</v>
      </c>
      <c r="BI751">
        <v>2071.5759288737399</v>
      </c>
      <c r="BJ751">
        <v>2048.5051014473001</v>
      </c>
      <c r="BK751">
        <v>2025.69121033235</v>
      </c>
      <c r="BL751">
        <v>2003.1313940681</v>
      </c>
      <c r="BM751">
        <v>1980.82282306142</v>
      </c>
      <c r="BN751">
        <v>1958.7626992318999</v>
      </c>
      <c r="BO751">
        <v>1936.9482556609701</v>
      </c>
      <c r="BP751">
        <v>1915.3767562447799</v>
      </c>
      <c r="BQ751">
        <v>1894.04549535107</v>
      </c>
      <c r="BR751">
        <v>1872.9517974798</v>
      </c>
      <c r="BS751">
        <v>1852.09301692755</v>
      </c>
      <c r="BT751">
        <v>1831.4665374557201</v>
      </c>
      <c r="BU751">
        <v>1811.0697719623599</v>
      </c>
      <c r="BV751">
        <v>1790.9001621576599</v>
      </c>
      <c r="BW751">
        <v>1770.9551782431299</v>
      </c>
      <c r="BX751">
        <v>1751.23231859424</v>
      </c>
      <c r="BY751">
        <v>1731.72910944667</v>
      </c>
      <c r="BZ751">
        <v>1712.4431045860599</v>
      </c>
      <c r="CA751">
        <v>1693.3718850411501</v>
      </c>
      <c r="CB751">
        <v>1674.5130587804099</v>
      </c>
      <c r="CC751">
        <v>1655.86426041199</v>
      </c>
    </row>
    <row r="752" spans="1:81" x14ac:dyDescent="0.25">
      <c r="A752">
        <v>840363</v>
      </c>
      <c r="B752" t="s">
        <v>1298</v>
      </c>
      <c r="C752" t="s">
        <v>252</v>
      </c>
      <c r="D752">
        <v>2019</v>
      </c>
      <c r="E752" t="s">
        <v>28</v>
      </c>
      <c r="F752" t="s">
        <v>23</v>
      </c>
      <c r="G752">
        <v>2018</v>
      </c>
      <c r="H752">
        <v>394.43</v>
      </c>
      <c r="I752">
        <v>100</v>
      </c>
      <c r="J752">
        <v>2023</v>
      </c>
      <c r="K752">
        <v>10</v>
      </c>
      <c r="L752">
        <v>354.98700000000002</v>
      </c>
      <c r="M752">
        <v>2020</v>
      </c>
      <c r="N752">
        <v>392.3</v>
      </c>
      <c r="O752">
        <v>5.4001977537205503</v>
      </c>
      <c r="P752" t="s">
        <v>24</v>
      </c>
      <c r="Q752">
        <v>2.74682930773568</v>
      </c>
      <c r="R752">
        <v>1</v>
      </c>
      <c r="S752" t="s">
        <v>25</v>
      </c>
      <c r="T752">
        <v>-1.11368485725649E-2</v>
      </c>
      <c r="AW752">
        <v>394.43</v>
      </c>
      <c r="AX752">
        <v>393.36500000000001</v>
      </c>
      <c r="AY752">
        <v>392.3</v>
      </c>
      <c r="AZ752">
        <v>379.86233333333303</v>
      </c>
      <c r="BA752">
        <v>367.42466666666598</v>
      </c>
      <c r="BB752">
        <v>354.98700000000002</v>
      </c>
      <c r="BC752">
        <v>351.03356353576999</v>
      </c>
      <c r="BD752">
        <v>347.12415589478502</v>
      </c>
      <c r="BE752">
        <v>343.258286734705</v>
      </c>
      <c r="BF752">
        <v>339.43547117406303</v>
      </c>
      <c r="BG752">
        <v>335.65522973143999</v>
      </c>
      <c r="BH752">
        <v>331.91708826533102</v>
      </c>
      <c r="BI752">
        <v>328.22057791467398</v>
      </c>
      <c r="BJ752">
        <v>324.56523504003798</v>
      </c>
      <c r="BK752">
        <v>320.95060116547802</v>
      </c>
      <c r="BL752">
        <v>317.37622292102498</v>
      </c>
      <c r="BM752">
        <v>313.84165198582099</v>
      </c>
      <c r="BN752">
        <v>310.34644503189099</v>
      </c>
      <c r="BO752">
        <v>306.89016366853701</v>
      </c>
      <c r="BP752">
        <v>303.47237438735101</v>
      </c>
      <c r="BQ752">
        <v>300.092648507842</v>
      </c>
      <c r="BR752">
        <v>296.75056212367002</v>
      </c>
      <c r="BS752">
        <v>293.44569604947498</v>
      </c>
      <c r="BT752">
        <v>290.17763576830203</v>
      </c>
      <c r="BU752">
        <v>286.945971379605</v>
      </c>
      <c r="BV752">
        <v>283.75029754784299</v>
      </c>
      <c r="BW752">
        <v>280.590213451632</v>
      </c>
      <c r="BX752">
        <v>277.46532273347799</v>
      </c>
      <c r="BY752">
        <v>274.37523345005701</v>
      </c>
      <c r="BZ752">
        <v>271.31955802306197</v>
      </c>
      <c r="CA752">
        <v>268.29791319058398</v>
      </c>
      <c r="CB752">
        <v>265.30991995904498</v>
      </c>
      <c r="CC752">
        <v>262.355203555662</v>
      </c>
    </row>
    <row r="753" spans="1:81" x14ac:dyDescent="0.25">
      <c r="A753">
        <v>1652</v>
      </c>
      <c r="B753" t="s">
        <v>438</v>
      </c>
      <c r="C753" t="s">
        <v>116</v>
      </c>
      <c r="D753">
        <v>2016</v>
      </c>
      <c r="E753" t="s">
        <v>690</v>
      </c>
      <c r="F753" t="s">
        <v>23</v>
      </c>
      <c r="G753">
        <v>2015</v>
      </c>
      <c r="H753">
        <v>50318</v>
      </c>
      <c r="I753">
        <v>100</v>
      </c>
      <c r="J753">
        <v>2025</v>
      </c>
      <c r="K753">
        <v>30</v>
      </c>
      <c r="L753">
        <v>35222.6</v>
      </c>
      <c r="M753">
        <v>2020</v>
      </c>
      <c r="N753">
        <v>27.4</v>
      </c>
      <c r="O753">
        <v>333.15182108456901</v>
      </c>
      <c r="P753" t="s">
        <v>691</v>
      </c>
      <c r="Q753">
        <v>2.9478099098487802</v>
      </c>
      <c r="R753">
        <v>1</v>
      </c>
      <c r="S753" t="s">
        <v>25</v>
      </c>
      <c r="T753">
        <v>-1.11368485725649E-2</v>
      </c>
      <c r="AT753">
        <v>50318</v>
      </c>
      <c r="AU753">
        <v>40259.879999999997</v>
      </c>
      <c r="AV753">
        <v>30201.759999999998</v>
      </c>
      <c r="AW753">
        <v>20143.64</v>
      </c>
      <c r="AX753">
        <v>10085.5199999999</v>
      </c>
      <c r="AY753">
        <v>27.4</v>
      </c>
      <c r="AZ753">
        <v>7066.44</v>
      </c>
      <c r="BA753">
        <v>14105.48</v>
      </c>
      <c r="BB753">
        <v>21144.52</v>
      </c>
      <c r="BC753">
        <v>28183.56</v>
      </c>
      <c r="BD753">
        <v>35222.6</v>
      </c>
      <c r="BE753">
        <v>34830.331237467901</v>
      </c>
      <c r="BF753">
        <v>34442.431112744001</v>
      </c>
      <c r="BG753">
        <v>34058.8509729703</v>
      </c>
      <c r="BH753">
        <v>33679.5427071288</v>
      </c>
      <c r="BI753">
        <v>33304.458740006303</v>
      </c>
      <c r="BJ753">
        <v>32933.552026227597</v>
      </c>
      <c r="BK753">
        <v>32566.7760443548</v>
      </c>
      <c r="BL753">
        <v>32204.084791052199</v>
      </c>
      <c r="BM753">
        <v>31845.4327753162</v>
      </c>
      <c r="BN753">
        <v>31490.7750127697</v>
      </c>
      <c r="BO753">
        <v>31140.0670200198</v>
      </c>
      <c r="BP753">
        <v>30793.2648090783</v>
      </c>
      <c r="BQ753">
        <v>30450.324881844699</v>
      </c>
      <c r="BR753">
        <v>30111.204224650199</v>
      </c>
      <c r="BS753">
        <v>29775.8603028627</v>
      </c>
      <c r="BT753">
        <v>29444.2510555519</v>
      </c>
      <c r="BU753">
        <v>29116.334890213599</v>
      </c>
      <c r="BV753">
        <v>28792.070677553202</v>
      </c>
      <c r="BW753">
        <v>28471.417746326701</v>
      </c>
      <c r="BX753">
        <v>28154.335878239599</v>
      </c>
      <c r="BY753">
        <v>27840.785302902499</v>
      </c>
      <c r="BZ753">
        <v>27530.7266928428</v>
      </c>
      <c r="CA753">
        <v>27224.121158572001</v>
      </c>
      <c r="CB753">
        <v>26920.9302437078</v>
      </c>
      <c r="CC753">
        <v>26621.115920151002</v>
      </c>
    </row>
    <row r="754" spans="1:81" x14ac:dyDescent="0.25">
      <c r="A754">
        <v>15306</v>
      </c>
      <c r="B754" t="s">
        <v>1299</v>
      </c>
      <c r="C754" t="s">
        <v>27</v>
      </c>
      <c r="D754">
        <v>2019</v>
      </c>
      <c r="E754" t="s">
        <v>690</v>
      </c>
      <c r="F754" t="s">
        <v>23</v>
      </c>
      <c r="G754">
        <v>2017</v>
      </c>
      <c r="H754">
        <v>76343.100000000006</v>
      </c>
      <c r="I754">
        <v>90</v>
      </c>
      <c r="J754">
        <v>2050</v>
      </c>
      <c r="K754">
        <v>65</v>
      </c>
      <c r="L754">
        <v>26720.084999999999</v>
      </c>
      <c r="M754">
        <v>2020</v>
      </c>
      <c r="N754">
        <v>54407.9</v>
      </c>
      <c r="O754">
        <v>55.133065258763601</v>
      </c>
      <c r="P754" t="s">
        <v>24</v>
      </c>
      <c r="Q754">
        <v>3.2100080192</v>
      </c>
      <c r="R754">
        <v>1</v>
      </c>
      <c r="S754" t="s">
        <v>25</v>
      </c>
      <c r="T754">
        <v>-1.11368485725649E-2</v>
      </c>
      <c r="AV754">
        <v>76343.100000000006</v>
      </c>
      <c r="AW754">
        <v>69031.366666666596</v>
      </c>
      <c r="AX754">
        <v>61719.633333333302</v>
      </c>
      <c r="AY754">
        <v>54407.9</v>
      </c>
      <c r="AZ754">
        <v>53484.972833333297</v>
      </c>
      <c r="BA754">
        <v>52562.0456666666</v>
      </c>
      <c r="BB754">
        <v>51639.118499999997</v>
      </c>
      <c r="BC754">
        <v>50716.1913333333</v>
      </c>
      <c r="BD754">
        <v>49793.264166666602</v>
      </c>
      <c r="BE754">
        <v>48870.337</v>
      </c>
      <c r="BF754">
        <v>47947.409833333302</v>
      </c>
      <c r="BG754">
        <v>47024.482666666598</v>
      </c>
      <c r="BH754">
        <v>46101.555500000002</v>
      </c>
      <c r="BI754">
        <v>45178.628333333298</v>
      </c>
      <c r="BJ754">
        <v>44255.7011666666</v>
      </c>
      <c r="BK754">
        <v>43332.773999999998</v>
      </c>
      <c r="BL754">
        <v>42409.8468333333</v>
      </c>
      <c r="BM754">
        <v>41486.919666666603</v>
      </c>
      <c r="BN754">
        <v>40563.9925</v>
      </c>
      <c r="BO754">
        <v>39641.065333333303</v>
      </c>
      <c r="BP754">
        <v>38718.138166666598</v>
      </c>
      <c r="BQ754">
        <v>37795.210999999901</v>
      </c>
      <c r="BR754">
        <v>36872.283833333298</v>
      </c>
      <c r="BS754">
        <v>35949.356666666601</v>
      </c>
      <c r="BT754">
        <v>35026.429499999998</v>
      </c>
      <c r="BU754">
        <v>34103.502333333301</v>
      </c>
      <c r="BV754">
        <v>33180.575166666596</v>
      </c>
      <c r="BW754">
        <v>32257.647999999899</v>
      </c>
      <c r="BX754">
        <v>31334.7208333333</v>
      </c>
      <c r="BY754">
        <v>30411.793666666599</v>
      </c>
      <c r="BZ754">
        <v>29488.8665</v>
      </c>
      <c r="CA754">
        <v>28565.939333333299</v>
      </c>
      <c r="CB754">
        <v>27643.012166666598</v>
      </c>
      <c r="CC754">
        <v>26720.084999999999</v>
      </c>
    </row>
    <row r="755" spans="1:81" x14ac:dyDescent="0.25">
      <c r="A755">
        <v>74159</v>
      </c>
      <c r="B755" t="s">
        <v>1300</v>
      </c>
      <c r="C755" t="s">
        <v>1122</v>
      </c>
      <c r="D755">
        <v>2019</v>
      </c>
      <c r="E755" t="s">
        <v>28</v>
      </c>
      <c r="F755" t="s">
        <v>23</v>
      </c>
      <c r="G755">
        <v>2018</v>
      </c>
      <c r="H755">
        <v>48568.47</v>
      </c>
      <c r="I755">
        <v>99</v>
      </c>
      <c r="J755">
        <v>2022</v>
      </c>
      <c r="K755">
        <v>1.5</v>
      </c>
      <c r="L755">
        <v>47839.942949999997</v>
      </c>
      <c r="M755">
        <v>2020</v>
      </c>
      <c r="N755">
        <v>33500.932099999998</v>
      </c>
      <c r="O755">
        <v>2072.4350191210501</v>
      </c>
      <c r="P755" t="s">
        <v>45</v>
      </c>
      <c r="Q755">
        <v>2.6513463533146302</v>
      </c>
      <c r="R755">
        <v>1</v>
      </c>
      <c r="S755" t="s">
        <v>25</v>
      </c>
      <c r="T755">
        <v>-1.11368485725649E-2</v>
      </c>
      <c r="AW755">
        <v>48568.47</v>
      </c>
      <c r="AX755">
        <v>41034.701050000003</v>
      </c>
      <c r="AY755">
        <v>33500.932099999998</v>
      </c>
      <c r="AZ755">
        <v>40670.437525000001</v>
      </c>
      <c r="BA755">
        <v>47839.942949999997</v>
      </c>
      <c r="BB755">
        <v>47307.156749645699</v>
      </c>
      <c r="BC755">
        <v>46780.304108526303</v>
      </c>
      <c r="BD755">
        <v>46259.318945491097</v>
      </c>
      <c r="BE755">
        <v>45744.135915325103</v>
      </c>
      <c r="BF755">
        <v>45234.6904005533</v>
      </c>
      <c r="BG755">
        <v>44730.918503335502</v>
      </c>
      <c r="BH755">
        <v>44232.757037452102</v>
      </c>
      <c r="BI755">
        <v>43740.143520379002</v>
      </c>
      <c r="BJ755">
        <v>43253.016165450303</v>
      </c>
      <c r="BK755">
        <v>42771.313874108899</v>
      </c>
      <c r="BL755">
        <v>42294.9762282433</v>
      </c>
      <c r="BM755">
        <v>41823.943482609197</v>
      </c>
      <c r="BN755">
        <v>41358.156557335802</v>
      </c>
      <c r="BO755">
        <v>40897.557030516298</v>
      </c>
      <c r="BP755">
        <v>40442.087130879598</v>
      </c>
      <c r="BQ755">
        <v>39991.689730544596</v>
      </c>
      <c r="BR755">
        <v>39546.308337854498</v>
      </c>
      <c r="BS755">
        <v>39105.887090291799</v>
      </c>
      <c r="BT755">
        <v>38670.370747471403</v>
      </c>
      <c r="BU755">
        <v>38239.704684211902</v>
      </c>
      <c r="BV755">
        <v>37813.834883684198</v>
      </c>
      <c r="BW755">
        <v>37392.707930636701</v>
      </c>
      <c r="BX755">
        <v>36976.271004695001</v>
      </c>
      <c r="BY755">
        <v>36564.471873737602</v>
      </c>
      <c r="BZ755">
        <v>36157.258887344004</v>
      </c>
      <c r="CA755">
        <v>35754.580970316601</v>
      </c>
      <c r="CB755">
        <v>35356.387616274696</v>
      </c>
      <c r="CC755">
        <v>34962.628881319302</v>
      </c>
    </row>
    <row r="756" spans="1:81" x14ac:dyDescent="0.25">
      <c r="A756">
        <v>856831</v>
      </c>
      <c r="B756" t="s">
        <v>1301</v>
      </c>
      <c r="C756" t="s">
        <v>1122</v>
      </c>
      <c r="D756">
        <v>2020</v>
      </c>
      <c r="E756" t="s">
        <v>32</v>
      </c>
      <c r="F756" t="s">
        <v>33</v>
      </c>
      <c r="G756">
        <v>2020</v>
      </c>
      <c r="H756">
        <v>339</v>
      </c>
      <c r="I756">
        <v>100</v>
      </c>
      <c r="J756">
        <v>2025</v>
      </c>
      <c r="K756">
        <v>25</v>
      </c>
      <c r="L756">
        <v>254.25</v>
      </c>
      <c r="M756">
        <v>2020</v>
      </c>
      <c r="N756">
        <v>339</v>
      </c>
      <c r="O756">
        <v>0</v>
      </c>
      <c r="P756" t="s">
        <v>45</v>
      </c>
      <c r="Q756">
        <v>2.5678049119487798</v>
      </c>
      <c r="R756">
        <v>1</v>
      </c>
      <c r="S756" t="s">
        <v>25</v>
      </c>
      <c r="T756">
        <v>-1.11368485725649E-2</v>
      </c>
      <c r="AY756">
        <v>339</v>
      </c>
      <c r="AZ756">
        <v>322.05</v>
      </c>
      <c r="BA756">
        <v>305.10000000000002</v>
      </c>
      <c r="BB756">
        <v>288.14999999999998</v>
      </c>
      <c r="BC756">
        <v>271.2</v>
      </c>
      <c r="BD756">
        <v>254.25</v>
      </c>
      <c r="BE756">
        <v>251.41845625042501</v>
      </c>
      <c r="BF756">
        <v>248.61844697481601</v>
      </c>
      <c r="BG756">
        <v>245.84962097851101</v>
      </c>
      <c r="BH756">
        <v>243.11163097805101</v>
      </c>
      <c r="BI756">
        <v>240.40413355761899</v>
      </c>
      <c r="BJ756">
        <v>237.72678912596899</v>
      </c>
      <c r="BK756">
        <v>235.079261873831</v>
      </c>
      <c r="BL756">
        <v>232.461219731792</v>
      </c>
      <c r="BM756">
        <v>229.872334328645</v>
      </c>
      <c r="BN756">
        <v>227.31228095020501</v>
      </c>
      <c r="BO756">
        <v>224.78073849857799</v>
      </c>
      <c r="BP756">
        <v>222.27738945189</v>
      </c>
      <c r="BQ756">
        <v>219.80191982445999</v>
      </c>
      <c r="BR756">
        <v>217.354019127416</v>
      </c>
      <c r="BS756">
        <v>214.93338032975501</v>
      </c>
      <c r="BT756">
        <v>212.539699819833</v>
      </c>
      <c r="BU756">
        <v>210.17267736728101</v>
      </c>
      <c r="BV756">
        <v>207.832016085351</v>
      </c>
      <c r="BW756">
        <v>205.517422393678</v>
      </c>
      <c r="BX756">
        <v>203.22860598145601</v>
      </c>
      <c r="BY756">
        <v>200.96527977102701</v>
      </c>
      <c r="BZ756">
        <v>198.727159881874</v>
      </c>
      <c r="CA756">
        <v>196.51396559501299</v>
      </c>
      <c r="CB756">
        <v>194.32541931778701</v>
      </c>
      <c r="CC756">
        <v>192.16124654904499</v>
      </c>
    </row>
    <row r="757" spans="1:81" x14ac:dyDescent="0.25">
      <c r="A757">
        <v>856838</v>
      </c>
      <c r="B757" t="s">
        <v>1302</v>
      </c>
      <c r="C757" t="s">
        <v>1122</v>
      </c>
      <c r="D757">
        <v>2020</v>
      </c>
      <c r="E757" t="s">
        <v>44</v>
      </c>
      <c r="F757" t="s">
        <v>33</v>
      </c>
      <c r="G757">
        <v>2019</v>
      </c>
      <c r="H757">
        <v>896.04</v>
      </c>
      <c r="I757">
        <v>82.84</v>
      </c>
      <c r="J757">
        <v>2023</v>
      </c>
      <c r="K757">
        <v>10</v>
      </c>
      <c r="L757">
        <v>806.43600000000004</v>
      </c>
      <c r="M757">
        <v>2020</v>
      </c>
      <c r="N757">
        <v>941.36</v>
      </c>
      <c r="O757">
        <v>-50.578099192000401</v>
      </c>
      <c r="P757" t="s">
        <v>24</v>
      </c>
      <c r="Q757">
        <v>2.24522935789668</v>
      </c>
      <c r="R757">
        <v>1</v>
      </c>
      <c r="S757" t="s">
        <v>25</v>
      </c>
      <c r="T757">
        <v>-1.11368485725649E-2</v>
      </c>
      <c r="AX757">
        <v>896.04</v>
      </c>
      <c r="AY757">
        <v>941.36</v>
      </c>
      <c r="AZ757">
        <v>896.38533333333305</v>
      </c>
      <c r="BA757">
        <v>851.41066666666597</v>
      </c>
      <c r="BB757">
        <v>806.43600000000004</v>
      </c>
      <c r="BC757">
        <v>797.45484438453502</v>
      </c>
      <c r="BD757">
        <v>788.57371053916597</v>
      </c>
      <c r="BE757">
        <v>779.79148453658502</v>
      </c>
      <c r="BF757">
        <v>771.10706485512605</v>
      </c>
      <c r="BG757">
        <v>762.51936224059898</v>
      </c>
      <c r="BH757">
        <v>754.02729956967698</v>
      </c>
      <c r="BI757">
        <v>745.62981171478896</v>
      </c>
      <c r="BJ757">
        <v>737.325845410532</v>
      </c>
      <c r="BK757">
        <v>729.11435912155605</v>
      </c>
      <c r="BL757">
        <v>720.99432291193705</v>
      </c>
      <c r="BM757">
        <v>712.96471831598706</v>
      </c>
      <c r="BN757">
        <v>705.02453821052097</v>
      </c>
      <c r="BO757">
        <v>697.17278668852805</v>
      </c>
      <c r="BP757">
        <v>689.40847893426496</v>
      </c>
      <c r="BQ757">
        <v>681.73064109973097</v>
      </c>
      <c r="BR757">
        <v>674.13831018252597</v>
      </c>
      <c r="BS757">
        <v>666.630533905059</v>
      </c>
      <c r="BT757">
        <v>659.20637059511</v>
      </c>
      <c r="BU757">
        <v>651.86488906772195</v>
      </c>
      <c r="BV757">
        <v>644.60516850840304</v>
      </c>
      <c r="BW757">
        <v>637.42629835763205</v>
      </c>
      <c r="BX757">
        <v>630.32737819665294</v>
      </c>
      <c r="BY757">
        <v>623.30751763453497</v>
      </c>
      <c r="BZ757">
        <v>616.36583619649798</v>
      </c>
      <c r="CA757">
        <v>609.50146321347495</v>
      </c>
      <c r="CB757">
        <v>602.71353771291001</v>
      </c>
      <c r="CC757">
        <v>596.00120831076595</v>
      </c>
    </row>
    <row r="758" spans="1:81" x14ac:dyDescent="0.25">
      <c r="A758">
        <v>15294</v>
      </c>
      <c r="B758" t="s">
        <v>1303</v>
      </c>
      <c r="C758" t="s">
        <v>441</v>
      </c>
      <c r="D758">
        <v>2013</v>
      </c>
      <c r="E758" t="s">
        <v>28</v>
      </c>
      <c r="F758" t="s">
        <v>23</v>
      </c>
      <c r="G758">
        <v>2012</v>
      </c>
      <c r="H758">
        <v>5804651</v>
      </c>
      <c r="I758">
        <v>100</v>
      </c>
      <c r="J758">
        <v>2030</v>
      </c>
      <c r="K758">
        <v>7.8</v>
      </c>
      <c r="L758">
        <v>5351888.2220000001</v>
      </c>
      <c r="M758">
        <v>2020</v>
      </c>
      <c r="N758">
        <v>5401285</v>
      </c>
      <c r="O758">
        <v>89.696320241779603</v>
      </c>
      <c r="P758" t="s">
        <v>24</v>
      </c>
      <c r="Q758">
        <v>2.7288243710390199</v>
      </c>
      <c r="R758">
        <v>1</v>
      </c>
      <c r="S758" t="s">
        <v>25</v>
      </c>
      <c r="T758">
        <v>-1.11368485725649E-2</v>
      </c>
      <c r="AQ758">
        <v>5804651</v>
      </c>
      <c r="AR758">
        <v>5754230.25</v>
      </c>
      <c r="AS758">
        <v>5703809.5</v>
      </c>
      <c r="AT758">
        <v>5653388.75</v>
      </c>
      <c r="AU758">
        <v>5602968</v>
      </c>
      <c r="AV758">
        <v>5552547.25</v>
      </c>
      <c r="AW758">
        <v>5502126.5</v>
      </c>
      <c r="AX758">
        <v>5451705.75</v>
      </c>
      <c r="AY758">
        <v>5401285</v>
      </c>
      <c r="AZ758">
        <v>5396345.3222000003</v>
      </c>
      <c r="BA758">
        <v>5391405.6443999996</v>
      </c>
      <c r="BB758">
        <v>5386465.9665999999</v>
      </c>
      <c r="BC758">
        <v>5381526.2888000002</v>
      </c>
      <c r="BD758">
        <v>5376586.6109999996</v>
      </c>
      <c r="BE758">
        <v>5371646.9331999999</v>
      </c>
      <c r="BF758">
        <v>5366707.2554000001</v>
      </c>
      <c r="BG758">
        <v>5361767.5776000004</v>
      </c>
      <c r="BH758">
        <v>5356827.8997999998</v>
      </c>
      <c r="BI758">
        <v>5351888.2220000001</v>
      </c>
      <c r="BJ758">
        <v>5292285.0532942899</v>
      </c>
      <c r="BK758">
        <v>5233345.6760529</v>
      </c>
      <c r="BL758">
        <v>5175062.6977308104</v>
      </c>
      <c r="BM758">
        <v>5117428.8081126502</v>
      </c>
      <c r="BN758">
        <v>5060436.7783958204</v>
      </c>
      <c r="BO758">
        <v>5004079.4602837898</v>
      </c>
      <c r="BP758">
        <v>4948349.7850895301</v>
      </c>
      <c r="BQ758">
        <v>4893240.7628488997</v>
      </c>
      <c r="BR758">
        <v>4838745.48144395</v>
      </c>
      <c r="BS758">
        <v>4784857.1057359297</v>
      </c>
      <c r="BT758">
        <v>4731568.8767079804</v>
      </c>
      <c r="BU758">
        <v>4678874.1106174299</v>
      </c>
      <c r="BV758">
        <v>4626766.1981573896</v>
      </c>
      <c r="BW758">
        <v>4575238.6036278401</v>
      </c>
      <c r="BX758">
        <v>4524284.8641158901</v>
      </c>
      <c r="BY758">
        <v>4473898.5886850804</v>
      </c>
      <c r="BZ758">
        <v>4424073.4575738804</v>
      </c>
      <c r="CA758">
        <v>4374803.2214029804</v>
      </c>
      <c r="CB758">
        <v>4326081.70039145</v>
      </c>
      <c r="CC758">
        <v>4277902.7835816396</v>
      </c>
    </row>
    <row r="759" spans="1:81" x14ac:dyDescent="0.25">
      <c r="A759">
        <v>15271</v>
      </c>
      <c r="B759" t="s">
        <v>1304</v>
      </c>
      <c r="C759" t="s">
        <v>27</v>
      </c>
      <c r="D759">
        <v>2021</v>
      </c>
      <c r="E759" t="s">
        <v>28</v>
      </c>
      <c r="F759" t="s">
        <v>23</v>
      </c>
      <c r="G759">
        <v>2005</v>
      </c>
      <c r="H759">
        <v>26566330</v>
      </c>
      <c r="I759">
        <v>100</v>
      </c>
      <c r="J759">
        <v>2030</v>
      </c>
      <c r="K759">
        <v>100</v>
      </c>
      <c r="L759">
        <v>0</v>
      </c>
      <c r="M759">
        <v>2020</v>
      </c>
      <c r="N759">
        <v>10376800</v>
      </c>
      <c r="O759">
        <v>60.940035752021402</v>
      </c>
      <c r="P759" t="s">
        <v>24</v>
      </c>
      <c r="Q759">
        <v>3.65290053543902</v>
      </c>
      <c r="R759">
        <v>1</v>
      </c>
      <c r="S759" t="s">
        <v>25</v>
      </c>
      <c r="T759">
        <v>-1.11368485725649E-2</v>
      </c>
      <c r="AJ759">
        <v>26566330</v>
      </c>
      <c r="AK759">
        <v>25487028</v>
      </c>
      <c r="AL759">
        <v>24407726</v>
      </c>
      <c r="AM759">
        <v>23328424</v>
      </c>
      <c r="AN759">
        <v>22249122</v>
      </c>
      <c r="AO759">
        <v>21169820</v>
      </c>
      <c r="AP759">
        <v>20090518</v>
      </c>
      <c r="AQ759">
        <v>19011216</v>
      </c>
      <c r="AR759">
        <v>17931914</v>
      </c>
      <c r="AS759">
        <v>16852612</v>
      </c>
      <c r="AT759">
        <v>15773310</v>
      </c>
      <c r="AU759">
        <v>14694008</v>
      </c>
      <c r="AV759">
        <v>13614706</v>
      </c>
      <c r="AW759">
        <v>12535404</v>
      </c>
      <c r="AX759">
        <v>11456102</v>
      </c>
      <c r="AY759">
        <v>10376800</v>
      </c>
      <c r="AZ759">
        <v>9339120</v>
      </c>
      <c r="BA759">
        <v>8301440</v>
      </c>
      <c r="BB759">
        <v>7263760</v>
      </c>
      <c r="BC759">
        <v>6226080</v>
      </c>
      <c r="BD759">
        <v>5188400</v>
      </c>
      <c r="BE759">
        <v>4150720</v>
      </c>
      <c r="BF759">
        <v>3113040</v>
      </c>
      <c r="BG759">
        <v>2075360</v>
      </c>
      <c r="BH759">
        <v>1037680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row>
    <row r="760" spans="1:81" x14ac:dyDescent="0.25">
      <c r="A760">
        <v>15345</v>
      </c>
      <c r="B760" t="s">
        <v>1305</v>
      </c>
      <c r="C760" t="s">
        <v>31</v>
      </c>
      <c r="D760">
        <v>2017</v>
      </c>
      <c r="E760" t="s">
        <v>690</v>
      </c>
      <c r="F760" t="s">
        <v>23</v>
      </c>
      <c r="G760">
        <v>2017</v>
      </c>
      <c r="H760">
        <v>47707</v>
      </c>
      <c r="I760">
        <v>100</v>
      </c>
      <c r="J760">
        <v>2030</v>
      </c>
      <c r="K760">
        <v>35</v>
      </c>
      <c r="L760">
        <v>31009.55</v>
      </c>
      <c r="M760">
        <v>2020</v>
      </c>
      <c r="N760">
        <v>5257</v>
      </c>
      <c r="O760">
        <v>254.23043638399901</v>
      </c>
      <c r="P760" t="s">
        <v>691</v>
      </c>
      <c r="Q760">
        <v>3.0002486731390201</v>
      </c>
      <c r="R760">
        <v>1</v>
      </c>
      <c r="S760" t="s">
        <v>25</v>
      </c>
      <c r="T760">
        <v>-1.11368485725649E-2</v>
      </c>
      <c r="AV760">
        <v>47707</v>
      </c>
      <c r="AW760">
        <v>33557</v>
      </c>
      <c r="AX760">
        <v>19407</v>
      </c>
      <c r="AY760">
        <v>5257</v>
      </c>
      <c r="AZ760">
        <v>7832.2550000000001</v>
      </c>
      <c r="BA760">
        <v>10407.51</v>
      </c>
      <c r="BB760">
        <v>12982.764999999999</v>
      </c>
      <c r="BC760">
        <v>15558.02</v>
      </c>
      <c r="BD760">
        <v>18133.275000000001</v>
      </c>
      <c r="BE760">
        <v>20708.53</v>
      </c>
      <c r="BF760">
        <v>23283.785</v>
      </c>
      <c r="BG760">
        <v>25859.040000000001</v>
      </c>
      <c r="BH760">
        <v>28434.294999999998</v>
      </c>
      <c r="BI760">
        <v>31009.55</v>
      </c>
      <c r="BJ760">
        <v>30664.2013373466</v>
      </c>
      <c r="BK760">
        <v>30322.698770453899</v>
      </c>
      <c r="BL760">
        <v>29984.9994659359</v>
      </c>
      <c r="BM760">
        <v>29651.061067435301</v>
      </c>
      <c r="BN760">
        <v>29320.841690311401</v>
      </c>
      <c r="BO760">
        <v>28994.2999163862</v>
      </c>
      <c r="BP760">
        <v>28671.394788749902</v>
      </c>
      <c r="BQ760">
        <v>28352.0858066234</v>
      </c>
      <c r="BR760">
        <v>28036.332920278601</v>
      </c>
      <c r="BS760">
        <v>27724.096526015499</v>
      </c>
      <c r="BT760">
        <v>27415.3374611941</v>
      </c>
      <c r="BU760">
        <v>27110.016999323001</v>
      </c>
      <c r="BV760">
        <v>26808.096845201901</v>
      </c>
      <c r="BW760">
        <v>26509.539130118199</v>
      </c>
      <c r="BX760">
        <v>26214.3064070976</v>
      </c>
      <c r="BY760">
        <v>25922.3616462069</v>
      </c>
      <c r="BZ760">
        <v>25633.668229909901</v>
      </c>
      <c r="CA760">
        <v>25348.189948473999</v>
      </c>
      <c r="CB760">
        <v>25065.890995429199</v>
      </c>
      <c r="CC760">
        <v>24786.735963076699</v>
      </c>
    </row>
    <row r="761" spans="1:81" x14ac:dyDescent="0.25">
      <c r="A761">
        <v>838500</v>
      </c>
      <c r="B761" t="s">
        <v>1306</v>
      </c>
      <c r="C761" t="s">
        <v>116</v>
      </c>
      <c r="D761">
        <v>2018</v>
      </c>
      <c r="E761" t="s">
        <v>32</v>
      </c>
      <c r="F761" t="s">
        <v>33</v>
      </c>
      <c r="G761">
        <v>2016</v>
      </c>
      <c r="H761">
        <v>40591.379999999997</v>
      </c>
      <c r="I761">
        <v>100</v>
      </c>
      <c r="J761">
        <v>2023</v>
      </c>
      <c r="K761">
        <v>100</v>
      </c>
      <c r="L761">
        <v>0</v>
      </c>
      <c r="M761">
        <v>2020</v>
      </c>
      <c r="N761">
        <v>18587.37</v>
      </c>
      <c r="O761">
        <v>54.208578274500603</v>
      </c>
      <c r="P761" t="s">
        <v>24</v>
      </c>
      <c r="Q761">
        <v>3.3168333274306798</v>
      </c>
      <c r="R761">
        <v>1</v>
      </c>
      <c r="S761" t="s">
        <v>25</v>
      </c>
      <c r="T761">
        <v>-1.11368485725649E-2</v>
      </c>
      <c r="AU761">
        <v>40591.379999999997</v>
      </c>
      <c r="AV761">
        <v>35090.3774999999</v>
      </c>
      <c r="AW761">
        <v>29589.375</v>
      </c>
      <c r="AX761">
        <v>24088.372499999899</v>
      </c>
      <c r="AY761">
        <v>18587.37</v>
      </c>
      <c r="AZ761">
        <v>12391.58</v>
      </c>
      <c r="BA761">
        <v>6195.79</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row>
    <row r="762" spans="1:81" x14ac:dyDescent="0.25">
      <c r="A762">
        <v>74120</v>
      </c>
      <c r="B762" t="s">
        <v>1307</v>
      </c>
      <c r="C762" t="s">
        <v>1286</v>
      </c>
      <c r="D762">
        <v>2019</v>
      </c>
      <c r="E762" t="s">
        <v>28</v>
      </c>
      <c r="F762" t="s">
        <v>23</v>
      </c>
      <c r="G762">
        <v>2019</v>
      </c>
      <c r="H762">
        <v>60077.729999999901</v>
      </c>
      <c r="I762">
        <v>100</v>
      </c>
      <c r="J762">
        <v>2030</v>
      </c>
      <c r="K762">
        <v>25</v>
      </c>
      <c r="L762">
        <v>45058.297500000001</v>
      </c>
      <c r="M762">
        <v>2020</v>
      </c>
      <c r="N762">
        <v>60077</v>
      </c>
      <c r="O762">
        <v>35.631434506390903</v>
      </c>
      <c r="P762" t="s">
        <v>45</v>
      </c>
      <c r="Q762">
        <v>2.90025049773902</v>
      </c>
      <c r="R762">
        <v>1</v>
      </c>
      <c r="S762" t="s">
        <v>25</v>
      </c>
      <c r="T762">
        <v>-1.11368485725649E-2</v>
      </c>
      <c r="AX762">
        <v>60077.729999999901</v>
      </c>
      <c r="AY762">
        <v>60077</v>
      </c>
      <c r="AZ762">
        <v>58575.12975</v>
      </c>
      <c r="BA762">
        <v>57073.2595</v>
      </c>
      <c r="BB762">
        <v>55571.38925</v>
      </c>
      <c r="BC762">
        <v>54069.519</v>
      </c>
      <c r="BD762">
        <v>52567.64875</v>
      </c>
      <c r="BE762">
        <v>51065.7785</v>
      </c>
      <c r="BF762">
        <v>49563.90825</v>
      </c>
      <c r="BG762">
        <v>48062.038</v>
      </c>
      <c r="BH762">
        <v>46560.167750000001</v>
      </c>
      <c r="BI762">
        <v>45058.297500000001</v>
      </c>
      <c r="BJ762">
        <v>44556.4900638049</v>
      </c>
      <c r="BK762">
        <v>44060.271181039301</v>
      </c>
      <c r="BL762">
        <v>43569.578612829901</v>
      </c>
      <c r="BM762">
        <v>43084.3508134484</v>
      </c>
      <c r="BN762">
        <v>42604.5269225917</v>
      </c>
      <c r="BO762">
        <v>42130.046757748998</v>
      </c>
      <c r="BP762">
        <v>41660.850806652903</v>
      </c>
      <c r="BQ762">
        <v>41196.880219815001</v>
      </c>
      <c r="BR762">
        <v>40738.076803144802</v>
      </c>
      <c r="BS762">
        <v>40284.383010650701</v>
      </c>
      <c r="BT762">
        <v>39835.741937221901</v>
      </c>
      <c r="BU762">
        <v>39392.097311491198</v>
      </c>
      <c r="BV762">
        <v>38953.393488777401</v>
      </c>
      <c r="BW762">
        <v>38519.575444105401</v>
      </c>
      <c r="BX762">
        <v>38090.588765304899</v>
      </c>
      <c r="BY762">
        <v>37666.3796461858</v>
      </c>
      <c r="BZ762">
        <v>37246.894879789499</v>
      </c>
      <c r="CA762">
        <v>36832.081851715098</v>
      </c>
      <c r="CB762">
        <v>36421.888533520199</v>
      </c>
      <c r="CC762">
        <v>36016.263476195498</v>
      </c>
    </row>
    <row r="763" spans="1:81" x14ac:dyDescent="0.25">
      <c r="A763">
        <v>44266</v>
      </c>
      <c r="B763" t="s">
        <v>443</v>
      </c>
      <c r="C763" t="s">
        <v>27</v>
      </c>
      <c r="D763">
        <v>2019</v>
      </c>
      <c r="E763" t="s">
        <v>690</v>
      </c>
      <c r="F763" t="s">
        <v>23</v>
      </c>
      <c r="G763">
        <v>2017</v>
      </c>
      <c r="H763">
        <v>152447</v>
      </c>
      <c r="I763">
        <v>100</v>
      </c>
      <c r="J763">
        <v>2030</v>
      </c>
      <c r="K763">
        <v>71</v>
      </c>
      <c r="L763">
        <v>44209.63</v>
      </c>
      <c r="M763">
        <v>2020</v>
      </c>
      <c r="N763">
        <v>80888</v>
      </c>
      <c r="O763">
        <v>66.113025473549499</v>
      </c>
      <c r="P763" t="s">
        <v>24</v>
      </c>
      <c r="Q763">
        <v>3.3602591471390202</v>
      </c>
      <c r="R763">
        <v>1</v>
      </c>
      <c r="S763" t="s">
        <v>25</v>
      </c>
      <c r="T763">
        <v>-1.11368485725649E-2</v>
      </c>
      <c r="AV763">
        <v>152447</v>
      </c>
      <c r="AW763">
        <v>128594</v>
      </c>
      <c r="AX763">
        <v>104741</v>
      </c>
      <c r="AY763">
        <v>80888</v>
      </c>
      <c r="AZ763">
        <v>77220.163</v>
      </c>
      <c r="BA763">
        <v>73552.326000000001</v>
      </c>
      <c r="BB763">
        <v>69884.489000000001</v>
      </c>
      <c r="BC763">
        <v>66216.652000000002</v>
      </c>
      <c r="BD763">
        <v>62548.815000000002</v>
      </c>
      <c r="BE763">
        <v>58880.978000000003</v>
      </c>
      <c r="BF763">
        <v>55213.141000000003</v>
      </c>
      <c r="BG763">
        <v>51545.303999999996</v>
      </c>
      <c r="BH763">
        <v>47877.466999999997</v>
      </c>
      <c r="BI763">
        <v>44209.63</v>
      </c>
      <c r="BJ763">
        <v>43717.274045240803</v>
      </c>
      <c r="BK763">
        <v>43230.401384193698</v>
      </c>
      <c r="BL763">
        <v>42748.950950246697</v>
      </c>
      <c r="BM763">
        <v>42272.862356877798</v>
      </c>
      <c r="BN763">
        <v>41802.075890080399</v>
      </c>
      <c r="BO763">
        <v>41336.532500873698</v>
      </c>
      <c r="BP763">
        <v>40876.173797896503</v>
      </c>
      <c r="BQ763">
        <v>40420.942040083501</v>
      </c>
      <c r="BR763">
        <v>39970.780129422703</v>
      </c>
      <c r="BS763">
        <v>39525.631603793998</v>
      </c>
      <c r="BT763">
        <v>39085.440629887598</v>
      </c>
      <c r="BU763">
        <v>38650.151996200497</v>
      </c>
      <c r="BV763">
        <v>38219.711106112198</v>
      </c>
      <c r="BW763">
        <v>37794.063971036303</v>
      </c>
      <c r="BX763">
        <v>37373.157203649003</v>
      </c>
      <c r="BY763">
        <v>36956.938011193299</v>
      </c>
      <c r="BZ763">
        <v>36545.354188857003</v>
      </c>
      <c r="CA763">
        <v>36138.354113224901</v>
      </c>
      <c r="CB763">
        <v>35735.886735804197</v>
      </c>
      <c r="CC763">
        <v>35337.901576621203</v>
      </c>
    </row>
    <row r="764" spans="1:81" x14ac:dyDescent="0.25">
      <c r="A764">
        <v>15366</v>
      </c>
      <c r="B764" t="s">
        <v>1308</v>
      </c>
      <c r="C764" t="s">
        <v>48</v>
      </c>
      <c r="D764">
        <v>2019</v>
      </c>
      <c r="E764" t="s">
        <v>690</v>
      </c>
      <c r="F764" t="s">
        <v>23</v>
      </c>
      <c r="G764">
        <v>2018</v>
      </c>
      <c r="H764">
        <v>29696</v>
      </c>
      <c r="I764">
        <v>100</v>
      </c>
      <c r="J764">
        <v>2025</v>
      </c>
      <c r="K764">
        <v>30</v>
      </c>
      <c r="L764">
        <v>20787.199999999899</v>
      </c>
      <c r="M764">
        <v>2020</v>
      </c>
      <c r="N764">
        <v>5881</v>
      </c>
      <c r="O764">
        <v>267.31995330459802</v>
      </c>
      <c r="P764" t="s">
        <v>691</v>
      </c>
      <c r="Q764">
        <v>2.9478078476487801</v>
      </c>
      <c r="R764">
        <v>1</v>
      </c>
      <c r="S764" t="s">
        <v>25</v>
      </c>
      <c r="T764">
        <v>-1.11368485725649E-2</v>
      </c>
      <c r="AW764">
        <v>29696</v>
      </c>
      <c r="AX764">
        <v>17788.5</v>
      </c>
      <c r="AY764">
        <v>5881</v>
      </c>
      <c r="AZ764">
        <v>8862.24</v>
      </c>
      <c r="BA764">
        <v>11843.48</v>
      </c>
      <c r="BB764">
        <v>14824.719999999899</v>
      </c>
      <c r="BC764">
        <v>17805.96</v>
      </c>
      <c r="BD764">
        <v>20787.199999999899</v>
      </c>
      <c r="BE764">
        <v>20555.6961013523</v>
      </c>
      <c r="BF764">
        <v>20326.770426567899</v>
      </c>
      <c r="BG764">
        <v>20100.394262357899</v>
      </c>
      <c r="BH764">
        <v>19876.539215209199</v>
      </c>
      <c r="BI764">
        <v>19655.177207822799</v>
      </c>
      <c r="BJ764">
        <v>19436.280475592299</v>
      </c>
      <c r="BK764">
        <v>19219.821563121699</v>
      </c>
      <c r="BL764">
        <v>19005.7733207815</v>
      </c>
      <c r="BM764">
        <v>18794.108901303502</v>
      </c>
      <c r="BN764">
        <v>18584.801756413399</v>
      </c>
      <c r="BO764">
        <v>18377.825633501099</v>
      </c>
      <c r="BP764">
        <v>18173.1545723278</v>
      </c>
      <c r="BQ764">
        <v>17970.7629017699</v>
      </c>
      <c r="BR764">
        <v>17770.625236599499</v>
      </c>
      <c r="BS764">
        <v>17572.716474299599</v>
      </c>
      <c r="BT764">
        <v>17377.011791916699</v>
      </c>
      <c r="BU764">
        <v>17183.4866429465</v>
      </c>
      <c r="BV764">
        <v>16992.116754255301</v>
      </c>
      <c r="BW764">
        <v>16802.8781230358</v>
      </c>
      <c r="BX764">
        <v>16615.747013796299</v>
      </c>
      <c r="BY764">
        <v>16430.699955383599</v>
      </c>
      <c r="BZ764">
        <v>16247.7137380393</v>
      </c>
      <c r="CA764">
        <v>16066.7654104883</v>
      </c>
      <c r="CB764">
        <v>15887.832277060799</v>
      </c>
      <c r="CC764">
        <v>15710.891894844901</v>
      </c>
    </row>
    <row r="765" spans="1:81" x14ac:dyDescent="0.25">
      <c r="A765">
        <v>850295</v>
      </c>
      <c r="B765" t="s">
        <v>1309</v>
      </c>
      <c r="C765" t="s">
        <v>84</v>
      </c>
      <c r="D765">
        <v>2020</v>
      </c>
      <c r="E765" t="s">
        <v>28</v>
      </c>
      <c r="F765" t="s">
        <v>23</v>
      </c>
      <c r="G765">
        <v>2019</v>
      </c>
      <c r="H765">
        <v>99327.08</v>
      </c>
      <c r="I765">
        <v>100</v>
      </c>
      <c r="J765">
        <v>2030</v>
      </c>
      <c r="K765">
        <v>46.2</v>
      </c>
      <c r="L765">
        <v>53437.969040000004</v>
      </c>
      <c r="M765">
        <v>2020</v>
      </c>
      <c r="N765">
        <v>93083</v>
      </c>
      <c r="O765">
        <v>13.606888147043801</v>
      </c>
      <c r="P765" t="s">
        <v>691</v>
      </c>
      <c r="Q765">
        <v>3.1122538351470199</v>
      </c>
      <c r="R765">
        <v>1</v>
      </c>
      <c r="S765" t="s">
        <v>25</v>
      </c>
      <c r="T765">
        <v>-1.11368485725649E-2</v>
      </c>
      <c r="AX765">
        <v>99327.08</v>
      </c>
      <c r="AY765">
        <v>93083</v>
      </c>
      <c r="AZ765">
        <v>89118.496904</v>
      </c>
      <c r="BA765">
        <v>85153.993807999999</v>
      </c>
      <c r="BB765">
        <v>81189.490711999999</v>
      </c>
      <c r="BC765">
        <v>77224.987615999999</v>
      </c>
      <c r="BD765">
        <v>73260.484519999998</v>
      </c>
      <c r="BE765">
        <v>69295.981423999998</v>
      </c>
      <c r="BF765">
        <v>65331.478327999997</v>
      </c>
      <c r="BG765">
        <v>61366.975231999997</v>
      </c>
      <c r="BH765">
        <v>57402.472135999997</v>
      </c>
      <c r="BI765">
        <v>53437.969040000004</v>
      </c>
      <c r="BJ765">
        <v>52842.8384707761</v>
      </c>
      <c r="BK765">
        <v>52254.3357805825</v>
      </c>
      <c r="BL765">
        <v>51672.387155734199</v>
      </c>
      <c r="BM765">
        <v>51096.919604597897</v>
      </c>
      <c r="BN765">
        <v>50527.860948436901</v>
      </c>
      <c r="BO765">
        <v>49965.139812358597</v>
      </c>
      <c r="BP765">
        <v>49408.685616361297</v>
      </c>
      <c r="BQ765">
        <v>48858.428566482398</v>
      </c>
      <c r="BR765">
        <v>48314.299646043997</v>
      </c>
      <c r="BS765">
        <v>47776.230606996498</v>
      </c>
      <c r="BT765">
        <v>47244.153961358403</v>
      </c>
      <c r="BU765">
        <v>46718.002972751798</v>
      </c>
      <c r="BV765">
        <v>46197.711648031698</v>
      </c>
      <c r="BW765">
        <v>45683.214729008498</v>
      </c>
      <c r="BX765">
        <v>45174.4476842636</v>
      </c>
      <c r="BY765">
        <v>44671.346701054703</v>
      </c>
      <c r="BZ765">
        <v>44173.848677312497</v>
      </c>
      <c r="CA765">
        <v>43681.891213725903</v>
      </c>
      <c r="CB765">
        <v>43195.4126059154</v>
      </c>
      <c r="CC765">
        <v>42714.351836693801</v>
      </c>
    </row>
    <row r="766" spans="1:81" x14ac:dyDescent="0.25">
      <c r="A766">
        <v>858937</v>
      </c>
      <c r="B766" t="s">
        <v>1310</v>
      </c>
      <c r="C766" t="s">
        <v>84</v>
      </c>
      <c r="D766">
        <v>2021</v>
      </c>
      <c r="E766" t="s">
        <v>28</v>
      </c>
      <c r="F766" t="s">
        <v>23</v>
      </c>
      <c r="G766">
        <v>2020</v>
      </c>
      <c r="H766">
        <v>5677.09</v>
      </c>
      <c r="I766">
        <v>100</v>
      </c>
      <c r="J766">
        <v>2021</v>
      </c>
      <c r="K766">
        <v>3</v>
      </c>
      <c r="L766">
        <v>5506.7772999999997</v>
      </c>
      <c r="M766">
        <v>2020</v>
      </c>
      <c r="N766">
        <v>5677.09</v>
      </c>
      <c r="O766">
        <v>0</v>
      </c>
      <c r="P766" t="s">
        <v>691</v>
      </c>
      <c r="Q766">
        <v>2.67585422624559</v>
      </c>
      <c r="R766">
        <v>1</v>
      </c>
      <c r="S766" t="s">
        <v>25</v>
      </c>
      <c r="T766">
        <v>-1.11368485725649E-2</v>
      </c>
      <c r="AY766">
        <v>5677.09</v>
      </c>
      <c r="AZ766">
        <v>5506.7772999999997</v>
      </c>
      <c r="BA766">
        <v>5445.4491550870598</v>
      </c>
      <c r="BB766">
        <v>5384.8040124372501</v>
      </c>
      <c r="BC766">
        <v>5324.8342655577999</v>
      </c>
      <c r="BD766">
        <v>5265.5323926682704</v>
      </c>
      <c r="BE766">
        <v>5206.8909557571897</v>
      </c>
      <c r="BF766">
        <v>5148.90259964907</v>
      </c>
      <c r="BG766">
        <v>5091.5600510818904</v>
      </c>
      <c r="BH766">
        <v>5034.8561177948704</v>
      </c>
      <c r="BI766">
        <v>4978.78368762634</v>
      </c>
      <c r="BJ766">
        <v>4923.3357276216902</v>
      </c>
      <c r="BK766">
        <v>4868.5052831512603</v>
      </c>
      <c r="BL766">
        <v>4814.28547703808</v>
      </c>
      <c r="BM766">
        <v>4760.6695086952004</v>
      </c>
      <c r="BN766">
        <v>4707.6506532728399</v>
      </c>
      <c r="BO766">
        <v>4655.2222608148004</v>
      </c>
      <c r="BP766">
        <v>4603.3777554244798</v>
      </c>
      <c r="BQ766">
        <v>4552.1106344399996</v>
      </c>
      <c r="BR766">
        <v>4501.4144676186797</v>
      </c>
      <c r="BS766">
        <v>4451.2828963304601</v>
      </c>
      <c r="BT766">
        <v>4401.7096327603704</v>
      </c>
      <c r="BU766">
        <v>4352.6884591199196</v>
      </c>
      <c r="BV766">
        <v>4304.2132268671503</v>
      </c>
      <c r="BW766">
        <v>4256.2778559355002</v>
      </c>
      <c r="BX766">
        <v>4208.8763339711904</v>
      </c>
      <c r="BY766">
        <v>4162.0027155791004</v>
      </c>
      <c r="BZ766">
        <v>4115.6511215770897</v>
      </c>
      <c r="CA766">
        <v>4069.81573825858</v>
      </c>
      <c r="CB766">
        <v>4024.49081666335</v>
      </c>
      <c r="CC766">
        <v>3979.6706718564901</v>
      </c>
    </row>
    <row r="767" spans="1:81" x14ac:dyDescent="0.25">
      <c r="A767">
        <v>22942</v>
      </c>
      <c r="B767" t="s">
        <v>1311</v>
      </c>
      <c r="C767" t="s">
        <v>39</v>
      </c>
      <c r="D767">
        <v>2020</v>
      </c>
      <c r="E767" t="s">
        <v>690</v>
      </c>
      <c r="F767" t="s">
        <v>23</v>
      </c>
      <c r="G767">
        <v>2018</v>
      </c>
      <c r="H767">
        <v>17621.87</v>
      </c>
      <c r="I767">
        <v>100</v>
      </c>
      <c r="J767">
        <v>2030</v>
      </c>
      <c r="K767">
        <v>28</v>
      </c>
      <c r="L767">
        <v>12687.7463999999</v>
      </c>
      <c r="M767">
        <v>2020</v>
      </c>
      <c r="N767">
        <v>12013.9399999999</v>
      </c>
      <c r="O767">
        <v>113.65663051056301</v>
      </c>
      <c r="P767" t="s">
        <v>24</v>
      </c>
      <c r="Q767">
        <v>2.93024566463902</v>
      </c>
      <c r="R767">
        <v>1</v>
      </c>
      <c r="S767" t="s">
        <v>25</v>
      </c>
      <c r="T767">
        <v>-1.11368485725649E-2</v>
      </c>
      <c r="AW767">
        <v>17621.87</v>
      </c>
      <c r="AX767">
        <v>14817.904999999901</v>
      </c>
      <c r="AY767">
        <v>12013.9399999999</v>
      </c>
      <c r="AZ767">
        <v>12081.3206399999</v>
      </c>
      <c r="BA767">
        <v>12148.701279999999</v>
      </c>
      <c r="BB767">
        <v>12216.0819199999</v>
      </c>
      <c r="BC767">
        <v>12283.4625599999</v>
      </c>
      <c r="BD767">
        <v>12350.843199999999</v>
      </c>
      <c r="BE767">
        <v>12418.223839999901</v>
      </c>
      <c r="BF767">
        <v>12485.6044799999</v>
      </c>
      <c r="BG767">
        <v>12552.985119999899</v>
      </c>
      <c r="BH767">
        <v>12620.365759999901</v>
      </c>
      <c r="BI767">
        <v>12687.7463999999</v>
      </c>
      <c r="BJ767">
        <v>12546.444889615999</v>
      </c>
      <c r="BK767">
        <v>12406.7170327564</v>
      </c>
      <c r="BL767">
        <v>12268.545303879901</v>
      </c>
      <c r="BM767">
        <v>12131.9123726249</v>
      </c>
      <c r="BN767">
        <v>11996.801101635399</v>
      </c>
      <c r="BO767">
        <v>11863.194544411301</v>
      </c>
      <c r="BP767">
        <v>11731.075943183299</v>
      </c>
      <c r="BQ767">
        <v>11600.4287268108</v>
      </c>
      <c r="BR767">
        <v>11471.2365087035</v>
      </c>
      <c r="BS767">
        <v>11343.483084766</v>
      </c>
      <c r="BT767">
        <v>11217.152431365501</v>
      </c>
      <c r="BU767">
        <v>11092.228703322</v>
      </c>
      <c r="BV767">
        <v>10968.6962319208</v>
      </c>
      <c r="BW767">
        <v>10846.5395229475</v>
      </c>
      <c r="BX767">
        <v>10725.7432547441</v>
      </c>
      <c r="BY767">
        <v>10606.292276287801</v>
      </c>
      <c r="BZ767">
        <v>10488.171605290399</v>
      </c>
      <c r="CA767">
        <v>10371.3664263192</v>
      </c>
      <c r="CB767">
        <v>10255.8620889387</v>
      </c>
      <c r="CC767">
        <v>10141.6441058731</v>
      </c>
    </row>
    <row r="768" spans="1:81" x14ac:dyDescent="0.25">
      <c r="A768">
        <v>15419</v>
      </c>
      <c r="B768" t="s">
        <v>446</v>
      </c>
      <c r="C768" t="s">
        <v>27</v>
      </c>
      <c r="D768">
        <v>2015</v>
      </c>
      <c r="E768" t="s">
        <v>690</v>
      </c>
      <c r="F768" t="s">
        <v>23</v>
      </c>
      <c r="G768">
        <v>2014</v>
      </c>
      <c r="H768">
        <v>368547</v>
      </c>
      <c r="I768">
        <v>100</v>
      </c>
      <c r="J768">
        <v>2025</v>
      </c>
      <c r="K768">
        <v>30</v>
      </c>
      <c r="L768">
        <v>257982.9</v>
      </c>
      <c r="M768">
        <v>2020</v>
      </c>
      <c r="N768">
        <v>315526</v>
      </c>
      <c r="O768">
        <v>47.954987197471901</v>
      </c>
      <c r="P768" t="s">
        <v>24</v>
      </c>
      <c r="Q768">
        <v>2.9478417327487798</v>
      </c>
      <c r="R768">
        <v>1</v>
      </c>
      <c r="S768" t="s">
        <v>25</v>
      </c>
      <c r="T768">
        <v>-1.11368485725649E-2</v>
      </c>
      <c r="AS768">
        <v>368547</v>
      </c>
      <c r="AT768">
        <v>359710.16666666599</v>
      </c>
      <c r="AU768">
        <v>350873.33333333302</v>
      </c>
      <c r="AV768">
        <v>342036.5</v>
      </c>
      <c r="AW768">
        <v>333199.66666666599</v>
      </c>
      <c r="AX768">
        <v>324362.83333333302</v>
      </c>
      <c r="AY768">
        <v>315526</v>
      </c>
      <c r="AZ768">
        <v>304017.38</v>
      </c>
      <c r="BA768">
        <v>292508.76</v>
      </c>
      <c r="BB768">
        <v>281000.14</v>
      </c>
      <c r="BC768">
        <v>269491.52</v>
      </c>
      <c r="BD768">
        <v>257982.9</v>
      </c>
      <c r="BE768">
        <v>255109.78350838801</v>
      </c>
      <c r="BF768">
        <v>252268.664480076</v>
      </c>
      <c r="BG768">
        <v>249459.18656415801</v>
      </c>
      <c r="BH768">
        <v>246680.99737835801</v>
      </c>
      <c r="BI768">
        <v>243933.748464826</v>
      </c>
      <c r="BJ768">
        <v>241217.095246435</v>
      </c>
      <c r="BK768">
        <v>238530.69698356101</v>
      </c>
      <c r="BL768">
        <v>235874.216731347</v>
      </c>
      <c r="BM768">
        <v>233247.32129743701</v>
      </c>
      <c r="BN768">
        <v>230649.681200191</v>
      </c>
      <c r="BO768">
        <v>228080.97062735501</v>
      </c>
      <c r="BP768">
        <v>225540.86739519401</v>
      </c>
      <c r="BQ768">
        <v>223029.05290808901</v>
      </c>
      <c r="BR768">
        <v>220545.212118569</v>
      </c>
      <c r="BS768">
        <v>218089.03348780001</v>
      </c>
      <c r="BT768">
        <v>215660.208946509</v>
      </c>
      <c r="BU768">
        <v>213258.433856344</v>
      </c>
      <c r="BV768">
        <v>210883.40697166399</v>
      </c>
      <c r="BW768">
        <v>208534.83040175401</v>
      </c>
      <c r="BX768">
        <v>206212.40957346401</v>
      </c>
      <c r="BY768">
        <v>203915.853194261</v>
      </c>
      <c r="BZ768">
        <v>201644.87321569101</v>
      </c>
      <c r="CA768">
        <v>199399.18479725401</v>
      </c>
      <c r="CB768">
        <v>197178.506270674</v>
      </c>
      <c r="CC768">
        <v>194982.55910457301</v>
      </c>
    </row>
    <row r="769" spans="1:81" x14ac:dyDescent="0.25">
      <c r="A769">
        <v>50821</v>
      </c>
      <c r="B769" t="s">
        <v>1312</v>
      </c>
      <c r="C769" t="s">
        <v>27</v>
      </c>
      <c r="D769">
        <v>2018</v>
      </c>
      <c r="E769" t="s">
        <v>690</v>
      </c>
      <c r="F769" t="s">
        <v>23</v>
      </c>
      <c r="G769">
        <v>2017</v>
      </c>
      <c r="H769">
        <v>825</v>
      </c>
      <c r="I769">
        <v>100</v>
      </c>
      <c r="J769">
        <v>2025</v>
      </c>
      <c r="K769">
        <v>99.8</v>
      </c>
      <c r="L769">
        <v>1.65</v>
      </c>
      <c r="M769">
        <v>2020</v>
      </c>
      <c r="N769">
        <v>2761</v>
      </c>
      <c r="O769">
        <v>-0.87126983565704896</v>
      </c>
      <c r="P769" t="s">
        <v>24</v>
      </c>
      <c r="Q769">
        <v>3.64584615334878</v>
      </c>
      <c r="R769">
        <v>1</v>
      </c>
      <c r="S769" t="s">
        <v>25</v>
      </c>
      <c r="T769">
        <v>-1.11368485725649E-2</v>
      </c>
      <c r="AV769">
        <v>825</v>
      </c>
      <c r="AW769">
        <v>1470.3333333333301</v>
      </c>
      <c r="AX769">
        <v>2115.6666666666601</v>
      </c>
      <c r="AY769">
        <v>2761</v>
      </c>
      <c r="AZ769">
        <v>2209.13</v>
      </c>
      <c r="BA769">
        <v>1657.26</v>
      </c>
      <c r="BB769">
        <v>1105.3900000000001</v>
      </c>
      <c r="BC769">
        <v>553.52</v>
      </c>
      <c r="BD769">
        <v>1.65</v>
      </c>
      <c r="BE769">
        <v>1.6316241998552601</v>
      </c>
      <c r="BF769">
        <v>1.61345304821414</v>
      </c>
      <c r="BG769">
        <v>1.5954842659372399</v>
      </c>
      <c r="BH769">
        <v>1.57771559926759</v>
      </c>
      <c r="BI769">
        <v>1.5601448195479699</v>
      </c>
      <c r="BJ769">
        <v>1.5427697229413899</v>
      </c>
      <c r="BK769">
        <v>1.5255881301546601</v>
      </c>
      <c r="BL769">
        <v>1.50859788616502</v>
      </c>
      <c r="BM769">
        <v>1.4917968599499101</v>
      </c>
      <c r="BN769">
        <v>1.47518294421962</v>
      </c>
      <c r="BO769">
        <v>1.45875405515302</v>
      </c>
      <c r="BP769">
        <v>1.4425081321361599</v>
      </c>
      <c r="BQ769">
        <v>1.42644313750387</v>
      </c>
      <c r="BR769">
        <v>1.4105570562841101</v>
      </c>
      <c r="BS769">
        <v>1.3948478959453099</v>
      </c>
      <c r="BT769">
        <v>1.3793136861464099</v>
      </c>
      <c r="BU769">
        <v>1.3639524784897299</v>
      </c>
      <c r="BV769">
        <v>1.3487623462766201</v>
      </c>
      <c r="BW769">
        <v>1.3337413842657599</v>
      </c>
      <c r="BX769">
        <v>1.3188877084342201</v>
      </c>
      <c r="BY769">
        <v>1.30419945574118</v>
      </c>
      <c r="BZ769">
        <v>1.28967478389416</v>
      </c>
      <c r="CA769">
        <v>1.27531187111808</v>
      </c>
      <c r="CB769">
        <v>1.26110891592664</v>
      </c>
      <c r="CC769">
        <v>1.2470641368964599</v>
      </c>
    </row>
    <row r="770" spans="1:81" x14ac:dyDescent="0.25">
      <c r="A770">
        <v>51451</v>
      </c>
      <c r="B770" t="s">
        <v>1313</v>
      </c>
      <c r="C770" t="s">
        <v>27</v>
      </c>
      <c r="D770">
        <v>2020</v>
      </c>
      <c r="E770" t="s">
        <v>690</v>
      </c>
      <c r="F770" t="s">
        <v>23</v>
      </c>
      <c r="G770">
        <v>2017</v>
      </c>
      <c r="H770">
        <v>850</v>
      </c>
      <c r="I770">
        <v>100</v>
      </c>
      <c r="J770">
        <v>2030</v>
      </c>
      <c r="K770">
        <v>33</v>
      </c>
      <c r="L770">
        <v>569.49999999999898</v>
      </c>
      <c r="M770">
        <v>2020</v>
      </c>
      <c r="N770">
        <v>825.5</v>
      </c>
      <c r="O770">
        <v>160.76665270213701</v>
      </c>
      <c r="P770" t="s">
        <v>691</v>
      </c>
      <c r="Q770">
        <v>2.9802440760390199</v>
      </c>
      <c r="R770">
        <v>1</v>
      </c>
      <c r="S770" t="s">
        <v>25</v>
      </c>
      <c r="T770">
        <v>-1.11368485725649E-2</v>
      </c>
      <c r="AV770">
        <v>850</v>
      </c>
      <c r="AW770">
        <v>841.83333333333303</v>
      </c>
      <c r="AX770">
        <v>833.66666666666595</v>
      </c>
      <c r="AY770">
        <v>825.5</v>
      </c>
      <c r="AZ770">
        <v>799.9</v>
      </c>
      <c r="BA770">
        <v>774.3</v>
      </c>
      <c r="BB770">
        <v>748.69999999999902</v>
      </c>
      <c r="BC770">
        <v>723.099999999999</v>
      </c>
      <c r="BD770">
        <v>697.5</v>
      </c>
      <c r="BE770">
        <v>671.9</v>
      </c>
      <c r="BF770">
        <v>646.29999999999995</v>
      </c>
      <c r="BG770">
        <v>620.69999999999902</v>
      </c>
      <c r="BH770">
        <v>595.099999999999</v>
      </c>
      <c r="BI770">
        <v>569.49999999999898</v>
      </c>
      <c r="BJ770">
        <v>563.15756473792396</v>
      </c>
      <c r="BK770">
        <v>556.88576421694302</v>
      </c>
      <c r="BL770">
        <v>550.68381178864195</v>
      </c>
      <c r="BM770">
        <v>544.55092956538897</v>
      </c>
      <c r="BN770">
        <v>538.48634832277003</v>
      </c>
      <c r="BO770">
        <v>532.48930740310595</v>
      </c>
      <c r="BP770">
        <v>526.55905462004705</v>
      </c>
      <c r="BQ770">
        <v>520.69484616423097</v>
      </c>
      <c r="BR770">
        <v>514.89594650998504</v>
      </c>
      <c r="BS770">
        <v>509.16162832307498</v>
      </c>
      <c r="BT770">
        <v>503.49117236948098</v>
      </c>
      <c r="BU770">
        <v>497.88386742517901</v>
      </c>
      <c r="BV770">
        <v>492.33901018694098</v>
      </c>
      <c r="BW770">
        <v>486.855905184123</v>
      </c>
      <c r="BX770">
        <v>481.43386469142803</v>
      </c>
      <c r="BY770">
        <v>476.07220864265503</v>
      </c>
      <c r="BZ770">
        <v>470.77026454539498</v>
      </c>
      <c r="CA770">
        <v>465.527367396687</v>
      </c>
      <c r="CB770">
        <v>460.34285959960499</v>
      </c>
      <c r="CC770">
        <v>455.21609088078299</v>
      </c>
    </row>
    <row r="771" spans="1:81" x14ac:dyDescent="0.25">
      <c r="A771">
        <v>58848</v>
      </c>
      <c r="B771" t="s">
        <v>1314</v>
      </c>
      <c r="C771" t="s">
        <v>92</v>
      </c>
      <c r="D771">
        <v>2020</v>
      </c>
      <c r="E771" t="s">
        <v>690</v>
      </c>
      <c r="F771" t="s">
        <v>23</v>
      </c>
      <c r="G771">
        <v>2019</v>
      </c>
      <c r="H771">
        <v>2471.12</v>
      </c>
      <c r="I771">
        <v>100</v>
      </c>
      <c r="J771">
        <v>2025</v>
      </c>
      <c r="K771">
        <v>100</v>
      </c>
      <c r="L771">
        <v>0</v>
      </c>
      <c r="M771">
        <v>2020</v>
      </c>
      <c r="N771">
        <v>1582.04</v>
      </c>
      <c r="O771">
        <v>35.978827414289903</v>
      </c>
      <c r="P771" t="s">
        <v>45</v>
      </c>
      <c r="Q771">
        <v>3.6478051251607799</v>
      </c>
      <c r="R771">
        <v>1</v>
      </c>
      <c r="S771" t="s">
        <v>25</v>
      </c>
      <c r="T771">
        <v>-1.11368485725649E-2</v>
      </c>
      <c r="AX771">
        <v>2471.12</v>
      </c>
      <c r="AY771">
        <v>1582.04</v>
      </c>
      <c r="AZ771">
        <v>1265.6320000000001</v>
      </c>
      <c r="BA771">
        <v>949.22399999999902</v>
      </c>
      <c r="BB771">
        <v>632.81600000000003</v>
      </c>
      <c r="BC771">
        <v>316.40799999999899</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row>
    <row r="772" spans="1:81" x14ac:dyDescent="0.25">
      <c r="A772">
        <v>844306</v>
      </c>
      <c r="B772" t="s">
        <v>1315</v>
      </c>
      <c r="C772" t="s">
        <v>252</v>
      </c>
      <c r="D772">
        <v>2020</v>
      </c>
      <c r="E772" t="s">
        <v>690</v>
      </c>
      <c r="F772" t="s">
        <v>23</v>
      </c>
      <c r="G772">
        <v>2020</v>
      </c>
      <c r="H772">
        <v>5052</v>
      </c>
      <c r="I772">
        <v>100</v>
      </c>
      <c r="J772">
        <v>2021</v>
      </c>
      <c r="K772">
        <v>4</v>
      </c>
      <c r="L772">
        <v>4849.92</v>
      </c>
      <c r="M772">
        <v>2020</v>
      </c>
      <c r="N772">
        <v>5052</v>
      </c>
      <c r="O772">
        <v>0</v>
      </c>
      <c r="P772" t="s">
        <v>45</v>
      </c>
      <c r="Q772">
        <v>2.68585416373659</v>
      </c>
      <c r="R772">
        <v>1</v>
      </c>
      <c r="S772" t="s">
        <v>25</v>
      </c>
      <c r="T772">
        <v>-1.11368485725649E-2</v>
      </c>
      <c r="AY772">
        <v>5052</v>
      </c>
      <c r="AZ772">
        <v>4849.92</v>
      </c>
      <c r="BA772">
        <v>4795.9071753709404</v>
      </c>
      <c r="BB772">
        <v>4742.4958833907604</v>
      </c>
      <c r="BC772">
        <v>4689.6794248814203</v>
      </c>
      <c r="BD772">
        <v>4637.4511752726403</v>
      </c>
      <c r="BE772">
        <v>4585.8045837709697</v>
      </c>
      <c r="BF772">
        <v>4534.73317253814</v>
      </c>
      <c r="BG772">
        <v>4484.2305358785998</v>
      </c>
      <c r="BH772">
        <v>4434.2903394360401</v>
      </c>
      <c r="BI772">
        <v>4384.9063193989596</v>
      </c>
      <c r="BJ772">
        <v>4336.0722817149299</v>
      </c>
      <c r="BK772">
        <v>4287.78210131377</v>
      </c>
      <c r="BL772">
        <v>4240.0297213392896</v>
      </c>
      <c r="BM772">
        <v>4192.80915238956</v>
      </c>
      <c r="BN772">
        <v>4146.1144717657298</v>
      </c>
      <c r="BO772">
        <v>4099.9398227291504</v>
      </c>
      <c r="BP772">
        <v>4054.2794137667902</v>
      </c>
      <c r="BQ772">
        <v>4009.1275178648002</v>
      </c>
      <c r="BR772">
        <v>3964.4784717902398</v>
      </c>
      <c r="BS772">
        <v>3920.3266753807202</v>
      </c>
      <c r="BT772">
        <v>3876.66659084202</v>
      </c>
      <c r="BU772">
        <v>3833.49274205349</v>
      </c>
      <c r="BV772">
        <v>3790.7997138812102</v>
      </c>
      <c r="BW772">
        <v>3748.5821514987902</v>
      </c>
      <c r="BX772">
        <v>3706.8347597157299</v>
      </c>
      <c r="BY772">
        <v>3665.55230231326</v>
      </c>
      <c r="BZ772">
        <v>3624.7296013875798</v>
      </c>
      <c r="CA772">
        <v>3584.36153670043</v>
      </c>
      <c r="CB772">
        <v>3544.44304503687</v>
      </c>
      <c r="CC772">
        <v>3504.9691195702198</v>
      </c>
    </row>
    <row r="773" spans="1:81" x14ac:dyDescent="0.25">
      <c r="A773">
        <v>14901</v>
      </c>
      <c r="B773" t="s">
        <v>1316</v>
      </c>
      <c r="C773" t="s">
        <v>27</v>
      </c>
      <c r="D773">
        <v>2020</v>
      </c>
      <c r="E773" t="s">
        <v>105</v>
      </c>
      <c r="F773" t="s">
        <v>54</v>
      </c>
      <c r="G773">
        <v>2020</v>
      </c>
      <c r="H773">
        <v>100472</v>
      </c>
      <c r="I773">
        <v>100</v>
      </c>
      <c r="J773">
        <v>2030</v>
      </c>
      <c r="K773">
        <v>30</v>
      </c>
      <c r="L773">
        <v>70330.399999999994</v>
      </c>
      <c r="M773">
        <v>2020</v>
      </c>
      <c r="N773">
        <v>92535</v>
      </c>
      <c r="O773">
        <v>111.852414449023</v>
      </c>
      <c r="P773" t="s">
        <v>24</v>
      </c>
      <c r="Q773">
        <v>3.2904300760390202</v>
      </c>
      <c r="R773">
        <v>1</v>
      </c>
      <c r="S773" t="s">
        <v>25</v>
      </c>
      <c r="T773">
        <v>-1.11368485725649E-2</v>
      </c>
      <c r="AY773">
        <v>92535</v>
      </c>
      <c r="AZ773">
        <v>90314.54</v>
      </c>
      <c r="BA773">
        <v>88094.080000000002</v>
      </c>
      <c r="BB773">
        <v>85873.62</v>
      </c>
      <c r="BC773">
        <v>83653.16</v>
      </c>
      <c r="BD773">
        <v>81432.7</v>
      </c>
      <c r="BE773">
        <v>79212.239999999903</v>
      </c>
      <c r="BF773">
        <v>76991.78</v>
      </c>
      <c r="BG773">
        <v>74771.319999999905</v>
      </c>
      <c r="BH773">
        <v>72550.859999999899</v>
      </c>
      <c r="BI773">
        <v>70330.399999999994</v>
      </c>
      <c r="BJ773">
        <v>69547.140985152</v>
      </c>
      <c r="BK773">
        <v>68772.605007345599</v>
      </c>
      <c r="BL773">
        <v>68006.694919437898</v>
      </c>
      <c r="BM773">
        <v>67249.314656199494</v>
      </c>
      <c r="BN773">
        <v>66500.369222264693</v>
      </c>
      <c r="BO773">
        <v>65759.7646802167</v>
      </c>
      <c r="BP773">
        <v>65027.4081388056</v>
      </c>
      <c r="BQ773">
        <v>64303.207741297301</v>
      </c>
      <c r="BR773">
        <v>63587.072653952302</v>
      </c>
      <c r="BS773">
        <v>62878.913054632598</v>
      </c>
      <c r="BT773">
        <v>62178.640121535602</v>
      </c>
      <c r="BU773">
        <v>61486.166022054102</v>
      </c>
      <c r="BV773">
        <v>60801.403901758902</v>
      </c>
      <c r="BW773">
        <v>60124.267873505603</v>
      </c>
      <c r="BX773">
        <v>59454.673006662102</v>
      </c>
      <c r="BY773">
        <v>58792.535316455498</v>
      </c>
      <c r="BZ773">
        <v>58137.771753439003</v>
      </c>
      <c r="CA773">
        <v>57490.300193074603</v>
      </c>
      <c r="CB773">
        <v>56850.039425433002</v>
      </c>
      <c r="CC773">
        <v>56216.909145007601</v>
      </c>
    </row>
    <row r="774" spans="1:81" x14ac:dyDescent="0.25">
      <c r="A774">
        <v>50091</v>
      </c>
      <c r="B774" t="s">
        <v>1317</v>
      </c>
      <c r="C774" t="s">
        <v>48</v>
      </c>
      <c r="D774">
        <v>2020</v>
      </c>
      <c r="E774" t="s">
        <v>28</v>
      </c>
      <c r="F774" t="s">
        <v>23</v>
      </c>
      <c r="G774">
        <v>2020</v>
      </c>
      <c r="H774">
        <v>954.7</v>
      </c>
      <c r="I774">
        <v>100</v>
      </c>
      <c r="J774">
        <v>2030</v>
      </c>
      <c r="K774">
        <v>42</v>
      </c>
      <c r="L774">
        <v>553.726</v>
      </c>
      <c r="M774">
        <v>2020</v>
      </c>
      <c r="N774">
        <v>954.7</v>
      </c>
      <c r="O774">
        <v>0</v>
      </c>
      <c r="P774" t="s">
        <v>24</v>
      </c>
      <c r="Q774">
        <v>3.0702439979090199</v>
      </c>
      <c r="R774">
        <v>1</v>
      </c>
      <c r="S774" t="s">
        <v>25</v>
      </c>
      <c r="T774">
        <v>-1.11368485725649E-2</v>
      </c>
      <c r="AY774">
        <v>954.7</v>
      </c>
      <c r="AZ774">
        <v>914.60260000000005</v>
      </c>
      <c r="BA774">
        <v>874.50519999999995</v>
      </c>
      <c r="BB774">
        <v>834.40779999999995</v>
      </c>
      <c r="BC774">
        <v>794.31039999999996</v>
      </c>
      <c r="BD774">
        <v>754.21299999999997</v>
      </c>
      <c r="BE774">
        <v>714.11559999999997</v>
      </c>
      <c r="BF774">
        <v>674.01819999999998</v>
      </c>
      <c r="BG774">
        <v>633.92079999999999</v>
      </c>
      <c r="BH774">
        <v>593.82339999999999</v>
      </c>
      <c r="BI774">
        <v>553.726</v>
      </c>
      <c r="BJ774">
        <v>547.55923738730803</v>
      </c>
      <c r="BK774">
        <v>541.46115307601599</v>
      </c>
      <c r="BL774">
        <v>535.43098220628201</v>
      </c>
      <c r="BM774">
        <v>529.46796843639095</v>
      </c>
      <c r="BN774">
        <v>523.57136384789101</v>
      </c>
      <c r="BO774">
        <v>517.74042885178596</v>
      </c>
      <c r="BP774">
        <v>511.97443209576898</v>
      </c>
      <c r="BQ774">
        <v>506.27265037249299</v>
      </c>
      <c r="BR774">
        <v>500.634368528864</v>
      </c>
      <c r="BS774">
        <v>495.05887937633599</v>
      </c>
      <c r="BT774">
        <v>489.54548360221798</v>
      </c>
      <c r="BU774">
        <v>484.09348968195701</v>
      </c>
      <c r="BV774">
        <v>478.70221379240502</v>
      </c>
      <c r="BW774">
        <v>473.37097972604698</v>
      </c>
      <c r="BX774">
        <v>468.09911880619097</v>
      </c>
      <c r="BY774">
        <v>462.88596980309597</v>
      </c>
      <c r="BZ774">
        <v>457.73087885103399</v>
      </c>
      <c r="CA774">
        <v>452.63319936628301</v>
      </c>
      <c r="CB774">
        <v>447.59229196602502</v>
      </c>
      <c r="CC774">
        <v>442.607524388152</v>
      </c>
    </row>
    <row r="775" spans="1:81" x14ac:dyDescent="0.25">
      <c r="A775">
        <v>33518</v>
      </c>
      <c r="B775" t="s">
        <v>1318</v>
      </c>
      <c r="C775" t="s">
        <v>27</v>
      </c>
      <c r="D775">
        <v>2019</v>
      </c>
      <c r="E775" t="s">
        <v>105</v>
      </c>
      <c r="F775" t="s">
        <v>54</v>
      </c>
      <c r="G775">
        <v>2019</v>
      </c>
      <c r="H775">
        <v>33535</v>
      </c>
      <c r="I775">
        <v>100</v>
      </c>
      <c r="J775">
        <v>2035</v>
      </c>
      <c r="K775">
        <v>20</v>
      </c>
      <c r="L775">
        <v>26828</v>
      </c>
      <c r="M775">
        <v>2020</v>
      </c>
      <c r="N775">
        <v>33535</v>
      </c>
      <c r="O775">
        <v>12.034983258975601</v>
      </c>
      <c r="P775" t="s">
        <v>24</v>
      </c>
      <c r="Q775">
        <v>3.1927422123292701</v>
      </c>
      <c r="R775">
        <v>1</v>
      </c>
      <c r="S775" t="s">
        <v>25</v>
      </c>
      <c r="T775">
        <v>-1.11368485725649E-2</v>
      </c>
      <c r="AX775">
        <v>33535</v>
      </c>
      <c r="AY775">
        <v>33535</v>
      </c>
      <c r="AZ775">
        <v>33087.866666666603</v>
      </c>
      <c r="BA775">
        <v>32640.733333333301</v>
      </c>
      <c r="BB775">
        <v>32193.599999999999</v>
      </c>
      <c r="BC775">
        <v>31746.466666666602</v>
      </c>
      <c r="BD775">
        <v>31299.333333333299</v>
      </c>
      <c r="BE775">
        <v>30852.2</v>
      </c>
      <c r="BF775">
        <v>30405.0666666666</v>
      </c>
      <c r="BG775">
        <v>29957.933333333302</v>
      </c>
      <c r="BH775">
        <v>29510.799999999999</v>
      </c>
      <c r="BI775">
        <v>29063.666666666599</v>
      </c>
      <c r="BJ775">
        <v>28616.5333333333</v>
      </c>
      <c r="BK775">
        <v>28169.4</v>
      </c>
      <c r="BL775">
        <v>27722.266666666601</v>
      </c>
      <c r="BM775">
        <v>27275.133333333299</v>
      </c>
      <c r="BN775">
        <v>26828</v>
      </c>
      <c r="BO775">
        <v>26529.2206264952</v>
      </c>
      <c r="BP775">
        <v>26233.768713629699</v>
      </c>
      <c r="BQ775">
        <v>25941.607203978401</v>
      </c>
      <c r="BR775">
        <v>25652.699452818699</v>
      </c>
      <c r="BS775">
        <v>25367.0092235351</v>
      </c>
      <c r="BT775">
        <v>25084.500683073798</v>
      </c>
      <c r="BU775">
        <v>24805.138397448001</v>
      </c>
      <c r="BV775">
        <v>24528.887327294098</v>
      </c>
      <c r="BW775">
        <v>24255.7128234765</v>
      </c>
      <c r="BX775">
        <v>23985.5806227418</v>
      </c>
      <c r="BY775">
        <v>23718.4568434213</v>
      </c>
      <c r="BZ775">
        <v>23454.307981181199</v>
      </c>
      <c r="CA775">
        <v>23193.100904820501</v>
      </c>
      <c r="CB775">
        <v>22934.802852115299</v>
      </c>
      <c r="CC775">
        <v>22679.381425709598</v>
      </c>
    </row>
    <row r="776" spans="1:81" x14ac:dyDescent="0.25">
      <c r="A776">
        <v>15591</v>
      </c>
      <c r="B776" t="s">
        <v>1319</v>
      </c>
      <c r="C776" t="s">
        <v>21</v>
      </c>
      <c r="D776">
        <v>2020</v>
      </c>
      <c r="E776" t="s">
        <v>690</v>
      </c>
      <c r="F776" t="s">
        <v>23</v>
      </c>
      <c r="G776">
        <v>2015</v>
      </c>
      <c r="H776">
        <v>425180</v>
      </c>
      <c r="I776">
        <v>100</v>
      </c>
      <c r="J776">
        <v>2030</v>
      </c>
      <c r="K776">
        <v>65</v>
      </c>
      <c r="L776">
        <v>148813</v>
      </c>
      <c r="M776">
        <v>2020</v>
      </c>
      <c r="N776">
        <v>261814</v>
      </c>
      <c r="O776">
        <v>59.111977913426699</v>
      </c>
      <c r="P776" t="s">
        <v>24</v>
      </c>
      <c r="Q776">
        <v>3.3002864204390199</v>
      </c>
      <c r="R776">
        <v>1</v>
      </c>
      <c r="S776" t="s">
        <v>25</v>
      </c>
      <c r="T776">
        <v>-1.11368485725649E-2</v>
      </c>
      <c r="AT776">
        <v>425180</v>
      </c>
      <c r="AU776">
        <v>392506.8</v>
      </c>
      <c r="AV776">
        <v>359833.59999999998</v>
      </c>
      <c r="AW776">
        <v>327160.40000000002</v>
      </c>
      <c r="AX776">
        <v>294487.2</v>
      </c>
      <c r="AY776">
        <v>261814</v>
      </c>
      <c r="AZ776">
        <v>250513.9</v>
      </c>
      <c r="BA776">
        <v>239213.8</v>
      </c>
      <c r="BB776">
        <v>227913.7</v>
      </c>
      <c r="BC776">
        <v>216613.6</v>
      </c>
      <c r="BD776">
        <v>205313.5</v>
      </c>
      <c r="BE776">
        <v>194013.4</v>
      </c>
      <c r="BF776">
        <v>182713.3</v>
      </c>
      <c r="BG776">
        <v>171413.2</v>
      </c>
      <c r="BH776">
        <v>160113.09999999899</v>
      </c>
      <c r="BI776">
        <v>148813</v>
      </c>
      <c r="BJ776">
        <v>147155.69215337001</v>
      </c>
      <c r="BK776">
        <v>145516.84149326701</v>
      </c>
      <c r="BL776">
        <v>143896.242464799</v>
      </c>
      <c r="BM776">
        <v>142293.691802307</v>
      </c>
      <c r="BN776">
        <v>140708.98850387399</v>
      </c>
      <c r="BO776">
        <v>139141.933806107</v>
      </c>
      <c r="BP776">
        <v>137592.33115921501</v>
      </c>
      <c r="BQ776">
        <v>136059.98620234799</v>
      </c>
      <c r="BR776">
        <v>134544.70673922799</v>
      </c>
      <c r="BS776">
        <v>133046.30271403299</v>
      </c>
      <c r="BT776">
        <v>131564.58618756701</v>
      </c>
      <c r="BU776">
        <v>130099.37131368399</v>
      </c>
      <c r="BV776">
        <v>128650.474315977</v>
      </c>
      <c r="BW776">
        <v>127217.71346473201</v>
      </c>
      <c r="BX776">
        <v>125800.909054127</v>
      </c>
      <c r="BY776">
        <v>124399.8833797</v>
      </c>
      <c r="BZ776">
        <v>123014.460716056</v>
      </c>
      <c r="CA776">
        <v>121644.46729482499</v>
      </c>
      <c r="CB776">
        <v>120289.73128287301</v>
      </c>
      <c r="CC776">
        <v>118950.082760741</v>
      </c>
    </row>
    <row r="777" spans="1:81" x14ac:dyDescent="0.25">
      <c r="A777">
        <v>31476</v>
      </c>
      <c r="B777" t="s">
        <v>1320</v>
      </c>
      <c r="C777" t="s">
        <v>116</v>
      </c>
      <c r="D777">
        <v>2015</v>
      </c>
      <c r="E777" t="s">
        <v>105</v>
      </c>
      <c r="F777" t="s">
        <v>54</v>
      </c>
      <c r="G777">
        <v>2013</v>
      </c>
      <c r="H777">
        <v>29981.27</v>
      </c>
      <c r="I777">
        <v>100</v>
      </c>
      <c r="J777">
        <v>2025</v>
      </c>
      <c r="K777">
        <v>25</v>
      </c>
      <c r="L777">
        <v>22485.952499999999</v>
      </c>
      <c r="M777">
        <v>2020</v>
      </c>
      <c r="N777">
        <v>29981.27</v>
      </c>
      <c r="O777">
        <v>72.000049816435407</v>
      </c>
      <c r="P777" t="s">
        <v>24</v>
      </c>
      <c r="Q777">
        <v>3.2379172907487801</v>
      </c>
      <c r="R777">
        <v>1</v>
      </c>
      <c r="S777" t="s">
        <v>25</v>
      </c>
      <c r="T777">
        <v>-1.11368485725649E-2</v>
      </c>
      <c r="AR777">
        <v>29981.27</v>
      </c>
      <c r="AS777">
        <v>29981.27</v>
      </c>
      <c r="AT777">
        <v>29981.27</v>
      </c>
      <c r="AU777">
        <v>29981.27</v>
      </c>
      <c r="AV777">
        <v>29981.27</v>
      </c>
      <c r="AW777">
        <v>29981.27</v>
      </c>
      <c r="AX777">
        <v>29981.27</v>
      </c>
      <c r="AY777">
        <v>29981.27</v>
      </c>
      <c r="AZ777">
        <v>28482.2065</v>
      </c>
      <c r="BA777">
        <v>26983.143</v>
      </c>
      <c r="BB777">
        <v>25484.0795</v>
      </c>
      <c r="BC777">
        <v>23985.016</v>
      </c>
      <c r="BD777">
        <v>22485.952499999999</v>
      </c>
      <c r="BE777">
        <v>22235.529851997599</v>
      </c>
      <c r="BF777">
        <v>21987.8961231051</v>
      </c>
      <c r="BG777">
        <v>21743.020253552801</v>
      </c>
      <c r="BH777">
        <v>21500.871529478802</v>
      </c>
      <c r="BI777">
        <v>21261.419579076799</v>
      </c>
      <c r="BJ777">
        <v>21024.634368786901</v>
      </c>
      <c r="BK777">
        <v>20790.486199528099</v>
      </c>
      <c r="BL777">
        <v>20558.945702974001</v>
      </c>
      <c r="BM777">
        <v>20329.9838378684</v>
      </c>
      <c r="BN777">
        <v>20103.571886383401</v>
      </c>
      <c r="BO777">
        <v>19879.681450517</v>
      </c>
      <c r="BP777">
        <v>19658.284448531798</v>
      </c>
      <c r="BQ777">
        <v>19439.353111432101</v>
      </c>
      <c r="BR777">
        <v>19222.8599794814</v>
      </c>
      <c r="BS777">
        <v>19008.777898758301</v>
      </c>
      <c r="BT777">
        <v>18797.080017750399</v>
      </c>
      <c r="BU777">
        <v>18587.739783986301</v>
      </c>
      <c r="BV777">
        <v>18380.730940705798</v>
      </c>
      <c r="BW777">
        <v>18176.027523566099</v>
      </c>
      <c r="BX777">
        <v>17973.603857385398</v>
      </c>
      <c r="BY777">
        <v>17773.434552922401</v>
      </c>
      <c r="BZ777">
        <v>17575.494503692102</v>
      </c>
      <c r="CA777">
        <v>17379.758882816499</v>
      </c>
      <c r="CB777">
        <v>17186.2031399109</v>
      </c>
      <c r="CC777">
        <v>16994.802998004401</v>
      </c>
    </row>
    <row r="778" spans="1:81" x14ac:dyDescent="0.25">
      <c r="A778">
        <v>832294</v>
      </c>
      <c r="B778" t="s">
        <v>1321</v>
      </c>
      <c r="C778" t="s">
        <v>213</v>
      </c>
      <c r="D778">
        <v>2020</v>
      </c>
      <c r="E778" t="s">
        <v>49</v>
      </c>
      <c r="F778" t="s">
        <v>50</v>
      </c>
      <c r="G778">
        <v>2020</v>
      </c>
      <c r="H778">
        <v>490</v>
      </c>
      <c r="I778">
        <v>100</v>
      </c>
      <c r="J778">
        <v>2021</v>
      </c>
      <c r="K778">
        <v>3</v>
      </c>
      <c r="L778">
        <v>475.3</v>
      </c>
      <c r="M778">
        <v>2020</v>
      </c>
      <c r="N778">
        <v>490</v>
      </c>
      <c r="O778">
        <v>0</v>
      </c>
      <c r="P778" t="s">
        <v>24</v>
      </c>
      <c r="Q778">
        <v>2.3458537075365902</v>
      </c>
      <c r="R778">
        <v>1</v>
      </c>
      <c r="S778" t="s">
        <v>25</v>
      </c>
      <c r="T778">
        <v>-1.11368485725649E-2</v>
      </c>
      <c r="AY778">
        <v>490</v>
      </c>
      <c r="AZ778">
        <v>475.3</v>
      </c>
      <c r="BA778">
        <v>470.00665587345901</v>
      </c>
      <c r="BB778">
        <v>464.772262918899</v>
      </c>
      <c r="BC778">
        <v>459.59616460604298</v>
      </c>
      <c r="BD778">
        <v>454.47771171629398</v>
      </c>
      <c r="BE778">
        <v>449.41626226130398</v>
      </c>
      <c r="BF778">
        <v>444.41118140245101</v>
      </c>
      <c r="BG778">
        <v>439.46184137121799</v>
      </c>
      <c r="BH778">
        <v>434.56762139044599</v>
      </c>
      <c r="BI778">
        <v>429.72790759648097</v>
      </c>
      <c r="BJ778">
        <v>424.942092962174</v>
      </c>
      <c r="BK778">
        <v>420.20957722074502</v>
      </c>
      <c r="BL778">
        <v>415.52976679049601</v>
      </c>
      <c r="BM778">
        <v>410.90207470035699</v>
      </c>
      <c r="BN778">
        <v>406.32592051626602</v>
      </c>
      <c r="BO778">
        <v>401.80073026836902</v>
      </c>
      <c r="BP778">
        <v>397.32593637902397</v>
      </c>
      <c r="BQ778">
        <v>392.90097759161802</v>
      </c>
      <c r="BR778">
        <v>388.52529890016802</v>
      </c>
      <c r="BS778">
        <v>384.19835147970599</v>
      </c>
      <c r="BT778">
        <v>379.91959261744699</v>
      </c>
      <c r="BU778">
        <v>375.68848564471602</v>
      </c>
      <c r="BV778">
        <v>371.50449986963503</v>
      </c>
      <c r="BW778">
        <v>367.36711051056</v>
      </c>
      <c r="BX778">
        <v>363.27579863026301</v>
      </c>
      <c r="BY778">
        <v>359.230051070841</v>
      </c>
      <c r="BZ778">
        <v>355.22936038935001</v>
      </c>
      <c r="CA778">
        <v>351.273224794165</v>
      </c>
      <c r="CB778">
        <v>347.36114808203502</v>
      </c>
      <c r="CC778">
        <v>343.49263957585401</v>
      </c>
    </row>
    <row r="779" spans="1:81" x14ac:dyDescent="0.25">
      <c r="A779">
        <v>15623</v>
      </c>
      <c r="B779" t="s">
        <v>1322</v>
      </c>
      <c r="C779" t="s">
        <v>27</v>
      </c>
      <c r="D779">
        <v>2018</v>
      </c>
      <c r="E779" t="s">
        <v>28</v>
      </c>
      <c r="F779" t="s">
        <v>23</v>
      </c>
      <c r="G779">
        <v>2015</v>
      </c>
      <c r="H779">
        <v>136039</v>
      </c>
      <c r="I779">
        <v>100</v>
      </c>
      <c r="J779">
        <v>2023</v>
      </c>
      <c r="K779">
        <v>30</v>
      </c>
      <c r="L779">
        <v>95227.299999999901</v>
      </c>
      <c r="M779">
        <v>2020</v>
      </c>
      <c r="N779">
        <v>79880</v>
      </c>
      <c r="O779">
        <v>137.605147543474</v>
      </c>
      <c r="P779" t="s">
        <v>691</v>
      </c>
      <c r="Q779">
        <v>2.94684287219268</v>
      </c>
      <c r="R779">
        <v>1</v>
      </c>
      <c r="S779" t="s">
        <v>25</v>
      </c>
      <c r="T779">
        <v>-1.11368485725649E-2</v>
      </c>
      <c r="AT779">
        <v>136039</v>
      </c>
      <c r="AU779">
        <v>124807.2</v>
      </c>
      <c r="AV779">
        <v>113575.4</v>
      </c>
      <c r="AW779">
        <v>102343.6</v>
      </c>
      <c r="AX779">
        <v>91111.799999999901</v>
      </c>
      <c r="AY779">
        <v>79880</v>
      </c>
      <c r="AZ779">
        <v>84995.766666666605</v>
      </c>
      <c r="BA779">
        <v>90111.533333333296</v>
      </c>
      <c r="BB779">
        <v>95227.299999999901</v>
      </c>
      <c r="BC779">
        <v>94166.767979925702</v>
      </c>
      <c r="BD779">
        <v>93118.0469443654</v>
      </c>
      <c r="BE779">
        <v>92081.005356173104</v>
      </c>
      <c r="BF779">
        <v>91055.513143111806</v>
      </c>
      <c r="BG779">
        <v>90041.4416815398</v>
      </c>
      <c r="BH779">
        <v>89038.663780276998</v>
      </c>
      <c r="BI779">
        <v>88047.053664652602</v>
      </c>
      <c r="BJ779">
        <v>87066.486960728798</v>
      </c>
      <c r="BK779">
        <v>86096.840679702</v>
      </c>
      <c r="BL779">
        <v>85137.993202475904</v>
      </c>
      <c r="BM779">
        <v>84189.8242644079</v>
      </c>
      <c r="BN779">
        <v>83252.214940224294</v>
      </c>
      <c r="BO779">
        <v>82325.047629104403</v>
      </c>
      <c r="BP779">
        <v>81408.206039929893</v>
      </c>
      <c r="BQ779">
        <v>80501.575176699</v>
      </c>
      <c r="BR779">
        <v>79605.041324103193</v>
      </c>
      <c r="BS779">
        <v>78718.492033263901</v>
      </c>
      <c r="BT779">
        <v>77841.816107628794</v>
      </c>
      <c r="BU779">
        <v>76974.903589024601</v>
      </c>
      <c r="BV779">
        <v>76117.645743865898</v>
      </c>
      <c r="BW779">
        <v>75269.935049516294</v>
      </c>
      <c r="BX779">
        <v>74431.665180803102</v>
      </c>
      <c r="BY779">
        <v>73602.730996680606</v>
      </c>
      <c r="BZ779">
        <v>72783.028527043294</v>
      </c>
      <c r="CA779">
        <v>71972.454959684997</v>
      </c>
      <c r="CB779">
        <v>71170.908627403202</v>
      </c>
      <c r="CC779">
        <v>70378.288995248004</v>
      </c>
    </row>
    <row r="780" spans="1:81" x14ac:dyDescent="0.25">
      <c r="A780">
        <v>15670</v>
      </c>
      <c r="B780" t="s">
        <v>1323</v>
      </c>
      <c r="C780" t="s">
        <v>27</v>
      </c>
      <c r="D780">
        <v>2018</v>
      </c>
      <c r="E780" t="s">
        <v>690</v>
      </c>
      <c r="F780" t="s">
        <v>23</v>
      </c>
      <c r="G780">
        <v>2017</v>
      </c>
      <c r="H780">
        <v>13773367</v>
      </c>
      <c r="I780">
        <v>100</v>
      </c>
      <c r="J780">
        <v>2030</v>
      </c>
      <c r="K780">
        <v>35</v>
      </c>
      <c r="L780">
        <v>8952688.5500000007</v>
      </c>
      <c r="M780">
        <v>2020</v>
      </c>
      <c r="N780">
        <v>13453373</v>
      </c>
      <c r="O780">
        <v>6.6379453290438803</v>
      </c>
      <c r="P780" t="s">
        <v>24</v>
      </c>
      <c r="Q780">
        <v>3.0016212391390198</v>
      </c>
      <c r="R780">
        <v>1</v>
      </c>
      <c r="S780" t="s">
        <v>25</v>
      </c>
      <c r="T780">
        <v>-1.11368485725649E-2</v>
      </c>
      <c r="AV780">
        <v>13773367</v>
      </c>
      <c r="AW780">
        <v>13666702.3333333</v>
      </c>
      <c r="AX780">
        <v>13560037.666666601</v>
      </c>
      <c r="AY780">
        <v>13453373</v>
      </c>
      <c r="AZ780">
        <v>13003304.555</v>
      </c>
      <c r="BA780">
        <v>12553236.109999999</v>
      </c>
      <c r="BB780">
        <v>12103167.664999999</v>
      </c>
      <c r="BC780">
        <v>11653099.220000001</v>
      </c>
      <c r="BD780">
        <v>11203030.775</v>
      </c>
      <c r="BE780">
        <v>10752962.33</v>
      </c>
      <c r="BF780">
        <v>10302893.885</v>
      </c>
      <c r="BG780">
        <v>9852825.4399999995</v>
      </c>
      <c r="BH780">
        <v>9402756.9949999992</v>
      </c>
      <c r="BI780">
        <v>8952688.5500000007</v>
      </c>
      <c r="BJ780">
        <v>8852983.8133013099</v>
      </c>
      <c r="BK780">
        <v>8754389.4731572103</v>
      </c>
      <c r="BL780">
        <v>8656893.1632493995</v>
      </c>
      <c r="BM780">
        <v>8560482.6549814194</v>
      </c>
      <c r="BN780">
        <v>8465145.8559448197</v>
      </c>
      <c r="BO780">
        <v>8370870.8084024899</v>
      </c>
      <c r="BP780">
        <v>8277645.6877888003</v>
      </c>
      <c r="BQ780">
        <v>8185458.8012265498</v>
      </c>
      <c r="BR780">
        <v>8094298.5860603303</v>
      </c>
      <c r="BS780">
        <v>8004153.6084062504</v>
      </c>
      <c r="BT780">
        <v>7915012.56171788</v>
      </c>
      <c r="BU780">
        <v>7826864.2653680798</v>
      </c>
      <c r="BV780">
        <v>7739697.6632466502</v>
      </c>
      <c r="BW780">
        <v>7653501.8223736398</v>
      </c>
      <c r="BX780">
        <v>7568265.9315280104</v>
      </c>
      <c r="BY780">
        <v>7483979.2998916795</v>
      </c>
      <c r="BZ780">
        <v>7400631.3557085805</v>
      </c>
      <c r="CA780">
        <v>7318211.6449586796</v>
      </c>
      <c r="CB780">
        <v>7236709.8300467897</v>
      </c>
      <c r="CC780">
        <v>7156115.6885059699</v>
      </c>
    </row>
    <row r="781" spans="1:81" x14ac:dyDescent="0.25">
      <c r="A781">
        <v>15693</v>
      </c>
      <c r="B781" t="s">
        <v>453</v>
      </c>
      <c r="C781" t="s">
        <v>59</v>
      </c>
      <c r="D781">
        <v>2018</v>
      </c>
      <c r="E781" t="s">
        <v>690</v>
      </c>
      <c r="F781" t="s">
        <v>23</v>
      </c>
      <c r="G781">
        <v>2013</v>
      </c>
      <c r="H781">
        <v>92991</v>
      </c>
      <c r="I781">
        <v>100</v>
      </c>
      <c r="J781">
        <v>2030</v>
      </c>
      <c r="K781">
        <v>26</v>
      </c>
      <c r="L781">
        <v>68813.34</v>
      </c>
      <c r="M781">
        <v>2020</v>
      </c>
      <c r="N781">
        <v>56818</v>
      </c>
      <c r="O781">
        <v>149.613320726654</v>
      </c>
      <c r="P781" t="s">
        <v>691</v>
      </c>
      <c r="Q781">
        <v>2.9102532015390201</v>
      </c>
      <c r="R781">
        <v>1</v>
      </c>
      <c r="S781" t="s">
        <v>25</v>
      </c>
      <c r="T781">
        <v>-1.11368485725649E-2</v>
      </c>
      <c r="AR781">
        <v>92991</v>
      </c>
      <c r="AS781">
        <v>87823.428571428507</v>
      </c>
      <c r="AT781">
        <v>82655.857142857101</v>
      </c>
      <c r="AU781">
        <v>77488.285714285696</v>
      </c>
      <c r="AV781">
        <v>72320.714285714203</v>
      </c>
      <c r="AW781">
        <v>67153.142857142797</v>
      </c>
      <c r="AX781">
        <v>61985.571428571398</v>
      </c>
      <c r="AY781">
        <v>56818</v>
      </c>
      <c r="AZ781">
        <v>58017.534</v>
      </c>
      <c r="BA781">
        <v>59217.067999999999</v>
      </c>
      <c r="BB781">
        <v>60416.601999999999</v>
      </c>
      <c r="BC781">
        <v>61616.135999999999</v>
      </c>
      <c r="BD781">
        <v>62815.67</v>
      </c>
      <c r="BE781">
        <v>64015.203999999998</v>
      </c>
      <c r="BF781">
        <v>65214.737999999998</v>
      </c>
      <c r="BG781">
        <v>66414.271999999997</v>
      </c>
      <c r="BH781">
        <v>67613.805999999997</v>
      </c>
      <c r="BI781">
        <v>68813.34</v>
      </c>
      <c r="BJ781">
        <v>68046.976252647495</v>
      </c>
      <c r="BK781">
        <v>67289.1473823009</v>
      </c>
      <c r="BL781">
        <v>66539.758337327206</v>
      </c>
      <c r="BM781">
        <v>65798.715124669296</v>
      </c>
      <c r="BN781">
        <v>65065.924798056498</v>
      </c>
      <c r="BO781">
        <v>64341.295446346703</v>
      </c>
      <c r="BP781">
        <v>63624.736181998</v>
      </c>
      <c r="BQ781">
        <v>62916.1571296697</v>
      </c>
      <c r="BR781">
        <v>62215.469414948901</v>
      </c>
      <c r="BS781">
        <v>61522.585153203603</v>
      </c>
      <c r="BT781">
        <v>60837.417438559598</v>
      </c>
      <c r="BU781">
        <v>60159.880333000401</v>
      </c>
      <c r="BV781">
        <v>59489.8888555882</v>
      </c>
      <c r="BW781">
        <v>58827.358971804802</v>
      </c>
      <c r="BX781">
        <v>58172.207583011899</v>
      </c>
      <c r="BY781">
        <v>57524.352516028099</v>
      </c>
      <c r="BZ781">
        <v>56883.712512822203</v>
      </c>
      <c r="CA781">
        <v>56250.207220321601</v>
      </c>
      <c r="CB781">
        <v>55623.757180333501</v>
      </c>
      <c r="CC781">
        <v>55004.283819579003</v>
      </c>
    </row>
    <row r="782" spans="1:81" x14ac:dyDescent="0.25">
      <c r="A782">
        <v>56377</v>
      </c>
      <c r="B782" t="s">
        <v>1324</v>
      </c>
      <c r="C782" t="s">
        <v>56</v>
      </c>
      <c r="D782">
        <v>2021</v>
      </c>
      <c r="E782" t="s">
        <v>690</v>
      </c>
      <c r="F782" t="s">
        <v>23</v>
      </c>
      <c r="G782">
        <v>2019</v>
      </c>
      <c r="H782">
        <v>65473</v>
      </c>
      <c r="I782">
        <v>100</v>
      </c>
      <c r="J782">
        <v>2030</v>
      </c>
      <c r="K782">
        <v>50</v>
      </c>
      <c r="L782">
        <v>32736.5</v>
      </c>
      <c r="M782">
        <v>2020</v>
      </c>
      <c r="N782">
        <v>71704</v>
      </c>
      <c r="O782">
        <v>-19.162097353107399</v>
      </c>
      <c r="P782" t="s">
        <v>45</v>
      </c>
      <c r="Q782">
        <v>3.15025044973902</v>
      </c>
      <c r="R782">
        <v>1</v>
      </c>
      <c r="S782" t="s">
        <v>25</v>
      </c>
      <c r="T782">
        <v>-1.11368485725649E-2</v>
      </c>
      <c r="AX782">
        <v>65473</v>
      </c>
      <c r="AY782">
        <v>71704</v>
      </c>
      <c r="AZ782">
        <v>67807.25</v>
      </c>
      <c r="BA782">
        <v>63910.5</v>
      </c>
      <c r="BB782">
        <v>60013.75</v>
      </c>
      <c r="BC782">
        <v>56117</v>
      </c>
      <c r="BD782">
        <v>52220.25</v>
      </c>
      <c r="BE782">
        <v>48323.5</v>
      </c>
      <c r="BF782">
        <v>44426.75</v>
      </c>
      <c r="BG782">
        <v>40530</v>
      </c>
      <c r="BH782">
        <v>36633.25</v>
      </c>
      <c r="BI782">
        <v>32736.5</v>
      </c>
      <c r="BJ782">
        <v>32371.9185567042</v>
      </c>
      <c r="BK782">
        <v>32011.397401734801</v>
      </c>
      <c r="BL782">
        <v>31654.8913162754</v>
      </c>
      <c r="BM782">
        <v>31302.355585105099</v>
      </c>
      <c r="BN782">
        <v>30953.745990989199</v>
      </c>
      <c r="BO782">
        <v>30609.018809133901</v>
      </c>
      <c r="BP782">
        <v>30268.130801701798</v>
      </c>
      <c r="BQ782">
        <v>29931.039212388601</v>
      </c>
      <c r="BR782">
        <v>29597.701761060802</v>
      </c>
      <c r="BS782">
        <v>29268.076638451901</v>
      </c>
      <c r="BT782">
        <v>28942.122500919199</v>
      </c>
      <c r="BU782">
        <v>28619.7984652579</v>
      </c>
      <c r="BV782">
        <v>28301.064103573</v>
      </c>
      <c r="BW782">
        <v>27985.879438208998</v>
      </c>
      <c r="BX782">
        <v>27674.204936735601</v>
      </c>
      <c r="BY782">
        <v>27366.001506989101</v>
      </c>
      <c r="BZ782">
        <v>27061.230492169201</v>
      </c>
      <c r="CA782">
        <v>26759.853665990599</v>
      </c>
      <c r="CB782">
        <v>26461.833227888499</v>
      </c>
      <c r="CC782">
        <v>26167.131798277002</v>
      </c>
    </row>
    <row r="783" spans="1:81" x14ac:dyDescent="0.25">
      <c r="A783">
        <v>38118</v>
      </c>
      <c r="B783" t="s">
        <v>1325</v>
      </c>
      <c r="C783" t="s">
        <v>116</v>
      </c>
      <c r="D783">
        <v>2020</v>
      </c>
      <c r="E783" t="s">
        <v>28</v>
      </c>
      <c r="F783" t="s">
        <v>23</v>
      </c>
      <c r="G783">
        <v>2018</v>
      </c>
      <c r="H783">
        <v>4436.79</v>
      </c>
      <c r="I783">
        <v>100</v>
      </c>
      <c r="J783">
        <v>2030</v>
      </c>
      <c r="K783">
        <v>30</v>
      </c>
      <c r="L783">
        <v>3105.7529999999902</v>
      </c>
      <c r="M783">
        <v>2020</v>
      </c>
      <c r="N783">
        <v>4526.8999999999996</v>
      </c>
      <c r="O783">
        <v>-6.7699094765960401</v>
      </c>
      <c r="P783" t="s">
        <v>706</v>
      </c>
      <c r="Q783">
        <v>2.9502443461180201</v>
      </c>
      <c r="R783">
        <v>1</v>
      </c>
      <c r="S783" t="s">
        <v>25</v>
      </c>
      <c r="T783">
        <v>-1.11368485725649E-2</v>
      </c>
      <c r="AW783">
        <v>4436.79</v>
      </c>
      <c r="AX783">
        <v>4481.8449999999903</v>
      </c>
      <c r="AY783">
        <v>4526.8999999999996</v>
      </c>
      <c r="AZ783">
        <v>4384.7852999999996</v>
      </c>
      <c r="BA783">
        <v>4242.6705999999904</v>
      </c>
      <c r="BB783">
        <v>4100.5558999999903</v>
      </c>
      <c r="BC783">
        <v>3958.4411999999902</v>
      </c>
      <c r="BD783">
        <v>3816.3264999999901</v>
      </c>
      <c r="BE783">
        <v>3674.21179999999</v>
      </c>
      <c r="BF783">
        <v>3532.0971</v>
      </c>
      <c r="BG783">
        <v>3389.9823999999999</v>
      </c>
      <c r="BH783">
        <v>3247.8676999999998</v>
      </c>
      <c r="BI783">
        <v>3105.7529999999902</v>
      </c>
      <c r="BJ783">
        <v>3071.16469913521</v>
      </c>
      <c r="BK783">
        <v>3036.9616029395302</v>
      </c>
      <c r="BL783">
        <v>3003.1394214469001</v>
      </c>
      <c r="BM783">
        <v>2969.6939124679402</v>
      </c>
      <c r="BN783">
        <v>2936.6208810579201</v>
      </c>
      <c r="BO783">
        <v>2903.9161789905502</v>
      </c>
      <c r="BP783">
        <v>2871.5757042377099</v>
      </c>
      <c r="BQ783">
        <v>2839.5954004549599</v>
      </c>
      <c r="BR783">
        <v>2807.9712564727402</v>
      </c>
      <c r="BS783">
        <v>2776.69930579328</v>
      </c>
      <c r="BT783">
        <v>2745.7756260931201</v>
      </c>
      <c r="BU783">
        <v>2715.1963387310798</v>
      </c>
      <c r="BV783">
        <v>2684.9576082618501</v>
      </c>
      <c r="BW783">
        <v>2655.0556419548798</v>
      </c>
      <c r="BX783">
        <v>2625.4866893187</v>
      </c>
      <c r="BY783">
        <v>2596.24704163047</v>
      </c>
      <c r="BZ783">
        <v>2567.3330314708601</v>
      </c>
      <c r="CA783">
        <v>2538.7410322640199</v>
      </c>
      <c r="CB783">
        <v>2510.46745782274</v>
      </c>
      <c r="CC783">
        <v>2482.5087618986199</v>
      </c>
    </row>
    <row r="784" spans="1:81" x14ac:dyDescent="0.25">
      <c r="A784">
        <v>61315</v>
      </c>
      <c r="B784" t="s">
        <v>455</v>
      </c>
      <c r="C784" t="s">
        <v>27</v>
      </c>
      <c r="D784">
        <v>2019</v>
      </c>
      <c r="E784" t="s">
        <v>49</v>
      </c>
      <c r="F784" t="s">
        <v>50</v>
      </c>
      <c r="G784">
        <v>2017</v>
      </c>
      <c r="H784">
        <v>19620</v>
      </c>
      <c r="I784">
        <v>100</v>
      </c>
      <c r="J784">
        <v>2050</v>
      </c>
      <c r="K784">
        <v>70</v>
      </c>
      <c r="L784">
        <v>5886</v>
      </c>
      <c r="M784">
        <v>2020</v>
      </c>
      <c r="N784">
        <v>15279</v>
      </c>
      <c r="O784">
        <v>31.607688947138499</v>
      </c>
      <c r="P784" t="s">
        <v>706</v>
      </c>
      <c r="Q784">
        <v>3.030001962</v>
      </c>
      <c r="R784">
        <v>1</v>
      </c>
      <c r="S784" t="s">
        <v>25</v>
      </c>
      <c r="T784">
        <v>-1.11368485725649E-2</v>
      </c>
      <c r="AV784">
        <v>19620</v>
      </c>
      <c r="AW784">
        <v>18173</v>
      </c>
      <c r="AX784">
        <v>16726</v>
      </c>
      <c r="AY784">
        <v>15279</v>
      </c>
      <c r="AZ784">
        <v>14965.9</v>
      </c>
      <c r="BA784">
        <v>14652.8</v>
      </c>
      <c r="BB784">
        <v>14339.7</v>
      </c>
      <c r="BC784">
        <v>14026.6</v>
      </c>
      <c r="BD784">
        <v>13713.5</v>
      </c>
      <c r="BE784">
        <v>13400.4</v>
      </c>
      <c r="BF784">
        <v>13087.3</v>
      </c>
      <c r="BG784">
        <v>12774.2</v>
      </c>
      <c r="BH784">
        <v>12461.1</v>
      </c>
      <c r="BI784">
        <v>12148</v>
      </c>
      <c r="BJ784">
        <v>11834.9</v>
      </c>
      <c r="BK784">
        <v>11521.8</v>
      </c>
      <c r="BL784">
        <v>11208.7</v>
      </c>
      <c r="BM784">
        <v>10895.6</v>
      </c>
      <c r="BN784">
        <v>10582.5</v>
      </c>
      <c r="BO784">
        <v>10269.4</v>
      </c>
      <c r="BP784">
        <v>9956.2999999999993</v>
      </c>
      <c r="BQ784">
        <v>9643.2000000000007</v>
      </c>
      <c r="BR784">
        <v>9330.1</v>
      </c>
      <c r="BS784">
        <v>9017</v>
      </c>
      <c r="BT784">
        <v>8703.9</v>
      </c>
      <c r="BU784">
        <v>8390.7999999999993</v>
      </c>
      <c r="BV784">
        <v>8077.7</v>
      </c>
      <c r="BW784">
        <v>7764.5999999999904</v>
      </c>
      <c r="BX784">
        <v>7451.5</v>
      </c>
      <c r="BY784">
        <v>7138.4</v>
      </c>
      <c r="BZ784">
        <v>6825.2999999999902</v>
      </c>
      <c r="CA784">
        <v>6512.2</v>
      </c>
      <c r="CB784">
        <v>6199.1</v>
      </c>
      <c r="CC784">
        <v>5886</v>
      </c>
    </row>
    <row r="785" spans="1:81" x14ac:dyDescent="0.25">
      <c r="A785">
        <v>15829</v>
      </c>
      <c r="B785" t="s">
        <v>1326</v>
      </c>
      <c r="C785" t="s">
        <v>21</v>
      </c>
      <c r="D785">
        <v>2020</v>
      </c>
      <c r="E785" t="s">
        <v>28</v>
      </c>
      <c r="F785" t="s">
        <v>23</v>
      </c>
      <c r="G785">
        <v>2018</v>
      </c>
      <c r="H785">
        <v>32600000</v>
      </c>
      <c r="I785">
        <v>97</v>
      </c>
      <c r="J785">
        <v>2030</v>
      </c>
      <c r="K785">
        <v>15</v>
      </c>
      <c r="L785">
        <v>27710000</v>
      </c>
      <c r="M785">
        <v>2020</v>
      </c>
      <c r="N785">
        <v>31500000</v>
      </c>
      <c r="O785">
        <v>22.494887525562401</v>
      </c>
      <c r="P785" t="s">
        <v>24</v>
      </c>
      <c r="Q785">
        <v>2.7735039024390198</v>
      </c>
      <c r="R785">
        <v>1</v>
      </c>
      <c r="S785" t="s">
        <v>25</v>
      </c>
      <c r="T785">
        <v>-1.11368485725649E-2</v>
      </c>
      <c r="AW785">
        <v>32600000</v>
      </c>
      <c r="AX785">
        <v>32050000</v>
      </c>
      <c r="AY785">
        <v>31500000</v>
      </c>
      <c r="AZ785">
        <v>31121000</v>
      </c>
      <c r="BA785">
        <v>30742000</v>
      </c>
      <c r="BB785">
        <v>30363000</v>
      </c>
      <c r="BC785">
        <v>29984000</v>
      </c>
      <c r="BD785">
        <v>29605000</v>
      </c>
      <c r="BE785">
        <v>29226000</v>
      </c>
      <c r="BF785">
        <v>28847000</v>
      </c>
      <c r="BG785">
        <v>28468000</v>
      </c>
      <c r="BH785">
        <v>28089000</v>
      </c>
      <c r="BI785">
        <v>27710000</v>
      </c>
      <c r="BJ785">
        <v>27401397.926054198</v>
      </c>
      <c r="BK785">
        <v>27096232.706675101</v>
      </c>
      <c r="BL785">
        <v>26794466.066133901</v>
      </c>
      <c r="BM785">
        <v>26496060.154972602</v>
      </c>
      <c r="BN785">
        <v>26200977.545257099</v>
      </c>
      <c r="BO785">
        <v>25909181.2258824</v>
      </c>
      <c r="BP785">
        <v>25620634.597930599</v>
      </c>
      <c r="BQ785">
        <v>25335301.470080499</v>
      </c>
      <c r="BR785">
        <v>25053146.054067899</v>
      </c>
      <c r="BS785">
        <v>24774132.9601974</v>
      </c>
      <c r="BT785">
        <v>24498227.192903101</v>
      </c>
      <c r="BU785">
        <v>24225394.146359399</v>
      </c>
      <c r="BV785">
        <v>23955599.600140698</v>
      </c>
      <c r="BW785">
        <v>23688809.714929</v>
      </c>
      <c r="BX785">
        <v>23424991.0282695</v>
      </c>
      <c r="BY785">
        <v>23164110.450374</v>
      </c>
      <c r="BZ785">
        <v>22906135.259969998</v>
      </c>
      <c r="CA785">
        <v>22651033.100196999</v>
      </c>
      <c r="CB785">
        <v>22398771.9745479</v>
      </c>
      <c r="CC785">
        <v>22149320.242856</v>
      </c>
    </row>
    <row r="786" spans="1:81" x14ac:dyDescent="0.25">
      <c r="A786">
        <v>15854</v>
      </c>
      <c r="B786" t="s">
        <v>1327</v>
      </c>
      <c r="C786" t="s">
        <v>31</v>
      </c>
      <c r="D786">
        <v>2019</v>
      </c>
      <c r="E786" t="s">
        <v>690</v>
      </c>
      <c r="F786" t="s">
        <v>23</v>
      </c>
      <c r="G786">
        <v>2018</v>
      </c>
      <c r="H786">
        <v>3258000</v>
      </c>
      <c r="I786">
        <v>100</v>
      </c>
      <c r="J786">
        <v>2030</v>
      </c>
      <c r="K786">
        <v>85</v>
      </c>
      <c r="L786">
        <v>488700</v>
      </c>
      <c r="M786">
        <v>2020</v>
      </c>
      <c r="N786">
        <v>938657</v>
      </c>
      <c r="O786">
        <v>83.762359439019605</v>
      </c>
      <c r="P786" t="s">
        <v>24</v>
      </c>
      <c r="Q786">
        <v>3.5005698024390202</v>
      </c>
      <c r="R786">
        <v>1</v>
      </c>
      <c r="S786" t="s">
        <v>25</v>
      </c>
      <c r="T786">
        <v>-1.11368485725649E-2</v>
      </c>
      <c r="AW786">
        <v>3258000</v>
      </c>
      <c r="AX786">
        <v>2098328.5</v>
      </c>
      <c r="AY786">
        <v>938657</v>
      </c>
      <c r="AZ786">
        <v>893661.3</v>
      </c>
      <c r="BA786">
        <v>848665.59999999998</v>
      </c>
      <c r="BB786">
        <v>803669.9</v>
      </c>
      <c r="BC786">
        <v>758674.2</v>
      </c>
      <c r="BD786">
        <v>713678.5</v>
      </c>
      <c r="BE786">
        <v>668682.80000000005</v>
      </c>
      <c r="BF786">
        <v>623687.1</v>
      </c>
      <c r="BG786">
        <v>578691.4</v>
      </c>
      <c r="BH786">
        <v>533695.69999999995</v>
      </c>
      <c r="BI786">
        <v>488700</v>
      </c>
      <c r="BJ786">
        <v>483257.42210258701</v>
      </c>
      <c r="BK786">
        <v>477875.45737106301</v>
      </c>
      <c r="BL786">
        <v>472553.43076577602</v>
      </c>
      <c r="BM786">
        <v>467290.67476489098</v>
      </c>
      <c r="BN786">
        <v>462086.529280663</v>
      </c>
      <c r="BO786">
        <v>456940.34157664201</v>
      </c>
      <c r="BP786">
        <v>451851.46618580702</v>
      </c>
      <c r="BQ786">
        <v>446819.26482960401</v>
      </c>
      <c r="BR786">
        <v>441843.10633789201</v>
      </c>
      <c r="BS786">
        <v>436922.36656977498</v>
      </c>
      <c r="BT786">
        <v>432056.42833532102</v>
      </c>
      <c r="BU786">
        <v>427244.68131814699</v>
      </c>
      <c r="BV786">
        <v>422486.52199887298</v>
      </c>
      <c r="BW786">
        <v>417781.35357942199</v>
      </c>
      <c r="BX786">
        <v>413128.58590816701</v>
      </c>
      <c r="BY786">
        <v>408527.63540591003</v>
      </c>
      <c r="BZ786">
        <v>403977.92499268602</v>
      </c>
      <c r="CA786">
        <v>399478.88401538401</v>
      </c>
      <c r="CB786">
        <v>395029.94817616697</v>
      </c>
      <c r="CC786">
        <v>390630.55946170102</v>
      </c>
    </row>
    <row r="787" spans="1:81" x14ac:dyDescent="0.25">
      <c r="A787">
        <v>15867</v>
      </c>
      <c r="B787" t="s">
        <v>1328</v>
      </c>
      <c r="C787" t="s">
        <v>39</v>
      </c>
      <c r="D787">
        <v>2017</v>
      </c>
      <c r="E787" t="s">
        <v>690</v>
      </c>
      <c r="F787" t="s">
        <v>23</v>
      </c>
      <c r="G787">
        <v>2017</v>
      </c>
      <c r="H787">
        <v>36648</v>
      </c>
      <c r="I787">
        <v>100</v>
      </c>
      <c r="J787">
        <v>2025</v>
      </c>
      <c r="K787">
        <v>10</v>
      </c>
      <c r="L787">
        <v>32983.199999999997</v>
      </c>
      <c r="M787">
        <v>2020</v>
      </c>
      <c r="N787">
        <v>38111</v>
      </c>
      <c r="O787">
        <v>-39.948699757142499</v>
      </c>
      <c r="P787" t="s">
        <v>24</v>
      </c>
      <c r="Q787">
        <v>2.7478085427487802</v>
      </c>
      <c r="R787">
        <v>1</v>
      </c>
      <c r="S787" t="s">
        <v>25</v>
      </c>
      <c r="T787">
        <v>-1.11368485725649E-2</v>
      </c>
      <c r="AV787">
        <v>36648</v>
      </c>
      <c r="AW787">
        <v>37135.666666666599</v>
      </c>
      <c r="AX787">
        <v>37623.333333333299</v>
      </c>
      <c r="AY787">
        <v>38111</v>
      </c>
      <c r="AZ787">
        <v>37085.440000000002</v>
      </c>
      <c r="BA787">
        <v>36059.879999999997</v>
      </c>
      <c r="BB787">
        <v>35034.32</v>
      </c>
      <c r="BC787">
        <v>34008.76</v>
      </c>
      <c r="BD787">
        <v>32983.199999999997</v>
      </c>
      <c r="BE787">
        <v>32615.8710961613</v>
      </c>
      <c r="BF787">
        <v>32252.633078701099</v>
      </c>
      <c r="BG787">
        <v>31893.440388037099</v>
      </c>
      <c r="BH787">
        <v>31538.247971977398</v>
      </c>
      <c r="BI787">
        <v>31187.011280069499</v>
      </c>
      <c r="BJ787">
        <v>30839.686258012502</v>
      </c>
      <c r="BK787">
        <v>30496.229342131599</v>
      </c>
      <c r="BL787">
        <v>30156.597453914001</v>
      </c>
      <c r="BM787">
        <v>29820.747994606001</v>
      </c>
      <c r="BN787">
        <v>29488.638839869502</v>
      </c>
      <c r="BO787">
        <v>29160.228334498799</v>
      </c>
      <c r="BP787">
        <v>28835.475287196001</v>
      </c>
      <c r="BQ787">
        <v>28514.3389654046</v>
      </c>
      <c r="BR787">
        <v>28196.7790902001</v>
      </c>
      <c r="BS787">
        <v>27882.755831238501</v>
      </c>
      <c r="BT787">
        <v>27572.229801760201</v>
      </c>
      <c r="BU787">
        <v>27265.162053650001</v>
      </c>
      <c r="BV787">
        <v>26961.514072552101</v>
      </c>
      <c r="BW787">
        <v>26661.247773038998</v>
      </c>
      <c r="BX787">
        <v>26364.325493835</v>
      </c>
      <c r="BY787">
        <v>26070.709993092401</v>
      </c>
      <c r="BZ787">
        <v>25780.364443719998</v>
      </c>
      <c r="CA787">
        <v>25493.252428764801</v>
      </c>
      <c r="CB787">
        <v>25209.337936843502</v>
      </c>
      <c r="CC787">
        <v>24928.585357626202</v>
      </c>
    </row>
    <row r="788" spans="1:81" x14ac:dyDescent="0.25">
      <c r="A788">
        <v>15913</v>
      </c>
      <c r="B788" t="s">
        <v>1329</v>
      </c>
      <c r="C788" t="s">
        <v>27</v>
      </c>
      <c r="D788">
        <v>2020</v>
      </c>
      <c r="E788" t="s">
        <v>28</v>
      </c>
      <c r="F788" t="s">
        <v>23</v>
      </c>
      <c r="G788">
        <v>2020</v>
      </c>
      <c r="H788">
        <v>108100</v>
      </c>
      <c r="I788">
        <v>100</v>
      </c>
      <c r="J788">
        <v>2030</v>
      </c>
      <c r="K788">
        <v>100</v>
      </c>
      <c r="L788">
        <v>0</v>
      </c>
      <c r="M788">
        <v>2020</v>
      </c>
      <c r="N788">
        <v>108100</v>
      </c>
      <c r="O788">
        <v>0</v>
      </c>
      <c r="P788" t="s">
        <v>45</v>
      </c>
      <c r="Q788">
        <v>3.6502547124390201</v>
      </c>
      <c r="R788">
        <v>1</v>
      </c>
      <c r="S788" t="s">
        <v>25</v>
      </c>
      <c r="T788">
        <v>-1.11368485725649E-2</v>
      </c>
      <c r="AY788">
        <v>108100</v>
      </c>
      <c r="AZ788">
        <v>97290</v>
      </c>
      <c r="BA788">
        <v>86480</v>
      </c>
      <c r="BB788">
        <v>75670</v>
      </c>
      <c r="BC788">
        <v>64860</v>
      </c>
      <c r="BD788">
        <v>54050</v>
      </c>
      <c r="BE788">
        <v>43240</v>
      </c>
      <c r="BF788">
        <v>32430</v>
      </c>
      <c r="BG788">
        <v>21620</v>
      </c>
      <c r="BH788">
        <v>10810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row>
    <row r="789" spans="1:81" x14ac:dyDescent="0.25">
      <c r="A789">
        <v>15911</v>
      </c>
      <c r="B789" t="s">
        <v>1330</v>
      </c>
      <c r="C789" t="s">
        <v>165</v>
      </c>
      <c r="D789">
        <v>2020</v>
      </c>
      <c r="E789" t="s">
        <v>690</v>
      </c>
      <c r="F789" t="s">
        <v>23</v>
      </c>
      <c r="G789">
        <v>2019</v>
      </c>
      <c r="H789">
        <v>2049634</v>
      </c>
      <c r="I789">
        <v>100</v>
      </c>
      <c r="J789">
        <v>2034</v>
      </c>
      <c r="K789">
        <v>38</v>
      </c>
      <c r="L789">
        <v>1270773.08</v>
      </c>
      <c r="M789">
        <v>2020</v>
      </c>
      <c r="N789">
        <v>1854077</v>
      </c>
      <c r="O789">
        <v>25.108077062076799</v>
      </c>
      <c r="P789" t="s">
        <v>24</v>
      </c>
      <c r="Q789">
        <v>3.0324000853512199</v>
      </c>
      <c r="R789">
        <v>1</v>
      </c>
      <c r="S789" t="s">
        <v>25</v>
      </c>
      <c r="T789">
        <v>-1.11368485725649E-2</v>
      </c>
      <c r="AX789">
        <v>2049634</v>
      </c>
      <c r="AY789">
        <v>1854077</v>
      </c>
      <c r="AZ789">
        <v>1812412.4342857101</v>
      </c>
      <c r="BA789">
        <v>1770747.86857142</v>
      </c>
      <c r="BB789">
        <v>1729083.3028571401</v>
      </c>
      <c r="BC789">
        <v>1687418.7371428499</v>
      </c>
      <c r="BD789">
        <v>1645754.1714285701</v>
      </c>
      <c r="BE789">
        <v>1604089.6057142799</v>
      </c>
      <c r="BF789">
        <v>1562425.04</v>
      </c>
      <c r="BG789">
        <v>1520760.4742857099</v>
      </c>
      <c r="BH789">
        <v>1479095.90857142</v>
      </c>
      <c r="BI789">
        <v>1437431.3428571401</v>
      </c>
      <c r="BJ789">
        <v>1395766.77714285</v>
      </c>
      <c r="BK789">
        <v>1354102.2114285701</v>
      </c>
      <c r="BL789">
        <v>1312437.64571428</v>
      </c>
      <c r="BM789">
        <v>1270773.08</v>
      </c>
      <c r="BN789">
        <v>1256620.6726379399</v>
      </c>
      <c r="BO789">
        <v>1242625.8784936201</v>
      </c>
      <c r="BP789">
        <v>1228786.94225249</v>
      </c>
      <c r="BQ789">
        <v>1215102.1281486701</v>
      </c>
      <c r="BR789">
        <v>1201569.71974728</v>
      </c>
      <c r="BS789">
        <v>1188188.0197290799</v>
      </c>
      <c r="BT789">
        <v>1174955.34967762</v>
      </c>
      <c r="BU789">
        <v>1161870.0498687299</v>
      </c>
      <c r="BV789">
        <v>1148930.47906235</v>
      </c>
      <c r="BW789">
        <v>1136135.0142966199</v>
      </c>
      <c r="BX789">
        <v>1123482.0506844099</v>
      </c>
      <c r="BY789">
        <v>1110970.0012119501</v>
      </c>
      <c r="BZ789">
        <v>1098597.29653979</v>
      </c>
      <c r="CA789">
        <v>1086362.3848059899</v>
      </c>
      <c r="CB789">
        <v>1074263.73143148</v>
      </c>
      <c r="CC789">
        <v>1062299.81892753</v>
      </c>
    </row>
    <row r="790" spans="1:81" x14ac:dyDescent="0.25">
      <c r="A790">
        <v>15916</v>
      </c>
      <c r="B790" t="s">
        <v>1331</v>
      </c>
      <c r="C790" t="s">
        <v>56</v>
      </c>
      <c r="D790">
        <v>2011</v>
      </c>
      <c r="E790" t="s">
        <v>28</v>
      </c>
      <c r="F790" t="s">
        <v>23</v>
      </c>
      <c r="G790">
        <v>2011</v>
      </c>
      <c r="H790">
        <v>197448</v>
      </c>
      <c r="I790">
        <v>100</v>
      </c>
      <c r="J790">
        <v>2025</v>
      </c>
      <c r="K790">
        <v>25</v>
      </c>
      <c r="L790">
        <v>148086</v>
      </c>
      <c r="M790">
        <v>2020</v>
      </c>
      <c r="N790">
        <v>148118</v>
      </c>
      <c r="O790">
        <v>99.935172804991694</v>
      </c>
      <c r="P790" t="s">
        <v>24</v>
      </c>
      <c r="Q790">
        <v>2.8978246228487801</v>
      </c>
      <c r="R790">
        <v>1</v>
      </c>
      <c r="S790" t="s">
        <v>25</v>
      </c>
      <c r="T790">
        <v>-1.11368485725649E-2</v>
      </c>
      <c r="AP790">
        <v>197448</v>
      </c>
      <c r="AQ790">
        <v>191966.888888888</v>
      </c>
      <c r="AR790">
        <v>186485.777777777</v>
      </c>
      <c r="AS790">
        <v>181004.66666666599</v>
      </c>
      <c r="AT790">
        <v>175523.55555555501</v>
      </c>
      <c r="AU790">
        <v>170042.444444444</v>
      </c>
      <c r="AV790">
        <v>164561.33333333299</v>
      </c>
      <c r="AW790">
        <v>159080.22222222199</v>
      </c>
      <c r="AX790">
        <v>153599.11111111101</v>
      </c>
      <c r="AY790">
        <v>148118</v>
      </c>
      <c r="AZ790">
        <v>148111.6</v>
      </c>
      <c r="BA790">
        <v>148105.20000000001</v>
      </c>
      <c r="BB790">
        <v>148098.79999999999</v>
      </c>
      <c r="BC790">
        <v>148092.4</v>
      </c>
      <c r="BD790">
        <v>148086</v>
      </c>
      <c r="BE790">
        <v>146436.78864228301</v>
      </c>
      <c r="BF790">
        <v>144805.944301721</v>
      </c>
      <c r="BG790">
        <v>143193.26242762501</v>
      </c>
      <c r="BH790">
        <v>141598.54074735701</v>
      </c>
      <c r="BI790">
        <v>140021.579240958</v>
      </c>
      <c r="BJ790">
        <v>138462.18011605999</v>
      </c>
      <c r="BK790">
        <v>136920.14778308</v>
      </c>
      <c r="BL790">
        <v>135395.288830687</v>
      </c>
      <c r="BM790">
        <v>133887.412001541</v>
      </c>
      <c r="BN790">
        <v>132396.32816830699</v>
      </c>
      <c r="BO790">
        <v>130921.850309933</v>
      </c>
      <c r="BP790">
        <v>129463.793488191</v>
      </c>
      <c r="BQ790">
        <v>128021.974824483</v>
      </c>
      <c r="BR790">
        <v>126596.213476902</v>
      </c>
      <c r="BS790">
        <v>125186.33061755</v>
      </c>
      <c r="BT790">
        <v>123792.149410107</v>
      </c>
      <c r="BU790">
        <v>122413.49498765499</v>
      </c>
      <c r="BV790">
        <v>121050.19443073899</v>
      </c>
      <c r="BW790">
        <v>119702.076745684</v>
      </c>
      <c r="BX790">
        <v>118368.972843146</v>
      </c>
      <c r="BY790">
        <v>117050.71551690099</v>
      </c>
      <c r="BZ790">
        <v>115747.139422879</v>
      </c>
      <c r="CA790">
        <v>114458.081058419</v>
      </c>
      <c r="CB790">
        <v>113183.378741765</v>
      </c>
      <c r="CC790">
        <v>111922.872591787</v>
      </c>
    </row>
    <row r="791" spans="1:81" x14ac:dyDescent="0.25">
      <c r="A791">
        <v>15921</v>
      </c>
      <c r="B791" t="s">
        <v>670</v>
      </c>
      <c r="C791" t="s">
        <v>59</v>
      </c>
      <c r="D791">
        <v>2021</v>
      </c>
      <c r="E791" t="s">
        <v>690</v>
      </c>
      <c r="F791" t="s">
        <v>23</v>
      </c>
      <c r="G791">
        <v>2018</v>
      </c>
      <c r="H791">
        <v>992954</v>
      </c>
      <c r="I791">
        <v>100</v>
      </c>
      <c r="J791">
        <v>2030</v>
      </c>
      <c r="K791">
        <v>30</v>
      </c>
      <c r="L791">
        <v>695067.799999999</v>
      </c>
      <c r="M791">
        <v>2020</v>
      </c>
      <c r="N791">
        <v>902485.38</v>
      </c>
      <c r="O791">
        <v>31.040998221051201</v>
      </c>
      <c r="P791" t="s">
        <v>45</v>
      </c>
      <c r="Q791">
        <v>2.95034341813902</v>
      </c>
      <c r="R791">
        <v>1</v>
      </c>
      <c r="S791" t="s">
        <v>25</v>
      </c>
      <c r="T791">
        <v>-1.11368485725649E-2</v>
      </c>
      <c r="AW791">
        <v>992954</v>
      </c>
      <c r="AX791">
        <v>947719.69</v>
      </c>
      <c r="AY791">
        <v>902485.38</v>
      </c>
      <c r="AZ791">
        <v>881743.62199999997</v>
      </c>
      <c r="BA791">
        <v>861001.86399999994</v>
      </c>
      <c r="BB791">
        <v>840260.10600000003</v>
      </c>
      <c r="BC791">
        <v>819518.348</v>
      </c>
      <c r="BD791">
        <v>798776.59</v>
      </c>
      <c r="BE791">
        <v>778034.83199999901</v>
      </c>
      <c r="BF791">
        <v>757293.07400000002</v>
      </c>
      <c r="BG791">
        <v>736551.31599999894</v>
      </c>
      <c r="BH791">
        <v>715809.55799999996</v>
      </c>
      <c r="BI791">
        <v>695067.799999999</v>
      </c>
      <c r="BJ791">
        <v>687326.93516373402</v>
      </c>
      <c r="BK791">
        <v>679672.27916697005</v>
      </c>
      <c r="BL791">
        <v>672102.87191491795</v>
      </c>
      <c r="BM791">
        <v>664617.76400521502</v>
      </c>
      <c r="BN791">
        <v>657216.01660885196</v>
      </c>
      <c r="BO791">
        <v>649896.70135241502</v>
      </c>
      <c r="BP791">
        <v>642658.90020164405</v>
      </c>
      <c r="BQ791">
        <v>635501.705346287</v>
      </c>
      <c r="BR791">
        <v>628424.219086239</v>
      </c>
      <c r="BS791">
        <v>621425.55371894303</v>
      </c>
      <c r="BT791">
        <v>614504.83142805297</v>
      </c>
      <c r="BU791">
        <v>607661.18417332903</v>
      </c>
      <c r="BV791">
        <v>600893.75358176499</v>
      </c>
      <c r="BW791">
        <v>594201.69083992497</v>
      </c>
      <c r="BX791">
        <v>587584.15658747905</v>
      </c>
      <c r="BY791">
        <v>581040.32081192604</v>
      </c>
      <c r="BZ791">
        <v>574569.36274448899</v>
      </c>
      <c r="CA791">
        <v>568170.47075716802</v>
      </c>
      <c r="CB791">
        <v>561842.84226094303</v>
      </c>
      <c r="CC791">
        <v>555585.68360510306</v>
      </c>
    </row>
    <row r="792" spans="1:81" x14ac:dyDescent="0.25">
      <c r="A792">
        <v>40872</v>
      </c>
      <c r="B792" t="s">
        <v>1332</v>
      </c>
      <c r="C792" t="s">
        <v>21</v>
      </c>
      <c r="D792">
        <v>2017</v>
      </c>
      <c r="E792" t="s">
        <v>88</v>
      </c>
      <c r="F792" t="s">
        <v>54</v>
      </c>
      <c r="G792">
        <v>2016</v>
      </c>
      <c r="H792">
        <v>5940</v>
      </c>
      <c r="I792">
        <v>100</v>
      </c>
      <c r="J792">
        <v>2022</v>
      </c>
      <c r="K792">
        <v>10</v>
      </c>
      <c r="L792">
        <v>5346</v>
      </c>
      <c r="M792">
        <v>2020</v>
      </c>
      <c r="N792">
        <v>5560</v>
      </c>
      <c r="O792">
        <v>63.973063973064001</v>
      </c>
      <c r="P792" t="s">
        <v>24</v>
      </c>
      <c r="Q792">
        <v>3.0863420574146301</v>
      </c>
      <c r="R792">
        <v>1</v>
      </c>
      <c r="S792" t="s">
        <v>25</v>
      </c>
      <c r="T792">
        <v>-1.11368485725649E-2</v>
      </c>
      <c r="AU792">
        <v>5940</v>
      </c>
      <c r="AV792">
        <v>5845</v>
      </c>
      <c r="AW792">
        <v>5750</v>
      </c>
      <c r="AX792">
        <v>5655</v>
      </c>
      <c r="AY792">
        <v>5560</v>
      </c>
      <c r="AZ792">
        <v>5453</v>
      </c>
      <c r="BA792">
        <v>5346</v>
      </c>
      <c r="BB792">
        <v>5286.4624075310603</v>
      </c>
      <c r="BC792">
        <v>5227.58787621383</v>
      </c>
      <c r="BD792">
        <v>5169.3690216366604</v>
      </c>
      <c r="BE792">
        <v>5111.7985416269903</v>
      </c>
      <c r="BF792">
        <v>5054.8692153354305</v>
      </c>
      <c r="BG792">
        <v>4998.5739023301203</v>
      </c>
      <c r="BH792">
        <v>4942.9055417010904</v>
      </c>
      <c r="BI792">
        <v>4887.8571511746804</v>
      </c>
      <c r="BJ792">
        <v>4833.4218262377199</v>
      </c>
      <c r="BK792">
        <v>4779.5927392715803</v>
      </c>
      <c r="BL792">
        <v>4726.3631386957804</v>
      </c>
      <c r="BM792">
        <v>4673.7263481211703</v>
      </c>
      <c r="BN792">
        <v>4621.6757655125402</v>
      </c>
      <c r="BO792">
        <v>4570.2048623605297</v>
      </c>
      <c r="BP792">
        <v>4519.3071828628199</v>
      </c>
      <c r="BQ792">
        <v>4468.9763431143701</v>
      </c>
      <c r="BR792">
        <v>4419.2060303067301</v>
      </c>
      <c r="BS792">
        <v>4369.9900019362403</v>
      </c>
      <c r="BT792">
        <v>4321.32208502106</v>
      </c>
      <c r="BU792">
        <v>4273.1961753268997</v>
      </c>
      <c r="BV792">
        <v>4225.6062366014203</v>
      </c>
      <c r="BW792">
        <v>4178.5462998170997</v>
      </c>
      <c r="BX792">
        <v>4132.0104624225896</v>
      </c>
      <c r="BY792">
        <v>4085.99288760233</v>
      </c>
      <c r="BZ792">
        <v>4040.4878035445299</v>
      </c>
      <c r="CA792">
        <v>3995.4895027171601</v>
      </c>
      <c r="CB792">
        <v>3950.9923411521199</v>
      </c>
      <c r="CC792">
        <v>3906.9907377373502</v>
      </c>
    </row>
    <row r="793" spans="1:81" x14ac:dyDescent="0.25">
      <c r="A793">
        <v>16012</v>
      </c>
      <c r="B793" t="s">
        <v>1333</v>
      </c>
      <c r="C793" t="s">
        <v>21</v>
      </c>
      <c r="D793">
        <v>2020</v>
      </c>
      <c r="E793" t="s">
        <v>690</v>
      </c>
      <c r="F793" t="s">
        <v>23</v>
      </c>
      <c r="G793">
        <v>2016</v>
      </c>
      <c r="H793">
        <v>83000000</v>
      </c>
      <c r="I793">
        <v>100</v>
      </c>
      <c r="J793">
        <v>2050</v>
      </c>
      <c r="K793">
        <v>100</v>
      </c>
      <c r="L793">
        <v>0</v>
      </c>
      <c r="M793">
        <v>2020</v>
      </c>
      <c r="N793">
        <v>72000000</v>
      </c>
      <c r="O793">
        <v>13.253012048192801</v>
      </c>
      <c r="P793" t="s">
        <v>24</v>
      </c>
      <c r="Q793">
        <v>3.6682999999999999</v>
      </c>
      <c r="R793">
        <v>1</v>
      </c>
      <c r="S793" t="s">
        <v>25</v>
      </c>
      <c r="T793">
        <v>-1.11368485725649E-2</v>
      </c>
      <c r="AU793">
        <v>83000000</v>
      </c>
      <c r="AV793">
        <v>80250000</v>
      </c>
      <c r="AW793">
        <v>77500000</v>
      </c>
      <c r="AX793">
        <v>74750000</v>
      </c>
      <c r="AY793">
        <v>72000000</v>
      </c>
      <c r="AZ793">
        <v>69600000</v>
      </c>
      <c r="BA793">
        <v>67200000</v>
      </c>
      <c r="BB793">
        <v>64800000</v>
      </c>
      <c r="BC793">
        <v>62400000</v>
      </c>
      <c r="BD793">
        <v>60000000</v>
      </c>
      <c r="BE793">
        <v>57600000</v>
      </c>
      <c r="BF793">
        <v>55200000</v>
      </c>
      <c r="BG793">
        <v>52800000</v>
      </c>
      <c r="BH793">
        <v>50400000</v>
      </c>
      <c r="BI793">
        <v>48000000</v>
      </c>
      <c r="BJ793">
        <v>45600000</v>
      </c>
      <c r="BK793">
        <v>43200000</v>
      </c>
      <c r="BL793">
        <v>40800000</v>
      </c>
      <c r="BM793">
        <v>38400000</v>
      </c>
      <c r="BN793">
        <v>36000000</v>
      </c>
      <c r="BO793">
        <v>33600000</v>
      </c>
      <c r="BP793">
        <v>31200000</v>
      </c>
      <c r="BQ793">
        <v>28800000</v>
      </c>
      <c r="BR793">
        <v>26400000</v>
      </c>
      <c r="BS793">
        <v>24000000</v>
      </c>
      <c r="BT793">
        <v>21600000</v>
      </c>
      <c r="BU793">
        <v>19200000</v>
      </c>
      <c r="BV793">
        <v>16799999.999999899</v>
      </c>
      <c r="BW793">
        <v>14400000</v>
      </c>
      <c r="BX793">
        <v>12000000</v>
      </c>
      <c r="BY793">
        <v>9600000</v>
      </c>
      <c r="BZ793">
        <v>7200000</v>
      </c>
      <c r="CA793">
        <v>4800000</v>
      </c>
      <c r="CB793">
        <v>2400000</v>
      </c>
      <c r="CC793">
        <v>0</v>
      </c>
    </row>
    <row r="794" spans="1:81" x14ac:dyDescent="0.25">
      <c r="A794">
        <v>855645</v>
      </c>
      <c r="B794" t="s">
        <v>1334</v>
      </c>
      <c r="C794" t="s">
        <v>31</v>
      </c>
      <c r="D794">
        <v>2021</v>
      </c>
      <c r="E794" t="s">
        <v>32</v>
      </c>
      <c r="F794" t="s">
        <v>33</v>
      </c>
      <c r="G794">
        <v>2020</v>
      </c>
      <c r="H794">
        <v>1124</v>
      </c>
      <c r="I794">
        <v>100</v>
      </c>
      <c r="J794">
        <v>2021</v>
      </c>
      <c r="K794">
        <v>100</v>
      </c>
      <c r="L794">
        <v>0</v>
      </c>
      <c r="M794">
        <v>2020</v>
      </c>
      <c r="N794">
        <v>1124</v>
      </c>
      <c r="O794">
        <v>0</v>
      </c>
      <c r="P794" t="s">
        <v>691</v>
      </c>
      <c r="Q794">
        <v>3.3158537709365898</v>
      </c>
      <c r="R794">
        <v>1</v>
      </c>
      <c r="S794" t="s">
        <v>25</v>
      </c>
      <c r="T794">
        <v>-1.11368485725649E-2</v>
      </c>
      <c r="AY794">
        <v>1124</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row>
    <row r="795" spans="1:81" x14ac:dyDescent="0.25">
      <c r="A795">
        <v>846820</v>
      </c>
      <c r="B795" t="s">
        <v>1335</v>
      </c>
      <c r="C795" t="s">
        <v>1336</v>
      </c>
      <c r="D795">
        <v>2018</v>
      </c>
      <c r="E795" t="s">
        <v>28</v>
      </c>
      <c r="F795" t="s">
        <v>23</v>
      </c>
      <c r="G795">
        <v>2018</v>
      </c>
      <c r="H795">
        <v>14550</v>
      </c>
      <c r="I795">
        <v>100</v>
      </c>
      <c r="J795">
        <v>2030</v>
      </c>
      <c r="K795">
        <v>50</v>
      </c>
      <c r="L795">
        <v>7275</v>
      </c>
      <c r="M795">
        <v>2020</v>
      </c>
      <c r="N795">
        <v>16225</v>
      </c>
      <c r="O795">
        <v>-23.024054982817901</v>
      </c>
      <c r="P795" t="s">
        <v>706</v>
      </c>
      <c r="Q795">
        <v>3.1502453574390201</v>
      </c>
      <c r="R795">
        <v>1</v>
      </c>
      <c r="S795" t="s">
        <v>25</v>
      </c>
      <c r="T795">
        <v>-1.11368485725649E-2</v>
      </c>
      <c r="AW795">
        <v>14550</v>
      </c>
      <c r="AX795">
        <v>15387.5</v>
      </c>
      <c r="AY795">
        <v>16225</v>
      </c>
      <c r="AZ795">
        <v>15330</v>
      </c>
      <c r="BA795">
        <v>14435</v>
      </c>
      <c r="BB795">
        <v>13540</v>
      </c>
      <c r="BC795">
        <v>12645</v>
      </c>
      <c r="BD795">
        <v>11750</v>
      </c>
      <c r="BE795">
        <v>10855</v>
      </c>
      <c r="BF795">
        <v>9960</v>
      </c>
      <c r="BG795">
        <v>9065</v>
      </c>
      <c r="BH795">
        <v>8170</v>
      </c>
      <c r="BI795">
        <v>7275</v>
      </c>
      <c r="BJ795">
        <v>7193.9794266345898</v>
      </c>
      <c r="BK795">
        <v>7113.8611671260096</v>
      </c>
      <c r="BL795">
        <v>7034.6351725414797</v>
      </c>
      <c r="BM795">
        <v>6956.29150586164</v>
      </c>
      <c r="BN795">
        <v>6878.8203407342398</v>
      </c>
      <c r="BO795">
        <v>6802.2119602416096</v>
      </c>
      <c r="BP795">
        <v>6726.4567556819002</v>
      </c>
      <c r="BQ795">
        <v>6651.5452253639696</v>
      </c>
      <c r="BR795">
        <v>6577.4679734155197</v>
      </c>
      <c r="BS795">
        <v>6504.2157086047</v>
      </c>
      <c r="BT795">
        <v>6431.7792431746702</v>
      </c>
      <c r="BU795">
        <v>6360.1494916912698</v>
      </c>
      <c r="BV795">
        <v>6289.3174699034298</v>
      </c>
      <c r="BW795">
        <v>6219.2742936163204</v>
      </c>
      <c r="BX795">
        <v>6150.0111775770702</v>
      </c>
      <c r="BY795">
        <v>6081.5194343728199</v>
      </c>
      <c r="BZ795">
        <v>6013.7904733410996</v>
      </c>
      <c r="CA795">
        <v>5946.8157994923604</v>
      </c>
      <c r="CB795">
        <v>5880.58701244448</v>
      </c>
      <c r="CC795">
        <v>5815.0958053690902</v>
      </c>
    </row>
    <row r="796" spans="1:81" x14ac:dyDescent="0.25">
      <c r="A796">
        <v>22990</v>
      </c>
      <c r="B796" t="s">
        <v>1337</v>
      </c>
      <c r="C796" t="s">
        <v>39</v>
      </c>
      <c r="D796">
        <v>2020</v>
      </c>
      <c r="E796" t="s">
        <v>28</v>
      </c>
      <c r="F796" t="s">
        <v>23</v>
      </c>
      <c r="G796">
        <v>2019</v>
      </c>
      <c r="H796">
        <v>239800</v>
      </c>
      <c r="I796">
        <v>94</v>
      </c>
      <c r="J796">
        <v>2030</v>
      </c>
      <c r="K796">
        <v>20</v>
      </c>
      <c r="L796">
        <v>191840</v>
      </c>
      <c r="M796">
        <v>2020</v>
      </c>
      <c r="N796">
        <v>217800</v>
      </c>
      <c r="O796">
        <v>45.871559633027502</v>
      </c>
      <c r="P796" t="s">
        <v>45</v>
      </c>
      <c r="Q796">
        <v>2.7902678824390201</v>
      </c>
      <c r="R796">
        <v>1</v>
      </c>
      <c r="S796" t="s">
        <v>25</v>
      </c>
      <c r="T796">
        <v>-1.11368485725649E-2</v>
      </c>
      <c r="AX796">
        <v>239800</v>
      </c>
      <c r="AY796">
        <v>217800</v>
      </c>
      <c r="AZ796">
        <v>215204</v>
      </c>
      <c r="BA796">
        <v>212608</v>
      </c>
      <c r="BB796">
        <v>210012</v>
      </c>
      <c r="BC796">
        <v>207416</v>
      </c>
      <c r="BD796">
        <v>204820</v>
      </c>
      <c r="BE796">
        <v>202224</v>
      </c>
      <c r="BF796">
        <v>199628</v>
      </c>
      <c r="BG796">
        <v>197032</v>
      </c>
      <c r="BH796">
        <v>194436</v>
      </c>
      <c r="BI796">
        <v>191840</v>
      </c>
      <c r="BJ796">
        <v>189703.50696983901</v>
      </c>
      <c r="BK796">
        <v>187590.80773903101</v>
      </c>
      <c r="BL796">
        <v>185501.63731963601</v>
      </c>
      <c r="BM796">
        <v>183435.73367484499</v>
      </c>
      <c r="BN796">
        <v>181392.83768611099</v>
      </c>
      <c r="BO796">
        <v>179372.69312065301</v>
      </c>
      <c r="BP796">
        <v>177375.04659931501</v>
      </c>
      <c r="BQ796">
        <v>175399.64756478599</v>
      </c>
      <c r="BR796">
        <v>173446.248250176</v>
      </c>
      <c r="BS796">
        <v>171514.60364793401</v>
      </c>
      <c r="BT796">
        <v>169604.47147912401</v>
      </c>
      <c r="BU796">
        <v>167715.61216303101</v>
      </c>
      <c r="BV796">
        <v>165847.78878711601</v>
      </c>
      <c r="BW796">
        <v>164000.76707729901</v>
      </c>
      <c r="BX796">
        <v>162174.31536857499</v>
      </c>
      <c r="BY796">
        <v>160368.20457595601</v>
      </c>
      <c r="BZ796">
        <v>158582.20816573899</v>
      </c>
      <c r="CA796">
        <v>156816.102127094</v>
      </c>
      <c r="CB796">
        <v>155069.66494396501</v>
      </c>
      <c r="CC796">
        <v>153342.67756728601</v>
      </c>
    </row>
    <row r="797" spans="1:81" x14ac:dyDescent="0.25">
      <c r="A797">
        <v>860524</v>
      </c>
      <c r="B797" t="s">
        <v>1338</v>
      </c>
      <c r="C797" t="s">
        <v>21</v>
      </c>
      <c r="D797">
        <v>2020</v>
      </c>
      <c r="E797" t="s">
        <v>28</v>
      </c>
      <c r="F797" t="s">
        <v>23</v>
      </c>
      <c r="G797">
        <v>2019</v>
      </c>
      <c r="H797">
        <v>26704</v>
      </c>
      <c r="I797">
        <v>100</v>
      </c>
      <c r="J797">
        <v>2026</v>
      </c>
      <c r="K797">
        <v>15</v>
      </c>
      <c r="L797">
        <v>22698.3999999999</v>
      </c>
      <c r="M797">
        <v>2020</v>
      </c>
      <c r="N797">
        <v>20686</v>
      </c>
      <c r="O797">
        <v>150.239664469742</v>
      </c>
      <c r="P797" t="s">
        <v>45</v>
      </c>
      <c r="Q797">
        <v>2.79829535332683</v>
      </c>
      <c r="R797">
        <v>1</v>
      </c>
      <c r="S797" t="s">
        <v>25</v>
      </c>
      <c r="T797">
        <v>-1.11368485725649E-2</v>
      </c>
      <c r="AX797">
        <v>26704</v>
      </c>
      <c r="AY797">
        <v>20686</v>
      </c>
      <c r="AZ797">
        <v>21021.4</v>
      </c>
      <c r="BA797">
        <v>21356.799999999999</v>
      </c>
      <c r="BB797">
        <v>21692.199999999899</v>
      </c>
      <c r="BC797">
        <v>22027.599999999999</v>
      </c>
      <c r="BD797">
        <v>22363</v>
      </c>
      <c r="BE797">
        <v>22698.3999999999</v>
      </c>
      <c r="BF797">
        <v>22445.611356360401</v>
      </c>
      <c r="BG797">
        <v>22195.637981566</v>
      </c>
      <c r="BH797">
        <v>21948.448522393799</v>
      </c>
      <c r="BI797">
        <v>21704.011974797198</v>
      </c>
      <c r="BJ797">
        <v>21462.297680016702</v>
      </c>
      <c r="BK797">
        <v>21223.275320735102</v>
      </c>
      <c r="BL797">
        <v>20986.9149172742</v>
      </c>
      <c r="BM797">
        <v>20753.1868238352</v>
      </c>
      <c r="BN797">
        <v>20522.06172478</v>
      </c>
      <c r="BO797">
        <v>20293.510630954301</v>
      </c>
      <c r="BP797">
        <v>20067.5048760516</v>
      </c>
      <c r="BQ797">
        <v>19844.016113017798</v>
      </c>
      <c r="BR797">
        <v>19623.016310495601</v>
      </c>
      <c r="BS797">
        <v>19404.477749308699</v>
      </c>
      <c r="BT797">
        <v>19188.373018984901</v>
      </c>
      <c r="BU797">
        <v>18974.6750143186</v>
      </c>
      <c r="BV797">
        <v>18763.356931970498</v>
      </c>
      <c r="BW797">
        <v>18554.392267106101</v>
      </c>
      <c r="BX797">
        <v>18347.754810071401</v>
      </c>
      <c r="BY797">
        <v>18143.418643105098</v>
      </c>
      <c r="BZ797">
        <v>17941.358137088198</v>
      </c>
      <c r="CA797">
        <v>17741.547948329298</v>
      </c>
      <c r="CB797">
        <v>17543.963015385802</v>
      </c>
      <c r="CC797">
        <v>17348.578555920802</v>
      </c>
    </row>
    <row r="798" spans="1:81" x14ac:dyDescent="0.25">
      <c r="A798">
        <v>16036</v>
      </c>
      <c r="B798" t="s">
        <v>458</v>
      </c>
      <c r="C798" t="s">
        <v>31</v>
      </c>
      <c r="D798">
        <v>2019</v>
      </c>
      <c r="E798" t="s">
        <v>49</v>
      </c>
      <c r="F798" t="s">
        <v>50</v>
      </c>
      <c r="G798">
        <v>2012</v>
      </c>
      <c r="H798">
        <v>179800000</v>
      </c>
      <c r="I798">
        <v>100</v>
      </c>
      <c r="J798">
        <v>2040</v>
      </c>
      <c r="K798">
        <v>100</v>
      </c>
      <c r="L798">
        <v>0</v>
      </c>
      <c r="M798">
        <v>2020</v>
      </c>
      <c r="N798">
        <v>70366000</v>
      </c>
      <c r="O798">
        <v>60.907777777777802</v>
      </c>
      <c r="P798" t="s">
        <v>706</v>
      </c>
      <c r="Q798">
        <v>3.3431219512195098</v>
      </c>
      <c r="R798">
        <v>1</v>
      </c>
      <c r="S798" t="s">
        <v>25</v>
      </c>
      <c r="T798">
        <v>-1.11368485725649E-2</v>
      </c>
      <c r="AQ798">
        <v>179800000</v>
      </c>
      <c r="AR798">
        <v>166120750</v>
      </c>
      <c r="AS798">
        <v>152441500</v>
      </c>
      <c r="AT798">
        <v>138762250</v>
      </c>
      <c r="AU798">
        <v>125083000</v>
      </c>
      <c r="AV798">
        <v>111403750</v>
      </c>
      <c r="AW798">
        <v>97724500</v>
      </c>
      <c r="AX798">
        <v>84045250</v>
      </c>
      <c r="AY798">
        <v>70366000</v>
      </c>
      <c r="AZ798">
        <v>66847700</v>
      </c>
      <c r="BA798">
        <v>63329400</v>
      </c>
      <c r="BB798">
        <v>59811100</v>
      </c>
      <c r="BC798">
        <v>56292800</v>
      </c>
      <c r="BD798">
        <v>52774500</v>
      </c>
      <c r="BE798">
        <v>49256200</v>
      </c>
      <c r="BF798">
        <v>45737900</v>
      </c>
      <c r="BG798">
        <v>42219600</v>
      </c>
      <c r="BH798">
        <v>38701300</v>
      </c>
      <c r="BI798">
        <v>35183000</v>
      </c>
      <c r="BJ798">
        <v>31664700</v>
      </c>
      <c r="BK798">
        <v>28146400</v>
      </c>
      <c r="BL798">
        <v>24628100</v>
      </c>
      <c r="BM798">
        <v>21109800</v>
      </c>
      <c r="BN798">
        <v>17591500</v>
      </c>
      <c r="BO798">
        <v>14073200</v>
      </c>
      <c r="BP798">
        <v>10554900</v>
      </c>
      <c r="BQ798">
        <v>7036600</v>
      </c>
      <c r="BR798">
        <v>3518300</v>
      </c>
      <c r="BS798">
        <v>0</v>
      </c>
      <c r="BT798">
        <v>0</v>
      </c>
      <c r="BU798">
        <v>0</v>
      </c>
      <c r="BV798">
        <v>0</v>
      </c>
      <c r="BW798">
        <v>0</v>
      </c>
      <c r="BX798">
        <v>0</v>
      </c>
      <c r="BY798">
        <v>0</v>
      </c>
      <c r="BZ798">
        <v>0</v>
      </c>
      <c r="CA798">
        <v>0</v>
      </c>
      <c r="CB798">
        <v>0</v>
      </c>
      <c r="CC798">
        <v>0</v>
      </c>
    </row>
    <row r="799" spans="1:81" x14ac:dyDescent="0.25">
      <c r="A799">
        <v>22213</v>
      </c>
      <c r="B799" t="s">
        <v>1339</v>
      </c>
      <c r="C799" t="s">
        <v>111</v>
      </c>
      <c r="D799">
        <v>2019</v>
      </c>
      <c r="E799" t="s">
        <v>49</v>
      </c>
      <c r="F799" t="s">
        <v>50</v>
      </c>
      <c r="G799">
        <v>2005</v>
      </c>
      <c r="H799">
        <v>9245535</v>
      </c>
      <c r="I799">
        <v>100</v>
      </c>
      <c r="J799">
        <v>2050</v>
      </c>
      <c r="K799">
        <v>50</v>
      </c>
      <c r="L799">
        <v>4622767.5</v>
      </c>
      <c r="M799">
        <v>2020</v>
      </c>
      <c r="N799">
        <v>5042920</v>
      </c>
      <c r="O799">
        <v>137.262628066248</v>
      </c>
      <c r="P799" t="s">
        <v>691</v>
      </c>
      <c r="Q799">
        <v>2.8313636985000001</v>
      </c>
      <c r="R799">
        <v>1</v>
      </c>
      <c r="S799" t="s">
        <v>25</v>
      </c>
      <c r="T799">
        <v>-1.11368485725649E-2</v>
      </c>
      <c r="AJ799">
        <v>9245535</v>
      </c>
      <c r="AK799">
        <v>8965360.6666666605</v>
      </c>
      <c r="AL799">
        <v>8685186.3333333302</v>
      </c>
      <c r="AM799">
        <v>8405012</v>
      </c>
      <c r="AN799">
        <v>8124837.6666666605</v>
      </c>
      <c r="AO799">
        <v>7844663.3333333302</v>
      </c>
      <c r="AP799">
        <v>7564489</v>
      </c>
      <c r="AQ799">
        <v>7284314.6666666605</v>
      </c>
      <c r="AR799">
        <v>7004140.3333333302</v>
      </c>
      <c r="AS799">
        <v>6723966</v>
      </c>
      <c r="AT799">
        <v>6443791.6666666605</v>
      </c>
      <c r="AU799">
        <v>6163617.3333333302</v>
      </c>
      <c r="AV799">
        <v>5883443</v>
      </c>
      <c r="AW799">
        <v>5603268.6666666605</v>
      </c>
      <c r="AX799">
        <v>5323094.3333333302</v>
      </c>
      <c r="AY799">
        <v>5042920</v>
      </c>
      <c r="AZ799">
        <v>5028914.9166666605</v>
      </c>
      <c r="BA799">
        <v>5014909.8333333302</v>
      </c>
      <c r="BB799">
        <v>5000904.75</v>
      </c>
      <c r="BC799">
        <v>4986899.6666666605</v>
      </c>
      <c r="BD799">
        <v>4972894.5833333302</v>
      </c>
      <c r="BE799">
        <v>4958889.5</v>
      </c>
      <c r="BF799">
        <v>4944884.4166666605</v>
      </c>
      <c r="BG799">
        <v>4930879.3333333302</v>
      </c>
      <c r="BH799">
        <v>4916874.25</v>
      </c>
      <c r="BI799">
        <v>4902869.1666666605</v>
      </c>
      <c r="BJ799">
        <v>4888864.0833333302</v>
      </c>
      <c r="BK799">
        <v>4874859</v>
      </c>
      <c r="BL799">
        <v>4860853.9166666605</v>
      </c>
      <c r="BM799">
        <v>4846848.8333333302</v>
      </c>
      <c r="BN799">
        <v>4832843.75</v>
      </c>
      <c r="BO799">
        <v>4818838.6666666605</v>
      </c>
      <c r="BP799">
        <v>4804833.5833333302</v>
      </c>
      <c r="BQ799">
        <v>4790828.5</v>
      </c>
      <c r="BR799">
        <v>4776823.4166666605</v>
      </c>
      <c r="BS799">
        <v>4762818.3333333302</v>
      </c>
      <c r="BT799">
        <v>4748813.25</v>
      </c>
      <c r="BU799">
        <v>4734808.1666666605</v>
      </c>
      <c r="BV799">
        <v>4720803.0833333302</v>
      </c>
      <c r="BW799">
        <v>4706798</v>
      </c>
      <c r="BX799">
        <v>4692792.9166666605</v>
      </c>
      <c r="BY799">
        <v>4678787.8333333302</v>
      </c>
      <c r="BZ799">
        <v>4664782.75</v>
      </c>
      <c r="CA799">
        <v>4650777.6666666605</v>
      </c>
      <c r="CB799">
        <v>4636772.5833333302</v>
      </c>
      <c r="CC799">
        <v>4622767.5</v>
      </c>
    </row>
    <row r="800" spans="1:81" x14ac:dyDescent="0.25">
      <c r="A800">
        <v>60620</v>
      </c>
      <c r="B800" t="s">
        <v>671</v>
      </c>
      <c r="C800" t="s">
        <v>65</v>
      </c>
      <c r="D800">
        <v>2020</v>
      </c>
      <c r="E800" t="s">
        <v>28</v>
      </c>
      <c r="F800" t="s">
        <v>23</v>
      </c>
      <c r="G800">
        <v>2015</v>
      </c>
      <c r="H800">
        <v>496164</v>
      </c>
      <c r="I800">
        <v>100</v>
      </c>
      <c r="J800">
        <v>2030</v>
      </c>
      <c r="K800">
        <v>90</v>
      </c>
      <c r="L800">
        <v>49616.3999999999</v>
      </c>
      <c r="M800">
        <v>2020</v>
      </c>
      <c r="N800">
        <v>190907</v>
      </c>
      <c r="O800">
        <v>77.944028816846796</v>
      </c>
      <c r="P800" t="s">
        <v>24</v>
      </c>
      <c r="Q800">
        <v>3.5502840024390201</v>
      </c>
      <c r="R800">
        <v>1</v>
      </c>
      <c r="S800" t="s">
        <v>25</v>
      </c>
      <c r="T800">
        <v>-1.11368485725649E-2</v>
      </c>
      <c r="AT800">
        <v>496164</v>
      </c>
      <c r="AU800">
        <v>435112.6</v>
      </c>
      <c r="AV800">
        <v>374061.2</v>
      </c>
      <c r="AW800">
        <v>313009.8</v>
      </c>
      <c r="AX800">
        <v>251958.39999999999</v>
      </c>
      <c r="AY800">
        <v>190907</v>
      </c>
      <c r="AZ800">
        <v>176777.94</v>
      </c>
      <c r="BA800">
        <v>162648.88</v>
      </c>
      <c r="BB800">
        <v>148519.82</v>
      </c>
      <c r="BC800">
        <v>134390.76</v>
      </c>
      <c r="BD800">
        <v>120261.7</v>
      </c>
      <c r="BE800">
        <v>106132.64</v>
      </c>
      <c r="BF800">
        <v>92003.58</v>
      </c>
      <c r="BG800">
        <v>77874.519999999902</v>
      </c>
      <c r="BH800">
        <v>63745.459999999897</v>
      </c>
      <c r="BI800">
        <v>49616.3999999999</v>
      </c>
      <c r="BJ800">
        <v>49063.829666484096</v>
      </c>
      <c r="BK800">
        <v>48517.413225098397</v>
      </c>
      <c r="BL800">
        <v>47977.082140877901</v>
      </c>
      <c r="BM800">
        <v>47442.768642121402</v>
      </c>
      <c r="BN800">
        <v>46914.405711890897</v>
      </c>
      <c r="BO800">
        <v>46391.927079605703</v>
      </c>
      <c r="BP800">
        <v>45875.2672127306</v>
      </c>
      <c r="BQ800">
        <v>45364.361308556501</v>
      </c>
      <c r="BR800">
        <v>44859.145286072002</v>
      </c>
      <c r="BS800">
        <v>44359.555777926304</v>
      </c>
      <c r="BT800">
        <v>43865.530122481301</v>
      </c>
      <c r="BU800">
        <v>43377.006355951897</v>
      </c>
      <c r="BV800">
        <v>42893.923204634499</v>
      </c>
      <c r="BW800">
        <v>42416.220077221296</v>
      </c>
      <c r="BX800">
        <v>41943.837057200697</v>
      </c>
      <c r="BY800">
        <v>41476.714895342302</v>
      </c>
      <c r="BZ800">
        <v>41014.795002265397</v>
      </c>
      <c r="CA800">
        <v>40558.019441090401</v>
      </c>
      <c r="CB800">
        <v>40106.3309201718</v>
      </c>
      <c r="CC800">
        <v>39659.672785912699</v>
      </c>
    </row>
    <row r="801" spans="1:81" x14ac:dyDescent="0.25">
      <c r="A801">
        <v>11584</v>
      </c>
      <c r="B801" t="s">
        <v>459</v>
      </c>
      <c r="C801" t="s">
        <v>27</v>
      </c>
      <c r="D801">
        <v>2020</v>
      </c>
      <c r="E801" t="s">
        <v>690</v>
      </c>
      <c r="F801" t="s">
        <v>23</v>
      </c>
      <c r="G801">
        <v>2019</v>
      </c>
      <c r="H801">
        <v>30395.48</v>
      </c>
      <c r="I801">
        <v>100</v>
      </c>
      <c r="J801">
        <v>2025</v>
      </c>
      <c r="K801">
        <v>25</v>
      </c>
      <c r="L801">
        <v>22796.61</v>
      </c>
      <c r="M801">
        <v>2020</v>
      </c>
      <c r="N801">
        <v>18780</v>
      </c>
      <c r="O801">
        <v>152.85799072756899</v>
      </c>
      <c r="P801" t="s">
        <v>45</v>
      </c>
      <c r="Q801">
        <v>2.8978079175967801</v>
      </c>
      <c r="R801">
        <v>1</v>
      </c>
      <c r="S801" t="s">
        <v>25</v>
      </c>
      <c r="T801">
        <v>-1.11368485725649E-2</v>
      </c>
      <c r="AX801">
        <v>30395.48</v>
      </c>
      <c r="AY801">
        <v>18780</v>
      </c>
      <c r="AZ801">
        <v>19583.322</v>
      </c>
      <c r="BA801">
        <v>20386.644</v>
      </c>
      <c r="BB801">
        <v>21189.966</v>
      </c>
      <c r="BC801">
        <v>21993.288</v>
      </c>
      <c r="BD801">
        <v>22796.61</v>
      </c>
      <c r="BE801">
        <v>22542.7276064621</v>
      </c>
      <c r="BF801">
        <v>22291.672662696401</v>
      </c>
      <c r="BG801">
        <v>22043.413679822799</v>
      </c>
      <c r="BH801">
        <v>21797.9195196482</v>
      </c>
      <c r="BI801">
        <v>21555.159390760899</v>
      </c>
      <c r="BJ801">
        <v>21315.102844668501</v>
      </c>
      <c r="BK801">
        <v>21077.719771978798</v>
      </c>
      <c r="BL801">
        <v>20842.980398623298</v>
      </c>
      <c r="BM801">
        <v>20610.855282122899</v>
      </c>
      <c r="BN801">
        <v>20381.315307894802</v>
      </c>
      <c r="BO801">
        <v>20154.331685601101</v>
      </c>
      <c r="BP801">
        <v>19929.8759455373</v>
      </c>
      <c r="BQ801">
        <v>19707.9199350618</v>
      </c>
      <c r="BR801">
        <v>19488.4358150648</v>
      </c>
      <c r="BS801">
        <v>19271.3960564763</v>
      </c>
      <c r="BT801">
        <v>19056.773436813401</v>
      </c>
      <c r="BU801">
        <v>18844.541036765899</v>
      </c>
      <c r="BV801">
        <v>18634.672236819999</v>
      </c>
      <c r="BW801">
        <v>18427.1407139191</v>
      </c>
      <c r="BX801">
        <v>18221.920438162899</v>
      </c>
      <c r="BY801">
        <v>18018.9856695417</v>
      </c>
      <c r="BZ801">
        <v>17818.310954708799</v>
      </c>
      <c r="CA801">
        <v>17619.871123787401</v>
      </c>
      <c r="CB801">
        <v>17423.641287213599</v>
      </c>
      <c r="CC801">
        <v>17229.5968326152</v>
      </c>
    </row>
    <row r="802" spans="1:81" x14ac:dyDescent="0.25">
      <c r="A802">
        <v>16102</v>
      </c>
      <c r="B802" t="s">
        <v>1340</v>
      </c>
      <c r="C802" t="s">
        <v>52</v>
      </c>
      <c r="D802">
        <v>2017</v>
      </c>
      <c r="E802" t="s">
        <v>117</v>
      </c>
      <c r="F802" t="s">
        <v>54</v>
      </c>
      <c r="G802">
        <v>2017</v>
      </c>
      <c r="H802">
        <v>36206.199999999997</v>
      </c>
      <c r="I802">
        <v>100</v>
      </c>
      <c r="J802">
        <v>2030</v>
      </c>
      <c r="K802">
        <v>33</v>
      </c>
      <c r="L802">
        <v>24258.1539999999</v>
      </c>
      <c r="M802">
        <v>2020</v>
      </c>
      <c r="N802">
        <v>28985.5</v>
      </c>
      <c r="O802">
        <v>111.19927128655</v>
      </c>
      <c r="P802" t="s">
        <v>706</v>
      </c>
      <c r="Q802">
        <v>3.32025086863902</v>
      </c>
      <c r="R802">
        <v>1</v>
      </c>
      <c r="S802" t="s">
        <v>25</v>
      </c>
      <c r="T802">
        <v>-1.11368485725649E-2</v>
      </c>
      <c r="AV802">
        <v>36206.199999999997</v>
      </c>
      <c r="AW802">
        <v>33799.299999999901</v>
      </c>
      <c r="AX802">
        <v>31392.400000000001</v>
      </c>
      <c r="AY802">
        <v>28985.5</v>
      </c>
      <c r="AZ802">
        <v>28512.7654</v>
      </c>
      <c r="BA802">
        <v>28040.0308</v>
      </c>
      <c r="BB802">
        <v>27567.296199999899</v>
      </c>
      <c r="BC802">
        <v>27094.561599999899</v>
      </c>
      <c r="BD802">
        <v>26621.826999999899</v>
      </c>
      <c r="BE802">
        <v>26149.092399999899</v>
      </c>
      <c r="BF802">
        <v>25676.3577999999</v>
      </c>
      <c r="BG802">
        <v>25203.6231999999</v>
      </c>
      <c r="BH802">
        <v>24730.8885999999</v>
      </c>
      <c r="BI802">
        <v>24258.1539999999</v>
      </c>
      <c r="BJ802">
        <v>23987.994612252001</v>
      </c>
      <c r="BK802">
        <v>23720.843948695801</v>
      </c>
      <c r="BL802">
        <v>23456.668501625802</v>
      </c>
      <c r="BM802">
        <v>23195.435136506301</v>
      </c>
      <c r="BN802">
        <v>22937.111087816302</v>
      </c>
      <c r="BO802">
        <v>22681.663954939198</v>
      </c>
      <c r="BP802">
        <v>22429.061698099202</v>
      </c>
      <c r="BQ802">
        <v>22179.2726343428</v>
      </c>
      <c r="BR802">
        <v>21932.265433564498</v>
      </c>
      <c r="BS802">
        <v>21688.0091145775</v>
      </c>
      <c r="BT802">
        <v>21446.473041228099</v>
      </c>
      <c r="BU802">
        <v>21207.626918552302</v>
      </c>
      <c r="BV802">
        <v>20971.440788977001</v>
      </c>
      <c r="BW802">
        <v>20737.885028561599</v>
      </c>
      <c r="BX802">
        <v>20506.9303432833</v>
      </c>
      <c r="BY802">
        <v>20278.547765362</v>
      </c>
      <c r="BZ802">
        <v>20052.708649627599</v>
      </c>
      <c r="CA802">
        <v>19829.384669927</v>
      </c>
      <c r="CB802">
        <v>19608.547815570801</v>
      </c>
      <c r="CC802">
        <v>19390.170387820901</v>
      </c>
    </row>
    <row r="803" spans="1:81" x14ac:dyDescent="0.25">
      <c r="A803">
        <v>53675</v>
      </c>
      <c r="B803" t="s">
        <v>1341</v>
      </c>
      <c r="C803" t="s">
        <v>21</v>
      </c>
      <c r="D803">
        <v>2019</v>
      </c>
      <c r="E803" t="s">
        <v>28</v>
      </c>
      <c r="F803" t="s">
        <v>23</v>
      </c>
      <c r="G803">
        <v>2018</v>
      </c>
      <c r="H803">
        <v>98306.54</v>
      </c>
      <c r="I803">
        <v>100</v>
      </c>
      <c r="J803">
        <v>2030</v>
      </c>
      <c r="K803">
        <v>30</v>
      </c>
      <c r="L803">
        <v>68814.577999999994</v>
      </c>
      <c r="M803">
        <v>2020</v>
      </c>
      <c r="N803">
        <v>37840</v>
      </c>
      <c r="O803">
        <v>205.02718672972699</v>
      </c>
      <c r="P803" t="s">
        <v>24</v>
      </c>
      <c r="Q803">
        <v>2.9502537330930201</v>
      </c>
      <c r="R803">
        <v>1</v>
      </c>
      <c r="S803" t="s">
        <v>25</v>
      </c>
      <c r="T803">
        <v>-1.11368485725649E-2</v>
      </c>
      <c r="AW803">
        <v>98306.54</v>
      </c>
      <c r="AX803">
        <v>68073.269999999902</v>
      </c>
      <c r="AY803">
        <v>37840</v>
      </c>
      <c r="AZ803">
        <v>40937.457799999996</v>
      </c>
      <c r="BA803">
        <v>44034.9156</v>
      </c>
      <c r="BB803">
        <v>47132.373399999997</v>
      </c>
      <c r="BC803">
        <v>50229.831200000001</v>
      </c>
      <c r="BD803">
        <v>53327.288999999997</v>
      </c>
      <c r="BE803">
        <v>56424.746799999899</v>
      </c>
      <c r="BF803">
        <v>59522.204599999997</v>
      </c>
      <c r="BG803">
        <v>62619.662400000001</v>
      </c>
      <c r="BH803">
        <v>65717.120199999903</v>
      </c>
      <c r="BI803">
        <v>68814.577999999994</v>
      </c>
      <c r="BJ803">
        <v>68048.200465229005</v>
      </c>
      <c r="BK803">
        <v>67290.357961012196</v>
      </c>
      <c r="BL803">
        <v>66540.955434006697</v>
      </c>
      <c r="BM803">
        <v>65799.898889464399</v>
      </c>
      <c r="BN803">
        <v>65067.095379442297</v>
      </c>
      <c r="BO803">
        <v>64342.452991144797</v>
      </c>
      <c r="BP803">
        <v>63625.880835395103</v>
      </c>
      <c r="BQ803">
        <v>62917.289035235197</v>
      </c>
      <c r="BR803">
        <v>62216.588714653502</v>
      </c>
      <c r="BS803">
        <v>61523.691987436898</v>
      </c>
      <c r="BT803">
        <v>60838.511946147701</v>
      </c>
      <c r="BU803">
        <v>60160.962651223199</v>
      </c>
      <c r="BV803">
        <v>59490.9591201968</v>
      </c>
      <c r="BW803">
        <v>58828.417317038497</v>
      </c>
      <c r="BX803">
        <v>58173.254141614998</v>
      </c>
      <c r="BY803">
        <v>57525.387419266503</v>
      </c>
      <c r="BZ803">
        <v>56884.7358905</v>
      </c>
      <c r="CA803">
        <v>56251.219200797197</v>
      </c>
      <c r="CB803">
        <v>55624.7578905357</v>
      </c>
      <c r="CC803">
        <v>55005.273385023298</v>
      </c>
    </row>
    <row r="804" spans="1:81" x14ac:dyDescent="0.25">
      <c r="A804">
        <v>38124</v>
      </c>
      <c r="B804" t="s">
        <v>1342</v>
      </c>
      <c r="C804" t="s">
        <v>84</v>
      </c>
      <c r="D804">
        <v>2019</v>
      </c>
      <c r="E804" t="s">
        <v>28</v>
      </c>
      <c r="F804" t="s">
        <v>23</v>
      </c>
      <c r="G804">
        <v>2018</v>
      </c>
      <c r="H804">
        <v>128.82</v>
      </c>
      <c r="I804">
        <v>100</v>
      </c>
      <c r="J804">
        <v>2028</v>
      </c>
      <c r="K804">
        <v>15</v>
      </c>
      <c r="L804">
        <v>109.49699999999901</v>
      </c>
      <c r="M804">
        <v>2020</v>
      </c>
      <c r="N804">
        <v>92.24</v>
      </c>
      <c r="O804">
        <v>189.30807845572599</v>
      </c>
      <c r="P804" t="s">
        <v>691</v>
      </c>
      <c r="Q804">
        <v>2.7992683055649299</v>
      </c>
      <c r="R804">
        <v>1</v>
      </c>
      <c r="S804" t="s">
        <v>25</v>
      </c>
      <c r="T804">
        <v>-1.11368485725649E-2</v>
      </c>
      <c r="AW804">
        <v>128.82</v>
      </c>
      <c r="AX804">
        <v>110.53</v>
      </c>
      <c r="AY804">
        <v>92.24</v>
      </c>
      <c r="AZ804">
        <v>94.397124999999903</v>
      </c>
      <c r="BA804">
        <v>96.554249999999996</v>
      </c>
      <c r="BB804">
        <v>98.711374999999904</v>
      </c>
      <c r="BC804">
        <v>100.868499999999</v>
      </c>
      <c r="BD804">
        <v>103.025624999999</v>
      </c>
      <c r="BE804">
        <v>105.182749999999</v>
      </c>
      <c r="BF804">
        <v>107.339874999999</v>
      </c>
      <c r="BG804">
        <v>109.49699999999901</v>
      </c>
      <c r="BH804">
        <v>108.277548491849</v>
      </c>
      <c r="BI804">
        <v>107.071677830487</v>
      </c>
      <c r="BJ804">
        <v>105.879236768078</v>
      </c>
      <c r="BK804">
        <v>104.70007574121399</v>
      </c>
      <c r="BL804">
        <v>103.53404685214799</v>
      </c>
      <c r="BM804">
        <v>102.38100385025</v>
      </c>
      <c r="BN804">
        <v>101.24080211366299</v>
      </c>
      <c r="BO804">
        <v>100.113298631158</v>
      </c>
      <c r="BP804">
        <v>98.998351984203396</v>
      </c>
      <c r="BQ804">
        <v>97.895822329221801</v>
      </c>
      <c r="BR804">
        <v>96.805571380054602</v>
      </c>
      <c r="BS804">
        <v>95.727462390614306</v>
      </c>
      <c r="BT804">
        <v>94.661360137734107</v>
      </c>
      <c r="BU804">
        <v>93.607130904207096</v>
      </c>
      <c r="BV804">
        <v>92.564642462014703</v>
      </c>
      <c r="BW804">
        <v>91.533764055741599</v>
      </c>
      <c r="BX804">
        <v>90.514366386175894</v>
      </c>
      <c r="BY804">
        <v>89.506321594091403</v>
      </c>
      <c r="BZ804">
        <v>88.509503244210705</v>
      </c>
      <c r="CA804">
        <v>87.523786309347003</v>
      </c>
      <c r="CB804">
        <v>86.549047154722302</v>
      </c>
      <c r="CC804">
        <v>85.585163522460405</v>
      </c>
    </row>
    <row r="805" spans="1:81" x14ac:dyDescent="0.25">
      <c r="A805">
        <v>16151</v>
      </c>
      <c r="B805" t="s">
        <v>1343</v>
      </c>
      <c r="C805" t="s">
        <v>39</v>
      </c>
      <c r="D805">
        <v>2018</v>
      </c>
      <c r="E805" t="s">
        <v>28</v>
      </c>
      <c r="F805" t="s">
        <v>23</v>
      </c>
      <c r="G805">
        <v>2017</v>
      </c>
      <c r="H805">
        <v>13428176</v>
      </c>
      <c r="I805">
        <v>100</v>
      </c>
      <c r="J805">
        <v>2030</v>
      </c>
      <c r="K805">
        <v>33</v>
      </c>
      <c r="L805">
        <v>8996877.9199999999</v>
      </c>
      <c r="M805">
        <v>2020</v>
      </c>
      <c r="N805">
        <v>10446727</v>
      </c>
      <c r="O805">
        <v>67.2816169477816</v>
      </c>
      <c r="P805" t="s">
        <v>24</v>
      </c>
      <c r="Q805">
        <v>2.98158672003902</v>
      </c>
      <c r="R805">
        <v>1</v>
      </c>
      <c r="S805" t="s">
        <v>25</v>
      </c>
      <c r="T805">
        <v>-1.11368485725649E-2</v>
      </c>
      <c r="AV805">
        <v>13428176</v>
      </c>
      <c r="AW805">
        <v>12434359.666666601</v>
      </c>
      <c r="AX805">
        <v>11440543.3333333</v>
      </c>
      <c r="AY805">
        <v>10446727</v>
      </c>
      <c r="AZ805">
        <v>10301742.092</v>
      </c>
      <c r="BA805">
        <v>10156757.184</v>
      </c>
      <c r="BB805">
        <v>10011772.276000001</v>
      </c>
      <c r="BC805">
        <v>9866787.3680000007</v>
      </c>
      <c r="BD805">
        <v>9721802.4600000009</v>
      </c>
      <c r="BE805">
        <v>9576817.5519999992</v>
      </c>
      <c r="BF805">
        <v>9431832.6439999994</v>
      </c>
      <c r="BG805">
        <v>9286847.7359999996</v>
      </c>
      <c r="BH805">
        <v>9141862.8279999997</v>
      </c>
      <c r="BI805">
        <v>8996877.9199999999</v>
      </c>
      <c r="BJ805">
        <v>8896681.0529791005</v>
      </c>
      <c r="BK805">
        <v>8797600.0632936694</v>
      </c>
      <c r="BL805">
        <v>8699622.5235867798</v>
      </c>
      <c r="BM805">
        <v>8602736.1449031197</v>
      </c>
      <c r="BN805">
        <v>8506928.7751476001</v>
      </c>
      <c r="BO805">
        <v>8412188.3975611906</v>
      </c>
      <c r="BP805">
        <v>8318503.12921366</v>
      </c>
      <c r="BQ805">
        <v>8225861.2195132002</v>
      </c>
      <c r="BR805">
        <v>8134251.0487325499</v>
      </c>
      <c r="BS805">
        <v>8043661.1265515899</v>
      </c>
      <c r="BT805">
        <v>7954080.0906161498</v>
      </c>
      <c r="BU805">
        <v>7865496.7051129099</v>
      </c>
      <c r="BV805">
        <v>7777899.8593600597</v>
      </c>
      <c r="BW805">
        <v>7691278.56641379</v>
      </c>
      <c r="BX805">
        <v>7605621.9616902303</v>
      </c>
      <c r="BY805">
        <v>7520919.30160271</v>
      </c>
      <c r="BZ805">
        <v>7437159.9622142799</v>
      </c>
      <c r="CA805">
        <v>7354333.4379051598</v>
      </c>
      <c r="CB805">
        <v>7272429.3400550596</v>
      </c>
      <c r="CC805">
        <v>7191437.3957401803</v>
      </c>
    </row>
    <row r="806" spans="1:81" x14ac:dyDescent="0.25">
      <c r="A806">
        <v>828707</v>
      </c>
      <c r="B806" t="s">
        <v>1344</v>
      </c>
      <c r="C806" t="s">
        <v>84</v>
      </c>
      <c r="D806">
        <v>2021</v>
      </c>
      <c r="E806" t="s">
        <v>28</v>
      </c>
      <c r="F806" t="s">
        <v>23</v>
      </c>
      <c r="G806">
        <v>2020</v>
      </c>
      <c r="H806">
        <v>18267.73</v>
      </c>
      <c r="I806">
        <v>100</v>
      </c>
      <c r="J806">
        <v>2030</v>
      </c>
      <c r="K806">
        <v>25</v>
      </c>
      <c r="L806">
        <v>13700.797500000001</v>
      </c>
      <c r="M806">
        <v>2020</v>
      </c>
      <c r="N806">
        <v>18267.73</v>
      </c>
      <c r="O806">
        <v>0</v>
      </c>
      <c r="P806" t="s">
        <v>24</v>
      </c>
      <c r="Q806">
        <v>2.9002457292120201</v>
      </c>
      <c r="R806">
        <v>1</v>
      </c>
      <c r="S806" t="s">
        <v>25</v>
      </c>
      <c r="T806">
        <v>-1.11368485725649E-2</v>
      </c>
      <c r="AY806">
        <v>18267.73</v>
      </c>
      <c r="AZ806">
        <v>17811.036749999999</v>
      </c>
      <c r="BA806">
        <v>17354.343499999999</v>
      </c>
      <c r="BB806">
        <v>16897.650249999999</v>
      </c>
      <c r="BC806">
        <v>16440.956999999999</v>
      </c>
      <c r="BD806">
        <v>15984.26375</v>
      </c>
      <c r="BE806">
        <v>15527.5705</v>
      </c>
      <c r="BF806">
        <v>15070.87725</v>
      </c>
      <c r="BG806">
        <v>14614.183999999999</v>
      </c>
      <c r="BH806">
        <v>14157.490750000001</v>
      </c>
      <c r="BI806">
        <v>13700.797500000001</v>
      </c>
      <c r="BJ806">
        <v>13548.213792919099</v>
      </c>
      <c r="BK806">
        <v>13397.3293874786</v>
      </c>
      <c r="BL806">
        <v>13248.1253588135</v>
      </c>
      <c r="BM806">
        <v>13100.582992821999</v>
      </c>
      <c r="BN806">
        <v>12954.6837838186</v>
      </c>
      <c r="BO806">
        <v>12810.4094322128</v>
      </c>
      <c r="BP806">
        <v>12667.7418422137</v>
      </c>
      <c r="BQ806">
        <v>12526.663119560601</v>
      </c>
      <c r="BR806">
        <v>12387.1555692785</v>
      </c>
      <c r="BS806">
        <v>12249.201693458701</v>
      </c>
      <c r="BT806">
        <v>12112.784189063799</v>
      </c>
      <c r="BU806">
        <v>11977.885945758</v>
      </c>
      <c r="BV806">
        <v>11844.490043760699</v>
      </c>
      <c r="BW806">
        <v>11712.579751724101</v>
      </c>
      <c r="BX806">
        <v>11582.138524635</v>
      </c>
      <c r="BY806">
        <v>11453.150001739699</v>
      </c>
      <c r="BZ806">
        <v>11325.598004491399</v>
      </c>
      <c r="CA806">
        <v>11199.4665345217</v>
      </c>
      <c r="CB806">
        <v>11074.7397716332</v>
      </c>
      <c r="CC806">
        <v>10951.402071816001</v>
      </c>
    </row>
    <row r="807" spans="1:81" x14ac:dyDescent="0.25">
      <c r="A807">
        <v>16137</v>
      </c>
      <c r="B807" t="s">
        <v>460</v>
      </c>
      <c r="C807" t="s">
        <v>148</v>
      </c>
      <c r="D807">
        <v>2020</v>
      </c>
      <c r="E807" t="s">
        <v>28</v>
      </c>
      <c r="F807" t="s">
        <v>23</v>
      </c>
      <c r="G807">
        <v>2018</v>
      </c>
      <c r="H807">
        <v>16173</v>
      </c>
      <c r="I807">
        <v>100</v>
      </c>
      <c r="J807">
        <v>2030</v>
      </c>
      <c r="K807">
        <v>35</v>
      </c>
      <c r="L807">
        <v>10512.45</v>
      </c>
      <c r="M807">
        <v>2020</v>
      </c>
      <c r="N807">
        <v>16699</v>
      </c>
      <c r="O807">
        <v>-10.079448730326</v>
      </c>
      <c r="P807" t="s">
        <v>45</v>
      </c>
      <c r="Q807">
        <v>3.00024551533902</v>
      </c>
      <c r="R807">
        <v>1</v>
      </c>
      <c r="S807" t="s">
        <v>25</v>
      </c>
      <c r="T807">
        <v>-1.11368485725649E-2</v>
      </c>
      <c r="AW807">
        <v>16173</v>
      </c>
      <c r="AX807">
        <v>16436</v>
      </c>
      <c r="AY807">
        <v>16699</v>
      </c>
      <c r="AZ807">
        <v>16080.344999999999</v>
      </c>
      <c r="BA807">
        <v>15461.69</v>
      </c>
      <c r="BB807">
        <v>14843.035</v>
      </c>
      <c r="BC807">
        <v>14224.38</v>
      </c>
      <c r="BD807">
        <v>13605.725</v>
      </c>
      <c r="BE807">
        <v>12987.07</v>
      </c>
      <c r="BF807">
        <v>12368.415000000001</v>
      </c>
      <c r="BG807">
        <v>11749.76</v>
      </c>
      <c r="BH807">
        <v>11131.105</v>
      </c>
      <c r="BI807">
        <v>10512.45</v>
      </c>
      <c r="BJ807">
        <v>10395.374436223299</v>
      </c>
      <c r="BK807">
        <v>10279.602725272</v>
      </c>
      <c r="BL807">
        <v>10165.120346334499</v>
      </c>
      <c r="BM807">
        <v>10051.9129403155</v>
      </c>
      <c r="BN807">
        <v>9939.9663080345999</v>
      </c>
      <c r="BO807">
        <v>9829.2664084456192</v>
      </c>
      <c r="BP807">
        <v>9719.7993568753609</v>
      </c>
      <c r="BQ807">
        <v>9611.5514232821297</v>
      </c>
      <c r="BR807">
        <v>9504.5090305336107</v>
      </c>
      <c r="BS807">
        <v>9398.6587527039792</v>
      </c>
      <c r="BT807">
        <v>9293.9873133899091</v>
      </c>
      <c r="BU807">
        <v>9190.4815840453502</v>
      </c>
      <c r="BV807">
        <v>9088.1285823348899</v>
      </c>
      <c r="BW807">
        <v>8986.9154705054207</v>
      </c>
      <c r="BX807">
        <v>8886.8295537759604</v>
      </c>
      <c r="BY807">
        <v>8787.8582787453706</v>
      </c>
      <c r="BZ807">
        <v>8689.9892318178208</v>
      </c>
      <c r="CA807">
        <v>8593.2101376458395</v>
      </c>
      <c r="CB807">
        <v>8497.5088575906502</v>
      </c>
      <c r="CC807">
        <v>8402.8733881996395</v>
      </c>
    </row>
    <row r="808" spans="1:81" x14ac:dyDescent="0.25">
      <c r="A808">
        <v>36752</v>
      </c>
      <c r="B808" t="s">
        <v>1345</v>
      </c>
      <c r="C808" t="s">
        <v>92</v>
      </c>
      <c r="D808">
        <v>2019</v>
      </c>
      <c r="E808" t="s">
        <v>690</v>
      </c>
      <c r="F808" t="s">
        <v>23</v>
      </c>
      <c r="G808">
        <v>2019</v>
      </c>
      <c r="H808">
        <v>11912.417600000001</v>
      </c>
      <c r="I808">
        <v>96.92</v>
      </c>
      <c r="J808">
        <v>2029</v>
      </c>
      <c r="K808">
        <v>42</v>
      </c>
      <c r="L808">
        <v>6909.2022079999997</v>
      </c>
      <c r="M808">
        <v>2020</v>
      </c>
      <c r="N808">
        <v>10382.2688</v>
      </c>
      <c r="O808">
        <v>30.4228484339523</v>
      </c>
      <c r="P808" t="s">
        <v>24</v>
      </c>
      <c r="Q808">
        <v>3.03895732236098</v>
      </c>
      <c r="R808">
        <v>1</v>
      </c>
      <c r="S808" t="s">
        <v>25</v>
      </c>
      <c r="T808">
        <v>-1.11368485725649E-2</v>
      </c>
      <c r="AX808">
        <v>11912.417600000001</v>
      </c>
      <c r="AY808">
        <v>10382.2688</v>
      </c>
      <c r="AZ808">
        <v>9996.3725119999999</v>
      </c>
      <c r="BA808">
        <v>9610.476224</v>
      </c>
      <c r="BB808">
        <v>9224.5799360000001</v>
      </c>
      <c r="BC808">
        <v>8838.6836480000002</v>
      </c>
      <c r="BD808">
        <v>8452.7873600000003</v>
      </c>
      <c r="BE808">
        <v>8066.8910720000003</v>
      </c>
      <c r="BF808">
        <v>7680.9947840000004</v>
      </c>
      <c r="BG808">
        <v>7295.0984959999996</v>
      </c>
      <c r="BH808">
        <v>6909.2022079999997</v>
      </c>
      <c r="BI808">
        <v>6832.2554692522699</v>
      </c>
      <c r="BJ808">
        <v>6756.16567468213</v>
      </c>
      <c r="BK808">
        <v>6680.9232806320297</v>
      </c>
      <c r="BL808">
        <v>6606.5188497307099</v>
      </c>
      <c r="BM808">
        <v>6532.94304970946</v>
      </c>
      <c r="BN808">
        <v>6460.1866522316604</v>
      </c>
      <c r="BO808">
        <v>6388.2405317352504</v>
      </c>
      <c r="BP808">
        <v>6317.0956642881902</v>
      </c>
      <c r="BQ808">
        <v>6246.7431264566103</v>
      </c>
      <c r="BR808">
        <v>6177.1740941855496</v>
      </c>
      <c r="BS808">
        <v>6108.37984169224</v>
      </c>
      <c r="BT808">
        <v>6040.3517403715996</v>
      </c>
      <c r="BU808">
        <v>5973.0812577140496</v>
      </c>
      <c r="BV808">
        <v>5906.55995623527</v>
      </c>
      <c r="BW808">
        <v>5840.7794924178997</v>
      </c>
      <c r="BX808">
        <v>5775.7316156651004</v>
      </c>
      <c r="BY808">
        <v>5711.4081672656603</v>
      </c>
      <c r="BZ808">
        <v>5647.8010793707099</v>
      </c>
      <c r="CA808">
        <v>5584.9023739817903</v>
      </c>
      <c r="CB808">
        <v>5522.7041619501997</v>
      </c>
      <c r="CC808">
        <v>5461.1986419874802</v>
      </c>
    </row>
    <row r="809" spans="1:81" x14ac:dyDescent="0.25">
      <c r="A809">
        <v>16168</v>
      </c>
      <c r="B809" t="s">
        <v>461</v>
      </c>
      <c r="C809" t="s">
        <v>172</v>
      </c>
      <c r="D809">
        <v>2015</v>
      </c>
      <c r="E809" t="s">
        <v>28</v>
      </c>
      <c r="F809" t="s">
        <v>23</v>
      </c>
      <c r="G809">
        <v>2009</v>
      </c>
      <c r="H809">
        <v>432047.69999999902</v>
      </c>
      <c r="I809">
        <v>85</v>
      </c>
      <c r="J809">
        <v>2025</v>
      </c>
      <c r="K809">
        <v>15</v>
      </c>
      <c r="L809">
        <v>367240.54499999899</v>
      </c>
      <c r="M809">
        <v>2020</v>
      </c>
      <c r="N809">
        <v>405521.75</v>
      </c>
      <c r="O809">
        <v>102.44821924263501</v>
      </c>
      <c r="P809" t="s">
        <v>24</v>
      </c>
      <c r="Q809">
        <v>2.64785014904878</v>
      </c>
      <c r="R809">
        <v>1</v>
      </c>
      <c r="S809" t="s">
        <v>25</v>
      </c>
      <c r="T809">
        <v>-1.11368485725649E-2</v>
      </c>
      <c r="AN809">
        <v>432047.69999999902</v>
      </c>
      <c r="AO809">
        <v>429636.24999999901</v>
      </c>
      <c r="AP809">
        <v>427224.8</v>
      </c>
      <c r="AQ809">
        <v>424813.35</v>
      </c>
      <c r="AR809">
        <v>422401.89999999898</v>
      </c>
      <c r="AS809">
        <v>419990.44999999902</v>
      </c>
      <c r="AT809">
        <v>417579</v>
      </c>
      <c r="AU809">
        <v>415167.55</v>
      </c>
      <c r="AV809">
        <v>412756.1</v>
      </c>
      <c r="AW809">
        <v>410344.64999999898</v>
      </c>
      <c r="AX809">
        <v>407933.2</v>
      </c>
      <c r="AY809">
        <v>405521.75</v>
      </c>
      <c r="AZ809">
        <v>397865.50899999897</v>
      </c>
      <c r="BA809">
        <v>390209.26799999998</v>
      </c>
      <c r="BB809">
        <v>382553.02699999901</v>
      </c>
      <c r="BC809">
        <v>374896.78599999897</v>
      </c>
      <c r="BD809">
        <v>367240.54499999899</v>
      </c>
      <c r="BE809">
        <v>363150.64266062801</v>
      </c>
      <c r="BF809">
        <v>359106.28894428699</v>
      </c>
      <c r="BG809">
        <v>355106.976582859</v>
      </c>
      <c r="BH809">
        <v>351152.203957594</v>
      </c>
      <c r="BI809">
        <v>347241.475036196</v>
      </c>
      <c r="BJ809">
        <v>343374.29931060399</v>
      </c>
      <c r="BK809">
        <v>339550.19173547102</v>
      </c>
      <c r="BL809">
        <v>335768.67266732798</v>
      </c>
      <c r="BM809">
        <v>332029.26780442102</v>
      </c>
      <c r="BN809">
        <v>328331.508127223</v>
      </c>
      <c r="BO809">
        <v>324674.92983960803</v>
      </c>
      <c r="BP809">
        <v>321059.07431067701</v>
      </c>
      <c r="BQ809">
        <v>317483.48801723099</v>
      </c>
      <c r="BR809">
        <v>313947.72248689301</v>
      </c>
      <c r="BS809">
        <v>310451.33424185502</v>
      </c>
      <c r="BT809">
        <v>306993.884743253</v>
      </c>
      <c r="BU809">
        <v>303574.94033616298</v>
      </c>
      <c r="BV809">
        <v>300194.07219521399</v>
      </c>
      <c r="BW809">
        <v>296850.856270794</v>
      </c>
      <c r="BX809">
        <v>293544.87323586998</v>
      </c>
      <c r="BY809">
        <v>290275.70843339001</v>
      </c>
      <c r="BZ809">
        <v>287042.95182427298</v>
      </c>
      <c r="CA809">
        <v>283846.197935984</v>
      </c>
      <c r="CB809">
        <v>280685.04581167299</v>
      </c>
      <c r="CC809">
        <v>277559.09895988501</v>
      </c>
    </row>
    <row r="810" spans="1:81" x14ac:dyDescent="0.25">
      <c r="A810">
        <v>16270</v>
      </c>
      <c r="B810" t="s">
        <v>1346</v>
      </c>
      <c r="C810" t="s">
        <v>172</v>
      </c>
      <c r="D810">
        <v>2016</v>
      </c>
      <c r="E810" t="s">
        <v>28</v>
      </c>
      <c r="F810" t="s">
        <v>23</v>
      </c>
      <c r="G810">
        <v>2016</v>
      </c>
      <c r="H810">
        <v>1288</v>
      </c>
      <c r="I810">
        <v>100</v>
      </c>
      <c r="J810">
        <v>2025</v>
      </c>
      <c r="K810">
        <v>10</v>
      </c>
      <c r="L810">
        <v>1159.2</v>
      </c>
      <c r="M810">
        <v>2020</v>
      </c>
      <c r="N810">
        <v>1288</v>
      </c>
      <c r="O810">
        <v>136.150234741784</v>
      </c>
      <c r="P810" t="s">
        <v>24</v>
      </c>
      <c r="Q810">
        <v>2.7478050271487802</v>
      </c>
      <c r="R810">
        <v>1</v>
      </c>
      <c r="S810" t="s">
        <v>25</v>
      </c>
      <c r="T810">
        <v>-1.11368485725649E-2</v>
      </c>
      <c r="AU810">
        <v>1288</v>
      </c>
      <c r="AV810">
        <v>1288</v>
      </c>
      <c r="AW810">
        <v>1288</v>
      </c>
      <c r="AX810">
        <v>1288</v>
      </c>
      <c r="AY810">
        <v>1288</v>
      </c>
      <c r="AZ810">
        <v>1262.24</v>
      </c>
      <c r="BA810">
        <v>1236.48</v>
      </c>
      <c r="BB810">
        <v>1210.72</v>
      </c>
      <c r="BC810">
        <v>1184.96</v>
      </c>
      <c r="BD810">
        <v>1159.2</v>
      </c>
      <c r="BE810">
        <v>1146.2901651346799</v>
      </c>
      <c r="BF810">
        <v>1133.5241051453499</v>
      </c>
      <c r="BG810">
        <v>1120.9002188330001</v>
      </c>
      <c r="BH810">
        <v>1108.4169228308999</v>
      </c>
      <c r="BI810">
        <v>1096.07265140606</v>
      </c>
      <c r="BJ810">
        <v>1083.86585626282</v>
      </c>
      <c r="BK810">
        <v>1071.7950063486501</v>
      </c>
      <c r="BL810">
        <v>1059.85858766211</v>
      </c>
      <c r="BM810">
        <v>1048.0551030629899</v>
      </c>
      <c r="BN810">
        <v>1036.3830720844701</v>
      </c>
      <c r="BO810">
        <v>1024.8410307475001</v>
      </c>
      <c r="BP810">
        <v>1013.42753137711</v>
      </c>
      <c r="BQ810">
        <v>1002.1411424209</v>
      </c>
      <c r="BR810">
        <v>990.98044826942203</v>
      </c>
      <c r="BS810">
        <v>979.94404907867295</v>
      </c>
      <c r="BT810">
        <v>969.03056059449796</v>
      </c>
      <c r="BU810">
        <v>958.23861397896906</v>
      </c>
      <c r="BV810">
        <v>947.56685563870099</v>
      </c>
      <c r="BW810">
        <v>937.01394705507096</v>
      </c>
      <c r="BX810">
        <v>926.57856461633696</v>
      </c>
      <c r="BY810">
        <v>916.25939945162099</v>
      </c>
      <c r="BZ810">
        <v>906.055157266739</v>
      </c>
      <c r="CA810">
        <v>895.96455818186701</v>
      </c>
      <c r="CB810">
        <v>885.98633657101095</v>
      </c>
      <c r="CC810">
        <v>876.11924090325795</v>
      </c>
    </row>
    <row r="811" spans="1:81" x14ac:dyDescent="0.25">
      <c r="A811">
        <v>16321</v>
      </c>
      <c r="B811" t="s">
        <v>1347</v>
      </c>
      <c r="C811" t="s">
        <v>65</v>
      </c>
      <c r="D811">
        <v>2020</v>
      </c>
      <c r="E811" t="s">
        <v>690</v>
      </c>
      <c r="F811" t="s">
        <v>23</v>
      </c>
      <c r="G811">
        <v>2019</v>
      </c>
      <c r="H811">
        <v>8550</v>
      </c>
      <c r="I811">
        <v>100</v>
      </c>
      <c r="J811">
        <v>2030</v>
      </c>
      <c r="K811">
        <v>25</v>
      </c>
      <c r="L811">
        <v>6412.5</v>
      </c>
      <c r="M811">
        <v>2020</v>
      </c>
      <c r="N811">
        <v>10187</v>
      </c>
      <c r="O811">
        <v>-78.870588235294093</v>
      </c>
      <c r="P811" t="s">
        <v>45</v>
      </c>
      <c r="Q811">
        <v>2.9002447524390198</v>
      </c>
      <c r="R811">
        <v>1</v>
      </c>
      <c r="S811" t="s">
        <v>25</v>
      </c>
      <c r="T811">
        <v>-1.11368485725649E-2</v>
      </c>
      <c r="AX811">
        <v>8550</v>
      </c>
      <c r="AY811">
        <v>10187</v>
      </c>
      <c r="AZ811">
        <v>9809.5499999999993</v>
      </c>
      <c r="BA811">
        <v>9432.1</v>
      </c>
      <c r="BB811">
        <v>9054.65</v>
      </c>
      <c r="BC811">
        <v>8677.2000000000007</v>
      </c>
      <c r="BD811">
        <v>8299.75</v>
      </c>
      <c r="BE811">
        <v>7922.3</v>
      </c>
      <c r="BF811">
        <v>7544.85</v>
      </c>
      <c r="BG811">
        <v>7167.4</v>
      </c>
      <c r="BH811">
        <v>6789.95</v>
      </c>
      <c r="BI811">
        <v>6412.5</v>
      </c>
      <c r="BJ811">
        <v>6341.0849585284204</v>
      </c>
      <c r="BK811">
        <v>6270.4652555595203</v>
      </c>
      <c r="BL811">
        <v>6200.6320335288301</v>
      </c>
      <c r="BM811">
        <v>6131.57653351722</v>
      </c>
      <c r="BN811">
        <v>6063.2900941523503</v>
      </c>
      <c r="BO811">
        <v>5995.76415052224</v>
      </c>
      <c r="BP811">
        <v>5928.9902331010599</v>
      </c>
      <c r="BQ811">
        <v>5862.9599666867998</v>
      </c>
      <c r="BR811">
        <v>5797.6650693508</v>
      </c>
      <c r="BS811">
        <v>5733.0973513989902</v>
      </c>
      <c r="BT811">
        <v>5669.2487143446897</v>
      </c>
      <c r="BU811">
        <v>5606.1111498928203</v>
      </c>
      <c r="BV811">
        <v>5543.6767389355</v>
      </c>
      <c r="BW811">
        <v>5481.9376505587197</v>
      </c>
      <c r="BX811">
        <v>5420.8861410602103</v>
      </c>
      <c r="BY811">
        <v>5360.5145529781003</v>
      </c>
      <c r="BZ811">
        <v>5300.8153141305602</v>
      </c>
      <c r="CA811">
        <v>5241.7809366659503</v>
      </c>
      <c r="CB811">
        <v>5183.4040161237399</v>
      </c>
      <c r="CC811">
        <v>5125.6772305057502</v>
      </c>
    </row>
    <row r="812" spans="1:81" x14ac:dyDescent="0.25">
      <c r="A812">
        <v>16332</v>
      </c>
      <c r="B812" t="s">
        <v>1348</v>
      </c>
      <c r="C812" t="s">
        <v>59</v>
      </c>
      <c r="D812">
        <v>2021</v>
      </c>
      <c r="E812" t="s">
        <v>690</v>
      </c>
      <c r="F812" t="s">
        <v>23</v>
      </c>
      <c r="G812">
        <v>2020</v>
      </c>
      <c r="H812">
        <v>22423</v>
      </c>
      <c r="I812">
        <v>100</v>
      </c>
      <c r="J812">
        <v>2030</v>
      </c>
      <c r="K812">
        <v>30</v>
      </c>
      <c r="L812">
        <v>15696.0999999999</v>
      </c>
      <c r="M812">
        <v>2020</v>
      </c>
      <c r="N812">
        <v>22423</v>
      </c>
      <c r="O812">
        <v>0</v>
      </c>
      <c r="P812" t="s">
        <v>45</v>
      </c>
      <c r="Q812">
        <v>2.9502461448390198</v>
      </c>
      <c r="R812">
        <v>1</v>
      </c>
      <c r="S812" t="s">
        <v>25</v>
      </c>
      <c r="T812">
        <v>-1.11368485725649E-2</v>
      </c>
      <c r="AY812">
        <v>22423</v>
      </c>
      <c r="AZ812">
        <v>21750.31</v>
      </c>
      <c r="BA812">
        <v>21077.62</v>
      </c>
      <c r="BB812">
        <v>20404.93</v>
      </c>
      <c r="BC812">
        <v>19732.2399999999</v>
      </c>
      <c r="BD812">
        <v>19059.55</v>
      </c>
      <c r="BE812">
        <v>18386.86</v>
      </c>
      <c r="BF812">
        <v>17714.169999999998</v>
      </c>
      <c r="BG812">
        <v>17041.48</v>
      </c>
      <c r="BH812">
        <v>16368.789999999901</v>
      </c>
      <c r="BI812">
        <v>15696.0999999999</v>
      </c>
      <c r="BJ812">
        <v>15521.2949111201</v>
      </c>
      <c r="BK812">
        <v>15348.436600044801</v>
      </c>
      <c r="BL812">
        <v>15177.503385804501</v>
      </c>
      <c r="BM812">
        <v>15008.473828887199</v>
      </c>
      <c r="BN812">
        <v>14841.3267285496</v>
      </c>
      <c r="BO812">
        <v>14676.041120157801</v>
      </c>
      <c r="BP812">
        <v>14512.596272557899</v>
      </c>
      <c r="BQ812">
        <v>14350.971685475601</v>
      </c>
      <c r="BR812">
        <v>14191.147086945301</v>
      </c>
      <c r="BS812">
        <v>14033.102430767</v>
      </c>
      <c r="BT812">
        <v>13876.8178939923</v>
      </c>
      <c r="BU812">
        <v>13722.2738744378</v>
      </c>
      <c r="BV812">
        <v>13569.450988226899</v>
      </c>
      <c r="BW812">
        <v>13418.3300673582</v>
      </c>
      <c r="BX812">
        <v>13268.892157301299</v>
      </c>
      <c r="BY812">
        <v>13121.1185146198</v>
      </c>
      <c r="BZ812">
        <v>12974.990604619799</v>
      </c>
      <c r="CA812">
        <v>12830.490099025699</v>
      </c>
      <c r="CB812">
        <v>12687.598873681</v>
      </c>
      <c r="CC812">
        <v>12546.2990062754</v>
      </c>
    </row>
    <row r="813" spans="1:81" x14ac:dyDescent="0.25">
      <c r="A813">
        <v>38125</v>
      </c>
      <c r="B813" t="s">
        <v>1349</v>
      </c>
      <c r="C813" t="s">
        <v>31</v>
      </c>
      <c r="D813">
        <v>2020</v>
      </c>
      <c r="E813" t="s">
        <v>44</v>
      </c>
      <c r="F813" t="s">
        <v>33</v>
      </c>
      <c r="G813">
        <v>2020</v>
      </c>
      <c r="H813">
        <v>11.3</v>
      </c>
      <c r="I813">
        <v>100</v>
      </c>
      <c r="J813">
        <v>2021</v>
      </c>
      <c r="K813">
        <v>25</v>
      </c>
      <c r="L813">
        <v>8.4749999999999996</v>
      </c>
      <c r="M813">
        <v>2020</v>
      </c>
      <c r="N813">
        <v>10.4</v>
      </c>
      <c r="O813">
        <v>31.858407079646</v>
      </c>
      <c r="P813" t="s">
        <v>24</v>
      </c>
      <c r="Q813">
        <v>2.56585365966659</v>
      </c>
      <c r="R813">
        <v>1</v>
      </c>
      <c r="S813" t="s">
        <v>25</v>
      </c>
      <c r="T813">
        <v>-1.11368485725649E-2</v>
      </c>
      <c r="AY813">
        <v>10.4</v>
      </c>
      <c r="AZ813">
        <v>8.4749999999999996</v>
      </c>
      <c r="BA813">
        <v>8.3806152083475105</v>
      </c>
      <c r="BB813">
        <v>8.2872815658272092</v>
      </c>
      <c r="BC813">
        <v>8.1949873659503805</v>
      </c>
      <c r="BD813">
        <v>8.10372103260171</v>
      </c>
      <c r="BE813">
        <v>8.0134711185873098</v>
      </c>
      <c r="BF813">
        <v>7.9242263041989798</v>
      </c>
      <c r="BG813">
        <v>7.8359753957943896</v>
      </c>
      <c r="BH813">
        <v>7.74870732439308</v>
      </c>
      <c r="BI813">
        <v>7.6624111442881899</v>
      </c>
      <c r="BJ813">
        <v>7.5770760316735197</v>
      </c>
      <c r="BK813">
        <v>7.4926912832859598</v>
      </c>
      <c r="BL813">
        <v>7.4092463150630197</v>
      </c>
      <c r="BM813">
        <v>7.32673066081533</v>
      </c>
      <c r="BN813">
        <v>7.2451339709138596</v>
      </c>
      <c r="BO813">
        <v>7.16444601099185</v>
      </c>
      <c r="BP813">
        <v>7.0846566606611203</v>
      </c>
      <c r="BQ813">
        <v>7.0057559122427202</v>
      </c>
      <c r="BR813">
        <v>6.9277338695117203</v>
      </c>
      <c r="BS813">
        <v>6.8505807464559396</v>
      </c>
      <c r="BT813">
        <v>6.7742868660485298</v>
      </c>
      <c r="BU813">
        <v>6.6988426590342298</v>
      </c>
      <c r="BV813">
        <v>6.6242386627291303</v>
      </c>
      <c r="BW813">
        <v>6.5504655198337902</v>
      </c>
      <c r="BX813">
        <v>6.4775139772595898</v>
      </c>
      <c r="BY813">
        <v>6.4053748849681797</v>
      </c>
      <c r="BZ813">
        <v>6.33403919482378</v>
      </c>
      <c r="CA813">
        <v>6.2634979594583298</v>
      </c>
      <c r="CB813">
        <v>6.1937423311492799</v>
      </c>
      <c r="CC813">
        <v>6.1247635607097797</v>
      </c>
    </row>
    <row r="814" spans="1:81" x14ac:dyDescent="0.25">
      <c r="A814">
        <v>40410</v>
      </c>
      <c r="B814" t="s">
        <v>1350</v>
      </c>
      <c r="C814" t="s">
        <v>27</v>
      </c>
      <c r="D814">
        <v>2020</v>
      </c>
      <c r="E814" t="s">
        <v>32</v>
      </c>
      <c r="F814" t="s">
        <v>33</v>
      </c>
      <c r="G814">
        <v>2019</v>
      </c>
      <c r="H814">
        <v>21364</v>
      </c>
      <c r="I814">
        <v>100</v>
      </c>
      <c r="J814">
        <v>2022</v>
      </c>
      <c r="K814">
        <v>100</v>
      </c>
      <c r="L814">
        <v>0</v>
      </c>
      <c r="M814">
        <v>2020</v>
      </c>
      <c r="N814">
        <v>19365</v>
      </c>
      <c r="O814">
        <v>9.3568620108593894</v>
      </c>
      <c r="P814" t="s">
        <v>45</v>
      </c>
      <c r="Q814">
        <v>3.3163435998146298</v>
      </c>
      <c r="R814">
        <v>1</v>
      </c>
      <c r="S814" t="s">
        <v>25</v>
      </c>
      <c r="T814">
        <v>-1.11368485725649E-2</v>
      </c>
      <c r="AX814">
        <v>21364</v>
      </c>
      <c r="AY814">
        <v>19365</v>
      </c>
      <c r="AZ814">
        <v>9682.5</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v>33536</v>
      </c>
      <c r="B815" t="s">
        <v>1351</v>
      </c>
      <c r="C815" t="s">
        <v>27</v>
      </c>
      <c r="D815">
        <v>2017</v>
      </c>
      <c r="E815" t="s">
        <v>690</v>
      </c>
      <c r="F815" t="s">
        <v>23</v>
      </c>
      <c r="G815">
        <v>2017</v>
      </c>
      <c r="H815">
        <v>321453</v>
      </c>
      <c r="I815">
        <v>100</v>
      </c>
      <c r="J815">
        <v>2030</v>
      </c>
      <c r="K815">
        <v>27</v>
      </c>
      <c r="L815">
        <v>234660.69</v>
      </c>
      <c r="M815">
        <v>2020</v>
      </c>
      <c r="N815">
        <v>305660</v>
      </c>
      <c r="O815">
        <v>18.196312553496998</v>
      </c>
      <c r="P815" t="s">
        <v>24</v>
      </c>
      <c r="Q815">
        <v>2.9202760477390202</v>
      </c>
      <c r="R815">
        <v>1</v>
      </c>
      <c r="S815" t="s">
        <v>25</v>
      </c>
      <c r="T815">
        <v>-1.11368485725649E-2</v>
      </c>
      <c r="AV815">
        <v>321453</v>
      </c>
      <c r="AW815">
        <v>316188.66666666599</v>
      </c>
      <c r="AX815">
        <v>310924.33333333302</v>
      </c>
      <c r="AY815">
        <v>305660</v>
      </c>
      <c r="AZ815">
        <v>298560.06900000002</v>
      </c>
      <c r="BA815">
        <v>291460.13799999998</v>
      </c>
      <c r="BB815">
        <v>284360.20699999999</v>
      </c>
      <c r="BC815">
        <v>277260.27600000001</v>
      </c>
      <c r="BD815">
        <v>270160.34499999997</v>
      </c>
      <c r="BE815">
        <v>263060.41399999999</v>
      </c>
      <c r="BF815">
        <v>255960.48300000001</v>
      </c>
      <c r="BG815">
        <v>248860.552</v>
      </c>
      <c r="BH815">
        <v>241760.620999999</v>
      </c>
      <c r="BI815">
        <v>234660.69</v>
      </c>
      <c r="BJ815">
        <v>232047.30942953599</v>
      </c>
      <c r="BK815">
        <v>229463.03368274801</v>
      </c>
      <c r="BL815">
        <v>226907.53862362201</v>
      </c>
      <c r="BM815">
        <v>224380.503725997</v>
      </c>
      <c r="BN815">
        <v>221881.612033365</v>
      </c>
      <c r="BO815">
        <v>219410.550119113</v>
      </c>
      <c r="BP815">
        <v>216967.00804721299</v>
      </c>
      <c r="BQ815">
        <v>214550.67933334899</v>
      </c>
      <c r="BR815">
        <v>212161.26090647199</v>
      </c>
      <c r="BS815">
        <v>209798.45307079199</v>
      </c>
      <c r="BT815">
        <v>207461.959468185</v>
      </c>
      <c r="BU815">
        <v>205151.48704102001</v>
      </c>
      <c r="BV815">
        <v>202866.74599540801</v>
      </c>
      <c r="BW815">
        <v>200607.44976484799</v>
      </c>
      <c r="BX815">
        <v>198373.31497428799</v>
      </c>
      <c r="BY815">
        <v>196164.061404582</v>
      </c>
      <c r="BZ815">
        <v>193979.41195733999</v>
      </c>
      <c r="CA815">
        <v>191819.092620176</v>
      </c>
      <c r="CB815">
        <v>189682.83243233801</v>
      </c>
      <c r="CC815">
        <v>187570.36345072399</v>
      </c>
    </row>
    <row r="816" spans="1:81" x14ac:dyDescent="0.25">
      <c r="A816">
        <v>21622</v>
      </c>
      <c r="B816" t="s">
        <v>1352</v>
      </c>
      <c r="C816" t="s">
        <v>27</v>
      </c>
      <c r="D816">
        <v>2015</v>
      </c>
      <c r="E816" t="s">
        <v>28</v>
      </c>
      <c r="F816" t="s">
        <v>23</v>
      </c>
      <c r="G816">
        <v>2014</v>
      </c>
      <c r="H816">
        <v>15790.1</v>
      </c>
      <c r="I816">
        <v>100</v>
      </c>
      <c r="J816">
        <v>2025</v>
      </c>
      <c r="K816">
        <v>15</v>
      </c>
      <c r="L816">
        <v>13421.584999999999</v>
      </c>
      <c r="M816">
        <v>2020</v>
      </c>
      <c r="N816">
        <v>11719.9</v>
      </c>
      <c r="O816">
        <v>171.84607232802</v>
      </c>
      <c r="P816" t="s">
        <v>691</v>
      </c>
      <c r="Q816">
        <v>2.7978064570587802</v>
      </c>
      <c r="R816">
        <v>1</v>
      </c>
      <c r="S816" t="s">
        <v>25</v>
      </c>
      <c r="T816">
        <v>-1.11368485725649E-2</v>
      </c>
      <c r="AS816">
        <v>15790.1</v>
      </c>
      <c r="AT816">
        <v>15111.733333333301</v>
      </c>
      <c r="AU816">
        <v>14433.366666666599</v>
      </c>
      <c r="AV816">
        <v>13755</v>
      </c>
      <c r="AW816">
        <v>13076.6333333333</v>
      </c>
      <c r="AX816">
        <v>12398.266666666599</v>
      </c>
      <c r="AY816">
        <v>11719.9</v>
      </c>
      <c r="AZ816">
        <v>12060.236999999999</v>
      </c>
      <c r="BA816">
        <v>12400.5739999999</v>
      </c>
      <c r="BB816">
        <v>12740.911</v>
      </c>
      <c r="BC816">
        <v>13081.248</v>
      </c>
      <c r="BD816">
        <v>13421.584999999999</v>
      </c>
      <c r="BE816">
        <v>13272.1108402511</v>
      </c>
      <c r="BF816">
        <v>13124.301351585</v>
      </c>
      <c r="BG816">
        <v>12978.137994811699</v>
      </c>
      <c r="BH816">
        <v>12833.6024372096</v>
      </c>
      <c r="BI816">
        <v>12690.6765502259</v>
      </c>
      <c r="BJ816">
        <v>12549.342407202599</v>
      </c>
      <c r="BK816">
        <v>12409.5822811283</v>
      </c>
      <c r="BL816">
        <v>12271.3786424146</v>
      </c>
      <c r="BM816">
        <v>12134.714156697401</v>
      </c>
      <c r="BN816">
        <v>11999.5716826629</v>
      </c>
      <c r="BO816">
        <v>11865.9342698975</v>
      </c>
      <c r="BP816">
        <v>11733.7851567616</v>
      </c>
      <c r="BQ816">
        <v>11603.1077682878</v>
      </c>
      <c r="BR816">
        <v>11473.885714101199</v>
      </c>
      <c r="BS816">
        <v>11346.102786364299</v>
      </c>
      <c r="BT816">
        <v>11219.7429577438</v>
      </c>
      <c r="BU816">
        <v>11094.7903794003</v>
      </c>
      <c r="BV816">
        <v>10971.229379000601</v>
      </c>
      <c r="BW816">
        <v>10849.0444587518</v>
      </c>
      <c r="BX816">
        <v>10728.2202934577</v>
      </c>
      <c r="BY816">
        <v>10608.7417285963</v>
      </c>
      <c r="BZ816">
        <v>10490.593778419499</v>
      </c>
      <c r="CA816">
        <v>10373.7616240729</v>
      </c>
      <c r="CB816">
        <v>10258.230611737699</v>
      </c>
      <c r="CC816">
        <v>10143.986250792401</v>
      </c>
    </row>
    <row r="817" spans="1:81" x14ac:dyDescent="0.25">
      <c r="A817">
        <v>37360</v>
      </c>
      <c r="B817" t="s">
        <v>466</v>
      </c>
      <c r="C817" t="s">
        <v>59</v>
      </c>
      <c r="D817">
        <v>2021</v>
      </c>
      <c r="E817" t="s">
        <v>690</v>
      </c>
      <c r="F817" t="s">
        <v>23</v>
      </c>
      <c r="G817">
        <v>2019</v>
      </c>
      <c r="H817">
        <v>46781</v>
      </c>
      <c r="I817">
        <v>100</v>
      </c>
      <c r="J817">
        <v>2030</v>
      </c>
      <c r="K817">
        <v>47</v>
      </c>
      <c r="L817">
        <v>24793.93</v>
      </c>
      <c r="M817">
        <v>2020</v>
      </c>
      <c r="N817">
        <v>52603</v>
      </c>
      <c r="O817">
        <v>-26.479198910996299</v>
      </c>
      <c r="P817" t="s">
        <v>45</v>
      </c>
      <c r="Q817">
        <v>3.1202485805390201</v>
      </c>
      <c r="R817">
        <v>1</v>
      </c>
      <c r="S817" t="s">
        <v>25</v>
      </c>
      <c r="T817">
        <v>-1.11368485725649E-2</v>
      </c>
      <c r="AX817">
        <v>46781</v>
      </c>
      <c r="AY817">
        <v>52603</v>
      </c>
      <c r="AZ817">
        <v>49822.093000000001</v>
      </c>
      <c r="BA817">
        <v>47041.186000000002</v>
      </c>
      <c r="BB817">
        <v>44260.279000000002</v>
      </c>
      <c r="BC817">
        <v>41479.372000000003</v>
      </c>
      <c r="BD817">
        <v>38698.464999999997</v>
      </c>
      <c r="BE817">
        <v>35917.557999999997</v>
      </c>
      <c r="BF817">
        <v>33136.650999999998</v>
      </c>
      <c r="BG817">
        <v>30355.743999999999</v>
      </c>
      <c r="BH817">
        <v>27574.837</v>
      </c>
      <c r="BI817">
        <v>24793.93</v>
      </c>
      <c r="BJ817">
        <v>24517.8037560712</v>
      </c>
      <c r="BK817">
        <v>24244.752688307901</v>
      </c>
      <c r="BL817">
        <v>23974.742548939001</v>
      </c>
      <c r="BM817">
        <v>23707.7394716052</v>
      </c>
      <c r="BN817">
        <v>23443.7099671121</v>
      </c>
      <c r="BO817">
        <v>23182.620919229299</v>
      </c>
      <c r="BP817">
        <v>22924.4395805366</v>
      </c>
      <c r="BQ817">
        <v>22669.133568317298</v>
      </c>
      <c r="BR817">
        <v>22416.670860495698</v>
      </c>
      <c r="BS817">
        <v>22167.0197916213</v>
      </c>
      <c r="BT817">
        <v>21920.149048897001</v>
      </c>
      <c r="BU817">
        <v>21676.027668251401</v>
      </c>
      <c r="BV817">
        <v>21434.6250304553</v>
      </c>
      <c r="BW817">
        <v>21195.9108572814</v>
      </c>
      <c r="BX817">
        <v>20959.8552077063</v>
      </c>
      <c r="BY817">
        <v>20726.4284741552</v>
      </c>
      <c r="BZ817">
        <v>20495.6013787884</v>
      </c>
      <c r="CA817">
        <v>20267.344969829199</v>
      </c>
      <c r="CB817">
        <v>20041.6306179323</v>
      </c>
      <c r="CC817">
        <v>19818.4300125931</v>
      </c>
    </row>
    <row r="818" spans="1:81" x14ac:dyDescent="0.25">
      <c r="A818">
        <v>16606</v>
      </c>
      <c r="B818" t="s">
        <v>1353</v>
      </c>
      <c r="C818" t="s">
        <v>27</v>
      </c>
      <c r="D818">
        <v>2020</v>
      </c>
      <c r="E818" t="s">
        <v>690</v>
      </c>
      <c r="F818" t="s">
        <v>23</v>
      </c>
      <c r="G818">
        <v>2019</v>
      </c>
      <c r="H818">
        <v>455327</v>
      </c>
      <c r="I818">
        <v>100</v>
      </c>
      <c r="J818">
        <v>2030</v>
      </c>
      <c r="K818">
        <v>46.2</v>
      </c>
      <c r="L818">
        <v>244965.92600000001</v>
      </c>
      <c r="M818">
        <v>2020</v>
      </c>
      <c r="N818">
        <v>465170</v>
      </c>
      <c r="O818">
        <v>-4.6795729898203504</v>
      </c>
      <c r="P818" t="s">
        <v>24</v>
      </c>
      <c r="Q818">
        <v>3.11228943513902</v>
      </c>
      <c r="R818">
        <v>1</v>
      </c>
      <c r="S818" t="s">
        <v>25</v>
      </c>
      <c r="T818">
        <v>-1.11368485725649E-2</v>
      </c>
      <c r="AX818">
        <v>455327</v>
      </c>
      <c r="AY818">
        <v>465170</v>
      </c>
      <c r="AZ818">
        <v>443149.59259999997</v>
      </c>
      <c r="BA818">
        <v>421129.18520000001</v>
      </c>
      <c r="BB818">
        <v>399108.77779999998</v>
      </c>
      <c r="BC818">
        <v>377088.37040000001</v>
      </c>
      <c r="BD818">
        <v>355067.96299999999</v>
      </c>
      <c r="BE818">
        <v>333047.55560000002</v>
      </c>
      <c r="BF818">
        <v>311027.1482</v>
      </c>
      <c r="BG818">
        <v>289006.74080000003</v>
      </c>
      <c r="BH818">
        <v>266986.3334</v>
      </c>
      <c r="BI818">
        <v>244965.92600000001</v>
      </c>
      <c r="BJ818">
        <v>242237.77757669901</v>
      </c>
      <c r="BK818">
        <v>239540.012129273</v>
      </c>
      <c r="BL818">
        <v>236872.29128711901</v>
      </c>
      <c r="BM818">
        <v>234234.28044801799</v>
      </c>
      <c r="BN818">
        <v>231625.64873616499</v>
      </c>
      <c r="BO818">
        <v>229046.068960668</v>
      </c>
      <c r="BP818">
        <v>226495.21757451101</v>
      </c>
      <c r="BQ818">
        <v>223972.77463397401</v>
      </c>
      <c r="BR818">
        <v>221478.42375849799</v>
      </c>
      <c r="BS818">
        <v>219011.852091009</v>
      </c>
      <c r="BT818">
        <v>216572.75025867499</v>
      </c>
      <c r="BU818">
        <v>214160.81233409999</v>
      </c>
      <c r="BV818">
        <v>211775.735796958</v>
      </c>
      <c r="BW818">
        <v>209417.221496043</v>
      </c>
      <c r="BX818">
        <v>207084.97361175501</v>
      </c>
      <c r="BY818">
        <v>204778.69961898701</v>
      </c>
      <c r="BZ818">
        <v>202498.11025044401</v>
      </c>
      <c r="CA818">
        <v>200242.91946035399</v>
      </c>
      <c r="CB818">
        <v>198012.84438859599</v>
      </c>
      <c r="CC818">
        <v>195807.60532521701</v>
      </c>
    </row>
    <row r="819" spans="1:81" x14ac:dyDescent="0.25">
      <c r="A819">
        <v>16630</v>
      </c>
      <c r="B819" t="s">
        <v>1354</v>
      </c>
      <c r="C819" t="s">
        <v>21</v>
      </c>
      <c r="D819">
        <v>2020</v>
      </c>
      <c r="E819" t="s">
        <v>362</v>
      </c>
      <c r="F819" t="s">
        <v>54</v>
      </c>
      <c r="G819">
        <v>2020</v>
      </c>
      <c r="H819">
        <v>122718</v>
      </c>
      <c r="I819">
        <v>100</v>
      </c>
      <c r="J819">
        <v>2030</v>
      </c>
      <c r="K819">
        <v>100</v>
      </c>
      <c r="L819">
        <v>0</v>
      </c>
      <c r="M819">
        <v>2020</v>
      </c>
      <c r="N819">
        <v>122718</v>
      </c>
      <c r="O819">
        <v>0</v>
      </c>
      <c r="P819" t="s">
        <v>45</v>
      </c>
      <c r="Q819">
        <v>3.9902561742390201</v>
      </c>
      <c r="R819">
        <v>1</v>
      </c>
      <c r="S819" t="s">
        <v>25</v>
      </c>
      <c r="T819">
        <v>-1.11368485725649E-2</v>
      </c>
      <c r="AY819">
        <v>122718</v>
      </c>
      <c r="AZ819">
        <v>110446.2</v>
      </c>
      <c r="BA819">
        <v>98174.399999999994</v>
      </c>
      <c r="BB819">
        <v>85902.6</v>
      </c>
      <c r="BC819">
        <v>73630.799999999901</v>
      </c>
      <c r="BD819">
        <v>61359</v>
      </c>
      <c r="BE819">
        <v>49087.199999999997</v>
      </c>
      <c r="BF819">
        <v>36815.4</v>
      </c>
      <c r="BG819">
        <v>24543.5999999999</v>
      </c>
      <c r="BH819">
        <v>12271.8</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v>61703</v>
      </c>
      <c r="B820" t="s">
        <v>1355</v>
      </c>
      <c r="C820" t="s">
        <v>31</v>
      </c>
      <c r="D820">
        <v>2019</v>
      </c>
      <c r="E820" t="s">
        <v>690</v>
      </c>
      <c r="F820" t="s">
        <v>23</v>
      </c>
      <c r="G820">
        <v>2017</v>
      </c>
      <c r="H820">
        <v>2639.6</v>
      </c>
      <c r="I820">
        <v>100</v>
      </c>
      <c r="J820">
        <v>2022</v>
      </c>
      <c r="K820">
        <v>50</v>
      </c>
      <c r="L820">
        <v>1319.8</v>
      </c>
      <c r="M820">
        <v>2020</v>
      </c>
      <c r="N820">
        <v>2639.6</v>
      </c>
      <c r="O820">
        <v>160.25901664031301</v>
      </c>
      <c r="P820" t="s">
        <v>691</v>
      </c>
      <c r="Q820">
        <v>3.14634279151463</v>
      </c>
      <c r="R820">
        <v>1</v>
      </c>
      <c r="S820" t="s">
        <v>25</v>
      </c>
      <c r="T820">
        <v>-1.11368485725649E-2</v>
      </c>
      <c r="AV820">
        <v>2639.6</v>
      </c>
      <c r="AW820">
        <v>2639.6</v>
      </c>
      <c r="AX820">
        <v>2639.6</v>
      </c>
      <c r="AY820">
        <v>2639.6</v>
      </c>
      <c r="AZ820">
        <v>1979.69999999999</v>
      </c>
      <c r="BA820">
        <v>1319.8</v>
      </c>
      <c r="BB820">
        <v>1305.1015872539199</v>
      </c>
      <c r="BC820">
        <v>1290.5668685048599</v>
      </c>
      <c r="BD820">
        <v>1276.1940207175501</v>
      </c>
      <c r="BE820">
        <v>1261.9812411596099</v>
      </c>
      <c r="BF820">
        <v>1247.9267471753999</v>
      </c>
      <c r="BG820">
        <v>1234.02877596245</v>
      </c>
      <c r="BH820">
        <v>1220.2855843503701</v>
      </c>
      <c r="BI820">
        <v>1206.69544858218</v>
      </c>
      <c r="BJ820">
        <v>1193.2566640981099</v>
      </c>
      <c r="BK820">
        <v>1179.9675453218499</v>
      </c>
      <c r="BL820">
        <v>1166.82642544906</v>
      </c>
      <c r="BM820">
        <v>1153.83165623837</v>
      </c>
      <c r="BN820">
        <v>1140.9816078046099</v>
      </c>
      <c r="BO820">
        <v>1128.2746684144099</v>
      </c>
      <c r="BP820">
        <v>1115.7092442840101</v>
      </c>
      <c r="BQ820">
        <v>1103.28375937941</v>
      </c>
      <c r="BR820">
        <v>1090.9966552186299</v>
      </c>
      <c r="BS820">
        <v>1078.84639067629</v>
      </c>
      <c r="BT820">
        <v>1066.83144179027</v>
      </c>
      <c r="BU820">
        <v>1054.9503015706</v>
      </c>
      <c r="BV820">
        <v>1043.2014798104201</v>
      </c>
      <c r="BW820">
        <v>1031.5835028991</v>
      </c>
      <c r="BX820">
        <v>1020.09491363736</v>
      </c>
      <c r="BY820">
        <v>1008.73427105453</v>
      </c>
      <c r="BZ820">
        <v>997.50015022784703</v>
      </c>
      <c r="CA820">
        <v>986.39114210364903</v>
      </c>
      <c r="CB820">
        <v>975.40585332072101</v>
      </c>
      <c r="CC820">
        <v>964.54290603549498</v>
      </c>
    </row>
    <row r="821" spans="1:81" x14ac:dyDescent="0.25">
      <c r="A821">
        <v>16656</v>
      </c>
      <c r="B821" t="s">
        <v>467</v>
      </c>
      <c r="C821" t="s">
        <v>59</v>
      </c>
      <c r="D821">
        <v>2018</v>
      </c>
      <c r="E821" t="s">
        <v>690</v>
      </c>
      <c r="F821" t="s">
        <v>23</v>
      </c>
      <c r="G821">
        <v>2017</v>
      </c>
      <c r="H821">
        <v>591844</v>
      </c>
      <c r="I821">
        <v>100</v>
      </c>
      <c r="J821">
        <v>2025</v>
      </c>
      <c r="K821">
        <v>19</v>
      </c>
      <c r="L821">
        <v>479393.64</v>
      </c>
      <c r="M821">
        <v>2020</v>
      </c>
      <c r="N821">
        <v>470080</v>
      </c>
      <c r="O821">
        <v>108.28333497553901</v>
      </c>
      <c r="P821" t="s">
        <v>24</v>
      </c>
      <c r="Q821">
        <v>2.8378640624487801</v>
      </c>
      <c r="R821">
        <v>1</v>
      </c>
      <c r="S821" t="s">
        <v>25</v>
      </c>
      <c r="T821">
        <v>-1.11368485725649E-2</v>
      </c>
      <c r="AV821">
        <v>591844</v>
      </c>
      <c r="AW821">
        <v>551256</v>
      </c>
      <c r="AX821">
        <v>510668</v>
      </c>
      <c r="AY821">
        <v>470080</v>
      </c>
      <c r="AZ821">
        <v>471942.728</v>
      </c>
      <c r="BA821">
        <v>473805.45600000001</v>
      </c>
      <c r="BB821">
        <v>475668.18400000001</v>
      </c>
      <c r="BC821">
        <v>477530.91200000001</v>
      </c>
      <c r="BD821">
        <v>479393.64</v>
      </c>
      <c r="BE821">
        <v>474054.70562466898</v>
      </c>
      <c r="BF821">
        <v>468775.230153015</v>
      </c>
      <c r="BG821">
        <v>463554.55140023201</v>
      </c>
      <c r="BH821">
        <v>458392.01455616398</v>
      </c>
      <c r="BI821">
        <v>453286.97210317902</v>
      </c>
      <c r="BJ821">
        <v>448238.78373495</v>
      </c>
      <c r="BK821">
        <v>443246.81627614301</v>
      </c>
      <c r="BL821">
        <v>438310.44360300398</v>
      </c>
      <c r="BM821">
        <v>433429.04656482302</v>
      </c>
      <c r="BN821">
        <v>428602.01290628</v>
      </c>
      <c r="BO821">
        <v>423828.737190646</v>
      </c>
      <c r="BP821">
        <v>419108.62072385201</v>
      </c>
      <c r="BQ821">
        <v>414441.07147939398</v>
      </c>
      <c r="BR821">
        <v>409825.50402407697</v>
      </c>
      <c r="BS821">
        <v>405261.33944458503</v>
      </c>
      <c r="BT821">
        <v>400748.00527487602</v>
      </c>
      <c r="BU821">
        <v>396284.93542437197</v>
      </c>
      <c r="BV821">
        <v>391871.57010696299</v>
      </c>
      <c r="BW821">
        <v>387507.35577078798</v>
      </c>
      <c r="BX821">
        <v>383191.74502881401</v>
      </c>
      <c r="BY821">
        <v>378924.19659017102</v>
      </c>
      <c r="BZ821">
        <v>374704.17519226501</v>
      </c>
      <c r="CA821">
        <v>370531.15153364098</v>
      </c>
      <c r="CB821">
        <v>366404.60220759298</v>
      </c>
      <c r="CC821">
        <v>362324.00963651598</v>
      </c>
    </row>
    <row r="822" spans="1:81" x14ac:dyDescent="0.25">
      <c r="A822">
        <v>16645</v>
      </c>
      <c r="B822" t="s">
        <v>468</v>
      </c>
      <c r="C822" t="s">
        <v>59</v>
      </c>
      <c r="D822">
        <v>2017</v>
      </c>
      <c r="E822" t="s">
        <v>690</v>
      </c>
      <c r="F822" t="s">
        <v>23</v>
      </c>
      <c r="G822">
        <v>2013</v>
      </c>
      <c r="H822">
        <v>894375.76799999899</v>
      </c>
      <c r="I822">
        <v>100</v>
      </c>
      <c r="J822">
        <v>2030</v>
      </c>
      <c r="K822">
        <v>26</v>
      </c>
      <c r="L822">
        <v>661838.06831999903</v>
      </c>
      <c r="M822">
        <v>2020</v>
      </c>
      <c r="N822">
        <v>728014.39999999898</v>
      </c>
      <c r="O822">
        <v>71.541676836451302</v>
      </c>
      <c r="P822" t="s">
        <v>24</v>
      </c>
      <c r="Q822">
        <v>2.9103333400160198</v>
      </c>
      <c r="R822">
        <v>1</v>
      </c>
      <c r="S822" t="s">
        <v>25</v>
      </c>
      <c r="T822">
        <v>-1.11368485725649E-2</v>
      </c>
      <c r="AR822">
        <v>894375.76799999899</v>
      </c>
      <c r="AS822">
        <v>870609.85828571301</v>
      </c>
      <c r="AT822">
        <v>846843.94857142703</v>
      </c>
      <c r="AU822">
        <v>823078.03885714198</v>
      </c>
      <c r="AV822">
        <v>799312.12914285599</v>
      </c>
      <c r="AW822">
        <v>775546.21942857106</v>
      </c>
      <c r="AX822">
        <v>751780.30971428496</v>
      </c>
      <c r="AY822">
        <v>728014.39999999898</v>
      </c>
      <c r="AZ822">
        <v>721396.76683199895</v>
      </c>
      <c r="BA822">
        <v>714779.13366399903</v>
      </c>
      <c r="BB822">
        <v>708161.500495999</v>
      </c>
      <c r="BC822">
        <v>701543.86732799897</v>
      </c>
      <c r="BD822">
        <v>694926.23415999894</v>
      </c>
      <c r="BE822">
        <v>688308.60099199903</v>
      </c>
      <c r="BF822">
        <v>681690.967823999</v>
      </c>
      <c r="BG822">
        <v>675073.33465599897</v>
      </c>
      <c r="BH822">
        <v>668455.70148799894</v>
      </c>
      <c r="BI822">
        <v>661838.06831999903</v>
      </c>
      <c r="BJ822">
        <v>654467.27797356003</v>
      </c>
      <c r="BK822">
        <v>647178.57500306994</v>
      </c>
      <c r="BL822">
        <v>639971.04521385196</v>
      </c>
      <c r="BM822">
        <v>632843.784592479</v>
      </c>
      <c r="BN822">
        <v>625795.89919338399</v>
      </c>
      <c r="BO822">
        <v>618826.50502673502</v>
      </c>
      <c r="BP822">
        <v>611934.72794756305</v>
      </c>
      <c r="BQ822">
        <v>605119.70354611694</v>
      </c>
      <c r="BR822">
        <v>598380.57703944901</v>
      </c>
      <c r="BS822">
        <v>591716.50316419604</v>
      </c>
      <c r="BT822">
        <v>585126.64607056906</v>
      </c>
      <c r="BU822">
        <v>578610.17921750795</v>
      </c>
      <c r="BV822">
        <v>572166.28526901803</v>
      </c>
      <c r="BW822">
        <v>565794.15599164995</v>
      </c>
      <c r="BX822">
        <v>559492.99215312896</v>
      </c>
      <c r="BY822">
        <v>553262.00342210801</v>
      </c>
      <c r="BZ822">
        <v>547100.40826904203</v>
      </c>
      <c r="CA822">
        <v>541007.43386816198</v>
      </c>
      <c r="CB822">
        <v>534982.31600054004</v>
      </c>
      <c r="CC822">
        <v>529024.29895824206</v>
      </c>
    </row>
    <row r="823" spans="1:81" x14ac:dyDescent="0.25">
      <c r="A823">
        <v>16650</v>
      </c>
      <c r="B823" t="s">
        <v>469</v>
      </c>
      <c r="C823" t="s">
        <v>59</v>
      </c>
      <c r="D823">
        <v>2016</v>
      </c>
      <c r="E823" t="s">
        <v>690</v>
      </c>
      <c r="F823" t="s">
        <v>23</v>
      </c>
      <c r="G823">
        <v>2013</v>
      </c>
      <c r="H823">
        <v>176164</v>
      </c>
      <c r="I823">
        <v>100</v>
      </c>
      <c r="J823">
        <v>2030</v>
      </c>
      <c r="K823">
        <v>50</v>
      </c>
      <c r="L823">
        <v>88082</v>
      </c>
      <c r="M823">
        <v>2020</v>
      </c>
      <c r="N823">
        <v>134838.49400000001</v>
      </c>
      <c r="O823">
        <v>46.928997979155803</v>
      </c>
      <c r="P823" t="s">
        <v>24</v>
      </c>
      <c r="Q823">
        <v>3.1502615188390202</v>
      </c>
      <c r="R823">
        <v>1</v>
      </c>
      <c r="S823" t="s">
        <v>25</v>
      </c>
      <c r="T823">
        <v>-1.11368485725649E-2</v>
      </c>
      <c r="AR823">
        <v>176164</v>
      </c>
      <c r="AS823">
        <v>170260.35628571399</v>
      </c>
      <c r="AT823">
        <v>164356.71257142801</v>
      </c>
      <c r="AU823">
        <v>158453.068857142</v>
      </c>
      <c r="AV823">
        <v>152549.42514285701</v>
      </c>
      <c r="AW823">
        <v>146645.781428571</v>
      </c>
      <c r="AX823">
        <v>140742.137714285</v>
      </c>
      <c r="AY823">
        <v>134838.49400000001</v>
      </c>
      <c r="AZ823">
        <v>130162.8446</v>
      </c>
      <c r="BA823">
        <v>125487.1952</v>
      </c>
      <c r="BB823">
        <v>120811.54580000001</v>
      </c>
      <c r="BC823">
        <v>116135.8964</v>
      </c>
      <c r="BD823">
        <v>111460.247</v>
      </c>
      <c r="BE823">
        <v>106784.59759999999</v>
      </c>
      <c r="BF823">
        <v>102108.9482</v>
      </c>
      <c r="BG823">
        <v>97433.298799999902</v>
      </c>
      <c r="BH823">
        <v>92757.649399999995</v>
      </c>
      <c r="BI823">
        <v>88082</v>
      </c>
      <c r="BJ823">
        <v>87101.044104031302</v>
      </c>
      <c r="BK823">
        <v>86131.012965332397</v>
      </c>
      <c r="BL823">
        <v>85171.784916535893</v>
      </c>
      <c r="BM823">
        <v>84223.239645265305</v>
      </c>
      <c r="BN823">
        <v>83285.258179045195</v>
      </c>
      <c r="BO823">
        <v>82357.722870378202</v>
      </c>
      <c r="BP823">
        <v>81440.517381989499</v>
      </c>
      <c r="BQ823">
        <v>80533.526672234904</v>
      </c>
      <c r="BR823">
        <v>79636.636980671596</v>
      </c>
      <c r="BS823">
        <v>78749.735813789594</v>
      </c>
      <c r="BT823">
        <v>77872.711930901904</v>
      </c>
      <c r="BU823">
        <v>77005.455330192504</v>
      </c>
      <c r="BV823">
        <v>76147.857234918702</v>
      </c>
      <c r="BW823">
        <v>75299.810079768096</v>
      </c>
      <c r="BX823">
        <v>74461.207497366893</v>
      </c>
      <c r="BY823">
        <v>73631.944304938399</v>
      </c>
      <c r="BZ823">
        <v>72811.916491110693</v>
      </c>
      <c r="CA823">
        <v>72001.021202870994</v>
      </c>
      <c r="CB823">
        <v>71199.156732664604</v>
      </c>
      <c r="CC823">
        <v>70406.222505638594</v>
      </c>
    </row>
    <row r="824" spans="1:81" x14ac:dyDescent="0.25">
      <c r="A824">
        <v>848205</v>
      </c>
      <c r="B824" t="s">
        <v>1356</v>
      </c>
      <c r="C824" t="s">
        <v>59</v>
      </c>
      <c r="D824">
        <v>2017</v>
      </c>
      <c r="E824" t="s">
        <v>690</v>
      </c>
      <c r="F824" t="s">
        <v>23</v>
      </c>
      <c r="G824">
        <v>2016</v>
      </c>
      <c r="H824">
        <v>94276</v>
      </c>
      <c r="I824">
        <v>100</v>
      </c>
      <c r="J824">
        <v>2021</v>
      </c>
      <c r="K824">
        <v>9</v>
      </c>
      <c r="L824">
        <v>85791.16</v>
      </c>
      <c r="M824">
        <v>2020</v>
      </c>
      <c r="N824">
        <v>98390</v>
      </c>
      <c r="O824">
        <v>-48.486477057905603</v>
      </c>
      <c r="P824" t="s">
        <v>706</v>
      </c>
      <c r="Q824">
        <v>2.73586308613659</v>
      </c>
      <c r="R824">
        <v>1</v>
      </c>
      <c r="S824" t="s">
        <v>25</v>
      </c>
      <c r="T824">
        <v>-1.11368485725649E-2</v>
      </c>
      <c r="AU824">
        <v>94276</v>
      </c>
      <c r="AV824">
        <v>95304.5</v>
      </c>
      <c r="AW824">
        <v>96333</v>
      </c>
      <c r="AX824">
        <v>97361.5</v>
      </c>
      <c r="AY824">
        <v>98390</v>
      </c>
      <c r="AZ824">
        <v>85791.16</v>
      </c>
      <c r="BA824">
        <v>84835.716842215304</v>
      </c>
      <c r="BB824">
        <v>83890.914310198496</v>
      </c>
      <c r="BC824">
        <v>82956.633900911795</v>
      </c>
      <c r="BD824">
        <v>82032.758431067705</v>
      </c>
      <c r="BE824">
        <v>81119.172022431099</v>
      </c>
      <c r="BF824">
        <v>80215.760087285395</v>
      </c>
      <c r="BG824">
        <v>79322.409314060103</v>
      </c>
      <c r="BH824">
        <v>78439.007653118402</v>
      </c>
      <c r="BI824">
        <v>77565.444302703399</v>
      </c>
      <c r="BJ824">
        <v>76701.609695040403</v>
      </c>
      <c r="BK824">
        <v>75847.395482594802</v>
      </c>
      <c r="BL824">
        <v>75002.694524481703</v>
      </c>
      <c r="BM824">
        <v>74167.400873028193</v>
      </c>
      <c r="BN824">
        <v>73341.409760484603</v>
      </c>
      <c r="BO824">
        <v>72524.617585883607</v>
      </c>
      <c r="BP824">
        <v>71716.921902046393</v>
      </c>
      <c r="BQ824">
        <v>70918.221402732903</v>
      </c>
      <c r="BR824">
        <v>70128.415909935007</v>
      </c>
      <c r="BS824">
        <v>69347.406361312198</v>
      </c>
      <c r="BT824">
        <v>68575.0947977662</v>
      </c>
      <c r="BU824">
        <v>67811.384351154207</v>
      </c>
      <c r="BV824">
        <v>67056.179232139402</v>
      </c>
      <c r="BW824">
        <v>66309.384718176298</v>
      </c>
      <c r="BX824">
        <v>65570.907141629999</v>
      </c>
      <c r="BY824">
        <v>64840.653878027901</v>
      </c>
      <c r="BZ824">
        <v>64118.533334442203</v>
      </c>
      <c r="CA824">
        <v>63404.454938001603</v>
      </c>
      <c r="CB824">
        <v>62698.329124531097</v>
      </c>
      <c r="CC824">
        <v>62000.067327318298</v>
      </c>
    </row>
    <row r="825" spans="1:81" x14ac:dyDescent="0.25">
      <c r="A825">
        <v>16725</v>
      </c>
      <c r="B825" t="s">
        <v>472</v>
      </c>
      <c r="C825" t="s">
        <v>59</v>
      </c>
      <c r="D825">
        <v>2020</v>
      </c>
      <c r="E825" t="s">
        <v>28</v>
      </c>
      <c r="F825" t="s">
        <v>23</v>
      </c>
      <c r="G825">
        <v>2019</v>
      </c>
      <c r="H825">
        <v>1639</v>
      </c>
      <c r="I825">
        <v>100</v>
      </c>
      <c r="J825">
        <v>2030</v>
      </c>
      <c r="K825">
        <v>27.5</v>
      </c>
      <c r="L825">
        <v>1188.2749999999901</v>
      </c>
      <c r="M825">
        <v>2020</v>
      </c>
      <c r="N825">
        <v>1722</v>
      </c>
      <c r="O825">
        <v>-18.414776193909798</v>
      </c>
      <c r="P825" t="s">
        <v>45</v>
      </c>
      <c r="Q825">
        <v>2.9252440663390198</v>
      </c>
      <c r="R825">
        <v>1</v>
      </c>
      <c r="S825" t="s">
        <v>25</v>
      </c>
      <c r="T825">
        <v>-1.11368485725649E-2</v>
      </c>
      <c r="AX825">
        <v>1639</v>
      </c>
      <c r="AY825">
        <v>1722</v>
      </c>
      <c r="AZ825">
        <v>1668.6275000000001</v>
      </c>
      <c r="BA825">
        <v>1615.2549999999901</v>
      </c>
      <c r="BB825">
        <v>1561.8824999999999</v>
      </c>
      <c r="BC825">
        <v>1508.51</v>
      </c>
      <c r="BD825">
        <v>1455.13749999999</v>
      </c>
      <c r="BE825">
        <v>1401.7649999999901</v>
      </c>
      <c r="BF825">
        <v>1348.3924999999999</v>
      </c>
      <c r="BG825">
        <v>1295.02</v>
      </c>
      <c r="BH825">
        <v>1241.64749999999</v>
      </c>
      <c r="BI825">
        <v>1188.2749999999901</v>
      </c>
      <c r="BJ825">
        <v>1175.04136126243</v>
      </c>
      <c r="BK825">
        <v>1161.9551035555501</v>
      </c>
      <c r="BL825">
        <v>1149.0145855191299</v>
      </c>
      <c r="BM825">
        <v>1136.21818407254</v>
      </c>
      <c r="BN825">
        <v>1123.5642942111299</v>
      </c>
      <c r="BO825">
        <v>1111.0513288049599</v>
      </c>
      <c r="BP825">
        <v>1098.6777183997101</v>
      </c>
      <c r="BQ825">
        <v>1086.4419110198401</v>
      </c>
      <c r="BR825">
        <v>1074.3423719739201</v>
      </c>
      <c r="BS825">
        <v>1062.3775836621601</v>
      </c>
      <c r="BT825">
        <v>1050.5460453860301</v>
      </c>
      <c r="BU825">
        <v>1038.84627316006</v>
      </c>
      <c r="BV825">
        <v>1027.2767995257</v>
      </c>
      <c r="BW825">
        <v>1015.83617336727</v>
      </c>
      <c r="BX825">
        <v>1004.52295972995</v>
      </c>
      <c r="BY825">
        <v>993.33573963977403</v>
      </c>
      <c r="BZ825">
        <v>982.27310992568903</v>
      </c>
      <c r="CA825">
        <v>971.33368304354406</v>
      </c>
      <c r="CB825">
        <v>960.51608690205705</v>
      </c>
      <c r="CC825">
        <v>949.81896469071603</v>
      </c>
    </row>
    <row r="826" spans="1:81" x14ac:dyDescent="0.25">
      <c r="A826">
        <v>16722</v>
      </c>
      <c r="B826" t="s">
        <v>473</v>
      </c>
      <c r="C826" t="s">
        <v>21</v>
      </c>
      <c r="D826">
        <v>2019</v>
      </c>
      <c r="E826" t="s">
        <v>690</v>
      </c>
      <c r="F826" t="s">
        <v>23</v>
      </c>
      <c r="G826">
        <v>2019</v>
      </c>
      <c r="H826">
        <v>259987</v>
      </c>
      <c r="I826">
        <v>100</v>
      </c>
      <c r="J826">
        <v>2030</v>
      </c>
      <c r="K826">
        <v>46</v>
      </c>
      <c r="L826">
        <v>140392.98000000001</v>
      </c>
      <c r="M826">
        <v>2020</v>
      </c>
      <c r="N826">
        <v>164116</v>
      </c>
      <c r="O826">
        <v>80.163707182014605</v>
      </c>
      <c r="P826" t="s">
        <v>24</v>
      </c>
      <c r="Q826">
        <v>3.11026990113902</v>
      </c>
      <c r="R826">
        <v>1</v>
      </c>
      <c r="S826" t="s">
        <v>25</v>
      </c>
      <c r="T826">
        <v>-1.11368485725649E-2</v>
      </c>
      <c r="AX826">
        <v>259987</v>
      </c>
      <c r="AY826">
        <v>164116</v>
      </c>
      <c r="AZ826">
        <v>161743.698</v>
      </c>
      <c r="BA826">
        <v>159371.39600000001</v>
      </c>
      <c r="BB826">
        <v>156999.09400000001</v>
      </c>
      <c r="BC826">
        <v>154626.79199999999</v>
      </c>
      <c r="BD826">
        <v>152254.49</v>
      </c>
      <c r="BE826">
        <v>149882.18799999999</v>
      </c>
      <c r="BF826">
        <v>147509.886</v>
      </c>
      <c r="BG826">
        <v>145137.584</v>
      </c>
      <c r="BH826">
        <v>142765.28200000001</v>
      </c>
      <c r="BI826">
        <v>140392.98000000001</v>
      </c>
      <c r="BJ826">
        <v>138829.44464108799</v>
      </c>
      <c r="BK826">
        <v>137283.32213870701</v>
      </c>
      <c r="BL826">
        <v>135754.41856851001</v>
      </c>
      <c r="BM826">
        <v>134242.54216585599</v>
      </c>
      <c r="BN826">
        <v>132747.503301758</v>
      </c>
      <c r="BO826">
        <v>131269.11445910099</v>
      </c>
      <c r="BP826">
        <v>129807.190209115</v>
      </c>
      <c r="BQ826">
        <v>128361.547188126</v>
      </c>
      <c r="BR826">
        <v>126932.00407455199</v>
      </c>
      <c r="BS826">
        <v>125518.381566161</v>
      </c>
      <c r="BT826">
        <v>124120.50235758501</v>
      </c>
      <c r="BU826">
        <v>122738.191118078</v>
      </c>
      <c r="BV826">
        <v>121371.274469526</v>
      </c>
      <c r="BW826">
        <v>120019.58096469899</v>
      </c>
      <c r="BX826">
        <v>118682.941065753</v>
      </c>
      <c r="BY826">
        <v>117361.187122957</v>
      </c>
      <c r="BZ826">
        <v>116054.15335367199</v>
      </c>
      <c r="CA826">
        <v>114761.67582155501</v>
      </c>
      <c r="CB826">
        <v>113483.592415996</v>
      </c>
      <c r="CC826">
        <v>112219.742831789</v>
      </c>
    </row>
    <row r="827" spans="1:81" x14ac:dyDescent="0.25">
      <c r="A827">
        <v>838538</v>
      </c>
      <c r="B827" t="s">
        <v>1357</v>
      </c>
      <c r="C827" t="s">
        <v>84</v>
      </c>
      <c r="D827">
        <v>2019</v>
      </c>
      <c r="E827" t="s">
        <v>44</v>
      </c>
      <c r="F827" t="s">
        <v>33</v>
      </c>
      <c r="G827">
        <v>2018</v>
      </c>
      <c r="H827">
        <v>387.2</v>
      </c>
      <c r="I827">
        <v>100</v>
      </c>
      <c r="J827">
        <v>2021</v>
      </c>
      <c r="K827">
        <v>5</v>
      </c>
      <c r="L827">
        <v>367.84</v>
      </c>
      <c r="M827">
        <v>2020</v>
      </c>
      <c r="N827">
        <v>327.19</v>
      </c>
      <c r="O827">
        <v>309.96900826446301</v>
      </c>
      <c r="P827" t="s">
        <v>691</v>
      </c>
      <c r="Q827">
        <v>2.3658536972565898</v>
      </c>
      <c r="R827">
        <v>1</v>
      </c>
      <c r="S827" t="s">
        <v>25</v>
      </c>
      <c r="T827">
        <v>-1.11368485725649E-2</v>
      </c>
      <c r="AW827">
        <v>387.2</v>
      </c>
      <c r="AX827">
        <v>357.19499999999999</v>
      </c>
      <c r="AY827">
        <v>327.19</v>
      </c>
      <c r="AZ827">
        <v>367.84</v>
      </c>
      <c r="BA827">
        <v>363.743421621067</v>
      </c>
      <c r="BB827">
        <v>359.69246621520699</v>
      </c>
      <c r="BC827">
        <v>355.68662568627599</v>
      </c>
      <c r="BD827">
        <v>351.725397596721</v>
      </c>
      <c r="BE827">
        <v>347.80828510456098</v>
      </c>
      <c r="BF827">
        <v>343.93479690106801</v>
      </c>
      <c r="BG827">
        <v>340.10444714914502</v>
      </c>
      <c r="BH827">
        <v>336.31675542238901</v>
      </c>
      <c r="BI827">
        <v>332.57124664483399</v>
      </c>
      <c r="BJ827">
        <v>328.86745103136099</v>
      </c>
      <c r="BK827">
        <v>325.20490402877903</v>
      </c>
      <c r="BL827">
        <v>321.58314625755497</v>
      </c>
      <c r="BM827">
        <v>318.001723454196</v>
      </c>
      <c r="BN827">
        <v>314.46018641427202</v>
      </c>
      <c r="BO827">
        <v>310.958090936075</v>
      </c>
      <c r="BP827">
        <v>307.494997764907</v>
      </c>
      <c r="BQ827">
        <v>304.07047253797799</v>
      </c>
      <c r="BR827">
        <v>300.684085729934</v>
      </c>
      <c r="BS827">
        <v>297.33541259897902</v>
      </c>
      <c r="BT827">
        <v>294.02403313360298</v>
      </c>
      <c r="BU827">
        <v>290.7495319999</v>
      </c>
      <c r="BV827">
        <v>287.51149848947301</v>
      </c>
      <c r="BW827">
        <v>284.309526467924</v>
      </c>
      <c r="BX827">
        <v>281.14321432391301</v>
      </c>
      <c r="BY827">
        <v>278.01216491878398</v>
      </c>
      <c r="BZ827">
        <v>274.91598553675198</v>
      </c>
      <c r="CA827">
        <v>271.85428783565197</v>
      </c>
      <c r="CB827">
        <v>268.82668779822399</v>
      </c>
      <c r="CC827">
        <v>265.83280568395099</v>
      </c>
    </row>
    <row r="828" spans="1:81" x14ac:dyDescent="0.25">
      <c r="A828">
        <v>851921</v>
      </c>
      <c r="B828" t="s">
        <v>1358</v>
      </c>
      <c r="C828" t="s">
        <v>84</v>
      </c>
      <c r="D828">
        <v>2020</v>
      </c>
      <c r="E828" t="s">
        <v>28</v>
      </c>
      <c r="F828" t="s">
        <v>23</v>
      </c>
      <c r="G828">
        <v>2020</v>
      </c>
      <c r="H828">
        <v>109869.8</v>
      </c>
      <c r="I828">
        <v>100</v>
      </c>
      <c r="J828">
        <v>2021</v>
      </c>
      <c r="K828">
        <v>2</v>
      </c>
      <c r="L828">
        <v>107672.40399999999</v>
      </c>
      <c r="M828">
        <v>2020</v>
      </c>
      <c r="N828">
        <v>109869.8</v>
      </c>
      <c r="O828">
        <v>0</v>
      </c>
      <c r="P828" t="s">
        <v>691</v>
      </c>
      <c r="Q828">
        <v>2.66586464551659</v>
      </c>
      <c r="R828">
        <v>1</v>
      </c>
      <c r="S828" t="s">
        <v>25</v>
      </c>
      <c r="T828">
        <v>-1.11368485725649E-2</v>
      </c>
      <c r="AY828">
        <v>109869.8</v>
      </c>
      <c r="AZ828">
        <v>107672.40399999999</v>
      </c>
      <c r="BA828">
        <v>106473.27274120699</v>
      </c>
      <c r="BB828">
        <v>105287.496025663</v>
      </c>
      <c r="BC828">
        <v>104114.92512584099</v>
      </c>
      <c r="BD828">
        <v>102955.41297057</v>
      </c>
      <c r="BE828">
        <v>101808.81412659099</v>
      </c>
      <c r="BF828">
        <v>100674.984780311</v>
      </c>
      <c r="BG828">
        <v>99553.7827197679</v>
      </c>
      <c r="BH828">
        <v>98445.067316791799</v>
      </c>
      <c r="BI828">
        <v>97348.6995093687</v>
      </c>
      <c r="BJ828">
        <v>96264.541784196801</v>
      </c>
      <c r="BK828">
        <v>95192.4581594388</v>
      </c>
      <c r="BL828">
        <v>94132.314167666904</v>
      </c>
      <c r="BM828">
        <v>93083.976838996503</v>
      </c>
      <c r="BN828">
        <v>92047.314684408499</v>
      </c>
      <c r="BO828">
        <v>91022.197679257006</v>
      </c>
      <c r="BP828">
        <v>90008.497246960993</v>
      </c>
      <c r="BQ828">
        <v>89006.0862428775</v>
      </c>
      <c r="BR828">
        <v>88014.838938353903</v>
      </c>
      <c r="BS828">
        <v>87034.631004958705</v>
      </c>
      <c r="BT828">
        <v>86065.339498887493</v>
      </c>
      <c r="BU828">
        <v>85106.842845542007</v>
      </c>
      <c r="BV828">
        <v>84159.020824282095</v>
      </c>
      <c r="BW828">
        <v>83221.754553346706</v>
      </c>
      <c r="BX828">
        <v>82294.926474942898</v>
      </c>
      <c r="BY828">
        <v>81378.420340501107</v>
      </c>
      <c r="BZ828">
        <v>80472.121196094406</v>
      </c>
      <c r="CA828">
        <v>79575.915368020404</v>
      </c>
      <c r="CB828">
        <v>78689.690448543493</v>
      </c>
      <c r="CC828">
        <v>77813.335281796099</v>
      </c>
    </row>
    <row r="829" spans="1:81" x14ac:dyDescent="0.25">
      <c r="A829">
        <v>61190</v>
      </c>
      <c r="B829" t="s">
        <v>476</v>
      </c>
      <c r="C829" t="s">
        <v>84</v>
      </c>
      <c r="D829">
        <v>2020</v>
      </c>
      <c r="E829" t="s">
        <v>49</v>
      </c>
      <c r="F829" t="s">
        <v>50</v>
      </c>
      <c r="G829">
        <v>2017</v>
      </c>
      <c r="H829">
        <v>47</v>
      </c>
      <c r="I829">
        <v>100</v>
      </c>
      <c r="J829">
        <v>2021</v>
      </c>
      <c r="K829">
        <v>2</v>
      </c>
      <c r="L829">
        <v>46.06</v>
      </c>
      <c r="M829">
        <v>2020</v>
      </c>
      <c r="N829">
        <v>46.04</v>
      </c>
      <c r="O829">
        <v>102.127659574468</v>
      </c>
      <c r="P829" t="s">
        <v>691</v>
      </c>
      <c r="Q829">
        <v>2.3358536632365898</v>
      </c>
      <c r="R829">
        <v>1</v>
      </c>
      <c r="S829" t="s">
        <v>25</v>
      </c>
      <c r="T829">
        <v>-1.11368485725649E-2</v>
      </c>
      <c r="AV829">
        <v>47</v>
      </c>
      <c r="AW829">
        <v>46.68</v>
      </c>
      <c r="AX829">
        <v>46.36</v>
      </c>
      <c r="AY829">
        <v>46.04</v>
      </c>
      <c r="AZ829">
        <v>46.06</v>
      </c>
      <c r="BA829">
        <v>45.547036754747602</v>
      </c>
      <c r="BB829">
        <v>45.039786303480902</v>
      </c>
      <c r="BC829">
        <v>44.538185023678402</v>
      </c>
      <c r="BD829">
        <v>44.042170001372803</v>
      </c>
      <c r="BE829">
        <v>43.551679023260398</v>
      </c>
      <c r="BF829">
        <v>43.066650568897401</v>
      </c>
      <c r="BG829">
        <v>42.587023802984</v>
      </c>
      <c r="BH829">
        <v>42.112738567733899</v>
      </c>
      <c r="BI829">
        <v>41.643735375329101</v>
      </c>
      <c r="BJ829">
        <v>41.179955400458098</v>
      </c>
      <c r="BK829">
        <v>40.721340472938202</v>
      </c>
      <c r="BL829">
        <v>40.267833070419201</v>
      </c>
      <c r="BM829">
        <v>39.819376311168597</v>
      </c>
      <c r="BN829">
        <v>39.375913946937203</v>
      </c>
      <c r="BO829">
        <v>38.937390355903801</v>
      </c>
      <c r="BP829">
        <v>38.503750535699197</v>
      </c>
      <c r="BQ829">
        <v>38.074940096507298</v>
      </c>
      <c r="BR829">
        <v>37.650905254243</v>
      </c>
      <c r="BS829">
        <v>37.231592823806501</v>
      </c>
      <c r="BT829">
        <v>36.816950212412401</v>
      </c>
      <c r="BU829">
        <v>36.406925412993097</v>
      </c>
      <c r="BV829">
        <v>36.001466997675998</v>
      </c>
      <c r="BW829">
        <v>35.600524111332597</v>
      </c>
      <c r="BX829">
        <v>35.204046465200797</v>
      </c>
      <c r="BY829">
        <v>34.811984330576301</v>
      </c>
      <c r="BZ829">
        <v>34.424288532576199</v>
      </c>
      <c r="CA829">
        <v>34.040910443970603</v>
      </c>
      <c r="CB829">
        <v>33.661801979083897</v>
      </c>
      <c r="CC829">
        <v>33.286915587763097</v>
      </c>
    </row>
    <row r="830" spans="1:81" x14ac:dyDescent="0.25">
      <c r="A830">
        <v>853605</v>
      </c>
      <c r="B830" t="s">
        <v>1359</v>
      </c>
      <c r="C830" t="s">
        <v>84</v>
      </c>
      <c r="D830">
        <v>2021</v>
      </c>
      <c r="E830" t="s">
        <v>49</v>
      </c>
      <c r="F830" t="s">
        <v>50</v>
      </c>
      <c r="G830">
        <v>2020</v>
      </c>
      <c r="H830">
        <v>969</v>
      </c>
      <c r="I830">
        <v>100</v>
      </c>
      <c r="J830">
        <v>2021</v>
      </c>
      <c r="K830">
        <v>5</v>
      </c>
      <c r="L830">
        <v>920.55</v>
      </c>
      <c r="M830">
        <v>2020</v>
      </c>
      <c r="N830">
        <v>969</v>
      </c>
      <c r="O830">
        <v>0</v>
      </c>
      <c r="P830" t="s">
        <v>24</v>
      </c>
      <c r="Q830">
        <v>2.3658537554365902</v>
      </c>
      <c r="R830">
        <v>1</v>
      </c>
      <c r="S830" t="s">
        <v>25</v>
      </c>
      <c r="T830">
        <v>-1.11368485725649E-2</v>
      </c>
      <c r="AY830">
        <v>969</v>
      </c>
      <c r="AZ830">
        <v>920.55</v>
      </c>
      <c r="BA830">
        <v>910.29797404652504</v>
      </c>
      <c r="BB830">
        <v>900.16012335365599</v>
      </c>
      <c r="BC830">
        <v>890.13517636880499</v>
      </c>
      <c r="BD830">
        <v>880.22187570047197</v>
      </c>
      <c r="BE830">
        <v>870.41897796053695</v>
      </c>
      <c r="BF830">
        <v>860.725253608304</v>
      </c>
      <c r="BG830">
        <v>851.13948679628595</v>
      </c>
      <c r="BH830">
        <v>841.66047521770497</v>
      </c>
      <c r="BI830">
        <v>832.28702995569199</v>
      </c>
      <c r="BJ830">
        <v>823.01797533416595</v>
      </c>
      <c r="BK830">
        <v>813.85214877037004</v>
      </c>
      <c r="BL830">
        <v>804.78840062905795</v>
      </c>
      <c r="BM830">
        <v>795.82559407829501</v>
      </c>
      <c r="BN830">
        <v>786.96260494687397</v>
      </c>
      <c r="BO830">
        <v>778.19832158330905</v>
      </c>
      <c r="BP830">
        <v>769.53164471641196</v>
      </c>
      <c r="BQ830">
        <v>760.961487317408</v>
      </c>
      <c r="BR830">
        <v>752.48677446360102</v>
      </c>
      <c r="BS830">
        <v>744.10644320354197</v>
      </c>
      <c r="BT830">
        <v>735.81944242371401</v>
      </c>
      <c r="BU830">
        <v>727.62473271669205</v>
      </c>
      <c r="BV830">
        <v>719.52128625077296</v>
      </c>
      <c r="BW830">
        <v>711.50808664106103</v>
      </c>
      <c r="BX830">
        <v>703.584128821984</v>
      </c>
      <c r="BY830">
        <v>695.74841892123402</v>
      </c>
      <c r="BZ830">
        <v>687.99997413510596</v>
      </c>
      <c r="CA830">
        <v>680.33782260523503</v>
      </c>
      <c r="CB830">
        <v>672.76100329669202</v>
      </c>
      <c r="CC830">
        <v>665.26856587744999</v>
      </c>
    </row>
    <row r="831" spans="1:81" x14ac:dyDescent="0.25">
      <c r="A831">
        <v>840469</v>
      </c>
      <c r="B831" t="s">
        <v>1360</v>
      </c>
      <c r="C831" t="s">
        <v>84</v>
      </c>
      <c r="D831">
        <v>2020</v>
      </c>
      <c r="E831" t="s">
        <v>49</v>
      </c>
      <c r="F831" t="s">
        <v>50</v>
      </c>
      <c r="G831">
        <v>2019</v>
      </c>
      <c r="H831">
        <v>62.7</v>
      </c>
      <c r="I831">
        <v>93</v>
      </c>
      <c r="J831">
        <v>2030</v>
      </c>
      <c r="K831">
        <v>5</v>
      </c>
      <c r="L831">
        <v>59.564999999999998</v>
      </c>
      <c r="M831">
        <v>2020</v>
      </c>
      <c r="N831">
        <v>60.12</v>
      </c>
      <c r="O831">
        <v>82.2966507177035</v>
      </c>
      <c r="P831" t="s">
        <v>24</v>
      </c>
      <c r="Q831">
        <v>2.3002439087090201</v>
      </c>
      <c r="R831">
        <v>1</v>
      </c>
      <c r="S831" t="s">
        <v>25</v>
      </c>
      <c r="T831">
        <v>-1.11368485725649E-2</v>
      </c>
      <c r="AX831">
        <v>62.7</v>
      </c>
      <c r="AY831">
        <v>60.12</v>
      </c>
      <c r="AZ831">
        <v>60.064499999999903</v>
      </c>
      <c r="BA831">
        <v>60.009</v>
      </c>
      <c r="BB831">
        <v>59.953499999999998</v>
      </c>
      <c r="BC831">
        <v>59.897999999999897</v>
      </c>
      <c r="BD831">
        <v>59.842500000000001</v>
      </c>
      <c r="BE831">
        <v>59.786999999999999</v>
      </c>
      <c r="BF831">
        <v>59.731499999999997</v>
      </c>
      <c r="BG831">
        <v>59.675999999999902</v>
      </c>
      <c r="BH831">
        <v>59.6205</v>
      </c>
      <c r="BI831">
        <v>59.564999999999998</v>
      </c>
      <c r="BJ831">
        <v>58.901633614775101</v>
      </c>
      <c r="BK831">
        <v>58.2456550405307</v>
      </c>
      <c r="BL831">
        <v>57.5969820003344</v>
      </c>
      <c r="BM831">
        <v>56.955533133560003</v>
      </c>
      <c r="BN831">
        <v>56.321227985681801</v>
      </c>
      <c r="BO831">
        <v>55.6939869981844</v>
      </c>
      <c r="BP831">
        <v>55.0737314985832</v>
      </c>
      <c r="BQ831">
        <v>54.4603836905574</v>
      </c>
      <c r="BR831">
        <v>53.853866644191797</v>
      </c>
      <c r="BS831">
        <v>53.254104286328399</v>
      </c>
      <c r="BT831">
        <v>52.661021391023901</v>
      </c>
      <c r="BU831">
        <v>52.074543570115502</v>
      </c>
      <c r="BV831">
        <v>51.494597263889702</v>
      </c>
      <c r="BW831">
        <v>50.921109731856497</v>
      </c>
      <c r="BX831">
        <v>50.354009043625901</v>
      </c>
      <c r="BY831">
        <v>49.793224069885497</v>
      </c>
      <c r="BZ831">
        <v>49.238684473479402</v>
      </c>
      <c r="CA831">
        <v>48.6903207005859</v>
      </c>
      <c r="CB831">
        <v>48.148063971993899</v>
      </c>
      <c r="CC831">
        <v>47.611846274475603</v>
      </c>
    </row>
    <row r="832" spans="1:81" x14ac:dyDescent="0.25">
      <c r="A832">
        <v>836111</v>
      </c>
      <c r="B832" t="s">
        <v>1361</v>
      </c>
      <c r="C832" t="s">
        <v>84</v>
      </c>
      <c r="D832">
        <v>2020</v>
      </c>
      <c r="E832" t="s">
        <v>49</v>
      </c>
      <c r="F832" t="s">
        <v>50</v>
      </c>
      <c r="G832">
        <v>2019</v>
      </c>
      <c r="H832">
        <v>178</v>
      </c>
      <c r="I832">
        <v>95</v>
      </c>
      <c r="J832">
        <v>2030</v>
      </c>
      <c r="K832">
        <v>1.9</v>
      </c>
      <c r="L832">
        <v>174.61799999999999</v>
      </c>
      <c r="M832">
        <v>2020</v>
      </c>
      <c r="N832">
        <v>175</v>
      </c>
      <c r="O832">
        <v>88.704908338261404</v>
      </c>
      <c r="P832" t="s">
        <v>24</v>
      </c>
      <c r="Q832">
        <v>2.28924392023902</v>
      </c>
      <c r="R832">
        <v>1</v>
      </c>
      <c r="S832" t="s">
        <v>25</v>
      </c>
      <c r="T832">
        <v>-1.11368485725649E-2</v>
      </c>
      <c r="AX832">
        <v>178</v>
      </c>
      <c r="AY832">
        <v>175</v>
      </c>
      <c r="AZ832">
        <v>174.96180000000001</v>
      </c>
      <c r="BA832">
        <v>174.92359999999999</v>
      </c>
      <c r="BB832">
        <v>174.8854</v>
      </c>
      <c r="BC832">
        <v>174.84719999999999</v>
      </c>
      <c r="BD832">
        <v>174.809</v>
      </c>
      <c r="BE832">
        <v>174.77080000000001</v>
      </c>
      <c r="BF832">
        <v>174.73259999999999</v>
      </c>
      <c r="BG832">
        <v>174.6944</v>
      </c>
      <c r="BH832">
        <v>174.65619999999899</v>
      </c>
      <c r="BI832">
        <v>174.61799999999999</v>
      </c>
      <c r="BJ832">
        <v>172.67330577595499</v>
      </c>
      <c r="BK832">
        <v>170.75026931700401</v>
      </c>
      <c r="BL832">
        <v>168.84864942389601</v>
      </c>
      <c r="BM832">
        <v>166.96820758358001</v>
      </c>
      <c r="BN832">
        <v>165.10870793928899</v>
      </c>
      <c r="BO832">
        <v>163.26991726095801</v>
      </c>
      <c r="BP832">
        <v>161.45160491596701</v>
      </c>
      <c r="BQ832">
        <v>159.65354284022001</v>
      </c>
      <c r="BR832">
        <v>157.875505509535</v>
      </c>
      <c r="BS832">
        <v>156.11726991135799</v>
      </c>
      <c r="BT832">
        <v>154.37861551679299</v>
      </c>
      <c r="BU832">
        <v>152.65932425294099</v>
      </c>
      <c r="BV832">
        <v>150.95918047554599</v>
      </c>
      <c r="BW832">
        <v>149.277970941951</v>
      </c>
      <c r="BX832">
        <v>147.615484784351</v>
      </c>
      <c r="BY832">
        <v>145.97151348334199</v>
      </c>
      <c r="BZ832">
        <v>144.34585084176899</v>
      </c>
      <c r="CA832">
        <v>142.73829295886699</v>
      </c>
      <c r="CB832">
        <v>141.14863820467701</v>
      </c>
      <c r="CC832">
        <v>139.576687194768</v>
      </c>
    </row>
    <row r="833" spans="1:81" x14ac:dyDescent="0.25">
      <c r="A833">
        <v>856103</v>
      </c>
      <c r="B833" t="s">
        <v>1362</v>
      </c>
      <c r="C833" t="s">
        <v>84</v>
      </c>
      <c r="D833">
        <v>2020</v>
      </c>
      <c r="E833" t="s">
        <v>49</v>
      </c>
      <c r="F833" t="s">
        <v>50</v>
      </c>
      <c r="G833">
        <v>2019</v>
      </c>
      <c r="H833">
        <v>105.8</v>
      </c>
      <c r="I833">
        <v>90</v>
      </c>
      <c r="J833">
        <v>2030</v>
      </c>
      <c r="K833">
        <v>2</v>
      </c>
      <c r="L833">
        <v>103.684</v>
      </c>
      <c r="M833">
        <v>2020</v>
      </c>
      <c r="N833">
        <v>103.75</v>
      </c>
      <c r="O833">
        <v>96.8809073724006</v>
      </c>
      <c r="P833" t="s">
        <v>24</v>
      </c>
      <c r="Q833">
        <v>2.2402439130190199</v>
      </c>
      <c r="R833">
        <v>1</v>
      </c>
      <c r="S833" t="s">
        <v>25</v>
      </c>
      <c r="T833">
        <v>-1.11368485725649E-2</v>
      </c>
      <c r="AX833">
        <v>105.8</v>
      </c>
      <c r="AY833">
        <v>103.75</v>
      </c>
      <c r="AZ833">
        <v>103.74339999999999</v>
      </c>
      <c r="BA833">
        <v>103.7368</v>
      </c>
      <c r="BB833">
        <v>103.7302</v>
      </c>
      <c r="BC833">
        <v>103.7236</v>
      </c>
      <c r="BD833">
        <v>103.717</v>
      </c>
      <c r="BE833">
        <v>103.710399999999</v>
      </c>
      <c r="BF833">
        <v>103.7038</v>
      </c>
      <c r="BG833">
        <v>103.6972</v>
      </c>
      <c r="BH833">
        <v>103.6906</v>
      </c>
      <c r="BI833">
        <v>103.684</v>
      </c>
      <c r="BJ833">
        <v>102.529286992602</v>
      </c>
      <c r="BK833">
        <v>101.387433849112</v>
      </c>
      <c r="BL833">
        <v>100.25829735117399</v>
      </c>
      <c r="BM833">
        <v>99.141735875430797</v>
      </c>
      <c r="BN833">
        <v>98.037609375764902</v>
      </c>
      <c r="BO833">
        <v>96.945779365730701</v>
      </c>
      <c r="BP833">
        <v>95.866108901185299</v>
      </c>
      <c r="BQ833">
        <v>94.798462563111798</v>
      </c>
      <c r="BR833">
        <v>93.742706440634393</v>
      </c>
      <c r="BS833">
        <v>92.698708114222697</v>
      </c>
      <c r="BT833">
        <v>91.666336639082203</v>
      </c>
      <c r="BU833">
        <v>90.645462528731002</v>
      </c>
      <c r="BV833">
        <v>89.635957738758407</v>
      </c>
      <c r="BW833">
        <v>88.637695650764996</v>
      </c>
      <c r="BX833">
        <v>87.650551056481305</v>
      </c>
      <c r="BY833">
        <v>86.674400142063405</v>
      </c>
      <c r="BZ833">
        <v>85.709120472563399</v>
      </c>
      <c r="CA833">
        <v>84.7545909765727</v>
      </c>
      <c r="CB833">
        <v>83.810691931036999</v>
      </c>
      <c r="CC833">
        <v>82.877304946239093</v>
      </c>
    </row>
    <row r="834" spans="1:81" x14ac:dyDescent="0.25">
      <c r="A834">
        <v>71232</v>
      </c>
      <c r="B834" t="s">
        <v>1363</v>
      </c>
      <c r="C834" t="s">
        <v>84</v>
      </c>
      <c r="D834">
        <v>2019</v>
      </c>
      <c r="E834" t="s">
        <v>49</v>
      </c>
      <c r="F834" t="s">
        <v>50</v>
      </c>
      <c r="G834">
        <v>2020</v>
      </c>
      <c r="H834">
        <v>500</v>
      </c>
      <c r="I834">
        <v>100</v>
      </c>
      <c r="J834">
        <v>2021</v>
      </c>
      <c r="K834">
        <v>50</v>
      </c>
      <c r="L834">
        <v>250</v>
      </c>
      <c r="M834">
        <v>2020</v>
      </c>
      <c r="N834">
        <v>350</v>
      </c>
      <c r="O834">
        <v>180</v>
      </c>
      <c r="P834" t="s">
        <v>691</v>
      </c>
      <c r="Q834">
        <v>2.8158536785365902</v>
      </c>
      <c r="R834">
        <v>1</v>
      </c>
      <c r="S834" t="s">
        <v>25</v>
      </c>
      <c r="T834">
        <v>-1.11368485725649E-2</v>
      </c>
      <c r="AY834">
        <v>350</v>
      </c>
      <c r="AZ834">
        <v>250</v>
      </c>
      <c r="BA834">
        <v>247.21578785685799</v>
      </c>
      <c r="BB834">
        <v>244.46258306274899</v>
      </c>
      <c r="BC834">
        <v>241.74004029352099</v>
      </c>
      <c r="BD834">
        <v>239.047818070847</v>
      </c>
      <c r="BE834">
        <v>236.385578719389</v>
      </c>
      <c r="BF834">
        <v>233.75298832445301</v>
      </c>
      <c r="BG834">
        <v>231.14971669010001</v>
      </c>
      <c r="BH834">
        <v>228.57543729773101</v>
      </c>
      <c r="BI834">
        <v>226.02982726513801</v>
      </c>
      <c r="BJ834">
        <v>223.51256730600301</v>
      </c>
      <c r="BK834">
        <v>221.02334168985101</v>
      </c>
      <c r="BL834">
        <v>218.561838202449</v>
      </c>
      <c r="BM834">
        <v>216.127748106647</v>
      </c>
      <c r="BN834">
        <v>213.72076610365301</v>
      </c>
      <c r="BO834">
        <v>211.340590294744</v>
      </c>
      <c r="BP834">
        <v>208.98692214339499</v>
      </c>
      <c r="BQ834">
        <v>206.65946643783801</v>
      </c>
      <c r="BR834">
        <v>204.35793125403299</v>
      </c>
      <c r="BS834">
        <v>202.08202791905401</v>
      </c>
      <c r="BT834">
        <v>199.83147097488299</v>
      </c>
      <c r="BU834">
        <v>197.605978142602</v>
      </c>
      <c r="BV834">
        <v>195.40527028699501</v>
      </c>
      <c r="BW834">
        <v>193.22907138152701</v>
      </c>
      <c r="BX834">
        <v>191.077108473734</v>
      </c>
      <c r="BY834">
        <v>188.94911165097801</v>
      </c>
      <c r="BZ834">
        <v>186.84481400660101</v>
      </c>
      <c r="CA834">
        <v>184.76395160644</v>
      </c>
      <c r="CB834">
        <v>182.706263455731</v>
      </c>
      <c r="CC834">
        <v>180.67149146636501</v>
      </c>
    </row>
    <row r="835" spans="1:81" x14ac:dyDescent="0.25">
      <c r="A835">
        <v>856602</v>
      </c>
      <c r="B835" t="s">
        <v>1364</v>
      </c>
      <c r="C835" t="s">
        <v>84</v>
      </c>
      <c r="D835">
        <v>2020</v>
      </c>
      <c r="E835" t="s">
        <v>49</v>
      </c>
      <c r="F835" t="s">
        <v>50</v>
      </c>
      <c r="G835">
        <v>2019</v>
      </c>
      <c r="H835">
        <v>520.12</v>
      </c>
      <c r="I835">
        <v>95</v>
      </c>
      <c r="J835">
        <v>2030</v>
      </c>
      <c r="K835">
        <v>1.68</v>
      </c>
      <c r="L835">
        <v>511.38198399999999</v>
      </c>
      <c r="M835">
        <v>2020</v>
      </c>
      <c r="N835">
        <v>512.1</v>
      </c>
      <c r="O835">
        <v>91.7828486466491</v>
      </c>
      <c r="P835" t="s">
        <v>24</v>
      </c>
      <c r="Q835">
        <v>2.2870439544510202</v>
      </c>
      <c r="R835">
        <v>1</v>
      </c>
      <c r="S835" t="s">
        <v>25</v>
      </c>
      <c r="T835">
        <v>-1.11368485725649E-2</v>
      </c>
      <c r="AX835">
        <v>520.12</v>
      </c>
      <c r="AY835">
        <v>512.1</v>
      </c>
      <c r="AZ835">
        <v>512.02819839999995</v>
      </c>
      <c r="BA835">
        <v>511.95639679999999</v>
      </c>
      <c r="BB835">
        <v>511.88459519999998</v>
      </c>
      <c r="BC835">
        <v>511.81279360000002</v>
      </c>
      <c r="BD835">
        <v>511.74099200000001</v>
      </c>
      <c r="BE835">
        <v>511.66919039999999</v>
      </c>
      <c r="BF835">
        <v>511.59738879999998</v>
      </c>
      <c r="BG835">
        <v>511.52558720000002</v>
      </c>
      <c r="BH835">
        <v>511.4537856</v>
      </c>
      <c r="BI835">
        <v>511.38198399999999</v>
      </c>
      <c r="BJ835">
        <v>505.686800281454</v>
      </c>
      <c r="BK835">
        <v>500.05504296157397</v>
      </c>
      <c r="BL835">
        <v>494.48600567016399</v>
      </c>
      <c r="BM835">
        <v>488.97898990376302</v>
      </c>
      <c r="BN835">
        <v>483.53330493803901</v>
      </c>
      <c r="BO835">
        <v>478.14826774115198</v>
      </c>
      <c r="BP835">
        <v>472.82320288808398</v>
      </c>
      <c r="BQ835">
        <v>467.55744247592497</v>
      </c>
      <c r="BR835">
        <v>462.35032604009501</v>
      </c>
      <c r="BS835">
        <v>457.20120047150999</v>
      </c>
      <c r="BT835">
        <v>452.109419934664</v>
      </c>
      <c r="BU835">
        <v>447.074345786621</v>
      </c>
      <c r="BV835">
        <v>442.09534649691699</v>
      </c>
      <c r="BW835">
        <v>437.17179756834599</v>
      </c>
      <c r="BX835">
        <v>432.30308145863103</v>
      </c>
      <c r="BY835">
        <v>427.48858750297302</v>
      </c>
      <c r="BZ835">
        <v>422.727711837453</v>
      </c>
      <c r="CA835">
        <v>418.019857323292</v>
      </c>
      <c r="CB835">
        <v>413.364433471957</v>
      </c>
      <c r="CC835">
        <v>408.760856371096</v>
      </c>
    </row>
    <row r="836" spans="1:81" x14ac:dyDescent="0.25">
      <c r="A836">
        <v>828396</v>
      </c>
      <c r="B836" t="s">
        <v>1365</v>
      </c>
      <c r="C836" t="s">
        <v>84</v>
      </c>
      <c r="D836">
        <v>2019</v>
      </c>
      <c r="E836" t="s">
        <v>28</v>
      </c>
      <c r="F836" t="s">
        <v>23</v>
      </c>
      <c r="G836">
        <v>2018</v>
      </c>
      <c r="H836">
        <v>5000</v>
      </c>
      <c r="I836">
        <v>100</v>
      </c>
      <c r="J836">
        <v>2021</v>
      </c>
      <c r="K836">
        <v>5</v>
      </c>
      <c r="L836">
        <v>4750</v>
      </c>
      <c r="M836">
        <v>2020</v>
      </c>
      <c r="N836">
        <v>4600</v>
      </c>
      <c r="O836">
        <v>160</v>
      </c>
      <c r="P836" t="s">
        <v>691</v>
      </c>
      <c r="Q836">
        <v>2.6958541585365898</v>
      </c>
      <c r="R836">
        <v>1</v>
      </c>
      <c r="S836" t="s">
        <v>25</v>
      </c>
      <c r="T836">
        <v>-1.11368485725649E-2</v>
      </c>
      <c r="AW836">
        <v>5000</v>
      </c>
      <c r="AX836">
        <v>4800</v>
      </c>
      <c r="AY836">
        <v>4600</v>
      </c>
      <c r="AZ836">
        <v>4750</v>
      </c>
      <c r="BA836">
        <v>4697.0999692803098</v>
      </c>
      <c r="BB836">
        <v>4644.7890781922397</v>
      </c>
      <c r="BC836">
        <v>4593.0607655769099</v>
      </c>
      <c r="BD836">
        <v>4541.9085433460896</v>
      </c>
      <c r="BE836">
        <v>4491.3259956683996</v>
      </c>
      <c r="BF836">
        <v>4441.3067781646196</v>
      </c>
      <c r="BG836">
        <v>4391.8446171118903</v>
      </c>
      <c r="BH836">
        <v>4342.9333086568804</v>
      </c>
      <c r="BI836">
        <v>4294.5667180376204</v>
      </c>
      <c r="BJ836">
        <v>4246.7387788140604</v>
      </c>
      <c r="BK836">
        <v>4199.4434921071697</v>
      </c>
      <c r="BL836">
        <v>4152.6749258465297</v>
      </c>
      <c r="BM836">
        <v>4106.4272140262901</v>
      </c>
      <c r="BN836">
        <v>4060.69455596942</v>
      </c>
      <c r="BO836">
        <v>4015.4712156001501</v>
      </c>
      <c r="BP836">
        <v>3970.7515207245201</v>
      </c>
      <c r="BQ836">
        <v>3926.5298623189201</v>
      </c>
      <c r="BR836">
        <v>3882.8006938266199</v>
      </c>
      <c r="BS836">
        <v>3839.5585304620299</v>
      </c>
      <c r="BT836">
        <v>3796.7979485227702</v>
      </c>
      <c r="BU836">
        <v>3754.5135847094498</v>
      </c>
      <c r="BV836">
        <v>3712.7001354529002</v>
      </c>
      <c r="BW836">
        <v>3671.35235624902</v>
      </c>
      <c r="BX836">
        <v>3630.4650610009498</v>
      </c>
      <c r="BY836">
        <v>3590.0331213685899</v>
      </c>
      <c r="BZ836">
        <v>3550.0514661254201</v>
      </c>
      <c r="CA836">
        <v>3510.5150805223702</v>
      </c>
      <c r="CB836">
        <v>3471.41900565888</v>
      </c>
      <c r="CC836">
        <v>3432.7583378609402</v>
      </c>
    </row>
    <row r="837" spans="1:81" x14ac:dyDescent="0.25">
      <c r="A837">
        <v>16794</v>
      </c>
      <c r="B837" t="s">
        <v>1366</v>
      </c>
      <c r="C837" t="s">
        <v>59</v>
      </c>
      <c r="D837">
        <v>2020</v>
      </c>
      <c r="E837" t="s">
        <v>690</v>
      </c>
      <c r="F837" t="s">
        <v>23</v>
      </c>
      <c r="G837">
        <v>2019</v>
      </c>
      <c r="H837">
        <v>973569</v>
      </c>
      <c r="I837">
        <v>100</v>
      </c>
      <c r="J837">
        <v>2032</v>
      </c>
      <c r="K837">
        <v>33</v>
      </c>
      <c r="L837">
        <v>652291.23</v>
      </c>
      <c r="M837">
        <v>2020</v>
      </c>
      <c r="N837">
        <v>917293</v>
      </c>
      <c r="O837">
        <v>44.9575553884386</v>
      </c>
      <c r="P837" t="s">
        <v>24</v>
      </c>
      <c r="Q837">
        <v>2.9813272211951198</v>
      </c>
      <c r="R837">
        <v>1</v>
      </c>
      <c r="S837" t="s">
        <v>25</v>
      </c>
      <c r="T837">
        <v>-1.11368485725649E-2</v>
      </c>
      <c r="AX837">
        <v>973569</v>
      </c>
      <c r="AY837">
        <v>917293</v>
      </c>
      <c r="AZ837">
        <v>895209.51916666597</v>
      </c>
      <c r="BA837">
        <v>873126.03833333298</v>
      </c>
      <c r="BB837">
        <v>851042.5575</v>
      </c>
      <c r="BC837">
        <v>828959.07666666596</v>
      </c>
      <c r="BD837">
        <v>806875.59583333298</v>
      </c>
      <c r="BE837">
        <v>784792.11499999999</v>
      </c>
      <c r="BF837">
        <v>762708.63416666596</v>
      </c>
      <c r="BG837">
        <v>740625.15333333297</v>
      </c>
      <c r="BH837">
        <v>718541.67249999999</v>
      </c>
      <c r="BI837">
        <v>696458.19166666595</v>
      </c>
      <c r="BJ837">
        <v>674374.71083333297</v>
      </c>
      <c r="BK837">
        <v>652291.23</v>
      </c>
      <c r="BL837">
        <v>645026.76134627697</v>
      </c>
      <c r="BM837">
        <v>637843.19597991195</v>
      </c>
      <c r="BN837">
        <v>630739.63289324299</v>
      </c>
      <c r="BO837">
        <v>623715.18111299595</v>
      </c>
      <c r="BP837">
        <v>616768.95958853001</v>
      </c>
      <c r="BQ837">
        <v>609900.09708133398</v>
      </c>
      <c r="BR837">
        <v>603107.73205574695</v>
      </c>
      <c r="BS837">
        <v>596391.01257089898</v>
      </c>
      <c r="BT837">
        <v>589749.09617385804</v>
      </c>
      <c r="BU837">
        <v>583181.14979396295</v>
      </c>
      <c r="BV837">
        <v>576686.34963833296</v>
      </c>
      <c r="BW837">
        <v>570263.88108854601</v>
      </c>
      <c r="BX837">
        <v>563912.93859846005</v>
      </c>
      <c r="BY837">
        <v>557632.72559317795</v>
      </c>
      <c r="BZ837">
        <v>551422.45436914102</v>
      </c>
      <c r="CA837">
        <v>545281.34599531896</v>
      </c>
      <c r="CB837">
        <v>539208.63021552505</v>
      </c>
      <c r="CC837">
        <v>533203.54535179504</v>
      </c>
    </row>
    <row r="838" spans="1:81" x14ac:dyDescent="0.25">
      <c r="A838">
        <v>846095</v>
      </c>
      <c r="B838" t="s">
        <v>1367</v>
      </c>
      <c r="C838" t="s">
        <v>84</v>
      </c>
      <c r="D838">
        <v>2020</v>
      </c>
      <c r="E838" t="s">
        <v>28</v>
      </c>
      <c r="F838" t="s">
        <v>23</v>
      </c>
      <c r="G838">
        <v>2019</v>
      </c>
      <c r="H838">
        <v>22982.27</v>
      </c>
      <c r="I838">
        <v>100</v>
      </c>
      <c r="J838">
        <v>2023</v>
      </c>
      <c r="K838">
        <v>10</v>
      </c>
      <c r="L838">
        <v>20684.043000000001</v>
      </c>
      <c r="M838">
        <v>2020</v>
      </c>
      <c r="N838">
        <v>19232.91</v>
      </c>
      <c r="O838">
        <v>163.141412923963</v>
      </c>
      <c r="P838" t="s">
        <v>691</v>
      </c>
      <c r="Q838">
        <v>2.7468315665196799</v>
      </c>
      <c r="R838">
        <v>1</v>
      </c>
      <c r="S838" t="s">
        <v>25</v>
      </c>
      <c r="T838">
        <v>-1.11368485725649E-2</v>
      </c>
      <c r="AX838">
        <v>22982.27</v>
      </c>
      <c r="AY838">
        <v>19232.91</v>
      </c>
      <c r="AZ838">
        <v>19716.620999999999</v>
      </c>
      <c r="BA838">
        <v>20200.331999999999</v>
      </c>
      <c r="BB838">
        <v>20684.043000000001</v>
      </c>
      <c r="BC838">
        <v>20453.687945240501</v>
      </c>
      <c r="BD838">
        <v>20225.898319843898</v>
      </c>
      <c r="BE838">
        <v>20000.645553011698</v>
      </c>
      <c r="BF838">
        <v>19777.901392134299</v>
      </c>
      <c r="BG838">
        <v>19557.6378992469</v>
      </c>
      <c r="BH838">
        <v>19339.827447526</v>
      </c>
      <c r="BI838">
        <v>19124.442717823302</v>
      </c>
      <c r="BJ838">
        <v>18911.456695240198</v>
      </c>
      <c r="BK838">
        <v>18700.842665738699</v>
      </c>
      <c r="BL838">
        <v>18492.574212791002</v>
      </c>
      <c r="BM838">
        <v>18286.625214066298</v>
      </c>
      <c r="BN838">
        <v>18082.969838154</v>
      </c>
      <c r="BO838">
        <v>17881.582541324198</v>
      </c>
      <c r="BP838">
        <v>17682.4380643236</v>
      </c>
      <c r="BQ838">
        <v>17485.511429207501</v>
      </c>
      <c r="BR838">
        <v>17290.777936206599</v>
      </c>
      <c r="BS838">
        <v>17098.213160629199</v>
      </c>
      <c r="BT838">
        <v>16907.7929497978</v>
      </c>
      <c r="BU838">
        <v>16719.4934200196</v>
      </c>
      <c r="BV838">
        <v>16533.290953590898</v>
      </c>
      <c r="BW838">
        <v>16349.1621958346</v>
      </c>
      <c r="BX838">
        <v>16167.0840521713</v>
      </c>
      <c r="BY838">
        <v>15987.033685222301</v>
      </c>
      <c r="BZ838">
        <v>15808.988511945499</v>
      </c>
      <c r="CA838">
        <v>15632.9262008025</v>
      </c>
      <c r="CB838">
        <v>15458.824668958099</v>
      </c>
      <c r="CC838">
        <v>15286.662079510101</v>
      </c>
    </row>
    <row r="839" spans="1:81" x14ac:dyDescent="0.25">
      <c r="A839">
        <v>49759</v>
      </c>
      <c r="B839" t="s">
        <v>1368</v>
      </c>
      <c r="C839" t="s">
        <v>84</v>
      </c>
      <c r="D839">
        <v>2020</v>
      </c>
      <c r="E839" t="s">
        <v>28</v>
      </c>
      <c r="F839" t="s">
        <v>23</v>
      </c>
      <c r="G839">
        <v>2020</v>
      </c>
      <c r="H839">
        <v>1164295</v>
      </c>
      <c r="I839">
        <v>100</v>
      </c>
      <c r="J839">
        <v>2030</v>
      </c>
      <c r="K839">
        <v>42</v>
      </c>
      <c r="L839">
        <v>675291.1</v>
      </c>
      <c r="M839">
        <v>2020</v>
      </c>
      <c r="N839">
        <v>1164295</v>
      </c>
      <c r="O839">
        <v>0</v>
      </c>
      <c r="P839" t="s">
        <v>45</v>
      </c>
      <c r="Q839">
        <v>3.0703603319390198</v>
      </c>
      <c r="R839">
        <v>1</v>
      </c>
      <c r="S839" t="s">
        <v>25</v>
      </c>
      <c r="T839">
        <v>-1.11368485725649E-2</v>
      </c>
      <c r="AY839">
        <v>1164295</v>
      </c>
      <c r="AZ839">
        <v>1115394.6100000001</v>
      </c>
      <c r="BA839">
        <v>1066494.22</v>
      </c>
      <c r="BB839">
        <v>1017593.83</v>
      </c>
      <c r="BC839">
        <v>968693.44</v>
      </c>
      <c r="BD839">
        <v>919793.05</v>
      </c>
      <c r="BE839">
        <v>870892.66</v>
      </c>
      <c r="BF839">
        <v>821992.27</v>
      </c>
      <c r="BG839">
        <v>773091.88</v>
      </c>
      <c r="BH839">
        <v>724191.49</v>
      </c>
      <c r="BI839">
        <v>675291.1</v>
      </c>
      <c r="BJ839">
        <v>667770.48527689895</v>
      </c>
      <c r="BK839">
        <v>660333.62650114205</v>
      </c>
      <c r="BL839">
        <v>652979.59089542599</v>
      </c>
      <c r="BM839">
        <v>645707.45607064804</v>
      </c>
      <c r="BN839">
        <v>638516.30991021299</v>
      </c>
      <c r="BO839">
        <v>631405.25045563001</v>
      </c>
      <c r="BP839">
        <v>624373.38579338405</v>
      </c>
      <c r="BQ839">
        <v>617419.83394306304</v>
      </c>
      <c r="BR839">
        <v>610543.72274674103</v>
      </c>
      <c r="BS839">
        <v>603744.189759581</v>
      </c>
      <c r="BT839">
        <v>597020.38214166195</v>
      </c>
      <c r="BU839">
        <v>590371.45655101596</v>
      </c>
      <c r="BV839">
        <v>583796.57903784199</v>
      </c>
      <c r="BW839">
        <v>577294.924939916</v>
      </c>
      <c r="BX839">
        <v>570865.67877915001</v>
      </c>
      <c r="BY839">
        <v>564508.03415931296</v>
      </c>
      <c r="BZ839">
        <v>558221.19366488396</v>
      </c>
      <c r="CA839">
        <v>552004.36876104202</v>
      </c>
      <c r="CB839">
        <v>545856.77969475603</v>
      </c>
      <c r="CC839">
        <v>539777.65539698699</v>
      </c>
    </row>
    <row r="840" spans="1:81" x14ac:dyDescent="0.25">
      <c r="A840">
        <v>16835</v>
      </c>
      <c r="B840" t="s">
        <v>1369</v>
      </c>
      <c r="C840" t="s">
        <v>59</v>
      </c>
      <c r="D840">
        <v>2018</v>
      </c>
      <c r="E840" t="s">
        <v>690</v>
      </c>
      <c r="F840" t="s">
        <v>23</v>
      </c>
      <c r="G840">
        <v>2017</v>
      </c>
      <c r="H840">
        <v>40267.9</v>
      </c>
      <c r="I840">
        <v>95</v>
      </c>
      <c r="J840">
        <v>2030</v>
      </c>
      <c r="K840">
        <v>30</v>
      </c>
      <c r="L840">
        <v>28187.53</v>
      </c>
      <c r="M840">
        <v>2020</v>
      </c>
      <c r="N840">
        <v>32260</v>
      </c>
      <c r="O840">
        <v>105.051486564908</v>
      </c>
      <c r="P840" t="s">
        <v>691</v>
      </c>
      <c r="Q840">
        <v>2.9002488422390198</v>
      </c>
      <c r="R840">
        <v>1</v>
      </c>
      <c r="S840" t="s">
        <v>25</v>
      </c>
      <c r="T840">
        <v>-1.11368485725649E-2</v>
      </c>
      <c r="AV840">
        <v>40267.9</v>
      </c>
      <c r="AW840">
        <v>37598.6</v>
      </c>
      <c r="AX840">
        <v>34929.300000000003</v>
      </c>
      <c r="AY840">
        <v>32260</v>
      </c>
      <c r="AZ840">
        <v>31852.753000000001</v>
      </c>
      <c r="BA840">
        <v>31445.506000000001</v>
      </c>
      <c r="BB840">
        <v>31038.258999999998</v>
      </c>
      <c r="BC840">
        <v>30631.011999999999</v>
      </c>
      <c r="BD840">
        <v>30223.764999999999</v>
      </c>
      <c r="BE840">
        <v>29816.518</v>
      </c>
      <c r="BF840">
        <v>29409.271000000001</v>
      </c>
      <c r="BG840">
        <v>29002.023999999899</v>
      </c>
      <c r="BH840">
        <v>28594.776999999998</v>
      </c>
      <c r="BI840">
        <v>28187.53</v>
      </c>
      <c r="BJ840">
        <v>27873.609746755301</v>
      </c>
      <c r="BK840">
        <v>27563.185575834901</v>
      </c>
      <c r="BL840">
        <v>27256.218551899401</v>
      </c>
      <c r="BM840">
        <v>26952.670173226099</v>
      </c>
      <c r="BN840">
        <v>26652.502366880599</v>
      </c>
      <c r="BO840">
        <v>26355.677483940701</v>
      </c>
      <c r="BP840">
        <v>26062.158294774701</v>
      </c>
      <c r="BQ840">
        <v>25771.907984371599</v>
      </c>
      <c r="BR840">
        <v>25484.8901477236</v>
      </c>
      <c r="BS840">
        <v>25201.0687852599</v>
      </c>
      <c r="BT840">
        <v>24920.408298331698</v>
      </c>
      <c r="BU840">
        <v>24642.873484746699</v>
      </c>
      <c r="BV840">
        <v>24368.4295343542</v>
      </c>
      <c r="BW840">
        <v>24097.0420246789</v>
      </c>
      <c r="BX840">
        <v>23828.676916603301</v>
      </c>
      <c r="BY840">
        <v>23563.300550098498</v>
      </c>
      <c r="BZ840">
        <v>23300.8796400022</v>
      </c>
      <c r="CA840">
        <v>23041.3812718439</v>
      </c>
      <c r="CB840">
        <v>22784.772897716699</v>
      </c>
      <c r="CC840">
        <v>22531.022332194501</v>
      </c>
    </row>
    <row r="841" spans="1:81" x14ac:dyDescent="0.25">
      <c r="A841">
        <v>16852</v>
      </c>
      <c r="B841" t="s">
        <v>1370</v>
      </c>
      <c r="C841" t="s">
        <v>59</v>
      </c>
      <c r="D841">
        <v>2019</v>
      </c>
      <c r="E841" t="s">
        <v>690</v>
      </c>
      <c r="F841" t="s">
        <v>23</v>
      </c>
      <c r="G841">
        <v>2019</v>
      </c>
      <c r="H841">
        <v>74619</v>
      </c>
      <c r="I841">
        <v>100</v>
      </c>
      <c r="J841">
        <v>2026</v>
      </c>
      <c r="K841">
        <v>34.869999999999997</v>
      </c>
      <c r="L841">
        <v>48599.354699999902</v>
      </c>
      <c r="M841">
        <v>2020</v>
      </c>
      <c r="N841">
        <v>74619</v>
      </c>
      <c r="O841">
        <v>31.141518251380901</v>
      </c>
      <c r="P841" t="s">
        <v>24</v>
      </c>
      <c r="Q841">
        <v>2.9970010538268301</v>
      </c>
      <c r="R841">
        <v>1</v>
      </c>
      <c r="S841" t="s">
        <v>25</v>
      </c>
      <c r="T841">
        <v>-1.11368485725649E-2</v>
      </c>
      <c r="AX841">
        <v>74619</v>
      </c>
      <c r="AY841">
        <v>74619</v>
      </c>
      <c r="AZ841">
        <v>70282.392449999999</v>
      </c>
      <c r="BA841">
        <v>65945.784899999999</v>
      </c>
      <c r="BB841">
        <v>61609.177349999998</v>
      </c>
      <c r="BC841">
        <v>57272.569799999997</v>
      </c>
      <c r="BD841">
        <v>52935.962249999997</v>
      </c>
      <c r="BE841">
        <v>48599.354699999902</v>
      </c>
      <c r="BF841">
        <v>48058.111045981699</v>
      </c>
      <c r="BG841">
        <v>47522.895140579101</v>
      </c>
      <c r="BH841">
        <v>46993.639853668603</v>
      </c>
      <c r="BI841">
        <v>46470.2788027446</v>
      </c>
      <c r="BJ841">
        <v>45952.746344593601</v>
      </c>
      <c r="BK841">
        <v>45440.977567060298</v>
      </c>
      <c r="BL841">
        <v>44934.908280906697</v>
      </c>
      <c r="BM841">
        <v>44434.4750117601</v>
      </c>
      <c r="BN841">
        <v>43939.614992152703</v>
      </c>
      <c r="BO841">
        <v>43450.266153648299</v>
      </c>
      <c r="BP841">
        <v>42966.367119057497</v>
      </c>
      <c r="BQ841">
        <v>42487.857194739299</v>
      </c>
      <c r="BR841">
        <v>42014.676362988699</v>
      </c>
      <c r="BS841">
        <v>41546.765274508798</v>
      </c>
      <c r="BT841">
        <v>41084.065240966702</v>
      </c>
      <c r="BU841">
        <v>40626.518227632703</v>
      </c>
      <c r="BV841">
        <v>40174.066846100999</v>
      </c>
      <c r="BW841">
        <v>39726.654347091797</v>
      </c>
      <c r="BX841">
        <v>39284.224613333703</v>
      </c>
      <c r="BY841">
        <v>38846.7221525243</v>
      </c>
      <c r="BZ841">
        <v>38414.092090371203</v>
      </c>
      <c r="CA841">
        <v>37986.280163708099</v>
      </c>
      <c r="CB841">
        <v>37563.232713689897</v>
      </c>
      <c r="CC841">
        <v>37144.896679061501</v>
      </c>
    </row>
    <row r="842" spans="1:81" x14ac:dyDescent="0.25">
      <c r="A842">
        <v>838062</v>
      </c>
      <c r="B842" t="s">
        <v>1371</v>
      </c>
      <c r="C842" t="s">
        <v>252</v>
      </c>
      <c r="D842">
        <v>2019</v>
      </c>
      <c r="E842" t="s">
        <v>28</v>
      </c>
      <c r="F842" t="s">
        <v>23</v>
      </c>
      <c r="G842">
        <v>2018</v>
      </c>
      <c r="H842">
        <v>2418.37</v>
      </c>
      <c r="I842">
        <v>100</v>
      </c>
      <c r="J842">
        <v>2021</v>
      </c>
      <c r="K842">
        <v>0</v>
      </c>
      <c r="L842">
        <v>2418.37</v>
      </c>
      <c r="M842">
        <v>2020</v>
      </c>
      <c r="N842">
        <v>2826.22</v>
      </c>
      <c r="O842">
        <v>0</v>
      </c>
      <c r="P842" t="s">
        <v>24</v>
      </c>
      <c r="Q842">
        <v>2.6458539003685901</v>
      </c>
      <c r="R842">
        <v>1</v>
      </c>
      <c r="S842" t="s">
        <v>25</v>
      </c>
      <c r="T842">
        <v>-1.11368485725649E-2</v>
      </c>
      <c r="AW842">
        <v>2418.37</v>
      </c>
      <c r="AX842">
        <v>2622.2950000000001</v>
      </c>
      <c r="AY842">
        <v>2826.22</v>
      </c>
      <c r="AZ842">
        <v>2418.37</v>
      </c>
      <c r="BA842">
        <v>2391.4369795175598</v>
      </c>
      <c r="BB842">
        <v>2364.8039080058402</v>
      </c>
      <c r="BC842">
        <v>2338.4674449785698</v>
      </c>
      <c r="BD842">
        <v>2312.42428715197</v>
      </c>
      <c r="BE842">
        <v>2286.6711680304402</v>
      </c>
      <c r="BF842">
        <v>2261.2048574968298</v>
      </c>
      <c r="BG842">
        <v>2236.0221614073398</v>
      </c>
      <c r="BH842">
        <v>2211.1199211908502</v>
      </c>
      <c r="BI842">
        <v>2186.4950134527699</v>
      </c>
      <c r="BJ842">
        <v>2162.14434958327</v>
      </c>
      <c r="BK842">
        <v>2138.0648753699402</v>
      </c>
      <c r="BL842">
        <v>2114.25357061462</v>
      </c>
      <c r="BM842">
        <v>2090.7074487546802</v>
      </c>
      <c r="BN842">
        <v>2067.4235564883702</v>
      </c>
      <c r="BO842">
        <v>2044.3989734044001</v>
      </c>
      <c r="BP842">
        <v>2021.6308116156899</v>
      </c>
      <c r="BQ842">
        <v>1999.1162153970999</v>
      </c>
      <c r="BR842">
        <v>1976.8523608272601</v>
      </c>
      <c r="BS842">
        <v>1954.83645543441</v>
      </c>
      <c r="BT842">
        <v>1933.0657378461101</v>
      </c>
      <c r="BU842">
        <v>1911.5374774428999</v>
      </c>
      <c r="BV842">
        <v>1890.2489740158401</v>
      </c>
      <c r="BW842">
        <v>1869.1975574277801</v>
      </c>
      <c r="BX842">
        <v>1848.3805872784999</v>
      </c>
      <c r="BY842">
        <v>1827.7954525735099</v>
      </c>
      <c r="BZ842">
        <v>1807.43957139657</v>
      </c>
      <c r="CA842">
        <v>1787.31039058587</v>
      </c>
      <c r="CB842">
        <v>1767.4053854137401</v>
      </c>
      <c r="CC842">
        <v>1747.7220592700501</v>
      </c>
    </row>
    <row r="843" spans="1:81" x14ac:dyDescent="0.25">
      <c r="A843">
        <v>16848</v>
      </c>
      <c r="B843" t="s">
        <v>1372</v>
      </c>
      <c r="C843" t="s">
        <v>211</v>
      </c>
      <c r="D843">
        <v>2021</v>
      </c>
      <c r="E843" t="s">
        <v>690</v>
      </c>
      <c r="F843" t="s">
        <v>23</v>
      </c>
      <c r="G843">
        <v>2020</v>
      </c>
      <c r="H843">
        <v>2569711</v>
      </c>
      <c r="I843">
        <v>100</v>
      </c>
      <c r="J843">
        <v>2030</v>
      </c>
      <c r="K843">
        <v>42</v>
      </c>
      <c r="L843">
        <v>1490432.38</v>
      </c>
      <c r="M843">
        <v>2020</v>
      </c>
      <c r="N843">
        <v>2430883</v>
      </c>
      <c r="O843">
        <v>12.863036238038299</v>
      </c>
      <c r="P843" t="s">
        <v>45</v>
      </c>
      <c r="Q843">
        <v>3.0705008735390198</v>
      </c>
      <c r="R843">
        <v>1</v>
      </c>
      <c r="S843" t="s">
        <v>25</v>
      </c>
      <c r="T843">
        <v>-1.11368485725649E-2</v>
      </c>
      <c r="AY843">
        <v>2430883</v>
      </c>
      <c r="AZ843">
        <v>2336837.9380000001</v>
      </c>
      <c r="BA843">
        <v>2242792.8760000002</v>
      </c>
      <c r="BB843">
        <v>2148747.8139999998</v>
      </c>
      <c r="BC843">
        <v>2054702.7520000001</v>
      </c>
      <c r="BD843">
        <v>1960657.69</v>
      </c>
      <c r="BE843">
        <v>1866612.628</v>
      </c>
      <c r="BF843">
        <v>1772567.5660000001</v>
      </c>
      <c r="BG843">
        <v>1678522.504</v>
      </c>
      <c r="BH843">
        <v>1584477.442</v>
      </c>
      <c r="BI843">
        <v>1490432.38</v>
      </c>
      <c r="BJ843">
        <v>1473833.66027629</v>
      </c>
      <c r="BK843">
        <v>1457419.7979806401</v>
      </c>
      <c r="BL843">
        <v>1441188.7343838699</v>
      </c>
      <c r="BM843">
        <v>1425138.43368455</v>
      </c>
      <c r="BN843">
        <v>1409266.88275367</v>
      </c>
      <c r="BO843">
        <v>1393572.0908821099</v>
      </c>
      <c r="BP843">
        <v>1378052.089531</v>
      </c>
      <c r="BQ843">
        <v>1362704.93208479</v>
      </c>
      <c r="BR843">
        <v>1347528.69360707</v>
      </c>
      <c r="BS843">
        <v>1332521.4705991801</v>
      </c>
      <c r="BT843">
        <v>1317681.3807614299</v>
      </c>
      <c r="BU843">
        <v>1303006.5627570001</v>
      </c>
      <c r="BV843">
        <v>1288495.17597852</v>
      </c>
      <c r="BW843">
        <v>1274145.4003171599</v>
      </c>
      <c r="BX843">
        <v>1259955.4359344</v>
      </c>
      <c r="BY843">
        <v>1245923.5030362201</v>
      </c>
      <c r="BZ843">
        <v>1232047.84164991</v>
      </c>
      <c r="CA843">
        <v>1218326.7114033001</v>
      </c>
      <c r="CB843">
        <v>1204758.3913064899</v>
      </c>
      <c r="CC843">
        <v>1191341.1795359801</v>
      </c>
    </row>
    <row r="844" spans="1:81" x14ac:dyDescent="0.25">
      <c r="A844">
        <v>17013</v>
      </c>
      <c r="B844" t="s">
        <v>1373</v>
      </c>
      <c r="C844" t="s">
        <v>59</v>
      </c>
      <c r="D844">
        <v>2018</v>
      </c>
      <c r="E844" t="s">
        <v>690</v>
      </c>
      <c r="F844" t="s">
        <v>23</v>
      </c>
      <c r="G844">
        <v>2013</v>
      </c>
      <c r="H844">
        <v>3790000</v>
      </c>
      <c r="I844">
        <v>83</v>
      </c>
      <c r="J844">
        <v>2030</v>
      </c>
      <c r="K844">
        <v>11</v>
      </c>
      <c r="L844">
        <v>3373100</v>
      </c>
      <c r="M844">
        <v>2020</v>
      </c>
      <c r="N844">
        <v>3388000</v>
      </c>
      <c r="O844">
        <v>96.426001439193996</v>
      </c>
      <c r="P844" t="s">
        <v>691</v>
      </c>
      <c r="Q844">
        <v>2.5906229024390202</v>
      </c>
      <c r="R844">
        <v>1</v>
      </c>
      <c r="S844" t="s">
        <v>25</v>
      </c>
      <c r="T844">
        <v>-1.11368485725649E-2</v>
      </c>
      <c r="AR844">
        <v>3790000</v>
      </c>
      <c r="AS844">
        <v>3732571.4285714198</v>
      </c>
      <c r="AT844">
        <v>3675142.8571428498</v>
      </c>
      <c r="AU844">
        <v>3617714.2857142799</v>
      </c>
      <c r="AV844">
        <v>3560285.7142857099</v>
      </c>
      <c r="AW844">
        <v>3502857.1428571399</v>
      </c>
      <c r="AX844">
        <v>3445428.57142857</v>
      </c>
      <c r="AY844">
        <v>3388000</v>
      </c>
      <c r="AZ844">
        <v>3386510</v>
      </c>
      <c r="BA844">
        <v>3385020</v>
      </c>
      <c r="BB844">
        <v>3383530</v>
      </c>
      <c r="BC844">
        <v>3382040</v>
      </c>
      <c r="BD844">
        <v>3380550</v>
      </c>
      <c r="BE844">
        <v>3379060</v>
      </c>
      <c r="BF844">
        <v>3377570</v>
      </c>
      <c r="BG844">
        <v>3376080</v>
      </c>
      <c r="BH844">
        <v>3374590</v>
      </c>
      <c r="BI844">
        <v>3373100</v>
      </c>
      <c r="BJ844">
        <v>3335534.2960798801</v>
      </c>
      <c r="BK844">
        <v>3298386.9557158402</v>
      </c>
      <c r="BL844">
        <v>3261653.3196563101</v>
      </c>
      <c r="BM844">
        <v>3225328.7805390898</v>
      </c>
      <c r="BN844">
        <v>3189408.7823134898</v>
      </c>
      <c r="BO844">
        <v>3153888.8196688602</v>
      </c>
      <c r="BP844">
        <v>3118764.4374695001</v>
      </c>
      <c r="BQ844">
        <v>3084031.2301959</v>
      </c>
      <c r="BR844">
        <v>3049684.8413921501</v>
      </c>
      <c r="BS844">
        <v>3015720.9631195199</v>
      </c>
      <c r="BT844">
        <v>2982135.3354161498</v>
      </c>
      <c r="BU844">
        <v>2948923.7457627198</v>
      </c>
      <c r="BV844">
        <v>2916082.0285541201</v>
      </c>
      <c r="BW844">
        <v>2883606.0645769299</v>
      </c>
      <c r="BX844">
        <v>2851491.7804928101</v>
      </c>
      <c r="BY844">
        <v>2819735.1483275499</v>
      </c>
      <c r="BZ844">
        <v>2788332.1849658899</v>
      </c>
      <c r="CA844">
        <v>2757278.9516519099</v>
      </c>
      <c r="CB844">
        <v>2726571.5534950499</v>
      </c>
      <c r="CC844">
        <v>2696206.13898151</v>
      </c>
    </row>
    <row r="845" spans="1:81" x14ac:dyDescent="0.25">
      <c r="A845">
        <v>33541</v>
      </c>
      <c r="B845" t="s">
        <v>1374</v>
      </c>
      <c r="C845" t="s">
        <v>84</v>
      </c>
      <c r="D845">
        <v>2020</v>
      </c>
      <c r="E845" t="s">
        <v>49</v>
      </c>
      <c r="F845" t="s">
        <v>50</v>
      </c>
      <c r="G845">
        <v>2019</v>
      </c>
      <c r="H845">
        <v>36.770000000000003</v>
      </c>
      <c r="I845">
        <v>100</v>
      </c>
      <c r="J845">
        <v>2030</v>
      </c>
      <c r="K845">
        <v>1.8</v>
      </c>
      <c r="L845">
        <v>36.108139999999999</v>
      </c>
      <c r="M845">
        <v>2020</v>
      </c>
      <c r="N845">
        <v>36.770000000000003</v>
      </c>
      <c r="O845">
        <v>78.703703703703397</v>
      </c>
      <c r="P845" t="s">
        <v>24</v>
      </c>
      <c r="Q845">
        <v>2.3382439060390201</v>
      </c>
      <c r="R845">
        <v>1</v>
      </c>
      <c r="S845" t="s">
        <v>25</v>
      </c>
      <c r="T845">
        <v>-1.11368485725649E-2</v>
      </c>
      <c r="AX845">
        <v>36.770000000000003</v>
      </c>
      <c r="AY845">
        <v>36.770000000000003</v>
      </c>
      <c r="AZ845">
        <v>36.703814000000001</v>
      </c>
      <c r="BA845">
        <v>36.637627999999999</v>
      </c>
      <c r="BB845">
        <v>36.571441999999998</v>
      </c>
      <c r="BC845">
        <v>36.505256000000003</v>
      </c>
      <c r="BD845">
        <v>36.439070000000001</v>
      </c>
      <c r="BE845">
        <v>36.372883999999999</v>
      </c>
      <c r="BF845">
        <v>36.306697999999997</v>
      </c>
      <c r="BG845">
        <v>36.240512000000003</v>
      </c>
      <c r="BH845">
        <v>36.174326000000001</v>
      </c>
      <c r="BI845">
        <v>36.108139999999999</v>
      </c>
      <c r="BJ845">
        <v>35.706009112582997</v>
      </c>
      <c r="BK845">
        <v>35.3083566959655</v>
      </c>
      <c r="BL845">
        <v>34.9151328740964</v>
      </c>
      <c r="BM845">
        <v>34.526288326386698</v>
      </c>
      <c r="BN845">
        <v>34.141774281522999</v>
      </c>
      <c r="BO845">
        <v>33.761542511351003</v>
      </c>
      <c r="BP845">
        <v>33.385545324825799</v>
      </c>
      <c r="BQ845">
        <v>33.013735562030703</v>
      </c>
      <c r="BR845">
        <v>32.646066588261696</v>
      </c>
      <c r="BS845">
        <v>32.282492288178403</v>
      </c>
      <c r="BT845">
        <v>31.9229670600199</v>
      </c>
      <c r="BU845">
        <v>31.567445809885498</v>
      </c>
      <c r="BV845">
        <v>31.2158839460782</v>
      </c>
      <c r="BW845">
        <v>30.868237373511899</v>
      </c>
      <c r="BX845">
        <v>30.524462488181101</v>
      </c>
      <c r="BY845">
        <v>30.1845161716913</v>
      </c>
      <c r="BZ845">
        <v>29.848355785851101</v>
      </c>
      <c r="CA845">
        <v>29.515939167323999</v>
      </c>
      <c r="CB845">
        <v>29.187224622340501</v>
      </c>
      <c r="CC845">
        <v>28.862170921468</v>
      </c>
    </row>
    <row r="846" spans="1:81" x14ac:dyDescent="0.25">
      <c r="A846">
        <v>49682</v>
      </c>
      <c r="B846" t="s">
        <v>1375</v>
      </c>
      <c r="C846" t="s">
        <v>211</v>
      </c>
      <c r="D846">
        <v>2018</v>
      </c>
      <c r="E846" t="s">
        <v>690</v>
      </c>
      <c r="F846" t="s">
        <v>23</v>
      </c>
      <c r="G846">
        <v>2010</v>
      </c>
      <c r="H846">
        <v>7808692</v>
      </c>
      <c r="I846">
        <v>100</v>
      </c>
      <c r="J846">
        <v>2025</v>
      </c>
      <c r="K846">
        <v>27</v>
      </c>
      <c r="L846">
        <v>5700345.1600000001</v>
      </c>
      <c r="M846">
        <v>2020</v>
      </c>
      <c r="N846">
        <v>5553592</v>
      </c>
      <c r="O846">
        <v>106.960579597994</v>
      </c>
      <c r="P846" t="s">
        <v>691</v>
      </c>
      <c r="Q846">
        <v>2.9185857472487799</v>
      </c>
      <c r="R846">
        <v>1</v>
      </c>
      <c r="S846" t="s">
        <v>25</v>
      </c>
      <c r="T846">
        <v>-1.11368485725649E-2</v>
      </c>
      <c r="AO846">
        <v>7808692</v>
      </c>
      <c r="AP846">
        <v>7583182</v>
      </c>
      <c r="AQ846">
        <v>7357672</v>
      </c>
      <c r="AR846">
        <v>7132162</v>
      </c>
      <c r="AS846">
        <v>6906652</v>
      </c>
      <c r="AT846">
        <v>6681142</v>
      </c>
      <c r="AU846">
        <v>6455632</v>
      </c>
      <c r="AV846">
        <v>6230122</v>
      </c>
      <c r="AW846">
        <v>6004612</v>
      </c>
      <c r="AX846">
        <v>5779102</v>
      </c>
      <c r="AY846">
        <v>5553592</v>
      </c>
      <c r="AZ846">
        <v>5582942.6320000002</v>
      </c>
      <c r="BA846">
        <v>5612293.2640000004</v>
      </c>
      <c r="BB846">
        <v>5641643.8959999997</v>
      </c>
      <c r="BC846">
        <v>5670994.5279999999</v>
      </c>
      <c r="BD846">
        <v>5700345.1600000001</v>
      </c>
      <c r="BE846">
        <v>5636861.2791417204</v>
      </c>
      <c r="BF846">
        <v>5574084.4086513696</v>
      </c>
      <c r="BG846">
        <v>5512006.6746615199</v>
      </c>
      <c r="BH846">
        <v>5450620.29099485</v>
      </c>
      <c r="BI846">
        <v>5389917.5581874903</v>
      </c>
      <c r="BJ846">
        <v>5329890.8625233499</v>
      </c>
      <c r="BK846">
        <v>5270532.6750791296</v>
      </c>
      <c r="BL846">
        <v>5211835.5507800104</v>
      </c>
      <c r="BM846">
        <v>5153792.1274658702</v>
      </c>
      <c r="BN846">
        <v>5096395.1249678005</v>
      </c>
      <c r="BO846">
        <v>5039637.34419508</v>
      </c>
      <c r="BP846">
        <v>4983511.6662321296</v>
      </c>
      <c r="BQ846">
        <v>4928011.0514457002</v>
      </c>
      <c r="BR846">
        <v>4873128.5386018204</v>
      </c>
      <c r="BS846">
        <v>4818857.2439927701</v>
      </c>
      <c r="BT846">
        <v>4765190.3605736103</v>
      </c>
      <c r="BU846">
        <v>4712121.1571084596</v>
      </c>
      <c r="BV846">
        <v>4659642.9773261603</v>
      </c>
      <c r="BW846">
        <v>4607749.2390854601</v>
      </c>
      <c r="BX846">
        <v>4556433.43354942</v>
      </c>
      <c r="BY846">
        <v>4505689.1243690001</v>
      </c>
      <c r="BZ846">
        <v>4455509.9468758497</v>
      </c>
      <c r="CA846">
        <v>4405889.6072839396</v>
      </c>
      <c r="CB846">
        <v>4356821.8819001801</v>
      </c>
      <c r="CC846">
        <v>4308300.6163438195</v>
      </c>
    </row>
    <row r="847" spans="1:81" x14ac:dyDescent="0.25">
      <c r="A847">
        <v>48092</v>
      </c>
      <c r="B847" t="s">
        <v>1376</v>
      </c>
      <c r="C847" t="s">
        <v>39</v>
      </c>
      <c r="D847">
        <v>2021</v>
      </c>
      <c r="E847" t="s">
        <v>32</v>
      </c>
      <c r="F847" t="s">
        <v>33</v>
      </c>
      <c r="G847">
        <v>2019</v>
      </c>
      <c r="H847">
        <v>14921.51</v>
      </c>
      <c r="I847">
        <v>97</v>
      </c>
      <c r="J847">
        <v>2030</v>
      </c>
      <c r="K847">
        <v>30</v>
      </c>
      <c r="L847">
        <v>10445.056999999901</v>
      </c>
      <c r="M847">
        <v>2020</v>
      </c>
      <c r="N847">
        <v>15243.55</v>
      </c>
      <c r="O847">
        <v>-3.96309034737128</v>
      </c>
      <c r="P847" t="s">
        <v>24</v>
      </c>
      <c r="Q847">
        <v>2.5902461810480202</v>
      </c>
      <c r="R847">
        <v>1</v>
      </c>
      <c r="S847" t="s">
        <v>25</v>
      </c>
      <c r="T847">
        <v>-1.11368485725649E-2</v>
      </c>
      <c r="AX847">
        <v>14921.51</v>
      </c>
      <c r="AY847">
        <v>15243.55</v>
      </c>
      <c r="AZ847">
        <v>14763.700699999999</v>
      </c>
      <c r="BA847">
        <v>14283.8514</v>
      </c>
      <c r="BB847">
        <v>13804.0021</v>
      </c>
      <c r="BC847">
        <v>13324.1528</v>
      </c>
      <c r="BD847">
        <v>12844.3034999999</v>
      </c>
      <c r="BE847">
        <v>12364.4542</v>
      </c>
      <c r="BF847">
        <v>11884.6048999999</v>
      </c>
      <c r="BG847">
        <v>11404.7555999999</v>
      </c>
      <c r="BH847">
        <v>10924.906299999901</v>
      </c>
      <c r="BI847">
        <v>10445.056999999901</v>
      </c>
      <c r="BJ847">
        <v>10328.7319818591</v>
      </c>
      <c r="BK847">
        <v>10213.702457830601</v>
      </c>
      <c r="BL847">
        <v>10099.9540001925</v>
      </c>
      <c r="BM847">
        <v>9987.4723419024995</v>
      </c>
      <c r="BN847">
        <v>9876.2433748080493</v>
      </c>
      <c r="BO847">
        <v>9766.2531478770197</v>
      </c>
      <c r="BP847">
        <v>9657.4878654477798</v>
      </c>
      <c r="BQ847">
        <v>9549.9338854989001</v>
      </c>
      <c r="BR847">
        <v>9443.5777179381002</v>
      </c>
      <c r="BS847">
        <v>9338.4060229101706</v>
      </c>
      <c r="BT847">
        <v>9234.4056091238908</v>
      </c>
      <c r="BU847">
        <v>9131.5634321974394</v>
      </c>
      <c r="BV847">
        <v>9029.8665930222796</v>
      </c>
      <c r="BW847">
        <v>8929.3023361453306</v>
      </c>
      <c r="BX847">
        <v>8829.8580481690296</v>
      </c>
      <c r="BY847">
        <v>8731.5212561693297</v>
      </c>
      <c r="BZ847">
        <v>8634.2796261312396</v>
      </c>
      <c r="CA847">
        <v>8538.1209614018298</v>
      </c>
      <c r="CB847">
        <v>8443.0332011604605</v>
      </c>
      <c r="CC847">
        <v>8349.00441890599</v>
      </c>
    </row>
    <row r="848" spans="1:81" x14ac:dyDescent="0.25">
      <c r="A848">
        <v>37884</v>
      </c>
      <c r="B848" t="s">
        <v>1377</v>
      </c>
      <c r="C848" t="s">
        <v>27</v>
      </c>
      <c r="D848">
        <v>2020</v>
      </c>
      <c r="E848" t="s">
        <v>28</v>
      </c>
      <c r="F848" t="s">
        <v>23</v>
      </c>
      <c r="G848">
        <v>2018</v>
      </c>
      <c r="H848">
        <v>3328</v>
      </c>
      <c r="I848">
        <v>100</v>
      </c>
      <c r="J848">
        <v>2025</v>
      </c>
      <c r="K848">
        <v>50</v>
      </c>
      <c r="L848">
        <v>1664</v>
      </c>
      <c r="M848">
        <v>2020</v>
      </c>
      <c r="N848">
        <v>2253</v>
      </c>
      <c r="O848">
        <v>64.603365384615401</v>
      </c>
      <c r="P848" t="s">
        <v>24</v>
      </c>
      <c r="Q848">
        <v>3.1478052108487802</v>
      </c>
      <c r="R848">
        <v>1</v>
      </c>
      <c r="S848" t="s">
        <v>25</v>
      </c>
      <c r="T848">
        <v>-1.11368485725649E-2</v>
      </c>
      <c r="AW848">
        <v>3328</v>
      </c>
      <c r="AX848">
        <v>2790.5</v>
      </c>
      <c r="AY848">
        <v>2253</v>
      </c>
      <c r="AZ848">
        <v>2135.1999999999998</v>
      </c>
      <c r="BA848">
        <v>2017.4</v>
      </c>
      <c r="BB848">
        <v>1899.6</v>
      </c>
      <c r="BC848">
        <v>1781.8</v>
      </c>
      <c r="BD848">
        <v>1664</v>
      </c>
      <c r="BE848">
        <v>1645.46828397525</v>
      </c>
      <c r="BF848">
        <v>1627.1429528656599</v>
      </c>
      <c r="BG848">
        <v>1609.0217081936801</v>
      </c>
      <c r="BH848">
        <v>1591.10227707955</v>
      </c>
      <c r="BI848">
        <v>1573.3824119562501</v>
      </c>
      <c r="BJ848">
        <v>1555.8598902875599</v>
      </c>
      <c r="BK848">
        <v>1538.5325142893</v>
      </c>
      <c r="BL848">
        <v>1521.3981106536901</v>
      </c>
      <c r="BM848">
        <v>1504.4545302767599</v>
      </c>
      <c r="BN848">
        <v>1487.69964798875</v>
      </c>
      <c r="BO848">
        <v>1471.1313622876501</v>
      </c>
      <c r="BP848">
        <v>1454.7475950754999</v>
      </c>
      <c r="BQ848">
        <v>1438.5462913978399</v>
      </c>
      <c r="BR848">
        <v>1422.5254191859201</v>
      </c>
      <c r="BS848">
        <v>1406.6829690018201</v>
      </c>
      <c r="BT848">
        <v>1391.0169537864399</v>
      </c>
      <c r="BU848">
        <v>1375.52540861025</v>
      </c>
      <c r="BV848">
        <v>1360.20639042684</v>
      </c>
      <c r="BW848">
        <v>1345.0579778292199</v>
      </c>
      <c r="BX848">
        <v>1330.07827080882</v>
      </c>
      <c r="BY848">
        <v>1315.2653905171601</v>
      </c>
      <c r="BZ848">
        <v>1300.61747903023</v>
      </c>
      <c r="CA848">
        <v>1286.1326991154399</v>
      </c>
      <c r="CB848">
        <v>1271.8092340011699</v>
      </c>
      <c r="CC848">
        <v>1257.64528714891</v>
      </c>
    </row>
    <row r="849" spans="1:81" x14ac:dyDescent="0.25">
      <c r="A849">
        <v>58816</v>
      </c>
      <c r="B849" t="s">
        <v>1378</v>
      </c>
      <c r="C849" t="s">
        <v>31</v>
      </c>
      <c r="D849">
        <v>2019</v>
      </c>
      <c r="E849" t="s">
        <v>28</v>
      </c>
      <c r="F849" t="s">
        <v>23</v>
      </c>
      <c r="G849">
        <v>2015</v>
      </c>
      <c r="H849">
        <v>295049</v>
      </c>
      <c r="I849">
        <v>100</v>
      </c>
      <c r="J849">
        <v>2030</v>
      </c>
      <c r="K849">
        <v>20</v>
      </c>
      <c r="L849">
        <v>236039.2</v>
      </c>
      <c r="M849">
        <v>2020</v>
      </c>
      <c r="N849">
        <v>263305</v>
      </c>
      <c r="O849">
        <v>53.794454480442198</v>
      </c>
      <c r="P849" t="s">
        <v>24</v>
      </c>
      <c r="Q849">
        <v>2.8502734073390199</v>
      </c>
      <c r="R849">
        <v>1</v>
      </c>
      <c r="S849" t="s">
        <v>25</v>
      </c>
      <c r="T849">
        <v>-1.11368485725649E-2</v>
      </c>
      <c r="AT849">
        <v>295049</v>
      </c>
      <c r="AU849">
        <v>288700.2</v>
      </c>
      <c r="AV849">
        <v>282351.40000000002</v>
      </c>
      <c r="AW849">
        <v>276002.59999999998</v>
      </c>
      <c r="AX849">
        <v>269653.8</v>
      </c>
      <c r="AY849">
        <v>263305</v>
      </c>
      <c r="AZ849">
        <v>260578.42</v>
      </c>
      <c r="BA849">
        <v>257851.84</v>
      </c>
      <c r="BB849">
        <v>255125.26</v>
      </c>
      <c r="BC849">
        <v>252398.68</v>
      </c>
      <c r="BD849">
        <v>249672.1</v>
      </c>
      <c r="BE849">
        <v>246945.52</v>
      </c>
      <c r="BF849">
        <v>244218.94</v>
      </c>
      <c r="BG849">
        <v>241492.36</v>
      </c>
      <c r="BH849">
        <v>238765.78</v>
      </c>
      <c r="BI849">
        <v>236039.2</v>
      </c>
      <c r="BJ849">
        <v>233410.46717240999</v>
      </c>
      <c r="BK849">
        <v>230811.01014425899</v>
      </c>
      <c r="BL849">
        <v>228240.50287540199</v>
      </c>
      <c r="BM849">
        <v>225698.62295675301</v>
      </c>
      <c r="BN849">
        <v>223185.05156984701</v>
      </c>
      <c r="BO849">
        <v>220699.47344685299</v>
      </c>
      <c r="BP849">
        <v>218241.57683103101</v>
      </c>
      <c r="BQ849">
        <v>215811.05343762599</v>
      </c>
      <c r="BR849">
        <v>213407.59841520499</v>
      </c>
      <c r="BS849">
        <v>211030.91030742001</v>
      </c>
      <c r="BT849">
        <v>208680.691015196</v>
      </c>
      <c r="BU849">
        <v>206356.64575934201</v>
      </c>
      <c r="BV849">
        <v>204058.48304357799</v>
      </c>
      <c r="BW849">
        <v>201785.91461797399</v>
      </c>
      <c r="BX849">
        <v>199538.655442797</v>
      </c>
      <c r="BY849">
        <v>197316.42365275699</v>
      </c>
      <c r="BZ849">
        <v>195118.940521657</v>
      </c>
      <c r="CA849">
        <v>192945.93042742799</v>
      </c>
      <c r="CB849">
        <v>190797.12081756501</v>
      </c>
      <c r="CC849">
        <v>188672.242174938</v>
      </c>
    </row>
    <row r="850" spans="1:81" x14ac:dyDescent="0.25">
      <c r="A850">
        <v>17069</v>
      </c>
      <c r="B850" t="s">
        <v>1379</v>
      </c>
      <c r="C850" t="s">
        <v>27</v>
      </c>
      <c r="D850">
        <v>2020</v>
      </c>
      <c r="E850" t="s">
        <v>690</v>
      </c>
      <c r="F850" t="s">
        <v>23</v>
      </c>
      <c r="G850">
        <v>2019</v>
      </c>
      <c r="H850">
        <v>266578.01</v>
      </c>
      <c r="I850">
        <v>100</v>
      </c>
      <c r="J850">
        <v>2035</v>
      </c>
      <c r="K850">
        <v>68</v>
      </c>
      <c r="L850">
        <v>85304.963199999896</v>
      </c>
      <c r="M850">
        <v>2020</v>
      </c>
      <c r="N850">
        <v>191039.14</v>
      </c>
      <c r="O850">
        <v>41.671319224497097</v>
      </c>
      <c r="P850" t="s">
        <v>45</v>
      </c>
      <c r="Q850">
        <v>3.3327095846302699</v>
      </c>
      <c r="R850">
        <v>1</v>
      </c>
      <c r="S850" t="s">
        <v>25</v>
      </c>
      <c r="T850">
        <v>-1.11368485725649E-2</v>
      </c>
      <c r="AX850">
        <v>266578.01</v>
      </c>
      <c r="AY850">
        <v>191039.14</v>
      </c>
      <c r="AZ850">
        <v>183990.19488</v>
      </c>
      <c r="BA850">
        <v>176941.24976000001</v>
      </c>
      <c r="BB850">
        <v>169892.30463999999</v>
      </c>
      <c r="BC850">
        <v>162843.35952</v>
      </c>
      <c r="BD850">
        <v>155794.41440000001</v>
      </c>
      <c r="BE850">
        <v>148745.46927999999</v>
      </c>
      <c r="BF850">
        <v>141696.52416</v>
      </c>
      <c r="BG850">
        <v>134647.57903999899</v>
      </c>
      <c r="BH850">
        <v>127598.63391999999</v>
      </c>
      <c r="BI850">
        <v>120549.6888</v>
      </c>
      <c r="BJ850">
        <v>113500.74368</v>
      </c>
      <c r="BK850">
        <v>106451.79855999901</v>
      </c>
      <c r="BL850">
        <v>99402.853439999904</v>
      </c>
      <c r="BM850">
        <v>92353.9083199999</v>
      </c>
      <c r="BN850">
        <v>85304.963199999896</v>
      </c>
      <c r="BO850">
        <v>84354.934742353304</v>
      </c>
      <c r="BP850">
        <v>83415.486607779094</v>
      </c>
      <c r="BQ850">
        <v>82486.500964821505</v>
      </c>
      <c r="BR850">
        <v>81567.861294295493</v>
      </c>
      <c r="BS850">
        <v>80659.452374672997</v>
      </c>
      <c r="BT850">
        <v>79761.160267630199</v>
      </c>
      <c r="BU850">
        <v>78872.872303757598</v>
      </c>
      <c r="BV850">
        <v>77994.477068427397</v>
      </c>
      <c r="BW850">
        <v>77125.864387819893</v>
      </c>
      <c r="BX850">
        <v>76266.9253151046</v>
      </c>
      <c r="BY850">
        <v>75417.552116775099</v>
      </c>
      <c r="BZ850">
        <v>74577.638259137093</v>
      </c>
      <c r="CA850">
        <v>73747.078394945594</v>
      </c>
      <c r="CB850">
        <v>72925.768350191996</v>
      </c>
      <c r="CC850">
        <v>72113.605111037905</v>
      </c>
    </row>
    <row r="851" spans="1:81" x14ac:dyDescent="0.25">
      <c r="A851">
        <v>17028</v>
      </c>
      <c r="B851" t="s">
        <v>483</v>
      </c>
      <c r="C851" t="s">
        <v>48</v>
      </c>
      <c r="D851">
        <v>2020</v>
      </c>
      <c r="E851" t="s">
        <v>28</v>
      </c>
      <c r="F851" t="s">
        <v>23</v>
      </c>
      <c r="G851">
        <v>2020</v>
      </c>
      <c r="H851">
        <v>148600</v>
      </c>
      <c r="I851">
        <v>100</v>
      </c>
      <c r="J851">
        <v>2025</v>
      </c>
      <c r="K851">
        <v>23</v>
      </c>
      <c r="L851">
        <v>114422</v>
      </c>
      <c r="M851">
        <v>2020</v>
      </c>
      <c r="N851">
        <v>156141.71</v>
      </c>
      <c r="O851">
        <v>-22.065978114576598</v>
      </c>
      <c r="P851" t="s">
        <v>24</v>
      </c>
      <c r="Q851">
        <v>2.87781973804878</v>
      </c>
      <c r="R851">
        <v>1</v>
      </c>
      <c r="S851" t="s">
        <v>25</v>
      </c>
      <c r="T851">
        <v>-1.11368485725649E-2</v>
      </c>
      <c r="AY851">
        <v>156141.71</v>
      </c>
      <c r="AZ851">
        <v>147797.76799999899</v>
      </c>
      <c r="BA851">
        <v>139453.826</v>
      </c>
      <c r="BB851">
        <v>131109.88399999999</v>
      </c>
      <c r="BC851">
        <v>122765.942</v>
      </c>
      <c r="BD851">
        <v>114422</v>
      </c>
      <c r="BE851">
        <v>113147.699512629</v>
      </c>
      <c r="BF851">
        <v>111887.590716823</v>
      </c>
      <c r="BG851">
        <v>110641.515561861</v>
      </c>
      <c r="BH851">
        <v>109409.31775720901</v>
      </c>
      <c r="BI851">
        <v>108190.84275292</v>
      </c>
      <c r="BJ851">
        <v>106985.937720242</v>
      </c>
      <c r="BK851">
        <v>105794.451532458</v>
      </c>
      <c r="BL851">
        <v>104616.23474592299</v>
      </c>
      <c r="BM851">
        <v>103451.139581326</v>
      </c>
      <c r="BN851">
        <v>102299.01990514999</v>
      </c>
      <c r="BO851">
        <v>101159.731211344</v>
      </c>
      <c r="BP851">
        <v>100033.13060320199</v>
      </c>
      <c r="BQ851">
        <v>98919.076775435096</v>
      </c>
      <c r="BR851">
        <v>97817.429996449093</v>
      </c>
      <c r="BS851">
        <v>96728.052090821206</v>
      </c>
      <c r="BT851">
        <v>95650.806421966496</v>
      </c>
      <c r="BU851">
        <v>94585.557875001396</v>
      </c>
      <c r="BV851">
        <v>93532.172839795894</v>
      </c>
      <c r="BW851">
        <v>92490.519194216104</v>
      </c>
      <c r="BX851">
        <v>91460.466287552204</v>
      </c>
      <c r="BY851">
        <v>90441.884924131606</v>
      </c>
      <c r="BZ851">
        <v>89434.647347114194</v>
      </c>
      <c r="CA851">
        <v>88438.627222468596</v>
      </c>
      <c r="CB851">
        <v>87453.699623126493</v>
      </c>
      <c r="CC851">
        <v>86479.741013313105</v>
      </c>
    </row>
    <row r="852" spans="1:81" x14ac:dyDescent="0.25">
      <c r="A852">
        <v>848020</v>
      </c>
      <c r="B852" t="s">
        <v>1380</v>
      </c>
      <c r="C852" t="s">
        <v>78</v>
      </c>
      <c r="D852">
        <v>2020</v>
      </c>
      <c r="E852" t="s">
        <v>690</v>
      </c>
      <c r="F852" t="s">
        <v>23</v>
      </c>
      <c r="G852">
        <v>2017</v>
      </c>
      <c r="H852">
        <v>6506.89</v>
      </c>
      <c r="I852">
        <v>100</v>
      </c>
      <c r="J852">
        <v>2030</v>
      </c>
      <c r="K852">
        <v>90</v>
      </c>
      <c r="L852">
        <v>650.68899999999906</v>
      </c>
      <c r="M852">
        <v>2020</v>
      </c>
      <c r="N852">
        <v>6771.26</v>
      </c>
      <c r="O852">
        <v>-4.5143600774631896</v>
      </c>
      <c r="P852" t="s">
        <v>45</v>
      </c>
      <c r="Q852">
        <v>3.55024455312802</v>
      </c>
      <c r="R852">
        <v>1</v>
      </c>
      <c r="S852" t="s">
        <v>25</v>
      </c>
      <c r="T852">
        <v>-1.11368485725649E-2</v>
      </c>
      <c r="AV852">
        <v>6506.89</v>
      </c>
      <c r="AW852">
        <v>6595.0133333333297</v>
      </c>
      <c r="AX852">
        <v>6683.1366666666599</v>
      </c>
      <c r="AY852">
        <v>6771.26</v>
      </c>
      <c r="AZ852">
        <v>6159.2029000000002</v>
      </c>
      <c r="BA852">
        <v>5547.1458000000002</v>
      </c>
      <c r="BB852">
        <v>4935.0887000000002</v>
      </c>
      <c r="BC852">
        <v>4323.0316000000003</v>
      </c>
      <c r="BD852">
        <v>3710.9744999999998</v>
      </c>
      <c r="BE852">
        <v>3098.9173999999998</v>
      </c>
      <c r="BF852">
        <v>2486.8602999999998</v>
      </c>
      <c r="BG852">
        <v>1874.8032000000001</v>
      </c>
      <c r="BH852">
        <v>1262.7461000000001</v>
      </c>
      <c r="BI852">
        <v>650.68899999999906</v>
      </c>
      <c r="BJ852">
        <v>643.44237513916596</v>
      </c>
      <c r="BK852">
        <v>636.27645484206903</v>
      </c>
      <c r="BL852">
        <v>629.19034031420495</v>
      </c>
      <c r="BM852">
        <v>622.18314277080503</v>
      </c>
      <c r="BN852">
        <v>615.25398332536395</v>
      </c>
      <c r="BO852">
        <v>608.40199287940197</v>
      </c>
      <c r="BP852">
        <v>601.62631201345698</v>
      </c>
      <c r="BQ852">
        <v>594.92609087929304</v>
      </c>
      <c r="BR852">
        <v>588.30048909330196</v>
      </c>
      <c r="BS852">
        <v>581.74867563110399</v>
      </c>
      <c r="BT852">
        <v>575.26982872330996</v>
      </c>
      <c r="BU852">
        <v>568.86313575245299</v>
      </c>
      <c r="BV852">
        <v>562.52779315106397</v>
      </c>
      <c r="BW852">
        <v>556.26300630088099</v>
      </c>
      <c r="BX852">
        <v>550.06798943318904</v>
      </c>
      <c r="BY852">
        <v>543.94196553025597</v>
      </c>
      <c r="BZ852">
        <v>537.88416622788202</v>
      </c>
      <c r="CA852">
        <v>531.89383171902205</v>
      </c>
      <c r="CB852">
        <v>525.97021065848605</v>
      </c>
      <c r="CC852">
        <v>520.11256006870201</v>
      </c>
    </row>
    <row r="853" spans="1:81" x14ac:dyDescent="0.25">
      <c r="A853">
        <v>51297</v>
      </c>
      <c r="B853" t="s">
        <v>1381</v>
      </c>
      <c r="C853" t="s">
        <v>84</v>
      </c>
      <c r="D853">
        <v>2020</v>
      </c>
      <c r="E853" t="s">
        <v>49</v>
      </c>
      <c r="F853" t="s">
        <v>50</v>
      </c>
      <c r="G853">
        <v>2019</v>
      </c>
      <c r="H853">
        <v>25.3</v>
      </c>
      <c r="I853">
        <v>90</v>
      </c>
      <c r="J853">
        <v>2029</v>
      </c>
      <c r="K853">
        <v>5</v>
      </c>
      <c r="L853">
        <v>24.035</v>
      </c>
      <c r="M853">
        <v>2020</v>
      </c>
      <c r="N853">
        <v>24.5</v>
      </c>
      <c r="O853">
        <v>63.2411067193676</v>
      </c>
      <c r="P853" t="s">
        <v>24</v>
      </c>
      <c r="Q853">
        <v>2.2697561000909801</v>
      </c>
      <c r="R853">
        <v>1</v>
      </c>
      <c r="S853" t="s">
        <v>25</v>
      </c>
      <c r="T853">
        <v>-1.11368485725649E-2</v>
      </c>
      <c r="AX853">
        <v>25.3</v>
      </c>
      <c r="AY853">
        <v>24.5</v>
      </c>
      <c r="AZ853">
        <v>24.448333333333299</v>
      </c>
      <c r="BA853">
        <v>24.396666666666601</v>
      </c>
      <c r="BB853">
        <v>24.344999999999999</v>
      </c>
      <c r="BC853">
        <v>24.293333333333301</v>
      </c>
      <c r="BD853">
        <v>24.2416666666666</v>
      </c>
      <c r="BE853">
        <v>24.19</v>
      </c>
      <c r="BF853">
        <v>24.1383333333333</v>
      </c>
      <c r="BG853">
        <v>24.086666666666599</v>
      </c>
      <c r="BH853">
        <v>24.035</v>
      </c>
      <c r="BI853">
        <v>23.7673258445584</v>
      </c>
      <c r="BJ853">
        <v>23.5026327356527</v>
      </c>
      <c r="BK853">
        <v>23.2408874738191</v>
      </c>
      <c r="BL853">
        <v>22.9820572293312</v>
      </c>
      <c r="BM853">
        <v>22.726109538082099</v>
      </c>
      <c r="BN853">
        <v>22.473012297513002</v>
      </c>
      <c r="BO853">
        <v>22.222733762586198</v>
      </c>
      <c r="BP853">
        <v>21.975242541803802</v>
      </c>
      <c r="BQ853">
        <v>21.730507593270399</v>
      </c>
      <c r="BR853">
        <v>21.488498220799102</v>
      </c>
      <c r="BS853">
        <v>21.249184070062299</v>
      </c>
      <c r="BT853">
        <v>21.012535124783401</v>
      </c>
      <c r="BU853">
        <v>20.778521702972998</v>
      </c>
      <c r="BV853">
        <v>20.5471144532052</v>
      </c>
      <c r="BW853">
        <v>20.3182843509367</v>
      </c>
      <c r="BX853">
        <v>20.092002694866</v>
      </c>
      <c r="BY853">
        <v>19.868241103333698</v>
      </c>
      <c r="BZ853">
        <v>19.6469715107627</v>
      </c>
      <c r="CA853">
        <v>19.428166164137799</v>
      </c>
      <c r="CB853">
        <v>19.2117976195252</v>
      </c>
      <c r="CC853">
        <v>18.997838738629799</v>
      </c>
    </row>
    <row r="854" spans="1:81" x14ac:dyDescent="0.25">
      <c r="A854">
        <v>836542</v>
      </c>
      <c r="B854" t="s">
        <v>1382</v>
      </c>
      <c r="C854" t="s">
        <v>31</v>
      </c>
      <c r="D854">
        <v>2019</v>
      </c>
      <c r="E854" t="s">
        <v>105</v>
      </c>
      <c r="F854" t="s">
        <v>54</v>
      </c>
      <c r="G854">
        <v>2019</v>
      </c>
      <c r="H854">
        <v>158</v>
      </c>
      <c r="I854">
        <v>100</v>
      </c>
      <c r="J854">
        <v>2024</v>
      </c>
      <c r="K854">
        <v>12</v>
      </c>
      <c r="L854">
        <v>139.04</v>
      </c>
      <c r="M854">
        <v>2020</v>
      </c>
      <c r="N854">
        <v>98</v>
      </c>
      <c r="O854">
        <v>316.45569620253201</v>
      </c>
      <c r="P854" t="s">
        <v>691</v>
      </c>
      <c r="Q854">
        <v>3.10731708897073</v>
      </c>
      <c r="R854">
        <v>1</v>
      </c>
      <c r="S854" t="s">
        <v>25</v>
      </c>
      <c r="T854">
        <v>-1.11368485725649E-2</v>
      </c>
      <c r="AX854">
        <v>158</v>
      </c>
      <c r="AY854">
        <v>98</v>
      </c>
      <c r="AZ854">
        <v>108.259999999999</v>
      </c>
      <c r="BA854">
        <v>118.52</v>
      </c>
      <c r="BB854">
        <v>128.78</v>
      </c>
      <c r="BC854">
        <v>139.04</v>
      </c>
      <c r="BD854">
        <v>137.49153257447</v>
      </c>
      <c r="BE854">
        <v>135.960310196178</v>
      </c>
      <c r="BF854">
        <v>134.44614080964499</v>
      </c>
      <c r="BG854">
        <v>132.948834498282</v>
      </c>
      <c r="BH854">
        <v>131.46820346057501</v>
      </c>
      <c r="BI854">
        <v>130.004061986528</v>
      </c>
      <c r="BJ854">
        <v>128.55622643436601</v>
      </c>
      <c r="BK854">
        <v>127.12451520750599</v>
      </c>
      <c r="BL854">
        <v>125.708748731779</v>
      </c>
      <c r="BM854">
        <v>124.308749432906</v>
      </c>
      <c r="BN854">
        <v>122.924341714227</v>
      </c>
      <c r="BO854">
        <v>121.55535193467399</v>
      </c>
      <c r="BP854">
        <v>120.20160838699201</v>
      </c>
      <c r="BQ854">
        <v>118.86294127620801</v>
      </c>
      <c r="BR854">
        <v>117.53918269832501</v>
      </c>
      <c r="BS854">
        <v>116.230166619271</v>
      </c>
      <c r="BT854">
        <v>114.935728854068</v>
      </c>
      <c r="BU854">
        <v>113.65570704624299</v>
      </c>
      <c r="BV854">
        <v>112.389940647461</v>
      </c>
      <c r="BW854">
        <v>111.13827089739</v>
      </c>
      <c r="BX854">
        <v>109.90054080378999</v>
      </c>
      <c r="BY854">
        <v>108.676595122815</v>
      </c>
      <c r="BZ854">
        <v>107.46628033955</v>
      </c>
      <c r="CA854">
        <v>106.269444648752</v>
      </c>
      <c r="CB854">
        <v>105.085937935808</v>
      </c>
      <c r="CC854">
        <v>103.91561175791099</v>
      </c>
    </row>
    <row r="855" spans="1:81" x14ac:dyDescent="0.25">
      <c r="A855">
        <v>844232</v>
      </c>
      <c r="B855" t="s">
        <v>1383</v>
      </c>
      <c r="C855" t="s">
        <v>172</v>
      </c>
      <c r="D855">
        <v>2020</v>
      </c>
      <c r="E855" t="s">
        <v>28</v>
      </c>
      <c r="F855" t="s">
        <v>23</v>
      </c>
      <c r="G855">
        <v>2018</v>
      </c>
      <c r="H855">
        <v>321287</v>
      </c>
      <c r="I855">
        <v>100</v>
      </c>
      <c r="J855">
        <v>2040</v>
      </c>
      <c r="K855">
        <v>100</v>
      </c>
      <c r="L855">
        <v>0</v>
      </c>
      <c r="M855">
        <v>2020</v>
      </c>
      <c r="N855">
        <v>372392</v>
      </c>
      <c r="O855">
        <v>-15.9063391920619</v>
      </c>
      <c r="P855" t="s">
        <v>45</v>
      </c>
      <c r="Q855">
        <v>3.6551540799195101</v>
      </c>
      <c r="R855">
        <v>1</v>
      </c>
      <c r="S855" t="s">
        <v>25</v>
      </c>
      <c r="T855">
        <v>-1.11368485725649E-2</v>
      </c>
      <c r="AW855">
        <v>321287</v>
      </c>
      <c r="AX855">
        <v>346839.5</v>
      </c>
      <c r="AY855">
        <v>372392</v>
      </c>
      <c r="AZ855">
        <v>353772.4</v>
      </c>
      <c r="BA855">
        <v>335152.8</v>
      </c>
      <c r="BB855">
        <v>316533.2</v>
      </c>
      <c r="BC855">
        <v>297913.59999999998</v>
      </c>
      <c r="BD855">
        <v>279294</v>
      </c>
      <c r="BE855">
        <v>260674.4</v>
      </c>
      <c r="BF855">
        <v>242054.8</v>
      </c>
      <c r="BG855">
        <v>223435.19999999899</v>
      </c>
      <c r="BH855">
        <v>204815.6</v>
      </c>
      <c r="BI855">
        <v>186196</v>
      </c>
      <c r="BJ855">
        <v>167576.4</v>
      </c>
      <c r="BK855">
        <v>148956.79999999999</v>
      </c>
      <c r="BL855">
        <v>130337.19999999899</v>
      </c>
      <c r="BM855">
        <v>111717.6</v>
      </c>
      <c r="BN855">
        <v>93098</v>
      </c>
      <c r="BO855">
        <v>74478.399999999907</v>
      </c>
      <c r="BP855">
        <v>55858.799999999901</v>
      </c>
      <c r="BQ855">
        <v>37239.199999999997</v>
      </c>
      <c r="BR855">
        <v>18619.599999999999</v>
      </c>
      <c r="BS855">
        <v>0</v>
      </c>
      <c r="BT855">
        <v>0</v>
      </c>
      <c r="BU855">
        <v>0</v>
      </c>
      <c r="BV855">
        <v>0</v>
      </c>
      <c r="BW855">
        <v>0</v>
      </c>
      <c r="BX855">
        <v>0</v>
      </c>
      <c r="BY855">
        <v>0</v>
      </c>
      <c r="BZ855">
        <v>0</v>
      </c>
      <c r="CA855">
        <v>0</v>
      </c>
      <c r="CB855">
        <v>0</v>
      </c>
      <c r="CC855">
        <v>0</v>
      </c>
    </row>
    <row r="856" spans="1:81" x14ac:dyDescent="0.25">
      <c r="A856">
        <v>17147</v>
      </c>
      <c r="B856" t="s">
        <v>1384</v>
      </c>
      <c r="C856" t="s">
        <v>52</v>
      </c>
      <c r="D856">
        <v>2020</v>
      </c>
      <c r="E856" t="s">
        <v>690</v>
      </c>
      <c r="F856" t="s">
        <v>23</v>
      </c>
      <c r="G856">
        <v>2015</v>
      </c>
      <c r="H856">
        <v>585420</v>
      </c>
      <c r="I856">
        <v>100</v>
      </c>
      <c r="J856">
        <v>2030</v>
      </c>
      <c r="K856">
        <v>100</v>
      </c>
      <c r="L856">
        <v>0</v>
      </c>
      <c r="M856">
        <v>2020</v>
      </c>
      <c r="N856">
        <v>381794</v>
      </c>
      <c r="O856">
        <v>20.688100743067402</v>
      </c>
      <c r="P856" t="s">
        <v>24</v>
      </c>
      <c r="Q856">
        <v>3.65029204073902</v>
      </c>
      <c r="R856">
        <v>1</v>
      </c>
      <c r="S856" t="s">
        <v>25</v>
      </c>
      <c r="T856">
        <v>-1.11368485725649E-2</v>
      </c>
      <c r="AT856">
        <v>585420</v>
      </c>
      <c r="AU856">
        <v>544694.80000000005</v>
      </c>
      <c r="AV856">
        <v>503969.6</v>
      </c>
      <c r="AW856">
        <v>463244.4</v>
      </c>
      <c r="AX856">
        <v>422519.19999999902</v>
      </c>
      <c r="AY856">
        <v>381794</v>
      </c>
      <c r="AZ856">
        <v>343614.6</v>
      </c>
      <c r="BA856">
        <v>305435.2</v>
      </c>
      <c r="BB856">
        <v>267255.8</v>
      </c>
      <c r="BC856">
        <v>229076.4</v>
      </c>
      <c r="BD856">
        <v>190897</v>
      </c>
      <c r="BE856">
        <v>152717.6</v>
      </c>
      <c r="BF856">
        <v>114538.2</v>
      </c>
      <c r="BG856">
        <v>76358.799999999901</v>
      </c>
      <c r="BH856">
        <v>38179.3999999999</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row>
    <row r="857" spans="1:81" x14ac:dyDescent="0.25">
      <c r="A857">
        <v>23137</v>
      </c>
      <c r="B857" t="s">
        <v>1385</v>
      </c>
      <c r="C857" t="s">
        <v>52</v>
      </c>
      <c r="D857">
        <v>2015</v>
      </c>
      <c r="E857" t="s">
        <v>690</v>
      </c>
      <c r="F857" t="s">
        <v>23</v>
      </c>
      <c r="G857">
        <v>2015</v>
      </c>
      <c r="H857">
        <v>6436</v>
      </c>
      <c r="I857">
        <v>100</v>
      </c>
      <c r="J857">
        <v>2030</v>
      </c>
      <c r="K857">
        <v>100</v>
      </c>
      <c r="L857">
        <v>0</v>
      </c>
      <c r="M857">
        <v>2020</v>
      </c>
      <c r="N857">
        <v>2306</v>
      </c>
      <c r="O857">
        <v>64.1702921068987</v>
      </c>
      <c r="P857" t="s">
        <v>24</v>
      </c>
      <c r="Q857">
        <v>3.65024454603902</v>
      </c>
      <c r="R857">
        <v>1</v>
      </c>
      <c r="S857" t="s">
        <v>25</v>
      </c>
      <c r="T857">
        <v>-1.11368485725649E-2</v>
      </c>
      <c r="AT857">
        <v>6436</v>
      </c>
      <c r="AU857">
        <v>5610</v>
      </c>
      <c r="AV857">
        <v>4784</v>
      </c>
      <c r="AW857">
        <v>3958</v>
      </c>
      <c r="AX857">
        <v>3132</v>
      </c>
      <c r="AY857">
        <v>2306</v>
      </c>
      <c r="AZ857">
        <v>2075.4</v>
      </c>
      <c r="BA857">
        <v>1844.8</v>
      </c>
      <c r="BB857">
        <v>1614.2</v>
      </c>
      <c r="BC857">
        <v>1383.6</v>
      </c>
      <c r="BD857">
        <v>1153</v>
      </c>
      <c r="BE857">
        <v>922.4</v>
      </c>
      <c r="BF857">
        <v>691.8</v>
      </c>
      <c r="BG857">
        <v>461.19999999999902</v>
      </c>
      <c r="BH857">
        <v>230.599999999999</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row>
    <row r="858" spans="1:81" x14ac:dyDescent="0.25">
      <c r="A858">
        <v>17133</v>
      </c>
      <c r="B858" t="s">
        <v>1386</v>
      </c>
      <c r="C858" t="s">
        <v>21</v>
      </c>
      <c r="D858">
        <v>2020</v>
      </c>
      <c r="E858" t="s">
        <v>105</v>
      </c>
      <c r="F858" t="s">
        <v>54</v>
      </c>
      <c r="G858">
        <v>2018</v>
      </c>
      <c r="H858">
        <v>3099</v>
      </c>
      <c r="I858">
        <v>100</v>
      </c>
      <c r="J858">
        <v>2030</v>
      </c>
      <c r="K858">
        <v>50</v>
      </c>
      <c r="L858">
        <v>1549.5</v>
      </c>
      <c r="M858">
        <v>2020</v>
      </c>
      <c r="N858">
        <v>1849</v>
      </c>
      <c r="O858">
        <v>116.402814423923</v>
      </c>
      <c r="P858" t="s">
        <v>691</v>
      </c>
      <c r="Q858">
        <v>3.49024526683902</v>
      </c>
      <c r="R858">
        <v>1</v>
      </c>
      <c r="S858" t="s">
        <v>25</v>
      </c>
      <c r="T858">
        <v>-1.11368485725649E-2</v>
      </c>
      <c r="AW858">
        <v>3099</v>
      </c>
      <c r="AX858">
        <v>2474</v>
      </c>
      <c r="AY858">
        <v>1849</v>
      </c>
      <c r="AZ858">
        <v>1819.05</v>
      </c>
      <c r="BA858">
        <v>1789.1</v>
      </c>
      <c r="BB858">
        <v>1759.15</v>
      </c>
      <c r="BC858">
        <v>1729.2</v>
      </c>
      <c r="BD858">
        <v>1699.25</v>
      </c>
      <c r="BE858">
        <v>1669.3</v>
      </c>
      <c r="BF858">
        <v>1639.35</v>
      </c>
      <c r="BG858">
        <v>1609.4</v>
      </c>
      <c r="BH858">
        <v>1579.45</v>
      </c>
      <c r="BI858">
        <v>1549.5</v>
      </c>
      <c r="BJ858">
        <v>1532.2434531368101</v>
      </c>
      <c r="BK858">
        <v>1515.1790898229201</v>
      </c>
      <c r="BL858">
        <v>1498.3047697392401</v>
      </c>
      <c r="BM858">
        <v>1481.6183764031</v>
      </c>
      <c r="BN858">
        <v>1465.1178169027701</v>
      </c>
      <c r="BO858">
        <v>1448.8010216349601</v>
      </c>
      <c r="BP858">
        <v>1432.6659440452299</v>
      </c>
      <c r="BQ858">
        <v>1416.7105603713301</v>
      </c>
      <c r="BR858">
        <v>1400.9328693893201</v>
      </c>
      <c r="BS858">
        <v>1385.3308921626101</v>
      </c>
      <c r="BT858">
        <v>1369.9026717936899</v>
      </c>
      <c r="BU858">
        <v>1354.6462731787799</v>
      </c>
      <c r="BV858">
        <v>1339.5597827649899</v>
      </c>
      <c r="BW858">
        <v>1324.6413083104401</v>
      </c>
      <c r="BX858">
        <v>1309.8889786468201</v>
      </c>
      <c r="BY858">
        <v>1295.3009434447599</v>
      </c>
      <c r="BZ858">
        <v>1280.8753729817199</v>
      </c>
      <c r="CA858">
        <v>1266.6104579124899</v>
      </c>
      <c r="CB858">
        <v>1252.50440904229</v>
      </c>
      <c r="CC858">
        <v>1238.5554571023199</v>
      </c>
    </row>
    <row r="859" spans="1:81" x14ac:dyDescent="0.25">
      <c r="A859">
        <v>846792</v>
      </c>
      <c r="B859" t="s">
        <v>1387</v>
      </c>
      <c r="C859" t="s">
        <v>208</v>
      </c>
      <c r="D859">
        <v>2018</v>
      </c>
      <c r="E859" t="s">
        <v>28</v>
      </c>
      <c r="F859" t="s">
        <v>23</v>
      </c>
      <c r="G859">
        <v>2016</v>
      </c>
      <c r="H859">
        <v>9471</v>
      </c>
      <c r="I859">
        <v>100</v>
      </c>
      <c r="J859">
        <v>2030</v>
      </c>
      <c r="K859">
        <v>30</v>
      </c>
      <c r="L859">
        <v>6629.7</v>
      </c>
      <c r="M859">
        <v>2020</v>
      </c>
      <c r="N859">
        <v>10586</v>
      </c>
      <c r="O859">
        <v>-39.242600218210001</v>
      </c>
      <c r="P859" t="s">
        <v>24</v>
      </c>
      <c r="Q859">
        <v>2.9502448495390201</v>
      </c>
      <c r="R859">
        <v>1</v>
      </c>
      <c r="S859" t="s">
        <v>25</v>
      </c>
      <c r="T859">
        <v>-1.11368485725649E-2</v>
      </c>
      <c r="AU859">
        <v>9471</v>
      </c>
      <c r="AV859">
        <v>9749.75</v>
      </c>
      <c r="AW859">
        <v>10028.5</v>
      </c>
      <c r="AX859">
        <v>10307.25</v>
      </c>
      <c r="AY859">
        <v>10586</v>
      </c>
      <c r="AZ859">
        <v>10190.370000000001</v>
      </c>
      <c r="BA859">
        <v>9794.74</v>
      </c>
      <c r="BB859">
        <v>9399.11</v>
      </c>
      <c r="BC859">
        <v>9003.48</v>
      </c>
      <c r="BD859">
        <v>8607.85</v>
      </c>
      <c r="BE859">
        <v>8212.2199999999993</v>
      </c>
      <c r="BF859">
        <v>7816.59</v>
      </c>
      <c r="BG859">
        <v>7420.95999999999</v>
      </c>
      <c r="BH859">
        <v>7025.33</v>
      </c>
      <c r="BI859">
        <v>6629.7</v>
      </c>
      <c r="BJ859">
        <v>6555.86603501846</v>
      </c>
      <c r="BK859">
        <v>6482.8543477244402</v>
      </c>
      <c r="BL859">
        <v>6410.6557805358398</v>
      </c>
      <c r="BM859">
        <v>6339.2612778571702</v>
      </c>
      <c r="BN859">
        <v>6268.66188494375</v>
      </c>
      <c r="BO859">
        <v>6198.8487467785199</v>
      </c>
      <c r="BP859">
        <v>6129.8131069614201</v>
      </c>
      <c r="BQ859">
        <v>6061.5463066110597</v>
      </c>
      <c r="BR859">
        <v>5994.0397832787503</v>
      </c>
      <c r="BS859">
        <v>5927.2850698744396</v>
      </c>
      <c r="BT859">
        <v>5861.2737936048297</v>
      </c>
      <c r="BU859">
        <v>5795.99767492311</v>
      </c>
      <c r="BV859">
        <v>5731.4485264905497</v>
      </c>
      <c r="BW859">
        <v>5667.6182521495703</v>
      </c>
      <c r="BX859">
        <v>5604.4988459082797</v>
      </c>
      <c r="BY859">
        <v>5542.0823909362798</v>
      </c>
      <c r="BZ859">
        <v>5480.3610585717497</v>
      </c>
      <c r="CA859">
        <v>5419.3271073394499</v>
      </c>
      <c r="CB859">
        <v>5358.9728819798202</v>
      </c>
      <c r="CC859">
        <v>5299.2908124887199</v>
      </c>
    </row>
    <row r="860" spans="1:81" x14ac:dyDescent="0.25">
      <c r="A860">
        <v>848397</v>
      </c>
      <c r="B860" t="s">
        <v>1388</v>
      </c>
      <c r="C860" t="s">
        <v>21</v>
      </c>
      <c r="D860">
        <v>2020</v>
      </c>
      <c r="E860" t="s">
        <v>28</v>
      </c>
      <c r="F860" t="s">
        <v>23</v>
      </c>
      <c r="G860">
        <v>2019</v>
      </c>
      <c r="H860">
        <v>3151</v>
      </c>
      <c r="I860">
        <v>100</v>
      </c>
      <c r="J860">
        <v>2030</v>
      </c>
      <c r="K860">
        <v>100</v>
      </c>
      <c r="L860">
        <v>0</v>
      </c>
      <c r="M860">
        <v>2020</v>
      </c>
      <c r="N860">
        <v>2851</v>
      </c>
      <c r="O860">
        <v>9.5207870517296094</v>
      </c>
      <c r="P860" t="s">
        <v>24</v>
      </c>
      <c r="Q860">
        <v>3.65024421753902</v>
      </c>
      <c r="R860">
        <v>1</v>
      </c>
      <c r="S860" t="s">
        <v>25</v>
      </c>
      <c r="T860">
        <v>-1.11368485725649E-2</v>
      </c>
      <c r="AX860">
        <v>3151</v>
      </c>
      <c r="AY860">
        <v>2851</v>
      </c>
      <c r="AZ860">
        <v>2565.9</v>
      </c>
      <c r="BA860">
        <v>2280.8000000000002</v>
      </c>
      <c r="BB860">
        <v>1995.7</v>
      </c>
      <c r="BC860">
        <v>1710.6</v>
      </c>
      <c r="BD860">
        <v>1425.5</v>
      </c>
      <c r="BE860">
        <v>1140.4000000000001</v>
      </c>
      <c r="BF860">
        <v>855.3</v>
      </c>
      <c r="BG860">
        <v>570.19999999999902</v>
      </c>
      <c r="BH860">
        <v>285.099999999999</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row>
    <row r="861" spans="1:81" x14ac:dyDescent="0.25">
      <c r="A861">
        <v>40418</v>
      </c>
      <c r="B861" t="s">
        <v>491</v>
      </c>
      <c r="C861" t="s">
        <v>27</v>
      </c>
      <c r="D861">
        <v>2020</v>
      </c>
      <c r="E861" t="s">
        <v>105</v>
      </c>
      <c r="F861" t="s">
        <v>54</v>
      </c>
      <c r="G861">
        <v>2010</v>
      </c>
      <c r="H861">
        <v>19111823</v>
      </c>
      <c r="I861">
        <v>100</v>
      </c>
      <c r="J861">
        <v>2030</v>
      </c>
      <c r="K861">
        <v>30</v>
      </c>
      <c r="L861">
        <v>13378276.1</v>
      </c>
      <c r="M861">
        <v>2020</v>
      </c>
      <c r="N861">
        <v>16060233</v>
      </c>
      <c r="O861">
        <v>53.223424404185103</v>
      </c>
      <c r="P861" t="s">
        <v>24</v>
      </c>
      <c r="Q861">
        <v>3.29215508473902</v>
      </c>
      <c r="R861">
        <v>1</v>
      </c>
      <c r="S861" t="s">
        <v>25</v>
      </c>
      <c r="T861">
        <v>-1.11368485725649E-2</v>
      </c>
      <c r="AO861">
        <v>19111823</v>
      </c>
      <c r="AP861">
        <v>18806664</v>
      </c>
      <c r="AQ861">
        <v>18501505</v>
      </c>
      <c r="AR861">
        <v>18196346</v>
      </c>
      <c r="AS861">
        <v>17891187</v>
      </c>
      <c r="AT861">
        <v>17586028</v>
      </c>
      <c r="AU861">
        <v>17280869</v>
      </c>
      <c r="AV861">
        <v>16975710</v>
      </c>
      <c r="AW861">
        <v>16670551</v>
      </c>
      <c r="AX861">
        <v>16365392</v>
      </c>
      <c r="AY861">
        <v>16060233</v>
      </c>
      <c r="AZ861">
        <v>15792037.310000001</v>
      </c>
      <c r="BA861">
        <v>15523841.619999999</v>
      </c>
      <c r="BB861">
        <v>15255645.93</v>
      </c>
      <c r="BC861">
        <v>14987450.24</v>
      </c>
      <c r="BD861">
        <v>14719254.550000001</v>
      </c>
      <c r="BE861">
        <v>14451058.859999999</v>
      </c>
      <c r="BF861">
        <v>14182863.17</v>
      </c>
      <c r="BG861">
        <v>13914667.48</v>
      </c>
      <c r="BH861">
        <v>13646471.789999999</v>
      </c>
      <c r="BI861">
        <v>13378276.1</v>
      </c>
      <c r="BJ861">
        <v>13229284.2649123</v>
      </c>
      <c r="BK861">
        <v>13081951.729330501</v>
      </c>
      <c r="BL861">
        <v>12936260.0138874</v>
      </c>
      <c r="BM861">
        <v>12792190.8450174</v>
      </c>
      <c r="BN861">
        <v>12649726.152665099</v>
      </c>
      <c r="BO861">
        <v>12508848.068018399</v>
      </c>
      <c r="BP861">
        <v>12369538.921267699</v>
      </c>
      <c r="BQ861">
        <v>12231781.239389099</v>
      </c>
      <c r="BR861">
        <v>12095557.743953301</v>
      </c>
      <c r="BS861">
        <v>11960851.348958099</v>
      </c>
      <c r="BT861">
        <v>11827645.1586858</v>
      </c>
      <c r="BU861">
        <v>11695922.4655835</v>
      </c>
      <c r="BV861">
        <v>11565666.7481679</v>
      </c>
      <c r="BW861">
        <v>11436861.6689528</v>
      </c>
      <c r="BX861">
        <v>11309491.0724003</v>
      </c>
      <c r="BY861">
        <v>11183538.982894201</v>
      </c>
      <c r="BZ861">
        <v>11058989.6027363</v>
      </c>
      <c r="CA861">
        <v>10935827.3101651</v>
      </c>
      <c r="CB861">
        <v>10814036.657396</v>
      </c>
      <c r="CC861">
        <v>10693602.3686844</v>
      </c>
    </row>
    <row r="862" spans="1:81" x14ac:dyDescent="0.25">
      <c r="A862">
        <v>841388</v>
      </c>
      <c r="B862" t="s">
        <v>1389</v>
      </c>
      <c r="C862" t="s">
        <v>27</v>
      </c>
      <c r="D862">
        <v>2020</v>
      </c>
      <c r="E862" t="s">
        <v>690</v>
      </c>
      <c r="F862" t="s">
        <v>23</v>
      </c>
      <c r="G862">
        <v>2019</v>
      </c>
      <c r="H862">
        <v>8940.3680000000004</v>
      </c>
      <c r="I862">
        <v>100</v>
      </c>
      <c r="J862">
        <v>2025</v>
      </c>
      <c r="K862">
        <v>25</v>
      </c>
      <c r="L862">
        <v>6705.2759999999998</v>
      </c>
      <c r="M862">
        <v>2020</v>
      </c>
      <c r="N862">
        <v>3854.2280000000001</v>
      </c>
      <c r="O862">
        <v>227.55862180046401</v>
      </c>
      <c r="P862" t="s">
        <v>45</v>
      </c>
      <c r="Q862">
        <v>2.8978057720847801</v>
      </c>
      <c r="R862">
        <v>1</v>
      </c>
      <c r="S862" t="s">
        <v>25</v>
      </c>
      <c r="T862">
        <v>-1.11368485725649E-2</v>
      </c>
      <c r="AX862">
        <v>8940.3680000000004</v>
      </c>
      <c r="AY862">
        <v>3854.2280000000001</v>
      </c>
      <c r="AZ862">
        <v>4424.4376000000002</v>
      </c>
      <c r="BA862">
        <v>4994.6472000000003</v>
      </c>
      <c r="BB862">
        <v>5564.8567999999996</v>
      </c>
      <c r="BC862">
        <v>6135.0663999999997</v>
      </c>
      <c r="BD862">
        <v>6705.2759999999998</v>
      </c>
      <c r="BE862">
        <v>6630.6003565507399</v>
      </c>
      <c r="BF862">
        <v>6556.7563644346401</v>
      </c>
      <c r="BG862">
        <v>6483.7347616767302</v>
      </c>
      <c r="BH862">
        <v>6411.52638945126</v>
      </c>
      <c r="BI862">
        <v>6340.1221909329397</v>
      </c>
      <c r="BJ862">
        <v>6269.5132101609597</v>
      </c>
      <c r="BK862">
        <v>6199.6905909157003</v>
      </c>
      <c r="BL862">
        <v>6130.6455756079204</v>
      </c>
      <c r="BM862">
        <v>6062.3695041803103</v>
      </c>
      <c r="BN862">
        <v>5994.8538130213201</v>
      </c>
      <c r="BO862">
        <v>5928.0900338910296</v>
      </c>
      <c r="BP862">
        <v>5862.0697928590598</v>
      </c>
      <c r="BQ862">
        <v>5796.7848092541799</v>
      </c>
      <c r="BR862">
        <v>5732.22689462577</v>
      </c>
      <c r="BS862">
        <v>5668.3879517167397</v>
      </c>
      <c r="BT862">
        <v>5605.2599734479199</v>
      </c>
      <c r="BU862">
        <v>5542.8350419137696</v>
      </c>
      <c r="BV862">
        <v>5481.1053273892703</v>
      </c>
      <c r="BW862">
        <v>5420.0630873478603</v>
      </c>
      <c r="BX862">
        <v>5359.7006654903198</v>
      </c>
      <c r="BY862">
        <v>5300.0104907844798</v>
      </c>
      <c r="BZ862">
        <v>5240.9850765155998</v>
      </c>
      <c r="CA862">
        <v>5182.6170193473799</v>
      </c>
      <c r="CB862">
        <v>5124.8989983933097</v>
      </c>
      <c r="CC862">
        <v>5067.8237742985102</v>
      </c>
    </row>
    <row r="863" spans="1:81" x14ac:dyDescent="0.25">
      <c r="A863">
        <v>29041</v>
      </c>
      <c r="B863" t="s">
        <v>1390</v>
      </c>
      <c r="C863" t="s">
        <v>21</v>
      </c>
      <c r="D863">
        <v>2020</v>
      </c>
      <c r="E863" t="s">
        <v>690</v>
      </c>
      <c r="F863" t="s">
        <v>23</v>
      </c>
      <c r="G863">
        <v>2020</v>
      </c>
      <c r="H863">
        <v>326</v>
      </c>
      <c r="I863">
        <v>100</v>
      </c>
      <c r="J863">
        <v>2024</v>
      </c>
      <c r="K863">
        <v>100</v>
      </c>
      <c r="L863">
        <v>0</v>
      </c>
      <c r="M863">
        <v>2020</v>
      </c>
      <c r="N863">
        <v>326</v>
      </c>
      <c r="O863">
        <v>0</v>
      </c>
      <c r="P863" t="s">
        <v>45</v>
      </c>
      <c r="Q863">
        <v>3.6473171057707301</v>
      </c>
      <c r="R863">
        <v>1</v>
      </c>
      <c r="S863" t="s">
        <v>25</v>
      </c>
      <c r="T863">
        <v>-1.11368485725649E-2</v>
      </c>
      <c r="AY863">
        <v>326</v>
      </c>
      <c r="AZ863">
        <v>244.5</v>
      </c>
      <c r="BA863">
        <v>163</v>
      </c>
      <c r="BB863">
        <v>81.5</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row>
    <row r="864" spans="1:81" x14ac:dyDescent="0.25">
      <c r="A864">
        <v>17315</v>
      </c>
      <c r="B864" t="s">
        <v>1391</v>
      </c>
      <c r="C864" t="s">
        <v>59</v>
      </c>
      <c r="D864">
        <v>2021</v>
      </c>
      <c r="E864" t="s">
        <v>28</v>
      </c>
      <c r="F864" t="s">
        <v>23</v>
      </c>
      <c r="G864">
        <v>2019</v>
      </c>
      <c r="H864">
        <v>1121884</v>
      </c>
      <c r="I864">
        <v>100</v>
      </c>
      <c r="J864">
        <v>2030</v>
      </c>
      <c r="K864">
        <v>60</v>
      </c>
      <c r="L864">
        <v>448753.6</v>
      </c>
      <c r="M864">
        <v>2020</v>
      </c>
      <c r="N864">
        <v>912090</v>
      </c>
      <c r="O864">
        <v>31.166918029552701</v>
      </c>
      <c r="P864" t="s">
        <v>45</v>
      </c>
      <c r="Q864">
        <v>3.2503560908390199</v>
      </c>
      <c r="R864">
        <v>1</v>
      </c>
      <c r="S864" t="s">
        <v>25</v>
      </c>
      <c r="T864">
        <v>-1.11368485725649E-2</v>
      </c>
      <c r="AX864">
        <v>1121884</v>
      </c>
      <c r="AY864">
        <v>912090</v>
      </c>
      <c r="AZ864">
        <v>865756.36</v>
      </c>
      <c r="BA864">
        <v>819422.71999999997</v>
      </c>
      <c r="BB864">
        <v>773089.08</v>
      </c>
      <c r="BC864">
        <v>726755.44</v>
      </c>
      <c r="BD864">
        <v>680421.8</v>
      </c>
      <c r="BE864">
        <v>634088.16</v>
      </c>
      <c r="BF864">
        <v>587754.52</v>
      </c>
      <c r="BG864">
        <v>541420.88</v>
      </c>
      <c r="BH864">
        <v>495087.24</v>
      </c>
      <c r="BI864">
        <v>448753.6</v>
      </c>
      <c r="BJ864">
        <v>443755.899110406</v>
      </c>
      <c r="BK864">
        <v>438813.85685883102</v>
      </c>
      <c r="BL864">
        <v>433926.853383451</v>
      </c>
      <c r="BM864">
        <v>429094.27572575002</v>
      </c>
      <c r="BN864">
        <v>424315.51775363798</v>
      </c>
      <c r="BO864">
        <v>419589.98008542601</v>
      </c>
      <c r="BP864">
        <v>414917.07001464901</v>
      </c>
      <c r="BQ864">
        <v>410296.20143572398</v>
      </c>
      <c r="BR864">
        <v>405726.79477043601</v>
      </c>
      <c r="BS864">
        <v>401208.27689524501</v>
      </c>
      <c r="BT864">
        <v>396740.08106940298</v>
      </c>
      <c r="BU864">
        <v>392321.64686386602</v>
      </c>
      <c r="BV864">
        <v>387952.42009100399</v>
      </c>
      <c r="BW864">
        <v>383631.85273509001</v>
      </c>
      <c r="BX864">
        <v>379359.40288356697</v>
      </c>
      <c r="BY864">
        <v>375134.53465907398</v>
      </c>
      <c r="BZ864">
        <v>370956.71815223602</v>
      </c>
      <c r="CA864">
        <v>366825.42935519898</v>
      </c>
      <c r="CB864">
        <v>362740.15009590401</v>
      </c>
      <c r="CC864">
        <v>358700.36797309702</v>
      </c>
    </row>
    <row r="865" spans="1:81" x14ac:dyDescent="0.25">
      <c r="A865">
        <v>17321</v>
      </c>
      <c r="B865" t="s">
        <v>1392</v>
      </c>
      <c r="C865" t="s">
        <v>36</v>
      </c>
      <c r="D865">
        <v>2019</v>
      </c>
      <c r="E865" t="s">
        <v>28</v>
      </c>
      <c r="F865" t="s">
        <v>23</v>
      </c>
      <c r="G865">
        <v>2019</v>
      </c>
      <c r="H865">
        <v>205.51</v>
      </c>
      <c r="I865">
        <v>100</v>
      </c>
      <c r="J865">
        <v>2021</v>
      </c>
      <c r="K865">
        <v>14</v>
      </c>
      <c r="L865">
        <v>176.73859999999999</v>
      </c>
      <c r="M865">
        <v>2020</v>
      </c>
      <c r="N865">
        <v>208.88</v>
      </c>
      <c r="O865">
        <v>-11.713020569037299</v>
      </c>
      <c r="P865" t="s">
        <v>24</v>
      </c>
      <c r="Q865">
        <v>2.7858536790875901</v>
      </c>
      <c r="R865">
        <v>1</v>
      </c>
      <c r="S865" t="s">
        <v>25</v>
      </c>
      <c r="T865">
        <v>-1.11368485725649E-2</v>
      </c>
      <c r="AX865">
        <v>205.51</v>
      </c>
      <c r="AY865">
        <v>208.88</v>
      </c>
      <c r="AZ865">
        <v>176.73859999999999</v>
      </c>
      <c r="BA865">
        <v>174.77028897487199</v>
      </c>
      <c r="BB865">
        <v>172.82389873157601</v>
      </c>
      <c r="BC865">
        <v>170.89918514168201</v>
      </c>
      <c r="BD865">
        <v>168.99590679558401</v>
      </c>
      <c r="BE865">
        <v>167.11382497221899</v>
      </c>
      <c r="BF865">
        <v>165.252703609121</v>
      </c>
      <c r="BG865">
        <v>163.41230927281899</v>
      </c>
      <c r="BH865">
        <v>161.59241112955499</v>
      </c>
      <c r="BI865">
        <v>159.79278091632901</v>
      </c>
      <c r="BJ865">
        <v>158.013192912275</v>
      </c>
      <c r="BK865">
        <v>156.253423910343</v>
      </c>
      <c r="BL865">
        <v>154.51325318930901</v>
      </c>
      <c r="BM865">
        <v>152.79246248608499</v>
      </c>
      <c r="BN865">
        <v>151.09083596834901</v>
      </c>
      <c r="BO865">
        <v>149.40816020746701</v>
      </c>
      <c r="BP865">
        <v>147.744224151731</v>
      </c>
      <c r="BQ865">
        <v>146.09881909988201</v>
      </c>
      <c r="BR865">
        <v>144.47173867493601</v>
      </c>
      <c r="BS865">
        <v>142.862778798298</v>
      </c>
      <c r="BT865">
        <v>141.27173766416499</v>
      </c>
      <c r="BU865">
        <v>139.698415714216</v>
      </c>
      <c r="BV865">
        <v>138.14261561257999</v>
      </c>
      <c r="BW865">
        <v>136.604142221085</v>
      </c>
      <c r="BX865">
        <v>135.08280257478299</v>
      </c>
      <c r="BY865">
        <v>133.57840585775</v>
      </c>
      <c r="BZ865">
        <v>132.090763379148</v>
      </c>
      <c r="CA865">
        <v>130.61968854956001</v>
      </c>
      <c r="CB865">
        <v>129.16499685758799</v>
      </c>
      <c r="CC865">
        <v>127.726505846709</v>
      </c>
    </row>
    <row r="866" spans="1:81" x14ac:dyDescent="0.25">
      <c r="A866">
        <v>17296</v>
      </c>
      <c r="B866" t="s">
        <v>1393</v>
      </c>
      <c r="C866" t="s">
        <v>116</v>
      </c>
      <c r="D866">
        <v>2019</v>
      </c>
      <c r="E866" t="s">
        <v>690</v>
      </c>
      <c r="F866" t="s">
        <v>23</v>
      </c>
      <c r="G866">
        <v>2018</v>
      </c>
      <c r="H866">
        <v>12300000</v>
      </c>
      <c r="I866">
        <v>100</v>
      </c>
      <c r="J866">
        <v>2030</v>
      </c>
      <c r="K866">
        <v>26</v>
      </c>
      <c r="L866">
        <v>9102000</v>
      </c>
      <c r="M866">
        <v>2020</v>
      </c>
      <c r="N866">
        <v>10132260</v>
      </c>
      <c r="O866">
        <v>68.792995622263902</v>
      </c>
      <c r="P866" t="s">
        <v>24</v>
      </c>
      <c r="Q866">
        <v>2.9114739024390199</v>
      </c>
      <c r="R866">
        <v>1</v>
      </c>
      <c r="S866" t="s">
        <v>25</v>
      </c>
      <c r="T866">
        <v>-1.11368485725649E-2</v>
      </c>
      <c r="AW866">
        <v>12300000</v>
      </c>
      <c r="AX866">
        <v>11216130</v>
      </c>
      <c r="AY866">
        <v>10132260</v>
      </c>
      <c r="AZ866">
        <v>10029234</v>
      </c>
      <c r="BA866">
        <v>9926208</v>
      </c>
      <c r="BB866">
        <v>9823182</v>
      </c>
      <c r="BC866">
        <v>9720156</v>
      </c>
      <c r="BD866">
        <v>9617130</v>
      </c>
      <c r="BE866">
        <v>9514104</v>
      </c>
      <c r="BF866">
        <v>9411078</v>
      </c>
      <c r="BG866">
        <v>9308052</v>
      </c>
      <c r="BH866">
        <v>9205026</v>
      </c>
      <c r="BI866">
        <v>9102000</v>
      </c>
      <c r="BJ866">
        <v>9000632.4042925108</v>
      </c>
      <c r="BK866">
        <v>8900393.7241485808</v>
      </c>
      <c r="BL866">
        <v>8801271.3870065305</v>
      </c>
      <c r="BM866">
        <v>8703252.9603233896</v>
      </c>
      <c r="BN866">
        <v>8606326.1500155404</v>
      </c>
      <c r="BO866">
        <v>8510478.7989167199</v>
      </c>
      <c r="BP866">
        <v>8415698.8852531593</v>
      </c>
      <c r="BQ866">
        <v>8321974.5211357903</v>
      </c>
      <c r="BR866">
        <v>8229293.9510691501</v>
      </c>
      <c r="BS866">
        <v>8137645.5504769702</v>
      </c>
      <c r="BT866">
        <v>8047017.8242440997</v>
      </c>
      <c r="BU866">
        <v>7957399.4052747702</v>
      </c>
      <c r="BV866">
        <v>7868779.0530668003</v>
      </c>
      <c r="BW866">
        <v>7781145.6523018302</v>
      </c>
      <c r="BX866">
        <v>7694488.2114510704</v>
      </c>
      <c r="BY866">
        <v>7608795.8613967504</v>
      </c>
      <c r="BZ866">
        <v>7524057.8540688204</v>
      </c>
      <c r="CA866">
        <v>7440263.5610968396</v>
      </c>
      <c r="CB866">
        <v>7357402.4724769304</v>
      </c>
      <c r="CC866">
        <v>7275464.1952535398</v>
      </c>
    </row>
    <row r="867" spans="1:81" x14ac:dyDescent="0.25">
      <c r="A867">
        <v>17359</v>
      </c>
      <c r="B867" t="s">
        <v>1394</v>
      </c>
      <c r="C867" t="s">
        <v>136</v>
      </c>
      <c r="D867">
        <v>2018</v>
      </c>
      <c r="E867" t="s">
        <v>690</v>
      </c>
      <c r="F867" t="s">
        <v>23</v>
      </c>
      <c r="G867">
        <v>2018</v>
      </c>
      <c r="H867">
        <v>245253</v>
      </c>
      <c r="I867">
        <v>100</v>
      </c>
      <c r="J867">
        <v>2030</v>
      </c>
      <c r="K867">
        <v>54</v>
      </c>
      <c r="L867">
        <v>112816.379999999</v>
      </c>
      <c r="M867">
        <v>2020</v>
      </c>
      <c r="N867">
        <v>163305</v>
      </c>
      <c r="O867">
        <v>61.877145460220902</v>
      </c>
      <c r="P867" t="s">
        <v>24</v>
      </c>
      <c r="Q867">
        <v>3.1902684277390199</v>
      </c>
      <c r="R867">
        <v>1</v>
      </c>
      <c r="S867" t="s">
        <v>25</v>
      </c>
      <c r="T867">
        <v>-1.11368485725649E-2</v>
      </c>
      <c r="AW867">
        <v>245253</v>
      </c>
      <c r="AX867">
        <v>204279</v>
      </c>
      <c r="AY867">
        <v>163305</v>
      </c>
      <c r="AZ867">
        <v>158256.13800000001</v>
      </c>
      <c r="BA867">
        <v>153207.27600000001</v>
      </c>
      <c r="BB867">
        <v>148158.41399999999</v>
      </c>
      <c r="BC867">
        <v>143109.552</v>
      </c>
      <c r="BD867">
        <v>138060.69</v>
      </c>
      <c r="BE867">
        <v>133011.82799999899</v>
      </c>
      <c r="BF867">
        <v>127962.965999999</v>
      </c>
      <c r="BG867">
        <v>122914.103999999</v>
      </c>
      <c r="BH867">
        <v>117865.242</v>
      </c>
      <c r="BI867">
        <v>112816.379999999</v>
      </c>
      <c r="BJ867">
        <v>111559.96105943499</v>
      </c>
      <c r="BK867">
        <v>110317.534666354</v>
      </c>
      <c r="BL867">
        <v>109088.944987877</v>
      </c>
      <c r="BM867">
        <v>107874.037926606</v>
      </c>
      <c r="BN867">
        <v>106672.661101306</v>
      </c>
      <c r="BO867">
        <v>105484.663827788</v>
      </c>
      <c r="BP867">
        <v>104309.89710001</v>
      </c>
      <c r="BQ867">
        <v>103148.213571388</v>
      </c>
      <c r="BR867">
        <v>101999.467536312</v>
      </c>
      <c r="BS867">
        <v>100863.514911878</v>
      </c>
      <c r="BT867">
        <v>99740.2132198084</v>
      </c>
      <c r="BU867">
        <v>98629.421568584105</v>
      </c>
      <c r="BV867">
        <v>97531.000635775097</v>
      </c>
      <c r="BW867">
        <v>96444.812650563705</v>
      </c>
      <c r="BX867">
        <v>95370.721376464993</v>
      </c>
      <c r="BY867">
        <v>94308.592094238993</v>
      </c>
      <c r="BZ867">
        <v>93258.291584993698</v>
      </c>
      <c r="CA867">
        <v>92219.688113475495</v>
      </c>
      <c r="CB867">
        <v>91192.651411546598</v>
      </c>
      <c r="CC867">
        <v>90177.052661845504</v>
      </c>
    </row>
    <row r="868" spans="1:81" x14ac:dyDescent="0.25">
      <c r="A868">
        <v>22913</v>
      </c>
      <c r="B868" t="s">
        <v>1395</v>
      </c>
      <c r="C868" t="s">
        <v>136</v>
      </c>
      <c r="D868">
        <v>2019</v>
      </c>
      <c r="E868" t="s">
        <v>32</v>
      </c>
      <c r="F868" t="s">
        <v>33</v>
      </c>
      <c r="G868">
        <v>2018</v>
      </c>
      <c r="H868">
        <v>12151</v>
      </c>
      <c r="I868">
        <v>100</v>
      </c>
      <c r="J868">
        <v>2030</v>
      </c>
      <c r="K868">
        <v>100</v>
      </c>
      <c r="L868">
        <v>0</v>
      </c>
      <c r="M868">
        <v>2020</v>
      </c>
      <c r="N868">
        <v>3899</v>
      </c>
      <c r="O868">
        <v>67.912105999506196</v>
      </c>
      <c r="P868" t="s">
        <v>24</v>
      </c>
      <c r="Q868">
        <v>3.3202451175390202</v>
      </c>
      <c r="R868">
        <v>1</v>
      </c>
      <c r="S868" t="s">
        <v>25</v>
      </c>
      <c r="T868">
        <v>-1.11368485725649E-2</v>
      </c>
      <c r="AW868">
        <v>12151</v>
      </c>
      <c r="AX868">
        <v>8025</v>
      </c>
      <c r="AY868">
        <v>3899</v>
      </c>
      <c r="AZ868">
        <v>3509.1</v>
      </c>
      <c r="BA868">
        <v>3119.2</v>
      </c>
      <c r="BB868">
        <v>2729.3</v>
      </c>
      <c r="BC868">
        <v>2339.3999999999901</v>
      </c>
      <c r="BD868">
        <v>1949.5</v>
      </c>
      <c r="BE868">
        <v>1559.6</v>
      </c>
      <c r="BF868">
        <v>1169.7</v>
      </c>
      <c r="BG868">
        <v>779.79999999999905</v>
      </c>
      <c r="BH868">
        <v>389.9</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row>
    <row r="869" spans="1:81" x14ac:dyDescent="0.25">
      <c r="A869">
        <v>57172</v>
      </c>
      <c r="B869" t="s">
        <v>1396</v>
      </c>
      <c r="C869" t="s">
        <v>27</v>
      </c>
      <c r="D869">
        <v>2020</v>
      </c>
      <c r="E869" t="s">
        <v>28</v>
      </c>
      <c r="F869" t="s">
        <v>23</v>
      </c>
      <c r="G869">
        <v>2019</v>
      </c>
      <c r="H869">
        <v>6577</v>
      </c>
      <c r="I869">
        <v>100</v>
      </c>
      <c r="J869">
        <v>2021</v>
      </c>
      <c r="K869">
        <v>30</v>
      </c>
      <c r="L869">
        <v>4603.8999999999996</v>
      </c>
      <c r="M869">
        <v>2020</v>
      </c>
      <c r="N869">
        <v>2542.2660000000001</v>
      </c>
      <c r="O869">
        <v>204.50053215751899</v>
      </c>
      <c r="P869" t="s">
        <v>691</v>
      </c>
      <c r="Q869">
        <v>2.94585431623659</v>
      </c>
      <c r="R869">
        <v>1</v>
      </c>
      <c r="S869" t="s">
        <v>25</v>
      </c>
      <c r="T869">
        <v>-1.11368485725649E-2</v>
      </c>
      <c r="AX869">
        <v>6577</v>
      </c>
      <c r="AY869">
        <v>2542.2660000000001</v>
      </c>
      <c r="AZ869">
        <v>4603.8999999999996</v>
      </c>
      <c r="BA869">
        <v>4552.6270628567599</v>
      </c>
      <c r="BB869">
        <v>4501.9251446503704</v>
      </c>
      <c r="BC869">
        <v>4451.7878860293704</v>
      </c>
      <c r="BD869">
        <v>4402.2089984654804</v>
      </c>
      <c r="BE869">
        <v>4353.1822634647897</v>
      </c>
      <c r="BF869">
        <v>4304.7015317878104</v>
      </c>
      <c r="BG869">
        <v>4256.7607226782002</v>
      </c>
      <c r="BH869">
        <v>4209.3538231000903</v>
      </c>
      <c r="BI869">
        <v>4162.4748869838804</v>
      </c>
      <c r="BJ869">
        <v>4116.1180344804397</v>
      </c>
      <c r="BK869">
        <v>4070.2774512236201</v>
      </c>
      <c r="BL869">
        <v>4024.9473876010202</v>
      </c>
      <c r="BM869">
        <v>3980.1221580327701</v>
      </c>
      <c r="BN869">
        <v>3935.7961402584401</v>
      </c>
      <c r="BO869">
        <v>3891.9637746318999</v>
      </c>
      <c r="BP869">
        <v>3848.6195634239202</v>
      </c>
      <c r="BQ869">
        <v>3805.7580701326501</v>
      </c>
      <c r="BR869">
        <v>3763.3739188017698</v>
      </c>
      <c r="BS869">
        <v>3721.46179334613</v>
      </c>
      <c r="BT869">
        <v>3680.0164368850501</v>
      </c>
      <c r="BU869">
        <v>3639.03265108291</v>
      </c>
      <c r="BV869">
        <v>3598.5052954971802</v>
      </c>
      <c r="BW869">
        <v>3558.42928693366</v>
      </c>
      <c r="BX869">
        <v>3518.7995988089001</v>
      </c>
      <c r="BY869">
        <v>3479.61126051976</v>
      </c>
      <c r="BZ869">
        <v>3440.8593568199599</v>
      </c>
      <c r="CA869">
        <v>3402.5390272035602</v>
      </c>
      <c r="CB869">
        <v>3364.6454652953598</v>
      </c>
      <c r="CC869">
        <v>3327.1739182479901</v>
      </c>
    </row>
    <row r="870" spans="1:81" x14ac:dyDescent="0.25">
      <c r="A870">
        <v>34451</v>
      </c>
      <c r="B870" t="s">
        <v>1397</v>
      </c>
      <c r="C870" t="s">
        <v>84</v>
      </c>
      <c r="D870">
        <v>2017</v>
      </c>
      <c r="E870" t="s">
        <v>49</v>
      </c>
      <c r="F870" t="s">
        <v>50</v>
      </c>
      <c r="G870">
        <v>2017</v>
      </c>
      <c r="H870">
        <v>100000</v>
      </c>
      <c r="I870">
        <v>100</v>
      </c>
      <c r="J870">
        <v>2060</v>
      </c>
      <c r="K870">
        <v>50</v>
      </c>
      <c r="L870">
        <v>50000</v>
      </c>
      <c r="M870">
        <v>2020</v>
      </c>
      <c r="N870">
        <v>500000</v>
      </c>
      <c r="O870">
        <v>-1600</v>
      </c>
      <c r="P870" t="s">
        <v>24</v>
      </c>
      <c r="Q870">
        <v>2.8349780487804899</v>
      </c>
      <c r="R870">
        <v>1</v>
      </c>
      <c r="S870" t="s">
        <v>25</v>
      </c>
      <c r="T870">
        <v>-1.11368485725649E-2</v>
      </c>
      <c r="AV870">
        <v>100000</v>
      </c>
      <c r="AW870">
        <v>233333.33333333299</v>
      </c>
      <c r="AX870">
        <v>366666.66666666599</v>
      </c>
      <c r="AY870">
        <v>500000</v>
      </c>
      <c r="AZ870">
        <v>488750</v>
      </c>
      <c r="BA870">
        <v>477500</v>
      </c>
      <c r="BB870">
        <v>466250</v>
      </c>
      <c r="BC870">
        <v>455000</v>
      </c>
      <c r="BD870">
        <v>443750</v>
      </c>
      <c r="BE870">
        <v>432500</v>
      </c>
      <c r="BF870">
        <v>421250</v>
      </c>
      <c r="BG870">
        <v>410000</v>
      </c>
      <c r="BH870">
        <v>398750</v>
      </c>
      <c r="BI870">
        <v>387500</v>
      </c>
      <c r="BJ870">
        <v>376250</v>
      </c>
      <c r="BK870">
        <v>365000</v>
      </c>
      <c r="BL870">
        <v>353750</v>
      </c>
      <c r="BM870">
        <v>342500</v>
      </c>
      <c r="BN870">
        <v>331250</v>
      </c>
      <c r="BO870">
        <v>320000</v>
      </c>
      <c r="BP870">
        <v>308750</v>
      </c>
      <c r="BQ870">
        <v>297500</v>
      </c>
      <c r="BR870">
        <v>286250</v>
      </c>
      <c r="BS870">
        <v>275000</v>
      </c>
      <c r="BT870">
        <v>263750</v>
      </c>
      <c r="BU870">
        <v>252499.99999999901</v>
      </c>
      <c r="BV870">
        <v>241250</v>
      </c>
      <c r="BW870">
        <v>230000</v>
      </c>
      <c r="BX870">
        <v>218750</v>
      </c>
      <c r="BY870">
        <v>207500</v>
      </c>
      <c r="BZ870">
        <v>196250</v>
      </c>
      <c r="CA870">
        <v>185000</v>
      </c>
      <c r="CB870">
        <v>173750</v>
      </c>
      <c r="CC870">
        <v>162500</v>
      </c>
    </row>
    <row r="871" spans="1:81" x14ac:dyDescent="0.25">
      <c r="A871">
        <v>858212</v>
      </c>
      <c r="B871" t="s">
        <v>1398</v>
      </c>
      <c r="C871" t="s">
        <v>165</v>
      </c>
      <c r="D871">
        <v>2020</v>
      </c>
      <c r="E871" t="s">
        <v>88</v>
      </c>
      <c r="F871" t="s">
        <v>54</v>
      </c>
      <c r="G871">
        <v>2020</v>
      </c>
      <c r="H871">
        <v>945</v>
      </c>
      <c r="I871">
        <v>100</v>
      </c>
      <c r="J871">
        <v>2021</v>
      </c>
      <c r="K871">
        <v>5</v>
      </c>
      <c r="L871">
        <v>897.75</v>
      </c>
      <c r="M871">
        <v>2020</v>
      </c>
      <c r="N871">
        <v>945</v>
      </c>
      <c r="O871">
        <v>0</v>
      </c>
      <c r="P871" t="s">
        <v>24</v>
      </c>
      <c r="Q871">
        <v>3.0358537530365899</v>
      </c>
      <c r="R871">
        <v>1</v>
      </c>
      <c r="S871" t="s">
        <v>25</v>
      </c>
      <c r="T871">
        <v>-1.11368485725649E-2</v>
      </c>
      <c r="AY871">
        <v>945</v>
      </c>
      <c r="AZ871">
        <v>897.75</v>
      </c>
      <c r="BA871">
        <v>887.75189419397896</v>
      </c>
      <c r="BB871">
        <v>877.86513577833296</v>
      </c>
      <c r="BC871">
        <v>868.08848469403597</v>
      </c>
      <c r="BD871">
        <v>858.42071469241102</v>
      </c>
      <c r="BE871">
        <v>848.86061318132897</v>
      </c>
      <c r="BF871">
        <v>839.40698107311403</v>
      </c>
      <c r="BG871">
        <v>830.05863263414903</v>
      </c>
      <c r="BH871">
        <v>820.81439533615196</v>
      </c>
      <c r="BI871">
        <v>811.67310970911205</v>
      </c>
      <c r="BJ871">
        <v>802.63362919585802</v>
      </c>
      <c r="BK871">
        <v>793.69482000825599</v>
      </c>
      <c r="BL871">
        <v>784.85556098499501</v>
      </c>
      <c r="BM871">
        <v>776.11474345096894</v>
      </c>
      <c r="BN871">
        <v>767.47127107822098</v>
      </c>
      <c r="BO871">
        <v>758.92405974842904</v>
      </c>
      <c r="BP871">
        <v>750.47203741693397</v>
      </c>
      <c r="BQ871">
        <v>742.11414397827798</v>
      </c>
      <c r="BR871">
        <v>733.84933113323302</v>
      </c>
      <c r="BS871">
        <v>725.67656225732401</v>
      </c>
      <c r="BT871">
        <v>717.59481227080505</v>
      </c>
      <c r="BU871">
        <v>709.60306751008704</v>
      </c>
      <c r="BV871">
        <v>701.70032560059894</v>
      </c>
      <c r="BW871">
        <v>693.88559533106604</v>
      </c>
      <c r="BX871">
        <v>686.15789652917999</v>
      </c>
      <c r="BY871">
        <v>678.51625993866401</v>
      </c>
      <c r="BZ871">
        <v>670.95972709770399</v>
      </c>
      <c r="CA871">
        <v>663.48735021872801</v>
      </c>
      <c r="CB871">
        <v>656.09819206952898</v>
      </c>
      <c r="CC871">
        <v>648.79132585571699</v>
      </c>
    </row>
    <row r="872" spans="1:81" x14ac:dyDescent="0.25">
      <c r="A872">
        <v>17421</v>
      </c>
      <c r="B872" t="s">
        <v>1399</v>
      </c>
      <c r="C872" t="s">
        <v>27</v>
      </c>
      <c r="D872">
        <v>2020</v>
      </c>
      <c r="E872" t="s">
        <v>28</v>
      </c>
      <c r="F872" t="s">
        <v>23</v>
      </c>
      <c r="G872">
        <v>2018</v>
      </c>
      <c r="H872">
        <v>368252</v>
      </c>
      <c r="I872">
        <v>100</v>
      </c>
      <c r="J872">
        <v>2025</v>
      </c>
      <c r="K872">
        <v>100</v>
      </c>
      <c r="L872">
        <v>0</v>
      </c>
      <c r="M872">
        <v>2020</v>
      </c>
      <c r="N872">
        <v>340353</v>
      </c>
      <c r="O872">
        <v>7.5760620444695501</v>
      </c>
      <c r="P872" t="s">
        <v>24</v>
      </c>
      <c r="Q872">
        <v>3.6478417032487802</v>
      </c>
      <c r="R872">
        <v>1</v>
      </c>
      <c r="S872" t="s">
        <v>25</v>
      </c>
      <c r="T872">
        <v>-1.11368485725649E-2</v>
      </c>
      <c r="AW872">
        <v>368252</v>
      </c>
      <c r="AX872">
        <v>354302.5</v>
      </c>
      <c r="AY872">
        <v>340353</v>
      </c>
      <c r="AZ872">
        <v>272282.40000000002</v>
      </c>
      <c r="BA872">
        <v>204211.8</v>
      </c>
      <c r="BB872">
        <v>136141.20000000001</v>
      </c>
      <c r="BC872">
        <v>68070.599999999904</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row>
    <row r="873" spans="1:81" x14ac:dyDescent="0.25">
      <c r="A873">
        <v>40423</v>
      </c>
      <c r="B873" t="s">
        <v>1400</v>
      </c>
      <c r="C873" t="s">
        <v>27</v>
      </c>
      <c r="D873">
        <v>2020</v>
      </c>
      <c r="E873" t="s">
        <v>690</v>
      </c>
      <c r="F873" t="s">
        <v>23</v>
      </c>
      <c r="G873">
        <v>2019</v>
      </c>
      <c r="H873">
        <v>435825</v>
      </c>
      <c r="I873">
        <v>100</v>
      </c>
      <c r="J873">
        <v>2030</v>
      </c>
      <c r="K873">
        <v>30</v>
      </c>
      <c r="L873">
        <v>305077.5</v>
      </c>
      <c r="M873">
        <v>2020</v>
      </c>
      <c r="N873">
        <v>325828</v>
      </c>
      <c r="O873">
        <v>84.1299050538518</v>
      </c>
      <c r="P873" t="s">
        <v>24</v>
      </c>
      <c r="Q873">
        <v>2.9502874850390199</v>
      </c>
      <c r="R873">
        <v>1</v>
      </c>
      <c r="S873" t="s">
        <v>25</v>
      </c>
      <c r="T873">
        <v>-1.11368485725649E-2</v>
      </c>
      <c r="AX873">
        <v>435825</v>
      </c>
      <c r="AY873">
        <v>325828</v>
      </c>
      <c r="AZ873">
        <v>323752.95</v>
      </c>
      <c r="BA873">
        <v>321677.90000000002</v>
      </c>
      <c r="BB873">
        <v>319602.84999999998</v>
      </c>
      <c r="BC873">
        <v>317527.8</v>
      </c>
      <c r="BD873">
        <v>315452.75</v>
      </c>
      <c r="BE873">
        <v>313377.7</v>
      </c>
      <c r="BF873">
        <v>311302.65000000002</v>
      </c>
      <c r="BG873">
        <v>309227.59999999998</v>
      </c>
      <c r="BH873">
        <v>307152.55</v>
      </c>
      <c r="BI873">
        <v>305077.5</v>
      </c>
      <c r="BJ873">
        <v>301679.89807960298</v>
      </c>
      <c r="BK873">
        <v>298320.13473730301</v>
      </c>
      <c r="BL873">
        <v>294997.788570587</v>
      </c>
      <c r="BM873">
        <v>291712.44287003501</v>
      </c>
      <c r="BN873">
        <v>288463.68556705798</v>
      </c>
      <c r="BO873">
        <v>285251.10918221402</v>
      </c>
      <c r="BP873">
        <v>282074.31077409501</v>
      </c>
      <c r="BQ873">
        <v>278932.89188879402</v>
      </c>
      <c r="BR873">
        <v>275826.45850992098</v>
      </c>
      <c r="BS873">
        <v>272754.621009189</v>
      </c>
      <c r="BT873">
        <v>269716.99409754202</v>
      </c>
      <c r="BU873">
        <v>266713.19677683001</v>
      </c>
      <c r="BV873">
        <v>263742.85229202203</v>
      </c>
      <c r="BW873">
        <v>260805.588083949</v>
      </c>
      <c r="BX873">
        <v>257901.03574257999</v>
      </c>
      <c r="BY873">
        <v>255028.83096080701</v>
      </c>
      <c r="BZ873">
        <v>252188.61348875801</v>
      </c>
      <c r="CA873">
        <v>249380.027088609</v>
      </c>
      <c r="CB873">
        <v>246602.71948990101</v>
      </c>
      <c r="CC873">
        <v>243856.34234535901</v>
      </c>
    </row>
    <row r="874" spans="1:81" x14ac:dyDescent="0.25">
      <c r="A874">
        <v>16558</v>
      </c>
      <c r="B874" t="s">
        <v>1401</v>
      </c>
      <c r="C874" t="s">
        <v>21</v>
      </c>
      <c r="D874">
        <v>2020</v>
      </c>
      <c r="E874" t="s">
        <v>28</v>
      </c>
      <c r="F874" t="s">
        <v>23</v>
      </c>
      <c r="G874">
        <v>2018</v>
      </c>
      <c r="H874">
        <v>11062493</v>
      </c>
      <c r="I874">
        <v>100</v>
      </c>
      <c r="J874">
        <v>2030</v>
      </c>
      <c r="K874">
        <v>40</v>
      </c>
      <c r="L874">
        <v>6637495.7999999998</v>
      </c>
      <c r="M874">
        <v>2020</v>
      </c>
      <c r="N874">
        <v>7633849</v>
      </c>
      <c r="O874">
        <v>77.483529255114604</v>
      </c>
      <c r="P874" t="s">
        <v>24</v>
      </c>
      <c r="Q874">
        <v>3.0513501517390198</v>
      </c>
      <c r="R874">
        <v>1</v>
      </c>
      <c r="S874" t="s">
        <v>25</v>
      </c>
      <c r="T874">
        <v>-1.11368485725649E-2</v>
      </c>
      <c r="AW874">
        <v>11062493</v>
      </c>
      <c r="AX874">
        <v>9348171</v>
      </c>
      <c r="AY874">
        <v>7633849</v>
      </c>
      <c r="AZ874">
        <v>7534213.6799999997</v>
      </c>
      <c r="BA874">
        <v>7434578.3600000003</v>
      </c>
      <c r="BB874">
        <v>7334943.04</v>
      </c>
      <c r="BC874">
        <v>7235307.7199999997</v>
      </c>
      <c r="BD874">
        <v>7135672.4000000004</v>
      </c>
      <c r="BE874">
        <v>7036037.0800000001</v>
      </c>
      <c r="BF874">
        <v>6936401.7599999998</v>
      </c>
      <c r="BG874">
        <v>6836766.4399999902</v>
      </c>
      <c r="BH874">
        <v>6737131.1200000001</v>
      </c>
      <c r="BI874">
        <v>6637495.7999999998</v>
      </c>
      <c r="BJ874">
        <v>6563575.0143743604</v>
      </c>
      <c r="BK874">
        <v>6490477.4733445998</v>
      </c>
      <c r="BL874">
        <v>6418194.0085603204</v>
      </c>
      <c r="BM874">
        <v>6346715.5537776398</v>
      </c>
      <c r="BN874">
        <v>6276033.1437220797</v>
      </c>
      <c r="BO874">
        <v>6206137.9129640497</v>
      </c>
      <c r="BP874">
        <v>6137021.0948069096</v>
      </c>
      <c r="BQ874">
        <v>6068674.0201874096</v>
      </c>
      <c r="BR874">
        <v>6001088.1165883197</v>
      </c>
      <c r="BS874">
        <v>5934254.9069632599</v>
      </c>
      <c r="BT874">
        <v>5868166.0086734099</v>
      </c>
      <c r="BU874">
        <v>5802813.1324361404</v>
      </c>
      <c r="BV874">
        <v>5738188.08128531</v>
      </c>
      <c r="BW874">
        <v>5674282.7495431397</v>
      </c>
      <c r="BX874">
        <v>5611089.1218035603</v>
      </c>
      <c r="BY874">
        <v>5548599.2719268696</v>
      </c>
      <c r="BZ874">
        <v>5486805.3620455703</v>
      </c>
      <c r="CA874">
        <v>5425699.6415813304</v>
      </c>
      <c r="CB874">
        <v>5365274.4462728202</v>
      </c>
      <c r="CC874">
        <v>5305522.1972144302</v>
      </c>
    </row>
    <row r="875" spans="1:81" x14ac:dyDescent="0.25">
      <c r="A875">
        <v>17628</v>
      </c>
      <c r="B875" t="s">
        <v>499</v>
      </c>
      <c r="C875" t="s">
        <v>21</v>
      </c>
      <c r="D875">
        <v>2019</v>
      </c>
      <c r="E875" t="s">
        <v>32</v>
      </c>
      <c r="F875" t="s">
        <v>33</v>
      </c>
      <c r="G875">
        <v>2018</v>
      </c>
      <c r="H875">
        <v>167</v>
      </c>
      <c r="I875">
        <v>100</v>
      </c>
      <c r="J875">
        <v>2025</v>
      </c>
      <c r="K875">
        <v>100</v>
      </c>
      <c r="L875">
        <v>0</v>
      </c>
      <c r="M875">
        <v>2020</v>
      </c>
      <c r="N875">
        <v>108</v>
      </c>
      <c r="O875">
        <v>35.329341317365298</v>
      </c>
      <c r="P875" t="s">
        <v>24</v>
      </c>
      <c r="Q875">
        <v>3.3178048947487802</v>
      </c>
      <c r="R875">
        <v>1</v>
      </c>
      <c r="S875" t="s">
        <v>25</v>
      </c>
      <c r="T875">
        <v>-1.11368485725649E-2</v>
      </c>
      <c r="AW875">
        <v>167</v>
      </c>
      <c r="AX875">
        <v>137.5</v>
      </c>
      <c r="AY875">
        <v>108</v>
      </c>
      <c r="AZ875">
        <v>86.4</v>
      </c>
      <c r="BA875">
        <v>64.8</v>
      </c>
      <c r="BB875">
        <v>43.2</v>
      </c>
      <c r="BC875">
        <v>21.599999999999898</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row>
    <row r="876" spans="1:81" x14ac:dyDescent="0.25">
      <c r="A876">
        <v>17624</v>
      </c>
      <c r="B876" t="s">
        <v>1402</v>
      </c>
      <c r="C876" t="s">
        <v>21</v>
      </c>
      <c r="D876">
        <v>2019</v>
      </c>
      <c r="E876" t="s">
        <v>28</v>
      </c>
      <c r="F876" t="s">
        <v>23</v>
      </c>
      <c r="G876">
        <v>2018</v>
      </c>
      <c r="H876">
        <v>147950</v>
      </c>
      <c r="I876">
        <v>100</v>
      </c>
      <c r="J876">
        <v>2030</v>
      </c>
      <c r="K876">
        <v>100</v>
      </c>
      <c r="L876">
        <v>0</v>
      </c>
      <c r="M876">
        <v>2020</v>
      </c>
      <c r="N876">
        <v>117858</v>
      </c>
      <c r="O876">
        <v>20.339303818857701</v>
      </c>
      <c r="P876" t="s">
        <v>24</v>
      </c>
      <c r="Q876">
        <v>3.6502586974390199</v>
      </c>
      <c r="R876">
        <v>1</v>
      </c>
      <c r="S876" t="s">
        <v>25</v>
      </c>
      <c r="T876">
        <v>-1.11368485725649E-2</v>
      </c>
      <c r="AW876">
        <v>147950</v>
      </c>
      <c r="AX876">
        <v>132904</v>
      </c>
      <c r="AY876">
        <v>117858</v>
      </c>
      <c r="AZ876">
        <v>106072.2</v>
      </c>
      <c r="BA876">
        <v>94286.399999999994</v>
      </c>
      <c r="BB876">
        <v>82500.600000000006</v>
      </c>
      <c r="BC876">
        <v>70714.799999999901</v>
      </c>
      <c r="BD876">
        <v>58929</v>
      </c>
      <c r="BE876">
        <v>47143.199999999997</v>
      </c>
      <c r="BF876">
        <v>35357.4</v>
      </c>
      <c r="BG876">
        <v>23571.5999999999</v>
      </c>
      <c r="BH876">
        <v>11785.8</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row>
    <row r="877" spans="1:81" x14ac:dyDescent="0.25">
      <c r="A877">
        <v>17673</v>
      </c>
      <c r="B877" t="s">
        <v>501</v>
      </c>
      <c r="C877" t="s">
        <v>27</v>
      </c>
      <c r="D877">
        <v>2017</v>
      </c>
      <c r="E877" t="s">
        <v>690</v>
      </c>
      <c r="F877" t="s">
        <v>23</v>
      </c>
      <c r="G877">
        <v>2015</v>
      </c>
      <c r="H877">
        <v>379403</v>
      </c>
      <c r="I877">
        <v>100</v>
      </c>
      <c r="J877">
        <v>2030</v>
      </c>
      <c r="K877">
        <v>100</v>
      </c>
      <c r="L877">
        <v>0</v>
      </c>
      <c r="M877">
        <v>2020</v>
      </c>
      <c r="N877">
        <v>246837</v>
      </c>
      <c r="O877">
        <v>34.9406831258583</v>
      </c>
      <c r="P877" t="s">
        <v>24</v>
      </c>
      <c r="Q877">
        <v>3.65028184273902</v>
      </c>
      <c r="R877">
        <v>1</v>
      </c>
      <c r="S877" t="s">
        <v>25</v>
      </c>
      <c r="T877">
        <v>-1.11368485725649E-2</v>
      </c>
      <c r="AT877">
        <v>379403</v>
      </c>
      <c r="AU877">
        <v>352889.8</v>
      </c>
      <c r="AV877">
        <v>326376.59999999998</v>
      </c>
      <c r="AW877">
        <v>299863.40000000002</v>
      </c>
      <c r="AX877">
        <v>273350.2</v>
      </c>
      <c r="AY877">
        <v>246837</v>
      </c>
      <c r="AZ877">
        <v>222153.3</v>
      </c>
      <c r="BA877">
        <v>197469.6</v>
      </c>
      <c r="BB877">
        <v>172785.9</v>
      </c>
      <c r="BC877">
        <v>148102.20000000001</v>
      </c>
      <c r="BD877">
        <v>123418.5</v>
      </c>
      <c r="BE877">
        <v>98734.8</v>
      </c>
      <c r="BF877">
        <v>74051.100000000006</v>
      </c>
      <c r="BG877">
        <v>49367.3999999999</v>
      </c>
      <c r="BH877">
        <v>24683.699999999899</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row>
    <row r="878" spans="1:81" x14ac:dyDescent="0.25">
      <c r="A878">
        <v>17652</v>
      </c>
      <c r="B878" t="s">
        <v>1403</v>
      </c>
      <c r="C878" t="s">
        <v>27</v>
      </c>
      <c r="D878">
        <v>2020</v>
      </c>
      <c r="E878" t="s">
        <v>105</v>
      </c>
      <c r="F878" t="s">
        <v>54</v>
      </c>
      <c r="G878">
        <v>2019</v>
      </c>
      <c r="H878">
        <v>1171200</v>
      </c>
      <c r="I878">
        <v>100</v>
      </c>
      <c r="J878">
        <v>2030</v>
      </c>
      <c r="K878">
        <v>50</v>
      </c>
      <c r="L878">
        <v>585600</v>
      </c>
      <c r="M878">
        <v>2020</v>
      </c>
      <c r="N878">
        <v>1103956</v>
      </c>
      <c r="O878">
        <v>22.827728208647901</v>
      </c>
      <c r="P878" t="s">
        <v>24</v>
      </c>
      <c r="Q878">
        <v>3.4917009024390202</v>
      </c>
      <c r="R878">
        <v>1</v>
      </c>
      <c r="S878" t="s">
        <v>25</v>
      </c>
      <c r="T878">
        <v>-1.11368485725649E-2</v>
      </c>
      <c r="AX878">
        <v>1171200</v>
      </c>
      <c r="AY878">
        <v>1103956</v>
      </c>
      <c r="AZ878">
        <v>1052120.3999999999</v>
      </c>
      <c r="BA878">
        <v>1000284.8</v>
      </c>
      <c r="BB878">
        <v>948449.2</v>
      </c>
      <c r="BC878">
        <v>896613.6</v>
      </c>
      <c r="BD878">
        <v>844778</v>
      </c>
      <c r="BE878">
        <v>792942.4</v>
      </c>
      <c r="BF878">
        <v>741106.8</v>
      </c>
      <c r="BG878">
        <v>689271.2</v>
      </c>
      <c r="BH878">
        <v>637435.6</v>
      </c>
      <c r="BI878">
        <v>585600</v>
      </c>
      <c r="BJ878">
        <v>579078.26147590601</v>
      </c>
      <c r="BK878">
        <v>572629.15456618404</v>
      </c>
      <c r="BL878">
        <v>566251.87038354506</v>
      </c>
      <c r="BM878">
        <v>559945.609049152</v>
      </c>
      <c r="BN878">
        <v>553709.57959229895</v>
      </c>
      <c r="BO878">
        <v>547542.99985120096</v>
      </c>
      <c r="BP878">
        <v>541445.09637488995</v>
      </c>
      <c r="BQ878">
        <v>535415.10432620498</v>
      </c>
      <c r="BR878">
        <v>529452.26738585997</v>
      </c>
      <c r="BS878">
        <v>523555.83765758201</v>
      </c>
      <c r="BT878">
        <v>517725.075574307</v>
      </c>
      <c r="BU878">
        <v>511959.24980541703</v>
      </c>
      <c r="BV878">
        <v>506257.63716500998</v>
      </c>
      <c r="BW878">
        <v>500619.52252119902</v>
      </c>
      <c r="BX878">
        <v>495044.19870641001</v>
      </c>
      <c r="BY878">
        <v>489530.96642869001</v>
      </c>
      <c r="BZ878">
        <v>484079.13418399199</v>
      </c>
      <c r="CA878">
        <v>478688.01816944702</v>
      </c>
      <c r="CB878">
        <v>473356.94219759299</v>
      </c>
      <c r="CC878">
        <v>468085.23761156597</v>
      </c>
    </row>
    <row r="879" spans="1:81" x14ac:dyDescent="0.25">
      <c r="A879">
        <v>22352</v>
      </c>
      <c r="B879" t="s">
        <v>502</v>
      </c>
      <c r="C879" t="s">
        <v>252</v>
      </c>
      <c r="D879">
        <v>2019</v>
      </c>
      <c r="E879" t="s">
        <v>28</v>
      </c>
      <c r="F879" t="s">
        <v>23</v>
      </c>
      <c r="G879">
        <v>2019</v>
      </c>
      <c r="H879">
        <v>1163785</v>
      </c>
      <c r="I879">
        <v>100</v>
      </c>
      <c r="J879">
        <v>2030</v>
      </c>
      <c r="K879">
        <v>100</v>
      </c>
      <c r="L879">
        <v>0</v>
      </c>
      <c r="M879">
        <v>2020</v>
      </c>
      <c r="N879">
        <v>1169699</v>
      </c>
      <c r="O879">
        <v>-0.508169464291085</v>
      </c>
      <c r="P879" t="s">
        <v>24</v>
      </c>
      <c r="Q879">
        <v>3.6503602809390201</v>
      </c>
      <c r="R879">
        <v>1</v>
      </c>
      <c r="S879" t="s">
        <v>25</v>
      </c>
      <c r="T879">
        <v>-1.11368485725649E-2</v>
      </c>
      <c r="AX879">
        <v>1163785</v>
      </c>
      <c r="AY879">
        <v>1169699</v>
      </c>
      <c r="AZ879">
        <v>1052729.1000000001</v>
      </c>
      <c r="BA879">
        <v>935759.2</v>
      </c>
      <c r="BB879">
        <v>818789.3</v>
      </c>
      <c r="BC879">
        <v>701819.39999999898</v>
      </c>
      <c r="BD879">
        <v>584849.5</v>
      </c>
      <c r="BE879">
        <v>467879.6</v>
      </c>
      <c r="BF879">
        <v>350909.7</v>
      </c>
      <c r="BG879">
        <v>233939.799999999</v>
      </c>
      <c r="BH879">
        <v>116969.899999999</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row>
    <row r="880" spans="1:81" x14ac:dyDescent="0.25">
      <c r="A880">
        <v>862395</v>
      </c>
      <c r="B880" t="s">
        <v>1404</v>
      </c>
      <c r="C880" t="s">
        <v>148</v>
      </c>
      <c r="D880">
        <v>2020</v>
      </c>
      <c r="E880" t="s">
        <v>690</v>
      </c>
      <c r="F880" t="s">
        <v>23</v>
      </c>
      <c r="G880">
        <v>2020</v>
      </c>
      <c r="H880">
        <v>1845800</v>
      </c>
      <c r="I880">
        <v>100</v>
      </c>
      <c r="J880">
        <v>2040</v>
      </c>
      <c r="K880">
        <v>100</v>
      </c>
      <c r="L880">
        <v>0</v>
      </c>
      <c r="M880">
        <v>2020</v>
      </c>
      <c r="N880">
        <v>1845800</v>
      </c>
      <c r="O880">
        <v>0</v>
      </c>
      <c r="P880" t="s">
        <v>45</v>
      </c>
      <c r="Q880">
        <v>3.6553065312195101</v>
      </c>
      <c r="R880">
        <v>1</v>
      </c>
      <c r="S880" t="s">
        <v>25</v>
      </c>
      <c r="T880">
        <v>-1.11368485725649E-2</v>
      </c>
      <c r="AY880">
        <v>1845800</v>
      </c>
      <c r="AZ880">
        <v>1753510</v>
      </c>
      <c r="BA880">
        <v>1661220</v>
      </c>
      <c r="BB880">
        <v>1568930</v>
      </c>
      <c r="BC880">
        <v>1476640</v>
      </c>
      <c r="BD880">
        <v>1384350</v>
      </c>
      <c r="BE880">
        <v>1292060</v>
      </c>
      <c r="BF880">
        <v>1199770</v>
      </c>
      <c r="BG880">
        <v>1107480</v>
      </c>
      <c r="BH880">
        <v>1015190</v>
      </c>
      <c r="BI880">
        <v>922900</v>
      </c>
      <c r="BJ880">
        <v>830609.99999999895</v>
      </c>
      <c r="BK880">
        <v>738320</v>
      </c>
      <c r="BL880">
        <v>646030</v>
      </c>
      <c r="BM880">
        <v>553740</v>
      </c>
      <c r="BN880">
        <v>461450</v>
      </c>
      <c r="BO880">
        <v>369160</v>
      </c>
      <c r="BP880">
        <v>276870</v>
      </c>
      <c r="BQ880">
        <v>184580</v>
      </c>
      <c r="BR880">
        <v>92290</v>
      </c>
      <c r="BS880">
        <v>0</v>
      </c>
      <c r="BT880">
        <v>0</v>
      </c>
      <c r="BU880">
        <v>0</v>
      </c>
      <c r="BV880">
        <v>0</v>
      </c>
      <c r="BW880">
        <v>0</v>
      </c>
      <c r="BX880">
        <v>0</v>
      </c>
      <c r="BY880">
        <v>0</v>
      </c>
      <c r="BZ880">
        <v>0</v>
      </c>
      <c r="CA880">
        <v>0</v>
      </c>
      <c r="CB880">
        <v>0</v>
      </c>
      <c r="CC880">
        <v>0</v>
      </c>
    </row>
    <row r="881" spans="1:81" x14ac:dyDescent="0.25">
      <c r="A881">
        <v>17788</v>
      </c>
      <c r="B881" t="s">
        <v>677</v>
      </c>
      <c r="C881" t="s">
        <v>27</v>
      </c>
      <c r="D881">
        <v>2020</v>
      </c>
      <c r="E881" t="s">
        <v>28</v>
      </c>
      <c r="F881" t="s">
        <v>23</v>
      </c>
      <c r="G881">
        <v>2019</v>
      </c>
      <c r="H881">
        <v>123562.97</v>
      </c>
      <c r="I881">
        <v>100</v>
      </c>
      <c r="J881">
        <v>2030</v>
      </c>
      <c r="K881">
        <v>50</v>
      </c>
      <c r="L881">
        <v>61781.485000000001</v>
      </c>
      <c r="M881">
        <v>2020</v>
      </c>
      <c r="N881">
        <v>90415.1</v>
      </c>
      <c r="O881">
        <v>53.653404413959898</v>
      </c>
      <c r="P881" t="s">
        <v>24</v>
      </c>
      <c r="Q881">
        <v>3.1502562587360199</v>
      </c>
      <c r="R881">
        <v>1</v>
      </c>
      <c r="S881" t="s">
        <v>25</v>
      </c>
      <c r="T881">
        <v>-1.11368485725649E-2</v>
      </c>
      <c r="AX881">
        <v>123562.97</v>
      </c>
      <c r="AY881">
        <v>90415.1</v>
      </c>
      <c r="AZ881">
        <v>87551.738500000007</v>
      </c>
      <c r="BA881">
        <v>84688.376999999993</v>
      </c>
      <c r="BB881">
        <v>81825.015499999994</v>
      </c>
      <c r="BC881">
        <v>78961.653999999995</v>
      </c>
      <c r="BD881">
        <v>76098.292499999996</v>
      </c>
      <c r="BE881">
        <v>73234.930999999997</v>
      </c>
      <c r="BF881">
        <v>70371.569499999998</v>
      </c>
      <c r="BG881">
        <v>67508.207999999999</v>
      </c>
      <c r="BH881">
        <v>64644.8465</v>
      </c>
      <c r="BI881">
        <v>61781.485000000001</v>
      </c>
      <c r="BJ881">
        <v>61093.433956966801</v>
      </c>
      <c r="BK881">
        <v>60413.045634210001</v>
      </c>
      <c r="BL881">
        <v>59740.234693174403</v>
      </c>
      <c r="BM881">
        <v>59074.916745707</v>
      </c>
      <c r="BN881">
        <v>58417.008343473201</v>
      </c>
      <c r="BO881">
        <v>57766.4269674897</v>
      </c>
      <c r="BP881">
        <v>57123.091017774597</v>
      </c>
      <c r="BQ881">
        <v>56486.919803112803</v>
      </c>
      <c r="BR881">
        <v>55857.833530934899</v>
      </c>
      <c r="BS881">
        <v>55235.753297309398</v>
      </c>
      <c r="BT881">
        <v>54620.6010770457</v>
      </c>
      <c r="BU881">
        <v>54012.299713908098</v>
      </c>
      <c r="BV881">
        <v>53410.7729109383</v>
      </c>
      <c r="BW881">
        <v>52815.945220885602</v>
      </c>
      <c r="BX881">
        <v>52227.742036743701</v>
      </c>
      <c r="BY881">
        <v>51646.089582393499</v>
      </c>
      <c r="BZ881">
        <v>51070.914903349199</v>
      </c>
      <c r="CA881">
        <v>50502.145857608302</v>
      </c>
      <c r="CB881">
        <v>49939.711106602503</v>
      </c>
      <c r="CC881">
        <v>49383.540106250701</v>
      </c>
    </row>
    <row r="882" spans="1:81" x14ac:dyDescent="0.25">
      <c r="A882">
        <v>21815</v>
      </c>
      <c r="B882" t="s">
        <v>1405</v>
      </c>
      <c r="C882" t="s">
        <v>21</v>
      </c>
      <c r="D882">
        <v>2020</v>
      </c>
      <c r="E882" t="s">
        <v>88</v>
      </c>
      <c r="F882" t="s">
        <v>54</v>
      </c>
      <c r="G882">
        <v>2019</v>
      </c>
      <c r="H882">
        <v>4872</v>
      </c>
      <c r="I882">
        <v>100</v>
      </c>
      <c r="J882">
        <v>2024</v>
      </c>
      <c r="K882">
        <v>20</v>
      </c>
      <c r="L882">
        <v>3897.6</v>
      </c>
      <c r="M882">
        <v>2020</v>
      </c>
      <c r="N882">
        <v>4872</v>
      </c>
      <c r="O882">
        <v>0</v>
      </c>
      <c r="P882" t="s">
        <v>691</v>
      </c>
      <c r="Q882">
        <v>3.18731756037073</v>
      </c>
      <c r="R882">
        <v>1</v>
      </c>
      <c r="S882" t="s">
        <v>25</v>
      </c>
      <c r="T882">
        <v>-1.11368485725649E-2</v>
      </c>
      <c r="AX882">
        <v>4872</v>
      </c>
      <c r="AY882">
        <v>4872</v>
      </c>
      <c r="AZ882">
        <v>4628.3999999999996</v>
      </c>
      <c r="BA882">
        <v>4384.8</v>
      </c>
      <c r="BB882">
        <v>4141.2</v>
      </c>
      <c r="BC882">
        <v>3897.6</v>
      </c>
      <c r="BD882">
        <v>3854.19301900357</v>
      </c>
      <c r="BE882">
        <v>3811.2694549814901</v>
      </c>
      <c r="BF882">
        <v>3768.8239241921201</v>
      </c>
      <c r="BG882">
        <v>3726.85110285173</v>
      </c>
      <c r="BH882">
        <v>3685.34572646677</v>
      </c>
      <c r="BI882">
        <v>3644.3025891735601</v>
      </c>
      <c r="BJ882">
        <v>3603.7165430853302</v>
      </c>
      <c r="BK882">
        <v>3563.5824976465401</v>
      </c>
      <c r="BL882">
        <v>3523.8954189944102</v>
      </c>
      <c r="BM882">
        <v>3484.65032932751</v>
      </c>
      <c r="BN882">
        <v>3445.84230628145</v>
      </c>
      <c r="BO882">
        <v>3407.4664823114599</v>
      </c>
      <c r="BP882">
        <v>3369.5180440818699</v>
      </c>
      <c r="BQ882">
        <v>3331.9922318623999</v>
      </c>
      <c r="BR882">
        <v>3294.8843389311901</v>
      </c>
      <c r="BS882">
        <v>3258.1897109843899</v>
      </c>
      <c r="BT882">
        <v>3221.9037455524699</v>
      </c>
      <c r="BU882">
        <v>3186.0218914228699</v>
      </c>
      <c r="BV882">
        <v>3150.5396480692202</v>
      </c>
      <c r="BW882">
        <v>3115.45256508681</v>
      </c>
      <c r="BX882">
        <v>3080.7562416344299</v>
      </c>
      <c r="BY882">
        <v>3046.4463258823598</v>
      </c>
      <c r="BZ882">
        <v>3012.5185144665702</v>
      </c>
      <c r="CA882">
        <v>2978.9685519488999</v>
      </c>
      <c r="CB882">
        <v>2945.7922302834199</v>
      </c>
      <c r="CC882">
        <v>2912.98538828851</v>
      </c>
    </row>
    <row r="883" spans="1:81" x14ac:dyDescent="0.25">
      <c r="A883">
        <v>73265</v>
      </c>
      <c r="B883" t="s">
        <v>1406</v>
      </c>
      <c r="C883" t="s">
        <v>27</v>
      </c>
      <c r="D883">
        <v>2019</v>
      </c>
      <c r="E883" t="s">
        <v>44</v>
      </c>
      <c r="F883" t="s">
        <v>33</v>
      </c>
      <c r="G883">
        <v>2019</v>
      </c>
      <c r="H883">
        <v>16845.096000000001</v>
      </c>
      <c r="I883">
        <v>98.4</v>
      </c>
      <c r="J883">
        <v>2025</v>
      </c>
      <c r="K883">
        <v>15</v>
      </c>
      <c r="L883">
        <v>14318.3316</v>
      </c>
      <c r="M883">
        <v>2020</v>
      </c>
      <c r="N883">
        <v>17301.652320000001</v>
      </c>
      <c r="O883">
        <v>53.591352859135299</v>
      </c>
      <c r="P883" t="s">
        <v>24</v>
      </c>
      <c r="Q883">
        <v>2.4518067900487801</v>
      </c>
      <c r="R883">
        <v>1</v>
      </c>
      <c r="S883" t="s">
        <v>25</v>
      </c>
      <c r="T883">
        <v>-1.11368485725649E-2</v>
      </c>
      <c r="AX883">
        <v>16845.096000000001</v>
      </c>
      <c r="AY883">
        <v>17301.652320000001</v>
      </c>
      <c r="AZ883">
        <v>16704.988175999999</v>
      </c>
      <c r="BA883">
        <v>16108.324032</v>
      </c>
      <c r="BB883">
        <v>15511.659888</v>
      </c>
      <c r="BC883">
        <v>14914.995744</v>
      </c>
      <c r="BD883">
        <v>14318.3316</v>
      </c>
      <c r="BE883">
        <v>14158.870509159</v>
      </c>
      <c r="BF883">
        <v>14001.1853123399</v>
      </c>
      <c r="BG883">
        <v>13845.256231679999</v>
      </c>
      <c r="BH883">
        <v>13691.063709579401</v>
      </c>
      <c r="BI883">
        <v>13538.5884062485</v>
      </c>
      <c r="BJ883">
        <v>13387.811197281801</v>
      </c>
      <c r="BK883">
        <v>13238.7131712596</v>
      </c>
      <c r="BL883">
        <v>13091.2756273756</v>
      </c>
      <c r="BM883">
        <v>12945.4800730918</v>
      </c>
      <c r="BN883">
        <v>12801.308221818699</v>
      </c>
      <c r="BO883">
        <v>12658.7419906215</v>
      </c>
      <c r="BP883">
        <v>12517.763497952799</v>
      </c>
      <c r="BQ883">
        <v>12378.3550614089</v>
      </c>
      <c r="BR883">
        <v>12240.499195512601</v>
      </c>
      <c r="BS883">
        <v>12104.1786095196</v>
      </c>
      <c r="BT883">
        <v>11969.376205250101</v>
      </c>
      <c r="BU883">
        <v>11836.075074944099</v>
      </c>
      <c r="BV883">
        <v>11704.258499141</v>
      </c>
      <c r="BW883">
        <v>11573.909944581899</v>
      </c>
      <c r="BX883">
        <v>11445.013062136601</v>
      </c>
      <c r="BY883">
        <v>11317.5516847525</v>
      </c>
      <c r="BZ883">
        <v>11191.5098254273</v>
      </c>
      <c r="CA883">
        <v>11066.8716752031</v>
      </c>
      <c r="CB883">
        <v>10943.621601184301</v>
      </c>
      <c r="CC883">
        <v>10821.7441445765</v>
      </c>
    </row>
    <row r="884" spans="1:81" x14ac:dyDescent="0.25">
      <c r="A884">
        <v>17832</v>
      </c>
      <c r="B884" t="s">
        <v>1407</v>
      </c>
      <c r="C884" t="s">
        <v>31</v>
      </c>
      <c r="D884">
        <v>2019</v>
      </c>
      <c r="E884" t="s">
        <v>690</v>
      </c>
      <c r="F884" t="s">
        <v>23</v>
      </c>
      <c r="G884">
        <v>2019</v>
      </c>
      <c r="H884">
        <v>2148.5999999999899</v>
      </c>
      <c r="I884">
        <v>100</v>
      </c>
      <c r="J884">
        <v>2030</v>
      </c>
      <c r="K884">
        <v>30</v>
      </c>
      <c r="L884">
        <v>1504.01999999999</v>
      </c>
      <c r="M884">
        <v>2020</v>
      </c>
      <c r="N884">
        <v>813.7</v>
      </c>
      <c r="O884">
        <v>207.09609358031599</v>
      </c>
      <c r="P884" t="s">
        <v>691</v>
      </c>
      <c r="Q884">
        <v>2.9502441172990199</v>
      </c>
      <c r="R884">
        <v>1</v>
      </c>
      <c r="S884" t="s">
        <v>25</v>
      </c>
      <c r="T884">
        <v>-1.11368485725649E-2</v>
      </c>
      <c r="AX884">
        <v>2148.5999999999899</v>
      </c>
      <c r="AY884">
        <v>813.7</v>
      </c>
      <c r="AZ884">
        <v>882.73199999999895</v>
      </c>
      <c r="BA884">
        <v>951.76399999999796</v>
      </c>
      <c r="BB884">
        <v>1020.79599999999</v>
      </c>
      <c r="BC884">
        <v>1089.82799999999</v>
      </c>
      <c r="BD884">
        <v>1158.8599999999899</v>
      </c>
      <c r="BE884">
        <v>1227.89199999999</v>
      </c>
      <c r="BF884">
        <v>1296.92399999999</v>
      </c>
      <c r="BG884">
        <v>1365.9559999999899</v>
      </c>
      <c r="BH884">
        <v>1434.9879999999901</v>
      </c>
      <c r="BI884">
        <v>1504.01999999999</v>
      </c>
      <c r="BJ884">
        <v>1487.26995700988</v>
      </c>
      <c r="BK884">
        <v>1470.7064567121299</v>
      </c>
      <c r="BL884">
        <v>1454.3274216090399</v>
      </c>
      <c r="BM884">
        <v>1438.1307973396499</v>
      </c>
      <c r="BN884">
        <v>1422.1145524221399</v>
      </c>
      <c r="BO884">
        <v>1406.2766779989699</v>
      </c>
      <c r="BP884">
        <v>1390.61518758497</v>
      </c>
      <c r="BQ884">
        <v>1375.1281168181199</v>
      </c>
      <c r="BR884">
        <v>1359.8135232132399</v>
      </c>
      <c r="BS884">
        <v>1344.6694859182901</v>
      </c>
      <c r="BT884">
        <v>1329.69410547347</v>
      </c>
      <c r="BU884">
        <v>1314.88550357298</v>
      </c>
      <c r="BV884">
        <v>1300.24182282943</v>
      </c>
      <c r="BW884">
        <v>1285.76122654086</v>
      </c>
      <c r="BX884">
        <v>1271.4418984603999</v>
      </c>
      <c r="BY884">
        <v>1257.2820425684299</v>
      </c>
      <c r="BZ884">
        <v>1243.2798828473401</v>
      </c>
      <c r="CA884">
        <v>1229.43366305875</v>
      </c>
      <c r="CB884">
        <v>1215.74164652325</v>
      </c>
      <c r="CC884">
        <v>1202.2021159025601</v>
      </c>
    </row>
    <row r="885" spans="1:81" x14ac:dyDescent="0.25">
      <c r="A885">
        <v>52360</v>
      </c>
      <c r="B885" t="s">
        <v>1408</v>
      </c>
      <c r="C885" t="s">
        <v>92</v>
      </c>
      <c r="D885">
        <v>2019</v>
      </c>
      <c r="E885" t="s">
        <v>28</v>
      </c>
      <c r="F885" t="s">
        <v>23</v>
      </c>
      <c r="G885">
        <v>2014</v>
      </c>
      <c r="H885">
        <v>5398</v>
      </c>
      <c r="I885">
        <v>100</v>
      </c>
      <c r="J885">
        <v>2021</v>
      </c>
      <c r="K885">
        <v>25</v>
      </c>
      <c r="L885">
        <v>4048.5</v>
      </c>
      <c r="M885">
        <v>2020</v>
      </c>
      <c r="N885">
        <v>4018</v>
      </c>
      <c r="O885">
        <v>102.26009633197501</v>
      </c>
      <c r="P885" t="s">
        <v>691</v>
      </c>
      <c r="Q885">
        <v>2.8958541983365902</v>
      </c>
      <c r="R885">
        <v>1</v>
      </c>
      <c r="S885" t="s">
        <v>25</v>
      </c>
      <c r="T885">
        <v>-1.11368485725649E-2</v>
      </c>
      <c r="AS885">
        <v>5398</v>
      </c>
      <c r="AT885">
        <v>5168</v>
      </c>
      <c r="AU885">
        <v>4938</v>
      </c>
      <c r="AV885">
        <v>4708</v>
      </c>
      <c r="AW885">
        <v>4478</v>
      </c>
      <c r="AX885">
        <v>4248</v>
      </c>
      <c r="AY885">
        <v>4018</v>
      </c>
      <c r="AZ885">
        <v>4048.5</v>
      </c>
      <c r="BA885">
        <v>4003.41246855397</v>
      </c>
      <c r="BB885">
        <v>3958.82707011816</v>
      </c>
      <c r="BC885">
        <v>3914.7382125132899</v>
      </c>
      <c r="BD885">
        <v>3871.1403658392901</v>
      </c>
      <c r="BE885">
        <v>3828.0280617817998</v>
      </c>
      <c r="BF885">
        <v>3785.3958929261998</v>
      </c>
      <c r="BG885">
        <v>3743.2385120794702</v>
      </c>
      <c r="BH885">
        <v>3701.5506315994498</v>
      </c>
      <c r="BI885">
        <v>3660.3270227316498</v>
      </c>
      <c r="BJ885">
        <v>3619.5625149534198</v>
      </c>
      <c r="BK885">
        <v>3579.25199532545</v>
      </c>
      <c r="BL885">
        <v>3539.3904078504602</v>
      </c>
      <c r="BM885">
        <v>3499.9727528390399</v>
      </c>
      <c r="BN885">
        <v>3460.9940862825702</v>
      </c>
      <c r="BO885">
        <v>3422.4495192331001</v>
      </c>
      <c r="BP885">
        <v>3384.33421719015</v>
      </c>
      <c r="BQ885">
        <v>3346.64339949435</v>
      </c>
      <c r="BR885">
        <v>3309.3723387278101</v>
      </c>
      <c r="BS885">
        <v>3272.5163601211598</v>
      </c>
      <c r="BT885">
        <v>3236.0708409672502</v>
      </c>
      <c r="BU885">
        <v>3200.0312100413098</v>
      </c>
      <c r="BV885">
        <v>3164.3929470275998</v>
      </c>
      <c r="BW885">
        <v>3129.1515819524602</v>
      </c>
      <c r="BX885">
        <v>3094.30269462365</v>
      </c>
      <c r="BY885">
        <v>3059.8419140759502</v>
      </c>
      <c r="BZ885">
        <v>3025.7649180229</v>
      </c>
      <c r="CA885">
        <v>2992.0674323147</v>
      </c>
      <c r="CB885">
        <v>2958.7452304020999</v>
      </c>
      <c r="CC885">
        <v>2925.7941328063198</v>
      </c>
    </row>
    <row r="886" spans="1:81" x14ac:dyDescent="0.25">
      <c r="A886">
        <v>17815</v>
      </c>
      <c r="B886" t="s">
        <v>1409</v>
      </c>
      <c r="C886" t="s">
        <v>27</v>
      </c>
      <c r="D886">
        <v>2020</v>
      </c>
      <c r="E886" t="s">
        <v>690</v>
      </c>
      <c r="F886" t="s">
        <v>23</v>
      </c>
      <c r="G886">
        <v>2019</v>
      </c>
      <c r="H886">
        <v>177759</v>
      </c>
      <c r="I886">
        <v>100</v>
      </c>
      <c r="J886">
        <v>2024</v>
      </c>
      <c r="K886">
        <v>20</v>
      </c>
      <c r="L886">
        <v>142207.20000000001</v>
      </c>
      <c r="M886">
        <v>2020</v>
      </c>
      <c r="N886">
        <v>143526</v>
      </c>
      <c r="O886">
        <v>96.290483182286096</v>
      </c>
      <c r="P886" t="s">
        <v>24</v>
      </c>
      <c r="Q886">
        <v>2.8473348490707302</v>
      </c>
      <c r="R886">
        <v>1</v>
      </c>
      <c r="S886" t="s">
        <v>25</v>
      </c>
      <c r="T886">
        <v>-1.11368485725649E-2</v>
      </c>
      <c r="AX886">
        <v>177759</v>
      </c>
      <c r="AY886">
        <v>143526</v>
      </c>
      <c r="AZ886">
        <v>143196.29999999999</v>
      </c>
      <c r="BA886">
        <v>142866.6</v>
      </c>
      <c r="BB886">
        <v>142536.9</v>
      </c>
      <c r="BC886">
        <v>142207.20000000001</v>
      </c>
      <c r="BD886">
        <v>140623.45994767101</v>
      </c>
      <c r="BE886">
        <v>139057.35776848401</v>
      </c>
      <c r="BF886">
        <v>137508.69703211499</v>
      </c>
      <c r="BG886">
        <v>135977.28349585799</v>
      </c>
      <c r="BH886">
        <v>134462.92508025601</v>
      </c>
      <c r="BI886">
        <v>132965.43184501299</v>
      </c>
      <c r="BJ886">
        <v>131484.61596516901</v>
      </c>
      <c r="BK886">
        <v>130020.291707543</v>
      </c>
      <c r="BL886">
        <v>128572.27540743499</v>
      </c>
      <c r="BM886">
        <v>127140.385445593</v>
      </c>
      <c r="BN886">
        <v>125724.44222542801</v>
      </c>
      <c r="BO886">
        <v>124324.26815049299</v>
      </c>
      <c r="BP886">
        <v>122939.687602206</v>
      </c>
      <c r="BQ886">
        <v>121570.526917822</v>
      </c>
      <c r="BR886">
        <v>120216.614368651</v>
      </c>
      <c r="BS886">
        <v>118877.780138521</v>
      </c>
      <c r="BT886">
        <v>117553.856302475</v>
      </c>
      <c r="BU886">
        <v>116244.676805714</v>
      </c>
      <c r="BV886">
        <v>114950.07744276201</v>
      </c>
      <c r="BW886">
        <v>113669.895836877</v>
      </c>
      <c r="BX886">
        <v>112403.971419683</v>
      </c>
      <c r="BY886">
        <v>111152.145411027</v>
      </c>
      <c r="BZ886">
        <v>109914.260799068</v>
      </c>
      <c r="CA886">
        <v>108690.162320584</v>
      </c>
      <c r="CB886">
        <v>107479.69644149199</v>
      </c>
      <c r="CC886">
        <v>106282.711337598</v>
      </c>
    </row>
    <row r="887" spans="1:81" x14ac:dyDescent="0.25">
      <c r="A887">
        <v>17870</v>
      </c>
      <c r="B887" t="s">
        <v>1410</v>
      </c>
      <c r="C887" t="s">
        <v>59</v>
      </c>
      <c r="D887">
        <v>2017</v>
      </c>
      <c r="E887" t="s">
        <v>690</v>
      </c>
      <c r="F887" t="s">
        <v>23</v>
      </c>
      <c r="G887">
        <v>2005</v>
      </c>
      <c r="H887">
        <v>273098</v>
      </c>
      <c r="I887">
        <v>100</v>
      </c>
      <c r="J887">
        <v>2030</v>
      </c>
      <c r="K887">
        <v>39</v>
      </c>
      <c r="L887">
        <v>166589.78</v>
      </c>
      <c r="M887">
        <v>2020</v>
      </c>
      <c r="N887">
        <v>202607.508</v>
      </c>
      <c r="O887">
        <v>83.868805319904197</v>
      </c>
      <c r="P887" t="s">
        <v>24</v>
      </c>
      <c r="Q887">
        <v>3.0402740244390198</v>
      </c>
      <c r="R887">
        <v>1</v>
      </c>
      <c r="S887" t="s">
        <v>25</v>
      </c>
      <c r="T887">
        <v>-1.11368485725649E-2</v>
      </c>
      <c r="AJ887">
        <v>273098</v>
      </c>
      <c r="AK887">
        <v>268398.633866666</v>
      </c>
      <c r="AL887">
        <v>263699.26773333299</v>
      </c>
      <c r="AM887">
        <v>258999.90160000001</v>
      </c>
      <c r="AN887">
        <v>254300.53546666601</v>
      </c>
      <c r="AO887">
        <v>249601.169333333</v>
      </c>
      <c r="AP887">
        <v>244901.80319999999</v>
      </c>
      <c r="AQ887">
        <v>240202.437066666</v>
      </c>
      <c r="AR887">
        <v>235503.07093333299</v>
      </c>
      <c r="AS887">
        <v>230803.70480000001</v>
      </c>
      <c r="AT887">
        <v>226104.33866666601</v>
      </c>
      <c r="AU887">
        <v>221404.972533333</v>
      </c>
      <c r="AV887">
        <v>216705.60639999999</v>
      </c>
      <c r="AW887">
        <v>212006.24026666599</v>
      </c>
      <c r="AX887">
        <v>207306.87413333301</v>
      </c>
      <c r="AY887">
        <v>202607.508</v>
      </c>
      <c r="AZ887">
        <v>199005.7352</v>
      </c>
      <c r="BA887">
        <v>195403.96239999999</v>
      </c>
      <c r="BB887">
        <v>191802.18960000001</v>
      </c>
      <c r="BC887">
        <v>188200.41680000001</v>
      </c>
      <c r="BD887">
        <v>184598.644</v>
      </c>
      <c r="BE887">
        <v>180996.87119999999</v>
      </c>
      <c r="BF887">
        <v>177395.09839999999</v>
      </c>
      <c r="BG887">
        <v>173793.32559999899</v>
      </c>
      <c r="BH887">
        <v>170191.5528</v>
      </c>
      <c r="BI887">
        <v>166589.78</v>
      </c>
      <c r="BJ887">
        <v>164734.49484640299</v>
      </c>
      <c r="BK887">
        <v>162899.87172262001</v>
      </c>
      <c r="BL887">
        <v>161085.68051875499</v>
      </c>
      <c r="BM887">
        <v>159291.69368760899</v>
      </c>
      <c r="BN887">
        <v>157517.68621614299</v>
      </c>
      <c r="BO887">
        <v>155763.435597253</v>
      </c>
      <c r="BP887">
        <v>154028.72180186401</v>
      </c>
      <c r="BQ887">
        <v>152313.32725133101</v>
      </c>
      <c r="BR887">
        <v>150617.036790149</v>
      </c>
      <c r="BS887">
        <v>148939.637658969</v>
      </c>
      <c r="BT887">
        <v>147280.91946790801</v>
      </c>
      <c r="BU887">
        <v>145640.67417016599</v>
      </c>
      <c r="BV887">
        <v>144018.69603592699</v>
      </c>
      <c r="BW887">
        <v>142414.78162655601</v>
      </c>
      <c r="BX887">
        <v>140828.729769086</v>
      </c>
      <c r="BY887">
        <v>139260.34153098101</v>
      </c>
      <c r="BZ887">
        <v>137709.42019518701</v>
      </c>
      <c r="CA887">
        <v>136175.771235458</v>
      </c>
      <c r="CB887">
        <v>134659.202291956</v>
      </c>
      <c r="CC887">
        <v>133159.523147128</v>
      </c>
    </row>
    <row r="888" spans="1:81" x14ac:dyDescent="0.25">
      <c r="A888">
        <v>17848</v>
      </c>
      <c r="B888" t="s">
        <v>1411</v>
      </c>
      <c r="C888" t="s">
        <v>59</v>
      </c>
      <c r="D888">
        <v>2019</v>
      </c>
      <c r="E888" t="s">
        <v>690</v>
      </c>
      <c r="F888" t="s">
        <v>23</v>
      </c>
      <c r="G888">
        <v>2019</v>
      </c>
      <c r="H888">
        <v>1474886</v>
      </c>
      <c r="I888">
        <v>100</v>
      </c>
      <c r="J888">
        <v>2035</v>
      </c>
      <c r="K888">
        <v>50</v>
      </c>
      <c r="L888">
        <v>737443</v>
      </c>
      <c r="M888">
        <v>2020</v>
      </c>
      <c r="N888">
        <v>2225556</v>
      </c>
      <c r="O888">
        <v>13.052129317295901</v>
      </c>
      <c r="P888" t="s">
        <v>24</v>
      </c>
      <c r="Q888">
        <v>3.1570960596292701</v>
      </c>
      <c r="R888">
        <v>1</v>
      </c>
      <c r="S888" t="s">
        <v>25</v>
      </c>
      <c r="T888">
        <v>-1.11368485725649E-2</v>
      </c>
      <c r="AX888">
        <v>1474886</v>
      </c>
      <c r="AY888">
        <v>2225556</v>
      </c>
      <c r="AZ888">
        <v>2126348.4666666598</v>
      </c>
      <c r="BA888">
        <v>2027140.9333333301</v>
      </c>
      <c r="BB888">
        <v>1927933.4</v>
      </c>
      <c r="BC888">
        <v>1828725.8666666599</v>
      </c>
      <c r="BD888">
        <v>1729518.33333333</v>
      </c>
      <c r="BE888">
        <v>1630310.79999999</v>
      </c>
      <c r="BF888">
        <v>1531103.2666666601</v>
      </c>
      <c r="BG888">
        <v>1431895.7333333299</v>
      </c>
      <c r="BH888">
        <v>1332688.2</v>
      </c>
      <c r="BI888">
        <v>1233480.66666666</v>
      </c>
      <c r="BJ888">
        <v>1134273.13333333</v>
      </c>
      <c r="BK888">
        <v>1035065.59999999</v>
      </c>
      <c r="BL888">
        <v>935858.06666666595</v>
      </c>
      <c r="BM888">
        <v>836650.53333333298</v>
      </c>
      <c r="BN888">
        <v>737443</v>
      </c>
      <c r="BO888">
        <v>729230.20897810196</v>
      </c>
      <c r="BP888">
        <v>721108.88256617298</v>
      </c>
      <c r="BQ888">
        <v>713078.00213670195</v>
      </c>
      <c r="BR888">
        <v>705136.56040647801</v>
      </c>
      <c r="BS888">
        <v>697283.56131025194</v>
      </c>
      <c r="BT888">
        <v>689518.01987580105</v>
      </c>
      <c r="BU888">
        <v>681838.96210038895</v>
      </c>
      <c r="BV888">
        <v>674245.424828602</v>
      </c>
      <c r="BW888">
        <v>666736.45563154097</v>
      </c>
      <c r="BX888">
        <v>659311.11268736399</v>
      </c>
      <c r="BY888">
        <v>651968.46466315596</v>
      </c>
      <c r="BZ888">
        <v>644707.590598115</v>
      </c>
      <c r="CA888">
        <v>637527.57978804002</v>
      </c>
      <c r="CB888">
        <v>630427.53167110705</v>
      </c>
      <c r="CC888">
        <v>623406.55571491004</v>
      </c>
    </row>
    <row r="889" spans="1:81" x14ac:dyDescent="0.25">
      <c r="A889">
        <v>17884</v>
      </c>
      <c r="B889" t="s">
        <v>505</v>
      </c>
      <c r="C889" t="s">
        <v>59</v>
      </c>
      <c r="D889">
        <v>2019</v>
      </c>
      <c r="E889" t="s">
        <v>690</v>
      </c>
      <c r="F889" t="s">
        <v>23</v>
      </c>
      <c r="G889">
        <v>2017</v>
      </c>
      <c r="H889">
        <v>1575000</v>
      </c>
      <c r="I889">
        <v>100</v>
      </c>
      <c r="J889">
        <v>2022</v>
      </c>
      <c r="K889">
        <v>5</v>
      </c>
      <c r="L889">
        <v>1496250</v>
      </c>
      <c r="M889">
        <v>2020</v>
      </c>
      <c r="N889">
        <v>1373057</v>
      </c>
      <c r="O889">
        <v>256.43555555555599</v>
      </c>
      <c r="P889" t="s">
        <v>691</v>
      </c>
      <c r="Q889">
        <v>2.6964989634146299</v>
      </c>
      <c r="R889">
        <v>1</v>
      </c>
      <c r="S889" t="s">
        <v>25</v>
      </c>
      <c r="T889">
        <v>-1.11368485725649E-2</v>
      </c>
      <c r="AV889">
        <v>1575000</v>
      </c>
      <c r="AW889">
        <v>1507685.66666666</v>
      </c>
      <c r="AX889">
        <v>1440371.33333333</v>
      </c>
      <c r="AY889">
        <v>1373057</v>
      </c>
      <c r="AZ889">
        <v>1434653.5</v>
      </c>
      <c r="BA889">
        <v>1496250</v>
      </c>
      <c r="BB889">
        <v>1479586.49032329</v>
      </c>
      <c r="BC889">
        <v>1463108.55963055</v>
      </c>
      <c r="BD889">
        <v>1446814.14115672</v>
      </c>
      <c r="BE889">
        <v>1430701.1911540099</v>
      </c>
      <c r="BF889">
        <v>1414767.68863554</v>
      </c>
      <c r="BG889">
        <v>1399011.6351218501</v>
      </c>
      <c r="BH889">
        <v>1383431.05439024</v>
      </c>
      <c r="BI889">
        <v>1368023.9922269201</v>
      </c>
      <c r="BJ889">
        <v>1352788.5161818501</v>
      </c>
      <c r="BK889">
        <v>1337722.71532643</v>
      </c>
      <c r="BL889">
        <v>1322824.70001376</v>
      </c>
      <c r="BM889">
        <v>1308092.6016416501</v>
      </c>
      <c r="BN889">
        <v>1293524.5724182799</v>
      </c>
      <c r="BO889">
        <v>1279118.7851303599</v>
      </c>
      <c r="BP889">
        <v>1264873.4329140401</v>
      </c>
      <c r="BQ889">
        <v>1250786.7290282201</v>
      </c>
      <c r="BR889">
        <v>1236856.9066304599</v>
      </c>
      <c r="BS889">
        <v>1223082.2185553799</v>
      </c>
      <c r="BT889">
        <v>1209460.9370955401</v>
      </c>
      <c r="BU889">
        <v>1195991.3537846699</v>
      </c>
      <c r="BV889">
        <v>1182671.7791834699</v>
      </c>
      <c r="BW889">
        <v>1169500.5426676599</v>
      </c>
      <c r="BX889">
        <v>1156475.9922184399</v>
      </c>
      <c r="BY889">
        <v>1143596.4942153001</v>
      </c>
      <c r="BZ889">
        <v>1130860.4332311</v>
      </c>
      <c r="CA889">
        <v>1118266.2118295</v>
      </c>
      <c r="CB889">
        <v>1105812.2503645399</v>
      </c>
      <c r="CC889">
        <v>1093496.9867825401</v>
      </c>
    </row>
    <row r="890" spans="1:81" x14ac:dyDescent="0.25">
      <c r="A890">
        <v>17897</v>
      </c>
      <c r="B890" t="s">
        <v>506</v>
      </c>
      <c r="C890" t="s">
        <v>59</v>
      </c>
      <c r="D890">
        <v>2018</v>
      </c>
      <c r="E890" t="s">
        <v>690</v>
      </c>
      <c r="F890" t="s">
        <v>23</v>
      </c>
      <c r="G890">
        <v>2017</v>
      </c>
      <c r="H890">
        <v>369785</v>
      </c>
      <c r="I890">
        <v>100</v>
      </c>
      <c r="J890">
        <v>2030</v>
      </c>
      <c r="K890">
        <v>21</v>
      </c>
      <c r="L890">
        <v>292130.15000000002</v>
      </c>
      <c r="M890">
        <v>2020</v>
      </c>
      <c r="N890">
        <v>370526</v>
      </c>
      <c r="O890">
        <v>-0.95422243427165199</v>
      </c>
      <c r="P890" t="s">
        <v>24</v>
      </c>
      <c r="Q890">
        <v>2.8602808809390199</v>
      </c>
      <c r="R890">
        <v>1</v>
      </c>
      <c r="S890" t="s">
        <v>25</v>
      </c>
      <c r="T890">
        <v>-1.11368485725649E-2</v>
      </c>
      <c r="AV890">
        <v>369785</v>
      </c>
      <c r="AW890">
        <v>370032</v>
      </c>
      <c r="AX890">
        <v>370279</v>
      </c>
      <c r="AY890">
        <v>370526</v>
      </c>
      <c r="AZ890">
        <v>362686.41499999998</v>
      </c>
      <c r="BA890">
        <v>354846.83</v>
      </c>
      <c r="BB890">
        <v>347007.245</v>
      </c>
      <c r="BC890">
        <v>339167.66</v>
      </c>
      <c r="BD890">
        <v>331328.07500000001</v>
      </c>
      <c r="BE890">
        <v>323488.49</v>
      </c>
      <c r="BF890">
        <v>315648.90500000003</v>
      </c>
      <c r="BG890">
        <v>307809.32</v>
      </c>
      <c r="BH890">
        <v>299969.73499999999</v>
      </c>
      <c r="BI890">
        <v>292130.15000000002</v>
      </c>
      <c r="BJ890">
        <v>288876.74075596902</v>
      </c>
      <c r="BK890">
        <v>285659.56423803401</v>
      </c>
      <c r="BL890">
        <v>282478.21692780999</v>
      </c>
      <c r="BM890">
        <v>279332.29980083701</v>
      </c>
      <c r="BN890">
        <v>276221.41827652801</v>
      </c>
      <c r="BO890">
        <v>273145.18216868403</v>
      </c>
      <c r="BP890">
        <v>270103.20563654503</v>
      </c>
      <c r="BQ890">
        <v>267095.10713640699</v>
      </c>
      <c r="BR890">
        <v>264120.50937375601</v>
      </c>
      <c r="BS890">
        <v>261179.03925595101</v>
      </c>
      <c r="BT890">
        <v>258270.32784543</v>
      </c>
      <c r="BU890">
        <v>255394.01031342801</v>
      </c>
      <c r="BV890">
        <v>252549.725894228</v>
      </c>
      <c r="BW890">
        <v>249737.11783990101</v>
      </c>
      <c r="BX890">
        <v>246955.833375569</v>
      </c>
      <c r="BY890">
        <v>244205.52365515399</v>
      </c>
      <c r="BZ890">
        <v>241485.84371762199</v>
      </c>
      <c r="CA890">
        <v>238796.45244372101</v>
      </c>
      <c r="CB890">
        <v>236137.01251319001</v>
      </c>
      <c r="CC890">
        <v>233507.190362453</v>
      </c>
    </row>
    <row r="891" spans="1:81" x14ac:dyDescent="0.25">
      <c r="A891">
        <v>17919</v>
      </c>
      <c r="B891" t="s">
        <v>507</v>
      </c>
      <c r="C891" t="s">
        <v>59</v>
      </c>
      <c r="D891">
        <v>2020</v>
      </c>
      <c r="E891" t="s">
        <v>28</v>
      </c>
      <c r="F891" t="s">
        <v>23</v>
      </c>
      <c r="G891">
        <v>2019</v>
      </c>
      <c r="H891">
        <v>190339.56699999899</v>
      </c>
      <c r="I891">
        <v>100</v>
      </c>
      <c r="J891">
        <v>2022</v>
      </c>
      <c r="K891">
        <v>3</v>
      </c>
      <c r="L891">
        <v>184629.379989999</v>
      </c>
      <c r="M891">
        <v>2020</v>
      </c>
      <c r="N891">
        <v>173446.82800000001</v>
      </c>
      <c r="O891">
        <v>295.83902490280599</v>
      </c>
      <c r="P891" t="s">
        <v>24</v>
      </c>
      <c r="Q891">
        <v>2.6763604974146298</v>
      </c>
      <c r="R891">
        <v>1</v>
      </c>
      <c r="S891" t="s">
        <v>25</v>
      </c>
      <c r="T891">
        <v>-1.11368485725649E-2</v>
      </c>
      <c r="AX891">
        <v>190339.56699999899</v>
      </c>
      <c r="AY891">
        <v>173446.82800000001</v>
      </c>
      <c r="AZ891">
        <v>179038.10399499899</v>
      </c>
      <c r="BA891">
        <v>184629.379989999</v>
      </c>
      <c r="BB891">
        <v>182573.19054300399</v>
      </c>
      <c r="BC891">
        <v>180539.900566517</v>
      </c>
      <c r="BD891">
        <v>178529.255032602</v>
      </c>
      <c r="BE891">
        <v>176541.00175353099</v>
      </c>
      <c r="BF891">
        <v>174574.89135015299</v>
      </c>
      <c r="BG891">
        <v>172630.67722061399</v>
      </c>
      <c r="BH891">
        <v>170708.11550942899</v>
      </c>
      <c r="BI891">
        <v>168806.965076892</v>
      </c>
      <c r="BJ891">
        <v>166926.987468837</v>
      </c>
      <c r="BK891">
        <v>165067.946886722</v>
      </c>
      <c r="BL891">
        <v>163229.61015806001</v>
      </c>
      <c r="BM891">
        <v>161411.746707171</v>
      </c>
      <c r="BN891">
        <v>159614.12852626</v>
      </c>
      <c r="BO891">
        <v>157836.53014682099</v>
      </c>
      <c r="BP891">
        <v>156078.72861135699</v>
      </c>
      <c r="BQ891">
        <v>154340.50344541401</v>
      </c>
      <c r="BR891">
        <v>152621.63662992901</v>
      </c>
      <c r="BS891">
        <v>150921.91257388401</v>
      </c>
      <c r="BT891">
        <v>149241.11808726701</v>
      </c>
      <c r="BU891">
        <v>147579.04235432899</v>
      </c>
      <c r="BV891">
        <v>145935.47690714401</v>
      </c>
      <c r="BW891">
        <v>144310.21559946501</v>
      </c>
      <c r="BX891">
        <v>142703.054580859</v>
      </c>
      <c r="BY891">
        <v>141113.79227115001</v>
      </c>
      <c r="BZ891">
        <v>139542.22933512501</v>
      </c>
      <c r="CA891">
        <v>137988.168657542</v>
      </c>
      <c r="CB891">
        <v>136451.41531839699</v>
      </c>
      <c r="CC891">
        <v>134931.776568484</v>
      </c>
    </row>
    <row r="892" spans="1:81" x14ac:dyDescent="0.25">
      <c r="A892">
        <v>17889</v>
      </c>
      <c r="B892" t="s">
        <v>509</v>
      </c>
      <c r="C892" t="s">
        <v>211</v>
      </c>
      <c r="D892">
        <v>2017</v>
      </c>
      <c r="E892" t="s">
        <v>28</v>
      </c>
      <c r="F892" t="s">
        <v>23</v>
      </c>
      <c r="G892">
        <v>2017</v>
      </c>
      <c r="H892">
        <v>253875</v>
      </c>
      <c r="I892">
        <v>100</v>
      </c>
      <c r="J892">
        <v>2023</v>
      </c>
      <c r="K892">
        <v>15</v>
      </c>
      <c r="L892">
        <v>215793.75</v>
      </c>
      <c r="M892">
        <v>2020</v>
      </c>
      <c r="N892">
        <v>173121</v>
      </c>
      <c r="O892">
        <v>215.661602267517</v>
      </c>
      <c r="P892" t="s">
        <v>24</v>
      </c>
      <c r="Q892">
        <v>2.7968548586926798</v>
      </c>
      <c r="R892">
        <v>1</v>
      </c>
      <c r="S892" t="s">
        <v>25</v>
      </c>
      <c r="T892">
        <v>-1.11368485725649E-2</v>
      </c>
      <c r="AV892">
        <v>253875</v>
      </c>
      <c r="AW892">
        <v>226957</v>
      </c>
      <c r="AX892">
        <v>200039</v>
      </c>
      <c r="AY892">
        <v>173121</v>
      </c>
      <c r="AZ892">
        <v>187345.25</v>
      </c>
      <c r="BA892">
        <v>201569.5</v>
      </c>
      <c r="BB892">
        <v>215793.75</v>
      </c>
      <c r="BC892">
        <v>213390.48768334399</v>
      </c>
      <c r="BD892">
        <v>211013.99013518801</v>
      </c>
      <c r="BE892">
        <v>208663.95928036</v>
      </c>
      <c r="BF892">
        <v>206340.100363303</v>
      </c>
      <c r="BG892">
        <v>204042.12191110899</v>
      </c>
      <c r="BH892">
        <v>201769.73569696001</v>
      </c>
      <c r="BI892">
        <v>199522.656703977</v>
      </c>
      <c r="BJ892">
        <v>197300.60308946899</v>
      </c>
      <c r="BK892">
        <v>195103.29614958499</v>
      </c>
      <c r="BL892">
        <v>192930.460284359</v>
      </c>
      <c r="BM892">
        <v>190781.822963137</v>
      </c>
      <c r="BN892">
        <v>188657.114690399</v>
      </c>
      <c r="BO892">
        <v>186556.06897195501</v>
      </c>
      <c r="BP892">
        <v>184478.42228152099</v>
      </c>
      <c r="BQ892">
        <v>182423.914027666</v>
      </c>
      <c r="BR892">
        <v>180392.286521125</v>
      </c>
      <c r="BS892">
        <v>178383.284942481</v>
      </c>
      <c r="BT892">
        <v>176396.65731020001</v>
      </c>
      <c r="BU892">
        <v>174432.15444902901</v>
      </c>
      <c r="BV892">
        <v>172489.52995874401</v>
      </c>
      <c r="BW892">
        <v>170568.54018324101</v>
      </c>
      <c r="BX892">
        <v>168668.944179977</v>
      </c>
      <c r="BY892">
        <v>166790.50368975001</v>
      </c>
      <c r="BZ892">
        <v>164932.98310681499</v>
      </c>
      <c r="CA892">
        <v>163096.149449333</v>
      </c>
      <c r="CB892">
        <v>161279.772330148</v>
      </c>
      <c r="CC892">
        <v>159483.62392788901</v>
      </c>
    </row>
    <row r="893" spans="1:81" x14ac:dyDescent="0.25">
      <c r="A893">
        <v>837543</v>
      </c>
      <c r="B893" t="s">
        <v>1412</v>
      </c>
      <c r="C893" t="s">
        <v>84</v>
      </c>
      <c r="D893">
        <v>2019</v>
      </c>
      <c r="E893" t="s">
        <v>28</v>
      </c>
      <c r="F893" t="s">
        <v>23</v>
      </c>
      <c r="G893">
        <v>2019</v>
      </c>
      <c r="H893">
        <v>1346</v>
      </c>
      <c r="I893">
        <v>100</v>
      </c>
      <c r="J893">
        <v>2025</v>
      </c>
      <c r="K893">
        <v>20</v>
      </c>
      <c r="L893">
        <v>1076.8</v>
      </c>
      <c r="M893">
        <v>2020</v>
      </c>
      <c r="N893">
        <v>1340</v>
      </c>
      <c r="O893">
        <v>2.2288261515601802</v>
      </c>
      <c r="P893" t="s">
        <v>24</v>
      </c>
      <c r="Q893">
        <v>2.8478050126487799</v>
      </c>
      <c r="R893">
        <v>1</v>
      </c>
      <c r="S893" t="s">
        <v>25</v>
      </c>
      <c r="T893">
        <v>-1.11368485725649E-2</v>
      </c>
      <c r="AX893">
        <v>1346</v>
      </c>
      <c r="AY893">
        <v>1340</v>
      </c>
      <c r="AZ893">
        <v>1287.3599999999999</v>
      </c>
      <c r="BA893">
        <v>1234.72</v>
      </c>
      <c r="BB893">
        <v>1182.08</v>
      </c>
      <c r="BC893">
        <v>1129.44</v>
      </c>
      <c r="BD893">
        <v>1076.8</v>
      </c>
      <c r="BE893">
        <v>1064.80784145706</v>
      </c>
      <c r="BF893">
        <v>1052.94923776787</v>
      </c>
      <c r="BG893">
        <v>1041.2227015522501</v>
      </c>
      <c r="BH893">
        <v>1029.62676199475</v>
      </c>
      <c r="BI893">
        <v>1018.15996466015</v>
      </c>
      <c r="BJ893">
        <v>1006.8208713110801</v>
      </c>
      <c r="BK893">
        <v>995.60805972759795</v>
      </c>
      <c r="BL893">
        <v>984.52012352878705</v>
      </c>
      <c r="BM893">
        <v>973.55567199640404</v>
      </c>
      <c r="BN893">
        <v>962.71332990041799</v>
      </c>
      <c r="BO893">
        <v>951.99173732652696</v>
      </c>
      <c r="BP893">
        <v>941.389549505589</v>
      </c>
      <c r="BQ893">
        <v>930.90543664494999</v>
      </c>
      <c r="BR893">
        <v>920.53808376165796</v>
      </c>
      <c r="BS893">
        <v>910.28619051752503</v>
      </c>
      <c r="BT893">
        <v>900.14847105603405</v>
      </c>
      <c r="BU893">
        <v>890.12365384105703</v>
      </c>
      <c r="BV893">
        <v>880.21048149737101</v>
      </c>
      <c r="BW893">
        <v>870.40771065295098</v>
      </c>
      <c r="BX893">
        <v>860.71411178301605</v>
      </c>
      <c r="BY893">
        <v>851.12846905581898</v>
      </c>
      <c r="BZ893">
        <v>841.64958018014499</v>
      </c>
      <c r="CA893">
        <v>832.27625625451606</v>
      </c>
      <c r="CB893">
        <v>823.00732161806798</v>
      </c>
      <c r="CC893">
        <v>813.84161370309505</v>
      </c>
    </row>
    <row r="894" spans="1:81" x14ac:dyDescent="0.25">
      <c r="A894">
        <v>56307</v>
      </c>
      <c r="B894" t="s">
        <v>1413</v>
      </c>
      <c r="C894" t="s">
        <v>84</v>
      </c>
      <c r="D894">
        <v>2021</v>
      </c>
      <c r="E894" t="s">
        <v>49</v>
      </c>
      <c r="F894" t="s">
        <v>50</v>
      </c>
      <c r="G894">
        <v>2020</v>
      </c>
      <c r="H894">
        <v>3515</v>
      </c>
      <c r="I894">
        <v>98</v>
      </c>
      <c r="J894">
        <v>2021</v>
      </c>
      <c r="K894">
        <v>2</v>
      </c>
      <c r="L894">
        <v>3444.7</v>
      </c>
      <c r="M894">
        <v>2020</v>
      </c>
      <c r="N894">
        <v>3515</v>
      </c>
      <c r="O894">
        <v>99.573257467994296</v>
      </c>
      <c r="P894" t="s">
        <v>24</v>
      </c>
      <c r="Q894">
        <v>2.3158540100365901</v>
      </c>
      <c r="R894">
        <v>1</v>
      </c>
      <c r="S894" t="s">
        <v>25</v>
      </c>
      <c r="T894">
        <v>-1.11368485725649E-2</v>
      </c>
      <c r="AY894">
        <v>3515</v>
      </c>
      <c r="AZ894">
        <v>3444.7</v>
      </c>
      <c r="BA894">
        <v>3406.3368977220798</v>
      </c>
      <c r="BB894">
        <v>3368.40103950501</v>
      </c>
      <c r="BC894">
        <v>3330.8876671963699</v>
      </c>
      <c r="BD894">
        <v>3293.7920756345802</v>
      </c>
      <c r="BE894">
        <v>3257.1096120587299</v>
      </c>
      <c r="BF894">
        <v>3220.8356755249802</v>
      </c>
      <c r="BG894">
        <v>3184.9657163295401</v>
      </c>
      <c r="BH894">
        <v>3149.4952354379702</v>
      </c>
      <c r="BI894">
        <v>3114.41978392088</v>
      </c>
      <c r="BJ894">
        <v>3079.7349623959599</v>
      </c>
      <c r="BK894">
        <v>3045.43642047612</v>
      </c>
      <c r="BL894">
        <v>3011.5198562239002</v>
      </c>
      <c r="BM894">
        <v>2977.9810156118601</v>
      </c>
      <c r="BN894">
        <v>2944.8156919890198</v>
      </c>
      <c r="BO894">
        <v>2912.0197255532298</v>
      </c>
      <c r="BP894">
        <v>2879.5890028294202</v>
      </c>
      <c r="BQ894">
        <v>2847.51945615368</v>
      </c>
      <c r="BR894">
        <v>2815.8070631630699</v>
      </c>
      <c r="BS894">
        <v>2784.4478462910602</v>
      </c>
      <c r="BT894">
        <v>2753.4378722687102</v>
      </c>
      <c r="BU894">
        <v>2722.7732516312899</v>
      </c>
      <c r="BV894">
        <v>2692.4501382304402</v>
      </c>
      <c r="BW894">
        <v>2662.4647287517901</v>
      </c>
      <c r="BX894">
        <v>2632.8132622378898</v>
      </c>
      <c r="BY894">
        <v>2603.4920196164999</v>
      </c>
      <c r="BZ894">
        <v>2574.4973232341499</v>
      </c>
      <c r="CA894">
        <v>2545.8255363948201</v>
      </c>
      <c r="CB894">
        <v>2517.4730629038199</v>
      </c>
      <c r="CC894">
        <v>2489.4363466167501</v>
      </c>
    </row>
    <row r="895" spans="1:81" x14ac:dyDescent="0.25">
      <c r="A895">
        <v>828420</v>
      </c>
      <c r="B895" t="s">
        <v>1414</v>
      </c>
      <c r="C895" t="s">
        <v>84</v>
      </c>
      <c r="D895">
        <v>2020</v>
      </c>
      <c r="E895" t="s">
        <v>32</v>
      </c>
      <c r="F895" t="s">
        <v>33</v>
      </c>
      <c r="G895">
        <v>2018</v>
      </c>
      <c r="H895">
        <v>320</v>
      </c>
      <c r="I895">
        <v>80</v>
      </c>
      <c r="J895">
        <v>2023</v>
      </c>
      <c r="K895">
        <v>20</v>
      </c>
      <c r="L895">
        <v>256</v>
      </c>
      <c r="M895">
        <v>2020</v>
      </c>
      <c r="N895">
        <v>294.39999999999998</v>
      </c>
      <c r="O895">
        <v>248.45</v>
      </c>
      <c r="P895" t="s">
        <v>691</v>
      </c>
      <c r="Q895">
        <v>2.3168293082926801</v>
      </c>
      <c r="R895">
        <v>1</v>
      </c>
      <c r="S895" t="s">
        <v>25</v>
      </c>
      <c r="T895">
        <v>-1.11368485725649E-2</v>
      </c>
      <c r="AW895">
        <v>320</v>
      </c>
      <c r="AX895">
        <v>307.2</v>
      </c>
      <c r="AY895">
        <v>294.39999999999998</v>
      </c>
      <c r="AZ895">
        <v>281.599999999999</v>
      </c>
      <c r="BA895">
        <v>268.8</v>
      </c>
      <c r="BB895">
        <v>256</v>
      </c>
      <c r="BC895">
        <v>253.14896676542301</v>
      </c>
      <c r="BD895">
        <v>250.32968505625499</v>
      </c>
      <c r="BE895">
        <v>247.54180126056599</v>
      </c>
      <c r="BF895">
        <v>244.78496570454701</v>
      </c>
      <c r="BG895">
        <v>242.058832608655</v>
      </c>
      <c r="BH895">
        <v>239.36306004424</v>
      </c>
      <c r="BI895">
        <v>236.69730989066201</v>
      </c>
      <c r="BJ895">
        <v>234.061247792876</v>
      </c>
      <c r="BK895">
        <v>231.45454311950101</v>
      </c>
      <c r="BL895">
        <v>228.87686892134701</v>
      </c>
      <c r="BM895">
        <v>226.32790189040699</v>
      </c>
      <c r="BN895">
        <v>223.80732231930699</v>
      </c>
      <c r="BO895">
        <v>221.31481406120599</v>
      </c>
      <c r="BP895">
        <v>218.85006449014099</v>
      </c>
      <c r="BQ895">
        <v>216.412764461818</v>
      </c>
      <c r="BR895">
        <v>214.002608274837</v>
      </c>
      <c r="BS895">
        <v>211.619293632346</v>
      </c>
      <c r="BT895">
        <v>209.26252160413</v>
      </c>
      <c r="BU895">
        <v>206.93199658911101</v>
      </c>
      <c r="BV895">
        <v>204.62742627828001</v>
      </c>
      <c r="BW895">
        <v>202.34852161802499</v>
      </c>
      <c r="BX895">
        <v>200.094996773883</v>
      </c>
      <c r="BY895">
        <v>197.866569094684</v>
      </c>
      <c r="BZ895">
        <v>195.66295907710301</v>
      </c>
      <c r="CA895">
        <v>193.48389033060201</v>
      </c>
      <c r="CB895">
        <v>191.32908954275899</v>
      </c>
      <c r="CC895">
        <v>189.19828644499501</v>
      </c>
    </row>
    <row r="896" spans="1:81" x14ac:dyDescent="0.25">
      <c r="A896">
        <v>18061</v>
      </c>
      <c r="B896" t="s">
        <v>1415</v>
      </c>
      <c r="C896" t="s">
        <v>52</v>
      </c>
      <c r="D896">
        <v>2020</v>
      </c>
      <c r="E896" t="s">
        <v>60</v>
      </c>
      <c r="F896" t="s">
        <v>54</v>
      </c>
      <c r="G896">
        <v>2013</v>
      </c>
      <c r="H896">
        <v>11432</v>
      </c>
      <c r="I896">
        <v>100</v>
      </c>
      <c r="J896">
        <v>2040</v>
      </c>
      <c r="K896">
        <v>100</v>
      </c>
      <c r="L896">
        <v>0</v>
      </c>
      <c r="M896">
        <v>2020</v>
      </c>
      <c r="N896">
        <v>4714</v>
      </c>
      <c r="O896">
        <v>62.636414082249203</v>
      </c>
      <c r="P896" t="s">
        <v>45</v>
      </c>
      <c r="Q896">
        <v>3.9951235731195101</v>
      </c>
      <c r="R896">
        <v>1</v>
      </c>
      <c r="S896" t="s">
        <v>25</v>
      </c>
      <c r="T896">
        <v>-1.11368485725649E-2</v>
      </c>
      <c r="AR896">
        <v>11432</v>
      </c>
      <c r="AS896">
        <v>10472.285714285699</v>
      </c>
      <c r="AT896">
        <v>9512.5714285714294</v>
      </c>
      <c r="AU896">
        <v>8552.8571428571395</v>
      </c>
      <c r="AV896">
        <v>7593.1428571428496</v>
      </c>
      <c r="AW896">
        <v>6633.4285714285697</v>
      </c>
      <c r="AX896">
        <v>5673.7142857142799</v>
      </c>
      <c r="AY896">
        <v>4714</v>
      </c>
      <c r="AZ896">
        <v>4478.3</v>
      </c>
      <c r="BA896">
        <v>4242.6000000000004</v>
      </c>
      <c r="BB896">
        <v>4006.9</v>
      </c>
      <c r="BC896">
        <v>3771.2</v>
      </c>
      <c r="BD896">
        <v>3535.5</v>
      </c>
      <c r="BE896">
        <v>3299.8</v>
      </c>
      <c r="BF896">
        <v>3064.1</v>
      </c>
      <c r="BG896">
        <v>2828.3999999999901</v>
      </c>
      <c r="BH896">
        <v>2592.6999999999998</v>
      </c>
      <c r="BI896">
        <v>2357</v>
      </c>
      <c r="BJ896">
        <v>2121.2999999999902</v>
      </c>
      <c r="BK896">
        <v>1885.6</v>
      </c>
      <c r="BL896">
        <v>1649.9</v>
      </c>
      <c r="BM896">
        <v>1414.2</v>
      </c>
      <c r="BN896">
        <v>1178.5</v>
      </c>
      <c r="BO896">
        <v>942.79999999999905</v>
      </c>
      <c r="BP896">
        <v>707.099999999999</v>
      </c>
      <c r="BQ896">
        <v>471.39999999999901</v>
      </c>
      <c r="BR896">
        <v>235.69999999999899</v>
      </c>
      <c r="BS896">
        <v>0</v>
      </c>
      <c r="BT896">
        <v>0</v>
      </c>
      <c r="BU896">
        <v>0</v>
      </c>
      <c r="BV896">
        <v>0</v>
      </c>
      <c r="BW896">
        <v>0</v>
      </c>
      <c r="BX896">
        <v>0</v>
      </c>
      <c r="BY896">
        <v>0</v>
      </c>
      <c r="BZ896">
        <v>0</v>
      </c>
      <c r="CA896">
        <v>0</v>
      </c>
      <c r="CB896">
        <v>0</v>
      </c>
      <c r="CC896">
        <v>0</v>
      </c>
    </row>
    <row r="897" spans="1:81" x14ac:dyDescent="0.25">
      <c r="A897">
        <v>18089</v>
      </c>
      <c r="B897" t="s">
        <v>1416</v>
      </c>
      <c r="C897" t="s">
        <v>52</v>
      </c>
      <c r="D897">
        <v>2020</v>
      </c>
      <c r="E897" t="s">
        <v>105</v>
      </c>
      <c r="F897" t="s">
        <v>54</v>
      </c>
      <c r="G897">
        <v>2019</v>
      </c>
      <c r="H897">
        <v>17464</v>
      </c>
      <c r="I897">
        <v>100</v>
      </c>
      <c r="J897">
        <v>2030</v>
      </c>
      <c r="K897">
        <v>60</v>
      </c>
      <c r="L897">
        <v>6985.6</v>
      </c>
      <c r="M897">
        <v>2020</v>
      </c>
      <c r="N897">
        <v>17076</v>
      </c>
      <c r="O897">
        <v>89.070120732389896</v>
      </c>
      <c r="P897" t="s">
        <v>45</v>
      </c>
      <c r="Q897">
        <v>3.5902464038390201</v>
      </c>
      <c r="R897">
        <v>1</v>
      </c>
      <c r="S897" t="s">
        <v>25</v>
      </c>
      <c r="T897">
        <v>-1.11368485725649E-2</v>
      </c>
      <c r="AX897">
        <v>17464</v>
      </c>
      <c r="AY897">
        <v>17076</v>
      </c>
      <c r="AZ897">
        <v>16066.96</v>
      </c>
      <c r="BA897">
        <v>15057.92</v>
      </c>
      <c r="BB897">
        <v>14048.88</v>
      </c>
      <c r="BC897">
        <v>13039.84</v>
      </c>
      <c r="BD897">
        <v>12030.8</v>
      </c>
      <c r="BE897">
        <v>11021.76</v>
      </c>
      <c r="BF897">
        <v>10012.719999999999</v>
      </c>
      <c r="BG897">
        <v>9003.68</v>
      </c>
      <c r="BH897">
        <v>7994.6399999999903</v>
      </c>
      <c r="BI897">
        <v>6985.6</v>
      </c>
      <c r="BJ897">
        <v>6907.8024306114903</v>
      </c>
      <c r="BK897">
        <v>6830.8712809725703</v>
      </c>
      <c r="BL897">
        <v>6754.7969018977001</v>
      </c>
      <c r="BM897">
        <v>6679.5697516628297</v>
      </c>
      <c r="BN897">
        <v>6605.1803948086799</v>
      </c>
      <c r="BO897">
        <v>6531.6195009572202</v>
      </c>
      <c r="BP897">
        <v>6458.8778436414505</v>
      </c>
      <c r="BQ897">
        <v>6386.9462991481196</v>
      </c>
      <c r="BR897">
        <v>6315.8158453734004</v>
      </c>
      <c r="BS897">
        <v>6245.4775606912699</v>
      </c>
      <c r="BT897">
        <v>6175.9226228344996</v>
      </c>
      <c r="BU897">
        <v>6107.14230778811</v>
      </c>
      <c r="BV897">
        <v>6039.1279886951697</v>
      </c>
      <c r="BW897">
        <v>5971.8711347747403</v>
      </c>
      <c r="BX897">
        <v>5905.3633102518797</v>
      </c>
      <c r="BY897">
        <v>5839.5961732996202</v>
      </c>
      <c r="BZ897">
        <v>5774.5614749926499</v>
      </c>
      <c r="CA897">
        <v>5710.25105827269</v>
      </c>
      <c r="CB897">
        <v>5646.6568569253805</v>
      </c>
      <c r="CC897">
        <v>5583.7708945685699</v>
      </c>
    </row>
    <row r="898" spans="1:81" x14ac:dyDescent="0.25">
      <c r="A898">
        <v>846775</v>
      </c>
      <c r="B898" t="s">
        <v>1417</v>
      </c>
      <c r="C898" t="s">
        <v>31</v>
      </c>
      <c r="D898">
        <v>2018</v>
      </c>
      <c r="E898" t="s">
        <v>88</v>
      </c>
      <c r="F898" t="s">
        <v>54</v>
      </c>
      <c r="G898">
        <v>2017</v>
      </c>
      <c r="H898">
        <v>7580</v>
      </c>
      <c r="I898">
        <v>100</v>
      </c>
      <c r="J898">
        <v>2030</v>
      </c>
      <c r="K898">
        <v>30</v>
      </c>
      <c r="L898">
        <v>5306</v>
      </c>
      <c r="M898">
        <v>2020</v>
      </c>
      <c r="N898">
        <v>6998.8</v>
      </c>
      <c r="O898">
        <v>25.558487247141599</v>
      </c>
      <c r="P898" t="s">
        <v>691</v>
      </c>
      <c r="Q898">
        <v>3.2902446604390199</v>
      </c>
      <c r="R898">
        <v>1</v>
      </c>
      <c r="S898" t="s">
        <v>25</v>
      </c>
      <c r="T898">
        <v>-1.11368485725649E-2</v>
      </c>
      <c r="AV898">
        <v>7580</v>
      </c>
      <c r="AW898">
        <v>7386.2666666666601</v>
      </c>
      <c r="AX898">
        <v>7192.5333333333301</v>
      </c>
      <c r="AY898">
        <v>6998.8</v>
      </c>
      <c r="AZ898">
        <v>6829.52</v>
      </c>
      <c r="BA898">
        <v>6660.24</v>
      </c>
      <c r="BB898">
        <v>6490.96</v>
      </c>
      <c r="BC898">
        <v>6321.68</v>
      </c>
      <c r="BD898">
        <v>6152.4</v>
      </c>
      <c r="BE898">
        <v>5983.12</v>
      </c>
      <c r="BF898">
        <v>5813.84</v>
      </c>
      <c r="BG898">
        <v>5644.5599999999904</v>
      </c>
      <c r="BH898">
        <v>5475.28</v>
      </c>
      <c r="BI898">
        <v>5306</v>
      </c>
      <c r="BJ898">
        <v>5246.9078814739696</v>
      </c>
      <c r="BK898">
        <v>5188.47386292379</v>
      </c>
      <c r="BL898">
        <v>5130.6906151897001</v>
      </c>
      <c r="BM898">
        <v>5073.5508907356498</v>
      </c>
      <c r="BN898">
        <v>5017.0475227403304</v>
      </c>
      <c r="BO898">
        <v>4961.1734241982103</v>
      </c>
      <c r="BP898">
        <v>4905.9215870306798</v>
      </c>
      <c r="BQ898">
        <v>4851.2850812070401</v>
      </c>
      <c r="BR898">
        <v>4797.2570538752898</v>
      </c>
      <c r="BS898">
        <v>4743.8307285026203</v>
      </c>
      <c r="BT898">
        <v>4690.9994040253996</v>
      </c>
      <c r="BU898">
        <v>4638.7564540087797</v>
      </c>
      <c r="BV898">
        <v>4587.0953258154696</v>
      </c>
      <c r="BW898">
        <v>4536.0095397839495</v>
      </c>
      <c r="BX898">
        <v>4485.4926884156603</v>
      </c>
      <c r="BY898">
        <v>4435.5384355714305</v>
      </c>
      <c r="BZ898">
        <v>4386.1405156766796</v>
      </c>
      <c r="CA898">
        <v>4337.2927329355998</v>
      </c>
      <c r="CB898">
        <v>4288.9889605540102</v>
      </c>
      <c r="CC898">
        <v>4241.2231399709099</v>
      </c>
    </row>
    <row r="899" spans="1:81" x14ac:dyDescent="0.25">
      <c r="A899">
        <v>18135</v>
      </c>
      <c r="B899" t="s">
        <v>511</v>
      </c>
      <c r="C899" t="s">
        <v>31</v>
      </c>
      <c r="D899">
        <v>2016</v>
      </c>
      <c r="E899" t="s">
        <v>690</v>
      </c>
      <c r="F899" t="s">
        <v>23</v>
      </c>
      <c r="G899">
        <v>2016</v>
      </c>
      <c r="H899">
        <v>325310</v>
      </c>
      <c r="I899">
        <v>100</v>
      </c>
      <c r="J899">
        <v>2030</v>
      </c>
      <c r="K899">
        <v>18</v>
      </c>
      <c r="L899">
        <v>266754.2</v>
      </c>
      <c r="M899">
        <v>2020</v>
      </c>
      <c r="N899">
        <v>300479</v>
      </c>
      <c r="O899">
        <v>42.6894835478817</v>
      </c>
      <c r="P899" t="s">
        <v>24</v>
      </c>
      <c r="Q899">
        <v>2.83027645143902</v>
      </c>
      <c r="R899">
        <v>1</v>
      </c>
      <c r="S899" t="s">
        <v>25</v>
      </c>
      <c r="T899">
        <v>-1.11368485725649E-2</v>
      </c>
      <c r="AU899">
        <v>325310</v>
      </c>
      <c r="AV899">
        <v>319102.25</v>
      </c>
      <c r="AW899">
        <v>312894.5</v>
      </c>
      <c r="AX899">
        <v>306686.75</v>
      </c>
      <c r="AY899">
        <v>300479</v>
      </c>
      <c r="AZ899">
        <v>297106.52</v>
      </c>
      <c r="BA899">
        <v>293734.03999999998</v>
      </c>
      <c r="BB899">
        <v>290361.56</v>
      </c>
      <c r="BC899">
        <v>286989.08</v>
      </c>
      <c r="BD899">
        <v>283616.59999999998</v>
      </c>
      <c r="BE899">
        <v>280244.12</v>
      </c>
      <c r="BF899">
        <v>276871.64</v>
      </c>
      <c r="BG899">
        <v>273499.15999999997</v>
      </c>
      <c r="BH899">
        <v>270126.68</v>
      </c>
      <c r="BI899">
        <v>266754.2</v>
      </c>
      <c r="BJ899">
        <v>263783.39886850398</v>
      </c>
      <c r="BK899">
        <v>260845.683099349</v>
      </c>
      <c r="BL899">
        <v>257940.68422586401</v>
      </c>
      <c r="BM899">
        <v>255068.03788493699</v>
      </c>
      <c r="BN899">
        <v>252227.383771311</v>
      </c>
      <c r="BO899">
        <v>249418.365592396</v>
      </c>
      <c r="BP899">
        <v>246640.63102357701</v>
      </c>
      <c r="BQ899">
        <v>243893.831664025</v>
      </c>
      <c r="BR899">
        <v>241177.622993</v>
      </c>
      <c r="BS899">
        <v>238491.664326636</v>
      </c>
      <c r="BT899">
        <v>235835.61877521101</v>
      </c>
      <c r="BU899">
        <v>233209.153200895</v>
      </c>
      <c r="BV899">
        <v>230611.93817596001</v>
      </c>
      <c r="BW899">
        <v>228043.64794146901</v>
      </c>
      <c r="BX899">
        <v>225503.96036640901</v>
      </c>
      <c r="BY899">
        <v>222992.55690729499</v>
      </c>
      <c r="BZ899">
        <v>220509.12256820899</v>
      </c>
      <c r="CA899">
        <v>218053.345861298</v>
      </c>
      <c r="CB899">
        <v>215624.9187677</v>
      </c>
      <c r="CC899">
        <v>213223.53669891201</v>
      </c>
    </row>
    <row r="900" spans="1:81" x14ac:dyDescent="0.25">
      <c r="A900">
        <v>47763</v>
      </c>
      <c r="B900" t="s">
        <v>1418</v>
      </c>
      <c r="C900" t="s">
        <v>27</v>
      </c>
      <c r="D900">
        <v>2020</v>
      </c>
      <c r="E900" t="s">
        <v>690</v>
      </c>
      <c r="F900" t="s">
        <v>23</v>
      </c>
      <c r="G900">
        <v>2019</v>
      </c>
      <c r="H900">
        <v>4324.4699999999802</v>
      </c>
      <c r="I900">
        <v>100</v>
      </c>
      <c r="J900">
        <v>2024</v>
      </c>
      <c r="K900">
        <v>15</v>
      </c>
      <c r="L900">
        <v>3675.7994999999901</v>
      </c>
      <c r="M900">
        <v>2020</v>
      </c>
      <c r="N900">
        <v>2711.01</v>
      </c>
      <c r="O900">
        <v>248.73433723052599</v>
      </c>
      <c r="P900" t="s">
        <v>45</v>
      </c>
      <c r="Q900">
        <v>2.79731750561873</v>
      </c>
      <c r="R900">
        <v>1</v>
      </c>
      <c r="S900" t="s">
        <v>25</v>
      </c>
      <c r="T900">
        <v>-1.11368485725649E-2</v>
      </c>
      <c r="AX900">
        <v>4324.4699999999802</v>
      </c>
      <c r="AY900">
        <v>2711.01</v>
      </c>
      <c r="AZ900">
        <v>2952.20737499999</v>
      </c>
      <c r="BA900">
        <v>3193.4047499999901</v>
      </c>
      <c r="BB900">
        <v>3434.6021249999899</v>
      </c>
      <c r="BC900">
        <v>3675.7994999999901</v>
      </c>
      <c r="BD900">
        <v>3634.86267758538</v>
      </c>
      <c r="BE900">
        <v>3594.3817623630398</v>
      </c>
      <c r="BF900">
        <v>3554.3516769636099</v>
      </c>
      <c r="BG900">
        <v>3514.76740056363</v>
      </c>
      <c r="BH900">
        <v>3475.6239682557598</v>
      </c>
      <c r="BI900">
        <v>3436.9164704261202</v>
      </c>
      <c r="BJ900">
        <v>3398.6400521384298</v>
      </c>
      <c r="BK900">
        <v>3360.7899125251101</v>
      </c>
      <c r="BL900">
        <v>3323.3613041851199</v>
      </c>
      <c r="BM900">
        <v>3286.3495325884801</v>
      </c>
      <c r="BN900">
        <v>3249.7499554875299</v>
      </c>
      <c r="BO900">
        <v>3213.5579823345602</v>
      </c>
      <c r="BP900">
        <v>3177.7690737061498</v>
      </c>
      <c r="BQ900">
        <v>3142.3787407336999</v>
      </c>
      <c r="BR900">
        <v>3107.3825445405</v>
      </c>
      <c r="BS900">
        <v>3072.7760956849202</v>
      </c>
      <c r="BT900">
        <v>3038.5550536098799</v>
      </c>
      <c r="BU900">
        <v>3004.7151260984301</v>
      </c>
      <c r="BV900">
        <v>2971.2520687353699</v>
      </c>
      <c r="BW900">
        <v>2938.1616843749498</v>
      </c>
      <c r="BX900">
        <v>2905.4398226143499</v>
      </c>
      <c r="BY900">
        <v>2873.0823792731999</v>
      </c>
      <c r="BZ900">
        <v>2841.08529587873</v>
      </c>
      <c r="CA900">
        <v>2809.4445591567801</v>
      </c>
      <c r="CB900">
        <v>2778.15620052844</v>
      </c>
      <c r="CC900">
        <v>2747.2162956122202</v>
      </c>
    </row>
    <row r="901" spans="1:81" x14ac:dyDescent="0.25">
      <c r="A901">
        <v>830500</v>
      </c>
      <c r="B901" t="s">
        <v>1419</v>
      </c>
      <c r="C901" t="s">
        <v>252</v>
      </c>
      <c r="D901">
        <v>2020</v>
      </c>
      <c r="E901" t="s">
        <v>53</v>
      </c>
      <c r="F901" t="s">
        <v>54</v>
      </c>
      <c r="G901">
        <v>2019</v>
      </c>
      <c r="H901">
        <v>8697.82</v>
      </c>
      <c r="I901">
        <v>100</v>
      </c>
      <c r="J901">
        <v>2023</v>
      </c>
      <c r="K901">
        <v>10</v>
      </c>
      <c r="L901">
        <v>7828.0379999999996</v>
      </c>
      <c r="M901">
        <v>2020</v>
      </c>
      <c r="N901">
        <v>5746.05</v>
      </c>
      <c r="O901">
        <v>562.43276290033896</v>
      </c>
      <c r="P901" t="s">
        <v>691</v>
      </c>
      <c r="Q901">
        <v>3.08683079274868</v>
      </c>
      <c r="R901">
        <v>1</v>
      </c>
      <c r="S901" t="s">
        <v>25</v>
      </c>
      <c r="T901">
        <v>-1.11368485725649E-2</v>
      </c>
      <c r="AX901">
        <v>8697.82</v>
      </c>
      <c r="AY901">
        <v>5746.05</v>
      </c>
      <c r="AZ901">
        <v>6440.0460000000003</v>
      </c>
      <c r="BA901">
        <v>7134.0419999999904</v>
      </c>
      <c r="BB901">
        <v>7828.0379999999996</v>
      </c>
      <c r="BC901">
        <v>7740.8583261737103</v>
      </c>
      <c r="BD901">
        <v>7654.6495591734401</v>
      </c>
      <c r="BE901">
        <v>7569.40088615687</v>
      </c>
      <c r="BF901">
        <v>7485.1016147027003</v>
      </c>
      <c r="BG901">
        <v>7401.7411714694999</v>
      </c>
      <c r="BH901">
        <v>7319.3091008695201</v>
      </c>
      <c r="BI901">
        <v>7237.7950637573404</v>
      </c>
      <c r="BJ901">
        <v>7157.1888361330202</v>
      </c>
      <c r="BK901">
        <v>7077.4803078597497</v>
      </c>
      <c r="BL901">
        <v>6998.65948139581</v>
      </c>
      <c r="BM901">
        <v>6920.7164705405603</v>
      </c>
      <c r="BN901">
        <v>6843.6414991944903</v>
      </c>
      <c r="BO901">
        <v>6767.42490013304</v>
      </c>
      <c r="BP901">
        <v>6692.0571137940497</v>
      </c>
      <c r="BQ901">
        <v>6617.5286870787704</v>
      </c>
      <c r="BR901">
        <v>6543.8302721661703</v>
      </c>
      <c r="BS901">
        <v>6470.9526253404902</v>
      </c>
      <c r="BT901">
        <v>6398.8866058318299</v>
      </c>
      <c r="BU901">
        <v>6327.6231746696703</v>
      </c>
      <c r="BV901">
        <v>6257.1533935491198</v>
      </c>
      <c r="BW901">
        <v>6187.46842370985</v>
      </c>
      <c r="BX901">
        <v>6118.5595248274703</v>
      </c>
      <c r="BY901">
        <v>6050.4180539172403</v>
      </c>
      <c r="BZ901">
        <v>5983.0354642500497</v>
      </c>
      <c r="CA901">
        <v>5916.4033042804103</v>
      </c>
      <c r="CB901">
        <v>5850.5132165864197</v>
      </c>
      <c r="CC901">
        <v>5785.3569368215103</v>
      </c>
    </row>
    <row r="902" spans="1:81" x14ac:dyDescent="0.25">
      <c r="A902">
        <v>28924</v>
      </c>
      <c r="B902" t="s">
        <v>512</v>
      </c>
      <c r="C902" t="s">
        <v>27</v>
      </c>
      <c r="D902">
        <v>2019</v>
      </c>
      <c r="E902" t="s">
        <v>32</v>
      </c>
      <c r="F902" t="s">
        <v>33</v>
      </c>
      <c r="G902">
        <v>2010</v>
      </c>
      <c r="H902">
        <v>10336</v>
      </c>
      <c r="I902">
        <v>100</v>
      </c>
      <c r="J902">
        <v>2035</v>
      </c>
      <c r="K902">
        <v>50</v>
      </c>
      <c r="L902">
        <v>5168</v>
      </c>
      <c r="M902">
        <v>2020</v>
      </c>
      <c r="N902">
        <v>4231</v>
      </c>
      <c r="O902">
        <v>118.13080495356</v>
      </c>
      <c r="P902" t="s">
        <v>45</v>
      </c>
      <c r="Q902">
        <v>2.8226839604292699</v>
      </c>
      <c r="R902">
        <v>1</v>
      </c>
      <c r="S902" t="s">
        <v>25</v>
      </c>
      <c r="T902">
        <v>-1.11368485725649E-2</v>
      </c>
      <c r="AO902">
        <v>10336</v>
      </c>
      <c r="AP902">
        <v>9725.5</v>
      </c>
      <c r="AQ902">
        <v>9115</v>
      </c>
      <c r="AR902">
        <v>8504.5</v>
      </c>
      <c r="AS902">
        <v>7894</v>
      </c>
      <c r="AT902">
        <v>7283.5</v>
      </c>
      <c r="AU902">
        <v>6673</v>
      </c>
      <c r="AV902">
        <v>6062.5</v>
      </c>
      <c r="AW902">
        <v>5452</v>
      </c>
      <c r="AX902">
        <v>4841.5</v>
      </c>
      <c r="AY902">
        <v>4231</v>
      </c>
      <c r="AZ902">
        <v>4293.4666666666599</v>
      </c>
      <c r="BA902">
        <v>4355.9333333333298</v>
      </c>
      <c r="BB902">
        <v>4418.3999999999996</v>
      </c>
      <c r="BC902">
        <v>4480.8666666666604</v>
      </c>
      <c r="BD902">
        <v>4543.3333333333303</v>
      </c>
      <c r="BE902">
        <v>4605.8</v>
      </c>
      <c r="BF902">
        <v>4668.2666666666601</v>
      </c>
      <c r="BG902">
        <v>4730.7333333333299</v>
      </c>
      <c r="BH902">
        <v>4793.2</v>
      </c>
      <c r="BI902">
        <v>4855.6666666666597</v>
      </c>
      <c r="BJ902">
        <v>4918.1333333333296</v>
      </c>
      <c r="BK902">
        <v>4980.6000000000004</v>
      </c>
      <c r="BL902">
        <v>5043.0666666666602</v>
      </c>
      <c r="BM902">
        <v>5105.5333333333301</v>
      </c>
      <c r="BN902">
        <v>5168</v>
      </c>
      <c r="BO902">
        <v>5110.4447665769803</v>
      </c>
      <c r="BP902">
        <v>5053.5305170731599</v>
      </c>
      <c r="BQ902">
        <v>4997.2501129476796</v>
      </c>
      <c r="BR902">
        <v>4941.5964951605401</v>
      </c>
      <c r="BS902">
        <v>4886.5626832872204</v>
      </c>
      <c r="BT902">
        <v>4832.1417746431098</v>
      </c>
      <c r="BU902">
        <v>4778.32694341774</v>
      </c>
      <c r="BV902">
        <v>4725.1114398186901</v>
      </c>
      <c r="BW902">
        <v>4672.4885892249404</v>
      </c>
      <c r="BX902">
        <v>4620.4517913497002</v>
      </c>
      <c r="BY902">
        <v>4568.9945194126003</v>
      </c>
      <c r="BZ902">
        <v>4518.1103193210301</v>
      </c>
      <c r="CA902">
        <v>4467.7928088606004</v>
      </c>
      <c r="CB902">
        <v>4418.0356768947304</v>
      </c>
      <c r="CC902">
        <v>4368.83268257296</v>
      </c>
    </row>
    <row r="903" spans="1:81" x14ac:dyDescent="0.25">
      <c r="A903">
        <v>29807</v>
      </c>
      <c r="B903" t="s">
        <v>1420</v>
      </c>
      <c r="C903" t="s">
        <v>27</v>
      </c>
      <c r="D903">
        <v>2019</v>
      </c>
      <c r="E903" t="s">
        <v>690</v>
      </c>
      <c r="F903" t="s">
        <v>23</v>
      </c>
      <c r="G903">
        <v>2018</v>
      </c>
      <c r="H903">
        <v>33482.89</v>
      </c>
      <c r="I903">
        <v>100</v>
      </c>
      <c r="J903">
        <v>2024</v>
      </c>
      <c r="K903">
        <v>25</v>
      </c>
      <c r="L903">
        <v>25112.1675</v>
      </c>
      <c r="M903">
        <v>2020</v>
      </c>
      <c r="N903">
        <v>24993.38</v>
      </c>
      <c r="O903">
        <v>101.419083000303</v>
      </c>
      <c r="P903" t="s">
        <v>24</v>
      </c>
      <c r="Q903">
        <v>2.8973204214597299</v>
      </c>
      <c r="R903">
        <v>1</v>
      </c>
      <c r="S903" t="s">
        <v>25</v>
      </c>
      <c r="T903">
        <v>-1.11368485725649E-2</v>
      </c>
      <c r="AW903">
        <v>33482.89</v>
      </c>
      <c r="AX903">
        <v>29238.134999999998</v>
      </c>
      <c r="AY903">
        <v>24993.38</v>
      </c>
      <c r="AZ903">
        <v>25023.076874999999</v>
      </c>
      <c r="BA903">
        <v>25052.77375</v>
      </c>
      <c r="BB903">
        <v>25082.470625000002</v>
      </c>
      <c r="BC903">
        <v>25112.1675</v>
      </c>
      <c r="BD903">
        <v>24832.497093223599</v>
      </c>
      <c r="BE903">
        <v>24555.941333417701</v>
      </c>
      <c r="BF903">
        <v>24282.465533230599</v>
      </c>
      <c r="BG903">
        <v>24012.035391618501</v>
      </c>
      <c r="BH903">
        <v>23744.616989542999</v>
      </c>
      <c r="BI903">
        <v>23480.1767857169</v>
      </c>
      <c r="BJ903">
        <v>23218.6816123973</v>
      </c>
      <c r="BK903">
        <v>22960.098671225402</v>
      </c>
      <c r="BL903">
        <v>22704.3955291128</v>
      </c>
      <c r="BM903">
        <v>22451.540114173498</v>
      </c>
      <c r="BN903">
        <v>22201.500711701101</v>
      </c>
      <c r="BO903">
        <v>21954.245960191201</v>
      </c>
      <c r="BP903">
        <v>21709.744847407699</v>
      </c>
      <c r="BQ903">
        <v>21467.966706493102</v>
      </c>
      <c r="BR903">
        <v>21228.881212122</v>
      </c>
      <c r="BS903">
        <v>20992.458376697599</v>
      </c>
      <c r="BT903">
        <v>20758.668546590499</v>
      </c>
      <c r="BU903">
        <v>20527.482398419001</v>
      </c>
      <c r="BV903">
        <v>20298.8709353718</v>
      </c>
      <c r="BW903">
        <v>20072.805483570599</v>
      </c>
      <c r="BX903">
        <v>19849.257688473499</v>
      </c>
      <c r="BY903">
        <v>19628.199511319101</v>
      </c>
      <c r="BZ903">
        <v>19409.603225609499</v>
      </c>
      <c r="CA903">
        <v>19193.441413632299</v>
      </c>
      <c r="CB903">
        <v>18979.686963022301</v>
      </c>
      <c r="CC903">
        <v>18768.313063360401</v>
      </c>
    </row>
    <row r="904" spans="1:81" x14ac:dyDescent="0.25">
      <c r="A904">
        <v>22331</v>
      </c>
      <c r="B904" t="s">
        <v>1421</v>
      </c>
      <c r="C904" t="s">
        <v>27</v>
      </c>
      <c r="D904">
        <v>2017</v>
      </c>
      <c r="E904" t="s">
        <v>690</v>
      </c>
      <c r="F904" t="s">
        <v>23</v>
      </c>
      <c r="G904">
        <v>2016</v>
      </c>
      <c r="H904">
        <v>2456912</v>
      </c>
      <c r="I904">
        <v>100</v>
      </c>
      <c r="J904">
        <v>2025</v>
      </c>
      <c r="K904">
        <v>95</v>
      </c>
      <c r="L904">
        <v>122845.6</v>
      </c>
      <c r="M904">
        <v>2020</v>
      </c>
      <c r="N904">
        <v>1911386</v>
      </c>
      <c r="O904">
        <v>23.3723427919617</v>
      </c>
      <c r="P904" t="s">
        <v>24</v>
      </c>
      <c r="Q904">
        <v>3.5980505692487799</v>
      </c>
      <c r="R904">
        <v>1</v>
      </c>
      <c r="S904" t="s">
        <v>25</v>
      </c>
      <c r="T904">
        <v>-1.11368485725649E-2</v>
      </c>
      <c r="AU904">
        <v>2456912</v>
      </c>
      <c r="AV904">
        <v>2320530.5</v>
      </c>
      <c r="AW904">
        <v>2184149</v>
      </c>
      <c r="AX904">
        <v>2047767.5</v>
      </c>
      <c r="AY904">
        <v>1911386</v>
      </c>
      <c r="AZ904">
        <v>1553677.92</v>
      </c>
      <c r="BA904">
        <v>1195969.8399999901</v>
      </c>
      <c r="BB904">
        <v>838261.76000000001</v>
      </c>
      <c r="BC904">
        <v>480553.679999999</v>
      </c>
      <c r="BD904">
        <v>122845.6</v>
      </c>
      <c r="BE904">
        <v>121477.487154994</v>
      </c>
      <c r="BF904">
        <v>120124.610775573</v>
      </c>
      <c r="BG904">
        <v>118786.801175527</v>
      </c>
      <c r="BH904">
        <v>117463.89055841599</v>
      </c>
      <c r="BI904">
        <v>116155.71299652199</v>
      </c>
      <c r="BJ904">
        <v>114862.104410042</v>
      </c>
      <c r="BK904">
        <v>113582.90254650101</v>
      </c>
      <c r="BL904">
        <v>112317.94696040799</v>
      </c>
      <c r="BM904">
        <v>111067.07899312901</v>
      </c>
      <c r="BN904">
        <v>109830.141752985</v>
      </c>
      <c r="BO904">
        <v>108606.980095579</v>
      </c>
      <c r="BP904">
        <v>107397.440604331</v>
      </c>
      <c r="BQ904">
        <v>106201.371571239</v>
      </c>
      <c r="BR904">
        <v>105018.62297785201</v>
      </c>
      <c r="BS904">
        <v>103849.046476448</v>
      </c>
      <c r="BT904">
        <v>102692.495371435</v>
      </c>
      <c r="BU904">
        <v>101548.824600944</v>
      </c>
      <c r="BV904">
        <v>100417.89071864101</v>
      </c>
      <c r="BW904">
        <v>99299.551875731995</v>
      </c>
      <c r="BX904">
        <v>98193.667803168501</v>
      </c>
      <c r="BY904">
        <v>97100.099794059803</v>
      </c>
      <c r="BZ904">
        <v>96018.710686272403</v>
      </c>
      <c r="CA904">
        <v>94949.364845226504</v>
      </c>
      <c r="CB904">
        <v>93891.928146884005</v>
      </c>
      <c r="CC904">
        <v>92846.267960925994</v>
      </c>
    </row>
    <row r="905" spans="1:81" x14ac:dyDescent="0.25">
      <c r="A905">
        <v>18169</v>
      </c>
      <c r="B905" t="s">
        <v>1422</v>
      </c>
      <c r="C905" t="s">
        <v>27</v>
      </c>
      <c r="D905">
        <v>2019</v>
      </c>
      <c r="E905" t="s">
        <v>53</v>
      </c>
      <c r="F905" t="s">
        <v>54</v>
      </c>
      <c r="G905">
        <v>2010</v>
      </c>
      <c r="H905">
        <v>35373</v>
      </c>
      <c r="I905">
        <v>100</v>
      </c>
      <c r="J905">
        <v>2025</v>
      </c>
      <c r="K905">
        <v>13</v>
      </c>
      <c r="L905">
        <v>30774.51</v>
      </c>
      <c r="M905">
        <v>2020</v>
      </c>
      <c r="N905">
        <v>21420.59</v>
      </c>
      <c r="O905">
        <v>344.56218061564101</v>
      </c>
      <c r="P905" t="s">
        <v>691</v>
      </c>
      <c r="Q905">
        <v>3.1178091952487801</v>
      </c>
      <c r="R905">
        <v>1</v>
      </c>
      <c r="S905" t="s">
        <v>25</v>
      </c>
      <c r="T905">
        <v>-1.11368485725649E-2</v>
      </c>
      <c r="AO905">
        <v>35373</v>
      </c>
      <c r="AP905">
        <v>33977.758999999998</v>
      </c>
      <c r="AQ905">
        <v>32582.518</v>
      </c>
      <c r="AR905">
        <v>31187.276999999998</v>
      </c>
      <c r="AS905">
        <v>29792.036</v>
      </c>
      <c r="AT905">
        <v>28396.794999999998</v>
      </c>
      <c r="AU905">
        <v>27001.554</v>
      </c>
      <c r="AV905">
        <v>25606.312999999998</v>
      </c>
      <c r="AW905">
        <v>24211.072</v>
      </c>
      <c r="AX905">
        <v>22815.830999999998</v>
      </c>
      <c r="AY905">
        <v>21420.59</v>
      </c>
      <c r="AZ905">
        <v>23291.374</v>
      </c>
      <c r="BA905">
        <v>25162.157999999999</v>
      </c>
      <c r="BB905">
        <v>27032.941999999999</v>
      </c>
      <c r="BC905">
        <v>28903.725999999999</v>
      </c>
      <c r="BD905">
        <v>30774.51</v>
      </c>
      <c r="BE905">
        <v>30431.778942235102</v>
      </c>
      <c r="BF905">
        <v>30092.864828361598</v>
      </c>
      <c r="BG905">
        <v>29757.725149653499</v>
      </c>
      <c r="BH905">
        <v>29426.3178707978</v>
      </c>
      <c r="BI905">
        <v>29098.6014246226</v>
      </c>
      <c r="BJ905">
        <v>28774.5347068831</v>
      </c>
      <c r="BK905">
        <v>28454.077071106502</v>
      </c>
      <c r="BL905">
        <v>28137.188323493501</v>
      </c>
      <c r="BM905">
        <v>27823.828717877099</v>
      </c>
      <c r="BN905">
        <v>27513.958950737098</v>
      </c>
      <c r="BO905">
        <v>27207.540156270901</v>
      </c>
      <c r="BP905">
        <v>26904.5339015186</v>
      </c>
      <c r="BQ905">
        <v>26604.9021815419</v>
      </c>
      <c r="BR905">
        <v>26308.6074146582</v>
      </c>
      <c r="BS905">
        <v>26015.6124377261</v>
      </c>
      <c r="BT905">
        <v>25725.8805014846</v>
      </c>
      <c r="BU905">
        <v>25439.375265943701</v>
      </c>
      <c r="BV905">
        <v>25156.060795826201</v>
      </c>
      <c r="BW905">
        <v>24875.901556060799</v>
      </c>
      <c r="BX905">
        <v>24598.862407324901</v>
      </c>
      <c r="BY905">
        <v>24324.908601637198</v>
      </c>
      <c r="BZ905">
        <v>24054.0057779993</v>
      </c>
      <c r="CA905">
        <v>23786.119958086099</v>
      </c>
      <c r="CB905">
        <v>23521.217541983999</v>
      </c>
      <c r="CC905">
        <v>23259.265303976601</v>
      </c>
    </row>
    <row r="906" spans="1:81" x14ac:dyDescent="0.25">
      <c r="A906">
        <v>21154</v>
      </c>
      <c r="B906" t="s">
        <v>1423</v>
      </c>
      <c r="C906" t="s">
        <v>208</v>
      </c>
      <c r="D906">
        <v>2017</v>
      </c>
      <c r="E906" t="s">
        <v>117</v>
      </c>
      <c r="F906" t="s">
        <v>54</v>
      </c>
      <c r="G906">
        <v>2016</v>
      </c>
      <c r="H906">
        <v>927.8</v>
      </c>
      <c r="I906">
        <v>100</v>
      </c>
      <c r="J906">
        <v>2021</v>
      </c>
      <c r="K906">
        <v>10</v>
      </c>
      <c r="L906">
        <v>835.02</v>
      </c>
      <c r="M906">
        <v>2020</v>
      </c>
      <c r="N906">
        <v>779.38</v>
      </c>
      <c r="O906">
        <v>159.96982108213001</v>
      </c>
      <c r="P906" t="s">
        <v>691</v>
      </c>
      <c r="Q906">
        <v>3.08585375131659</v>
      </c>
      <c r="R906">
        <v>1</v>
      </c>
      <c r="S906" t="s">
        <v>25</v>
      </c>
      <c r="T906">
        <v>-1.11368485725649E-2</v>
      </c>
      <c r="AU906">
        <v>927.8</v>
      </c>
      <c r="AV906">
        <v>890.69499999999903</v>
      </c>
      <c r="AW906">
        <v>853.58999999999901</v>
      </c>
      <c r="AX906">
        <v>816.48500000000001</v>
      </c>
      <c r="AY906">
        <v>779.38</v>
      </c>
      <c r="AZ906">
        <v>835.02</v>
      </c>
      <c r="BA906">
        <v>825.72050870493604</v>
      </c>
      <c r="BB906">
        <v>816.524584436228</v>
      </c>
      <c r="BC906">
        <v>807.43107378358502</v>
      </c>
      <c r="BD906">
        <v>798.43883618207406</v>
      </c>
      <c r="BE906">
        <v>789.54674376905905</v>
      </c>
      <c r="BF906">
        <v>780.753681242742</v>
      </c>
      <c r="BG906">
        <v>772.05854572226895</v>
      </c>
      <c r="BH906">
        <v>763.46024660940498</v>
      </c>
      <c r="BI906">
        <v>754.95770545174298</v>
      </c>
      <c r="BJ906">
        <v>746.54985580743596</v>
      </c>
      <c r="BK906">
        <v>738.23564311143798</v>
      </c>
      <c r="BL906">
        <v>730.01402454323602</v>
      </c>
      <c r="BM906">
        <v>721.88396889604905</v>
      </c>
      <c r="BN906">
        <v>713.84445644749201</v>
      </c>
      <c r="BO906">
        <v>705.89447883167099</v>
      </c>
      <c r="BP906">
        <v>698.03303891271298</v>
      </c>
      <c r="BQ906">
        <v>690.25915065969502</v>
      </c>
      <c r="BR906">
        <v>682.57183902297095</v>
      </c>
      <c r="BS906">
        <v>674.97013981187501</v>
      </c>
      <c r="BT906">
        <v>667.45309957378697</v>
      </c>
      <c r="BU906">
        <v>660.01977547454499</v>
      </c>
      <c r="BV906">
        <v>652.66923518018598</v>
      </c>
      <c r="BW906">
        <v>645.40055674001303</v>
      </c>
      <c r="BX906">
        <v>638.21282847094994</v>
      </c>
      <c r="BY906">
        <v>631.10514884320105</v>
      </c>
      <c r="BZ906">
        <v>624.07662636716805</v>
      </c>
      <c r="CA906">
        <v>617.12637948164002</v>
      </c>
      <c r="CB906">
        <v>610.25353644321694</v>
      </c>
      <c r="CC906">
        <v>603.45723521697698</v>
      </c>
    </row>
    <row r="907" spans="1:81" x14ac:dyDescent="0.25">
      <c r="A907">
        <v>851275</v>
      </c>
      <c r="B907" t="s">
        <v>1424</v>
      </c>
      <c r="C907" t="s">
        <v>59</v>
      </c>
      <c r="D907">
        <v>2020</v>
      </c>
      <c r="E907" t="s">
        <v>28</v>
      </c>
      <c r="F907" t="s">
        <v>23</v>
      </c>
      <c r="G907">
        <v>2020</v>
      </c>
      <c r="H907">
        <v>6314</v>
      </c>
      <c r="I907">
        <v>100</v>
      </c>
      <c r="J907">
        <v>2030</v>
      </c>
      <c r="K907">
        <v>10</v>
      </c>
      <c r="L907">
        <v>5682.6</v>
      </c>
      <c r="M907">
        <v>2020</v>
      </c>
      <c r="N907">
        <v>6314</v>
      </c>
      <c r="O907">
        <v>0</v>
      </c>
      <c r="P907" t="s">
        <v>45</v>
      </c>
      <c r="Q907">
        <v>2.75024453383902</v>
      </c>
      <c r="R907">
        <v>1</v>
      </c>
      <c r="S907" t="s">
        <v>25</v>
      </c>
      <c r="T907">
        <v>-1.11368485725649E-2</v>
      </c>
      <c r="AY907">
        <v>6314</v>
      </c>
      <c r="AZ907">
        <v>6250.86</v>
      </c>
      <c r="BA907">
        <v>6187.72</v>
      </c>
      <c r="BB907">
        <v>6124.58</v>
      </c>
      <c r="BC907">
        <v>6061.44</v>
      </c>
      <c r="BD907">
        <v>5998.3</v>
      </c>
      <c r="BE907">
        <v>5935.16</v>
      </c>
      <c r="BF907">
        <v>5872.02</v>
      </c>
      <c r="BG907">
        <v>5808.88</v>
      </c>
      <c r="BH907">
        <v>5745.74</v>
      </c>
      <c r="BI907">
        <v>5682.6</v>
      </c>
      <c r="BJ907">
        <v>5619.3137443015403</v>
      </c>
      <c r="BK907">
        <v>5556.7322980495201</v>
      </c>
      <c r="BL907">
        <v>5494.8478118878602</v>
      </c>
      <c r="BM907">
        <v>5433.6525238775803</v>
      </c>
      <c r="BN907">
        <v>5373.1387585232196</v>
      </c>
      <c r="BO907">
        <v>5313.2989258101597</v>
      </c>
      <c r="BP907">
        <v>5254.1255202526399</v>
      </c>
      <c r="BQ907">
        <v>5195.6111199523402</v>
      </c>
      <c r="BR907">
        <v>5137.7483856674999</v>
      </c>
      <c r="BS907">
        <v>5080.5300598923805</v>
      </c>
      <c r="BT907">
        <v>5023.94896594699</v>
      </c>
      <c r="BU907">
        <v>4967.9980070769498</v>
      </c>
      <c r="BV907">
        <v>4912.6701655633296</v>
      </c>
      <c r="BW907">
        <v>4857.9585018424896</v>
      </c>
      <c r="BX907">
        <v>4803.8561536356701</v>
      </c>
      <c r="BY907">
        <v>4750.3563350882396</v>
      </c>
      <c r="BZ907">
        <v>4697.4523359186396</v>
      </c>
      <c r="CA907">
        <v>4645.1375205766699</v>
      </c>
      <c r="CB907">
        <v>4593.4053274112703</v>
      </c>
      <c r="CC907">
        <v>4542.24926784748</v>
      </c>
    </row>
    <row r="908" spans="1:81" x14ac:dyDescent="0.25">
      <c r="A908">
        <v>18277</v>
      </c>
      <c r="B908" t="s">
        <v>514</v>
      </c>
      <c r="C908" t="s">
        <v>78</v>
      </c>
      <c r="D908">
        <v>2019</v>
      </c>
      <c r="E908" t="s">
        <v>690</v>
      </c>
      <c r="F908" t="s">
        <v>23</v>
      </c>
      <c r="G908">
        <v>2019</v>
      </c>
      <c r="H908">
        <v>235938.84</v>
      </c>
      <c r="I908">
        <v>100</v>
      </c>
      <c r="J908">
        <v>2030</v>
      </c>
      <c r="K908">
        <v>30</v>
      </c>
      <c r="L908">
        <v>165157.18799999999</v>
      </c>
      <c r="M908">
        <v>2020</v>
      </c>
      <c r="N908">
        <v>240705.31</v>
      </c>
      <c r="O908">
        <v>-6.7340474053925696</v>
      </c>
      <c r="P908" t="s">
        <v>24</v>
      </c>
      <c r="Q908">
        <v>2.9502674963230202</v>
      </c>
      <c r="R908">
        <v>1</v>
      </c>
      <c r="S908" t="s">
        <v>25</v>
      </c>
      <c r="T908">
        <v>-1.11368485725649E-2</v>
      </c>
      <c r="AX908">
        <v>235938.84</v>
      </c>
      <c r="AY908">
        <v>240705.31</v>
      </c>
      <c r="AZ908">
        <v>233150.49780000001</v>
      </c>
      <c r="BA908">
        <v>225595.6856</v>
      </c>
      <c r="BB908">
        <v>218040.87339999899</v>
      </c>
      <c r="BC908">
        <v>210486.0612</v>
      </c>
      <c r="BD908">
        <v>202931.24900000001</v>
      </c>
      <c r="BE908">
        <v>195376.4368</v>
      </c>
      <c r="BF908">
        <v>187821.62459999899</v>
      </c>
      <c r="BG908">
        <v>180266.8124</v>
      </c>
      <c r="BH908">
        <v>172712.00020000001</v>
      </c>
      <c r="BI908">
        <v>165157.18799999999</v>
      </c>
      <c r="BJ908">
        <v>163317.85740657299</v>
      </c>
      <c r="BK908">
        <v>161499.01115944001</v>
      </c>
      <c r="BL908">
        <v>159700.42112753799</v>
      </c>
      <c r="BM908">
        <v>157921.861720466</v>
      </c>
      <c r="BN908">
        <v>156163.10986018801</v>
      </c>
      <c r="BO908">
        <v>154423.94495305399</v>
      </c>
      <c r="BP908">
        <v>152704.148862134</v>
      </c>
      <c r="BQ908">
        <v>151003.505879854</v>
      </c>
      <c r="BR908">
        <v>149321.80270094299</v>
      </c>
      <c r="BS908">
        <v>147658.82839568099</v>
      </c>
      <c r="BT908">
        <v>146014.37438343599</v>
      </c>
      <c r="BU908">
        <v>144388.234406509</v>
      </c>
      <c r="BV908">
        <v>142780.20450426399</v>
      </c>
      <c r="BW908">
        <v>141190.08298753999</v>
      </c>
      <c r="BX908">
        <v>139617.67041336</v>
      </c>
      <c r="BY908">
        <v>138062.76955991201</v>
      </c>
      <c r="BZ908">
        <v>136525.18540181499</v>
      </c>
      <c r="CA908">
        <v>135004.72508565299</v>
      </c>
      <c r="CB908">
        <v>133501.19790579399</v>
      </c>
      <c r="CC908">
        <v>132014.41528046099</v>
      </c>
    </row>
    <row r="909" spans="1:81" x14ac:dyDescent="0.25">
      <c r="A909">
        <v>18280</v>
      </c>
      <c r="B909" t="s">
        <v>1425</v>
      </c>
      <c r="C909" t="s">
        <v>78</v>
      </c>
      <c r="D909">
        <v>2020</v>
      </c>
      <c r="E909" t="s">
        <v>32</v>
      </c>
      <c r="F909" t="s">
        <v>33</v>
      </c>
      <c r="G909">
        <v>2020</v>
      </c>
      <c r="H909">
        <v>7459856</v>
      </c>
      <c r="I909">
        <v>100</v>
      </c>
      <c r="J909">
        <v>2050</v>
      </c>
      <c r="K909">
        <v>100</v>
      </c>
      <c r="L909">
        <v>0</v>
      </c>
      <c r="M909">
        <v>2020</v>
      </c>
      <c r="N909">
        <v>7459856</v>
      </c>
      <c r="O909">
        <v>0</v>
      </c>
      <c r="P909" t="s">
        <v>45</v>
      </c>
      <c r="Q909">
        <v>3.3307459856000001</v>
      </c>
      <c r="R909">
        <v>1</v>
      </c>
      <c r="S909" t="s">
        <v>25</v>
      </c>
      <c r="T909">
        <v>-1.11368485725649E-2</v>
      </c>
      <c r="AY909">
        <v>7459856</v>
      </c>
      <c r="AZ909">
        <v>7211194.13333333</v>
      </c>
      <c r="BA909">
        <v>6962532.2666666601</v>
      </c>
      <c r="BB909">
        <v>6713870.4000000004</v>
      </c>
      <c r="BC909">
        <v>6465208.5333333304</v>
      </c>
      <c r="BD909">
        <v>6216546.6666666605</v>
      </c>
      <c r="BE909">
        <v>5967884.7999999998</v>
      </c>
      <c r="BF909">
        <v>5719222.9333333299</v>
      </c>
      <c r="BG909">
        <v>5470561.0666666599</v>
      </c>
      <c r="BH909">
        <v>5221899.2</v>
      </c>
      <c r="BI909">
        <v>4973237.3333333302</v>
      </c>
      <c r="BJ909">
        <v>4724575.4666666603</v>
      </c>
      <c r="BK909">
        <v>4475913.5999999996</v>
      </c>
      <c r="BL909">
        <v>4227251.7333333297</v>
      </c>
      <c r="BM909">
        <v>3978589.8666666602</v>
      </c>
      <c r="BN909">
        <v>3729928</v>
      </c>
      <c r="BO909">
        <v>3481266.13333333</v>
      </c>
      <c r="BP909">
        <v>3232604.2666666601</v>
      </c>
      <c r="BQ909">
        <v>2983942.4</v>
      </c>
      <c r="BR909">
        <v>2735280.5333333299</v>
      </c>
      <c r="BS909">
        <v>2486618.66666666</v>
      </c>
      <c r="BT909">
        <v>2237956.7999999998</v>
      </c>
      <c r="BU909">
        <v>1989294.9333333301</v>
      </c>
      <c r="BV909">
        <v>1740633.0666666599</v>
      </c>
      <c r="BW909">
        <v>1491971.1999999899</v>
      </c>
      <c r="BX909">
        <v>1243309.33333333</v>
      </c>
      <c r="BY909">
        <v>994647.46666666598</v>
      </c>
      <c r="BZ909">
        <v>745985.59999999905</v>
      </c>
      <c r="CA909">
        <v>497323.73333333299</v>
      </c>
      <c r="CB909">
        <v>248661.866666666</v>
      </c>
      <c r="CC909">
        <v>0</v>
      </c>
    </row>
    <row r="910" spans="1:81" x14ac:dyDescent="0.25">
      <c r="A910">
        <v>18292</v>
      </c>
      <c r="B910" t="s">
        <v>1426</v>
      </c>
      <c r="C910" t="s">
        <v>59</v>
      </c>
      <c r="D910">
        <v>2021</v>
      </c>
      <c r="E910" t="s">
        <v>28</v>
      </c>
      <c r="F910" t="s">
        <v>23</v>
      </c>
      <c r="G910">
        <v>2020</v>
      </c>
      <c r="H910">
        <v>483925</v>
      </c>
      <c r="I910">
        <v>100</v>
      </c>
      <c r="J910">
        <v>2030</v>
      </c>
      <c r="K910">
        <v>25</v>
      </c>
      <c r="L910">
        <v>362943.75</v>
      </c>
      <c r="M910">
        <v>2020</v>
      </c>
      <c r="N910">
        <v>483925</v>
      </c>
      <c r="O910">
        <v>0</v>
      </c>
      <c r="P910" t="s">
        <v>45</v>
      </c>
      <c r="Q910">
        <v>2.9002922949390202</v>
      </c>
      <c r="R910">
        <v>1</v>
      </c>
      <c r="S910" t="s">
        <v>25</v>
      </c>
      <c r="T910">
        <v>-1.11368485725649E-2</v>
      </c>
      <c r="AY910">
        <v>483925</v>
      </c>
      <c r="AZ910">
        <v>471826.875</v>
      </c>
      <c r="BA910">
        <v>459728.75</v>
      </c>
      <c r="BB910">
        <v>447630.625</v>
      </c>
      <c r="BC910">
        <v>435532.5</v>
      </c>
      <c r="BD910">
        <v>423434.375</v>
      </c>
      <c r="BE910">
        <v>411336.25</v>
      </c>
      <c r="BF910">
        <v>399238.125</v>
      </c>
      <c r="BG910">
        <v>387140</v>
      </c>
      <c r="BH910">
        <v>375041.875</v>
      </c>
      <c r="BI910">
        <v>362943.75</v>
      </c>
      <c r="BJ910">
        <v>358901.70041589101</v>
      </c>
      <c r="BK910">
        <v>354904.66652592301</v>
      </c>
      <c r="BL910">
        <v>350952.14699712698</v>
      </c>
      <c r="BM910">
        <v>347043.646079803</v>
      </c>
      <c r="BN910">
        <v>343178.673545342</v>
      </c>
      <c r="BO910">
        <v>339356.74462473398</v>
      </c>
      <c r="BP910">
        <v>335577.37994776899</v>
      </c>
      <c r="BQ910">
        <v>331840.10548291297</v>
      </c>
      <c r="BR910">
        <v>328144.452477846</v>
      </c>
      <c r="BS910">
        <v>324489.95740067301</v>
      </c>
      <c r="BT910">
        <v>320876.16188178398</v>
      </c>
      <c r="BU910">
        <v>317302.61265636003</v>
      </c>
      <c r="BV910">
        <v>313768.86150752701</v>
      </c>
      <c r="BW910">
        <v>310274.46521013201</v>
      </c>
      <c r="BX910">
        <v>306818.98547515302</v>
      </c>
      <c r="BY910">
        <v>303401.98889472801</v>
      </c>
      <c r="BZ910">
        <v>300023.046887793</v>
      </c>
      <c r="CA910">
        <v>296681.735646324</v>
      </c>
      <c r="CB910">
        <v>293377.63608218502</v>
      </c>
      <c r="CC910">
        <v>290110.33377456001</v>
      </c>
    </row>
    <row r="911" spans="1:81" x14ac:dyDescent="0.25">
      <c r="A911">
        <v>51264</v>
      </c>
      <c r="B911" t="s">
        <v>1427</v>
      </c>
      <c r="C911" t="s">
        <v>59</v>
      </c>
      <c r="D911">
        <v>2020</v>
      </c>
      <c r="E911" t="s">
        <v>690</v>
      </c>
      <c r="F911" t="s">
        <v>23</v>
      </c>
      <c r="G911">
        <v>2019</v>
      </c>
      <c r="H911">
        <v>4354</v>
      </c>
      <c r="I911">
        <v>100</v>
      </c>
      <c r="J911">
        <v>2030</v>
      </c>
      <c r="K911">
        <v>27.5</v>
      </c>
      <c r="L911">
        <v>3156.65</v>
      </c>
      <c r="M911">
        <v>2020</v>
      </c>
      <c r="N911">
        <v>3487</v>
      </c>
      <c r="O911">
        <v>101.223535307137</v>
      </c>
      <c r="P911" t="s">
        <v>24</v>
      </c>
      <c r="Q911">
        <v>2.92524433783902</v>
      </c>
      <c r="R911">
        <v>1</v>
      </c>
      <c r="S911" t="s">
        <v>25</v>
      </c>
      <c r="T911">
        <v>-1.11368485725649E-2</v>
      </c>
      <c r="AX911">
        <v>4354</v>
      </c>
      <c r="AY911">
        <v>3487</v>
      </c>
      <c r="AZ911">
        <v>3453.9650000000001</v>
      </c>
      <c r="BA911">
        <v>3420.93</v>
      </c>
      <c r="BB911">
        <v>3387.895</v>
      </c>
      <c r="BC911">
        <v>3354.86</v>
      </c>
      <c r="BD911">
        <v>3321.8249999999998</v>
      </c>
      <c r="BE911">
        <v>3288.79</v>
      </c>
      <c r="BF911">
        <v>3255.7550000000001</v>
      </c>
      <c r="BG911">
        <v>3222.72</v>
      </c>
      <c r="BH911">
        <v>3189.6849999999999</v>
      </c>
      <c r="BI911">
        <v>3156.65</v>
      </c>
      <c r="BJ911">
        <v>3121.4948669534101</v>
      </c>
      <c r="BK911">
        <v>3086.7312513001102</v>
      </c>
      <c r="BL911">
        <v>3052.3547927701802</v>
      </c>
      <c r="BM911">
        <v>3018.3611796533501</v>
      </c>
      <c r="BN911">
        <v>2984.7461482582398</v>
      </c>
      <c r="BO911">
        <v>2951.5054823775499</v>
      </c>
      <c r="BP911">
        <v>2918.63501275921</v>
      </c>
      <c r="BQ911">
        <v>2886.1306165835299</v>
      </c>
      <c r="BR911">
        <v>2853.9882169459902</v>
      </c>
      <c r="BS911">
        <v>2822.20378234598</v>
      </c>
      <c r="BT911">
        <v>2790.7733261810699</v>
      </c>
      <c r="BU911">
        <v>2759.6929062470399</v>
      </c>
      <c r="BV911">
        <v>2728.9586242433802</v>
      </c>
      <c r="BW911">
        <v>2698.5666252843898</v>
      </c>
      <c r="BX911">
        <v>2668.51309741562</v>
      </c>
      <c r="BY911">
        <v>2638.7942711358</v>
      </c>
      <c r="BZ911">
        <v>2609.4064189240098</v>
      </c>
      <c r="CA911">
        <v>2580.3458547721698</v>
      </c>
      <c r="CB911">
        <v>2551.6089337227299</v>
      </c>
      <c r="CC911">
        <v>2523.1920514114499</v>
      </c>
    </row>
    <row r="912" spans="1:81" x14ac:dyDescent="0.25">
      <c r="A912">
        <v>846817</v>
      </c>
      <c r="B912" t="s">
        <v>1428</v>
      </c>
      <c r="C912" t="s">
        <v>380</v>
      </c>
      <c r="D912">
        <v>2020</v>
      </c>
      <c r="E912" t="s">
        <v>28</v>
      </c>
      <c r="F912" t="s">
        <v>23</v>
      </c>
      <c r="G912">
        <v>2018</v>
      </c>
      <c r="H912">
        <v>77950</v>
      </c>
      <c r="I912">
        <v>100</v>
      </c>
      <c r="J912">
        <v>2030</v>
      </c>
      <c r="K912">
        <v>45</v>
      </c>
      <c r="L912">
        <v>42872.5</v>
      </c>
      <c r="M912">
        <v>2020</v>
      </c>
      <c r="N912">
        <v>48331</v>
      </c>
      <c r="O912">
        <v>84.438742783835806</v>
      </c>
      <c r="P912" t="s">
        <v>45</v>
      </c>
      <c r="Q912">
        <v>3.10025169743902</v>
      </c>
      <c r="R912">
        <v>1</v>
      </c>
      <c r="S912" t="s">
        <v>25</v>
      </c>
      <c r="T912">
        <v>-1.11368485725649E-2</v>
      </c>
      <c r="AW912">
        <v>77950</v>
      </c>
      <c r="AX912">
        <v>63140.5</v>
      </c>
      <c r="AY912">
        <v>48331</v>
      </c>
      <c r="AZ912">
        <v>47785.15</v>
      </c>
      <c r="BA912">
        <v>47239.3</v>
      </c>
      <c r="BB912">
        <v>46693.45</v>
      </c>
      <c r="BC912">
        <v>46147.6</v>
      </c>
      <c r="BD912">
        <v>45601.75</v>
      </c>
      <c r="BE912">
        <v>45055.9</v>
      </c>
      <c r="BF912">
        <v>44510.05</v>
      </c>
      <c r="BG912">
        <v>43964.2</v>
      </c>
      <c r="BH912">
        <v>43418.35</v>
      </c>
      <c r="BI912">
        <v>42872.5</v>
      </c>
      <c r="BJ912">
        <v>42395.035459572697</v>
      </c>
      <c r="BK912">
        <v>41922.888369430897</v>
      </c>
      <c r="BL912">
        <v>41455.999509936002</v>
      </c>
      <c r="BM912">
        <v>40994.310320969496</v>
      </c>
      <c r="BN912">
        <v>40537.762894588101</v>
      </c>
      <c r="BO912">
        <v>40086.299967760599</v>
      </c>
      <c r="BP912">
        <v>39639.864915185201</v>
      </c>
      <c r="BQ912">
        <v>39198.401742187903</v>
      </c>
      <c r="BR912">
        <v>38761.855077698499</v>
      </c>
      <c r="BS912">
        <v>38330.170167306504</v>
      </c>
      <c r="BT912">
        <v>37903.2928663926</v>
      </c>
      <c r="BU912">
        <v>37481.169633338002</v>
      </c>
      <c r="BV912">
        <v>37063.747522808902</v>
      </c>
      <c r="BW912">
        <v>36650.974179115598</v>
      </c>
      <c r="BX912">
        <v>36242.797829645802</v>
      </c>
      <c r="BY912">
        <v>35839.1672783709</v>
      </c>
      <c r="BZ912">
        <v>35440.031899424903</v>
      </c>
      <c r="CA912">
        <v>35045.341630754097</v>
      </c>
      <c r="CB912">
        <v>34655.0469678386</v>
      </c>
      <c r="CC912">
        <v>34269.098957482704</v>
      </c>
    </row>
    <row r="913" spans="1:81" x14ac:dyDescent="0.25">
      <c r="A913">
        <v>832189</v>
      </c>
      <c r="B913" t="s">
        <v>1429</v>
      </c>
      <c r="C913" t="s">
        <v>1430</v>
      </c>
      <c r="D913">
        <v>2019</v>
      </c>
      <c r="E913" t="s">
        <v>28</v>
      </c>
      <c r="F913" t="s">
        <v>23</v>
      </c>
      <c r="G913">
        <v>2019</v>
      </c>
      <c r="H913">
        <v>27070</v>
      </c>
      <c r="I913">
        <v>100</v>
      </c>
      <c r="J913">
        <v>2050</v>
      </c>
      <c r="K913">
        <v>100</v>
      </c>
      <c r="L913">
        <v>0</v>
      </c>
      <c r="M913">
        <v>2020</v>
      </c>
      <c r="N913">
        <v>25070</v>
      </c>
      <c r="O913">
        <v>7.3882526782416003</v>
      </c>
      <c r="P913" t="s">
        <v>24</v>
      </c>
      <c r="Q913">
        <v>3.6600027069999999</v>
      </c>
      <c r="R913">
        <v>1</v>
      </c>
      <c r="S913" t="s">
        <v>25</v>
      </c>
      <c r="T913">
        <v>-1.11368485725649E-2</v>
      </c>
      <c r="AX913">
        <v>27070</v>
      </c>
      <c r="AY913">
        <v>25070</v>
      </c>
      <c r="AZ913">
        <v>24234.333333333299</v>
      </c>
      <c r="BA913">
        <v>23398.666666666599</v>
      </c>
      <c r="BB913">
        <v>22563</v>
      </c>
      <c r="BC913">
        <v>21727.333333333299</v>
      </c>
      <c r="BD913">
        <v>20891.666666666599</v>
      </c>
      <c r="BE913">
        <v>20056</v>
      </c>
      <c r="BF913">
        <v>19220.333333333299</v>
      </c>
      <c r="BG913">
        <v>18384.666666666599</v>
      </c>
      <c r="BH913">
        <v>17549</v>
      </c>
      <c r="BI913">
        <v>16713.333333333299</v>
      </c>
      <c r="BJ913">
        <v>15877.666666666601</v>
      </c>
      <c r="BK913">
        <v>15042</v>
      </c>
      <c r="BL913">
        <v>14206.333333333299</v>
      </c>
      <c r="BM913">
        <v>13370.666666666601</v>
      </c>
      <c r="BN913">
        <v>12535</v>
      </c>
      <c r="BO913">
        <v>11699.333333333299</v>
      </c>
      <c r="BP913">
        <v>10863.666666666601</v>
      </c>
      <c r="BQ913">
        <v>10028</v>
      </c>
      <c r="BR913">
        <v>9192.3333333333303</v>
      </c>
      <c r="BS913">
        <v>8356.6666666666606</v>
      </c>
      <c r="BT913">
        <v>7521</v>
      </c>
      <c r="BU913">
        <v>6685.3333333333303</v>
      </c>
      <c r="BV913">
        <v>5849.6666666666597</v>
      </c>
      <c r="BW913">
        <v>5014</v>
      </c>
      <c r="BX913">
        <v>4178.3333333333303</v>
      </c>
      <c r="BY913">
        <v>3342.6666666666601</v>
      </c>
      <c r="BZ913">
        <v>2507</v>
      </c>
      <c r="CA913">
        <v>1671.3333333333301</v>
      </c>
      <c r="CB913">
        <v>835.66666666666697</v>
      </c>
      <c r="CC913">
        <v>0</v>
      </c>
    </row>
    <row r="914" spans="1:81" x14ac:dyDescent="0.25">
      <c r="A914">
        <v>47122</v>
      </c>
      <c r="B914" t="s">
        <v>1431</v>
      </c>
      <c r="C914" t="s">
        <v>59</v>
      </c>
      <c r="D914">
        <v>2020</v>
      </c>
      <c r="E914" t="s">
        <v>690</v>
      </c>
      <c r="F914" t="s">
        <v>23</v>
      </c>
      <c r="G914">
        <v>2015</v>
      </c>
      <c r="H914">
        <v>45814</v>
      </c>
      <c r="I914">
        <v>100</v>
      </c>
      <c r="J914">
        <v>2050</v>
      </c>
      <c r="K914">
        <v>100</v>
      </c>
      <c r="L914">
        <v>0</v>
      </c>
      <c r="M914">
        <v>2020</v>
      </c>
      <c r="N914">
        <v>40450</v>
      </c>
      <c r="O914">
        <v>11.7082114637447</v>
      </c>
      <c r="P914" t="s">
        <v>691</v>
      </c>
      <c r="Q914">
        <v>3.6600045814</v>
      </c>
      <c r="R914">
        <v>1</v>
      </c>
      <c r="S914" t="s">
        <v>25</v>
      </c>
      <c r="T914">
        <v>-1.11368485725649E-2</v>
      </c>
      <c r="AT914">
        <v>45814</v>
      </c>
      <c r="AU914">
        <v>44741.2</v>
      </c>
      <c r="AV914">
        <v>43668.4</v>
      </c>
      <c r="AW914">
        <v>42595.6</v>
      </c>
      <c r="AX914">
        <v>41522.800000000003</v>
      </c>
      <c r="AY914">
        <v>40450</v>
      </c>
      <c r="AZ914">
        <v>39101.666666666599</v>
      </c>
      <c r="BA914">
        <v>37753.333333333299</v>
      </c>
      <c r="BB914">
        <v>36405</v>
      </c>
      <c r="BC914">
        <v>35056.666666666599</v>
      </c>
      <c r="BD914">
        <v>33708.333333333299</v>
      </c>
      <c r="BE914">
        <v>32360</v>
      </c>
      <c r="BF914">
        <v>31011.666666666599</v>
      </c>
      <c r="BG914">
        <v>29663.333333333299</v>
      </c>
      <c r="BH914">
        <v>28315</v>
      </c>
      <c r="BI914">
        <v>26966.666666666599</v>
      </c>
      <c r="BJ914">
        <v>25618.333333333299</v>
      </c>
      <c r="BK914">
        <v>24270</v>
      </c>
      <c r="BL914">
        <v>22921.666666666599</v>
      </c>
      <c r="BM914">
        <v>21573.333333333299</v>
      </c>
      <c r="BN914">
        <v>20225</v>
      </c>
      <c r="BO914">
        <v>18876.666666666599</v>
      </c>
      <c r="BP914">
        <v>17528.333333333299</v>
      </c>
      <c r="BQ914">
        <v>16180</v>
      </c>
      <c r="BR914">
        <v>14831.666666666601</v>
      </c>
      <c r="BS914">
        <v>13483.333333333299</v>
      </c>
      <c r="BT914">
        <v>12135</v>
      </c>
      <c r="BU914">
        <v>10786.666666666601</v>
      </c>
      <c r="BV914">
        <v>9438.3333333333303</v>
      </c>
      <c r="BW914">
        <v>8090</v>
      </c>
      <c r="BX914">
        <v>6741.6666666666597</v>
      </c>
      <c r="BY914">
        <v>5393.3333333333303</v>
      </c>
      <c r="BZ914">
        <v>4045</v>
      </c>
      <c r="CA914">
        <v>2696.6666666666601</v>
      </c>
      <c r="CB914">
        <v>1348.3333333333301</v>
      </c>
      <c r="CC914">
        <v>0</v>
      </c>
    </row>
    <row r="915" spans="1:81" x14ac:dyDescent="0.25">
      <c r="A915">
        <v>57487</v>
      </c>
      <c r="B915" t="s">
        <v>515</v>
      </c>
      <c r="C915" t="s">
        <v>59</v>
      </c>
      <c r="D915">
        <v>2015</v>
      </c>
      <c r="E915" t="s">
        <v>690</v>
      </c>
      <c r="F915" t="s">
        <v>23</v>
      </c>
      <c r="G915">
        <v>2013</v>
      </c>
      <c r="H915">
        <v>4098</v>
      </c>
      <c r="I915">
        <v>100</v>
      </c>
      <c r="J915">
        <v>2030</v>
      </c>
      <c r="K915">
        <v>26</v>
      </c>
      <c r="L915">
        <v>3032.52</v>
      </c>
      <c r="M915">
        <v>2020</v>
      </c>
      <c r="N915">
        <v>3386</v>
      </c>
      <c r="O915">
        <v>66.824342080564605</v>
      </c>
      <c r="P915" t="s">
        <v>24</v>
      </c>
      <c r="Q915">
        <v>2.91024431223902</v>
      </c>
      <c r="R915">
        <v>1</v>
      </c>
      <c r="S915" t="s">
        <v>25</v>
      </c>
      <c r="T915">
        <v>-1.11368485725649E-2</v>
      </c>
      <c r="AR915">
        <v>4098</v>
      </c>
      <c r="AS915">
        <v>3996.2857142857101</v>
      </c>
      <c r="AT915">
        <v>3894.5714285714198</v>
      </c>
      <c r="AU915">
        <v>3792.8571428571399</v>
      </c>
      <c r="AV915">
        <v>3691.1428571428501</v>
      </c>
      <c r="AW915">
        <v>3589.4285714285702</v>
      </c>
      <c r="AX915">
        <v>3487.7142857142799</v>
      </c>
      <c r="AY915">
        <v>3386</v>
      </c>
      <c r="AZ915">
        <v>3350.652</v>
      </c>
      <c r="BA915">
        <v>3315.3040000000001</v>
      </c>
      <c r="BB915">
        <v>3279.9560000000001</v>
      </c>
      <c r="BC915">
        <v>3244.6080000000002</v>
      </c>
      <c r="BD915">
        <v>3209.26</v>
      </c>
      <c r="BE915">
        <v>3173.9119999999998</v>
      </c>
      <c r="BF915">
        <v>3138.5639999999999</v>
      </c>
      <c r="BG915">
        <v>3103.2159999999999</v>
      </c>
      <c r="BH915">
        <v>3067.8679999999999</v>
      </c>
      <c r="BI915">
        <v>3032.52</v>
      </c>
      <c r="BJ915">
        <v>2998.7472839667198</v>
      </c>
      <c r="BK915">
        <v>2965.3506895577898</v>
      </c>
      <c r="BL915">
        <v>2932.3260279636402</v>
      </c>
      <c r="BM915">
        <v>2899.6691570248199</v>
      </c>
      <c r="BN915">
        <v>2867.3759807124902</v>
      </c>
      <c r="BO915">
        <v>2835.44244861469</v>
      </c>
      <c r="BP915">
        <v>2803.8645554282398</v>
      </c>
      <c r="BQ915">
        <v>2772.6383404564599</v>
      </c>
      <c r="BR915">
        <v>2741.75988711231</v>
      </c>
      <c r="BS915">
        <v>2711.2253224271999</v>
      </c>
      <c r="BT915">
        <v>2681.03081656523</v>
      </c>
      <c r="BU915">
        <v>2651.1725823427601</v>
      </c>
      <c r="BV915">
        <v>2621.64687475347</v>
      </c>
      <c r="BW915">
        <v>2592.4499904986101</v>
      </c>
      <c r="BX915">
        <v>2563.57826752248</v>
      </c>
      <c r="BY915">
        <v>2535.0280845531602</v>
      </c>
      <c r="BZ915">
        <v>2506.7958606482898</v>
      </c>
      <c r="CA915">
        <v>2478.8780547459201</v>
      </c>
      <c r="CB915">
        <v>2451.2711652203602</v>
      </c>
      <c r="CC915">
        <v>2423.9717294430002</v>
      </c>
    </row>
    <row r="916" spans="1:81" x14ac:dyDescent="0.25">
      <c r="A916">
        <v>3546</v>
      </c>
      <c r="B916" t="s">
        <v>1432</v>
      </c>
      <c r="C916" t="s">
        <v>27</v>
      </c>
      <c r="D916">
        <v>2019</v>
      </c>
      <c r="E916" t="s">
        <v>28</v>
      </c>
      <c r="F916" t="s">
        <v>23</v>
      </c>
      <c r="G916">
        <v>2017</v>
      </c>
      <c r="H916">
        <v>63272.5099999999</v>
      </c>
      <c r="I916">
        <v>100</v>
      </c>
      <c r="J916">
        <v>2025</v>
      </c>
      <c r="K916">
        <v>20</v>
      </c>
      <c r="L916">
        <v>50618.008000000002</v>
      </c>
      <c r="M916">
        <v>2020</v>
      </c>
      <c r="N916">
        <v>27077.05</v>
      </c>
      <c r="O916">
        <v>286.028324148987</v>
      </c>
      <c r="P916" t="s">
        <v>691</v>
      </c>
      <c r="Q916">
        <v>2.8478112052997799</v>
      </c>
      <c r="R916">
        <v>1</v>
      </c>
      <c r="S916" t="s">
        <v>25</v>
      </c>
      <c r="T916">
        <v>-1.11368485725649E-2</v>
      </c>
      <c r="AV916">
        <v>63272.5099999999</v>
      </c>
      <c r="AW916">
        <v>51207.356666666601</v>
      </c>
      <c r="AX916">
        <v>39142.203333333302</v>
      </c>
      <c r="AY916">
        <v>27077.05</v>
      </c>
      <c r="AZ916">
        <v>31785.241600000001</v>
      </c>
      <c r="BA916">
        <v>36493.433199999999</v>
      </c>
      <c r="BB916">
        <v>41201.624799999998</v>
      </c>
      <c r="BC916">
        <v>45909.816400000003</v>
      </c>
      <c r="BD916">
        <v>50618.008000000002</v>
      </c>
      <c r="BE916">
        <v>50054.282909859103</v>
      </c>
      <c r="BF916">
        <v>49496.835940683697</v>
      </c>
      <c r="BG916">
        <v>48945.597173991198</v>
      </c>
      <c r="BH916">
        <v>48400.497469970702</v>
      </c>
      <c r="BI916">
        <v>47861.468458810799</v>
      </c>
      <c r="BJ916">
        <v>47328.442532124398</v>
      </c>
      <c r="BK916">
        <v>46801.352834468802</v>
      </c>
      <c r="BL916">
        <v>46280.133254960201</v>
      </c>
      <c r="BM916">
        <v>45764.718418981502</v>
      </c>
      <c r="BN916">
        <v>45255.043679983297</v>
      </c>
      <c r="BO916">
        <v>44751.0451113745</v>
      </c>
      <c r="BP916">
        <v>44252.659498505098</v>
      </c>
      <c r="BQ916">
        <v>43759.824330736999</v>
      </c>
      <c r="BR916">
        <v>43272.477793603503</v>
      </c>
      <c r="BS916">
        <v>42790.558761056498</v>
      </c>
      <c r="BT916">
        <v>42314.006787799102</v>
      </c>
      <c r="BU916">
        <v>41842.762101704902</v>
      </c>
      <c r="BV916">
        <v>41376.765596320402</v>
      </c>
      <c r="BW916">
        <v>40915.958823451598</v>
      </c>
      <c r="BX916">
        <v>40460.283985833601</v>
      </c>
      <c r="BY916">
        <v>40009.683929880397</v>
      </c>
      <c r="BZ916">
        <v>39564.102138517097</v>
      </c>
      <c r="CA916">
        <v>39123.4827240909</v>
      </c>
      <c r="CB916">
        <v>38687.770421361398</v>
      </c>
      <c r="CC916">
        <v>38256.910580568503</v>
      </c>
    </row>
    <row r="917" spans="1:81" x14ac:dyDescent="0.25">
      <c r="A917">
        <v>18320</v>
      </c>
      <c r="B917" t="s">
        <v>516</v>
      </c>
      <c r="C917" t="s">
        <v>27</v>
      </c>
      <c r="D917">
        <v>2019</v>
      </c>
      <c r="E917" t="s">
        <v>690</v>
      </c>
      <c r="F917" t="s">
        <v>23</v>
      </c>
      <c r="G917">
        <v>2017</v>
      </c>
      <c r="H917">
        <v>2567879</v>
      </c>
      <c r="I917">
        <v>100</v>
      </c>
      <c r="J917">
        <v>2030</v>
      </c>
      <c r="K917">
        <v>30</v>
      </c>
      <c r="L917">
        <v>1797515.29999999</v>
      </c>
      <c r="M917">
        <v>2020</v>
      </c>
      <c r="N917">
        <v>1883429</v>
      </c>
      <c r="O917">
        <v>88.847739510153602</v>
      </c>
      <c r="P917" t="s">
        <v>24</v>
      </c>
      <c r="Q917">
        <v>2.9505006904390201</v>
      </c>
      <c r="R917">
        <v>1</v>
      </c>
      <c r="S917" t="s">
        <v>25</v>
      </c>
      <c r="T917">
        <v>-1.11368485725649E-2</v>
      </c>
      <c r="AV917">
        <v>2567879</v>
      </c>
      <c r="AW917">
        <v>2339729</v>
      </c>
      <c r="AX917">
        <v>2111579</v>
      </c>
      <c r="AY917">
        <v>1883429</v>
      </c>
      <c r="AZ917">
        <v>1874837.63</v>
      </c>
      <c r="BA917">
        <v>1866246.26</v>
      </c>
      <c r="BB917">
        <v>1857654.89</v>
      </c>
      <c r="BC917">
        <v>1849063.52</v>
      </c>
      <c r="BD917">
        <v>1840472.15</v>
      </c>
      <c r="BE917">
        <v>1831880.77999999</v>
      </c>
      <c r="BF917">
        <v>1823289.41</v>
      </c>
      <c r="BG917">
        <v>1814698.03999999</v>
      </c>
      <c r="BH917">
        <v>1806106.67</v>
      </c>
      <c r="BI917">
        <v>1797515.29999999</v>
      </c>
      <c r="BJ917">
        <v>1777496.6442970301</v>
      </c>
      <c r="BK917">
        <v>1757700.93333125</v>
      </c>
      <c r="BL917">
        <v>1738125.6842008799</v>
      </c>
      <c r="BM917">
        <v>1718768.44165585</v>
      </c>
      <c r="BN917">
        <v>1699626.77778983</v>
      </c>
      <c r="BO917">
        <v>1680698.2917357001</v>
      </c>
      <c r="BP917">
        <v>1661980.60936448</v>
      </c>
      <c r="BQ917">
        <v>1643471.3829874401</v>
      </c>
      <c r="BR917">
        <v>1625168.2910617699</v>
      </c>
      <c r="BS917">
        <v>1607069.03789928</v>
      </c>
      <c r="BT917">
        <v>1589171.3533785399</v>
      </c>
      <c r="BU917">
        <v>1571472.9926601001</v>
      </c>
      <c r="BV917">
        <v>1553971.73590497</v>
      </c>
      <c r="BW917">
        <v>1536665.3879961499</v>
      </c>
      <c r="BX917">
        <v>1519551.77826334</v>
      </c>
      <c r="BY917">
        <v>1502628.76021065</v>
      </c>
      <c r="BZ917">
        <v>1485894.2112473999</v>
      </c>
      <c r="CA917">
        <v>1469346.0324218899</v>
      </c>
      <c r="CB917">
        <v>1452982.14815811</v>
      </c>
      <c r="CC917">
        <v>1436800.5059954301</v>
      </c>
    </row>
    <row r="918" spans="1:81" x14ac:dyDescent="0.25">
      <c r="A918">
        <v>18288</v>
      </c>
      <c r="B918" t="s">
        <v>1433</v>
      </c>
      <c r="C918" t="s">
        <v>252</v>
      </c>
      <c r="D918">
        <v>2020</v>
      </c>
      <c r="E918" t="s">
        <v>28</v>
      </c>
      <c r="F918" t="s">
        <v>23</v>
      </c>
      <c r="G918">
        <v>2019</v>
      </c>
      <c r="H918">
        <v>4360531</v>
      </c>
      <c r="I918">
        <v>100</v>
      </c>
      <c r="J918">
        <v>2030</v>
      </c>
      <c r="K918">
        <v>27.5</v>
      </c>
      <c r="L918">
        <v>3161384.9750000001</v>
      </c>
      <c r="M918">
        <v>2020</v>
      </c>
      <c r="N918">
        <v>4125407.62</v>
      </c>
      <c r="O918">
        <v>19.607568644527699</v>
      </c>
      <c r="P918" t="s">
        <v>24</v>
      </c>
      <c r="Q918">
        <v>2.92567995553902</v>
      </c>
      <c r="R918">
        <v>1</v>
      </c>
      <c r="S918" t="s">
        <v>25</v>
      </c>
      <c r="T918">
        <v>-1.11368485725649E-2</v>
      </c>
      <c r="AX918">
        <v>4360531</v>
      </c>
      <c r="AY918">
        <v>4125407.62</v>
      </c>
      <c r="AZ918">
        <v>4029005.3555000001</v>
      </c>
      <c r="BA918">
        <v>3932603.091</v>
      </c>
      <c r="BB918">
        <v>3836200.8265</v>
      </c>
      <c r="BC918">
        <v>3739798.5619999999</v>
      </c>
      <c r="BD918">
        <v>3643396.2974999999</v>
      </c>
      <c r="BE918">
        <v>3546994.0329999998</v>
      </c>
      <c r="BF918">
        <v>3450591.7684999998</v>
      </c>
      <c r="BG918">
        <v>3354189.5040000002</v>
      </c>
      <c r="BH918">
        <v>3257787.2395000001</v>
      </c>
      <c r="BI918">
        <v>3161384.9750000001</v>
      </c>
      <c r="BJ918">
        <v>3126177.1092538401</v>
      </c>
      <c r="BK918">
        <v>3091361.34817706</v>
      </c>
      <c r="BL918">
        <v>3056933.3249593298</v>
      </c>
      <c r="BM918">
        <v>3022888.7214228301</v>
      </c>
      <c r="BN918">
        <v>2989223.26748063</v>
      </c>
      <c r="BO918">
        <v>2955932.7406011098</v>
      </c>
      <c r="BP918">
        <v>2923012.9652783498</v>
      </c>
      <c r="BQ918">
        <v>2890459.8125084001</v>
      </c>
      <c r="BR918">
        <v>2858269.1992714098</v>
      </c>
      <c r="BS918">
        <v>2826437.0880195</v>
      </c>
      <c r="BT918">
        <v>2794959.4861703399</v>
      </c>
      <c r="BU918">
        <v>2763832.44560641</v>
      </c>
      <c r="BV918">
        <v>2733052.0621797498</v>
      </c>
      <c r="BW918">
        <v>2702614.4752223198</v>
      </c>
      <c r="BX918">
        <v>2672515.86706175</v>
      </c>
      <c r="BY918">
        <v>2642752.4625424999</v>
      </c>
      <c r="BZ918">
        <v>2613320.5285523902</v>
      </c>
      <c r="CA918">
        <v>2584216.3735543299</v>
      </c>
      <c r="CB918">
        <v>2555436.34712331</v>
      </c>
      <c r="CC918">
        <v>2526976.8394885701</v>
      </c>
    </row>
    <row r="919" spans="1:81" x14ac:dyDescent="0.25">
      <c r="A919">
        <v>18284</v>
      </c>
      <c r="B919" t="s">
        <v>517</v>
      </c>
      <c r="C919" t="s">
        <v>252</v>
      </c>
      <c r="D919">
        <v>2020</v>
      </c>
      <c r="E919" t="s">
        <v>690</v>
      </c>
      <c r="F919" t="s">
        <v>23</v>
      </c>
      <c r="G919">
        <v>2020</v>
      </c>
      <c r="H919">
        <v>6360</v>
      </c>
      <c r="I919">
        <v>100</v>
      </c>
      <c r="J919">
        <v>2024</v>
      </c>
      <c r="K919">
        <v>25</v>
      </c>
      <c r="L919">
        <v>4770</v>
      </c>
      <c r="M919">
        <v>2020</v>
      </c>
      <c r="N919">
        <v>5561</v>
      </c>
      <c r="O919">
        <v>39.053336572162301</v>
      </c>
      <c r="P919" t="s">
        <v>24</v>
      </c>
      <c r="Q919">
        <v>2.8973285999707299</v>
      </c>
      <c r="R919">
        <v>1</v>
      </c>
      <c r="S919" t="s">
        <v>25</v>
      </c>
      <c r="T919">
        <v>-1.11368485725649E-2</v>
      </c>
      <c r="AY919">
        <v>5561</v>
      </c>
      <c r="AZ919">
        <v>5363.25</v>
      </c>
      <c r="BA919">
        <v>5165.5</v>
      </c>
      <c r="BB919">
        <v>4967.75</v>
      </c>
      <c r="BC919">
        <v>4770</v>
      </c>
      <c r="BD919">
        <v>4716.8772323088597</v>
      </c>
      <c r="BE919">
        <v>4664.3460848372597</v>
      </c>
      <c r="BF919">
        <v>4612.3999688003896</v>
      </c>
      <c r="BG919">
        <v>4561.0323687917598</v>
      </c>
      <c r="BH919">
        <v>4510.2368419659597</v>
      </c>
      <c r="BI919">
        <v>4460.0070172305795</v>
      </c>
      <c r="BJ919">
        <v>4410.3365944470997</v>
      </c>
      <c r="BK919">
        <v>4361.2193436406997</v>
      </c>
      <c r="BL919">
        <v>4312.64910421884</v>
      </c>
      <c r="BM919">
        <v>4264.6197841985404</v>
      </c>
      <c r="BN919">
        <v>4217.1253594423597</v>
      </c>
      <c r="BO919">
        <v>4170.1598729027301</v>
      </c>
      <c r="BP919">
        <v>4123.71743387482</v>
      </c>
      <c r="BQ919">
        <v>4077.79221725771</v>
      </c>
      <c r="BR919">
        <v>4032.3784628237299</v>
      </c>
      <c r="BS919">
        <v>3987.4704744959899</v>
      </c>
      <c r="BT919">
        <v>3943.0626196339499</v>
      </c>
      <c r="BU919">
        <v>3899.1493283269501</v>
      </c>
      <c r="BV919">
        <v>3855.7250926955498</v>
      </c>
      <c r="BW919">
        <v>3812.7844662007601</v>
      </c>
      <c r="BX919">
        <v>3770.32206296086</v>
      </c>
      <c r="BY919">
        <v>3728.3325570758602</v>
      </c>
      <c r="BZ919">
        <v>3686.81068195954</v>
      </c>
      <c r="CA919">
        <v>3645.75122967885</v>
      </c>
      <c r="CB919">
        <v>3605.1490503006698</v>
      </c>
      <c r="CC919">
        <v>3564.9990512459499</v>
      </c>
    </row>
    <row r="920" spans="1:81" x14ac:dyDescent="0.25">
      <c r="A920">
        <v>18287</v>
      </c>
      <c r="B920" t="s">
        <v>1434</v>
      </c>
      <c r="C920" t="s">
        <v>252</v>
      </c>
      <c r="D920">
        <v>2021</v>
      </c>
      <c r="E920" t="s">
        <v>690</v>
      </c>
      <c r="F920" t="s">
        <v>23</v>
      </c>
      <c r="G920">
        <v>2016</v>
      </c>
      <c r="H920">
        <v>471323</v>
      </c>
      <c r="I920">
        <v>100</v>
      </c>
      <c r="J920">
        <v>2025</v>
      </c>
      <c r="K920">
        <v>70</v>
      </c>
      <c r="L920">
        <v>141396.9</v>
      </c>
      <c r="M920">
        <v>2020</v>
      </c>
      <c r="N920">
        <v>210278</v>
      </c>
      <c r="O920">
        <v>79.122264046403103</v>
      </c>
      <c r="P920" t="s">
        <v>45</v>
      </c>
      <c r="Q920">
        <v>3.3478520103487801</v>
      </c>
      <c r="R920">
        <v>1</v>
      </c>
      <c r="S920" t="s">
        <v>25</v>
      </c>
      <c r="T920">
        <v>-1.11368485725649E-2</v>
      </c>
      <c r="AU920">
        <v>471323</v>
      </c>
      <c r="AV920">
        <v>406061.75</v>
      </c>
      <c r="AW920">
        <v>340800.5</v>
      </c>
      <c r="AX920">
        <v>275539.25</v>
      </c>
      <c r="AY920">
        <v>210278</v>
      </c>
      <c r="AZ920">
        <v>196501.78</v>
      </c>
      <c r="BA920">
        <v>182725.56</v>
      </c>
      <c r="BB920">
        <v>168949.34</v>
      </c>
      <c r="BC920">
        <v>155173.12</v>
      </c>
      <c r="BD920">
        <v>141396.9</v>
      </c>
      <c r="BE920">
        <v>139822.184136069</v>
      </c>
      <c r="BF920">
        <v>138265.00564426099</v>
      </c>
      <c r="BG920">
        <v>136725.169213516</v>
      </c>
      <c r="BH920">
        <v>135202.48170792701</v>
      </c>
      <c r="BI920">
        <v>133696.75214251</v>
      </c>
      <c r="BJ920">
        <v>132207.79165925499</v>
      </c>
      <c r="BK920">
        <v>130735.413503433</v>
      </c>
      <c r="BL920">
        <v>129279.433000174</v>
      </c>
      <c r="BM920">
        <v>127839.667531304</v>
      </c>
      <c r="BN920">
        <v>126415.936512441</v>
      </c>
      <c r="BO920">
        <v>125008.06137034199</v>
      </c>
      <c r="BP920">
        <v>123615.865520511</v>
      </c>
      <c r="BQ920">
        <v>122239.17434504299</v>
      </c>
      <c r="BR920">
        <v>120877.815170726</v>
      </c>
      <c r="BS920">
        <v>119531.617247388</v>
      </c>
      <c r="BT920">
        <v>118200.41172647</v>
      </c>
      <c r="BU920">
        <v>116884.031639857</v>
      </c>
      <c r="BV920">
        <v>115582.311878933</v>
      </c>
      <c r="BW920">
        <v>114295.08917387101</v>
      </c>
      <c r="BX920">
        <v>113022.20207315301</v>
      </c>
      <c r="BY920">
        <v>111763.490923327</v>
      </c>
      <c r="BZ920">
        <v>110518.797848972</v>
      </c>
      <c r="CA920">
        <v>109287.96673290701</v>
      </c>
      <c r="CB920">
        <v>108070.843196599</v>
      </c>
      <c r="CC920">
        <v>106867.274580809</v>
      </c>
    </row>
    <row r="921" spans="1:81" x14ac:dyDescent="0.25">
      <c r="A921">
        <v>18346</v>
      </c>
      <c r="B921" t="s">
        <v>1435</v>
      </c>
      <c r="C921" t="s">
        <v>21</v>
      </c>
      <c r="D921">
        <v>2020</v>
      </c>
      <c r="E921" t="s">
        <v>690</v>
      </c>
      <c r="F921" t="s">
        <v>23</v>
      </c>
      <c r="G921">
        <v>2019</v>
      </c>
      <c r="H921">
        <v>2438535</v>
      </c>
      <c r="I921">
        <v>100</v>
      </c>
      <c r="J921">
        <v>2030</v>
      </c>
      <c r="K921">
        <v>30</v>
      </c>
      <c r="L921">
        <v>1706974.5</v>
      </c>
      <c r="M921">
        <v>2020</v>
      </c>
      <c r="N921">
        <v>2257047</v>
      </c>
      <c r="O921">
        <v>24.8083377929782</v>
      </c>
      <c r="P921" t="s">
        <v>45</v>
      </c>
      <c r="Q921">
        <v>2.9504877559390201</v>
      </c>
      <c r="R921">
        <v>1</v>
      </c>
      <c r="S921" t="s">
        <v>25</v>
      </c>
      <c r="T921">
        <v>-1.11368485725649E-2</v>
      </c>
      <c r="AX921">
        <v>2438535</v>
      </c>
      <c r="AY921">
        <v>2257047</v>
      </c>
      <c r="AZ921">
        <v>2202039.75</v>
      </c>
      <c r="BA921">
        <v>2147032.5</v>
      </c>
      <c r="BB921">
        <v>2092025.25</v>
      </c>
      <c r="BC921">
        <v>2037018</v>
      </c>
      <c r="BD921">
        <v>1982010.75</v>
      </c>
      <c r="BE921">
        <v>1927003.5</v>
      </c>
      <c r="BF921">
        <v>1871996.25</v>
      </c>
      <c r="BG921">
        <v>1816989</v>
      </c>
      <c r="BH921">
        <v>1761981.75</v>
      </c>
      <c r="BI921">
        <v>1706974.5</v>
      </c>
      <c r="BJ921">
        <v>1687964.1834762699</v>
      </c>
      <c r="BK921">
        <v>1669165.5819689799</v>
      </c>
      <c r="BL921">
        <v>1650576.3376400501</v>
      </c>
      <c r="BM921">
        <v>1632194.1189102901</v>
      </c>
      <c r="BN921">
        <v>1614016.6201669599</v>
      </c>
      <c r="BO921">
        <v>1596041.5614745601</v>
      </c>
      <c r="BP921">
        <v>1578266.6882889001</v>
      </c>
      <c r="BQ921">
        <v>1560689.7711743</v>
      </c>
      <c r="BR921">
        <v>1543308.60552398</v>
      </c>
      <c r="BS921">
        <v>1526121.0112835199</v>
      </c>
      <c r="BT921">
        <v>1509124.83267745</v>
      </c>
      <c r="BU921">
        <v>1492317.9379388201</v>
      </c>
      <c r="BV921">
        <v>1475698.21904187</v>
      </c>
      <c r="BW921">
        <v>1459263.5914376001</v>
      </c>
      <c r="BX921">
        <v>1443011.9937923001</v>
      </c>
      <c r="BY921">
        <v>1426941.3877290401</v>
      </c>
      <c r="BZ921">
        <v>1411049.7575719799</v>
      </c>
      <c r="CA921">
        <v>1395335.1100935501</v>
      </c>
      <c r="CB921">
        <v>1379795.4742644499</v>
      </c>
      <c r="CC921">
        <v>1364428.90100646</v>
      </c>
    </row>
    <row r="922" spans="1:81" x14ac:dyDescent="0.25">
      <c r="A922">
        <v>31740</v>
      </c>
      <c r="B922" t="s">
        <v>1436</v>
      </c>
      <c r="C922" t="s">
        <v>763</v>
      </c>
      <c r="D922">
        <v>2018</v>
      </c>
      <c r="E922" t="s">
        <v>49</v>
      </c>
      <c r="F922" t="s">
        <v>50</v>
      </c>
      <c r="G922">
        <v>2018</v>
      </c>
      <c r="H922">
        <v>14629722</v>
      </c>
      <c r="I922">
        <v>100</v>
      </c>
      <c r="J922">
        <v>2030</v>
      </c>
      <c r="K922">
        <v>50</v>
      </c>
      <c r="L922">
        <v>7314861</v>
      </c>
      <c r="M922">
        <v>2020</v>
      </c>
      <c r="N922">
        <v>10338942</v>
      </c>
      <c r="O922">
        <v>58.658394192316202</v>
      </c>
      <c r="P922" t="s">
        <v>24</v>
      </c>
      <c r="Q922">
        <v>2.8217068746390201</v>
      </c>
      <c r="R922">
        <v>1</v>
      </c>
      <c r="S922" t="s">
        <v>25</v>
      </c>
      <c r="T922">
        <v>-1.11368485725649E-2</v>
      </c>
      <c r="AW922">
        <v>14629722</v>
      </c>
      <c r="AX922">
        <v>12484332</v>
      </c>
      <c r="AY922">
        <v>10338942</v>
      </c>
      <c r="AZ922">
        <v>10036533.9</v>
      </c>
      <c r="BA922">
        <v>9734125.8000000007</v>
      </c>
      <c r="BB922">
        <v>9431717.6999999993</v>
      </c>
      <c r="BC922">
        <v>9129309.5999999996</v>
      </c>
      <c r="BD922">
        <v>8826901.5</v>
      </c>
      <c r="BE922">
        <v>8524493.4000000004</v>
      </c>
      <c r="BF922">
        <v>8222085.2999999998</v>
      </c>
      <c r="BG922">
        <v>7919677.1999999899</v>
      </c>
      <c r="BH922">
        <v>7617269.0999999996</v>
      </c>
      <c r="BI922">
        <v>7314861</v>
      </c>
      <c r="BJ922">
        <v>7233396.5007136296</v>
      </c>
      <c r="BK922">
        <v>7152839.25921987</v>
      </c>
      <c r="BL922">
        <v>7073179.17152604</v>
      </c>
      <c r="BM922">
        <v>6994406.2461661296</v>
      </c>
      <c r="BN922">
        <v>6916510.6029475797</v>
      </c>
      <c r="BO922">
        <v>6839482.47171201</v>
      </c>
      <c r="BP922">
        <v>6763312.1911098398</v>
      </c>
      <c r="BQ922">
        <v>6687990.2073884699</v>
      </c>
      <c r="BR922">
        <v>6613507.0731939897</v>
      </c>
      <c r="BS922">
        <v>6539853.4463862404</v>
      </c>
      <c r="BT922">
        <v>6467020.0888670702</v>
      </c>
      <c r="BU922">
        <v>6394997.8654216202</v>
      </c>
      <c r="BV922">
        <v>6323777.7425725404</v>
      </c>
      <c r="BW922">
        <v>6253350.7874469599</v>
      </c>
      <c r="BX922">
        <v>6183708.1666560303</v>
      </c>
      <c r="BY922">
        <v>6114841.1451870501</v>
      </c>
      <c r="BZ922">
        <v>6046741.0853078105</v>
      </c>
      <c r="CA922">
        <v>5979399.4454832301</v>
      </c>
      <c r="CB922">
        <v>5912807.7793039996</v>
      </c>
      <c r="CC922">
        <v>5846957.7344272099</v>
      </c>
    </row>
    <row r="923" spans="1:81" x14ac:dyDescent="0.25">
      <c r="A923">
        <v>49239</v>
      </c>
      <c r="B923" t="s">
        <v>1437</v>
      </c>
      <c r="C923" t="s">
        <v>31</v>
      </c>
      <c r="D923">
        <v>2020</v>
      </c>
      <c r="E923" t="s">
        <v>690</v>
      </c>
      <c r="F923" t="s">
        <v>23</v>
      </c>
      <c r="G923">
        <v>2018</v>
      </c>
      <c r="H923">
        <v>40636</v>
      </c>
      <c r="I923">
        <v>100</v>
      </c>
      <c r="J923">
        <v>2030</v>
      </c>
      <c r="K923">
        <v>51</v>
      </c>
      <c r="L923">
        <v>19911.64</v>
      </c>
      <c r="M923">
        <v>2020</v>
      </c>
      <c r="N923">
        <v>34773</v>
      </c>
      <c r="O923">
        <v>28.294507999326399</v>
      </c>
      <c r="P923" t="s">
        <v>24</v>
      </c>
      <c r="Q923">
        <v>3.1602479661390199</v>
      </c>
      <c r="R923">
        <v>1</v>
      </c>
      <c r="S923" t="s">
        <v>25</v>
      </c>
      <c r="T923">
        <v>-1.11368485725649E-2</v>
      </c>
      <c r="AW923">
        <v>40636</v>
      </c>
      <c r="AX923">
        <v>37704.5</v>
      </c>
      <c r="AY923">
        <v>34773</v>
      </c>
      <c r="AZ923">
        <v>33286.864000000001</v>
      </c>
      <c r="BA923">
        <v>31800.727999999999</v>
      </c>
      <c r="BB923">
        <v>30314.592000000001</v>
      </c>
      <c r="BC923">
        <v>28828.455999999998</v>
      </c>
      <c r="BD923">
        <v>27342.32</v>
      </c>
      <c r="BE923">
        <v>25856.184000000001</v>
      </c>
      <c r="BF923">
        <v>24370.047999999999</v>
      </c>
      <c r="BG923">
        <v>22883.911999999898</v>
      </c>
      <c r="BH923">
        <v>21397.7759999999</v>
      </c>
      <c r="BI923">
        <v>19911.64</v>
      </c>
      <c r="BJ923">
        <v>19689.887080488501</v>
      </c>
      <c r="BK923">
        <v>19470.6037896622</v>
      </c>
      <c r="BL923">
        <v>19253.762623640301</v>
      </c>
      <c r="BM923">
        <v>19039.336384848801</v>
      </c>
      <c r="BN923">
        <v>18827.298178608598</v>
      </c>
      <c r="BO923">
        <v>18617.621409762902</v>
      </c>
      <c r="BP923">
        <v>18410.279779340999</v>
      </c>
      <c r="BQ923">
        <v>18205.247281259901</v>
      </c>
      <c r="BR923">
        <v>18002.4981990624</v>
      </c>
      <c r="BS923">
        <v>17802.007102691601</v>
      </c>
      <c r="BT923">
        <v>17603.748845301201</v>
      </c>
      <c r="BU923">
        <v>17407.698560101599</v>
      </c>
      <c r="BV923">
        <v>17213.831657240898</v>
      </c>
      <c r="BW923">
        <v>17022.123820720601</v>
      </c>
      <c r="BX923">
        <v>16832.551005345798</v>
      </c>
      <c r="BY923">
        <v>16645.089433709301</v>
      </c>
      <c r="BZ923">
        <v>16459.715593209199</v>
      </c>
      <c r="CA923">
        <v>16276.406233100201</v>
      </c>
      <c r="CB923">
        <v>16095.138361576601</v>
      </c>
      <c r="CC923">
        <v>15915.8892428892</v>
      </c>
    </row>
    <row r="924" spans="1:81" x14ac:dyDescent="0.25">
      <c r="A924">
        <v>19241</v>
      </c>
      <c r="B924" t="s">
        <v>680</v>
      </c>
      <c r="C924" t="s">
        <v>56</v>
      </c>
      <c r="D924">
        <v>2020</v>
      </c>
      <c r="E924" t="s">
        <v>28</v>
      </c>
      <c r="F924" t="s">
        <v>23</v>
      </c>
      <c r="G924">
        <v>2019</v>
      </c>
      <c r="H924">
        <v>158077</v>
      </c>
      <c r="I924">
        <v>100</v>
      </c>
      <c r="J924">
        <v>2025</v>
      </c>
      <c r="K924">
        <v>25</v>
      </c>
      <c r="L924">
        <v>118557.75</v>
      </c>
      <c r="M924">
        <v>2020</v>
      </c>
      <c r="N924">
        <v>136511</v>
      </c>
      <c r="O924">
        <v>54.570873688139301</v>
      </c>
      <c r="P924" t="s">
        <v>45</v>
      </c>
      <c r="Q924">
        <v>2.8978206857487798</v>
      </c>
      <c r="R924">
        <v>1</v>
      </c>
      <c r="S924" t="s">
        <v>25</v>
      </c>
      <c r="T924">
        <v>-1.11368485725649E-2</v>
      </c>
      <c r="AX924">
        <v>158077</v>
      </c>
      <c r="AY924">
        <v>136511</v>
      </c>
      <c r="AZ924">
        <v>132920.35</v>
      </c>
      <c r="BA924">
        <v>129329.7</v>
      </c>
      <c r="BB924">
        <v>125739.05</v>
      </c>
      <c r="BC924">
        <v>122148.4</v>
      </c>
      <c r="BD924">
        <v>118557.75</v>
      </c>
      <c r="BE924">
        <v>117237.390291145</v>
      </c>
      <c r="BF924">
        <v>115931.73522843</v>
      </c>
      <c r="BG924">
        <v>114640.62104843699</v>
      </c>
      <c r="BH924">
        <v>113363.885811555</v>
      </c>
      <c r="BI924">
        <v>112101.369381675</v>
      </c>
      <c r="BJ924">
        <v>110852.913406094</v>
      </c>
      <c r="BK924">
        <v>109618.36129566201</v>
      </c>
      <c r="BL924">
        <v>108397.55820514</v>
      </c>
      <c r="BM924">
        <v>107190.351013773</v>
      </c>
      <c r="BN924">
        <v>105996.58830609301</v>
      </c>
      <c r="BO924">
        <v>104816.120352919</v>
      </c>
      <c r="BP924">
        <v>103648.799092585</v>
      </c>
      <c r="BQ924">
        <v>102494.47811236299</v>
      </c>
      <c r="BR924">
        <v>101353.012630101</v>
      </c>
      <c r="BS924">
        <v>100224.259476067</v>
      </c>
      <c r="BT924">
        <v>99108.0770749847</v>
      </c>
      <c r="BU924">
        <v>98004.325428282595</v>
      </c>
      <c r="BV924">
        <v>96912.866096531405</v>
      </c>
      <c r="BW924">
        <v>95833.562182081107</v>
      </c>
      <c r="BX924">
        <v>94766.278311889706</v>
      </c>
      <c r="BY924">
        <v>93710.880620544704</v>
      </c>
      <c r="BZ924">
        <v>92667.236733472004</v>
      </c>
      <c r="CA924">
        <v>91635.2157503333</v>
      </c>
      <c r="CB924">
        <v>90614.688228607498</v>
      </c>
      <c r="CC924">
        <v>89605.526167355303</v>
      </c>
    </row>
    <row r="925" spans="1:81" x14ac:dyDescent="0.25">
      <c r="A925">
        <v>18377</v>
      </c>
      <c r="B925" t="s">
        <v>1438</v>
      </c>
      <c r="C925" t="s">
        <v>76</v>
      </c>
      <c r="D925">
        <v>2019</v>
      </c>
      <c r="E925" t="s">
        <v>28</v>
      </c>
      <c r="F925" t="s">
        <v>23</v>
      </c>
      <c r="G925">
        <v>2019</v>
      </c>
      <c r="H925">
        <v>1344.46</v>
      </c>
      <c r="I925">
        <v>100</v>
      </c>
      <c r="J925">
        <v>2022</v>
      </c>
      <c r="K925">
        <v>33</v>
      </c>
      <c r="L925">
        <v>900.78819999999996</v>
      </c>
      <c r="M925">
        <v>2020</v>
      </c>
      <c r="N925">
        <v>878.7</v>
      </c>
      <c r="O925">
        <v>104.978499873104</v>
      </c>
      <c r="P925" t="s">
        <v>691</v>
      </c>
      <c r="Q925">
        <v>2.97634159786063</v>
      </c>
      <c r="R925">
        <v>1</v>
      </c>
      <c r="S925" t="s">
        <v>25</v>
      </c>
      <c r="T925">
        <v>-1.11368485725649E-2</v>
      </c>
      <c r="AX925">
        <v>1344.46</v>
      </c>
      <c r="AY925">
        <v>878.7</v>
      </c>
      <c r="AZ925">
        <v>889.7441</v>
      </c>
      <c r="BA925">
        <v>900.78819999999996</v>
      </c>
      <c r="BB925">
        <v>890.75625822064603</v>
      </c>
      <c r="BC925">
        <v>880.83604065777797</v>
      </c>
      <c r="BD925">
        <v>871.02630305571495</v>
      </c>
      <c r="BE925">
        <v>861.32581501586196</v>
      </c>
      <c r="BF925">
        <v>851.73335984238997</v>
      </c>
      <c r="BG925">
        <v>842.24773438962302</v>
      </c>
      <c r="BH925">
        <v>832.86774891113998</v>
      </c>
      <c r="BI925">
        <v>823.59222691054401</v>
      </c>
      <c r="BJ925">
        <v>814.42000499389906</v>
      </c>
      <c r="BK925">
        <v>805.34993272381496</v>
      </c>
      <c r="BL925">
        <v>796.38087247514397</v>
      </c>
      <c r="BM925">
        <v>787.51169929230105</v>
      </c>
      <c r="BN925">
        <v>778.74130074816003</v>
      </c>
      <c r="BO925">
        <v>770.06857680452504</v>
      </c>
      <c r="BP925">
        <v>761.49243967416305</v>
      </c>
      <c r="BQ925">
        <v>753.011813684358</v>
      </c>
      <c r="BR925">
        <v>744.62563514200303</v>
      </c>
      <c r="BS925">
        <v>736.33285220017694</v>
      </c>
      <c r="BT925">
        <v>728.13242472621903</v>
      </c>
      <c r="BU925">
        <v>720.02332417126797</v>
      </c>
      <c r="BV925">
        <v>712.00453344125799</v>
      </c>
      <c r="BW925">
        <v>704.07504676934298</v>
      </c>
      <c r="BX925">
        <v>696.23386958975095</v>
      </c>
      <c r="BY925">
        <v>688.48001841303903</v>
      </c>
      <c r="BZ925">
        <v>680.81252070273695</v>
      </c>
      <c r="CA925">
        <v>673.23041475336402</v>
      </c>
      <c r="CB925">
        <v>665.73274956981095</v>
      </c>
      <c r="CC925">
        <v>658.31858474805495</v>
      </c>
    </row>
    <row r="926" spans="1:81" x14ac:dyDescent="0.25">
      <c r="A926">
        <v>22257</v>
      </c>
      <c r="B926" t="s">
        <v>1439</v>
      </c>
      <c r="C926" t="s">
        <v>21</v>
      </c>
      <c r="D926">
        <v>2019</v>
      </c>
      <c r="E926" t="s">
        <v>32</v>
      </c>
      <c r="F926" t="s">
        <v>33</v>
      </c>
      <c r="G926">
        <v>2018</v>
      </c>
      <c r="H926">
        <v>3951.62</v>
      </c>
      <c r="I926">
        <v>100</v>
      </c>
      <c r="J926">
        <v>2030</v>
      </c>
      <c r="K926">
        <v>100</v>
      </c>
      <c r="L926">
        <v>0</v>
      </c>
      <c r="M926">
        <v>2020</v>
      </c>
      <c r="N926">
        <v>2543.48</v>
      </c>
      <c r="O926">
        <v>35.634499268654402</v>
      </c>
      <c r="P926" t="s">
        <v>24</v>
      </c>
      <c r="Q926">
        <v>3.32024429760102</v>
      </c>
      <c r="R926">
        <v>1</v>
      </c>
      <c r="S926" t="s">
        <v>25</v>
      </c>
      <c r="T926">
        <v>-1.11368485725649E-2</v>
      </c>
      <c r="AW926">
        <v>3951.62</v>
      </c>
      <c r="AX926">
        <v>3247.55</v>
      </c>
      <c r="AY926">
        <v>2543.48</v>
      </c>
      <c r="AZ926">
        <v>2289.1320000000001</v>
      </c>
      <c r="BA926">
        <v>2034.7840000000001</v>
      </c>
      <c r="BB926">
        <v>1780.4359999999999</v>
      </c>
      <c r="BC926">
        <v>1526.088</v>
      </c>
      <c r="BD926">
        <v>1271.74</v>
      </c>
      <c r="BE926">
        <v>1017.3920000000001</v>
      </c>
      <c r="BF926">
        <v>763.04399999999998</v>
      </c>
      <c r="BG926">
        <v>508.695999999999</v>
      </c>
      <c r="BH926">
        <v>254.34799999999899</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row>
    <row r="927" spans="1:81" x14ac:dyDescent="0.25">
      <c r="A927">
        <v>18417</v>
      </c>
      <c r="B927" t="s">
        <v>1440</v>
      </c>
      <c r="C927" t="s">
        <v>59</v>
      </c>
      <c r="D927">
        <v>2021</v>
      </c>
      <c r="E927" t="s">
        <v>690</v>
      </c>
      <c r="F927" t="s">
        <v>23</v>
      </c>
      <c r="G927">
        <v>2018</v>
      </c>
      <c r="H927">
        <v>1478013.55</v>
      </c>
      <c r="I927">
        <v>99.5</v>
      </c>
      <c r="J927">
        <v>2030</v>
      </c>
      <c r="K927">
        <v>30</v>
      </c>
      <c r="L927">
        <v>1034609.485</v>
      </c>
      <c r="M927">
        <v>2020</v>
      </c>
      <c r="N927">
        <v>1366077.6850000001</v>
      </c>
      <c r="O927">
        <v>25.2506368003801</v>
      </c>
      <c r="P927" t="s">
        <v>706</v>
      </c>
      <c r="Q927">
        <v>2.94539206503902</v>
      </c>
      <c r="R927">
        <v>1</v>
      </c>
      <c r="S927" t="s">
        <v>25</v>
      </c>
      <c r="T927">
        <v>-1.11368485725649E-2</v>
      </c>
      <c r="AW927">
        <v>1478013.55</v>
      </c>
      <c r="AX927">
        <v>1422045.6174999999</v>
      </c>
      <c r="AY927">
        <v>1366077.6850000001</v>
      </c>
      <c r="AZ927">
        <v>1332930.865</v>
      </c>
      <c r="BA927">
        <v>1299784.0449999999</v>
      </c>
      <c r="BB927">
        <v>1266637.2250000001</v>
      </c>
      <c r="BC927">
        <v>1233490.405</v>
      </c>
      <c r="BD927">
        <v>1200343.585</v>
      </c>
      <c r="BE927">
        <v>1167196.7649999999</v>
      </c>
      <c r="BF927">
        <v>1134049.9450000001</v>
      </c>
      <c r="BG927">
        <v>1100903.125</v>
      </c>
      <c r="BH927">
        <v>1067756.3049999999</v>
      </c>
      <c r="BI927">
        <v>1034609.485</v>
      </c>
      <c r="BJ927">
        <v>1023087.19583381</v>
      </c>
      <c r="BK927">
        <v>1011693.22865728</v>
      </c>
      <c r="BL927">
        <v>1000426.15436783</v>
      </c>
      <c r="BM927">
        <v>989284.55977861001</v>
      </c>
      <c r="BN927">
        <v>978267.04744117905</v>
      </c>
      <c r="BO927">
        <v>967372.23547029705</v>
      </c>
      <c r="BP927">
        <v>956598.75737056101</v>
      </c>
      <c r="BQ927">
        <v>945945.26186502096</v>
      </c>
      <c r="BR927">
        <v>935410.41272569494</v>
      </c>
      <c r="BS927">
        <v>924992.88860596798</v>
      </c>
      <c r="BT927">
        <v>914691.38287486404</v>
      </c>
      <c r="BU927">
        <v>904504.603453157</v>
      </c>
      <c r="BV927">
        <v>894431.27265131101</v>
      </c>
      <c r="BW927">
        <v>884470.12700922706</v>
      </c>
      <c r="BX927">
        <v>874619.917137768</v>
      </c>
      <c r="BY927">
        <v>864879.40756205504</v>
      </c>
      <c r="BZ927">
        <v>855247.37656650704</v>
      </c>
      <c r="CA927">
        <v>845722.61604160303</v>
      </c>
      <c r="CB927">
        <v>836303.93133235397</v>
      </c>
      <c r="CC927">
        <v>826990.141088465</v>
      </c>
    </row>
    <row r="928" spans="1:81" x14ac:dyDescent="0.25">
      <c r="A928">
        <v>18433</v>
      </c>
      <c r="B928" t="s">
        <v>1441</v>
      </c>
      <c r="C928" t="s">
        <v>415</v>
      </c>
      <c r="D928">
        <v>2020</v>
      </c>
      <c r="E928" t="s">
        <v>690</v>
      </c>
      <c r="F928" t="s">
        <v>23</v>
      </c>
      <c r="G928">
        <v>2019</v>
      </c>
      <c r="H928">
        <v>240909</v>
      </c>
      <c r="I928">
        <v>100</v>
      </c>
      <c r="J928">
        <v>2030</v>
      </c>
      <c r="K928">
        <v>50</v>
      </c>
      <c r="L928">
        <v>120454.5</v>
      </c>
      <c r="M928">
        <v>2020</v>
      </c>
      <c r="N928">
        <v>247705</v>
      </c>
      <c r="O928">
        <v>-5.6419643931941099</v>
      </c>
      <c r="P928" t="s">
        <v>45</v>
      </c>
      <c r="Q928">
        <v>3.1502679933390199</v>
      </c>
      <c r="R928">
        <v>1</v>
      </c>
      <c r="S928" t="s">
        <v>25</v>
      </c>
      <c r="T928">
        <v>-1.11368485725649E-2</v>
      </c>
      <c r="AX928">
        <v>240909</v>
      </c>
      <c r="AY928">
        <v>247705</v>
      </c>
      <c r="AZ928">
        <v>234979.95</v>
      </c>
      <c r="BA928">
        <v>222254.9</v>
      </c>
      <c r="BB928">
        <v>209529.85</v>
      </c>
      <c r="BC928">
        <v>196804.8</v>
      </c>
      <c r="BD928">
        <v>184079.75</v>
      </c>
      <c r="BE928">
        <v>171354.7</v>
      </c>
      <c r="BF928">
        <v>158629.65</v>
      </c>
      <c r="BG928">
        <v>145904.59999999899</v>
      </c>
      <c r="BH928">
        <v>133179.54999999999</v>
      </c>
      <c r="BI928">
        <v>120454.5</v>
      </c>
      <c r="BJ928">
        <v>119113.016473615</v>
      </c>
      <c r="BK928">
        <v>117786.472846127</v>
      </c>
      <c r="BL928">
        <v>116474.702734144</v>
      </c>
      <c r="BM928">
        <v>115177.541607259</v>
      </c>
      <c r="BN928">
        <v>113894.826767419</v>
      </c>
      <c r="BO928">
        <v>112626.397328511</v>
      </c>
      <c r="BP928">
        <v>111372.09419619</v>
      </c>
      <c r="BQ928">
        <v>110131.760047918</v>
      </c>
      <c r="BR928">
        <v>108905.23931323399</v>
      </c>
      <c r="BS928">
        <v>107692.378154244</v>
      </c>
      <c r="BT928">
        <v>106493.02444632001</v>
      </c>
      <c r="BU928">
        <v>105307.027759027</v>
      </c>
      <c r="BV928">
        <v>104134.239337248</v>
      </c>
      <c r="BW928">
        <v>102974.51208253</v>
      </c>
      <c r="BX928">
        <v>101827.700534633</v>
      </c>
      <c r="BY928">
        <v>100693.660853286</v>
      </c>
      <c r="BZ928">
        <v>99572.250800146401</v>
      </c>
      <c r="CA928">
        <v>98463.329720955793</v>
      </c>
      <c r="CB928">
        <v>97366.758527902901</v>
      </c>
      <c r="CC928">
        <v>96282.399682176198</v>
      </c>
    </row>
    <row r="929" spans="1:81" x14ac:dyDescent="0.25">
      <c r="A929">
        <v>18435</v>
      </c>
      <c r="B929" t="s">
        <v>1442</v>
      </c>
      <c r="C929" t="s">
        <v>148</v>
      </c>
      <c r="D929">
        <v>2019</v>
      </c>
      <c r="E929" t="s">
        <v>690</v>
      </c>
      <c r="F929" t="s">
        <v>23</v>
      </c>
      <c r="G929">
        <v>2019</v>
      </c>
      <c r="H929">
        <v>1208400</v>
      </c>
      <c r="I929">
        <v>100</v>
      </c>
      <c r="J929">
        <v>2030</v>
      </c>
      <c r="K929">
        <v>57</v>
      </c>
      <c r="L929">
        <v>519612</v>
      </c>
      <c r="M929">
        <v>2020</v>
      </c>
      <c r="N929">
        <v>1207200</v>
      </c>
      <c r="O929">
        <v>0.174219063049879</v>
      </c>
      <c r="P929" t="s">
        <v>24</v>
      </c>
      <c r="Q929">
        <v>3.22036474243902</v>
      </c>
      <c r="R929">
        <v>1</v>
      </c>
      <c r="S929" t="s">
        <v>25</v>
      </c>
      <c r="T929">
        <v>-1.11368485725649E-2</v>
      </c>
      <c r="AX929">
        <v>1208400</v>
      </c>
      <c r="AY929">
        <v>1207200</v>
      </c>
      <c r="AZ929">
        <v>1138441.2</v>
      </c>
      <c r="BA929">
        <v>1069682.3999999999</v>
      </c>
      <c r="BB929">
        <v>1000923.6</v>
      </c>
      <c r="BC929">
        <v>932164.8</v>
      </c>
      <c r="BD929">
        <v>863406</v>
      </c>
      <c r="BE929">
        <v>794647.2</v>
      </c>
      <c r="BF929">
        <v>725888.4</v>
      </c>
      <c r="BG929">
        <v>657129.6</v>
      </c>
      <c r="BH929">
        <v>588370.799999999</v>
      </c>
      <c r="BI929">
        <v>519612</v>
      </c>
      <c r="BJ929">
        <v>513825.15983951202</v>
      </c>
      <c r="BK929">
        <v>508102.76684160501</v>
      </c>
      <c r="BL929">
        <v>502444.103267989</v>
      </c>
      <c r="BM929">
        <v>496848.45937371498</v>
      </c>
      <c r="BN929">
        <v>491315.13331815798</v>
      </c>
      <c r="BO929">
        <v>485843.43107698398</v>
      </c>
      <c r="BP929">
        <v>480432.66635510401</v>
      </c>
      <c r="BQ929">
        <v>475082.16050059401</v>
      </c>
      <c r="BR929">
        <v>469791.24241957202</v>
      </c>
      <c r="BS929">
        <v>464559.24849202798</v>
      </c>
      <c r="BT929">
        <v>459385.522488588</v>
      </c>
      <c r="BU929">
        <v>454269.41548820399</v>
      </c>
      <c r="BV929">
        <v>449210.28579676402</v>
      </c>
      <c r="BW929">
        <v>444207.49886660703</v>
      </c>
      <c r="BX929">
        <v>439260.427216932</v>
      </c>
      <c r="BY929">
        <v>434368.45035509701</v>
      </c>
      <c r="BZ929">
        <v>429530.95469879202</v>
      </c>
      <c r="CA929">
        <v>424747.33349908201</v>
      </c>
      <c r="CB929">
        <v>420016.98676430201</v>
      </c>
      <c r="CC929">
        <v>415339.32118480298</v>
      </c>
    </row>
    <row r="930" spans="1:81" x14ac:dyDescent="0.25">
      <c r="A930">
        <v>18430</v>
      </c>
      <c r="B930" t="s">
        <v>1443</v>
      </c>
      <c r="C930" t="s">
        <v>52</v>
      </c>
      <c r="D930">
        <v>2020</v>
      </c>
      <c r="E930" t="s">
        <v>690</v>
      </c>
      <c r="F930" t="s">
        <v>23</v>
      </c>
      <c r="G930">
        <v>2018</v>
      </c>
      <c r="H930">
        <v>62591</v>
      </c>
      <c r="I930">
        <v>100</v>
      </c>
      <c r="J930">
        <v>2025</v>
      </c>
      <c r="K930">
        <v>50</v>
      </c>
      <c r="L930">
        <v>31295.5</v>
      </c>
      <c r="M930">
        <v>2020</v>
      </c>
      <c r="N930">
        <v>13159</v>
      </c>
      <c r="O930">
        <v>157.95242127462399</v>
      </c>
      <c r="P930" t="s">
        <v>691</v>
      </c>
      <c r="Q930">
        <v>3.1478111371487798</v>
      </c>
      <c r="R930">
        <v>1</v>
      </c>
      <c r="S930" t="s">
        <v>25</v>
      </c>
      <c r="T930">
        <v>-1.11368485725649E-2</v>
      </c>
      <c r="AW930">
        <v>62591</v>
      </c>
      <c r="AX930">
        <v>37875</v>
      </c>
      <c r="AY930">
        <v>13159</v>
      </c>
      <c r="AZ930">
        <v>16786.3</v>
      </c>
      <c r="BA930">
        <v>20413.599999999999</v>
      </c>
      <c r="BB930">
        <v>24040.9</v>
      </c>
      <c r="BC930">
        <v>27668.2</v>
      </c>
      <c r="BD930">
        <v>31295.5</v>
      </c>
      <c r="BE930">
        <v>30946.9667554972</v>
      </c>
      <c r="BF930">
        <v>30602.315072961101</v>
      </c>
      <c r="BG930">
        <v>30261.501724023601</v>
      </c>
      <c r="BH930">
        <v>29924.4839617447</v>
      </c>
      <c r="BI930">
        <v>29591.219515250599</v>
      </c>
      <c r="BJ930">
        <v>29261.666584431699</v>
      </c>
      <c r="BK930">
        <v>28935.7838347</v>
      </c>
      <c r="BL930">
        <v>28613.530391804499</v>
      </c>
      <c r="BM930">
        <v>28294.865836704499</v>
      </c>
      <c r="BN930">
        <v>27979.750200500101</v>
      </c>
      <c r="BO930">
        <v>27668.1439594189</v>
      </c>
      <c r="BP930">
        <v>27360.008029858898</v>
      </c>
      <c r="BQ930">
        <v>27055.303763486201</v>
      </c>
      <c r="BR930">
        <v>26753.992942387598</v>
      </c>
      <c r="BS930">
        <v>26456.037774276701</v>
      </c>
      <c r="BT930">
        <v>26161.400887754498</v>
      </c>
      <c r="BU930">
        <v>25870.045327621399</v>
      </c>
      <c r="BV930">
        <v>25581.934550242298</v>
      </c>
      <c r="BW930">
        <v>25297.032418963001</v>
      </c>
      <c r="BX930">
        <v>25015.3031995778</v>
      </c>
      <c r="BY930">
        <v>24736.711555847301</v>
      </c>
      <c r="BZ930">
        <v>24461.222545066601</v>
      </c>
      <c r="CA930">
        <v>24188.801613682401</v>
      </c>
      <c r="CB930">
        <v>23919.414592959001</v>
      </c>
      <c r="CC930">
        <v>23653.027694692799</v>
      </c>
    </row>
    <row r="931" spans="1:81" x14ac:dyDescent="0.25">
      <c r="A931">
        <v>18519</v>
      </c>
      <c r="B931" t="s">
        <v>1444</v>
      </c>
      <c r="C931" t="s">
        <v>48</v>
      </c>
      <c r="D931">
        <v>2020</v>
      </c>
      <c r="E931" t="s">
        <v>28</v>
      </c>
      <c r="F931" t="s">
        <v>23</v>
      </c>
      <c r="G931">
        <v>2019</v>
      </c>
      <c r="H931">
        <v>1237452</v>
      </c>
      <c r="I931">
        <v>100</v>
      </c>
      <c r="J931">
        <v>2030</v>
      </c>
      <c r="K931">
        <v>50</v>
      </c>
      <c r="L931">
        <v>618726</v>
      </c>
      <c r="M931">
        <v>2020</v>
      </c>
      <c r="N931">
        <v>1185582</v>
      </c>
      <c r="O931">
        <v>8.3833554756063293</v>
      </c>
      <c r="P931" t="s">
        <v>45</v>
      </c>
      <c r="Q931">
        <v>3.1503676476390199</v>
      </c>
      <c r="R931">
        <v>1</v>
      </c>
      <c r="S931" t="s">
        <v>25</v>
      </c>
      <c r="T931">
        <v>-1.11368485725649E-2</v>
      </c>
      <c r="AX931">
        <v>1237452</v>
      </c>
      <c r="AY931">
        <v>1185582</v>
      </c>
      <c r="AZ931">
        <v>1128896.3999999999</v>
      </c>
      <c r="BA931">
        <v>1072210.8</v>
      </c>
      <c r="BB931">
        <v>1015525.2</v>
      </c>
      <c r="BC931">
        <v>958839.6</v>
      </c>
      <c r="BD931">
        <v>902154</v>
      </c>
      <c r="BE931">
        <v>845468.4</v>
      </c>
      <c r="BF931">
        <v>788782.8</v>
      </c>
      <c r="BG931">
        <v>732097.2</v>
      </c>
      <c r="BH931">
        <v>675411.6</v>
      </c>
      <c r="BI931">
        <v>618726</v>
      </c>
      <c r="BJ931">
        <v>611835.34223009099</v>
      </c>
      <c r="BK931">
        <v>605021.42467233096</v>
      </c>
      <c r="BL931">
        <v>598283.39268259797</v>
      </c>
      <c r="BM931">
        <v>591620.40113481099</v>
      </c>
      <c r="BN931">
        <v>585031.61431493296</v>
      </c>
      <c r="BO931">
        <v>578516.20581614401</v>
      </c>
      <c r="BP931">
        <v>572073.35843519506</v>
      </c>
      <c r="BQ931">
        <v>565702.26406990294</v>
      </c>
      <c r="BR931">
        <v>559402.12361779995</v>
      </c>
      <c r="BS931">
        <v>553172.14687589696</v>
      </c>
      <c r="BT931">
        <v>547011.55244157999</v>
      </c>
      <c r="BU931">
        <v>540919.56761459401</v>
      </c>
      <c r="BV931">
        <v>534895.42830013297</v>
      </c>
      <c r="BW931">
        <v>528938.37891299697</v>
      </c>
      <c r="BX931">
        <v>523047.67228282499</v>
      </c>
      <c r="BY931">
        <v>517222.56956037902</v>
      </c>
      <c r="BZ931">
        <v>511462.34012487199</v>
      </c>
      <c r="CA931">
        <v>505766.26149233099</v>
      </c>
      <c r="CB931">
        <v>500133.61922497902</v>
      </c>
      <c r="CC931">
        <v>494563.70684162201</v>
      </c>
    </row>
    <row r="932" spans="1:81" x14ac:dyDescent="0.25">
      <c r="A932">
        <v>846824</v>
      </c>
      <c r="B932" t="s">
        <v>1445</v>
      </c>
      <c r="C932" t="s">
        <v>36</v>
      </c>
      <c r="D932">
        <v>2020</v>
      </c>
      <c r="E932" t="s">
        <v>690</v>
      </c>
      <c r="F932" t="s">
        <v>23</v>
      </c>
      <c r="G932">
        <v>2019</v>
      </c>
      <c r="H932">
        <v>26945</v>
      </c>
      <c r="I932">
        <v>100</v>
      </c>
      <c r="J932">
        <v>2030</v>
      </c>
      <c r="K932">
        <v>46.2</v>
      </c>
      <c r="L932">
        <v>14496.41</v>
      </c>
      <c r="M932">
        <v>2020</v>
      </c>
      <c r="N932">
        <v>6305</v>
      </c>
      <c r="O932">
        <v>165.801910095842</v>
      </c>
      <c r="P932" t="s">
        <v>45</v>
      </c>
      <c r="Q932">
        <v>3.1122465969390198</v>
      </c>
      <c r="R932">
        <v>1</v>
      </c>
      <c r="S932" t="s">
        <v>25</v>
      </c>
      <c r="T932">
        <v>-1.11368485725649E-2</v>
      </c>
      <c r="AX932">
        <v>26945</v>
      </c>
      <c r="AY932">
        <v>6305</v>
      </c>
      <c r="AZ932">
        <v>7124.1409999999996</v>
      </c>
      <c r="BA932">
        <v>7943.2820000000002</v>
      </c>
      <c r="BB932">
        <v>8762.4230000000007</v>
      </c>
      <c r="BC932">
        <v>9581.5640000000003</v>
      </c>
      <c r="BD932">
        <v>10400.705</v>
      </c>
      <c r="BE932">
        <v>11219.846</v>
      </c>
      <c r="BF932">
        <v>12038.986999999999</v>
      </c>
      <c r="BG932">
        <v>12858.128000000001</v>
      </c>
      <c r="BH932">
        <v>13677.269</v>
      </c>
      <c r="BI932">
        <v>14496.41</v>
      </c>
      <c r="BJ932">
        <v>14334.9656769841</v>
      </c>
      <c r="BK932">
        <v>14175.3193349466</v>
      </c>
      <c r="BL932">
        <v>14017.450950045601</v>
      </c>
      <c r="BM932">
        <v>13861.3407214416</v>
      </c>
      <c r="BN932">
        <v>13706.9690688142</v>
      </c>
      <c r="BO932">
        <v>13554.316629905899</v>
      </c>
      <c r="BP932">
        <v>13403.3642580941</v>
      </c>
      <c r="BQ932">
        <v>13254.093019988801</v>
      </c>
      <c r="BR932">
        <v>13106.484193058501</v>
      </c>
      <c r="BS932">
        <v>12960.5192632816</v>
      </c>
      <c r="BT932">
        <v>12816.1799228247</v>
      </c>
      <c r="BU932">
        <v>12673.448067745399</v>
      </c>
      <c r="BV932">
        <v>12532.305795722699</v>
      </c>
      <c r="BW932">
        <v>12392.7354038106</v>
      </c>
      <c r="BX932">
        <v>12254.719386218499</v>
      </c>
      <c r="BY932">
        <v>12118.240432114901</v>
      </c>
      <c r="BZ932">
        <v>11983.281423456499</v>
      </c>
      <c r="CA932">
        <v>11849.8254328411</v>
      </c>
      <c r="CB932">
        <v>11717.8557213842</v>
      </c>
      <c r="CC932">
        <v>11587.35573662</v>
      </c>
    </row>
    <row r="933" spans="1:81" x14ac:dyDescent="0.25">
      <c r="A933">
        <v>37977</v>
      </c>
      <c r="B933" t="s">
        <v>523</v>
      </c>
      <c r="C933" t="s">
        <v>27</v>
      </c>
      <c r="D933">
        <v>2017</v>
      </c>
      <c r="E933" t="s">
        <v>690</v>
      </c>
      <c r="F933" t="s">
        <v>23</v>
      </c>
      <c r="G933">
        <v>2016</v>
      </c>
      <c r="H933">
        <v>32385.79</v>
      </c>
      <c r="I933">
        <v>99</v>
      </c>
      <c r="J933">
        <v>2030</v>
      </c>
      <c r="K933">
        <v>25</v>
      </c>
      <c r="L933">
        <v>24289.342499999999</v>
      </c>
      <c r="M933">
        <v>2020</v>
      </c>
      <c r="N933">
        <v>25878.506000000001</v>
      </c>
      <c r="O933">
        <v>139.33866995073899</v>
      </c>
      <c r="P933" t="s">
        <v>691</v>
      </c>
      <c r="Q933">
        <v>2.8902471504390199</v>
      </c>
      <c r="R933">
        <v>1</v>
      </c>
      <c r="S933" t="s">
        <v>25</v>
      </c>
      <c r="T933">
        <v>-1.11368485725649E-2</v>
      </c>
      <c r="AU933">
        <v>32385.79</v>
      </c>
      <c r="AV933">
        <v>30758.969000000001</v>
      </c>
      <c r="AW933">
        <v>29132.148000000001</v>
      </c>
      <c r="AX933">
        <v>27505.327000000001</v>
      </c>
      <c r="AY933">
        <v>25878.506000000001</v>
      </c>
      <c r="AZ933">
        <v>25719.589650000002</v>
      </c>
      <c r="BA933">
        <v>25560.673299999999</v>
      </c>
      <c r="BB933">
        <v>25401.756949999999</v>
      </c>
      <c r="BC933">
        <v>25242.8406</v>
      </c>
      <c r="BD933">
        <v>25083.92425</v>
      </c>
      <c r="BE933">
        <v>24925.007900000001</v>
      </c>
      <c r="BF933">
        <v>24766.091550000001</v>
      </c>
      <c r="BG933">
        <v>24607.1751999999</v>
      </c>
      <c r="BH933">
        <v>24448.258849999998</v>
      </c>
      <c r="BI933">
        <v>24289.342499999999</v>
      </c>
      <c r="BJ933">
        <v>24018.835770650301</v>
      </c>
      <c r="BK933">
        <v>23751.341633783199</v>
      </c>
      <c r="BL933">
        <v>23486.826538612499</v>
      </c>
      <c r="BM933">
        <v>23225.257308001899</v>
      </c>
      <c r="BN933">
        <v>22966.601134303801</v>
      </c>
      <c r="BO933">
        <v>22710.825575244598</v>
      </c>
      <c r="BP933">
        <v>22457.898549855199</v>
      </c>
      <c r="BQ933">
        <v>22207.788334447399</v>
      </c>
      <c r="BR933">
        <v>21960.4635586351</v>
      </c>
      <c r="BS933">
        <v>21715.893201399202</v>
      </c>
      <c r="BT933">
        <v>21474.046587197299</v>
      </c>
      <c r="BU933">
        <v>21234.893382115399</v>
      </c>
      <c r="BV933">
        <v>20998.403590064299</v>
      </c>
      <c r="BW933">
        <v>20764.547549016101</v>
      </c>
      <c r="BX933">
        <v>20533.2959272849</v>
      </c>
      <c r="BY933">
        <v>20304.619719847102</v>
      </c>
      <c r="BZ933">
        <v>20078.4902447036</v>
      </c>
      <c r="CA933">
        <v>19854.879139282599</v>
      </c>
      <c r="CB933">
        <v>19633.758356881899</v>
      </c>
      <c r="CC933">
        <v>19415.100163150899</v>
      </c>
    </row>
    <row r="934" spans="1:81" x14ac:dyDescent="0.25">
      <c r="A934">
        <v>18513</v>
      </c>
      <c r="B934" t="s">
        <v>1446</v>
      </c>
      <c r="C934" t="s">
        <v>27</v>
      </c>
      <c r="D934">
        <v>2020</v>
      </c>
      <c r="E934" t="s">
        <v>28</v>
      </c>
      <c r="F934" t="s">
        <v>23</v>
      </c>
      <c r="G934">
        <v>2018</v>
      </c>
      <c r="H934">
        <v>18010.88</v>
      </c>
      <c r="I934">
        <v>100</v>
      </c>
      <c r="J934">
        <v>2033</v>
      </c>
      <c r="K934">
        <v>37</v>
      </c>
      <c r="L934">
        <v>11346.8544</v>
      </c>
      <c r="M934">
        <v>2020</v>
      </c>
      <c r="N934">
        <v>10826.91</v>
      </c>
      <c r="O934">
        <v>109.053840924344</v>
      </c>
      <c r="P934" t="s">
        <v>24</v>
      </c>
      <c r="Q934">
        <v>3.0217091025611702</v>
      </c>
      <c r="R934">
        <v>1</v>
      </c>
      <c r="S934" t="s">
        <v>25</v>
      </c>
      <c r="T934">
        <v>-1.11368485725649E-2</v>
      </c>
      <c r="AW934">
        <v>18010.88</v>
      </c>
      <c r="AX934">
        <v>14418.895</v>
      </c>
      <c r="AY934">
        <v>10826.91</v>
      </c>
      <c r="AZ934">
        <v>10866.905723076899</v>
      </c>
      <c r="BA934">
        <v>10906.901446153801</v>
      </c>
      <c r="BB934">
        <v>10946.8971692307</v>
      </c>
      <c r="BC934">
        <v>10986.8928923076</v>
      </c>
      <c r="BD934">
        <v>11026.8886153846</v>
      </c>
      <c r="BE934">
        <v>11066.884338461499</v>
      </c>
      <c r="BF934">
        <v>11106.880061538401</v>
      </c>
      <c r="BG934">
        <v>11146.8757846153</v>
      </c>
      <c r="BH934">
        <v>11186.8715076923</v>
      </c>
      <c r="BI934">
        <v>11226.8672307692</v>
      </c>
      <c r="BJ934">
        <v>11266.862953846099</v>
      </c>
      <c r="BK934">
        <v>11306.858676923001</v>
      </c>
      <c r="BL934">
        <v>11346.8544</v>
      </c>
      <c r="BM934">
        <v>11220.4862007722</v>
      </c>
      <c r="BN934">
        <v>11095.525345043699</v>
      </c>
      <c r="BO934">
        <v>10971.9561594428</v>
      </c>
      <c r="BP934">
        <v>10849.7631451503</v>
      </c>
      <c r="BQ934">
        <v>10728.930975954599</v>
      </c>
      <c r="BR934">
        <v>10609.444496329899</v>
      </c>
      <c r="BS934">
        <v>10491.2887195352</v>
      </c>
      <c r="BT934">
        <v>10374.4488257347</v>
      </c>
      <c r="BU934">
        <v>10258.910160138699</v>
      </c>
      <c r="BV934">
        <v>10144.6582311656</v>
      </c>
      <c r="BW934">
        <v>10031.6787086247</v>
      </c>
      <c r="BX934">
        <v>9919.9574219181995</v>
      </c>
      <c r="BY934">
        <v>9809.4803582639997</v>
      </c>
      <c r="BZ934">
        <v>9700.2336609384693</v>
      </c>
      <c r="CA934">
        <v>9592.2036275380997</v>
      </c>
      <c r="CB934">
        <v>9485.3767082609993</v>
      </c>
      <c r="CC934">
        <v>9379.7395042073604</v>
      </c>
    </row>
    <row r="935" spans="1:81" x14ac:dyDescent="0.25">
      <c r="A935">
        <v>18573</v>
      </c>
      <c r="B935" t="s">
        <v>1447</v>
      </c>
      <c r="C935" t="s">
        <v>27</v>
      </c>
      <c r="D935">
        <v>2019</v>
      </c>
      <c r="E935" t="s">
        <v>28</v>
      </c>
      <c r="F935" t="s">
        <v>23</v>
      </c>
      <c r="G935">
        <v>2019</v>
      </c>
      <c r="H935">
        <v>69312</v>
      </c>
      <c r="I935">
        <v>100</v>
      </c>
      <c r="J935">
        <v>2024</v>
      </c>
      <c r="K935">
        <v>15</v>
      </c>
      <c r="L935">
        <v>58915.199999999997</v>
      </c>
      <c r="M935">
        <v>2020</v>
      </c>
      <c r="N935">
        <v>57654</v>
      </c>
      <c r="O935">
        <v>112.130655586334</v>
      </c>
      <c r="P935" t="s">
        <v>691</v>
      </c>
      <c r="Q935">
        <v>2.7973240043707301</v>
      </c>
      <c r="R935">
        <v>1</v>
      </c>
      <c r="S935" t="s">
        <v>25</v>
      </c>
      <c r="T935">
        <v>-1.11368485725649E-2</v>
      </c>
      <c r="AX935">
        <v>69312</v>
      </c>
      <c r="AY935">
        <v>57654</v>
      </c>
      <c r="AZ935">
        <v>57969.3</v>
      </c>
      <c r="BA935">
        <v>58284.6</v>
      </c>
      <c r="BB935">
        <v>58599.8999999999</v>
      </c>
      <c r="BC935">
        <v>58915.199999999997</v>
      </c>
      <c r="BD935">
        <v>58259.070338977603</v>
      </c>
      <c r="BE935">
        <v>57610.247894633998</v>
      </c>
      <c r="BF935">
        <v>56968.651287603498</v>
      </c>
      <c r="BG935">
        <v>56334.200044830199</v>
      </c>
      <c r="BH935">
        <v>55706.814589474299</v>
      </c>
      <c r="BI935">
        <v>55086.416230931398</v>
      </c>
      <c r="BJ935">
        <v>54472.927154962301</v>
      </c>
      <c r="BK935">
        <v>53866.270413933104</v>
      </c>
      <c r="BL935">
        <v>53266.369917164302</v>
      </c>
      <c r="BM935">
        <v>52673.150421386599</v>
      </c>
      <c r="BN935">
        <v>52086.537521303697</v>
      </c>
      <c r="BO935">
        <v>51506.457640259701</v>
      </c>
      <c r="BP935">
        <v>50932.838021010903</v>
      </c>
      <c r="BQ935">
        <v>50365.606716599897</v>
      </c>
      <c r="BR935">
        <v>49804.692581331801</v>
      </c>
      <c r="BS935">
        <v>49250.0252618503</v>
      </c>
      <c r="BT935">
        <v>48701.535188314097</v>
      </c>
      <c r="BU935">
        <v>48159.1535656704</v>
      </c>
      <c r="BV935">
        <v>47622.812365026599</v>
      </c>
      <c r="BW935">
        <v>47092.444315117697</v>
      </c>
      <c r="BX935">
        <v>46567.982893868299</v>
      </c>
      <c r="BY935">
        <v>46049.362320049499</v>
      </c>
      <c r="BZ935">
        <v>45536.517545027898</v>
      </c>
      <c r="CA935">
        <v>45029.384244606998</v>
      </c>
      <c r="CB935">
        <v>44527.898810958897</v>
      </c>
      <c r="CC935">
        <v>44031.998344646803</v>
      </c>
    </row>
    <row r="936" spans="1:81" x14ac:dyDescent="0.25">
      <c r="A936">
        <v>18579</v>
      </c>
      <c r="B936" t="s">
        <v>525</v>
      </c>
      <c r="C936" t="s">
        <v>92</v>
      </c>
      <c r="D936">
        <v>2020</v>
      </c>
      <c r="E936" t="s">
        <v>28</v>
      </c>
      <c r="F936" t="s">
        <v>23</v>
      </c>
      <c r="G936">
        <v>2019</v>
      </c>
      <c r="H936">
        <v>1668940</v>
      </c>
      <c r="I936">
        <v>100</v>
      </c>
      <c r="J936">
        <v>2030</v>
      </c>
      <c r="K936">
        <v>28</v>
      </c>
      <c r="L936">
        <v>1201636.8</v>
      </c>
      <c r="M936">
        <v>2020</v>
      </c>
      <c r="N936">
        <v>1670902.6</v>
      </c>
      <c r="O936">
        <v>-0.41998428429338702</v>
      </c>
      <c r="P936" t="s">
        <v>45</v>
      </c>
      <c r="Q936">
        <v>2.9304107964390198</v>
      </c>
      <c r="R936">
        <v>1</v>
      </c>
      <c r="S936" t="s">
        <v>25</v>
      </c>
      <c r="T936">
        <v>-1.11368485725649E-2</v>
      </c>
      <c r="AX936">
        <v>1668940</v>
      </c>
      <c r="AY936">
        <v>1670902.6</v>
      </c>
      <c r="AZ936">
        <v>1623976.02</v>
      </c>
      <c r="BA936">
        <v>1577049.44</v>
      </c>
      <c r="BB936">
        <v>1530122.86</v>
      </c>
      <c r="BC936">
        <v>1483196.28</v>
      </c>
      <c r="BD936">
        <v>1436269.7</v>
      </c>
      <c r="BE936">
        <v>1389343.12</v>
      </c>
      <c r="BF936">
        <v>1342416.54</v>
      </c>
      <c r="BG936">
        <v>1295489.96</v>
      </c>
      <c r="BH936">
        <v>1248563.3799999999</v>
      </c>
      <c r="BI936">
        <v>1201636.8</v>
      </c>
      <c r="BJ936">
        <v>1188254.3529191699</v>
      </c>
      <c r="BK936">
        <v>1175020.9441250199</v>
      </c>
      <c r="BL936">
        <v>1161934.9138007101</v>
      </c>
      <c r="BM936">
        <v>1148994.6206145301</v>
      </c>
      <c r="BN936">
        <v>1136198.4415140599</v>
      </c>
      <c r="BO936">
        <v>1123544.7715225299</v>
      </c>
      <c r="BP936">
        <v>1111032.0235375899</v>
      </c>
      <c r="BQ936">
        <v>1098658.6281321801</v>
      </c>
      <c r="BR936">
        <v>1086423.0333577299</v>
      </c>
      <c r="BS936">
        <v>1074323.70454948</v>
      </c>
      <c r="BT936">
        <v>1062359.1241339899</v>
      </c>
      <c r="BU936">
        <v>1050527.7914388301</v>
      </c>
      <c r="BV936">
        <v>1038828.22250431</v>
      </c>
      <c r="BW936">
        <v>1027258.94989737</v>
      </c>
      <c r="BX936">
        <v>1015818.52252755</v>
      </c>
      <c r="BY936">
        <v>1004505.50546495</v>
      </c>
      <c r="BZ936">
        <v>993318.47976028698</v>
      </c>
      <c r="CA936">
        <v>982256.04226686596</v>
      </c>
      <c r="CB936">
        <v>971316.80546465295</v>
      </c>
      <c r="CC936">
        <v>960499.39728620497</v>
      </c>
    </row>
    <row r="937" spans="1:81" x14ac:dyDescent="0.25">
      <c r="A937">
        <v>74085</v>
      </c>
      <c r="B937" t="s">
        <v>1448</v>
      </c>
      <c r="C937" t="s">
        <v>65</v>
      </c>
      <c r="D937">
        <v>2019</v>
      </c>
      <c r="E937" t="s">
        <v>690</v>
      </c>
      <c r="F937" t="s">
        <v>23</v>
      </c>
      <c r="G937">
        <v>2018</v>
      </c>
      <c r="H937">
        <v>6316.7999999999902</v>
      </c>
      <c r="I937">
        <v>100</v>
      </c>
      <c r="J937">
        <v>2030</v>
      </c>
      <c r="K937">
        <v>40</v>
      </c>
      <c r="L937">
        <v>3790.0799999999899</v>
      </c>
      <c r="M937">
        <v>2020</v>
      </c>
      <c r="N937">
        <v>2165.4</v>
      </c>
      <c r="O937">
        <v>164.299962006079</v>
      </c>
      <c r="P937" t="s">
        <v>691</v>
      </c>
      <c r="Q937">
        <v>3.0502445341190199</v>
      </c>
      <c r="R937">
        <v>1</v>
      </c>
      <c r="S937" t="s">
        <v>25</v>
      </c>
      <c r="T937">
        <v>-1.11368485725649E-2</v>
      </c>
      <c r="AW937">
        <v>6316.7999999999902</v>
      </c>
      <c r="AX937">
        <v>4241.0999999999904</v>
      </c>
      <c r="AY937">
        <v>2165.4</v>
      </c>
      <c r="AZ937">
        <v>2327.8679999999999</v>
      </c>
      <c r="BA937">
        <v>2490.3359999999998</v>
      </c>
      <c r="BB937">
        <v>2652.8040000000001</v>
      </c>
      <c r="BC937">
        <v>2815.2719999999999</v>
      </c>
      <c r="BD937">
        <v>2977.74</v>
      </c>
      <c r="BE937">
        <v>3140.2079999999901</v>
      </c>
      <c r="BF937">
        <v>3302.6759999999899</v>
      </c>
      <c r="BG937">
        <v>3465.1439999999998</v>
      </c>
      <c r="BH937">
        <v>3627.6119999999901</v>
      </c>
      <c r="BI937">
        <v>3790.0799999999899</v>
      </c>
      <c r="BJ937">
        <v>3747.87045296209</v>
      </c>
      <c r="BK937">
        <v>3706.1309872578599</v>
      </c>
      <c r="BL937">
        <v>3664.85636766268</v>
      </c>
      <c r="BM937">
        <v>3624.0414172558199</v>
      </c>
      <c r="BN937">
        <v>3583.6810167711401</v>
      </c>
      <c r="BO937">
        <v>3543.7701039549802</v>
      </c>
      <c r="BP937">
        <v>3504.3036729312498</v>
      </c>
      <c r="BQ937">
        <v>3465.2767735735301</v>
      </c>
      <c r="BR937">
        <v>3426.6845108842199</v>
      </c>
      <c r="BS937">
        <v>3388.5220443805501</v>
      </c>
      <c r="BT937">
        <v>3350.7845874874802</v>
      </c>
      <c r="BU937">
        <v>3313.46740693735</v>
      </c>
      <c r="BV937">
        <v>3276.5658221761601</v>
      </c>
      <c r="BW937">
        <v>3240.07520477654</v>
      </c>
      <c r="BX937">
        <v>3203.9909778572201</v>
      </c>
      <c r="BY937">
        <v>3168.30861550896</v>
      </c>
      <c r="BZ937">
        <v>3133.0236422268899</v>
      </c>
      <c r="CA937">
        <v>3098.1316323491401</v>
      </c>
      <c r="CB937">
        <v>3063.62820950179</v>
      </c>
      <c r="CC937">
        <v>3029.50904604993</v>
      </c>
    </row>
    <row r="938" spans="1:81" x14ac:dyDescent="0.25">
      <c r="A938">
        <v>18574</v>
      </c>
      <c r="B938" t="s">
        <v>526</v>
      </c>
      <c r="C938" t="s">
        <v>21</v>
      </c>
      <c r="D938">
        <v>2017</v>
      </c>
      <c r="E938" t="s">
        <v>690</v>
      </c>
      <c r="F938" t="s">
        <v>23</v>
      </c>
      <c r="G938">
        <v>2015</v>
      </c>
      <c r="H938">
        <v>2325585.29</v>
      </c>
      <c r="I938">
        <v>99</v>
      </c>
      <c r="J938">
        <v>2025</v>
      </c>
      <c r="K938">
        <v>60</v>
      </c>
      <c r="L938">
        <v>930234.11600000004</v>
      </c>
      <c r="M938">
        <v>2020</v>
      </c>
      <c r="N938">
        <v>1066625.69</v>
      </c>
      <c r="O938">
        <v>90.574019213007901</v>
      </c>
      <c r="P938" t="s">
        <v>24</v>
      </c>
      <c r="Q938">
        <v>3.2380385322487801</v>
      </c>
      <c r="R938">
        <v>1</v>
      </c>
      <c r="S938" t="s">
        <v>25</v>
      </c>
      <c r="T938">
        <v>-1.11368485725649E-2</v>
      </c>
      <c r="AT938">
        <v>2325585.29</v>
      </c>
      <c r="AU938">
        <v>2073793.37</v>
      </c>
      <c r="AV938">
        <v>1822001.45</v>
      </c>
      <c r="AW938">
        <v>1570209.53</v>
      </c>
      <c r="AX938">
        <v>1318417.6099999901</v>
      </c>
      <c r="AY938">
        <v>1066625.69</v>
      </c>
      <c r="AZ938">
        <v>1039347.3752</v>
      </c>
      <c r="BA938">
        <v>1012069.0604</v>
      </c>
      <c r="BB938">
        <v>984790.74560000002</v>
      </c>
      <c r="BC938">
        <v>957512.43079999997</v>
      </c>
      <c r="BD938">
        <v>930234.11600000004</v>
      </c>
      <c r="BE938">
        <v>919874.23951307405</v>
      </c>
      <c r="BF938">
        <v>909629.73940181301</v>
      </c>
      <c r="BG938">
        <v>899499.33073699404</v>
      </c>
      <c r="BH938">
        <v>889481.74289945199</v>
      </c>
      <c r="BI938">
        <v>879575.71942072001</v>
      </c>
      <c r="BJ938">
        <v>869780.017825427</v>
      </c>
      <c r="BK938">
        <v>860093.40947546205</v>
      </c>
      <c r="BL938">
        <v>850514.67941587302</v>
      </c>
      <c r="BM938">
        <v>841042.62622247497</v>
      </c>
      <c r="BN938">
        <v>831676.06185116305</v>
      </c>
      <c r="BO938">
        <v>822413.81148889905</v>
      </c>
      <c r="BP938">
        <v>813254.71340636106</v>
      </c>
      <c r="BQ938">
        <v>804197.61881222995</v>
      </c>
      <c r="BR938">
        <v>795241.39170910104</v>
      </c>
      <c r="BS938">
        <v>786384.908751001</v>
      </c>
      <c r="BT938">
        <v>777627.05910248996</v>
      </c>
      <c r="BU938">
        <v>768966.74429933704</v>
      </c>
      <c r="BV938">
        <v>760402.87811073696</v>
      </c>
      <c r="BW938">
        <v>751934.38640307495</v>
      </c>
      <c r="BX938">
        <v>743560.20700519998</v>
      </c>
      <c r="BY938">
        <v>735279.28957519797</v>
      </c>
      <c r="BZ938">
        <v>727090.59546865604</v>
      </c>
      <c r="CA938">
        <v>718993.09760838503</v>
      </c>
      <c r="CB938">
        <v>710985.78035560099</v>
      </c>
      <c r="CC938">
        <v>703067.63938253396</v>
      </c>
    </row>
    <row r="939" spans="1:81" x14ac:dyDescent="0.25">
      <c r="A939">
        <v>28840</v>
      </c>
      <c r="B939" t="s">
        <v>1449</v>
      </c>
      <c r="C939" t="s">
        <v>27</v>
      </c>
      <c r="D939">
        <v>2017</v>
      </c>
      <c r="E939" t="s">
        <v>28</v>
      </c>
      <c r="F939" t="s">
        <v>23</v>
      </c>
      <c r="G939">
        <v>2016</v>
      </c>
      <c r="H939">
        <v>12266.21</v>
      </c>
      <c r="I939">
        <v>100</v>
      </c>
      <c r="J939">
        <v>2025</v>
      </c>
      <c r="K939">
        <v>20</v>
      </c>
      <c r="L939">
        <v>9812.9679999999898</v>
      </c>
      <c r="M939">
        <v>2020</v>
      </c>
      <c r="N939">
        <v>11655.27</v>
      </c>
      <c r="O939">
        <v>24.903372761431601</v>
      </c>
      <c r="P939" t="s">
        <v>24</v>
      </c>
      <c r="Q939">
        <v>2.8478061046697798</v>
      </c>
      <c r="R939">
        <v>1</v>
      </c>
      <c r="S939" t="s">
        <v>25</v>
      </c>
      <c r="T939">
        <v>-1.11368485725649E-2</v>
      </c>
      <c r="AU939">
        <v>12266.21</v>
      </c>
      <c r="AV939">
        <v>12113.4749999999</v>
      </c>
      <c r="AW939">
        <v>11960.74</v>
      </c>
      <c r="AX939">
        <v>11808.004999999999</v>
      </c>
      <c r="AY939">
        <v>11655.27</v>
      </c>
      <c r="AZ939">
        <v>11286.809600000001</v>
      </c>
      <c r="BA939">
        <v>10918.349200000001</v>
      </c>
      <c r="BB939">
        <v>10549.888799999901</v>
      </c>
      <c r="BC939">
        <v>10181.428399999901</v>
      </c>
      <c r="BD939">
        <v>9812.9679999999898</v>
      </c>
      <c r="BE939">
        <v>9703.6824613365698</v>
      </c>
      <c r="BF939">
        <v>9595.6140191684099</v>
      </c>
      <c r="BG939">
        <v>9488.7491188761505</v>
      </c>
      <c r="BH939">
        <v>9383.0743567961708</v>
      </c>
      <c r="BI939">
        <v>9278.5764785394094</v>
      </c>
      <c r="BJ939">
        <v>9175.2423773289593</v>
      </c>
      <c r="BK939">
        <v>9073.0590923560594</v>
      </c>
      <c r="BL939">
        <v>8972.0138071545607</v>
      </c>
      <c r="BM939">
        <v>8872.0938479933193</v>
      </c>
      <c r="BN939">
        <v>8773.2866822866308</v>
      </c>
      <c r="BO939">
        <v>8675.5799170222999</v>
      </c>
      <c r="BP939">
        <v>8578.9612972072391</v>
      </c>
      <c r="BQ939">
        <v>8483.41870433035</v>
      </c>
      <c r="BR939">
        <v>8388.9401548425594</v>
      </c>
      <c r="BS939">
        <v>8295.5137986537702</v>
      </c>
      <c r="BT939">
        <v>8203.1279176465396</v>
      </c>
      <c r="BU939">
        <v>8111.7709242063302</v>
      </c>
      <c r="BV939">
        <v>8021.4313597681003</v>
      </c>
      <c r="BW939">
        <v>7932.0978933791403</v>
      </c>
      <c r="BX939">
        <v>7843.7593202778198</v>
      </c>
      <c r="BY939">
        <v>7756.4045604882403</v>
      </c>
      <c r="BZ939">
        <v>7670.0226574305298</v>
      </c>
      <c r="CA939">
        <v>7584.6027765465897</v>
      </c>
      <c r="CB939">
        <v>7500.1342039411302</v>
      </c>
      <c r="CC939">
        <v>7416.6063450379197</v>
      </c>
    </row>
    <row r="940" spans="1:81" x14ac:dyDescent="0.25">
      <c r="A940">
        <v>18586</v>
      </c>
      <c r="B940" t="s">
        <v>527</v>
      </c>
      <c r="C940" t="s">
        <v>109</v>
      </c>
      <c r="D940">
        <v>2020</v>
      </c>
      <c r="E940" t="s">
        <v>690</v>
      </c>
      <c r="F940" t="s">
        <v>23</v>
      </c>
      <c r="G940">
        <v>2017</v>
      </c>
      <c r="H940">
        <v>931113</v>
      </c>
      <c r="I940">
        <v>100</v>
      </c>
      <c r="J940">
        <v>2030</v>
      </c>
      <c r="K940">
        <v>33</v>
      </c>
      <c r="L940">
        <v>623845.71</v>
      </c>
      <c r="M940">
        <v>2020</v>
      </c>
      <c r="N940">
        <v>696685</v>
      </c>
      <c r="O940">
        <v>76.294486145921994</v>
      </c>
      <c r="P940" t="s">
        <v>45</v>
      </c>
      <c r="Q940">
        <v>2.9803370137390202</v>
      </c>
      <c r="R940">
        <v>1</v>
      </c>
      <c r="S940" t="s">
        <v>25</v>
      </c>
      <c r="T940">
        <v>-1.11368485725649E-2</v>
      </c>
      <c r="AV940">
        <v>931113</v>
      </c>
      <c r="AW940">
        <v>852970.33333333302</v>
      </c>
      <c r="AX940">
        <v>774827.66666666605</v>
      </c>
      <c r="AY940">
        <v>696685</v>
      </c>
      <c r="AZ940">
        <v>689401.071</v>
      </c>
      <c r="BA940">
        <v>682117.14199999999</v>
      </c>
      <c r="BB940">
        <v>674833.21299999999</v>
      </c>
      <c r="BC940">
        <v>667549.28399999999</v>
      </c>
      <c r="BD940">
        <v>660265.35499999998</v>
      </c>
      <c r="BE940">
        <v>652981.42599999998</v>
      </c>
      <c r="BF940">
        <v>645697.49699999997</v>
      </c>
      <c r="BG940">
        <v>638413.56799999997</v>
      </c>
      <c r="BH940">
        <v>631129.63899999997</v>
      </c>
      <c r="BI940">
        <v>623845.71</v>
      </c>
      <c r="BJ940">
        <v>616898.03479508497</v>
      </c>
      <c r="BK940">
        <v>610027.73479685897</v>
      </c>
      <c r="BL940">
        <v>603233.94828936202</v>
      </c>
      <c r="BM940">
        <v>596515.82315343304</v>
      </c>
      <c r="BN940">
        <v>589872.51675983402</v>
      </c>
      <c r="BO940">
        <v>583303.19586356205</v>
      </c>
      <c r="BP940">
        <v>576807.03649933694</v>
      </c>
      <c r="BQ940">
        <v>570383.22387825395</v>
      </c>
      <c r="BR940">
        <v>564030.95228559</v>
      </c>
      <c r="BS940">
        <v>557749.42497974599</v>
      </c>
      <c r="BT940">
        <v>551537.854092311</v>
      </c>
      <c r="BU940">
        <v>545395.460529248</v>
      </c>
      <c r="BV940">
        <v>539321.47387316904</v>
      </c>
      <c r="BW940">
        <v>533315.13228671101</v>
      </c>
      <c r="BX940">
        <v>527375.68241697701</v>
      </c>
      <c r="BY940">
        <v>521502.37930104602</v>
      </c>
      <c r="BZ940">
        <v>515694.48627253802</v>
      </c>
      <c r="CA940">
        <v>509951.27486921399</v>
      </c>
      <c r="CB940">
        <v>504272.024741609</v>
      </c>
      <c r="CC940">
        <v>498656.02356268099</v>
      </c>
    </row>
    <row r="941" spans="1:81" x14ac:dyDescent="0.25">
      <c r="A941">
        <v>18631</v>
      </c>
      <c r="B941" t="s">
        <v>1450</v>
      </c>
      <c r="C941" t="s">
        <v>39</v>
      </c>
      <c r="D941">
        <v>2019</v>
      </c>
      <c r="E941" t="s">
        <v>28</v>
      </c>
      <c r="F941" t="s">
        <v>23</v>
      </c>
      <c r="G941">
        <v>2018</v>
      </c>
      <c r="H941">
        <v>251000</v>
      </c>
      <c r="I941">
        <v>100</v>
      </c>
      <c r="J941">
        <v>2030</v>
      </c>
      <c r="K941">
        <v>40</v>
      </c>
      <c r="L941">
        <v>150600</v>
      </c>
      <c r="M941">
        <v>2020</v>
      </c>
      <c r="N941">
        <v>248008</v>
      </c>
      <c r="O941">
        <v>54.532868525896397</v>
      </c>
      <c r="P941" t="s">
        <v>24</v>
      </c>
      <c r="Q941">
        <v>3.0502690024390202</v>
      </c>
      <c r="R941">
        <v>1</v>
      </c>
      <c r="S941" t="s">
        <v>25</v>
      </c>
      <c r="T941">
        <v>-1.11368485725649E-2</v>
      </c>
      <c r="AW941">
        <v>251000</v>
      </c>
      <c r="AX941">
        <v>249504</v>
      </c>
      <c r="AY941">
        <v>248008</v>
      </c>
      <c r="AZ941">
        <v>238267.2</v>
      </c>
      <c r="BA941">
        <v>228526.4</v>
      </c>
      <c r="BB941">
        <v>218785.6</v>
      </c>
      <c r="BC941">
        <v>209044.8</v>
      </c>
      <c r="BD941">
        <v>199304</v>
      </c>
      <c r="BE941">
        <v>189563.2</v>
      </c>
      <c r="BF941">
        <v>179822.4</v>
      </c>
      <c r="BG941">
        <v>170081.59999999899</v>
      </c>
      <c r="BH941">
        <v>160340.79999999999</v>
      </c>
      <c r="BI941">
        <v>150600</v>
      </c>
      <c r="BJ941">
        <v>148922.790604971</v>
      </c>
      <c r="BK941">
        <v>147264.260037</v>
      </c>
      <c r="BL941">
        <v>145624.20027281699</v>
      </c>
      <c r="BM941">
        <v>144002.40560587801</v>
      </c>
      <c r="BN941">
        <v>142398.67262056001</v>
      </c>
      <c r="BO941">
        <v>140812.800166651</v>
      </c>
      <c r="BP941">
        <v>139244.589334116</v>
      </c>
      <c r="BQ941">
        <v>137693.84342815299</v>
      </c>
      <c r="BR941">
        <v>136160.36794451901</v>
      </c>
      <c r="BS941">
        <v>134643.97054513599</v>
      </c>
      <c r="BT941">
        <v>133144.46103396601</v>
      </c>
      <c r="BU941">
        <v>131661.65133315499</v>
      </c>
      <c r="BV941">
        <v>130195.35545944401</v>
      </c>
      <c r="BW941">
        <v>128745.389500841</v>
      </c>
      <c r="BX941">
        <v>127311.57159355401</v>
      </c>
      <c r="BY941">
        <v>125893.72189918099</v>
      </c>
      <c r="BZ941">
        <v>124491.662582153</v>
      </c>
      <c r="CA941">
        <v>123105.21778742901</v>
      </c>
      <c r="CB941">
        <v>121734.21361843801</v>
      </c>
      <c r="CC941">
        <v>120378.478115269</v>
      </c>
    </row>
    <row r="942" spans="1:81" x14ac:dyDescent="0.25">
      <c r="A942">
        <v>3564</v>
      </c>
      <c r="B942" t="s">
        <v>1451</v>
      </c>
      <c r="C942" t="s">
        <v>27</v>
      </c>
      <c r="D942">
        <v>2019</v>
      </c>
      <c r="E942" t="s">
        <v>60</v>
      </c>
      <c r="F942" t="s">
        <v>54</v>
      </c>
      <c r="G942">
        <v>2015</v>
      </c>
      <c r="H942">
        <v>1458288</v>
      </c>
      <c r="I942">
        <v>100</v>
      </c>
      <c r="J942">
        <v>2030</v>
      </c>
      <c r="K942">
        <v>25</v>
      </c>
      <c r="L942">
        <v>1093716</v>
      </c>
      <c r="M942">
        <v>2020</v>
      </c>
      <c r="N942">
        <v>1541336</v>
      </c>
      <c r="O942">
        <v>50.879251010699399</v>
      </c>
      <c r="P942" t="s">
        <v>24</v>
      </c>
      <c r="Q942">
        <v>3.2466820184390199</v>
      </c>
      <c r="R942">
        <v>1</v>
      </c>
      <c r="S942" t="s">
        <v>25</v>
      </c>
      <c r="T942">
        <v>-1.11368485725649E-2</v>
      </c>
      <c r="AT942">
        <v>1458288</v>
      </c>
      <c r="AU942">
        <v>1474897.6</v>
      </c>
      <c r="AV942">
        <v>1491507.2</v>
      </c>
      <c r="AW942">
        <v>1508116.8</v>
      </c>
      <c r="AX942">
        <v>1524726.4</v>
      </c>
      <c r="AY942">
        <v>1541336</v>
      </c>
      <c r="AZ942">
        <v>1496574</v>
      </c>
      <c r="BA942">
        <v>1451812</v>
      </c>
      <c r="BB942">
        <v>1407050</v>
      </c>
      <c r="BC942">
        <v>1362288</v>
      </c>
      <c r="BD942">
        <v>1317526</v>
      </c>
      <c r="BE942">
        <v>1272764</v>
      </c>
      <c r="BF942">
        <v>1228002</v>
      </c>
      <c r="BG942">
        <v>1183240</v>
      </c>
      <c r="BH942">
        <v>1138478</v>
      </c>
      <c r="BI942">
        <v>1093716</v>
      </c>
      <c r="BJ942">
        <v>1081535.4505266</v>
      </c>
      <c r="BK942">
        <v>1069490.5539882299</v>
      </c>
      <c r="BL942">
        <v>1057579.7996386699</v>
      </c>
      <c r="BM942">
        <v>1045801.69355669</v>
      </c>
      <c r="BN942">
        <v>1034154.7584586201</v>
      </c>
      <c r="BO942">
        <v>1022637.53351307</v>
      </c>
      <c r="BP942">
        <v>1011248.57415771</v>
      </c>
      <c r="BQ942">
        <v>999986.45191810001</v>
      </c>
      <c r="BR942">
        <v>988849.75422847201</v>
      </c>
      <c r="BS942">
        <v>977837.08425461198</v>
      </c>
      <c r="BT942">
        <v>966947.06071862997</v>
      </c>
      <c r="BU942">
        <v>956178.31772571895</v>
      </c>
      <c r="BV942">
        <v>945529.504592838</v>
      </c>
      <c r="BW942">
        <v>934999.28567929496</v>
      </c>
      <c r="BX942">
        <v>924586.34021922899</v>
      </c>
      <c r="BY942">
        <v>914289.36215594504</v>
      </c>
      <c r="BZ942">
        <v>904107.05997810804</v>
      </c>
      <c r="CA942">
        <v>894038.15655774495</v>
      </c>
      <c r="CB942">
        <v>884081.38899006601</v>
      </c>
      <c r="CC942">
        <v>874235.50843506097</v>
      </c>
    </row>
    <row r="943" spans="1:81" x14ac:dyDescent="0.25">
      <c r="A943">
        <v>8032</v>
      </c>
      <c r="B943" t="s">
        <v>1452</v>
      </c>
      <c r="C943" t="s">
        <v>59</v>
      </c>
      <c r="D943">
        <v>2020</v>
      </c>
      <c r="E943" t="s">
        <v>690</v>
      </c>
      <c r="F943" t="s">
        <v>23</v>
      </c>
      <c r="G943">
        <v>2013</v>
      </c>
      <c r="H943">
        <v>13633</v>
      </c>
      <c r="I943">
        <v>100</v>
      </c>
      <c r="J943">
        <v>2030</v>
      </c>
      <c r="K943">
        <v>60</v>
      </c>
      <c r="L943">
        <v>5453.2</v>
      </c>
      <c r="M943">
        <v>2020</v>
      </c>
      <c r="N943">
        <v>10041</v>
      </c>
      <c r="O943">
        <v>52.301874757967198</v>
      </c>
      <c r="P943" t="s">
        <v>706</v>
      </c>
      <c r="Q943">
        <v>3.25024536573902</v>
      </c>
      <c r="R943">
        <v>1</v>
      </c>
      <c r="S943" t="s">
        <v>25</v>
      </c>
      <c r="T943">
        <v>-1.11368485725649E-2</v>
      </c>
      <c r="AR943">
        <v>13633</v>
      </c>
      <c r="AS943">
        <v>13119.857142857099</v>
      </c>
      <c r="AT943">
        <v>12606.714285714201</v>
      </c>
      <c r="AU943">
        <v>12093.5714285714</v>
      </c>
      <c r="AV943">
        <v>11580.4285714285</v>
      </c>
      <c r="AW943">
        <v>11067.285714285699</v>
      </c>
      <c r="AX943">
        <v>10554.1428571428</v>
      </c>
      <c r="AY943">
        <v>10041</v>
      </c>
      <c r="AZ943">
        <v>9582.2199999999993</v>
      </c>
      <c r="BA943">
        <v>9123.44</v>
      </c>
      <c r="BB943">
        <v>8664.66</v>
      </c>
      <c r="BC943">
        <v>8205.8799999999992</v>
      </c>
      <c r="BD943">
        <v>7747.1</v>
      </c>
      <c r="BE943">
        <v>7288.32</v>
      </c>
      <c r="BF943">
        <v>6829.54</v>
      </c>
      <c r="BG943">
        <v>6370.76</v>
      </c>
      <c r="BH943">
        <v>5911.98</v>
      </c>
      <c r="BI943">
        <v>5453.2</v>
      </c>
      <c r="BJ943">
        <v>5392.4685373640896</v>
      </c>
      <c r="BK943">
        <v>5332.4134318311399</v>
      </c>
      <c r="BL943">
        <v>5273.0271509145296</v>
      </c>
      <c r="BM943">
        <v>5214.3022460157699</v>
      </c>
      <c r="BN943">
        <v>5156.2313514902999</v>
      </c>
      <c r="BO943">
        <v>5098.8071837236403</v>
      </c>
      <c r="BP943">
        <v>5042.0225402178103</v>
      </c>
      <c r="BQ943">
        <v>4985.8702986879398</v>
      </c>
      <c r="BR943">
        <v>4930.3434161690102</v>
      </c>
      <c r="BS943">
        <v>4875.4349281323903</v>
      </c>
      <c r="BT943">
        <v>4821.1379476123902</v>
      </c>
      <c r="BU943">
        <v>4767.44566434238</v>
      </c>
      <c r="BV943">
        <v>4714.3513439006701</v>
      </c>
      <c r="BW943">
        <v>4661.8483268657801</v>
      </c>
      <c r="BX943">
        <v>4609.9300279812096</v>
      </c>
      <c r="BY943">
        <v>4558.5899353294599</v>
      </c>
      <c r="BZ943">
        <v>4507.8216095152802</v>
      </c>
      <c r="CA943">
        <v>4457.6186828579703</v>
      </c>
      <c r="CB943">
        <v>4407.97485859275</v>
      </c>
      <c r="CC943">
        <v>4358.88391008092</v>
      </c>
    </row>
    <row r="944" spans="1:81" x14ac:dyDescent="0.25">
      <c r="A944">
        <v>39565</v>
      </c>
      <c r="B944" t="s">
        <v>1453</v>
      </c>
      <c r="C944" t="s">
        <v>165</v>
      </c>
      <c r="D944">
        <v>2020</v>
      </c>
      <c r="E944" t="s">
        <v>105</v>
      </c>
      <c r="F944" t="s">
        <v>54</v>
      </c>
      <c r="G944">
        <v>2019</v>
      </c>
      <c r="H944">
        <v>130130</v>
      </c>
      <c r="I944">
        <v>100</v>
      </c>
      <c r="J944">
        <v>2032</v>
      </c>
      <c r="K944">
        <v>37</v>
      </c>
      <c r="L944">
        <v>81981.899999999994</v>
      </c>
      <c r="M944">
        <v>2020</v>
      </c>
      <c r="N944">
        <v>125583</v>
      </c>
      <c r="O944">
        <v>-15.2326533515857</v>
      </c>
      <c r="P944" t="s">
        <v>24</v>
      </c>
      <c r="Q944">
        <v>3.3613304491951199</v>
      </c>
      <c r="R944">
        <v>1</v>
      </c>
      <c r="S944" t="s">
        <v>25</v>
      </c>
      <c r="T944">
        <v>-1.11368485725649E-2</v>
      </c>
      <c r="AX944">
        <v>130130</v>
      </c>
      <c r="AY944">
        <v>125583</v>
      </c>
      <c r="AZ944">
        <v>121949.575</v>
      </c>
      <c r="BA944">
        <v>118316.15</v>
      </c>
      <c r="BB944">
        <v>114682.72500000001</v>
      </c>
      <c r="BC944">
        <v>111049.3</v>
      </c>
      <c r="BD944">
        <v>107415.875</v>
      </c>
      <c r="BE944">
        <v>103782.45</v>
      </c>
      <c r="BF944">
        <v>100149.02499999999</v>
      </c>
      <c r="BG944">
        <v>96515.6</v>
      </c>
      <c r="BH944">
        <v>92882.174999999901</v>
      </c>
      <c r="BI944">
        <v>89248.75</v>
      </c>
      <c r="BJ944">
        <v>85615.324999999997</v>
      </c>
      <c r="BK944">
        <v>81981.899999999994</v>
      </c>
      <c r="BL944">
        <v>81068.879994008807</v>
      </c>
      <c r="BM944">
        <v>80166.028153568099</v>
      </c>
      <c r="BN944">
        <v>79273.231237357802</v>
      </c>
      <c r="BO944">
        <v>78390.377265209405</v>
      </c>
      <c r="BP944">
        <v>77517.355504060601</v>
      </c>
      <c r="BQ944">
        <v>76654.056454066202</v>
      </c>
      <c r="BR944">
        <v>75800.371834864403</v>
      </c>
      <c r="BS944">
        <v>74956.194571995395</v>
      </c>
      <c r="BT944">
        <v>74121.418783471396</v>
      </c>
      <c r="BU944">
        <v>73295.939766496202</v>
      </c>
      <c r="BV944">
        <v>72479.653984332894</v>
      </c>
      <c r="BW944">
        <v>71672.459053317405</v>
      </c>
      <c r="BX944">
        <v>70874.253730017299</v>
      </c>
      <c r="BY944">
        <v>70084.937898532502</v>
      </c>
      <c r="BZ944">
        <v>69304.412557938995</v>
      </c>
      <c r="CA944">
        <v>68532.5798098706</v>
      </c>
      <c r="CB944">
        <v>67769.342846240907</v>
      </c>
      <c r="CC944">
        <v>67014.605937100001</v>
      </c>
    </row>
    <row r="945" spans="1:81" x14ac:dyDescent="0.25">
      <c r="A945">
        <v>14877</v>
      </c>
      <c r="B945" t="s">
        <v>1454</v>
      </c>
      <c r="C945" t="s">
        <v>136</v>
      </c>
      <c r="D945">
        <v>2020</v>
      </c>
      <c r="E945" t="s">
        <v>49</v>
      </c>
      <c r="F945" t="s">
        <v>50</v>
      </c>
      <c r="G945">
        <v>2018</v>
      </c>
      <c r="H945">
        <v>769615</v>
      </c>
      <c r="I945">
        <v>100</v>
      </c>
      <c r="J945">
        <v>2035</v>
      </c>
      <c r="K945">
        <v>86</v>
      </c>
      <c r="L945">
        <v>107746.1</v>
      </c>
      <c r="M945">
        <v>2020</v>
      </c>
      <c r="N945">
        <v>738609</v>
      </c>
      <c r="O945">
        <v>4.6846135239168998</v>
      </c>
      <c r="P945" t="s">
        <v>45</v>
      </c>
      <c r="Q945">
        <v>3.18275988832927</v>
      </c>
      <c r="R945">
        <v>1</v>
      </c>
      <c r="S945" t="s">
        <v>25</v>
      </c>
      <c r="T945">
        <v>-1.11368485725649E-2</v>
      </c>
      <c r="AW945">
        <v>769615</v>
      </c>
      <c r="AX945">
        <v>754112</v>
      </c>
      <c r="AY945">
        <v>738609</v>
      </c>
      <c r="AZ945">
        <v>696551.47333333304</v>
      </c>
      <c r="BA945">
        <v>654493.94666666596</v>
      </c>
      <c r="BB945">
        <v>612436.41999999899</v>
      </c>
      <c r="BC945">
        <v>570378.89333333296</v>
      </c>
      <c r="BD945">
        <v>528321.366666666</v>
      </c>
      <c r="BE945">
        <v>486263.83999999898</v>
      </c>
      <c r="BF945">
        <v>444206.313333333</v>
      </c>
      <c r="BG945">
        <v>402148.78666666598</v>
      </c>
      <c r="BH945">
        <v>360091.26</v>
      </c>
      <c r="BI945">
        <v>318033.73333333299</v>
      </c>
      <c r="BJ945">
        <v>275976.20666666602</v>
      </c>
      <c r="BK945">
        <v>233918.679999999</v>
      </c>
      <c r="BL945">
        <v>191861.153333333</v>
      </c>
      <c r="BM945">
        <v>149803.62666666601</v>
      </c>
      <c r="BN945">
        <v>107746.1</v>
      </c>
      <c r="BO945">
        <v>106546.148000015</v>
      </c>
      <c r="BP945">
        <v>105359.559683749</v>
      </c>
      <c r="BQ945">
        <v>104186.186221879</v>
      </c>
      <c r="BR945">
        <v>103025.880442573</v>
      </c>
      <c r="BS945">
        <v>101878.49681302901</v>
      </c>
      <c r="BT945">
        <v>100743.89142122099</v>
      </c>
      <c r="BU945">
        <v>99621.921957852697</v>
      </c>
      <c r="BV945">
        <v>98512.447698500197</v>
      </c>
      <c r="BW945">
        <v>97415.329485969298</v>
      </c>
      <c r="BX945">
        <v>96330.429712837504</v>
      </c>
      <c r="BY945">
        <v>95257.612304195602</v>
      </c>
      <c r="BZ945">
        <v>94196.742700579605</v>
      </c>
      <c r="CA945">
        <v>93147.687841094405</v>
      </c>
      <c r="CB945">
        <v>92110.316146723606</v>
      </c>
      <c r="CC945">
        <v>91084.497503826497</v>
      </c>
    </row>
    <row r="946" spans="1:81" x14ac:dyDescent="0.25">
      <c r="A946">
        <v>18908</v>
      </c>
      <c r="B946" t="s">
        <v>1455</v>
      </c>
      <c r="C946" t="s">
        <v>59</v>
      </c>
      <c r="D946">
        <v>2020</v>
      </c>
      <c r="E946" t="s">
        <v>690</v>
      </c>
      <c r="F946" t="s">
        <v>23</v>
      </c>
      <c r="G946">
        <v>2017</v>
      </c>
      <c r="H946">
        <v>191619</v>
      </c>
      <c r="I946">
        <v>100</v>
      </c>
      <c r="J946">
        <v>2031</v>
      </c>
      <c r="K946">
        <v>31</v>
      </c>
      <c r="L946">
        <v>132217.10999999999</v>
      </c>
      <c r="M946">
        <v>2020</v>
      </c>
      <c r="N946">
        <v>160232</v>
      </c>
      <c r="O946">
        <v>52.838386118690799</v>
      </c>
      <c r="P946" t="s">
        <v>24</v>
      </c>
      <c r="Q946">
        <v>2.9607508692170699</v>
      </c>
      <c r="R946">
        <v>1</v>
      </c>
      <c r="S946" t="s">
        <v>25</v>
      </c>
      <c r="T946">
        <v>-1.11368485725649E-2</v>
      </c>
      <c r="AV946">
        <v>191619</v>
      </c>
      <c r="AW946">
        <v>181156.66666666599</v>
      </c>
      <c r="AX946">
        <v>170694.33333333299</v>
      </c>
      <c r="AY946">
        <v>160232</v>
      </c>
      <c r="AZ946">
        <v>157685.19181818099</v>
      </c>
      <c r="BA946">
        <v>155138.383636363</v>
      </c>
      <c r="BB946">
        <v>152591.575454545</v>
      </c>
      <c r="BC946">
        <v>150044.76727272701</v>
      </c>
      <c r="BD946">
        <v>147497.95909090899</v>
      </c>
      <c r="BE946">
        <v>144951.15090909001</v>
      </c>
      <c r="BF946">
        <v>142404.34272727199</v>
      </c>
      <c r="BG946">
        <v>139857.53454545399</v>
      </c>
      <c r="BH946">
        <v>137310.726363636</v>
      </c>
      <c r="BI946">
        <v>134763.91818181801</v>
      </c>
      <c r="BJ946">
        <v>132217.10999999999</v>
      </c>
      <c r="BK946">
        <v>130744.62806722699</v>
      </c>
      <c r="BL946">
        <v>129288.54494276601</v>
      </c>
      <c r="BM946">
        <v>127848.67799557099</v>
      </c>
      <c r="BN946">
        <v>126424.846628532</v>
      </c>
      <c r="BO946">
        <v>125016.87225582</v>
      </c>
      <c r="BP946">
        <v>123624.578280492</v>
      </c>
      <c r="BQ946">
        <v>122247.790072335</v>
      </c>
      <c r="BR946">
        <v>120886.334945968</v>
      </c>
      <c r="BS946">
        <v>119540.042139183</v>
      </c>
      <c r="BT946">
        <v>118208.742791521</v>
      </c>
      <c r="BU946">
        <v>116892.26992309801</v>
      </c>
      <c r="BV946">
        <v>115590.45841366101</v>
      </c>
      <c r="BW946">
        <v>114303.144981875</v>
      </c>
      <c r="BX946">
        <v>113030.168164844</v>
      </c>
      <c r="BY946">
        <v>111771.36829786</v>
      </c>
      <c r="BZ946">
        <v>110526.587494379</v>
      </c>
      <c r="CA946">
        <v>109295.66962621199</v>
      </c>
      <c r="CB946">
        <v>108078.46030394699</v>
      </c>
      <c r="CC946">
        <v>106874.80685758599</v>
      </c>
    </row>
    <row r="947" spans="1:81" x14ac:dyDescent="0.25">
      <c r="A947">
        <v>846804</v>
      </c>
      <c r="B947" t="s">
        <v>1456</v>
      </c>
      <c r="C947" t="s">
        <v>27</v>
      </c>
      <c r="D947">
        <v>2020</v>
      </c>
      <c r="E947" t="s">
        <v>88</v>
      </c>
      <c r="F947" t="s">
        <v>54</v>
      </c>
      <c r="G947">
        <v>2019</v>
      </c>
      <c r="H947">
        <v>2761</v>
      </c>
      <c r="I947">
        <v>100</v>
      </c>
      <c r="J947">
        <v>2030</v>
      </c>
      <c r="K947">
        <v>30</v>
      </c>
      <c r="L947">
        <v>1932.69999999999</v>
      </c>
      <c r="M947">
        <v>2020</v>
      </c>
      <c r="N947">
        <v>4705</v>
      </c>
      <c r="O947">
        <v>73.335288941038399</v>
      </c>
      <c r="P947" t="s">
        <v>24</v>
      </c>
      <c r="Q947">
        <v>3.29024560693902</v>
      </c>
      <c r="R947">
        <v>1</v>
      </c>
      <c r="S947" t="s">
        <v>25</v>
      </c>
      <c r="T947">
        <v>-1.11368485725649E-2</v>
      </c>
      <c r="AX947">
        <v>2761</v>
      </c>
      <c r="AY947">
        <v>4705</v>
      </c>
      <c r="AZ947">
        <v>4427.7700000000004</v>
      </c>
      <c r="BA947">
        <v>4150.54</v>
      </c>
      <c r="BB947">
        <v>3873.31</v>
      </c>
      <c r="BC947">
        <v>3596.08</v>
      </c>
      <c r="BD947">
        <v>3318.85</v>
      </c>
      <c r="BE947">
        <v>3041.62</v>
      </c>
      <c r="BF947">
        <v>2764.39</v>
      </c>
      <c r="BG947">
        <v>2487.16</v>
      </c>
      <c r="BH947">
        <v>2209.9299999999998</v>
      </c>
      <c r="BI947">
        <v>1932.69999999999</v>
      </c>
      <c r="BJ947">
        <v>1911.1758127638</v>
      </c>
      <c r="BK947">
        <v>1889.8913371414999</v>
      </c>
      <c r="BL947">
        <v>1868.84390350115</v>
      </c>
      <c r="BM947">
        <v>1848.0308719421</v>
      </c>
      <c r="BN947">
        <v>1827.4496319638499</v>
      </c>
      <c r="BO947">
        <v>1807.09760213868</v>
      </c>
      <c r="BP947">
        <v>1786.97222978782</v>
      </c>
      <c r="BQ947">
        <v>1767.0709906612899</v>
      </c>
      <c r="BR947">
        <v>1747.39138862133</v>
      </c>
      <c r="BS947">
        <v>1727.9309553292501</v>
      </c>
      <c r="BT947">
        <v>1708.6872499358999</v>
      </c>
      <c r="BU947">
        <v>1689.65785877549</v>
      </c>
      <c r="BV947">
        <v>1670.8403950628599</v>
      </c>
      <c r="BW947">
        <v>1652.23249859412</v>
      </c>
      <c r="BX947">
        <v>1633.83183545061</v>
      </c>
      <c r="BY947">
        <v>1615.6360977061599</v>
      </c>
      <c r="BZ947">
        <v>1597.6430031376401</v>
      </c>
      <c r="CA947">
        <v>1579.85029493867</v>
      </c>
      <c r="CB947">
        <v>1562.2557414366199</v>
      </c>
      <c r="CC947">
        <v>1544.8571358126201</v>
      </c>
    </row>
    <row r="948" spans="1:81" x14ac:dyDescent="0.25">
      <c r="A948">
        <v>19016</v>
      </c>
      <c r="B948" t="s">
        <v>1457</v>
      </c>
      <c r="C948" t="s">
        <v>27</v>
      </c>
      <c r="D948">
        <v>2019</v>
      </c>
      <c r="E948" t="s">
        <v>28</v>
      </c>
      <c r="F948" t="s">
        <v>23</v>
      </c>
      <c r="G948">
        <v>2018</v>
      </c>
      <c r="H948">
        <v>513900</v>
      </c>
      <c r="I948">
        <v>100</v>
      </c>
      <c r="J948">
        <v>2030</v>
      </c>
      <c r="K948">
        <v>30</v>
      </c>
      <c r="L948">
        <v>359730</v>
      </c>
      <c r="M948">
        <v>2020</v>
      </c>
      <c r="N948">
        <v>512360</v>
      </c>
      <c r="O948">
        <v>0.99889732113900198</v>
      </c>
      <c r="P948" t="s">
        <v>24</v>
      </c>
      <c r="Q948">
        <v>2.9502952924390198</v>
      </c>
      <c r="R948">
        <v>1</v>
      </c>
      <c r="S948" t="s">
        <v>25</v>
      </c>
      <c r="T948">
        <v>-1.11368485725649E-2</v>
      </c>
      <c r="AW948">
        <v>513900</v>
      </c>
      <c r="AX948">
        <v>513130</v>
      </c>
      <c r="AY948">
        <v>512360</v>
      </c>
      <c r="AZ948">
        <v>497097</v>
      </c>
      <c r="BA948">
        <v>481834</v>
      </c>
      <c r="BB948">
        <v>466571</v>
      </c>
      <c r="BC948">
        <v>451308</v>
      </c>
      <c r="BD948">
        <v>436045</v>
      </c>
      <c r="BE948">
        <v>420782</v>
      </c>
      <c r="BF948">
        <v>405519</v>
      </c>
      <c r="BG948">
        <v>390256</v>
      </c>
      <c r="BH948">
        <v>374993</v>
      </c>
      <c r="BI948">
        <v>359730</v>
      </c>
      <c r="BJ948">
        <v>355723.74146299099</v>
      </c>
      <c r="BK948">
        <v>351762.10002065101</v>
      </c>
      <c r="BL948">
        <v>347844.57877915399</v>
      </c>
      <c r="BM948">
        <v>343970.68637850299</v>
      </c>
      <c r="BN948">
        <v>340139.93693090399</v>
      </c>
      <c r="BO948">
        <v>336351.84995982301</v>
      </c>
      <c r="BP948">
        <v>332605.95033971802</v>
      </c>
      <c r="BQ948">
        <v>328901.76823645103</v>
      </c>
      <c r="BR948">
        <v>325238.83904835198</v>
      </c>
      <c r="BS948">
        <v>321616.70334795403</v>
      </c>
      <c r="BT948">
        <v>318034.90682436002</v>
      </c>
      <c r="BU948">
        <v>314493.00022626802</v>
      </c>
      <c r="BV948">
        <v>310990.539305616</v>
      </c>
      <c r="BW948">
        <v>307527.08476186899</v>
      </c>
      <c r="BX948">
        <v>304102.20218691399</v>
      </c>
      <c r="BY948">
        <v>300715.46201057499</v>
      </c>
      <c r="BZ948">
        <v>297366.43944673397</v>
      </c>
      <c r="CA948">
        <v>294054.71444005298</v>
      </c>
      <c r="CB948">
        <v>290779.87161328498</v>
      </c>
      <c r="CC948">
        <v>287541.50021517801</v>
      </c>
    </row>
    <row r="949" spans="1:81" x14ac:dyDescent="0.25">
      <c r="A949">
        <v>19075</v>
      </c>
      <c r="B949" t="s">
        <v>532</v>
      </c>
      <c r="C949" t="s">
        <v>27</v>
      </c>
      <c r="D949">
        <v>2020</v>
      </c>
      <c r="E949" t="s">
        <v>690</v>
      </c>
      <c r="F949" t="s">
        <v>23</v>
      </c>
      <c r="G949">
        <v>2018</v>
      </c>
      <c r="H949">
        <v>100933</v>
      </c>
      <c r="I949">
        <v>100</v>
      </c>
      <c r="J949">
        <v>2030</v>
      </c>
      <c r="K949">
        <v>50.4</v>
      </c>
      <c r="L949">
        <v>50062.767999999996</v>
      </c>
      <c r="M949">
        <v>2020</v>
      </c>
      <c r="N949">
        <v>4090.88</v>
      </c>
      <c r="O949">
        <v>190.37090296737799</v>
      </c>
      <c r="P949" t="s">
        <v>691</v>
      </c>
      <c r="Q949">
        <v>3.1542539957390199</v>
      </c>
      <c r="R949">
        <v>1</v>
      </c>
      <c r="S949" t="s">
        <v>25</v>
      </c>
      <c r="T949">
        <v>-1.11368485725649E-2</v>
      </c>
      <c r="AW949">
        <v>100933</v>
      </c>
      <c r="AX949">
        <v>52511.94</v>
      </c>
      <c r="AY949">
        <v>4090.88</v>
      </c>
      <c r="AZ949">
        <v>8688.0687999999991</v>
      </c>
      <c r="BA949">
        <v>13285.257600000001</v>
      </c>
      <c r="BB949">
        <v>17882.446400000001</v>
      </c>
      <c r="BC949">
        <v>22479.635200000001</v>
      </c>
      <c r="BD949">
        <v>27076.824000000001</v>
      </c>
      <c r="BE949">
        <v>31674.0128</v>
      </c>
      <c r="BF949">
        <v>36271.201599999898</v>
      </c>
      <c r="BG949">
        <v>40868.390399999997</v>
      </c>
      <c r="BH949">
        <v>45465.5792</v>
      </c>
      <c r="BI949">
        <v>50062.767999999996</v>
      </c>
      <c r="BJ949">
        <v>49505.226533660498</v>
      </c>
      <c r="BK949">
        <v>48953.8943222046</v>
      </c>
      <c r="BL949">
        <v>48408.7022141009</v>
      </c>
      <c r="BM949">
        <v>47869.581827948001</v>
      </c>
      <c r="BN949">
        <v>47336.465543898201</v>
      </c>
      <c r="BO949">
        <v>46809.2864951753</v>
      </c>
      <c r="BP949">
        <v>46287.978559688803</v>
      </c>
      <c r="BQ949">
        <v>45772.476351739402</v>
      </c>
      <c r="BR949">
        <v>45262.715213818803</v>
      </c>
      <c r="BS949">
        <v>44758.631208499297</v>
      </c>
      <c r="BT949">
        <v>44260.161110415</v>
      </c>
      <c r="BU949">
        <v>43767.242398331</v>
      </c>
      <c r="BV949">
        <v>43279.813247302001</v>
      </c>
      <c r="BW949">
        <v>42797.812520917898</v>
      </c>
      <c r="BX949">
        <v>42321.179763635402</v>
      </c>
      <c r="BY949">
        <v>41849.855193195501</v>
      </c>
      <c r="BZ949">
        <v>41383.7796931251</v>
      </c>
      <c r="CA949">
        <v>40922.894805322401</v>
      </c>
      <c r="CB949">
        <v>40467.1427227245</v>
      </c>
      <c r="CC949">
        <v>40016.466282057198</v>
      </c>
    </row>
    <row r="950" spans="1:81" x14ac:dyDescent="0.25">
      <c r="A950">
        <v>842132</v>
      </c>
      <c r="B950" t="s">
        <v>1458</v>
      </c>
      <c r="C950" t="s">
        <v>84</v>
      </c>
      <c r="D950">
        <v>2019</v>
      </c>
      <c r="E950" t="s">
        <v>49</v>
      </c>
      <c r="F950" t="s">
        <v>50</v>
      </c>
      <c r="G950">
        <v>2018</v>
      </c>
      <c r="H950">
        <v>25.82</v>
      </c>
      <c r="I950">
        <v>89</v>
      </c>
      <c r="J950">
        <v>2021</v>
      </c>
      <c r="K950">
        <v>30</v>
      </c>
      <c r="L950">
        <v>18.073999999999899</v>
      </c>
      <c r="M950">
        <v>2020</v>
      </c>
      <c r="N950">
        <v>19.8</v>
      </c>
      <c r="O950">
        <v>77.717531629228006</v>
      </c>
      <c r="P950" t="s">
        <v>24</v>
      </c>
      <c r="Q950">
        <v>2.5058536611185902</v>
      </c>
      <c r="R950">
        <v>1</v>
      </c>
      <c r="S950" t="s">
        <v>25</v>
      </c>
      <c r="T950">
        <v>-1.11368485725649E-2</v>
      </c>
      <c r="AW950">
        <v>25.82</v>
      </c>
      <c r="AX950">
        <v>22.81</v>
      </c>
      <c r="AY950">
        <v>19.8</v>
      </c>
      <c r="AZ950">
        <v>18.073999999999899</v>
      </c>
      <c r="BA950">
        <v>17.872712598899401</v>
      </c>
      <c r="BB950">
        <v>17.673666905104501</v>
      </c>
      <c r="BC950">
        <v>17.4768379530604</v>
      </c>
      <c r="BD950">
        <v>17.282201055249899</v>
      </c>
      <c r="BE950">
        <v>17.089731799096999</v>
      </c>
      <c r="BF950">
        <v>16.899406043904701</v>
      </c>
      <c r="BG950">
        <v>16.7111999178274</v>
      </c>
      <c r="BH950">
        <v>16.525089814876701</v>
      </c>
      <c r="BI950">
        <v>16.3410523919604</v>
      </c>
      <c r="BJ950">
        <v>16.1590645659548</v>
      </c>
      <c r="BK950">
        <v>15.9791035108094</v>
      </c>
      <c r="BL950">
        <v>15.801146654684199</v>
      </c>
      <c r="BM950">
        <v>15.6251716771181</v>
      </c>
      <c r="BN950">
        <v>15.451156506229699</v>
      </c>
      <c r="BO950">
        <v>15.279079315948801</v>
      </c>
      <c r="BP950">
        <v>15.1089185232789</v>
      </c>
      <c r="BQ950">
        <v>14.940652785589901</v>
      </c>
      <c r="BR950">
        <v>14.7742609979415</v>
      </c>
      <c r="BS950">
        <v>14.609722290435901</v>
      </c>
      <c r="BT950">
        <v>14.447016025600099</v>
      </c>
      <c r="BU950">
        <v>14.2861217957976</v>
      </c>
      <c r="BV950">
        <v>14.127019420668599</v>
      </c>
      <c r="BW950">
        <v>13.9696889445989</v>
      </c>
      <c r="BX950">
        <v>13.8141106342171</v>
      </c>
      <c r="BY950">
        <v>13.6602649759191</v>
      </c>
      <c r="BZ950">
        <v>13.508132673421199</v>
      </c>
      <c r="CA950">
        <v>13.357694645339199</v>
      </c>
      <c r="CB950">
        <v>13.2089320227955</v>
      </c>
      <c r="CC950">
        <v>13.061826147052299</v>
      </c>
    </row>
    <row r="951" spans="1:81" x14ac:dyDescent="0.25">
      <c r="A951">
        <v>19080</v>
      </c>
      <c r="B951" t="s">
        <v>533</v>
      </c>
      <c r="C951" t="s">
        <v>31</v>
      </c>
      <c r="D951">
        <v>2018</v>
      </c>
      <c r="E951" t="s">
        <v>28</v>
      </c>
      <c r="F951" t="s">
        <v>23</v>
      </c>
      <c r="G951">
        <v>2018</v>
      </c>
      <c r="H951">
        <v>25930000</v>
      </c>
      <c r="I951">
        <v>100</v>
      </c>
      <c r="J951">
        <v>2030</v>
      </c>
      <c r="K951">
        <v>30</v>
      </c>
      <c r="L951">
        <v>18151000</v>
      </c>
      <c r="M951">
        <v>2020</v>
      </c>
      <c r="N951">
        <v>22750000</v>
      </c>
      <c r="O951">
        <v>40.879290397223301</v>
      </c>
      <c r="P951" t="s">
        <v>24</v>
      </c>
      <c r="Q951">
        <v>2.95283690243902</v>
      </c>
      <c r="R951">
        <v>1</v>
      </c>
      <c r="S951" t="s">
        <v>25</v>
      </c>
      <c r="T951">
        <v>-1.11368485725649E-2</v>
      </c>
      <c r="AW951">
        <v>25930000</v>
      </c>
      <c r="AX951">
        <v>24340000</v>
      </c>
      <c r="AY951">
        <v>22750000</v>
      </c>
      <c r="AZ951">
        <v>22290100</v>
      </c>
      <c r="BA951">
        <v>21830200</v>
      </c>
      <c r="BB951">
        <v>21370300</v>
      </c>
      <c r="BC951">
        <v>20910400</v>
      </c>
      <c r="BD951">
        <v>20450500</v>
      </c>
      <c r="BE951">
        <v>19990600</v>
      </c>
      <c r="BF951">
        <v>19530700</v>
      </c>
      <c r="BG951">
        <v>19070800</v>
      </c>
      <c r="BH951">
        <v>18610900</v>
      </c>
      <c r="BI951">
        <v>18151000</v>
      </c>
      <c r="BJ951">
        <v>17948855.061559301</v>
      </c>
      <c r="BK951">
        <v>17748961.380687799</v>
      </c>
      <c r="BL951">
        <v>17551293.8854708</v>
      </c>
      <c r="BM951">
        <v>17355827.783215702</v>
      </c>
      <c r="BN951">
        <v>17162538.557342499</v>
      </c>
      <c r="BO951">
        <v>16971401.964308601</v>
      </c>
      <c r="BP951">
        <v>16782394.030568</v>
      </c>
      <c r="BQ951">
        <v>16595491.049564401</v>
      </c>
      <c r="BR951">
        <v>16410669.5787581</v>
      </c>
      <c r="BS951">
        <v>16227906.436685</v>
      </c>
      <c r="BT951">
        <v>16047178.7000499</v>
      </c>
      <c r="BU951">
        <v>15868463.7008506</v>
      </c>
      <c r="BV951">
        <v>15691739.023535</v>
      </c>
      <c r="BW951">
        <v>15516982.502189601</v>
      </c>
      <c r="BX951">
        <v>15344172.2177596</v>
      </c>
      <c r="BY951">
        <v>15173286.495299101</v>
      </c>
      <c r="BZ951">
        <v>15004303.901252801</v>
      </c>
      <c r="CA951">
        <v>14837203.240767799</v>
      </c>
      <c r="CB951">
        <v>14671963.555035001</v>
      </c>
      <c r="CC951">
        <v>14508564.1186604</v>
      </c>
    </row>
    <row r="952" spans="1:81" x14ac:dyDescent="0.25">
      <c r="A952">
        <v>36857</v>
      </c>
      <c r="B952" t="s">
        <v>1459</v>
      </c>
      <c r="C952" t="s">
        <v>65</v>
      </c>
      <c r="D952">
        <v>2020</v>
      </c>
      <c r="E952" t="s">
        <v>690</v>
      </c>
      <c r="F952" t="s">
        <v>23</v>
      </c>
      <c r="G952">
        <v>2020</v>
      </c>
      <c r="H952">
        <v>18636</v>
      </c>
      <c r="I952">
        <v>100</v>
      </c>
      <c r="J952">
        <v>2021</v>
      </c>
      <c r="K952">
        <v>20</v>
      </c>
      <c r="L952">
        <v>14908.8</v>
      </c>
      <c r="M952">
        <v>2020</v>
      </c>
      <c r="N952">
        <v>18636</v>
      </c>
      <c r="O952">
        <v>0</v>
      </c>
      <c r="P952" t="s">
        <v>45</v>
      </c>
      <c r="Q952">
        <v>2.8458555231365898</v>
      </c>
      <c r="R952">
        <v>1</v>
      </c>
      <c r="S952" t="s">
        <v>25</v>
      </c>
      <c r="T952">
        <v>-1.11368485725649E-2</v>
      </c>
      <c r="AY952">
        <v>18636</v>
      </c>
      <c r="AZ952">
        <v>14908.8</v>
      </c>
      <c r="BA952">
        <v>14742.7629520013</v>
      </c>
      <c r="BB952">
        <v>14578.5750334636</v>
      </c>
      <c r="BC952">
        <v>14416.2156509122</v>
      </c>
      <c r="BD952">
        <v>14255.664440218499</v>
      </c>
      <c r="BE952">
        <v>14096.901264046501</v>
      </c>
      <c r="BF952">
        <v>13939.9062093264</v>
      </c>
      <c r="BG952">
        <v>13784.659584757401</v>
      </c>
      <c r="BH952">
        <v>13631.1419183376</v>
      </c>
      <c r="BI952">
        <v>13479.3339549219</v>
      </c>
      <c r="BJ952">
        <v>13329.2166538069</v>
      </c>
      <c r="BK952">
        <v>13180.771186342599</v>
      </c>
      <c r="BL952">
        <v>13033.978933570699</v>
      </c>
      <c r="BM952">
        <v>12888.8214838895</v>
      </c>
      <c r="BN952">
        <v>12745.280630744601</v>
      </c>
      <c r="BO952">
        <v>12603.3383703451</v>
      </c>
      <c r="BP952">
        <v>12462.976899405799</v>
      </c>
      <c r="BQ952">
        <v>12324.1786129137</v>
      </c>
      <c r="BR952">
        <v>12186.926101920501</v>
      </c>
      <c r="BS952">
        <v>12051.2021513583</v>
      </c>
      <c r="BT952">
        <v>11916.9897378813</v>
      </c>
      <c r="BU952">
        <v>11784.272027729699</v>
      </c>
      <c r="BV952">
        <v>11653.032374619001</v>
      </c>
      <c r="BW952">
        <v>11523.254317651599</v>
      </c>
      <c r="BX952">
        <v>11394.921579252799</v>
      </c>
      <c r="BY952">
        <v>11268.0180631284</v>
      </c>
      <c r="BZ952">
        <v>11142.5278522464</v>
      </c>
      <c r="CA952">
        <v>11018.4352068404</v>
      </c>
      <c r="CB952">
        <v>10895.7245624352</v>
      </c>
      <c r="CC952">
        <v>10774.3805278949</v>
      </c>
    </row>
    <row r="953" spans="1:81" x14ac:dyDescent="0.25">
      <c r="A953">
        <v>846801</v>
      </c>
      <c r="B953" t="s">
        <v>1460</v>
      </c>
      <c r="C953" t="s">
        <v>136</v>
      </c>
      <c r="D953">
        <v>2018</v>
      </c>
      <c r="E953" t="s">
        <v>28</v>
      </c>
      <c r="F953" t="s">
        <v>23</v>
      </c>
      <c r="G953">
        <v>2018</v>
      </c>
      <c r="H953">
        <v>3617</v>
      </c>
      <c r="I953">
        <v>100</v>
      </c>
      <c r="J953">
        <v>2030</v>
      </c>
      <c r="K953">
        <v>50</v>
      </c>
      <c r="L953">
        <v>1808.5</v>
      </c>
      <c r="M953">
        <v>2020</v>
      </c>
      <c r="N953">
        <v>3020</v>
      </c>
      <c r="O953">
        <v>33.010782416367199</v>
      </c>
      <c r="P953" t="s">
        <v>24</v>
      </c>
      <c r="Q953">
        <v>3.1502442641390198</v>
      </c>
      <c r="R953">
        <v>1</v>
      </c>
      <c r="S953" t="s">
        <v>25</v>
      </c>
      <c r="T953">
        <v>-1.11368485725649E-2</v>
      </c>
      <c r="AW953">
        <v>3617</v>
      </c>
      <c r="AX953">
        <v>3318.5</v>
      </c>
      <c r="AY953">
        <v>3020</v>
      </c>
      <c r="AZ953">
        <v>2898.85</v>
      </c>
      <c r="BA953">
        <v>2777.7</v>
      </c>
      <c r="BB953">
        <v>2656.55</v>
      </c>
      <c r="BC953">
        <v>2535.4</v>
      </c>
      <c r="BD953">
        <v>2414.25</v>
      </c>
      <c r="BE953">
        <v>2293.1</v>
      </c>
      <c r="BF953">
        <v>2171.9499999999998</v>
      </c>
      <c r="BG953">
        <v>2050.8000000000002</v>
      </c>
      <c r="BH953">
        <v>1929.6499999999901</v>
      </c>
      <c r="BI953">
        <v>1808.5</v>
      </c>
      <c r="BJ953">
        <v>1788.3590093565099</v>
      </c>
      <c r="BK953">
        <v>1768.44232587593</v>
      </c>
      <c r="BL953">
        <v>1748.74745148333</v>
      </c>
      <c r="BM953">
        <v>1729.2719159245</v>
      </c>
      <c r="BN953">
        <v>1710.0132764560601</v>
      </c>
      <c r="BO953">
        <v>1690.9691175390899</v>
      </c>
      <c r="BP953">
        <v>1672.1370505361799</v>
      </c>
      <c r="BQ953">
        <v>1653.5147134117799</v>
      </c>
      <c r="BR953">
        <v>1635.09977043601</v>
      </c>
      <c r="BS953">
        <v>1616.8899118916199</v>
      </c>
      <c r="BT953">
        <v>1598.8828537843799</v>
      </c>
      <c r="BU953">
        <v>1581.07633755651</v>
      </c>
      <c r="BV953">
        <v>1563.46812980348</v>
      </c>
      <c r="BW953">
        <v>1546.05602199383</v>
      </c>
      <c r="BX953">
        <v>1528.83783019218</v>
      </c>
      <c r="BY953">
        <v>1511.8113947853201</v>
      </c>
      <c r="BZ953">
        <v>1494.97458021132</v>
      </c>
      <c r="CA953">
        <v>1478.3252746916701</v>
      </c>
      <c r="CB953">
        <v>1461.8613899664399</v>
      </c>
      <c r="CC953">
        <v>1445.5808610322999</v>
      </c>
    </row>
    <row r="954" spans="1:81" x14ac:dyDescent="0.25">
      <c r="A954">
        <v>9563</v>
      </c>
      <c r="B954" t="s">
        <v>1461</v>
      </c>
      <c r="C954" t="s">
        <v>59</v>
      </c>
      <c r="D954">
        <v>2020</v>
      </c>
      <c r="E954" t="s">
        <v>690</v>
      </c>
      <c r="F954" t="s">
        <v>23</v>
      </c>
      <c r="G954">
        <v>2019</v>
      </c>
      <c r="H954">
        <v>63749.775999999998</v>
      </c>
      <c r="I954">
        <v>97.7</v>
      </c>
      <c r="J954">
        <v>2030</v>
      </c>
      <c r="K954">
        <v>27.5</v>
      </c>
      <c r="L954">
        <v>46218.587599999999</v>
      </c>
      <c r="M954">
        <v>2020</v>
      </c>
      <c r="N954">
        <v>65112.368999999999</v>
      </c>
      <c r="O954">
        <v>-7.7707462620006904</v>
      </c>
      <c r="P954" t="s">
        <v>45</v>
      </c>
      <c r="Q954">
        <v>2.90225042573902</v>
      </c>
      <c r="R954">
        <v>1</v>
      </c>
      <c r="S954" t="s">
        <v>25</v>
      </c>
      <c r="T954">
        <v>-1.11368485725649E-2</v>
      </c>
      <c r="AX954">
        <v>63749.775999999998</v>
      </c>
      <c r="AY954">
        <v>65112.368999999999</v>
      </c>
      <c r="AZ954">
        <v>63222.990859999998</v>
      </c>
      <c r="BA954">
        <v>61333.612719999997</v>
      </c>
      <c r="BB954">
        <v>59444.234579999997</v>
      </c>
      <c r="BC954">
        <v>57554.856439999901</v>
      </c>
      <c r="BD954">
        <v>55665.478300000002</v>
      </c>
      <c r="BE954">
        <v>53776.100160000002</v>
      </c>
      <c r="BF954">
        <v>51886.722020000001</v>
      </c>
      <c r="BG954">
        <v>49997.34388</v>
      </c>
      <c r="BH954">
        <v>48107.96574</v>
      </c>
      <c r="BI954">
        <v>46218.587599999999</v>
      </c>
      <c r="BJ954">
        <v>45703.858188660903</v>
      </c>
      <c r="BK954">
        <v>45194.8612408318</v>
      </c>
      <c r="BL954">
        <v>44691.5329149346</v>
      </c>
      <c r="BM954">
        <v>44193.810080385199</v>
      </c>
      <c r="BN954">
        <v>43701.630309675202</v>
      </c>
      <c r="BO954">
        <v>43214.931870542197</v>
      </c>
      <c r="BP954">
        <v>42733.653718226204</v>
      </c>
      <c r="BQ954">
        <v>42257.735487813901</v>
      </c>
      <c r="BR954">
        <v>41787.117486666597</v>
      </c>
      <c r="BS954">
        <v>41321.740686933597</v>
      </c>
      <c r="BT954">
        <v>40861.5467181485</v>
      </c>
      <c r="BU954">
        <v>40406.477859907704</v>
      </c>
      <c r="BV954">
        <v>39956.4770346312</v>
      </c>
      <c r="BW954">
        <v>39511.487800403302</v>
      </c>
      <c r="BX954">
        <v>39071.4543438935</v>
      </c>
      <c r="BY954">
        <v>38636.321473355601</v>
      </c>
      <c r="BZ954">
        <v>38206.034611705902</v>
      </c>
      <c r="CA954">
        <v>37780.539789677197</v>
      </c>
      <c r="CB954">
        <v>37359.783639049798</v>
      </c>
      <c r="CC954">
        <v>36943.713385957897</v>
      </c>
    </row>
    <row r="955" spans="1:81" x14ac:dyDescent="0.25">
      <c r="A955">
        <v>19145</v>
      </c>
      <c r="B955" t="s">
        <v>1462</v>
      </c>
      <c r="C955" t="s">
        <v>27</v>
      </c>
      <c r="D955">
        <v>2020</v>
      </c>
      <c r="E955" t="s">
        <v>690</v>
      </c>
      <c r="F955" t="s">
        <v>23</v>
      </c>
      <c r="G955">
        <v>2017</v>
      </c>
      <c r="H955">
        <v>715659</v>
      </c>
      <c r="I955">
        <v>100</v>
      </c>
      <c r="J955">
        <v>2030</v>
      </c>
      <c r="K955">
        <v>55</v>
      </c>
      <c r="L955">
        <v>322046.55</v>
      </c>
      <c r="M955">
        <v>2020</v>
      </c>
      <c r="N955">
        <v>542645</v>
      </c>
      <c r="O955">
        <v>58.806220996486502</v>
      </c>
      <c r="P955" t="s">
        <v>24</v>
      </c>
      <c r="Q955">
        <v>3.2003241082390201</v>
      </c>
      <c r="R955">
        <v>1</v>
      </c>
      <c r="S955" t="s">
        <v>25</v>
      </c>
      <c r="T955">
        <v>-1.11368485725649E-2</v>
      </c>
      <c r="AV955">
        <v>715659</v>
      </c>
      <c r="AW955">
        <v>657987.66666666605</v>
      </c>
      <c r="AX955">
        <v>600316.33333333302</v>
      </c>
      <c r="AY955">
        <v>542645</v>
      </c>
      <c r="AZ955">
        <v>520585.15500000003</v>
      </c>
      <c r="BA955">
        <v>498525.31</v>
      </c>
      <c r="BB955">
        <v>476465.46499999898</v>
      </c>
      <c r="BC955">
        <v>454405.62</v>
      </c>
      <c r="BD955">
        <v>432345.77500000002</v>
      </c>
      <c r="BE955">
        <v>410285.93</v>
      </c>
      <c r="BF955">
        <v>388226.08499999897</v>
      </c>
      <c r="BG955">
        <v>366166.24</v>
      </c>
      <c r="BH955">
        <v>344106.39500000002</v>
      </c>
      <c r="BI955">
        <v>322046.55</v>
      </c>
      <c r="BJ955">
        <v>318459.96633933298</v>
      </c>
      <c r="BK955">
        <v>314913.32591778698</v>
      </c>
      <c r="BL955">
        <v>311406.18389355799</v>
      </c>
      <c r="BM955">
        <v>307938.10037897498</v>
      </c>
      <c r="BN955">
        <v>304508.640385331</v>
      </c>
      <c r="BO955">
        <v>301117.373768322</v>
      </c>
      <c r="BP955">
        <v>297763.87517409603</v>
      </c>
      <c r="BQ955">
        <v>294447.72398590198</v>
      </c>
      <c r="BR955">
        <v>291168.50427133503</v>
      </c>
      <c r="BS955">
        <v>287925.804730164</v>
      </c>
      <c r="BT955">
        <v>284719.21864275099</v>
      </c>
      <c r="BU955">
        <v>281548.34381902701</v>
      </c>
      <c r="BV955">
        <v>278412.78254805802</v>
      </c>
      <c r="BW955">
        <v>275312.141548154</v>
      </c>
      <c r="BX955">
        <v>272246.03191754402</v>
      </c>
      <c r="BY955">
        <v>269214.069085597</v>
      </c>
      <c r="BZ955">
        <v>266215.87276458601</v>
      </c>
      <c r="CA955">
        <v>263251.066901994</v>
      </c>
      <c r="CB955">
        <v>260319.27963333999</v>
      </c>
      <c r="CC955">
        <v>257420.143235544</v>
      </c>
    </row>
    <row r="956" spans="1:81" x14ac:dyDescent="0.25">
      <c r="A956">
        <v>850292</v>
      </c>
      <c r="B956" t="s">
        <v>1463</v>
      </c>
      <c r="C956" t="s">
        <v>172</v>
      </c>
      <c r="D956">
        <v>2020</v>
      </c>
      <c r="E956" t="s">
        <v>28</v>
      </c>
      <c r="F956" t="s">
        <v>23</v>
      </c>
      <c r="G956">
        <v>2019</v>
      </c>
      <c r="H956">
        <v>206236</v>
      </c>
      <c r="I956">
        <v>100</v>
      </c>
      <c r="J956">
        <v>2030</v>
      </c>
      <c r="K956">
        <v>46.5</v>
      </c>
      <c r="L956">
        <v>110336.25999999901</v>
      </c>
      <c r="M956">
        <v>2020</v>
      </c>
      <c r="N956">
        <v>184092</v>
      </c>
      <c r="O956">
        <v>23.090782102224701</v>
      </c>
      <c r="P956" t="s">
        <v>24</v>
      </c>
      <c r="Q956">
        <v>3.1152645260390202</v>
      </c>
      <c r="R956">
        <v>1</v>
      </c>
      <c r="S956" t="s">
        <v>25</v>
      </c>
      <c r="T956">
        <v>-1.11368485725649E-2</v>
      </c>
      <c r="AX956">
        <v>206236</v>
      </c>
      <c r="AY956">
        <v>184092</v>
      </c>
      <c r="AZ956">
        <v>176716.42600000001</v>
      </c>
      <c r="BA956">
        <v>169340.85199999899</v>
      </c>
      <c r="BB956">
        <v>161965.27799999999</v>
      </c>
      <c r="BC956">
        <v>154589.704</v>
      </c>
      <c r="BD956">
        <v>147214.13</v>
      </c>
      <c r="BE956">
        <v>139838.55599999899</v>
      </c>
      <c r="BF956">
        <v>132462.98199999999</v>
      </c>
      <c r="BG956">
        <v>125087.40799999901</v>
      </c>
      <c r="BH956">
        <v>117711.833999999</v>
      </c>
      <c r="BI956">
        <v>110336.25999999901</v>
      </c>
      <c r="BJ956">
        <v>109107.46178031601</v>
      </c>
      <c r="BK956">
        <v>107892.34850033199</v>
      </c>
      <c r="BL956">
        <v>106690.767752945</v>
      </c>
      <c r="BM956">
        <v>105502.56882838999</v>
      </c>
      <c r="BN956">
        <v>104327.602695332</v>
      </c>
      <c r="BO956">
        <v>103165.721982175</v>
      </c>
      <c r="BP956">
        <v>102016.78095858</v>
      </c>
      <c r="BQ956">
        <v>100880.635517184</v>
      </c>
      <c r="BR956">
        <v>99757.143155525599</v>
      </c>
      <c r="BS956">
        <v>98646.162958170797</v>
      </c>
      <c r="BT956">
        <v>97547.555579041102</v>
      </c>
      <c r="BU956">
        <v>96461.183223933403</v>
      </c>
      <c r="BV956">
        <v>95386.909633238</v>
      </c>
      <c r="BW956">
        <v>94324.600064847706</v>
      </c>
      <c r="BX956">
        <v>93274.1212772578</v>
      </c>
      <c r="BY956">
        <v>92235.341512853905</v>
      </c>
      <c r="BZ956">
        <v>91208.130481386397</v>
      </c>
      <c r="CA956">
        <v>90192.359343628501</v>
      </c>
      <c r="CB956">
        <v>89187.9006952161</v>
      </c>
      <c r="CC956">
        <v>88194.628550668596</v>
      </c>
    </row>
    <row r="957" spans="1:81" x14ac:dyDescent="0.25">
      <c r="A957">
        <v>836826</v>
      </c>
      <c r="B957" t="s">
        <v>1464</v>
      </c>
      <c r="C957" t="s">
        <v>59</v>
      </c>
      <c r="D957">
        <v>2020</v>
      </c>
      <c r="E957" t="s">
        <v>690</v>
      </c>
      <c r="F957" t="s">
        <v>23</v>
      </c>
      <c r="G957">
        <v>2019</v>
      </c>
      <c r="H957">
        <v>47543</v>
      </c>
      <c r="I957">
        <v>100</v>
      </c>
      <c r="J957">
        <v>2030</v>
      </c>
      <c r="K957">
        <v>40</v>
      </c>
      <c r="L957">
        <v>28525.8</v>
      </c>
      <c r="M957">
        <v>2020</v>
      </c>
      <c r="N957">
        <v>41676</v>
      </c>
      <c r="O957">
        <v>30.851019077466699</v>
      </c>
      <c r="P957" t="s">
        <v>691</v>
      </c>
      <c r="Q957">
        <v>3.0502486567390199</v>
      </c>
      <c r="R957">
        <v>1</v>
      </c>
      <c r="S957" t="s">
        <v>25</v>
      </c>
      <c r="T957">
        <v>-1.11368485725649E-2</v>
      </c>
      <c r="AX957">
        <v>47543</v>
      </c>
      <c r="AY957">
        <v>41676</v>
      </c>
      <c r="AZ957">
        <v>40360.980000000003</v>
      </c>
      <c r="BA957">
        <v>39045.96</v>
      </c>
      <c r="BB957">
        <v>37730.94</v>
      </c>
      <c r="BC957">
        <v>36415.919999999998</v>
      </c>
      <c r="BD957">
        <v>35100.9</v>
      </c>
      <c r="BE957">
        <v>33785.879999999997</v>
      </c>
      <c r="BF957">
        <v>32470.86</v>
      </c>
      <c r="BG957">
        <v>31155.839999999898</v>
      </c>
      <c r="BH957">
        <v>29840.82</v>
      </c>
      <c r="BI957">
        <v>28525.8</v>
      </c>
      <c r="BJ957">
        <v>28208.112484988698</v>
      </c>
      <c r="BK957">
        <v>27893.963007725499</v>
      </c>
      <c r="BL957">
        <v>27583.3121656197</v>
      </c>
      <c r="BM957">
        <v>27276.120994901401</v>
      </c>
      <c r="BN957">
        <v>26972.3509657342</v>
      </c>
      <c r="BO957">
        <v>26671.963977382798</v>
      </c>
      <c r="BP957">
        <v>26374.922353433802</v>
      </c>
      <c r="BQ957">
        <v>26081.1888370704</v>
      </c>
      <c r="BR957">
        <v>25790.726586399502</v>
      </c>
      <c r="BS957">
        <v>25503.499169830298</v>
      </c>
      <c r="BT957">
        <v>25219.470561505401</v>
      </c>
      <c r="BU957">
        <v>24938.605136781702</v>
      </c>
      <c r="BV957">
        <v>24660.867667762301</v>
      </c>
      <c r="BW957">
        <v>24386.223318878401</v>
      </c>
      <c r="BX957">
        <v>24114.637642519301</v>
      </c>
      <c r="BY957">
        <v>23846.0765747123</v>
      </c>
      <c r="BZ957">
        <v>23580.506430849899</v>
      </c>
      <c r="CA957">
        <v>23317.893901465199</v>
      </c>
      <c r="CB957">
        <v>23058.206048053398</v>
      </c>
      <c r="CC957">
        <v>22801.410298941199</v>
      </c>
    </row>
    <row r="958" spans="1:81" x14ac:dyDescent="0.25">
      <c r="A958">
        <v>19179</v>
      </c>
      <c r="B958" t="s">
        <v>1465</v>
      </c>
      <c r="C958" t="s">
        <v>59</v>
      </c>
      <c r="D958">
        <v>2020</v>
      </c>
      <c r="E958" t="s">
        <v>690</v>
      </c>
      <c r="F958" t="s">
        <v>23</v>
      </c>
      <c r="G958">
        <v>2019</v>
      </c>
      <c r="H958">
        <v>6821000</v>
      </c>
      <c r="I958">
        <v>100</v>
      </c>
      <c r="J958">
        <v>2030</v>
      </c>
      <c r="K958">
        <v>30</v>
      </c>
      <c r="L958">
        <v>4774700</v>
      </c>
      <c r="M958">
        <v>2020</v>
      </c>
      <c r="N958">
        <v>6594000</v>
      </c>
      <c r="O958">
        <v>11.0931925915066</v>
      </c>
      <c r="P958" t="s">
        <v>24</v>
      </c>
      <c r="Q958">
        <v>2.95092600243902</v>
      </c>
      <c r="R958">
        <v>1</v>
      </c>
      <c r="S958" t="s">
        <v>25</v>
      </c>
      <c r="T958">
        <v>-1.11368485725649E-2</v>
      </c>
      <c r="AX958">
        <v>6821000</v>
      </c>
      <c r="AY958">
        <v>6594000</v>
      </c>
      <c r="AZ958">
        <v>6412070</v>
      </c>
      <c r="BA958">
        <v>6230140</v>
      </c>
      <c r="BB958">
        <v>6048210</v>
      </c>
      <c r="BC958">
        <v>5866280</v>
      </c>
      <c r="BD958">
        <v>5684350</v>
      </c>
      <c r="BE958">
        <v>5502420</v>
      </c>
      <c r="BF958">
        <v>5320490</v>
      </c>
      <c r="BG958">
        <v>5138560</v>
      </c>
      <c r="BH958">
        <v>4956630</v>
      </c>
      <c r="BI958">
        <v>4774700</v>
      </c>
      <c r="BJ958">
        <v>4721524.8891205704</v>
      </c>
      <c r="BK958">
        <v>4668941.9813988404</v>
      </c>
      <c r="BL958">
        <v>4616944.6815579096</v>
      </c>
      <c r="BM958">
        <v>4565526.4677714901</v>
      </c>
      <c r="BN958">
        <v>4514680.8908458799</v>
      </c>
      <c r="BO958">
        <v>4464401.5734110801</v>
      </c>
      <c r="BP958">
        <v>4414682.2091208799</v>
      </c>
      <c r="BQ958">
        <v>4365516.5618618997</v>
      </c>
      <c r="BR958">
        <v>4316898.4649714204</v>
      </c>
      <c r="BS958">
        <v>4268821.8204639005</v>
      </c>
      <c r="BT958">
        <v>4221280.5982661303</v>
      </c>
      <c r="BU958">
        <v>4174268.8354609301</v>
      </c>
      <c r="BV958">
        <v>4127780.63553923</v>
      </c>
      <c r="BW958">
        <v>4081810.1676604599</v>
      </c>
      <c r="BX958">
        <v>4036351.6659212699</v>
      </c>
      <c r="BY958">
        <v>3991399.4286322901</v>
      </c>
      <c r="BZ958">
        <v>3946947.8176029902</v>
      </c>
      <c r="CA958">
        <v>3902991.2574345302</v>
      </c>
      <c r="CB958">
        <v>3859524.2348204302</v>
      </c>
      <c r="CC958">
        <v>3816541.2978550899</v>
      </c>
    </row>
    <row r="959" spans="1:81" x14ac:dyDescent="0.25">
      <c r="A959">
        <v>22273</v>
      </c>
      <c r="B959" t="s">
        <v>1466</v>
      </c>
      <c r="C959" t="s">
        <v>59</v>
      </c>
      <c r="D959">
        <v>2020</v>
      </c>
      <c r="E959" t="s">
        <v>44</v>
      </c>
      <c r="F959" t="s">
        <v>33</v>
      </c>
      <c r="G959">
        <v>2014</v>
      </c>
      <c r="H959">
        <v>1087</v>
      </c>
      <c r="I959">
        <v>80.8</v>
      </c>
      <c r="J959">
        <v>2023</v>
      </c>
      <c r="K959">
        <v>24.56</v>
      </c>
      <c r="L959">
        <v>820.03279999999995</v>
      </c>
      <c r="M959">
        <v>2020</v>
      </c>
      <c r="N959">
        <v>742</v>
      </c>
      <c r="O959">
        <v>129.229358512956</v>
      </c>
      <c r="P959" t="s">
        <v>691</v>
      </c>
      <c r="Q959">
        <v>2.3704293769926799</v>
      </c>
      <c r="R959">
        <v>1</v>
      </c>
      <c r="S959" t="s">
        <v>25</v>
      </c>
      <c r="T959">
        <v>-1.11368485725649E-2</v>
      </c>
      <c r="AS959">
        <v>1087</v>
      </c>
      <c r="AT959">
        <v>1029.5</v>
      </c>
      <c r="AU959">
        <v>972</v>
      </c>
      <c r="AV959">
        <v>914.5</v>
      </c>
      <c r="AW959">
        <v>857</v>
      </c>
      <c r="AX959">
        <v>799.5</v>
      </c>
      <c r="AY959">
        <v>742</v>
      </c>
      <c r="AZ959">
        <v>768.01093333333301</v>
      </c>
      <c r="BA959">
        <v>794.02186666666603</v>
      </c>
      <c r="BB959">
        <v>820.03279999999995</v>
      </c>
      <c r="BC959">
        <v>810.900218881863</v>
      </c>
      <c r="BD959">
        <v>801.86934593671594</v>
      </c>
      <c r="BE959">
        <v>792.93904845603697</v>
      </c>
      <c r="BF959">
        <v>784.108206346109</v>
      </c>
      <c r="BG959">
        <v>775.37571198752596</v>
      </c>
      <c r="BH959">
        <v>766.74047009627702</v>
      </c>
      <c r="BI959">
        <v>758.20139758635696</v>
      </c>
      <c r="BJ959">
        <v>749.75742343393097</v>
      </c>
      <c r="BK959">
        <v>741.40748854299102</v>
      </c>
      <c r="BL959">
        <v>733.15054561252202</v>
      </c>
      <c r="BM959">
        <v>724.98555900514202</v>
      </c>
      <c r="BN959">
        <v>716.91150461720497</v>
      </c>
      <c r="BO959">
        <v>708.92736975035302</v>
      </c>
      <c r="BP959">
        <v>701.03215298449697</v>
      </c>
      <c r="BQ959">
        <v>693.22486405221002</v>
      </c>
      <c r="BR959">
        <v>685.50452371452297</v>
      </c>
      <c r="BS959">
        <v>677.87016363810596</v>
      </c>
      <c r="BT959">
        <v>670.32082627380896</v>
      </c>
      <c r="BU959">
        <v>662.85556473656095</v>
      </c>
      <c r="BV959">
        <v>655.473442686608</v>
      </c>
      <c r="BW959">
        <v>648.17353421206894</v>
      </c>
      <c r="BX959">
        <v>640.954923712805</v>
      </c>
      <c r="BY959">
        <v>633.816705785576</v>
      </c>
      <c r="BZ959">
        <v>626.75798511048004</v>
      </c>
      <c r="CA959">
        <v>619.77787633865898</v>
      </c>
      <c r="CB959">
        <v>612.87550398124904</v>
      </c>
      <c r="CC959">
        <v>606.05000229957602</v>
      </c>
    </row>
    <row r="960" spans="1:81" x14ac:dyDescent="0.25">
      <c r="A960">
        <v>19174</v>
      </c>
      <c r="B960" t="s">
        <v>1467</v>
      </c>
      <c r="C960" t="s">
        <v>59</v>
      </c>
      <c r="D960">
        <v>2020</v>
      </c>
      <c r="E960" t="s">
        <v>690</v>
      </c>
      <c r="F960" t="s">
        <v>23</v>
      </c>
      <c r="G960">
        <v>2018</v>
      </c>
      <c r="H960">
        <v>173794</v>
      </c>
      <c r="I960">
        <v>100</v>
      </c>
      <c r="J960">
        <v>2030</v>
      </c>
      <c r="K960">
        <v>70</v>
      </c>
      <c r="L960">
        <v>52138.2</v>
      </c>
      <c r="M960">
        <v>2020</v>
      </c>
      <c r="N960">
        <v>186025</v>
      </c>
      <c r="O960">
        <v>-10.053774665901701</v>
      </c>
      <c r="P960" t="s">
        <v>706</v>
      </c>
      <c r="Q960">
        <v>3.3502612818390198</v>
      </c>
      <c r="R960">
        <v>1</v>
      </c>
      <c r="S960" t="s">
        <v>25</v>
      </c>
      <c r="T960">
        <v>-1.11368485725649E-2</v>
      </c>
      <c r="AW960">
        <v>173794</v>
      </c>
      <c r="AX960">
        <v>179909.5</v>
      </c>
      <c r="AY960">
        <v>186025</v>
      </c>
      <c r="AZ960">
        <v>172636.32</v>
      </c>
      <c r="BA960">
        <v>159247.64000000001</v>
      </c>
      <c r="BB960">
        <v>145858.96</v>
      </c>
      <c r="BC960">
        <v>132470.28</v>
      </c>
      <c r="BD960">
        <v>119081.60000000001</v>
      </c>
      <c r="BE960">
        <v>105692.92</v>
      </c>
      <c r="BF960">
        <v>92304.24</v>
      </c>
      <c r="BG960">
        <v>78915.56</v>
      </c>
      <c r="BH960">
        <v>65526.879999999997</v>
      </c>
      <c r="BI960">
        <v>52138.2</v>
      </c>
      <c r="BJ960">
        <v>51557.544761753903</v>
      </c>
      <c r="BK960">
        <v>50983.356192968997</v>
      </c>
      <c r="BL960">
        <v>50415.562275326702</v>
      </c>
      <c r="BM960">
        <v>49854.091792565698</v>
      </c>
      <c r="BN960">
        <v>49298.874321549098</v>
      </c>
      <c r="BO960">
        <v>48749.840223432097</v>
      </c>
      <c r="BP960">
        <v>48206.920634927003</v>
      </c>
      <c r="BQ960">
        <v>47670.047459666202</v>
      </c>
      <c r="BR960">
        <v>47139.153359660901</v>
      </c>
      <c r="BS960">
        <v>46614.1717468555</v>
      </c>
      <c r="BT960">
        <v>46095.036774775203</v>
      </c>
      <c r="BU960">
        <v>45581.683330267697</v>
      </c>
      <c r="BV960">
        <v>45074.047025335902</v>
      </c>
      <c r="BW960">
        <v>44572.064189062097</v>
      </c>
      <c r="BX960">
        <v>44075.6718596219</v>
      </c>
      <c r="BY960">
        <v>43584.807776387199</v>
      </c>
      <c r="BZ960">
        <v>43099.4103721172</v>
      </c>
      <c r="CA960">
        <v>42619.4187652361</v>
      </c>
      <c r="CB960">
        <v>42144.772752196899</v>
      </c>
      <c r="CC960">
        <v>41675.4127999306</v>
      </c>
    </row>
    <row r="961" spans="1:81" x14ac:dyDescent="0.25">
      <c r="A961">
        <v>49535</v>
      </c>
      <c r="B961" t="s">
        <v>535</v>
      </c>
      <c r="C961" t="s">
        <v>59</v>
      </c>
      <c r="D961">
        <v>2019</v>
      </c>
      <c r="E961" t="s">
        <v>44</v>
      </c>
      <c r="F961" t="s">
        <v>33</v>
      </c>
      <c r="G961">
        <v>2018</v>
      </c>
      <c r="H961">
        <v>4085</v>
      </c>
      <c r="I961">
        <v>100</v>
      </c>
      <c r="J961">
        <v>2022</v>
      </c>
      <c r="K961">
        <v>1</v>
      </c>
      <c r="L961">
        <v>4044.15</v>
      </c>
      <c r="M961">
        <v>2020</v>
      </c>
      <c r="N961">
        <v>5178</v>
      </c>
      <c r="O961">
        <v>-2675.64259485924</v>
      </c>
      <c r="P961" t="s">
        <v>24</v>
      </c>
      <c r="Q961">
        <v>2.32634187191463</v>
      </c>
      <c r="R961">
        <v>1</v>
      </c>
      <c r="S961" t="s">
        <v>25</v>
      </c>
      <c r="T961">
        <v>-1.11368485725649E-2</v>
      </c>
      <c r="AW961">
        <v>4085</v>
      </c>
      <c r="AX961">
        <v>4631.5</v>
      </c>
      <c r="AY961">
        <v>5178</v>
      </c>
      <c r="AZ961">
        <v>4611.0749999999998</v>
      </c>
      <c r="BA961">
        <v>4044.15</v>
      </c>
      <c r="BB961">
        <v>3999.1109138452598</v>
      </c>
      <c r="BC961">
        <v>3954.57342117287</v>
      </c>
      <c r="BD961">
        <v>3910.5319358121801</v>
      </c>
      <c r="BE961">
        <v>3866.9809338048599</v>
      </c>
      <c r="BF961">
        <v>3823.9149527120799</v>
      </c>
      <c r="BG961">
        <v>3781.32859092936</v>
      </c>
      <c r="BH961">
        <v>3739.21650700907</v>
      </c>
      <c r="BI961">
        <v>3697.5734189904701</v>
      </c>
      <c r="BJ961">
        <v>3656.3941037372301</v>
      </c>
      <c r="BK961">
        <v>3615.67339628229</v>
      </c>
      <c r="BL961">
        <v>3575.4061891800402</v>
      </c>
      <c r="BM961">
        <v>3535.5874318657402</v>
      </c>
      <c r="BN961">
        <v>3496.2121300219801</v>
      </c>
      <c r="BO961">
        <v>3457.2753449523598</v>
      </c>
      <c r="BP961">
        <v>3418.7721929619702</v>
      </c>
      <c r="BQ961">
        <v>3380.69784474485</v>
      </c>
      <c r="BR961">
        <v>3343.0475247783302</v>
      </c>
      <c r="BS961">
        <v>3305.8165107239902</v>
      </c>
      <c r="BT961">
        <v>3269.0001328353701</v>
      </c>
      <c r="BU961">
        <v>3232.5937733722899</v>
      </c>
      <c r="BV961">
        <v>3196.59286602163</v>
      </c>
      <c r="BW961">
        <v>3160.9928953245999</v>
      </c>
      <c r="BX961">
        <v>3125.7893961104201</v>
      </c>
      <c r="BY961">
        <v>3090.9779529362099</v>
      </c>
      <c r="BZ961">
        <v>3056.5541995332201</v>
      </c>
      <c r="CA961">
        <v>3022.51381825918</v>
      </c>
      <c r="CB961">
        <v>2988.8525395567399</v>
      </c>
      <c r="CC961">
        <v>2955.5661414179699</v>
      </c>
    </row>
    <row r="962" spans="1:81" x14ac:dyDescent="0.25">
      <c r="A962">
        <v>19169</v>
      </c>
      <c r="B962" t="s">
        <v>1468</v>
      </c>
      <c r="C962" t="s">
        <v>59</v>
      </c>
      <c r="D962">
        <v>2020</v>
      </c>
      <c r="E962" t="s">
        <v>690</v>
      </c>
      <c r="F962" t="s">
        <v>23</v>
      </c>
      <c r="G962">
        <v>2019</v>
      </c>
      <c r="H962">
        <v>282799</v>
      </c>
      <c r="I962">
        <v>100</v>
      </c>
      <c r="J962">
        <v>2030</v>
      </c>
      <c r="K962">
        <v>46.2</v>
      </c>
      <c r="L962">
        <v>152145.86199999999</v>
      </c>
      <c r="M962">
        <v>2020</v>
      </c>
      <c r="N962">
        <v>275195</v>
      </c>
      <c r="O962">
        <v>5.8199903319582003</v>
      </c>
      <c r="P962" t="s">
        <v>45</v>
      </c>
      <c r="Q962">
        <v>3.1122721823390198</v>
      </c>
      <c r="R962">
        <v>1</v>
      </c>
      <c r="S962" t="s">
        <v>25</v>
      </c>
      <c r="T962">
        <v>-1.11368485725649E-2</v>
      </c>
      <c r="AX962">
        <v>282799</v>
      </c>
      <c r="AY962">
        <v>275195</v>
      </c>
      <c r="AZ962">
        <v>262890.08620000002</v>
      </c>
      <c r="BA962">
        <v>250585.17240000001</v>
      </c>
      <c r="BB962">
        <v>238280.2586</v>
      </c>
      <c r="BC962">
        <v>225975.34479999999</v>
      </c>
      <c r="BD962">
        <v>213670.43100000001</v>
      </c>
      <c r="BE962">
        <v>201365.5172</v>
      </c>
      <c r="BF962">
        <v>189060.60339999999</v>
      </c>
      <c r="BG962">
        <v>176755.68960000001</v>
      </c>
      <c r="BH962">
        <v>164450.7758</v>
      </c>
      <c r="BI962">
        <v>152145.86199999999</v>
      </c>
      <c r="BJ962">
        <v>150451.436573963</v>
      </c>
      <c r="BK962">
        <v>148775.88170731399</v>
      </c>
      <c r="BL962">
        <v>147118.98724148999</v>
      </c>
      <c r="BM962">
        <v>145480.54535843199</v>
      </c>
      <c r="BN962">
        <v>143860.35055452099</v>
      </c>
      <c r="BO962">
        <v>142258.199614799</v>
      </c>
      <c r="BP962">
        <v>140673.89158748399</v>
      </c>
      <c r="BQ962">
        <v>139107.227758761</v>
      </c>
      <c r="BR962">
        <v>137558.011627862</v>
      </c>
      <c r="BS962">
        <v>136026.04888241901</v>
      </c>
      <c r="BT962">
        <v>134511.147374091</v>
      </c>
      <c r="BU962">
        <v>133013.11709446399</v>
      </c>
      <c r="BV962">
        <v>131531.77015121799</v>
      </c>
      <c r="BW962">
        <v>130066.920744563</v>
      </c>
      <c r="BX962">
        <v>128618.38514393099</v>
      </c>
      <c r="BY962">
        <v>127185.981664935</v>
      </c>
      <c r="BZ962">
        <v>125769.53064657999</v>
      </c>
      <c r="CA962">
        <v>124368.854428726</v>
      </c>
      <c r="CB962">
        <v>122983.77732980999</v>
      </c>
      <c r="CC962">
        <v>121614.12562480599</v>
      </c>
    </row>
    <row r="963" spans="1:81" x14ac:dyDescent="0.25">
      <c r="A963">
        <v>51172</v>
      </c>
      <c r="B963" t="s">
        <v>536</v>
      </c>
      <c r="C963" t="s">
        <v>59</v>
      </c>
      <c r="D963">
        <v>2020</v>
      </c>
      <c r="E963" t="s">
        <v>690</v>
      </c>
      <c r="F963" t="s">
        <v>23</v>
      </c>
      <c r="G963">
        <v>2013</v>
      </c>
      <c r="H963">
        <v>90360</v>
      </c>
      <c r="I963">
        <v>100</v>
      </c>
      <c r="J963">
        <v>2030</v>
      </c>
      <c r="K963">
        <v>30</v>
      </c>
      <c r="L963">
        <v>63251.999999999898</v>
      </c>
      <c r="M963">
        <v>2020</v>
      </c>
      <c r="N963">
        <v>95726</v>
      </c>
      <c r="O963">
        <v>-19.7948944960897</v>
      </c>
      <c r="P963" t="s">
        <v>45</v>
      </c>
      <c r="Q963">
        <v>2.9502529384390201</v>
      </c>
      <c r="R963">
        <v>1</v>
      </c>
      <c r="S963" t="s">
        <v>25</v>
      </c>
      <c r="T963">
        <v>-1.11368485725649E-2</v>
      </c>
      <c r="AR963">
        <v>90360</v>
      </c>
      <c r="AS963">
        <v>91126.571428571406</v>
      </c>
      <c r="AT963">
        <v>91893.142857142797</v>
      </c>
      <c r="AU963">
        <v>92659.714285714203</v>
      </c>
      <c r="AV963">
        <v>93426.285714285696</v>
      </c>
      <c r="AW963">
        <v>94192.857142857101</v>
      </c>
      <c r="AX963">
        <v>94959.428571428507</v>
      </c>
      <c r="AY963">
        <v>95726</v>
      </c>
      <c r="AZ963">
        <v>92478.6</v>
      </c>
      <c r="BA963">
        <v>89231.2</v>
      </c>
      <c r="BB963">
        <v>85983.8</v>
      </c>
      <c r="BC963">
        <v>82736.399999999994</v>
      </c>
      <c r="BD963">
        <v>79489</v>
      </c>
      <c r="BE963">
        <v>76241.599999999904</v>
      </c>
      <c r="BF963">
        <v>72994.2</v>
      </c>
      <c r="BG963">
        <v>69746.799999999901</v>
      </c>
      <c r="BH963">
        <v>66499.399999999994</v>
      </c>
      <c r="BI963">
        <v>63251.999999999898</v>
      </c>
      <c r="BJ963">
        <v>62547.572054088101</v>
      </c>
      <c r="BK963">
        <v>61850.989215540103</v>
      </c>
      <c r="BL963">
        <v>61162.164114583298</v>
      </c>
      <c r="BM963">
        <v>60481.010354468803</v>
      </c>
      <c r="BN963">
        <v>59807.442500635399</v>
      </c>
      <c r="BO963">
        <v>59141.376069993399</v>
      </c>
      <c r="BP963">
        <v>58482.727520328801</v>
      </c>
      <c r="BQ963">
        <v>57831.414239824298</v>
      </c>
      <c r="BR963">
        <v>57187.354536698098</v>
      </c>
      <c r="BS963">
        <v>56550.467628957304</v>
      </c>
      <c r="BT963">
        <v>55920.673634265899</v>
      </c>
      <c r="BU963">
        <v>55297.8935599252</v>
      </c>
      <c r="BV963">
        <v>54682.049292966498</v>
      </c>
      <c r="BW963">
        <v>54073.063590353202</v>
      </c>
      <c r="BX963">
        <v>53470.860069292801</v>
      </c>
      <c r="BY963">
        <v>52875.363197656297</v>
      </c>
      <c r="BZ963">
        <v>52286.498284504603</v>
      </c>
      <c r="CA963">
        <v>51704.191470720398</v>
      </c>
      <c r="CB963">
        <v>51128.3697197441</v>
      </c>
      <c r="CC963">
        <v>50558.960808413198</v>
      </c>
    </row>
    <row r="964" spans="1:81" x14ac:dyDescent="0.25">
      <c r="A964">
        <v>19227</v>
      </c>
      <c r="B964" t="s">
        <v>1469</v>
      </c>
      <c r="C964" t="s">
        <v>165</v>
      </c>
      <c r="D964">
        <v>2018</v>
      </c>
      <c r="E964" t="s">
        <v>88</v>
      </c>
      <c r="F964" t="s">
        <v>54</v>
      </c>
      <c r="G964">
        <v>2019</v>
      </c>
      <c r="H964">
        <v>7136</v>
      </c>
      <c r="I964">
        <v>100</v>
      </c>
      <c r="J964">
        <v>2030</v>
      </c>
      <c r="K964">
        <v>100</v>
      </c>
      <c r="L964">
        <v>0</v>
      </c>
      <c r="M964">
        <v>2020</v>
      </c>
      <c r="N964">
        <v>6024</v>
      </c>
      <c r="O964">
        <v>15.5829596412556</v>
      </c>
      <c r="P964" t="s">
        <v>24</v>
      </c>
      <c r="Q964">
        <v>3.9902446160390199</v>
      </c>
      <c r="R964">
        <v>1</v>
      </c>
      <c r="S964" t="s">
        <v>25</v>
      </c>
      <c r="T964">
        <v>-1.11368485725649E-2</v>
      </c>
      <c r="AX964">
        <v>7136</v>
      </c>
      <c r="AY964">
        <v>6024</v>
      </c>
      <c r="AZ964">
        <v>5421.6</v>
      </c>
      <c r="BA964">
        <v>4819.2</v>
      </c>
      <c r="BB964">
        <v>4216.8</v>
      </c>
      <c r="BC964">
        <v>3614.4</v>
      </c>
      <c r="BD964">
        <v>3012</v>
      </c>
      <c r="BE964">
        <v>2409.6</v>
      </c>
      <c r="BF964">
        <v>1807.19999999999</v>
      </c>
      <c r="BG964">
        <v>1204.8</v>
      </c>
      <c r="BH964">
        <v>602.39999999999895</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row>
    <row r="965" spans="1:81" x14ac:dyDescent="0.25">
      <c r="A965">
        <v>19238</v>
      </c>
      <c r="B965" t="s">
        <v>1470</v>
      </c>
      <c r="C965" t="s">
        <v>59</v>
      </c>
      <c r="D965">
        <v>2018</v>
      </c>
      <c r="E965" t="s">
        <v>690</v>
      </c>
      <c r="F965" t="s">
        <v>23</v>
      </c>
      <c r="G965">
        <v>2017</v>
      </c>
      <c r="H965">
        <v>1373370</v>
      </c>
      <c r="I965">
        <v>100</v>
      </c>
      <c r="J965">
        <v>2030</v>
      </c>
      <c r="K965">
        <v>30</v>
      </c>
      <c r="L965">
        <v>961358.99999999895</v>
      </c>
      <c r="M965">
        <v>2020</v>
      </c>
      <c r="N965">
        <v>1174872</v>
      </c>
      <c r="O965">
        <v>69.784413692643795</v>
      </c>
      <c r="P965" t="s">
        <v>24</v>
      </c>
      <c r="Q965">
        <v>2.9503812024390199</v>
      </c>
      <c r="R965">
        <v>1</v>
      </c>
      <c r="S965" t="s">
        <v>25</v>
      </c>
      <c r="T965">
        <v>-1.11368485725649E-2</v>
      </c>
      <c r="AV965">
        <v>1373370</v>
      </c>
      <c r="AW965">
        <v>1307204</v>
      </c>
      <c r="AX965">
        <v>1241038</v>
      </c>
      <c r="AY965">
        <v>1174872</v>
      </c>
      <c r="AZ965">
        <v>1153520.7</v>
      </c>
      <c r="BA965">
        <v>1132169.3999999999</v>
      </c>
      <c r="BB965">
        <v>1110818.0999999901</v>
      </c>
      <c r="BC965">
        <v>1089466.8</v>
      </c>
      <c r="BD965">
        <v>1068115.5</v>
      </c>
      <c r="BE965">
        <v>1046764.2</v>
      </c>
      <c r="BF965">
        <v>1025412.89999999</v>
      </c>
      <c r="BG965">
        <v>1004061.59999999</v>
      </c>
      <c r="BH965">
        <v>982710.299999999</v>
      </c>
      <c r="BI965">
        <v>961358.99999999895</v>
      </c>
      <c r="BJ965">
        <v>950652.49039312697</v>
      </c>
      <c r="BK965">
        <v>940065.217562487</v>
      </c>
      <c r="BL965">
        <v>929595.85358615802</v>
      </c>
      <c r="BM965">
        <v>919243.08533108502</v>
      </c>
      <c r="BN965">
        <v>909005.61428837501</v>
      </c>
      <c r="BO965">
        <v>898882.15641043405</v>
      </c>
      <c r="BP965">
        <v>888871.44194991095</v>
      </c>
      <c r="BQ965">
        <v>878972.21530043695</v>
      </c>
      <c r="BR965">
        <v>869183.23483914405</v>
      </c>
      <c r="BS965">
        <v>859503.27277092903</v>
      </c>
      <c r="BT965">
        <v>849931.11497445498</v>
      </c>
      <c r="BU965">
        <v>840465.560849873</v>
      </c>
      <c r="BV965">
        <v>831105.42316823197</v>
      </c>
      <c r="BW965">
        <v>821849.52792257001</v>
      </c>
      <c r="BX965">
        <v>812696.71418066195</v>
      </c>
      <c r="BY965">
        <v>803645.83393941098</v>
      </c>
      <c r="BZ965">
        <v>794695.75198085594</v>
      </c>
      <c r="CA965">
        <v>785845.34572978399</v>
      </c>
      <c r="CB965">
        <v>777093.50511293695</v>
      </c>
      <c r="CC965">
        <v>768439.13241977</v>
      </c>
    </row>
    <row r="966" spans="1:81" x14ac:dyDescent="0.25">
      <c r="A966">
        <v>851478</v>
      </c>
      <c r="B966" t="s">
        <v>1471</v>
      </c>
      <c r="C966" t="s">
        <v>27</v>
      </c>
      <c r="D966">
        <v>2021</v>
      </c>
      <c r="E966" t="s">
        <v>44</v>
      </c>
      <c r="F966" t="s">
        <v>33</v>
      </c>
      <c r="G966">
        <v>2020</v>
      </c>
      <c r="H966">
        <v>256</v>
      </c>
      <c r="I966">
        <v>95</v>
      </c>
      <c r="J966">
        <v>2021</v>
      </c>
      <c r="K966">
        <v>5</v>
      </c>
      <c r="L966">
        <v>243.2</v>
      </c>
      <c r="M966">
        <v>2020</v>
      </c>
      <c r="N966">
        <v>120.8</v>
      </c>
      <c r="O966">
        <v>1056.25</v>
      </c>
      <c r="P966" t="s">
        <v>24</v>
      </c>
      <c r="Q966">
        <v>2.31585368413658</v>
      </c>
      <c r="R966">
        <v>1</v>
      </c>
      <c r="S966" t="s">
        <v>25</v>
      </c>
      <c r="T966">
        <v>-1.11368485725649E-2</v>
      </c>
      <c r="AY966">
        <v>120.8</v>
      </c>
      <c r="AZ966">
        <v>243.2</v>
      </c>
      <c r="BA966">
        <v>240.49151842715199</v>
      </c>
      <c r="BB966">
        <v>237.81320080344199</v>
      </c>
      <c r="BC966">
        <v>235.164711197537</v>
      </c>
      <c r="BD966">
        <v>232.545717419319</v>
      </c>
      <c r="BE966">
        <v>229.95589097822199</v>
      </c>
      <c r="BF966">
        <v>227.394907042028</v>
      </c>
      <c r="BG966">
        <v>224.86244439612901</v>
      </c>
      <c r="BH966">
        <v>222.358185403232</v>
      </c>
      <c r="BI966">
        <v>219.88181596352601</v>
      </c>
      <c r="BJ966">
        <v>217.43302547528</v>
      </c>
      <c r="BK966">
        <v>215.01150679588699</v>
      </c>
      <c r="BL966">
        <v>212.616956203342</v>
      </c>
      <c r="BM966">
        <v>210.24907335814601</v>
      </c>
      <c r="BN966">
        <v>207.907561265634</v>
      </c>
      <c r="BO966">
        <v>205.59212623872699</v>
      </c>
      <c r="BP966">
        <v>203.30247786109501</v>
      </c>
      <c r="BQ966">
        <v>201.03832895072901</v>
      </c>
      <c r="BR966">
        <v>198.79939552392301</v>
      </c>
      <c r="BS966">
        <v>196.58539675965599</v>
      </c>
      <c r="BT966">
        <v>194.39605496436599</v>
      </c>
      <c r="BU966">
        <v>192.23109553712399</v>
      </c>
      <c r="BV966">
        <v>190.09024693518799</v>
      </c>
      <c r="BW966">
        <v>187.97324063995001</v>
      </c>
      <c r="BX966">
        <v>185.879811123248</v>
      </c>
      <c r="BY966">
        <v>183.809695814072</v>
      </c>
      <c r="BZ966">
        <v>181.762635065621</v>
      </c>
      <c r="CA966">
        <v>179.73837212274501</v>
      </c>
      <c r="CB966">
        <v>177.736653089735</v>
      </c>
      <c r="CC966">
        <v>175.75722689848001</v>
      </c>
    </row>
    <row r="967" spans="1:81" x14ac:dyDescent="0.25">
      <c r="A967">
        <v>63625</v>
      </c>
      <c r="B967" t="s">
        <v>1472</v>
      </c>
      <c r="C967" t="s">
        <v>27</v>
      </c>
      <c r="D967">
        <v>2019</v>
      </c>
      <c r="E967" t="s">
        <v>44</v>
      </c>
      <c r="F967" t="s">
        <v>33</v>
      </c>
      <c r="G967">
        <v>2019</v>
      </c>
      <c r="H967">
        <v>10571</v>
      </c>
      <c r="I967">
        <v>100</v>
      </c>
      <c r="J967">
        <v>2021</v>
      </c>
      <c r="K967">
        <v>6.6</v>
      </c>
      <c r="L967">
        <v>9873.3139999999894</v>
      </c>
      <c r="M967">
        <v>2020</v>
      </c>
      <c r="N967">
        <v>10222.156999999999</v>
      </c>
      <c r="O967">
        <v>0</v>
      </c>
      <c r="P967" t="s">
        <v>24</v>
      </c>
      <c r="Q967">
        <v>2.3818547156365901</v>
      </c>
      <c r="R967">
        <v>1</v>
      </c>
      <c r="S967" t="s">
        <v>25</v>
      </c>
      <c r="T967">
        <v>-1.11368485725649E-2</v>
      </c>
      <c r="AX967">
        <v>10571</v>
      </c>
      <c r="AY967">
        <v>10222.156999999999</v>
      </c>
      <c r="AZ967">
        <v>9873.3139999999894</v>
      </c>
      <c r="BA967">
        <v>9763.35639707261</v>
      </c>
      <c r="BB967">
        <v>9654.6233753184297</v>
      </c>
      <c r="BC967">
        <v>9547.1012967623592</v>
      </c>
      <c r="BD967">
        <v>9440.7766753133801</v>
      </c>
      <c r="BE967">
        <v>9335.6361750730102</v>
      </c>
      <c r="BF967">
        <v>9231.6666086626701</v>
      </c>
      <c r="BG967">
        <v>9128.8549355695905</v>
      </c>
      <c r="BH967">
        <v>9027.1882605112405</v>
      </c>
      <c r="BI967">
        <v>8926.65383181789</v>
      </c>
      <c r="BJ967">
        <v>8827.23903983323</v>
      </c>
      <c r="BK967">
        <v>8728.9314153327705</v>
      </c>
      <c r="BL967">
        <v>8631.7186279598991</v>
      </c>
      <c r="BM967">
        <v>8535.5884846793306</v>
      </c>
      <c r="BN967">
        <v>8440.5289282477206</v>
      </c>
      <c r="BO967">
        <v>8346.5280357014799</v>
      </c>
      <c r="BP967">
        <v>8253.5740168611992</v>
      </c>
      <c r="BQ967">
        <v>8161.6552128529602</v>
      </c>
      <c r="BR967">
        <v>8070.7600946459297</v>
      </c>
      <c r="BS967">
        <v>7980.8772616063598</v>
      </c>
      <c r="BT967">
        <v>7891.9954400676197</v>
      </c>
      <c r="BU967">
        <v>7804.1034819162196</v>
      </c>
      <c r="BV967">
        <v>7717.1903631934902</v>
      </c>
      <c r="BW967">
        <v>7631.2451827129498</v>
      </c>
      <c r="BX967">
        <v>7546.2571606929596</v>
      </c>
      <c r="BY967">
        <v>7462.2156374046899</v>
      </c>
      <c r="BZ967">
        <v>7379.1100718350799</v>
      </c>
      <c r="CA967">
        <v>7296.9300403647703</v>
      </c>
      <c r="CB967">
        <v>7215.6652354606304</v>
      </c>
      <c r="CC967">
        <v>7135.3054643829801</v>
      </c>
    </row>
    <row r="968" spans="1:81" x14ac:dyDescent="0.25">
      <c r="A968">
        <v>19266</v>
      </c>
      <c r="B968" t="s">
        <v>1473</v>
      </c>
      <c r="C968" t="s">
        <v>59</v>
      </c>
      <c r="D968">
        <v>2020</v>
      </c>
      <c r="E968" t="s">
        <v>690</v>
      </c>
      <c r="F968" t="s">
        <v>23</v>
      </c>
      <c r="G968">
        <v>2018</v>
      </c>
      <c r="H968">
        <v>356671</v>
      </c>
      <c r="I968">
        <v>100</v>
      </c>
      <c r="J968">
        <v>2030</v>
      </c>
      <c r="K968">
        <v>30</v>
      </c>
      <c r="L968">
        <v>249669.69999999899</v>
      </c>
      <c r="M968">
        <v>2020</v>
      </c>
      <c r="N968">
        <v>307145</v>
      </c>
      <c r="O968">
        <v>46.2854189621995</v>
      </c>
      <c r="P968" t="s">
        <v>691</v>
      </c>
      <c r="Q968">
        <v>2.95027956953902</v>
      </c>
      <c r="R968">
        <v>1</v>
      </c>
      <c r="S968" t="s">
        <v>25</v>
      </c>
      <c r="T968">
        <v>-1.11368485725649E-2</v>
      </c>
      <c r="AW968">
        <v>356671</v>
      </c>
      <c r="AX968">
        <v>331908</v>
      </c>
      <c r="AY968">
        <v>307145</v>
      </c>
      <c r="AZ968">
        <v>301397.46999999997</v>
      </c>
      <c r="BA968">
        <v>295649.94</v>
      </c>
      <c r="BB968">
        <v>289902.40999999997</v>
      </c>
      <c r="BC968">
        <v>284154.88</v>
      </c>
      <c r="BD968">
        <v>278407.34999999998</v>
      </c>
      <c r="BE968">
        <v>272659.82</v>
      </c>
      <c r="BF968">
        <v>266912.28999999998</v>
      </c>
      <c r="BG968">
        <v>261164.75999999899</v>
      </c>
      <c r="BH968">
        <v>255417.22999999899</v>
      </c>
      <c r="BI968">
        <v>249669.69999999899</v>
      </c>
      <c r="BJ968">
        <v>246889.16635794201</v>
      </c>
      <c r="BK968">
        <v>244139.59909800699</v>
      </c>
      <c r="BL968">
        <v>241420.65335228501</v>
      </c>
      <c r="BM968">
        <v>238731.988093611</v>
      </c>
      <c r="BN968">
        <v>236073.26609278499</v>
      </c>
      <c r="BO968">
        <v>233444.15387627899</v>
      </c>
      <c r="BP968">
        <v>230844.32168440899</v>
      </c>
      <c r="BQ968">
        <v>228273.44342997301</v>
      </c>
      <c r="BR968">
        <v>225731.196657355</v>
      </c>
      <c r="BS968">
        <v>223217.262502078</v>
      </c>
      <c r="BT968">
        <v>220731.32565081</v>
      </c>
      <c r="BU968">
        <v>218273.074301816</v>
      </c>
      <c r="BV968">
        <v>215842.200125848</v>
      </c>
      <c r="BW968">
        <v>213438.39822747701</v>
      </c>
      <c r="BX968">
        <v>211061.367106847</v>
      </c>
      <c r="BY968">
        <v>208710.80862185999</v>
      </c>
      <c r="BZ968">
        <v>206386.42795077999</v>
      </c>
      <c r="CA968">
        <v>204087.93355526001</v>
      </c>
      <c r="CB968">
        <v>201815.037143767</v>
      </c>
      <c r="CC968">
        <v>199567.45363543101</v>
      </c>
    </row>
    <row r="969" spans="1:81" x14ac:dyDescent="0.25">
      <c r="A969">
        <v>22228</v>
      </c>
      <c r="B969" t="s">
        <v>1474</v>
      </c>
      <c r="C969" t="s">
        <v>59</v>
      </c>
      <c r="D969">
        <v>2013</v>
      </c>
      <c r="E969" t="s">
        <v>690</v>
      </c>
      <c r="F969" t="s">
        <v>23</v>
      </c>
      <c r="G969">
        <v>2013</v>
      </c>
      <c r="H969">
        <v>99526</v>
      </c>
      <c r="I969">
        <v>100</v>
      </c>
      <c r="J969">
        <v>2030</v>
      </c>
      <c r="K969">
        <v>50</v>
      </c>
      <c r="L969">
        <v>49763</v>
      </c>
      <c r="M969">
        <v>2020</v>
      </c>
      <c r="N969">
        <v>76843</v>
      </c>
      <c r="O969">
        <v>45.582058959467901</v>
      </c>
      <c r="P969" t="s">
        <v>706</v>
      </c>
      <c r="Q969">
        <v>3.1502538550390198</v>
      </c>
      <c r="R969">
        <v>1</v>
      </c>
      <c r="S969" t="s">
        <v>25</v>
      </c>
      <c r="T969">
        <v>-1.11368485725649E-2</v>
      </c>
      <c r="AR969">
        <v>99526</v>
      </c>
      <c r="AS969">
        <v>96285.571428571406</v>
      </c>
      <c r="AT969">
        <v>93045.142857142797</v>
      </c>
      <c r="AU969">
        <v>89804.714285714203</v>
      </c>
      <c r="AV969">
        <v>86564.285714285696</v>
      </c>
      <c r="AW969">
        <v>83323.857142857101</v>
      </c>
      <c r="AX969">
        <v>80083.428571428507</v>
      </c>
      <c r="AY969">
        <v>76843</v>
      </c>
      <c r="AZ969">
        <v>74135</v>
      </c>
      <c r="BA969">
        <v>71427</v>
      </c>
      <c r="BB969">
        <v>68719</v>
      </c>
      <c r="BC969">
        <v>66011</v>
      </c>
      <c r="BD969">
        <v>63303</v>
      </c>
      <c r="BE969">
        <v>60595</v>
      </c>
      <c r="BF969">
        <v>57887</v>
      </c>
      <c r="BG969">
        <v>55179</v>
      </c>
      <c r="BH969">
        <v>52471</v>
      </c>
      <c r="BI969">
        <v>49763</v>
      </c>
      <c r="BJ969">
        <v>49208.7970044834</v>
      </c>
      <c r="BK969">
        <v>48660.766083806397</v>
      </c>
      <c r="BL969">
        <v>48118.838500505997</v>
      </c>
      <c r="BM969">
        <v>47582.946282638201</v>
      </c>
      <c r="BN969">
        <v>47053.022215252</v>
      </c>
      <c r="BO969">
        <v>46528.999831959198</v>
      </c>
      <c r="BP969">
        <v>46010.813406597699</v>
      </c>
      <c r="BQ969">
        <v>45498.397944987897</v>
      </c>
      <c r="BR969">
        <v>44991.689176780303</v>
      </c>
      <c r="BS969">
        <v>44490.6235473946</v>
      </c>
      <c r="BT969">
        <v>43995.138210048302</v>
      </c>
      <c r="BU969">
        <v>43505.171017873901</v>
      </c>
      <c r="BV969">
        <v>43020.660516124299</v>
      </c>
      <c r="BW969">
        <v>42541.545934464499</v>
      </c>
      <c r="BX969">
        <v>42067.767179349503</v>
      </c>
      <c r="BY969">
        <v>41599.264826487197</v>
      </c>
      <c r="BZ969">
        <v>41135.980113384598</v>
      </c>
      <c r="CA969">
        <v>40677.854931977803</v>
      </c>
      <c r="CB969">
        <v>40224.8318213436</v>
      </c>
      <c r="CC969">
        <v>39776.853960492401</v>
      </c>
    </row>
    <row r="970" spans="1:81" x14ac:dyDescent="0.25">
      <c r="A970">
        <v>19276</v>
      </c>
      <c r="B970" t="s">
        <v>539</v>
      </c>
      <c r="C970" t="s">
        <v>59</v>
      </c>
      <c r="D970">
        <v>2021</v>
      </c>
      <c r="E970" t="s">
        <v>690</v>
      </c>
      <c r="F970" t="s">
        <v>23</v>
      </c>
      <c r="G970">
        <v>2019</v>
      </c>
      <c r="H970">
        <v>1493893</v>
      </c>
      <c r="I970">
        <v>100</v>
      </c>
      <c r="J970">
        <v>2030</v>
      </c>
      <c r="K970">
        <v>35</v>
      </c>
      <c r="L970">
        <v>971030.45</v>
      </c>
      <c r="M970">
        <v>2020</v>
      </c>
      <c r="N970">
        <v>1380762</v>
      </c>
      <c r="O970">
        <v>21.6368527445693</v>
      </c>
      <c r="P970" t="s">
        <v>691</v>
      </c>
      <c r="Q970">
        <v>3.0003932917390199</v>
      </c>
      <c r="R970">
        <v>1</v>
      </c>
      <c r="S970" t="s">
        <v>25</v>
      </c>
      <c r="T970">
        <v>-1.11368485725649E-2</v>
      </c>
      <c r="AX970">
        <v>1493893</v>
      </c>
      <c r="AY970">
        <v>1380762</v>
      </c>
      <c r="AZ970">
        <v>1339788.845</v>
      </c>
      <c r="BA970">
        <v>1298815.69</v>
      </c>
      <c r="BB970">
        <v>1257842.5349999999</v>
      </c>
      <c r="BC970">
        <v>1216869.3799999999</v>
      </c>
      <c r="BD970">
        <v>1175896.2250000001</v>
      </c>
      <c r="BE970">
        <v>1134923.07</v>
      </c>
      <c r="BF970">
        <v>1093949.915</v>
      </c>
      <c r="BG970">
        <v>1052976.76</v>
      </c>
      <c r="BH970">
        <v>1012003.605</v>
      </c>
      <c r="BI970">
        <v>971030.45</v>
      </c>
      <c r="BJ970">
        <v>960216.23091899999</v>
      </c>
      <c r="BK970">
        <v>949522.44815833599</v>
      </c>
      <c r="BL970">
        <v>938947.76043694594</v>
      </c>
      <c r="BM970">
        <v>928490.84141141002</v>
      </c>
      <c r="BN970">
        <v>918150.37950959802</v>
      </c>
      <c r="BO970">
        <v>907925.07776615699</v>
      </c>
      <c r="BP970">
        <v>897813.65365984105</v>
      </c>
      <c r="BQ970">
        <v>887814.83895264997</v>
      </c>
      <c r="BR970">
        <v>877927.37953075801</v>
      </c>
      <c r="BS970">
        <v>868150.03524721495</v>
      </c>
      <c r="BT970">
        <v>858481.57976640004</v>
      </c>
      <c r="BU970">
        <v>848920.80041020596</v>
      </c>
      <c r="BV970">
        <v>839466.49800593697</v>
      </c>
      <c r="BW970">
        <v>830117.48673590296</v>
      </c>
      <c r="BX970">
        <v>820872.59398868703</v>
      </c>
      <c r="BY970">
        <v>811730.66021206696</v>
      </c>
      <c r="BZ970">
        <v>802690.53876757703</v>
      </c>
      <c r="CA970">
        <v>793751.09578669199</v>
      </c>
      <c r="CB970">
        <v>784911.21002860798</v>
      </c>
      <c r="CC970">
        <v>776169.77273961005</v>
      </c>
    </row>
    <row r="971" spans="1:81" x14ac:dyDescent="0.25">
      <c r="A971">
        <v>19279</v>
      </c>
      <c r="B971" t="s">
        <v>540</v>
      </c>
      <c r="C971" t="s">
        <v>59</v>
      </c>
      <c r="D971">
        <v>2019</v>
      </c>
      <c r="E971" t="s">
        <v>690</v>
      </c>
      <c r="F971" t="s">
        <v>23</v>
      </c>
      <c r="G971">
        <v>2013</v>
      </c>
      <c r="H971">
        <v>1210293</v>
      </c>
      <c r="I971">
        <v>100</v>
      </c>
      <c r="J971">
        <v>2030</v>
      </c>
      <c r="K971">
        <v>30</v>
      </c>
      <c r="L971">
        <v>847205.1</v>
      </c>
      <c r="M971">
        <v>2020</v>
      </c>
      <c r="N971">
        <v>902850</v>
      </c>
      <c r="O971">
        <v>85.458125054737906</v>
      </c>
      <c r="P971" t="s">
        <v>24</v>
      </c>
      <c r="Q971">
        <v>2.9503653143390198</v>
      </c>
      <c r="R971">
        <v>1</v>
      </c>
      <c r="S971" t="s">
        <v>25</v>
      </c>
      <c r="T971">
        <v>-1.11368485725649E-2</v>
      </c>
      <c r="AR971">
        <v>1210293</v>
      </c>
      <c r="AS971">
        <v>1166372.57142857</v>
      </c>
      <c r="AT971">
        <v>1122452.1428571399</v>
      </c>
      <c r="AU971">
        <v>1078531.7142857099</v>
      </c>
      <c r="AV971">
        <v>1034611.28571428</v>
      </c>
      <c r="AW971">
        <v>990690.85714285704</v>
      </c>
      <c r="AX971">
        <v>946770.42857142806</v>
      </c>
      <c r="AY971">
        <v>902850</v>
      </c>
      <c r="AZ971">
        <v>897285.51</v>
      </c>
      <c r="BA971">
        <v>891721.02</v>
      </c>
      <c r="BB971">
        <v>886156.53</v>
      </c>
      <c r="BC971">
        <v>880592.04</v>
      </c>
      <c r="BD971">
        <v>875027.55</v>
      </c>
      <c r="BE971">
        <v>869463.05999999901</v>
      </c>
      <c r="BF971">
        <v>863898.57</v>
      </c>
      <c r="BG971">
        <v>858334.08</v>
      </c>
      <c r="BH971">
        <v>852769.59</v>
      </c>
      <c r="BI971">
        <v>847205.1</v>
      </c>
      <c r="BJ971">
        <v>837769.90509139502</v>
      </c>
      <c r="BK971">
        <v>828439.78851973999</v>
      </c>
      <c r="BL971">
        <v>819213.58004350797</v>
      </c>
      <c r="BM971">
        <v>810090.12245397503</v>
      </c>
      <c r="BN971">
        <v>801068.271430074</v>
      </c>
      <c r="BO971">
        <v>792146.89539487101</v>
      </c>
      <c r="BP971">
        <v>783324.87537363102</v>
      </c>
      <c r="BQ971">
        <v>774601.10485347197</v>
      </c>
      <c r="BR971">
        <v>765974.48964457703</v>
      </c>
      <c r="BS971">
        <v>757443.94774295797</v>
      </c>
      <c r="BT971">
        <v>749008.40919473802</v>
      </c>
      <c r="BU971">
        <v>740666.81596195896</v>
      </c>
      <c r="BV971">
        <v>732418.12178986694</v>
      </c>
      <c r="BW971">
        <v>724261.29207569105</v>
      </c>
      <c r="BX971">
        <v>716195.30373887299</v>
      </c>
      <c r="BY971">
        <v>708219.14509275195</v>
      </c>
      <c r="BZ971">
        <v>700331.81571766199</v>
      </c>
      <c r="CA971">
        <v>692532.32633546495</v>
      </c>
      <c r="CB971">
        <v>684819.69868546096</v>
      </c>
      <c r="CC971">
        <v>677192.96540169104</v>
      </c>
    </row>
    <row r="972" spans="1:81" x14ac:dyDescent="0.25">
      <c r="A972">
        <v>19325</v>
      </c>
      <c r="B972" t="s">
        <v>1475</v>
      </c>
      <c r="C972" t="s">
        <v>59</v>
      </c>
      <c r="D972">
        <v>2019</v>
      </c>
      <c r="E972" t="s">
        <v>690</v>
      </c>
      <c r="F972" t="s">
        <v>23</v>
      </c>
      <c r="G972">
        <v>2018</v>
      </c>
      <c r="H972">
        <v>709307.06</v>
      </c>
      <c r="I972">
        <v>100</v>
      </c>
      <c r="J972">
        <v>2030</v>
      </c>
      <c r="K972">
        <v>11.36</v>
      </c>
      <c r="L972">
        <v>628729.77798400004</v>
      </c>
      <c r="M972">
        <v>2020</v>
      </c>
      <c r="N972">
        <v>703618.03</v>
      </c>
      <c r="O972">
        <v>48.833445205462901</v>
      </c>
      <c r="P972" t="s">
        <v>24</v>
      </c>
      <c r="Q972">
        <v>2.7639062930450198</v>
      </c>
      <c r="R972">
        <v>1</v>
      </c>
      <c r="S972" t="s">
        <v>25</v>
      </c>
      <c r="T972">
        <v>-1.11368485725649E-2</v>
      </c>
      <c r="AW972">
        <v>709307.06</v>
      </c>
      <c r="AX972">
        <v>706462.54500000004</v>
      </c>
      <c r="AY972">
        <v>703618.03</v>
      </c>
      <c r="AZ972">
        <v>696129.20479840005</v>
      </c>
      <c r="BA972">
        <v>688640.37959679996</v>
      </c>
      <c r="BB972">
        <v>681151.55439519999</v>
      </c>
      <c r="BC972">
        <v>673662.72919360001</v>
      </c>
      <c r="BD972">
        <v>666173.90399200004</v>
      </c>
      <c r="BE972">
        <v>658685.07879039994</v>
      </c>
      <c r="BF972">
        <v>651196.25358879997</v>
      </c>
      <c r="BG972">
        <v>643707.42838719999</v>
      </c>
      <c r="BH972">
        <v>636218.60318560002</v>
      </c>
      <c r="BI972">
        <v>628729.77798400004</v>
      </c>
      <c r="BJ972">
        <v>621727.70965352899</v>
      </c>
      <c r="BK972">
        <v>614803.62229774997</v>
      </c>
      <c r="BL972">
        <v>607956.64745435596</v>
      </c>
      <c r="BM972">
        <v>601185.92633297294</v>
      </c>
      <c r="BN972">
        <v>594490.60970744502</v>
      </c>
      <c r="BO972">
        <v>587869.85780932195</v>
      </c>
      <c r="BP972">
        <v>581322.84022252401</v>
      </c>
      <c r="BQ972">
        <v>574848.73577919195</v>
      </c>
      <c r="BR972">
        <v>568446.732456689</v>
      </c>
      <c r="BS972">
        <v>562116.02727574902</v>
      </c>
      <c r="BT972">
        <v>555855.82619976799</v>
      </c>
      <c r="BU972">
        <v>549665.34403520299</v>
      </c>
      <c r="BV972">
        <v>543543.80433309602</v>
      </c>
      <c r="BW972">
        <v>537490.43929168198</v>
      </c>
      <c r="BX972">
        <v>531504.48966008995</v>
      </c>
      <c r="BY972">
        <v>525585.20464310702</v>
      </c>
      <c r="BZ972">
        <v>519731.841807016</v>
      </c>
      <c r="CA972">
        <v>513943.66698647098</v>
      </c>
      <c r="CB972">
        <v>508219.95419241401</v>
      </c>
      <c r="CC972">
        <v>502559.98552101699</v>
      </c>
    </row>
    <row r="973" spans="1:81" x14ac:dyDescent="0.25">
      <c r="A973">
        <v>32711</v>
      </c>
      <c r="B973" t="s">
        <v>1476</v>
      </c>
      <c r="C973" t="s">
        <v>84</v>
      </c>
      <c r="D973">
        <v>2018</v>
      </c>
      <c r="E973" t="s">
        <v>28</v>
      </c>
      <c r="F973" t="s">
        <v>23</v>
      </c>
      <c r="G973">
        <v>2018</v>
      </c>
      <c r="H973">
        <v>131142</v>
      </c>
      <c r="I973">
        <v>100</v>
      </c>
      <c r="J973">
        <v>2022</v>
      </c>
      <c r="K973">
        <v>4</v>
      </c>
      <c r="L973">
        <v>125896.319999999</v>
      </c>
      <c r="M973">
        <v>2020</v>
      </c>
      <c r="N973">
        <v>157289</v>
      </c>
      <c r="O973">
        <v>-498.44824693843299</v>
      </c>
      <c r="P973" t="s">
        <v>24</v>
      </c>
      <c r="Q973">
        <v>2.68635457761463</v>
      </c>
      <c r="R973">
        <v>1</v>
      </c>
      <c r="S973" t="s">
        <v>25</v>
      </c>
      <c r="T973">
        <v>-1.11368485725649E-2</v>
      </c>
      <c r="AW973">
        <v>131142</v>
      </c>
      <c r="AX973">
        <v>144215.5</v>
      </c>
      <c r="AY973">
        <v>157289</v>
      </c>
      <c r="AZ973">
        <v>141592.66</v>
      </c>
      <c r="BA973">
        <v>125896.319999999</v>
      </c>
      <c r="BB973">
        <v>124494.231748316</v>
      </c>
      <c r="BC973">
        <v>123107.75834117801</v>
      </c>
      <c r="BD973">
        <v>121736.725878424</v>
      </c>
      <c r="BE973">
        <v>120380.96239659601</v>
      </c>
      <c r="BF973">
        <v>119040.297847366</v>
      </c>
      <c r="BG973">
        <v>117714.56407620601</v>
      </c>
      <c r="BH973">
        <v>116403.594801304</v>
      </c>
      <c r="BI973">
        <v>115107.22559269999</v>
      </c>
      <c r="BJ973">
        <v>113825.29385166601</v>
      </c>
      <c r="BK973">
        <v>112557.638790312</v>
      </c>
      <c r="BL973">
        <v>111304.101411419</v>
      </c>
      <c r="BM973">
        <v>110064.52448849499</v>
      </c>
      <c r="BN973">
        <v>108838.752546055</v>
      </c>
      <c r="BO973">
        <v>107626.63184012299</v>
      </c>
      <c r="BP973">
        <v>106428.010338944</v>
      </c>
      <c r="BQ973">
        <v>105242.73770391999</v>
      </c>
      <c r="BR973">
        <v>104070.665270749</v>
      </c>
      <c r="BS973">
        <v>102911.646030783</v>
      </c>
      <c r="BT973">
        <v>101765.534612584</v>
      </c>
      <c r="BU973">
        <v>100632.187263698</v>
      </c>
      <c r="BV973">
        <v>99511.461832616493</v>
      </c>
      <c r="BW973">
        <v>98403.217750952099</v>
      </c>
      <c r="BX973">
        <v>97307.316015806602</v>
      </c>
      <c r="BY973">
        <v>96223.619172335893</v>
      </c>
      <c r="BZ973">
        <v>95151.991296509397</v>
      </c>
      <c r="CA973">
        <v>94092.297978062197</v>
      </c>
      <c r="CB973">
        <v>93044.406303635798</v>
      </c>
      <c r="CC973">
        <v>92008.184840108006</v>
      </c>
    </row>
    <row r="974" spans="1:81" x14ac:dyDescent="0.25">
      <c r="A974">
        <v>63741</v>
      </c>
      <c r="B974" t="s">
        <v>1477</v>
      </c>
      <c r="C974" t="s">
        <v>41</v>
      </c>
      <c r="D974">
        <v>2020</v>
      </c>
      <c r="E974" t="s">
        <v>690</v>
      </c>
      <c r="F974" t="s">
        <v>23</v>
      </c>
      <c r="G974">
        <v>2020</v>
      </c>
      <c r="H974">
        <v>3479515</v>
      </c>
      <c r="I974">
        <v>100</v>
      </c>
      <c r="J974">
        <v>2023</v>
      </c>
      <c r="K974">
        <v>30</v>
      </c>
      <c r="L974">
        <v>2435660.5</v>
      </c>
      <c r="M974">
        <v>2020</v>
      </c>
      <c r="N974">
        <v>3479515</v>
      </c>
      <c r="O974">
        <v>0</v>
      </c>
      <c r="P974" t="s">
        <v>45</v>
      </c>
      <c r="Q974">
        <v>2.94717721979268</v>
      </c>
      <c r="R974">
        <v>1</v>
      </c>
      <c r="S974" t="s">
        <v>25</v>
      </c>
      <c r="T974">
        <v>-1.11368485725649E-2</v>
      </c>
      <c r="AY974">
        <v>3479515</v>
      </c>
      <c r="AZ974">
        <v>3131563.5</v>
      </c>
      <c r="BA974">
        <v>2783612</v>
      </c>
      <c r="BB974">
        <v>2435660.5</v>
      </c>
      <c r="BC974">
        <v>2408534.9178373199</v>
      </c>
      <c r="BD974">
        <v>2381711.4291756302</v>
      </c>
      <c r="BE974">
        <v>2355186.66964535</v>
      </c>
      <c r="BF974">
        <v>2328957.3123453902</v>
      </c>
      <c r="BG974">
        <v>2303020.0674258298</v>
      </c>
      <c r="BH974">
        <v>2277371.6816753298</v>
      </c>
      <c r="BI974">
        <v>2252008.9381130598</v>
      </c>
      <c r="BJ974">
        <v>2226928.6555852401</v>
      </c>
      <c r="BK974">
        <v>2202127.6883660802</v>
      </c>
      <c r="BL974">
        <v>2177602.9257632899</v>
      </c>
      <c r="BM974">
        <v>2153351.2917278898</v>
      </c>
      <c r="BN974">
        <v>2129369.7444683802</v>
      </c>
      <c r="BO974">
        <v>2105655.2760692402</v>
      </c>
      <c r="BP974">
        <v>2082204.91211363</v>
      </c>
      <c r="BQ974">
        <v>2059015.7113103699</v>
      </c>
      <c r="BR974">
        <v>2036084.7651249701</v>
      </c>
      <c r="BS974">
        <v>2013409.1974148699</v>
      </c>
      <c r="BT974">
        <v>1990986.16406865</v>
      </c>
      <c r="BU974">
        <v>1968812.85264935</v>
      </c>
      <c r="BV974">
        <v>1946886.48204167</v>
      </c>
      <c r="BW974">
        <v>1925204.3021032</v>
      </c>
      <c r="BX974">
        <v>1903763.59331943</v>
      </c>
      <c r="BY974">
        <v>1882561.6664626701</v>
      </c>
      <c r="BZ974">
        <v>1861595.86225476</v>
      </c>
      <c r="CA974">
        <v>1840863.5510335099</v>
      </c>
      <c r="CB974">
        <v>1820362.1324229001</v>
      </c>
      <c r="CC974">
        <v>1800089.03500687</v>
      </c>
    </row>
    <row r="975" spans="1:81" x14ac:dyDescent="0.25">
      <c r="A975">
        <v>9103</v>
      </c>
      <c r="B975" t="s">
        <v>1478</v>
      </c>
      <c r="C975" t="s">
        <v>111</v>
      </c>
      <c r="D975">
        <v>2020</v>
      </c>
      <c r="E975" t="s">
        <v>690</v>
      </c>
      <c r="F975" t="s">
        <v>23</v>
      </c>
      <c r="G975">
        <v>2019</v>
      </c>
      <c r="H975">
        <v>423537</v>
      </c>
      <c r="I975">
        <v>100</v>
      </c>
      <c r="J975">
        <v>2030</v>
      </c>
      <c r="K975">
        <v>50</v>
      </c>
      <c r="L975">
        <v>211768.5</v>
      </c>
      <c r="M975">
        <v>2020</v>
      </c>
      <c r="N975">
        <v>348771</v>
      </c>
      <c r="O975">
        <v>35.305534109180499</v>
      </c>
      <c r="P975" t="s">
        <v>24</v>
      </c>
      <c r="Q975">
        <v>3.1502862561390201</v>
      </c>
      <c r="R975">
        <v>1</v>
      </c>
      <c r="S975" t="s">
        <v>25</v>
      </c>
      <c r="T975">
        <v>-1.11368485725649E-2</v>
      </c>
      <c r="AX975">
        <v>423537</v>
      </c>
      <c r="AY975">
        <v>348771</v>
      </c>
      <c r="AZ975">
        <v>335070.75</v>
      </c>
      <c r="BA975">
        <v>321370.5</v>
      </c>
      <c r="BB975">
        <v>307670.25</v>
      </c>
      <c r="BC975">
        <v>293970</v>
      </c>
      <c r="BD975">
        <v>280269.75</v>
      </c>
      <c r="BE975">
        <v>266569.5</v>
      </c>
      <c r="BF975">
        <v>252869.25</v>
      </c>
      <c r="BG975">
        <v>239169</v>
      </c>
      <c r="BH975">
        <v>225468.75</v>
      </c>
      <c r="BI975">
        <v>211768.5</v>
      </c>
      <c r="BJ975">
        <v>209410.06628306</v>
      </c>
      <c r="BK975">
        <v>207077.89808529499</v>
      </c>
      <c r="BL975">
        <v>204771.702891594</v>
      </c>
      <c r="BM975">
        <v>202491.19144454401</v>
      </c>
      <c r="BN975">
        <v>200236.07770814799</v>
      </c>
      <c r="BO975">
        <v>198006.07883194799</v>
      </c>
      <c r="BP975">
        <v>195800.915115549</v>
      </c>
      <c r="BQ975">
        <v>193620.30997353801</v>
      </c>
      <c r="BR975">
        <v>191463.98990078899</v>
      </c>
      <c r="BS975">
        <v>189331.68443816499</v>
      </c>
      <c r="BT975">
        <v>187223.126138589</v>
      </c>
      <c r="BU975">
        <v>185138.05053350099</v>
      </c>
      <c r="BV975">
        <v>183076.19609968999</v>
      </c>
      <c r="BW975">
        <v>181037.30422648601</v>
      </c>
      <c r="BX975">
        <v>179021.11918333001</v>
      </c>
      <c r="BY975">
        <v>177027.38808769401</v>
      </c>
      <c r="BZ975">
        <v>175055.86087336499</v>
      </c>
      <c r="CA975">
        <v>173106.290259078</v>
      </c>
      <c r="CB975">
        <v>171178.43171750501</v>
      </c>
      <c r="CC975">
        <v>169272.04344457801</v>
      </c>
    </row>
    <row r="976" spans="1:81" x14ac:dyDescent="0.25">
      <c r="A976">
        <v>37764</v>
      </c>
      <c r="B976" t="s">
        <v>542</v>
      </c>
      <c r="C976" t="s">
        <v>27</v>
      </c>
      <c r="D976">
        <v>2012</v>
      </c>
      <c r="E976" t="s">
        <v>49</v>
      </c>
      <c r="F976" t="s">
        <v>50</v>
      </c>
      <c r="G976">
        <v>2012</v>
      </c>
      <c r="H976">
        <v>6845</v>
      </c>
      <c r="I976">
        <v>100</v>
      </c>
      <c r="J976">
        <v>2025</v>
      </c>
      <c r="K976">
        <v>20</v>
      </c>
      <c r="L976">
        <v>5476</v>
      </c>
      <c r="M976">
        <v>2020</v>
      </c>
      <c r="N976">
        <v>2323.1799999999998</v>
      </c>
      <c r="O976">
        <v>330.30094959824697</v>
      </c>
      <c r="P976" t="s">
        <v>691</v>
      </c>
      <c r="Q976">
        <v>2.5178055625487801</v>
      </c>
      <c r="R976">
        <v>1</v>
      </c>
      <c r="S976" t="s">
        <v>25</v>
      </c>
      <c r="T976">
        <v>-1.11368485725649E-2</v>
      </c>
      <c r="AQ976">
        <v>6845</v>
      </c>
      <c r="AR976">
        <v>6279.7725</v>
      </c>
      <c r="AS976">
        <v>5714.5450000000001</v>
      </c>
      <c r="AT976">
        <v>5149.3175000000001</v>
      </c>
      <c r="AU976">
        <v>4584.09</v>
      </c>
      <c r="AV976">
        <v>4018.8625000000002</v>
      </c>
      <c r="AW976">
        <v>3453.6350000000002</v>
      </c>
      <c r="AX976">
        <v>2888.4074999999998</v>
      </c>
      <c r="AY976">
        <v>2323.1799999999998</v>
      </c>
      <c r="AZ976">
        <v>2953.7439999999901</v>
      </c>
      <c r="BA976">
        <v>3584.308</v>
      </c>
      <c r="BB976">
        <v>4214.8719999999903</v>
      </c>
      <c r="BC976">
        <v>4845.4359999999997</v>
      </c>
      <c r="BD976">
        <v>5476</v>
      </c>
      <c r="BE976">
        <v>5415.0146172166296</v>
      </c>
      <c r="BF976">
        <v>5354.7084194064601</v>
      </c>
      <c r="BG976">
        <v>5295.0738425892896</v>
      </c>
      <c r="BH976">
        <v>5236.1034070238302</v>
      </c>
      <c r="BI976">
        <v>5177.7897162695099</v>
      </c>
      <c r="BJ976">
        <v>5120.1254562588301</v>
      </c>
      <c r="BK976">
        <v>5063.1033943799403</v>
      </c>
      <c r="BL976">
        <v>5006.7163785695002</v>
      </c>
      <c r="BM976">
        <v>4950.9573364155904</v>
      </c>
      <c r="BN976">
        <v>4895.8192742706997</v>
      </c>
      <c r="BO976">
        <v>4841.2952763744997</v>
      </c>
      <c r="BP976">
        <v>4787.3785039864397</v>
      </c>
      <c r="BQ976">
        <v>4734.06219452799</v>
      </c>
      <c r="BR976">
        <v>4681.3396607344303</v>
      </c>
      <c r="BS976">
        <v>4629.2042898160898</v>
      </c>
      <c r="BT976">
        <v>4577.6495426289403</v>
      </c>
      <c r="BU976">
        <v>4526.6689528544102</v>
      </c>
      <c r="BV976">
        <v>4476.2561261883402</v>
      </c>
      <c r="BW976">
        <v>4426.4047395389598</v>
      </c>
      <c r="BX976">
        <v>4377.1085402338304</v>
      </c>
      <c r="BY976">
        <v>4328.3613452355703</v>
      </c>
      <c r="BZ976">
        <v>4280.15704036634</v>
      </c>
      <c r="CA976">
        <v>4232.4895795409802</v>
      </c>
      <c r="CB976">
        <v>4185.3529840086703</v>
      </c>
      <c r="CC976">
        <v>4138.7413416030304</v>
      </c>
    </row>
    <row r="977" spans="1:81" x14ac:dyDescent="0.25">
      <c r="A977">
        <v>19305</v>
      </c>
      <c r="B977" t="s">
        <v>1479</v>
      </c>
      <c r="C977" t="s">
        <v>56</v>
      </c>
      <c r="D977">
        <v>2019</v>
      </c>
      <c r="E977" t="s">
        <v>28</v>
      </c>
      <c r="F977" t="s">
        <v>23</v>
      </c>
      <c r="G977">
        <v>2018</v>
      </c>
      <c r="H977">
        <v>207097</v>
      </c>
      <c r="I977">
        <v>100</v>
      </c>
      <c r="J977">
        <v>2021</v>
      </c>
      <c r="K977">
        <v>5</v>
      </c>
      <c r="L977">
        <v>196742.15</v>
      </c>
      <c r="M977">
        <v>2020</v>
      </c>
      <c r="N977">
        <v>191889</v>
      </c>
      <c r="O977">
        <v>146.868375688687</v>
      </c>
      <c r="P977" t="s">
        <v>691</v>
      </c>
      <c r="Q977">
        <v>2.69587436823659</v>
      </c>
      <c r="R977">
        <v>1</v>
      </c>
      <c r="S977" t="s">
        <v>25</v>
      </c>
      <c r="T977">
        <v>-1.11368485725649E-2</v>
      </c>
      <c r="AW977">
        <v>207097</v>
      </c>
      <c r="AX977">
        <v>199493</v>
      </c>
      <c r="AY977">
        <v>191889</v>
      </c>
      <c r="AZ977">
        <v>196742.15</v>
      </c>
      <c r="BA977">
        <v>194551.06246760901</v>
      </c>
      <c r="BB977">
        <v>192384.37674527499</v>
      </c>
      <c r="BC977">
        <v>190241.82107373601</v>
      </c>
      <c r="BD977">
        <v>188123.12672026901</v>
      </c>
      <c r="BE977">
        <v>186028.02794498799</v>
      </c>
      <c r="BF977">
        <v>183956.261967511</v>
      </c>
      <c r="BG977">
        <v>181907.568934004</v>
      </c>
      <c r="BH977">
        <v>179881.69188458301</v>
      </c>
      <c r="BI977">
        <v>177878.376721087</v>
      </c>
      <c r="BJ977">
        <v>175897.372175211</v>
      </c>
      <c r="BK977">
        <v>173938.42977698299</v>
      </c>
      <c r="BL977">
        <v>172001.303823608</v>
      </c>
      <c r="BM977">
        <v>170085.75134864001</v>
      </c>
      <c r="BN977">
        <v>168191.53209152</v>
      </c>
      <c r="BO977">
        <v>166318.40846742899</v>
      </c>
      <c r="BP977">
        <v>164466.14553749701</v>
      </c>
      <c r="BQ977">
        <v>162634.510979332</v>
      </c>
      <c r="BR977">
        <v>160823.27505788201</v>
      </c>
      <c r="BS977">
        <v>159032.210596619</v>
      </c>
      <c r="BT977">
        <v>157261.09294904399</v>
      </c>
      <c r="BU977">
        <v>155509.69997051399</v>
      </c>
      <c r="BV977">
        <v>153777.81199037799</v>
      </c>
      <c r="BW977">
        <v>152065.211784421</v>
      </c>
      <c r="BX977">
        <v>150371.68454762199</v>
      </c>
      <c r="BY977">
        <v>148697.01786721399</v>
      </c>
      <c r="BZ977">
        <v>147041.001696035</v>
      </c>
      <c r="CA977">
        <v>145403.428326188</v>
      </c>
      <c r="CB977">
        <v>143784.09236298699</v>
      </c>
      <c r="CC977">
        <v>142182.79069919701</v>
      </c>
    </row>
    <row r="978" spans="1:81" x14ac:dyDescent="0.25">
      <c r="A978">
        <v>19357</v>
      </c>
      <c r="B978" t="s">
        <v>1480</v>
      </c>
      <c r="C978" t="s">
        <v>48</v>
      </c>
      <c r="D978">
        <v>2020</v>
      </c>
      <c r="E978" t="s">
        <v>690</v>
      </c>
      <c r="F978" t="s">
        <v>23</v>
      </c>
      <c r="G978">
        <v>2019</v>
      </c>
      <c r="H978">
        <v>122346</v>
      </c>
      <c r="I978">
        <v>100</v>
      </c>
      <c r="J978">
        <v>2030</v>
      </c>
      <c r="K978">
        <v>50</v>
      </c>
      <c r="L978">
        <v>61173</v>
      </c>
      <c r="M978">
        <v>2020</v>
      </c>
      <c r="N978">
        <v>139817</v>
      </c>
      <c r="O978">
        <v>-28.5599856145685</v>
      </c>
      <c r="P978" t="s">
        <v>45</v>
      </c>
      <c r="Q978">
        <v>3.1502561370390199</v>
      </c>
      <c r="R978">
        <v>1</v>
      </c>
      <c r="S978" t="s">
        <v>25</v>
      </c>
      <c r="T978">
        <v>-1.11368485725649E-2</v>
      </c>
      <c r="AX978">
        <v>122346</v>
      </c>
      <c r="AY978">
        <v>139817</v>
      </c>
      <c r="AZ978">
        <v>131952.6</v>
      </c>
      <c r="BA978">
        <v>124088.2</v>
      </c>
      <c r="BB978">
        <v>116223.8</v>
      </c>
      <c r="BC978">
        <v>108359.4</v>
      </c>
      <c r="BD978">
        <v>100495</v>
      </c>
      <c r="BE978">
        <v>92630.6</v>
      </c>
      <c r="BF978">
        <v>84766.2</v>
      </c>
      <c r="BG978">
        <v>76901.799999999901</v>
      </c>
      <c r="BH978">
        <v>69037.399999999994</v>
      </c>
      <c r="BI978">
        <v>61173</v>
      </c>
      <c r="BJ978">
        <v>60491.725562270403</v>
      </c>
      <c r="BK978">
        <v>59818.038374790303</v>
      </c>
      <c r="BL978">
        <v>59151.853939502398</v>
      </c>
      <c r="BM978">
        <v>58493.088699391599</v>
      </c>
      <c r="BN978">
        <v>57841.660028004902</v>
      </c>
      <c r="BO978">
        <v>57197.486219087201</v>
      </c>
      <c r="BP978">
        <v>56560.486476333899</v>
      </c>
      <c r="BQ978">
        <v>55930.580903256399</v>
      </c>
      <c r="BR978">
        <v>55307.690493161201</v>
      </c>
      <c r="BS978">
        <v>54691.737119240599</v>
      </c>
      <c r="BT978">
        <v>54082.643524773099</v>
      </c>
      <c r="BU978">
        <v>53480.333313433701</v>
      </c>
      <c r="BV978">
        <v>52884.730939711699</v>
      </c>
      <c r="BW978">
        <v>52295.761699435199</v>
      </c>
      <c r="BX978">
        <v>51713.351720401697</v>
      </c>
      <c r="BY978">
        <v>51137.427953111801</v>
      </c>
      <c r="BZ978">
        <v>50567.9181616075</v>
      </c>
      <c r="CA978">
        <v>50004.750914411903</v>
      </c>
      <c r="CB978">
        <v>49447.8555755692</v>
      </c>
      <c r="CC978">
        <v>48897.162295786096</v>
      </c>
    </row>
    <row r="979" spans="1:81" x14ac:dyDescent="0.25">
      <c r="A979">
        <v>40442</v>
      </c>
      <c r="B979" t="s">
        <v>1481</v>
      </c>
      <c r="C979" t="s">
        <v>27</v>
      </c>
      <c r="D979">
        <v>2020</v>
      </c>
      <c r="E979" t="s">
        <v>690</v>
      </c>
      <c r="F979" t="s">
        <v>23</v>
      </c>
      <c r="G979">
        <v>2019</v>
      </c>
      <c r="H979">
        <v>37092</v>
      </c>
      <c r="I979">
        <v>100</v>
      </c>
      <c r="J979">
        <v>2030</v>
      </c>
      <c r="K979">
        <v>50</v>
      </c>
      <c r="L979">
        <v>18546</v>
      </c>
      <c r="M979">
        <v>2020</v>
      </c>
      <c r="N979">
        <v>31866</v>
      </c>
      <c r="O979">
        <v>28.178582982853399</v>
      </c>
      <c r="P979" t="s">
        <v>24</v>
      </c>
      <c r="Q979">
        <v>3.1502476116390201</v>
      </c>
      <c r="R979">
        <v>1</v>
      </c>
      <c r="S979" t="s">
        <v>25</v>
      </c>
      <c r="T979">
        <v>-1.11368485725649E-2</v>
      </c>
      <c r="AX979">
        <v>37092</v>
      </c>
      <c r="AY979">
        <v>31866</v>
      </c>
      <c r="AZ979">
        <v>30534</v>
      </c>
      <c r="BA979">
        <v>29202</v>
      </c>
      <c r="BB979">
        <v>27870</v>
      </c>
      <c r="BC979">
        <v>26538</v>
      </c>
      <c r="BD979">
        <v>25206</v>
      </c>
      <c r="BE979">
        <v>23874</v>
      </c>
      <c r="BF979">
        <v>22542</v>
      </c>
      <c r="BG979">
        <v>21210</v>
      </c>
      <c r="BH979">
        <v>19878</v>
      </c>
      <c r="BI979">
        <v>18546</v>
      </c>
      <c r="BJ979">
        <v>18339.456006373199</v>
      </c>
      <c r="BK979">
        <v>18135.212261927001</v>
      </c>
      <c r="BL979">
        <v>17933.2431491346</v>
      </c>
      <c r="BM979">
        <v>17733.523335767699</v>
      </c>
      <c r="BN979">
        <v>17536.0277717192</v>
      </c>
      <c r="BO979">
        <v>17340.731685861199</v>
      </c>
      <c r="BP979">
        <v>17147.610582938301</v>
      </c>
      <c r="BQ979">
        <v>16956.640240494798</v>
      </c>
      <c r="BR979">
        <v>16767.796705837001</v>
      </c>
      <c r="BS979">
        <v>16581.056293028501</v>
      </c>
      <c r="BT979">
        <v>16396.395579919899</v>
      </c>
      <c r="BU979">
        <v>16213.791405210401</v>
      </c>
      <c r="BV979">
        <v>16033.220865543501</v>
      </c>
      <c r="BW979">
        <v>15854.6613126334</v>
      </c>
      <c r="BX979">
        <v>15678.0903504253</v>
      </c>
      <c r="BY979">
        <v>15503.4858322856</v>
      </c>
      <c r="BZ979">
        <v>15330.8258582246</v>
      </c>
      <c r="CA979">
        <v>15160.0887721491</v>
      </c>
      <c r="CB979">
        <v>14991.2531591471</v>
      </c>
      <c r="CC979">
        <v>14824.297842800701</v>
      </c>
    </row>
    <row r="980" spans="1:81" x14ac:dyDescent="0.25">
      <c r="A980">
        <v>31492</v>
      </c>
      <c r="B980" t="s">
        <v>1482</v>
      </c>
      <c r="C980" t="s">
        <v>441</v>
      </c>
      <c r="D980">
        <v>2020</v>
      </c>
      <c r="E980" t="s">
        <v>28</v>
      </c>
      <c r="F980" t="s">
        <v>23</v>
      </c>
      <c r="G980">
        <v>2020</v>
      </c>
      <c r="H980">
        <v>417508.17</v>
      </c>
      <c r="I980">
        <v>100</v>
      </c>
      <c r="J980">
        <v>2030</v>
      </c>
      <c r="K980">
        <v>100</v>
      </c>
      <c r="L980">
        <v>0</v>
      </c>
      <c r="M980">
        <v>2020</v>
      </c>
      <c r="N980">
        <v>417508.17</v>
      </c>
      <c r="O980">
        <v>0</v>
      </c>
      <c r="P980" t="s">
        <v>45</v>
      </c>
      <c r="Q980">
        <v>3.6502856532560202</v>
      </c>
      <c r="R980">
        <v>1</v>
      </c>
      <c r="S980" t="s">
        <v>25</v>
      </c>
      <c r="T980">
        <v>-1.11368485725649E-2</v>
      </c>
      <c r="AY980">
        <v>417508.17</v>
      </c>
      <c r="AZ980">
        <v>375757.353</v>
      </c>
      <c r="BA980">
        <v>334006.53599999897</v>
      </c>
      <c r="BB980">
        <v>292255.71899999998</v>
      </c>
      <c r="BC980">
        <v>250504.90199999901</v>
      </c>
      <c r="BD980">
        <v>208754.08499999999</v>
      </c>
      <c r="BE980">
        <v>167003.26800000001</v>
      </c>
      <c r="BF980">
        <v>125252.451</v>
      </c>
      <c r="BG980">
        <v>83501.633999999904</v>
      </c>
      <c r="BH980">
        <v>41750.816999999901</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row>
    <row r="981" spans="1:81" x14ac:dyDescent="0.25">
      <c r="A981">
        <v>22231</v>
      </c>
      <c r="B981" t="s">
        <v>1483</v>
      </c>
      <c r="C981" t="s">
        <v>59</v>
      </c>
      <c r="D981">
        <v>2020</v>
      </c>
      <c r="E981" t="s">
        <v>28</v>
      </c>
      <c r="F981" t="s">
        <v>23</v>
      </c>
      <c r="G981">
        <v>2018</v>
      </c>
      <c r="H981">
        <v>81962</v>
      </c>
      <c r="I981">
        <v>100</v>
      </c>
      <c r="J981">
        <v>2024</v>
      </c>
      <c r="K981">
        <v>1</v>
      </c>
      <c r="L981">
        <v>81142.38</v>
      </c>
      <c r="M981">
        <v>2020</v>
      </c>
      <c r="N981">
        <v>66489</v>
      </c>
      <c r="O981">
        <v>1825.45454545455</v>
      </c>
      <c r="P981" t="s">
        <v>691</v>
      </c>
      <c r="Q981">
        <v>2.6573264231707299</v>
      </c>
      <c r="R981">
        <v>1</v>
      </c>
      <c r="S981" t="s">
        <v>25</v>
      </c>
      <c r="T981">
        <v>-1.11368485725649E-2</v>
      </c>
      <c r="AW981">
        <v>81962</v>
      </c>
      <c r="AX981">
        <v>74225.5</v>
      </c>
      <c r="AY981">
        <v>66489</v>
      </c>
      <c r="AZ981">
        <v>70152.345000000001</v>
      </c>
      <c r="BA981">
        <v>73815.69</v>
      </c>
      <c r="BB981">
        <v>77479.035000000003</v>
      </c>
      <c r="BC981">
        <v>81142.38</v>
      </c>
      <c r="BD981">
        <v>80238.709601122406</v>
      </c>
      <c r="BE981">
        <v>79345.103242636702</v>
      </c>
      <c r="BF981">
        <v>78461.448842848898</v>
      </c>
      <c r="BG981">
        <v>77587.635568302096</v>
      </c>
      <c r="BH981">
        <v>76723.553819874505</v>
      </c>
      <c r="BI981">
        <v>75869.095219033596</v>
      </c>
      <c r="BJ981">
        <v>75024.152594241707</v>
      </c>
      <c r="BK981">
        <v>74188.619967514605</v>
      </c>
      <c r="BL981">
        <v>73362.392541128793</v>
      </c>
      <c r="BM981">
        <v>72545.366684477194</v>
      </c>
      <c r="BN981">
        <v>71737.439921070996</v>
      </c>
      <c r="BO981">
        <v>70938.510915686595</v>
      </c>
      <c r="BP981">
        <v>70148.479461655297</v>
      </c>
      <c r="BQ981">
        <v>69367.246468295198</v>
      </c>
      <c r="BR981">
        <v>68594.713948482007</v>
      </c>
      <c r="BS981">
        <v>67830.785006359307</v>
      </c>
      <c r="BT981">
        <v>67075.363825185297</v>
      </c>
      <c r="BU981">
        <v>66328.355655314503</v>
      </c>
      <c r="BV981">
        <v>65589.666802314096</v>
      </c>
      <c r="BW981">
        <v>64859.204615211696</v>
      </c>
      <c r="BX981">
        <v>64136.877474875102</v>
      </c>
      <c r="BY981">
        <v>63422.594782520202</v>
      </c>
      <c r="BZ981">
        <v>62716.266948348202</v>
      </c>
      <c r="CA981">
        <v>62017.8053803078</v>
      </c>
      <c r="CB981">
        <v>61327.1224729846</v>
      </c>
      <c r="CC981">
        <v>60644.131596611798</v>
      </c>
    </row>
    <row r="982" spans="1:81" x14ac:dyDescent="0.25">
      <c r="A982">
        <v>846604</v>
      </c>
      <c r="B982" t="s">
        <v>1484</v>
      </c>
      <c r="C982" t="s">
        <v>48</v>
      </c>
      <c r="D982">
        <v>2020</v>
      </c>
      <c r="E982" t="s">
        <v>28</v>
      </c>
      <c r="F982" t="s">
        <v>23</v>
      </c>
      <c r="G982">
        <v>2020</v>
      </c>
      <c r="H982">
        <v>3991</v>
      </c>
      <c r="I982">
        <v>100</v>
      </c>
      <c r="J982">
        <v>2025</v>
      </c>
      <c r="K982">
        <v>20</v>
      </c>
      <c r="L982">
        <v>3192.8</v>
      </c>
      <c r="M982">
        <v>2020</v>
      </c>
      <c r="N982">
        <v>3991</v>
      </c>
      <c r="O982">
        <v>500</v>
      </c>
      <c r="P982" t="s">
        <v>691</v>
      </c>
      <c r="Q982">
        <v>2.8478052771487801</v>
      </c>
      <c r="R982">
        <v>1</v>
      </c>
      <c r="S982" t="s">
        <v>25</v>
      </c>
      <c r="T982">
        <v>-1.11368485725649E-2</v>
      </c>
      <c r="AY982">
        <v>3991</v>
      </c>
      <c r="AZ982">
        <v>3831.36</v>
      </c>
      <c r="BA982">
        <v>3671.72</v>
      </c>
      <c r="BB982">
        <v>3512.08</v>
      </c>
      <c r="BC982">
        <v>3352.44</v>
      </c>
      <c r="BD982">
        <v>3192.8</v>
      </c>
      <c r="BE982">
        <v>3157.2422698775099</v>
      </c>
      <c r="BF982">
        <v>3122.08054081098</v>
      </c>
      <c r="BG982">
        <v>3087.31040259662</v>
      </c>
      <c r="BH982">
        <v>3052.9274941464</v>
      </c>
      <c r="BI982">
        <v>3018.9275029410701</v>
      </c>
      <c r="BJ982">
        <v>2985.30616448926</v>
      </c>
      <c r="BK982">
        <v>2952.0592617926</v>
      </c>
      <c r="BL982">
        <v>2919.1826248167799</v>
      </c>
      <c r="BM982">
        <v>2886.67212996853</v>
      </c>
      <c r="BN982">
        <v>2854.5236995784298</v>
      </c>
      <c r="BO982">
        <v>2822.7333013894299</v>
      </c>
      <c r="BP982">
        <v>2791.2969480511101</v>
      </c>
      <c r="BQ982">
        <v>2760.2106966196102</v>
      </c>
      <c r="BR982">
        <v>2729.4706480629802</v>
      </c>
      <c r="BS982">
        <v>2699.0729467722399</v>
      </c>
      <c r="BT982">
        <v>2669.0137800777302</v>
      </c>
      <c r="BU982">
        <v>2639.2893777709201</v>
      </c>
      <c r="BV982">
        <v>2609.8960116315002</v>
      </c>
      <c r="BW982">
        <v>2580.8299949598199</v>
      </c>
      <c r="BX982">
        <v>2552.0876821144202</v>
      </c>
      <c r="BY982">
        <v>2523.6654680548099</v>
      </c>
      <c r="BZ982">
        <v>2495.55978788927</v>
      </c>
      <c r="CA982">
        <v>2467.7671164277599</v>
      </c>
      <c r="CB982">
        <v>2440.2839677397501</v>
      </c>
      <c r="CC982">
        <v>2413.1068947169802</v>
      </c>
    </row>
    <row r="983" spans="1:81" x14ac:dyDescent="0.25">
      <c r="A983">
        <v>842241</v>
      </c>
      <c r="B983" t="s">
        <v>1485</v>
      </c>
      <c r="C983" t="s">
        <v>415</v>
      </c>
      <c r="D983">
        <v>2019</v>
      </c>
      <c r="E983" t="s">
        <v>60</v>
      </c>
      <c r="F983" t="s">
        <v>54</v>
      </c>
      <c r="G983">
        <v>2019</v>
      </c>
      <c r="H983">
        <v>200</v>
      </c>
      <c r="I983">
        <v>100</v>
      </c>
      <c r="J983">
        <v>2025</v>
      </c>
      <c r="K983">
        <v>15</v>
      </c>
      <c r="L983">
        <v>170</v>
      </c>
      <c r="M983">
        <v>2020</v>
      </c>
      <c r="N983">
        <v>186</v>
      </c>
      <c r="O983">
        <v>46.6666666666667</v>
      </c>
      <c r="P983" t="s">
        <v>691</v>
      </c>
      <c r="Q983">
        <v>3.1378048980487798</v>
      </c>
      <c r="R983">
        <v>1</v>
      </c>
      <c r="S983" t="s">
        <v>25</v>
      </c>
      <c r="T983">
        <v>-1.11368485725649E-2</v>
      </c>
      <c r="AX983">
        <v>200</v>
      </c>
      <c r="AY983">
        <v>186</v>
      </c>
      <c r="AZ983">
        <v>182.8</v>
      </c>
      <c r="BA983">
        <v>179.6</v>
      </c>
      <c r="BB983">
        <v>176.4</v>
      </c>
      <c r="BC983">
        <v>173.2</v>
      </c>
      <c r="BD983">
        <v>170</v>
      </c>
      <c r="BE983">
        <v>168.10673574266301</v>
      </c>
      <c r="BF983">
        <v>166.23455648266901</v>
      </c>
      <c r="BG983">
        <v>164.38322739959401</v>
      </c>
      <c r="BH983">
        <v>162.55251628817501</v>
      </c>
      <c r="BI983">
        <v>160.74219352918499</v>
      </c>
      <c r="BJ983">
        <v>158.952032060628</v>
      </c>
      <c r="BK983">
        <v>157.18180734926801</v>
      </c>
      <c r="BL983">
        <v>155.431297362457</v>
      </c>
      <c r="BM983">
        <v>153.70028254029401</v>
      </c>
      <c r="BN983">
        <v>151.98854576808199</v>
      </c>
      <c r="BO983">
        <v>150.295872349098</v>
      </c>
      <c r="BP983">
        <v>148.622049977665</v>
      </c>
      <c r="BQ983">
        <v>146.96686871252001</v>
      </c>
      <c r="BR983">
        <v>145.330120950484</v>
      </c>
      <c r="BS983">
        <v>143.71160140042599</v>
      </c>
      <c r="BT983">
        <v>142.111107057509</v>
      </c>
      <c r="BU983">
        <v>140.52843717773001</v>
      </c>
      <c r="BV983">
        <v>138.96339325274201</v>
      </c>
      <c r="BW983">
        <v>137.415778984957</v>
      </c>
      <c r="BX983">
        <v>135.88540026292</v>
      </c>
      <c r="BY983">
        <v>134.37206513697001</v>
      </c>
      <c r="BZ983">
        <v>132.87558379515599</v>
      </c>
      <c r="CA983">
        <v>131.395768539438</v>
      </c>
      <c r="CB983">
        <v>129.932433762139</v>
      </c>
      <c r="CC983">
        <v>128.48539592266499</v>
      </c>
    </row>
    <row r="984" spans="1:81" x14ac:dyDescent="0.25">
      <c r="A984">
        <v>19589</v>
      </c>
      <c r="B984" t="s">
        <v>1486</v>
      </c>
      <c r="C984" t="s">
        <v>21</v>
      </c>
      <c r="D984">
        <v>2020</v>
      </c>
      <c r="E984" t="s">
        <v>28</v>
      </c>
      <c r="F984" t="s">
        <v>23</v>
      </c>
      <c r="G984">
        <v>2020</v>
      </c>
      <c r="H984">
        <v>2033308</v>
      </c>
      <c r="I984">
        <v>100</v>
      </c>
      <c r="J984">
        <v>2030</v>
      </c>
      <c r="K984">
        <v>100</v>
      </c>
      <c r="L984">
        <v>0</v>
      </c>
      <c r="M984">
        <v>2020</v>
      </c>
      <c r="N984">
        <v>2033308</v>
      </c>
      <c r="O984">
        <v>0</v>
      </c>
      <c r="P984" t="s">
        <v>45</v>
      </c>
      <c r="Q984">
        <v>3.6504472332390199</v>
      </c>
      <c r="R984">
        <v>1</v>
      </c>
      <c r="S984" t="s">
        <v>25</v>
      </c>
      <c r="T984">
        <v>-1.11368485725649E-2</v>
      </c>
      <c r="AY984">
        <v>2033308</v>
      </c>
      <c r="AZ984">
        <v>1829977.2</v>
      </c>
      <c r="BA984">
        <v>1626646.4</v>
      </c>
      <c r="BB984">
        <v>1423315.6</v>
      </c>
      <c r="BC984">
        <v>1219984.79999999</v>
      </c>
      <c r="BD984">
        <v>1016654</v>
      </c>
      <c r="BE984">
        <v>813323.2</v>
      </c>
      <c r="BF984">
        <v>609992.4</v>
      </c>
      <c r="BG984">
        <v>406661.59999999899</v>
      </c>
      <c r="BH984">
        <v>203330.8</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row>
    <row r="985" spans="1:81" x14ac:dyDescent="0.25">
      <c r="A985">
        <v>21145</v>
      </c>
      <c r="B985" t="s">
        <v>1487</v>
      </c>
      <c r="C985" t="s">
        <v>208</v>
      </c>
      <c r="D985">
        <v>2019</v>
      </c>
      <c r="E985" t="s">
        <v>28</v>
      </c>
      <c r="F985" t="s">
        <v>23</v>
      </c>
      <c r="G985">
        <v>2019</v>
      </c>
      <c r="H985">
        <v>492013.25</v>
      </c>
      <c r="I985">
        <v>100</v>
      </c>
      <c r="J985">
        <v>2050</v>
      </c>
      <c r="K985">
        <v>100</v>
      </c>
      <c r="L985">
        <v>0</v>
      </c>
      <c r="M985">
        <v>2020</v>
      </c>
      <c r="N985">
        <v>460347.55</v>
      </c>
      <c r="O985">
        <v>6.4359445604361296</v>
      </c>
      <c r="P985" t="s">
        <v>24</v>
      </c>
      <c r="Q985">
        <v>3.6600492013250001</v>
      </c>
      <c r="R985">
        <v>1</v>
      </c>
      <c r="S985" t="s">
        <v>25</v>
      </c>
      <c r="T985">
        <v>-1.11368485725649E-2</v>
      </c>
      <c r="AX985">
        <v>492013.25</v>
      </c>
      <c r="AY985">
        <v>460347.55</v>
      </c>
      <c r="AZ985">
        <v>445002.63166666601</v>
      </c>
      <c r="BA985">
        <v>429657.71333333303</v>
      </c>
      <c r="BB985">
        <v>414312.79499999998</v>
      </c>
      <c r="BC985">
        <v>398967.87666666601</v>
      </c>
      <c r="BD985">
        <v>383622.95833333302</v>
      </c>
      <c r="BE985">
        <v>368278.04</v>
      </c>
      <c r="BF985">
        <v>352933.121666666</v>
      </c>
      <c r="BG985">
        <v>337588.20333333302</v>
      </c>
      <c r="BH985">
        <v>322243.28499999997</v>
      </c>
      <c r="BI985">
        <v>306898.366666666</v>
      </c>
      <c r="BJ985">
        <v>291553.44833333301</v>
      </c>
      <c r="BK985">
        <v>276208.52999999898</v>
      </c>
      <c r="BL985">
        <v>260863.61166666599</v>
      </c>
      <c r="BM985">
        <v>245518.69333333301</v>
      </c>
      <c r="BN985">
        <v>230173.77499999999</v>
      </c>
      <c r="BO985">
        <v>214828.85666666599</v>
      </c>
      <c r="BP985">
        <v>199483.938333333</v>
      </c>
      <c r="BQ985">
        <v>184139.02</v>
      </c>
      <c r="BR985">
        <v>168794.10166666601</v>
      </c>
      <c r="BS985">
        <v>153449.183333333</v>
      </c>
      <c r="BT985">
        <v>138104.26500000001</v>
      </c>
      <c r="BU985">
        <v>122759.346666666</v>
      </c>
      <c r="BV985">
        <v>107414.42833333299</v>
      </c>
      <c r="BW985">
        <v>92069.509999999893</v>
      </c>
      <c r="BX985">
        <v>76724.591666666602</v>
      </c>
      <c r="BY985">
        <v>61379.673333333303</v>
      </c>
      <c r="BZ985">
        <v>46034.754999999997</v>
      </c>
      <c r="CA985">
        <v>30689.836666666601</v>
      </c>
      <c r="CB985">
        <v>15344.9183333333</v>
      </c>
      <c r="CC985">
        <v>0</v>
      </c>
    </row>
    <row r="986" spans="1:81" x14ac:dyDescent="0.25">
      <c r="A986">
        <v>21131</v>
      </c>
      <c r="B986" t="s">
        <v>1488</v>
      </c>
      <c r="C986" t="s">
        <v>208</v>
      </c>
      <c r="D986">
        <v>2020</v>
      </c>
      <c r="E986" t="s">
        <v>28</v>
      </c>
      <c r="F986" t="s">
        <v>23</v>
      </c>
      <c r="G986">
        <v>2019</v>
      </c>
      <c r="H986">
        <v>44734</v>
      </c>
      <c r="I986">
        <v>100</v>
      </c>
      <c r="J986">
        <v>2040</v>
      </c>
      <c r="K986">
        <v>20</v>
      </c>
      <c r="L986">
        <v>35787.199999999997</v>
      </c>
      <c r="M986">
        <v>2020</v>
      </c>
      <c r="N986">
        <v>44748.99</v>
      </c>
      <c r="O986">
        <v>-0.16754593821252201</v>
      </c>
      <c r="P986" t="s">
        <v>45</v>
      </c>
      <c r="Q986">
        <v>2.8551264246195101</v>
      </c>
      <c r="R986">
        <v>1</v>
      </c>
      <c r="S986" t="s">
        <v>25</v>
      </c>
      <c r="T986">
        <v>-1.11368485725649E-2</v>
      </c>
      <c r="AX986">
        <v>44734</v>
      </c>
      <c r="AY986">
        <v>44748.99</v>
      </c>
      <c r="AZ986">
        <v>44300.900499999902</v>
      </c>
      <c r="BA986">
        <v>43852.811000000002</v>
      </c>
      <c r="BB986">
        <v>43404.7215</v>
      </c>
      <c r="BC986">
        <v>42956.631999999998</v>
      </c>
      <c r="BD986">
        <v>42508.542499999901</v>
      </c>
      <c r="BE986">
        <v>42060.453000000001</v>
      </c>
      <c r="BF986">
        <v>41612.363499999999</v>
      </c>
      <c r="BG986">
        <v>41164.273999999998</v>
      </c>
      <c r="BH986">
        <v>40716.184500000003</v>
      </c>
      <c r="BI986">
        <v>40268.095000000001</v>
      </c>
      <c r="BJ986">
        <v>39820.005499999999</v>
      </c>
      <c r="BK986">
        <v>39371.915999999997</v>
      </c>
      <c r="BL986">
        <v>38923.826500000003</v>
      </c>
      <c r="BM986">
        <v>38475.737000000001</v>
      </c>
      <c r="BN986">
        <v>38027.647499999999</v>
      </c>
      <c r="BO986">
        <v>37579.557999999997</v>
      </c>
      <c r="BP986">
        <v>37131.468500000003</v>
      </c>
      <c r="BQ986">
        <v>36683.379000000001</v>
      </c>
      <c r="BR986">
        <v>36235.289499999999</v>
      </c>
      <c r="BS986">
        <v>35787.199999999997</v>
      </c>
      <c r="BT986">
        <v>35388.643372763901</v>
      </c>
      <c r="BU986">
        <v>34994.525410332899</v>
      </c>
      <c r="BV986">
        <v>34604.7966799692</v>
      </c>
      <c r="BW986">
        <v>34219.408299460003</v>
      </c>
      <c r="BX986">
        <v>33838.311930986201</v>
      </c>
      <c r="BY986">
        <v>33461.4597750596</v>
      </c>
      <c r="BZ986">
        <v>33088.804564527702</v>
      </c>
      <c r="CA986">
        <v>32720.299558645402</v>
      </c>
      <c r="CB986">
        <v>32355.8985372118</v>
      </c>
      <c r="CC986">
        <v>31995.555794773602</v>
      </c>
    </row>
    <row r="987" spans="1:81" x14ac:dyDescent="0.25">
      <c r="A987">
        <v>19581</v>
      </c>
      <c r="B987" t="s">
        <v>545</v>
      </c>
      <c r="C987" t="s">
        <v>27</v>
      </c>
      <c r="D987">
        <v>2017</v>
      </c>
      <c r="E987" t="s">
        <v>690</v>
      </c>
      <c r="F987" t="s">
        <v>23</v>
      </c>
      <c r="G987">
        <v>2016</v>
      </c>
      <c r="H987">
        <v>2902845</v>
      </c>
      <c r="I987">
        <v>100</v>
      </c>
      <c r="J987">
        <v>2030</v>
      </c>
      <c r="K987">
        <v>30</v>
      </c>
      <c r="L987">
        <v>2031991.49999999</v>
      </c>
      <c r="M987">
        <v>2020</v>
      </c>
      <c r="N987">
        <v>3831202.1460000002</v>
      </c>
      <c r="O987">
        <v>-46.321194335257204</v>
      </c>
      <c r="P987" t="s">
        <v>24</v>
      </c>
      <c r="Q987">
        <v>2.95078603943902</v>
      </c>
      <c r="R987">
        <v>1</v>
      </c>
      <c r="S987" t="s">
        <v>25</v>
      </c>
      <c r="T987">
        <v>-1.11368485725649E-2</v>
      </c>
      <c r="AU987">
        <v>2902845</v>
      </c>
      <c r="AV987">
        <v>3134934.2864999999</v>
      </c>
      <c r="AW987">
        <v>3367023.5729999999</v>
      </c>
      <c r="AX987">
        <v>3599112.8594999998</v>
      </c>
      <c r="AY987">
        <v>3831202.1460000002</v>
      </c>
      <c r="AZ987">
        <v>3651281.0814</v>
      </c>
      <c r="BA987">
        <v>3471360.0167999999</v>
      </c>
      <c r="BB987">
        <v>3291438.9522000002</v>
      </c>
      <c r="BC987">
        <v>3111517.8876</v>
      </c>
      <c r="BD987">
        <v>2931596.8229999999</v>
      </c>
      <c r="BE987">
        <v>2751675.7583999899</v>
      </c>
      <c r="BF987">
        <v>2571754.6938</v>
      </c>
      <c r="BG987">
        <v>2391833.6291999999</v>
      </c>
      <c r="BH987">
        <v>2211912.5645999899</v>
      </c>
      <c r="BI987">
        <v>2031991.49999999</v>
      </c>
      <c r="BJ987">
        <v>2009361.5183637601</v>
      </c>
      <c r="BK987">
        <v>1986983.5634061999</v>
      </c>
      <c r="BL987">
        <v>1964854.82834437</v>
      </c>
      <c r="BM987">
        <v>1942972.5376540299</v>
      </c>
      <c r="BN987">
        <v>1921333.94672152</v>
      </c>
      <c r="BO987">
        <v>1899936.34149955</v>
      </c>
      <c r="BP987">
        <v>1878777.03816676</v>
      </c>
      <c r="BQ987">
        <v>1857853.38279108</v>
      </c>
      <c r="BR987">
        <v>1837162.75099691</v>
      </c>
      <c r="BS987">
        <v>1816702.5476359001</v>
      </c>
      <c r="BT987">
        <v>1796470.2064614899</v>
      </c>
      <c r="BU987">
        <v>1776463.1898070001</v>
      </c>
      <c r="BV987">
        <v>1756678.9882673901</v>
      </c>
      <c r="BW987">
        <v>1737115.1203844501</v>
      </c>
      <c r="BX987">
        <v>1717769.13233561</v>
      </c>
      <c r="BY987">
        <v>1698638.5976261599</v>
      </c>
      <c r="BZ987">
        <v>1679721.1167848899</v>
      </c>
      <c r="CA987">
        <v>1661014.3170631099</v>
      </c>
      <c r="CB987">
        <v>1642515.85213712</v>
      </c>
      <c r="CC987">
        <v>1624223.40181383</v>
      </c>
    </row>
    <row r="988" spans="1:81" x14ac:dyDescent="0.25">
      <c r="A988">
        <v>19573</v>
      </c>
      <c r="B988" t="s">
        <v>546</v>
      </c>
      <c r="C988" t="s">
        <v>59</v>
      </c>
      <c r="D988">
        <v>2020</v>
      </c>
      <c r="E988" t="s">
        <v>690</v>
      </c>
      <c r="F988" t="s">
        <v>23</v>
      </c>
      <c r="G988">
        <v>2013</v>
      </c>
      <c r="H988">
        <v>12800000</v>
      </c>
      <c r="I988">
        <v>100</v>
      </c>
      <c r="J988">
        <v>2030</v>
      </c>
      <c r="K988">
        <v>17</v>
      </c>
      <c r="L988">
        <v>10624000</v>
      </c>
      <c r="M988">
        <v>2020</v>
      </c>
      <c r="N988">
        <v>11270000</v>
      </c>
      <c r="O988">
        <v>70.3125</v>
      </c>
      <c r="P988" t="s">
        <v>24</v>
      </c>
      <c r="Q988">
        <v>2.82152390243902</v>
      </c>
      <c r="R988">
        <v>1</v>
      </c>
      <c r="S988" t="s">
        <v>25</v>
      </c>
      <c r="T988">
        <v>-1.11368485725649E-2</v>
      </c>
      <c r="AR988">
        <v>12800000</v>
      </c>
      <c r="AS988">
        <v>12581428.5714285</v>
      </c>
      <c r="AT988">
        <v>12362857.142857101</v>
      </c>
      <c r="AU988">
        <v>12144285.7142857</v>
      </c>
      <c r="AV988">
        <v>11925714.2857142</v>
      </c>
      <c r="AW988">
        <v>11707142.8571428</v>
      </c>
      <c r="AX988">
        <v>11488571.428571399</v>
      </c>
      <c r="AY988">
        <v>11270000</v>
      </c>
      <c r="AZ988">
        <v>11205400</v>
      </c>
      <c r="BA988">
        <v>11140800</v>
      </c>
      <c r="BB988">
        <v>11076200</v>
      </c>
      <c r="BC988">
        <v>11011600</v>
      </c>
      <c r="BD988">
        <v>10947000</v>
      </c>
      <c r="BE988">
        <v>10882400</v>
      </c>
      <c r="BF988">
        <v>10817800</v>
      </c>
      <c r="BG988">
        <v>10753200</v>
      </c>
      <c r="BH988">
        <v>10688600</v>
      </c>
      <c r="BI988">
        <v>10624000</v>
      </c>
      <c r="BJ988">
        <v>10505682.120765001</v>
      </c>
      <c r="BK988">
        <v>10388681.929834601</v>
      </c>
      <c r="BL988">
        <v>10272984.7523134</v>
      </c>
      <c r="BM988">
        <v>10158576.0767387</v>
      </c>
      <c r="BN988">
        <v>10045441.553259101</v>
      </c>
      <c r="BO988">
        <v>9933566.9918359909</v>
      </c>
      <c r="BP988">
        <v>9822938.3604624793</v>
      </c>
      <c r="BQ988">
        <v>9713541.7834043708</v>
      </c>
      <c r="BR988">
        <v>9605363.5394593198</v>
      </c>
      <c r="BS988">
        <v>9498390.0602359194</v>
      </c>
      <c r="BT988">
        <v>9392607.9284519199</v>
      </c>
      <c r="BU988">
        <v>9288003.8762512803</v>
      </c>
      <c r="BV988">
        <v>9184564.7835400701</v>
      </c>
      <c r="BW988">
        <v>9082277.6763408706</v>
      </c>
      <c r="BX988">
        <v>8981129.7251654807</v>
      </c>
      <c r="BY988">
        <v>8881108.24340575</v>
      </c>
      <c r="BZ988">
        <v>8782200.6857423801</v>
      </c>
      <c r="CA988">
        <v>8684394.6465713903</v>
      </c>
      <c r="CB988">
        <v>8587677.8584481291</v>
      </c>
      <c r="CC988">
        <v>8492038.1905486304</v>
      </c>
    </row>
    <row r="989" spans="1:81" x14ac:dyDescent="0.25">
      <c r="A989">
        <v>19657</v>
      </c>
      <c r="B989" t="s">
        <v>1489</v>
      </c>
      <c r="C989" t="s">
        <v>116</v>
      </c>
      <c r="D989">
        <v>2016</v>
      </c>
      <c r="E989" t="s">
        <v>53</v>
      </c>
      <c r="F989" t="s">
        <v>54</v>
      </c>
      <c r="G989">
        <v>2015</v>
      </c>
      <c r="H989">
        <v>97441</v>
      </c>
      <c r="I989">
        <v>100</v>
      </c>
      <c r="J989">
        <v>2030</v>
      </c>
      <c r="K989">
        <v>38</v>
      </c>
      <c r="L989">
        <v>60413.42</v>
      </c>
      <c r="M989">
        <v>2020</v>
      </c>
      <c r="N989">
        <v>48992</v>
      </c>
      <c r="O989">
        <v>156.59655737472599</v>
      </c>
      <c r="P989" t="s">
        <v>24</v>
      </c>
      <c r="Q989">
        <v>3.37026098303902</v>
      </c>
      <c r="R989">
        <v>1</v>
      </c>
      <c r="S989" t="s">
        <v>25</v>
      </c>
      <c r="T989">
        <v>-1.11368485725649E-2</v>
      </c>
      <c r="AT989">
        <v>97441</v>
      </c>
      <c r="AU989">
        <v>87751.2</v>
      </c>
      <c r="AV989">
        <v>78061.399999999994</v>
      </c>
      <c r="AW989">
        <v>68371.600000000006</v>
      </c>
      <c r="AX989">
        <v>58681.799999999901</v>
      </c>
      <c r="AY989">
        <v>48992</v>
      </c>
      <c r="AZ989">
        <v>50134.142</v>
      </c>
      <c r="BA989">
        <v>51276.284</v>
      </c>
      <c r="BB989">
        <v>52418.425999999999</v>
      </c>
      <c r="BC989">
        <v>53560.567999999999</v>
      </c>
      <c r="BD989">
        <v>54702.71</v>
      </c>
      <c r="BE989">
        <v>55844.851999999999</v>
      </c>
      <c r="BF989">
        <v>56986.993999999999</v>
      </c>
      <c r="BG989">
        <v>58129.135999999999</v>
      </c>
      <c r="BH989">
        <v>59271.277999999998</v>
      </c>
      <c r="BI989">
        <v>60413.42</v>
      </c>
      <c r="BJ989">
        <v>59740.604889709197</v>
      </c>
      <c r="BK989">
        <v>59075.282819419102</v>
      </c>
      <c r="BL989">
        <v>58417.370340277703</v>
      </c>
      <c r="BM989">
        <v>57766.784932790601</v>
      </c>
      <c r="BN989">
        <v>57123.4449964702</v>
      </c>
      <c r="BO989">
        <v>56487.2698396013</v>
      </c>
      <c r="BP989">
        <v>55858.17966912</v>
      </c>
      <c r="BQ989">
        <v>55236.095580605899</v>
      </c>
      <c r="BR989">
        <v>54620.939548385002</v>
      </c>
      <c r="BS989">
        <v>54012.6344157434</v>
      </c>
      <c r="BT989">
        <v>53411.103885249897</v>
      </c>
      <c r="BU989">
        <v>52816.272509186398</v>
      </c>
      <c r="BV989">
        <v>52228.065680084197</v>
      </c>
      <c r="BW989">
        <v>51646.409621367202</v>
      </c>
      <c r="BX989">
        <v>51071.231378097298</v>
      </c>
      <c r="BY989">
        <v>50502.458807825002</v>
      </c>
      <c r="BZ989">
        <v>49940.020571540103</v>
      </c>
      <c r="CA989">
        <v>49383.846124724099</v>
      </c>
      <c r="CB989">
        <v>48833.865708502199</v>
      </c>
      <c r="CC989">
        <v>48290.010340893597</v>
      </c>
    </row>
    <row r="990" spans="1:81" x14ac:dyDescent="0.25">
      <c r="A990">
        <v>842878</v>
      </c>
      <c r="B990" t="s">
        <v>1490</v>
      </c>
      <c r="C990" t="s">
        <v>1286</v>
      </c>
      <c r="D990">
        <v>2021</v>
      </c>
      <c r="E990" t="s">
        <v>28</v>
      </c>
      <c r="F990" t="s">
        <v>23</v>
      </c>
      <c r="G990">
        <v>2019</v>
      </c>
      <c r="H990">
        <v>9026.7800000000007</v>
      </c>
      <c r="I990">
        <v>100</v>
      </c>
      <c r="J990">
        <v>2024</v>
      </c>
      <c r="K990">
        <v>1.5</v>
      </c>
      <c r="L990">
        <v>8891.3783000000003</v>
      </c>
      <c r="M990">
        <v>2020</v>
      </c>
      <c r="N990">
        <v>8940.08</v>
      </c>
      <c r="O990">
        <v>64.031692364276594</v>
      </c>
      <c r="P990" t="s">
        <v>24</v>
      </c>
      <c r="Q990">
        <v>2.6623179758487301</v>
      </c>
      <c r="R990">
        <v>1</v>
      </c>
      <c r="S990" t="s">
        <v>25</v>
      </c>
      <c r="T990">
        <v>-1.11368485725649E-2</v>
      </c>
      <c r="AX990">
        <v>9026.7800000000007</v>
      </c>
      <c r="AY990">
        <v>8940.08</v>
      </c>
      <c r="AZ990">
        <v>8927.9045750000005</v>
      </c>
      <c r="BA990">
        <v>8915.7291499999992</v>
      </c>
      <c r="BB990">
        <v>8903.5537249999998</v>
      </c>
      <c r="BC990">
        <v>8891.3783000000003</v>
      </c>
      <c r="BD990">
        <v>8792.3563662715096</v>
      </c>
      <c r="BE990">
        <v>8694.4372248243108</v>
      </c>
      <c r="BF990">
        <v>8597.6085940277699</v>
      </c>
      <c r="BG990">
        <v>8501.8583290298993</v>
      </c>
      <c r="BH990">
        <v>8407.1744202340997</v>
      </c>
      <c r="BI990">
        <v>8313.5449917928108</v>
      </c>
      <c r="BJ990">
        <v>8220.9583001180108</v>
      </c>
      <c r="BK990">
        <v>8129.4027324082199</v>
      </c>
      <c r="BL990">
        <v>8038.8668051920004</v>
      </c>
      <c r="BM990">
        <v>7949.3391628875497</v>
      </c>
      <c r="BN990">
        <v>7860.8085763785102</v>
      </c>
      <c r="BO990">
        <v>7773.2639416054699</v>
      </c>
      <c r="BP990">
        <v>7686.6942781732296</v>
      </c>
      <c r="BQ990">
        <v>7601.0887279736098</v>
      </c>
      <c r="BR990">
        <v>7516.4365538235397</v>
      </c>
      <c r="BS990">
        <v>7432.72713811832</v>
      </c>
      <c r="BT990">
        <v>7349.9499814998999</v>
      </c>
      <c r="BU990">
        <v>7268.0947015400097</v>
      </c>
      <c r="BV990">
        <v>7187.1510314378902</v>
      </c>
      <c r="BW990">
        <v>7107.1088187326204</v>
      </c>
      <c r="BX990">
        <v>7027.95802402965</v>
      </c>
      <c r="BY990">
        <v>6949.68871974169</v>
      </c>
      <c r="BZ990">
        <v>6872.2910888434599</v>
      </c>
      <c r="CA990">
        <v>6795.7554236404303</v>
      </c>
      <c r="CB990">
        <v>6720.0721245511604</v>
      </c>
      <c r="CC990">
        <v>6645.2316989033197</v>
      </c>
    </row>
    <row r="991" spans="1:81" x14ac:dyDescent="0.25">
      <c r="A991">
        <v>63843</v>
      </c>
      <c r="B991" t="s">
        <v>1491</v>
      </c>
      <c r="C991" t="s">
        <v>31</v>
      </c>
      <c r="D991">
        <v>2020</v>
      </c>
      <c r="E991" t="s">
        <v>105</v>
      </c>
      <c r="F991" t="s">
        <v>54</v>
      </c>
      <c r="G991">
        <v>2019</v>
      </c>
      <c r="H991">
        <v>49256741</v>
      </c>
      <c r="I991">
        <v>100</v>
      </c>
      <c r="J991">
        <v>2050</v>
      </c>
      <c r="K991">
        <v>100</v>
      </c>
      <c r="L991">
        <v>0</v>
      </c>
      <c r="M991">
        <v>2020</v>
      </c>
      <c r="N991">
        <v>43618456</v>
      </c>
      <c r="O991">
        <v>17.2035905522559</v>
      </c>
      <c r="P991" t="s">
        <v>45</v>
      </c>
      <c r="Q991">
        <v>4.0078123580999998</v>
      </c>
      <c r="R991">
        <v>1</v>
      </c>
      <c r="S991" t="s">
        <v>25</v>
      </c>
      <c r="T991">
        <v>-1.11368485725649E-2</v>
      </c>
      <c r="AX991">
        <v>49256741</v>
      </c>
      <c r="AY991">
        <v>43618456</v>
      </c>
      <c r="AZ991">
        <v>42164507.466666602</v>
      </c>
      <c r="BA991">
        <v>40710558.9333333</v>
      </c>
      <c r="BB991">
        <v>39256610.399999999</v>
      </c>
      <c r="BC991">
        <v>37802661.8666666</v>
      </c>
      <c r="BD991">
        <v>36348713.333333299</v>
      </c>
      <c r="BE991">
        <v>34894764.799999997</v>
      </c>
      <c r="BF991">
        <v>33440816.266666599</v>
      </c>
      <c r="BG991">
        <v>31986867.733333301</v>
      </c>
      <c r="BH991">
        <v>30532919.199999999</v>
      </c>
      <c r="BI991">
        <v>29078970.666666601</v>
      </c>
      <c r="BJ991">
        <v>27625022.133333299</v>
      </c>
      <c r="BK991">
        <v>26171073.599999901</v>
      </c>
      <c r="BL991">
        <v>24717125.066666599</v>
      </c>
      <c r="BM991">
        <v>23263176.533333302</v>
      </c>
      <c r="BN991">
        <v>21809228</v>
      </c>
      <c r="BO991">
        <v>20355279.466666602</v>
      </c>
      <c r="BP991">
        <v>18901330.9333333</v>
      </c>
      <c r="BQ991">
        <v>17447382.399999999</v>
      </c>
      <c r="BR991">
        <v>15993433.8666666</v>
      </c>
      <c r="BS991">
        <v>14539485.3333333</v>
      </c>
      <c r="BT991">
        <v>13085536.800000001</v>
      </c>
      <c r="BU991">
        <v>11631588.2666666</v>
      </c>
      <c r="BV991">
        <v>10177639.733333301</v>
      </c>
      <c r="BW991">
        <v>8723691.1999999899</v>
      </c>
      <c r="BX991">
        <v>7269742.6666666605</v>
      </c>
      <c r="BY991">
        <v>5815794.13333333</v>
      </c>
      <c r="BZ991">
        <v>4361845.5999999996</v>
      </c>
      <c r="CA991">
        <v>2907897.0666666599</v>
      </c>
      <c r="CB991">
        <v>1453948.5333333299</v>
      </c>
      <c r="CC991">
        <v>0</v>
      </c>
    </row>
    <row r="992" spans="1:81" x14ac:dyDescent="0.25">
      <c r="A992">
        <v>22696</v>
      </c>
      <c r="B992" t="s">
        <v>1492</v>
      </c>
      <c r="C992" t="s">
        <v>415</v>
      </c>
      <c r="D992">
        <v>2020</v>
      </c>
      <c r="E992" t="s">
        <v>88</v>
      </c>
      <c r="F992" t="s">
        <v>54</v>
      </c>
      <c r="G992">
        <v>2019</v>
      </c>
      <c r="H992">
        <v>8071</v>
      </c>
      <c r="I992">
        <v>100</v>
      </c>
      <c r="J992">
        <v>2024</v>
      </c>
      <c r="K992">
        <v>12.5</v>
      </c>
      <c r="L992">
        <v>7062.125</v>
      </c>
      <c r="M992">
        <v>2020</v>
      </c>
      <c r="N992">
        <v>7116</v>
      </c>
      <c r="O992">
        <v>94.659893445669695</v>
      </c>
      <c r="P992" t="s">
        <v>24</v>
      </c>
      <c r="Q992">
        <v>3.1123178802707301</v>
      </c>
      <c r="R992">
        <v>1</v>
      </c>
      <c r="S992" t="s">
        <v>25</v>
      </c>
      <c r="T992">
        <v>-1.11368485725649E-2</v>
      </c>
      <c r="AX992">
        <v>8071</v>
      </c>
      <c r="AY992">
        <v>7116</v>
      </c>
      <c r="AZ992">
        <v>7102.53125</v>
      </c>
      <c r="BA992">
        <v>7089.0625</v>
      </c>
      <c r="BB992">
        <v>7075.59375</v>
      </c>
      <c r="BC992">
        <v>7062.125</v>
      </c>
      <c r="BD992">
        <v>6983.4751832744696</v>
      </c>
      <c r="BE992">
        <v>6905.7012776480797</v>
      </c>
      <c r="BF992">
        <v>6828.7935282315402</v>
      </c>
      <c r="BG992">
        <v>6752.7422887743196</v>
      </c>
      <c r="BH992">
        <v>6677.53802045468</v>
      </c>
      <c r="BI992">
        <v>6603.17129068333</v>
      </c>
      <c r="BJ992">
        <v>6529.63277192028</v>
      </c>
      <c r="BK992">
        <v>6456.9132405049504</v>
      </c>
      <c r="BL992">
        <v>6385.0035754992596</v>
      </c>
      <c r="BM992">
        <v>6313.8947575436396</v>
      </c>
      <c r="BN992">
        <v>6243.5778677257604</v>
      </c>
      <c r="BO992">
        <v>6174.0440864618804</v>
      </c>
      <c r="BP992">
        <v>6105.28469239062</v>
      </c>
      <c r="BQ992">
        <v>6037.2910612790602</v>
      </c>
      <c r="BR992">
        <v>5970.0546649410999</v>
      </c>
      <c r="BS992">
        <v>5903.56707016772</v>
      </c>
      <c r="BT992">
        <v>5837.8199376692801</v>
      </c>
      <c r="BU992">
        <v>5772.8050210295496</v>
      </c>
      <c r="BV992">
        <v>5708.5141656714004</v>
      </c>
      <c r="BW992">
        <v>5644.9393078339799</v>
      </c>
      <c r="BX992">
        <v>5582.0724735613103</v>
      </c>
      <c r="BY992">
        <v>5519.9057777021799</v>
      </c>
      <c r="BZ992">
        <v>5458.4314229210804</v>
      </c>
      <c r="CA992">
        <v>5397.6416987202801</v>
      </c>
      <c r="CB992">
        <v>5337.5289804726699</v>
      </c>
      <c r="CC992">
        <v>5278.0857284654703</v>
      </c>
    </row>
    <row r="993" spans="1:81" x14ac:dyDescent="0.25">
      <c r="A993">
        <v>19822</v>
      </c>
      <c r="B993" t="s">
        <v>1493</v>
      </c>
      <c r="C993" t="s">
        <v>27</v>
      </c>
      <c r="D993">
        <v>2006</v>
      </c>
      <c r="E993" t="s">
        <v>28</v>
      </c>
      <c r="F993" t="s">
        <v>23</v>
      </c>
      <c r="G993">
        <v>2006</v>
      </c>
      <c r="H993">
        <v>171365</v>
      </c>
      <c r="I993">
        <v>100</v>
      </c>
      <c r="J993">
        <v>2026</v>
      </c>
      <c r="K993">
        <v>75</v>
      </c>
      <c r="L993">
        <v>42841.25</v>
      </c>
      <c r="M993">
        <v>2020</v>
      </c>
      <c r="N993">
        <v>43994</v>
      </c>
      <c r="O993">
        <v>99.103084060339</v>
      </c>
      <c r="P993" t="s">
        <v>24</v>
      </c>
      <c r="Q993">
        <v>3.3983098194268302</v>
      </c>
      <c r="R993">
        <v>1</v>
      </c>
      <c r="S993" t="s">
        <v>25</v>
      </c>
      <c r="T993">
        <v>-1.11368485725649E-2</v>
      </c>
      <c r="AK993">
        <v>171365</v>
      </c>
      <c r="AL993">
        <v>162267.07142857101</v>
      </c>
      <c r="AM993">
        <v>153169.142857142</v>
      </c>
      <c r="AN993">
        <v>144071.214285714</v>
      </c>
      <c r="AO993">
        <v>134973.28571428501</v>
      </c>
      <c r="AP993">
        <v>125875.357142857</v>
      </c>
      <c r="AQ993">
        <v>116777.428571428</v>
      </c>
      <c r="AR993">
        <v>107679.5</v>
      </c>
      <c r="AS993">
        <v>98581.571428571406</v>
      </c>
      <c r="AT993">
        <v>89483.642857142797</v>
      </c>
      <c r="AU993">
        <v>80385.714285714203</v>
      </c>
      <c r="AV993">
        <v>71287.785714285696</v>
      </c>
      <c r="AW993">
        <v>62189.857142857101</v>
      </c>
      <c r="AX993">
        <v>53091.9285714285</v>
      </c>
      <c r="AY993">
        <v>43994</v>
      </c>
      <c r="AZ993">
        <v>43801.875</v>
      </c>
      <c r="BA993">
        <v>43609.75</v>
      </c>
      <c r="BB993">
        <v>43417.625</v>
      </c>
      <c r="BC993">
        <v>43225.5</v>
      </c>
      <c r="BD993">
        <v>43033.375</v>
      </c>
      <c r="BE993">
        <v>42841.25</v>
      </c>
      <c r="BF993">
        <v>42364.133486090599</v>
      </c>
      <c r="BG993">
        <v>41892.330546548001</v>
      </c>
      <c r="BH993">
        <v>41425.782004899302</v>
      </c>
      <c r="BI993">
        <v>40964.429343710697</v>
      </c>
      <c r="BJ993">
        <v>40508.214697248201</v>
      </c>
      <c r="BK993">
        <v>40057.08084422</v>
      </c>
      <c r="BL993">
        <v>39610.971200598899</v>
      </c>
      <c r="BM993">
        <v>39169.829812525597</v>
      </c>
      <c r="BN993">
        <v>38733.601349290402</v>
      </c>
      <c r="BO993">
        <v>38302.231096393298</v>
      </c>
      <c r="BP993">
        <v>37875.664948681297</v>
      </c>
      <c r="BQ993">
        <v>37453.849403562701</v>
      </c>
      <c r="BR993">
        <v>37036.731554295497</v>
      </c>
      <c r="BS993">
        <v>36624.259083352597</v>
      </c>
      <c r="BT993">
        <v>36216.380255858901</v>
      </c>
      <c r="BU993">
        <v>35813.043913103</v>
      </c>
      <c r="BV993">
        <v>35414.199466120197</v>
      </c>
      <c r="BW993">
        <v>35019.796889347403</v>
      </c>
      <c r="BX993">
        <v>34629.786714348702</v>
      </c>
      <c r="BY993">
        <v>34244.120023610798</v>
      </c>
      <c r="BZ993">
        <v>33862.748444407101</v>
      </c>
      <c r="CA993">
        <v>33485.6241427309</v>
      </c>
      <c r="CB993">
        <v>33112.699817295499</v>
      </c>
      <c r="CC993">
        <v>32743.9286936014</v>
      </c>
    </row>
    <row r="994" spans="1:81" x14ac:dyDescent="0.25">
      <c r="A994">
        <v>19569</v>
      </c>
      <c r="B994" t="s">
        <v>1494</v>
      </c>
      <c r="C994" t="s">
        <v>27</v>
      </c>
      <c r="D994">
        <v>2020</v>
      </c>
      <c r="E994" t="s">
        <v>105</v>
      </c>
      <c r="F994" t="s">
        <v>54</v>
      </c>
      <c r="G994">
        <v>2007</v>
      </c>
      <c r="H994">
        <v>44888416</v>
      </c>
      <c r="I994">
        <v>100</v>
      </c>
      <c r="J994">
        <v>2050</v>
      </c>
      <c r="K994">
        <v>100</v>
      </c>
      <c r="L994">
        <v>0</v>
      </c>
      <c r="M994">
        <v>2020</v>
      </c>
      <c r="N994">
        <v>19940767</v>
      </c>
      <c r="O994">
        <v>55.577031276844302</v>
      </c>
      <c r="P994" t="s">
        <v>45</v>
      </c>
      <c r="Q994">
        <v>4.0044888415999997</v>
      </c>
      <c r="R994">
        <v>1</v>
      </c>
      <c r="S994" t="s">
        <v>25</v>
      </c>
      <c r="T994">
        <v>-1.11368485725649E-2</v>
      </c>
      <c r="AL994">
        <v>44888416</v>
      </c>
      <c r="AM994">
        <v>42969366.076922998</v>
      </c>
      <c r="AN994">
        <v>41050316.1538461</v>
      </c>
      <c r="AO994">
        <v>39131266.230769202</v>
      </c>
      <c r="AP994">
        <v>37212216.307692297</v>
      </c>
      <c r="AQ994">
        <v>35293166.384615302</v>
      </c>
      <c r="AR994">
        <v>33374116.461538401</v>
      </c>
      <c r="AS994">
        <v>31455066.538461499</v>
      </c>
      <c r="AT994">
        <v>29536016.615384601</v>
      </c>
      <c r="AU994">
        <v>27616966.692307599</v>
      </c>
      <c r="AV994">
        <v>25697916.769230701</v>
      </c>
      <c r="AW994">
        <v>23778866.846153799</v>
      </c>
      <c r="AX994">
        <v>21859816.923076902</v>
      </c>
      <c r="AY994">
        <v>19940767</v>
      </c>
      <c r="AZ994">
        <v>19276074.766666599</v>
      </c>
      <c r="BA994">
        <v>18611382.533333302</v>
      </c>
      <c r="BB994">
        <v>17946690.300000001</v>
      </c>
      <c r="BC994">
        <v>17281998.066666599</v>
      </c>
      <c r="BD994">
        <v>16617305.8333333</v>
      </c>
      <c r="BE994">
        <v>15952613.6</v>
      </c>
      <c r="BF994">
        <v>15287921.3666666</v>
      </c>
      <c r="BG994">
        <v>14623229.133333299</v>
      </c>
      <c r="BH994">
        <v>13958536.9</v>
      </c>
      <c r="BI994">
        <v>13293844.666666601</v>
      </c>
      <c r="BJ994">
        <v>12629152.4333333</v>
      </c>
      <c r="BK994">
        <v>11964460.199999999</v>
      </c>
      <c r="BL994">
        <v>11299767.9666666</v>
      </c>
      <c r="BM994">
        <v>10635075.733333301</v>
      </c>
      <c r="BN994">
        <v>9970383.5</v>
      </c>
      <c r="BO994">
        <v>9305691.2666666601</v>
      </c>
      <c r="BP994">
        <v>8640999.0333333295</v>
      </c>
      <c r="BQ994">
        <v>7976306.7999999998</v>
      </c>
      <c r="BR994">
        <v>7311614.5666666599</v>
      </c>
      <c r="BS994">
        <v>6646922.3333333302</v>
      </c>
      <c r="BT994">
        <v>5982230.0999999996</v>
      </c>
      <c r="BU994">
        <v>5317537.8666666597</v>
      </c>
      <c r="BV994">
        <v>4652845.63333333</v>
      </c>
      <c r="BW994">
        <v>3988153.3999999901</v>
      </c>
      <c r="BX994">
        <v>3323461.16666666</v>
      </c>
      <c r="BY994">
        <v>2658768.9333333299</v>
      </c>
      <c r="BZ994">
        <v>1994076.6999999899</v>
      </c>
      <c r="CA994">
        <v>1329384.46666666</v>
      </c>
      <c r="CB994">
        <v>664692.23333333398</v>
      </c>
      <c r="CC994">
        <v>0</v>
      </c>
    </row>
    <row r="995" spans="1:81" x14ac:dyDescent="0.25">
      <c r="A995">
        <v>19923</v>
      </c>
      <c r="B995" t="s">
        <v>1495</v>
      </c>
      <c r="C995" t="s">
        <v>27</v>
      </c>
      <c r="D995">
        <v>2020</v>
      </c>
      <c r="E995" t="s">
        <v>28</v>
      </c>
      <c r="F995" t="s">
        <v>23</v>
      </c>
      <c r="G995">
        <v>2020</v>
      </c>
      <c r="H995">
        <v>183363</v>
      </c>
      <c r="I995">
        <v>100</v>
      </c>
      <c r="J995">
        <v>2030</v>
      </c>
      <c r="K995">
        <v>30</v>
      </c>
      <c r="L995">
        <v>128354.099999999</v>
      </c>
      <c r="M995">
        <v>2020</v>
      </c>
      <c r="N995">
        <v>162886</v>
      </c>
      <c r="O995">
        <v>37.224885427630802</v>
      </c>
      <c r="P995" t="s">
        <v>45</v>
      </c>
      <c r="Q995">
        <v>2.95026223873902</v>
      </c>
      <c r="R995">
        <v>1</v>
      </c>
      <c r="S995" t="s">
        <v>25</v>
      </c>
      <c r="T995">
        <v>-1.11368485725649E-2</v>
      </c>
      <c r="AY995">
        <v>162886</v>
      </c>
      <c r="AZ995">
        <v>159432.81</v>
      </c>
      <c r="BA995">
        <v>155979.62</v>
      </c>
      <c r="BB995">
        <v>152526.43</v>
      </c>
      <c r="BC995">
        <v>149073.24</v>
      </c>
      <c r="BD995">
        <v>145620.04999999999</v>
      </c>
      <c r="BE995">
        <v>142166.85999999999</v>
      </c>
      <c r="BF995">
        <v>138713.66999999899</v>
      </c>
      <c r="BG995">
        <v>135260.47999999899</v>
      </c>
      <c r="BH995">
        <v>131807.28999999899</v>
      </c>
      <c r="BI995">
        <v>128354.099999999</v>
      </c>
      <c r="BJ995">
        <v>126924.639824632</v>
      </c>
      <c r="BK995">
        <v>125511.099330777</v>
      </c>
      <c r="BL995">
        <v>124113.30122335401</v>
      </c>
      <c r="BM995">
        <v>122731.07018178899</v>
      </c>
      <c r="BN995">
        <v>121364.232838025</v>
      </c>
      <c r="BO995">
        <v>120012.617754783</v>
      </c>
      <c r="BP995">
        <v>118676.055404051</v>
      </c>
      <c r="BQ995">
        <v>117354.37814582601</v>
      </c>
      <c r="BR995">
        <v>116047.420207089</v>
      </c>
      <c r="BS995">
        <v>114755.017661006</v>
      </c>
      <c r="BT995">
        <v>113477.008406373</v>
      </c>
      <c r="BU995">
        <v>112213.23214728299</v>
      </c>
      <c r="BV995">
        <v>110963.530373021</v>
      </c>
      <c r="BW995">
        <v>109727.74633818</v>
      </c>
      <c r="BX995">
        <v>108505.72504300201</v>
      </c>
      <c r="BY995">
        <v>107297.313213942</v>
      </c>
      <c r="BZ995">
        <v>106102.35928443501</v>
      </c>
      <c r="CA995">
        <v>104920.713375893</v>
      </c>
      <c r="CB995">
        <v>103752.2272789</v>
      </c>
      <c r="CC995">
        <v>102596.754434628</v>
      </c>
    </row>
    <row r="996" spans="1:81" x14ac:dyDescent="0.25">
      <c r="A996">
        <v>839375</v>
      </c>
      <c r="B996" t="s">
        <v>1496</v>
      </c>
      <c r="C996" t="s">
        <v>78</v>
      </c>
      <c r="D996">
        <v>2020</v>
      </c>
      <c r="E996" t="s">
        <v>28</v>
      </c>
      <c r="F996" t="s">
        <v>23</v>
      </c>
      <c r="G996">
        <v>2020</v>
      </c>
      <c r="H996">
        <v>12.6</v>
      </c>
      <c r="I996">
        <v>100</v>
      </c>
      <c r="J996">
        <v>2030</v>
      </c>
      <c r="K996">
        <v>5</v>
      </c>
      <c r="L996">
        <v>11.969999999999899</v>
      </c>
      <c r="M996">
        <v>2020</v>
      </c>
      <c r="N996">
        <v>12.6</v>
      </c>
      <c r="O996">
        <v>0</v>
      </c>
      <c r="P996" t="s">
        <v>24</v>
      </c>
      <c r="Q996">
        <v>2.70024390369902</v>
      </c>
      <c r="R996">
        <v>1</v>
      </c>
      <c r="S996" t="s">
        <v>25</v>
      </c>
      <c r="T996">
        <v>-1.11368485725649E-2</v>
      </c>
      <c r="AY996">
        <v>12.6</v>
      </c>
      <c r="AZ996">
        <v>12.5369999999999</v>
      </c>
      <c r="BA996">
        <v>12.474</v>
      </c>
      <c r="BB996">
        <v>12.411</v>
      </c>
      <c r="BC996">
        <v>12.3479999999999</v>
      </c>
      <c r="BD996">
        <v>12.285</v>
      </c>
      <c r="BE996">
        <v>12.222</v>
      </c>
      <c r="BF996">
        <v>12.158999999999899</v>
      </c>
      <c r="BG996">
        <v>12.095999999999901</v>
      </c>
      <c r="BH996">
        <v>12.032999999999999</v>
      </c>
      <c r="BI996">
        <v>11.969999999999899</v>
      </c>
      <c r="BJ996">
        <v>11.836691922586301</v>
      </c>
      <c r="BK996">
        <v>11.7048684770444</v>
      </c>
      <c r="BL996">
        <v>11.5745131292538</v>
      </c>
      <c r="BM996">
        <v>11.445609529232099</v>
      </c>
      <c r="BN996">
        <v>11.318141509084301</v>
      </c>
      <c r="BO996">
        <v>11.1920930809748</v>
      </c>
      <c r="BP996">
        <v>11.0674484351219</v>
      </c>
      <c r="BQ996">
        <v>10.944191937815299</v>
      </c>
      <c r="BR996">
        <v>10.8223081294548</v>
      </c>
      <c r="BS996">
        <v>10.7017817226114</v>
      </c>
      <c r="BT996">
        <v>10.582597600110001</v>
      </c>
      <c r="BU996">
        <v>10.464740813133201</v>
      </c>
      <c r="BV996">
        <v>10.348196579346199</v>
      </c>
      <c r="BW996">
        <v>10.2329502810429</v>
      </c>
      <c r="BX996">
        <v>10.118987463312299</v>
      </c>
      <c r="BY996">
        <v>10.006293832225699</v>
      </c>
      <c r="BZ996">
        <v>9.8948552530436995</v>
      </c>
      <c r="CA996">
        <v>9.7846577484431094</v>
      </c>
      <c r="CB996">
        <v>9.6756874967643203</v>
      </c>
      <c r="CC996">
        <v>9.5679308302773993</v>
      </c>
    </row>
    <row r="997" spans="1:81" x14ac:dyDescent="0.25">
      <c r="A997">
        <v>32481</v>
      </c>
      <c r="B997" t="s">
        <v>1497</v>
      </c>
      <c r="C997" t="s">
        <v>65</v>
      </c>
      <c r="D997">
        <v>2019</v>
      </c>
      <c r="E997" t="s">
        <v>690</v>
      </c>
      <c r="F997" t="s">
        <v>23</v>
      </c>
      <c r="G997">
        <v>2015</v>
      </c>
      <c r="H997">
        <v>6800000</v>
      </c>
      <c r="I997">
        <v>100</v>
      </c>
      <c r="J997">
        <v>2030</v>
      </c>
      <c r="K997">
        <v>65</v>
      </c>
      <c r="L997">
        <v>2380000</v>
      </c>
      <c r="M997">
        <v>2020</v>
      </c>
      <c r="N997">
        <v>5420000</v>
      </c>
      <c r="O997">
        <v>31.221719457013599</v>
      </c>
      <c r="P997" t="s">
        <v>24</v>
      </c>
      <c r="Q997">
        <v>3.30092390243902</v>
      </c>
      <c r="R997">
        <v>1</v>
      </c>
      <c r="S997" t="s">
        <v>25</v>
      </c>
      <c r="T997">
        <v>-1.11368485725649E-2</v>
      </c>
      <c r="AT997">
        <v>6800000</v>
      </c>
      <c r="AU997">
        <v>6524000</v>
      </c>
      <c r="AV997">
        <v>6248000</v>
      </c>
      <c r="AW997">
        <v>5972000</v>
      </c>
      <c r="AX997">
        <v>5696000</v>
      </c>
      <c r="AY997">
        <v>5420000</v>
      </c>
      <c r="AZ997">
        <v>5116000</v>
      </c>
      <c r="BA997">
        <v>4812000</v>
      </c>
      <c r="BB997">
        <v>4508000</v>
      </c>
      <c r="BC997">
        <v>4204000</v>
      </c>
      <c r="BD997">
        <v>3900000</v>
      </c>
      <c r="BE997">
        <v>3596000</v>
      </c>
      <c r="BF997">
        <v>3292000</v>
      </c>
      <c r="BG997">
        <v>2988000</v>
      </c>
      <c r="BH997">
        <v>2684000</v>
      </c>
      <c r="BI997">
        <v>2380000</v>
      </c>
      <c r="BJ997">
        <v>2353494.3003972899</v>
      </c>
      <c r="BK997">
        <v>2327283.7907573702</v>
      </c>
      <c r="BL997">
        <v>2301365.18359432</v>
      </c>
      <c r="BM997">
        <v>2275735.22803446</v>
      </c>
      <c r="BN997">
        <v>2250390.7094085901</v>
      </c>
      <c r="BO997">
        <v>2225328.4488487998</v>
      </c>
      <c r="BP997">
        <v>2200545.3028897499</v>
      </c>
      <c r="BQ997">
        <v>2176038.16307439</v>
      </c>
      <c r="BR997">
        <v>2151803.9555641101</v>
      </c>
      <c r="BS997">
        <v>2127839.64075315</v>
      </c>
      <c r="BT997">
        <v>2104142.2128873798</v>
      </c>
      <c r="BU997">
        <v>2080708.69968731</v>
      </c>
      <c r="BV997">
        <v>2057536.1619752799</v>
      </c>
      <c r="BW997">
        <v>2034621.69330678</v>
      </c>
      <c r="BX997">
        <v>2011962.4196059699</v>
      </c>
      <c r="BY997">
        <v>1989555.4988051199</v>
      </c>
      <c r="BZ997">
        <v>1967398.1204882199</v>
      </c>
      <c r="CA997">
        <v>1945487.50553839</v>
      </c>
      <c r="CB997">
        <v>1923820.90578939</v>
      </c>
      <c r="CC997">
        <v>1902395.60368088</v>
      </c>
    </row>
    <row r="998" spans="1:81" x14ac:dyDescent="0.25">
      <c r="A998">
        <v>20031</v>
      </c>
      <c r="B998" t="s">
        <v>1498</v>
      </c>
      <c r="C998" t="s">
        <v>65</v>
      </c>
      <c r="D998">
        <v>2020</v>
      </c>
      <c r="E998" t="s">
        <v>690</v>
      </c>
      <c r="F998" t="s">
        <v>23</v>
      </c>
      <c r="G998">
        <v>2019</v>
      </c>
      <c r="H998">
        <v>34050</v>
      </c>
      <c r="I998">
        <v>95</v>
      </c>
      <c r="J998">
        <v>2030</v>
      </c>
      <c r="K998">
        <v>46</v>
      </c>
      <c r="L998">
        <v>18387</v>
      </c>
      <c r="M998">
        <v>2020</v>
      </c>
      <c r="N998">
        <v>20380</v>
      </c>
      <c r="O998">
        <v>87.816261360845004</v>
      </c>
      <c r="P998" t="s">
        <v>24</v>
      </c>
      <c r="Q998">
        <v>3.06024744243902</v>
      </c>
      <c r="R998">
        <v>1</v>
      </c>
      <c r="S998" t="s">
        <v>25</v>
      </c>
      <c r="T998">
        <v>-1.11368485725649E-2</v>
      </c>
      <c r="AX998">
        <v>34050</v>
      </c>
      <c r="AY998">
        <v>20380</v>
      </c>
      <c r="AZ998">
        <v>20180.7</v>
      </c>
      <c r="BA998">
        <v>19981.400000000001</v>
      </c>
      <c r="BB998">
        <v>19782.099999999999</v>
      </c>
      <c r="BC998">
        <v>19582.8</v>
      </c>
      <c r="BD998">
        <v>19383.5</v>
      </c>
      <c r="BE998">
        <v>19184.2</v>
      </c>
      <c r="BF998">
        <v>18984.900000000001</v>
      </c>
      <c r="BG998">
        <v>18785.599999999999</v>
      </c>
      <c r="BH998">
        <v>18586.3</v>
      </c>
      <c r="BI998">
        <v>18387</v>
      </c>
      <c r="BJ998">
        <v>18182.2267652962</v>
      </c>
      <c r="BK998">
        <v>17979.734059099101</v>
      </c>
      <c r="BL998">
        <v>17779.496483507901</v>
      </c>
      <c r="BM998">
        <v>17581.488923474601</v>
      </c>
      <c r="BN998">
        <v>17385.686543653599</v>
      </c>
      <c r="BO998">
        <v>17192.064785286901</v>
      </c>
      <c r="BP998">
        <v>17000.599363123401</v>
      </c>
      <c r="BQ998">
        <v>16811.266262373501</v>
      </c>
      <c r="BR998">
        <v>16624.041735696399</v>
      </c>
      <c r="BS998">
        <v>16438.9023002219</v>
      </c>
      <c r="BT998">
        <v>16255.824734605099</v>
      </c>
      <c r="BU998">
        <v>16074.7860761137</v>
      </c>
      <c r="BV998">
        <v>15895.7636177476</v>
      </c>
      <c r="BW998">
        <v>15718.7349053915</v>
      </c>
      <c r="BX998">
        <v>15543.6777349979</v>
      </c>
      <c r="BY998">
        <v>15370.570149802399</v>
      </c>
      <c r="BZ998">
        <v>15199.3904375701</v>
      </c>
      <c r="CA998">
        <v>15030.117127871599</v>
      </c>
      <c r="CB998">
        <v>14862.7289893906</v>
      </c>
      <c r="CC998">
        <v>14697.205027260599</v>
      </c>
    </row>
    <row r="999" spans="1:81" x14ac:dyDescent="0.25">
      <c r="A999">
        <v>20081</v>
      </c>
      <c r="B999" t="s">
        <v>1499</v>
      </c>
      <c r="C999" t="s">
        <v>59</v>
      </c>
      <c r="D999">
        <v>2018</v>
      </c>
      <c r="E999" t="s">
        <v>28</v>
      </c>
      <c r="F999" t="s">
        <v>23</v>
      </c>
      <c r="G999">
        <v>2017</v>
      </c>
      <c r="H999">
        <v>39526</v>
      </c>
      <c r="I999">
        <v>100</v>
      </c>
      <c r="J999">
        <v>2030</v>
      </c>
      <c r="K999">
        <v>33</v>
      </c>
      <c r="L999">
        <v>26482.42</v>
      </c>
      <c r="M999">
        <v>2020</v>
      </c>
      <c r="N999">
        <v>33377.572</v>
      </c>
      <c r="O999">
        <v>69.703026163167294</v>
      </c>
      <c r="P999" t="s">
        <v>706</v>
      </c>
      <c r="Q999">
        <v>2.9802478551390199</v>
      </c>
      <c r="R999">
        <v>1</v>
      </c>
      <c r="S999" t="s">
        <v>25</v>
      </c>
      <c r="T999">
        <v>-1.11368485725649E-2</v>
      </c>
      <c r="AV999">
        <v>39526</v>
      </c>
      <c r="AW999">
        <v>37476.523999999998</v>
      </c>
      <c r="AX999">
        <v>35427.048000000003</v>
      </c>
      <c r="AY999">
        <v>33377.572</v>
      </c>
      <c r="AZ999">
        <v>32688.056799999998</v>
      </c>
      <c r="BA999">
        <v>31998.5416</v>
      </c>
      <c r="BB999">
        <v>31309.026399999999</v>
      </c>
      <c r="BC999">
        <v>30619.511200000001</v>
      </c>
      <c r="BD999">
        <v>29929.995999999999</v>
      </c>
      <c r="BE999">
        <v>29240.480799999899</v>
      </c>
      <c r="BF999">
        <v>28550.9656</v>
      </c>
      <c r="BG999">
        <v>27861.4503999999</v>
      </c>
      <c r="BH999">
        <v>27171.9352</v>
      </c>
      <c r="BI999">
        <v>26482.42</v>
      </c>
      <c r="BJ999">
        <v>26187.4892986249</v>
      </c>
      <c r="BK999">
        <v>25895.843195810401</v>
      </c>
      <c r="BL999">
        <v>25607.445111479799</v>
      </c>
      <c r="BM999">
        <v>25322.258872942999</v>
      </c>
      <c r="BN999">
        <v>25040.248710359701</v>
      </c>
      <c r="BO999">
        <v>24761.3792522531</v>
      </c>
      <c r="BP999">
        <v>24485.615521072901</v>
      </c>
      <c r="BQ999">
        <v>24212.922928808701</v>
      </c>
      <c r="BR999">
        <v>23943.267272651301</v>
      </c>
      <c r="BS999">
        <v>23676.614730703401</v>
      </c>
      <c r="BT999">
        <v>23412.931857736599</v>
      </c>
      <c r="BU999">
        <v>23152.1855809972</v>
      </c>
      <c r="BV999">
        <v>22894.3431960577</v>
      </c>
      <c r="BW999">
        <v>22639.372362714901</v>
      </c>
      <c r="BX999">
        <v>22387.241100933399</v>
      </c>
      <c r="BY999">
        <v>22137.917786834802</v>
      </c>
      <c r="BZ999">
        <v>21891.371148730901</v>
      </c>
      <c r="CA999">
        <v>21647.570263201698</v>
      </c>
      <c r="CB999">
        <v>21406.484551216399</v>
      </c>
      <c r="CC999">
        <v>21168.0837742986</v>
      </c>
    </row>
    <row r="1000" spans="1:81" x14ac:dyDescent="0.25">
      <c r="A1000">
        <v>851288</v>
      </c>
      <c r="B1000" t="s">
        <v>1500</v>
      </c>
      <c r="C1000" t="s">
        <v>84</v>
      </c>
      <c r="D1000">
        <v>2020</v>
      </c>
      <c r="E1000" t="s">
        <v>28</v>
      </c>
      <c r="F1000" t="s">
        <v>23</v>
      </c>
      <c r="G1000">
        <v>2020</v>
      </c>
      <c r="H1000">
        <v>80.45</v>
      </c>
      <c r="I1000">
        <v>100</v>
      </c>
      <c r="J1000">
        <v>2021</v>
      </c>
      <c r="K1000">
        <v>0.66</v>
      </c>
      <c r="L1000">
        <v>79.919029999999907</v>
      </c>
      <c r="M1000">
        <v>2020</v>
      </c>
      <c r="N1000">
        <v>80.45</v>
      </c>
      <c r="O1000">
        <v>0</v>
      </c>
      <c r="P1000" t="s">
        <v>45</v>
      </c>
      <c r="Q1000">
        <v>2.6524536665815899</v>
      </c>
      <c r="R1000">
        <v>1</v>
      </c>
      <c r="S1000" t="s">
        <v>25</v>
      </c>
      <c r="T1000">
        <v>-1.11368485725649E-2</v>
      </c>
      <c r="AY1000">
        <v>80.45</v>
      </c>
      <c r="AZ1000">
        <v>79.919029999999907</v>
      </c>
      <c r="BA1000">
        <v>79.028983864823701</v>
      </c>
      <c r="BB1000">
        <v>78.148850038677494</v>
      </c>
      <c r="BC1000">
        <v>77.278518129676598</v>
      </c>
      <c r="BD1000">
        <v>76.417878975354199</v>
      </c>
      <c r="BE1000">
        <v>75.566824628969101</v>
      </c>
      <c r="BF1000">
        <v>74.725248345966705</v>
      </c>
      <c r="BG1000">
        <v>73.893044570590305</v>
      </c>
      <c r="BH1000">
        <v>73.070108922641893</v>
      </c>
      <c r="BI1000">
        <v>72.256338184389605</v>
      </c>
      <c r="BJ1000">
        <v>71.451630287621995</v>
      </c>
      <c r="BK1000">
        <v>70.655884300845898</v>
      </c>
      <c r="BL1000">
        <v>69.869000416626704</v>
      </c>
      <c r="BM1000">
        <v>69.090879939070206</v>
      </c>
      <c r="BN1000">
        <v>68.321425271443502</v>
      </c>
      <c r="BO1000">
        <v>67.560539903933702</v>
      </c>
      <c r="BP1000">
        <v>66.808128401542803</v>
      </c>
      <c r="BQ1000">
        <v>66.064096392118401</v>
      </c>
      <c r="BR1000">
        <v>65.328350554516007</v>
      </c>
      <c r="BS1000">
        <v>64.600798606894898</v>
      </c>
      <c r="BT1000">
        <v>63.881349295143202</v>
      </c>
      <c r="BU1000">
        <v>63.169912381431999</v>
      </c>
      <c r="BV1000">
        <v>62.4663986328978</v>
      </c>
      <c r="BW1000">
        <v>61.770719810449798</v>
      </c>
      <c r="BX1000">
        <v>61.082788657702501</v>
      </c>
      <c r="BY1000">
        <v>60.402518890031601</v>
      </c>
      <c r="BZ1000">
        <v>59.729825183751899</v>
      </c>
      <c r="CA1000">
        <v>59.064623165414602</v>
      </c>
      <c r="CB1000">
        <v>58.406829401225799</v>
      </c>
      <c r="CC1000">
        <v>57.7563613865807</v>
      </c>
    </row>
    <row r="1001" spans="1:81" x14ac:dyDescent="0.25">
      <c r="A1001">
        <v>20050</v>
      </c>
      <c r="B1001" t="s">
        <v>552</v>
      </c>
      <c r="C1001" t="s">
        <v>43</v>
      </c>
      <c r="D1001">
        <v>2019</v>
      </c>
      <c r="E1001" t="s">
        <v>690</v>
      </c>
      <c r="F1001" t="s">
        <v>23</v>
      </c>
      <c r="G1001">
        <v>2017</v>
      </c>
      <c r="H1001">
        <v>14100000</v>
      </c>
      <c r="I1001">
        <v>100</v>
      </c>
      <c r="J1001">
        <v>2030</v>
      </c>
      <c r="K1001">
        <v>33</v>
      </c>
      <c r="L1001">
        <v>9446999.9999999907</v>
      </c>
      <c r="M1001">
        <v>2020</v>
      </c>
      <c r="N1001">
        <v>10300000</v>
      </c>
      <c r="O1001">
        <v>81.667741242209303</v>
      </c>
      <c r="P1001" t="s">
        <v>24</v>
      </c>
      <c r="Q1001">
        <v>2.9816539024390201</v>
      </c>
      <c r="R1001">
        <v>1</v>
      </c>
      <c r="S1001" t="s">
        <v>25</v>
      </c>
      <c r="T1001">
        <v>-1.11368485725649E-2</v>
      </c>
      <c r="AV1001">
        <v>14100000</v>
      </c>
      <c r="AW1001">
        <v>12833333.3333333</v>
      </c>
      <c r="AX1001">
        <v>11566666.666666601</v>
      </c>
      <c r="AY1001">
        <v>10300000</v>
      </c>
      <c r="AZ1001">
        <v>10214700</v>
      </c>
      <c r="BA1001">
        <v>10129400</v>
      </c>
      <c r="BB1001">
        <v>10044100</v>
      </c>
      <c r="BC1001">
        <v>9958800</v>
      </c>
      <c r="BD1001">
        <v>9873500</v>
      </c>
      <c r="BE1001">
        <v>9788199.9999999907</v>
      </c>
      <c r="BF1001">
        <v>9702899.9999999907</v>
      </c>
      <c r="BG1001">
        <v>9617599.9999999907</v>
      </c>
      <c r="BH1001">
        <v>9532299.9999999907</v>
      </c>
      <c r="BI1001">
        <v>9446999.9999999907</v>
      </c>
      <c r="BJ1001">
        <v>9341790.19153497</v>
      </c>
      <c r="BK1001">
        <v>9237752.0887751803</v>
      </c>
      <c r="BL1001">
        <v>9134872.6426115893</v>
      </c>
      <c r="BM1001">
        <v>9033138.9492611606</v>
      </c>
      <c r="BN1001">
        <v>8932538.2486483008</v>
      </c>
      <c r="BO1001">
        <v>8833057.9228044599</v>
      </c>
      <c r="BP1001">
        <v>8734685.4942854904</v>
      </c>
      <c r="BQ1001">
        <v>8637408.6246066596</v>
      </c>
      <c r="BR1001">
        <v>8541215.1126950495</v>
      </c>
      <c r="BS1001">
        <v>8446092.8933592606</v>
      </c>
      <c r="BT1001">
        <v>8352030.0357761001</v>
      </c>
      <c r="BU1001">
        <v>8259014.74199415</v>
      </c>
      <c r="BV1001">
        <v>8167035.3454539804</v>
      </c>
      <c r="BW1001">
        <v>8076080.3095248695</v>
      </c>
      <c r="BX1001">
        <v>7986138.22605782</v>
      </c>
      <c r="BY1001">
        <v>7897197.8139546402</v>
      </c>
      <c r="BZ1001">
        <v>7809247.9177530399</v>
      </c>
      <c r="CA1001">
        <v>7722277.5062274104</v>
      </c>
      <c r="CB1001">
        <v>7636275.6710052304</v>
      </c>
      <c r="CC1001">
        <v>7551231.6251988802</v>
      </c>
    </row>
    <row r="1002" spans="1:81" x14ac:dyDescent="0.25">
      <c r="A1002">
        <v>22714</v>
      </c>
      <c r="B1002" t="s">
        <v>1501</v>
      </c>
      <c r="C1002" t="s">
        <v>39</v>
      </c>
      <c r="D1002">
        <v>2020</v>
      </c>
      <c r="E1002" t="s">
        <v>690</v>
      </c>
      <c r="F1002" t="s">
        <v>23</v>
      </c>
      <c r="G1002">
        <v>2019</v>
      </c>
      <c r="H1002">
        <v>1161306</v>
      </c>
      <c r="I1002">
        <v>100</v>
      </c>
      <c r="J1002">
        <v>2030</v>
      </c>
      <c r="K1002">
        <v>75</v>
      </c>
      <c r="L1002">
        <v>290326.5</v>
      </c>
      <c r="M1002">
        <v>2020</v>
      </c>
      <c r="N1002">
        <v>701862</v>
      </c>
      <c r="O1002">
        <v>52.750265649191498</v>
      </c>
      <c r="P1002" t="s">
        <v>691</v>
      </c>
      <c r="Q1002">
        <v>3.40036003303902</v>
      </c>
      <c r="R1002">
        <v>1</v>
      </c>
      <c r="S1002" t="s">
        <v>25</v>
      </c>
      <c r="T1002">
        <v>-1.11368485725649E-2</v>
      </c>
      <c r="AX1002">
        <v>1161306</v>
      </c>
      <c r="AY1002">
        <v>701862</v>
      </c>
      <c r="AZ1002">
        <v>660708.44999999995</v>
      </c>
      <c r="BA1002">
        <v>619554.9</v>
      </c>
      <c r="BB1002">
        <v>578401.35</v>
      </c>
      <c r="BC1002">
        <v>537247.80000000005</v>
      </c>
      <c r="BD1002">
        <v>496094.25</v>
      </c>
      <c r="BE1002">
        <v>454940.7</v>
      </c>
      <c r="BF1002">
        <v>413787.15</v>
      </c>
      <c r="BG1002">
        <v>372633.59999999998</v>
      </c>
      <c r="BH1002">
        <v>331480.05</v>
      </c>
      <c r="BI1002">
        <v>290326.5</v>
      </c>
      <c r="BJ1002">
        <v>287093.17773289699</v>
      </c>
      <c r="BK1002">
        <v>283895.86448626901</v>
      </c>
      <c r="BL1002">
        <v>280734.15923310799</v>
      </c>
      <c r="BM1002">
        <v>277607.66541258298</v>
      </c>
      <c r="BN1002">
        <v>274515.99088029901</v>
      </c>
      <c r="BO1002">
        <v>271458.74785911798</v>
      </c>
      <c r="BP1002">
        <v>268435.55289051298</v>
      </c>
      <c r="BQ1002">
        <v>265446.026786478</v>
      </c>
      <c r="BR1002">
        <v>262489.79458196799</v>
      </c>
      <c r="BS1002">
        <v>259566.48548786499</v>
      </c>
      <c r="BT1002">
        <v>256675.732844474</v>
      </c>
      <c r="BU1002">
        <v>253817.174075533</v>
      </c>
      <c r="BV1002">
        <v>250990.45064273701</v>
      </c>
      <c r="BW1002">
        <v>248195.20800076899</v>
      </c>
      <c r="BX1002">
        <v>245431.09555282901</v>
      </c>
      <c r="BY1002">
        <v>242697.766606658</v>
      </c>
      <c r="BZ1002">
        <v>239994.87833106</v>
      </c>
      <c r="CA1002">
        <v>237322.09171289601</v>
      </c>
      <c r="CB1002">
        <v>234679.071514565</v>
      </c>
      <c r="CC1002">
        <v>232065.48623195701</v>
      </c>
    </row>
    <row r="1003" spans="1:81" x14ac:dyDescent="0.25">
      <c r="A1003">
        <v>834679</v>
      </c>
      <c r="B1003" t="s">
        <v>1502</v>
      </c>
      <c r="C1003" t="s">
        <v>65</v>
      </c>
      <c r="D1003">
        <v>2020</v>
      </c>
      <c r="E1003" t="s">
        <v>690</v>
      </c>
      <c r="F1003" t="s">
        <v>23</v>
      </c>
      <c r="G1003">
        <v>2019</v>
      </c>
      <c r="H1003">
        <v>180700</v>
      </c>
      <c r="I1003">
        <v>97.1</v>
      </c>
      <c r="J1003">
        <v>2030</v>
      </c>
      <c r="K1003">
        <v>47</v>
      </c>
      <c r="L1003">
        <v>95771</v>
      </c>
      <c r="M1003">
        <v>2020</v>
      </c>
      <c r="N1003">
        <v>178100</v>
      </c>
      <c r="O1003">
        <v>3.06138068268789</v>
      </c>
      <c r="P1003" t="s">
        <v>45</v>
      </c>
      <c r="Q1003">
        <v>3.0912619724390198</v>
      </c>
      <c r="R1003">
        <v>1</v>
      </c>
      <c r="S1003" t="s">
        <v>25</v>
      </c>
      <c r="T1003">
        <v>-1.11368485725649E-2</v>
      </c>
      <c r="AX1003">
        <v>180700</v>
      </c>
      <c r="AY1003">
        <v>178100</v>
      </c>
      <c r="AZ1003">
        <v>169867.1</v>
      </c>
      <c r="BA1003">
        <v>161634.20000000001</v>
      </c>
      <c r="BB1003">
        <v>153401.29999999999</v>
      </c>
      <c r="BC1003">
        <v>145168.4</v>
      </c>
      <c r="BD1003">
        <v>136935.5</v>
      </c>
      <c r="BE1003">
        <v>128702.6</v>
      </c>
      <c r="BF1003">
        <v>120469.7</v>
      </c>
      <c r="BG1003">
        <v>112236.8</v>
      </c>
      <c r="BH1003">
        <v>104003.9</v>
      </c>
      <c r="BI1003">
        <v>95771</v>
      </c>
      <c r="BJ1003">
        <v>94704.412875356793</v>
      </c>
      <c r="BK1003">
        <v>93649.7041700103</v>
      </c>
      <c r="BL1003">
        <v>92606.741595803396</v>
      </c>
      <c r="BM1003">
        <v>91575.394337852296</v>
      </c>
      <c r="BN1003">
        <v>90555.533038138703</v>
      </c>
      <c r="BO1003">
        <v>89547.029779285105</v>
      </c>
      <c r="BP1003">
        <v>88549.7580685102</v>
      </c>
      <c r="BQ1003">
        <v>87563.592821763901</v>
      </c>
      <c r="BR1003">
        <v>86588.410348038204</v>
      </c>
      <c r="BS1003">
        <v>85624.088333852997</v>
      </c>
      <c r="BT1003">
        <v>84670.505827914996</v>
      </c>
      <c r="BU1003">
        <v>83727.543225946996</v>
      </c>
      <c r="BV1003">
        <v>82795.082255686706</v>
      </c>
      <c r="BW1003">
        <v>81873.005962052106</v>
      </c>
      <c r="BX1003">
        <v>80961.198692471997</v>
      </c>
      <c r="BY1003">
        <v>80059.546082380606</v>
      </c>
      <c r="BZ1003">
        <v>79167.935040872893</v>
      </c>
      <c r="CA1003">
        <v>78286.253736519997</v>
      </c>
      <c r="CB1003">
        <v>77414.391583342993</v>
      </c>
      <c r="CC1003">
        <v>76552.239226941994</v>
      </c>
    </row>
    <row r="1004" spans="1:81" x14ac:dyDescent="0.25">
      <c r="A1004">
        <v>20055</v>
      </c>
      <c r="B1004" t="s">
        <v>1503</v>
      </c>
      <c r="C1004" t="s">
        <v>39</v>
      </c>
      <c r="D1004">
        <v>2018</v>
      </c>
      <c r="E1004" t="s">
        <v>60</v>
      </c>
      <c r="F1004" t="s">
        <v>54</v>
      </c>
      <c r="G1004">
        <v>2017</v>
      </c>
      <c r="H1004">
        <v>1634253</v>
      </c>
      <c r="I1004">
        <v>100</v>
      </c>
      <c r="J1004">
        <v>2025</v>
      </c>
      <c r="K1004">
        <v>25</v>
      </c>
      <c r="L1004">
        <v>1225689.75</v>
      </c>
      <c r="M1004">
        <v>2020</v>
      </c>
      <c r="N1004">
        <v>2855451</v>
      </c>
      <c r="O1004">
        <v>153.62654017271601</v>
      </c>
      <c r="P1004" t="s">
        <v>691</v>
      </c>
      <c r="Q1004">
        <v>3.23913612484878</v>
      </c>
      <c r="R1004">
        <v>1</v>
      </c>
      <c r="S1004" t="s">
        <v>25</v>
      </c>
      <c r="T1004">
        <v>-1.11368485725649E-2</v>
      </c>
      <c r="AV1004">
        <v>1634253</v>
      </c>
      <c r="AW1004">
        <v>2041319</v>
      </c>
      <c r="AX1004">
        <v>2448385</v>
      </c>
      <c r="AY1004">
        <v>2855451</v>
      </c>
      <c r="AZ1004">
        <v>2529498.75</v>
      </c>
      <c r="BA1004">
        <v>2203546.5</v>
      </c>
      <c r="BB1004">
        <v>1877594.25</v>
      </c>
      <c r="BC1004">
        <v>1551642</v>
      </c>
      <c r="BD1004">
        <v>1225689.75</v>
      </c>
      <c r="BE1004">
        <v>1212039.4288573</v>
      </c>
      <c r="BF1004">
        <v>1198541.1292741401</v>
      </c>
      <c r="BG1004">
        <v>1185193.15820942</v>
      </c>
      <c r="BH1004">
        <v>1171993.8414771999</v>
      </c>
      <c r="BI1004">
        <v>1158941.52353669</v>
      </c>
      <c r="BJ1004">
        <v>1146034.5672846099</v>
      </c>
      <c r="BK1004">
        <v>1133271.3538498301</v>
      </c>
      <c r="BL1004">
        <v>1120650.28239038</v>
      </c>
      <c r="BM1004">
        <v>1108169.7698925999</v>
      </c>
      <c r="BN1004">
        <v>1095828.25097261</v>
      </c>
      <c r="BO1004">
        <v>1083624.17767999</v>
      </c>
      <c r="BP1004">
        <v>1071556.0193036001</v>
      </c>
      <c r="BQ1004">
        <v>1059622.2621795901</v>
      </c>
      <c r="BR1004">
        <v>1047821.4095015801</v>
      </c>
      <c r="BS1004">
        <v>1036151.98113287</v>
      </c>
      <c r="BT1004">
        <v>1024612.51342083</v>
      </c>
      <c r="BU1004">
        <v>1013201.55901331</v>
      </c>
      <c r="BV1004">
        <v>1001917.68667709</v>
      </c>
      <c r="BW1004">
        <v>990759.48111839499</v>
      </c>
      <c r="BX1004">
        <v>979725.54280534596</v>
      </c>
      <c r="BY1004">
        <v>968814.48779244896</v>
      </c>
      <c r="BZ1004">
        <v>958024.94754699804</v>
      </c>
      <c r="CA1004">
        <v>947355.56877742696</v>
      </c>
      <c r="CB1004">
        <v>936805.01326357701</v>
      </c>
      <c r="CC1004">
        <v>926371.95768884104</v>
      </c>
    </row>
    <row r="1005" spans="1:81" x14ac:dyDescent="0.25">
      <c r="A1005">
        <v>37134</v>
      </c>
      <c r="B1005" t="s">
        <v>553</v>
      </c>
      <c r="C1005" t="s">
        <v>41</v>
      </c>
      <c r="D1005">
        <v>2018</v>
      </c>
      <c r="E1005" t="s">
        <v>88</v>
      </c>
      <c r="F1005" t="s">
        <v>54</v>
      </c>
      <c r="G1005">
        <v>2018</v>
      </c>
      <c r="H1005">
        <v>3723</v>
      </c>
      <c r="I1005">
        <v>100</v>
      </c>
      <c r="J1005">
        <v>2025</v>
      </c>
      <c r="K1005">
        <v>16.25</v>
      </c>
      <c r="L1005">
        <v>3118.0124999999998</v>
      </c>
      <c r="M1005">
        <v>2020</v>
      </c>
      <c r="N1005">
        <v>1663</v>
      </c>
      <c r="O1005">
        <v>357.00197238658802</v>
      </c>
      <c r="P1005" t="s">
        <v>691</v>
      </c>
      <c r="Q1005">
        <v>3.1503053460487802</v>
      </c>
      <c r="R1005">
        <v>1</v>
      </c>
      <c r="S1005" t="s">
        <v>25</v>
      </c>
      <c r="T1005">
        <v>-1.11368485725649E-2</v>
      </c>
      <c r="AW1005">
        <v>3723</v>
      </c>
      <c r="AX1005">
        <v>2693</v>
      </c>
      <c r="AY1005">
        <v>1663</v>
      </c>
      <c r="AZ1005">
        <v>1954.0025000000001</v>
      </c>
      <c r="BA1005">
        <v>2245.0050000000001</v>
      </c>
      <c r="BB1005">
        <v>2536.0075000000002</v>
      </c>
      <c r="BC1005">
        <v>2827.01</v>
      </c>
      <c r="BD1005">
        <v>3118.0124999999998</v>
      </c>
      <c r="BE1005">
        <v>3083.2876669401298</v>
      </c>
      <c r="BF1005">
        <v>3048.94955908776</v>
      </c>
      <c r="BG1005">
        <v>3014.99386954281</v>
      </c>
      <c r="BH1005">
        <v>2981.4163393704998</v>
      </c>
      <c r="BI1005">
        <v>2948.2127570671601</v>
      </c>
      <c r="BJ1005">
        <v>2915.3789580319999</v>
      </c>
      <c r="BK1005">
        <v>2882.9108240447599</v>
      </c>
      <c r="BL1005">
        <v>2850.8042827491599</v>
      </c>
      <c r="BM1005">
        <v>2819.05530714216</v>
      </c>
      <c r="BN1005">
        <v>2787.6599150688398</v>
      </c>
      <c r="BO1005">
        <v>2756.6141687229101</v>
      </c>
      <c r="BP1005">
        <v>2725.9141741528501</v>
      </c>
      <c r="BQ1005">
        <v>2695.5560807735001</v>
      </c>
      <c r="BR1005">
        <v>2665.5360808830701</v>
      </c>
      <c r="BS1005">
        <v>2635.8504091855698</v>
      </c>
      <c r="BT1005">
        <v>2606.4953423185402</v>
      </c>
      <c r="BU1005">
        <v>2577.4671983860399</v>
      </c>
      <c r="BV1005">
        <v>2548.7623364968599</v>
      </c>
      <c r="BW1005">
        <v>2520.3771563078399</v>
      </c>
      <c r="BX1005">
        <v>2492.3080975722901</v>
      </c>
      <c r="BY1005">
        <v>2464.5516396934499</v>
      </c>
      <c r="BZ1005">
        <v>2437.10430128291</v>
      </c>
      <c r="CA1005">
        <v>2409.9626397239799</v>
      </c>
      <c r="CB1005">
        <v>2383.1232507398299</v>
      </c>
      <c r="CC1005">
        <v>2356.5827679665799</v>
      </c>
    </row>
    <row r="1006" spans="1:81" x14ac:dyDescent="0.25">
      <c r="A1006">
        <v>41559</v>
      </c>
      <c r="B1006" t="s">
        <v>1504</v>
      </c>
      <c r="C1006" t="s">
        <v>41</v>
      </c>
      <c r="D1006">
        <v>2020</v>
      </c>
      <c r="E1006" t="s">
        <v>690</v>
      </c>
      <c r="F1006" t="s">
        <v>23</v>
      </c>
      <c r="G1006">
        <v>2019</v>
      </c>
      <c r="H1006">
        <v>624931</v>
      </c>
      <c r="I1006">
        <v>96</v>
      </c>
      <c r="J1006">
        <v>2030</v>
      </c>
      <c r="K1006">
        <v>28</v>
      </c>
      <c r="L1006">
        <v>449950.32</v>
      </c>
      <c r="M1006">
        <v>2020</v>
      </c>
      <c r="N1006">
        <v>570121</v>
      </c>
      <c r="O1006">
        <v>31.323458109775299</v>
      </c>
      <c r="P1006" t="s">
        <v>24</v>
      </c>
      <c r="Q1006">
        <v>2.89030639553902</v>
      </c>
      <c r="R1006">
        <v>1</v>
      </c>
      <c r="S1006" t="s">
        <v>25</v>
      </c>
      <c r="T1006">
        <v>-1.11368485725649E-2</v>
      </c>
      <c r="AX1006">
        <v>624931</v>
      </c>
      <c r="AY1006">
        <v>570121</v>
      </c>
      <c r="AZ1006">
        <v>558103.93200000003</v>
      </c>
      <c r="BA1006">
        <v>546086.86399999994</v>
      </c>
      <c r="BB1006">
        <v>534069.79599999997</v>
      </c>
      <c r="BC1006">
        <v>522052.728</v>
      </c>
      <c r="BD1006">
        <v>510035.66</v>
      </c>
      <c r="BE1006">
        <v>498018.592</v>
      </c>
      <c r="BF1006">
        <v>486001.52399999998</v>
      </c>
      <c r="BG1006">
        <v>473984.45600000001</v>
      </c>
      <c r="BH1006">
        <v>461967.38799999998</v>
      </c>
      <c r="BI1006">
        <v>449950.32</v>
      </c>
      <c r="BJ1006">
        <v>444939.29142098199</v>
      </c>
      <c r="BK1006">
        <v>439984.06990844302</v>
      </c>
      <c r="BL1006">
        <v>435084.03394753102</v>
      </c>
      <c r="BM1006">
        <v>430238.568945117</v>
      </c>
      <c r="BN1006">
        <v>425447.067152698</v>
      </c>
      <c r="BO1006">
        <v>420708.92759017699</v>
      </c>
      <c r="BP1006">
        <v>416023.55597047898</v>
      </c>
      <c r="BQ1006">
        <v>411390.36462501599</v>
      </c>
      <c r="BR1006">
        <v>406808.77242997399</v>
      </c>
      <c r="BS1006">
        <v>402278.20473343099</v>
      </c>
      <c r="BT1006">
        <v>397798.09328327101</v>
      </c>
      <c r="BU1006">
        <v>393367.87615591998</v>
      </c>
      <c r="BV1006">
        <v>388986.99768586003</v>
      </c>
      <c r="BW1006">
        <v>384654.90839593601</v>
      </c>
      <c r="BX1006">
        <v>380371.064928437</v>
      </c>
      <c r="BY1006">
        <v>376134.929976944</v>
      </c>
      <c r="BZ1006">
        <v>371945.972218938</v>
      </c>
      <c r="CA1006">
        <v>367803.66624916001</v>
      </c>
      <c r="CB1006">
        <v>363707.492513709</v>
      </c>
      <c r="CC1006">
        <v>359656.93724487699</v>
      </c>
    </row>
    <row r="1007" spans="1:81" x14ac:dyDescent="0.25">
      <c r="A1007">
        <v>22873</v>
      </c>
      <c r="B1007" t="s">
        <v>1505</v>
      </c>
      <c r="C1007" t="s">
        <v>27</v>
      </c>
      <c r="D1007">
        <v>2020</v>
      </c>
      <c r="E1007" t="s">
        <v>28</v>
      </c>
      <c r="F1007" t="s">
        <v>23</v>
      </c>
      <c r="G1007">
        <v>2018</v>
      </c>
      <c r="H1007">
        <v>417160</v>
      </c>
      <c r="I1007">
        <v>100</v>
      </c>
      <c r="J1007">
        <v>2030</v>
      </c>
      <c r="K1007">
        <v>30</v>
      </c>
      <c r="L1007">
        <v>292012</v>
      </c>
      <c r="M1007">
        <v>2020</v>
      </c>
      <c r="N1007">
        <v>361023</v>
      </c>
      <c r="O1007">
        <v>44.856489915939498</v>
      </c>
      <c r="P1007" t="s">
        <v>24</v>
      </c>
      <c r="Q1007">
        <v>2.95028561843902</v>
      </c>
      <c r="R1007">
        <v>1</v>
      </c>
      <c r="S1007" t="s">
        <v>25</v>
      </c>
      <c r="T1007">
        <v>-1.11368485725649E-2</v>
      </c>
      <c r="AW1007">
        <v>417160</v>
      </c>
      <c r="AX1007">
        <v>389091.5</v>
      </c>
      <c r="AY1007">
        <v>361023</v>
      </c>
      <c r="AZ1007">
        <v>354121.9</v>
      </c>
      <c r="BA1007">
        <v>347220.8</v>
      </c>
      <c r="BB1007">
        <v>340319.7</v>
      </c>
      <c r="BC1007">
        <v>333418.59999999998</v>
      </c>
      <c r="BD1007">
        <v>326517.5</v>
      </c>
      <c r="BE1007">
        <v>319616.40000000002</v>
      </c>
      <c r="BF1007">
        <v>312715.3</v>
      </c>
      <c r="BG1007">
        <v>305814.2</v>
      </c>
      <c r="BH1007">
        <v>298913.09999999998</v>
      </c>
      <c r="BI1007">
        <v>292012</v>
      </c>
      <c r="BJ1007">
        <v>288759.90657462802</v>
      </c>
      <c r="BK1007">
        <v>285544.03122127801</v>
      </c>
      <c r="BL1007">
        <v>282363.970584767</v>
      </c>
      <c r="BM1007">
        <v>279219.32580201601</v>
      </c>
      <c r="BN1007">
        <v>276109.70245202503</v>
      </c>
      <c r="BO1007">
        <v>273034.71050640102</v>
      </c>
      <c r="BP1007">
        <v>269993.96428043698</v>
      </c>
      <c r="BQ1007">
        <v>266987.08238474</v>
      </c>
      <c r="BR1007">
        <v>264013.68767739</v>
      </c>
      <c r="BS1007">
        <v>261073.40721664199</v>
      </c>
      <c r="BT1007">
        <v>258165.87221414701</v>
      </c>
      <c r="BU1007">
        <v>255290.717988694</v>
      </c>
      <c r="BV1007">
        <v>252447.58392047201</v>
      </c>
      <c r="BW1007">
        <v>249636.11340584001</v>
      </c>
      <c r="BX1007">
        <v>246855.95381259601</v>
      </c>
      <c r="BY1007">
        <v>244106.756435749</v>
      </c>
      <c r="BZ1007">
        <v>241388.17645378399</v>
      </c>
      <c r="CA1007">
        <v>238699.87288541099</v>
      </c>
      <c r="CB1007">
        <v>236041.508546795</v>
      </c>
      <c r="CC1007">
        <v>233412.75000927001</v>
      </c>
    </row>
    <row r="1008" spans="1:81" x14ac:dyDescent="0.25">
      <c r="A1008">
        <v>37989</v>
      </c>
      <c r="B1008" t="s">
        <v>1506</v>
      </c>
      <c r="C1008" t="s">
        <v>39</v>
      </c>
      <c r="D1008">
        <v>2020</v>
      </c>
      <c r="E1008" t="s">
        <v>690</v>
      </c>
      <c r="F1008" t="s">
        <v>23</v>
      </c>
      <c r="G1008">
        <v>2019</v>
      </c>
      <c r="H1008">
        <v>3090039</v>
      </c>
      <c r="I1008">
        <v>100</v>
      </c>
      <c r="J1008">
        <v>2030</v>
      </c>
      <c r="K1008">
        <v>27.5</v>
      </c>
      <c r="L1008">
        <v>2240278.2749999999</v>
      </c>
      <c r="M1008">
        <v>2020</v>
      </c>
      <c r="N1008">
        <v>2940194</v>
      </c>
      <c r="O1008">
        <v>17.795228848706799</v>
      </c>
      <c r="P1008" t="s">
        <v>45</v>
      </c>
      <c r="Q1008">
        <v>2.9255529454390201</v>
      </c>
      <c r="R1008">
        <v>1</v>
      </c>
      <c r="S1008" t="s">
        <v>25</v>
      </c>
      <c r="T1008">
        <v>-1.11368485725649E-2</v>
      </c>
      <c r="AX1008">
        <v>3090039</v>
      </c>
      <c r="AY1008">
        <v>2940194</v>
      </c>
      <c r="AZ1008">
        <v>2870202.4275000002</v>
      </c>
      <c r="BA1008">
        <v>2800210.855</v>
      </c>
      <c r="BB1008">
        <v>2730219.28249999</v>
      </c>
      <c r="BC1008">
        <v>2660227.71</v>
      </c>
      <c r="BD1008">
        <v>2590236.1375000002</v>
      </c>
      <c r="BE1008">
        <v>2520244.5649999999</v>
      </c>
      <c r="BF1008">
        <v>2450252.9925000002</v>
      </c>
      <c r="BG1008">
        <v>2380261.42</v>
      </c>
      <c r="BH1008">
        <v>2310269.8475000001</v>
      </c>
      <c r="BI1008">
        <v>2240278.2749999999</v>
      </c>
      <c r="BJ1008">
        <v>2215328.6350909099</v>
      </c>
      <c r="BK1008">
        <v>2190656.8555434402</v>
      </c>
      <c r="BL1008">
        <v>2166259.8418688001</v>
      </c>
      <c r="BM1008">
        <v>2142134.5340410802</v>
      </c>
      <c r="BN1008">
        <v>2118277.9061134001</v>
      </c>
      <c r="BO1008">
        <v>2094686.96583841</v>
      </c>
      <c r="BP1008">
        <v>2071358.75429294</v>
      </c>
      <c r="BQ1008">
        <v>2048290.34550692</v>
      </c>
      <c r="BR1008">
        <v>2025478.8460963599</v>
      </c>
      <c r="BS1008">
        <v>2002921.39490046</v>
      </c>
      <c r="BT1008">
        <v>1980615.1626227</v>
      </c>
      <c r="BU1008">
        <v>1958557.35147604</v>
      </c>
      <c r="BV1008">
        <v>1936745.1948319699</v>
      </c>
      <c r="BW1008">
        <v>1915175.95687348</v>
      </c>
      <c r="BX1008">
        <v>1893846.9322519701</v>
      </c>
      <c r="BY1008">
        <v>1872755.44574786</v>
      </c>
      <c r="BZ1008">
        <v>1851898.8519351201</v>
      </c>
      <c r="CA1008">
        <v>1831274.5348494099</v>
      </c>
      <c r="CB1008">
        <v>1810879.90766</v>
      </c>
      <c r="CC1008">
        <v>1790712.41234529</v>
      </c>
    </row>
    <row r="1009" spans="1:81" x14ac:dyDescent="0.25">
      <c r="A1009">
        <v>63621</v>
      </c>
      <c r="B1009" t="s">
        <v>1507</v>
      </c>
      <c r="C1009" t="s">
        <v>39</v>
      </c>
      <c r="D1009">
        <v>2020</v>
      </c>
      <c r="E1009" t="s">
        <v>28</v>
      </c>
      <c r="F1009" t="s">
        <v>23</v>
      </c>
      <c r="G1009">
        <v>2019</v>
      </c>
      <c r="H1009">
        <v>145961</v>
      </c>
      <c r="I1009">
        <v>100</v>
      </c>
      <c r="J1009">
        <v>2034</v>
      </c>
      <c r="K1009">
        <v>40</v>
      </c>
      <c r="L1009">
        <v>87576.599999999904</v>
      </c>
      <c r="M1009">
        <v>2020</v>
      </c>
      <c r="N1009">
        <v>127852</v>
      </c>
      <c r="O1009">
        <v>31.0185597522626</v>
      </c>
      <c r="P1009" t="s">
        <v>24</v>
      </c>
      <c r="Q1009">
        <v>3.0522097180512202</v>
      </c>
      <c r="R1009">
        <v>1</v>
      </c>
      <c r="S1009" t="s">
        <v>25</v>
      </c>
      <c r="T1009">
        <v>-1.11368485725649E-2</v>
      </c>
      <c r="AX1009">
        <v>145961</v>
      </c>
      <c r="AY1009">
        <v>127852</v>
      </c>
      <c r="AZ1009">
        <v>124975.18571428501</v>
      </c>
      <c r="BA1009">
        <v>122098.371428571</v>
      </c>
      <c r="BB1009">
        <v>119221.557142857</v>
      </c>
      <c r="BC1009">
        <v>116344.742857142</v>
      </c>
      <c r="BD1009">
        <v>113467.928571428</v>
      </c>
      <c r="BE1009">
        <v>110591.11428571399</v>
      </c>
      <c r="BF1009">
        <v>107714.299999999</v>
      </c>
      <c r="BG1009">
        <v>104837.48571428499</v>
      </c>
      <c r="BH1009">
        <v>101960.671428571</v>
      </c>
      <c r="BI1009">
        <v>99083.857142857101</v>
      </c>
      <c r="BJ1009">
        <v>96207.042857142806</v>
      </c>
      <c r="BK1009">
        <v>93330.228571428495</v>
      </c>
      <c r="BL1009">
        <v>90453.4142857142</v>
      </c>
      <c r="BM1009">
        <v>87576.599999999904</v>
      </c>
      <c r="BN1009">
        <v>86601.272667299898</v>
      </c>
      <c r="BO1009">
        <v>85636.807407412707</v>
      </c>
      <c r="BP1009">
        <v>84683.083251078497</v>
      </c>
      <c r="BQ1009">
        <v>83739.980576253307</v>
      </c>
      <c r="BR1009">
        <v>82807.381093106</v>
      </c>
      <c r="BS1009">
        <v>81885.167829181402</v>
      </c>
      <c r="BT1009">
        <v>80973.225114728804</v>
      </c>
      <c r="BU1009">
        <v>80071.4385681938</v>
      </c>
      <c r="BV1009">
        <v>79179.6950818724</v>
      </c>
      <c r="BW1009">
        <v>78297.882807723698</v>
      </c>
      <c r="BX1009">
        <v>77425.891143341694</v>
      </c>
      <c r="BY1009">
        <v>76563.610718082404</v>
      </c>
      <c r="BZ1009">
        <v>75710.933379346301</v>
      </c>
      <c r="CA1009">
        <v>74867.752179012998</v>
      </c>
      <c r="CB1009">
        <v>74033.961360026995</v>
      </c>
      <c r="CC1009">
        <v>73209.456343133294</v>
      </c>
    </row>
    <row r="1010" spans="1:81" x14ac:dyDescent="0.25">
      <c r="A1010">
        <v>36916</v>
      </c>
      <c r="B1010" t="s">
        <v>1508</v>
      </c>
      <c r="C1010" t="s">
        <v>27</v>
      </c>
      <c r="D1010">
        <v>2019</v>
      </c>
      <c r="E1010" t="s">
        <v>690</v>
      </c>
      <c r="F1010" t="s">
        <v>23</v>
      </c>
      <c r="G1010">
        <v>2018</v>
      </c>
      <c r="H1010">
        <v>16555</v>
      </c>
      <c r="I1010">
        <v>100</v>
      </c>
      <c r="J1010">
        <v>2024</v>
      </c>
      <c r="K1010">
        <v>20</v>
      </c>
      <c r="L1010">
        <v>13244</v>
      </c>
      <c r="M1010">
        <v>2020</v>
      </c>
      <c r="N1010">
        <v>13449</v>
      </c>
      <c r="O1010">
        <v>93.808517064330999</v>
      </c>
      <c r="P1010" t="s">
        <v>24</v>
      </c>
      <c r="Q1010">
        <v>2.84731872867073</v>
      </c>
      <c r="R1010">
        <v>1</v>
      </c>
      <c r="S1010" t="s">
        <v>25</v>
      </c>
      <c r="T1010">
        <v>-1.11368485725649E-2</v>
      </c>
      <c r="AW1010">
        <v>16555</v>
      </c>
      <c r="AX1010">
        <v>15002</v>
      </c>
      <c r="AY1010">
        <v>13449</v>
      </c>
      <c r="AZ1010">
        <v>13397.75</v>
      </c>
      <c r="BA1010">
        <v>13346.5</v>
      </c>
      <c r="BB1010">
        <v>13295.25</v>
      </c>
      <c r="BC1010">
        <v>13244</v>
      </c>
      <c r="BD1010">
        <v>13096.5035775049</v>
      </c>
      <c r="BE1010">
        <v>12950.649800332199</v>
      </c>
      <c r="BF1010">
        <v>12806.420374589599</v>
      </c>
      <c r="BG1010">
        <v>12663.7972101211</v>
      </c>
      <c r="BH1010">
        <v>12522.762418238401</v>
      </c>
      <c r="BI1010">
        <v>12383.2983094762</v>
      </c>
      <c r="BJ1010">
        <v>12245.387391374699</v>
      </c>
      <c r="BK1010">
        <v>12109.0123662846</v>
      </c>
      <c r="BL1010">
        <v>11974.1561291979</v>
      </c>
      <c r="BM1010">
        <v>11840.801765602801</v>
      </c>
      <c r="BN1010">
        <v>11708.9325493615</v>
      </c>
      <c r="BO1010">
        <v>11578.5319406129</v>
      </c>
      <c r="BP1010">
        <v>11449.5835836977</v>
      </c>
      <c r="BQ1010">
        <v>11322.0713051071</v>
      </c>
      <c r="BR1010">
        <v>11195.9791114544</v>
      </c>
      <c r="BS1010">
        <v>11071.2911874685</v>
      </c>
      <c r="BT1010">
        <v>10947.9918940109</v>
      </c>
      <c r="BU1010">
        <v>10826.065766113599</v>
      </c>
      <c r="BV1010">
        <v>10705.497511039801</v>
      </c>
      <c r="BW1010">
        <v>10586.2720063654</v>
      </c>
      <c r="BX1010">
        <v>10468.374298082501</v>
      </c>
      <c r="BY1010">
        <v>10351.789598723801</v>
      </c>
      <c r="BZ1010">
        <v>10236.503285507801</v>
      </c>
      <c r="CA1010">
        <v>10122.500898504501</v>
      </c>
      <c r="CB1010">
        <v>10009.768138822201</v>
      </c>
      <c r="CC1010">
        <v>9898.2908668137006</v>
      </c>
    </row>
    <row r="1011" spans="1:81" x14ac:dyDescent="0.25">
      <c r="A1011">
        <v>836248</v>
      </c>
      <c r="B1011" t="s">
        <v>1509</v>
      </c>
      <c r="C1011" t="s">
        <v>92</v>
      </c>
      <c r="D1011">
        <v>2019</v>
      </c>
      <c r="E1011" t="s">
        <v>44</v>
      </c>
      <c r="F1011" t="s">
        <v>33</v>
      </c>
      <c r="G1011">
        <v>2019</v>
      </c>
      <c r="H1011">
        <v>5828</v>
      </c>
      <c r="I1011">
        <v>90</v>
      </c>
      <c r="J1011">
        <v>2024</v>
      </c>
      <c r="K1011">
        <v>40</v>
      </c>
      <c r="L1011">
        <v>3496.7999999999902</v>
      </c>
      <c r="M1011">
        <v>2020</v>
      </c>
      <c r="N1011">
        <v>3662</v>
      </c>
      <c r="O1011">
        <v>92.913520933424806</v>
      </c>
      <c r="P1011" t="s">
        <v>24</v>
      </c>
      <c r="Q1011">
        <v>2.6173176559707301</v>
      </c>
      <c r="R1011">
        <v>1</v>
      </c>
      <c r="S1011" t="s">
        <v>25</v>
      </c>
      <c r="T1011">
        <v>-1.11368485725649E-2</v>
      </c>
      <c r="AX1011">
        <v>5828</v>
      </c>
      <c r="AY1011">
        <v>3662</v>
      </c>
      <c r="AZ1011">
        <v>3620.7</v>
      </c>
      <c r="BA1011">
        <v>3579.3999999999901</v>
      </c>
      <c r="BB1011">
        <v>3538.1</v>
      </c>
      <c r="BC1011">
        <v>3496.7999999999902</v>
      </c>
      <c r="BD1011">
        <v>3457.8566679114501</v>
      </c>
      <c r="BE1011">
        <v>3419.3470418152901</v>
      </c>
      <c r="BF1011">
        <v>3381.2662915935398</v>
      </c>
      <c r="BG1011">
        <v>3343.6096409205502</v>
      </c>
      <c r="BH1011">
        <v>3306.3723666638498</v>
      </c>
      <c r="BI1011">
        <v>3269.5497982918</v>
      </c>
      <c r="BJ1011">
        <v>3233.1373172877602</v>
      </c>
      <c r="BK1011">
        <v>3197.1303565708199</v>
      </c>
      <c r="BL1011">
        <v>3161.5243999229401</v>
      </c>
      <c r="BM1011">
        <v>3126.3149814225299</v>
      </c>
      <c r="BN1011">
        <v>3091.4976848842798</v>
      </c>
      <c r="BO1011">
        <v>3057.0681433052901</v>
      </c>
      <c r="BP1011">
        <v>3023.02203831729</v>
      </c>
      <c r="BQ1011">
        <v>2989.3550996450199</v>
      </c>
      <c r="BR1011">
        <v>2956.06310457065</v>
      </c>
      <c r="BS1011">
        <v>2923.1418774040999</v>
      </c>
      <c r="BT1011">
        <v>2890.5872889593302</v>
      </c>
      <c r="BU1011">
        <v>2858.39525603641</v>
      </c>
      <c r="BV1011">
        <v>2826.5617409093902</v>
      </c>
      <c r="BW1011">
        <v>2795.0827508198799</v>
      </c>
      <c r="BX1011">
        <v>2763.9543374762102</v>
      </c>
      <c r="BY1011">
        <v>2733.17259655825</v>
      </c>
      <c r="BZ1011">
        <v>2702.7336672277002</v>
      </c>
      <c r="CA1011">
        <v>2672.6337316438098</v>
      </c>
      <c r="CB1011">
        <v>2642.86901448457</v>
      </c>
      <c r="CC1011">
        <v>2613.4357824731301</v>
      </c>
    </row>
    <row r="1012" spans="1:81" x14ac:dyDescent="0.25">
      <c r="A1012">
        <v>20182</v>
      </c>
      <c r="B1012" t="s">
        <v>1510</v>
      </c>
      <c r="C1012" t="s">
        <v>165</v>
      </c>
      <c r="D1012">
        <v>2020</v>
      </c>
      <c r="E1012" t="s">
        <v>690</v>
      </c>
      <c r="F1012" t="s">
        <v>23</v>
      </c>
      <c r="G1012">
        <v>2019</v>
      </c>
      <c r="H1012">
        <v>109027</v>
      </c>
      <c r="I1012">
        <v>100</v>
      </c>
      <c r="J1012">
        <v>2030</v>
      </c>
      <c r="K1012">
        <v>100</v>
      </c>
      <c r="L1012">
        <v>0</v>
      </c>
      <c r="M1012">
        <v>2020</v>
      </c>
      <c r="N1012">
        <v>73127</v>
      </c>
      <c r="O1012">
        <v>33.0275229357798</v>
      </c>
      <c r="P1012" t="s">
        <v>45</v>
      </c>
      <c r="Q1012">
        <v>3.65025480243902</v>
      </c>
      <c r="R1012">
        <v>1</v>
      </c>
      <c r="S1012" t="s">
        <v>25</v>
      </c>
      <c r="T1012">
        <v>-1.11368485725649E-2</v>
      </c>
      <c r="AX1012">
        <v>109027</v>
      </c>
      <c r="AY1012">
        <v>73127</v>
      </c>
      <c r="AZ1012">
        <v>65814.3</v>
      </c>
      <c r="BA1012">
        <v>58501.599999999999</v>
      </c>
      <c r="BB1012">
        <v>51188.9</v>
      </c>
      <c r="BC1012">
        <v>43876.2</v>
      </c>
      <c r="BD1012">
        <v>36563.5</v>
      </c>
      <c r="BE1012">
        <v>29250.799999999999</v>
      </c>
      <c r="BF1012">
        <v>21938.1</v>
      </c>
      <c r="BG1012">
        <v>14625.3999999999</v>
      </c>
      <c r="BH1012">
        <v>7312.6999999999898</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row>
    <row r="1013" spans="1:81" x14ac:dyDescent="0.25">
      <c r="A1013">
        <v>31759</v>
      </c>
      <c r="B1013" t="s">
        <v>1511</v>
      </c>
      <c r="C1013" t="s">
        <v>208</v>
      </c>
      <c r="D1013">
        <v>2020</v>
      </c>
      <c r="E1013" t="s">
        <v>105</v>
      </c>
      <c r="F1013" t="s">
        <v>54</v>
      </c>
      <c r="G1013">
        <v>2020</v>
      </c>
      <c r="H1013">
        <v>78602</v>
      </c>
      <c r="I1013">
        <v>100</v>
      </c>
      <c r="J1013">
        <v>2050</v>
      </c>
      <c r="K1013">
        <v>100</v>
      </c>
      <c r="L1013">
        <v>0</v>
      </c>
      <c r="M1013">
        <v>2020</v>
      </c>
      <c r="N1013">
        <v>78602</v>
      </c>
      <c r="O1013">
        <v>0</v>
      </c>
      <c r="P1013" t="s">
        <v>45</v>
      </c>
      <c r="Q1013">
        <v>4.0000078602000002</v>
      </c>
      <c r="R1013">
        <v>1</v>
      </c>
      <c r="S1013" t="s">
        <v>25</v>
      </c>
      <c r="T1013">
        <v>-1.11368485725649E-2</v>
      </c>
      <c r="AY1013">
        <v>78602</v>
      </c>
      <c r="AZ1013">
        <v>75981.933333333305</v>
      </c>
      <c r="BA1013">
        <v>73361.866666666596</v>
      </c>
      <c r="BB1013">
        <v>70741.8</v>
      </c>
      <c r="BC1013">
        <v>68121.733333333294</v>
      </c>
      <c r="BD1013">
        <v>65501.666666666599</v>
      </c>
      <c r="BE1013">
        <v>62881.599999999999</v>
      </c>
      <c r="BF1013">
        <v>60261.533333333296</v>
      </c>
      <c r="BG1013">
        <v>57641.466666666602</v>
      </c>
      <c r="BH1013">
        <v>55021.4</v>
      </c>
      <c r="BI1013">
        <v>52401.333333333299</v>
      </c>
      <c r="BJ1013">
        <v>49781.266666666597</v>
      </c>
      <c r="BK1013">
        <v>47161.2</v>
      </c>
      <c r="BL1013">
        <v>44541.133333333302</v>
      </c>
      <c r="BM1013">
        <v>41921.0666666666</v>
      </c>
      <c r="BN1013">
        <v>39301</v>
      </c>
      <c r="BO1013">
        <v>36680.933333333298</v>
      </c>
      <c r="BP1013">
        <v>34060.866666666603</v>
      </c>
      <c r="BQ1013">
        <v>31440.799999999999</v>
      </c>
      <c r="BR1013">
        <v>28820.733333333301</v>
      </c>
      <c r="BS1013">
        <v>26200.666666666599</v>
      </c>
      <c r="BT1013">
        <v>23580.6</v>
      </c>
      <c r="BU1013">
        <v>20960.5333333333</v>
      </c>
      <c r="BV1013">
        <v>18340.466666666602</v>
      </c>
      <c r="BW1013">
        <v>15720.3999999999</v>
      </c>
      <c r="BX1013">
        <v>13100.333333333299</v>
      </c>
      <c r="BY1013">
        <v>10480.266666666599</v>
      </c>
      <c r="BZ1013">
        <v>7860.1999999999898</v>
      </c>
      <c r="CA1013">
        <v>5240.1333333333296</v>
      </c>
      <c r="CB1013">
        <v>2620.0666666666598</v>
      </c>
      <c r="CC1013">
        <v>0</v>
      </c>
    </row>
    <row r="1014" spans="1:81" x14ac:dyDescent="0.25">
      <c r="A1014">
        <v>22872</v>
      </c>
      <c r="B1014" t="s">
        <v>1512</v>
      </c>
      <c r="C1014" t="s">
        <v>27</v>
      </c>
      <c r="D1014">
        <v>2020</v>
      </c>
      <c r="E1014" t="s">
        <v>690</v>
      </c>
      <c r="F1014" t="s">
        <v>23</v>
      </c>
      <c r="G1014">
        <v>2017</v>
      </c>
      <c r="H1014">
        <v>101261</v>
      </c>
      <c r="I1014">
        <v>100</v>
      </c>
      <c r="J1014">
        <v>2030</v>
      </c>
      <c r="K1014">
        <v>55</v>
      </c>
      <c r="L1014">
        <v>45567.45</v>
      </c>
      <c r="M1014">
        <v>2020</v>
      </c>
      <c r="N1014">
        <v>72058</v>
      </c>
      <c r="O1014">
        <v>52.435156315228603</v>
      </c>
      <c r="P1014" t="s">
        <v>24</v>
      </c>
      <c r="Q1014">
        <v>3.2002540285390202</v>
      </c>
      <c r="R1014">
        <v>1</v>
      </c>
      <c r="S1014" t="s">
        <v>25</v>
      </c>
      <c r="T1014">
        <v>-1.11368485725649E-2</v>
      </c>
      <c r="AV1014">
        <v>101261</v>
      </c>
      <c r="AW1014">
        <v>91526.666666666599</v>
      </c>
      <c r="AX1014">
        <v>81792.333333333299</v>
      </c>
      <c r="AY1014">
        <v>72058</v>
      </c>
      <c r="AZ1014">
        <v>69408.945000000007</v>
      </c>
      <c r="BA1014">
        <v>66759.89</v>
      </c>
      <c r="BB1014">
        <v>64110.834999999999</v>
      </c>
      <c r="BC1014">
        <v>61461.78</v>
      </c>
      <c r="BD1014">
        <v>58812.724999999999</v>
      </c>
      <c r="BE1014">
        <v>56163.67</v>
      </c>
      <c r="BF1014">
        <v>53514.614999999998</v>
      </c>
      <c r="BG1014">
        <v>50865.56</v>
      </c>
      <c r="BH1014">
        <v>48216.504999999997</v>
      </c>
      <c r="BI1014">
        <v>45567.45</v>
      </c>
      <c r="BJ1014">
        <v>45059.972209512001</v>
      </c>
      <c r="BK1014">
        <v>44558.146122330698</v>
      </c>
      <c r="BL1014">
        <v>44061.908796292097</v>
      </c>
      <c r="BM1014">
        <v>43571.197990209599</v>
      </c>
      <c r="BN1014">
        <v>43085.952156067397</v>
      </c>
      <c r="BO1014">
        <v>42606.110431300498</v>
      </c>
      <c r="BP1014">
        <v>42131.612631161101</v>
      </c>
      <c r="BQ1014">
        <v>41662.3992411699</v>
      </c>
      <c r="BR1014">
        <v>41198.4114096513</v>
      </c>
      <c r="BS1014">
        <v>40739.590940351802</v>
      </c>
      <c r="BT1014">
        <v>40285.880285140804</v>
      </c>
      <c r="BU1014">
        <v>39837.222536792702</v>
      </c>
      <c r="BV1014">
        <v>39393.561421848899</v>
      </c>
      <c r="BW1014">
        <v>38954.841293559701</v>
      </c>
      <c r="BX1014">
        <v>38521.007124905103</v>
      </c>
      <c r="BY1014">
        <v>38092.004501692303</v>
      </c>
      <c r="BZ1014">
        <v>37667.779615731502</v>
      </c>
      <c r="CA1014">
        <v>37248.279258086302</v>
      </c>
      <c r="CB1014">
        <v>36833.450812400399</v>
      </c>
      <c r="CC1014">
        <v>36423.242248297698</v>
      </c>
    </row>
    <row r="1015" spans="1:81" x14ac:dyDescent="0.25">
      <c r="A1015">
        <v>20197</v>
      </c>
      <c r="B1015" t="s">
        <v>1513</v>
      </c>
      <c r="C1015" t="s">
        <v>36</v>
      </c>
      <c r="D1015">
        <v>2020</v>
      </c>
      <c r="E1015" t="s">
        <v>690</v>
      </c>
      <c r="F1015" t="s">
        <v>23</v>
      </c>
      <c r="G1015">
        <v>2019</v>
      </c>
      <c r="H1015">
        <v>996495</v>
      </c>
      <c r="I1015">
        <v>100</v>
      </c>
      <c r="J1015">
        <v>2030</v>
      </c>
      <c r="K1015">
        <v>46.2</v>
      </c>
      <c r="L1015">
        <v>536114.31000000006</v>
      </c>
      <c r="M1015">
        <v>2020</v>
      </c>
      <c r="N1015">
        <v>954643</v>
      </c>
      <c r="O1015">
        <v>9.0907374937901899</v>
      </c>
      <c r="P1015" t="s">
        <v>45</v>
      </c>
      <c r="Q1015">
        <v>3.1123435519390199</v>
      </c>
      <c r="R1015">
        <v>1</v>
      </c>
      <c r="S1015" t="s">
        <v>25</v>
      </c>
      <c r="T1015">
        <v>-1.11368485725649E-2</v>
      </c>
      <c r="AX1015">
        <v>996495</v>
      </c>
      <c r="AY1015">
        <v>954643</v>
      </c>
      <c r="AZ1015">
        <v>912790.13100000005</v>
      </c>
      <c r="BA1015">
        <v>870937.26199999999</v>
      </c>
      <c r="BB1015">
        <v>829084.39300000004</v>
      </c>
      <c r="BC1015">
        <v>787231.52399999998</v>
      </c>
      <c r="BD1015">
        <v>745378.65500000003</v>
      </c>
      <c r="BE1015">
        <v>703525.78599999996</v>
      </c>
      <c r="BF1015">
        <v>661672.91700000002</v>
      </c>
      <c r="BG1015">
        <v>619820.04799999995</v>
      </c>
      <c r="BH1015">
        <v>577967.179</v>
      </c>
      <c r="BI1015">
        <v>536114.31000000006</v>
      </c>
      <c r="BJ1015">
        <v>530143.68611194496</v>
      </c>
      <c r="BK1015">
        <v>524239.55615801399</v>
      </c>
      <c r="BL1015">
        <v>518401.17960533401</v>
      </c>
      <c r="BM1015">
        <v>512627.82416823</v>
      </c>
      <c r="BN1015">
        <v>506918.76571638498</v>
      </c>
      <c r="BO1015">
        <v>501273.28818401002</v>
      </c>
      <c r="BP1015">
        <v>495690.68348003301</v>
      </c>
      <c r="BQ1015">
        <v>490170.25139928499</v>
      </c>
      <c r="BR1015">
        <v>484711.29953467502</v>
      </c>
      <c r="BS1015">
        <v>479313.14319034602</v>
      </c>
      <c r="BT1015">
        <v>473975.10529579502</v>
      </c>
      <c r="BU1015">
        <v>468696.51632095099</v>
      </c>
      <c r="BV1015">
        <v>463476.71419219498</v>
      </c>
      <c r="BW1015">
        <v>458315.04420932702</v>
      </c>
      <c r="BX1015">
        <v>453210.85896343901</v>
      </c>
      <c r="BY1015">
        <v>448163.51825572102</v>
      </c>
      <c r="BZ1015">
        <v>443172.389017159</v>
      </c>
      <c r="CA1015">
        <v>438236.84522913297</v>
      </c>
      <c r="CB1015">
        <v>433356.26784489799</v>
      </c>
      <c r="CC1015">
        <v>428530.04471193801</v>
      </c>
    </row>
    <row r="1016" spans="1:81" x14ac:dyDescent="0.25">
      <c r="A1016">
        <v>22534</v>
      </c>
      <c r="B1016" t="s">
        <v>1514</v>
      </c>
      <c r="C1016" t="s">
        <v>908</v>
      </c>
      <c r="D1016">
        <v>2017</v>
      </c>
      <c r="E1016" t="s">
        <v>105</v>
      </c>
      <c r="F1016" t="s">
        <v>54</v>
      </c>
      <c r="G1016">
        <v>2017</v>
      </c>
      <c r="H1016">
        <v>60084</v>
      </c>
      <c r="I1016">
        <v>100</v>
      </c>
      <c r="J1016">
        <v>2030</v>
      </c>
      <c r="K1016">
        <v>55</v>
      </c>
      <c r="L1016">
        <v>27037.799999999901</v>
      </c>
      <c r="M1016">
        <v>2020</v>
      </c>
      <c r="N1016">
        <v>59886</v>
      </c>
      <c r="O1016">
        <v>30.534351145038201</v>
      </c>
      <c r="P1016" t="s">
        <v>24</v>
      </c>
      <c r="Q1016">
        <v>3.54027010243902</v>
      </c>
      <c r="R1016">
        <v>1</v>
      </c>
      <c r="S1016" t="s">
        <v>25</v>
      </c>
      <c r="T1016">
        <v>-1.11368485725649E-2</v>
      </c>
      <c r="AV1016">
        <v>60084</v>
      </c>
      <c r="AW1016">
        <v>60018</v>
      </c>
      <c r="AX1016">
        <v>59952</v>
      </c>
      <c r="AY1016">
        <v>59886</v>
      </c>
      <c r="AZ1016">
        <v>56601.18</v>
      </c>
      <c r="BA1016">
        <v>53316.36</v>
      </c>
      <c r="BB1016">
        <v>50031.54</v>
      </c>
      <c r="BC1016">
        <v>46746.720000000001</v>
      </c>
      <c r="BD1016">
        <v>43461.8999999999</v>
      </c>
      <c r="BE1016">
        <v>40177.08</v>
      </c>
      <c r="BF1016">
        <v>36892.2599999999</v>
      </c>
      <c r="BG1016">
        <v>33607.4399999999</v>
      </c>
      <c r="BH1016">
        <v>30322.619999999901</v>
      </c>
      <c r="BI1016">
        <v>27037.799999999901</v>
      </c>
      <c r="BJ1016">
        <v>26736.684115664699</v>
      </c>
      <c r="BK1016">
        <v>26438.921713336</v>
      </c>
      <c r="BL1016">
        <v>26144.475445792701</v>
      </c>
      <c r="BM1016">
        <v>25853.3083817437</v>
      </c>
      <c r="BN1016">
        <v>25565.384001196398</v>
      </c>
      <c r="BO1016">
        <v>25280.6661908756</v>
      </c>
      <c r="BP1016">
        <v>24999.119239694301</v>
      </c>
      <c r="BQ1016">
        <v>24720.707834274301</v>
      </c>
      <c r="BR1016">
        <v>24445.397054517402</v>
      </c>
      <c r="BS1016">
        <v>24173.152369225001</v>
      </c>
      <c r="BT1016">
        <v>23903.9396317674</v>
      </c>
      <c r="BU1016">
        <v>23637.725075800699</v>
      </c>
      <c r="BV1016">
        <v>23374.475311031601</v>
      </c>
      <c r="BW1016">
        <v>23114.1573190294</v>
      </c>
      <c r="BX1016">
        <v>22856.738449085002</v>
      </c>
      <c r="BY1016">
        <v>22602.1864141148</v>
      </c>
      <c r="BZ1016">
        <v>22350.4692866119</v>
      </c>
      <c r="CA1016">
        <v>22101.555494641099</v>
      </c>
      <c r="CB1016">
        <v>21855.413817879202</v>
      </c>
      <c r="CC1016">
        <v>21612.013383698701</v>
      </c>
    </row>
    <row r="1017" spans="1:81" x14ac:dyDescent="0.25">
      <c r="A1017">
        <v>68167</v>
      </c>
      <c r="B1017" t="s">
        <v>1515</v>
      </c>
      <c r="C1017" t="s">
        <v>21</v>
      </c>
      <c r="D1017">
        <v>2020</v>
      </c>
      <c r="E1017" t="s">
        <v>28</v>
      </c>
      <c r="F1017" t="s">
        <v>23</v>
      </c>
      <c r="G1017">
        <v>2020</v>
      </c>
      <c r="H1017">
        <v>14320</v>
      </c>
      <c r="I1017">
        <v>100</v>
      </c>
      <c r="J1017">
        <v>2021</v>
      </c>
      <c r="K1017">
        <v>5</v>
      </c>
      <c r="L1017">
        <v>13604</v>
      </c>
      <c r="M1017">
        <v>2020</v>
      </c>
      <c r="N1017">
        <v>11559</v>
      </c>
      <c r="O1017">
        <v>385.61452513966498</v>
      </c>
      <c r="P1017" t="s">
        <v>24</v>
      </c>
      <c r="Q1017">
        <v>2.6958550905365901</v>
      </c>
      <c r="R1017">
        <v>1</v>
      </c>
      <c r="S1017" t="s">
        <v>25</v>
      </c>
      <c r="T1017">
        <v>-1.11368485725649E-2</v>
      </c>
      <c r="AY1017">
        <v>11559</v>
      </c>
      <c r="AZ1017">
        <v>13604</v>
      </c>
      <c r="BA1017">
        <v>13452.4943120188</v>
      </c>
      <c r="BB1017">
        <v>13302.6759199425</v>
      </c>
      <c r="BC1017">
        <v>13154.526032612201</v>
      </c>
      <c r="BD1017">
        <v>13008.026068143199</v>
      </c>
      <c r="BE1017">
        <v>12863.1576515943</v>
      </c>
      <c r="BF1017">
        <v>12719.9026126634</v>
      </c>
      <c r="BG1017">
        <v>12578.2429834084</v>
      </c>
      <c r="BH1017">
        <v>12438.160995993299</v>
      </c>
      <c r="BI1017">
        <v>12299.639080459699</v>
      </c>
      <c r="BJ1017">
        <v>12162.6598625234</v>
      </c>
      <c r="BK1017">
        <v>12027.206161394901</v>
      </c>
      <c r="BL1017">
        <v>11893.260987624401</v>
      </c>
      <c r="BM1017">
        <v>11760.8075409713</v>
      </c>
      <c r="BN1017">
        <v>11629.8292082964</v>
      </c>
      <c r="BO1017">
        <v>11500.3095614788</v>
      </c>
      <c r="BP1017">
        <v>11372.232355355</v>
      </c>
      <c r="BQ1017">
        <v>11245.5815256814</v>
      </c>
      <c r="BR1017">
        <v>11120.3411871194</v>
      </c>
      <c r="BS1017">
        <v>10996.4956312432</v>
      </c>
      <c r="BT1017">
        <v>10874.029324569199</v>
      </c>
      <c r="BU1017">
        <v>10752.9269066078</v>
      </c>
      <c r="BV1017">
        <v>10633.1731879371</v>
      </c>
      <c r="BW1017">
        <v>10514.753148297201</v>
      </c>
      <c r="BX1017">
        <v>10397.651934706701</v>
      </c>
      <c r="BY1017">
        <v>10281.8548595996</v>
      </c>
      <c r="BZ1017">
        <v>10167.3473989832</v>
      </c>
      <c r="CA1017">
        <v>10054.115190615999</v>
      </c>
      <c r="CB1017">
        <v>9942.1440322070594</v>
      </c>
      <c r="CC1017">
        <v>9831.4198796337296</v>
      </c>
    </row>
    <row r="1018" spans="1:81" x14ac:dyDescent="0.25">
      <c r="A1018">
        <v>832418</v>
      </c>
      <c r="B1018" t="s">
        <v>1516</v>
      </c>
      <c r="C1018" t="s">
        <v>27</v>
      </c>
      <c r="D1018">
        <v>2020</v>
      </c>
      <c r="E1018" t="s">
        <v>28</v>
      </c>
      <c r="F1018" t="s">
        <v>23</v>
      </c>
      <c r="G1018">
        <v>2010</v>
      </c>
      <c r="H1018">
        <v>172810588</v>
      </c>
      <c r="I1018">
        <v>100</v>
      </c>
      <c r="J1018">
        <v>2030</v>
      </c>
      <c r="K1018">
        <v>60</v>
      </c>
      <c r="L1018">
        <v>69124235.200000003</v>
      </c>
      <c r="M1018">
        <v>2020</v>
      </c>
      <c r="N1018">
        <v>94623793</v>
      </c>
      <c r="O1018">
        <v>75.407025986162395</v>
      </c>
      <c r="P1018" t="s">
        <v>24</v>
      </c>
      <c r="Q1018">
        <v>3.2675249612390198</v>
      </c>
      <c r="R1018">
        <v>1</v>
      </c>
      <c r="S1018" t="s">
        <v>25</v>
      </c>
      <c r="T1018">
        <v>-1.11368485725649E-2</v>
      </c>
      <c r="AO1018">
        <v>172810588</v>
      </c>
      <c r="AP1018">
        <v>164991908.5</v>
      </c>
      <c r="AQ1018">
        <v>157173229</v>
      </c>
      <c r="AR1018">
        <v>149354549.5</v>
      </c>
      <c r="AS1018">
        <v>141535870</v>
      </c>
      <c r="AT1018">
        <v>133717190.5</v>
      </c>
      <c r="AU1018">
        <v>125898511</v>
      </c>
      <c r="AV1018">
        <v>118079831.5</v>
      </c>
      <c r="AW1018">
        <v>110261152</v>
      </c>
      <c r="AX1018">
        <v>102442472.5</v>
      </c>
      <c r="AY1018">
        <v>94623793</v>
      </c>
      <c r="AZ1018">
        <v>92073837.219999999</v>
      </c>
      <c r="BA1018">
        <v>89523881.439999998</v>
      </c>
      <c r="BB1018">
        <v>86973925.659999996</v>
      </c>
      <c r="BC1018">
        <v>84423969.879999995</v>
      </c>
      <c r="BD1018">
        <v>81874014.099999994</v>
      </c>
      <c r="BE1018">
        <v>79324058.319999993</v>
      </c>
      <c r="BF1018">
        <v>76774102.540000007</v>
      </c>
      <c r="BG1018">
        <v>74224146.760000005</v>
      </c>
      <c r="BH1018">
        <v>71674190.980000004</v>
      </c>
      <c r="BI1018">
        <v>69124235.200000003</v>
      </c>
      <c r="BJ1018">
        <v>68354409.059883207</v>
      </c>
      <c r="BK1018">
        <v>67593156.3569161</v>
      </c>
      <c r="BL1018">
        <v>66840381.610027403</v>
      </c>
      <c r="BM1018">
        <v>66095990.401504099</v>
      </c>
      <c r="BN1018">
        <v>65359889.365148798</v>
      </c>
      <c r="BO1018">
        <v>64631986.174569599</v>
      </c>
      <c r="BP1018">
        <v>63912189.531599298</v>
      </c>
      <c r="BQ1018">
        <v>63200409.154844798</v>
      </c>
      <c r="BR1018">
        <v>62496555.7683632</v>
      </c>
      <c r="BS1018">
        <v>61800541.090464003</v>
      </c>
      <c r="BT1018">
        <v>61112277.822636999</v>
      </c>
      <c r="BU1018">
        <v>60431679.638601698</v>
      </c>
      <c r="BV1018">
        <v>59758661.173480898</v>
      </c>
      <c r="BW1018">
        <v>59093138.0130926</v>
      </c>
      <c r="BX1018">
        <v>58435026.683363102</v>
      </c>
      <c r="BY1018">
        <v>57784244.639856704</v>
      </c>
      <c r="BZ1018">
        <v>57140710.257422604</v>
      </c>
      <c r="CA1018">
        <v>56504342.819956899</v>
      </c>
      <c r="CB1018">
        <v>55875062.510278702</v>
      </c>
      <c r="CC1018">
        <v>55252790.400119103</v>
      </c>
    </row>
    <row r="1019" spans="1:81" x14ac:dyDescent="0.25">
      <c r="A1019">
        <v>20319</v>
      </c>
      <c r="B1019" t="s">
        <v>1517</v>
      </c>
      <c r="C1019" t="s">
        <v>39</v>
      </c>
      <c r="D1019">
        <v>2020</v>
      </c>
      <c r="E1019" t="s">
        <v>28</v>
      </c>
      <c r="F1019" t="s">
        <v>23</v>
      </c>
      <c r="G1019">
        <v>2018</v>
      </c>
      <c r="H1019">
        <v>53036</v>
      </c>
      <c r="I1019">
        <v>100</v>
      </c>
      <c r="J1019">
        <v>2025</v>
      </c>
      <c r="K1019">
        <v>29</v>
      </c>
      <c r="L1019">
        <v>37655.56</v>
      </c>
      <c r="M1019">
        <v>2020</v>
      </c>
      <c r="N1019">
        <v>47038</v>
      </c>
      <c r="O1019">
        <v>38.997583944282503</v>
      </c>
      <c r="P1019" t="s">
        <v>24</v>
      </c>
      <c r="Q1019">
        <v>2.9378101816487798</v>
      </c>
      <c r="R1019">
        <v>1</v>
      </c>
      <c r="S1019" t="s">
        <v>25</v>
      </c>
      <c r="T1019">
        <v>-1.11368485725649E-2</v>
      </c>
      <c r="AW1019">
        <v>53036</v>
      </c>
      <c r="AX1019">
        <v>50037</v>
      </c>
      <c r="AY1019">
        <v>47038</v>
      </c>
      <c r="AZ1019">
        <v>45161.512000000002</v>
      </c>
      <c r="BA1019">
        <v>43285.023999999998</v>
      </c>
      <c r="BB1019">
        <v>41408.536</v>
      </c>
      <c r="BC1019">
        <v>39532.047999999901</v>
      </c>
      <c r="BD1019">
        <v>37655.56</v>
      </c>
      <c r="BE1019">
        <v>37236.195730364801</v>
      </c>
      <c r="BF1019">
        <v>36821.501857097399</v>
      </c>
      <c r="BG1019">
        <v>36411.426366700398</v>
      </c>
      <c r="BH1019">
        <v>36005.917824943397</v>
      </c>
      <c r="BI1019">
        <v>35604.925370410798</v>
      </c>
      <c r="BJ1019">
        <v>35208.398708123001</v>
      </c>
      <c r="BK1019">
        <v>34816.288103228202</v>
      </c>
      <c r="BL1019">
        <v>34428.544374763696</v>
      </c>
      <c r="BM1019">
        <v>34045.1188894882</v>
      </c>
      <c r="BN1019">
        <v>33665.963555781003</v>
      </c>
      <c r="BO1019">
        <v>33291.030817610699</v>
      </c>
      <c r="BP1019">
        <v>32920.273648570401</v>
      </c>
      <c r="BQ1019">
        <v>32553.645545978899</v>
      </c>
      <c r="BR1019">
        <v>32191.100525048401</v>
      </c>
      <c r="BS1019">
        <v>31832.593113116702</v>
      </c>
      <c r="BT1019">
        <v>31478.078343943798</v>
      </c>
      <c r="BU1019">
        <v>31127.511752072001</v>
      </c>
      <c r="BV1019">
        <v>30780.849367248498</v>
      </c>
      <c r="BW1019">
        <v>30438.047708910501</v>
      </c>
      <c r="BX1019">
        <v>30099.063780731802</v>
      </c>
      <c r="BY1019">
        <v>29763.8550652298</v>
      </c>
      <c r="BZ1019">
        <v>29432.379518432601</v>
      </c>
      <c r="CA1019">
        <v>29104.595564605599</v>
      </c>
      <c r="CB1019">
        <v>28780.462091036799</v>
      </c>
      <c r="CC1019">
        <v>28459.938442880499</v>
      </c>
    </row>
    <row r="1020" spans="1:81" x14ac:dyDescent="0.25">
      <c r="A1020">
        <v>36917</v>
      </c>
      <c r="B1020" t="s">
        <v>559</v>
      </c>
      <c r="C1020" t="s">
        <v>27</v>
      </c>
      <c r="D1020">
        <v>2020</v>
      </c>
      <c r="E1020" t="s">
        <v>690</v>
      </c>
      <c r="F1020" t="s">
        <v>23</v>
      </c>
      <c r="G1020">
        <v>2019</v>
      </c>
      <c r="H1020">
        <v>23874</v>
      </c>
      <c r="I1020">
        <v>100</v>
      </c>
      <c r="J1020">
        <v>2031</v>
      </c>
      <c r="K1020">
        <v>50</v>
      </c>
      <c r="L1020">
        <v>11937</v>
      </c>
      <c r="M1020">
        <v>2020</v>
      </c>
      <c r="N1020">
        <v>10106</v>
      </c>
      <c r="O1020">
        <v>115.34723967495999</v>
      </c>
      <c r="P1020" t="s">
        <v>24</v>
      </c>
      <c r="Q1020">
        <v>3.1507340947170701</v>
      </c>
      <c r="R1020">
        <v>1</v>
      </c>
      <c r="S1020" t="s">
        <v>25</v>
      </c>
      <c r="T1020">
        <v>-1.11368485725649E-2</v>
      </c>
      <c r="AX1020">
        <v>23874</v>
      </c>
      <c r="AY1020">
        <v>10106</v>
      </c>
      <c r="AZ1020">
        <v>10272.4545454545</v>
      </c>
      <c r="BA1020">
        <v>10438.909090908999</v>
      </c>
      <c r="BB1020">
        <v>10605.3636363636</v>
      </c>
      <c r="BC1020">
        <v>10771.8181818181</v>
      </c>
      <c r="BD1020">
        <v>10938.272727272701</v>
      </c>
      <c r="BE1020">
        <v>11104.727272727199</v>
      </c>
      <c r="BF1020">
        <v>11271.1818181818</v>
      </c>
      <c r="BG1020">
        <v>11437.6363636363</v>
      </c>
      <c r="BH1020">
        <v>11604.090909090901</v>
      </c>
      <c r="BI1020">
        <v>11770.545454545399</v>
      </c>
      <c r="BJ1020">
        <v>11937</v>
      </c>
      <c r="BK1020">
        <v>11804.0594385892</v>
      </c>
      <c r="BL1020">
        <v>11672.5994160801</v>
      </c>
      <c r="BM1020">
        <v>11542.603443935001</v>
      </c>
      <c r="BN1020">
        <v>11414.0552172468</v>
      </c>
      <c r="BO1020">
        <v>11286.938612693401</v>
      </c>
      <c r="BP1020">
        <v>11161.237686516</v>
      </c>
      <c r="BQ1020">
        <v>11036.936672518799</v>
      </c>
      <c r="BR1020">
        <v>10914.019980092</v>
      </c>
      <c r="BS1020">
        <v>10792.4721922558</v>
      </c>
      <c r="BT1020">
        <v>10672.278063727001</v>
      </c>
      <c r="BU1020">
        <v>10553.422519006999</v>
      </c>
      <c r="BV1020">
        <v>10435.890650490501</v>
      </c>
      <c r="BW1020">
        <v>10319.667716596099</v>
      </c>
      <c r="BX1020">
        <v>10204.739139917199</v>
      </c>
      <c r="BY1020">
        <v>10091.0905053934</v>
      </c>
      <c r="BZ1020">
        <v>9978.7075585028597</v>
      </c>
      <c r="CA1020">
        <v>9867.5762034739091</v>
      </c>
      <c r="CB1020">
        <v>9757.6825015175691</v>
      </c>
      <c r="CC1020">
        <v>9649.0126690790094</v>
      </c>
    </row>
    <row r="1021" spans="1:81" x14ac:dyDescent="0.25">
      <c r="A1021">
        <v>22902</v>
      </c>
      <c r="B1021" t="s">
        <v>1518</v>
      </c>
      <c r="C1021" t="s">
        <v>211</v>
      </c>
      <c r="D1021">
        <v>2020</v>
      </c>
      <c r="E1021" t="s">
        <v>690</v>
      </c>
      <c r="F1021" t="s">
        <v>23</v>
      </c>
      <c r="G1021">
        <v>2017</v>
      </c>
      <c r="H1021">
        <v>599213</v>
      </c>
      <c r="I1021">
        <v>100</v>
      </c>
      <c r="J1021">
        <v>2025</v>
      </c>
      <c r="K1021">
        <v>50</v>
      </c>
      <c r="L1021">
        <v>299606.5</v>
      </c>
      <c r="M1021">
        <v>2020</v>
      </c>
      <c r="N1021">
        <v>609738.15</v>
      </c>
      <c r="O1021">
        <v>-3.5129912067995899</v>
      </c>
      <c r="P1021" t="s">
        <v>24</v>
      </c>
      <c r="Q1021">
        <v>3.1478647993487798</v>
      </c>
      <c r="R1021">
        <v>1</v>
      </c>
      <c r="S1021" t="s">
        <v>25</v>
      </c>
      <c r="T1021">
        <v>-1.11368485725649E-2</v>
      </c>
      <c r="AV1021">
        <v>599213</v>
      </c>
      <c r="AW1021">
        <v>602721.38333333295</v>
      </c>
      <c r="AX1021">
        <v>606229.76666666602</v>
      </c>
      <c r="AY1021">
        <v>609738.15</v>
      </c>
      <c r="AZ1021">
        <v>547711.81999999995</v>
      </c>
      <c r="BA1021">
        <v>485685.49</v>
      </c>
      <c r="BB1021">
        <v>423659.16</v>
      </c>
      <c r="BC1021">
        <v>361632.82999999903</v>
      </c>
      <c r="BD1021">
        <v>299606.5</v>
      </c>
      <c r="BE1021">
        <v>296269.82777814299</v>
      </c>
      <c r="BF1021">
        <v>292970.31556955801</v>
      </c>
      <c r="BG1021">
        <v>289707.54952880298</v>
      </c>
      <c r="BH1021">
        <v>286481.12041937199</v>
      </c>
      <c r="BI1021">
        <v>283290.62356236298</v>
      </c>
      <c r="BJ1021">
        <v>280135.65878572199</v>
      </c>
      <c r="BK1021">
        <v>277015.83037404902</v>
      </c>
      <c r="BL1021">
        <v>273930.74701897003</v>
      </c>
      <c r="BM1021">
        <v>270880.02177004999</v>
      </c>
      <c r="BN1021">
        <v>267863.27198626398</v>
      </c>
      <c r="BO1021">
        <v>264880.11928800098</v>
      </c>
      <c r="BP1021">
        <v>261930.189509608</v>
      </c>
      <c r="BQ1021">
        <v>259013.11265245601</v>
      </c>
      <c r="BR1021">
        <v>256128.522838537</v>
      </c>
      <c r="BS1021">
        <v>253276.058264569</v>
      </c>
      <c r="BT1021">
        <v>250455.36115662099</v>
      </c>
      <c r="BU1021">
        <v>247666.077725232</v>
      </c>
      <c r="BV1021">
        <v>244907.85812104499</v>
      </c>
      <c r="BW1021">
        <v>242180.35639092</v>
      </c>
      <c r="BX1021">
        <v>239483.230434545</v>
      </c>
      <c r="BY1021">
        <v>236816.14196152601</v>
      </c>
      <c r="BZ1021">
        <v>234178.756448962</v>
      </c>
      <c r="CA1021">
        <v>231570.74309947799</v>
      </c>
      <c r="CB1021">
        <v>228991.774799743</v>
      </c>
      <c r="CC1021">
        <v>226441.528079435</v>
      </c>
    </row>
    <row r="1022" spans="1:81" x14ac:dyDescent="0.25">
      <c r="A1022">
        <v>20301</v>
      </c>
      <c r="B1022" t="s">
        <v>1519</v>
      </c>
      <c r="C1022" t="s">
        <v>415</v>
      </c>
      <c r="D1022">
        <v>2020</v>
      </c>
      <c r="E1022" t="s">
        <v>28</v>
      </c>
      <c r="F1022" t="s">
        <v>23</v>
      </c>
      <c r="G1022">
        <v>2019</v>
      </c>
      <c r="H1022">
        <v>13487973</v>
      </c>
      <c r="I1022">
        <v>95</v>
      </c>
      <c r="J1022">
        <v>2030</v>
      </c>
      <c r="K1022">
        <v>30</v>
      </c>
      <c r="L1022">
        <v>9441581.0999999996</v>
      </c>
      <c r="M1022">
        <v>2020</v>
      </c>
      <c r="N1022">
        <v>13209589.1</v>
      </c>
      <c r="O1022">
        <v>24.618390551266799</v>
      </c>
      <c r="P1022" t="s">
        <v>45</v>
      </c>
      <c r="Q1022">
        <v>2.9014326614390198</v>
      </c>
      <c r="R1022">
        <v>1</v>
      </c>
      <c r="S1022" t="s">
        <v>25</v>
      </c>
      <c r="T1022">
        <v>-1.11368485725649E-2</v>
      </c>
      <c r="AX1022">
        <v>13487973</v>
      </c>
      <c r="AY1022">
        <v>13209589.1</v>
      </c>
      <c r="AZ1022">
        <v>12832788.2999999</v>
      </c>
      <c r="BA1022">
        <v>12455987.5</v>
      </c>
      <c r="BB1022">
        <v>12079186.699999999</v>
      </c>
      <c r="BC1022">
        <v>11702385.8999999</v>
      </c>
      <c r="BD1022">
        <v>11325585.1</v>
      </c>
      <c r="BE1022">
        <v>10948784.300000001</v>
      </c>
      <c r="BF1022">
        <v>10571983.5</v>
      </c>
      <c r="BG1022">
        <v>10195182.699999999</v>
      </c>
      <c r="BH1022">
        <v>9818381.8999999892</v>
      </c>
      <c r="BI1022">
        <v>9441581.0999999996</v>
      </c>
      <c r="BJ1022">
        <v>9336431.6410037093</v>
      </c>
      <c r="BK1022">
        <v>9232453.2156097405</v>
      </c>
      <c r="BL1022">
        <v>9129632.7821942102</v>
      </c>
      <c r="BM1022">
        <v>9027957.4443757907</v>
      </c>
      <c r="BN1022">
        <v>8927414.4493982103</v>
      </c>
      <c r="BO1022">
        <v>8827991.1865307391</v>
      </c>
      <c r="BP1022">
        <v>8729675.1854864098</v>
      </c>
      <c r="BQ1022">
        <v>8632454.1148579698</v>
      </c>
      <c r="BR1022">
        <v>8536315.7805711795</v>
      </c>
      <c r="BS1022">
        <v>8441248.1243553609</v>
      </c>
      <c r="BT1022">
        <v>8347239.2222309699</v>
      </c>
      <c r="BU1022">
        <v>8254277.2830140097</v>
      </c>
      <c r="BV1022">
        <v>8162350.6468371199</v>
      </c>
      <c r="BW1022">
        <v>8071447.7836871101</v>
      </c>
      <c r="BX1022">
        <v>7981557.2919588201</v>
      </c>
      <c r="BY1022">
        <v>7892667.8970250301</v>
      </c>
      <c r="BZ1022">
        <v>7804768.4498223197</v>
      </c>
      <c r="CA1022">
        <v>7717847.9254527101</v>
      </c>
      <c r="CB1022">
        <v>7631895.4218008602</v>
      </c>
      <c r="CC1022">
        <v>7546900.1581666097</v>
      </c>
    </row>
    <row r="1023" spans="1:81" x14ac:dyDescent="0.25">
      <c r="A1023">
        <v>20309</v>
      </c>
      <c r="B1023" t="s">
        <v>1520</v>
      </c>
      <c r="C1023" t="s">
        <v>31</v>
      </c>
      <c r="D1023">
        <v>2019</v>
      </c>
      <c r="E1023" t="s">
        <v>690</v>
      </c>
      <c r="F1023" t="s">
        <v>23</v>
      </c>
      <c r="G1023">
        <v>2018</v>
      </c>
      <c r="H1023">
        <v>9027065</v>
      </c>
      <c r="I1023">
        <v>100</v>
      </c>
      <c r="J1023">
        <v>2030</v>
      </c>
      <c r="K1023">
        <v>30</v>
      </c>
      <c r="L1023">
        <v>6318945.5</v>
      </c>
      <c r="M1023">
        <v>2020</v>
      </c>
      <c r="N1023">
        <v>7137524</v>
      </c>
      <c r="O1023">
        <v>69.773176552954894</v>
      </c>
      <c r="P1023" t="s">
        <v>24</v>
      </c>
      <c r="Q1023">
        <v>2.9511466089390201</v>
      </c>
      <c r="R1023">
        <v>1</v>
      </c>
      <c r="S1023" t="s">
        <v>25</v>
      </c>
      <c r="T1023">
        <v>-1.11368485725649E-2</v>
      </c>
      <c r="AW1023">
        <v>9027065</v>
      </c>
      <c r="AX1023">
        <v>8082294.5</v>
      </c>
      <c r="AY1023">
        <v>7137524</v>
      </c>
      <c r="AZ1023">
        <v>7055666.1500000004</v>
      </c>
      <c r="BA1023">
        <v>6973808.2999999998</v>
      </c>
      <c r="BB1023">
        <v>6891950.4500000002</v>
      </c>
      <c r="BC1023">
        <v>6810092.5999999996</v>
      </c>
      <c r="BD1023">
        <v>6728234.75</v>
      </c>
      <c r="BE1023">
        <v>6646376.9000000004</v>
      </c>
      <c r="BF1023">
        <v>6564519.0499999998</v>
      </c>
      <c r="BG1023">
        <v>6482661.2000000002</v>
      </c>
      <c r="BH1023">
        <v>6400803.3499999996</v>
      </c>
      <c r="BI1023">
        <v>6318945.5</v>
      </c>
      <c r="BJ1023">
        <v>6248572.3608282097</v>
      </c>
      <c r="BK1023">
        <v>6178982.95665095</v>
      </c>
      <c r="BL1023">
        <v>6110168.55913027</v>
      </c>
      <c r="BM1023">
        <v>6042120.5371343903</v>
      </c>
      <c r="BN1023">
        <v>5974830.3556551402</v>
      </c>
      <c r="BO1023">
        <v>5908289.5747374399</v>
      </c>
      <c r="BP1023">
        <v>5842489.8484207299</v>
      </c>
      <c r="BQ1023">
        <v>5777422.9236921202</v>
      </c>
      <c r="BR1023">
        <v>5713080.6394512895</v>
      </c>
      <c r="BS1023">
        <v>5649454.9254868701</v>
      </c>
      <c r="BT1023">
        <v>5586537.8014641898</v>
      </c>
      <c r="BU1023">
        <v>5524321.3759243796</v>
      </c>
      <c r="BV1023">
        <v>5462797.8452945203</v>
      </c>
      <c r="BW1023">
        <v>5401959.4929089397</v>
      </c>
      <c r="BX1023">
        <v>5341798.6880412903</v>
      </c>
      <c r="BY1023">
        <v>5282307.8849474397</v>
      </c>
      <c r="BZ1023">
        <v>5223479.6219191197</v>
      </c>
      <c r="CA1023">
        <v>5165306.5203479296</v>
      </c>
      <c r="CB1023">
        <v>5107781.2837999295</v>
      </c>
      <c r="CC1023">
        <v>5050896.6971004698</v>
      </c>
    </row>
    <row r="1024" spans="1:81" x14ac:dyDescent="0.25">
      <c r="A1024">
        <v>840836</v>
      </c>
      <c r="B1024" t="s">
        <v>1521</v>
      </c>
      <c r="C1024" t="s">
        <v>52</v>
      </c>
      <c r="D1024">
        <v>2020</v>
      </c>
      <c r="E1024" t="s">
        <v>690</v>
      </c>
      <c r="F1024" t="s">
        <v>23</v>
      </c>
      <c r="G1024">
        <v>2019</v>
      </c>
      <c r="H1024">
        <v>189000</v>
      </c>
      <c r="I1024">
        <v>100</v>
      </c>
      <c r="J1024">
        <v>2030</v>
      </c>
      <c r="K1024">
        <v>60</v>
      </c>
      <c r="L1024">
        <v>75600</v>
      </c>
      <c r="M1024">
        <v>2020</v>
      </c>
      <c r="N1024">
        <v>185000</v>
      </c>
      <c r="O1024">
        <v>32.023289665211102</v>
      </c>
      <c r="P1024" t="s">
        <v>45</v>
      </c>
      <c r="Q1024">
        <v>3.25026680243902</v>
      </c>
      <c r="R1024">
        <v>1</v>
      </c>
      <c r="S1024" t="s">
        <v>25</v>
      </c>
      <c r="T1024">
        <v>-1.11368485725649E-2</v>
      </c>
      <c r="AX1024">
        <v>189000</v>
      </c>
      <c r="AY1024">
        <v>185000</v>
      </c>
      <c r="AZ1024">
        <v>174060</v>
      </c>
      <c r="BA1024">
        <v>163120</v>
      </c>
      <c r="BB1024">
        <v>152180</v>
      </c>
      <c r="BC1024">
        <v>141240</v>
      </c>
      <c r="BD1024">
        <v>130300</v>
      </c>
      <c r="BE1024">
        <v>119360</v>
      </c>
      <c r="BF1024">
        <v>108420</v>
      </c>
      <c r="BG1024">
        <v>97480</v>
      </c>
      <c r="BH1024">
        <v>86540</v>
      </c>
      <c r="BI1024">
        <v>75600</v>
      </c>
      <c r="BJ1024">
        <v>74758.054247913999</v>
      </c>
      <c r="BK1024">
        <v>73925.485118175406</v>
      </c>
      <c r="BL1024">
        <v>73102.188184760904</v>
      </c>
      <c r="BM1024">
        <v>72288.060184624104</v>
      </c>
      <c r="BN1024">
        <v>71482.999004743499</v>
      </c>
      <c r="BO1024">
        <v>70686.903669314794</v>
      </c>
      <c r="BP1024">
        <v>69899.674327086206</v>
      </c>
      <c r="BQ1024">
        <v>69121.212238833803</v>
      </c>
      <c r="BR1024">
        <v>68351.419764977807</v>
      </c>
      <c r="BS1024">
        <v>67590.2003533354</v>
      </c>
      <c r="BT1024">
        <v>66837.458527010996</v>
      </c>
      <c r="BU1024">
        <v>66093.0998724206</v>
      </c>
      <c r="BV1024">
        <v>65357.031027450103</v>
      </c>
      <c r="BW1024">
        <v>64629.159669744899</v>
      </c>
      <c r="BX1024">
        <v>63909.394505130898</v>
      </c>
      <c r="BY1024">
        <v>63197.645256162898</v>
      </c>
      <c r="BZ1024">
        <v>62493.8226508023</v>
      </c>
      <c r="CA1024">
        <v>61797.8384112196</v>
      </c>
      <c r="CB1024">
        <v>61109.605242721998</v>
      </c>
      <c r="CC1024">
        <v>60429.036822804599</v>
      </c>
    </row>
    <row r="1025" spans="1:81" x14ac:dyDescent="0.25">
      <c r="A1025">
        <v>22287</v>
      </c>
      <c r="B1025" t="s">
        <v>561</v>
      </c>
      <c r="C1025" t="s">
        <v>41</v>
      </c>
      <c r="D1025">
        <v>2016</v>
      </c>
      <c r="E1025" t="s">
        <v>28</v>
      </c>
      <c r="F1025" t="s">
        <v>23</v>
      </c>
      <c r="G1025">
        <v>2015</v>
      </c>
      <c r="H1025">
        <v>449330</v>
      </c>
      <c r="I1025">
        <v>100</v>
      </c>
      <c r="J1025">
        <v>2030</v>
      </c>
      <c r="K1025">
        <v>30</v>
      </c>
      <c r="L1025">
        <v>314531</v>
      </c>
      <c r="M1025">
        <v>2020</v>
      </c>
      <c r="N1025">
        <v>444150</v>
      </c>
      <c r="O1025">
        <v>3.8427584774367798</v>
      </c>
      <c r="P1025" t="s">
        <v>706</v>
      </c>
      <c r="Q1025">
        <v>2.9502888354390202</v>
      </c>
      <c r="R1025">
        <v>1</v>
      </c>
      <c r="S1025" t="s">
        <v>25</v>
      </c>
      <c r="T1025">
        <v>-1.11368485725649E-2</v>
      </c>
      <c r="AT1025">
        <v>449330</v>
      </c>
      <c r="AU1025">
        <v>448294</v>
      </c>
      <c r="AV1025">
        <v>447258</v>
      </c>
      <c r="AW1025">
        <v>446222</v>
      </c>
      <c r="AX1025">
        <v>445186</v>
      </c>
      <c r="AY1025">
        <v>444150</v>
      </c>
      <c r="AZ1025">
        <v>431188.1</v>
      </c>
      <c r="BA1025">
        <v>418226.2</v>
      </c>
      <c r="BB1025">
        <v>405264.3</v>
      </c>
      <c r="BC1025">
        <v>392302.4</v>
      </c>
      <c r="BD1025">
        <v>379340.5</v>
      </c>
      <c r="BE1025">
        <v>366378.6</v>
      </c>
      <c r="BF1025">
        <v>353416.7</v>
      </c>
      <c r="BG1025">
        <v>340454.8</v>
      </c>
      <c r="BH1025">
        <v>327492.90000000002</v>
      </c>
      <c r="BI1025">
        <v>314531</v>
      </c>
      <c r="BJ1025">
        <v>311028.11588162201</v>
      </c>
      <c r="BK1025">
        <v>307564.24285323801</v>
      </c>
      <c r="BL1025">
        <v>304138.946454246</v>
      </c>
      <c r="BM1025">
        <v>300751.79706256598</v>
      </c>
      <c r="BN1025">
        <v>297402.36984075297</v>
      </c>
      <c r="BO1025">
        <v>294090.24468271498</v>
      </c>
      <c r="BP1025">
        <v>290815.00616101502</v>
      </c>
      <c r="BQ1025">
        <v>287576.24347476999</v>
      </c>
      <c r="BR1025">
        <v>284373.55039812397</v>
      </c>
      <c r="BS1025">
        <v>281206.52522929799</v>
      </c>
      <c r="BT1025">
        <v>278074.77074020199</v>
      </c>
      <c r="BU1025">
        <v>274977.89412661799</v>
      </c>
      <c r="BV1025">
        <v>271915.50695892703</v>
      </c>
      <c r="BW1025">
        <v>268887.22513339302</v>
      </c>
      <c r="BX1025">
        <v>265892.66882398498</v>
      </c>
      <c r="BY1025">
        <v>262931.46243473701</v>
      </c>
      <c r="BZ1025">
        <v>260003.23455263901</v>
      </c>
      <c r="CA1025">
        <v>257107.617901049</v>
      </c>
      <c r="CB1025">
        <v>254244.24929363199</v>
      </c>
      <c r="CC1025">
        <v>251412.769588803</v>
      </c>
    </row>
    <row r="1026" spans="1:81" x14ac:dyDescent="0.25">
      <c r="A1026">
        <v>40460</v>
      </c>
      <c r="B1026" t="s">
        <v>1522</v>
      </c>
      <c r="C1026" t="s">
        <v>27</v>
      </c>
      <c r="D1026">
        <v>2020</v>
      </c>
      <c r="E1026" t="s">
        <v>690</v>
      </c>
      <c r="F1026" t="s">
        <v>23</v>
      </c>
      <c r="G1026">
        <v>2019</v>
      </c>
      <c r="H1026">
        <v>741656.12</v>
      </c>
      <c r="I1026">
        <v>100</v>
      </c>
      <c r="J1026">
        <v>2029</v>
      </c>
      <c r="K1026">
        <v>22</v>
      </c>
      <c r="L1026">
        <v>578491.77359999996</v>
      </c>
      <c r="M1026">
        <v>2020</v>
      </c>
      <c r="N1026">
        <v>632676.99</v>
      </c>
      <c r="O1026">
        <v>71.844233304891304</v>
      </c>
      <c r="P1026" t="s">
        <v>45</v>
      </c>
      <c r="Q1026">
        <v>2.8698312424609802</v>
      </c>
      <c r="R1026">
        <v>1</v>
      </c>
      <c r="S1026" t="s">
        <v>25</v>
      </c>
      <c r="T1026">
        <v>-1.11368485725649E-2</v>
      </c>
      <c r="AX1026">
        <v>741656.12</v>
      </c>
      <c r="AY1026">
        <v>632676.99</v>
      </c>
      <c r="AZ1026">
        <v>626656.41040000005</v>
      </c>
      <c r="BA1026">
        <v>620635.8308</v>
      </c>
      <c r="BB1026">
        <v>614615.25120000006</v>
      </c>
      <c r="BC1026">
        <v>608594.6716</v>
      </c>
      <c r="BD1026">
        <v>602574.09199999995</v>
      </c>
      <c r="BE1026">
        <v>596553.51240000001</v>
      </c>
      <c r="BF1026">
        <v>590532.93279999995</v>
      </c>
      <c r="BG1026">
        <v>584512.35320000001</v>
      </c>
      <c r="BH1026">
        <v>578491.77359999996</v>
      </c>
      <c r="BI1026">
        <v>572049.19831694197</v>
      </c>
      <c r="BJ1026">
        <v>565678.37301922904</v>
      </c>
      <c r="BK1026">
        <v>559378.49863813899</v>
      </c>
      <c r="BL1026">
        <v>553148.78500405699</v>
      </c>
      <c r="BM1026">
        <v>546988.45074736897</v>
      </c>
      <c r="BN1026">
        <v>540896.72320045298</v>
      </c>
      <c r="BO1026">
        <v>534872.83830077294</v>
      </c>
      <c r="BP1026">
        <v>528916.04049504001</v>
      </c>
      <c r="BQ1026">
        <v>523025.582644446</v>
      </c>
      <c r="BR1026">
        <v>517200.72593095701</v>
      </c>
      <c r="BS1026">
        <v>511440.73976464302</v>
      </c>
      <c r="BT1026">
        <v>505744.90169204399</v>
      </c>
      <c r="BU1026">
        <v>500112.497305553</v>
      </c>
      <c r="BV1026">
        <v>494542.82015381398</v>
      </c>
      <c r="BW1026">
        <v>489035.171653111</v>
      </c>
      <c r="BX1026">
        <v>483588.86099975201</v>
      </c>
      <c r="BY1026">
        <v>478203.20508341899</v>
      </c>
      <c r="BZ1026">
        <v>472877.52840149001</v>
      </c>
      <c r="CA1026">
        <v>467611.16297431401</v>
      </c>
      <c r="CB1026">
        <v>462403.44826142798</v>
      </c>
      <c r="CC1026">
        <v>457253.73107870802</v>
      </c>
    </row>
    <row r="1027" spans="1:81" x14ac:dyDescent="0.25">
      <c r="A1027">
        <v>22861</v>
      </c>
      <c r="B1027" t="s">
        <v>1523</v>
      </c>
      <c r="C1027" t="s">
        <v>27</v>
      </c>
      <c r="D1027">
        <v>2020</v>
      </c>
      <c r="E1027" t="s">
        <v>690</v>
      </c>
      <c r="F1027" t="s">
        <v>23</v>
      </c>
      <c r="G1027">
        <v>2018</v>
      </c>
      <c r="H1027">
        <v>123995</v>
      </c>
      <c r="I1027">
        <v>100</v>
      </c>
      <c r="J1027">
        <v>2030</v>
      </c>
      <c r="K1027">
        <v>30</v>
      </c>
      <c r="L1027">
        <v>86796.5</v>
      </c>
      <c r="M1027">
        <v>2020</v>
      </c>
      <c r="N1027">
        <v>103096</v>
      </c>
      <c r="O1027">
        <v>56.182372945145602</v>
      </c>
      <c r="P1027" t="s">
        <v>45</v>
      </c>
      <c r="Q1027">
        <v>2.95025630193902</v>
      </c>
      <c r="R1027">
        <v>1</v>
      </c>
      <c r="S1027" t="s">
        <v>25</v>
      </c>
      <c r="T1027">
        <v>-1.11368485725649E-2</v>
      </c>
      <c r="AW1027">
        <v>123995</v>
      </c>
      <c r="AX1027">
        <v>113545.5</v>
      </c>
      <c r="AY1027">
        <v>103096</v>
      </c>
      <c r="AZ1027">
        <v>101466.05</v>
      </c>
      <c r="BA1027">
        <v>99836.1</v>
      </c>
      <c r="BB1027">
        <v>98206.15</v>
      </c>
      <c r="BC1027">
        <v>96576.2</v>
      </c>
      <c r="BD1027">
        <v>94946.25</v>
      </c>
      <c r="BE1027">
        <v>93316.3</v>
      </c>
      <c r="BF1027">
        <v>91686.35</v>
      </c>
      <c r="BG1027">
        <v>90056.4</v>
      </c>
      <c r="BH1027">
        <v>88426.45</v>
      </c>
      <c r="BI1027">
        <v>86796.5</v>
      </c>
      <c r="BJ1027">
        <v>85829.860522871299</v>
      </c>
      <c r="BK1027">
        <v>84873.986363223696</v>
      </c>
      <c r="BL1027">
        <v>83928.757629346597</v>
      </c>
      <c r="BM1027">
        <v>82994.055764745004</v>
      </c>
      <c r="BN1027">
        <v>82069.763533270103</v>
      </c>
      <c r="BO1027">
        <v>81155.765004413799</v>
      </c>
      <c r="BP1027">
        <v>80251.945538768996</v>
      </c>
      <c r="BQ1027">
        <v>79358.191773650004</v>
      </c>
      <c r="BR1027">
        <v>78474.391608874299</v>
      </c>
      <c r="BS1027">
        <v>77600.434192702101</v>
      </c>
      <c r="BT1027">
        <v>76736.209907932702</v>
      </c>
      <c r="BU1027">
        <v>75881.610358155507</v>
      </c>
      <c r="BV1027">
        <v>75036.528354154303</v>
      </c>
      <c r="BW1027">
        <v>74200.857900463205</v>
      </c>
      <c r="BX1027">
        <v>73374.494182071299</v>
      </c>
      <c r="BY1027">
        <v>72557.333551276999</v>
      </c>
      <c r="BZ1027">
        <v>71749.273514687404</v>
      </c>
      <c r="CA1027">
        <v>70950.212720362804</v>
      </c>
      <c r="CB1027">
        <v>70160.050945104798</v>
      </c>
      <c r="CC1027">
        <v>69378.689081885706</v>
      </c>
    </row>
    <row r="1028" spans="1:81" x14ac:dyDescent="0.25">
      <c r="A1028">
        <v>61742</v>
      </c>
      <c r="B1028" t="s">
        <v>1524</v>
      </c>
      <c r="C1028" t="s">
        <v>59</v>
      </c>
      <c r="D1028">
        <v>2014</v>
      </c>
      <c r="E1028" t="s">
        <v>32</v>
      </c>
      <c r="F1028" t="s">
        <v>33</v>
      </c>
      <c r="G1028">
        <v>2014</v>
      </c>
      <c r="H1028">
        <v>1307</v>
      </c>
      <c r="I1028">
        <v>100</v>
      </c>
      <c r="J1028">
        <v>2030</v>
      </c>
      <c r="K1028">
        <v>33.299999999999997</v>
      </c>
      <c r="L1028">
        <v>871.76900000000001</v>
      </c>
      <c r="M1028">
        <v>2020</v>
      </c>
      <c r="N1028">
        <v>921</v>
      </c>
      <c r="O1028">
        <v>88.688535513325107</v>
      </c>
      <c r="P1028" t="s">
        <v>691</v>
      </c>
      <c r="Q1028">
        <v>2.6532440331390199</v>
      </c>
      <c r="R1028">
        <v>1</v>
      </c>
      <c r="S1028" t="s">
        <v>25</v>
      </c>
      <c r="T1028">
        <v>-1.11368485725649E-2</v>
      </c>
      <c r="AS1028">
        <v>1307</v>
      </c>
      <c r="AT1028">
        <v>1242.6666666666599</v>
      </c>
      <c r="AU1028">
        <v>1178.3333333333301</v>
      </c>
      <c r="AV1028">
        <v>1114</v>
      </c>
      <c r="AW1028">
        <v>1049.6666666666599</v>
      </c>
      <c r="AX1028">
        <v>985.33333333333303</v>
      </c>
      <c r="AY1028">
        <v>921</v>
      </c>
      <c r="AZ1028">
        <v>916.07690000000002</v>
      </c>
      <c r="BA1028">
        <v>911.15380000000005</v>
      </c>
      <c r="BB1028">
        <v>906.23069999999996</v>
      </c>
      <c r="BC1028">
        <v>901.30759999999998</v>
      </c>
      <c r="BD1028">
        <v>896.3845</v>
      </c>
      <c r="BE1028">
        <v>891.46140000000003</v>
      </c>
      <c r="BF1028">
        <v>886.53830000000005</v>
      </c>
      <c r="BG1028">
        <v>881.61519999999996</v>
      </c>
      <c r="BH1028">
        <v>876.69209999999998</v>
      </c>
      <c r="BI1028">
        <v>871.76900000000001</v>
      </c>
      <c r="BJ1028">
        <v>862.06024065674296</v>
      </c>
      <c r="BK1028">
        <v>852.45960629612</v>
      </c>
      <c r="BL1028">
        <v>842.96589274657197</v>
      </c>
      <c r="BM1028">
        <v>833.57790924721598</v>
      </c>
      <c r="BN1028">
        <v>824.29447829849505</v>
      </c>
      <c r="BO1028">
        <v>815.11443551448303</v>
      </c>
      <c r="BP1028">
        <v>806.036629476847</v>
      </c>
      <c r="BQ1028">
        <v>797.05992159042205</v>
      </c>
      <c r="BR1028">
        <v>788.18318594040898</v>
      </c>
      <c r="BS1028">
        <v>779.40530915114903</v>
      </c>
      <c r="BT1028">
        <v>770.72519024648</v>
      </c>
      <c r="BU1028">
        <v>762.14174051164298</v>
      </c>
      <c r="BV1028">
        <v>753.65388335673401</v>
      </c>
      <c r="BW1028">
        <v>745.26055418166504</v>
      </c>
      <c r="BX1028">
        <v>736.96070024263804</v>
      </c>
      <c r="BY1028">
        <v>728.753280520104</v>
      </c>
      <c r="BZ1028">
        <v>720.63726558819201</v>
      </c>
      <c r="CA1028">
        <v>712.61163748558897</v>
      </c>
      <c r="CB1028">
        <v>704.67538958786395</v>
      </c>
      <c r="CC1028">
        <v>696.82752648121095</v>
      </c>
    </row>
    <row r="1029" spans="1:81" x14ac:dyDescent="0.25">
      <c r="A1029">
        <v>838389</v>
      </c>
      <c r="B1029" t="s">
        <v>1525</v>
      </c>
      <c r="C1029" t="s">
        <v>78</v>
      </c>
      <c r="D1029">
        <v>2021</v>
      </c>
      <c r="E1029" t="s">
        <v>44</v>
      </c>
      <c r="F1029" t="s">
        <v>33</v>
      </c>
      <c r="G1029">
        <v>2020</v>
      </c>
      <c r="H1029">
        <v>55.7</v>
      </c>
      <c r="I1029">
        <v>100</v>
      </c>
      <c r="J1029">
        <v>2030</v>
      </c>
      <c r="K1029">
        <v>10</v>
      </c>
      <c r="L1029">
        <v>50.13</v>
      </c>
      <c r="M1029">
        <v>2020</v>
      </c>
      <c r="N1029">
        <v>55.7</v>
      </c>
      <c r="O1029">
        <v>0</v>
      </c>
      <c r="P1029" t="s">
        <v>45</v>
      </c>
      <c r="Q1029">
        <v>2.4202439080090201</v>
      </c>
      <c r="R1029">
        <v>1</v>
      </c>
      <c r="S1029" t="s">
        <v>25</v>
      </c>
      <c r="T1029">
        <v>-1.11368485725649E-2</v>
      </c>
      <c r="AY1029">
        <v>55.7</v>
      </c>
      <c r="AZ1029">
        <v>55.143000000000001</v>
      </c>
      <c r="BA1029">
        <v>54.585999999999999</v>
      </c>
      <c r="BB1029">
        <v>54.029000000000003</v>
      </c>
      <c r="BC1029">
        <v>53.472000000000001</v>
      </c>
      <c r="BD1029">
        <v>52.914999999999999</v>
      </c>
      <c r="BE1029">
        <v>52.357999999999997</v>
      </c>
      <c r="BF1029">
        <v>51.801000000000002</v>
      </c>
      <c r="BG1029">
        <v>51.244</v>
      </c>
      <c r="BH1029">
        <v>50.686999999999998</v>
      </c>
      <c r="BI1029">
        <v>50.13</v>
      </c>
      <c r="BJ1029">
        <v>49.571709781057301</v>
      </c>
      <c r="BK1029">
        <v>49.019637155742501</v>
      </c>
      <c r="BL1029">
        <v>48.473712879656901</v>
      </c>
      <c r="BM1029">
        <v>47.9338684795662</v>
      </c>
      <c r="BN1029">
        <v>47.400036244812</v>
      </c>
      <c r="BO1029">
        <v>46.872149218819501</v>
      </c>
      <c r="BP1029">
        <v>46.3501411906988</v>
      </c>
      <c r="BQ1029">
        <v>45.833946686940997</v>
      </c>
      <c r="BR1029">
        <v>45.323500963205497</v>
      </c>
      <c r="BS1029">
        <v>44.818739996199803</v>
      </c>
      <c r="BT1029">
        <v>44.319600475648997</v>
      </c>
      <c r="BU1029">
        <v>43.826019796355098</v>
      </c>
      <c r="BV1029">
        <v>43.337936050344801</v>
      </c>
      <c r="BW1029">
        <v>42.855288019104599</v>
      </c>
      <c r="BX1029">
        <v>42.378015165902198</v>
      </c>
      <c r="BY1029">
        <v>41.9060576281937</v>
      </c>
      <c r="BZ1029">
        <v>41.439356210115299</v>
      </c>
      <c r="CA1029">
        <v>40.977852375058703</v>
      </c>
      <c r="CB1029">
        <v>40.5214882383288</v>
      </c>
      <c r="CC1029">
        <v>40.070206559883502</v>
      </c>
    </row>
    <row r="1030" spans="1:81" x14ac:dyDescent="0.25">
      <c r="A1030">
        <v>20332</v>
      </c>
      <c r="B1030" t="s">
        <v>562</v>
      </c>
      <c r="C1030" t="s">
        <v>213</v>
      </c>
      <c r="D1030">
        <v>2016</v>
      </c>
      <c r="E1030" t="s">
        <v>690</v>
      </c>
      <c r="F1030" t="s">
        <v>23</v>
      </c>
      <c r="G1030">
        <v>2015</v>
      </c>
      <c r="H1030">
        <v>1201188</v>
      </c>
      <c r="I1030">
        <v>100</v>
      </c>
      <c r="J1030">
        <v>2025</v>
      </c>
      <c r="K1030">
        <v>18</v>
      </c>
      <c r="L1030">
        <v>984974.16</v>
      </c>
      <c r="M1030">
        <v>2020</v>
      </c>
      <c r="N1030">
        <v>1327331</v>
      </c>
      <c r="O1030">
        <v>-58.341778676147598</v>
      </c>
      <c r="P1030" t="s">
        <v>24</v>
      </c>
      <c r="Q1030">
        <v>2.8279249968487798</v>
      </c>
      <c r="R1030">
        <v>1</v>
      </c>
      <c r="S1030" t="s">
        <v>25</v>
      </c>
      <c r="T1030">
        <v>-1.11368485725649E-2</v>
      </c>
      <c r="AT1030">
        <v>1201188</v>
      </c>
      <c r="AU1030">
        <v>1226416.6000000001</v>
      </c>
      <c r="AV1030">
        <v>1251645.2</v>
      </c>
      <c r="AW1030">
        <v>1276873.8</v>
      </c>
      <c r="AX1030">
        <v>1302102.3999999999</v>
      </c>
      <c r="AY1030">
        <v>1327331</v>
      </c>
      <c r="AZ1030">
        <v>1258859.632</v>
      </c>
      <c r="BA1030">
        <v>1190388.264</v>
      </c>
      <c r="BB1030">
        <v>1121916.8959999999</v>
      </c>
      <c r="BC1030">
        <v>1053445.5279999999</v>
      </c>
      <c r="BD1030">
        <v>984974.16</v>
      </c>
      <c r="BE1030">
        <v>974004.65193219006</v>
      </c>
      <c r="BF1030">
        <v>963157.30961464799</v>
      </c>
      <c r="BG1030">
        <v>952430.77250591002</v>
      </c>
      <c r="BH1030">
        <v>941823.69521666097</v>
      </c>
      <c r="BI1030">
        <v>931334.74734097905</v>
      </c>
      <c r="BJ1030">
        <v>920962.61328947498</v>
      </c>
      <c r="BK1030">
        <v>910705.992124276</v>
      </c>
      <c r="BL1030">
        <v>900563.59739586106</v>
      </c>
      <c r="BM1030">
        <v>890534.15698169905</v>
      </c>
      <c r="BN1030">
        <v>880616.41292669706</v>
      </c>
      <c r="BO1030">
        <v>870809.121285417</v>
      </c>
      <c r="BP1030">
        <v>861111.05196605297</v>
      </c>
      <c r="BQ1030">
        <v>851520.98857614503</v>
      </c>
      <c r="BR1030">
        <v>842037.72827001195</v>
      </c>
      <c r="BS1030">
        <v>832660.08159788197</v>
      </c>
      <c r="BT1030">
        <v>823386.872356707</v>
      </c>
      <c r="BU1030">
        <v>814216.93744263204</v>
      </c>
      <c r="BV1030">
        <v>805149.12670511601</v>
      </c>
      <c r="BW1030">
        <v>796182.30280266795</v>
      </c>
      <c r="BX1030">
        <v>787315.34106019896</v>
      </c>
      <c r="BY1030">
        <v>778547.12932795403</v>
      </c>
      <c r="BZ1030">
        <v>769876.56784202403</v>
      </c>
      <c r="CA1030">
        <v>761302.56908640102</v>
      </c>
      <c r="CB1030">
        <v>752824.05765658105</v>
      </c>
      <c r="CC1030">
        <v>744439.97012467601</v>
      </c>
    </row>
    <row r="1031" spans="1:81" x14ac:dyDescent="0.25">
      <c r="A1031">
        <v>56052</v>
      </c>
      <c r="B1031" t="s">
        <v>1526</v>
      </c>
      <c r="C1031" t="s">
        <v>84</v>
      </c>
      <c r="D1031">
        <v>2020</v>
      </c>
      <c r="E1031" t="s">
        <v>49</v>
      </c>
      <c r="F1031" t="s">
        <v>50</v>
      </c>
      <c r="G1031">
        <v>2020</v>
      </c>
      <c r="H1031">
        <v>5478</v>
      </c>
      <c r="I1031">
        <v>90</v>
      </c>
      <c r="J1031">
        <v>2021</v>
      </c>
      <c r="K1031">
        <v>5</v>
      </c>
      <c r="L1031">
        <v>5204.0999999999904</v>
      </c>
      <c r="M1031">
        <v>2020</v>
      </c>
      <c r="N1031">
        <v>2408</v>
      </c>
      <c r="O1031">
        <v>1120.84702446148</v>
      </c>
      <c r="P1031" t="s">
        <v>24</v>
      </c>
      <c r="Q1031">
        <v>2.2658542063365901</v>
      </c>
      <c r="R1031">
        <v>1</v>
      </c>
      <c r="S1031" t="s">
        <v>25</v>
      </c>
      <c r="T1031">
        <v>-1.11368485725649E-2</v>
      </c>
      <c r="AY1031">
        <v>2408</v>
      </c>
      <c r="AZ1031">
        <v>5204.0999999999904</v>
      </c>
      <c r="BA1031">
        <v>5146.1427263435098</v>
      </c>
      <c r="BB1031">
        <v>5088.8309140674201</v>
      </c>
      <c r="BC1031">
        <v>5032.1573747660595</v>
      </c>
      <c r="BD1031">
        <v>4976.1150000899697</v>
      </c>
      <c r="BE1031">
        <v>4920.6967608543</v>
      </c>
      <c r="BF1031">
        <v>4865.89570615716</v>
      </c>
      <c r="BG1031">
        <v>4811.7049625077898</v>
      </c>
      <c r="BH1031">
        <v>4758.1177329644797</v>
      </c>
      <c r="BI1031">
        <v>4705.1272962820203</v>
      </c>
      <c r="BJ1031">
        <v>4652.7270060686897</v>
      </c>
      <c r="BK1031">
        <v>4600.9102899526197</v>
      </c>
      <c r="BL1031">
        <v>4549.6706487574602</v>
      </c>
      <c r="BM1031">
        <v>4499.0016556872097</v>
      </c>
      <c r="BN1031">
        <v>4448.8969555201002</v>
      </c>
      <c r="BO1031">
        <v>4399.3502638115297</v>
      </c>
      <c r="BP1031">
        <v>4350.3553661057804</v>
      </c>
      <c r="BQ1031">
        <v>4301.90611715662</v>
      </c>
      <c r="BR1031">
        <v>4253.9964401564503</v>
      </c>
      <c r="BS1031">
        <v>4206.6203259741997</v>
      </c>
      <c r="BT1031">
        <v>4159.7718324015495</v>
      </c>
      <c r="BU1031">
        <v>4113.4450834076797</v>
      </c>
      <c r="BV1031">
        <v>4067.6342684022002</v>
      </c>
      <c r="BW1031">
        <v>4022.33364150643</v>
      </c>
      <c r="BX1031">
        <v>3977.53752083264</v>
      </c>
      <c r="BY1031">
        <v>3933.2402877714298</v>
      </c>
      <c r="BZ1031">
        <v>3889.43638628701</v>
      </c>
      <c r="CA1031">
        <v>3846.1203222203098</v>
      </c>
      <c r="CB1031">
        <v>3803.2866625998699</v>
      </c>
      <c r="CC1031">
        <v>3760.93003496044</v>
      </c>
    </row>
    <row r="1032" spans="1:81" x14ac:dyDescent="0.25">
      <c r="A1032">
        <v>20408</v>
      </c>
      <c r="B1032" t="s">
        <v>565</v>
      </c>
      <c r="C1032" t="s">
        <v>65</v>
      </c>
      <c r="D1032">
        <v>2017</v>
      </c>
      <c r="E1032" t="s">
        <v>28</v>
      </c>
      <c r="F1032" t="s">
        <v>23</v>
      </c>
      <c r="G1032">
        <v>2015</v>
      </c>
      <c r="H1032">
        <v>113466</v>
      </c>
      <c r="I1032">
        <v>100</v>
      </c>
      <c r="J1032">
        <v>2025</v>
      </c>
      <c r="K1032">
        <v>7</v>
      </c>
      <c r="L1032">
        <v>105523.379999999</v>
      </c>
      <c r="M1032">
        <v>2020</v>
      </c>
      <c r="N1032">
        <v>87472</v>
      </c>
      <c r="O1032">
        <v>327.27236100933999</v>
      </c>
      <c r="P1032" t="s">
        <v>24</v>
      </c>
      <c r="Q1032">
        <v>2.71781622464878</v>
      </c>
      <c r="R1032">
        <v>1</v>
      </c>
      <c r="S1032" t="s">
        <v>25</v>
      </c>
      <c r="T1032">
        <v>-1.11368485725649E-2</v>
      </c>
      <c r="AT1032">
        <v>113466</v>
      </c>
      <c r="AU1032">
        <v>108267.2</v>
      </c>
      <c r="AV1032">
        <v>103068.4</v>
      </c>
      <c r="AW1032">
        <v>97869.6</v>
      </c>
      <c r="AX1032">
        <v>92670.8</v>
      </c>
      <c r="AY1032">
        <v>87472</v>
      </c>
      <c r="AZ1032">
        <v>91082.275999999998</v>
      </c>
      <c r="BA1032">
        <v>94692.551999999996</v>
      </c>
      <c r="BB1032">
        <v>98302.827999999994</v>
      </c>
      <c r="BC1032">
        <v>101913.103999999</v>
      </c>
      <c r="BD1032">
        <v>105523.379999999</v>
      </c>
      <c r="BE1032">
        <v>104348.182096074</v>
      </c>
      <c r="BF1032">
        <v>103186.07219324799</v>
      </c>
      <c r="BG1032">
        <v>102036.904532434</v>
      </c>
      <c r="BH1032">
        <v>100900.534977843</v>
      </c>
      <c r="BI1032">
        <v>99776.820998904295</v>
      </c>
      <c r="BJ1032">
        <v>98665.621652387606</v>
      </c>
      <c r="BK1032">
        <v>97566.797564727007</v>
      </c>
      <c r="BL1032">
        <v>96480.210914538504</v>
      </c>
      <c r="BM1032">
        <v>95405.725415334193</v>
      </c>
      <c r="BN1032">
        <v>94343.206298427904</v>
      </c>
      <c r="BO1032">
        <v>93292.520296032104</v>
      </c>
      <c r="BP1032">
        <v>92253.535624542201</v>
      </c>
      <c r="BQ1032">
        <v>91226.121968007996</v>
      </c>
      <c r="BR1032">
        <v>90210.150461787896</v>
      </c>
      <c r="BS1032">
        <v>89205.493676386701</v>
      </c>
      <c r="BT1032">
        <v>88212.025601471905</v>
      </c>
      <c r="BU1032">
        <v>87229.621630069101</v>
      </c>
      <c r="BV1032">
        <v>86258.158542932899</v>
      </c>
      <c r="BW1032">
        <v>85297.514493091905</v>
      </c>
      <c r="BX1032">
        <v>84347.5689905662</v>
      </c>
      <c r="BY1032">
        <v>83408.202887254301</v>
      </c>
      <c r="BZ1032">
        <v>82479.298361989204</v>
      </c>
      <c r="CA1032">
        <v>81560.7389057603</v>
      </c>
      <c r="CB1032">
        <v>80652.409307100301</v>
      </c>
      <c r="CC1032">
        <v>79754.195637634606</v>
      </c>
    </row>
    <row r="1033" spans="1:81" x14ac:dyDescent="0.25">
      <c r="A1033">
        <v>20523</v>
      </c>
      <c r="B1033" t="s">
        <v>1527</v>
      </c>
      <c r="C1033" t="s">
        <v>27</v>
      </c>
      <c r="D1033">
        <v>2019</v>
      </c>
      <c r="E1033" t="s">
        <v>28</v>
      </c>
      <c r="F1033" t="s">
        <v>23</v>
      </c>
      <c r="G1033">
        <v>2016</v>
      </c>
      <c r="H1033">
        <v>31802</v>
      </c>
      <c r="I1033">
        <v>100</v>
      </c>
      <c r="J1033">
        <v>2025</v>
      </c>
      <c r="K1033">
        <v>35</v>
      </c>
      <c r="L1033">
        <v>20671.3</v>
      </c>
      <c r="M1033">
        <v>2020</v>
      </c>
      <c r="N1033">
        <v>30014</v>
      </c>
      <c r="O1033">
        <v>16.0636797326314</v>
      </c>
      <c r="P1033" t="s">
        <v>24</v>
      </c>
      <c r="Q1033">
        <v>2.99780805824878</v>
      </c>
      <c r="R1033">
        <v>1</v>
      </c>
      <c r="S1033" t="s">
        <v>25</v>
      </c>
      <c r="T1033">
        <v>-1.11368485725649E-2</v>
      </c>
      <c r="AU1033">
        <v>31802</v>
      </c>
      <c r="AV1033">
        <v>31355</v>
      </c>
      <c r="AW1033">
        <v>30908</v>
      </c>
      <c r="AX1033">
        <v>30461</v>
      </c>
      <c r="AY1033">
        <v>30014</v>
      </c>
      <c r="AZ1033">
        <v>28145.46</v>
      </c>
      <c r="BA1033">
        <v>26276.92</v>
      </c>
      <c r="BB1033">
        <v>24408.38</v>
      </c>
      <c r="BC1033">
        <v>22539.84</v>
      </c>
      <c r="BD1033">
        <v>20671.3</v>
      </c>
      <c r="BE1033">
        <v>20441.0868621019</v>
      </c>
      <c r="BF1033">
        <v>20213.43757306</v>
      </c>
      <c r="BG1033">
        <v>19988.323579677901</v>
      </c>
      <c r="BH1033">
        <v>19765.7166467516</v>
      </c>
      <c r="BI1033">
        <v>19545.588853528501</v>
      </c>
      <c r="BJ1033">
        <v>19327.912590205098</v>
      </c>
      <c r="BK1033">
        <v>19112.660554464201</v>
      </c>
      <c r="BL1033">
        <v>18899.805748050301</v>
      </c>
      <c r="BM1033">
        <v>18689.321473383399</v>
      </c>
      <c r="BN1033">
        <v>18481.1813302103</v>
      </c>
      <c r="BO1033">
        <v>18275.359212293701</v>
      </c>
      <c r="BP1033">
        <v>18071.8293041371</v>
      </c>
      <c r="BQ1033">
        <v>17870.566077747699</v>
      </c>
      <c r="BR1033">
        <v>17671.544289433801</v>
      </c>
      <c r="BS1033">
        <v>17474.738976639001</v>
      </c>
      <c r="BT1033">
        <v>17280.125454811099</v>
      </c>
      <c r="BU1033">
        <v>17087.6793143059</v>
      </c>
      <c r="BV1033">
        <v>16897.376417325901</v>
      </c>
      <c r="BW1033">
        <v>16709.1928948926</v>
      </c>
      <c r="BX1033">
        <v>16523.105143852401</v>
      </c>
      <c r="BY1033">
        <v>16339.0898239167</v>
      </c>
      <c r="BZ1033">
        <v>16157.1238547342</v>
      </c>
      <c r="CA1033">
        <v>15977.184412995901</v>
      </c>
      <c r="CB1033">
        <v>15799.248929572401</v>
      </c>
      <c r="CC1033">
        <v>15623.2950866835</v>
      </c>
    </row>
    <row r="1034" spans="1:81" x14ac:dyDescent="0.25">
      <c r="A1034">
        <v>38138</v>
      </c>
      <c r="B1034" t="s">
        <v>1528</v>
      </c>
      <c r="C1034" t="s">
        <v>31</v>
      </c>
      <c r="D1034">
        <v>2019</v>
      </c>
      <c r="E1034" t="s">
        <v>105</v>
      </c>
      <c r="F1034" t="s">
        <v>54</v>
      </c>
      <c r="G1034">
        <v>2019</v>
      </c>
      <c r="H1034">
        <v>330</v>
      </c>
      <c r="I1034">
        <v>100</v>
      </c>
      <c r="J1034">
        <v>2025</v>
      </c>
      <c r="K1034">
        <v>10</v>
      </c>
      <c r="L1034">
        <v>297</v>
      </c>
      <c r="M1034">
        <v>2020</v>
      </c>
      <c r="N1034">
        <v>123</v>
      </c>
      <c r="O1034">
        <v>331.85250999555802</v>
      </c>
      <c r="P1034" t="s">
        <v>691</v>
      </c>
      <c r="Q1034">
        <v>3.0878051031487801</v>
      </c>
      <c r="R1034">
        <v>1</v>
      </c>
      <c r="S1034" t="s">
        <v>25</v>
      </c>
      <c r="T1034">
        <v>-1.11368485725649E-2</v>
      </c>
      <c r="AX1034">
        <v>330</v>
      </c>
      <c r="AY1034">
        <v>123</v>
      </c>
      <c r="AZ1034">
        <v>157.80000000000001</v>
      </c>
      <c r="BA1034">
        <v>192.6</v>
      </c>
      <c r="BB1034">
        <v>227.39999999999901</v>
      </c>
      <c r="BC1034">
        <v>262.2</v>
      </c>
      <c r="BD1034">
        <v>297</v>
      </c>
      <c r="BE1034">
        <v>293.692355973948</v>
      </c>
      <c r="BF1034">
        <v>290.421548678546</v>
      </c>
      <c r="BG1034">
        <v>287.187167868703</v>
      </c>
      <c r="BH1034">
        <v>283.98880786816602</v>
      </c>
      <c r="BI1034">
        <v>280.826067518635</v>
      </c>
      <c r="BJ1034">
        <v>277.69855012945101</v>
      </c>
      <c r="BK1034">
        <v>274.60586342783802</v>
      </c>
      <c r="BL1034">
        <v>271.54761950970402</v>
      </c>
      <c r="BM1034">
        <v>268.52343479098403</v>
      </c>
      <c r="BN1034">
        <v>265.532929959532</v>
      </c>
      <c r="BO1034">
        <v>262.57572992754302</v>
      </c>
      <c r="BP1034">
        <v>259.65146378450902</v>
      </c>
      <c r="BQ1034">
        <v>256.75976475069598</v>
      </c>
      <c r="BR1034">
        <v>253.90027013113999</v>
      </c>
      <c r="BS1034">
        <v>251.07262127015599</v>
      </c>
      <c r="BT1034">
        <v>248.27646350635399</v>
      </c>
      <c r="BU1034">
        <v>245.51144612815199</v>
      </c>
      <c r="BV1034">
        <v>242.77722232979099</v>
      </c>
      <c r="BW1034">
        <v>240.073449167836</v>
      </c>
      <c r="BX1034">
        <v>237.39978751816099</v>
      </c>
      <c r="BY1034">
        <v>234.75590203341201</v>
      </c>
      <c r="BZ1034">
        <v>232.14146110095001</v>
      </c>
      <c r="CA1034">
        <v>229.55613680125401</v>
      </c>
      <c r="CB1034">
        <v>226.99960486679601</v>
      </c>
      <c r="CC1034">
        <v>224.47154464136199</v>
      </c>
    </row>
    <row r="1035" spans="1:81" x14ac:dyDescent="0.25">
      <c r="A1035">
        <v>40676</v>
      </c>
      <c r="B1035" t="s">
        <v>1529</v>
      </c>
      <c r="C1035" t="s">
        <v>31</v>
      </c>
      <c r="D1035">
        <v>2020</v>
      </c>
      <c r="E1035" t="s">
        <v>690</v>
      </c>
      <c r="F1035" t="s">
        <v>23</v>
      </c>
      <c r="G1035">
        <v>2019</v>
      </c>
      <c r="H1035">
        <v>45018</v>
      </c>
      <c r="I1035">
        <v>100</v>
      </c>
      <c r="J1035">
        <v>2030</v>
      </c>
      <c r="K1035">
        <v>70</v>
      </c>
      <c r="L1035">
        <v>13505.4</v>
      </c>
      <c r="M1035">
        <v>2020</v>
      </c>
      <c r="N1035">
        <v>44900</v>
      </c>
      <c r="O1035">
        <v>0.371288306957054</v>
      </c>
      <c r="P1035" t="s">
        <v>45</v>
      </c>
      <c r="Q1035">
        <v>3.3502484041390201</v>
      </c>
      <c r="R1035">
        <v>1</v>
      </c>
      <c r="S1035" t="s">
        <v>25</v>
      </c>
      <c r="T1035">
        <v>-1.11368485725649E-2</v>
      </c>
      <c r="AX1035">
        <v>45018</v>
      </c>
      <c r="AY1035">
        <v>44900</v>
      </c>
      <c r="AZ1035">
        <v>41760.54</v>
      </c>
      <c r="BA1035">
        <v>38621.08</v>
      </c>
      <c r="BB1035">
        <v>35481.620000000003</v>
      </c>
      <c r="BC1035">
        <v>32342.16</v>
      </c>
      <c r="BD1035">
        <v>29202.7</v>
      </c>
      <c r="BE1035">
        <v>26063.24</v>
      </c>
      <c r="BF1035">
        <v>22923.78</v>
      </c>
      <c r="BG1035">
        <v>19784.32</v>
      </c>
      <c r="BH1035">
        <v>16644.86</v>
      </c>
      <c r="BI1035">
        <v>13505.4</v>
      </c>
      <c r="BJ1035">
        <v>13354.992405288</v>
      </c>
      <c r="BK1035">
        <v>13206.2598771826</v>
      </c>
      <c r="BL1035">
        <v>13059.1837607205</v>
      </c>
      <c r="BM1035">
        <v>12913.745608695999</v>
      </c>
      <c r="BN1035">
        <v>12769.9271793473</v>
      </c>
      <c r="BO1035">
        <v>12627.7104340683</v>
      </c>
      <c r="BP1035">
        <v>12487.0775351459</v>
      </c>
      <c r="BQ1035">
        <v>12348.0108435231</v>
      </c>
      <c r="BR1035">
        <v>12210.4929165864</v>
      </c>
      <c r="BS1035">
        <v>12074.506505978001</v>
      </c>
      <c r="BT1035">
        <v>11940.034555432399</v>
      </c>
      <c r="BU1035">
        <v>11807.0601986374</v>
      </c>
      <c r="BV1035">
        <v>11675.566757118</v>
      </c>
      <c r="BW1035">
        <v>11545.5377381451</v>
      </c>
      <c r="BX1035">
        <v>11416.956832666499</v>
      </c>
      <c r="BY1035">
        <v>11289.8079132616</v>
      </c>
      <c r="BZ1035">
        <v>11164.0750321183</v>
      </c>
      <c r="CA1035">
        <v>11039.7424190328</v>
      </c>
      <c r="CB1035">
        <v>10916.794479431899</v>
      </c>
      <c r="CC1035">
        <v>10795.2157924167</v>
      </c>
    </row>
    <row r="1036" spans="1:81" x14ac:dyDescent="0.25">
      <c r="A1036">
        <v>839281</v>
      </c>
      <c r="B1036" t="s">
        <v>1530</v>
      </c>
      <c r="C1036" t="s">
        <v>84</v>
      </c>
      <c r="D1036">
        <v>2021</v>
      </c>
      <c r="E1036" t="s">
        <v>690</v>
      </c>
      <c r="F1036" t="s">
        <v>23</v>
      </c>
      <c r="G1036">
        <v>2019</v>
      </c>
      <c r="H1036">
        <v>116.13</v>
      </c>
      <c r="I1036">
        <v>100</v>
      </c>
      <c r="J1036">
        <v>2030</v>
      </c>
      <c r="K1036">
        <v>28</v>
      </c>
      <c r="L1036">
        <v>83.613599999999906</v>
      </c>
      <c r="M1036">
        <v>2020</v>
      </c>
      <c r="N1036">
        <v>114.25</v>
      </c>
      <c r="O1036">
        <v>5.7816978509305903</v>
      </c>
      <c r="P1036" t="s">
        <v>45</v>
      </c>
      <c r="Q1036">
        <v>2.9302439140520198</v>
      </c>
      <c r="R1036">
        <v>1</v>
      </c>
      <c r="S1036" t="s">
        <v>25</v>
      </c>
      <c r="T1036">
        <v>-1.11368485725649E-2</v>
      </c>
      <c r="AX1036">
        <v>116.13</v>
      </c>
      <c r="AY1036">
        <v>114.25</v>
      </c>
      <c r="AZ1036">
        <v>111.18635999999999</v>
      </c>
      <c r="BA1036">
        <v>108.12272</v>
      </c>
      <c r="BB1036">
        <v>105.05907999999999</v>
      </c>
      <c r="BC1036">
        <v>101.99544</v>
      </c>
      <c r="BD1036">
        <v>98.931799999999996</v>
      </c>
      <c r="BE1036">
        <v>95.868159999999904</v>
      </c>
      <c r="BF1036">
        <v>92.804519999999997</v>
      </c>
      <c r="BG1036">
        <v>89.740879999999905</v>
      </c>
      <c r="BH1036">
        <v>86.677239999999898</v>
      </c>
      <c r="BI1036">
        <v>83.613599999999906</v>
      </c>
      <c r="BJ1036">
        <v>82.6824079981929</v>
      </c>
      <c r="BK1036">
        <v>81.761586540701998</v>
      </c>
      <c r="BL1036">
        <v>80.851020132345596</v>
      </c>
      <c r="BM1036">
        <v>79.950594564194205</v>
      </c>
      <c r="BN1036">
        <v>79.060196899246293</v>
      </c>
      <c r="BO1036">
        <v>78.179715458262194</v>
      </c>
      <c r="BP1036">
        <v>77.309039805757294</v>
      </c>
      <c r="BQ1036">
        <v>76.448060736150197</v>
      </c>
      <c r="BR1036">
        <v>75.596670260065494</v>
      </c>
      <c r="BS1036">
        <v>74.754761590789002</v>
      </c>
      <c r="BT1036">
        <v>73.9222291308742</v>
      </c>
      <c r="BU1036">
        <v>73.098968458897204</v>
      </c>
      <c r="BV1036">
        <v>72.2848763163597</v>
      </c>
      <c r="BW1036">
        <v>71.479850594737798</v>
      </c>
      <c r="BX1036">
        <v>70.683790322674696</v>
      </c>
      <c r="BY1036">
        <v>69.896595653316098</v>
      </c>
      <c r="BZ1036">
        <v>69.118167851787305</v>
      </c>
      <c r="CA1036">
        <v>68.348409282808902</v>
      </c>
      <c r="CB1036">
        <v>67.587223398450504</v>
      </c>
      <c r="CC1036">
        <v>66.834514726021894</v>
      </c>
    </row>
    <row r="1037" spans="1:81" x14ac:dyDescent="0.25">
      <c r="A1037">
        <v>20591</v>
      </c>
      <c r="B1037" t="s">
        <v>1531</v>
      </c>
      <c r="C1037" t="s">
        <v>41</v>
      </c>
      <c r="D1037">
        <v>2020</v>
      </c>
      <c r="E1037" t="s">
        <v>28</v>
      </c>
      <c r="F1037" t="s">
        <v>23</v>
      </c>
      <c r="G1037">
        <v>2018</v>
      </c>
      <c r="H1037">
        <v>21049</v>
      </c>
      <c r="I1037">
        <v>100</v>
      </c>
      <c r="J1037">
        <v>2030</v>
      </c>
      <c r="K1037">
        <v>30</v>
      </c>
      <c r="L1037">
        <v>14734.3</v>
      </c>
      <c r="M1037">
        <v>2020</v>
      </c>
      <c r="N1037">
        <v>16557.78</v>
      </c>
      <c r="O1037">
        <v>71.123252094319596</v>
      </c>
      <c r="P1037" t="s">
        <v>24</v>
      </c>
      <c r="Q1037">
        <v>2.95024600733902</v>
      </c>
      <c r="R1037">
        <v>1</v>
      </c>
      <c r="S1037" t="s">
        <v>25</v>
      </c>
      <c r="T1037">
        <v>-1.11368485725649E-2</v>
      </c>
      <c r="AW1037">
        <v>21049</v>
      </c>
      <c r="AX1037">
        <v>18803.39</v>
      </c>
      <c r="AY1037">
        <v>16557.78</v>
      </c>
      <c r="AZ1037">
        <v>16375.431999999901</v>
      </c>
      <c r="BA1037">
        <v>16193.083999999901</v>
      </c>
      <c r="BB1037">
        <v>16010.735999999901</v>
      </c>
      <c r="BC1037">
        <v>15828.387999999901</v>
      </c>
      <c r="BD1037">
        <v>15646.039999999901</v>
      </c>
      <c r="BE1037">
        <v>15463.691999999999</v>
      </c>
      <c r="BF1037">
        <v>15281.343999999999</v>
      </c>
      <c r="BG1037">
        <v>15098.995999999999</v>
      </c>
      <c r="BH1037">
        <v>14916.647999999999</v>
      </c>
      <c r="BI1037">
        <v>14734.3</v>
      </c>
      <c r="BJ1037">
        <v>14570.206332077199</v>
      </c>
      <c r="BK1037">
        <v>14407.9401504858</v>
      </c>
      <c r="BL1037">
        <v>14247.4811027873</v>
      </c>
      <c r="BM1037">
        <v>14088.809063205101</v>
      </c>
      <c r="BN1037">
        <v>13931.9041301004</v>
      </c>
      <c r="BO1037">
        <v>13776.746623476</v>
      </c>
      <c r="BP1037">
        <v>13623.3170825077</v>
      </c>
      <c r="BQ1037">
        <v>13471.5962631038</v>
      </c>
      <c r="BR1037">
        <v>13321.565135490901</v>
      </c>
      <c r="BS1037">
        <v>13173.2048818273</v>
      </c>
      <c r="BT1037">
        <v>13026.496893843099</v>
      </c>
      <c r="BU1037">
        <v>12881.4227705053</v>
      </c>
      <c r="BV1037">
        <v>12737.964315711</v>
      </c>
      <c r="BW1037">
        <v>12596.103536004201</v>
      </c>
      <c r="BX1037">
        <v>12455.8226383194</v>
      </c>
      <c r="BY1037">
        <v>12317.1040277497</v>
      </c>
      <c r="BZ1037">
        <v>12179.9303053401</v>
      </c>
      <c r="CA1037">
        <v>12044.2842659052</v>
      </c>
      <c r="CB1037">
        <v>11910.1488958708</v>
      </c>
      <c r="CC1037">
        <v>11777.5073711408</v>
      </c>
    </row>
    <row r="1038" spans="1:81" x14ac:dyDescent="0.25">
      <c r="A1038">
        <v>20597</v>
      </c>
      <c r="B1038" t="s">
        <v>1532</v>
      </c>
      <c r="C1038" t="s">
        <v>59</v>
      </c>
      <c r="D1038">
        <v>2017</v>
      </c>
      <c r="E1038" t="s">
        <v>690</v>
      </c>
      <c r="F1038" t="s">
        <v>23</v>
      </c>
      <c r="G1038">
        <v>2013</v>
      </c>
      <c r="H1038">
        <v>1713665</v>
      </c>
      <c r="I1038">
        <v>85</v>
      </c>
      <c r="J1038">
        <v>2031</v>
      </c>
      <c r="K1038">
        <v>46</v>
      </c>
      <c r="L1038">
        <v>925379.1</v>
      </c>
      <c r="M1038">
        <v>2020</v>
      </c>
      <c r="N1038">
        <v>1193050</v>
      </c>
      <c r="O1038">
        <v>66.521739130434796</v>
      </c>
      <c r="P1038" t="s">
        <v>24</v>
      </c>
      <c r="Q1038">
        <v>2.9609317073170698</v>
      </c>
      <c r="R1038">
        <v>1</v>
      </c>
      <c r="S1038" t="s">
        <v>25</v>
      </c>
      <c r="T1038">
        <v>-1.11368485725649E-2</v>
      </c>
      <c r="AR1038">
        <v>1713665</v>
      </c>
      <c r="AS1038">
        <v>1639291.42857142</v>
      </c>
      <c r="AT1038">
        <v>1564917.8571428501</v>
      </c>
      <c r="AU1038">
        <v>1490544.2857142801</v>
      </c>
      <c r="AV1038">
        <v>1416170.7142857099</v>
      </c>
      <c r="AW1038">
        <v>1341797.1428571399</v>
      </c>
      <c r="AX1038">
        <v>1267423.57142857</v>
      </c>
      <c r="AY1038">
        <v>1193050</v>
      </c>
      <c r="AZ1038">
        <v>1168716.2818181801</v>
      </c>
      <c r="BA1038">
        <v>1144382.56363636</v>
      </c>
      <c r="BB1038">
        <v>1120048.8454545401</v>
      </c>
      <c r="BC1038">
        <v>1095715.12727272</v>
      </c>
      <c r="BD1038">
        <v>1071381.4090909001</v>
      </c>
      <c r="BE1038">
        <v>1047047.69090909</v>
      </c>
      <c r="BF1038">
        <v>1022713.97272727</v>
      </c>
      <c r="BG1038">
        <v>998380.25454545405</v>
      </c>
      <c r="BH1038">
        <v>974046.53636363603</v>
      </c>
      <c r="BI1038">
        <v>949712.818181818</v>
      </c>
      <c r="BJ1038">
        <v>925379.1</v>
      </c>
      <c r="BK1038">
        <v>915073.29309108295</v>
      </c>
      <c r="BL1038">
        <v>904882.26039312896</v>
      </c>
      <c r="BM1038">
        <v>894804.72368313104</v>
      </c>
      <c r="BN1038">
        <v>884839.41897345602</v>
      </c>
      <c r="BO1038">
        <v>874985.09635331202</v>
      </c>
      <c r="BP1038">
        <v>865240.51983197394</v>
      </c>
      <c r="BQ1038">
        <v>855604.46718375804</v>
      </c>
      <c r="BR1038">
        <v>846075.72979472298</v>
      </c>
      <c r="BS1038">
        <v>836653.11251107696</v>
      </c>
      <c r="BT1038">
        <v>827335.43348927598</v>
      </c>
      <c r="BU1038">
        <v>818121.524047788</v>
      </c>
      <c r="BV1038">
        <v>809010.228520512</v>
      </c>
      <c r="BW1038">
        <v>800000.40411182295</v>
      </c>
      <c r="BX1038">
        <v>791090.92075323896</v>
      </c>
      <c r="BY1038">
        <v>782280.66096167895</v>
      </c>
      <c r="BZ1038">
        <v>773568.51969930297</v>
      </c>
      <c r="CA1038">
        <v>764953.40423490899</v>
      </c>
      <c r="CB1038">
        <v>756434.23400687601</v>
      </c>
      <c r="CC1038">
        <v>748009.940487638</v>
      </c>
    </row>
    <row r="1039" spans="1:81" x14ac:dyDescent="0.25">
      <c r="A1039">
        <v>19051</v>
      </c>
      <c r="B1039" t="s">
        <v>572</v>
      </c>
      <c r="C1039" t="s">
        <v>48</v>
      </c>
      <c r="D1039">
        <v>2018</v>
      </c>
      <c r="E1039" t="s">
        <v>28</v>
      </c>
      <c r="F1039" t="s">
        <v>23</v>
      </c>
      <c r="G1039">
        <v>2016</v>
      </c>
      <c r="H1039">
        <v>147620</v>
      </c>
      <c r="I1039">
        <v>100</v>
      </c>
      <c r="J1039">
        <v>2030</v>
      </c>
      <c r="K1039">
        <v>34</v>
      </c>
      <c r="L1039">
        <v>97429.199999999895</v>
      </c>
      <c r="M1039">
        <v>2020</v>
      </c>
      <c r="N1039">
        <v>107634</v>
      </c>
      <c r="O1039">
        <v>79.667986961753897</v>
      </c>
      <c r="P1039" t="s">
        <v>24</v>
      </c>
      <c r="Q1039">
        <v>2.9902586644390201</v>
      </c>
      <c r="R1039">
        <v>1</v>
      </c>
      <c r="S1039" t="s">
        <v>25</v>
      </c>
      <c r="T1039">
        <v>-1.11368485725649E-2</v>
      </c>
      <c r="AU1039">
        <v>147620</v>
      </c>
      <c r="AV1039">
        <v>137623.5</v>
      </c>
      <c r="AW1039">
        <v>127627</v>
      </c>
      <c r="AX1039">
        <v>117630.5</v>
      </c>
      <c r="AY1039">
        <v>107634</v>
      </c>
      <c r="AZ1039">
        <v>106613.52</v>
      </c>
      <c r="BA1039">
        <v>105593.04</v>
      </c>
      <c r="BB1039">
        <v>104572.56</v>
      </c>
      <c r="BC1039">
        <v>103552.079999999</v>
      </c>
      <c r="BD1039">
        <v>102531.599999999</v>
      </c>
      <c r="BE1039">
        <v>101511.12</v>
      </c>
      <c r="BF1039">
        <v>100490.639999999</v>
      </c>
      <c r="BG1039">
        <v>99470.159999999902</v>
      </c>
      <c r="BH1039">
        <v>98449.679999999906</v>
      </c>
      <c r="BI1039">
        <v>97429.199999999895</v>
      </c>
      <c r="BJ1039">
        <v>96344.145753053803</v>
      </c>
      <c r="BK1039">
        <v>95271.1755909489</v>
      </c>
      <c r="BL1039">
        <v>94210.154935062295</v>
      </c>
      <c r="BM1039">
        <v>93160.950705552605</v>
      </c>
      <c r="BN1039">
        <v>92123.431304668702</v>
      </c>
      <c r="BO1039">
        <v>91097.466600243497</v>
      </c>
      <c r="BP1039">
        <v>90082.927909372302</v>
      </c>
      <c r="BQ1039">
        <v>89079.687982272299</v>
      </c>
      <c r="BR1039">
        <v>88087.620986322494</v>
      </c>
      <c r="BS1039">
        <v>87106.602490280304</v>
      </c>
      <c r="BT1039">
        <v>86136.509448675395</v>
      </c>
      <c r="BU1039">
        <v>85177.220186376202</v>
      </c>
      <c r="BV1039">
        <v>84228.614383328502</v>
      </c>
      <c r="BW1039">
        <v>83290.573059464397</v>
      </c>
      <c r="BX1039">
        <v>82362.978559779003</v>
      </c>
      <c r="BY1039">
        <v>81445.714539573397</v>
      </c>
      <c r="BZ1039">
        <v>80538.665949861796</v>
      </c>
      <c r="CA1039">
        <v>79641.719022941805</v>
      </c>
      <c r="CB1039">
        <v>78754.761258124505</v>
      </c>
      <c r="CC1039">
        <v>77877.681407624303</v>
      </c>
    </row>
    <row r="1040" spans="1:81" x14ac:dyDescent="0.25">
      <c r="A1040">
        <v>52010</v>
      </c>
      <c r="B1040" t="s">
        <v>1533</v>
      </c>
      <c r="C1040" t="s">
        <v>84</v>
      </c>
      <c r="D1040">
        <v>2019</v>
      </c>
      <c r="E1040" t="s">
        <v>28</v>
      </c>
      <c r="F1040" t="s">
        <v>23</v>
      </c>
      <c r="G1040">
        <v>2018</v>
      </c>
      <c r="H1040">
        <v>3670.2949999999901</v>
      </c>
      <c r="I1040">
        <v>100</v>
      </c>
      <c r="J1040">
        <v>2023</v>
      </c>
      <c r="K1040">
        <v>25</v>
      </c>
      <c r="L1040">
        <v>2752.7212499999901</v>
      </c>
      <c r="M1040">
        <v>2020</v>
      </c>
      <c r="N1040">
        <v>3987.9830000000002</v>
      </c>
      <c r="O1040">
        <v>150.06642181761401</v>
      </c>
      <c r="P1040" t="s">
        <v>24</v>
      </c>
      <c r="Q1040">
        <v>2.8968298697516799</v>
      </c>
      <c r="R1040">
        <v>1</v>
      </c>
      <c r="S1040" t="s">
        <v>25</v>
      </c>
      <c r="T1040">
        <v>-1.11368485725649E-2</v>
      </c>
      <c r="AW1040">
        <v>3670.2949999999901</v>
      </c>
      <c r="AX1040">
        <v>3829.1389999999901</v>
      </c>
      <c r="AY1040">
        <v>3987.9830000000002</v>
      </c>
      <c r="AZ1040">
        <v>3576.22908333333</v>
      </c>
      <c r="BA1040">
        <v>3164.4751666666598</v>
      </c>
      <c r="BB1040">
        <v>2752.7212499999901</v>
      </c>
      <c r="BC1040">
        <v>2722.0646102762598</v>
      </c>
      <c r="BD1040">
        <v>2691.7493889068701</v>
      </c>
      <c r="BE1040">
        <v>2661.7717835673202</v>
      </c>
      <c r="BF1040">
        <v>2632.1280342790101</v>
      </c>
      <c r="BG1040">
        <v>2602.8144229376398</v>
      </c>
      <c r="BH1040">
        <v>2573.8272728468901</v>
      </c>
      <c r="BI1040">
        <v>2545.1629482572598</v>
      </c>
      <c r="BJ1040">
        <v>2516.8178539100199</v>
      </c>
      <c r="BK1040">
        <v>2488.7884345862899</v>
      </c>
      <c r="BL1040">
        <v>2461.0711746611501</v>
      </c>
      <c r="BM1040">
        <v>2433.6625976626501</v>
      </c>
      <c r="BN1040">
        <v>2406.55926583576</v>
      </c>
      <c r="BO1040">
        <v>2379.7577797112499</v>
      </c>
      <c r="BP1040">
        <v>2353.2547776792198</v>
      </c>
      <c r="BQ1040">
        <v>2327.04693556754</v>
      </c>
      <c r="BR1040">
        <v>2301.13096622488</v>
      </c>
      <c r="BS1040">
        <v>2275.50361910839</v>
      </c>
      <c r="BT1040">
        <v>2250.1616798760601</v>
      </c>
      <c r="BU1040">
        <v>2225.1019699834901</v>
      </c>
      <c r="BV1040">
        <v>2200.32134628527</v>
      </c>
      <c r="BW1040">
        <v>2175.8167006407002</v>
      </c>
      <c r="BX1040">
        <v>2151.5849595240102</v>
      </c>
      <c r="BY1040">
        <v>2127.6230836387799</v>
      </c>
      <c r="BZ1040">
        <v>2103.92806753681</v>
      </c>
      <c r="CA1040">
        <v>2080.4969392410799</v>
      </c>
      <c r="CB1040">
        <v>2057.3267598730699</v>
      </c>
      <c r="CC1040">
        <v>2034.4146232840701</v>
      </c>
    </row>
    <row r="1041" spans="1:81" x14ac:dyDescent="0.25">
      <c r="A1041">
        <v>20681</v>
      </c>
      <c r="B1041" t="s">
        <v>1534</v>
      </c>
      <c r="C1041" t="s">
        <v>52</v>
      </c>
      <c r="D1041">
        <v>2020</v>
      </c>
      <c r="E1041" t="s">
        <v>690</v>
      </c>
      <c r="F1041" t="s">
        <v>23</v>
      </c>
      <c r="G1041">
        <v>2018</v>
      </c>
      <c r="H1041">
        <v>5495</v>
      </c>
      <c r="I1041">
        <v>100</v>
      </c>
      <c r="J1041">
        <v>2030</v>
      </c>
      <c r="K1041">
        <v>50</v>
      </c>
      <c r="L1041">
        <v>2747.5</v>
      </c>
      <c r="M1041">
        <v>2020</v>
      </c>
      <c r="N1041">
        <v>3079</v>
      </c>
      <c r="O1041">
        <v>87.934485896269393</v>
      </c>
      <c r="P1041" t="s">
        <v>45</v>
      </c>
      <c r="Q1041">
        <v>3.1502444519390198</v>
      </c>
      <c r="R1041">
        <v>1</v>
      </c>
      <c r="S1041" t="s">
        <v>25</v>
      </c>
      <c r="T1041">
        <v>-1.11368485725649E-2</v>
      </c>
      <c r="AW1041">
        <v>5495</v>
      </c>
      <c r="AX1041">
        <v>4287</v>
      </c>
      <c r="AY1041">
        <v>3079</v>
      </c>
      <c r="AZ1041">
        <v>3045.85</v>
      </c>
      <c r="BA1041">
        <v>3012.7</v>
      </c>
      <c r="BB1041">
        <v>2979.55</v>
      </c>
      <c r="BC1041">
        <v>2946.4</v>
      </c>
      <c r="BD1041">
        <v>2913.25</v>
      </c>
      <c r="BE1041">
        <v>2880.1</v>
      </c>
      <c r="BF1041">
        <v>2846.95</v>
      </c>
      <c r="BG1041">
        <v>2813.8</v>
      </c>
      <c r="BH1041">
        <v>2780.65</v>
      </c>
      <c r="BI1041">
        <v>2747.5</v>
      </c>
      <c r="BJ1041">
        <v>2716.90150854687</v>
      </c>
      <c r="BK1041">
        <v>2686.6437878596098</v>
      </c>
      <c r="BL1041">
        <v>2656.7230428257999</v>
      </c>
      <c r="BM1041">
        <v>2627.1355205986001</v>
      </c>
      <c r="BN1041">
        <v>2597.8775101260899</v>
      </c>
      <c r="BO1041">
        <v>2568.94534168574</v>
      </c>
      <c r="BP1041">
        <v>2540.3353864241899</v>
      </c>
      <c r="BQ1041">
        <v>2512.0440559020599</v>
      </c>
      <c r="BR1041">
        <v>2484.0678016438701</v>
      </c>
      <c r="BS1041">
        <v>2456.4031146929701</v>
      </c>
      <c r="BT1041">
        <v>2429.04652517146</v>
      </c>
      <c r="BU1041">
        <v>2401.99460184491</v>
      </c>
      <c r="BV1041">
        <v>2375.2439516920499</v>
      </c>
      <c r="BW1041">
        <v>2348.7912194791502</v>
      </c>
      <c r="BX1041">
        <v>2322.6330873392399</v>
      </c>
      <c r="BY1041">
        <v>2296.7662743559199</v>
      </c>
      <c r="BZ1041">
        <v>2271.18753615184</v>
      </c>
      <c r="CA1041">
        <v>2245.89366448182</v>
      </c>
      <c r="CB1041">
        <v>2220.8814868303998</v>
      </c>
      <c r="CC1041">
        <v>2196.1478660139601</v>
      </c>
    </row>
    <row r="1042" spans="1:81" x14ac:dyDescent="0.25">
      <c r="A1042">
        <v>20661</v>
      </c>
      <c r="B1042" t="s">
        <v>1535</v>
      </c>
      <c r="C1042" t="s">
        <v>27</v>
      </c>
      <c r="D1042">
        <v>2021</v>
      </c>
      <c r="E1042" t="s">
        <v>690</v>
      </c>
      <c r="F1042" t="s">
        <v>23</v>
      </c>
      <c r="G1042">
        <v>2019</v>
      </c>
      <c r="H1042">
        <v>77105.119999999995</v>
      </c>
      <c r="I1042">
        <v>100</v>
      </c>
      <c r="J1042">
        <v>2030</v>
      </c>
      <c r="K1042">
        <v>50</v>
      </c>
      <c r="L1042">
        <v>38552.559999999998</v>
      </c>
      <c r="M1042">
        <v>2020</v>
      </c>
      <c r="N1042">
        <v>77105.119999999995</v>
      </c>
      <c r="O1042">
        <v>32.994000303233797</v>
      </c>
      <c r="P1042" t="s">
        <v>24</v>
      </c>
      <c r="Q1042">
        <v>3.1502531362390198</v>
      </c>
      <c r="R1042">
        <v>1</v>
      </c>
      <c r="S1042" t="s">
        <v>25</v>
      </c>
      <c r="T1042">
        <v>-1.11368485725649E-2</v>
      </c>
      <c r="AX1042">
        <v>77105.119999999995</v>
      </c>
      <c r="AY1042">
        <v>77105.119999999995</v>
      </c>
      <c r="AZ1042">
        <v>73249.864000000001</v>
      </c>
      <c r="BA1042">
        <v>69394.607999999993</v>
      </c>
      <c r="BB1042">
        <v>65539.351999999999</v>
      </c>
      <c r="BC1042">
        <v>61684.095999999998</v>
      </c>
      <c r="BD1042">
        <v>57828.84</v>
      </c>
      <c r="BE1042">
        <v>53973.584000000003</v>
      </c>
      <c r="BF1042">
        <v>50118.327999999899</v>
      </c>
      <c r="BG1042">
        <v>46263.072</v>
      </c>
      <c r="BH1042">
        <v>42407.815999999999</v>
      </c>
      <c r="BI1042">
        <v>38552.559999999998</v>
      </c>
      <c r="BJ1042">
        <v>38123.205977195197</v>
      </c>
      <c r="BK1042">
        <v>37698.633605126503</v>
      </c>
      <c r="BL1042">
        <v>37278.789631273597</v>
      </c>
      <c r="BM1042">
        <v>36863.621396181603</v>
      </c>
      <c r="BN1042">
        <v>36453.076826855999</v>
      </c>
      <c r="BO1042">
        <v>36047.1044302312</v>
      </c>
      <c r="BP1042">
        <v>35645.653286712302</v>
      </c>
      <c r="BQ1042">
        <v>35248.673043788003</v>
      </c>
      <c r="BR1042">
        <v>34856.113909715503</v>
      </c>
      <c r="BS1042">
        <v>34467.9266472749</v>
      </c>
      <c r="BT1042">
        <v>34084.062567593901</v>
      </c>
      <c r="BU1042">
        <v>33704.473524040797</v>
      </c>
      <c r="BV1042">
        <v>33329.111906185601</v>
      </c>
      <c r="BW1042">
        <v>32957.930633828299</v>
      </c>
      <c r="BX1042">
        <v>32590.883151094298</v>
      </c>
      <c r="BY1042">
        <v>32227.923420594401</v>
      </c>
      <c r="BZ1042">
        <v>31869.005917651</v>
      </c>
      <c r="CA1042">
        <v>31514.0856245879</v>
      </c>
      <c r="CB1042">
        <v>31163.118025084001</v>
      </c>
      <c r="CC1042">
        <v>30816.0590985897</v>
      </c>
    </row>
    <row r="1043" spans="1:81" x14ac:dyDescent="0.25">
      <c r="A1043">
        <v>71869</v>
      </c>
      <c r="B1043" t="s">
        <v>1536</v>
      </c>
      <c r="C1043" t="s">
        <v>78</v>
      </c>
      <c r="D1043">
        <v>2020</v>
      </c>
      <c r="E1043" t="s">
        <v>28</v>
      </c>
      <c r="F1043" t="s">
        <v>23</v>
      </c>
      <c r="G1043">
        <v>2020</v>
      </c>
      <c r="H1043">
        <v>5957.1009999999997</v>
      </c>
      <c r="I1043">
        <v>100</v>
      </c>
      <c r="J1043">
        <v>2030</v>
      </c>
      <c r="K1043">
        <v>0</v>
      </c>
      <c r="L1043">
        <v>5957.1009999999997</v>
      </c>
      <c r="M1043">
        <v>2020</v>
      </c>
      <c r="N1043">
        <v>5957.1009999999997</v>
      </c>
      <c r="O1043">
        <v>0</v>
      </c>
      <c r="P1043" t="s">
        <v>45</v>
      </c>
      <c r="Q1043">
        <v>2.6502444981490201</v>
      </c>
      <c r="R1043">
        <v>1</v>
      </c>
      <c r="S1043" t="s">
        <v>25</v>
      </c>
      <c r="T1043">
        <v>-1.11368485725649E-2</v>
      </c>
      <c r="AY1043">
        <v>5957.1009999999997</v>
      </c>
      <c r="AZ1043">
        <v>5957.1009999999997</v>
      </c>
      <c r="BA1043">
        <v>5957.1009999999997</v>
      </c>
      <c r="BB1043">
        <v>5957.1009999999997</v>
      </c>
      <c r="BC1043">
        <v>5957.1009999999997</v>
      </c>
      <c r="BD1043">
        <v>5957.1009999999997</v>
      </c>
      <c r="BE1043">
        <v>5957.1009999999997</v>
      </c>
      <c r="BF1043">
        <v>5957.1009999999997</v>
      </c>
      <c r="BG1043">
        <v>5957.1009999999997</v>
      </c>
      <c r="BH1043">
        <v>5957.1009999999997</v>
      </c>
      <c r="BI1043">
        <v>5957.1009999999997</v>
      </c>
      <c r="BJ1043">
        <v>5890.7576682315203</v>
      </c>
      <c r="BK1043">
        <v>5825.1531921027499</v>
      </c>
      <c r="BL1043">
        <v>5760.2793430903102</v>
      </c>
      <c r="BM1043">
        <v>5696.1279843106404</v>
      </c>
      <c r="BN1043">
        <v>5632.6910694994203</v>
      </c>
      <c r="BO1043">
        <v>5569.9606420023702</v>
      </c>
      <c r="BP1043">
        <v>5507.9288337772396</v>
      </c>
      <c r="BQ1043">
        <v>5446.5878644069999</v>
      </c>
      <c r="BR1043">
        <v>5385.9300401239298</v>
      </c>
      <c r="BS1043">
        <v>5325.9477528446396</v>
      </c>
      <c r="BT1043">
        <v>5266.6334792158204</v>
      </c>
      <c r="BU1043">
        <v>5207.9797796705898</v>
      </c>
      <c r="BV1043">
        <v>5149.9792974954198</v>
      </c>
      <c r="BW1043">
        <v>5092.6247579073697</v>
      </c>
      <c r="BX1043">
        <v>5035.9089671416596</v>
      </c>
      <c r="BY1043">
        <v>4979.8248115493798</v>
      </c>
      <c r="BZ1043">
        <v>4924.3652567052504</v>
      </c>
      <c r="CA1043">
        <v>4869.5233465253305</v>
      </c>
      <c r="CB1043">
        <v>4815.2922023945002</v>
      </c>
      <c r="CC1043">
        <v>4761.6650223037796</v>
      </c>
    </row>
    <row r="1044" spans="1:81" x14ac:dyDescent="0.25">
      <c r="A1044">
        <v>23206</v>
      </c>
      <c r="B1044" t="s">
        <v>1537</v>
      </c>
      <c r="C1044" t="s">
        <v>21</v>
      </c>
      <c r="D1044">
        <v>2020</v>
      </c>
      <c r="E1044" t="s">
        <v>690</v>
      </c>
      <c r="F1044" t="s">
        <v>23</v>
      </c>
      <c r="G1044">
        <v>2019</v>
      </c>
      <c r="H1044">
        <v>173585</v>
      </c>
      <c r="I1044">
        <v>100</v>
      </c>
      <c r="J1044">
        <v>2030</v>
      </c>
      <c r="K1044">
        <v>40</v>
      </c>
      <c r="L1044">
        <v>104151</v>
      </c>
      <c r="M1044">
        <v>2020</v>
      </c>
      <c r="N1044">
        <v>159276</v>
      </c>
      <c r="O1044">
        <v>20.6080594521416</v>
      </c>
      <c r="P1044" t="s">
        <v>24</v>
      </c>
      <c r="Q1044">
        <v>3.0502612609390201</v>
      </c>
      <c r="R1044">
        <v>1</v>
      </c>
      <c r="S1044" t="s">
        <v>25</v>
      </c>
      <c r="T1044">
        <v>-1.11368485725649E-2</v>
      </c>
      <c r="AX1044">
        <v>173585</v>
      </c>
      <c r="AY1044">
        <v>159276</v>
      </c>
      <c r="AZ1044">
        <v>153763.5</v>
      </c>
      <c r="BA1044">
        <v>148251</v>
      </c>
      <c r="BB1044">
        <v>142738.5</v>
      </c>
      <c r="BC1044">
        <v>137226</v>
      </c>
      <c r="BD1044">
        <v>131713.5</v>
      </c>
      <c r="BE1044">
        <v>126201</v>
      </c>
      <c r="BF1044">
        <v>120688.5</v>
      </c>
      <c r="BG1044">
        <v>115176</v>
      </c>
      <c r="BH1044">
        <v>109663.5</v>
      </c>
      <c r="BI1044">
        <v>104151</v>
      </c>
      <c r="BJ1044">
        <v>102991.086084318</v>
      </c>
      <c r="BK1044">
        <v>101844.089954273</v>
      </c>
      <c r="BL1044">
        <v>100709.867746442</v>
      </c>
      <c r="BM1044">
        <v>99588.277199587101</v>
      </c>
      <c r="BN1044">
        <v>98479.177636812703</v>
      </c>
      <c r="BO1044">
        <v>97382.429947920798</v>
      </c>
      <c r="BP1044">
        <v>96297.896571962396</v>
      </c>
      <c r="BQ1044">
        <v>95225.4414799839</v>
      </c>
      <c r="BR1044">
        <v>94164.930157965704</v>
      </c>
      <c r="BS1044">
        <v>93116.229589950293</v>
      </c>
      <c r="BT1044">
        <v>92079.208241358807</v>
      </c>
      <c r="BU1044">
        <v>91053.736042493096</v>
      </c>
      <c r="BV1044">
        <v>90039.6843722216</v>
      </c>
      <c r="BW1044">
        <v>89036.9260418466</v>
      </c>
      <c r="BX1044">
        <v>88045.335279151899</v>
      </c>
      <c r="BY1044">
        <v>87064.787712627294</v>
      </c>
      <c r="BZ1044">
        <v>86095.160355869302</v>
      </c>
      <c r="CA1044">
        <v>85136.331592155198</v>
      </c>
      <c r="CB1044">
        <v>84188.181159189699</v>
      </c>
      <c r="CC1044">
        <v>83250.590134020196</v>
      </c>
    </row>
    <row r="1045" spans="1:81" x14ac:dyDescent="0.25">
      <c r="A1045">
        <v>20789</v>
      </c>
      <c r="B1045" t="s">
        <v>1538</v>
      </c>
      <c r="C1045" t="s">
        <v>21</v>
      </c>
      <c r="D1045">
        <v>2020</v>
      </c>
      <c r="E1045" t="s">
        <v>690</v>
      </c>
      <c r="F1045" t="s">
        <v>23</v>
      </c>
      <c r="G1045">
        <v>2019</v>
      </c>
      <c r="H1045">
        <v>87585</v>
      </c>
      <c r="I1045">
        <v>100</v>
      </c>
      <c r="J1045">
        <v>2025</v>
      </c>
      <c r="K1045">
        <v>84</v>
      </c>
      <c r="L1045">
        <v>14013.6</v>
      </c>
      <c r="M1045">
        <v>2020</v>
      </c>
      <c r="N1045">
        <v>51963</v>
      </c>
      <c r="O1045">
        <v>48.418271230396599</v>
      </c>
      <c r="P1045" t="s">
        <v>45</v>
      </c>
      <c r="Q1045">
        <v>3.48781363654878</v>
      </c>
      <c r="R1045">
        <v>1</v>
      </c>
      <c r="S1045" t="s">
        <v>25</v>
      </c>
      <c r="T1045">
        <v>-1.11368485725649E-2</v>
      </c>
      <c r="AX1045">
        <v>87585</v>
      </c>
      <c r="AY1045">
        <v>51963</v>
      </c>
      <c r="AZ1045">
        <v>44373.120000000003</v>
      </c>
      <c r="BA1045">
        <v>36783.24</v>
      </c>
      <c r="BB1045">
        <v>29193.360000000001</v>
      </c>
      <c r="BC1045">
        <v>21603.48</v>
      </c>
      <c r="BD1045">
        <v>14013.6</v>
      </c>
      <c r="BE1045">
        <v>13857.5326588435</v>
      </c>
      <c r="BF1045">
        <v>13703.2034160325</v>
      </c>
      <c r="BG1045">
        <v>13550.5929146291</v>
      </c>
      <c r="BH1045">
        <v>13399.6820132704</v>
      </c>
      <c r="BI1045">
        <v>13250.4517837681</v>
      </c>
      <c r="BJ1045">
        <v>13102.883508734199</v>
      </c>
      <c r="BK1045">
        <v>12956.958679233499</v>
      </c>
      <c r="BL1045">
        <v>12812.6589924619</v>
      </c>
      <c r="BM1045">
        <v>12669.9663494509</v>
      </c>
      <c r="BN1045">
        <v>12528.8628527976</v>
      </c>
      <c r="BO1045">
        <v>12389.3308044196</v>
      </c>
      <c r="BP1045">
        <v>12251.3527033353</v>
      </c>
      <c r="BQ1045">
        <v>12114.9112434692</v>
      </c>
      <c r="BR1045">
        <v>11979.9893114806</v>
      </c>
      <c r="BS1045">
        <v>11846.569984617699</v>
      </c>
      <c r="BT1045">
        <v>11714.636528594699</v>
      </c>
      <c r="BU1045">
        <v>11584.1723954931</v>
      </c>
      <c r="BV1045">
        <v>11455.161221685999</v>
      </c>
      <c r="BW1045">
        <v>11327.5868257858</v>
      </c>
      <c r="BX1045">
        <v>11201.4332066144</v>
      </c>
      <c r="BY1045">
        <v>11076.684541196701</v>
      </c>
      <c r="BZ1045">
        <v>10953.325182775299</v>
      </c>
      <c r="CA1045">
        <v>10831.339658848699</v>
      </c>
      <c r="CB1045">
        <v>10710.712669230101</v>
      </c>
      <c r="CC1045">
        <v>10591.4290841286</v>
      </c>
    </row>
    <row r="1046" spans="1:81" x14ac:dyDescent="0.25">
      <c r="A1046">
        <v>20841</v>
      </c>
      <c r="B1046" t="s">
        <v>1539</v>
      </c>
      <c r="C1046" t="s">
        <v>56</v>
      </c>
      <c r="D1046">
        <v>2020</v>
      </c>
      <c r="E1046" t="s">
        <v>690</v>
      </c>
      <c r="F1046" t="s">
        <v>23</v>
      </c>
      <c r="G1046">
        <v>2018</v>
      </c>
      <c r="H1046">
        <v>55645</v>
      </c>
      <c r="I1046">
        <v>100</v>
      </c>
      <c r="J1046">
        <v>2040</v>
      </c>
      <c r="K1046">
        <v>60</v>
      </c>
      <c r="L1046">
        <v>22258</v>
      </c>
      <c r="M1046">
        <v>2020</v>
      </c>
      <c r="N1046">
        <v>42252</v>
      </c>
      <c r="O1046">
        <v>58.107747014449799</v>
      </c>
      <c r="P1046" t="s">
        <v>24</v>
      </c>
      <c r="Q1046">
        <v>3.25512843801951</v>
      </c>
      <c r="R1046">
        <v>1</v>
      </c>
      <c r="S1046" t="s">
        <v>25</v>
      </c>
      <c r="T1046">
        <v>-1.11368485725649E-2</v>
      </c>
      <c r="AW1046">
        <v>55645</v>
      </c>
      <c r="AX1046">
        <v>48948.5</v>
      </c>
      <c r="AY1046">
        <v>42252</v>
      </c>
      <c r="AZ1046">
        <v>41252.300000000003</v>
      </c>
      <c r="BA1046">
        <v>40252.6</v>
      </c>
      <c r="BB1046">
        <v>39252.9</v>
      </c>
      <c r="BC1046">
        <v>38253.199999999997</v>
      </c>
      <c r="BD1046">
        <v>37253.5</v>
      </c>
      <c r="BE1046">
        <v>36253.800000000003</v>
      </c>
      <c r="BF1046">
        <v>35254.1</v>
      </c>
      <c r="BG1046">
        <v>34254.400000000001</v>
      </c>
      <c r="BH1046">
        <v>33254.699999999997</v>
      </c>
      <c r="BI1046">
        <v>32255</v>
      </c>
      <c r="BJ1046">
        <v>31255.3</v>
      </c>
      <c r="BK1046">
        <v>30255.599999999999</v>
      </c>
      <c r="BL1046">
        <v>29255.9</v>
      </c>
      <c r="BM1046">
        <v>28256.2</v>
      </c>
      <c r="BN1046">
        <v>27256.5</v>
      </c>
      <c r="BO1046">
        <v>26256.799999999999</v>
      </c>
      <c r="BP1046">
        <v>25257.1</v>
      </c>
      <c r="BQ1046">
        <v>24257.3999999999</v>
      </c>
      <c r="BR1046">
        <v>23257.7</v>
      </c>
      <c r="BS1046">
        <v>22258</v>
      </c>
      <c r="BT1046">
        <v>22010.116024471801</v>
      </c>
      <c r="BU1046">
        <v>21764.992695242701</v>
      </c>
      <c r="BV1046">
        <v>21522.599267412799</v>
      </c>
      <c r="BW1046">
        <v>21282.905338483601</v>
      </c>
      <c r="BX1046">
        <v>21045.880844544699</v>
      </c>
      <c r="BY1046">
        <v>20811.4960565027</v>
      </c>
      <c r="BZ1046">
        <v>20579.721576352898</v>
      </c>
      <c r="CA1046">
        <v>20350.5283334915</v>
      </c>
      <c r="CB1046">
        <v>20123.887581069801</v>
      </c>
      <c r="CC1046">
        <v>19899.7708923881</v>
      </c>
    </row>
    <row r="1047" spans="1:81" x14ac:dyDescent="0.25">
      <c r="A1047">
        <v>839099</v>
      </c>
      <c r="B1047" t="s">
        <v>1540</v>
      </c>
      <c r="C1047" t="s">
        <v>84</v>
      </c>
      <c r="D1047">
        <v>2020</v>
      </c>
      <c r="E1047" t="s">
        <v>28</v>
      </c>
      <c r="F1047" t="s">
        <v>23</v>
      </c>
      <c r="G1047">
        <v>2020</v>
      </c>
      <c r="H1047">
        <v>2004.3</v>
      </c>
      <c r="I1047">
        <v>100</v>
      </c>
      <c r="J1047">
        <v>2030</v>
      </c>
      <c r="K1047">
        <v>50</v>
      </c>
      <c r="L1047">
        <v>1002.15</v>
      </c>
      <c r="M1047">
        <v>2020</v>
      </c>
      <c r="N1047">
        <v>1002.15</v>
      </c>
      <c r="O1047">
        <v>100</v>
      </c>
      <c r="P1047" t="s">
        <v>691</v>
      </c>
      <c r="Q1047">
        <v>3.1502441028690198</v>
      </c>
      <c r="R1047">
        <v>1</v>
      </c>
      <c r="S1047" t="s">
        <v>25</v>
      </c>
      <c r="T1047">
        <v>-1.11368485725649E-2</v>
      </c>
      <c r="AY1047">
        <v>1002.15</v>
      </c>
      <c r="AZ1047">
        <v>1002.15</v>
      </c>
      <c r="BA1047">
        <v>1002.15</v>
      </c>
      <c r="BB1047">
        <v>1002.15</v>
      </c>
      <c r="BC1047">
        <v>1002.15</v>
      </c>
      <c r="BD1047">
        <v>1002.15</v>
      </c>
      <c r="BE1047">
        <v>1002.15</v>
      </c>
      <c r="BF1047">
        <v>1002.15</v>
      </c>
      <c r="BG1047">
        <v>1002.15</v>
      </c>
      <c r="BH1047">
        <v>1002.15</v>
      </c>
      <c r="BI1047">
        <v>1002.15</v>
      </c>
      <c r="BJ1047">
        <v>990.98920720300396</v>
      </c>
      <c r="BK1047">
        <v>979.95271046533799</v>
      </c>
      <c r="BL1047">
        <v>969.03912552061104</v>
      </c>
      <c r="BM1047">
        <v>958.24708351879701</v>
      </c>
      <c r="BN1047">
        <v>947.57523085454602</v>
      </c>
      <c r="BO1047">
        <v>937.02222899740605</v>
      </c>
      <c r="BP1047">
        <v>926.58675432393397</v>
      </c>
      <c r="BQ1047">
        <v>916.26749795168405</v>
      </c>
      <c r="BR1047">
        <v>906.06316557503305</v>
      </c>
      <c r="BS1047">
        <v>895.97247730284505</v>
      </c>
      <c r="BT1047">
        <v>885.99416749793795</v>
      </c>
      <c r="BU1047">
        <v>876.12698461833702</v>
      </c>
      <c r="BV1047">
        <v>866.36969106030494</v>
      </c>
      <c r="BW1047">
        <v>856.72106300310702</v>
      </c>
      <c r="BX1047">
        <v>847.17989025551401</v>
      </c>
      <c r="BY1047">
        <v>837.74497610401602</v>
      </c>
      <c r="BZ1047">
        <v>828.41513716271902</v>
      </c>
      <c r="CA1047">
        <v>819.18920322491704</v>
      </c>
      <c r="CB1047">
        <v>810.06601711632095</v>
      </c>
      <c r="CC1047">
        <v>801.04443454991599</v>
      </c>
    </row>
    <row r="1048" spans="1:81" x14ac:dyDescent="0.25">
      <c r="A1048">
        <v>833291</v>
      </c>
      <c r="B1048" t="s">
        <v>1541</v>
      </c>
      <c r="C1048" t="s">
        <v>27</v>
      </c>
      <c r="D1048">
        <v>2020</v>
      </c>
      <c r="E1048" t="s">
        <v>28</v>
      </c>
      <c r="F1048" t="s">
        <v>23</v>
      </c>
      <c r="G1048">
        <v>2019</v>
      </c>
      <c r="H1048">
        <v>326849</v>
      </c>
      <c r="I1048">
        <v>100</v>
      </c>
      <c r="J1048">
        <v>2025</v>
      </c>
      <c r="K1048">
        <v>15</v>
      </c>
      <c r="L1048">
        <v>277821.64999999898</v>
      </c>
      <c r="M1048">
        <v>2020</v>
      </c>
      <c r="N1048">
        <v>238065</v>
      </c>
      <c r="O1048">
        <v>181.09075852559801</v>
      </c>
      <c r="P1048" t="s">
        <v>24</v>
      </c>
      <c r="Q1048">
        <v>2.7978375629487799</v>
      </c>
      <c r="R1048">
        <v>1</v>
      </c>
      <c r="S1048" t="s">
        <v>25</v>
      </c>
      <c r="T1048">
        <v>-1.11368485725649E-2</v>
      </c>
      <c r="AX1048">
        <v>326849</v>
      </c>
      <c r="AY1048">
        <v>238065</v>
      </c>
      <c r="AZ1048">
        <v>246016.33</v>
      </c>
      <c r="BA1048">
        <v>253967.65999999901</v>
      </c>
      <c r="BB1048">
        <v>261918.99</v>
      </c>
      <c r="BC1048">
        <v>269870.31999999902</v>
      </c>
      <c r="BD1048">
        <v>277821.64999999898</v>
      </c>
      <c r="BE1048">
        <v>274727.592353769</v>
      </c>
      <c r="BF1048">
        <v>271667.99275902001</v>
      </c>
      <c r="BG1048">
        <v>268642.46746165003</v>
      </c>
      <c r="BH1048">
        <v>265650.63698136999</v>
      </c>
      <c r="BI1048">
        <v>262692.12606410298</v>
      </c>
      <c r="BJ1048">
        <v>259766.563634922</v>
      </c>
      <c r="BK1048">
        <v>256873.582751504</v>
      </c>
      <c r="BL1048">
        <v>254012.82055810801</v>
      </c>
      <c r="BM1048">
        <v>251183.91824006199</v>
      </c>
      <c r="BN1048">
        <v>248386.52097875901</v>
      </c>
      <c r="BO1048">
        <v>245620.27790715301</v>
      </c>
      <c r="BP1048">
        <v>242884.84206574899</v>
      </c>
      <c r="BQ1048">
        <v>240179.87035909199</v>
      </c>
      <c r="BR1048">
        <v>237505.023512724</v>
      </c>
      <c r="BS1048">
        <v>234859.96603064</v>
      </c>
      <c r="BT1048">
        <v>232244.36615319899</v>
      </c>
      <c r="BU1048">
        <v>229657.895815519</v>
      </c>
      <c r="BV1048">
        <v>227100.230606328</v>
      </c>
      <c r="BW1048">
        <v>224571.04972727099</v>
      </c>
      <c r="BX1048">
        <v>222070.035952676</v>
      </c>
      <c r="BY1048">
        <v>219596.87558976701</v>
      </c>
      <c r="BZ1048">
        <v>217151.25843931499</v>
      </c>
      <c r="CA1048">
        <v>214732.87775673499</v>
      </c>
      <c r="CB1048">
        <v>212341.430213607</v>
      </c>
      <c r="CC1048">
        <v>209976.61585963599</v>
      </c>
    </row>
    <row r="1049" spans="1:81" x14ac:dyDescent="0.25">
      <c r="A1049">
        <v>58316</v>
      </c>
      <c r="B1049" t="s">
        <v>1542</v>
      </c>
      <c r="C1049" t="s">
        <v>27</v>
      </c>
      <c r="D1049">
        <v>2015</v>
      </c>
      <c r="E1049" t="s">
        <v>28</v>
      </c>
      <c r="F1049" t="s">
        <v>23</v>
      </c>
      <c r="G1049">
        <v>2014</v>
      </c>
      <c r="H1049">
        <v>92656</v>
      </c>
      <c r="I1049">
        <v>100</v>
      </c>
      <c r="J1049">
        <v>2025</v>
      </c>
      <c r="K1049">
        <v>50</v>
      </c>
      <c r="L1049">
        <v>46328</v>
      </c>
      <c r="M1049">
        <v>2020</v>
      </c>
      <c r="N1049">
        <v>64045</v>
      </c>
      <c r="O1049">
        <v>81.2681305851183</v>
      </c>
      <c r="P1049" t="s">
        <v>24</v>
      </c>
      <c r="Q1049">
        <v>3.14781601254878</v>
      </c>
      <c r="R1049">
        <v>1</v>
      </c>
      <c r="S1049" t="s">
        <v>25</v>
      </c>
      <c r="T1049">
        <v>-1.11368485725649E-2</v>
      </c>
      <c r="AS1049">
        <v>92656</v>
      </c>
      <c r="AT1049">
        <v>87887.5</v>
      </c>
      <c r="AU1049">
        <v>83119</v>
      </c>
      <c r="AV1049">
        <v>78350.5</v>
      </c>
      <c r="AW1049">
        <v>73582</v>
      </c>
      <c r="AX1049">
        <v>68813.5</v>
      </c>
      <c r="AY1049">
        <v>64045</v>
      </c>
      <c r="AZ1049">
        <v>60501.599999999999</v>
      </c>
      <c r="BA1049">
        <v>56958.2</v>
      </c>
      <c r="BB1049">
        <v>53414.8</v>
      </c>
      <c r="BC1049">
        <v>49871.4</v>
      </c>
      <c r="BD1049">
        <v>46328</v>
      </c>
      <c r="BE1049">
        <v>45812.052079330198</v>
      </c>
      <c r="BF1049">
        <v>45301.850192524202</v>
      </c>
      <c r="BG1049">
        <v>44797.330346873001</v>
      </c>
      <c r="BH1049">
        <v>44298.429262344798</v>
      </c>
      <c r="BI1049">
        <v>43805.084363647497</v>
      </c>
      <c r="BJ1049">
        <v>43317.233772381202</v>
      </c>
      <c r="BK1049">
        <v>42834.816299275801</v>
      </c>
      <c r="BL1049">
        <v>42357.771436517098</v>
      </c>
      <c r="BM1049">
        <v>41886.039350157298</v>
      </c>
      <c r="BN1049">
        <v>41419.560872610098</v>
      </c>
      <c r="BO1049">
        <v>40958.277495229697</v>
      </c>
      <c r="BP1049">
        <v>40502.131360972198</v>
      </c>
      <c r="BQ1049">
        <v>40051.0652571389</v>
      </c>
      <c r="BR1049">
        <v>39605.022608200299</v>
      </c>
      <c r="BS1049">
        <v>39163.947468699698</v>
      </c>
      <c r="BT1049">
        <v>38727.784516236898</v>
      </c>
      <c r="BU1049">
        <v>38296.4790445287</v>
      </c>
      <c r="BV1049">
        <v>37869.976956547398</v>
      </c>
      <c r="BW1049">
        <v>37448.224757735799</v>
      </c>
      <c r="BX1049">
        <v>37031.169549297498</v>
      </c>
      <c r="BY1049">
        <v>36618.759021562</v>
      </c>
      <c r="BZ1049">
        <v>36210.941447423596</v>
      </c>
      <c r="CA1049">
        <v>35807.665675853597</v>
      </c>
      <c r="CB1049">
        <v>35408.8811254846</v>
      </c>
      <c r="CC1049">
        <v>35014.537778266102</v>
      </c>
    </row>
    <row r="1050" spans="1:81" x14ac:dyDescent="0.25">
      <c r="A1050">
        <v>20822</v>
      </c>
      <c r="B1050" t="s">
        <v>578</v>
      </c>
      <c r="C1050" t="s">
        <v>27</v>
      </c>
      <c r="D1050">
        <v>2019</v>
      </c>
      <c r="E1050" t="s">
        <v>690</v>
      </c>
      <c r="F1050" t="s">
        <v>23</v>
      </c>
      <c r="G1050">
        <v>2016</v>
      </c>
      <c r="H1050">
        <v>194941</v>
      </c>
      <c r="I1050">
        <v>100</v>
      </c>
      <c r="J1050">
        <v>2030</v>
      </c>
      <c r="K1050">
        <v>60</v>
      </c>
      <c r="L1050">
        <v>77976.399999999994</v>
      </c>
      <c r="M1050">
        <v>2020</v>
      </c>
      <c r="N1050">
        <v>97456</v>
      </c>
      <c r="O1050">
        <v>83.345730246587394</v>
      </c>
      <c r="P1050" t="s">
        <v>24</v>
      </c>
      <c r="Q1050">
        <v>3.2502633965390202</v>
      </c>
      <c r="R1050">
        <v>1</v>
      </c>
      <c r="S1050" t="s">
        <v>25</v>
      </c>
      <c r="T1050">
        <v>-1.11368485725649E-2</v>
      </c>
      <c r="AU1050">
        <v>194941</v>
      </c>
      <c r="AV1050">
        <v>170569.75</v>
      </c>
      <c r="AW1050">
        <v>146198.5</v>
      </c>
      <c r="AX1050">
        <v>121827.25</v>
      </c>
      <c r="AY1050">
        <v>97456</v>
      </c>
      <c r="AZ1050">
        <v>95508.04</v>
      </c>
      <c r="BA1050">
        <v>93560.08</v>
      </c>
      <c r="BB1050">
        <v>91612.12</v>
      </c>
      <c r="BC1050">
        <v>89664.16</v>
      </c>
      <c r="BD1050">
        <v>87716.2</v>
      </c>
      <c r="BE1050">
        <v>85768.24</v>
      </c>
      <c r="BF1050">
        <v>83820.28</v>
      </c>
      <c r="BG1050">
        <v>81872.320000000007</v>
      </c>
      <c r="BH1050">
        <v>79924.36</v>
      </c>
      <c r="BI1050">
        <v>77976.399999999994</v>
      </c>
      <c r="BJ1050">
        <v>77107.988640966199</v>
      </c>
      <c r="BK1050">
        <v>76249.248647736706</v>
      </c>
      <c r="BL1050">
        <v>75400.072311775002</v>
      </c>
      <c r="BM1050">
        <v>74560.353124078305</v>
      </c>
      <c r="BN1050">
        <v>73729.985761818505</v>
      </c>
      <c r="BO1050">
        <v>72908.866075131795</v>
      </c>
      <c r="BP1050">
        <v>72096.891074055602</v>
      </c>
      <c r="BQ1050">
        <v>71293.958915611103</v>
      </c>
      <c r="BR1050">
        <v>70499.968891029304</v>
      </c>
      <c r="BS1050">
        <v>69714.821413119396</v>
      </c>
      <c r="BT1050">
        <v>68938.418003778104</v>
      </c>
      <c r="BU1050">
        <v>68170.661281637804</v>
      </c>
      <c r="BV1050">
        <v>67411.454949852603</v>
      </c>
      <c r="BW1050">
        <v>66660.703784019803</v>
      </c>
      <c r="BX1050">
        <v>65918.3136202366</v>
      </c>
      <c r="BY1050">
        <v>65184.191343289101</v>
      </c>
      <c r="BZ1050">
        <v>64458.244874973803</v>
      </c>
      <c r="CA1050">
        <v>63740.3831625479</v>
      </c>
      <c r="CB1050">
        <v>63030.516167309397</v>
      </c>
      <c r="CC1050">
        <v>62328.554853303503</v>
      </c>
    </row>
    <row r="1051" spans="1:81" x14ac:dyDescent="0.25">
      <c r="A1051">
        <v>55778</v>
      </c>
      <c r="B1051" t="s">
        <v>1543</v>
      </c>
      <c r="C1051" t="s">
        <v>84</v>
      </c>
      <c r="D1051">
        <v>2020</v>
      </c>
      <c r="E1051" t="s">
        <v>28</v>
      </c>
      <c r="F1051" t="s">
        <v>23</v>
      </c>
      <c r="G1051">
        <v>2020</v>
      </c>
      <c r="H1051">
        <v>14340.1</v>
      </c>
      <c r="I1051">
        <v>100</v>
      </c>
      <c r="J1051">
        <v>2030</v>
      </c>
      <c r="K1051">
        <v>25</v>
      </c>
      <c r="L1051">
        <v>10755.075000000001</v>
      </c>
      <c r="M1051">
        <v>2020</v>
      </c>
      <c r="N1051">
        <v>14340.1</v>
      </c>
      <c r="O1051">
        <v>0</v>
      </c>
      <c r="P1051" t="s">
        <v>45</v>
      </c>
      <c r="Q1051">
        <v>2.9002453364490202</v>
      </c>
      <c r="R1051">
        <v>1</v>
      </c>
      <c r="S1051" t="s">
        <v>25</v>
      </c>
      <c r="T1051">
        <v>-1.11368485725649E-2</v>
      </c>
      <c r="AY1051">
        <v>14340.1</v>
      </c>
      <c r="AZ1051">
        <v>13981.5975</v>
      </c>
      <c r="BA1051">
        <v>13623.094999999999</v>
      </c>
      <c r="BB1051">
        <v>13264.592500000001</v>
      </c>
      <c r="BC1051">
        <v>12906.09</v>
      </c>
      <c r="BD1051">
        <v>12547.5875</v>
      </c>
      <c r="BE1051">
        <v>12189.084999999999</v>
      </c>
      <c r="BF1051">
        <v>11830.5825</v>
      </c>
      <c r="BG1051">
        <v>11472.08</v>
      </c>
      <c r="BH1051">
        <v>11113.577499999999</v>
      </c>
      <c r="BI1051">
        <v>10755.075000000001</v>
      </c>
      <c r="BJ1051">
        <v>10635.297358338399</v>
      </c>
      <c r="BK1051">
        <v>10516.853662134399</v>
      </c>
      <c r="BL1051">
        <v>10399.7290554393</v>
      </c>
      <c r="BM1051">
        <v>10283.9088477532</v>
      </c>
      <c r="BN1051">
        <v>10169.3785121817</v>
      </c>
      <c r="BO1051">
        <v>10056.1236836145</v>
      </c>
      <c r="BP1051">
        <v>9944.1301569231091</v>
      </c>
      <c r="BQ1051">
        <v>9833.3838851795808</v>
      </c>
      <c r="BR1051">
        <v>9723.8709778944303</v>
      </c>
      <c r="BS1051">
        <v>9615.5776992744595</v>
      </c>
      <c r="BT1051">
        <v>9508.4904664999103</v>
      </c>
      <c r="BU1051">
        <v>9402.5958480208301</v>
      </c>
      <c r="BV1051">
        <v>9297.8805618723909</v>
      </c>
      <c r="BW1051">
        <v>9194.3314740090209</v>
      </c>
      <c r="BX1051">
        <v>9091.9355966570201</v>
      </c>
      <c r="BY1051">
        <v>8990.6800866855301</v>
      </c>
      <c r="BZ1051">
        <v>8890.5522439957404</v>
      </c>
      <c r="CA1051">
        <v>8791.5395099278794</v>
      </c>
      <c r="CB1051">
        <v>8693.6294656860991</v>
      </c>
      <c r="CC1051">
        <v>8596.8098307807595</v>
      </c>
    </row>
    <row r="1052" spans="1:81" x14ac:dyDescent="0.25">
      <c r="A1052">
        <v>828138</v>
      </c>
      <c r="B1052" t="s">
        <v>580</v>
      </c>
      <c r="C1052" t="s">
        <v>59</v>
      </c>
      <c r="D1052">
        <v>2020</v>
      </c>
      <c r="E1052" t="s">
        <v>690</v>
      </c>
      <c r="F1052" t="s">
        <v>23</v>
      </c>
      <c r="G1052">
        <v>2013</v>
      </c>
      <c r="H1052">
        <v>33086</v>
      </c>
      <c r="I1052">
        <v>100</v>
      </c>
      <c r="J1052">
        <v>2030</v>
      </c>
      <c r="K1052">
        <v>46</v>
      </c>
      <c r="L1052">
        <v>17866.439999999999</v>
      </c>
      <c r="M1052">
        <v>2020</v>
      </c>
      <c r="N1052">
        <v>18293</v>
      </c>
      <c r="O1052">
        <v>97.197290854663393</v>
      </c>
      <c r="P1052" t="s">
        <v>691</v>
      </c>
      <c r="Q1052">
        <v>3.1102472110390198</v>
      </c>
      <c r="R1052">
        <v>1</v>
      </c>
      <c r="S1052" t="s">
        <v>25</v>
      </c>
      <c r="T1052">
        <v>-1.11368485725649E-2</v>
      </c>
      <c r="AR1052">
        <v>33086</v>
      </c>
      <c r="AS1052">
        <v>30972.714285714199</v>
      </c>
      <c r="AT1052">
        <v>28859.4285714285</v>
      </c>
      <c r="AU1052">
        <v>26746.1428571428</v>
      </c>
      <c r="AV1052">
        <v>24632.857142857101</v>
      </c>
      <c r="AW1052">
        <v>22519.571428571398</v>
      </c>
      <c r="AX1052">
        <v>20406.285714285699</v>
      </c>
      <c r="AY1052">
        <v>18293</v>
      </c>
      <c r="AZ1052">
        <v>18250.344000000001</v>
      </c>
      <c r="BA1052">
        <v>18207.687999999998</v>
      </c>
      <c r="BB1052">
        <v>18165.031999999999</v>
      </c>
      <c r="BC1052">
        <v>18122.376</v>
      </c>
      <c r="BD1052">
        <v>18079.72</v>
      </c>
      <c r="BE1052">
        <v>18037.063999999998</v>
      </c>
      <c r="BF1052">
        <v>17994.407999999999</v>
      </c>
      <c r="BG1052">
        <v>17951.752</v>
      </c>
      <c r="BH1052">
        <v>17909.096000000001</v>
      </c>
      <c r="BI1052">
        <v>17866.439999999999</v>
      </c>
      <c r="BJ1052">
        <v>17667.464163189099</v>
      </c>
      <c r="BK1052">
        <v>17470.704290142501</v>
      </c>
      <c r="BL1052">
        <v>17276.135702007101</v>
      </c>
      <c r="BM1052">
        <v>17083.733994774801</v>
      </c>
      <c r="BN1052">
        <v>16893.475036221</v>
      </c>
      <c r="BO1052">
        <v>16705.334962878202</v>
      </c>
      <c r="BP1052">
        <v>16519.2901770426</v>
      </c>
      <c r="BQ1052">
        <v>16335.3173438146</v>
      </c>
      <c r="BR1052">
        <v>16153.3933881718</v>
      </c>
      <c r="BS1052">
        <v>15973.4954920746</v>
      </c>
      <c r="BT1052">
        <v>15795.6010916049</v>
      </c>
      <c r="BU1052">
        <v>15619.687874134999</v>
      </c>
      <c r="BV1052">
        <v>15445.73377553</v>
      </c>
      <c r="BW1052">
        <v>15273.7169773798</v>
      </c>
      <c r="BX1052">
        <v>15103.6159042625</v>
      </c>
      <c r="BY1052">
        <v>14935.409221038601</v>
      </c>
      <c r="BZ1052">
        <v>14769.075830174599</v>
      </c>
      <c r="CA1052">
        <v>14604.5948690972</v>
      </c>
      <c r="CB1052">
        <v>14441.9457075764</v>
      </c>
      <c r="CC1052">
        <v>14281.107945137899</v>
      </c>
    </row>
    <row r="1053" spans="1:81" x14ac:dyDescent="0.25">
      <c r="A1053">
        <v>47919</v>
      </c>
      <c r="B1053" t="s">
        <v>582</v>
      </c>
      <c r="C1053" t="s">
        <v>84</v>
      </c>
      <c r="D1053">
        <v>2020</v>
      </c>
      <c r="E1053" t="s">
        <v>28</v>
      </c>
      <c r="F1053" t="s">
        <v>23</v>
      </c>
      <c r="G1053">
        <v>2020</v>
      </c>
      <c r="H1053">
        <v>1132424.18</v>
      </c>
      <c r="I1053">
        <v>100</v>
      </c>
      <c r="J1053">
        <v>2030</v>
      </c>
      <c r="K1053">
        <v>0</v>
      </c>
      <c r="L1053">
        <v>1132424.18</v>
      </c>
      <c r="M1053">
        <v>2020</v>
      </c>
      <c r="N1053">
        <v>1132424.18</v>
      </c>
      <c r="O1053">
        <v>0</v>
      </c>
      <c r="P1053" t="s">
        <v>45</v>
      </c>
      <c r="Q1053">
        <v>2.6503571097990202</v>
      </c>
      <c r="R1053">
        <v>1</v>
      </c>
      <c r="S1053" t="s">
        <v>25</v>
      </c>
      <c r="T1053">
        <v>-1.11368485725649E-2</v>
      </c>
      <c r="AY1053">
        <v>1132424.18</v>
      </c>
      <c r="AZ1053">
        <v>1132424.18</v>
      </c>
      <c r="BA1053">
        <v>1132424.18</v>
      </c>
      <c r="BB1053">
        <v>1132424.18</v>
      </c>
      <c r="BC1053">
        <v>1132424.18</v>
      </c>
      <c r="BD1053">
        <v>1132424.18</v>
      </c>
      <c r="BE1053">
        <v>1132424.18</v>
      </c>
      <c r="BF1053">
        <v>1132424.18</v>
      </c>
      <c r="BG1053">
        <v>1132424.18</v>
      </c>
      <c r="BH1053">
        <v>1132424.18</v>
      </c>
      <c r="BI1053">
        <v>1132424.18</v>
      </c>
      <c r="BJ1053">
        <v>1119812.54338742</v>
      </c>
      <c r="BK1053">
        <v>1107341.3606620601</v>
      </c>
      <c r="BL1053">
        <v>1095009.0676102301</v>
      </c>
      <c r="BM1053">
        <v>1082814.11743867</v>
      </c>
      <c r="BN1053">
        <v>1070754.9805805199</v>
      </c>
      <c r="BO1053">
        <v>1058830.14450347</v>
      </c>
      <c r="BP1053">
        <v>1047038.11352007</v>
      </c>
      <c r="BQ1053">
        <v>1035377.40860009</v>
      </c>
      <c r="BR1053">
        <v>1023846.56718506</v>
      </c>
      <c r="BS1053">
        <v>1012444.1430047801</v>
      </c>
      <c r="BT1053">
        <v>1001168.70589595</v>
      </c>
      <c r="BU1053">
        <v>990018.84162280499</v>
      </c>
      <c r="BV1053">
        <v>978993.151699665</v>
      </c>
      <c r="BW1053">
        <v>968090.25321560795</v>
      </c>
      <c r="BX1053">
        <v>957308.77866097004</v>
      </c>
      <c r="BY1053">
        <v>946647.37575583498</v>
      </c>
      <c r="BZ1053">
        <v>936104.70728042698</v>
      </c>
      <c r="CA1053">
        <v>925679.45090737904</v>
      </c>
      <c r="CB1053">
        <v>915370.29903588898</v>
      </c>
      <c r="CC1053">
        <v>905175.95862770302</v>
      </c>
    </row>
    <row r="1054" spans="1:81" x14ac:dyDescent="0.25">
      <c r="A1054">
        <v>20928</v>
      </c>
      <c r="B1054" t="s">
        <v>1544</v>
      </c>
      <c r="C1054" t="s">
        <v>148</v>
      </c>
      <c r="D1054">
        <v>2020</v>
      </c>
      <c r="E1054" t="s">
        <v>690</v>
      </c>
      <c r="F1054" t="s">
        <v>23</v>
      </c>
      <c r="G1054">
        <v>2019</v>
      </c>
      <c r="H1054">
        <v>18456709</v>
      </c>
      <c r="I1054">
        <v>100</v>
      </c>
      <c r="J1054">
        <v>2030</v>
      </c>
      <c r="K1054">
        <v>30</v>
      </c>
      <c r="L1054">
        <v>12919696.2999999</v>
      </c>
      <c r="M1054">
        <v>2020</v>
      </c>
      <c r="N1054">
        <v>17661246</v>
      </c>
      <c r="O1054">
        <v>14.3662845490674</v>
      </c>
      <c r="P1054" t="s">
        <v>45</v>
      </c>
      <c r="Q1054">
        <v>2.9520895733390198</v>
      </c>
      <c r="R1054">
        <v>1</v>
      </c>
      <c r="S1054" t="s">
        <v>25</v>
      </c>
      <c r="T1054">
        <v>-1.11368485725649E-2</v>
      </c>
      <c r="AX1054">
        <v>18456709</v>
      </c>
      <c r="AY1054">
        <v>17661246</v>
      </c>
      <c r="AZ1054">
        <v>17187091.030000001</v>
      </c>
      <c r="BA1054">
        <v>16712936.060000001</v>
      </c>
      <c r="BB1054">
        <v>16238781.09</v>
      </c>
      <c r="BC1054">
        <v>15764626.119999999</v>
      </c>
      <c r="BD1054">
        <v>15290471.1499999</v>
      </c>
      <c r="BE1054">
        <v>14816316.18</v>
      </c>
      <c r="BF1054">
        <v>14342161.2099999</v>
      </c>
      <c r="BG1054">
        <v>13868006.2399999</v>
      </c>
      <c r="BH1054">
        <v>13393851.27</v>
      </c>
      <c r="BI1054">
        <v>12919696.2999999</v>
      </c>
      <c r="BJ1054">
        <v>12775811.598703301</v>
      </c>
      <c r="BK1054">
        <v>12633529.3195369</v>
      </c>
      <c r="BL1054">
        <v>12492831.6165682</v>
      </c>
      <c r="BM1054">
        <v>12353700.8426119</v>
      </c>
      <c r="BN1054">
        <v>12216119.547017001</v>
      </c>
      <c r="BO1054">
        <v>12080070.4734775</v>
      </c>
      <c r="BP1054">
        <v>11945536.557868499</v>
      </c>
      <c r="BQ1054">
        <v>11812500.926105499</v>
      </c>
      <c r="BR1054">
        <v>11680946.892028101</v>
      </c>
      <c r="BS1054">
        <v>11550857.9553074</v>
      </c>
      <c r="BT1054">
        <v>11422217.799376</v>
      </c>
      <c r="BU1054">
        <v>11295010.2893815</v>
      </c>
      <c r="BV1054">
        <v>11169219.470163099</v>
      </c>
      <c r="BW1054">
        <v>11044829.5642501</v>
      </c>
      <c r="BX1054">
        <v>10921824.9698833</v>
      </c>
      <c r="BY1054">
        <v>10800190.2590576</v>
      </c>
      <c r="BZ1054">
        <v>10679910.1755876</v>
      </c>
      <c r="CA1054">
        <v>10560969.6331935</v>
      </c>
      <c r="CB1054">
        <v>10443353.7136092</v>
      </c>
      <c r="CC1054">
        <v>10327047.664711</v>
      </c>
    </row>
    <row r="1055" spans="1:81" x14ac:dyDescent="0.25">
      <c r="A1055">
        <v>20926</v>
      </c>
      <c r="B1055" t="s">
        <v>1545</v>
      </c>
      <c r="C1055" t="s">
        <v>59</v>
      </c>
      <c r="D1055">
        <v>2021</v>
      </c>
      <c r="E1055" t="s">
        <v>690</v>
      </c>
      <c r="F1055" t="s">
        <v>23</v>
      </c>
      <c r="G1055">
        <v>2019</v>
      </c>
      <c r="H1055">
        <v>52277.299999999901</v>
      </c>
      <c r="I1055">
        <v>95</v>
      </c>
      <c r="J1055">
        <v>2031</v>
      </c>
      <c r="K1055">
        <v>36</v>
      </c>
      <c r="L1055">
        <v>33457.4719999999</v>
      </c>
      <c r="M1055">
        <v>2020</v>
      </c>
      <c r="N1055">
        <v>47219.75</v>
      </c>
      <c r="O1055">
        <v>27.453475944554601</v>
      </c>
      <c r="P1055" t="s">
        <v>45</v>
      </c>
      <c r="Q1055">
        <v>2.9607371549170698</v>
      </c>
      <c r="R1055">
        <v>1</v>
      </c>
      <c r="S1055" t="s">
        <v>25</v>
      </c>
      <c r="T1055">
        <v>-1.11368485725649E-2</v>
      </c>
      <c r="AX1055">
        <v>52277.299999999901</v>
      </c>
      <c r="AY1055">
        <v>47219.75</v>
      </c>
      <c r="AZ1055">
        <v>45968.633818181799</v>
      </c>
      <c r="BA1055">
        <v>44717.517636363598</v>
      </c>
      <c r="BB1055">
        <v>43466.401454545397</v>
      </c>
      <c r="BC1055">
        <v>42215.285272727197</v>
      </c>
      <c r="BD1055">
        <v>40964.169090909003</v>
      </c>
      <c r="BE1055">
        <v>39713.052909090897</v>
      </c>
      <c r="BF1055">
        <v>38461.936727272703</v>
      </c>
      <c r="BG1055">
        <v>37210.820545454502</v>
      </c>
      <c r="BH1055">
        <v>35959.704363636301</v>
      </c>
      <c r="BI1055">
        <v>34708.588181818101</v>
      </c>
      <c r="BJ1055">
        <v>33457.4719999999</v>
      </c>
      <c r="BK1055">
        <v>33084.861200715102</v>
      </c>
      <c r="BL1055">
        <v>32716.400111478401</v>
      </c>
      <c r="BM1055">
        <v>32352.042517597401</v>
      </c>
      <c r="BN1055">
        <v>31991.742719065802</v>
      </c>
      <c r="BO1055">
        <v>31635.455524831101</v>
      </c>
      <c r="BP1055">
        <v>31283.136247126899</v>
      </c>
      <c r="BQ1055">
        <v>30934.7406958678</v>
      </c>
      <c r="BR1055">
        <v>30590.225173106301</v>
      </c>
      <c r="BS1055">
        <v>30249.546467552798</v>
      </c>
      <c r="BT1055">
        <v>29912.661849154902</v>
      </c>
      <c r="BU1055">
        <v>29579.529063738501</v>
      </c>
      <c r="BV1055">
        <v>29250.106327707799</v>
      </c>
      <c r="BW1055">
        <v>28924.352322804702</v>
      </c>
      <c r="BX1055">
        <v>28602.2261909261</v>
      </c>
      <c r="BY1055">
        <v>28283.687528999501</v>
      </c>
      <c r="BZ1055">
        <v>27968.6963839153</v>
      </c>
      <c r="CA1055">
        <v>27657.2132475156</v>
      </c>
      <c r="CB1055">
        <v>27349.199051638901</v>
      </c>
      <c r="CC1055">
        <v>27044.6151632199</v>
      </c>
    </row>
    <row r="1056" spans="1:81" x14ac:dyDescent="0.25">
      <c r="A1056">
        <v>51587</v>
      </c>
      <c r="B1056" t="s">
        <v>1546</v>
      </c>
      <c r="C1056" t="s">
        <v>59</v>
      </c>
      <c r="D1056">
        <v>2020</v>
      </c>
      <c r="E1056" t="s">
        <v>690</v>
      </c>
      <c r="F1056" t="s">
        <v>23</v>
      </c>
      <c r="G1056">
        <v>2018</v>
      </c>
      <c r="H1056">
        <v>576828</v>
      </c>
      <c r="I1056">
        <v>100</v>
      </c>
      <c r="J1056">
        <v>2030</v>
      </c>
      <c r="K1056">
        <v>50</v>
      </c>
      <c r="L1056">
        <v>288414</v>
      </c>
      <c r="M1056">
        <v>2020</v>
      </c>
      <c r="N1056">
        <v>459639</v>
      </c>
      <c r="O1056">
        <v>40.632216189227996</v>
      </c>
      <c r="P1056" t="s">
        <v>45</v>
      </c>
      <c r="Q1056">
        <v>3.1503015852390202</v>
      </c>
      <c r="R1056">
        <v>1</v>
      </c>
      <c r="S1056" t="s">
        <v>25</v>
      </c>
      <c r="T1056">
        <v>-1.11368485725649E-2</v>
      </c>
      <c r="AW1056">
        <v>576828</v>
      </c>
      <c r="AX1056">
        <v>518233.5</v>
      </c>
      <c r="AY1056">
        <v>459639</v>
      </c>
      <c r="AZ1056">
        <v>442516.5</v>
      </c>
      <c r="BA1056">
        <v>425394</v>
      </c>
      <c r="BB1056">
        <v>408271.5</v>
      </c>
      <c r="BC1056">
        <v>391149</v>
      </c>
      <c r="BD1056">
        <v>374026.5</v>
      </c>
      <c r="BE1056">
        <v>356904</v>
      </c>
      <c r="BF1056">
        <v>339781.5</v>
      </c>
      <c r="BG1056">
        <v>322659</v>
      </c>
      <c r="BH1056">
        <v>305536.5</v>
      </c>
      <c r="BI1056">
        <v>288414</v>
      </c>
      <c r="BJ1056">
        <v>285201.97695579199</v>
      </c>
      <c r="BK1056">
        <v>282025.72572583897</v>
      </c>
      <c r="BL1056">
        <v>278884.84792486299</v>
      </c>
      <c r="BM1056">
        <v>275778.949604341</v>
      </c>
      <c r="BN1056">
        <v>272707.64120309602</v>
      </c>
      <c r="BO1056">
        <v>269670.537498436</v>
      </c>
      <c r="BP1056">
        <v>266667.25755783397</v>
      </c>
      <c r="BQ1056">
        <v>263697.42469115101</v>
      </c>
      <c r="BR1056">
        <v>260760.66640339</v>
      </c>
      <c r="BS1056">
        <v>257856.61434797401</v>
      </c>
      <c r="BT1056">
        <v>254984.90428054699</v>
      </c>
      <c r="BU1056">
        <v>252145.17601328401</v>
      </c>
      <c r="BV1056">
        <v>249337.073369722</v>
      </c>
      <c r="BW1056">
        <v>246560.244140077</v>
      </c>
      <c r="BX1056">
        <v>243814.340037074</v>
      </c>
      <c r="BY1056">
        <v>241099.01665226099</v>
      </c>
      <c r="BZ1056">
        <v>238413.93341281099</v>
      </c>
      <c r="CA1056">
        <v>235758.753538802</v>
      </c>
      <c r="CB1056">
        <v>233133.144000984</v>
      </c>
      <c r="CC1056">
        <v>230536.77547899901</v>
      </c>
    </row>
    <row r="1057" spans="1:81" x14ac:dyDescent="0.25">
      <c r="A1057">
        <v>56933</v>
      </c>
      <c r="B1057" t="s">
        <v>1547</v>
      </c>
      <c r="C1057" t="s">
        <v>84</v>
      </c>
      <c r="D1057">
        <v>2021</v>
      </c>
      <c r="E1057" t="s">
        <v>28</v>
      </c>
      <c r="F1057" t="s">
        <v>23</v>
      </c>
      <c r="G1057">
        <v>2020</v>
      </c>
      <c r="H1057">
        <v>3.2</v>
      </c>
      <c r="I1057">
        <v>100</v>
      </c>
      <c r="J1057">
        <v>2021</v>
      </c>
      <c r="K1057">
        <v>20</v>
      </c>
      <c r="L1057">
        <v>2.56</v>
      </c>
      <c r="M1057">
        <v>2020</v>
      </c>
      <c r="N1057">
        <v>2.5</v>
      </c>
      <c r="O1057">
        <v>109.375</v>
      </c>
      <c r="P1057" t="s">
        <v>24</v>
      </c>
      <c r="Q1057">
        <v>2.8458536588565901</v>
      </c>
      <c r="R1057">
        <v>1</v>
      </c>
      <c r="S1057" t="s">
        <v>25</v>
      </c>
      <c r="T1057">
        <v>-1.11368485725649E-2</v>
      </c>
      <c r="AY1057">
        <v>2.5</v>
      </c>
      <c r="AZ1057">
        <v>2.56</v>
      </c>
      <c r="BA1057">
        <v>2.5314896676542298</v>
      </c>
      <c r="BB1057">
        <v>2.5032968505625499</v>
      </c>
      <c r="BC1057">
        <v>2.47541801260566</v>
      </c>
      <c r="BD1057">
        <v>2.4478496570454702</v>
      </c>
      <c r="BE1057">
        <v>2.4205883260865502</v>
      </c>
      <c r="BF1057">
        <v>2.3936306004424002</v>
      </c>
      <c r="BG1057">
        <v>2.36697309890662</v>
      </c>
      <c r="BH1057">
        <v>2.3406124779287598</v>
      </c>
      <c r="BI1057">
        <v>2.3145454311950102</v>
      </c>
      <c r="BJ1057">
        <v>2.28876868921347</v>
      </c>
      <c r="BK1057">
        <v>2.2632790189040701</v>
      </c>
      <c r="BL1057">
        <v>2.23807322319308</v>
      </c>
      <c r="BM1057">
        <v>2.2131481406120601</v>
      </c>
      <c r="BN1057">
        <v>2.1885006449014099</v>
      </c>
      <c r="BO1057">
        <v>2.1641276446181799</v>
      </c>
      <c r="BP1057">
        <v>2.1400260827483701</v>
      </c>
      <c r="BQ1057">
        <v>2.1161929363234599</v>
      </c>
      <c r="BR1057">
        <v>2.0926252160412999</v>
      </c>
      <c r="BS1057">
        <v>2.0693199658911099</v>
      </c>
      <c r="BT1057">
        <v>2.0462742627827999</v>
      </c>
      <c r="BU1057">
        <v>2.0234852161802501</v>
      </c>
      <c r="BV1057">
        <v>2.0009499677388298</v>
      </c>
      <c r="BW1057">
        <v>1.9786656909468401</v>
      </c>
      <c r="BX1057">
        <v>1.95662959077104</v>
      </c>
      <c r="BY1057">
        <v>1.93483890330602</v>
      </c>
      <c r="BZ1057">
        <v>1.91329089542759</v>
      </c>
      <c r="CA1057">
        <v>1.8919828644499499</v>
      </c>
      <c r="CB1057">
        <v>1.87091213778668</v>
      </c>
      <c r="CC1057">
        <v>1.85007607261558</v>
      </c>
    </row>
    <row r="1058" spans="1:81" x14ac:dyDescent="0.25">
      <c r="A1058">
        <v>838180</v>
      </c>
      <c r="B1058" t="s">
        <v>1548</v>
      </c>
      <c r="C1058" t="s">
        <v>78</v>
      </c>
      <c r="D1058">
        <v>2020</v>
      </c>
      <c r="E1058" t="s">
        <v>105</v>
      </c>
      <c r="F1058" t="s">
        <v>54</v>
      </c>
      <c r="G1058">
        <v>2019</v>
      </c>
      <c r="H1058">
        <v>155.04599999999999</v>
      </c>
      <c r="I1058">
        <v>90</v>
      </c>
      <c r="J1058">
        <v>2038</v>
      </c>
      <c r="K1058">
        <v>20</v>
      </c>
      <c r="L1058">
        <v>124.0368</v>
      </c>
      <c r="M1058">
        <v>2020</v>
      </c>
      <c r="N1058">
        <v>121.94499999999999</v>
      </c>
      <c r="O1058">
        <v>469.95580275115498</v>
      </c>
      <c r="P1058" t="s">
        <v>691</v>
      </c>
      <c r="Q1058">
        <v>3.0941463616004099</v>
      </c>
      <c r="R1058">
        <v>1</v>
      </c>
      <c r="S1058" t="s">
        <v>25</v>
      </c>
      <c r="T1058">
        <v>-1.11368485725649E-2</v>
      </c>
      <c r="AX1058">
        <v>155.04599999999999</v>
      </c>
      <c r="AY1058">
        <v>121.94499999999999</v>
      </c>
      <c r="AZ1058">
        <v>122.06121111111101</v>
      </c>
      <c r="BA1058">
        <v>122.17742222222201</v>
      </c>
      <c r="BB1058">
        <v>122.29363333333301</v>
      </c>
      <c r="BC1058">
        <v>122.409844444444</v>
      </c>
      <c r="BD1058">
        <v>122.526055555555</v>
      </c>
      <c r="BE1058">
        <v>122.642266666666</v>
      </c>
      <c r="BF1058">
        <v>122.758477777777</v>
      </c>
      <c r="BG1058">
        <v>122.874688888888</v>
      </c>
      <c r="BH1058">
        <v>122.9909</v>
      </c>
      <c r="BI1058">
        <v>123.107111111111</v>
      </c>
      <c r="BJ1058">
        <v>123.223322222222</v>
      </c>
      <c r="BK1058">
        <v>123.33953333333299</v>
      </c>
      <c r="BL1058">
        <v>123.45574444444399</v>
      </c>
      <c r="BM1058">
        <v>123.57195555555499</v>
      </c>
      <c r="BN1058">
        <v>123.68816666666601</v>
      </c>
      <c r="BO1058">
        <v>123.80437777777701</v>
      </c>
      <c r="BP1058">
        <v>123.92058888888801</v>
      </c>
      <c r="BQ1058">
        <v>124.0368</v>
      </c>
      <c r="BR1058">
        <v>122.655420940974</v>
      </c>
      <c r="BS1058">
        <v>121.28942609134999</v>
      </c>
      <c r="BT1058">
        <v>119.93864411951699</v>
      </c>
      <c r="BU1058">
        <v>118.60290560196</v>
      </c>
      <c r="BV1058">
        <v>117.282043002004</v>
      </c>
      <c r="BW1058">
        <v>115.97589064880999</v>
      </c>
      <c r="BX1058">
        <v>114.68428471658601</v>
      </c>
      <c r="BY1058">
        <v>113.40706320404399</v>
      </c>
      <c r="BZ1058">
        <v>112.14406591408201</v>
      </c>
      <c r="CA1058">
        <v>110.895134433685</v>
      </c>
      <c r="CB1058">
        <v>109.660112114063</v>
      </c>
      <c r="CC1058">
        <v>108.438844050998</v>
      </c>
    </row>
    <row r="1059" spans="1:81" x14ac:dyDescent="0.25">
      <c r="A1059">
        <v>53647</v>
      </c>
      <c r="B1059" t="s">
        <v>1549</v>
      </c>
      <c r="C1059" t="s">
        <v>31</v>
      </c>
      <c r="D1059">
        <v>2020</v>
      </c>
      <c r="E1059" t="s">
        <v>690</v>
      </c>
      <c r="F1059" t="s">
        <v>23</v>
      </c>
      <c r="G1059">
        <v>2017</v>
      </c>
      <c r="H1059">
        <v>7362.22</v>
      </c>
      <c r="I1059">
        <v>99</v>
      </c>
      <c r="J1059">
        <v>2025</v>
      </c>
      <c r="K1059">
        <v>80</v>
      </c>
      <c r="L1059">
        <v>1472.44399999999</v>
      </c>
      <c r="M1059">
        <v>2020</v>
      </c>
      <c r="N1059">
        <v>9304.75</v>
      </c>
      <c r="O1059">
        <v>80.595805529075307</v>
      </c>
      <c r="P1059" t="s">
        <v>24</v>
      </c>
      <c r="Q1059">
        <v>3.43780750054878</v>
      </c>
      <c r="R1059">
        <v>1</v>
      </c>
      <c r="S1059" t="s">
        <v>25</v>
      </c>
      <c r="T1059">
        <v>-1.11368485725649E-2</v>
      </c>
      <c r="AV1059">
        <v>7362.22</v>
      </c>
      <c r="AW1059">
        <v>8009.73</v>
      </c>
      <c r="AX1059">
        <v>8657.24</v>
      </c>
      <c r="AY1059">
        <v>9304.75</v>
      </c>
      <c r="AZ1059">
        <v>7738.2888000000003</v>
      </c>
      <c r="BA1059">
        <v>6171.8275999999996</v>
      </c>
      <c r="BB1059">
        <v>4605.3663999999999</v>
      </c>
      <c r="BC1059">
        <v>3038.9051999999901</v>
      </c>
      <c r="BD1059">
        <v>1472.44399999999</v>
      </c>
      <c r="BE1059">
        <v>1456.04561414041</v>
      </c>
      <c r="BF1059">
        <v>1439.8298546209801</v>
      </c>
      <c r="BG1059">
        <v>1423.79468755981</v>
      </c>
      <c r="BH1059">
        <v>1407.93810172604</v>
      </c>
      <c r="BI1059">
        <v>1392.2581082875699</v>
      </c>
      <c r="BJ1059">
        <v>1376.7527405616399</v>
      </c>
      <c r="BK1059">
        <v>1361.42005376815</v>
      </c>
      <c r="BL1059">
        <v>1346.2581247856799</v>
      </c>
      <c r="BM1059">
        <v>1331.2650519103499</v>
      </c>
      <c r="BN1059">
        <v>1316.4389546172799</v>
      </c>
      <c r="BO1059">
        <v>1301.77797332468</v>
      </c>
      <c r="BP1059">
        <v>1287.2802691606601</v>
      </c>
      <c r="BQ1059">
        <v>1272.94402373257</v>
      </c>
      <c r="BR1059">
        <v>1258.7674388989101</v>
      </c>
      <c r="BS1059">
        <v>1244.7487365438201</v>
      </c>
      <c r="BT1059">
        <v>1230.8861583540399</v>
      </c>
      <c r="BU1059">
        <v>1217.1779655983801</v>
      </c>
      <c r="BV1059">
        <v>1203.6224389096501</v>
      </c>
      <c r="BW1059">
        <v>1190.2178780689701</v>
      </c>
      <c r="BX1059">
        <v>1176.96260179256</v>
      </c>
      <c r="BY1059">
        <v>1163.8549475208199</v>
      </c>
      <c r="BZ1059">
        <v>1150.8932712098499</v>
      </c>
      <c r="CA1059">
        <v>1138.0759471251999</v>
      </c>
      <c r="CB1059">
        <v>1125.40136763799</v>
      </c>
      <c r="CC1059">
        <v>1112.8679430232501</v>
      </c>
    </row>
    <row r="1060" spans="1:81" x14ac:dyDescent="0.25">
      <c r="A1060">
        <v>839548</v>
      </c>
      <c r="B1060" t="s">
        <v>1550</v>
      </c>
      <c r="C1060" t="s">
        <v>84</v>
      </c>
      <c r="D1060">
        <v>2017</v>
      </c>
      <c r="E1060" t="s">
        <v>28</v>
      </c>
      <c r="F1060" t="s">
        <v>23</v>
      </c>
      <c r="G1060">
        <v>2017</v>
      </c>
      <c r="H1060">
        <v>168606</v>
      </c>
      <c r="I1060">
        <v>100</v>
      </c>
      <c r="J1060">
        <v>2021</v>
      </c>
      <c r="K1060">
        <v>52</v>
      </c>
      <c r="L1060">
        <v>80930.879999999903</v>
      </c>
      <c r="M1060">
        <v>2020</v>
      </c>
      <c r="N1060">
        <v>105898</v>
      </c>
      <c r="O1060">
        <v>71.523141342720706</v>
      </c>
      <c r="P1060" t="s">
        <v>24</v>
      </c>
      <c r="Q1060">
        <v>3.1658705191365901</v>
      </c>
      <c r="R1060">
        <v>1</v>
      </c>
      <c r="S1060" t="s">
        <v>25</v>
      </c>
      <c r="T1060">
        <v>-1.11368485725649E-2</v>
      </c>
      <c r="AV1060">
        <v>168606</v>
      </c>
      <c r="AW1060">
        <v>147703.33333333299</v>
      </c>
      <c r="AX1060">
        <v>126800.666666666</v>
      </c>
      <c r="AY1060">
        <v>105898</v>
      </c>
      <c r="AZ1060">
        <v>80930.879999999903</v>
      </c>
      <c r="BA1060">
        <v>80029.565044595496</v>
      </c>
      <c r="BB1060">
        <v>79138.287897365604</v>
      </c>
      <c r="BC1060">
        <v>78256.936768760599</v>
      </c>
      <c r="BD1060">
        <v>77385.401114214197</v>
      </c>
      <c r="BE1060">
        <v>76523.571620278002</v>
      </c>
      <c r="BF1060">
        <v>75671.340190911098</v>
      </c>
      <c r="BG1060">
        <v>74828.599933921898</v>
      </c>
      <c r="BH1060">
        <v>73995.245147560694</v>
      </c>
      <c r="BI1060">
        <v>73171.171307262499</v>
      </c>
      <c r="BJ1060">
        <v>72356.275052536294</v>
      </c>
      <c r="BK1060">
        <v>71550.454174001396</v>
      </c>
      <c r="BL1060">
        <v>70753.607600567295</v>
      </c>
      <c r="BM1060">
        <v>69965.635386757102</v>
      </c>
      <c r="BN1060">
        <v>69186.438700171493</v>
      </c>
      <c r="BO1060">
        <v>68415.919809092593</v>
      </c>
      <c r="BP1060">
        <v>67653.982070226004</v>
      </c>
      <c r="BQ1060">
        <v>66900.529916578904</v>
      </c>
      <c r="BR1060">
        <v>66155.468845473602</v>
      </c>
      <c r="BS1060">
        <v>65418.705406694498</v>
      </c>
      <c r="BT1060">
        <v>64690.147190766897</v>
      </c>
      <c r="BU1060">
        <v>63969.7028173664</v>
      </c>
      <c r="BV1060">
        <v>63257.281923857401</v>
      </c>
      <c r="BW1060">
        <v>62552.7951539594</v>
      </c>
      <c r="BX1060">
        <v>61856.154146539098</v>
      </c>
      <c r="BY1060">
        <v>61167.271524527801</v>
      </c>
      <c r="BZ1060">
        <v>60486.0608839622</v>
      </c>
      <c r="CA1060">
        <v>59812.436783146601</v>
      </c>
      <c r="CB1060">
        <v>59146.314731936502</v>
      </c>
      <c r="CC1060">
        <v>58487.611181141699</v>
      </c>
    </row>
    <row r="1061" spans="1:81" x14ac:dyDescent="0.25">
      <c r="A1061">
        <v>828838</v>
      </c>
      <c r="B1061" t="s">
        <v>1551</v>
      </c>
      <c r="C1061" t="s">
        <v>84</v>
      </c>
      <c r="D1061">
        <v>2019</v>
      </c>
      <c r="E1061" t="s">
        <v>44</v>
      </c>
      <c r="F1061" t="s">
        <v>33</v>
      </c>
      <c r="G1061">
        <v>2020</v>
      </c>
      <c r="H1061">
        <v>513.16607999999997</v>
      </c>
      <c r="I1061">
        <v>95.2</v>
      </c>
      <c r="J1061">
        <v>2021</v>
      </c>
      <c r="K1061">
        <v>10</v>
      </c>
      <c r="L1061">
        <v>461.84947199999999</v>
      </c>
      <c r="M1061">
        <v>2020</v>
      </c>
      <c r="N1061">
        <v>513.16607999999997</v>
      </c>
      <c r="O1061">
        <v>0</v>
      </c>
      <c r="P1061" t="s">
        <v>24</v>
      </c>
      <c r="Q1061">
        <v>2.3678537124405898</v>
      </c>
      <c r="R1061">
        <v>1</v>
      </c>
      <c r="S1061" t="s">
        <v>25</v>
      </c>
      <c r="T1061">
        <v>-1.11368485725649E-2</v>
      </c>
      <c r="AY1061">
        <v>513.16607999999997</v>
      </c>
      <c r="AZ1061">
        <v>461.84947199999999</v>
      </c>
      <c r="BA1061">
        <v>456.705924367016</v>
      </c>
      <c r="BB1061">
        <v>451.61965964514798</v>
      </c>
      <c r="BC1061">
        <v>446.59003988328601</v>
      </c>
      <c r="BD1061">
        <v>441.61643423509003</v>
      </c>
      <c r="BE1061">
        <v>436.69821887985802</v>
      </c>
      <c r="BF1061">
        <v>431.83477694428399</v>
      </c>
      <c r="BG1061">
        <v>427.02549842508898</v>
      </c>
      <c r="BH1061">
        <v>422.26978011250401</v>
      </c>
      <c r="BI1061">
        <v>417.56702551462098</v>
      </c>
      <c r="BJ1061">
        <v>412.91664478256803</v>
      </c>
      <c r="BK1061">
        <v>408.31805463653302</v>
      </c>
      <c r="BL1061">
        <v>403.77067829260199</v>
      </c>
      <c r="BM1061">
        <v>399.27394539041501</v>
      </c>
      <c r="BN1061">
        <v>394.82729192163202</v>
      </c>
      <c r="BO1061">
        <v>390.43016015918499</v>
      </c>
      <c r="BP1061">
        <v>386.08199858733002</v>
      </c>
      <c r="BQ1061">
        <v>381.78226183246898</v>
      </c>
      <c r="BR1061">
        <v>377.53041059474998</v>
      </c>
      <c r="BS1061">
        <v>373.32591158041799</v>
      </c>
      <c r="BT1061">
        <v>369.168237434932</v>
      </c>
      <c r="BU1061">
        <v>365.056866676818</v>
      </c>
      <c r="BV1061">
        <v>360.99128363226401</v>
      </c>
      <c r="BW1061">
        <v>356.97097837043498</v>
      </c>
      <c r="BX1061">
        <v>352.99544663952298</v>
      </c>
      <c r="BY1061">
        <v>349.064189803494</v>
      </c>
      <c r="BZ1061">
        <v>345.17671477954701</v>
      </c>
      <c r="CA1061">
        <v>341.33253397627198</v>
      </c>
      <c r="CB1061">
        <v>337.531165232489</v>
      </c>
      <c r="CC1061">
        <v>333.77213175677298</v>
      </c>
    </row>
    <row r="1062" spans="1:81" x14ac:dyDescent="0.25">
      <c r="A1062">
        <v>852189</v>
      </c>
      <c r="B1062" t="s">
        <v>1552</v>
      </c>
      <c r="C1062" t="s">
        <v>84</v>
      </c>
      <c r="D1062">
        <v>2020</v>
      </c>
      <c r="E1062" t="s">
        <v>28</v>
      </c>
      <c r="F1062" t="s">
        <v>23</v>
      </c>
      <c r="G1062">
        <v>2019</v>
      </c>
      <c r="H1062">
        <v>93.12</v>
      </c>
      <c r="I1062">
        <v>100</v>
      </c>
      <c r="J1062">
        <v>2025</v>
      </c>
      <c r="K1062">
        <v>15</v>
      </c>
      <c r="L1062">
        <v>79.152000000000001</v>
      </c>
      <c r="M1062">
        <v>2020</v>
      </c>
      <c r="N1062">
        <v>87.15</v>
      </c>
      <c r="O1062">
        <v>42.7405498281787</v>
      </c>
      <c r="P1062" t="s">
        <v>24</v>
      </c>
      <c r="Q1062">
        <v>2.7978048873607801</v>
      </c>
      <c r="R1062">
        <v>1</v>
      </c>
      <c r="S1062" t="s">
        <v>25</v>
      </c>
      <c r="T1062">
        <v>-1.11368485725649E-2</v>
      </c>
      <c r="AX1062">
        <v>93.12</v>
      </c>
      <c r="AY1062">
        <v>87.15</v>
      </c>
      <c r="AZ1062">
        <v>85.550399999999996</v>
      </c>
      <c r="BA1062">
        <v>83.950800000000001</v>
      </c>
      <c r="BB1062">
        <v>82.351200000000006</v>
      </c>
      <c r="BC1062">
        <v>80.751599999999996</v>
      </c>
      <c r="BD1062">
        <v>79.152000000000001</v>
      </c>
      <c r="BE1062">
        <v>78.270496161784294</v>
      </c>
      <c r="BF1062">
        <v>77.398809498331005</v>
      </c>
      <c r="BG1062">
        <v>76.536830677251302</v>
      </c>
      <c r="BH1062">
        <v>75.684451583774702</v>
      </c>
      <c r="BI1062">
        <v>74.841565307188603</v>
      </c>
      <c r="BJ1062">
        <v>74.008066127428705</v>
      </c>
      <c r="BK1062">
        <v>73.183849501819097</v>
      </c>
      <c r="BL1062">
        <v>72.368812051960006</v>
      </c>
      <c r="BM1062">
        <v>71.562851550760897</v>
      </c>
      <c r="BN1062">
        <v>70.765866909619106</v>
      </c>
      <c r="BO1062">
        <v>69.977758165740397</v>
      </c>
      <c r="BP1062">
        <v>69.198426469601003</v>
      </c>
      <c r="BQ1062">
        <v>68.427774072549298</v>
      </c>
      <c r="BR1062">
        <v>67.665704314545593</v>
      </c>
      <c r="BS1062">
        <v>66.912121612038604</v>
      </c>
      <c r="BT1062">
        <v>66.166931445976203</v>
      </c>
      <c r="BU1062">
        <v>65.430040349951099</v>
      </c>
      <c r="BV1062">
        <v>64.701355898476905</v>
      </c>
      <c r="BW1062">
        <v>63.980786695395899</v>
      </c>
      <c r="BX1062">
        <v>63.268242362415698</v>
      </c>
      <c r="BY1062">
        <v>62.563633527773199</v>
      </c>
      <c r="BZ1062">
        <v>61.866871815024901</v>
      </c>
      <c r="CA1062">
        <v>61.177869831962703</v>
      </c>
      <c r="CB1062">
        <v>60.496541159651997</v>
      </c>
      <c r="CC1062">
        <v>59.822800341593002</v>
      </c>
    </row>
    <row r="1063" spans="1:81" x14ac:dyDescent="0.25">
      <c r="A1063">
        <v>56048</v>
      </c>
      <c r="B1063" t="s">
        <v>1553</v>
      </c>
      <c r="C1063" t="s">
        <v>84</v>
      </c>
      <c r="D1063">
        <v>2020</v>
      </c>
      <c r="E1063" t="s">
        <v>49</v>
      </c>
      <c r="F1063" t="s">
        <v>50</v>
      </c>
      <c r="G1063">
        <v>2019</v>
      </c>
      <c r="H1063">
        <v>39.14</v>
      </c>
      <c r="I1063">
        <v>90</v>
      </c>
      <c r="J1063">
        <v>2025</v>
      </c>
      <c r="K1063">
        <v>5</v>
      </c>
      <c r="L1063">
        <v>37.183</v>
      </c>
      <c r="M1063">
        <v>2020</v>
      </c>
      <c r="N1063">
        <v>37.909999999999997</v>
      </c>
      <c r="O1063">
        <v>62.851303014818797</v>
      </c>
      <c r="P1063" t="s">
        <v>24</v>
      </c>
      <c r="Q1063">
        <v>2.2678048819627801</v>
      </c>
      <c r="R1063">
        <v>1</v>
      </c>
      <c r="S1063" t="s">
        <v>25</v>
      </c>
      <c r="T1063">
        <v>-1.11368485725649E-2</v>
      </c>
      <c r="AX1063">
        <v>39.14</v>
      </c>
      <c r="AY1063">
        <v>37.909999999999997</v>
      </c>
      <c r="AZ1063">
        <v>37.764599999999902</v>
      </c>
      <c r="BA1063">
        <v>37.619199999999999</v>
      </c>
      <c r="BB1063">
        <v>37.473799999999997</v>
      </c>
      <c r="BC1063">
        <v>37.328400000000002</v>
      </c>
      <c r="BD1063">
        <v>37.183</v>
      </c>
      <c r="BE1063">
        <v>36.768898559526299</v>
      </c>
      <c r="BF1063">
        <v>36.359408904088802</v>
      </c>
      <c r="BG1063">
        <v>35.954479672936003</v>
      </c>
      <c r="BH1063">
        <v>35.554060077313203</v>
      </c>
      <c r="BI1063">
        <v>35.158099894092302</v>
      </c>
      <c r="BJ1063">
        <v>34.7665494594726</v>
      </c>
      <c r="BK1063">
        <v>34.379359662751902</v>
      </c>
      <c r="BL1063">
        <v>33.996481940166099</v>
      </c>
      <c r="BM1063">
        <v>33.617868268798503</v>
      </c>
      <c r="BN1063">
        <v>33.243471160556503</v>
      </c>
      <c r="BO1063">
        <v>32.873243656214903</v>
      </c>
      <c r="BP1063">
        <v>32.507139319526601</v>
      </c>
      <c r="BQ1063">
        <v>32.145112231397803</v>
      </c>
      <c r="BR1063">
        <v>31.787116984128598</v>
      </c>
      <c r="BS1063">
        <v>31.433108675718</v>
      </c>
      <c r="BT1063">
        <v>31.083042904231501</v>
      </c>
      <c r="BU1063">
        <v>30.736875762232501</v>
      </c>
      <c r="BV1063">
        <v>30.394563831274802</v>
      </c>
      <c r="BW1063">
        <v>30.0560641764568</v>
      </c>
      <c r="BX1063">
        <v>29.7213343410363</v>
      </c>
      <c r="BY1063">
        <v>29.390332341105601</v>
      </c>
      <c r="BZ1063">
        <v>29.0630166603253</v>
      </c>
      <c r="CA1063">
        <v>28.7393462447173</v>
      </c>
      <c r="CB1063">
        <v>28.419280497515398</v>
      </c>
      <c r="CC1063">
        <v>28.102779274073299</v>
      </c>
    </row>
    <row r="1064" spans="1:81" x14ac:dyDescent="0.25">
      <c r="A1064">
        <v>47483</v>
      </c>
      <c r="B1064" t="s">
        <v>1554</v>
      </c>
      <c r="C1064" t="s">
        <v>109</v>
      </c>
      <c r="D1064">
        <v>2016</v>
      </c>
      <c r="E1064" t="s">
        <v>28</v>
      </c>
      <c r="F1064" t="s">
        <v>23</v>
      </c>
      <c r="G1064">
        <v>2016</v>
      </c>
      <c r="H1064">
        <v>3988516</v>
      </c>
      <c r="I1064">
        <v>90</v>
      </c>
      <c r="J1064">
        <v>2030</v>
      </c>
      <c r="K1064">
        <v>50</v>
      </c>
      <c r="L1064">
        <v>1994258</v>
      </c>
      <c r="M1064">
        <v>2020</v>
      </c>
      <c r="N1064">
        <v>2931720</v>
      </c>
      <c r="O1064">
        <v>52.991939859336199</v>
      </c>
      <c r="P1064" t="s">
        <v>691</v>
      </c>
      <c r="Q1064">
        <v>3.05064275403902</v>
      </c>
      <c r="R1064">
        <v>1</v>
      </c>
      <c r="S1064" t="s">
        <v>25</v>
      </c>
      <c r="T1064">
        <v>-1.11368485725649E-2</v>
      </c>
      <c r="AU1064">
        <v>3988516</v>
      </c>
      <c r="AV1064">
        <v>3724317</v>
      </c>
      <c r="AW1064">
        <v>3460118</v>
      </c>
      <c r="AX1064">
        <v>3195919</v>
      </c>
      <c r="AY1064">
        <v>2931720</v>
      </c>
      <c r="AZ1064">
        <v>2837973.8</v>
      </c>
      <c r="BA1064">
        <v>2744227.6</v>
      </c>
      <c r="BB1064">
        <v>2650481.4</v>
      </c>
      <c r="BC1064">
        <v>2556735.2000000002</v>
      </c>
      <c r="BD1064">
        <v>2462989</v>
      </c>
      <c r="BE1064">
        <v>2369242.7999999998</v>
      </c>
      <c r="BF1064">
        <v>2275496.6</v>
      </c>
      <c r="BG1064">
        <v>2181750.4</v>
      </c>
      <c r="BH1064">
        <v>2088004.2</v>
      </c>
      <c r="BI1064">
        <v>1994258</v>
      </c>
      <c r="BJ1064">
        <v>1972048.2506393699</v>
      </c>
      <c r="BK1064">
        <v>1950085.8478942099</v>
      </c>
      <c r="BL1064">
        <v>1928368.03710271</v>
      </c>
      <c r="BM1064">
        <v>1906892.09428132</v>
      </c>
      <c r="BN1064">
        <v>1885655.32578309</v>
      </c>
      <c r="BO1064">
        <v>1864655.0679597899</v>
      </c>
      <c r="BP1064">
        <v>1843888.6868278601</v>
      </c>
      <c r="BQ1064">
        <v>1823353.5777379901</v>
      </c>
      <c r="BR1064">
        <v>1803047.16504848</v>
      </c>
      <c r="BS1064">
        <v>1782966.9018021401</v>
      </c>
      <c r="BT1064">
        <v>1763110.26940687</v>
      </c>
      <c r="BU1064">
        <v>1743474.7773197601</v>
      </c>
      <c r="BV1064">
        <v>1724057.9627346599</v>
      </c>
      <c r="BW1064">
        <v>1704857.3902733601</v>
      </c>
      <c r="BX1064">
        <v>1685870.65168007</v>
      </c>
      <c r="BY1064">
        <v>1667095.36551937</v>
      </c>
      <c r="BZ1064">
        <v>1648529.1768775601</v>
      </c>
      <c r="CA1064">
        <v>1630169.7570672201</v>
      </c>
      <c r="CB1064">
        <v>1612014.8033351901</v>
      </c>
      <c r="CC1064">
        <v>1594062.03857371</v>
      </c>
    </row>
    <row r="1065" spans="1:81" x14ac:dyDescent="0.25">
      <c r="A1065">
        <v>21063</v>
      </c>
      <c r="B1065" t="s">
        <v>589</v>
      </c>
      <c r="C1065" t="s">
        <v>27</v>
      </c>
      <c r="D1065">
        <v>2019</v>
      </c>
      <c r="E1065" t="s">
        <v>690</v>
      </c>
      <c r="F1065" t="s">
        <v>23</v>
      </c>
      <c r="G1065">
        <v>2017</v>
      </c>
      <c r="H1065">
        <v>190140</v>
      </c>
      <c r="I1065">
        <v>100</v>
      </c>
      <c r="J1065">
        <v>2030</v>
      </c>
      <c r="K1065">
        <v>55</v>
      </c>
      <c r="L1065">
        <v>85562.999999999898</v>
      </c>
      <c r="M1065">
        <v>2020</v>
      </c>
      <c r="N1065">
        <v>175650</v>
      </c>
      <c r="O1065">
        <v>13.8558191571761</v>
      </c>
      <c r="P1065" t="s">
        <v>24</v>
      </c>
      <c r="Q1065">
        <v>3.2002629164390202</v>
      </c>
      <c r="R1065">
        <v>1</v>
      </c>
      <c r="S1065" t="s">
        <v>25</v>
      </c>
      <c r="T1065">
        <v>-1.11368485725649E-2</v>
      </c>
      <c r="AV1065">
        <v>190140</v>
      </c>
      <c r="AW1065">
        <v>185310</v>
      </c>
      <c r="AX1065">
        <v>180480</v>
      </c>
      <c r="AY1065">
        <v>175650</v>
      </c>
      <c r="AZ1065">
        <v>166641.29999999999</v>
      </c>
      <c r="BA1065">
        <v>157632.6</v>
      </c>
      <c r="BB1065">
        <v>148623.9</v>
      </c>
      <c r="BC1065">
        <v>139615.19999999899</v>
      </c>
      <c r="BD1065">
        <v>130606.5</v>
      </c>
      <c r="BE1065">
        <v>121597.799999999</v>
      </c>
      <c r="BF1065">
        <v>112589.099999999</v>
      </c>
      <c r="BG1065">
        <v>103580.399999999</v>
      </c>
      <c r="BH1065">
        <v>94571.699999999895</v>
      </c>
      <c r="BI1065">
        <v>85562.999999999898</v>
      </c>
      <c r="BJ1065">
        <v>84610.097825585603</v>
      </c>
      <c r="BK1065">
        <v>83667.807978392098</v>
      </c>
      <c r="BL1065">
        <v>82736.012270538296</v>
      </c>
      <c r="BM1065">
        <v>81814.593830383499</v>
      </c>
      <c r="BN1065">
        <v>80903.437087868602</v>
      </c>
      <c r="BO1065">
        <v>80002.427760021004</v>
      </c>
      <c r="BP1065">
        <v>79111.452836620098</v>
      </c>
      <c r="BQ1065">
        <v>78230.400566023003</v>
      </c>
      <c r="BR1065">
        <v>77359.160441148095</v>
      </c>
      <c r="BS1065">
        <v>76497.623185614299</v>
      </c>
      <c r="BT1065">
        <v>75645.680740034994</v>
      </c>
      <c r="BU1065">
        <v>74803.226248464605</v>
      </c>
      <c r="BV1065">
        <v>73970.154044996103</v>
      </c>
      <c r="BW1065">
        <v>73146.359640507697</v>
      </c>
      <c r="BX1065">
        <v>72331.739709557005</v>
      </c>
      <c r="BY1065">
        <v>71526.192077421496</v>
      </c>
      <c r="BZ1065">
        <v>70729.615707283097</v>
      </c>
      <c r="CA1065">
        <v>69941.910687555297</v>
      </c>
      <c r="CB1065">
        <v>69162.978219352197</v>
      </c>
      <c r="CC1065">
        <v>68392.720604095593</v>
      </c>
    </row>
    <row r="1066" spans="1:81" x14ac:dyDescent="0.25">
      <c r="A1066">
        <v>856256</v>
      </c>
      <c r="B1066" t="s">
        <v>1555</v>
      </c>
      <c r="C1066" t="s">
        <v>84</v>
      </c>
      <c r="D1066">
        <v>2020</v>
      </c>
      <c r="E1066" t="s">
        <v>28</v>
      </c>
      <c r="F1066" t="s">
        <v>23</v>
      </c>
      <c r="G1066">
        <v>2020</v>
      </c>
      <c r="H1066">
        <v>11095.71</v>
      </c>
      <c r="I1066">
        <v>100</v>
      </c>
      <c r="J1066">
        <v>2025</v>
      </c>
      <c r="K1066">
        <v>5</v>
      </c>
      <c r="L1066">
        <v>10540.924499999999</v>
      </c>
      <c r="M1066">
        <v>2020</v>
      </c>
      <c r="N1066">
        <v>11095.71</v>
      </c>
      <c r="O1066">
        <v>0</v>
      </c>
      <c r="P1066" t="s">
        <v>24</v>
      </c>
      <c r="Q1066">
        <v>2.69780598761978</v>
      </c>
      <c r="R1066">
        <v>1</v>
      </c>
      <c r="S1066" t="s">
        <v>25</v>
      </c>
      <c r="T1066">
        <v>-1.11368485725649E-2</v>
      </c>
      <c r="AY1066">
        <v>11095.71</v>
      </c>
      <c r="AZ1066">
        <v>10984.752899999999</v>
      </c>
      <c r="BA1066">
        <v>10873.7958</v>
      </c>
      <c r="BB1066">
        <v>10762.8386999999</v>
      </c>
      <c r="BC1066">
        <v>10651.881599999901</v>
      </c>
      <c r="BD1066">
        <v>10540.924499999999</v>
      </c>
      <c r="BE1066">
        <v>10423.5318200286</v>
      </c>
      <c r="BF1066">
        <v>10307.446524557599</v>
      </c>
      <c r="BG1066">
        <v>10192.654053443801</v>
      </c>
      <c r="BH1066">
        <v>10079.140008698099</v>
      </c>
      <c r="BI1066">
        <v>9966.8901526795798</v>
      </c>
      <c r="BJ1066">
        <v>9855.8904063097998</v>
      </c>
      <c r="BK1066">
        <v>9746.1268473069304</v>
      </c>
      <c r="BL1066">
        <v>9637.5857084394593</v>
      </c>
      <c r="BM1066">
        <v>9530.2533757994606</v>
      </c>
      <c r="BN1066">
        <v>9424.1163870950004</v>
      </c>
      <c r="BO1066">
        <v>9319.1614299616995</v>
      </c>
      <c r="BP1066">
        <v>9215.3753402929306</v>
      </c>
      <c r="BQ1066">
        <v>9112.7451005887397</v>
      </c>
      <c r="BR1066">
        <v>9011.2578383230993</v>
      </c>
      <c r="BS1066">
        <v>8910.9008243293501</v>
      </c>
      <c r="BT1066">
        <v>8811.6614712036499</v>
      </c>
      <c r="BU1066">
        <v>8713.5273317261508</v>
      </c>
      <c r="BV1066">
        <v>8616.4860972998104</v>
      </c>
      <c r="BW1066">
        <v>8520.5255964065691</v>
      </c>
      <c r="BX1066">
        <v>8425.6337930807294</v>
      </c>
      <c r="BY1066">
        <v>8331.7987853993</v>
      </c>
      <c r="BZ1066">
        <v>8239.0088039892307</v>
      </c>
      <c r="CA1066">
        <v>8147.2522105511698</v>
      </c>
      <c r="CB1066">
        <v>8056.5174963997697</v>
      </c>
      <c r="CC1066">
        <v>7966.7932810201501</v>
      </c>
    </row>
  </sheetData>
  <autoFilter ref="A1:CC1" xr:uid="{07B92CCD-A63E-4D09-8D28-124392535DCD}"/>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E5E72-3D71-4689-A189-334F2FDE004D}">
  <sheetPr codeName="Sheet9"/>
  <dimension ref="A1:CC238"/>
  <sheetViews>
    <sheetView workbookViewId="0"/>
  </sheetViews>
  <sheetFormatPr defaultRowHeight="15" x14ac:dyDescent="0.25"/>
  <cols>
    <col min="1" max="1" width="10.5703125" bestFit="1" customWidth="1"/>
    <col min="2" max="2" width="50.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21" width="10" bestFit="1" customWidth="1"/>
    <col min="22" max="26" width="12" bestFit="1" customWidth="1"/>
    <col min="27" max="27" width="11" bestFit="1" customWidth="1"/>
    <col min="28" max="32" width="12" bestFit="1" customWidth="1"/>
    <col min="33" max="33" width="11" bestFit="1" customWidth="1"/>
    <col min="34" max="81" width="12" bestFit="1" customWidth="1"/>
  </cols>
  <sheetData>
    <row r="1" spans="1:81" x14ac:dyDescent="0.25">
      <c r="A1" t="s">
        <v>0</v>
      </c>
      <c r="B1" t="s">
        <v>1</v>
      </c>
      <c r="C1" t="s">
        <v>2</v>
      </c>
      <c r="D1" t="s">
        <v>3</v>
      </c>
      <c r="E1" t="s">
        <v>4</v>
      </c>
      <c r="F1" t="s">
        <v>5</v>
      </c>
      <c r="G1" t="s">
        <v>6</v>
      </c>
      <c r="H1" t="s">
        <v>7</v>
      </c>
      <c r="I1" t="s">
        <v>8</v>
      </c>
      <c r="J1" t="s">
        <v>9</v>
      </c>
      <c r="K1" t="s">
        <v>10</v>
      </c>
      <c r="L1" t="s">
        <v>18</v>
      </c>
      <c r="M1" t="s">
        <v>12</v>
      </c>
      <c r="N1" t="s">
        <v>13</v>
      </c>
      <c r="O1" t="s">
        <v>11</v>
      </c>
      <c r="P1" t="s">
        <v>14</v>
      </c>
      <c r="Q1" t="s">
        <v>15</v>
      </c>
      <c r="R1" t="s">
        <v>16</v>
      </c>
      <c r="S1" t="s">
        <v>17</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282</v>
      </c>
      <c r="B2" t="s">
        <v>1556</v>
      </c>
      <c r="C2" t="s">
        <v>76</v>
      </c>
      <c r="D2">
        <v>2020</v>
      </c>
      <c r="E2" t="s">
        <v>690</v>
      </c>
      <c r="F2" t="s">
        <v>23</v>
      </c>
      <c r="G2">
        <v>2019</v>
      </c>
      <c r="H2">
        <v>680257</v>
      </c>
      <c r="I2">
        <v>100</v>
      </c>
      <c r="J2">
        <v>2030</v>
      </c>
      <c r="K2">
        <v>80</v>
      </c>
      <c r="L2">
        <v>136051.399999999</v>
      </c>
      <c r="M2">
        <v>2020</v>
      </c>
      <c r="N2">
        <v>560818</v>
      </c>
      <c r="O2">
        <v>21.947403701836201</v>
      </c>
      <c r="P2" t="s">
        <v>24</v>
      </c>
      <c r="Q2">
        <v>3.45031192813902</v>
      </c>
      <c r="R2">
        <v>1</v>
      </c>
      <c r="S2" t="s">
        <v>592</v>
      </c>
      <c r="T2">
        <v>-1.11368485725649E-2</v>
      </c>
      <c r="AX2">
        <v>680257</v>
      </c>
      <c r="AY2">
        <v>560818</v>
      </c>
      <c r="AZ2">
        <v>518341.33999999898</v>
      </c>
      <c r="BA2">
        <v>475864.68</v>
      </c>
      <c r="BB2">
        <v>433388.02</v>
      </c>
      <c r="BC2">
        <v>390911.36</v>
      </c>
      <c r="BD2">
        <v>348434.69999999902</v>
      </c>
      <c r="BE2">
        <v>305958.03999999998</v>
      </c>
      <c r="BF2">
        <v>263481.38</v>
      </c>
      <c r="BG2">
        <v>221004.71999999901</v>
      </c>
      <c r="BH2">
        <v>178528.05999999901</v>
      </c>
      <c r="BI2">
        <v>136051.399999999</v>
      </c>
      <c r="BJ2">
        <v>134536.21616011401</v>
      </c>
      <c r="BK2">
        <v>133037.90669321301</v>
      </c>
      <c r="BL2">
        <v>131556.28367196</v>
      </c>
      <c r="BM2">
        <v>130091.16126193599</v>
      </c>
      <c r="BN2">
        <v>128642.355698332</v>
      </c>
      <c r="BO2">
        <v>127209.685262902</v>
      </c>
      <c r="BP2">
        <v>125792.970261165</v>
      </c>
      <c r="BQ2">
        <v>124392.03299987401</v>
      </c>
      <c r="BR2">
        <v>123006.69776472</v>
      </c>
      <c r="BS2">
        <v>121636.79079830401</v>
      </c>
      <c r="BT2">
        <v>120282.14027833</v>
      </c>
      <c r="BU2">
        <v>118942.57629606601</v>
      </c>
      <c r="BV2">
        <v>117617.930835026</v>
      </c>
      <c r="BW2">
        <v>116308.03774989799</v>
      </c>
      <c r="BX2">
        <v>115012.732745705</v>
      </c>
      <c r="BY2">
        <v>113731.8533572</v>
      </c>
      <c r="BZ2">
        <v>112465.238928483</v>
      </c>
      <c r="CA2">
        <v>111212.73059285901</v>
      </c>
      <c r="CB2">
        <v>109974.171252905</v>
      </c>
      <c r="CC2">
        <v>108749.40556076801</v>
      </c>
    </row>
    <row r="3" spans="1:81" x14ac:dyDescent="0.25">
      <c r="A3">
        <v>135</v>
      </c>
      <c r="B3" t="s">
        <v>591</v>
      </c>
      <c r="C3" t="s">
        <v>41</v>
      </c>
      <c r="D3">
        <v>2019</v>
      </c>
      <c r="E3" t="s">
        <v>49</v>
      </c>
      <c r="F3" t="s">
        <v>50</v>
      </c>
      <c r="G3">
        <v>2017</v>
      </c>
      <c r="H3">
        <v>10030</v>
      </c>
      <c r="I3">
        <v>100</v>
      </c>
      <c r="J3">
        <v>2022</v>
      </c>
      <c r="K3">
        <v>83</v>
      </c>
      <c r="L3">
        <v>1705.1</v>
      </c>
      <c r="M3">
        <v>2020</v>
      </c>
      <c r="N3">
        <v>5980</v>
      </c>
      <c r="O3">
        <v>73.510085380226002</v>
      </c>
      <c r="P3" t="s">
        <v>24</v>
      </c>
      <c r="Q3">
        <v>3.1463428844146302</v>
      </c>
      <c r="R3">
        <v>1</v>
      </c>
      <c r="S3" t="s">
        <v>592</v>
      </c>
      <c r="T3">
        <v>-1.11368485725649E-2</v>
      </c>
      <c r="AV3">
        <v>10030</v>
      </c>
      <c r="AW3">
        <v>8680</v>
      </c>
      <c r="AX3">
        <v>7330</v>
      </c>
      <c r="AY3">
        <v>5980</v>
      </c>
      <c r="AZ3">
        <v>3842.55</v>
      </c>
      <c r="BA3">
        <v>1705.1</v>
      </c>
      <c r="BB3">
        <v>1686.1105594989101</v>
      </c>
      <c r="BC3">
        <v>1667.3326015211701</v>
      </c>
      <c r="BD3">
        <v>1648.76377081793</v>
      </c>
      <c r="BE3">
        <v>1630.4017383703999</v>
      </c>
      <c r="BF3">
        <v>1612.24420109772</v>
      </c>
      <c r="BG3">
        <v>1594.2888815680999</v>
      </c>
      <c r="BH3">
        <v>1576.5335277131501</v>
      </c>
      <c r="BI3">
        <v>1558.97591254544</v>
      </c>
      <c r="BJ3">
        <v>1541.61383387915</v>
      </c>
      <c r="BK3">
        <v>1524.4451140538599</v>
      </c>
      <c r="BL3">
        <v>1507.4675996614601</v>
      </c>
      <c r="BM3">
        <v>1490.6791612759801</v>
      </c>
      <c r="BN3">
        <v>1474.0776931865701</v>
      </c>
      <c r="BO3">
        <v>1457.66111313336</v>
      </c>
      <c r="BP3">
        <v>1441.42736204627</v>
      </c>
      <c r="BQ3">
        <v>1425.37440378681</v>
      </c>
      <c r="BR3">
        <v>1409.5002248926301</v>
      </c>
      <c r="BS3">
        <v>1393.802834325</v>
      </c>
      <c r="BT3">
        <v>1378.2802632191101</v>
      </c>
      <c r="BU3">
        <v>1362.9305646370899</v>
      </c>
      <c r="BV3">
        <v>1347.7518133238</v>
      </c>
      <c r="BW3">
        <v>1332.7421054654201</v>
      </c>
      <c r="BX3">
        <v>1317.8995584505701</v>
      </c>
      <c r="BY3">
        <v>1303.2223106342501</v>
      </c>
      <c r="BZ3">
        <v>1288.70852110433</v>
      </c>
      <c r="CA3">
        <v>1274.3563694506199</v>
      </c>
      <c r="CB3">
        <v>1260.16405553656</v>
      </c>
      <c r="CC3">
        <v>1246.1297992734601</v>
      </c>
    </row>
    <row r="4" spans="1:81" x14ac:dyDescent="0.25">
      <c r="A4">
        <v>149</v>
      </c>
      <c r="B4" t="s">
        <v>1557</v>
      </c>
      <c r="C4" t="s">
        <v>78</v>
      </c>
      <c r="D4">
        <v>2018</v>
      </c>
      <c r="E4" t="s">
        <v>28</v>
      </c>
      <c r="F4" t="s">
        <v>23</v>
      </c>
      <c r="G4">
        <v>2014</v>
      </c>
      <c r="H4">
        <v>48440.160000000003</v>
      </c>
      <c r="I4">
        <v>100</v>
      </c>
      <c r="J4">
        <v>2030</v>
      </c>
      <c r="K4">
        <v>35</v>
      </c>
      <c r="L4">
        <v>31486.103999999999</v>
      </c>
      <c r="M4">
        <v>2020</v>
      </c>
      <c r="N4">
        <v>38876.69</v>
      </c>
      <c r="O4">
        <v>56.408153895445402</v>
      </c>
      <c r="P4" t="s">
        <v>24</v>
      </c>
      <c r="Q4">
        <v>3.00024874645502</v>
      </c>
      <c r="R4">
        <v>1</v>
      </c>
      <c r="S4" t="s">
        <v>592</v>
      </c>
      <c r="T4">
        <v>-1.11368485725649E-2</v>
      </c>
      <c r="AS4">
        <v>48440.160000000003</v>
      </c>
      <c r="AT4">
        <v>46846.2483333333</v>
      </c>
      <c r="AU4">
        <v>45252.336666666597</v>
      </c>
      <c r="AV4">
        <v>43658.425000000003</v>
      </c>
      <c r="AW4">
        <v>42064.5133333333</v>
      </c>
      <c r="AX4">
        <v>40470.601666666596</v>
      </c>
      <c r="AY4">
        <v>38876.69</v>
      </c>
      <c r="AZ4">
        <v>38137.631399999998</v>
      </c>
      <c r="BA4">
        <v>37398.572800000002</v>
      </c>
      <c r="BB4">
        <v>36659.514199999998</v>
      </c>
      <c r="BC4">
        <v>35920.455600000001</v>
      </c>
      <c r="BD4">
        <v>35181.396999999997</v>
      </c>
      <c r="BE4">
        <v>34442.338400000001</v>
      </c>
      <c r="BF4">
        <v>33703.279799999997</v>
      </c>
      <c r="BG4">
        <v>32964.2212</v>
      </c>
      <c r="BH4">
        <v>32225.1626</v>
      </c>
      <c r="BI4">
        <v>31486.103999999999</v>
      </c>
      <c r="BJ4">
        <v>31135.448027611899</v>
      </c>
      <c r="BK4">
        <v>30788.6972576894</v>
      </c>
      <c r="BL4">
        <v>30445.808198584</v>
      </c>
      <c r="BM4">
        <v>30106.737843006998</v>
      </c>
      <c r="BN4">
        <v>29771.443662635498</v>
      </c>
      <c r="BO4">
        <v>29439.8836027781</v>
      </c>
      <c r="BP4">
        <v>29112.016077100001</v>
      </c>
      <c r="BQ4">
        <v>28787.799962407302</v>
      </c>
      <c r="BR4">
        <v>28467.194593488701</v>
      </c>
      <c r="BS4">
        <v>28150.159758015299</v>
      </c>
      <c r="BT4">
        <v>27836.6556914967</v>
      </c>
      <c r="BU4">
        <v>27526.6430722939</v>
      </c>
      <c r="BV4">
        <v>27220.083016686702</v>
      </c>
      <c r="BW4">
        <v>26916.9370739972</v>
      </c>
      <c r="BX4">
        <v>26617.1672217669</v>
      </c>
      <c r="BY4">
        <v>26320.735860987399</v>
      </c>
      <c r="BZ4">
        <v>26027.6058113851</v>
      </c>
      <c r="CA4">
        <v>25737.7403067573</v>
      </c>
      <c r="CB4">
        <v>25451.102990361</v>
      </c>
      <c r="CC4">
        <v>25167.657910352598</v>
      </c>
    </row>
    <row r="5" spans="1:81" x14ac:dyDescent="0.25">
      <c r="A5">
        <v>313</v>
      </c>
      <c r="B5" t="s">
        <v>594</v>
      </c>
      <c r="C5" t="s">
        <v>92</v>
      </c>
      <c r="D5">
        <v>2018</v>
      </c>
      <c r="E5" t="s">
        <v>32</v>
      </c>
      <c r="F5" t="s">
        <v>33</v>
      </c>
      <c r="G5">
        <v>2017</v>
      </c>
      <c r="H5">
        <v>494363</v>
      </c>
      <c r="I5">
        <v>100</v>
      </c>
      <c r="J5">
        <v>2024</v>
      </c>
      <c r="K5">
        <v>57.7</v>
      </c>
      <c r="L5">
        <v>209115.54899999901</v>
      </c>
      <c r="M5">
        <v>2020</v>
      </c>
      <c r="N5">
        <v>309117</v>
      </c>
      <c r="O5">
        <v>64.942210473950894</v>
      </c>
      <c r="P5" t="s">
        <v>24</v>
      </c>
      <c r="Q5">
        <v>2.8943665094707298</v>
      </c>
      <c r="R5">
        <v>1</v>
      </c>
      <c r="S5" t="s">
        <v>592</v>
      </c>
      <c r="T5">
        <v>-1.11368485725649E-2</v>
      </c>
      <c r="AV5">
        <v>494363</v>
      </c>
      <c r="AW5">
        <v>432614.33333333302</v>
      </c>
      <c r="AX5">
        <v>370865.66666666599</v>
      </c>
      <c r="AY5">
        <v>309117</v>
      </c>
      <c r="AZ5">
        <v>284116.63724999898</v>
      </c>
      <c r="BA5">
        <v>259116.2745</v>
      </c>
      <c r="BB5">
        <v>234115.91174999901</v>
      </c>
      <c r="BC5">
        <v>209115.54899999901</v>
      </c>
      <c r="BD5">
        <v>206786.660796618</v>
      </c>
      <c r="BE5">
        <v>204483.70906849901</v>
      </c>
      <c r="BF5">
        <v>202206.404965047</v>
      </c>
      <c r="BG5">
        <v>199954.46285254901</v>
      </c>
      <c r="BH5">
        <v>197727.60027835099</v>
      </c>
      <c r="BI5">
        <v>195525.53793543499</v>
      </c>
      <c r="BJ5">
        <v>193347.99962737801</v>
      </c>
      <c r="BK5">
        <v>191194.71223372</v>
      </c>
      <c r="BL5">
        <v>189065.40567569801</v>
      </c>
      <c r="BM5">
        <v>186959.81288237701</v>
      </c>
      <c r="BN5">
        <v>184877.66975715099</v>
      </c>
      <c r="BO5">
        <v>182818.71514461699</v>
      </c>
      <c r="BP5">
        <v>180782.69079781999</v>
      </c>
      <c r="BQ5">
        <v>178769.341345864</v>
      </c>
      <c r="BR5">
        <v>176778.414261878</v>
      </c>
      <c r="BS5">
        <v>174809.65983134499</v>
      </c>
      <c r="BT5">
        <v>172862.83112078201</v>
      </c>
      <c r="BU5">
        <v>170937.683946765</v>
      </c>
      <c r="BV5">
        <v>169033.97684530501</v>
      </c>
      <c r="BW5">
        <v>167151.47104156099</v>
      </c>
      <c r="BX5">
        <v>165289.93041988899</v>
      </c>
      <c r="BY5">
        <v>163449.121494233</v>
      </c>
      <c r="BZ5">
        <v>161628.813378833</v>
      </c>
      <c r="CA5">
        <v>159828.77775926999</v>
      </c>
      <c r="CB5">
        <v>158048.78886382599</v>
      </c>
      <c r="CC5">
        <v>156288.62343517301</v>
      </c>
    </row>
    <row r="6" spans="1:81" x14ac:dyDescent="0.25">
      <c r="A6">
        <v>21380</v>
      </c>
      <c r="B6" t="s">
        <v>37</v>
      </c>
      <c r="C6" t="s">
        <v>31</v>
      </c>
      <c r="D6">
        <v>2021</v>
      </c>
      <c r="E6" t="s">
        <v>690</v>
      </c>
      <c r="F6" t="s">
        <v>23</v>
      </c>
      <c r="G6">
        <v>2017</v>
      </c>
      <c r="H6">
        <v>157480</v>
      </c>
      <c r="I6">
        <v>97</v>
      </c>
      <c r="J6">
        <v>2025</v>
      </c>
      <c r="K6">
        <v>90</v>
      </c>
      <c r="L6">
        <v>15747.9999999999</v>
      </c>
      <c r="M6">
        <v>2020</v>
      </c>
      <c r="N6">
        <v>104330.5</v>
      </c>
      <c r="O6">
        <v>111.111111111111</v>
      </c>
      <c r="P6" t="s">
        <v>45</v>
      </c>
      <c r="Q6">
        <v>3.5178206260487799</v>
      </c>
      <c r="R6">
        <v>1</v>
      </c>
      <c r="S6" t="s">
        <v>592</v>
      </c>
      <c r="T6">
        <v>-1.11368485725649E-2</v>
      </c>
      <c r="AV6">
        <v>157480</v>
      </c>
      <c r="AW6">
        <v>139763.5</v>
      </c>
      <c r="AX6">
        <v>122047</v>
      </c>
      <c r="AY6">
        <v>104330.5</v>
      </c>
      <c r="AZ6">
        <v>86614</v>
      </c>
      <c r="BA6">
        <v>68897.5</v>
      </c>
      <c r="BB6">
        <v>51181</v>
      </c>
      <c r="BC6">
        <v>33464.5</v>
      </c>
      <c r="BD6">
        <v>15747.9999999999</v>
      </c>
      <c r="BE6">
        <v>15572.6169086792</v>
      </c>
      <c r="BF6">
        <v>15399.187032288701</v>
      </c>
      <c r="BG6">
        <v>15227.688618169501</v>
      </c>
      <c r="BH6">
        <v>15058.100155918701</v>
      </c>
      <c r="BI6">
        <v>14890.400374691801</v>
      </c>
      <c r="BJ6">
        <v>14724.568240533999</v>
      </c>
      <c r="BK6">
        <v>14560.5829537427</v>
      </c>
      <c r="BL6">
        <v>14398.423946258599</v>
      </c>
      <c r="BM6">
        <v>14238.070879085501</v>
      </c>
      <c r="BN6">
        <v>14079.5036397397</v>
      </c>
      <c r="BO6">
        <v>13922.7023397271</v>
      </c>
      <c r="BP6">
        <v>13767.647312048601</v>
      </c>
      <c r="BQ6">
        <v>13614.3191087339</v>
      </c>
      <c r="BR6">
        <v>13462.6984984013</v>
      </c>
      <c r="BS6">
        <v>13312.766463846499</v>
      </c>
      <c r="BT6">
        <v>13164.5041996567</v>
      </c>
      <c r="BU6">
        <v>13017.893109852301</v>
      </c>
      <c r="BV6">
        <v>12872.914805554001</v>
      </c>
      <c r="BW6">
        <v>12729.551102677</v>
      </c>
      <c r="BX6">
        <v>12587.7840196498</v>
      </c>
      <c r="BY6">
        <v>12447.595775158799</v>
      </c>
      <c r="BZ6">
        <v>12308.9687859183</v>
      </c>
      <c r="CA6">
        <v>12171.8856644651</v>
      </c>
      <c r="CB6">
        <v>12036.329216977399</v>
      </c>
      <c r="CC6">
        <v>11902.282441118399</v>
      </c>
    </row>
    <row r="7" spans="1:81" x14ac:dyDescent="0.25">
      <c r="A7">
        <v>40175</v>
      </c>
      <c r="B7" t="s">
        <v>1558</v>
      </c>
      <c r="C7" t="s">
        <v>27</v>
      </c>
      <c r="D7">
        <v>2020</v>
      </c>
      <c r="E7" t="s">
        <v>28</v>
      </c>
      <c r="F7" t="s">
        <v>23</v>
      </c>
      <c r="G7">
        <v>2020</v>
      </c>
      <c r="H7">
        <v>333528</v>
      </c>
      <c r="I7">
        <v>100</v>
      </c>
      <c r="J7">
        <v>2021</v>
      </c>
      <c r="K7">
        <v>10</v>
      </c>
      <c r="L7">
        <v>300175.2</v>
      </c>
      <c r="M7">
        <v>2020</v>
      </c>
      <c r="N7">
        <v>333528</v>
      </c>
      <c r="O7">
        <v>0</v>
      </c>
      <c r="P7" t="s">
        <v>24</v>
      </c>
      <c r="Q7">
        <v>2.7458870113365901</v>
      </c>
      <c r="R7">
        <v>1</v>
      </c>
      <c r="S7" t="s">
        <v>592</v>
      </c>
      <c r="T7">
        <v>-1.11368485725649E-2</v>
      </c>
      <c r="AY7">
        <v>333528</v>
      </c>
      <c r="AZ7">
        <v>300175.2</v>
      </c>
      <c r="BA7">
        <v>296832.19425235997</v>
      </c>
      <c r="BB7">
        <v>293526.41905350902</v>
      </c>
      <c r="BC7">
        <v>290257.45977246301</v>
      </c>
      <c r="BD7">
        <v>287024.90639592003</v>
      </c>
      <c r="BE7">
        <v>283828.35347683402</v>
      </c>
      <c r="BF7">
        <v>280667.40008356201</v>
      </c>
      <c r="BG7">
        <v>277541.649749576</v>
      </c>
      <c r="BH7">
        <v>274450.71042373503</v>
      </c>
      <c r="BI7">
        <v>271394.194421113</v>
      </c>
      <c r="BJ7">
        <v>268371.71837437199</v>
      </c>
      <c r="BK7">
        <v>265382.90318567702</v>
      </c>
      <c r="BL7">
        <v>262427.37397915102</v>
      </c>
      <c r="BM7">
        <v>259504.76005384899</v>
      </c>
      <c r="BN7">
        <v>256614.69483727001</v>
      </c>
      <c r="BO7">
        <v>253756.81583937199</v>
      </c>
      <c r="BP7">
        <v>250930.764607113</v>
      </c>
      <c r="BQ7">
        <v>248136.18667948499</v>
      </c>
      <c r="BR7">
        <v>245372.73154306199</v>
      </c>
      <c r="BS7">
        <v>242640.05258803099</v>
      </c>
      <c r="BT7">
        <v>239937.80706471801</v>
      </c>
      <c r="BU7">
        <v>237265.65604060501</v>
      </c>
      <c r="BV7">
        <v>234623.26435781099</v>
      </c>
      <c r="BW7">
        <v>232010.30059105699</v>
      </c>
      <c r="BX7">
        <v>229426.437006099</v>
      </c>
      <c r="BY7">
        <v>226871.34951861901</v>
      </c>
      <c r="BZ7">
        <v>224344.71765357701</v>
      </c>
      <c r="CA7">
        <v>221846.22450501399</v>
      </c>
      <c r="CB7">
        <v>219375.55669630601</v>
      </c>
      <c r="CC7">
        <v>216932.40434085799</v>
      </c>
    </row>
    <row r="8" spans="1:81" x14ac:dyDescent="0.25">
      <c r="A8">
        <v>427</v>
      </c>
      <c r="B8" t="s">
        <v>55</v>
      </c>
      <c r="C8" t="s">
        <v>56</v>
      </c>
      <c r="D8">
        <v>2021</v>
      </c>
      <c r="E8" t="s">
        <v>53</v>
      </c>
      <c r="F8" t="s">
        <v>54</v>
      </c>
      <c r="G8">
        <v>2019</v>
      </c>
      <c r="H8">
        <v>8709196</v>
      </c>
      <c r="I8">
        <v>100</v>
      </c>
      <c r="J8">
        <v>2050</v>
      </c>
      <c r="K8">
        <v>100</v>
      </c>
      <c r="L8">
        <v>0</v>
      </c>
      <c r="M8">
        <v>2020</v>
      </c>
      <c r="N8">
        <v>5044252</v>
      </c>
      <c r="O8">
        <v>62.102191661549398</v>
      </c>
      <c r="P8" t="s">
        <v>45</v>
      </c>
      <c r="Q8">
        <v>4.0014827334999996</v>
      </c>
      <c r="R8">
        <v>1</v>
      </c>
      <c r="S8" t="s">
        <v>592</v>
      </c>
      <c r="T8">
        <v>-1.11368485725649E-2</v>
      </c>
      <c r="AX8">
        <v>8709196</v>
      </c>
      <c r="AY8">
        <v>5044252</v>
      </c>
      <c r="AZ8">
        <v>4876110.2666666601</v>
      </c>
      <c r="BA8">
        <v>4707968.5333333304</v>
      </c>
      <c r="BB8">
        <v>4539826.8</v>
      </c>
      <c r="BC8">
        <v>4371685.0666666599</v>
      </c>
      <c r="BD8">
        <v>4203543.3333333302</v>
      </c>
      <c r="BE8">
        <v>4035401.6</v>
      </c>
      <c r="BF8">
        <v>3867259.8666666602</v>
      </c>
      <c r="BG8">
        <v>3699118.13333333</v>
      </c>
      <c r="BH8">
        <v>3530976.4</v>
      </c>
      <c r="BI8">
        <v>3362834.66666666</v>
      </c>
      <c r="BJ8">
        <v>3194692.9333333299</v>
      </c>
      <c r="BK8">
        <v>3026551.2</v>
      </c>
      <c r="BL8">
        <v>2858409.4666666598</v>
      </c>
      <c r="BM8">
        <v>2690267.7333333301</v>
      </c>
      <c r="BN8">
        <v>2522126</v>
      </c>
      <c r="BO8">
        <v>2353984.2666666601</v>
      </c>
      <c r="BP8">
        <v>2185842.5333333299</v>
      </c>
      <c r="BQ8">
        <v>2017700.8</v>
      </c>
      <c r="BR8">
        <v>1849559.0666666599</v>
      </c>
      <c r="BS8">
        <v>1681417.33333333</v>
      </c>
      <c r="BT8">
        <v>1513275.6</v>
      </c>
      <c r="BU8">
        <v>1345133.8666666599</v>
      </c>
      <c r="BV8">
        <v>1176992.13333333</v>
      </c>
      <c r="BW8">
        <v>1008850.39999999</v>
      </c>
      <c r="BX8">
        <v>840708.66666666605</v>
      </c>
      <c r="BY8">
        <v>672566.933333333</v>
      </c>
      <c r="BZ8">
        <v>504425.2</v>
      </c>
      <c r="CA8">
        <v>336283.46666666598</v>
      </c>
      <c r="CB8">
        <v>168141.73333333299</v>
      </c>
      <c r="CC8">
        <v>0</v>
      </c>
    </row>
    <row r="9" spans="1:81" x14ac:dyDescent="0.25">
      <c r="A9">
        <v>429</v>
      </c>
      <c r="B9" t="s">
        <v>57</v>
      </c>
      <c r="C9" t="s">
        <v>39</v>
      </c>
      <c r="D9">
        <v>2019</v>
      </c>
      <c r="E9" t="s">
        <v>28</v>
      </c>
      <c r="F9" t="s">
        <v>23</v>
      </c>
      <c r="G9">
        <v>2018</v>
      </c>
      <c r="H9">
        <v>55480</v>
      </c>
      <c r="I9">
        <v>100</v>
      </c>
      <c r="J9">
        <v>2030</v>
      </c>
      <c r="K9">
        <v>100</v>
      </c>
      <c r="L9">
        <v>0</v>
      </c>
      <c r="M9">
        <v>2020</v>
      </c>
      <c r="N9">
        <v>17846</v>
      </c>
      <c r="O9">
        <v>67.833453496755595</v>
      </c>
      <c r="P9" t="s">
        <v>24</v>
      </c>
      <c r="Q9">
        <v>3.6502494504390199</v>
      </c>
      <c r="R9">
        <v>1</v>
      </c>
      <c r="S9" t="s">
        <v>592</v>
      </c>
      <c r="T9">
        <v>-1.11368485725649E-2</v>
      </c>
      <c r="AW9">
        <v>55480</v>
      </c>
      <c r="AX9">
        <v>36663</v>
      </c>
      <c r="AY9">
        <v>17846</v>
      </c>
      <c r="AZ9">
        <v>16061.4</v>
      </c>
      <c r="BA9">
        <v>14276.8</v>
      </c>
      <c r="BB9">
        <v>12492.2</v>
      </c>
      <c r="BC9">
        <v>10707.5999999999</v>
      </c>
      <c r="BD9">
        <v>8923</v>
      </c>
      <c r="BE9">
        <v>7138.4</v>
      </c>
      <c r="BF9">
        <v>5353.8</v>
      </c>
      <c r="BG9">
        <v>3569.1999999999898</v>
      </c>
      <c r="BH9">
        <v>1784.6</v>
      </c>
      <c r="BI9">
        <v>0</v>
      </c>
      <c r="BJ9">
        <v>0</v>
      </c>
      <c r="BK9">
        <v>0</v>
      </c>
      <c r="BL9">
        <v>0</v>
      </c>
      <c r="BM9">
        <v>0</v>
      </c>
      <c r="BN9">
        <v>0</v>
      </c>
      <c r="BO9">
        <v>0</v>
      </c>
      <c r="BP9">
        <v>0</v>
      </c>
      <c r="BQ9">
        <v>0</v>
      </c>
      <c r="BR9">
        <v>0</v>
      </c>
      <c r="BS9">
        <v>0</v>
      </c>
      <c r="BT9">
        <v>0</v>
      </c>
      <c r="BU9">
        <v>0</v>
      </c>
      <c r="BV9">
        <v>0</v>
      </c>
      <c r="BW9">
        <v>0</v>
      </c>
      <c r="BX9">
        <v>0</v>
      </c>
      <c r="BY9">
        <v>0</v>
      </c>
      <c r="BZ9">
        <v>0</v>
      </c>
      <c r="CA9">
        <v>0</v>
      </c>
      <c r="CB9">
        <v>0</v>
      </c>
      <c r="CC9">
        <v>0</v>
      </c>
    </row>
    <row r="10" spans="1:81" x14ac:dyDescent="0.25">
      <c r="A10">
        <v>21770</v>
      </c>
      <c r="B10" t="s">
        <v>1559</v>
      </c>
      <c r="C10" t="s">
        <v>41</v>
      </c>
      <c r="D10">
        <v>2019</v>
      </c>
      <c r="E10" t="s">
        <v>117</v>
      </c>
      <c r="F10" t="s">
        <v>54</v>
      </c>
      <c r="G10">
        <v>2015</v>
      </c>
      <c r="H10">
        <v>1060138</v>
      </c>
      <c r="I10">
        <v>94.4</v>
      </c>
      <c r="J10">
        <v>2030</v>
      </c>
      <c r="K10">
        <v>40</v>
      </c>
      <c r="L10">
        <v>636082.799999999</v>
      </c>
      <c r="M10">
        <v>2020</v>
      </c>
      <c r="N10">
        <v>880429</v>
      </c>
      <c r="O10">
        <v>42.378680888714499</v>
      </c>
      <c r="P10" t="s">
        <v>24</v>
      </c>
      <c r="Q10">
        <v>3.3343499162390202</v>
      </c>
      <c r="R10">
        <v>1</v>
      </c>
      <c r="S10" t="s">
        <v>592</v>
      </c>
      <c r="T10">
        <v>-1.11368485725649E-2</v>
      </c>
      <c r="AT10">
        <v>1060138</v>
      </c>
      <c r="AU10">
        <v>1024196.2</v>
      </c>
      <c r="AV10">
        <v>988254.4</v>
      </c>
      <c r="AW10">
        <v>952312.6</v>
      </c>
      <c r="AX10">
        <v>916370.8</v>
      </c>
      <c r="AY10">
        <v>880429</v>
      </c>
      <c r="AZ10">
        <v>855994.38</v>
      </c>
      <c r="BA10">
        <v>831559.76</v>
      </c>
      <c r="BB10">
        <v>807125.14</v>
      </c>
      <c r="BC10">
        <v>782690.52</v>
      </c>
      <c r="BD10">
        <v>758255.89999999898</v>
      </c>
      <c r="BE10">
        <v>733821.28</v>
      </c>
      <c r="BF10">
        <v>709386.65999999898</v>
      </c>
      <c r="BG10">
        <v>684952.03999999899</v>
      </c>
      <c r="BH10">
        <v>660517.41999999899</v>
      </c>
      <c r="BI10">
        <v>636082.799999999</v>
      </c>
      <c r="BJ10">
        <v>628998.84217678604</v>
      </c>
      <c r="BK10">
        <v>621993.77731914504</v>
      </c>
      <c r="BL10">
        <v>615066.72680806404</v>
      </c>
      <c r="BM10">
        <v>608216.82180957904</v>
      </c>
      <c r="BN10">
        <v>601443.20316579903</v>
      </c>
      <c r="BO10">
        <v>594745.021287143</v>
      </c>
      <c r="BP10">
        <v>588121.43604578194</v>
      </c>
      <c r="BQ10">
        <v>581571.61667025997</v>
      </c>
      <c r="BR10">
        <v>575094.74164130201</v>
      </c>
      <c r="BS10">
        <v>568689.99858876399</v>
      </c>
      <c r="BT10">
        <v>562356.58418974897</v>
      </c>
      <c r="BU10">
        <v>556093.70406784303</v>
      </c>
      <c r="BV10">
        <v>549900.57269348297</v>
      </c>
      <c r="BW10">
        <v>543776.41328542901</v>
      </c>
      <c r="BX10">
        <v>537720.45771333599</v>
      </c>
      <c r="BY10">
        <v>531731.94640141295</v>
      </c>
      <c r="BZ10">
        <v>525810.12823314499</v>
      </c>
      <c r="CA10">
        <v>519954.26045709098</v>
      </c>
      <c r="CB10">
        <v>514163.608593721</v>
      </c>
      <c r="CC10">
        <v>508437.44634328899</v>
      </c>
    </row>
    <row r="11" spans="1:81" x14ac:dyDescent="0.25">
      <c r="A11">
        <v>64656</v>
      </c>
      <c r="B11" t="s">
        <v>1560</v>
      </c>
      <c r="C11" t="s">
        <v>148</v>
      </c>
      <c r="D11">
        <v>2020</v>
      </c>
      <c r="E11" t="s">
        <v>28</v>
      </c>
      <c r="F11" t="s">
        <v>23</v>
      </c>
      <c r="G11">
        <v>2005</v>
      </c>
      <c r="H11">
        <v>1256203.18</v>
      </c>
      <c r="I11">
        <v>98</v>
      </c>
      <c r="J11">
        <v>2050</v>
      </c>
      <c r="K11">
        <v>99</v>
      </c>
      <c r="L11">
        <v>12562.031800000001</v>
      </c>
      <c r="M11">
        <v>2020</v>
      </c>
      <c r="N11">
        <v>999291.08</v>
      </c>
      <c r="O11">
        <v>8.9594123048668504</v>
      </c>
      <c r="P11" t="s">
        <v>24</v>
      </c>
      <c r="Q11">
        <v>3.6301100000000002</v>
      </c>
      <c r="R11">
        <v>1</v>
      </c>
      <c r="S11" t="s">
        <v>592</v>
      </c>
      <c r="T11">
        <v>-1.11368485725649E-2</v>
      </c>
      <c r="AJ11">
        <v>1256203.18</v>
      </c>
      <c r="AK11">
        <v>1239075.70666666</v>
      </c>
      <c r="AL11">
        <v>1221948.2333333299</v>
      </c>
      <c r="AM11">
        <v>1204820.76</v>
      </c>
      <c r="AN11">
        <v>1187693.2866666601</v>
      </c>
      <c r="AO11">
        <v>1170565.81333333</v>
      </c>
      <c r="AP11">
        <v>1153438.3399999901</v>
      </c>
      <c r="AQ11">
        <v>1136310.8666666599</v>
      </c>
      <c r="AR11">
        <v>1119183.3933333301</v>
      </c>
      <c r="AS11">
        <v>1102055.92</v>
      </c>
      <c r="AT11">
        <v>1084928.44666666</v>
      </c>
      <c r="AU11">
        <v>1067800.9733333299</v>
      </c>
      <c r="AV11">
        <v>1050673.5</v>
      </c>
      <c r="AW11">
        <v>1033546.02666666</v>
      </c>
      <c r="AX11">
        <v>1016418.55333333</v>
      </c>
      <c r="AY11">
        <v>999291.08</v>
      </c>
      <c r="AZ11">
        <v>966400.11172666599</v>
      </c>
      <c r="BA11">
        <v>933509.14345333294</v>
      </c>
      <c r="BB11">
        <v>900618.17518000002</v>
      </c>
      <c r="BC11">
        <v>867727.20690666605</v>
      </c>
      <c r="BD11">
        <v>834836.23863333301</v>
      </c>
      <c r="BE11">
        <v>801945.27035999997</v>
      </c>
      <c r="BF11">
        <v>769054.30208666599</v>
      </c>
      <c r="BG11">
        <v>736163.33381333295</v>
      </c>
      <c r="BH11">
        <v>703272.36553999898</v>
      </c>
      <c r="BI11">
        <v>670381.39726666606</v>
      </c>
      <c r="BJ11">
        <v>637490.42899333301</v>
      </c>
      <c r="BK11">
        <v>604599.46071999997</v>
      </c>
      <c r="BL11">
        <v>571708.492446666</v>
      </c>
      <c r="BM11">
        <v>538817.52417333296</v>
      </c>
      <c r="BN11">
        <v>505926.55589999998</v>
      </c>
      <c r="BO11">
        <v>473035.58762666601</v>
      </c>
      <c r="BP11">
        <v>440144.61935333302</v>
      </c>
      <c r="BQ11">
        <v>407253.65107999998</v>
      </c>
      <c r="BR11">
        <v>374362.68280666601</v>
      </c>
      <c r="BS11">
        <v>341471.71453333303</v>
      </c>
      <c r="BT11">
        <v>308580.74625999999</v>
      </c>
      <c r="BU11">
        <v>275689.77798666601</v>
      </c>
      <c r="BV11">
        <v>242798.809713333</v>
      </c>
      <c r="BW11">
        <v>209907.84143999999</v>
      </c>
      <c r="BX11">
        <v>177016.87316666599</v>
      </c>
      <c r="BY11">
        <v>144125.90489333301</v>
      </c>
      <c r="BZ11">
        <v>111234.936619999</v>
      </c>
      <c r="CA11">
        <v>78343.968346666603</v>
      </c>
      <c r="CB11">
        <v>45453.000073333198</v>
      </c>
      <c r="CC11">
        <v>12562.031800000001</v>
      </c>
    </row>
    <row r="12" spans="1:81" x14ac:dyDescent="0.25">
      <c r="A12">
        <v>661</v>
      </c>
      <c r="B12" t="s">
        <v>68</v>
      </c>
      <c r="C12" t="s">
        <v>27</v>
      </c>
      <c r="D12">
        <v>2020</v>
      </c>
      <c r="E12" t="s">
        <v>49</v>
      </c>
      <c r="F12" t="s">
        <v>50</v>
      </c>
      <c r="G12">
        <v>2005</v>
      </c>
      <c r="H12">
        <v>24413651</v>
      </c>
      <c r="I12">
        <v>100</v>
      </c>
      <c r="J12">
        <v>2050</v>
      </c>
      <c r="K12">
        <v>100</v>
      </c>
      <c r="L12">
        <v>0</v>
      </c>
      <c r="M12">
        <v>2020</v>
      </c>
      <c r="N12">
        <v>25967235</v>
      </c>
      <c r="O12">
        <v>68.822351761797904</v>
      </c>
      <c r="P12" t="s">
        <v>24</v>
      </c>
      <c r="Q12">
        <v>3.3338113792000001</v>
      </c>
      <c r="R12">
        <v>1</v>
      </c>
      <c r="S12" t="s">
        <v>592</v>
      </c>
      <c r="T12">
        <v>-1.11368485725649E-2</v>
      </c>
      <c r="AJ12">
        <v>24413651</v>
      </c>
      <c r="AK12">
        <v>24517223.266666599</v>
      </c>
      <c r="AL12">
        <v>24620795.533333302</v>
      </c>
      <c r="AM12">
        <v>24724367.800000001</v>
      </c>
      <c r="AN12">
        <v>24827940.066666599</v>
      </c>
      <c r="AO12">
        <v>24931512.333333299</v>
      </c>
      <c r="AP12">
        <v>25035084.600000001</v>
      </c>
      <c r="AQ12">
        <v>25138656.8666666</v>
      </c>
      <c r="AR12">
        <v>25242229.133333299</v>
      </c>
      <c r="AS12">
        <v>25345801.399999999</v>
      </c>
      <c r="AT12">
        <v>25449373.666666601</v>
      </c>
      <c r="AU12">
        <v>25552945.9333333</v>
      </c>
      <c r="AV12">
        <v>25656518.199999999</v>
      </c>
      <c r="AW12">
        <v>25760090.466666602</v>
      </c>
      <c r="AX12">
        <v>25863662.733333301</v>
      </c>
      <c r="AY12">
        <v>25967235</v>
      </c>
      <c r="AZ12">
        <v>25101660.5</v>
      </c>
      <c r="BA12">
        <v>24236086</v>
      </c>
      <c r="BB12">
        <v>23370511.5</v>
      </c>
      <c r="BC12">
        <v>22504937</v>
      </c>
      <c r="BD12">
        <v>21639362.5</v>
      </c>
      <c r="BE12">
        <v>20773788</v>
      </c>
      <c r="BF12">
        <v>19908213.5</v>
      </c>
      <c r="BG12">
        <v>19042639</v>
      </c>
      <c r="BH12">
        <v>18177064.5</v>
      </c>
      <c r="BI12">
        <v>17311490</v>
      </c>
      <c r="BJ12">
        <v>16445915.5</v>
      </c>
      <c r="BK12">
        <v>15580341</v>
      </c>
      <c r="BL12">
        <v>14714766.5</v>
      </c>
      <c r="BM12">
        <v>13849192</v>
      </c>
      <c r="BN12">
        <v>12983617.5</v>
      </c>
      <c r="BO12">
        <v>12118043</v>
      </c>
      <c r="BP12">
        <v>11252468.5</v>
      </c>
      <c r="BQ12">
        <v>10386894</v>
      </c>
      <c r="BR12">
        <v>9521319.5</v>
      </c>
      <c r="BS12">
        <v>8655745</v>
      </c>
      <c r="BT12">
        <v>7790170.5</v>
      </c>
      <c r="BU12">
        <v>6924596</v>
      </c>
      <c r="BV12">
        <v>6059021.5</v>
      </c>
      <c r="BW12">
        <v>5193447</v>
      </c>
      <c r="BX12">
        <v>4327872.5</v>
      </c>
      <c r="BY12">
        <v>3462298</v>
      </c>
      <c r="BZ12">
        <v>2596723.5</v>
      </c>
      <c r="CA12">
        <v>1731149</v>
      </c>
      <c r="CB12">
        <v>865574.5</v>
      </c>
      <c r="CC12">
        <v>0</v>
      </c>
    </row>
    <row r="13" spans="1:81" x14ac:dyDescent="0.25">
      <c r="A13">
        <v>40188</v>
      </c>
      <c r="B13" t="s">
        <v>1561</v>
      </c>
      <c r="C13" t="s">
        <v>27</v>
      </c>
      <c r="D13">
        <v>2019</v>
      </c>
      <c r="E13" t="s">
        <v>690</v>
      </c>
      <c r="F13" t="s">
        <v>23</v>
      </c>
      <c r="G13">
        <v>2018</v>
      </c>
      <c r="H13">
        <v>80187</v>
      </c>
      <c r="I13">
        <v>100</v>
      </c>
      <c r="J13">
        <v>2030</v>
      </c>
      <c r="K13">
        <v>80</v>
      </c>
      <c r="L13">
        <v>16037.3999999999</v>
      </c>
      <c r="M13">
        <v>2020</v>
      </c>
      <c r="N13">
        <v>49585</v>
      </c>
      <c r="O13">
        <v>47.881076507695603</v>
      </c>
      <c r="P13" t="s">
        <v>24</v>
      </c>
      <c r="Q13">
        <v>3.4502519395390201</v>
      </c>
      <c r="R13">
        <v>1</v>
      </c>
      <c r="S13" t="s">
        <v>592</v>
      </c>
      <c r="T13">
        <v>-1.11368485725649E-2</v>
      </c>
      <c r="AW13">
        <v>80187</v>
      </c>
      <c r="AX13">
        <v>64886</v>
      </c>
      <c r="AY13">
        <v>49585</v>
      </c>
      <c r="AZ13">
        <v>46230.239999999998</v>
      </c>
      <c r="BA13">
        <v>42875.479999999901</v>
      </c>
      <c r="BB13">
        <v>39520.720000000001</v>
      </c>
      <c r="BC13">
        <v>36165.96</v>
      </c>
      <c r="BD13">
        <v>32811.199999999997</v>
      </c>
      <c r="BE13">
        <v>29456.44</v>
      </c>
      <c r="BF13">
        <v>26101.679999999898</v>
      </c>
      <c r="BG13">
        <v>22746.9199999999</v>
      </c>
      <c r="BH13">
        <v>19392.159999999902</v>
      </c>
      <c r="BI13">
        <v>16037.3999999999</v>
      </c>
      <c r="BJ13">
        <v>15858.793904702299</v>
      </c>
      <c r="BK13">
        <v>15682.176918442099</v>
      </c>
      <c r="BL13">
        <v>15507.5268888132</v>
      </c>
      <c r="BM13">
        <v>15334.8219101176</v>
      </c>
      <c r="BN13">
        <v>15164.0403206173</v>
      </c>
      <c r="BO13">
        <v>14995.1606998183</v>
      </c>
      <c r="BP13">
        <v>14828.1618657832</v>
      </c>
      <c r="BQ13">
        <v>14663.022872474499</v>
      </c>
      <c r="BR13">
        <v>14499.723007127701</v>
      </c>
      <c r="BS13">
        <v>14338.2417876532</v>
      </c>
      <c r="BT13">
        <v>14178.558960067199</v>
      </c>
      <c r="BU13">
        <v>14020.6544959518</v>
      </c>
      <c r="BV13">
        <v>13864.508589942099</v>
      </c>
      <c r="BW13">
        <v>13710.1016572429</v>
      </c>
      <c r="BX13">
        <v>13557.4143311717</v>
      </c>
      <c r="BY13">
        <v>13406.427460729899</v>
      </c>
      <c r="BZ13">
        <v>13257.1221082007</v>
      </c>
      <c r="CA13">
        <v>13109.4795467737</v>
      </c>
      <c r="CB13">
        <v>12963.4812581961</v>
      </c>
      <c r="CC13">
        <v>12819.1089304503</v>
      </c>
    </row>
    <row r="14" spans="1:81" x14ac:dyDescent="0.25">
      <c r="A14">
        <v>710</v>
      </c>
      <c r="B14" t="s">
        <v>1562</v>
      </c>
      <c r="C14" t="s">
        <v>27</v>
      </c>
      <c r="D14">
        <v>2021</v>
      </c>
      <c r="E14" t="s">
        <v>28</v>
      </c>
      <c r="F14" t="s">
        <v>23</v>
      </c>
      <c r="G14">
        <v>2019</v>
      </c>
      <c r="H14">
        <v>117953.67</v>
      </c>
      <c r="I14">
        <v>100</v>
      </c>
      <c r="J14">
        <v>2022</v>
      </c>
      <c r="K14">
        <v>5</v>
      </c>
      <c r="L14">
        <v>112055.9865</v>
      </c>
      <c r="M14">
        <v>2020</v>
      </c>
      <c r="N14">
        <v>107655.228</v>
      </c>
      <c r="O14">
        <v>210.38807756564199</v>
      </c>
      <c r="P14" t="s">
        <v>691</v>
      </c>
      <c r="Q14">
        <v>2.6963534945146299</v>
      </c>
      <c r="R14">
        <v>1</v>
      </c>
      <c r="S14" t="s">
        <v>592</v>
      </c>
      <c r="T14">
        <v>-1.11368485725649E-2</v>
      </c>
      <c r="AX14">
        <v>117953.67</v>
      </c>
      <c r="AY14">
        <v>107655.228</v>
      </c>
      <c r="AZ14">
        <v>109855.60725</v>
      </c>
      <c r="BA14">
        <v>112055.9865</v>
      </c>
      <c r="BB14">
        <v>110808.03594669999</v>
      </c>
      <c r="BC14">
        <v>109573.983629738</v>
      </c>
      <c r="BD14">
        <v>108353.674766561</v>
      </c>
      <c r="BE14">
        <v>107146.956298405</v>
      </c>
      <c r="BF14">
        <v>105953.676871098</v>
      </c>
      <c r="BG14">
        <v>104773.686816078</v>
      </c>
      <c r="BH14">
        <v>103606.838131618</v>
      </c>
      <c r="BI14">
        <v>102452.98446426399</v>
      </c>
      <c r="BJ14">
        <v>101311.981090478</v>
      </c>
      <c r="BK14">
        <v>100183.684898487</v>
      </c>
      <c r="BL14">
        <v>99067.954370331499</v>
      </c>
      <c r="BM14">
        <v>97964.649564115301</v>
      </c>
      <c r="BN14">
        <v>96873.632096455403</v>
      </c>
      <c r="BO14">
        <v>95794.765125122794</v>
      </c>
      <c r="BP14">
        <v>94727.913331879899</v>
      </c>
      <c r="BQ14">
        <v>93672.942905507705</v>
      </c>
      <c r="BR14">
        <v>92629.721525022498</v>
      </c>
      <c r="BS14">
        <v>91598.118343079506</v>
      </c>
      <c r="BT14">
        <v>90578.003969560697</v>
      </c>
      <c r="BU14">
        <v>89569.250455346497</v>
      </c>
      <c r="BV14">
        <v>88571.731276267194</v>
      </c>
      <c r="BW14">
        <v>87585.321317233494</v>
      </c>
      <c r="BX14">
        <v>86609.896856544001</v>
      </c>
      <c r="BY14">
        <v>85645.335550367206</v>
      </c>
      <c r="BZ14">
        <v>84691.516417396298</v>
      </c>
      <c r="CA14">
        <v>83748.319823674799</v>
      </c>
      <c r="CB14">
        <v>82815.627467591796</v>
      </c>
      <c r="CC14">
        <v>81893.322365043306</v>
      </c>
    </row>
    <row r="15" spans="1:81" x14ac:dyDescent="0.25">
      <c r="A15">
        <v>70625</v>
      </c>
      <c r="B15" t="s">
        <v>1563</v>
      </c>
      <c r="C15" t="s">
        <v>92</v>
      </c>
      <c r="D15">
        <v>2020</v>
      </c>
      <c r="E15" t="s">
        <v>32</v>
      </c>
      <c r="F15" t="s">
        <v>33</v>
      </c>
      <c r="G15">
        <v>2020</v>
      </c>
      <c r="H15">
        <v>935</v>
      </c>
      <c r="I15">
        <v>100</v>
      </c>
      <c r="J15">
        <v>2021</v>
      </c>
      <c r="K15">
        <v>0</v>
      </c>
      <c r="L15">
        <v>935</v>
      </c>
      <c r="M15">
        <v>2020</v>
      </c>
      <c r="N15">
        <v>935</v>
      </c>
      <c r="O15">
        <v>0</v>
      </c>
      <c r="P15" t="s">
        <v>24</v>
      </c>
      <c r="Q15">
        <v>2.3158537514705899</v>
      </c>
      <c r="R15">
        <v>1</v>
      </c>
      <c r="S15" t="s">
        <v>592</v>
      </c>
      <c r="T15">
        <v>-1.11368485725649E-2</v>
      </c>
      <c r="AY15">
        <v>935</v>
      </c>
      <c r="AZ15">
        <v>935</v>
      </c>
      <c r="BA15">
        <v>924.58704658465103</v>
      </c>
      <c r="BB15">
        <v>914.29006065468297</v>
      </c>
      <c r="BC15">
        <v>904.10775069777105</v>
      </c>
      <c r="BD15">
        <v>894.03883958496704</v>
      </c>
      <c r="BE15">
        <v>884.082064410518</v>
      </c>
      <c r="BF15">
        <v>874.23617633345702</v>
      </c>
      <c r="BG15">
        <v>864.49994042097399</v>
      </c>
      <c r="BH15">
        <v>854.87213549351395</v>
      </c>
      <c r="BI15">
        <v>845.35155397161702</v>
      </c>
      <c r="BJ15">
        <v>835.93700172445301</v>
      </c>
      <c r="BK15">
        <v>826.62729792004404</v>
      </c>
      <c r="BL15">
        <v>817.42127487716004</v>
      </c>
      <c r="BM15">
        <v>808.31777791885997</v>
      </c>
      <c r="BN15">
        <v>799.31566522766502</v>
      </c>
      <c r="BO15">
        <v>790.41380770234605</v>
      </c>
      <c r="BP15">
        <v>781.61108881630003</v>
      </c>
      <c r="BQ15">
        <v>772.90640447751605</v>
      </c>
      <c r="BR15">
        <v>764.29866289008396</v>
      </c>
      <c r="BS15">
        <v>755.78678441726299</v>
      </c>
      <c r="BT15">
        <v>747.36970144606198</v>
      </c>
      <c r="BU15">
        <v>739.04635825333401</v>
      </c>
      <c r="BV15">
        <v>730.81571087336101</v>
      </c>
      <c r="BW15">
        <v>722.67672696691295</v>
      </c>
      <c r="BX15">
        <v>714.62838569176597</v>
      </c>
      <c r="BY15">
        <v>706.66967757466</v>
      </c>
      <c r="BZ15">
        <v>698.799604384688</v>
      </c>
      <c r="CA15">
        <v>691.01717900808796</v>
      </c>
      <c r="CB15">
        <v>683.32142532443299</v>
      </c>
      <c r="CC15">
        <v>675.71137808420599</v>
      </c>
    </row>
    <row r="16" spans="1:81" x14ac:dyDescent="0.25">
      <c r="A16">
        <v>769</v>
      </c>
      <c r="B16" t="s">
        <v>1564</v>
      </c>
      <c r="C16" t="s">
        <v>21</v>
      </c>
      <c r="D16">
        <v>2020</v>
      </c>
      <c r="E16" t="s">
        <v>60</v>
      </c>
      <c r="F16" t="s">
        <v>54</v>
      </c>
      <c r="G16">
        <v>2019</v>
      </c>
      <c r="H16">
        <v>358917.84700000001</v>
      </c>
      <c r="I16">
        <v>100</v>
      </c>
      <c r="J16">
        <v>2030</v>
      </c>
      <c r="K16">
        <v>100</v>
      </c>
      <c r="L16">
        <v>0</v>
      </c>
      <c r="M16">
        <v>2020</v>
      </c>
      <c r="N16">
        <v>362511.18599999999</v>
      </c>
      <c r="O16">
        <v>-8.4387540339553802</v>
      </c>
      <c r="P16" t="s">
        <v>24</v>
      </c>
      <c r="Q16">
        <v>3.9902795374390201</v>
      </c>
      <c r="R16">
        <v>1</v>
      </c>
      <c r="S16" t="s">
        <v>592</v>
      </c>
      <c r="T16">
        <v>-1.11368485725649E-2</v>
      </c>
      <c r="AX16">
        <v>358917.84700000001</v>
      </c>
      <c r="AY16">
        <v>362511.18599999999</v>
      </c>
      <c r="AZ16">
        <v>326260.0674</v>
      </c>
      <c r="BA16">
        <v>290008.94880000001</v>
      </c>
      <c r="BB16">
        <v>253757.8302</v>
      </c>
      <c r="BC16">
        <v>217506.71159999899</v>
      </c>
      <c r="BD16">
        <v>181255.59299999999</v>
      </c>
      <c r="BE16">
        <v>145004.47440000001</v>
      </c>
      <c r="BF16">
        <v>108753.3558</v>
      </c>
      <c r="BG16">
        <v>72502.237199999901</v>
      </c>
      <c r="BH16">
        <v>36251.1185999999</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row>
    <row r="17" spans="1:81" x14ac:dyDescent="0.25">
      <c r="A17">
        <v>777</v>
      </c>
      <c r="B17" t="s">
        <v>602</v>
      </c>
      <c r="C17" t="s">
        <v>211</v>
      </c>
      <c r="D17">
        <v>2017</v>
      </c>
      <c r="E17" t="s">
        <v>28</v>
      </c>
      <c r="F17" t="s">
        <v>23</v>
      </c>
      <c r="G17">
        <v>2016</v>
      </c>
      <c r="H17">
        <v>5579000</v>
      </c>
      <c r="I17">
        <v>100</v>
      </c>
      <c r="J17">
        <v>2030</v>
      </c>
      <c r="K17">
        <v>30</v>
      </c>
      <c r="L17">
        <v>3905299.9999999902</v>
      </c>
      <c r="M17">
        <v>2020</v>
      </c>
      <c r="N17">
        <v>3942903</v>
      </c>
      <c r="O17">
        <v>97.761999347816399</v>
      </c>
      <c r="P17" t="s">
        <v>24</v>
      </c>
      <c r="Q17">
        <v>2.9508018230390198</v>
      </c>
      <c r="R17">
        <v>1</v>
      </c>
      <c r="S17" t="s">
        <v>592</v>
      </c>
      <c r="T17">
        <v>-1.11368485725649E-2</v>
      </c>
      <c r="AU17">
        <v>5579000</v>
      </c>
      <c r="AV17">
        <v>5169975.75</v>
      </c>
      <c r="AW17">
        <v>4760951.5</v>
      </c>
      <c r="AX17">
        <v>4351927.25</v>
      </c>
      <c r="AY17">
        <v>3942903</v>
      </c>
      <c r="AZ17">
        <v>3939142.7</v>
      </c>
      <c r="BA17">
        <v>3935382.4</v>
      </c>
      <c r="BB17">
        <v>3931622.0999999898</v>
      </c>
      <c r="BC17">
        <v>3927861.8</v>
      </c>
      <c r="BD17">
        <v>3924101.5</v>
      </c>
      <c r="BE17">
        <v>3920341.1999999899</v>
      </c>
      <c r="BF17">
        <v>3916580.8999999901</v>
      </c>
      <c r="BG17">
        <v>3912820.5999999898</v>
      </c>
      <c r="BH17">
        <v>3909060.3</v>
      </c>
      <c r="BI17">
        <v>3905299.9999999902</v>
      </c>
      <c r="BJ17">
        <v>3861807.2652695598</v>
      </c>
      <c r="BK17">
        <v>3818798.9025398199</v>
      </c>
      <c r="BL17">
        <v>3776269.51743316</v>
      </c>
      <c r="BM17">
        <v>3734213.7756483098</v>
      </c>
      <c r="BN17">
        <v>3692626.40229133</v>
      </c>
      <c r="BO17">
        <v>3651502.1812139498</v>
      </c>
      <c r="BP17">
        <v>3610835.9543593801</v>
      </c>
      <c r="BQ17">
        <v>3570622.6211153101</v>
      </c>
      <c r="BR17">
        <v>3530857.1376741701</v>
      </c>
      <c r="BS17">
        <v>3491534.5164005398</v>
      </c>
      <c r="BT17">
        <v>3452649.8252054998</v>
      </c>
      <c r="BU17">
        <v>3414198.1869280902</v>
      </c>
      <c r="BV17">
        <v>3376174.77872355</v>
      </c>
      <c r="BW17">
        <v>3338574.8314583902</v>
      </c>
      <c r="BX17">
        <v>3301393.6291122702</v>
      </c>
      <c r="BY17">
        <v>3264626.5081864102</v>
      </c>
      <c r="BZ17">
        <v>3228268.8571187598</v>
      </c>
      <c r="CA17">
        <v>3192316.1157054999</v>
      </c>
      <c r="CB17">
        <v>3156763.7745291302</v>
      </c>
      <c r="CC17">
        <v>3121607.3743928401</v>
      </c>
    </row>
    <row r="18" spans="1:81" x14ac:dyDescent="0.25">
      <c r="A18">
        <v>865</v>
      </c>
      <c r="B18" t="s">
        <v>1565</v>
      </c>
      <c r="C18" t="s">
        <v>27</v>
      </c>
      <c r="D18">
        <v>2020</v>
      </c>
      <c r="E18" t="s">
        <v>105</v>
      </c>
      <c r="F18" t="s">
        <v>54</v>
      </c>
      <c r="G18">
        <v>2015</v>
      </c>
      <c r="H18">
        <v>21700</v>
      </c>
      <c r="I18">
        <v>100</v>
      </c>
      <c r="J18">
        <v>2030</v>
      </c>
      <c r="K18">
        <v>75</v>
      </c>
      <c r="L18">
        <v>5425</v>
      </c>
      <c r="M18">
        <v>2020</v>
      </c>
      <c r="N18">
        <v>937630</v>
      </c>
      <c r="O18">
        <v>54.8611111111111</v>
      </c>
      <c r="P18" t="s">
        <v>24</v>
      </c>
      <c r="Q18">
        <v>3.7440839024390198</v>
      </c>
      <c r="R18">
        <v>1</v>
      </c>
      <c r="S18" t="s">
        <v>592</v>
      </c>
      <c r="T18">
        <v>-1.11368485725649E-2</v>
      </c>
      <c r="AT18">
        <v>21700</v>
      </c>
      <c r="AU18">
        <v>204886</v>
      </c>
      <c r="AV18">
        <v>388072</v>
      </c>
      <c r="AW18">
        <v>571258</v>
      </c>
      <c r="AX18">
        <v>754444</v>
      </c>
      <c r="AY18">
        <v>937630</v>
      </c>
      <c r="AZ18">
        <v>844409.5</v>
      </c>
      <c r="BA18">
        <v>751189</v>
      </c>
      <c r="BB18">
        <v>657968.5</v>
      </c>
      <c r="BC18">
        <v>564748</v>
      </c>
      <c r="BD18">
        <v>471527.5</v>
      </c>
      <c r="BE18">
        <v>378307</v>
      </c>
      <c r="BF18">
        <v>285086.5</v>
      </c>
      <c r="BG18">
        <v>191866</v>
      </c>
      <c r="BH18">
        <v>98645.5</v>
      </c>
      <c r="BI18">
        <v>5425</v>
      </c>
      <c r="BJ18">
        <v>5364.5825964938304</v>
      </c>
      <c r="BK18">
        <v>5304.8380524616596</v>
      </c>
      <c r="BL18">
        <v>5245.7588743694196</v>
      </c>
      <c r="BM18">
        <v>5187.3376521373702</v>
      </c>
      <c r="BN18">
        <v>5129.5670582107596</v>
      </c>
      <c r="BO18">
        <v>5072.4398466406501</v>
      </c>
      <c r="BP18">
        <v>5015.94885217516</v>
      </c>
      <c r="BQ18">
        <v>4960.0869893607596</v>
      </c>
      <c r="BR18">
        <v>4904.8472516535003</v>
      </c>
      <c r="BS18">
        <v>4850.2227105402699</v>
      </c>
      <c r="BT18">
        <v>4796.2065146697696</v>
      </c>
      <c r="BU18">
        <v>4742.7918889931398</v>
      </c>
      <c r="BV18">
        <v>4689.9721339142397</v>
      </c>
      <c r="BW18">
        <v>4637.7406244492904</v>
      </c>
      <c r="BX18">
        <v>4586.0908093959597</v>
      </c>
      <c r="BY18">
        <v>4535.0162105116897</v>
      </c>
      <c r="BZ18">
        <v>4484.5104217010903</v>
      </c>
      <c r="CA18">
        <v>4434.56710821252</v>
      </c>
      <c r="CB18">
        <v>4385.1800058434801</v>
      </c>
      <c r="CC18">
        <v>4336.3429201549598</v>
      </c>
    </row>
    <row r="19" spans="1:81" x14ac:dyDescent="0.25">
      <c r="A19">
        <v>894</v>
      </c>
      <c r="B19" t="s">
        <v>1566</v>
      </c>
      <c r="C19" t="s">
        <v>41</v>
      </c>
      <c r="D19">
        <v>2019</v>
      </c>
      <c r="E19" t="s">
        <v>105</v>
      </c>
      <c r="F19" t="s">
        <v>54</v>
      </c>
      <c r="G19">
        <v>2008</v>
      </c>
      <c r="H19">
        <v>53577</v>
      </c>
      <c r="I19">
        <v>100</v>
      </c>
      <c r="J19">
        <v>2030</v>
      </c>
      <c r="K19">
        <v>100</v>
      </c>
      <c r="L19">
        <v>0</v>
      </c>
      <c r="M19">
        <v>2020</v>
      </c>
      <c r="N19">
        <v>25376.799999999999</v>
      </c>
      <c r="O19">
        <v>57.552147170278097</v>
      </c>
      <c r="P19" t="s">
        <v>691</v>
      </c>
      <c r="Q19">
        <v>3.9902527955390199</v>
      </c>
      <c r="R19">
        <v>1</v>
      </c>
      <c r="S19" t="s">
        <v>592</v>
      </c>
      <c r="T19">
        <v>-1.11368485725649E-2</v>
      </c>
      <c r="AM19">
        <v>53577</v>
      </c>
      <c r="AN19">
        <v>51226.983333333301</v>
      </c>
      <c r="AO19">
        <v>48876.966666666602</v>
      </c>
      <c r="AP19">
        <v>46526.95</v>
      </c>
      <c r="AQ19">
        <v>44176.933333333298</v>
      </c>
      <c r="AR19">
        <v>41826.916666666599</v>
      </c>
      <c r="AS19">
        <v>39476.9</v>
      </c>
      <c r="AT19">
        <v>37126.883333333302</v>
      </c>
      <c r="AU19">
        <v>34776.866666666603</v>
      </c>
      <c r="AV19">
        <v>32426.85</v>
      </c>
      <c r="AW19">
        <v>30076.833333333299</v>
      </c>
      <c r="AX19">
        <v>27726.8166666666</v>
      </c>
      <c r="AY19">
        <v>25376.799999999999</v>
      </c>
      <c r="AZ19">
        <v>22839.119999999999</v>
      </c>
      <c r="BA19">
        <v>20301.439999999999</v>
      </c>
      <c r="BB19">
        <v>17763.759999999998</v>
      </c>
      <c r="BC19">
        <v>15226.08</v>
      </c>
      <c r="BD19">
        <v>12688.4</v>
      </c>
      <c r="BE19">
        <v>10150.719999999999</v>
      </c>
      <c r="BF19">
        <v>7613.04</v>
      </c>
      <c r="BG19">
        <v>5075.3599999999997</v>
      </c>
      <c r="BH19">
        <v>2537.6799999999998</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row>
    <row r="20" spans="1:81" x14ac:dyDescent="0.25">
      <c r="A20">
        <v>21115</v>
      </c>
      <c r="B20" t="s">
        <v>1567</v>
      </c>
      <c r="C20" t="s">
        <v>208</v>
      </c>
      <c r="D20">
        <v>2021</v>
      </c>
      <c r="E20" t="s">
        <v>105</v>
      </c>
      <c r="F20" t="s">
        <v>54</v>
      </c>
      <c r="G20">
        <v>2018</v>
      </c>
      <c r="H20">
        <v>157725</v>
      </c>
      <c r="I20">
        <v>100</v>
      </c>
      <c r="J20">
        <v>2050</v>
      </c>
      <c r="K20">
        <v>100</v>
      </c>
      <c r="L20">
        <v>0</v>
      </c>
      <c r="M20">
        <v>2020</v>
      </c>
      <c r="N20">
        <v>43109</v>
      </c>
      <c r="O20">
        <v>10.3153320634663</v>
      </c>
      <c r="P20" t="s">
        <v>24</v>
      </c>
      <c r="Q20">
        <v>4.0028630295000003</v>
      </c>
      <c r="R20">
        <v>1</v>
      </c>
      <c r="S20" t="s">
        <v>592</v>
      </c>
      <c r="T20">
        <v>-1.11368485725649E-2</v>
      </c>
      <c r="AW20">
        <v>157725</v>
      </c>
      <c r="AX20">
        <v>100417</v>
      </c>
      <c r="AY20">
        <v>43109</v>
      </c>
      <c r="AZ20">
        <v>41672.033333333296</v>
      </c>
      <c r="BA20">
        <v>40235.0666666666</v>
      </c>
      <c r="BB20">
        <v>38798.1</v>
      </c>
      <c r="BC20">
        <v>37361.133333333302</v>
      </c>
      <c r="BD20">
        <v>35924.166666666599</v>
      </c>
      <c r="BE20">
        <v>34487.199999999997</v>
      </c>
      <c r="BF20">
        <v>33050.233333333301</v>
      </c>
      <c r="BG20">
        <v>31613.266666666601</v>
      </c>
      <c r="BH20">
        <v>30176.3</v>
      </c>
      <c r="BI20">
        <v>28739.333333333299</v>
      </c>
      <c r="BJ20">
        <v>27302.366666666599</v>
      </c>
      <c r="BK20">
        <v>25865.3999999999</v>
      </c>
      <c r="BL20">
        <v>24428.433333333302</v>
      </c>
      <c r="BM20">
        <v>22991.466666666602</v>
      </c>
      <c r="BN20">
        <v>21554.5</v>
      </c>
      <c r="BO20">
        <v>20117.5333333333</v>
      </c>
      <c r="BP20">
        <v>18680.5666666666</v>
      </c>
      <c r="BQ20">
        <v>17243.599999999999</v>
      </c>
      <c r="BR20">
        <v>15806.6333333333</v>
      </c>
      <c r="BS20">
        <v>14369.666666666601</v>
      </c>
      <c r="BT20">
        <v>12932.7</v>
      </c>
      <c r="BU20">
        <v>11495.733333333301</v>
      </c>
      <c r="BV20">
        <v>10058.766666666599</v>
      </c>
      <c r="BW20">
        <v>8621.7999999999902</v>
      </c>
      <c r="BX20">
        <v>7184.8333333333203</v>
      </c>
      <c r="BY20">
        <v>5747.8666666666604</v>
      </c>
      <c r="BZ20">
        <v>4310.8999999999996</v>
      </c>
      <c r="CA20">
        <v>2873.9333333333302</v>
      </c>
      <c r="CB20">
        <v>1436.9666666666601</v>
      </c>
      <c r="CC20">
        <v>0</v>
      </c>
    </row>
    <row r="21" spans="1:81" x14ac:dyDescent="0.25">
      <c r="A21">
        <v>1106</v>
      </c>
      <c r="B21" t="s">
        <v>93</v>
      </c>
      <c r="C21" t="s">
        <v>78</v>
      </c>
      <c r="D21">
        <v>2021</v>
      </c>
      <c r="E21" t="s">
        <v>44</v>
      </c>
      <c r="F21" t="s">
        <v>33</v>
      </c>
      <c r="G21">
        <v>2020</v>
      </c>
      <c r="H21">
        <v>20379</v>
      </c>
      <c r="I21">
        <v>100</v>
      </c>
      <c r="J21">
        <v>2035</v>
      </c>
      <c r="K21">
        <v>100</v>
      </c>
      <c r="L21">
        <v>0</v>
      </c>
      <c r="M21">
        <v>2020</v>
      </c>
      <c r="N21">
        <v>20379</v>
      </c>
      <c r="O21">
        <v>0</v>
      </c>
      <c r="P21" t="s">
        <v>45</v>
      </c>
      <c r="Q21">
        <v>3.32268496472927</v>
      </c>
      <c r="R21">
        <v>1</v>
      </c>
      <c r="S21" t="s">
        <v>592</v>
      </c>
      <c r="T21">
        <v>-1.11368485725649E-2</v>
      </c>
      <c r="AY21">
        <v>20379</v>
      </c>
      <c r="AZ21">
        <v>19020.400000000001</v>
      </c>
      <c r="BA21">
        <v>17661.8</v>
      </c>
      <c r="BB21">
        <v>16303.2</v>
      </c>
      <c r="BC21">
        <v>14944.6</v>
      </c>
      <c r="BD21">
        <v>13586</v>
      </c>
      <c r="BE21">
        <v>12227.4</v>
      </c>
      <c r="BF21">
        <v>10868.8</v>
      </c>
      <c r="BG21">
        <v>9510.2000000000007</v>
      </c>
      <c r="BH21">
        <v>8151.6</v>
      </c>
      <c r="BI21">
        <v>6793</v>
      </c>
      <c r="BJ21">
        <v>5434.4</v>
      </c>
      <c r="BK21">
        <v>4075.7999999999902</v>
      </c>
      <c r="BL21">
        <v>2717.2</v>
      </c>
      <c r="BM21">
        <v>1358.5999999999899</v>
      </c>
      <c r="BN21">
        <v>0</v>
      </c>
      <c r="BO21">
        <v>0</v>
      </c>
      <c r="BP21">
        <v>0</v>
      </c>
      <c r="BQ21">
        <v>0</v>
      </c>
      <c r="BR21">
        <v>0</v>
      </c>
      <c r="BS21">
        <v>0</v>
      </c>
      <c r="BT21">
        <v>0</v>
      </c>
      <c r="BU21">
        <v>0</v>
      </c>
      <c r="BV21">
        <v>0</v>
      </c>
      <c r="BW21">
        <v>0</v>
      </c>
      <c r="BX21">
        <v>0</v>
      </c>
      <c r="BY21">
        <v>0</v>
      </c>
      <c r="BZ21">
        <v>0</v>
      </c>
      <c r="CA21">
        <v>0</v>
      </c>
      <c r="CB21">
        <v>0</v>
      </c>
      <c r="CC21">
        <v>0</v>
      </c>
    </row>
    <row r="22" spans="1:81" x14ac:dyDescent="0.25">
      <c r="A22">
        <v>1134</v>
      </c>
      <c r="B22" t="s">
        <v>1568</v>
      </c>
      <c r="C22" t="s">
        <v>92</v>
      </c>
      <c r="D22">
        <v>2020</v>
      </c>
      <c r="E22" t="s">
        <v>690</v>
      </c>
      <c r="F22" t="s">
        <v>23</v>
      </c>
      <c r="G22">
        <v>2019</v>
      </c>
      <c r="H22">
        <v>342093</v>
      </c>
      <c r="I22">
        <v>100</v>
      </c>
      <c r="J22">
        <v>2040</v>
      </c>
      <c r="K22">
        <v>100</v>
      </c>
      <c r="L22">
        <v>0</v>
      </c>
      <c r="M22">
        <v>2020</v>
      </c>
      <c r="N22">
        <v>303103</v>
      </c>
      <c r="O22">
        <v>11.3974854790949</v>
      </c>
      <c r="P22" t="s">
        <v>24</v>
      </c>
      <c r="Q22">
        <v>3.65515616051951</v>
      </c>
      <c r="R22">
        <v>1</v>
      </c>
      <c r="S22" t="s">
        <v>592</v>
      </c>
      <c r="T22">
        <v>-1.11368485725649E-2</v>
      </c>
      <c r="AX22">
        <v>342093</v>
      </c>
      <c r="AY22">
        <v>303103</v>
      </c>
      <c r="AZ22">
        <v>287947.84999999998</v>
      </c>
      <c r="BA22">
        <v>272792.7</v>
      </c>
      <c r="BB22">
        <v>257637.55</v>
      </c>
      <c r="BC22">
        <v>242482.4</v>
      </c>
      <c r="BD22">
        <v>227327.25</v>
      </c>
      <c r="BE22">
        <v>212172.1</v>
      </c>
      <c r="BF22">
        <v>197016.95</v>
      </c>
      <c r="BG22">
        <v>181861.8</v>
      </c>
      <c r="BH22">
        <v>166706.65</v>
      </c>
      <c r="BI22">
        <v>151551.5</v>
      </c>
      <c r="BJ22">
        <v>136396.34999999899</v>
      </c>
      <c r="BK22">
        <v>121241.2</v>
      </c>
      <c r="BL22">
        <v>106086.049999999</v>
      </c>
      <c r="BM22">
        <v>90930.9</v>
      </c>
      <c r="BN22">
        <v>75775.75</v>
      </c>
      <c r="BO22">
        <v>60620.599999999897</v>
      </c>
      <c r="BP22">
        <v>45465.45</v>
      </c>
      <c r="BQ22">
        <v>30310.299999999901</v>
      </c>
      <c r="BR22">
        <v>15155.15</v>
      </c>
      <c r="BS22">
        <v>0</v>
      </c>
      <c r="BT22">
        <v>0</v>
      </c>
      <c r="BU22">
        <v>0</v>
      </c>
      <c r="BV22">
        <v>0</v>
      </c>
      <c r="BW22">
        <v>0</v>
      </c>
      <c r="BX22">
        <v>0</v>
      </c>
      <c r="BY22">
        <v>0</v>
      </c>
      <c r="BZ22">
        <v>0</v>
      </c>
      <c r="CA22">
        <v>0</v>
      </c>
      <c r="CB22">
        <v>0</v>
      </c>
      <c r="CC22">
        <v>0</v>
      </c>
    </row>
    <row r="23" spans="1:81" x14ac:dyDescent="0.25">
      <c r="A23">
        <v>814</v>
      </c>
      <c r="B23" t="s">
        <v>1569</v>
      </c>
      <c r="C23" t="s">
        <v>36</v>
      </c>
      <c r="D23">
        <v>2020</v>
      </c>
      <c r="E23" t="s">
        <v>690</v>
      </c>
      <c r="F23" t="s">
        <v>23</v>
      </c>
      <c r="G23">
        <v>2020</v>
      </c>
      <c r="H23">
        <v>2393.1999999999998</v>
      </c>
      <c r="I23">
        <v>100</v>
      </c>
      <c r="J23">
        <v>2035</v>
      </c>
      <c r="K23">
        <v>100</v>
      </c>
      <c r="L23">
        <v>0</v>
      </c>
      <c r="M23">
        <v>2020</v>
      </c>
      <c r="N23">
        <v>2393.1999999999998</v>
      </c>
      <c r="O23">
        <v>0</v>
      </c>
      <c r="P23" t="s">
        <v>45</v>
      </c>
      <c r="Q23">
        <v>3.65268316614927</v>
      </c>
      <c r="R23">
        <v>1</v>
      </c>
      <c r="S23" t="s">
        <v>592</v>
      </c>
      <c r="T23">
        <v>-1.11368485725649E-2</v>
      </c>
      <c r="AY23">
        <v>2393.1999999999998</v>
      </c>
      <c r="AZ23">
        <v>2233.65333333333</v>
      </c>
      <c r="BA23">
        <v>2074.1066666666602</v>
      </c>
      <c r="BB23">
        <v>1914.56</v>
      </c>
      <c r="BC23">
        <v>1755.0133333333299</v>
      </c>
      <c r="BD23">
        <v>1595.4666666666601</v>
      </c>
      <c r="BE23">
        <v>1435.9199999999901</v>
      </c>
      <c r="BF23">
        <v>1276.37333333333</v>
      </c>
      <c r="BG23">
        <v>1116.82666666666</v>
      </c>
      <c r="BH23">
        <v>957.28</v>
      </c>
      <c r="BI23">
        <v>797.73333333333301</v>
      </c>
      <c r="BJ23">
        <v>638.18666666666604</v>
      </c>
      <c r="BK23">
        <v>478.63999999999902</v>
      </c>
      <c r="BL23">
        <v>319.09333333333302</v>
      </c>
      <c r="BM23">
        <v>159.546666666666</v>
      </c>
      <c r="BN23">
        <v>0</v>
      </c>
      <c r="BO23">
        <v>0</v>
      </c>
      <c r="BP23">
        <v>0</v>
      </c>
      <c r="BQ23">
        <v>0</v>
      </c>
      <c r="BR23">
        <v>0</v>
      </c>
      <c r="BS23">
        <v>0</v>
      </c>
      <c r="BT23">
        <v>0</v>
      </c>
      <c r="BU23">
        <v>0</v>
      </c>
      <c r="BV23">
        <v>0</v>
      </c>
      <c r="BW23">
        <v>0</v>
      </c>
      <c r="BX23">
        <v>0</v>
      </c>
      <c r="BY23">
        <v>0</v>
      </c>
      <c r="BZ23">
        <v>0</v>
      </c>
      <c r="CA23">
        <v>0</v>
      </c>
      <c r="CB23">
        <v>0</v>
      </c>
      <c r="CC23">
        <v>0</v>
      </c>
    </row>
    <row r="24" spans="1:81" x14ac:dyDescent="0.25">
      <c r="A24">
        <v>1158</v>
      </c>
      <c r="B24" t="s">
        <v>605</v>
      </c>
      <c r="C24" t="s">
        <v>78</v>
      </c>
      <c r="D24">
        <v>2020</v>
      </c>
      <c r="E24" t="s">
        <v>28</v>
      </c>
      <c r="F24" t="s">
        <v>23</v>
      </c>
      <c r="G24">
        <v>2018</v>
      </c>
      <c r="H24">
        <v>3356828.05</v>
      </c>
      <c r="I24">
        <v>100</v>
      </c>
      <c r="J24">
        <v>2025</v>
      </c>
      <c r="K24">
        <v>25</v>
      </c>
      <c r="L24">
        <v>2517621.0374999898</v>
      </c>
      <c r="M24">
        <v>2020</v>
      </c>
      <c r="N24">
        <v>3011525.46</v>
      </c>
      <c r="O24">
        <v>62.459490017196302</v>
      </c>
      <c r="P24" t="s">
        <v>24</v>
      </c>
      <c r="Q24">
        <v>2.8981617567487801</v>
      </c>
      <c r="R24">
        <v>1</v>
      </c>
      <c r="S24" t="s">
        <v>592</v>
      </c>
      <c r="T24">
        <v>-1.11368485725649E-2</v>
      </c>
      <c r="AW24">
        <v>3356828.05</v>
      </c>
      <c r="AX24">
        <v>3184176.7549999999</v>
      </c>
      <c r="AY24">
        <v>3011525.46</v>
      </c>
      <c r="AZ24">
        <v>2912744.5754999998</v>
      </c>
      <c r="BA24">
        <v>2813963.6909999899</v>
      </c>
      <c r="BB24">
        <v>2715182.8064999999</v>
      </c>
      <c r="BC24">
        <v>2616401.9219999998</v>
      </c>
      <c r="BD24">
        <v>2517621.0374999898</v>
      </c>
      <c r="BE24">
        <v>2489582.67324225</v>
      </c>
      <c r="BF24">
        <v>2461856.5680014701</v>
      </c>
      <c r="BG24">
        <v>2434439.2441962701</v>
      </c>
      <c r="BH24">
        <v>2407327.2629745398</v>
      </c>
      <c r="BI24">
        <v>2380517.2237821901</v>
      </c>
      <c r="BJ24">
        <v>2354005.7639365401</v>
      </c>
      <c r="BK24">
        <v>2327789.5582046402</v>
      </c>
      <c r="BL24">
        <v>2301865.31838611</v>
      </c>
      <c r="BM24">
        <v>2276229.79290081</v>
      </c>
      <c r="BN24">
        <v>2250879.7663809098</v>
      </c>
      <c r="BO24">
        <v>2225812.0592676802</v>
      </c>
      <c r="BP24">
        <v>2201023.5274126199</v>
      </c>
      <c r="BQ24">
        <v>2176511.0616831798</v>
      </c>
      <c r="BR24">
        <v>2152271.5875726999</v>
      </c>
      <c r="BS24">
        <v>2128302.0648148698</v>
      </c>
      <c r="BT24">
        <v>2104599.4870023499</v>
      </c>
      <c r="BU24">
        <v>2081160.8812096999</v>
      </c>
      <c r="BV24">
        <v>2057983.30762053</v>
      </c>
      <c r="BW24">
        <v>2035063.8591586901</v>
      </c>
      <c r="BX24">
        <v>2012399.66112374</v>
      </c>
      <c r="BY24">
        <v>1989987.8708303201</v>
      </c>
      <c r="BZ24">
        <v>1967825.67725165</v>
      </c>
      <c r="CA24">
        <v>1945910.3006668901</v>
      </c>
      <c r="CB24">
        <v>1924238.9923125701</v>
      </c>
      <c r="CC24">
        <v>1902809.03403776</v>
      </c>
    </row>
    <row r="25" spans="1:81" x14ac:dyDescent="0.25">
      <c r="A25">
        <v>57626</v>
      </c>
      <c r="B25" t="s">
        <v>95</v>
      </c>
      <c r="C25" t="s">
        <v>48</v>
      </c>
      <c r="D25">
        <v>2020</v>
      </c>
      <c r="E25" t="s">
        <v>105</v>
      </c>
      <c r="F25" t="s">
        <v>54</v>
      </c>
      <c r="G25">
        <v>2019</v>
      </c>
      <c r="H25">
        <v>887551</v>
      </c>
      <c r="I25">
        <v>100</v>
      </c>
      <c r="J25">
        <v>2025</v>
      </c>
      <c r="K25">
        <v>15</v>
      </c>
      <c r="L25">
        <v>754418.35</v>
      </c>
      <c r="M25">
        <v>2020</v>
      </c>
      <c r="N25">
        <v>844904</v>
      </c>
      <c r="O25">
        <v>32.033464368056997</v>
      </c>
      <c r="P25" t="s">
        <v>24</v>
      </c>
      <c r="Q25">
        <v>3.1378936331487801</v>
      </c>
      <c r="R25">
        <v>1</v>
      </c>
      <c r="S25" t="s">
        <v>592</v>
      </c>
      <c r="T25">
        <v>-1.11368485725649E-2</v>
      </c>
      <c r="AX25">
        <v>887551</v>
      </c>
      <c r="AY25">
        <v>844904</v>
      </c>
      <c r="AZ25">
        <v>826806.87</v>
      </c>
      <c r="BA25">
        <v>808709.74</v>
      </c>
      <c r="BB25">
        <v>790612.61</v>
      </c>
      <c r="BC25">
        <v>772515.48</v>
      </c>
      <c r="BD25">
        <v>754418.35</v>
      </c>
      <c r="BE25">
        <v>746016.50707568496</v>
      </c>
      <c r="BF25">
        <v>737708.23420374899</v>
      </c>
      <c r="BG25">
        <v>729492.48930868797</v>
      </c>
      <c r="BH25">
        <v>721368.24192043405</v>
      </c>
      <c r="BI25">
        <v>713334.47304510896</v>
      </c>
      <c r="BJ25">
        <v>705390.175037215</v>
      </c>
      <c r="BK25">
        <v>697534.35147324996</v>
      </c>
      <c r="BL25">
        <v>689766.01702673</v>
      </c>
      <c r="BM25">
        <v>682084.19734460302</v>
      </c>
      <c r="BN25">
        <v>674487.92892503599</v>
      </c>
      <c r="BO25">
        <v>666976.25899657502</v>
      </c>
      <c r="BP25">
        <v>659548.245398634</v>
      </c>
      <c r="BQ25">
        <v>652202.95646332903</v>
      </c>
      <c r="BR25">
        <v>644939.47089861799</v>
      </c>
      <c r="BS25">
        <v>637756.87767275004</v>
      </c>
      <c r="BT25">
        <v>630654.27589999698</v>
      </c>
      <c r="BU25">
        <v>623630.77472765802</v>
      </c>
      <c r="BV25">
        <v>616685.49322432396</v>
      </c>
      <c r="BW25">
        <v>609817.56026938802</v>
      </c>
      <c r="BX25">
        <v>603026.11444377596</v>
      </c>
      <c r="BY25">
        <v>596310.30392191396</v>
      </c>
      <c r="BZ25">
        <v>589669.28636487504</v>
      </c>
      <c r="CA25">
        <v>583102.22881473706</v>
      </c>
      <c r="CB25">
        <v>576608.30759010196</v>
      </c>
      <c r="CC25">
        <v>570186.70818278799</v>
      </c>
    </row>
    <row r="26" spans="1:81" x14ac:dyDescent="0.25">
      <c r="A26">
        <v>1268</v>
      </c>
      <c r="B26" t="s">
        <v>607</v>
      </c>
      <c r="C26" t="s">
        <v>21</v>
      </c>
      <c r="D26">
        <v>2010</v>
      </c>
      <c r="E26" t="s">
        <v>88</v>
      </c>
      <c r="F26" t="s">
        <v>54</v>
      </c>
      <c r="G26">
        <v>2010</v>
      </c>
      <c r="H26">
        <v>35547</v>
      </c>
      <c r="I26">
        <v>100</v>
      </c>
      <c r="J26">
        <v>2030</v>
      </c>
      <c r="K26">
        <v>70</v>
      </c>
      <c r="L26">
        <v>10664.1</v>
      </c>
      <c r="M26">
        <v>2020</v>
      </c>
      <c r="N26">
        <v>29583</v>
      </c>
      <c r="O26">
        <v>108.996850750584</v>
      </c>
      <c r="P26" t="s">
        <v>691</v>
      </c>
      <c r="Q26">
        <v>3.69025852723902</v>
      </c>
      <c r="R26">
        <v>1</v>
      </c>
      <c r="S26" t="s">
        <v>592</v>
      </c>
      <c r="T26">
        <v>-1.11368485725649E-2</v>
      </c>
      <c r="AO26">
        <v>35547</v>
      </c>
      <c r="AP26">
        <v>34950.6</v>
      </c>
      <c r="AQ26">
        <v>34354.199999999997</v>
      </c>
      <c r="AR26">
        <v>33757.800000000003</v>
      </c>
      <c r="AS26">
        <v>33161.4</v>
      </c>
      <c r="AT26">
        <v>32565</v>
      </c>
      <c r="AU26">
        <v>31968.6</v>
      </c>
      <c r="AV26">
        <v>31372.2</v>
      </c>
      <c r="AW26">
        <v>30775.8</v>
      </c>
      <c r="AX26">
        <v>30179.4</v>
      </c>
      <c r="AY26">
        <v>29583</v>
      </c>
      <c r="AZ26">
        <v>27691.11</v>
      </c>
      <c r="BA26">
        <v>25799.22</v>
      </c>
      <c r="BB26">
        <v>23907.33</v>
      </c>
      <c r="BC26">
        <v>22015.439999999999</v>
      </c>
      <c r="BD26">
        <v>20123.55</v>
      </c>
      <c r="BE26">
        <v>18231.66</v>
      </c>
      <c r="BF26">
        <v>16339.77</v>
      </c>
      <c r="BG26">
        <v>14447.88</v>
      </c>
      <c r="BH26">
        <v>12555.99</v>
      </c>
      <c r="BI26">
        <v>10664.1</v>
      </c>
      <c r="BJ26">
        <v>10545.3355331373</v>
      </c>
      <c r="BK26">
        <v>10427.8937281578</v>
      </c>
      <c r="BL26">
        <v>10311.759854776499</v>
      </c>
      <c r="BM26">
        <v>10196.9193467572</v>
      </c>
      <c r="BN26">
        <v>10083.3578000857</v>
      </c>
      <c r="BO26">
        <v>9971.0609711632405</v>
      </c>
      <c r="BP26">
        <v>9860.0147750195792</v>
      </c>
      <c r="BQ26">
        <v>9750.2052835469294</v>
      </c>
      <c r="BR26">
        <v>9641.6187237526501</v>
      </c>
      <c r="BS26">
        <v>9534.2414760318097</v>
      </c>
      <c r="BT26">
        <v>9428.0600724589694</v>
      </c>
      <c r="BU26">
        <v>9323.0611950989496</v>
      </c>
      <c r="BV26">
        <v>9219.2316743363808</v>
      </c>
      <c r="BW26">
        <v>9116.5584872238996</v>
      </c>
      <c r="BX26">
        <v>9015.0287558487598</v>
      </c>
      <c r="BY26">
        <v>8914.6297457175497</v>
      </c>
      <c r="BZ26">
        <v>8815.3488641590102</v>
      </c>
      <c r="CA26">
        <v>8717.1736587445394</v>
      </c>
      <c r="CB26">
        <v>8620.0918157263495</v>
      </c>
      <c r="CC26">
        <v>8524.091158493</v>
      </c>
    </row>
    <row r="27" spans="1:81" x14ac:dyDescent="0.25">
      <c r="A27">
        <v>70652</v>
      </c>
      <c r="B27" t="s">
        <v>1570</v>
      </c>
      <c r="C27" t="s">
        <v>39</v>
      </c>
      <c r="D27">
        <v>2018</v>
      </c>
      <c r="E27" t="s">
        <v>32</v>
      </c>
      <c r="F27" t="s">
        <v>33</v>
      </c>
      <c r="G27">
        <v>2016</v>
      </c>
      <c r="H27">
        <v>628.4</v>
      </c>
      <c r="I27">
        <v>100</v>
      </c>
      <c r="J27">
        <v>2021</v>
      </c>
      <c r="K27">
        <v>100</v>
      </c>
      <c r="L27">
        <v>0</v>
      </c>
      <c r="M27">
        <v>2020</v>
      </c>
      <c r="N27">
        <v>125.679999999999</v>
      </c>
      <c r="O27">
        <v>100</v>
      </c>
      <c r="P27" t="s">
        <v>691</v>
      </c>
      <c r="Q27">
        <v>3.3158537213765902</v>
      </c>
      <c r="R27">
        <v>1</v>
      </c>
      <c r="S27" t="s">
        <v>592</v>
      </c>
      <c r="T27">
        <v>-1.11368485725649E-2</v>
      </c>
      <c r="AU27">
        <v>628.4</v>
      </c>
      <c r="AV27">
        <v>502.719999999999</v>
      </c>
      <c r="AW27">
        <v>377.039999999999</v>
      </c>
      <c r="AX27">
        <v>251.35999999999899</v>
      </c>
      <c r="AY27">
        <v>125.679999999999</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row>
    <row r="28" spans="1:81" x14ac:dyDescent="0.25">
      <c r="A28">
        <v>20871</v>
      </c>
      <c r="B28" t="s">
        <v>101</v>
      </c>
      <c r="C28" t="s">
        <v>59</v>
      </c>
      <c r="D28">
        <v>2020</v>
      </c>
      <c r="E28" t="s">
        <v>690</v>
      </c>
      <c r="F28" t="s">
        <v>23</v>
      </c>
      <c r="G28">
        <v>2019</v>
      </c>
      <c r="H28">
        <v>29025</v>
      </c>
      <c r="I28">
        <v>100</v>
      </c>
      <c r="J28">
        <v>2050</v>
      </c>
      <c r="K28">
        <v>100</v>
      </c>
      <c r="L28">
        <v>0</v>
      </c>
      <c r="M28">
        <v>2020</v>
      </c>
      <c r="N28">
        <v>20923</v>
      </c>
      <c r="O28">
        <v>27.913867355727799</v>
      </c>
      <c r="P28" t="s">
        <v>24</v>
      </c>
      <c r="Q28">
        <v>3.6600029025</v>
      </c>
      <c r="R28">
        <v>1</v>
      </c>
      <c r="S28" t="s">
        <v>592</v>
      </c>
      <c r="T28">
        <v>-1.11368485725649E-2</v>
      </c>
      <c r="AX28">
        <v>29025</v>
      </c>
      <c r="AY28">
        <v>20923</v>
      </c>
      <c r="AZ28">
        <v>20225.5666666666</v>
      </c>
      <c r="BA28">
        <v>19528.133333333299</v>
      </c>
      <c r="BB28">
        <v>18830.7</v>
      </c>
      <c r="BC28">
        <v>18133.266666666601</v>
      </c>
      <c r="BD28">
        <v>17435.833333333299</v>
      </c>
      <c r="BE28">
        <v>16738.400000000001</v>
      </c>
      <c r="BF28">
        <v>16040.9666666666</v>
      </c>
      <c r="BG28">
        <v>15343.5333333333</v>
      </c>
      <c r="BH28">
        <v>14646.1</v>
      </c>
      <c r="BI28">
        <v>13948.666666666601</v>
      </c>
      <c r="BJ28">
        <v>13251.233333333301</v>
      </c>
      <c r="BK28">
        <v>12553.8</v>
      </c>
      <c r="BL28">
        <v>11856.366666666599</v>
      </c>
      <c r="BM28">
        <v>11158.9333333333</v>
      </c>
      <c r="BN28">
        <v>10461.5</v>
      </c>
      <c r="BO28">
        <v>9764.0666666666602</v>
      </c>
      <c r="BP28">
        <v>9066.6333333333296</v>
      </c>
      <c r="BQ28">
        <v>8369.2000000000007</v>
      </c>
      <c r="BR28">
        <v>7671.7666666666601</v>
      </c>
      <c r="BS28">
        <v>6974.3333333333303</v>
      </c>
      <c r="BT28">
        <v>6276.9</v>
      </c>
      <c r="BU28">
        <v>5579.4666666666599</v>
      </c>
      <c r="BV28">
        <v>4882.0333333333301</v>
      </c>
      <c r="BW28">
        <v>4184.5999999999904</v>
      </c>
      <c r="BX28">
        <v>3487.1666666666601</v>
      </c>
      <c r="BY28">
        <v>2789.7333333333299</v>
      </c>
      <c r="BZ28">
        <v>2092.2999999999902</v>
      </c>
      <c r="CA28">
        <v>1394.86666666666</v>
      </c>
      <c r="CB28">
        <v>697.43333333333396</v>
      </c>
      <c r="CC28">
        <v>0</v>
      </c>
    </row>
    <row r="29" spans="1:81" x14ac:dyDescent="0.25">
      <c r="A29">
        <v>35244</v>
      </c>
      <c r="B29" t="s">
        <v>1571</v>
      </c>
      <c r="C29" t="s">
        <v>27</v>
      </c>
      <c r="D29">
        <v>2011</v>
      </c>
      <c r="E29" t="s">
        <v>690</v>
      </c>
      <c r="F29" t="s">
        <v>23</v>
      </c>
      <c r="G29">
        <v>2011</v>
      </c>
      <c r="H29">
        <v>3980.8270000000002</v>
      </c>
      <c r="I29">
        <v>100</v>
      </c>
      <c r="J29">
        <v>2030</v>
      </c>
      <c r="K29">
        <v>90</v>
      </c>
      <c r="L29">
        <v>398.08269999999902</v>
      </c>
      <c r="M29">
        <v>2020</v>
      </c>
      <c r="N29">
        <v>2574.6819999999998</v>
      </c>
      <c r="O29">
        <v>86.417280732294202</v>
      </c>
      <c r="P29" t="s">
        <v>24</v>
      </c>
      <c r="Q29">
        <v>3.5502450609290199</v>
      </c>
      <c r="R29">
        <v>1</v>
      </c>
      <c r="S29" t="s">
        <v>592</v>
      </c>
      <c r="T29">
        <v>-1.11368485725649E-2</v>
      </c>
      <c r="AP29">
        <v>3980.8270000000002</v>
      </c>
      <c r="AQ29">
        <v>3824.5886666666602</v>
      </c>
      <c r="AR29">
        <v>3668.3503333333301</v>
      </c>
      <c r="AS29">
        <v>3512.1120000000001</v>
      </c>
      <c r="AT29">
        <v>3355.87366666666</v>
      </c>
      <c r="AU29">
        <v>3199.63533333333</v>
      </c>
      <c r="AV29">
        <v>3043.3969999999999</v>
      </c>
      <c r="AW29">
        <v>2887.1586666666599</v>
      </c>
      <c r="AX29">
        <v>2730.9203333333298</v>
      </c>
      <c r="AY29">
        <v>2574.6819999999998</v>
      </c>
      <c r="AZ29">
        <v>2357.02207</v>
      </c>
      <c r="BA29">
        <v>2139.3621399999902</v>
      </c>
      <c r="BB29">
        <v>1921.7022099999999</v>
      </c>
      <c r="BC29">
        <v>1704.0422799999899</v>
      </c>
      <c r="BD29">
        <v>1486.3823499999901</v>
      </c>
      <c r="BE29">
        <v>1268.7224199999901</v>
      </c>
      <c r="BF29">
        <v>1051.06249</v>
      </c>
      <c r="BG29">
        <v>833.40255999999897</v>
      </c>
      <c r="BH29">
        <v>615.74262999999996</v>
      </c>
      <c r="BI29">
        <v>398.08269999999902</v>
      </c>
      <c r="BJ29">
        <v>393.64931325074201</v>
      </c>
      <c r="BK29">
        <v>389.26530045837399</v>
      </c>
      <c r="BL29">
        <v>384.93011175261501</v>
      </c>
      <c r="BM29">
        <v>380.643203387006</v>
      </c>
      <c r="BN29">
        <v>376.40403767070899</v>
      </c>
      <c r="BO29">
        <v>372.21208290106802</v>
      </c>
      <c r="BP29">
        <v>368.06681329691997</v>
      </c>
      <c r="BQ29">
        <v>363.967708932645</v>
      </c>
      <c r="BR29">
        <v>359.91425567295897</v>
      </c>
      <c r="BS29">
        <v>355.90594510842197</v>
      </c>
      <c r="BT29">
        <v>351.94227449167403</v>
      </c>
      <c r="BU29">
        <v>348.02274667437598</v>
      </c>
      <c r="BV29">
        <v>344.14687004485501</v>
      </c>
      <c r="BW29">
        <v>340.31415846644398</v>
      </c>
      <c r="BX29">
        <v>336.52413121650301</v>
      </c>
      <c r="BY29">
        <v>332.77631292613103</v>
      </c>
      <c r="BZ29">
        <v>329.07023352053602</v>
      </c>
      <c r="CA29">
        <v>325.405428160079</v>
      </c>
      <c r="CB29">
        <v>321.78143718196998</v>
      </c>
      <c r="CC29">
        <v>318.197806042612</v>
      </c>
    </row>
    <row r="30" spans="1:81" x14ac:dyDescent="0.25">
      <c r="A30">
        <v>1441</v>
      </c>
      <c r="B30" t="s">
        <v>103</v>
      </c>
      <c r="C30" t="s">
        <v>36</v>
      </c>
      <c r="D30">
        <v>2019</v>
      </c>
      <c r="E30" t="s">
        <v>53</v>
      </c>
      <c r="F30" t="s">
        <v>54</v>
      </c>
      <c r="G30">
        <v>2019</v>
      </c>
      <c r="H30">
        <v>395909</v>
      </c>
      <c r="I30">
        <v>100</v>
      </c>
      <c r="J30">
        <v>2025</v>
      </c>
      <c r="K30">
        <v>58</v>
      </c>
      <c r="L30">
        <v>166281.78</v>
      </c>
      <c r="M30">
        <v>2020</v>
      </c>
      <c r="N30">
        <v>307034</v>
      </c>
      <c r="O30">
        <v>71.700799950369401</v>
      </c>
      <c r="P30" t="s">
        <v>45</v>
      </c>
      <c r="Q30">
        <v>3.56783811674878</v>
      </c>
      <c r="R30">
        <v>1</v>
      </c>
      <c r="S30" t="s">
        <v>592</v>
      </c>
      <c r="T30">
        <v>-1.11368485725649E-2</v>
      </c>
      <c r="AX30">
        <v>395909</v>
      </c>
      <c r="AY30">
        <v>307034</v>
      </c>
      <c r="AZ30">
        <v>278883.55599999998</v>
      </c>
      <c r="BA30">
        <v>250733.11199999999</v>
      </c>
      <c r="BB30">
        <v>222582.66800000001</v>
      </c>
      <c r="BC30">
        <v>194432.22399999999</v>
      </c>
      <c r="BD30">
        <v>166281.78</v>
      </c>
      <c r="BE30">
        <v>164429.92499576299</v>
      </c>
      <c r="BF30">
        <v>162598.69382028701</v>
      </c>
      <c r="BG30">
        <v>160787.85678911401</v>
      </c>
      <c r="BH30">
        <v>158997.186775746</v>
      </c>
      <c r="BI30">
        <v>157226.459183161</v>
      </c>
      <c r="BJ30">
        <v>155475.45191563701</v>
      </c>
      <c r="BK30">
        <v>153743.94535090201</v>
      </c>
      <c r="BL30">
        <v>152031.72231258001</v>
      </c>
      <c r="BM30">
        <v>150338.568042959</v>
      </c>
      <c r="BN30">
        <v>148664.27017604801</v>
      </c>
      <c r="BO30">
        <v>147008.618710946</v>
      </c>
      <c r="BP30">
        <v>145371.40598550101</v>
      </c>
      <c r="BQ30">
        <v>143752.426650259</v>
      </c>
      <c r="BR30">
        <v>142151.47764271701</v>
      </c>
      <c r="BS30">
        <v>140568.358161843</v>
      </c>
      <c r="BT30">
        <v>139002.869642901</v>
      </c>
      <c r="BU30">
        <v>137454.81573253599</v>
      </c>
      <c r="BV30">
        <v>135924.00226415301</v>
      </c>
      <c r="BW30">
        <v>134410.23723356001</v>
      </c>
      <c r="BX30">
        <v>132913.330774887</v>
      </c>
      <c r="BY30">
        <v>131433.095136772</v>
      </c>
      <c r="BZ30">
        <v>129969.34465881001</v>
      </c>
      <c r="CA30">
        <v>128521.89574827001</v>
      </c>
      <c r="CB30">
        <v>127090.566857062</v>
      </c>
      <c r="CC30">
        <v>125675.178458974</v>
      </c>
    </row>
    <row r="31" spans="1:81" x14ac:dyDescent="0.25">
      <c r="A31">
        <v>12669</v>
      </c>
      <c r="B31" t="s">
        <v>1572</v>
      </c>
      <c r="C31" t="s">
        <v>59</v>
      </c>
      <c r="D31">
        <v>2018</v>
      </c>
      <c r="E31" t="s">
        <v>690</v>
      </c>
      <c r="F31" t="s">
        <v>23</v>
      </c>
      <c r="G31">
        <v>2018</v>
      </c>
      <c r="H31">
        <v>59550</v>
      </c>
      <c r="I31">
        <v>100</v>
      </c>
      <c r="J31">
        <v>2021</v>
      </c>
      <c r="K31">
        <v>3</v>
      </c>
      <c r="L31">
        <v>57763.5</v>
      </c>
      <c r="M31">
        <v>2020</v>
      </c>
      <c r="N31">
        <v>52256</v>
      </c>
      <c r="O31">
        <v>408.28435488385099</v>
      </c>
      <c r="P31" t="s">
        <v>691</v>
      </c>
      <c r="Q31">
        <v>2.67585961353659</v>
      </c>
      <c r="R31">
        <v>1</v>
      </c>
      <c r="S31" t="s">
        <v>592</v>
      </c>
      <c r="T31">
        <v>-1.11368485725649E-2</v>
      </c>
      <c r="AW31">
        <v>59550</v>
      </c>
      <c r="AX31">
        <v>55903</v>
      </c>
      <c r="AY31">
        <v>52256</v>
      </c>
      <c r="AZ31">
        <v>57763.5</v>
      </c>
      <c r="BA31">
        <v>57120.196647478602</v>
      </c>
      <c r="BB31">
        <v>56484.057666980501</v>
      </c>
      <c r="BC31">
        <v>55855.003269979301</v>
      </c>
      <c r="BD31">
        <v>55232.954556541401</v>
      </c>
      <c r="BE31">
        <v>54617.833505429902</v>
      </c>
      <c r="BF31">
        <v>54009.562964318298</v>
      </c>
      <c r="BG31">
        <v>53408.066640114303</v>
      </c>
      <c r="BH31">
        <v>52813.269089389898</v>
      </c>
      <c r="BI31">
        <v>52225.095708919202</v>
      </c>
      <c r="BJ31">
        <v>51643.472726321299</v>
      </c>
      <c r="BK31">
        <v>51068.3271908069</v>
      </c>
      <c r="BL31">
        <v>50499.586964028596</v>
      </c>
      <c r="BM31">
        <v>49937.180711033201</v>
      </c>
      <c r="BN31">
        <v>49381.037891313601</v>
      </c>
      <c r="BO31">
        <v>48831.088749961898</v>
      </c>
      <c r="BP31">
        <v>48287.264308920101</v>
      </c>
      <c r="BQ31">
        <v>47749.496358328302</v>
      </c>
      <c r="BR31">
        <v>47217.717447969299</v>
      </c>
      <c r="BS31">
        <v>46691.860878809101</v>
      </c>
      <c r="BT31">
        <v>46171.860694630603</v>
      </c>
      <c r="BU31">
        <v>45657.651673760898</v>
      </c>
      <c r="BV31">
        <v>45149.169320891298</v>
      </c>
      <c r="BW31">
        <v>44646.349858987502</v>
      </c>
      <c r="BX31">
        <v>44149.130221290201</v>
      </c>
      <c r="BY31">
        <v>43657.448043405202</v>
      </c>
      <c r="BZ31">
        <v>43171.241655481201</v>
      </c>
      <c r="CA31">
        <v>42690.450074474502</v>
      </c>
      <c r="CB31">
        <v>42215.012996500402</v>
      </c>
      <c r="CC31">
        <v>41744.870789269502</v>
      </c>
    </row>
    <row r="32" spans="1:81" x14ac:dyDescent="0.25">
      <c r="A32">
        <v>1487</v>
      </c>
      <c r="B32" t="s">
        <v>609</v>
      </c>
      <c r="C32" t="s">
        <v>36</v>
      </c>
      <c r="D32">
        <v>2019</v>
      </c>
      <c r="E32" t="s">
        <v>690</v>
      </c>
      <c r="F32" t="s">
        <v>23</v>
      </c>
      <c r="G32">
        <v>2018</v>
      </c>
      <c r="H32">
        <v>6621</v>
      </c>
      <c r="I32">
        <v>100</v>
      </c>
      <c r="J32">
        <v>2021</v>
      </c>
      <c r="K32">
        <v>100</v>
      </c>
      <c r="L32">
        <v>0</v>
      </c>
      <c r="M32">
        <v>2020</v>
      </c>
      <c r="N32">
        <v>692</v>
      </c>
      <c r="O32">
        <v>89.548406585107998</v>
      </c>
      <c r="P32" t="s">
        <v>24</v>
      </c>
      <c r="Q32">
        <v>3.6458543206365901</v>
      </c>
      <c r="R32">
        <v>1</v>
      </c>
      <c r="S32" t="s">
        <v>592</v>
      </c>
      <c r="T32">
        <v>-1.11368485725649E-2</v>
      </c>
      <c r="AW32">
        <v>6621</v>
      </c>
      <c r="AX32">
        <v>3656.5</v>
      </c>
      <c r="AY32">
        <v>692</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row>
    <row r="33" spans="1:81" x14ac:dyDescent="0.25">
      <c r="A33">
        <v>827976</v>
      </c>
      <c r="B33" t="s">
        <v>1573</v>
      </c>
      <c r="C33" t="s">
        <v>21</v>
      </c>
      <c r="D33">
        <v>2018</v>
      </c>
      <c r="E33" t="s">
        <v>49</v>
      </c>
      <c r="F33" t="s">
        <v>50</v>
      </c>
      <c r="G33">
        <v>2019</v>
      </c>
      <c r="H33">
        <v>6213.56</v>
      </c>
      <c r="I33">
        <v>100</v>
      </c>
      <c r="J33">
        <v>2021</v>
      </c>
      <c r="K33">
        <v>10</v>
      </c>
      <c r="L33">
        <v>5592.2039999999997</v>
      </c>
      <c r="M33">
        <v>2020</v>
      </c>
      <c r="N33">
        <v>4703.62</v>
      </c>
      <c r="O33">
        <v>243.00722935000201</v>
      </c>
      <c r="P33" t="s">
        <v>691</v>
      </c>
      <c r="Q33">
        <v>2.4158542798925899</v>
      </c>
      <c r="R33">
        <v>1</v>
      </c>
      <c r="S33" t="s">
        <v>592</v>
      </c>
      <c r="T33">
        <v>-1.11368485725649E-2</v>
      </c>
      <c r="AX33">
        <v>6213.56</v>
      </c>
      <c r="AY33">
        <v>4703.62</v>
      </c>
      <c r="AZ33">
        <v>5592.2039999999997</v>
      </c>
      <c r="BA33">
        <v>5529.9244708651004</v>
      </c>
      <c r="BB33">
        <v>5468.3385394153602</v>
      </c>
      <c r="BC33">
        <v>5407.4384811583705</v>
      </c>
      <c r="BD33">
        <v>5347.2166576282498</v>
      </c>
      <c r="BE33">
        <v>5287.6655154275404</v>
      </c>
      <c r="BF33">
        <v>5228.7775852798504</v>
      </c>
      <c r="BG33">
        <v>5170.5454810929696</v>
      </c>
      <c r="BH33">
        <v>5112.9618990324798</v>
      </c>
      <c r="BI33">
        <v>5056.0196166056603</v>
      </c>
      <c r="BJ33">
        <v>4999.71149175561</v>
      </c>
      <c r="BK33">
        <v>4944.0304619654098</v>
      </c>
      <c r="BL33">
        <v>4888.96954337235</v>
      </c>
      <c r="BM33">
        <v>4834.5218298919299</v>
      </c>
      <c r="BN33">
        <v>4780.6804923516702</v>
      </c>
      <c r="BO33">
        <v>4727.4387776345302</v>
      </c>
      <c r="BP33">
        <v>4674.7900078319399</v>
      </c>
      <c r="BQ33">
        <v>4622.7275794061798</v>
      </c>
      <c r="BR33">
        <v>4571.2449623621096</v>
      </c>
      <c r="BS33">
        <v>4520.3356994281903</v>
      </c>
      <c r="BT33">
        <v>4469.9934052464996</v>
      </c>
      <c r="BU33">
        <v>4420.2117655719003</v>
      </c>
      <c r="BV33">
        <v>4370.9845364800603</v>
      </c>
      <c r="BW33">
        <v>4322.3055435842598</v>
      </c>
      <c r="BX33">
        <v>4274.1686812609996</v>
      </c>
      <c r="BY33">
        <v>4226.5679118841999</v>
      </c>
      <c r="BZ33">
        <v>4179.4972650678801</v>
      </c>
      <c r="CA33">
        <v>4132.95083691737</v>
      </c>
      <c r="CB33">
        <v>4086.9227892887702</v>
      </c>
      <c r="CC33">
        <v>4041.4073490566898</v>
      </c>
    </row>
    <row r="34" spans="1:81" x14ac:dyDescent="0.25">
      <c r="A34">
        <v>31360</v>
      </c>
      <c r="B34" t="s">
        <v>1574</v>
      </c>
      <c r="C34" t="s">
        <v>116</v>
      </c>
      <c r="D34">
        <v>2017</v>
      </c>
      <c r="E34" t="s">
        <v>32</v>
      </c>
      <c r="F34" t="s">
        <v>33</v>
      </c>
      <c r="G34">
        <v>2016</v>
      </c>
      <c r="H34">
        <v>455.7</v>
      </c>
      <c r="I34">
        <v>100</v>
      </c>
      <c r="J34">
        <v>2021</v>
      </c>
      <c r="K34">
        <v>100</v>
      </c>
      <c r="L34">
        <v>0</v>
      </c>
      <c r="M34">
        <v>2020</v>
      </c>
      <c r="N34">
        <v>188.98</v>
      </c>
      <c r="O34">
        <v>58.525345622119801</v>
      </c>
      <c r="P34" t="s">
        <v>24</v>
      </c>
      <c r="Q34">
        <v>3.3158537041065901</v>
      </c>
      <c r="R34">
        <v>1</v>
      </c>
      <c r="S34" t="s">
        <v>592</v>
      </c>
      <c r="T34">
        <v>-1.11368485725649E-2</v>
      </c>
      <c r="AU34">
        <v>455.7</v>
      </c>
      <c r="AV34">
        <v>389.02</v>
      </c>
      <c r="AW34">
        <v>322.33999999999997</v>
      </c>
      <c r="AX34">
        <v>255.659999999999</v>
      </c>
      <c r="AY34">
        <v>188.98</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row>
    <row r="35" spans="1:81" x14ac:dyDescent="0.25">
      <c r="A35">
        <v>1819</v>
      </c>
      <c r="B35" t="s">
        <v>1575</v>
      </c>
      <c r="C35" t="s">
        <v>21</v>
      </c>
      <c r="D35">
        <v>2020</v>
      </c>
      <c r="E35" t="s">
        <v>28</v>
      </c>
      <c r="F35" t="s">
        <v>23</v>
      </c>
      <c r="G35">
        <v>2019</v>
      </c>
      <c r="H35">
        <v>746925</v>
      </c>
      <c r="I35">
        <v>100</v>
      </c>
      <c r="J35">
        <v>2030</v>
      </c>
      <c r="K35">
        <v>50</v>
      </c>
      <c r="L35">
        <v>373462.5</v>
      </c>
      <c r="M35">
        <v>2020</v>
      </c>
      <c r="N35">
        <v>533187</v>
      </c>
      <c r="O35">
        <v>57.231448940656698</v>
      </c>
      <c r="P35" t="s">
        <v>24</v>
      </c>
      <c r="Q35">
        <v>3.1503185949390198</v>
      </c>
      <c r="R35">
        <v>1</v>
      </c>
      <c r="S35" t="s">
        <v>592</v>
      </c>
      <c r="T35">
        <v>-1.11368485725649E-2</v>
      </c>
      <c r="AX35">
        <v>746925</v>
      </c>
      <c r="AY35">
        <v>533187</v>
      </c>
      <c r="AZ35">
        <v>517214.55</v>
      </c>
      <c r="BA35">
        <v>501242.1</v>
      </c>
      <c r="BB35">
        <v>485269.65</v>
      </c>
      <c r="BC35">
        <v>469297.2</v>
      </c>
      <c r="BD35">
        <v>453324.75</v>
      </c>
      <c r="BE35">
        <v>437352.3</v>
      </c>
      <c r="BF35">
        <v>421379.85</v>
      </c>
      <c r="BG35">
        <v>405407.4</v>
      </c>
      <c r="BH35">
        <v>389434.94999999902</v>
      </c>
      <c r="BI35">
        <v>373462.5</v>
      </c>
      <c r="BJ35">
        <v>369303.304689968</v>
      </c>
      <c r="BK35">
        <v>365190.42970828799</v>
      </c>
      <c r="BL35">
        <v>361123.35919247702</v>
      </c>
      <c r="BM35">
        <v>357101.58302513399</v>
      </c>
      <c r="BN35">
        <v>353124.59676996002</v>
      </c>
      <c r="BO35">
        <v>349191.90160848497</v>
      </c>
      <c r="BP35">
        <v>345303.00427750498</v>
      </c>
      <c r="BQ35">
        <v>341457.41700721497</v>
      </c>
      <c r="BR35">
        <v>337654.65746002703</v>
      </c>
      <c r="BS35">
        <v>333894.24867007299</v>
      </c>
      <c r="BT35">
        <v>330175.71898338402</v>
      </c>
      <c r="BU35">
        <v>326498.601998728</v>
      </c>
      <c r="BV35">
        <v>322862.43650911399</v>
      </c>
      <c r="BW35">
        <v>319266.76644394302</v>
      </c>
      <c r="BX35">
        <v>315711.14081180398</v>
      </c>
      <c r="BY35">
        <v>312195.11364391103</v>
      </c>
      <c r="BZ35">
        <v>308718.24393816502</v>
      </c>
      <c r="CA35">
        <v>305280.09560383699</v>
      </c>
      <c r="CB35">
        <v>301880.23740687902</v>
      </c>
      <c r="CC35">
        <v>298518.242915829</v>
      </c>
    </row>
    <row r="36" spans="1:81" x14ac:dyDescent="0.25">
      <c r="A36">
        <v>1823</v>
      </c>
      <c r="B36" t="s">
        <v>1576</v>
      </c>
      <c r="C36" t="s">
        <v>21</v>
      </c>
      <c r="D36">
        <v>2019</v>
      </c>
      <c r="E36" t="s">
        <v>28</v>
      </c>
      <c r="F36" t="s">
        <v>23</v>
      </c>
      <c r="G36">
        <v>2011</v>
      </c>
      <c r="H36">
        <v>6879</v>
      </c>
      <c r="I36">
        <v>100</v>
      </c>
      <c r="J36">
        <v>2050</v>
      </c>
      <c r="K36">
        <v>80</v>
      </c>
      <c r="L36">
        <v>1375.79999999999</v>
      </c>
      <c r="M36">
        <v>2020</v>
      </c>
      <c r="N36">
        <v>2177</v>
      </c>
      <c r="O36">
        <v>85.441197848524496</v>
      </c>
      <c r="P36" t="s">
        <v>24</v>
      </c>
      <c r="Q36">
        <v>3.4600006879</v>
      </c>
      <c r="R36">
        <v>1</v>
      </c>
      <c r="S36" t="s">
        <v>592</v>
      </c>
      <c r="T36">
        <v>-1.11368485725649E-2</v>
      </c>
      <c r="AP36">
        <v>6879</v>
      </c>
      <c r="AQ36">
        <v>6356.5555555555502</v>
      </c>
      <c r="AR36">
        <v>5834.1111111111104</v>
      </c>
      <c r="AS36">
        <v>5311.6666666666597</v>
      </c>
      <c r="AT36">
        <v>4789.2222222222199</v>
      </c>
      <c r="AU36">
        <v>4266.7777777777701</v>
      </c>
      <c r="AV36">
        <v>3744.3333333333298</v>
      </c>
      <c r="AW36">
        <v>3221.88888888888</v>
      </c>
      <c r="AX36">
        <v>2699.4444444444398</v>
      </c>
      <c r="AY36">
        <v>2177</v>
      </c>
      <c r="AZ36">
        <v>2150.2933333333299</v>
      </c>
      <c r="BA36">
        <v>2123.5866666666602</v>
      </c>
      <c r="BB36">
        <v>2096.88</v>
      </c>
      <c r="BC36">
        <v>2070.17333333333</v>
      </c>
      <c r="BD36">
        <v>2043.4666666666601</v>
      </c>
      <c r="BE36">
        <v>2016.76</v>
      </c>
      <c r="BF36">
        <v>1990.0533333333301</v>
      </c>
      <c r="BG36">
        <v>1963.34666666666</v>
      </c>
      <c r="BH36">
        <v>1936.6399999999901</v>
      </c>
      <c r="BI36">
        <v>1909.93333333333</v>
      </c>
      <c r="BJ36">
        <v>1883.2266666666601</v>
      </c>
      <c r="BK36">
        <v>1856.52</v>
      </c>
      <c r="BL36">
        <v>1829.8133333333301</v>
      </c>
      <c r="BM36">
        <v>1803.10666666666</v>
      </c>
      <c r="BN36">
        <v>1776.3999999999901</v>
      </c>
      <c r="BO36">
        <v>1749.69333333333</v>
      </c>
      <c r="BP36">
        <v>1722.9866666666601</v>
      </c>
      <c r="BQ36">
        <v>1696.27999999999</v>
      </c>
      <c r="BR36">
        <v>1669.5733333333301</v>
      </c>
      <c r="BS36">
        <v>1642.86666666666</v>
      </c>
      <c r="BT36">
        <v>1616.1599999999901</v>
      </c>
      <c r="BU36">
        <v>1589.45333333333</v>
      </c>
      <c r="BV36">
        <v>1562.7466666666601</v>
      </c>
      <c r="BW36">
        <v>1536.03999999999</v>
      </c>
      <c r="BX36">
        <v>1509.3333333333301</v>
      </c>
      <c r="BY36">
        <v>1482.62666666666</v>
      </c>
      <c r="BZ36">
        <v>1455.9199999999901</v>
      </c>
      <c r="CA36">
        <v>1429.21333333333</v>
      </c>
      <c r="CB36">
        <v>1402.5066666666601</v>
      </c>
      <c r="CC36">
        <v>1375.79999999999</v>
      </c>
    </row>
    <row r="37" spans="1:81" x14ac:dyDescent="0.25">
      <c r="A37">
        <v>1464</v>
      </c>
      <c r="B37" t="s">
        <v>613</v>
      </c>
      <c r="C37" t="s">
        <v>27</v>
      </c>
      <c r="D37">
        <v>2015</v>
      </c>
      <c r="E37" t="s">
        <v>690</v>
      </c>
      <c r="F37" t="s">
        <v>23</v>
      </c>
      <c r="G37">
        <v>2014</v>
      </c>
      <c r="H37">
        <v>10490</v>
      </c>
      <c r="I37">
        <v>100</v>
      </c>
      <c r="J37">
        <v>2040</v>
      </c>
      <c r="K37">
        <v>92</v>
      </c>
      <c r="L37">
        <v>839.19999999999902</v>
      </c>
      <c r="M37">
        <v>2020</v>
      </c>
      <c r="N37">
        <v>8359</v>
      </c>
      <c r="O37">
        <v>104.452218911001</v>
      </c>
      <c r="P37" t="s">
        <v>24</v>
      </c>
      <c r="Q37">
        <v>3.5751433628195102</v>
      </c>
      <c r="R37">
        <v>1</v>
      </c>
      <c r="S37" t="s">
        <v>592</v>
      </c>
      <c r="T37">
        <v>-1.11368485725649E-2</v>
      </c>
      <c r="AS37">
        <v>10490</v>
      </c>
      <c r="AT37">
        <v>10134.833333333299</v>
      </c>
      <c r="AU37">
        <v>9779.6666666666606</v>
      </c>
      <c r="AV37">
        <v>9424.5</v>
      </c>
      <c r="AW37">
        <v>9069.3333333333303</v>
      </c>
      <c r="AX37">
        <v>8714.1666666666606</v>
      </c>
      <c r="AY37">
        <v>8359</v>
      </c>
      <c r="AZ37">
        <v>7983.01</v>
      </c>
      <c r="BA37">
        <v>7607.02</v>
      </c>
      <c r="BB37">
        <v>7231.03</v>
      </c>
      <c r="BC37">
        <v>6855.04</v>
      </c>
      <c r="BD37">
        <v>6479.05</v>
      </c>
      <c r="BE37">
        <v>6103.0599999999904</v>
      </c>
      <c r="BF37">
        <v>5727.07</v>
      </c>
      <c r="BG37">
        <v>5351.08</v>
      </c>
      <c r="BH37">
        <v>4975.09</v>
      </c>
      <c r="BI37">
        <v>4599.1000000000004</v>
      </c>
      <c r="BJ37">
        <v>4223.1099999999997</v>
      </c>
      <c r="BK37">
        <v>3847.12</v>
      </c>
      <c r="BL37">
        <v>3471.13</v>
      </c>
      <c r="BM37">
        <v>3095.14</v>
      </c>
      <c r="BN37">
        <v>2719.1499999999901</v>
      </c>
      <c r="BO37">
        <v>2343.16</v>
      </c>
      <c r="BP37">
        <v>1967.17</v>
      </c>
      <c r="BQ37">
        <v>1591.1799999999901</v>
      </c>
      <c r="BR37">
        <v>1215.19</v>
      </c>
      <c r="BS37">
        <v>839.19999999999902</v>
      </c>
      <c r="BT37">
        <v>829.85395667790306</v>
      </c>
      <c r="BU37">
        <v>820.61199882503695</v>
      </c>
      <c r="BV37">
        <v>811.47296725729302</v>
      </c>
      <c r="BW37">
        <v>802.435715700218</v>
      </c>
      <c r="BX37">
        <v>793.49911064524701</v>
      </c>
      <c r="BY37">
        <v>784.66203120752596</v>
      </c>
      <c r="BZ37">
        <v>775.92336898532699</v>
      </c>
      <c r="CA37">
        <v>767.28202792102297</v>
      </c>
      <c r="CB37">
        <v>758.73692416361598</v>
      </c>
      <c r="CC37">
        <v>750.28698593279205</v>
      </c>
    </row>
    <row r="38" spans="1:81" x14ac:dyDescent="0.25">
      <c r="A38">
        <v>2096</v>
      </c>
      <c r="B38" t="s">
        <v>125</v>
      </c>
      <c r="C38" t="s">
        <v>39</v>
      </c>
      <c r="D38">
        <v>2020</v>
      </c>
      <c r="E38" t="s">
        <v>28</v>
      </c>
      <c r="F38" t="s">
        <v>23</v>
      </c>
      <c r="G38">
        <v>2019</v>
      </c>
      <c r="H38">
        <v>2461000</v>
      </c>
      <c r="I38">
        <v>100</v>
      </c>
      <c r="J38">
        <v>2030</v>
      </c>
      <c r="K38">
        <v>33</v>
      </c>
      <c r="L38">
        <v>1648869.99999999</v>
      </c>
      <c r="M38">
        <v>2020</v>
      </c>
      <c r="N38">
        <v>2180000</v>
      </c>
      <c r="O38">
        <v>34.709401078206902</v>
      </c>
      <c r="P38" t="s">
        <v>45</v>
      </c>
      <c r="Q38">
        <v>2.98049010243902</v>
      </c>
      <c r="R38">
        <v>1</v>
      </c>
      <c r="S38" t="s">
        <v>592</v>
      </c>
      <c r="T38">
        <v>-1.11368485725649E-2</v>
      </c>
      <c r="AX38">
        <v>2461000</v>
      </c>
      <c r="AY38">
        <v>2180000</v>
      </c>
      <c r="AZ38">
        <v>2126887</v>
      </c>
      <c r="BA38">
        <v>2073774</v>
      </c>
      <c r="BB38">
        <v>2020661</v>
      </c>
      <c r="BC38">
        <v>1967548</v>
      </c>
      <c r="BD38">
        <v>1914435</v>
      </c>
      <c r="BE38">
        <v>1861322</v>
      </c>
      <c r="BF38">
        <v>1808209</v>
      </c>
      <c r="BG38">
        <v>1755095.99999999</v>
      </c>
      <c r="BH38">
        <v>1701982.99999999</v>
      </c>
      <c r="BI38">
        <v>1648869.99999999</v>
      </c>
      <c r="BJ38">
        <v>1630506.78449415</v>
      </c>
      <c r="BK38">
        <v>1612348.0773386999</v>
      </c>
      <c r="BL38">
        <v>1594391.60095511</v>
      </c>
      <c r="BM38">
        <v>1576635.1031299001</v>
      </c>
      <c r="BN38">
        <v>1559076.3567321601</v>
      </c>
      <c r="BO38">
        <v>1541713.15943416</v>
      </c>
      <c r="BP38">
        <v>1524543.3334352199</v>
      </c>
      <c r="BQ38">
        <v>1507564.7251884299</v>
      </c>
      <c r="BR38">
        <v>1490775.20513067</v>
      </c>
      <c r="BS38">
        <v>1474172.6674154</v>
      </c>
      <c r="BT38">
        <v>1457755.0296485799</v>
      </c>
      <c r="BU38">
        <v>1441520.2326274801</v>
      </c>
      <c r="BV38">
        <v>1425466.2400824199</v>
      </c>
      <c r="BW38">
        <v>1409591.03842132</v>
      </c>
      <c r="BX38">
        <v>1393892.6364771801</v>
      </c>
      <c r="BY38">
        <v>1378369.06525832</v>
      </c>
      <c r="BZ38">
        <v>1363018.3777014301</v>
      </c>
      <c r="CA38">
        <v>1347838.64842735</v>
      </c>
      <c r="CB38">
        <v>1332827.97349956</v>
      </c>
      <c r="CC38">
        <v>1317984.47018542</v>
      </c>
    </row>
    <row r="39" spans="1:81" x14ac:dyDescent="0.25">
      <c r="A39">
        <v>31309</v>
      </c>
      <c r="B39" t="s">
        <v>1577</v>
      </c>
      <c r="C39" t="s">
        <v>92</v>
      </c>
      <c r="D39">
        <v>2020</v>
      </c>
      <c r="E39" t="s">
        <v>60</v>
      </c>
      <c r="F39" t="s">
        <v>54</v>
      </c>
      <c r="G39">
        <v>2020</v>
      </c>
      <c r="H39">
        <v>1245434</v>
      </c>
      <c r="I39">
        <v>100</v>
      </c>
      <c r="J39">
        <v>2040</v>
      </c>
      <c r="K39">
        <v>100</v>
      </c>
      <c r="L39">
        <v>0</v>
      </c>
      <c r="M39">
        <v>2020</v>
      </c>
      <c r="N39">
        <v>1245434</v>
      </c>
      <c r="O39">
        <v>0</v>
      </c>
      <c r="P39" t="s">
        <v>45</v>
      </c>
      <c r="Q39">
        <v>3.9952464946195101</v>
      </c>
      <c r="R39">
        <v>1</v>
      </c>
      <c r="S39" t="s">
        <v>592</v>
      </c>
      <c r="T39">
        <v>-1.11368485725649E-2</v>
      </c>
      <c r="AY39">
        <v>1245434</v>
      </c>
      <c r="AZ39">
        <v>1183162.3</v>
      </c>
      <c r="BA39">
        <v>1120890.6000000001</v>
      </c>
      <c r="BB39">
        <v>1058618.8999999999</v>
      </c>
      <c r="BC39">
        <v>996347.2</v>
      </c>
      <c r="BD39">
        <v>934075.5</v>
      </c>
      <c r="BE39">
        <v>871803.8</v>
      </c>
      <c r="BF39">
        <v>809532.1</v>
      </c>
      <c r="BG39">
        <v>747260.39999999898</v>
      </c>
      <c r="BH39">
        <v>684988.7</v>
      </c>
      <c r="BI39">
        <v>622717</v>
      </c>
      <c r="BJ39">
        <v>560445.299999999</v>
      </c>
      <c r="BK39">
        <v>498173.6</v>
      </c>
      <c r="BL39">
        <v>435901.9</v>
      </c>
      <c r="BM39">
        <v>373630.2</v>
      </c>
      <c r="BN39">
        <v>311358.5</v>
      </c>
      <c r="BO39">
        <v>249086.799999999</v>
      </c>
      <c r="BP39">
        <v>186815.1</v>
      </c>
      <c r="BQ39">
        <v>124543.399999999</v>
      </c>
      <c r="BR39">
        <v>62271.699999999903</v>
      </c>
      <c r="BS39">
        <v>0</v>
      </c>
      <c r="BT39">
        <v>0</v>
      </c>
      <c r="BU39">
        <v>0</v>
      </c>
      <c r="BV39">
        <v>0</v>
      </c>
      <c r="BW39">
        <v>0</v>
      </c>
      <c r="BX39">
        <v>0</v>
      </c>
      <c r="BY39">
        <v>0</v>
      </c>
      <c r="BZ39">
        <v>0</v>
      </c>
      <c r="CA39">
        <v>0</v>
      </c>
      <c r="CB39">
        <v>0</v>
      </c>
      <c r="CC39">
        <v>0</v>
      </c>
    </row>
    <row r="40" spans="1:81" x14ac:dyDescent="0.25">
      <c r="A40">
        <v>2269</v>
      </c>
      <c r="B40" t="s">
        <v>1578</v>
      </c>
      <c r="C40" t="s">
        <v>21</v>
      </c>
      <c r="D40">
        <v>2020</v>
      </c>
      <c r="E40" t="s">
        <v>60</v>
      </c>
      <c r="F40" t="s">
        <v>54</v>
      </c>
      <c r="G40">
        <v>2017</v>
      </c>
      <c r="H40">
        <v>864257</v>
      </c>
      <c r="I40">
        <v>100</v>
      </c>
      <c r="J40">
        <v>2030</v>
      </c>
      <c r="K40">
        <v>30</v>
      </c>
      <c r="L40">
        <v>604979.89999999898</v>
      </c>
      <c r="M40">
        <v>2020</v>
      </c>
      <c r="N40">
        <v>540864</v>
      </c>
      <c r="O40">
        <v>10.7462523356064</v>
      </c>
      <c r="P40" t="s">
        <v>45</v>
      </c>
      <c r="Q40">
        <v>3.29102548033902</v>
      </c>
      <c r="R40">
        <v>1</v>
      </c>
      <c r="S40" t="s">
        <v>592</v>
      </c>
      <c r="T40">
        <v>-1.11368485725649E-2</v>
      </c>
      <c r="AV40">
        <v>864257</v>
      </c>
      <c r="AW40">
        <v>756459.33333333302</v>
      </c>
      <c r="AX40">
        <v>648661.66666666605</v>
      </c>
      <c r="AY40">
        <v>540864</v>
      </c>
      <c r="AZ40">
        <v>547275.59</v>
      </c>
      <c r="BA40">
        <v>553687.179999999</v>
      </c>
      <c r="BB40">
        <v>560098.77</v>
      </c>
      <c r="BC40">
        <v>566510.36</v>
      </c>
      <c r="BD40">
        <v>572921.94999999995</v>
      </c>
      <c r="BE40">
        <v>579333.53999999899</v>
      </c>
      <c r="BF40">
        <v>585745.12999999896</v>
      </c>
      <c r="BG40">
        <v>592156.72</v>
      </c>
      <c r="BH40">
        <v>598568.30999999901</v>
      </c>
      <c r="BI40">
        <v>604979.89999999898</v>
      </c>
      <c r="BJ40">
        <v>598242.33046425402</v>
      </c>
      <c r="BK40">
        <v>591579.79622017499</v>
      </c>
      <c r="BL40">
        <v>584991.46161108196</v>
      </c>
      <c r="BM40">
        <v>578476.50028687599</v>
      </c>
      <c r="BN40">
        <v>572034.09510039398</v>
      </c>
      <c r="BO40">
        <v>565663.438004917</v>
      </c>
      <c r="BP40">
        <v>559363.72995281895</v>
      </c>
      <c r="BQ40">
        <v>553134.18079535</v>
      </c>
      <c r="BR40">
        <v>546974.00918352196</v>
      </c>
      <c r="BS40">
        <v>540882.44247011701</v>
      </c>
      <c r="BT40">
        <v>534858.71661276801</v>
      </c>
      <c r="BU40">
        <v>528902.07607813505</v>
      </c>
      <c r="BV40">
        <v>523011.77374713798</v>
      </c>
      <c r="BW40">
        <v>517187.07082124701</v>
      </c>
      <c r="BX40">
        <v>511427.23672982201</v>
      </c>
      <c r="BY40">
        <v>505731.54903847701</v>
      </c>
      <c r="BZ40">
        <v>500099.293358467</v>
      </c>
      <c r="CA40">
        <v>494529.76325708698</v>
      </c>
      <c r="CB40">
        <v>489022.26016906602</v>
      </c>
      <c r="CC40">
        <v>483576.09330895002</v>
      </c>
    </row>
    <row r="41" spans="1:81" x14ac:dyDescent="0.25">
      <c r="A41">
        <v>37173</v>
      </c>
      <c r="B41" t="s">
        <v>1579</v>
      </c>
      <c r="C41" t="s">
        <v>59</v>
      </c>
      <c r="D41">
        <v>0</v>
      </c>
      <c r="E41" t="s">
        <v>60</v>
      </c>
      <c r="F41" t="s">
        <v>54</v>
      </c>
      <c r="G41">
        <v>2020</v>
      </c>
      <c r="H41">
        <v>37198</v>
      </c>
      <c r="I41">
        <v>100</v>
      </c>
      <c r="J41">
        <v>2050</v>
      </c>
      <c r="K41">
        <v>100</v>
      </c>
      <c r="L41">
        <v>0</v>
      </c>
      <c r="M41">
        <v>2020</v>
      </c>
      <c r="N41">
        <v>37198</v>
      </c>
      <c r="O41">
        <v>0</v>
      </c>
      <c r="P41" t="s">
        <v>45</v>
      </c>
      <c r="Q41">
        <v>4.0000037197999996</v>
      </c>
      <c r="R41">
        <v>1</v>
      </c>
      <c r="S41" t="s">
        <v>592</v>
      </c>
      <c r="T41">
        <v>-1.11368485725649E-2</v>
      </c>
      <c r="AY41">
        <v>37198</v>
      </c>
      <c r="AZ41">
        <v>35958.0666666666</v>
      </c>
      <c r="BA41">
        <v>34718.133333333302</v>
      </c>
      <c r="BB41">
        <v>33478.199999999997</v>
      </c>
      <c r="BC41">
        <v>32238.266666666601</v>
      </c>
      <c r="BD41">
        <v>30998.333333333299</v>
      </c>
      <c r="BE41">
        <v>29758.400000000001</v>
      </c>
      <c r="BF41">
        <v>28518.466666666602</v>
      </c>
      <c r="BG41">
        <v>27278.5333333333</v>
      </c>
      <c r="BH41">
        <v>26038.6</v>
      </c>
      <c r="BI41">
        <v>24798.666666666599</v>
      </c>
      <c r="BJ41">
        <v>23558.733333333301</v>
      </c>
      <c r="BK41">
        <v>22318.799999999999</v>
      </c>
      <c r="BL41">
        <v>21078.866666666599</v>
      </c>
      <c r="BM41">
        <v>19838.933333333302</v>
      </c>
      <c r="BN41">
        <v>18599</v>
      </c>
      <c r="BO41">
        <v>17359.0666666666</v>
      </c>
      <c r="BP41">
        <v>16119.1333333333</v>
      </c>
      <c r="BQ41">
        <v>14879.2</v>
      </c>
      <c r="BR41">
        <v>13639.266666666599</v>
      </c>
      <c r="BS41">
        <v>12399.333333333299</v>
      </c>
      <c r="BT41">
        <v>11159.4</v>
      </c>
      <c r="BU41">
        <v>9919.4666666666599</v>
      </c>
      <c r="BV41">
        <v>8679.5333333333292</v>
      </c>
      <c r="BW41">
        <v>7439.5999999999904</v>
      </c>
      <c r="BX41">
        <v>6199.6666666666597</v>
      </c>
      <c r="BY41">
        <v>4959.7333333333299</v>
      </c>
      <c r="BZ41">
        <v>3719.7999999999902</v>
      </c>
      <c r="CA41">
        <v>2479.86666666666</v>
      </c>
      <c r="CB41">
        <v>1239.93333333333</v>
      </c>
      <c r="CC41">
        <v>0</v>
      </c>
    </row>
    <row r="42" spans="1:81" x14ac:dyDescent="0.25">
      <c r="A42">
        <v>31648</v>
      </c>
      <c r="B42" t="s">
        <v>1580</v>
      </c>
      <c r="C42" t="s">
        <v>56</v>
      </c>
      <c r="D42">
        <v>2019</v>
      </c>
      <c r="E42" t="s">
        <v>49</v>
      </c>
      <c r="F42" t="s">
        <v>50</v>
      </c>
      <c r="G42">
        <v>2005</v>
      </c>
      <c r="H42">
        <v>13567778</v>
      </c>
      <c r="I42">
        <v>100</v>
      </c>
      <c r="J42">
        <v>2030</v>
      </c>
      <c r="K42">
        <v>50</v>
      </c>
      <c r="L42">
        <v>6783889</v>
      </c>
      <c r="M42">
        <v>2020</v>
      </c>
      <c r="N42">
        <v>11529679</v>
      </c>
      <c r="O42">
        <v>3.8712134980841899</v>
      </c>
      <c r="P42" t="s">
        <v>24</v>
      </c>
      <c r="Q42">
        <v>2.8211275478390201</v>
      </c>
      <c r="R42">
        <v>1</v>
      </c>
      <c r="S42" t="s">
        <v>592</v>
      </c>
      <c r="T42">
        <v>-1.11368485725649E-2</v>
      </c>
      <c r="AJ42">
        <v>13567778</v>
      </c>
      <c r="AK42">
        <v>13431904.733333301</v>
      </c>
      <c r="AL42">
        <v>13296031.4666666</v>
      </c>
      <c r="AM42">
        <v>13160158.199999999</v>
      </c>
      <c r="AN42">
        <v>13024284.9333333</v>
      </c>
      <c r="AO42">
        <v>12888411.666666601</v>
      </c>
      <c r="AP42">
        <v>12752538.4</v>
      </c>
      <c r="AQ42">
        <v>12616665.133333299</v>
      </c>
      <c r="AR42">
        <v>12480791.8666666</v>
      </c>
      <c r="AS42">
        <v>12344918.6</v>
      </c>
      <c r="AT42">
        <v>12209045.3333333</v>
      </c>
      <c r="AU42">
        <v>12073172.066666599</v>
      </c>
      <c r="AV42">
        <v>11937298.800000001</v>
      </c>
      <c r="AW42">
        <v>11801425.5333333</v>
      </c>
      <c r="AX42">
        <v>11665552.2666666</v>
      </c>
      <c r="AY42">
        <v>11529679</v>
      </c>
      <c r="AZ42">
        <v>11055100</v>
      </c>
      <c r="BA42">
        <v>10580521</v>
      </c>
      <c r="BB42">
        <v>10105942</v>
      </c>
      <c r="BC42">
        <v>9631363</v>
      </c>
      <c r="BD42">
        <v>9156784</v>
      </c>
      <c r="BE42">
        <v>8682205</v>
      </c>
      <c r="BF42">
        <v>8207626</v>
      </c>
      <c r="BG42">
        <v>7733047</v>
      </c>
      <c r="BH42">
        <v>7258468</v>
      </c>
      <c r="BI42">
        <v>6783889</v>
      </c>
      <c r="BJ42">
        <v>6708337.8554739105</v>
      </c>
      <c r="BK42">
        <v>6633628.1126038898</v>
      </c>
      <c r="BL42">
        <v>6559750.4008271098</v>
      </c>
      <c r="BM42">
        <v>6486695.4539392795</v>
      </c>
      <c r="BN42">
        <v>6414454.1089324104</v>
      </c>
      <c r="BO42">
        <v>6343017.3048455603</v>
      </c>
      <c r="BP42">
        <v>6272376.0816283403</v>
      </c>
      <c r="BQ42">
        <v>6202521.5790170599</v>
      </c>
      <c r="BR42">
        <v>6133445.0354234902</v>
      </c>
      <c r="BS42">
        <v>6065137.7868358204</v>
      </c>
      <c r="BT42">
        <v>5997591.26573209</v>
      </c>
      <c r="BU42">
        <v>5930797.0000055004</v>
      </c>
      <c r="BV42">
        <v>5864746.6119018104</v>
      </c>
      <c r="BW42">
        <v>5799431.8169686003</v>
      </c>
      <c r="BX42">
        <v>5734844.4230161002</v>
      </c>
      <c r="BY42">
        <v>5670976.3290897598</v>
      </c>
      <c r="BZ42">
        <v>5607819.5244540796</v>
      </c>
      <c r="CA42">
        <v>5545366.0875879601</v>
      </c>
      <c r="CB42">
        <v>5483608.1851910604</v>
      </c>
      <c r="CC42">
        <v>5422538.0712013096</v>
      </c>
    </row>
    <row r="43" spans="1:81" x14ac:dyDescent="0.25">
      <c r="A43">
        <v>2920</v>
      </c>
      <c r="B43" t="s">
        <v>1581</v>
      </c>
      <c r="C43" t="s">
        <v>78</v>
      </c>
      <c r="D43">
        <v>2020</v>
      </c>
      <c r="E43" t="s">
        <v>690</v>
      </c>
      <c r="F43" t="s">
        <v>23</v>
      </c>
      <c r="G43">
        <v>2020</v>
      </c>
      <c r="H43">
        <v>60243.66</v>
      </c>
      <c r="I43">
        <v>100</v>
      </c>
      <c r="J43">
        <v>2030</v>
      </c>
      <c r="K43">
        <v>25</v>
      </c>
      <c r="L43">
        <v>45182.745000000003</v>
      </c>
      <c r="M43">
        <v>2020</v>
      </c>
      <c r="N43">
        <v>60243.66</v>
      </c>
      <c r="O43">
        <v>0</v>
      </c>
      <c r="P43" t="s">
        <v>45</v>
      </c>
      <c r="Q43">
        <v>2.9002499268050199</v>
      </c>
      <c r="R43">
        <v>1</v>
      </c>
      <c r="S43" t="s">
        <v>592</v>
      </c>
      <c r="T43">
        <v>-1.11368485725649E-2</v>
      </c>
      <c r="AY43">
        <v>60243.66</v>
      </c>
      <c r="AZ43">
        <v>58737.568500000001</v>
      </c>
      <c r="BA43">
        <v>57231.476999999999</v>
      </c>
      <c r="BB43">
        <v>55725.385499999997</v>
      </c>
      <c r="BC43">
        <v>54219.294000000002</v>
      </c>
      <c r="BD43">
        <v>52713.202499999999</v>
      </c>
      <c r="BE43">
        <v>51207.110999999997</v>
      </c>
      <c r="BF43">
        <v>49701.019500000002</v>
      </c>
      <c r="BG43">
        <v>48194.928</v>
      </c>
      <c r="BH43">
        <v>46688.836499999998</v>
      </c>
      <c r="BI43">
        <v>45182.745000000003</v>
      </c>
      <c r="BJ43">
        <v>44679.5516108421</v>
      </c>
      <c r="BK43">
        <v>44181.9622102621</v>
      </c>
      <c r="BL43">
        <v>43689.914387487603</v>
      </c>
      <c r="BM43">
        <v>43203.346426805801</v>
      </c>
      <c r="BN43">
        <v>42722.197299822401</v>
      </c>
      <c r="BO43">
        <v>42246.4066578071</v>
      </c>
      <c r="BP43">
        <v>41775.914824124098</v>
      </c>
      <c r="BQ43">
        <v>41310.662786747402</v>
      </c>
      <c r="BR43">
        <v>40850.592190859097</v>
      </c>
      <c r="BS43">
        <v>40395.6453315299</v>
      </c>
      <c r="BT43">
        <v>39945.765146481703</v>
      </c>
      <c r="BU43">
        <v>39500.89520893</v>
      </c>
      <c r="BV43">
        <v>39060.979720507399</v>
      </c>
      <c r="BW43">
        <v>38625.963504264102</v>
      </c>
      <c r="BX43">
        <v>38195.791997747699</v>
      </c>
      <c r="BY43">
        <v>37770.411246159601</v>
      </c>
      <c r="BZ43">
        <v>37349.767895587604</v>
      </c>
      <c r="CA43">
        <v>36933.809186314</v>
      </c>
      <c r="CB43">
        <v>36522.482946197997</v>
      </c>
      <c r="CC43">
        <v>36115.737584132097</v>
      </c>
    </row>
    <row r="44" spans="1:81" x14ac:dyDescent="0.25">
      <c r="A44">
        <v>2985</v>
      </c>
      <c r="B44" t="s">
        <v>146</v>
      </c>
      <c r="C44" t="s">
        <v>56</v>
      </c>
      <c r="D44">
        <v>2020</v>
      </c>
      <c r="E44" t="s">
        <v>690</v>
      </c>
      <c r="F44" t="s">
        <v>23</v>
      </c>
      <c r="G44">
        <v>2018</v>
      </c>
      <c r="H44">
        <v>184024</v>
      </c>
      <c r="I44">
        <v>100</v>
      </c>
      <c r="J44">
        <v>2025</v>
      </c>
      <c r="K44">
        <v>30</v>
      </c>
      <c r="L44">
        <v>128816.799999999</v>
      </c>
      <c r="M44">
        <v>2020</v>
      </c>
      <c r="N44">
        <v>61612</v>
      </c>
      <c r="O44">
        <v>221.73194800678201</v>
      </c>
      <c r="P44" t="s">
        <v>45</v>
      </c>
      <c r="Q44">
        <v>2.9478232804487798</v>
      </c>
      <c r="R44">
        <v>1</v>
      </c>
      <c r="S44" t="s">
        <v>592</v>
      </c>
      <c r="T44">
        <v>-1.11368485725649E-2</v>
      </c>
      <c r="AW44">
        <v>184024</v>
      </c>
      <c r="AX44">
        <v>122818</v>
      </c>
      <c r="AY44">
        <v>61612</v>
      </c>
      <c r="AZ44">
        <v>75052.959999999905</v>
      </c>
      <c r="BA44">
        <v>88493.92</v>
      </c>
      <c r="BB44">
        <v>101934.879999999</v>
      </c>
      <c r="BC44">
        <v>115375.84</v>
      </c>
      <c r="BD44">
        <v>128816.799999999</v>
      </c>
      <c r="BE44">
        <v>127382.18680479701</v>
      </c>
      <c r="BF44">
        <v>125963.55067950999</v>
      </c>
      <c r="BG44">
        <v>124560.71368992999</v>
      </c>
      <c r="BH44">
        <v>123173.499883474</v>
      </c>
      <c r="BI44">
        <v>121801.735267119</v>
      </c>
      <c r="BJ44">
        <v>120445.247785574</v>
      </c>
      <c r="BK44">
        <v>119103.867299701</v>
      </c>
      <c r="BL44">
        <v>117777.42556517701</v>
      </c>
      <c r="BM44">
        <v>116465.756211391</v>
      </c>
      <c r="BN44">
        <v>115168.69472057599</v>
      </c>
      <c r="BO44">
        <v>113886.078407172</v>
      </c>
      <c r="BP44">
        <v>112617.746397429</v>
      </c>
      <c r="BQ44">
        <v>111363.539609217</v>
      </c>
      <c r="BR44">
        <v>110123.300732084</v>
      </c>
      <c r="BS44">
        <v>108896.87420752</v>
      </c>
      <c r="BT44">
        <v>107684.106209445</v>
      </c>
      <c r="BU44">
        <v>106484.844624919</v>
      </c>
      <c r="BV44">
        <v>105298.93903505801</v>
      </c>
      <c r="BW44">
        <v>104126.240696172</v>
      </c>
      <c r="BX44">
        <v>102966.602521109</v>
      </c>
      <c r="BY44">
        <v>101819.8790608</v>
      </c>
      <c r="BZ44">
        <v>100685.926486023</v>
      </c>
      <c r="CA44">
        <v>99564.602569359893</v>
      </c>
      <c r="CB44">
        <v>98455.766667357297</v>
      </c>
      <c r="CC44">
        <v>97359.279702887201</v>
      </c>
    </row>
    <row r="45" spans="1:81" x14ac:dyDescent="0.25">
      <c r="A45">
        <v>3042</v>
      </c>
      <c r="B45" t="s">
        <v>1582</v>
      </c>
      <c r="C45" t="s">
        <v>21</v>
      </c>
      <c r="D45">
        <v>2020</v>
      </c>
      <c r="E45" t="s">
        <v>28</v>
      </c>
      <c r="F45" t="s">
        <v>23</v>
      </c>
      <c r="G45">
        <v>2019</v>
      </c>
      <c r="H45">
        <v>2011508.017</v>
      </c>
      <c r="I45">
        <v>100</v>
      </c>
      <c r="J45">
        <v>2034</v>
      </c>
      <c r="K45">
        <v>40</v>
      </c>
      <c r="L45">
        <v>1206904.8101999999</v>
      </c>
      <c r="M45">
        <v>2020</v>
      </c>
      <c r="N45">
        <v>1926718.723</v>
      </c>
      <c r="O45">
        <v>45.266876540945901</v>
      </c>
      <c r="P45" t="s">
        <v>45</v>
      </c>
      <c r="Q45">
        <v>3.05231290675122</v>
      </c>
      <c r="R45">
        <v>1</v>
      </c>
      <c r="S45" t="s">
        <v>592</v>
      </c>
      <c r="T45">
        <v>-1.11368485725649E-2</v>
      </c>
      <c r="AX45">
        <v>2011508.017</v>
      </c>
      <c r="AY45">
        <v>1926718.723</v>
      </c>
      <c r="AZ45">
        <v>1875303.44351428</v>
      </c>
      <c r="BA45">
        <v>1823888.1640285701</v>
      </c>
      <c r="BB45">
        <v>1772472.8845428501</v>
      </c>
      <c r="BC45">
        <v>1721057.6050571401</v>
      </c>
      <c r="BD45">
        <v>1669642.3255714199</v>
      </c>
      <c r="BE45">
        <v>1618227.0460857099</v>
      </c>
      <c r="BF45">
        <v>1566811.7666</v>
      </c>
      <c r="BG45">
        <v>1515396.48711428</v>
      </c>
      <c r="BH45">
        <v>1463981.20762857</v>
      </c>
      <c r="BI45">
        <v>1412565.9281428501</v>
      </c>
      <c r="BJ45">
        <v>1361150.6486571401</v>
      </c>
      <c r="BK45">
        <v>1309735.3691714201</v>
      </c>
      <c r="BL45">
        <v>1258320.0896857099</v>
      </c>
      <c r="BM45">
        <v>1206904.8101999999</v>
      </c>
      <c r="BN45">
        <v>1193463.6940873</v>
      </c>
      <c r="BO45">
        <v>1180172.2696493899</v>
      </c>
      <c r="BP45">
        <v>1167028.8697927699</v>
      </c>
      <c r="BQ45">
        <v>1154031.8459900699</v>
      </c>
      <c r="BR45">
        <v>1141179.56807336</v>
      </c>
      <c r="BS45">
        <v>1128470.4240296299</v>
      </c>
      <c r="BT45">
        <v>1115902.8197985899</v>
      </c>
      <c r="BU45">
        <v>1103475.1790728001</v>
      </c>
      <c r="BV45">
        <v>1091185.9430998799</v>
      </c>
      <c r="BW45">
        <v>1079033.5704870599</v>
      </c>
      <c r="BX45">
        <v>1067016.5370078301</v>
      </c>
      <c r="BY45">
        <v>1055133.33541076</v>
      </c>
      <c r="BZ45">
        <v>1043382.47523042</v>
      </c>
      <c r="CA45">
        <v>1031762.48260051</v>
      </c>
      <c r="CB45">
        <v>1020271.90006894</v>
      </c>
      <c r="CC45">
        <v>1008909.28641502</v>
      </c>
    </row>
    <row r="46" spans="1:81" x14ac:dyDescent="0.25">
      <c r="A46">
        <v>22175</v>
      </c>
      <c r="B46" t="s">
        <v>618</v>
      </c>
      <c r="C46" t="s">
        <v>31</v>
      </c>
      <c r="D46">
        <v>2017</v>
      </c>
      <c r="E46" t="s">
        <v>690</v>
      </c>
      <c r="F46" t="s">
        <v>23</v>
      </c>
      <c r="G46">
        <v>2015</v>
      </c>
      <c r="H46">
        <v>13401</v>
      </c>
      <c r="I46">
        <v>100</v>
      </c>
      <c r="J46">
        <v>2025</v>
      </c>
      <c r="K46">
        <v>50</v>
      </c>
      <c r="L46">
        <v>6700.5</v>
      </c>
      <c r="M46">
        <v>2020</v>
      </c>
      <c r="N46">
        <v>6778</v>
      </c>
      <c r="O46">
        <v>98.843369897768795</v>
      </c>
      <c r="P46" t="s">
        <v>24</v>
      </c>
      <c r="Q46">
        <v>3.14780621814878</v>
      </c>
      <c r="R46">
        <v>1</v>
      </c>
      <c r="S46" t="s">
        <v>592</v>
      </c>
      <c r="T46">
        <v>-1.11368485725649E-2</v>
      </c>
      <c r="AT46">
        <v>13401</v>
      </c>
      <c r="AU46">
        <v>12076.4</v>
      </c>
      <c r="AV46">
        <v>10751.8</v>
      </c>
      <c r="AW46">
        <v>9427.2000000000007</v>
      </c>
      <c r="AX46">
        <v>8102.5999999999904</v>
      </c>
      <c r="AY46">
        <v>6778</v>
      </c>
      <c r="AZ46">
        <v>6762.5</v>
      </c>
      <c r="BA46">
        <v>6747</v>
      </c>
      <c r="BB46">
        <v>6731.5</v>
      </c>
      <c r="BC46">
        <v>6716</v>
      </c>
      <c r="BD46">
        <v>6700.5</v>
      </c>
      <c r="BE46">
        <v>6625.8775461395198</v>
      </c>
      <c r="BF46">
        <v>6552.0861512478104</v>
      </c>
      <c r="BG46">
        <v>6479.1165599469596</v>
      </c>
      <c r="BH46">
        <v>6406.9596199348398</v>
      </c>
      <c r="BI46">
        <v>6335.6062808370798</v>
      </c>
      <c r="BJ46">
        <v>6265.0475930720104</v>
      </c>
      <c r="BK46">
        <v>6195.2747067280598</v>
      </c>
      <c r="BL46">
        <v>6126.2788704537797</v>
      </c>
      <c r="BM46">
        <v>6058.0514303602404</v>
      </c>
      <c r="BN46">
        <v>5990.5838289354997</v>
      </c>
      <c r="BO46">
        <v>5923.8676039713901</v>
      </c>
      <c r="BP46">
        <v>5857.8943875020404</v>
      </c>
      <c r="BQ46">
        <v>5792.6559047543496</v>
      </c>
      <c r="BR46">
        <v>5728.14397311013</v>
      </c>
      <c r="BS46">
        <v>5664.3505010797498</v>
      </c>
      <c r="BT46">
        <v>5601.2674872872904</v>
      </c>
      <c r="BU46">
        <v>5538.8870194669398</v>
      </c>
      <c r="BV46">
        <v>5477.2012734705904</v>
      </c>
      <c r="BW46">
        <v>5416.2025122864898</v>
      </c>
      <c r="BX46">
        <v>5355.88308506881</v>
      </c>
      <c r="BY46">
        <v>5296.2354261780401</v>
      </c>
      <c r="BZ46">
        <v>5237.2520542320399</v>
      </c>
      <c r="CA46">
        <v>5178.9255711676997</v>
      </c>
      <c r="CB46">
        <v>5121.2486613130204</v>
      </c>
      <c r="CC46">
        <v>5064.2140904695298</v>
      </c>
    </row>
    <row r="47" spans="1:81" x14ac:dyDescent="0.25">
      <c r="A47">
        <v>3207</v>
      </c>
      <c r="B47" t="s">
        <v>152</v>
      </c>
      <c r="C47" t="s">
        <v>78</v>
      </c>
      <c r="D47">
        <v>2021</v>
      </c>
      <c r="E47" t="s">
        <v>28</v>
      </c>
      <c r="F47" t="s">
        <v>23</v>
      </c>
      <c r="G47">
        <v>2019</v>
      </c>
      <c r="H47">
        <v>22491.214400000001</v>
      </c>
      <c r="I47">
        <v>97.8</v>
      </c>
      <c r="J47">
        <v>2030</v>
      </c>
      <c r="K47">
        <v>100</v>
      </c>
      <c r="L47">
        <v>0</v>
      </c>
      <c r="M47">
        <v>2020</v>
      </c>
      <c r="N47">
        <v>21562.239519999999</v>
      </c>
      <c r="O47">
        <v>3.8334995711588098</v>
      </c>
      <c r="P47" t="s">
        <v>24</v>
      </c>
      <c r="Q47">
        <v>3.6282461923310199</v>
      </c>
      <c r="R47">
        <v>1</v>
      </c>
      <c r="S47" t="s">
        <v>592</v>
      </c>
      <c r="T47">
        <v>-1.11368485725649E-2</v>
      </c>
      <c r="AX47">
        <v>22491.214400000001</v>
      </c>
      <c r="AY47">
        <v>21562.239519999999</v>
      </c>
      <c r="AZ47">
        <v>19406.015567999999</v>
      </c>
      <c r="BA47">
        <v>17249.791615999999</v>
      </c>
      <c r="BB47">
        <v>15093.5676639999</v>
      </c>
      <c r="BC47">
        <v>12937.343712</v>
      </c>
      <c r="BD47">
        <v>10781.11976</v>
      </c>
      <c r="BE47">
        <v>8624.8958079999993</v>
      </c>
      <c r="BF47">
        <v>6468.6718559999999</v>
      </c>
      <c r="BG47">
        <v>4312.4479039999997</v>
      </c>
      <c r="BH47">
        <v>2156.2239519999998</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row>
    <row r="48" spans="1:81" x14ac:dyDescent="0.25">
      <c r="A48">
        <v>3352</v>
      </c>
      <c r="B48" t="s">
        <v>157</v>
      </c>
      <c r="C48" t="s">
        <v>27</v>
      </c>
      <c r="D48">
        <v>2021</v>
      </c>
      <c r="E48" t="s">
        <v>28</v>
      </c>
      <c r="F48" t="s">
        <v>23</v>
      </c>
      <c r="G48">
        <v>2019</v>
      </c>
      <c r="H48">
        <v>136321</v>
      </c>
      <c r="I48">
        <v>100</v>
      </c>
      <c r="J48">
        <v>2030</v>
      </c>
      <c r="K48">
        <v>50</v>
      </c>
      <c r="L48">
        <v>68160.5</v>
      </c>
      <c r="M48">
        <v>2020</v>
      </c>
      <c r="N48">
        <v>129234</v>
      </c>
      <c r="O48">
        <v>10.397517623843701</v>
      </c>
      <c r="P48" t="s">
        <v>45</v>
      </c>
      <c r="Q48">
        <v>3.15025753453902</v>
      </c>
      <c r="R48">
        <v>1</v>
      </c>
      <c r="S48" t="s">
        <v>592</v>
      </c>
      <c r="T48">
        <v>-1.11368485725649E-2</v>
      </c>
      <c r="AX48">
        <v>136321</v>
      </c>
      <c r="AY48">
        <v>129234</v>
      </c>
      <c r="AZ48">
        <v>123126.65</v>
      </c>
      <c r="BA48">
        <v>117019.3</v>
      </c>
      <c r="BB48">
        <v>110911.95</v>
      </c>
      <c r="BC48">
        <v>104804.6</v>
      </c>
      <c r="BD48">
        <v>98697.25</v>
      </c>
      <c r="BE48">
        <v>92589.9</v>
      </c>
      <c r="BF48">
        <v>86482.55</v>
      </c>
      <c r="BG48">
        <v>80375.199999999997</v>
      </c>
      <c r="BH48">
        <v>74267.850000000006</v>
      </c>
      <c r="BI48">
        <v>68160.5</v>
      </c>
      <c r="BJ48">
        <v>67401.406832869601</v>
      </c>
      <c r="BK48">
        <v>66650.767571394099</v>
      </c>
      <c r="BL48">
        <v>65908.488065706304</v>
      </c>
      <c r="BM48">
        <v>65174.4752144718</v>
      </c>
      <c r="BN48">
        <v>64448.636953211899</v>
      </c>
      <c r="BO48">
        <v>63730.882242755702</v>
      </c>
      <c r="BP48">
        <v>63021.121057822202</v>
      </c>
      <c r="BQ48">
        <v>62319.2643757279</v>
      </c>
      <c r="BR48">
        <v>61625.2241652218</v>
      </c>
      <c r="BS48">
        <v>60938.913375443401</v>
      </c>
      <c r="BT48">
        <v>60260.245925004398</v>
      </c>
      <c r="BU48">
        <v>59589.1366911921</v>
      </c>
      <c r="BV48">
        <v>58925.501499292397</v>
      </c>
      <c r="BW48">
        <v>58269.257112032399</v>
      </c>
      <c r="BX48">
        <v>57620.321219139798</v>
      </c>
      <c r="BY48">
        <v>56978.612427019703</v>
      </c>
      <c r="BZ48">
        <v>56344.0502485451</v>
      </c>
      <c r="CA48">
        <v>55716.555092962102</v>
      </c>
      <c r="CB48">
        <v>55096.048255906797</v>
      </c>
      <c r="CC48">
        <v>54482.451909534</v>
      </c>
    </row>
    <row r="49" spans="1:81" x14ac:dyDescent="0.25">
      <c r="A49">
        <v>49585</v>
      </c>
      <c r="B49" t="s">
        <v>1583</v>
      </c>
      <c r="C49" t="s">
        <v>208</v>
      </c>
      <c r="D49">
        <v>2018</v>
      </c>
      <c r="E49" t="s">
        <v>49</v>
      </c>
      <c r="F49" t="s">
        <v>50</v>
      </c>
      <c r="G49">
        <v>2017</v>
      </c>
      <c r="H49">
        <v>4148165</v>
      </c>
      <c r="I49">
        <v>78</v>
      </c>
      <c r="J49">
        <v>2025</v>
      </c>
      <c r="K49">
        <v>20</v>
      </c>
      <c r="L49">
        <v>3318532</v>
      </c>
      <c r="M49">
        <v>2020</v>
      </c>
      <c r="N49">
        <v>4237076</v>
      </c>
      <c r="O49">
        <v>-10.716907355421</v>
      </c>
      <c r="P49" t="s">
        <v>24</v>
      </c>
      <c r="Q49">
        <v>2.2982196945487798</v>
      </c>
      <c r="R49">
        <v>1</v>
      </c>
      <c r="S49" t="s">
        <v>592</v>
      </c>
      <c r="T49">
        <v>-1.11368485725649E-2</v>
      </c>
      <c r="AV49">
        <v>4148165</v>
      </c>
      <c r="AW49">
        <v>4177802</v>
      </c>
      <c r="AX49">
        <v>4207439</v>
      </c>
      <c r="AY49">
        <v>4237076</v>
      </c>
      <c r="AZ49">
        <v>4053367.2</v>
      </c>
      <c r="BA49">
        <v>3869658.4</v>
      </c>
      <c r="BB49">
        <v>3685949.6</v>
      </c>
      <c r="BC49">
        <v>3502240.8</v>
      </c>
      <c r="BD49">
        <v>3318532</v>
      </c>
      <c r="BE49">
        <v>3281574.0116327801</v>
      </c>
      <c r="BF49">
        <v>3245027.6187855699</v>
      </c>
      <c r="BG49">
        <v>3208888.2375813602</v>
      </c>
      <c r="BH49">
        <v>3173151.3351931302</v>
      </c>
      <c r="BI49">
        <v>3137812.4292752501</v>
      </c>
      <c r="BJ49">
        <v>3102867.0874013002</v>
      </c>
      <c r="BK49">
        <v>3068310.9265081198</v>
      </c>
      <c r="BL49">
        <v>3034139.6123460499</v>
      </c>
      <c r="BM49">
        <v>3000348.8589353301</v>
      </c>
      <c r="BN49">
        <v>2966934.4280285002</v>
      </c>
      <c r="BO49">
        <v>2933892.1285788198</v>
      </c>
      <c r="BP49">
        <v>2901217.8162146001</v>
      </c>
      <c r="BQ49">
        <v>2868907.3927193899</v>
      </c>
      <c r="BR49">
        <v>2836956.8055179599</v>
      </c>
      <c r="BS49">
        <v>2805362.0471680001</v>
      </c>
      <c r="BT49">
        <v>2774119.1548574702</v>
      </c>
      <c r="BU49">
        <v>2743224.2099075699</v>
      </c>
      <c r="BV49">
        <v>2712673.3372812299</v>
      </c>
      <c r="BW49">
        <v>2682462.7050971002</v>
      </c>
      <c r="BX49">
        <v>2652588.52414888</v>
      </c>
      <c r="BY49">
        <v>2623047.0474301102</v>
      </c>
      <c r="BZ49">
        <v>2593834.56966417</v>
      </c>
      <c r="CA49">
        <v>2564947.42683953</v>
      </c>
      <c r="CB49">
        <v>2536381.9957502298</v>
      </c>
      <c r="CC49">
        <v>2508134.6935413801</v>
      </c>
    </row>
    <row r="50" spans="1:81" x14ac:dyDescent="0.25">
      <c r="A50">
        <v>3387</v>
      </c>
      <c r="B50" t="s">
        <v>158</v>
      </c>
      <c r="C50" t="s">
        <v>65</v>
      </c>
      <c r="D50">
        <v>2017</v>
      </c>
      <c r="E50" t="s">
        <v>117</v>
      </c>
      <c r="F50" t="s">
        <v>54</v>
      </c>
      <c r="G50">
        <v>2014</v>
      </c>
      <c r="H50">
        <v>62768.4</v>
      </c>
      <c r="I50">
        <v>80</v>
      </c>
      <c r="J50">
        <v>2030</v>
      </c>
      <c r="K50">
        <v>100</v>
      </c>
      <c r="L50">
        <v>0</v>
      </c>
      <c r="M50">
        <v>2020</v>
      </c>
      <c r="N50">
        <v>16041.6</v>
      </c>
      <c r="O50">
        <v>73.527119112876903</v>
      </c>
      <c r="P50" t="s">
        <v>24</v>
      </c>
      <c r="Q50">
        <v>3.7902518562390202</v>
      </c>
      <c r="R50">
        <v>1</v>
      </c>
      <c r="S50" t="s">
        <v>592</v>
      </c>
      <c r="T50">
        <v>-1.11368485725649E-2</v>
      </c>
      <c r="AS50">
        <v>62768.4</v>
      </c>
      <c r="AT50">
        <v>54980.6</v>
      </c>
      <c r="AU50">
        <v>47192.800000000003</v>
      </c>
      <c r="AV50">
        <v>39405</v>
      </c>
      <c r="AW50">
        <v>31617.200000000001</v>
      </c>
      <c r="AX50">
        <v>23829.3999999999</v>
      </c>
      <c r="AY50">
        <v>16041.6</v>
      </c>
      <c r="AZ50">
        <v>14437.44</v>
      </c>
      <c r="BA50">
        <v>12833.28</v>
      </c>
      <c r="BB50">
        <v>11229.12</v>
      </c>
      <c r="BC50">
        <v>9624.9599999999991</v>
      </c>
      <c r="BD50">
        <v>8020.8</v>
      </c>
      <c r="BE50">
        <v>6416.64</v>
      </c>
      <c r="BF50">
        <v>4812.4799999999996</v>
      </c>
      <c r="BG50">
        <v>3208.3199999999902</v>
      </c>
      <c r="BH50">
        <v>1604.1599999999901</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x14ac:dyDescent="0.25">
      <c r="A51">
        <v>32795</v>
      </c>
      <c r="B51" t="s">
        <v>1584</v>
      </c>
      <c r="C51" t="s">
        <v>39</v>
      </c>
      <c r="D51">
        <v>2020</v>
      </c>
      <c r="E51" t="s">
        <v>49</v>
      </c>
      <c r="F51" t="s">
        <v>50</v>
      </c>
      <c r="G51">
        <v>2020</v>
      </c>
      <c r="H51">
        <v>23546241</v>
      </c>
      <c r="I51">
        <v>99</v>
      </c>
      <c r="J51">
        <v>2050</v>
      </c>
      <c r="K51">
        <v>100</v>
      </c>
      <c r="L51">
        <v>0</v>
      </c>
      <c r="M51">
        <v>2020</v>
      </c>
      <c r="N51">
        <v>23546241</v>
      </c>
      <c r="O51">
        <v>0</v>
      </c>
      <c r="P51" t="s">
        <v>24</v>
      </c>
      <c r="Q51">
        <v>3.3223546240999999</v>
      </c>
      <c r="R51">
        <v>1</v>
      </c>
      <c r="S51" t="s">
        <v>592</v>
      </c>
      <c r="T51">
        <v>-1.11368485725649E-2</v>
      </c>
      <c r="AY51">
        <v>23546241</v>
      </c>
      <c r="AZ51">
        <v>22761366.300000001</v>
      </c>
      <c r="BA51">
        <v>21976491.600000001</v>
      </c>
      <c r="BB51">
        <v>21191616.899999999</v>
      </c>
      <c r="BC51">
        <v>20406742.199999999</v>
      </c>
      <c r="BD51">
        <v>19621867.5</v>
      </c>
      <c r="BE51">
        <v>18836992.800000001</v>
      </c>
      <c r="BF51">
        <v>18052118.100000001</v>
      </c>
      <c r="BG51">
        <v>17267243.399999999</v>
      </c>
      <c r="BH51">
        <v>16482368.699999999</v>
      </c>
      <c r="BI51">
        <v>15697494</v>
      </c>
      <c r="BJ51">
        <v>14912619.300000001</v>
      </c>
      <c r="BK51">
        <v>14127744.6</v>
      </c>
      <c r="BL51">
        <v>13342869.9</v>
      </c>
      <c r="BM51">
        <v>12557995.199999999</v>
      </c>
      <c r="BN51">
        <v>11773120.5</v>
      </c>
      <c r="BO51">
        <v>10988245.800000001</v>
      </c>
      <c r="BP51">
        <v>10203371.1</v>
      </c>
      <c r="BQ51">
        <v>9418496.4000000004</v>
      </c>
      <c r="BR51">
        <v>8633621.6999999993</v>
      </c>
      <c r="BS51">
        <v>7848747</v>
      </c>
      <c r="BT51">
        <v>7063872.2999999998</v>
      </c>
      <c r="BU51">
        <v>6278997.5999999996</v>
      </c>
      <c r="BV51">
        <v>5494122.8999999901</v>
      </c>
      <c r="BW51">
        <v>4709248.1999999899</v>
      </c>
      <c r="BX51">
        <v>3924373.5</v>
      </c>
      <c r="BY51">
        <v>3139498.8</v>
      </c>
      <c r="BZ51">
        <v>2354624.0999999898</v>
      </c>
      <c r="CA51">
        <v>1569749.3999999899</v>
      </c>
      <c r="CB51">
        <v>784874.69999999902</v>
      </c>
      <c r="CC51">
        <v>0</v>
      </c>
    </row>
    <row r="52" spans="1:81" x14ac:dyDescent="0.25">
      <c r="A52">
        <v>23096</v>
      </c>
      <c r="B52" t="s">
        <v>1585</v>
      </c>
      <c r="C52" t="s">
        <v>213</v>
      </c>
      <c r="D52">
        <v>2019</v>
      </c>
      <c r="E52" t="s">
        <v>44</v>
      </c>
      <c r="F52" t="s">
        <v>33</v>
      </c>
      <c r="G52">
        <v>2015</v>
      </c>
      <c r="H52">
        <v>227105.12</v>
      </c>
      <c r="I52">
        <v>100</v>
      </c>
      <c r="J52">
        <v>2030</v>
      </c>
      <c r="K52">
        <v>100</v>
      </c>
      <c r="L52">
        <v>0</v>
      </c>
      <c r="M52">
        <v>2020</v>
      </c>
      <c r="N52">
        <v>179737.22</v>
      </c>
      <c r="O52">
        <v>20.857257643508898</v>
      </c>
      <c r="P52" t="s">
        <v>24</v>
      </c>
      <c r="Q52">
        <v>3.3202666129510199</v>
      </c>
      <c r="R52">
        <v>1</v>
      </c>
      <c r="S52" t="s">
        <v>592</v>
      </c>
      <c r="T52">
        <v>-1.11368485725649E-2</v>
      </c>
      <c r="AT52">
        <v>227105.12</v>
      </c>
      <c r="AU52">
        <v>217631.54</v>
      </c>
      <c r="AV52">
        <v>208157.96</v>
      </c>
      <c r="AW52">
        <v>198684.38</v>
      </c>
      <c r="AX52">
        <v>189210.8</v>
      </c>
      <c r="AY52">
        <v>179737.22</v>
      </c>
      <c r="AZ52">
        <v>161763.49799999999</v>
      </c>
      <c r="BA52">
        <v>143789.77600000001</v>
      </c>
      <c r="BB52">
        <v>125816.054</v>
      </c>
      <c r="BC52">
        <v>107842.33199999999</v>
      </c>
      <c r="BD52">
        <v>89868.61</v>
      </c>
      <c r="BE52">
        <v>71894.888000000006</v>
      </c>
      <c r="BF52">
        <v>53921.165999999997</v>
      </c>
      <c r="BG52">
        <v>35947.443999999901</v>
      </c>
      <c r="BH52">
        <v>17973.722000000002</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row>
    <row r="53" spans="1:81" x14ac:dyDescent="0.25">
      <c r="A53">
        <v>3692</v>
      </c>
      <c r="B53" t="s">
        <v>1586</v>
      </c>
      <c r="C53" t="s">
        <v>21</v>
      </c>
      <c r="D53">
        <v>2021</v>
      </c>
      <c r="E53" t="s">
        <v>690</v>
      </c>
      <c r="F53" t="s">
        <v>23</v>
      </c>
      <c r="G53">
        <v>2019</v>
      </c>
      <c r="H53">
        <v>219595</v>
      </c>
      <c r="I53">
        <v>100</v>
      </c>
      <c r="J53">
        <v>2030</v>
      </c>
      <c r="K53">
        <v>46.2</v>
      </c>
      <c r="L53">
        <v>118142.11</v>
      </c>
      <c r="M53">
        <v>2020</v>
      </c>
      <c r="N53">
        <v>148813</v>
      </c>
      <c r="O53">
        <v>69.768342725377295</v>
      </c>
      <c r="P53" t="s">
        <v>45</v>
      </c>
      <c r="Q53">
        <v>3.11226586193902</v>
      </c>
      <c r="R53">
        <v>1</v>
      </c>
      <c r="S53" t="s">
        <v>592</v>
      </c>
      <c r="T53">
        <v>-1.11368485725649E-2</v>
      </c>
      <c r="AX53">
        <v>219595</v>
      </c>
      <c r="AY53">
        <v>148813</v>
      </c>
      <c r="AZ53">
        <v>145745.91099999999</v>
      </c>
      <c r="BA53">
        <v>142678.82199999999</v>
      </c>
      <c r="BB53">
        <v>139611.73300000001</v>
      </c>
      <c r="BC53">
        <v>136544.644</v>
      </c>
      <c r="BD53">
        <v>133477.55499999999</v>
      </c>
      <c r="BE53">
        <v>130410.466</v>
      </c>
      <c r="BF53">
        <v>127343.37699999999</v>
      </c>
      <c r="BG53">
        <v>124276.288</v>
      </c>
      <c r="BH53">
        <v>121209.19899999999</v>
      </c>
      <c r="BI53">
        <v>118142.11</v>
      </c>
      <c r="BJ53">
        <v>116826.37921088601</v>
      </c>
      <c r="BK53">
        <v>115525.301516334</v>
      </c>
      <c r="BL53">
        <v>114238.71372704599</v>
      </c>
      <c r="BM53">
        <v>112966.45447114301</v>
      </c>
      <c r="BN53">
        <v>111708.36417391901</v>
      </c>
      <c r="BO53">
        <v>110464.285037825</v>
      </c>
      <c r="BP53">
        <v>109234.061022682</v>
      </c>
      <c r="BQ53">
        <v>108017.537826106</v>
      </c>
      <c r="BR53">
        <v>106814.562864155</v>
      </c>
      <c r="BS53">
        <v>105624.985252193</v>
      </c>
      <c r="BT53">
        <v>104448.65578596</v>
      </c>
      <c r="BU53">
        <v>103285.426922863</v>
      </c>
      <c r="BV53">
        <v>102135.15276347099</v>
      </c>
      <c r="BW53">
        <v>100997.68903320799</v>
      </c>
      <c r="BX53">
        <v>99872.893064266696</v>
      </c>
      <c r="BY53">
        <v>98760.623777706001</v>
      </c>
      <c r="BZ53">
        <v>97660.7416657617</v>
      </c>
      <c r="CA53">
        <v>96573.108774345703</v>
      </c>
      <c r="CB53">
        <v>95497.588685744005</v>
      </c>
      <c r="CC53">
        <v>94434.0465015058</v>
      </c>
    </row>
    <row r="54" spans="1:81" x14ac:dyDescent="0.25">
      <c r="A54">
        <v>3818</v>
      </c>
      <c r="B54" t="s">
        <v>1587</v>
      </c>
      <c r="C54" t="s">
        <v>31</v>
      </c>
      <c r="D54">
        <v>2019</v>
      </c>
      <c r="E54" t="s">
        <v>690</v>
      </c>
      <c r="F54" t="s">
        <v>23</v>
      </c>
      <c r="G54">
        <v>2018</v>
      </c>
      <c r="H54">
        <v>990000</v>
      </c>
      <c r="I54">
        <v>100</v>
      </c>
      <c r="J54">
        <v>2040</v>
      </c>
      <c r="K54">
        <v>100</v>
      </c>
      <c r="L54">
        <v>0</v>
      </c>
      <c r="M54">
        <v>2020</v>
      </c>
      <c r="N54">
        <v>990000</v>
      </c>
      <c r="O54">
        <v>70.060606060606105</v>
      </c>
      <c r="P54" t="s">
        <v>24</v>
      </c>
      <c r="Q54">
        <v>3.6554519512195101</v>
      </c>
      <c r="R54">
        <v>1</v>
      </c>
      <c r="S54" t="s">
        <v>592</v>
      </c>
      <c r="T54">
        <v>-1.11368485725649E-2</v>
      </c>
      <c r="AW54">
        <v>990000</v>
      </c>
      <c r="AX54">
        <v>990000</v>
      </c>
      <c r="AY54">
        <v>990000</v>
      </c>
      <c r="AZ54">
        <v>940500</v>
      </c>
      <c r="BA54">
        <v>891000</v>
      </c>
      <c r="BB54">
        <v>841500</v>
      </c>
      <c r="BC54">
        <v>792000</v>
      </c>
      <c r="BD54">
        <v>742500</v>
      </c>
      <c r="BE54">
        <v>693000</v>
      </c>
      <c r="BF54">
        <v>643500</v>
      </c>
      <c r="BG54">
        <v>594000</v>
      </c>
      <c r="BH54">
        <v>544500</v>
      </c>
      <c r="BI54">
        <v>495000</v>
      </c>
      <c r="BJ54">
        <v>445500</v>
      </c>
      <c r="BK54">
        <v>396000</v>
      </c>
      <c r="BL54">
        <v>346500</v>
      </c>
      <c r="BM54">
        <v>297000</v>
      </c>
      <c r="BN54">
        <v>247500</v>
      </c>
      <c r="BO54">
        <v>198000</v>
      </c>
      <c r="BP54">
        <v>148500</v>
      </c>
      <c r="BQ54">
        <v>99000</v>
      </c>
      <c r="BR54">
        <v>49500</v>
      </c>
      <c r="BS54">
        <v>0</v>
      </c>
      <c r="BT54">
        <v>0</v>
      </c>
      <c r="BU54">
        <v>0</v>
      </c>
      <c r="BV54">
        <v>0</v>
      </c>
      <c r="BW54">
        <v>0</v>
      </c>
      <c r="BX54">
        <v>0</v>
      </c>
      <c r="BY54">
        <v>0</v>
      </c>
      <c r="BZ54">
        <v>0</v>
      </c>
      <c r="CA54">
        <v>0</v>
      </c>
      <c r="CB54">
        <v>0</v>
      </c>
      <c r="CC54">
        <v>0</v>
      </c>
    </row>
    <row r="55" spans="1:81" x14ac:dyDescent="0.25">
      <c r="A55">
        <v>34386</v>
      </c>
      <c r="B55" t="s">
        <v>1588</v>
      </c>
      <c r="C55" t="s">
        <v>31</v>
      </c>
      <c r="D55">
        <v>2019</v>
      </c>
      <c r="E55" t="s">
        <v>32</v>
      </c>
      <c r="F55" t="s">
        <v>33</v>
      </c>
      <c r="G55">
        <v>2020</v>
      </c>
      <c r="H55">
        <v>506.86</v>
      </c>
      <c r="I55">
        <v>100</v>
      </c>
      <c r="J55">
        <v>2023</v>
      </c>
      <c r="K55">
        <v>85</v>
      </c>
      <c r="L55">
        <v>76.028999999999996</v>
      </c>
      <c r="M55">
        <v>2020</v>
      </c>
      <c r="N55">
        <v>506.86</v>
      </c>
      <c r="O55">
        <v>0</v>
      </c>
      <c r="P55" t="s">
        <v>45</v>
      </c>
      <c r="Q55">
        <v>3.1668293189786798</v>
      </c>
      <c r="R55">
        <v>1</v>
      </c>
      <c r="S55" t="s">
        <v>592</v>
      </c>
      <c r="T55">
        <v>-1.11368485725649E-2</v>
      </c>
      <c r="AY55">
        <v>506.86</v>
      </c>
      <c r="AZ55">
        <v>363.24966666666597</v>
      </c>
      <c r="BA55">
        <v>219.63933333333301</v>
      </c>
      <c r="BB55">
        <v>76.028999999999996</v>
      </c>
      <c r="BC55">
        <v>75.182276539876398</v>
      </c>
      <c r="BD55">
        <v>74.344982910711096</v>
      </c>
      <c r="BE55">
        <v>73.517014093904606</v>
      </c>
      <c r="BF55">
        <v>72.698266240433696</v>
      </c>
      <c r="BG55">
        <v>71.888636657825998</v>
      </c>
      <c r="BH55">
        <v>71.088023797279604</v>
      </c>
      <c r="BI55">
        <v>70.296327240926402</v>
      </c>
      <c r="BJ55">
        <v>69.513447689236699</v>
      </c>
      <c r="BK55">
        <v>68.739286948564796</v>
      </c>
      <c r="BL55">
        <v>67.973747918832501</v>
      </c>
      <c r="BM55">
        <v>67.216734581350806</v>
      </c>
      <c r="BN55">
        <v>66.468151986775993</v>
      </c>
      <c r="BO55">
        <v>65.727906243201005</v>
      </c>
      <c r="BP55">
        <v>64.9959045043788</v>
      </c>
      <c r="BQ55">
        <v>64.272054958076595</v>
      </c>
      <c r="BR55">
        <v>63.5562668145609</v>
      </c>
      <c r="BS55">
        <v>62.848450295209602</v>
      </c>
      <c r="BT55">
        <v>62.148516621251503</v>
      </c>
      <c r="BU55">
        <v>61.456378002631098</v>
      </c>
      <c r="BV55">
        <v>60.771947626997502</v>
      </c>
      <c r="BW55">
        <v>60.095139648815803</v>
      </c>
      <c r="BX55">
        <v>59.425869178599797</v>
      </c>
      <c r="BY55">
        <v>58.7640522722646</v>
      </c>
      <c r="BZ55">
        <v>58.109605920598099</v>
      </c>
      <c r="CA55">
        <v>57.462448038848997</v>
      </c>
      <c r="CB55">
        <v>56.822497456431499</v>
      </c>
      <c r="CC55">
        <v>56.189673906744197</v>
      </c>
    </row>
    <row r="56" spans="1:81" x14ac:dyDescent="0.25">
      <c r="A56">
        <v>63672</v>
      </c>
      <c r="B56" t="s">
        <v>1589</v>
      </c>
      <c r="C56" t="s">
        <v>213</v>
      </c>
      <c r="D56">
        <v>2020</v>
      </c>
      <c r="E56" t="s">
        <v>44</v>
      </c>
      <c r="F56" t="s">
        <v>33</v>
      </c>
      <c r="G56">
        <v>2019</v>
      </c>
      <c r="H56">
        <v>718</v>
      </c>
      <c r="I56">
        <v>100</v>
      </c>
      <c r="J56">
        <v>2024</v>
      </c>
      <c r="K56">
        <v>20</v>
      </c>
      <c r="L56">
        <v>574.4</v>
      </c>
      <c r="M56">
        <v>2020</v>
      </c>
      <c r="N56">
        <v>1015</v>
      </c>
      <c r="O56">
        <v>-206.82451253481901</v>
      </c>
      <c r="P56" t="s">
        <v>24</v>
      </c>
      <c r="Q56">
        <v>2.5173171449707299</v>
      </c>
      <c r="R56">
        <v>1</v>
      </c>
      <c r="S56" t="s">
        <v>592</v>
      </c>
      <c r="T56">
        <v>-1.11368485725649E-2</v>
      </c>
      <c r="AX56">
        <v>718</v>
      </c>
      <c r="AY56">
        <v>1015</v>
      </c>
      <c r="AZ56">
        <v>904.85</v>
      </c>
      <c r="BA56">
        <v>794.7</v>
      </c>
      <c r="BB56">
        <v>684.55</v>
      </c>
      <c r="BC56">
        <v>574.4</v>
      </c>
      <c r="BD56">
        <v>568.00299417991801</v>
      </c>
      <c r="BE56">
        <v>561.677230844973</v>
      </c>
      <c r="BF56">
        <v>555.42191657839498</v>
      </c>
      <c r="BG56">
        <v>549.23626679957795</v>
      </c>
      <c r="BH56">
        <v>543.11950566566998</v>
      </c>
      <c r="BI56">
        <v>537.07086597426496</v>
      </c>
      <c r="BJ56">
        <v>531.08958906717305</v>
      </c>
      <c r="BK56">
        <v>525.17492473526602</v>
      </c>
      <c r="BL56">
        <v>519.32613112438196</v>
      </c>
      <c r="BM56">
        <v>513.54247464227296</v>
      </c>
      <c r="BN56">
        <v>507.82322986660199</v>
      </c>
      <c r="BO56">
        <v>502.16767945394702</v>
      </c>
      <c r="BP56">
        <v>496.575114049832</v>
      </c>
      <c r="BQ56">
        <v>491.04483219975498</v>
      </c>
      <c r="BR56">
        <v>485.57614026120598</v>
      </c>
      <c r="BS56">
        <v>480.16835231666602</v>
      </c>
      <c r="BT56">
        <v>474.820790087577</v>
      </c>
      <c r="BU56">
        <v>469.53278284926603</v>
      </c>
      <c r="BV56">
        <v>464.303667346819</v>
      </c>
      <c r="BW56">
        <v>459.13278771189101</v>
      </c>
      <c r="BX56">
        <v>454.01949538044403</v>
      </c>
      <c r="BY56">
        <v>448.96314901139999</v>
      </c>
      <c r="BZ56">
        <v>443.96311440619797</v>
      </c>
      <c r="CA56">
        <v>439.01876442925197</v>
      </c>
      <c r="CB56">
        <v>434.12947892928901</v>
      </c>
      <c r="CC56">
        <v>429.29464466156702</v>
      </c>
    </row>
    <row r="57" spans="1:81" x14ac:dyDescent="0.25">
      <c r="A57">
        <v>46270</v>
      </c>
      <c r="B57" t="s">
        <v>1590</v>
      </c>
      <c r="C57" t="s">
        <v>36</v>
      </c>
      <c r="D57">
        <v>2019</v>
      </c>
      <c r="E57" t="s">
        <v>105</v>
      </c>
      <c r="F57" t="s">
        <v>54</v>
      </c>
      <c r="G57">
        <v>2020</v>
      </c>
      <c r="H57">
        <v>149452</v>
      </c>
      <c r="I57">
        <v>100</v>
      </c>
      <c r="J57">
        <v>2030</v>
      </c>
      <c r="K57">
        <v>100</v>
      </c>
      <c r="L57">
        <v>0</v>
      </c>
      <c r="M57">
        <v>2020</v>
      </c>
      <c r="N57">
        <v>149452</v>
      </c>
      <c r="O57">
        <v>0</v>
      </c>
      <c r="P57" t="s">
        <v>24</v>
      </c>
      <c r="Q57">
        <v>3.9902588476390202</v>
      </c>
      <c r="R57">
        <v>1</v>
      </c>
      <c r="S57" t="s">
        <v>592</v>
      </c>
      <c r="T57">
        <v>-1.11368485725649E-2</v>
      </c>
      <c r="AY57">
        <v>149452</v>
      </c>
      <c r="AZ57">
        <v>134506.79999999999</v>
      </c>
      <c r="BA57">
        <v>119561.60000000001</v>
      </c>
      <c r="BB57">
        <v>104616.4</v>
      </c>
      <c r="BC57">
        <v>89671.2</v>
      </c>
      <c r="BD57">
        <v>74726</v>
      </c>
      <c r="BE57">
        <v>59780.800000000003</v>
      </c>
      <c r="BF57">
        <v>44835.6</v>
      </c>
      <c r="BG57">
        <v>29890.3999999999</v>
      </c>
      <c r="BH57">
        <v>14945.199999999901</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row>
    <row r="58" spans="1:81" x14ac:dyDescent="0.25">
      <c r="A58">
        <v>34996</v>
      </c>
      <c r="B58" t="s">
        <v>1591</v>
      </c>
      <c r="C58" t="s">
        <v>27</v>
      </c>
      <c r="D58">
        <v>2019</v>
      </c>
      <c r="E58" t="s">
        <v>60</v>
      </c>
      <c r="F58" t="s">
        <v>54</v>
      </c>
      <c r="G58">
        <v>2017</v>
      </c>
      <c r="H58">
        <v>99530</v>
      </c>
      <c r="I58">
        <v>100</v>
      </c>
      <c r="J58">
        <v>2030</v>
      </c>
      <c r="K58">
        <v>30</v>
      </c>
      <c r="L58">
        <v>69671</v>
      </c>
      <c r="M58">
        <v>2020</v>
      </c>
      <c r="N58">
        <v>65470</v>
      </c>
      <c r="O58">
        <v>32.607038652893202</v>
      </c>
      <c r="P58" t="s">
        <v>24</v>
      </c>
      <c r="Q58">
        <v>3.2904037076390198</v>
      </c>
      <c r="R58">
        <v>1</v>
      </c>
      <c r="S58" t="s">
        <v>592</v>
      </c>
      <c r="T58">
        <v>-1.11368485725649E-2</v>
      </c>
      <c r="AV58">
        <v>99530</v>
      </c>
      <c r="AW58">
        <v>88176.666666666599</v>
      </c>
      <c r="AX58">
        <v>76823.333333333299</v>
      </c>
      <c r="AY58">
        <v>65470</v>
      </c>
      <c r="AZ58">
        <v>65890.100000000006</v>
      </c>
      <c r="BA58">
        <v>66310.2</v>
      </c>
      <c r="BB58">
        <v>66730.3</v>
      </c>
      <c r="BC58">
        <v>67150.399999999994</v>
      </c>
      <c r="BD58">
        <v>67570.5</v>
      </c>
      <c r="BE58">
        <v>67990.600000000006</v>
      </c>
      <c r="BF58">
        <v>68410.7</v>
      </c>
      <c r="BG58">
        <v>68830.8</v>
      </c>
      <c r="BH58">
        <v>69250.899999999994</v>
      </c>
      <c r="BI58">
        <v>69671</v>
      </c>
      <c r="BJ58">
        <v>68895.084623100804</v>
      </c>
      <c r="BK58">
        <v>68127.810498259307</v>
      </c>
      <c r="BL58">
        <v>67369.081389159794</v>
      </c>
      <c r="BM58">
        <v>66618.802131255899</v>
      </c>
      <c r="BN58">
        <v>65876.878619834402</v>
      </c>
      <c r="BO58">
        <v>65143.217798212099</v>
      </c>
      <c r="BP58">
        <v>64417.727646063802</v>
      </c>
      <c r="BQ58">
        <v>63700.317167880799</v>
      </c>
      <c r="BR58">
        <v>62990.896381557803</v>
      </c>
      <c r="BS58">
        <v>62289.376307106199</v>
      </c>
      <c r="BT58">
        <v>61595.668955494497</v>
      </c>
      <c r="BU58">
        <v>60909.6873176113</v>
      </c>
      <c r="BV58">
        <v>60231.345353352801</v>
      </c>
      <c r="BW58">
        <v>59560.557980830599</v>
      </c>
      <c r="BX58">
        <v>58897.241065700699</v>
      </c>
      <c r="BY58">
        <v>58241.311410610098</v>
      </c>
      <c r="BZ58">
        <v>57592.686744762497</v>
      </c>
      <c r="CA58">
        <v>56951.285713598903</v>
      </c>
      <c r="CB58">
        <v>56317.027868593701</v>
      </c>
      <c r="CC58">
        <v>55689.833657164301</v>
      </c>
    </row>
    <row r="59" spans="1:81" x14ac:dyDescent="0.25">
      <c r="A59">
        <v>21673</v>
      </c>
      <c r="B59" t="s">
        <v>171</v>
      </c>
      <c r="C59" t="s">
        <v>172</v>
      </c>
      <c r="D59">
        <v>2020</v>
      </c>
      <c r="E59" t="s">
        <v>28</v>
      </c>
      <c r="F59" t="s">
        <v>23</v>
      </c>
      <c r="G59">
        <v>2020</v>
      </c>
      <c r="H59">
        <v>5735</v>
      </c>
      <c r="I59">
        <v>100</v>
      </c>
      <c r="J59">
        <v>2030</v>
      </c>
      <c r="K59">
        <v>50</v>
      </c>
      <c r="L59">
        <v>2867.5</v>
      </c>
      <c r="M59">
        <v>2020</v>
      </c>
      <c r="N59">
        <v>5735</v>
      </c>
      <c r="O59">
        <v>0</v>
      </c>
      <c r="P59" t="s">
        <v>45</v>
      </c>
      <c r="Q59">
        <v>3.15024447593902</v>
      </c>
      <c r="R59">
        <v>1</v>
      </c>
      <c r="S59" t="s">
        <v>592</v>
      </c>
      <c r="T59">
        <v>-1.11368485725649E-2</v>
      </c>
      <c r="AY59">
        <v>5735</v>
      </c>
      <c r="AZ59">
        <v>5448.25</v>
      </c>
      <c r="BA59">
        <v>5161.5</v>
      </c>
      <c r="BB59">
        <v>4874.75</v>
      </c>
      <c r="BC59">
        <v>4588</v>
      </c>
      <c r="BD59">
        <v>4301.25</v>
      </c>
      <c r="BE59">
        <v>4014.5</v>
      </c>
      <c r="BF59">
        <v>3727.75</v>
      </c>
      <c r="BG59">
        <v>3441</v>
      </c>
      <c r="BH59">
        <v>3154.25</v>
      </c>
      <c r="BI59">
        <v>2867.5</v>
      </c>
      <c r="BJ59">
        <v>2835.5650867181698</v>
      </c>
      <c r="BK59">
        <v>2803.9858277297299</v>
      </c>
      <c r="BL59">
        <v>2772.7582621666902</v>
      </c>
      <c r="BM59">
        <v>2741.8784732726099</v>
      </c>
      <c r="BN59">
        <v>2711.3425879114002</v>
      </c>
      <c r="BO59">
        <v>2681.1467760814799</v>
      </c>
      <c r="BP59">
        <v>2651.28725043544</v>
      </c>
      <c r="BQ59">
        <v>2621.76026580497</v>
      </c>
      <c r="BR59">
        <v>2592.5621187311299</v>
      </c>
      <c r="BS59">
        <v>2563.68914699986</v>
      </c>
      <c r="BT59">
        <v>2535.1377291825902</v>
      </c>
      <c r="BU59">
        <v>2506.9042841820901</v>
      </c>
      <c r="BV59">
        <v>2478.9852707832401</v>
      </c>
      <c r="BW59">
        <v>2451.3771872089101</v>
      </c>
      <c r="BX59">
        <v>2424.0765706807201</v>
      </c>
      <c r="BY59">
        <v>2397.0799969847499</v>
      </c>
      <c r="BZ59">
        <v>2370.3840800419998</v>
      </c>
      <c r="CA59">
        <v>2343.9854714837602</v>
      </c>
      <c r="CB59">
        <v>2317.8808602315498</v>
      </c>
      <c r="CC59">
        <v>2292.0669720819001</v>
      </c>
    </row>
    <row r="60" spans="1:81" x14ac:dyDescent="0.25">
      <c r="A60">
        <v>4035</v>
      </c>
      <c r="B60" t="s">
        <v>1592</v>
      </c>
      <c r="C60" t="s">
        <v>76</v>
      </c>
      <c r="D60">
        <v>2020</v>
      </c>
      <c r="E60" t="s">
        <v>105</v>
      </c>
      <c r="F60" t="s">
        <v>54</v>
      </c>
      <c r="G60">
        <v>2020</v>
      </c>
      <c r="H60">
        <v>51800</v>
      </c>
      <c r="I60">
        <v>100</v>
      </c>
      <c r="J60">
        <v>2050</v>
      </c>
      <c r="K60">
        <v>100</v>
      </c>
      <c r="L60">
        <v>0</v>
      </c>
      <c r="M60">
        <v>2020</v>
      </c>
      <c r="N60">
        <v>51800</v>
      </c>
      <c r="O60">
        <v>0</v>
      </c>
      <c r="P60" t="s">
        <v>24</v>
      </c>
      <c r="Q60">
        <v>4.0000051799999996</v>
      </c>
      <c r="R60">
        <v>1</v>
      </c>
      <c r="S60" t="s">
        <v>592</v>
      </c>
      <c r="T60">
        <v>-1.11368485725649E-2</v>
      </c>
      <c r="AY60">
        <v>51800</v>
      </c>
      <c r="AZ60">
        <v>50073.333333333299</v>
      </c>
      <c r="BA60">
        <v>48346.666666666599</v>
      </c>
      <c r="BB60">
        <v>46620</v>
      </c>
      <c r="BC60">
        <v>44893.333333333299</v>
      </c>
      <c r="BD60">
        <v>43166.666666666599</v>
      </c>
      <c r="BE60">
        <v>41440</v>
      </c>
      <c r="BF60">
        <v>39713.333333333299</v>
      </c>
      <c r="BG60">
        <v>37986.666666666599</v>
      </c>
      <c r="BH60">
        <v>36260</v>
      </c>
      <c r="BI60">
        <v>34533.333333333299</v>
      </c>
      <c r="BJ60">
        <v>32806.666666666599</v>
      </c>
      <c r="BK60">
        <v>31080</v>
      </c>
      <c r="BL60">
        <v>29353.333333333299</v>
      </c>
      <c r="BM60">
        <v>27626.666666666599</v>
      </c>
      <c r="BN60">
        <v>25900</v>
      </c>
      <c r="BO60">
        <v>24173.333333333299</v>
      </c>
      <c r="BP60">
        <v>22446.666666666599</v>
      </c>
      <c r="BQ60">
        <v>20720</v>
      </c>
      <c r="BR60">
        <v>18993.333333333299</v>
      </c>
      <c r="BS60">
        <v>17266.666666666599</v>
      </c>
      <c r="BT60">
        <v>15540</v>
      </c>
      <c r="BU60">
        <v>13813.333333333299</v>
      </c>
      <c r="BV60">
        <v>12086.666666666601</v>
      </c>
      <c r="BW60">
        <v>10360</v>
      </c>
      <c r="BX60">
        <v>8633.3333333333194</v>
      </c>
      <c r="BY60">
        <v>6906.6666666666597</v>
      </c>
      <c r="BZ60">
        <v>5180</v>
      </c>
      <c r="CA60">
        <v>3453.3333333333298</v>
      </c>
      <c r="CB60">
        <v>1726.6666666666599</v>
      </c>
      <c r="CC60">
        <v>0</v>
      </c>
    </row>
    <row r="61" spans="1:81" x14ac:dyDescent="0.25">
      <c r="A61">
        <v>4151</v>
      </c>
      <c r="B61" t="s">
        <v>177</v>
      </c>
      <c r="C61" t="s">
        <v>27</v>
      </c>
      <c r="D61">
        <v>2020</v>
      </c>
      <c r="E61" t="s">
        <v>690</v>
      </c>
      <c r="F61" t="s">
        <v>23</v>
      </c>
      <c r="G61">
        <v>2014</v>
      </c>
      <c r="H61">
        <v>1738868</v>
      </c>
      <c r="I61">
        <v>100</v>
      </c>
      <c r="J61">
        <v>2030</v>
      </c>
      <c r="K61">
        <v>67</v>
      </c>
      <c r="L61">
        <v>573826.43999999994</v>
      </c>
      <c r="M61">
        <v>2020</v>
      </c>
      <c r="N61">
        <v>1142764</v>
      </c>
      <c r="O61">
        <v>51.165900038793502</v>
      </c>
      <c r="P61" t="s">
        <v>45</v>
      </c>
      <c r="Q61">
        <v>3.3204177892390199</v>
      </c>
      <c r="R61">
        <v>1</v>
      </c>
      <c r="S61" t="s">
        <v>592</v>
      </c>
      <c r="T61">
        <v>-1.11368485725649E-2</v>
      </c>
      <c r="AS61">
        <v>1738868</v>
      </c>
      <c r="AT61">
        <v>1639517.33333333</v>
      </c>
      <c r="AU61">
        <v>1540166.66666666</v>
      </c>
      <c r="AV61">
        <v>1440816</v>
      </c>
      <c r="AW61">
        <v>1341465.33333333</v>
      </c>
      <c r="AX61">
        <v>1242114.66666666</v>
      </c>
      <c r="AY61">
        <v>1142764</v>
      </c>
      <c r="AZ61">
        <v>1085870.2439999999</v>
      </c>
      <c r="BA61">
        <v>1028976.488</v>
      </c>
      <c r="BB61">
        <v>972082.73199999996</v>
      </c>
      <c r="BC61">
        <v>915188.97600000002</v>
      </c>
      <c r="BD61">
        <v>858295.22</v>
      </c>
      <c r="BE61">
        <v>801401.46399999899</v>
      </c>
      <c r="BF61">
        <v>744507.70799999998</v>
      </c>
      <c r="BG61">
        <v>687613.951999999</v>
      </c>
      <c r="BH61">
        <v>630720.196</v>
      </c>
      <c r="BI61">
        <v>573826.43999999994</v>
      </c>
      <c r="BJ61">
        <v>567435.82183078595</v>
      </c>
      <c r="BK61">
        <v>561116.37500840705</v>
      </c>
      <c r="BL61">
        <v>554867.30690835195</v>
      </c>
      <c r="BM61">
        <v>548687.83373344701</v>
      </c>
      <c r="BN61">
        <v>542577.18041554897</v>
      </c>
      <c r="BO61">
        <v>536534.58051833103</v>
      </c>
      <c r="BP61">
        <v>530559.276141154</v>
      </c>
      <c r="BQ61">
        <v>524650.51782399998</v>
      </c>
      <c r="BR61">
        <v>518807.56445347698</v>
      </c>
      <c r="BS61">
        <v>513029.68316985702</v>
      </c>
      <c r="BT61">
        <v>507316.14927516301</v>
      </c>
      <c r="BU61">
        <v>501666.246142269</v>
      </c>
      <c r="BV61">
        <v>496079.26512501598</v>
      </c>
      <c r="BW61">
        <v>490554.50546932901</v>
      </c>
      <c r="BX61">
        <v>485091.274225328</v>
      </c>
      <c r="BY61">
        <v>479688.88616040797</v>
      </c>
      <c r="BZ61">
        <v>474346.66367329698</v>
      </c>
      <c r="CA61">
        <v>469063.93670906598</v>
      </c>
      <c r="CB61">
        <v>463840.04267508601</v>
      </c>
      <c r="CC61">
        <v>458674.32635792199</v>
      </c>
    </row>
    <row r="62" spans="1:81" x14ac:dyDescent="0.25">
      <c r="A62">
        <v>54750</v>
      </c>
      <c r="B62" t="s">
        <v>180</v>
      </c>
      <c r="C62" t="s">
        <v>59</v>
      </c>
      <c r="D62">
        <v>2020</v>
      </c>
      <c r="E62" t="s">
        <v>690</v>
      </c>
      <c r="F62" t="s">
        <v>23</v>
      </c>
      <c r="G62">
        <v>2018</v>
      </c>
      <c r="H62">
        <v>40265</v>
      </c>
      <c r="I62">
        <v>100</v>
      </c>
      <c r="J62">
        <v>2050</v>
      </c>
      <c r="K62">
        <v>100</v>
      </c>
      <c r="L62">
        <v>0</v>
      </c>
      <c r="M62">
        <v>2020</v>
      </c>
      <c r="N62">
        <v>32562</v>
      </c>
      <c r="O62">
        <v>19.130758723457099</v>
      </c>
      <c r="P62" t="s">
        <v>45</v>
      </c>
      <c r="Q62">
        <v>3.6600040264999998</v>
      </c>
      <c r="R62">
        <v>1</v>
      </c>
      <c r="S62" t="s">
        <v>592</v>
      </c>
      <c r="T62">
        <v>-1.11368485725649E-2</v>
      </c>
      <c r="AW62">
        <v>40265</v>
      </c>
      <c r="AX62">
        <v>36413.5</v>
      </c>
      <c r="AY62">
        <v>32562</v>
      </c>
      <c r="AZ62">
        <v>31476.6</v>
      </c>
      <c r="BA62">
        <v>30391.200000000001</v>
      </c>
      <c r="BB62">
        <v>29305.8</v>
      </c>
      <c r="BC62">
        <v>28220.400000000001</v>
      </c>
      <c r="BD62">
        <v>27135</v>
      </c>
      <c r="BE62">
        <v>26049.599999999999</v>
      </c>
      <c r="BF62">
        <v>24964.2</v>
      </c>
      <c r="BG62">
        <v>23878.799999999999</v>
      </c>
      <c r="BH62">
        <v>22793.4</v>
      </c>
      <c r="BI62">
        <v>21708</v>
      </c>
      <c r="BJ62">
        <v>20622.599999999999</v>
      </c>
      <c r="BK62">
        <v>19537.199999999899</v>
      </c>
      <c r="BL62">
        <v>18451.8</v>
      </c>
      <c r="BM62">
        <v>17366.400000000001</v>
      </c>
      <c r="BN62">
        <v>16281</v>
      </c>
      <c r="BO62">
        <v>15195.5999999999</v>
      </c>
      <c r="BP62">
        <v>14110.2</v>
      </c>
      <c r="BQ62">
        <v>13024.8</v>
      </c>
      <c r="BR62">
        <v>11939.4</v>
      </c>
      <c r="BS62">
        <v>10854</v>
      </c>
      <c r="BT62">
        <v>9768.6</v>
      </c>
      <c r="BU62">
        <v>8683.2000000000007</v>
      </c>
      <c r="BV62">
        <v>7597.7999999999902</v>
      </c>
      <c r="BW62">
        <v>6512.3999999999896</v>
      </c>
      <c r="BX62">
        <v>5427</v>
      </c>
      <c r="BY62">
        <v>4341.5999999999904</v>
      </c>
      <c r="BZ62">
        <v>3256.2</v>
      </c>
      <c r="CA62">
        <v>2170.7999999999902</v>
      </c>
      <c r="CB62">
        <v>1085.4000000000001</v>
      </c>
      <c r="CC62">
        <v>0</v>
      </c>
    </row>
    <row r="63" spans="1:81" x14ac:dyDescent="0.25">
      <c r="A63">
        <v>4226</v>
      </c>
      <c r="B63" t="s">
        <v>1593</v>
      </c>
      <c r="C63" t="s">
        <v>59</v>
      </c>
      <c r="D63">
        <v>2021</v>
      </c>
      <c r="E63" t="s">
        <v>105</v>
      </c>
      <c r="F63" t="s">
        <v>54</v>
      </c>
      <c r="G63">
        <v>2019</v>
      </c>
      <c r="H63">
        <v>5260000</v>
      </c>
      <c r="I63">
        <v>100</v>
      </c>
      <c r="J63">
        <v>2050</v>
      </c>
      <c r="K63">
        <v>100</v>
      </c>
      <c r="L63">
        <v>0</v>
      </c>
      <c r="M63">
        <v>2020</v>
      </c>
      <c r="N63">
        <v>1171936</v>
      </c>
      <c r="O63">
        <v>7.1428571428571397</v>
      </c>
      <c r="P63" t="s">
        <v>45</v>
      </c>
      <c r="Q63">
        <v>4.0308000000000002</v>
      </c>
      <c r="R63">
        <v>1</v>
      </c>
      <c r="S63" t="s">
        <v>592</v>
      </c>
      <c r="T63">
        <v>-1.11368485725649E-2</v>
      </c>
      <c r="AX63">
        <v>5260000</v>
      </c>
      <c r="AY63">
        <v>1171936</v>
      </c>
      <c r="AZ63">
        <v>1132871.46666666</v>
      </c>
      <c r="BA63">
        <v>1093806.9333333301</v>
      </c>
      <c r="BB63">
        <v>1054742.3999999999</v>
      </c>
      <c r="BC63">
        <v>1015677.8666666599</v>
      </c>
      <c r="BD63">
        <v>976613.33333333302</v>
      </c>
      <c r="BE63">
        <v>937548.80000000005</v>
      </c>
      <c r="BF63">
        <v>898484.26666666602</v>
      </c>
      <c r="BG63">
        <v>859419.73333333305</v>
      </c>
      <c r="BH63">
        <v>820355.2</v>
      </c>
      <c r="BI63">
        <v>781290.66666666605</v>
      </c>
      <c r="BJ63">
        <v>742226.13333333295</v>
      </c>
      <c r="BK63">
        <v>703161.6</v>
      </c>
      <c r="BL63">
        <v>664097.06666666595</v>
      </c>
      <c r="BM63">
        <v>625032.53333333298</v>
      </c>
      <c r="BN63">
        <v>585968</v>
      </c>
      <c r="BO63">
        <v>546903.46666666598</v>
      </c>
      <c r="BP63">
        <v>507838.933333333</v>
      </c>
      <c r="BQ63">
        <v>468774.40000000002</v>
      </c>
      <c r="BR63">
        <v>429709.866666666</v>
      </c>
      <c r="BS63">
        <v>390645.33333333302</v>
      </c>
      <c r="BT63">
        <v>351580.8</v>
      </c>
      <c r="BU63">
        <v>312516.26666666602</v>
      </c>
      <c r="BV63">
        <v>273451.73333333299</v>
      </c>
      <c r="BW63">
        <v>234387.19999999899</v>
      </c>
      <c r="BX63">
        <v>195322.66666666599</v>
      </c>
      <c r="BY63">
        <v>156258.13333333301</v>
      </c>
      <c r="BZ63">
        <v>117193.599999999</v>
      </c>
      <c r="CA63">
        <v>78129.066666666593</v>
      </c>
      <c r="CB63">
        <v>39064.533333333202</v>
      </c>
      <c r="CC63">
        <v>0</v>
      </c>
    </row>
    <row r="64" spans="1:81" x14ac:dyDescent="0.25">
      <c r="A64">
        <v>4209</v>
      </c>
      <c r="B64" t="s">
        <v>1594</v>
      </c>
      <c r="C64" t="s">
        <v>59</v>
      </c>
      <c r="D64">
        <v>2021</v>
      </c>
      <c r="E64" t="s">
        <v>32</v>
      </c>
      <c r="F64" t="s">
        <v>33</v>
      </c>
      <c r="G64">
        <v>2019</v>
      </c>
      <c r="H64">
        <v>14817</v>
      </c>
      <c r="I64">
        <v>100</v>
      </c>
      <c r="J64">
        <v>2025</v>
      </c>
      <c r="K64">
        <v>70</v>
      </c>
      <c r="L64">
        <v>4445.1000000000004</v>
      </c>
      <c r="M64">
        <v>2020</v>
      </c>
      <c r="N64">
        <v>14246</v>
      </c>
      <c r="O64">
        <v>5.5052594028095099</v>
      </c>
      <c r="P64" t="s">
        <v>45</v>
      </c>
      <c r="Q64">
        <v>3.0178063597487799</v>
      </c>
      <c r="R64">
        <v>1</v>
      </c>
      <c r="S64" t="s">
        <v>592</v>
      </c>
      <c r="T64">
        <v>-1.11368485725649E-2</v>
      </c>
      <c r="AX64">
        <v>14817</v>
      </c>
      <c r="AY64">
        <v>14246</v>
      </c>
      <c r="AZ64">
        <v>12285.82</v>
      </c>
      <c r="BA64">
        <v>10325.64</v>
      </c>
      <c r="BB64">
        <v>8365.4599999999991</v>
      </c>
      <c r="BC64">
        <v>6405.28</v>
      </c>
      <c r="BD64">
        <v>4445.1000000000004</v>
      </c>
      <c r="BE64">
        <v>4395.5955944100897</v>
      </c>
      <c r="BF64">
        <v>4346.6425118889101</v>
      </c>
      <c r="BG64">
        <v>4298.2346124349297</v>
      </c>
      <c r="BH64">
        <v>4250.36582442688</v>
      </c>
      <c r="BI64">
        <v>4203.03014386224</v>
      </c>
      <c r="BJ64">
        <v>4156.2216336041201</v>
      </c>
      <c r="BK64">
        <v>4109.9344226366502</v>
      </c>
      <c r="BL64">
        <v>4064.1627053285702</v>
      </c>
      <c r="BM64">
        <v>4018.9007407050599</v>
      </c>
      <c r="BN64">
        <v>3974.1428517276599</v>
      </c>
      <c r="BO64">
        <v>3929.88342458223</v>
      </c>
      <c r="BP64">
        <v>3886.1169079748202</v>
      </c>
      <c r="BQ64">
        <v>3842.8378124354199</v>
      </c>
      <c r="BR64">
        <v>3800.0407096294002</v>
      </c>
      <c r="BS64">
        <v>3757.7202316766802</v>
      </c>
      <c r="BT64">
        <v>3715.8710704784298</v>
      </c>
      <c r="BU64">
        <v>3674.4879770513398</v>
      </c>
      <c r="BV64">
        <v>3633.56576086921</v>
      </c>
      <c r="BW64">
        <v>3593.0992892119498</v>
      </c>
      <c r="BX64">
        <v>3553.0834865218098</v>
      </c>
      <c r="BY64">
        <v>3513.5133337667298</v>
      </c>
      <c r="BZ64">
        <v>3474.38386781088</v>
      </c>
      <c r="CA64">
        <v>3435.6901807921099</v>
      </c>
      <c r="CB64">
        <v>3397.4274195063799</v>
      </c>
      <c r="CC64">
        <v>3359.5907847990602</v>
      </c>
    </row>
    <row r="65" spans="1:81" x14ac:dyDescent="0.25">
      <c r="A65">
        <v>4357</v>
      </c>
      <c r="B65" t="s">
        <v>1595</v>
      </c>
      <c r="C65" t="s">
        <v>27</v>
      </c>
      <c r="D65">
        <v>2020</v>
      </c>
      <c r="E65" t="s">
        <v>44</v>
      </c>
      <c r="F65" t="s">
        <v>33</v>
      </c>
      <c r="G65">
        <v>2018</v>
      </c>
      <c r="H65">
        <v>257323</v>
      </c>
      <c r="I65">
        <v>100</v>
      </c>
      <c r="J65">
        <v>2030</v>
      </c>
      <c r="K65">
        <v>100</v>
      </c>
      <c r="L65">
        <v>0</v>
      </c>
      <c r="M65">
        <v>2020</v>
      </c>
      <c r="N65">
        <v>229252.3</v>
      </c>
      <c r="O65">
        <v>10.9087411541137</v>
      </c>
      <c r="P65" t="s">
        <v>45</v>
      </c>
      <c r="Q65">
        <v>3.3202696347390201</v>
      </c>
      <c r="R65">
        <v>1</v>
      </c>
      <c r="S65" t="s">
        <v>592</v>
      </c>
      <c r="T65">
        <v>-1.11368485725649E-2</v>
      </c>
      <c r="AW65">
        <v>257323</v>
      </c>
      <c r="AX65">
        <v>243287.65</v>
      </c>
      <c r="AY65">
        <v>229252.3</v>
      </c>
      <c r="AZ65">
        <v>206327.06999999899</v>
      </c>
      <c r="BA65">
        <v>183401.84</v>
      </c>
      <c r="BB65">
        <v>160476.60999999999</v>
      </c>
      <c r="BC65">
        <v>137551.38</v>
      </c>
      <c r="BD65">
        <v>114626.15</v>
      </c>
      <c r="BE65">
        <v>91700.92</v>
      </c>
      <c r="BF65">
        <v>68775.69</v>
      </c>
      <c r="BG65">
        <v>45850.459999999897</v>
      </c>
      <c r="BH65">
        <v>22925.229999999901</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row>
    <row r="66" spans="1:81" x14ac:dyDescent="0.25">
      <c r="A66">
        <v>4564</v>
      </c>
      <c r="B66" t="s">
        <v>620</v>
      </c>
      <c r="C66" t="s">
        <v>59</v>
      </c>
      <c r="D66">
        <v>2019</v>
      </c>
      <c r="E66" t="s">
        <v>690</v>
      </c>
      <c r="F66" t="s">
        <v>23</v>
      </c>
      <c r="G66">
        <v>2019</v>
      </c>
      <c r="H66">
        <v>28665.919999999998</v>
      </c>
      <c r="I66">
        <v>100</v>
      </c>
      <c r="J66">
        <v>2030</v>
      </c>
      <c r="K66">
        <v>46</v>
      </c>
      <c r="L66">
        <v>15479.596799999999</v>
      </c>
      <c r="M66">
        <v>2020</v>
      </c>
      <c r="N66">
        <v>26954.799999999999</v>
      </c>
      <c r="O66">
        <v>85.160509901150107</v>
      </c>
      <c r="P66" t="s">
        <v>24</v>
      </c>
      <c r="Q66">
        <v>3.1102448441390198</v>
      </c>
      <c r="R66">
        <v>1</v>
      </c>
      <c r="S66" t="s">
        <v>592</v>
      </c>
      <c r="T66">
        <v>-1.11368485725649E-2</v>
      </c>
      <c r="AX66">
        <v>28665.919999999998</v>
      </c>
      <c r="AY66">
        <v>26954.799999999999</v>
      </c>
      <c r="AZ66">
        <v>25807.27968</v>
      </c>
      <c r="BA66">
        <v>24659.75936</v>
      </c>
      <c r="BB66">
        <v>23512.23904</v>
      </c>
      <c r="BC66">
        <v>22364.718720000001</v>
      </c>
      <c r="BD66">
        <v>21217.198400000001</v>
      </c>
      <c r="BE66">
        <v>20069.678080000002</v>
      </c>
      <c r="BF66">
        <v>18922.157759999998</v>
      </c>
      <c r="BG66">
        <v>17774.637439999999</v>
      </c>
      <c r="BH66">
        <v>16627.117119999999</v>
      </c>
      <c r="BI66">
        <v>15479.596799999999</v>
      </c>
      <c r="BJ66">
        <v>15307.202874474</v>
      </c>
      <c r="BK66">
        <v>15136.7288739914</v>
      </c>
      <c r="BL66">
        <v>14968.153416637801</v>
      </c>
      <c r="BM66">
        <v>14801.455358625801</v>
      </c>
      <c r="BN66">
        <v>14636.6137916432</v>
      </c>
      <c r="BO66">
        <v>14473.6080402306</v>
      </c>
      <c r="BP66">
        <v>14312.4176591879</v>
      </c>
      <c r="BQ66">
        <v>14153.0224310102</v>
      </c>
      <c r="BR66">
        <v>13995.402363351899</v>
      </c>
      <c r="BS66">
        <v>13839.537686519099</v>
      </c>
      <c r="BT66">
        <v>13685.408850990099</v>
      </c>
      <c r="BU66">
        <v>13532.996524963</v>
      </c>
      <c r="BV66">
        <v>13382.2815919314</v>
      </c>
      <c r="BW66">
        <v>13233.2451482866</v>
      </c>
      <c r="BX66">
        <v>13085.868500946501</v>
      </c>
      <c r="BY66">
        <v>12940.133165011001</v>
      </c>
      <c r="BZ66">
        <v>12796.0208614434</v>
      </c>
      <c r="CA66">
        <v>12653.5135147782</v>
      </c>
      <c r="CB66">
        <v>12512.593250853201</v>
      </c>
      <c r="CC66">
        <v>12373.2423945683</v>
      </c>
    </row>
    <row r="67" spans="1:81" x14ac:dyDescent="0.25">
      <c r="A67">
        <v>41143</v>
      </c>
      <c r="B67" t="s">
        <v>621</v>
      </c>
      <c r="C67" t="s">
        <v>31</v>
      </c>
      <c r="D67">
        <v>2018</v>
      </c>
      <c r="E67" t="s">
        <v>117</v>
      </c>
      <c r="F67" t="s">
        <v>54</v>
      </c>
      <c r="G67">
        <v>2006</v>
      </c>
      <c r="H67">
        <v>22651913</v>
      </c>
      <c r="I67">
        <v>100</v>
      </c>
      <c r="J67">
        <v>2050</v>
      </c>
      <c r="K67">
        <v>100</v>
      </c>
      <c r="L67">
        <v>0</v>
      </c>
      <c r="M67">
        <v>2020</v>
      </c>
      <c r="N67">
        <v>15987746</v>
      </c>
      <c r="O67">
        <v>29.419886082027599</v>
      </c>
      <c r="P67" t="s">
        <v>24</v>
      </c>
      <c r="Q67">
        <v>4.0022651913000002</v>
      </c>
      <c r="R67">
        <v>1</v>
      </c>
      <c r="S67" t="s">
        <v>592</v>
      </c>
      <c r="T67">
        <v>-1.11368485725649E-2</v>
      </c>
      <c r="AK67">
        <v>22651913</v>
      </c>
      <c r="AL67">
        <v>22175901.0714285</v>
      </c>
      <c r="AM67">
        <v>21699889.142857101</v>
      </c>
      <c r="AN67">
        <v>21223877.214285702</v>
      </c>
      <c r="AO67">
        <v>20747865.285714202</v>
      </c>
      <c r="AP67">
        <v>20271853.357142799</v>
      </c>
      <c r="AQ67">
        <v>19795841.428571399</v>
      </c>
      <c r="AR67">
        <v>19319829.5</v>
      </c>
      <c r="AS67">
        <v>18843817.5714285</v>
      </c>
      <c r="AT67">
        <v>18367805.642857101</v>
      </c>
      <c r="AU67">
        <v>17891793.714285702</v>
      </c>
      <c r="AV67">
        <v>17415781.785714202</v>
      </c>
      <c r="AW67">
        <v>16939769.857142799</v>
      </c>
      <c r="AX67">
        <v>16463757.928571399</v>
      </c>
      <c r="AY67">
        <v>15987746</v>
      </c>
      <c r="AZ67">
        <v>15454821.133333299</v>
      </c>
      <c r="BA67">
        <v>14921896.2666666</v>
      </c>
      <c r="BB67">
        <v>14388971.4</v>
      </c>
      <c r="BC67">
        <v>13856046.5333333</v>
      </c>
      <c r="BD67">
        <v>13323121.666666601</v>
      </c>
      <c r="BE67">
        <v>12790196.800000001</v>
      </c>
      <c r="BF67">
        <v>12257271.9333333</v>
      </c>
      <c r="BG67">
        <v>11724347.066666599</v>
      </c>
      <c r="BH67">
        <v>11191422.199999999</v>
      </c>
      <c r="BI67">
        <v>10658497.3333333</v>
      </c>
      <c r="BJ67">
        <v>10125572.4666666</v>
      </c>
      <c r="BK67">
        <v>9592647.5999999996</v>
      </c>
      <c r="BL67">
        <v>9059722.7333333306</v>
      </c>
      <c r="BM67">
        <v>8526797.8666666597</v>
      </c>
      <c r="BN67">
        <v>7993873</v>
      </c>
      <c r="BO67">
        <v>7460948.13333333</v>
      </c>
      <c r="BP67">
        <v>6928023.2666666601</v>
      </c>
      <c r="BQ67">
        <v>6395098.4000000004</v>
      </c>
      <c r="BR67">
        <v>5862173.5333333304</v>
      </c>
      <c r="BS67">
        <v>5329248.6666666605</v>
      </c>
      <c r="BT67">
        <v>4796323.8</v>
      </c>
      <c r="BU67">
        <v>4263398.9333333299</v>
      </c>
      <c r="BV67">
        <v>3730474.0666666599</v>
      </c>
      <c r="BW67">
        <v>3197549.1999999899</v>
      </c>
      <c r="BX67">
        <v>2664624.3333333302</v>
      </c>
      <c r="BY67">
        <v>2131699.4666666598</v>
      </c>
      <c r="BZ67">
        <v>1598774.5999999901</v>
      </c>
      <c r="CA67">
        <v>1065849.7333333299</v>
      </c>
      <c r="CB67">
        <v>532924.86666666705</v>
      </c>
      <c r="CC67">
        <v>0</v>
      </c>
    </row>
    <row r="68" spans="1:81" x14ac:dyDescent="0.25">
      <c r="A68">
        <v>4657</v>
      </c>
      <c r="B68" t="s">
        <v>622</v>
      </c>
      <c r="C68" t="s">
        <v>31</v>
      </c>
      <c r="D68">
        <v>2019</v>
      </c>
      <c r="E68" t="s">
        <v>49</v>
      </c>
      <c r="F68" t="s">
        <v>50</v>
      </c>
      <c r="G68">
        <v>2019</v>
      </c>
      <c r="H68">
        <v>12122</v>
      </c>
      <c r="I68">
        <v>100</v>
      </c>
      <c r="J68">
        <v>2030</v>
      </c>
      <c r="K68">
        <v>100</v>
      </c>
      <c r="L68">
        <v>0</v>
      </c>
      <c r="M68">
        <v>2020</v>
      </c>
      <c r="N68">
        <v>5678</v>
      </c>
      <c r="O68">
        <v>53.159544629599097</v>
      </c>
      <c r="P68" t="s">
        <v>24</v>
      </c>
      <c r="Q68">
        <v>3.3202451146390199</v>
      </c>
      <c r="R68">
        <v>1</v>
      </c>
      <c r="S68" t="s">
        <v>592</v>
      </c>
      <c r="T68">
        <v>-1.11368485725649E-2</v>
      </c>
      <c r="AX68">
        <v>12122</v>
      </c>
      <c r="AY68">
        <v>5678</v>
      </c>
      <c r="AZ68">
        <v>5110.2</v>
      </c>
      <c r="BA68">
        <v>4542.3999999999996</v>
      </c>
      <c r="BB68">
        <v>3974.6</v>
      </c>
      <c r="BC68">
        <v>3406.7999999999902</v>
      </c>
      <c r="BD68">
        <v>2839</v>
      </c>
      <c r="BE68">
        <v>2271.1999999999998</v>
      </c>
      <c r="BF68">
        <v>1703.4</v>
      </c>
      <c r="BG68">
        <v>1135.5999999999899</v>
      </c>
      <c r="BH68">
        <v>567.79999999999995</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row>
    <row r="69" spans="1:81" x14ac:dyDescent="0.25">
      <c r="A69">
        <v>4627</v>
      </c>
      <c r="B69" t="s">
        <v>623</v>
      </c>
      <c r="C69" t="s">
        <v>48</v>
      </c>
      <c r="D69">
        <v>2018</v>
      </c>
      <c r="E69" t="s">
        <v>690</v>
      </c>
      <c r="F69" t="s">
        <v>23</v>
      </c>
      <c r="G69">
        <v>2018</v>
      </c>
      <c r="H69">
        <v>146223</v>
      </c>
      <c r="I69">
        <v>100</v>
      </c>
      <c r="J69">
        <v>2030</v>
      </c>
      <c r="K69">
        <v>70</v>
      </c>
      <c r="L69">
        <v>43866.9</v>
      </c>
      <c r="M69">
        <v>2020</v>
      </c>
      <c r="N69">
        <v>127537</v>
      </c>
      <c r="O69">
        <v>18.2558733675863</v>
      </c>
      <c r="P69" t="s">
        <v>24</v>
      </c>
      <c r="Q69">
        <v>3.35025852473902</v>
      </c>
      <c r="R69">
        <v>1</v>
      </c>
      <c r="S69" t="s">
        <v>592</v>
      </c>
      <c r="T69">
        <v>-1.11368485725649E-2</v>
      </c>
      <c r="AW69">
        <v>146223</v>
      </c>
      <c r="AX69">
        <v>136880</v>
      </c>
      <c r="AY69">
        <v>127537</v>
      </c>
      <c r="AZ69">
        <v>119169.99</v>
      </c>
      <c r="BA69">
        <v>110802.98</v>
      </c>
      <c r="BB69">
        <v>102435.97</v>
      </c>
      <c r="BC69">
        <v>94068.959999999905</v>
      </c>
      <c r="BD69">
        <v>85701.95</v>
      </c>
      <c r="BE69">
        <v>77334.94</v>
      </c>
      <c r="BF69">
        <v>68967.929999999993</v>
      </c>
      <c r="BG69">
        <v>60600.92</v>
      </c>
      <c r="BH69">
        <v>52233.91</v>
      </c>
      <c r="BI69">
        <v>43866.9</v>
      </c>
      <c r="BJ69">
        <v>43378.360977352102</v>
      </c>
      <c r="BK69">
        <v>42895.262739821301</v>
      </c>
      <c r="BL69">
        <v>42417.5446942075</v>
      </c>
      <c r="BM69">
        <v>41945.1469221281</v>
      </c>
      <c r="BN69">
        <v>41478.0101725024</v>
      </c>
      <c r="BO69">
        <v>41016.075854119903</v>
      </c>
      <c r="BP69">
        <v>40559.286028291703</v>
      </c>
      <c r="BQ69">
        <v>40107.583401583302</v>
      </c>
      <c r="BR69">
        <v>39660.911318628401</v>
      </c>
      <c r="BS69">
        <v>39219.213755022902</v>
      </c>
      <c r="BT69">
        <v>38782.435310298097</v>
      </c>
      <c r="BU69">
        <v>38350.521200971998</v>
      </c>
      <c r="BV69">
        <v>37923.417253677901</v>
      </c>
      <c r="BW69">
        <v>37501.069898369497</v>
      </c>
      <c r="BX69">
        <v>37083.426161602198</v>
      </c>
      <c r="BY69">
        <v>36670.433659888498</v>
      </c>
      <c r="BZ69">
        <v>36262.040593127997</v>
      </c>
      <c r="CA69">
        <v>35858.195738110197</v>
      </c>
      <c r="CB69">
        <v>35458.848442089402</v>
      </c>
      <c r="CC69">
        <v>35063.948616432397</v>
      </c>
    </row>
    <row r="70" spans="1:81" x14ac:dyDescent="0.25">
      <c r="A70">
        <v>36702</v>
      </c>
      <c r="B70" t="s">
        <v>624</v>
      </c>
      <c r="C70" t="s">
        <v>36</v>
      </c>
      <c r="D70">
        <v>2016</v>
      </c>
      <c r="E70" t="s">
        <v>690</v>
      </c>
      <c r="F70" t="s">
        <v>23</v>
      </c>
      <c r="G70">
        <v>2015</v>
      </c>
      <c r="H70">
        <v>551011.12</v>
      </c>
      <c r="I70">
        <v>100</v>
      </c>
      <c r="J70">
        <v>2030</v>
      </c>
      <c r="K70">
        <v>34</v>
      </c>
      <c r="L70">
        <v>363667.339199999</v>
      </c>
      <c r="M70">
        <v>2020</v>
      </c>
      <c r="N70">
        <v>620359.80000000005</v>
      </c>
      <c r="O70">
        <v>79.205593391127195</v>
      </c>
      <c r="P70" t="s">
        <v>24</v>
      </c>
      <c r="Q70">
        <v>2.9903288017090199</v>
      </c>
      <c r="R70">
        <v>1</v>
      </c>
      <c r="S70" t="s">
        <v>592</v>
      </c>
      <c r="T70">
        <v>-1.11368485725649E-2</v>
      </c>
      <c r="AT70">
        <v>551011.12</v>
      </c>
      <c r="AU70">
        <v>564880.85600000003</v>
      </c>
      <c r="AV70">
        <v>578750.59199999995</v>
      </c>
      <c r="AW70">
        <v>592620.32799999998</v>
      </c>
      <c r="AX70">
        <v>606490.06400000001</v>
      </c>
      <c r="AY70">
        <v>620359.80000000005</v>
      </c>
      <c r="AZ70">
        <v>594690.55391999998</v>
      </c>
      <c r="BA70">
        <v>569021.30784000002</v>
      </c>
      <c r="BB70">
        <v>543352.06175999995</v>
      </c>
      <c r="BC70">
        <v>517682.81568</v>
      </c>
      <c r="BD70">
        <v>492013.56959999999</v>
      </c>
      <c r="BE70">
        <v>466344.32351999998</v>
      </c>
      <c r="BF70">
        <v>440675.07743999898</v>
      </c>
      <c r="BG70">
        <v>415005.83135999902</v>
      </c>
      <c r="BH70">
        <v>389336.58527999901</v>
      </c>
      <c r="BI70">
        <v>363667.339199999</v>
      </c>
      <c r="BJ70">
        <v>359617.23111254099</v>
      </c>
      <c r="BK70">
        <v>355612.22846555599</v>
      </c>
      <c r="BL70">
        <v>351651.828926583</v>
      </c>
      <c r="BM70">
        <v>347735.53575756197</v>
      </c>
      <c r="BN70">
        <v>343862.85775253002</v>
      </c>
      <c r="BO70">
        <v>340033.30917601101</v>
      </c>
      <c r="BP70">
        <v>336246.40970208897</v>
      </c>
      <c r="BQ70">
        <v>332501.684354169</v>
      </c>
      <c r="BR70">
        <v>328798.66344539297</v>
      </c>
      <c r="BS70">
        <v>325136.88251973997</v>
      </c>
      <c r="BT70">
        <v>321515.882293762</v>
      </c>
      <c r="BU70">
        <v>317935.20859898202</v>
      </c>
      <c r="BV70">
        <v>314394.41232492798</v>
      </c>
      <c r="BW70">
        <v>310893.04936280497</v>
      </c>
      <c r="BX70">
        <v>307430.68054978899</v>
      </c>
      <c r="BY70">
        <v>304006.871613945</v>
      </c>
      <c r="BZ70">
        <v>300621.19311976101</v>
      </c>
      <c r="CA70">
        <v>297273.22041428299</v>
      </c>
      <c r="CB70">
        <v>293962.53357385</v>
      </c>
      <c r="CC70">
        <v>290688.71735143103</v>
      </c>
    </row>
    <row r="71" spans="1:81" x14ac:dyDescent="0.25">
      <c r="A71">
        <v>4724</v>
      </c>
      <c r="B71" t="s">
        <v>191</v>
      </c>
      <c r="C71" t="s">
        <v>59</v>
      </c>
      <c r="D71">
        <v>2021</v>
      </c>
      <c r="E71" t="s">
        <v>690</v>
      </c>
      <c r="F71" t="s">
        <v>23</v>
      </c>
      <c r="G71">
        <v>2013</v>
      </c>
      <c r="H71">
        <v>722955</v>
      </c>
      <c r="I71">
        <v>100</v>
      </c>
      <c r="J71">
        <v>2030</v>
      </c>
      <c r="K71">
        <v>50</v>
      </c>
      <c r="L71">
        <v>361477.5</v>
      </c>
      <c r="M71">
        <v>2020</v>
      </c>
      <c r="N71">
        <v>566777</v>
      </c>
      <c r="O71">
        <v>43.205455387956398</v>
      </c>
      <c r="P71" t="s">
        <v>24</v>
      </c>
      <c r="Q71">
        <v>3.15031619793902</v>
      </c>
      <c r="R71">
        <v>1</v>
      </c>
      <c r="S71" t="s">
        <v>592</v>
      </c>
      <c r="T71">
        <v>-1.11368485725649E-2</v>
      </c>
      <c r="AR71">
        <v>722955</v>
      </c>
      <c r="AS71">
        <v>700643.85714285704</v>
      </c>
      <c r="AT71">
        <v>678332.71428571397</v>
      </c>
      <c r="AU71">
        <v>656021.57142857101</v>
      </c>
      <c r="AV71">
        <v>633710.42857142806</v>
      </c>
      <c r="AW71">
        <v>611399.28571428498</v>
      </c>
      <c r="AX71">
        <v>589088.14285714203</v>
      </c>
      <c r="AY71">
        <v>566777</v>
      </c>
      <c r="AZ71">
        <v>546247.05000000005</v>
      </c>
      <c r="BA71">
        <v>525717.1</v>
      </c>
      <c r="BB71">
        <v>505187.15</v>
      </c>
      <c r="BC71">
        <v>484657.2</v>
      </c>
      <c r="BD71">
        <v>464127.25</v>
      </c>
      <c r="BE71">
        <v>443597.3</v>
      </c>
      <c r="BF71">
        <v>423067.35</v>
      </c>
      <c r="BG71">
        <v>402537.4</v>
      </c>
      <c r="BH71">
        <v>382007.44999999902</v>
      </c>
      <c r="BI71">
        <v>361477.5</v>
      </c>
      <c r="BJ71">
        <v>357451.77982011001</v>
      </c>
      <c r="BK71">
        <v>353470.89347626001</v>
      </c>
      <c r="BL71">
        <v>349534.34166080499</v>
      </c>
      <c r="BM71">
        <v>345641.63062681799</v>
      </c>
      <c r="BN71">
        <v>341792.272126153</v>
      </c>
      <c r="BO71">
        <v>337985.78334821103</v>
      </c>
      <c r="BP71">
        <v>334221.68685938203</v>
      </c>
      <c r="BQ71">
        <v>330499.510543162</v>
      </c>
      <c r="BR71">
        <v>326818.78754093603</v>
      </c>
      <c r="BS71">
        <v>323179.05619342299</v>
      </c>
      <c r="BT71">
        <v>319579.85998277197</v>
      </c>
      <c r="BU71">
        <v>316020.74747530301</v>
      </c>
      <c r="BV71">
        <v>312501.27226488199</v>
      </c>
      <c r="BW71">
        <v>309020.99291693402</v>
      </c>
      <c r="BX71">
        <v>305579.47291307402</v>
      </c>
      <c r="BY71">
        <v>302176.28059635701</v>
      </c>
      <c r="BZ71">
        <v>298810.989117135</v>
      </c>
      <c r="CA71">
        <v>295483.17637951899</v>
      </c>
      <c r="CB71">
        <v>292192.42498843902</v>
      </c>
      <c r="CC71">
        <v>288938.32219729299</v>
      </c>
    </row>
    <row r="72" spans="1:81" x14ac:dyDescent="0.25">
      <c r="A72">
        <v>5145</v>
      </c>
      <c r="B72" t="s">
        <v>201</v>
      </c>
      <c r="C72" t="s">
        <v>59</v>
      </c>
      <c r="D72">
        <v>2020</v>
      </c>
      <c r="E72" t="s">
        <v>28</v>
      </c>
      <c r="F72" t="s">
        <v>23</v>
      </c>
      <c r="G72">
        <v>2014</v>
      </c>
      <c r="H72">
        <v>2150000</v>
      </c>
      <c r="I72">
        <v>86</v>
      </c>
      <c r="J72">
        <v>2051</v>
      </c>
      <c r="K72">
        <v>100</v>
      </c>
      <c r="L72">
        <v>0</v>
      </c>
      <c r="M72">
        <v>2020</v>
      </c>
      <c r="N72">
        <v>1990000</v>
      </c>
      <c r="O72">
        <v>7.4418604651162799</v>
      </c>
      <c r="P72" t="s">
        <v>45</v>
      </c>
      <c r="Q72">
        <v>3.52070280487805</v>
      </c>
      <c r="R72">
        <v>1</v>
      </c>
      <c r="S72" t="s">
        <v>592</v>
      </c>
      <c r="T72">
        <v>-1.11368485725649E-2</v>
      </c>
      <c r="AS72">
        <v>2150000</v>
      </c>
      <c r="AT72">
        <v>2123333.3333333302</v>
      </c>
      <c r="AU72">
        <v>2096666.66666666</v>
      </c>
      <c r="AV72">
        <v>2070000</v>
      </c>
      <c r="AW72">
        <v>2043333.33333333</v>
      </c>
      <c r="AX72">
        <v>2016666.66666666</v>
      </c>
      <c r="AY72">
        <v>1990000</v>
      </c>
      <c r="AZ72">
        <v>1925806.4516129</v>
      </c>
      <c r="BA72">
        <v>1861612.9032258</v>
      </c>
      <c r="BB72">
        <v>1797419.3548387</v>
      </c>
      <c r="BC72">
        <v>1733225.8064516101</v>
      </c>
      <c r="BD72">
        <v>1669032.2580645101</v>
      </c>
      <c r="BE72">
        <v>1604838.7096774101</v>
      </c>
      <c r="BF72">
        <v>1540645.1612903201</v>
      </c>
      <c r="BG72">
        <v>1476451.6129032201</v>
      </c>
      <c r="BH72">
        <v>1412258.0645161199</v>
      </c>
      <c r="BI72">
        <v>1348064.5161290299</v>
      </c>
      <c r="BJ72">
        <v>1283870.9677419299</v>
      </c>
      <c r="BK72">
        <v>1219677.4193548299</v>
      </c>
      <c r="BL72">
        <v>1155483.87096774</v>
      </c>
      <c r="BM72">
        <v>1091290.32258064</v>
      </c>
      <c r="BN72">
        <v>1027096.77419354</v>
      </c>
      <c r="BO72">
        <v>962903.22580645105</v>
      </c>
      <c r="BP72">
        <v>898709.67741935397</v>
      </c>
      <c r="BQ72">
        <v>834516.12903225794</v>
      </c>
      <c r="BR72">
        <v>770322.58064516098</v>
      </c>
      <c r="BS72">
        <v>706129.03225806402</v>
      </c>
      <c r="BT72">
        <v>641935.48387096694</v>
      </c>
      <c r="BU72">
        <v>577741.93548386998</v>
      </c>
      <c r="BV72">
        <v>513548.38709677401</v>
      </c>
      <c r="BW72">
        <v>449354.83870967699</v>
      </c>
      <c r="BX72">
        <v>385161.29032258003</v>
      </c>
      <c r="BY72">
        <v>320967.74193548301</v>
      </c>
      <c r="BZ72">
        <v>256774.193548387</v>
      </c>
      <c r="CA72">
        <v>192580.64516129001</v>
      </c>
      <c r="CB72">
        <v>128387.09677419301</v>
      </c>
      <c r="CC72">
        <v>64193.5483870967</v>
      </c>
    </row>
    <row r="73" spans="1:81" x14ac:dyDescent="0.25">
      <c r="A73">
        <v>31888</v>
      </c>
      <c r="B73" t="s">
        <v>1596</v>
      </c>
      <c r="C73" t="s">
        <v>43</v>
      </c>
      <c r="D73">
        <v>2015</v>
      </c>
      <c r="E73" t="s">
        <v>28</v>
      </c>
      <c r="F73" t="s">
        <v>23</v>
      </c>
      <c r="G73">
        <v>2015</v>
      </c>
      <c r="H73">
        <v>32309</v>
      </c>
      <c r="I73">
        <v>100</v>
      </c>
      <c r="J73">
        <v>2025</v>
      </c>
      <c r="K73">
        <v>4</v>
      </c>
      <c r="L73">
        <v>31016.639999999999</v>
      </c>
      <c r="M73">
        <v>2020</v>
      </c>
      <c r="N73">
        <v>30514</v>
      </c>
      <c r="O73">
        <v>761.80784403386394</v>
      </c>
      <c r="P73" t="s">
        <v>691</v>
      </c>
      <c r="Q73">
        <v>2.6878067718957799</v>
      </c>
      <c r="R73">
        <v>1</v>
      </c>
      <c r="S73" t="s">
        <v>592</v>
      </c>
      <c r="T73">
        <v>-1.11368485725649E-2</v>
      </c>
      <c r="AT73">
        <v>32309</v>
      </c>
      <c r="AU73">
        <v>31950</v>
      </c>
      <c r="AV73">
        <v>31591</v>
      </c>
      <c r="AW73">
        <v>31232</v>
      </c>
      <c r="AX73">
        <v>30873</v>
      </c>
      <c r="AY73">
        <v>30514</v>
      </c>
      <c r="AZ73">
        <v>30614.527999999998</v>
      </c>
      <c r="BA73">
        <v>30715.056</v>
      </c>
      <c r="BB73">
        <v>30815.583999999999</v>
      </c>
      <c r="BC73">
        <v>30916.112000000001</v>
      </c>
      <c r="BD73">
        <v>31016.639999999999</v>
      </c>
      <c r="BE73">
        <v>30671.2123770902</v>
      </c>
      <c r="BF73">
        <v>30329.6317293096</v>
      </c>
      <c r="BG73">
        <v>29991.8552134786</v>
      </c>
      <c r="BH73">
        <v>29657.8404635558</v>
      </c>
      <c r="BI73">
        <v>29327.5455853239</v>
      </c>
      <c r="BJ73">
        <v>29000.9291511351</v>
      </c>
      <c r="BK73">
        <v>28677.950194715198</v>
      </c>
      <c r="BL73">
        <v>28358.568206025098</v>
      </c>
      <c r="BM73">
        <v>28042.743126179899</v>
      </c>
      <c r="BN73">
        <v>27730.435342424302</v>
      </c>
      <c r="BO73">
        <v>27421.605683164398</v>
      </c>
      <c r="BP73">
        <v>27116.2154130544</v>
      </c>
      <c r="BQ73">
        <v>26814.226228138199</v>
      </c>
      <c r="BR73">
        <v>26515.6002510449</v>
      </c>
      <c r="BS73">
        <v>26220.300026238299</v>
      </c>
      <c r="BT73">
        <v>25928.288515318902</v>
      </c>
      <c r="BU73">
        <v>25639.529092378001</v>
      </c>
      <c r="BV73">
        <v>25353.985539404301</v>
      </c>
      <c r="BW73">
        <v>25071.622041741</v>
      </c>
      <c r="BX73">
        <v>24792.403183593498</v>
      </c>
      <c r="BY73">
        <v>24516.293943587902</v>
      </c>
      <c r="BZ73">
        <v>24243.259690377599</v>
      </c>
      <c r="CA73">
        <v>23973.266178300499</v>
      </c>
      <c r="CB73">
        <v>23706.279543083001</v>
      </c>
      <c r="CC73">
        <v>23442.2662975928</v>
      </c>
    </row>
    <row r="74" spans="1:81" x14ac:dyDescent="0.25">
      <c r="A74">
        <v>5280</v>
      </c>
      <c r="B74" t="s">
        <v>1597</v>
      </c>
      <c r="C74" t="s">
        <v>43</v>
      </c>
      <c r="D74">
        <v>2019</v>
      </c>
      <c r="E74" t="s">
        <v>44</v>
      </c>
      <c r="F74" t="s">
        <v>33</v>
      </c>
      <c r="G74">
        <v>2015</v>
      </c>
      <c r="H74">
        <v>298090.65999999898</v>
      </c>
      <c r="I74">
        <v>100</v>
      </c>
      <c r="J74">
        <v>2030</v>
      </c>
      <c r="K74">
        <v>41.41</v>
      </c>
      <c r="L74">
        <v>174651.31769399901</v>
      </c>
      <c r="M74">
        <v>2020</v>
      </c>
      <c r="N74">
        <v>202752.8</v>
      </c>
      <c r="O74">
        <v>130.42518975696601</v>
      </c>
      <c r="P74" t="s">
        <v>24</v>
      </c>
      <c r="Q74">
        <v>2.73438798782602</v>
      </c>
      <c r="R74">
        <v>1</v>
      </c>
      <c r="S74" t="s">
        <v>592</v>
      </c>
      <c r="T74">
        <v>-1.11368485725649E-2</v>
      </c>
      <c r="AT74">
        <v>298090.65999999898</v>
      </c>
      <c r="AU74">
        <v>279023.087999999</v>
      </c>
      <c r="AV74">
        <v>259955.51599999901</v>
      </c>
      <c r="AW74">
        <v>240887.943999999</v>
      </c>
      <c r="AX74">
        <v>221820.37199999901</v>
      </c>
      <c r="AY74">
        <v>202752.8</v>
      </c>
      <c r="AZ74">
        <v>199942.651769399</v>
      </c>
      <c r="BA74">
        <v>197132.50353879901</v>
      </c>
      <c r="BB74">
        <v>194322.35530819901</v>
      </c>
      <c r="BC74">
        <v>191512.20707759901</v>
      </c>
      <c r="BD74">
        <v>188702.05884699899</v>
      </c>
      <c r="BE74">
        <v>185891.91061639899</v>
      </c>
      <c r="BF74">
        <v>183081.762385799</v>
      </c>
      <c r="BG74">
        <v>180271.614155199</v>
      </c>
      <c r="BH74">
        <v>177461.465924599</v>
      </c>
      <c r="BI74">
        <v>174651.31769399901</v>
      </c>
      <c r="BJ74">
        <v>172706.252415842</v>
      </c>
      <c r="BK74">
        <v>170782.849035152</v>
      </c>
      <c r="BL74">
        <v>168880.86630665601</v>
      </c>
      <c r="BM74">
        <v>167000.06567179499</v>
      </c>
      <c r="BN74">
        <v>165140.21122880001</v>
      </c>
      <c r="BO74">
        <v>163301.06970310301</v>
      </c>
      <c r="BP74">
        <v>161482.410418082</v>
      </c>
      <c r="BQ74">
        <v>159684.00526612299</v>
      </c>
      <c r="BR74">
        <v>157905.62868001399</v>
      </c>
      <c r="BS74">
        <v>156147.05760464899</v>
      </c>
      <c r="BT74">
        <v>154408.071469054</v>
      </c>
      <c r="BU74">
        <v>152688.45215872099</v>
      </c>
      <c r="BV74">
        <v>150987.98398824999</v>
      </c>
      <c r="BW74">
        <v>149306.453674296</v>
      </c>
      <c r="BX74">
        <v>147643.65030881899</v>
      </c>
      <c r="BY74">
        <v>145999.36533262901</v>
      </c>
      <c r="BZ74">
        <v>144373.39250922899</v>
      </c>
      <c r="CA74">
        <v>142765.52789894599</v>
      </c>
      <c r="CB74">
        <v>141175.56983335299</v>
      </c>
      <c r="CC74">
        <v>139603.31888997401</v>
      </c>
    </row>
    <row r="75" spans="1:81" x14ac:dyDescent="0.25">
      <c r="A75">
        <v>5351</v>
      </c>
      <c r="B75" t="s">
        <v>206</v>
      </c>
      <c r="C75" t="s">
        <v>59</v>
      </c>
      <c r="D75">
        <v>2019</v>
      </c>
      <c r="E75" t="s">
        <v>117</v>
      </c>
      <c r="F75" t="s">
        <v>54</v>
      </c>
      <c r="G75">
        <v>2016</v>
      </c>
      <c r="H75">
        <v>134547</v>
      </c>
      <c r="I75">
        <v>100</v>
      </c>
      <c r="J75">
        <v>2030</v>
      </c>
      <c r="K75">
        <v>30</v>
      </c>
      <c r="L75">
        <v>94182.9</v>
      </c>
      <c r="M75">
        <v>2020</v>
      </c>
      <c r="N75">
        <v>81588</v>
      </c>
      <c r="O75">
        <v>131.20322266568601</v>
      </c>
      <c r="P75" t="s">
        <v>691</v>
      </c>
      <c r="Q75">
        <v>3.2902573571390201</v>
      </c>
      <c r="R75">
        <v>1</v>
      </c>
      <c r="S75" t="s">
        <v>592</v>
      </c>
      <c r="T75">
        <v>-1.11368485725649E-2</v>
      </c>
      <c r="AU75">
        <v>134547</v>
      </c>
      <c r="AV75">
        <v>121307.25</v>
      </c>
      <c r="AW75">
        <v>108067.5</v>
      </c>
      <c r="AX75">
        <v>94827.75</v>
      </c>
      <c r="AY75">
        <v>81588</v>
      </c>
      <c r="AZ75">
        <v>82847.490000000005</v>
      </c>
      <c r="BA75">
        <v>84106.98</v>
      </c>
      <c r="BB75">
        <v>85366.47</v>
      </c>
      <c r="BC75">
        <v>86625.959999999905</v>
      </c>
      <c r="BD75">
        <v>87885.45</v>
      </c>
      <c r="BE75">
        <v>89144.94</v>
      </c>
      <c r="BF75">
        <v>90404.43</v>
      </c>
      <c r="BG75">
        <v>91663.92</v>
      </c>
      <c r="BH75">
        <v>92923.409999999902</v>
      </c>
      <c r="BI75">
        <v>94182.9</v>
      </c>
      <c r="BJ75">
        <v>93133.9993045749</v>
      </c>
      <c r="BK75">
        <v>92096.780057362499</v>
      </c>
      <c r="BL75">
        <v>91071.112163842801</v>
      </c>
      <c r="BM75">
        <v>90056.866978339094</v>
      </c>
      <c r="BN75">
        <v>89053.917287881704</v>
      </c>
      <c r="BO75">
        <v>88062.137296252797</v>
      </c>
      <c r="BP75">
        <v>87081.402608207994</v>
      </c>
      <c r="BQ75">
        <v>86111.590213873802</v>
      </c>
      <c r="BR75">
        <v>85152.578473319198</v>
      </c>
      <c r="BS75">
        <v>84204.247101298301</v>
      </c>
      <c r="BT75">
        <v>83266.477152164298</v>
      </c>
      <c r="BU75">
        <v>82339.151004949701</v>
      </c>
      <c r="BV75">
        <v>81422.152348614094</v>
      </c>
      <c r="BW75">
        <v>80515.366167455199</v>
      </c>
      <c r="BX75">
        <v>79618.678726683705</v>
      </c>
      <c r="BY75">
        <v>78731.977558156897</v>
      </c>
      <c r="BZ75">
        <v>77855.151446273099</v>
      </c>
      <c r="CA75">
        <v>76988.090414021906</v>
      </c>
      <c r="CB75">
        <v>76130.685709190002</v>
      </c>
      <c r="CC75">
        <v>75282.829790721196</v>
      </c>
    </row>
    <row r="76" spans="1:81" x14ac:dyDescent="0.25">
      <c r="A76">
        <v>52700</v>
      </c>
      <c r="B76" t="s">
        <v>1598</v>
      </c>
      <c r="C76" t="s">
        <v>208</v>
      </c>
      <c r="D76">
        <v>2021</v>
      </c>
      <c r="E76" t="s">
        <v>105</v>
      </c>
      <c r="F76" t="s">
        <v>54</v>
      </c>
      <c r="G76">
        <v>2020</v>
      </c>
      <c r="H76">
        <v>286727</v>
      </c>
      <c r="I76">
        <v>100</v>
      </c>
      <c r="J76">
        <v>2050</v>
      </c>
      <c r="K76">
        <v>100</v>
      </c>
      <c r="L76">
        <v>0</v>
      </c>
      <c r="M76">
        <v>2020</v>
      </c>
      <c r="N76">
        <v>286727</v>
      </c>
      <c r="O76">
        <v>0</v>
      </c>
      <c r="P76" t="s">
        <v>45</v>
      </c>
      <c r="Q76">
        <v>4.0000286727000001</v>
      </c>
      <c r="R76">
        <v>1</v>
      </c>
      <c r="S76" t="s">
        <v>592</v>
      </c>
      <c r="T76">
        <v>-1.11368485725649E-2</v>
      </c>
      <c r="AY76">
        <v>286727</v>
      </c>
      <c r="AZ76">
        <v>277169.433333333</v>
      </c>
      <c r="BA76">
        <v>267611.866666666</v>
      </c>
      <c r="BB76">
        <v>258054.3</v>
      </c>
      <c r="BC76">
        <v>248496.73333333299</v>
      </c>
      <c r="BD76">
        <v>238939.16666666599</v>
      </c>
      <c r="BE76">
        <v>229381.6</v>
      </c>
      <c r="BF76">
        <v>219824.03333333301</v>
      </c>
      <c r="BG76">
        <v>210266.46666666601</v>
      </c>
      <c r="BH76">
        <v>200708.9</v>
      </c>
      <c r="BI76">
        <v>191151.33333333299</v>
      </c>
      <c r="BJ76">
        <v>181593.76666666599</v>
      </c>
      <c r="BK76">
        <v>172036.2</v>
      </c>
      <c r="BL76">
        <v>162478.63333333301</v>
      </c>
      <c r="BM76">
        <v>152921.06666666601</v>
      </c>
      <c r="BN76">
        <v>143363.5</v>
      </c>
      <c r="BO76">
        <v>133805.933333333</v>
      </c>
      <c r="BP76">
        <v>124248.366666666</v>
      </c>
      <c r="BQ76">
        <v>114690.8</v>
      </c>
      <c r="BR76">
        <v>105133.233333333</v>
      </c>
      <c r="BS76">
        <v>95575.666666666599</v>
      </c>
      <c r="BT76">
        <v>86018.1</v>
      </c>
      <c r="BU76">
        <v>76460.533333333296</v>
      </c>
      <c r="BV76">
        <v>66902.966666666602</v>
      </c>
      <c r="BW76">
        <v>57345.3999999999</v>
      </c>
      <c r="BX76">
        <v>47787.833333333299</v>
      </c>
      <c r="BY76">
        <v>38230.266666666597</v>
      </c>
      <c r="BZ76">
        <v>28672.699999999899</v>
      </c>
      <c r="CA76">
        <v>19115.133333333299</v>
      </c>
      <c r="CB76">
        <v>9557.5666666666493</v>
      </c>
      <c r="CC76">
        <v>0</v>
      </c>
    </row>
    <row r="77" spans="1:81" x14ac:dyDescent="0.25">
      <c r="A77">
        <v>37535</v>
      </c>
      <c r="B77" t="s">
        <v>1599</v>
      </c>
      <c r="C77" t="s">
        <v>76</v>
      </c>
      <c r="D77">
        <v>2020</v>
      </c>
      <c r="E77" t="s">
        <v>690</v>
      </c>
      <c r="F77" t="s">
        <v>23</v>
      </c>
      <c r="G77">
        <v>2019</v>
      </c>
      <c r="H77">
        <v>104660.75</v>
      </c>
      <c r="I77">
        <v>100</v>
      </c>
      <c r="J77">
        <v>2027</v>
      </c>
      <c r="K77">
        <v>45</v>
      </c>
      <c r="L77">
        <v>57563.412499999999</v>
      </c>
      <c r="M77">
        <v>2020</v>
      </c>
      <c r="N77">
        <v>103313.58</v>
      </c>
      <c r="O77">
        <v>2.8603952399644599</v>
      </c>
      <c r="P77" t="s">
        <v>24</v>
      </c>
      <c r="Q77">
        <v>3.0987909538798801</v>
      </c>
      <c r="R77">
        <v>1</v>
      </c>
      <c r="S77" t="s">
        <v>592</v>
      </c>
      <c r="T77">
        <v>-1.11368485725649E-2</v>
      </c>
      <c r="AX77">
        <v>104660.75</v>
      </c>
      <c r="AY77">
        <v>103313.58</v>
      </c>
      <c r="AZ77">
        <v>96777.841785714205</v>
      </c>
      <c r="BA77">
        <v>90242.103571428495</v>
      </c>
      <c r="BB77">
        <v>83706.3653571428</v>
      </c>
      <c r="BC77">
        <v>77170.627142857105</v>
      </c>
      <c r="BD77">
        <v>70634.888928571396</v>
      </c>
      <c r="BE77">
        <v>64099.150714285701</v>
      </c>
      <c r="BF77">
        <v>57563.412499999999</v>
      </c>
      <c r="BG77">
        <v>56922.3374916674</v>
      </c>
      <c r="BH77">
        <v>56288.402038626198</v>
      </c>
      <c r="BI77">
        <v>55661.526628730397</v>
      </c>
      <c r="BJ77">
        <v>55041.632635348396</v>
      </c>
      <c r="BK77">
        <v>54428.642307501803</v>
      </c>
      <c r="BL77">
        <v>53822.478760112899</v>
      </c>
      <c r="BM77">
        <v>53223.065964361398</v>
      </c>
      <c r="BN77">
        <v>52630.328738148703</v>
      </c>
      <c r="BO77">
        <v>52044.192736667603</v>
      </c>
      <c r="BP77">
        <v>51464.584443077903</v>
      </c>
      <c r="BQ77">
        <v>50891.431159285399</v>
      </c>
      <c r="BR77">
        <v>50324.660996823302</v>
      </c>
      <c r="BS77">
        <v>49764.202867836</v>
      </c>
      <c r="BT77">
        <v>49209.986476162499</v>
      </c>
      <c r="BU77">
        <v>48661.942308519603</v>
      </c>
      <c r="BV77">
        <v>48120.001625782701</v>
      </c>
      <c r="BW77">
        <v>47584.096454364801</v>
      </c>
      <c r="BX77">
        <v>47054.159577690203</v>
      </c>
      <c r="BY77">
        <v>46530.124527764099</v>
      </c>
      <c r="BZ77">
        <v>46011.925576835798</v>
      </c>
      <c r="CA77">
        <v>45499.4977291545</v>
      </c>
      <c r="CB77">
        <v>44992.776712817104</v>
      </c>
      <c r="CC77">
        <v>44491.698971707301</v>
      </c>
    </row>
    <row r="78" spans="1:81" x14ac:dyDescent="0.25">
      <c r="A78">
        <v>5634</v>
      </c>
      <c r="B78" t="s">
        <v>1600</v>
      </c>
      <c r="C78" t="s">
        <v>92</v>
      </c>
      <c r="D78">
        <v>2020</v>
      </c>
      <c r="E78" t="s">
        <v>105</v>
      </c>
      <c r="F78" t="s">
        <v>54</v>
      </c>
      <c r="G78">
        <v>2018</v>
      </c>
      <c r="H78">
        <v>43571141.5</v>
      </c>
      <c r="I78">
        <v>100</v>
      </c>
      <c r="J78">
        <v>2040</v>
      </c>
      <c r="K78">
        <v>54</v>
      </c>
      <c r="L78">
        <v>20042725.09</v>
      </c>
      <c r="M78">
        <v>2020</v>
      </c>
      <c r="N78">
        <v>38494064</v>
      </c>
      <c r="O78">
        <v>33.795434167873601</v>
      </c>
      <c r="P78" t="s">
        <v>706</v>
      </c>
      <c r="Q78">
        <v>3.5888219512195101</v>
      </c>
      <c r="R78">
        <v>1</v>
      </c>
      <c r="S78" t="s">
        <v>592</v>
      </c>
      <c r="T78">
        <v>-1.11368485725649E-2</v>
      </c>
      <c r="AW78">
        <v>43571141.5</v>
      </c>
      <c r="AX78">
        <v>41032602.75</v>
      </c>
      <c r="AY78">
        <v>38494064</v>
      </c>
      <c r="AZ78">
        <v>37571497.054499999</v>
      </c>
      <c r="BA78">
        <v>36648930.108999997</v>
      </c>
      <c r="BB78">
        <v>35726363.163500004</v>
      </c>
      <c r="BC78">
        <v>34803796.218000002</v>
      </c>
      <c r="BD78">
        <v>33881229.272500001</v>
      </c>
      <c r="BE78">
        <v>32958662.327</v>
      </c>
      <c r="BF78">
        <v>32036095.381499998</v>
      </c>
      <c r="BG78">
        <v>31113528.436000001</v>
      </c>
      <c r="BH78">
        <v>30190961.490499999</v>
      </c>
      <c r="BI78">
        <v>29268394.545000002</v>
      </c>
      <c r="BJ78">
        <v>28345827.5995</v>
      </c>
      <c r="BK78">
        <v>27423260.653999999</v>
      </c>
      <c r="BL78">
        <v>26500693.708499901</v>
      </c>
      <c r="BM78">
        <v>25578126.763</v>
      </c>
      <c r="BN78">
        <v>24655559.817499999</v>
      </c>
      <c r="BO78">
        <v>23732992.872000001</v>
      </c>
      <c r="BP78">
        <v>22810425.9265</v>
      </c>
      <c r="BQ78">
        <v>21887858.980999999</v>
      </c>
      <c r="BR78">
        <v>20965292.035500001</v>
      </c>
      <c r="BS78">
        <v>20042725.09</v>
      </c>
      <c r="BT78">
        <v>19819512.295691099</v>
      </c>
      <c r="BU78">
        <v>19598785.388471901</v>
      </c>
      <c r="BV78">
        <v>19380516.683394302</v>
      </c>
      <c r="BW78">
        <v>19164678.803833202</v>
      </c>
      <c r="BX78">
        <v>18951244.6780531</v>
      </c>
      <c r="BY78">
        <v>18740187.535812002</v>
      </c>
      <c r="BZ78">
        <v>18531480.9050042</v>
      </c>
      <c r="CA78">
        <v>18325098.608339801</v>
      </c>
      <c r="CB78">
        <v>18121014.760061398</v>
      </c>
      <c r="CC78">
        <v>17919203.762697399</v>
      </c>
    </row>
    <row r="79" spans="1:81" x14ac:dyDescent="0.25">
      <c r="A79">
        <v>5653</v>
      </c>
      <c r="B79" t="s">
        <v>1601</v>
      </c>
      <c r="C79" t="s">
        <v>27</v>
      </c>
      <c r="D79">
        <v>2020</v>
      </c>
      <c r="E79" t="s">
        <v>105</v>
      </c>
      <c r="F79" t="s">
        <v>54</v>
      </c>
      <c r="G79">
        <v>2000</v>
      </c>
      <c r="H79">
        <v>49050228</v>
      </c>
      <c r="I79">
        <v>100</v>
      </c>
      <c r="J79">
        <v>2050</v>
      </c>
      <c r="K79">
        <v>100</v>
      </c>
      <c r="L79">
        <v>0</v>
      </c>
      <c r="M79">
        <v>2020</v>
      </c>
      <c r="N79">
        <v>33064307</v>
      </c>
      <c r="O79">
        <v>26.014756059533699</v>
      </c>
      <c r="P79" t="s">
        <v>45</v>
      </c>
      <c r="Q79">
        <v>4.0049960898999997</v>
      </c>
      <c r="R79">
        <v>1</v>
      </c>
      <c r="S79" t="s">
        <v>592</v>
      </c>
      <c r="T79">
        <v>-1.11368485725649E-2</v>
      </c>
      <c r="AE79">
        <v>49050228</v>
      </c>
      <c r="AF79">
        <v>48250931.950000003</v>
      </c>
      <c r="AG79">
        <v>47451635.899999999</v>
      </c>
      <c r="AH79">
        <v>46652339.850000001</v>
      </c>
      <c r="AI79">
        <v>45853043.799999997</v>
      </c>
      <c r="AJ79">
        <v>45053747.75</v>
      </c>
      <c r="AK79">
        <v>44254451.700000003</v>
      </c>
      <c r="AL79">
        <v>43455155.649999999</v>
      </c>
      <c r="AM79">
        <v>42655859.600000001</v>
      </c>
      <c r="AN79">
        <v>41856563.549999997</v>
      </c>
      <c r="AO79">
        <v>41057267.5</v>
      </c>
      <c r="AP79">
        <v>40257971.450000003</v>
      </c>
      <c r="AQ79">
        <v>39458675.399999999</v>
      </c>
      <c r="AR79">
        <v>38659379.350000001</v>
      </c>
      <c r="AS79">
        <v>37860083.299999997</v>
      </c>
      <c r="AT79">
        <v>37060787.25</v>
      </c>
      <c r="AU79">
        <v>36261491.200000003</v>
      </c>
      <c r="AV79">
        <v>35462195.149999999</v>
      </c>
      <c r="AW79">
        <v>34662899.100000001</v>
      </c>
      <c r="AX79">
        <v>33863603.049999997</v>
      </c>
      <c r="AY79">
        <v>33064307</v>
      </c>
      <c r="AZ79">
        <v>31962163.4333333</v>
      </c>
      <c r="BA79">
        <v>30860019.8666666</v>
      </c>
      <c r="BB79">
        <v>29757876.300000001</v>
      </c>
      <c r="BC79">
        <v>28655732.733333301</v>
      </c>
      <c r="BD79">
        <v>27553589.166666601</v>
      </c>
      <c r="BE79">
        <v>26451445.600000001</v>
      </c>
      <c r="BF79">
        <v>25349302.033333302</v>
      </c>
      <c r="BG79">
        <v>24247158.466666602</v>
      </c>
      <c r="BH79">
        <v>23145014.899999999</v>
      </c>
      <c r="BI79">
        <v>22042871.333333299</v>
      </c>
      <c r="BJ79">
        <v>20940727.766666599</v>
      </c>
      <c r="BK79">
        <v>19838584.199999999</v>
      </c>
      <c r="BL79">
        <v>18736440.633333299</v>
      </c>
      <c r="BM79">
        <v>17634297.066666599</v>
      </c>
      <c r="BN79">
        <v>16532153.5</v>
      </c>
      <c r="BO79">
        <v>15430009.9333333</v>
      </c>
      <c r="BP79">
        <v>14327866.3666666</v>
      </c>
      <c r="BQ79">
        <v>13225722.800000001</v>
      </c>
      <c r="BR79">
        <v>12123579.233333301</v>
      </c>
      <c r="BS79">
        <v>11021435.666666601</v>
      </c>
      <c r="BT79">
        <v>9919292.0999999996</v>
      </c>
      <c r="BU79">
        <v>8817148.5333333295</v>
      </c>
      <c r="BV79">
        <v>7715004.9666666603</v>
      </c>
      <c r="BW79">
        <v>6612861.3999999901</v>
      </c>
      <c r="BX79">
        <v>5510717.8333333302</v>
      </c>
      <c r="BY79">
        <v>4408574.2666666601</v>
      </c>
      <c r="BZ79">
        <v>3306430.6999999899</v>
      </c>
      <c r="CA79">
        <v>2204287.13333333</v>
      </c>
      <c r="CB79">
        <v>1102143.5666666599</v>
      </c>
      <c r="CC79">
        <v>0</v>
      </c>
    </row>
    <row r="80" spans="1:81" x14ac:dyDescent="0.25">
      <c r="A80">
        <v>33267</v>
      </c>
      <c r="B80" t="s">
        <v>1602</v>
      </c>
      <c r="C80" t="s">
        <v>27</v>
      </c>
      <c r="D80">
        <v>2015</v>
      </c>
      <c r="E80" t="s">
        <v>32</v>
      </c>
      <c r="F80" t="s">
        <v>33</v>
      </c>
      <c r="G80">
        <v>2015</v>
      </c>
      <c r="H80">
        <v>766000</v>
      </c>
      <c r="I80">
        <v>98</v>
      </c>
      <c r="J80">
        <v>2030</v>
      </c>
      <c r="K80">
        <v>100</v>
      </c>
      <c r="L80">
        <v>0</v>
      </c>
      <c r="M80">
        <v>2020</v>
      </c>
      <c r="N80">
        <v>321279</v>
      </c>
      <c r="O80">
        <v>58.057571801566603</v>
      </c>
      <c r="P80" t="s">
        <v>24</v>
      </c>
      <c r="Q80">
        <v>3.3003205024390199</v>
      </c>
      <c r="R80">
        <v>1</v>
      </c>
      <c r="S80" t="s">
        <v>592</v>
      </c>
      <c r="T80">
        <v>-1.11368485725649E-2</v>
      </c>
      <c r="AT80">
        <v>766000</v>
      </c>
      <c r="AU80">
        <v>677055.8</v>
      </c>
      <c r="AV80">
        <v>588111.6</v>
      </c>
      <c r="AW80">
        <v>499167.4</v>
      </c>
      <c r="AX80">
        <v>410223.19999999902</v>
      </c>
      <c r="AY80">
        <v>321279</v>
      </c>
      <c r="AZ80">
        <v>289151.09999999998</v>
      </c>
      <c r="BA80">
        <v>257023.2</v>
      </c>
      <c r="BB80">
        <v>224895.3</v>
      </c>
      <c r="BC80">
        <v>192767.4</v>
      </c>
      <c r="BD80">
        <v>160639.5</v>
      </c>
      <c r="BE80">
        <v>128511.6</v>
      </c>
      <c r="BF80">
        <v>96383.7</v>
      </c>
      <c r="BG80">
        <v>64255.799999999901</v>
      </c>
      <c r="BH80">
        <v>32127.8999999999</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row>
    <row r="81" spans="1:81" x14ac:dyDescent="0.25">
      <c r="A81">
        <v>48176</v>
      </c>
      <c r="B81" t="s">
        <v>627</v>
      </c>
      <c r="C81" t="s">
        <v>111</v>
      </c>
      <c r="D81">
        <v>2016</v>
      </c>
      <c r="E81" t="s">
        <v>105</v>
      </c>
      <c r="F81" t="s">
        <v>54</v>
      </c>
      <c r="G81">
        <v>2015</v>
      </c>
      <c r="H81">
        <v>63743</v>
      </c>
      <c r="I81">
        <v>100</v>
      </c>
      <c r="J81">
        <v>2025</v>
      </c>
      <c r="K81">
        <v>30</v>
      </c>
      <c r="L81">
        <v>44620.1</v>
      </c>
      <c r="M81">
        <v>2020</v>
      </c>
      <c r="N81">
        <v>28971</v>
      </c>
      <c r="O81">
        <v>181.83434520914699</v>
      </c>
      <c r="P81" t="s">
        <v>691</v>
      </c>
      <c r="Q81">
        <v>3.2878112523487801</v>
      </c>
      <c r="R81">
        <v>1</v>
      </c>
      <c r="S81" t="s">
        <v>592</v>
      </c>
      <c r="T81">
        <v>-1.11368485725649E-2</v>
      </c>
      <c r="AT81">
        <v>63743</v>
      </c>
      <c r="AU81">
        <v>56788.6</v>
      </c>
      <c r="AV81">
        <v>49834.2</v>
      </c>
      <c r="AW81">
        <v>42879.8</v>
      </c>
      <c r="AX81">
        <v>35925.3999999999</v>
      </c>
      <c r="AY81">
        <v>28971</v>
      </c>
      <c r="AZ81">
        <v>32100.82</v>
      </c>
      <c r="BA81">
        <v>35230.639999999999</v>
      </c>
      <c r="BB81">
        <v>38360.46</v>
      </c>
      <c r="BC81">
        <v>41490.28</v>
      </c>
      <c r="BD81">
        <v>44620.1</v>
      </c>
      <c r="BE81">
        <v>44123.1727030072</v>
      </c>
      <c r="BF81">
        <v>43631.779610072699</v>
      </c>
      <c r="BG81">
        <v>43145.8590876038</v>
      </c>
      <c r="BH81">
        <v>42665.350188411998</v>
      </c>
      <c r="BI81">
        <v>42190.1926440682</v>
      </c>
      <c r="BJ81">
        <v>41720.326857343804</v>
      </c>
      <c r="BK81">
        <v>41255.693894735698</v>
      </c>
      <c r="BL81">
        <v>40796.235479073897</v>
      </c>
      <c r="BM81">
        <v>40341.893982212801</v>
      </c>
      <c r="BN81">
        <v>39892.612417802397</v>
      </c>
      <c r="BO81">
        <v>39448.334434141303</v>
      </c>
      <c r="BP81">
        <v>39009.0043071084</v>
      </c>
      <c r="BQ81">
        <v>38574.566933173599</v>
      </c>
      <c r="BR81">
        <v>38144.967822486498</v>
      </c>
      <c r="BS81">
        <v>37720.153092042201</v>
      </c>
      <c r="BT81">
        <v>37300.069458922102</v>
      </c>
      <c r="BU81">
        <v>36884.664233611897</v>
      </c>
      <c r="BV81">
        <v>36473.885313392297</v>
      </c>
      <c r="BW81">
        <v>36067.681175803998</v>
      </c>
      <c r="BX81">
        <v>35666.000872185497</v>
      </c>
      <c r="BY81">
        <v>35268.794021283</v>
      </c>
      <c r="BZ81">
        <v>34876.010802930999</v>
      </c>
      <c r="CA81">
        <v>34487.601951803597</v>
      </c>
      <c r="CB81">
        <v>34103.518751235497</v>
      </c>
      <c r="CC81">
        <v>33723.713027111298</v>
      </c>
    </row>
    <row r="82" spans="1:81" x14ac:dyDescent="0.25">
      <c r="A82">
        <v>847016</v>
      </c>
      <c r="B82" t="s">
        <v>1603</v>
      </c>
      <c r="C82" t="s">
        <v>59</v>
      </c>
      <c r="D82">
        <v>2020</v>
      </c>
      <c r="E82" t="s">
        <v>690</v>
      </c>
      <c r="F82" t="s">
        <v>23</v>
      </c>
      <c r="G82">
        <v>2018</v>
      </c>
      <c r="H82">
        <v>14488</v>
      </c>
      <c r="I82">
        <v>100</v>
      </c>
      <c r="J82">
        <v>2030</v>
      </c>
      <c r="K82">
        <v>40</v>
      </c>
      <c r="L82">
        <v>8692.7999999999993</v>
      </c>
      <c r="M82">
        <v>2020</v>
      </c>
      <c r="N82">
        <v>11587</v>
      </c>
      <c r="O82">
        <v>50.814825001719001</v>
      </c>
      <c r="P82" t="s">
        <v>24</v>
      </c>
      <c r="Q82">
        <v>3.05024535673902</v>
      </c>
      <c r="R82">
        <v>1</v>
      </c>
      <c r="S82" t="s">
        <v>592</v>
      </c>
      <c r="T82">
        <v>-1.11368485725649E-2</v>
      </c>
      <c r="AW82">
        <v>14488</v>
      </c>
      <c r="AX82">
        <v>13037.5</v>
      </c>
      <c r="AY82">
        <v>11587</v>
      </c>
      <c r="AZ82">
        <v>11297.58</v>
      </c>
      <c r="BA82">
        <v>11008.16</v>
      </c>
      <c r="BB82">
        <v>10718.74</v>
      </c>
      <c r="BC82">
        <v>10429.32</v>
      </c>
      <c r="BD82">
        <v>10139.9</v>
      </c>
      <c r="BE82">
        <v>9850.48</v>
      </c>
      <c r="BF82">
        <v>9561.06</v>
      </c>
      <c r="BG82">
        <v>9271.64</v>
      </c>
      <c r="BH82">
        <v>8982.2199999999993</v>
      </c>
      <c r="BI82">
        <v>8692.7999999999993</v>
      </c>
      <c r="BJ82">
        <v>8595.9896027283994</v>
      </c>
      <c r="BK82">
        <v>8500.2573681914691</v>
      </c>
      <c r="BL82">
        <v>8405.5912890541003</v>
      </c>
      <c r="BM82">
        <v>8311.9794917050294</v>
      </c>
      <c r="BN82">
        <v>8219.4102347676508</v>
      </c>
      <c r="BO82">
        <v>8127.87190762725</v>
      </c>
      <c r="BP82">
        <v>8037.3530289747996</v>
      </c>
      <c r="BQ82">
        <v>7947.84224536686</v>
      </c>
      <c r="BR82">
        <v>7859.3283298015804</v>
      </c>
      <c r="BS82">
        <v>7771.8001803105099</v>
      </c>
      <c r="BT82">
        <v>7685.2468185661601</v>
      </c>
      <c r="BU82">
        <v>7599.6573885050002</v>
      </c>
      <c r="BV82">
        <v>7515.0211549658397</v>
      </c>
      <c r="BW82">
        <v>7431.3275023433698</v>
      </c>
      <c r="BX82">
        <v>7348.5659332566302</v>
      </c>
      <c r="BY82">
        <v>7266.7260672324401</v>
      </c>
      <c r="BZ82">
        <v>7185.7976394033703</v>
      </c>
      <c r="CA82">
        <v>7105.7704992202398</v>
      </c>
      <c r="CB82">
        <v>7026.6346091790201</v>
      </c>
      <c r="CC82">
        <v>6948.3800435618496</v>
      </c>
    </row>
    <row r="83" spans="1:81" x14ac:dyDescent="0.25">
      <c r="A83">
        <v>40195</v>
      </c>
      <c r="B83" t="s">
        <v>1604</v>
      </c>
      <c r="C83" t="s">
        <v>27</v>
      </c>
      <c r="D83">
        <v>2021</v>
      </c>
      <c r="E83" t="s">
        <v>690</v>
      </c>
      <c r="F83" t="s">
        <v>23</v>
      </c>
      <c r="G83">
        <v>2019</v>
      </c>
      <c r="H83">
        <v>616652</v>
      </c>
      <c r="I83">
        <v>100</v>
      </c>
      <c r="J83">
        <v>2035</v>
      </c>
      <c r="K83">
        <v>61.8</v>
      </c>
      <c r="L83">
        <v>235561.06400000001</v>
      </c>
      <c r="M83">
        <v>2020</v>
      </c>
      <c r="N83">
        <v>594476</v>
      </c>
      <c r="O83">
        <v>8.5407821979902803</v>
      </c>
      <c r="P83" t="s">
        <v>45</v>
      </c>
      <c r="Q83">
        <v>3.2706960449292701</v>
      </c>
      <c r="R83">
        <v>1</v>
      </c>
      <c r="S83" t="s">
        <v>592</v>
      </c>
      <c r="T83">
        <v>-1.11368485725649E-2</v>
      </c>
      <c r="AX83">
        <v>616652</v>
      </c>
      <c r="AY83">
        <v>594476</v>
      </c>
      <c r="AZ83">
        <v>570548.33759999997</v>
      </c>
      <c r="BA83">
        <v>546620.67520000006</v>
      </c>
      <c r="BB83">
        <v>522693.01280000003</v>
      </c>
      <c r="BC83">
        <v>498765.3504</v>
      </c>
      <c r="BD83">
        <v>474837.68800000002</v>
      </c>
      <c r="BE83">
        <v>450910.02559999999</v>
      </c>
      <c r="BF83">
        <v>426982.36320000002</v>
      </c>
      <c r="BG83">
        <v>403054.70079999999</v>
      </c>
      <c r="BH83">
        <v>379127.03840000002</v>
      </c>
      <c r="BI83">
        <v>355199.37599999999</v>
      </c>
      <c r="BJ83">
        <v>331271.71360000002</v>
      </c>
      <c r="BK83">
        <v>307344.05119999999</v>
      </c>
      <c r="BL83">
        <v>283416.38880000002</v>
      </c>
      <c r="BM83">
        <v>259488.726399999</v>
      </c>
      <c r="BN83">
        <v>235561.06400000001</v>
      </c>
      <c r="BO83">
        <v>232937.656100639</v>
      </c>
      <c r="BP83">
        <v>230343.46469779799</v>
      </c>
      <c r="BQ83">
        <v>227778.164411779</v>
      </c>
      <c r="BR83">
        <v>225241.43348658801</v>
      </c>
      <c r="BS83">
        <v>222732.95374958101</v>
      </c>
      <c r="BT83">
        <v>220252.41057155101</v>
      </c>
      <c r="BU83">
        <v>217799.49282727399</v>
      </c>
      <c r="BV83">
        <v>215373.89285647499</v>
      </c>
      <c r="BW83">
        <v>212975.30642524801</v>
      </c>
      <c r="BX83">
        <v>210603.43268789499</v>
      </c>
      <c r="BY83">
        <v>208257.97414918701</v>
      </c>
      <c r="BZ83">
        <v>205938.63662705899</v>
      </c>
      <c r="CA83">
        <v>203645.129215703</v>
      </c>
      <c r="CB83">
        <v>201377.16424908701</v>
      </c>
      <c r="CC83">
        <v>199134.45726487201</v>
      </c>
    </row>
    <row r="84" spans="1:81" x14ac:dyDescent="0.25">
      <c r="A84">
        <v>838337</v>
      </c>
      <c r="B84" t="s">
        <v>1605</v>
      </c>
      <c r="C84" t="s">
        <v>78</v>
      </c>
      <c r="D84">
        <v>2018</v>
      </c>
      <c r="E84" t="s">
        <v>44</v>
      </c>
      <c r="F84" t="s">
        <v>33</v>
      </c>
      <c r="G84">
        <v>2018</v>
      </c>
      <c r="H84">
        <v>379.2</v>
      </c>
      <c r="I84">
        <v>100</v>
      </c>
      <c r="J84">
        <v>2030</v>
      </c>
      <c r="K84">
        <v>5</v>
      </c>
      <c r="L84">
        <v>360.23999999999899</v>
      </c>
      <c r="M84">
        <v>2020</v>
      </c>
      <c r="N84">
        <v>361.5</v>
      </c>
      <c r="O84">
        <v>93.354430379746802</v>
      </c>
      <c r="P84" t="s">
        <v>24</v>
      </c>
      <c r="Q84">
        <v>2.3702439403590199</v>
      </c>
      <c r="R84">
        <v>1</v>
      </c>
      <c r="S84" t="s">
        <v>592</v>
      </c>
      <c r="T84">
        <v>-1.11368485725649E-2</v>
      </c>
      <c r="AW84">
        <v>379.2</v>
      </c>
      <c r="AX84">
        <v>370.35</v>
      </c>
      <c r="AY84">
        <v>361.5</v>
      </c>
      <c r="AZ84">
        <v>361.37400000000002</v>
      </c>
      <c r="BA84">
        <v>361.24799999999999</v>
      </c>
      <c r="BB84">
        <v>361.12199999999899</v>
      </c>
      <c r="BC84">
        <v>360.99599999999998</v>
      </c>
      <c r="BD84">
        <v>360.87</v>
      </c>
      <c r="BE84">
        <v>360.74399999999901</v>
      </c>
      <c r="BF84">
        <v>360.61799999999999</v>
      </c>
      <c r="BG84">
        <v>360.491999999999</v>
      </c>
      <c r="BH84">
        <v>360.36599999999999</v>
      </c>
      <c r="BI84">
        <v>360.23999999999899</v>
      </c>
      <c r="BJ84">
        <v>356.22806167021901</v>
      </c>
      <c r="BK84">
        <v>352.26080369009901</v>
      </c>
      <c r="BL84">
        <v>348.33772846135298</v>
      </c>
      <c r="BM84">
        <v>344.45834392736703</v>
      </c>
      <c r="BN84">
        <v>340.62216351149198</v>
      </c>
      <c r="BO84">
        <v>336.82870605600499</v>
      </c>
      <c r="BP84">
        <v>333.07749576176599</v>
      </c>
      <c r="BQ84">
        <v>329.36806212853799</v>
      </c>
      <c r="BR84">
        <v>325.69993989597299</v>
      </c>
      <c r="BS84">
        <v>322.07266898525802</v>
      </c>
      <c r="BT84">
        <v>318.48579444140802</v>
      </c>
      <c r="BU84">
        <v>314.93886637620102</v>
      </c>
      <c r="BV84">
        <v>311.43143991175401</v>
      </c>
      <c r="BW84">
        <v>307.963075124721</v>
      </c>
      <c r="BX84">
        <v>304.53333699111499</v>
      </c>
      <c r="BY84">
        <v>301.14179533174701</v>
      </c>
      <c r="BZ84">
        <v>297.788024758267</v>
      </c>
      <c r="CA84">
        <v>294.47160461981099</v>
      </c>
      <c r="CB84">
        <v>291.19211895024</v>
      </c>
      <c r="CC84">
        <v>287.94915641596702</v>
      </c>
    </row>
    <row r="85" spans="1:81" x14ac:dyDescent="0.25">
      <c r="A85">
        <v>6305</v>
      </c>
      <c r="B85" t="s">
        <v>226</v>
      </c>
      <c r="C85" t="s">
        <v>36</v>
      </c>
      <c r="D85">
        <v>2020</v>
      </c>
      <c r="E85" t="s">
        <v>32</v>
      </c>
      <c r="F85" t="s">
        <v>33</v>
      </c>
      <c r="G85">
        <v>2009</v>
      </c>
      <c r="H85">
        <v>1139094</v>
      </c>
      <c r="I85">
        <v>100</v>
      </c>
      <c r="J85">
        <v>2050</v>
      </c>
      <c r="K85">
        <v>80</v>
      </c>
      <c r="L85">
        <v>227818.799999999</v>
      </c>
      <c r="M85">
        <v>2020</v>
      </c>
      <c r="N85">
        <v>870135</v>
      </c>
      <c r="O85">
        <v>29.5145747409784</v>
      </c>
      <c r="P85" t="s">
        <v>45</v>
      </c>
      <c r="Q85">
        <v>3.1301139093999999</v>
      </c>
      <c r="R85">
        <v>1</v>
      </c>
      <c r="S85" t="s">
        <v>592</v>
      </c>
      <c r="T85">
        <v>-1.11368485725649E-2</v>
      </c>
      <c r="AN85">
        <v>1139094</v>
      </c>
      <c r="AO85">
        <v>1114643.18181818</v>
      </c>
      <c r="AP85">
        <v>1090192.36363636</v>
      </c>
      <c r="AQ85">
        <v>1065741.5454545401</v>
      </c>
      <c r="AR85">
        <v>1041290.72727272</v>
      </c>
      <c r="AS85">
        <v>1016839.9090909</v>
      </c>
      <c r="AT85">
        <v>992389.09090909001</v>
      </c>
      <c r="AU85">
        <v>967938.27272727201</v>
      </c>
      <c r="AV85">
        <v>943487.45454545401</v>
      </c>
      <c r="AW85">
        <v>919036.636363636</v>
      </c>
      <c r="AX85">
        <v>894585.818181818</v>
      </c>
      <c r="AY85">
        <v>870135</v>
      </c>
      <c r="AZ85">
        <v>848724.46</v>
      </c>
      <c r="BA85">
        <v>827313.92</v>
      </c>
      <c r="BB85">
        <v>805903.38</v>
      </c>
      <c r="BC85">
        <v>784492.84</v>
      </c>
      <c r="BD85">
        <v>763082.3</v>
      </c>
      <c r="BE85">
        <v>741671.76</v>
      </c>
      <c r="BF85">
        <v>720261.22</v>
      </c>
      <c r="BG85">
        <v>698850.679999999</v>
      </c>
      <c r="BH85">
        <v>677440.14</v>
      </c>
      <c r="BI85">
        <v>656029.6</v>
      </c>
      <c r="BJ85">
        <v>634619.06000000006</v>
      </c>
      <c r="BK85">
        <v>613208.52</v>
      </c>
      <c r="BL85">
        <v>591797.98</v>
      </c>
      <c r="BM85">
        <v>570387.43999999994</v>
      </c>
      <c r="BN85">
        <v>548976.89999999898</v>
      </c>
      <c r="BO85">
        <v>527566.36</v>
      </c>
      <c r="BP85">
        <v>506155.81999999902</v>
      </c>
      <c r="BQ85">
        <v>484745.27999999898</v>
      </c>
      <c r="BR85">
        <v>463334.74</v>
      </c>
      <c r="BS85">
        <v>441924.19999999902</v>
      </c>
      <c r="BT85">
        <v>420513.66</v>
      </c>
      <c r="BU85">
        <v>399103.12</v>
      </c>
      <c r="BV85">
        <v>377692.57999999903</v>
      </c>
      <c r="BW85">
        <v>356282.03999999899</v>
      </c>
      <c r="BX85">
        <v>334871.49999999901</v>
      </c>
      <c r="BY85">
        <v>313460.95999999897</v>
      </c>
      <c r="BZ85">
        <v>292050.41999999899</v>
      </c>
      <c r="CA85">
        <v>270639.87999999902</v>
      </c>
      <c r="CB85">
        <v>249229.33999999901</v>
      </c>
      <c r="CC85">
        <v>227818.799999999</v>
      </c>
    </row>
    <row r="86" spans="1:81" x14ac:dyDescent="0.25">
      <c r="A86">
        <v>6332</v>
      </c>
      <c r="B86" t="s">
        <v>629</v>
      </c>
      <c r="C86" t="s">
        <v>65</v>
      </c>
      <c r="D86">
        <v>2020</v>
      </c>
      <c r="E86" t="s">
        <v>49</v>
      </c>
      <c r="F86" t="s">
        <v>50</v>
      </c>
      <c r="G86">
        <v>2019</v>
      </c>
      <c r="H86">
        <v>3566389</v>
      </c>
      <c r="I86">
        <v>99.99</v>
      </c>
      <c r="J86">
        <v>2045</v>
      </c>
      <c r="K86">
        <v>100</v>
      </c>
      <c r="L86">
        <v>0</v>
      </c>
      <c r="M86">
        <v>2020</v>
      </c>
      <c r="N86">
        <v>1151299</v>
      </c>
      <c r="O86">
        <v>67.718075622148902</v>
      </c>
      <c r="P86" t="s">
        <v>45</v>
      </c>
      <c r="Q86">
        <v>3.32781761450976</v>
      </c>
      <c r="R86">
        <v>1</v>
      </c>
      <c r="S86" t="s">
        <v>592</v>
      </c>
      <c r="T86">
        <v>-1.11368485725649E-2</v>
      </c>
      <c r="AX86">
        <v>3566389</v>
      </c>
      <c r="AY86">
        <v>1151299</v>
      </c>
      <c r="AZ86">
        <v>1105247.04</v>
      </c>
      <c r="BA86">
        <v>1059195.08</v>
      </c>
      <c r="BB86">
        <v>1013143.12</v>
      </c>
      <c r="BC86">
        <v>967091.16</v>
      </c>
      <c r="BD86">
        <v>921039.2</v>
      </c>
      <c r="BE86">
        <v>874987.24</v>
      </c>
      <c r="BF86">
        <v>828935.28</v>
      </c>
      <c r="BG86">
        <v>782883.32</v>
      </c>
      <c r="BH86">
        <v>736831.36</v>
      </c>
      <c r="BI86">
        <v>690779.39999999898</v>
      </c>
      <c r="BJ86">
        <v>644727.43999999994</v>
      </c>
      <c r="BK86">
        <v>598675.48</v>
      </c>
      <c r="BL86">
        <v>552623.52</v>
      </c>
      <c r="BM86">
        <v>506571.55999999901</v>
      </c>
      <c r="BN86">
        <v>460519.6</v>
      </c>
      <c r="BO86">
        <v>414467.64</v>
      </c>
      <c r="BP86">
        <v>368415.679999999</v>
      </c>
      <c r="BQ86">
        <v>322363.71999999997</v>
      </c>
      <c r="BR86">
        <v>276311.76</v>
      </c>
      <c r="BS86">
        <v>230259.799999999</v>
      </c>
      <c r="BT86">
        <v>184207.84</v>
      </c>
      <c r="BU86">
        <v>138155.88</v>
      </c>
      <c r="BV86">
        <v>92103.919999999896</v>
      </c>
      <c r="BW86">
        <v>46051.959999999897</v>
      </c>
      <c r="BX86">
        <v>0</v>
      </c>
      <c r="BY86">
        <v>0</v>
      </c>
      <c r="BZ86">
        <v>0</v>
      </c>
      <c r="CA86">
        <v>0</v>
      </c>
      <c r="CB86">
        <v>0</v>
      </c>
      <c r="CC86">
        <v>0</v>
      </c>
    </row>
    <row r="87" spans="1:81" x14ac:dyDescent="0.25">
      <c r="A87">
        <v>48881</v>
      </c>
      <c r="B87" t="s">
        <v>1606</v>
      </c>
      <c r="C87" t="s">
        <v>31</v>
      </c>
      <c r="D87">
        <v>2017</v>
      </c>
      <c r="E87" t="s">
        <v>28</v>
      </c>
      <c r="F87" t="s">
        <v>23</v>
      </c>
      <c r="G87">
        <v>2016</v>
      </c>
      <c r="H87">
        <v>112758</v>
      </c>
      <c r="I87">
        <v>100</v>
      </c>
      <c r="J87">
        <v>2030</v>
      </c>
      <c r="K87">
        <v>100</v>
      </c>
      <c r="L87">
        <v>0</v>
      </c>
      <c r="M87">
        <v>2020</v>
      </c>
      <c r="N87">
        <v>80473</v>
      </c>
      <c r="O87">
        <v>20.787274463289101</v>
      </c>
      <c r="P87" t="s">
        <v>24</v>
      </c>
      <c r="Q87">
        <v>3.65025406153902</v>
      </c>
      <c r="R87">
        <v>1</v>
      </c>
      <c r="S87" t="s">
        <v>592</v>
      </c>
      <c r="T87">
        <v>-1.11368485725649E-2</v>
      </c>
      <c r="AU87">
        <v>112758</v>
      </c>
      <c r="AV87">
        <v>104686.75</v>
      </c>
      <c r="AW87">
        <v>96615.5</v>
      </c>
      <c r="AX87">
        <v>88544.25</v>
      </c>
      <c r="AY87">
        <v>80473</v>
      </c>
      <c r="AZ87">
        <v>72425.7</v>
      </c>
      <c r="BA87">
        <v>64378.400000000001</v>
      </c>
      <c r="BB87">
        <v>56331.1</v>
      </c>
      <c r="BC87">
        <v>48283.8</v>
      </c>
      <c r="BD87">
        <v>40236.5</v>
      </c>
      <c r="BE87">
        <v>32189.200000000001</v>
      </c>
      <c r="BF87">
        <v>24141.9</v>
      </c>
      <c r="BG87">
        <v>16094.5999999999</v>
      </c>
      <c r="BH87">
        <v>8047.3</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x14ac:dyDescent="0.25">
      <c r="A88">
        <v>6595</v>
      </c>
      <c r="B88" t="s">
        <v>1607</v>
      </c>
      <c r="C88" t="s">
        <v>27</v>
      </c>
      <c r="D88">
        <v>2018</v>
      </c>
      <c r="E88" t="s">
        <v>690</v>
      </c>
      <c r="F88" t="s">
        <v>23</v>
      </c>
      <c r="G88">
        <v>2017</v>
      </c>
      <c r="H88">
        <v>4653734</v>
      </c>
      <c r="I88">
        <v>100</v>
      </c>
      <c r="J88">
        <v>2035</v>
      </c>
      <c r="K88">
        <v>76</v>
      </c>
      <c r="L88">
        <v>1116896.1599999999</v>
      </c>
      <c r="M88">
        <v>2020</v>
      </c>
      <c r="N88">
        <v>3572034</v>
      </c>
      <c r="O88">
        <v>30.5838166445313</v>
      </c>
      <c r="P88" t="s">
        <v>45</v>
      </c>
      <c r="Q88">
        <v>3.41314830022927</v>
      </c>
      <c r="R88">
        <v>1</v>
      </c>
      <c r="S88" t="s">
        <v>592</v>
      </c>
      <c r="T88">
        <v>-1.11368485725649E-2</v>
      </c>
      <c r="AV88">
        <v>4653734</v>
      </c>
      <c r="AW88">
        <v>4293167.3333333302</v>
      </c>
      <c r="AX88">
        <v>3932600.66666666</v>
      </c>
      <c r="AY88">
        <v>3572034</v>
      </c>
      <c r="AZ88">
        <v>3408358.1439999999</v>
      </c>
      <c r="BA88">
        <v>3244682.2880000002</v>
      </c>
      <c r="BB88">
        <v>3081006.432</v>
      </c>
      <c r="BC88">
        <v>2917330.5759999999</v>
      </c>
      <c r="BD88">
        <v>2753654.72</v>
      </c>
      <c r="BE88">
        <v>2589978.8640000001</v>
      </c>
      <c r="BF88">
        <v>2426303.0079999999</v>
      </c>
      <c r="BG88">
        <v>2262627.1519999998</v>
      </c>
      <c r="BH88">
        <v>2098951.2960000001</v>
      </c>
      <c r="BI88">
        <v>1935275.44</v>
      </c>
      <c r="BJ88">
        <v>1771599.584</v>
      </c>
      <c r="BK88">
        <v>1607923.7279999999</v>
      </c>
      <c r="BL88">
        <v>1444247.872</v>
      </c>
      <c r="BM88">
        <v>1280572.0160000001</v>
      </c>
      <c r="BN88">
        <v>1116896.1599999999</v>
      </c>
      <c r="BO88">
        <v>1104457.4565948001</v>
      </c>
      <c r="BP88">
        <v>1092157.28114586</v>
      </c>
      <c r="BQ88">
        <v>1079994.09088831</v>
      </c>
      <c r="BR88">
        <v>1067966.3602388301</v>
      </c>
      <c r="BS88">
        <v>1056072.5806042501</v>
      </c>
      <c r="BT88">
        <v>1044311.26019242</v>
      </c>
      <c r="BU88">
        <v>1032680.92382504</v>
      </c>
      <c r="BV88">
        <v>1021180.11275262</v>
      </c>
      <c r="BW88">
        <v>1009807.38447158</v>
      </c>
      <c r="BX88">
        <v>998561.31254326703</v>
      </c>
      <c r="BY88">
        <v>987440.48641505104</v>
      </c>
      <c r="BZ88">
        <v>976443.51124342706</v>
      </c>
      <c r="CA88">
        <v>965569.00771904504</v>
      </c>
      <c r="CB88">
        <v>954815.61189371604</v>
      </c>
      <c r="CC88">
        <v>944181.97500933497</v>
      </c>
    </row>
    <row r="89" spans="1:81" x14ac:dyDescent="0.25">
      <c r="A89">
        <v>6612</v>
      </c>
      <c r="B89" t="s">
        <v>1608</v>
      </c>
      <c r="C89" t="s">
        <v>84</v>
      </c>
      <c r="D89">
        <v>2020</v>
      </c>
      <c r="E89" t="s">
        <v>28</v>
      </c>
      <c r="F89" t="s">
        <v>23</v>
      </c>
      <c r="G89">
        <v>2005</v>
      </c>
      <c r="H89">
        <v>9391076.7300000004</v>
      </c>
      <c r="I89">
        <v>100</v>
      </c>
      <c r="J89">
        <v>2050</v>
      </c>
      <c r="K89">
        <v>50</v>
      </c>
      <c r="L89">
        <v>4695538.3650000002</v>
      </c>
      <c r="M89">
        <v>2020</v>
      </c>
      <c r="N89">
        <v>8357526.727</v>
      </c>
      <c r="O89">
        <v>18.065611737366801</v>
      </c>
      <c r="P89" t="s">
        <v>24</v>
      </c>
      <c r="Q89">
        <v>3.1609391076729998</v>
      </c>
      <c r="R89">
        <v>1</v>
      </c>
      <c r="S89" t="s">
        <v>592</v>
      </c>
      <c r="T89">
        <v>-1.11368485725649E-2</v>
      </c>
      <c r="AJ89">
        <v>9391076.7300000004</v>
      </c>
      <c r="AK89">
        <v>9322173.3964666594</v>
      </c>
      <c r="AL89">
        <v>9253270.0629333295</v>
      </c>
      <c r="AM89">
        <v>9184366.7293999996</v>
      </c>
      <c r="AN89">
        <v>9115463.3958666604</v>
      </c>
      <c r="AO89">
        <v>9046560.0623333305</v>
      </c>
      <c r="AP89">
        <v>8977656.7288000006</v>
      </c>
      <c r="AQ89">
        <v>8908753.3952666596</v>
      </c>
      <c r="AR89">
        <v>8839850.0617333297</v>
      </c>
      <c r="AS89">
        <v>8770946.7281999998</v>
      </c>
      <c r="AT89">
        <v>8702043.3946666606</v>
      </c>
      <c r="AU89">
        <v>8633140.0611333307</v>
      </c>
      <c r="AV89">
        <v>8564236.7276000008</v>
      </c>
      <c r="AW89">
        <v>8495333.3940666597</v>
      </c>
      <c r="AX89">
        <v>8426430.0605333298</v>
      </c>
      <c r="AY89">
        <v>8357526.727</v>
      </c>
      <c r="AZ89">
        <v>8235460.4482666599</v>
      </c>
      <c r="BA89">
        <v>8113394.16953333</v>
      </c>
      <c r="BB89">
        <v>7991327.8908000002</v>
      </c>
      <c r="BC89">
        <v>7869261.6120666601</v>
      </c>
      <c r="BD89">
        <v>7747195.3333333302</v>
      </c>
      <c r="BE89">
        <v>7625129.0546000004</v>
      </c>
      <c r="BF89">
        <v>7503062.7758666603</v>
      </c>
      <c r="BG89">
        <v>7380996.4971333304</v>
      </c>
      <c r="BH89">
        <v>7258930.2183999997</v>
      </c>
      <c r="BI89">
        <v>7136863.9396666596</v>
      </c>
      <c r="BJ89">
        <v>7014797.6609333297</v>
      </c>
      <c r="BK89">
        <v>6892731.3821999999</v>
      </c>
      <c r="BL89">
        <v>6770665.1034666598</v>
      </c>
      <c r="BM89">
        <v>6648598.8247333299</v>
      </c>
      <c r="BN89">
        <v>6526532.5460000001</v>
      </c>
      <c r="BO89">
        <v>6404466.26726666</v>
      </c>
      <c r="BP89">
        <v>6282399.9885333301</v>
      </c>
      <c r="BQ89">
        <v>6160333.7098000003</v>
      </c>
      <c r="BR89">
        <v>6038267.4310666602</v>
      </c>
      <c r="BS89">
        <v>5916201.1523333304</v>
      </c>
      <c r="BT89">
        <v>5794134.8735999996</v>
      </c>
      <c r="BU89">
        <v>5672068.5948666604</v>
      </c>
      <c r="BV89">
        <v>5550002.3161333296</v>
      </c>
      <c r="BW89">
        <v>5427936.0373999998</v>
      </c>
      <c r="BX89">
        <v>5305869.7586666597</v>
      </c>
      <c r="BY89">
        <v>5183803.4799333299</v>
      </c>
      <c r="BZ89">
        <v>5061737.2012</v>
      </c>
      <c r="CA89">
        <v>4939670.9224666599</v>
      </c>
      <c r="CB89">
        <v>4817604.6437333301</v>
      </c>
      <c r="CC89">
        <v>4695538.3650000002</v>
      </c>
    </row>
    <row r="90" spans="1:81" x14ac:dyDescent="0.25">
      <c r="A90">
        <v>6602</v>
      </c>
      <c r="B90" t="s">
        <v>1609</v>
      </c>
      <c r="C90" t="s">
        <v>84</v>
      </c>
      <c r="D90">
        <v>2018</v>
      </c>
      <c r="E90" t="s">
        <v>28</v>
      </c>
      <c r="F90" t="s">
        <v>23</v>
      </c>
      <c r="G90">
        <v>2005</v>
      </c>
      <c r="H90">
        <v>28022633</v>
      </c>
      <c r="I90">
        <v>100</v>
      </c>
      <c r="J90">
        <v>2050</v>
      </c>
      <c r="K90">
        <v>50</v>
      </c>
      <c r="L90">
        <v>14011316.5</v>
      </c>
      <c r="M90">
        <v>2020</v>
      </c>
      <c r="N90">
        <v>25540079.329999998</v>
      </c>
      <c r="O90">
        <v>1.02344838697438</v>
      </c>
      <c r="P90" t="s">
        <v>24</v>
      </c>
      <c r="Q90">
        <v>3.1625671446000001</v>
      </c>
      <c r="R90">
        <v>1</v>
      </c>
      <c r="S90" t="s">
        <v>592</v>
      </c>
      <c r="T90">
        <v>-1.11368485725649E-2</v>
      </c>
      <c r="AJ90">
        <v>28022633</v>
      </c>
      <c r="AK90">
        <v>27857129.421999998</v>
      </c>
      <c r="AL90">
        <v>27691625.844000001</v>
      </c>
      <c r="AM90">
        <v>27526122.265999999</v>
      </c>
      <c r="AN90">
        <v>27360618.688000001</v>
      </c>
      <c r="AO90">
        <v>27195115.109999999</v>
      </c>
      <c r="AP90">
        <v>27029611.532000002</v>
      </c>
      <c r="AQ90">
        <v>26864107.954</v>
      </c>
      <c r="AR90">
        <v>26698604.375999998</v>
      </c>
      <c r="AS90">
        <v>26533100.798</v>
      </c>
      <c r="AT90">
        <v>26367597.219999999</v>
      </c>
      <c r="AU90">
        <v>26202093.642000001</v>
      </c>
      <c r="AV90">
        <v>26036590.063999999</v>
      </c>
      <c r="AW90">
        <v>25871086.486000001</v>
      </c>
      <c r="AX90">
        <v>25705582.908</v>
      </c>
      <c r="AY90">
        <v>25540079.329999998</v>
      </c>
      <c r="AZ90">
        <v>25155787.235666599</v>
      </c>
      <c r="BA90">
        <v>24771495.141333301</v>
      </c>
      <c r="BB90">
        <v>24387203.046999998</v>
      </c>
      <c r="BC90">
        <v>24002910.952666599</v>
      </c>
      <c r="BD90">
        <v>23618618.858333301</v>
      </c>
      <c r="BE90">
        <v>23234326.763999999</v>
      </c>
      <c r="BF90">
        <v>22850034.669666599</v>
      </c>
      <c r="BG90">
        <v>22465742.575333301</v>
      </c>
      <c r="BH90">
        <v>22081450.480999999</v>
      </c>
      <c r="BI90">
        <v>21697158.3866666</v>
      </c>
      <c r="BJ90">
        <v>21312866.292333301</v>
      </c>
      <c r="BK90">
        <v>20928574.197999999</v>
      </c>
      <c r="BL90">
        <v>20544282.1036666</v>
      </c>
      <c r="BM90">
        <v>20159990.009333301</v>
      </c>
      <c r="BN90">
        <v>19775697.914999999</v>
      </c>
      <c r="BO90">
        <v>19391405.8206666</v>
      </c>
      <c r="BP90">
        <v>19007113.726333302</v>
      </c>
      <c r="BQ90">
        <v>18622821.631999999</v>
      </c>
      <c r="BR90">
        <v>18238529.5376666</v>
      </c>
      <c r="BS90">
        <v>17854237.443333302</v>
      </c>
      <c r="BT90">
        <v>17469945.348999999</v>
      </c>
      <c r="BU90">
        <v>17085653.2546666</v>
      </c>
      <c r="BV90">
        <v>16701361.1603333</v>
      </c>
      <c r="BW90">
        <v>16317069.066</v>
      </c>
      <c r="BX90">
        <v>15932776.971666601</v>
      </c>
      <c r="BY90">
        <v>15548484.8773333</v>
      </c>
      <c r="BZ90">
        <v>15164192.783</v>
      </c>
      <c r="CA90">
        <v>14779900.688666601</v>
      </c>
      <c r="CB90">
        <v>14395608.5943333</v>
      </c>
      <c r="CC90">
        <v>14011316.5</v>
      </c>
    </row>
    <row r="91" spans="1:81" x14ac:dyDescent="0.25">
      <c r="A91">
        <v>6874</v>
      </c>
      <c r="B91" t="s">
        <v>1610</v>
      </c>
      <c r="C91" t="s">
        <v>59</v>
      </c>
      <c r="D91">
        <v>2017</v>
      </c>
      <c r="E91" t="s">
        <v>28</v>
      </c>
      <c r="F91" t="s">
        <v>23</v>
      </c>
      <c r="G91">
        <v>2013</v>
      </c>
      <c r="H91">
        <v>947900</v>
      </c>
      <c r="I91">
        <v>100</v>
      </c>
      <c r="J91">
        <v>2050</v>
      </c>
      <c r="K91">
        <v>80</v>
      </c>
      <c r="L91">
        <v>189579.99999999901</v>
      </c>
      <c r="M91">
        <v>2020</v>
      </c>
      <c r="N91">
        <v>658200</v>
      </c>
      <c r="O91">
        <v>38.202869501002198</v>
      </c>
      <c r="P91" t="s">
        <v>24</v>
      </c>
      <c r="Q91">
        <v>3.4600947899999999</v>
      </c>
      <c r="R91">
        <v>1</v>
      </c>
      <c r="S91" t="s">
        <v>592</v>
      </c>
      <c r="T91">
        <v>-1.11368485725649E-2</v>
      </c>
      <c r="AR91">
        <v>947900</v>
      </c>
      <c r="AS91">
        <v>906514.28571428498</v>
      </c>
      <c r="AT91">
        <v>865128.57142857101</v>
      </c>
      <c r="AU91">
        <v>823742.85714285704</v>
      </c>
      <c r="AV91">
        <v>782357.14285714203</v>
      </c>
      <c r="AW91">
        <v>740971.42857142806</v>
      </c>
      <c r="AX91">
        <v>699585.71428571397</v>
      </c>
      <c r="AY91">
        <v>658200</v>
      </c>
      <c r="AZ91">
        <v>642579.33333333302</v>
      </c>
      <c r="BA91">
        <v>626958.66666666605</v>
      </c>
      <c r="BB91">
        <v>611338</v>
      </c>
      <c r="BC91">
        <v>595717.33333333302</v>
      </c>
      <c r="BD91">
        <v>580096.66666666605</v>
      </c>
      <c r="BE91">
        <v>564476</v>
      </c>
      <c r="BF91">
        <v>548855.33333333302</v>
      </c>
      <c r="BG91">
        <v>533234.66666666605</v>
      </c>
      <c r="BH91">
        <v>517614</v>
      </c>
      <c r="BI91">
        <v>501993.33333333302</v>
      </c>
      <c r="BJ91">
        <v>486372.66666666599</v>
      </c>
      <c r="BK91">
        <v>470752</v>
      </c>
      <c r="BL91">
        <v>455131.33333333302</v>
      </c>
      <c r="BM91">
        <v>439510.66666666599</v>
      </c>
      <c r="BN91">
        <v>423890</v>
      </c>
      <c r="BO91">
        <v>408269.33333333302</v>
      </c>
      <c r="BP91">
        <v>392648.66666666599</v>
      </c>
      <c r="BQ91">
        <v>377028</v>
      </c>
      <c r="BR91">
        <v>361407.33333333302</v>
      </c>
      <c r="BS91">
        <v>345786.66666666599</v>
      </c>
      <c r="BT91">
        <v>330166</v>
      </c>
      <c r="BU91">
        <v>314545.33333333302</v>
      </c>
      <c r="BV91">
        <v>298924.66666666599</v>
      </c>
      <c r="BW91">
        <v>283304</v>
      </c>
      <c r="BX91">
        <v>267683.33333333302</v>
      </c>
      <c r="BY91">
        <v>252062.66666666599</v>
      </c>
      <c r="BZ91">
        <v>236442</v>
      </c>
      <c r="CA91">
        <v>220821.33333333299</v>
      </c>
      <c r="CB91">
        <v>205200.66666666599</v>
      </c>
      <c r="CC91">
        <v>189579.99999999901</v>
      </c>
    </row>
    <row r="92" spans="1:81" x14ac:dyDescent="0.25">
      <c r="A92">
        <v>7060</v>
      </c>
      <c r="B92" t="s">
        <v>243</v>
      </c>
      <c r="C92" t="s">
        <v>27</v>
      </c>
      <c r="D92">
        <v>2019</v>
      </c>
      <c r="E92" t="s">
        <v>690</v>
      </c>
      <c r="F92" t="s">
        <v>23</v>
      </c>
      <c r="G92">
        <v>2017</v>
      </c>
      <c r="H92">
        <v>391671</v>
      </c>
      <c r="I92">
        <v>100</v>
      </c>
      <c r="J92">
        <v>2030</v>
      </c>
      <c r="K92">
        <v>90</v>
      </c>
      <c r="L92">
        <v>39167.099999999897</v>
      </c>
      <c r="M92">
        <v>2020</v>
      </c>
      <c r="N92">
        <v>240724</v>
      </c>
      <c r="O92">
        <v>42.821370203279997</v>
      </c>
      <c r="P92" t="s">
        <v>24</v>
      </c>
      <c r="Q92">
        <v>3.5502830695390202</v>
      </c>
      <c r="R92">
        <v>1</v>
      </c>
      <c r="S92" t="s">
        <v>592</v>
      </c>
      <c r="T92">
        <v>-1.11368485725649E-2</v>
      </c>
      <c r="AV92">
        <v>391671</v>
      </c>
      <c r="AW92">
        <v>341355.33333333302</v>
      </c>
      <c r="AX92">
        <v>291039.66666666599</v>
      </c>
      <c r="AY92">
        <v>240724</v>
      </c>
      <c r="AZ92">
        <v>220568.31</v>
      </c>
      <c r="BA92">
        <v>200412.62</v>
      </c>
      <c r="BB92">
        <v>180256.93</v>
      </c>
      <c r="BC92">
        <v>160101.24</v>
      </c>
      <c r="BD92">
        <v>139945.54999999999</v>
      </c>
      <c r="BE92">
        <v>119789.859999999</v>
      </c>
      <c r="BF92">
        <v>99634.169999999896</v>
      </c>
      <c r="BG92">
        <v>79478.479999999894</v>
      </c>
      <c r="BH92">
        <v>59322.789999999899</v>
      </c>
      <c r="BI92">
        <v>39167.099999999897</v>
      </c>
      <c r="BJ92">
        <v>38730.901938273397</v>
      </c>
      <c r="BK92">
        <v>38299.561748307999</v>
      </c>
      <c r="BL92">
        <v>37873.025328721502</v>
      </c>
      <c r="BM92">
        <v>37451.239180650598</v>
      </c>
      <c r="BN92">
        <v>37034.150401040803</v>
      </c>
      <c r="BO92">
        <v>36621.706676010799</v>
      </c>
      <c r="BP92">
        <v>36213.856274291204</v>
      </c>
      <c r="BQ92">
        <v>35810.548040735797</v>
      </c>
      <c r="BR92">
        <v>35411.731389905501</v>
      </c>
      <c r="BS92">
        <v>35017.356299723797</v>
      </c>
      <c r="BT92">
        <v>34627.3733052022</v>
      </c>
      <c r="BU92">
        <v>34241.733492236497</v>
      </c>
      <c r="BV92">
        <v>33860.3884914714</v>
      </c>
      <c r="BW92">
        <v>33483.290472233602</v>
      </c>
      <c r="BX92">
        <v>33110.392136533199</v>
      </c>
      <c r="BY92">
        <v>32741.6467131303</v>
      </c>
      <c r="BZ92">
        <v>32377.007951669799</v>
      </c>
      <c r="CA92">
        <v>32016.430116879299</v>
      </c>
      <c r="CB92">
        <v>31659.867982833501</v>
      </c>
      <c r="CC92">
        <v>31307.276827281301</v>
      </c>
    </row>
    <row r="93" spans="1:81" x14ac:dyDescent="0.25">
      <c r="A93">
        <v>7374</v>
      </c>
      <c r="B93" t="s">
        <v>1611</v>
      </c>
      <c r="C93" t="s">
        <v>21</v>
      </c>
      <c r="D93">
        <v>2020</v>
      </c>
      <c r="E93" t="s">
        <v>60</v>
      </c>
      <c r="F93" t="s">
        <v>54</v>
      </c>
      <c r="G93">
        <v>2020</v>
      </c>
      <c r="H93">
        <v>15931591</v>
      </c>
      <c r="I93">
        <v>100</v>
      </c>
      <c r="J93">
        <v>2030</v>
      </c>
      <c r="K93">
        <v>100</v>
      </c>
      <c r="L93">
        <v>0</v>
      </c>
      <c r="M93">
        <v>2020</v>
      </c>
      <c r="N93">
        <v>15931591</v>
      </c>
      <c r="O93">
        <v>0</v>
      </c>
      <c r="P93" t="s">
        <v>45</v>
      </c>
      <c r="Q93">
        <v>3.99183706153902</v>
      </c>
      <c r="R93">
        <v>1</v>
      </c>
      <c r="S93" t="s">
        <v>592</v>
      </c>
      <c r="T93">
        <v>-1.11368485725649E-2</v>
      </c>
      <c r="AY93">
        <v>15931591</v>
      </c>
      <c r="AZ93">
        <v>14338431.9</v>
      </c>
      <c r="BA93">
        <v>12745272.800000001</v>
      </c>
      <c r="BB93">
        <v>11152113.699999999</v>
      </c>
      <c r="BC93">
        <v>9558954.5999999996</v>
      </c>
      <c r="BD93">
        <v>7965795.5</v>
      </c>
      <c r="BE93">
        <v>6372636.4000000004</v>
      </c>
      <c r="BF93">
        <v>4779477.3</v>
      </c>
      <c r="BG93">
        <v>3186318.1999999899</v>
      </c>
      <c r="BH93">
        <v>1593159.0999999901</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row>
    <row r="94" spans="1:81" x14ac:dyDescent="0.25">
      <c r="A94">
        <v>862565</v>
      </c>
      <c r="B94" t="s">
        <v>1612</v>
      </c>
      <c r="C94" t="s">
        <v>441</v>
      </c>
      <c r="D94">
        <v>2018</v>
      </c>
      <c r="E94" t="s">
        <v>690</v>
      </c>
      <c r="F94" t="s">
        <v>23</v>
      </c>
      <c r="G94">
        <v>2012</v>
      </c>
      <c r="H94">
        <v>103771</v>
      </c>
      <c r="I94">
        <v>100</v>
      </c>
      <c r="J94">
        <v>2030</v>
      </c>
      <c r="K94">
        <v>20</v>
      </c>
      <c r="L94">
        <v>83016.800000000003</v>
      </c>
      <c r="M94">
        <v>2020</v>
      </c>
      <c r="N94">
        <v>92814</v>
      </c>
      <c r="O94">
        <v>52.794133235682402</v>
      </c>
      <c r="P94" t="s">
        <v>24</v>
      </c>
      <c r="Q94">
        <v>2.85025427953902</v>
      </c>
      <c r="R94">
        <v>1</v>
      </c>
      <c r="S94" t="s">
        <v>592</v>
      </c>
      <c r="T94">
        <v>-1.11368485725649E-2</v>
      </c>
      <c r="AQ94">
        <v>103771</v>
      </c>
      <c r="AR94">
        <v>102401.375</v>
      </c>
      <c r="AS94">
        <v>101031.75</v>
      </c>
      <c r="AT94">
        <v>99662.125</v>
      </c>
      <c r="AU94">
        <v>98292.5</v>
      </c>
      <c r="AV94">
        <v>96922.875</v>
      </c>
      <c r="AW94">
        <v>95553.25</v>
      </c>
      <c r="AX94">
        <v>94183.625</v>
      </c>
      <c r="AY94">
        <v>92814</v>
      </c>
      <c r="AZ94">
        <v>91834.28</v>
      </c>
      <c r="BA94">
        <v>90854.56</v>
      </c>
      <c r="BB94">
        <v>89874.84</v>
      </c>
      <c r="BC94">
        <v>88895.12</v>
      </c>
      <c r="BD94">
        <v>87915.4</v>
      </c>
      <c r="BE94">
        <v>86935.679999999993</v>
      </c>
      <c r="BF94">
        <v>85955.96</v>
      </c>
      <c r="BG94">
        <v>84976.24</v>
      </c>
      <c r="BH94">
        <v>83996.52</v>
      </c>
      <c r="BI94">
        <v>83016.800000000003</v>
      </c>
      <c r="BJ94">
        <v>82092.254469421096</v>
      </c>
      <c r="BK94">
        <v>81178.0054624146</v>
      </c>
      <c r="BL94">
        <v>80273.938308156896</v>
      </c>
      <c r="BM94">
        <v>79379.939612895498</v>
      </c>
      <c r="BN94">
        <v>78495.897245727407</v>
      </c>
      <c r="BO94">
        <v>77621.700324534104</v>
      </c>
      <c r="BP94">
        <v>76757.239202074707</v>
      </c>
      <c r="BQ94">
        <v>75902.405452233099</v>
      </c>
      <c r="BR94">
        <v>75057.091856418105</v>
      </c>
      <c r="BS94">
        <v>74221.192390116106</v>
      </c>
      <c r="BT94">
        <v>73394.602209592194</v>
      </c>
      <c r="BU94">
        <v>72577.217638740301</v>
      </c>
      <c r="BV94">
        <v>71768.936156079595</v>
      </c>
      <c r="BW94">
        <v>70969.656381895198</v>
      </c>
      <c r="BX94">
        <v>70179.278065523104</v>
      </c>
      <c r="BY94">
        <v>69397.702072775399</v>
      </c>
      <c r="BZ94">
        <v>68624.830373506993</v>
      </c>
      <c r="CA94">
        <v>67860.566029319205</v>
      </c>
      <c r="CB94">
        <v>67104.813181402205</v>
      </c>
      <c r="CC94">
        <v>66357.477038510595</v>
      </c>
    </row>
    <row r="95" spans="1:81" x14ac:dyDescent="0.25">
      <c r="A95">
        <v>5357</v>
      </c>
      <c r="B95" t="s">
        <v>1613</v>
      </c>
      <c r="C95" t="s">
        <v>36</v>
      </c>
      <c r="D95">
        <v>2021</v>
      </c>
      <c r="E95" t="s">
        <v>690</v>
      </c>
      <c r="F95" t="s">
        <v>23</v>
      </c>
      <c r="G95">
        <v>2020</v>
      </c>
      <c r="H95">
        <v>56071.87</v>
      </c>
      <c r="I95">
        <v>100</v>
      </c>
      <c r="J95">
        <v>2035</v>
      </c>
      <c r="K95">
        <v>38</v>
      </c>
      <c r="L95">
        <v>34764.559399999998</v>
      </c>
      <c r="M95">
        <v>2020</v>
      </c>
      <c r="N95">
        <v>56071.87</v>
      </c>
      <c r="O95">
        <v>0</v>
      </c>
      <c r="P95" t="s">
        <v>45</v>
      </c>
      <c r="Q95">
        <v>3.0326885340162701</v>
      </c>
      <c r="R95">
        <v>1</v>
      </c>
      <c r="S95" t="s">
        <v>592</v>
      </c>
      <c r="T95">
        <v>-1.11368485725649E-2</v>
      </c>
      <c r="AY95">
        <v>56071.87</v>
      </c>
      <c r="AZ95">
        <v>54651.3826266666</v>
      </c>
      <c r="BA95">
        <v>53230.895253333299</v>
      </c>
      <c r="BB95">
        <v>51810.407879999999</v>
      </c>
      <c r="BC95">
        <v>50389.920506666604</v>
      </c>
      <c r="BD95">
        <v>48969.433133333303</v>
      </c>
      <c r="BE95">
        <v>47548.945760000002</v>
      </c>
      <c r="BF95">
        <v>46128.4583866666</v>
      </c>
      <c r="BG95">
        <v>44707.971013333299</v>
      </c>
      <c r="BH95">
        <v>43287.483639999999</v>
      </c>
      <c r="BI95">
        <v>41866.996266666603</v>
      </c>
      <c r="BJ95">
        <v>40446.508893333303</v>
      </c>
      <c r="BK95">
        <v>39026.0215199999</v>
      </c>
      <c r="BL95">
        <v>37605.5341466666</v>
      </c>
      <c r="BM95">
        <v>36185.046773333299</v>
      </c>
      <c r="BN95">
        <v>34764.559399999998</v>
      </c>
      <c r="BO95">
        <v>34377.391766270201</v>
      </c>
      <c r="BP95">
        <v>33994.535959849498</v>
      </c>
      <c r="BQ95">
        <v>33615.943960570097</v>
      </c>
      <c r="BR95">
        <v>33241.568283057401</v>
      </c>
      <c r="BS95">
        <v>32871.3619707744</v>
      </c>
      <c r="BT95">
        <v>32505.2785901319</v>
      </c>
      <c r="BU95">
        <v>32143.272224664601</v>
      </c>
      <c r="BV95">
        <v>31785.2974692717</v>
      </c>
      <c r="BW95">
        <v>31431.3094245225</v>
      </c>
      <c r="BX95">
        <v>31081.2636910242</v>
      </c>
      <c r="BY95">
        <v>30735.1163638533</v>
      </c>
      <c r="BZ95">
        <v>30392.8240270489</v>
      </c>
      <c r="CA95">
        <v>30054.343748167001</v>
      </c>
      <c r="CB95">
        <v>29719.6330728959</v>
      </c>
      <c r="CC95">
        <v>29388.650019730801</v>
      </c>
    </row>
    <row r="96" spans="1:81" x14ac:dyDescent="0.25">
      <c r="A96">
        <v>856661</v>
      </c>
      <c r="B96" t="s">
        <v>1614</v>
      </c>
      <c r="C96" t="s">
        <v>36</v>
      </c>
      <c r="D96">
        <v>2020</v>
      </c>
      <c r="E96" t="s">
        <v>28</v>
      </c>
      <c r="F96" t="s">
        <v>23</v>
      </c>
      <c r="G96">
        <v>2019</v>
      </c>
      <c r="H96">
        <v>7916</v>
      </c>
      <c r="I96">
        <v>100</v>
      </c>
      <c r="J96">
        <v>2030</v>
      </c>
      <c r="K96">
        <v>46.2</v>
      </c>
      <c r="L96">
        <v>4258.808</v>
      </c>
      <c r="M96">
        <v>2020</v>
      </c>
      <c r="N96">
        <v>6329</v>
      </c>
      <c r="O96">
        <v>43.393948143821802</v>
      </c>
      <c r="P96" t="s">
        <v>24</v>
      </c>
      <c r="Q96">
        <v>3.11224469403902</v>
      </c>
      <c r="R96">
        <v>1</v>
      </c>
      <c r="S96" t="s">
        <v>592</v>
      </c>
      <c r="T96">
        <v>-1.11368485725649E-2</v>
      </c>
      <c r="AX96">
        <v>7916</v>
      </c>
      <c r="AY96">
        <v>6329</v>
      </c>
      <c r="AZ96">
        <v>6121.9808000000003</v>
      </c>
      <c r="BA96">
        <v>5914.9615999999996</v>
      </c>
      <c r="BB96">
        <v>5707.9423999999999</v>
      </c>
      <c r="BC96">
        <v>5500.9232000000002</v>
      </c>
      <c r="BD96">
        <v>5293.9040000000005</v>
      </c>
      <c r="BE96">
        <v>5086.8847999999998</v>
      </c>
      <c r="BF96">
        <v>4879.8656000000001</v>
      </c>
      <c r="BG96">
        <v>4672.8464000000004</v>
      </c>
      <c r="BH96">
        <v>4465.8271999999997</v>
      </c>
      <c r="BI96">
        <v>4258.808</v>
      </c>
      <c r="BJ96">
        <v>4211.3783002043701</v>
      </c>
      <c r="BK96">
        <v>4164.4768177932101</v>
      </c>
      <c r="BL96">
        <v>4118.0976700894898</v>
      </c>
      <c r="BM96">
        <v>4072.2350399306702</v>
      </c>
      <c r="BN96">
        <v>4026.8831749390602</v>
      </c>
      <c r="BO96">
        <v>3982.0363868003601</v>
      </c>
      <c r="BP96">
        <v>3937.6890505501201</v>
      </c>
      <c r="BQ96">
        <v>3893.8356038683</v>
      </c>
      <c r="BR96">
        <v>3850.4705463815499</v>
      </c>
      <c r="BS96">
        <v>3807.5884389733801</v>
      </c>
      <c r="BT96">
        <v>3765.1839031018899</v>
      </c>
      <c r="BU96">
        <v>3723.2516201251801</v>
      </c>
      <c r="BV96">
        <v>3681.7863306342902</v>
      </c>
      <c r="BW96">
        <v>3640.7828337934802</v>
      </c>
      <c r="BX96">
        <v>3600.2359866879201</v>
      </c>
      <c r="BY96">
        <v>3560.14070367868</v>
      </c>
      <c r="BZ96">
        <v>3520.49195576479</v>
      </c>
      <c r="CA96">
        <v>3481.2847699525</v>
      </c>
      <c r="CB96">
        <v>3442.5142286315599</v>
      </c>
      <c r="CC96">
        <v>3404.17546895839</v>
      </c>
    </row>
    <row r="97" spans="1:81" x14ac:dyDescent="0.25">
      <c r="A97">
        <v>839953</v>
      </c>
      <c r="B97" t="s">
        <v>1615</v>
      </c>
      <c r="C97" t="s">
        <v>92</v>
      </c>
      <c r="D97">
        <v>2019</v>
      </c>
      <c r="E97" t="s">
        <v>690</v>
      </c>
      <c r="F97" t="s">
        <v>23</v>
      </c>
      <c r="G97">
        <v>2018</v>
      </c>
      <c r="H97">
        <v>2342017.9696</v>
      </c>
      <c r="I97">
        <v>80.22</v>
      </c>
      <c r="J97">
        <v>2050</v>
      </c>
      <c r="K97">
        <v>100</v>
      </c>
      <c r="L97">
        <v>0</v>
      </c>
      <c r="M97">
        <v>2020</v>
      </c>
      <c r="N97">
        <v>1733754.8544000001</v>
      </c>
      <c r="O97">
        <v>28.4910671511918</v>
      </c>
      <c r="P97" t="s">
        <v>24</v>
      </c>
      <c r="Q97">
        <v>3.4624210549000001</v>
      </c>
      <c r="R97">
        <v>1</v>
      </c>
      <c r="S97" t="s">
        <v>592</v>
      </c>
      <c r="T97">
        <v>-1.11368485725649E-2</v>
      </c>
      <c r="AW97">
        <v>2342017.9696</v>
      </c>
      <c r="AX97">
        <v>2037886.412</v>
      </c>
      <c r="AY97">
        <v>1733754.8544000001</v>
      </c>
      <c r="AZ97">
        <v>1675963.0259199999</v>
      </c>
      <c r="BA97">
        <v>1618171.19744</v>
      </c>
      <c r="BB97">
        <v>1560379.3689600001</v>
      </c>
      <c r="BC97">
        <v>1502587.54048</v>
      </c>
      <c r="BD97">
        <v>1444795.7120000001</v>
      </c>
      <c r="BE97">
        <v>1387003.8835199999</v>
      </c>
      <c r="BF97">
        <v>1329212.05504</v>
      </c>
      <c r="BG97">
        <v>1271420.2265600001</v>
      </c>
      <c r="BH97">
        <v>1213628.39808</v>
      </c>
      <c r="BI97">
        <v>1155836.5696</v>
      </c>
      <c r="BJ97">
        <v>1098044.7411199999</v>
      </c>
      <c r="BK97">
        <v>1040252.91264</v>
      </c>
      <c r="BL97">
        <v>982461.08415999997</v>
      </c>
      <c r="BM97">
        <v>924669.25567999994</v>
      </c>
      <c r="BN97">
        <v>866877.42720000003</v>
      </c>
      <c r="BO97">
        <v>809085.59872000001</v>
      </c>
      <c r="BP97">
        <v>751293.77023999998</v>
      </c>
      <c r="BQ97">
        <v>693501.94175999996</v>
      </c>
      <c r="BR97">
        <v>635710.11328000005</v>
      </c>
      <c r="BS97">
        <v>577918.28480000002</v>
      </c>
      <c r="BT97">
        <v>520126.45632</v>
      </c>
      <c r="BU97">
        <v>462334.62783999997</v>
      </c>
      <c r="BV97">
        <v>404542.79935999901</v>
      </c>
      <c r="BW97">
        <v>346750.97087999899</v>
      </c>
      <c r="BX97">
        <v>288959.14240000001</v>
      </c>
      <c r="BY97">
        <v>231167.313919999</v>
      </c>
      <c r="BZ97">
        <v>173375.485439999</v>
      </c>
      <c r="CA97">
        <v>115583.65695999999</v>
      </c>
      <c r="CB97">
        <v>57791.828479999902</v>
      </c>
      <c r="CC97">
        <v>0</v>
      </c>
    </row>
    <row r="98" spans="1:81" x14ac:dyDescent="0.25">
      <c r="A98">
        <v>856151</v>
      </c>
      <c r="B98" t="s">
        <v>1616</v>
      </c>
      <c r="C98" t="s">
        <v>39</v>
      </c>
      <c r="D98">
        <v>2020</v>
      </c>
      <c r="E98" t="s">
        <v>28</v>
      </c>
      <c r="F98" t="s">
        <v>23</v>
      </c>
      <c r="G98">
        <v>2019</v>
      </c>
      <c r="H98">
        <v>235</v>
      </c>
      <c r="I98">
        <v>100</v>
      </c>
      <c r="J98">
        <v>2023</v>
      </c>
      <c r="K98">
        <v>10</v>
      </c>
      <c r="L98">
        <v>211.5</v>
      </c>
      <c r="M98">
        <v>2020</v>
      </c>
      <c r="N98">
        <v>231</v>
      </c>
      <c r="O98">
        <v>17.021276595744698</v>
      </c>
      <c r="P98" t="s">
        <v>24</v>
      </c>
      <c r="Q98">
        <v>2.7468292917926802</v>
      </c>
      <c r="R98">
        <v>1</v>
      </c>
      <c r="S98" t="s">
        <v>592</v>
      </c>
      <c r="T98">
        <v>-1.11368485725649E-2</v>
      </c>
      <c r="AX98">
        <v>235</v>
      </c>
      <c r="AY98">
        <v>231</v>
      </c>
      <c r="AZ98">
        <v>224.5</v>
      </c>
      <c r="BA98">
        <v>218</v>
      </c>
      <c r="BB98">
        <v>211.5</v>
      </c>
      <c r="BC98">
        <v>209.14455652690199</v>
      </c>
      <c r="BD98">
        <v>206.81534527108599</v>
      </c>
      <c r="BE98">
        <v>204.512074088319</v>
      </c>
      <c r="BF98">
        <v>202.234454087936</v>
      </c>
      <c r="BG98">
        <v>199.98219959660301</v>
      </c>
      <c r="BH98">
        <v>197.755028122488</v>
      </c>
      <c r="BI98">
        <v>195.55266031982401</v>
      </c>
      <c r="BJ98">
        <v>193.37481995388001</v>
      </c>
      <c r="BK98">
        <v>191.22123386630699</v>
      </c>
      <c r="BL98">
        <v>189.09163194087901</v>
      </c>
      <c r="BM98">
        <v>186.98574706961401</v>
      </c>
      <c r="BN98">
        <v>184.90331511927201</v>
      </c>
      <c r="BO98">
        <v>182.844074898223</v>
      </c>
      <c r="BP98">
        <v>180.80776812369101</v>
      </c>
      <c r="BQ98">
        <v>178.794139389354</v>
      </c>
      <c r="BR98">
        <v>176.80293613331199</v>
      </c>
      <c r="BS98">
        <v>174.833908606411</v>
      </c>
      <c r="BT98">
        <v>172.88680984091201</v>
      </c>
      <c r="BU98">
        <v>170.96139561952</v>
      </c>
      <c r="BV98">
        <v>169.05742444475101</v>
      </c>
      <c r="BW98">
        <v>167.17465750864201</v>
      </c>
      <c r="BX98">
        <v>165.312858662797</v>
      </c>
      <c r="BY98">
        <v>163.471794388772</v>
      </c>
      <c r="BZ98">
        <v>161.65123376877901</v>
      </c>
      <c r="CA98">
        <v>159.85094845672799</v>
      </c>
      <c r="CB98">
        <v>158.07071264958401</v>
      </c>
      <c r="CC98">
        <v>156.31030305904801</v>
      </c>
    </row>
    <row r="99" spans="1:81" x14ac:dyDescent="0.25">
      <c r="A99">
        <v>7903</v>
      </c>
      <c r="B99" t="s">
        <v>634</v>
      </c>
      <c r="C99" t="s">
        <v>52</v>
      </c>
      <c r="D99">
        <v>2017</v>
      </c>
      <c r="E99" t="s">
        <v>60</v>
      </c>
      <c r="F99" t="s">
        <v>54</v>
      </c>
      <c r="G99">
        <v>2016</v>
      </c>
      <c r="H99">
        <v>290982</v>
      </c>
      <c r="I99">
        <v>100</v>
      </c>
      <c r="J99">
        <v>2040</v>
      </c>
      <c r="K99">
        <v>75</v>
      </c>
      <c r="L99">
        <v>72745.5</v>
      </c>
      <c r="M99">
        <v>2020</v>
      </c>
      <c r="N99">
        <v>72580</v>
      </c>
      <c r="O99">
        <v>6.6308793791331899</v>
      </c>
      <c r="P99" t="s">
        <v>24</v>
      </c>
      <c r="Q99">
        <v>3.74695165121951</v>
      </c>
      <c r="R99">
        <v>1</v>
      </c>
      <c r="S99" t="s">
        <v>592</v>
      </c>
      <c r="T99">
        <v>-1.11368485725649E-2</v>
      </c>
      <c r="AU99">
        <v>290982</v>
      </c>
      <c r="AV99">
        <v>236381.5</v>
      </c>
      <c r="AW99">
        <v>181781</v>
      </c>
      <c r="AX99">
        <v>127180.5</v>
      </c>
      <c r="AY99">
        <v>72580</v>
      </c>
      <c r="AZ99">
        <v>72588.274999999994</v>
      </c>
      <c r="BA99">
        <v>72596.55</v>
      </c>
      <c r="BB99">
        <v>72604.824999999997</v>
      </c>
      <c r="BC99">
        <v>72613.100000000006</v>
      </c>
      <c r="BD99">
        <v>72621.375</v>
      </c>
      <c r="BE99">
        <v>72629.649999999994</v>
      </c>
      <c r="BF99">
        <v>72637.925000000003</v>
      </c>
      <c r="BG99">
        <v>72646.2</v>
      </c>
      <c r="BH99">
        <v>72654.475000000006</v>
      </c>
      <c r="BI99">
        <v>72662.75</v>
      </c>
      <c r="BJ99">
        <v>72671.024999999994</v>
      </c>
      <c r="BK99">
        <v>72679.3</v>
      </c>
      <c r="BL99">
        <v>72687.574999999997</v>
      </c>
      <c r="BM99">
        <v>72695.850000000006</v>
      </c>
      <c r="BN99">
        <v>72704.125</v>
      </c>
      <c r="BO99">
        <v>72712.399999999994</v>
      </c>
      <c r="BP99">
        <v>72720.675000000003</v>
      </c>
      <c r="BQ99">
        <v>72728.95</v>
      </c>
      <c r="BR99">
        <v>72737.225000000006</v>
      </c>
      <c r="BS99">
        <v>72745.5</v>
      </c>
      <c r="BT99">
        <v>71935.344382164403</v>
      </c>
      <c r="BU99">
        <v>71134.211344765004</v>
      </c>
      <c r="BV99">
        <v>70342.000404689505</v>
      </c>
      <c r="BW99">
        <v>69558.612197891198</v>
      </c>
      <c r="BX99">
        <v>68783.948466925503</v>
      </c>
      <c r="BY99">
        <v>68017.912048626196</v>
      </c>
      <c r="BZ99">
        <v>67260.4068619186</v>
      </c>
      <c r="CA99">
        <v>66511.337895768302</v>
      </c>
      <c r="CB99">
        <v>65770.611197264501</v>
      </c>
      <c r="CC99">
        <v>65038.1338598355</v>
      </c>
    </row>
    <row r="100" spans="1:81" x14ac:dyDescent="0.25">
      <c r="A100">
        <v>8093</v>
      </c>
      <c r="B100" t="s">
        <v>1617</v>
      </c>
      <c r="C100" t="s">
        <v>172</v>
      </c>
      <c r="D100">
        <v>2017</v>
      </c>
      <c r="E100" t="s">
        <v>28</v>
      </c>
      <c r="F100" t="s">
        <v>23</v>
      </c>
      <c r="G100">
        <v>2017</v>
      </c>
      <c r="H100">
        <v>2873487</v>
      </c>
      <c r="I100">
        <v>100</v>
      </c>
      <c r="J100">
        <v>2050</v>
      </c>
      <c r="K100">
        <v>100</v>
      </c>
      <c r="L100">
        <v>0</v>
      </c>
      <c r="M100">
        <v>2020</v>
      </c>
      <c r="N100">
        <v>2701549</v>
      </c>
      <c r="O100">
        <v>13.7770325716779</v>
      </c>
      <c r="P100" t="s">
        <v>24</v>
      </c>
      <c r="Q100">
        <v>3.6602873478000002</v>
      </c>
      <c r="R100">
        <v>1</v>
      </c>
      <c r="S100" t="s">
        <v>592</v>
      </c>
      <c r="T100">
        <v>-1.11368485725649E-2</v>
      </c>
      <c r="AV100">
        <v>2873487</v>
      </c>
      <c r="AW100">
        <v>2816174.3333333302</v>
      </c>
      <c r="AX100">
        <v>2758861.66666666</v>
      </c>
      <c r="AY100">
        <v>2701549</v>
      </c>
      <c r="AZ100">
        <v>2611497.3666666602</v>
      </c>
      <c r="BA100">
        <v>2521445.7333333301</v>
      </c>
      <c r="BB100">
        <v>2431394.1</v>
      </c>
      <c r="BC100">
        <v>2341342.4666666598</v>
      </c>
      <c r="BD100">
        <v>2251290.8333333302</v>
      </c>
      <c r="BE100">
        <v>2161239.2000000002</v>
      </c>
      <c r="BF100">
        <v>2071187.5666666599</v>
      </c>
      <c r="BG100">
        <v>1981135.9333333301</v>
      </c>
      <c r="BH100">
        <v>1891084.3</v>
      </c>
      <c r="BI100">
        <v>1801032.66666666</v>
      </c>
      <c r="BJ100">
        <v>1710981.0333333299</v>
      </c>
      <c r="BK100">
        <v>1620929.4</v>
      </c>
      <c r="BL100">
        <v>1530877.7666666601</v>
      </c>
      <c r="BM100">
        <v>1440826.13333333</v>
      </c>
      <c r="BN100">
        <v>1350774.5</v>
      </c>
      <c r="BO100">
        <v>1260722.8666666599</v>
      </c>
      <c r="BP100">
        <v>1170671.2333333299</v>
      </c>
      <c r="BQ100">
        <v>1080619.6000000001</v>
      </c>
      <c r="BR100">
        <v>990567.96666666598</v>
      </c>
      <c r="BS100">
        <v>900516.33333333302</v>
      </c>
      <c r="BT100">
        <v>810464.7</v>
      </c>
      <c r="BU100">
        <v>720413.06666666595</v>
      </c>
      <c r="BV100">
        <v>630361.433333333</v>
      </c>
      <c r="BW100">
        <v>540309.799999999</v>
      </c>
      <c r="BX100">
        <v>450258.16666666599</v>
      </c>
      <c r="BY100">
        <v>360206.53333333298</v>
      </c>
      <c r="BZ100">
        <v>270154.89999999898</v>
      </c>
      <c r="CA100">
        <v>180103.26666666599</v>
      </c>
      <c r="CB100">
        <v>90051.633333333302</v>
      </c>
      <c r="CC100">
        <v>0</v>
      </c>
    </row>
    <row r="101" spans="1:81" x14ac:dyDescent="0.25">
      <c r="A101">
        <v>8187</v>
      </c>
      <c r="B101" t="s">
        <v>1618</v>
      </c>
      <c r="C101" t="s">
        <v>429</v>
      </c>
      <c r="D101">
        <v>2019</v>
      </c>
      <c r="E101" t="s">
        <v>690</v>
      </c>
      <c r="F101" t="s">
        <v>23</v>
      </c>
      <c r="G101">
        <v>2017</v>
      </c>
      <c r="H101">
        <v>99846</v>
      </c>
      <c r="I101">
        <v>75</v>
      </c>
      <c r="J101">
        <v>2030</v>
      </c>
      <c r="K101">
        <v>90</v>
      </c>
      <c r="L101">
        <v>9984.5999999999894</v>
      </c>
      <c r="M101">
        <v>2020</v>
      </c>
      <c r="N101">
        <v>14322</v>
      </c>
      <c r="O101">
        <v>95.173233446173796</v>
      </c>
      <c r="P101" t="s">
        <v>24</v>
      </c>
      <c r="Q101">
        <v>3.3002538870390201</v>
      </c>
      <c r="R101">
        <v>1</v>
      </c>
      <c r="S101" t="s">
        <v>592</v>
      </c>
      <c r="T101">
        <v>-1.11368485725649E-2</v>
      </c>
      <c r="AV101">
        <v>99846</v>
      </c>
      <c r="AW101">
        <v>71338</v>
      </c>
      <c r="AX101">
        <v>42830</v>
      </c>
      <c r="AY101">
        <v>14322</v>
      </c>
      <c r="AZ101">
        <v>13888.26</v>
      </c>
      <c r="BA101">
        <v>13454.52</v>
      </c>
      <c r="BB101">
        <v>13020.779999999901</v>
      </c>
      <c r="BC101">
        <v>12587.039999999901</v>
      </c>
      <c r="BD101">
        <v>12153.3</v>
      </c>
      <c r="BE101">
        <v>11719.56</v>
      </c>
      <c r="BF101">
        <v>11285.82</v>
      </c>
      <c r="BG101">
        <v>10852.0799999999</v>
      </c>
      <c r="BH101">
        <v>10418.3399999999</v>
      </c>
      <c r="BI101">
        <v>9984.5999999999894</v>
      </c>
      <c r="BJ101">
        <v>9873.4030217423606</v>
      </c>
      <c r="BK101">
        <v>9763.4444273933095</v>
      </c>
      <c r="BL101">
        <v>9654.7104252587797</v>
      </c>
      <c r="BM101">
        <v>9547.1873772407107</v>
      </c>
      <c r="BN101">
        <v>9440.8617971264794</v>
      </c>
      <c r="BO101">
        <v>9335.7203488973701</v>
      </c>
      <c r="BP101">
        <v>9231.7498450558796</v>
      </c>
      <c r="BQ101">
        <v>9128.9372449716993</v>
      </c>
      <c r="BR101">
        <v>9027.2696532459995</v>
      </c>
      <c r="BS101">
        <v>8926.7343180940898</v>
      </c>
      <c r="BT101">
        <v>8827.3186297459506</v>
      </c>
      <c r="BU101">
        <v>8729.0101188646895</v>
      </c>
      <c r="BV101">
        <v>8631.7964549825101</v>
      </c>
      <c r="BW101">
        <v>8535.6654449541693</v>
      </c>
      <c r="BX101">
        <v>8440.6050314276399</v>
      </c>
      <c r="BY101">
        <v>8346.6032913317995</v>
      </c>
      <c r="BZ101">
        <v>8253.6484343809698</v>
      </c>
      <c r="CA101">
        <v>8161.7288015960803</v>
      </c>
      <c r="CB101">
        <v>8070.83286384236</v>
      </c>
      <c r="CC101">
        <v>7980.9492203832697</v>
      </c>
    </row>
    <row r="102" spans="1:81" x14ac:dyDescent="0.25">
      <c r="A102">
        <v>8254</v>
      </c>
      <c r="B102" t="s">
        <v>636</v>
      </c>
      <c r="C102" t="s">
        <v>92</v>
      </c>
      <c r="D102">
        <v>2020</v>
      </c>
      <c r="E102" t="s">
        <v>32</v>
      </c>
      <c r="F102" t="s">
        <v>33</v>
      </c>
      <c r="G102">
        <v>2019</v>
      </c>
      <c r="H102">
        <v>48425</v>
      </c>
      <c r="I102">
        <v>100</v>
      </c>
      <c r="J102">
        <v>2030</v>
      </c>
      <c r="K102">
        <v>100</v>
      </c>
      <c r="L102">
        <v>0</v>
      </c>
      <c r="M102">
        <v>2020</v>
      </c>
      <c r="N102">
        <v>44409</v>
      </c>
      <c r="O102">
        <v>8.2932369643779005</v>
      </c>
      <c r="P102" t="s">
        <v>45</v>
      </c>
      <c r="Q102">
        <v>3.3202487449390201</v>
      </c>
      <c r="R102">
        <v>1</v>
      </c>
      <c r="S102" t="s">
        <v>592</v>
      </c>
      <c r="T102">
        <v>-1.11368485725649E-2</v>
      </c>
      <c r="AX102">
        <v>48425</v>
      </c>
      <c r="AY102">
        <v>44409</v>
      </c>
      <c r="AZ102">
        <v>39968.1</v>
      </c>
      <c r="BA102">
        <v>35527.199999999997</v>
      </c>
      <c r="BB102">
        <v>31086.3</v>
      </c>
      <c r="BC102">
        <v>26645.3999999999</v>
      </c>
      <c r="BD102">
        <v>22204.5</v>
      </c>
      <c r="BE102">
        <v>17763.599999999999</v>
      </c>
      <c r="BF102">
        <v>13322.7</v>
      </c>
      <c r="BG102">
        <v>8881.7999999999902</v>
      </c>
      <c r="BH102">
        <v>4440.8999999999996</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row>
    <row r="103" spans="1:81" x14ac:dyDescent="0.25">
      <c r="A103">
        <v>22965</v>
      </c>
      <c r="B103" t="s">
        <v>1619</v>
      </c>
      <c r="C103" t="s">
        <v>21</v>
      </c>
      <c r="D103">
        <v>2020</v>
      </c>
      <c r="E103" t="s">
        <v>105</v>
      </c>
      <c r="F103" t="s">
        <v>54</v>
      </c>
      <c r="G103">
        <v>2020</v>
      </c>
      <c r="H103">
        <v>68314</v>
      </c>
      <c r="I103">
        <v>100</v>
      </c>
      <c r="J103">
        <v>2050</v>
      </c>
      <c r="K103">
        <v>100</v>
      </c>
      <c r="L103">
        <v>0</v>
      </c>
      <c r="M103">
        <v>2020</v>
      </c>
      <c r="N103">
        <v>68314</v>
      </c>
      <c r="O103">
        <v>0</v>
      </c>
      <c r="P103" t="s">
        <v>45</v>
      </c>
      <c r="Q103">
        <v>4.0007510951</v>
      </c>
      <c r="R103">
        <v>1</v>
      </c>
      <c r="S103" t="s">
        <v>592</v>
      </c>
      <c r="T103">
        <v>-1.11368485725649E-2</v>
      </c>
      <c r="AY103">
        <v>68314</v>
      </c>
      <c r="AZ103">
        <v>66036.866666666596</v>
      </c>
      <c r="BA103">
        <v>63759.733333333301</v>
      </c>
      <c r="BB103">
        <v>61482.6</v>
      </c>
      <c r="BC103">
        <v>59205.466666666602</v>
      </c>
      <c r="BD103">
        <v>56928.333333333299</v>
      </c>
      <c r="BE103">
        <v>54651.199999999997</v>
      </c>
      <c r="BF103">
        <v>52374.0666666666</v>
      </c>
      <c r="BG103">
        <v>50096.933333333298</v>
      </c>
      <c r="BH103">
        <v>47819.8</v>
      </c>
      <c r="BI103">
        <v>45542.666666666599</v>
      </c>
      <c r="BJ103">
        <v>43265.533333333296</v>
      </c>
      <c r="BK103">
        <v>40988.3999999999</v>
      </c>
      <c r="BL103">
        <v>38711.266666666597</v>
      </c>
      <c r="BM103">
        <v>36434.133333333302</v>
      </c>
      <c r="BN103">
        <v>34157</v>
      </c>
      <c r="BO103">
        <v>31879.866666666599</v>
      </c>
      <c r="BP103">
        <v>29602.733333333301</v>
      </c>
      <c r="BQ103">
        <v>27325.599999999999</v>
      </c>
      <c r="BR103">
        <v>25048.466666666602</v>
      </c>
      <c r="BS103">
        <v>22771.333333333299</v>
      </c>
      <c r="BT103">
        <v>20494.2</v>
      </c>
      <c r="BU103">
        <v>18217.0666666666</v>
      </c>
      <c r="BV103">
        <v>15939.9333333333</v>
      </c>
      <c r="BW103">
        <v>13662.799999999899</v>
      </c>
      <c r="BX103">
        <v>11385.666666666601</v>
      </c>
      <c r="BY103">
        <v>9108.5333333333292</v>
      </c>
      <c r="BZ103">
        <v>6831.4</v>
      </c>
      <c r="CA103">
        <v>4554.2666666666601</v>
      </c>
      <c r="CB103">
        <v>2277.13333333333</v>
      </c>
      <c r="CC103">
        <v>0</v>
      </c>
    </row>
    <row r="104" spans="1:81" x14ac:dyDescent="0.25">
      <c r="A104">
        <v>8517</v>
      </c>
      <c r="B104" t="s">
        <v>272</v>
      </c>
      <c r="C104" t="s">
        <v>52</v>
      </c>
      <c r="D104">
        <v>2020</v>
      </c>
      <c r="E104" t="s">
        <v>105</v>
      </c>
      <c r="F104" t="s">
        <v>54</v>
      </c>
      <c r="G104">
        <v>2019</v>
      </c>
      <c r="H104">
        <v>564129</v>
      </c>
      <c r="I104">
        <v>100</v>
      </c>
      <c r="J104">
        <v>2050</v>
      </c>
      <c r="K104">
        <v>0</v>
      </c>
      <c r="L104">
        <v>564129</v>
      </c>
      <c r="M104">
        <v>2020</v>
      </c>
      <c r="N104">
        <v>564129</v>
      </c>
      <c r="O104">
        <v>0</v>
      </c>
      <c r="P104" t="s">
        <v>45</v>
      </c>
      <c r="Q104">
        <v>3.0000564128999998</v>
      </c>
      <c r="R104">
        <v>1</v>
      </c>
      <c r="S104" t="s">
        <v>592</v>
      </c>
      <c r="T104">
        <v>-1.11368485725649E-2</v>
      </c>
      <c r="AX104">
        <v>564129</v>
      </c>
      <c r="AY104">
        <v>564129</v>
      </c>
      <c r="AZ104">
        <v>564129</v>
      </c>
      <c r="BA104">
        <v>564129</v>
      </c>
      <c r="BB104">
        <v>564129</v>
      </c>
      <c r="BC104">
        <v>564129</v>
      </c>
      <c r="BD104">
        <v>564129</v>
      </c>
      <c r="BE104">
        <v>564129</v>
      </c>
      <c r="BF104">
        <v>564129</v>
      </c>
      <c r="BG104">
        <v>564129</v>
      </c>
      <c r="BH104">
        <v>564129</v>
      </c>
      <c r="BI104">
        <v>564129</v>
      </c>
      <c r="BJ104">
        <v>564129</v>
      </c>
      <c r="BK104">
        <v>564129</v>
      </c>
      <c r="BL104">
        <v>564129</v>
      </c>
      <c r="BM104">
        <v>564129</v>
      </c>
      <c r="BN104">
        <v>564129</v>
      </c>
      <c r="BO104">
        <v>564129</v>
      </c>
      <c r="BP104">
        <v>564129</v>
      </c>
      <c r="BQ104">
        <v>564129</v>
      </c>
      <c r="BR104">
        <v>564129</v>
      </c>
      <c r="BS104">
        <v>564129</v>
      </c>
      <c r="BT104">
        <v>564129</v>
      </c>
      <c r="BU104">
        <v>564129</v>
      </c>
      <c r="BV104">
        <v>564129</v>
      </c>
      <c r="BW104">
        <v>564129</v>
      </c>
      <c r="BX104">
        <v>564129</v>
      </c>
      <c r="BY104">
        <v>564129</v>
      </c>
      <c r="BZ104">
        <v>564129</v>
      </c>
      <c r="CA104">
        <v>564129</v>
      </c>
      <c r="CB104">
        <v>564129</v>
      </c>
      <c r="CC104">
        <v>564129</v>
      </c>
    </row>
    <row r="105" spans="1:81" x14ac:dyDescent="0.25">
      <c r="A105">
        <v>8611</v>
      </c>
      <c r="B105" t="s">
        <v>1620</v>
      </c>
      <c r="C105" t="s">
        <v>21</v>
      </c>
      <c r="D105">
        <v>2012</v>
      </c>
      <c r="E105" t="s">
        <v>32</v>
      </c>
      <c r="F105" t="s">
        <v>33</v>
      </c>
      <c r="G105">
        <v>2011</v>
      </c>
      <c r="H105">
        <v>725344</v>
      </c>
      <c r="I105">
        <v>100</v>
      </c>
      <c r="J105">
        <v>2030</v>
      </c>
      <c r="K105">
        <v>100</v>
      </c>
      <c r="L105">
        <v>0</v>
      </c>
      <c r="M105">
        <v>2020</v>
      </c>
      <c r="N105">
        <v>297453</v>
      </c>
      <c r="O105">
        <v>58.9914578462081</v>
      </c>
      <c r="P105" t="s">
        <v>24</v>
      </c>
      <c r="Q105">
        <v>3.3203164368390201</v>
      </c>
      <c r="R105">
        <v>1</v>
      </c>
      <c r="S105" t="s">
        <v>592</v>
      </c>
      <c r="T105">
        <v>-1.11368485725649E-2</v>
      </c>
      <c r="AP105">
        <v>725344</v>
      </c>
      <c r="AQ105">
        <v>677800.55555555504</v>
      </c>
      <c r="AR105">
        <v>630257.11111111101</v>
      </c>
      <c r="AS105">
        <v>582713.66666666605</v>
      </c>
      <c r="AT105">
        <v>535170.22222222202</v>
      </c>
      <c r="AU105">
        <v>487626.777777777</v>
      </c>
      <c r="AV105">
        <v>440083.33333333302</v>
      </c>
      <c r="AW105">
        <v>392539.888888888</v>
      </c>
      <c r="AX105">
        <v>344996.44444444397</v>
      </c>
      <c r="AY105">
        <v>297453</v>
      </c>
      <c r="AZ105">
        <v>267707.7</v>
      </c>
      <c r="BA105">
        <v>237962.4</v>
      </c>
      <c r="BB105">
        <v>208217.1</v>
      </c>
      <c r="BC105">
        <v>178471.8</v>
      </c>
      <c r="BD105">
        <v>148726.5</v>
      </c>
      <c r="BE105">
        <v>118981.2</v>
      </c>
      <c r="BF105">
        <v>89235.9</v>
      </c>
      <c r="BG105">
        <v>59490.599999999897</v>
      </c>
      <c r="BH105">
        <v>29745.299999999901</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row>
    <row r="106" spans="1:81" x14ac:dyDescent="0.25">
      <c r="A106">
        <v>56304</v>
      </c>
      <c r="B106" t="s">
        <v>278</v>
      </c>
      <c r="C106" t="s">
        <v>78</v>
      </c>
      <c r="D106">
        <v>2021</v>
      </c>
      <c r="E106" t="s">
        <v>44</v>
      </c>
      <c r="F106" t="s">
        <v>33</v>
      </c>
      <c r="G106">
        <v>2020</v>
      </c>
      <c r="H106">
        <v>805.95</v>
      </c>
      <c r="I106">
        <v>100</v>
      </c>
      <c r="J106">
        <v>2025</v>
      </c>
      <c r="K106">
        <v>10</v>
      </c>
      <c r="L106">
        <v>725.35500000000002</v>
      </c>
      <c r="M106">
        <v>2020</v>
      </c>
      <c r="N106">
        <v>805.95</v>
      </c>
      <c r="O106">
        <v>0</v>
      </c>
      <c r="P106" t="s">
        <v>45</v>
      </c>
      <c r="Q106">
        <v>2.4178049586437802</v>
      </c>
      <c r="R106">
        <v>1</v>
      </c>
      <c r="S106" t="s">
        <v>592</v>
      </c>
      <c r="T106">
        <v>-1.11368485725649E-2</v>
      </c>
      <c r="AY106">
        <v>805.95</v>
      </c>
      <c r="AZ106">
        <v>789.83100000000002</v>
      </c>
      <c r="BA106">
        <v>773.71199999999999</v>
      </c>
      <c r="BB106">
        <v>757.59299999999996</v>
      </c>
      <c r="BC106">
        <v>741.47400000000005</v>
      </c>
      <c r="BD106">
        <v>725.35500000000002</v>
      </c>
      <c r="BE106">
        <v>717.27683120364702</v>
      </c>
      <c r="BF106">
        <v>709.28862774992297</v>
      </c>
      <c r="BG106">
        <v>701.38938770842901</v>
      </c>
      <c r="BH106">
        <v>693.57812030711602</v>
      </c>
      <c r="BI106">
        <v>685.85384580801201</v>
      </c>
      <c r="BJ106">
        <v>678.21559538433701</v>
      </c>
      <c r="BK106">
        <v>670.662410998989</v>
      </c>
      <c r="BL106">
        <v>663.19334528438196</v>
      </c>
      <c r="BM106">
        <v>655.80746142361795</v>
      </c>
      <c r="BN106">
        <v>648.50383303298395</v>
      </c>
      <c r="BO106">
        <v>641.28154404576799</v>
      </c>
      <c r="BP106">
        <v>634.13968859734996</v>
      </c>
      <c r="BQ106">
        <v>627.07737091158799</v>
      </c>
      <c r="BR106">
        <v>620.09370518846299</v>
      </c>
      <c r="BS106">
        <v>613.18781549297898</v>
      </c>
      <c r="BT106">
        <v>606.35883564529104</v>
      </c>
      <c r="BU106">
        <v>599.60590911207305</v>
      </c>
      <c r="BV106">
        <v>592.92818889907699</v>
      </c>
      <c r="BW106">
        <v>586.32483744490196</v>
      </c>
      <c r="BX106">
        <v>579.79502651594498</v>
      </c>
      <c r="BY106">
        <v>573.33793710250995</v>
      </c>
      <c r="BZ106">
        <v>566.95275931609297</v>
      </c>
      <c r="CA106">
        <v>560.63869228779197</v>
      </c>
      <c r="CB106">
        <v>554.39494406786196</v>
      </c>
      <c r="CC106">
        <v>548.220731526382</v>
      </c>
    </row>
    <row r="107" spans="1:81" x14ac:dyDescent="0.25">
      <c r="A107">
        <v>8761</v>
      </c>
      <c r="B107" t="s">
        <v>1621</v>
      </c>
      <c r="C107" t="s">
        <v>27</v>
      </c>
      <c r="D107">
        <v>2017</v>
      </c>
      <c r="E107" t="s">
        <v>690</v>
      </c>
      <c r="F107" t="s">
        <v>23</v>
      </c>
      <c r="G107">
        <v>2013</v>
      </c>
      <c r="H107">
        <v>715</v>
      </c>
      <c r="I107">
        <v>100</v>
      </c>
      <c r="J107">
        <v>2025</v>
      </c>
      <c r="K107">
        <v>60</v>
      </c>
      <c r="L107">
        <v>286</v>
      </c>
      <c r="M107">
        <v>2020</v>
      </c>
      <c r="N107">
        <v>554</v>
      </c>
      <c r="O107">
        <v>155.31513810343401</v>
      </c>
      <c r="P107" t="s">
        <v>24</v>
      </c>
      <c r="Q107">
        <v>3.2478056914487801</v>
      </c>
      <c r="R107">
        <v>1</v>
      </c>
      <c r="S107" t="s">
        <v>592</v>
      </c>
      <c r="T107">
        <v>-1.11368485725649E-2</v>
      </c>
      <c r="AR107">
        <v>715</v>
      </c>
      <c r="AS107">
        <v>692</v>
      </c>
      <c r="AT107">
        <v>669</v>
      </c>
      <c r="AU107">
        <v>646</v>
      </c>
      <c r="AV107">
        <v>623</v>
      </c>
      <c r="AW107">
        <v>600</v>
      </c>
      <c r="AX107">
        <v>577</v>
      </c>
      <c r="AY107">
        <v>554</v>
      </c>
      <c r="AZ107">
        <v>500.4</v>
      </c>
      <c r="BA107">
        <v>446.8</v>
      </c>
      <c r="BB107">
        <v>393.2</v>
      </c>
      <c r="BC107">
        <v>339.6</v>
      </c>
      <c r="BD107">
        <v>286</v>
      </c>
      <c r="BE107">
        <v>282.81486130824601</v>
      </c>
      <c r="BF107">
        <v>279.66519502378497</v>
      </c>
      <c r="BG107">
        <v>276.550606095788</v>
      </c>
      <c r="BH107">
        <v>273.47070387304802</v>
      </c>
      <c r="BI107">
        <v>270.42510205498201</v>
      </c>
      <c r="BJ107">
        <v>267.41341864317502</v>
      </c>
      <c r="BK107">
        <v>264.435275893474</v>
      </c>
      <c r="BL107">
        <v>261.49030026860402</v>
      </c>
      <c r="BM107">
        <v>258.578122391318</v>
      </c>
      <c r="BN107">
        <v>255.698376998068</v>
      </c>
      <c r="BO107">
        <v>252.85070289318901</v>
      </c>
      <c r="BP107">
        <v>250.034742903601</v>
      </c>
      <c r="BQ107">
        <v>247.25014383400401</v>
      </c>
      <c r="BR107">
        <v>244.49655642258</v>
      </c>
      <c r="BS107">
        <v>241.77363529718801</v>
      </c>
      <c r="BT107">
        <v>239.08103893204401</v>
      </c>
      <c r="BU107">
        <v>236.418429604887</v>
      </c>
      <c r="BV107">
        <v>233.785473354614</v>
      </c>
      <c r="BW107">
        <v>231.181839939398</v>
      </c>
      <c r="BX107">
        <v>228.60720279526601</v>
      </c>
      <c r="BY107">
        <v>226.06123899513699</v>
      </c>
      <c r="BZ107">
        <v>223.54362920832199</v>
      </c>
      <c r="CA107">
        <v>221.05405766046701</v>
      </c>
      <c r="CB107">
        <v>218.59221209395201</v>
      </c>
      <c r="CC107">
        <v>216.15778372871901</v>
      </c>
    </row>
    <row r="108" spans="1:81" x14ac:dyDescent="0.25">
      <c r="A108">
        <v>9352</v>
      </c>
      <c r="B108" t="s">
        <v>291</v>
      </c>
      <c r="C108" t="s">
        <v>27</v>
      </c>
      <c r="D108">
        <v>2020</v>
      </c>
      <c r="E108" t="s">
        <v>105</v>
      </c>
      <c r="F108" t="s">
        <v>54</v>
      </c>
      <c r="G108">
        <v>2019</v>
      </c>
      <c r="H108">
        <v>42343180</v>
      </c>
      <c r="I108">
        <v>100</v>
      </c>
      <c r="J108">
        <v>2030</v>
      </c>
      <c r="K108">
        <v>35</v>
      </c>
      <c r="L108">
        <v>27523067</v>
      </c>
      <c r="M108">
        <v>2020</v>
      </c>
      <c r="N108">
        <v>40577242</v>
      </c>
      <c r="O108">
        <v>11.9158200750561</v>
      </c>
      <c r="P108" t="s">
        <v>45</v>
      </c>
      <c r="Q108">
        <v>3.34447822043902</v>
      </c>
      <c r="R108">
        <v>1</v>
      </c>
      <c r="S108" t="s">
        <v>592</v>
      </c>
      <c r="T108">
        <v>-1.11368485725649E-2</v>
      </c>
      <c r="AX108">
        <v>42343180</v>
      </c>
      <c r="AY108">
        <v>40577242</v>
      </c>
      <c r="AZ108">
        <v>39271824.5</v>
      </c>
      <c r="BA108">
        <v>37966407</v>
      </c>
      <c r="BB108">
        <v>36660989.5</v>
      </c>
      <c r="BC108">
        <v>35355572</v>
      </c>
      <c r="BD108">
        <v>34050154.5</v>
      </c>
      <c r="BE108">
        <v>32744737</v>
      </c>
      <c r="BF108">
        <v>31439319.5</v>
      </c>
      <c r="BG108">
        <v>30133902</v>
      </c>
      <c r="BH108">
        <v>28828484.5</v>
      </c>
      <c r="BI108">
        <v>27523067</v>
      </c>
      <c r="BJ108">
        <v>27216546.770568401</v>
      </c>
      <c r="BK108">
        <v>26913440.210516401</v>
      </c>
      <c r="BL108">
        <v>26613709.3023251</v>
      </c>
      <c r="BM108">
        <v>26317316.4518709</v>
      </c>
      <c r="BN108">
        <v>26024224.483710099</v>
      </c>
      <c r="BO108">
        <v>25734396.636416599</v>
      </c>
      <c r="BP108">
        <v>25447796.557970501</v>
      </c>
      <c r="BQ108">
        <v>25164388.301199</v>
      </c>
      <c r="BR108">
        <v>24884136.319267299</v>
      </c>
      <c r="BS108">
        <v>24607005.461220499</v>
      </c>
      <c r="BT108">
        <v>24332960.9675746</v>
      </c>
      <c r="BU108">
        <v>24061968.465956599</v>
      </c>
      <c r="BV108">
        <v>23793993.966793399</v>
      </c>
      <c r="BW108">
        <v>23529003.859048702</v>
      </c>
      <c r="BX108">
        <v>23266964.9060072</v>
      </c>
      <c r="BY108">
        <v>23007844.241105799</v>
      </c>
      <c r="BZ108">
        <v>22751609.3638115</v>
      </c>
      <c r="CA108">
        <v>22498228.135544602</v>
      </c>
      <c r="CB108">
        <v>22247668.775648002</v>
      </c>
      <c r="CC108">
        <v>21999899.857400998</v>
      </c>
    </row>
    <row r="109" spans="1:81" x14ac:dyDescent="0.25">
      <c r="A109">
        <v>9520</v>
      </c>
      <c r="B109" t="s">
        <v>293</v>
      </c>
      <c r="C109" t="s">
        <v>59</v>
      </c>
      <c r="D109">
        <v>2020</v>
      </c>
      <c r="E109" t="s">
        <v>28</v>
      </c>
      <c r="F109" t="s">
        <v>23</v>
      </c>
      <c r="G109">
        <v>2019</v>
      </c>
      <c r="H109">
        <v>196419.26</v>
      </c>
      <c r="I109">
        <v>100</v>
      </c>
      <c r="J109">
        <v>2051</v>
      </c>
      <c r="K109">
        <v>100</v>
      </c>
      <c r="L109">
        <v>0</v>
      </c>
      <c r="M109">
        <v>2020</v>
      </c>
      <c r="N109">
        <v>143002.10999999999</v>
      </c>
      <c r="O109">
        <v>27.195474618934998</v>
      </c>
      <c r="P109" t="s">
        <v>24</v>
      </c>
      <c r="Q109">
        <v>3.6605074468040502</v>
      </c>
      <c r="R109">
        <v>1</v>
      </c>
      <c r="S109" t="s">
        <v>592</v>
      </c>
      <c r="T109">
        <v>-1.11368485725649E-2</v>
      </c>
      <c r="AX109">
        <v>196419.26</v>
      </c>
      <c r="AY109">
        <v>143002.10999999999</v>
      </c>
      <c r="AZ109">
        <v>138389.138709677</v>
      </c>
      <c r="BA109">
        <v>133776.16741935399</v>
      </c>
      <c r="BB109">
        <v>129163.196129032</v>
      </c>
      <c r="BC109">
        <v>124550.22483870899</v>
      </c>
      <c r="BD109">
        <v>119937.253548387</v>
      </c>
      <c r="BE109">
        <v>115324.28225806401</v>
      </c>
      <c r="BF109">
        <v>110711.310967741</v>
      </c>
      <c r="BG109">
        <v>106098.339677419</v>
      </c>
      <c r="BH109">
        <v>101485.36838709599</v>
      </c>
      <c r="BI109">
        <v>96872.397096774104</v>
      </c>
      <c r="BJ109">
        <v>92259.425806451603</v>
      </c>
      <c r="BK109">
        <v>87646.454516129001</v>
      </c>
      <c r="BL109">
        <v>83033.483225806398</v>
      </c>
      <c r="BM109">
        <v>78420.511935483795</v>
      </c>
      <c r="BN109">
        <v>73807.540645161207</v>
      </c>
      <c r="BO109">
        <v>69194.569354838706</v>
      </c>
      <c r="BP109">
        <v>64581.598064516103</v>
      </c>
      <c r="BQ109">
        <v>59968.626774193501</v>
      </c>
      <c r="BR109">
        <v>55355.655483870898</v>
      </c>
      <c r="BS109">
        <v>50742.684193548303</v>
      </c>
      <c r="BT109">
        <v>46129.712903225802</v>
      </c>
      <c r="BU109">
        <v>41516.741612903199</v>
      </c>
      <c r="BV109">
        <v>36903.770322580604</v>
      </c>
      <c r="BW109">
        <v>32290.799032258001</v>
      </c>
      <c r="BX109">
        <v>27677.827741935402</v>
      </c>
      <c r="BY109">
        <v>23064.856451612799</v>
      </c>
      <c r="BZ109">
        <v>18451.885161290302</v>
      </c>
      <c r="CA109">
        <v>13838.913870967701</v>
      </c>
      <c r="CB109">
        <v>9225.9425806451709</v>
      </c>
      <c r="CC109">
        <v>4612.97129032257</v>
      </c>
    </row>
    <row r="110" spans="1:81" x14ac:dyDescent="0.25">
      <c r="A110">
        <v>9559</v>
      </c>
      <c r="B110" t="s">
        <v>294</v>
      </c>
      <c r="C110" t="s">
        <v>59</v>
      </c>
      <c r="D110">
        <v>2019</v>
      </c>
      <c r="E110" t="s">
        <v>60</v>
      </c>
      <c r="F110" t="s">
        <v>54</v>
      </c>
      <c r="G110">
        <v>2016</v>
      </c>
      <c r="H110">
        <v>289419</v>
      </c>
      <c r="I110">
        <v>100</v>
      </c>
      <c r="J110">
        <v>2050</v>
      </c>
      <c r="K110">
        <v>100</v>
      </c>
      <c r="L110">
        <v>0</v>
      </c>
      <c r="M110">
        <v>2020</v>
      </c>
      <c r="N110">
        <v>236013</v>
      </c>
      <c r="O110">
        <v>25.105632375916201</v>
      </c>
      <c r="P110" t="s">
        <v>24</v>
      </c>
      <c r="Q110">
        <v>4.0036941089000004</v>
      </c>
      <c r="R110">
        <v>1</v>
      </c>
      <c r="S110" t="s">
        <v>592</v>
      </c>
      <c r="T110">
        <v>-1.11368485725649E-2</v>
      </c>
      <c r="AU110">
        <v>289419</v>
      </c>
      <c r="AV110">
        <v>276067.5</v>
      </c>
      <c r="AW110">
        <v>262716</v>
      </c>
      <c r="AX110">
        <v>249364.5</v>
      </c>
      <c r="AY110">
        <v>236013</v>
      </c>
      <c r="AZ110">
        <v>228145.9</v>
      </c>
      <c r="BA110">
        <v>220278.8</v>
      </c>
      <c r="BB110">
        <v>212411.7</v>
      </c>
      <c r="BC110">
        <v>204544.6</v>
      </c>
      <c r="BD110">
        <v>196677.5</v>
      </c>
      <c r="BE110">
        <v>188810.4</v>
      </c>
      <c r="BF110">
        <v>180943.3</v>
      </c>
      <c r="BG110">
        <v>173076.2</v>
      </c>
      <c r="BH110">
        <v>165209.1</v>
      </c>
      <c r="BI110">
        <v>157342</v>
      </c>
      <c r="BJ110">
        <v>149474.9</v>
      </c>
      <c r="BK110">
        <v>141607.79999999999</v>
      </c>
      <c r="BL110">
        <v>133740.70000000001</v>
      </c>
      <c r="BM110">
        <v>125873.599999999</v>
      </c>
      <c r="BN110">
        <v>118006.5</v>
      </c>
      <c r="BO110">
        <v>110139.4</v>
      </c>
      <c r="BP110">
        <v>102272.3</v>
      </c>
      <c r="BQ110">
        <v>94405.2</v>
      </c>
      <c r="BR110">
        <v>86538.1</v>
      </c>
      <c r="BS110">
        <v>78671</v>
      </c>
      <c r="BT110">
        <v>70803.899999999994</v>
      </c>
      <c r="BU110">
        <v>62936.800000000003</v>
      </c>
      <c r="BV110">
        <v>55069.699999999903</v>
      </c>
      <c r="BW110">
        <v>47202.599999999897</v>
      </c>
      <c r="BX110">
        <v>39335.5</v>
      </c>
      <c r="BY110">
        <v>31468.3999999999</v>
      </c>
      <c r="BZ110">
        <v>23601.299999999901</v>
      </c>
      <c r="CA110">
        <v>15734.199999999901</v>
      </c>
      <c r="CB110">
        <v>7867.1</v>
      </c>
      <c r="CC110">
        <v>0</v>
      </c>
    </row>
    <row r="111" spans="1:81" x14ac:dyDescent="0.25">
      <c r="A111">
        <v>9785</v>
      </c>
      <c r="B111" t="s">
        <v>1622</v>
      </c>
      <c r="C111" t="s">
        <v>52</v>
      </c>
      <c r="D111">
        <v>2017</v>
      </c>
      <c r="E111" t="s">
        <v>60</v>
      </c>
      <c r="F111" t="s">
        <v>54</v>
      </c>
      <c r="G111">
        <v>2010</v>
      </c>
      <c r="H111">
        <v>8299</v>
      </c>
      <c r="I111">
        <v>100</v>
      </c>
      <c r="J111">
        <v>2030</v>
      </c>
      <c r="K111">
        <v>85</v>
      </c>
      <c r="L111">
        <v>1244.8499999999999</v>
      </c>
      <c r="M111">
        <v>2020</v>
      </c>
      <c r="N111">
        <v>4437</v>
      </c>
      <c r="O111">
        <v>42.766631467792998</v>
      </c>
      <c r="P111" t="s">
        <v>24</v>
      </c>
      <c r="Q111">
        <v>3.8402461752390198</v>
      </c>
      <c r="R111">
        <v>1</v>
      </c>
      <c r="S111" t="s">
        <v>592</v>
      </c>
      <c r="T111">
        <v>-1.11368485725649E-2</v>
      </c>
      <c r="AO111">
        <v>8299</v>
      </c>
      <c r="AP111">
        <v>7912.8</v>
      </c>
      <c r="AQ111">
        <v>7526.6</v>
      </c>
      <c r="AR111">
        <v>7140.4</v>
      </c>
      <c r="AS111">
        <v>6754.2</v>
      </c>
      <c r="AT111">
        <v>6368</v>
      </c>
      <c r="AU111">
        <v>5981.8</v>
      </c>
      <c r="AV111">
        <v>5595.6</v>
      </c>
      <c r="AW111">
        <v>5209.3999999999996</v>
      </c>
      <c r="AX111">
        <v>4823.2</v>
      </c>
      <c r="AY111">
        <v>4437</v>
      </c>
      <c r="AZ111">
        <v>4117.7849999999999</v>
      </c>
      <c r="BA111">
        <v>3798.57</v>
      </c>
      <c r="BB111">
        <v>3479.355</v>
      </c>
      <c r="BC111">
        <v>3160.14</v>
      </c>
      <c r="BD111">
        <v>2840.9250000000002</v>
      </c>
      <c r="BE111">
        <v>2521.71</v>
      </c>
      <c r="BF111">
        <v>2202.4949999999999</v>
      </c>
      <c r="BG111">
        <v>1883.28</v>
      </c>
      <c r="BH111">
        <v>1564.0650000000001</v>
      </c>
      <c r="BI111">
        <v>1244.8499999999999</v>
      </c>
      <c r="BJ111">
        <v>1230.9862940544399</v>
      </c>
      <c r="BK111">
        <v>1217.27698610265</v>
      </c>
      <c r="BL111">
        <v>1203.7203566375599</v>
      </c>
      <c r="BM111">
        <v>1190.31470530197</v>
      </c>
      <c r="BN111">
        <v>1177.0583506753301</v>
      </c>
      <c r="BO111">
        <v>1163.94963006278</v>
      </c>
      <c r="BP111">
        <v>1150.98689928668</v>
      </c>
      <c r="BQ111">
        <v>1138.16853248032</v>
      </c>
      <c r="BR111">
        <v>1125.49292188403</v>
      </c>
      <c r="BS111">
        <v>1112.9584776435099</v>
      </c>
      <c r="BT111">
        <v>1100.5636276104401</v>
      </c>
      <c r="BU111">
        <v>1088.3068171452701</v>
      </c>
      <c r="BV111">
        <v>1076.1865089222299</v>
      </c>
      <c r="BW111">
        <v>1064.20118273653</v>
      </c>
      <c r="BX111">
        <v>1052.34933531365</v>
      </c>
      <c r="BY111">
        <v>1040.6294801208201</v>
      </c>
      <c r="BZ111">
        <v>1029.0401471805701</v>
      </c>
      <c r="CA111">
        <v>1017.57988288633</v>
      </c>
      <c r="CB111">
        <v>1006.24724982013</v>
      </c>
      <c r="CC111">
        <v>995.04082657233198</v>
      </c>
    </row>
    <row r="112" spans="1:81" x14ac:dyDescent="0.25">
      <c r="A112">
        <v>9829</v>
      </c>
      <c r="B112" t="s">
        <v>641</v>
      </c>
      <c r="C112" t="s">
        <v>27</v>
      </c>
      <c r="D112">
        <v>2020</v>
      </c>
      <c r="E112" t="s">
        <v>690</v>
      </c>
      <c r="F112" t="s">
        <v>23</v>
      </c>
      <c r="G112">
        <v>2016</v>
      </c>
      <c r="H112">
        <v>1172325</v>
      </c>
      <c r="I112">
        <v>100</v>
      </c>
      <c r="J112">
        <v>2030</v>
      </c>
      <c r="K112">
        <v>60</v>
      </c>
      <c r="L112">
        <v>468930</v>
      </c>
      <c r="M112">
        <v>2020</v>
      </c>
      <c r="N112">
        <v>747669</v>
      </c>
      <c r="O112">
        <v>60.372337022583302</v>
      </c>
      <c r="P112" t="s">
        <v>45</v>
      </c>
      <c r="Q112">
        <v>3.2503611349390198</v>
      </c>
      <c r="R112">
        <v>1</v>
      </c>
      <c r="S112" t="s">
        <v>592</v>
      </c>
      <c r="T112">
        <v>-1.11368485725649E-2</v>
      </c>
      <c r="AU112">
        <v>1172325</v>
      </c>
      <c r="AV112">
        <v>1066161</v>
      </c>
      <c r="AW112">
        <v>959997</v>
      </c>
      <c r="AX112">
        <v>853833</v>
      </c>
      <c r="AY112">
        <v>747669</v>
      </c>
      <c r="AZ112">
        <v>719795.1</v>
      </c>
      <c r="BA112">
        <v>691921.2</v>
      </c>
      <c r="BB112">
        <v>664047.30000000005</v>
      </c>
      <c r="BC112">
        <v>636173.4</v>
      </c>
      <c r="BD112">
        <v>608299.5</v>
      </c>
      <c r="BE112">
        <v>580425.6</v>
      </c>
      <c r="BF112">
        <v>552551.69999999995</v>
      </c>
      <c r="BG112">
        <v>524677.80000000005</v>
      </c>
      <c r="BH112">
        <v>496803.9</v>
      </c>
      <c r="BI112">
        <v>468930</v>
      </c>
      <c r="BJ112">
        <v>463707.59759886703</v>
      </c>
      <c r="BK112">
        <v>458543.35630246002</v>
      </c>
      <c r="BL112">
        <v>453436.62837936397</v>
      </c>
      <c r="BM112">
        <v>448386.77331184899</v>
      </c>
      <c r="BN112">
        <v>443393.15771553398</v>
      </c>
      <c r="BO112">
        <v>438455.15525994397</v>
      </c>
      <c r="BP112">
        <v>433572.14658995398</v>
      </c>
      <c r="BQ112">
        <v>428743.5192481</v>
      </c>
      <c r="BR112">
        <v>423968.66759776499</v>
      </c>
      <c r="BS112">
        <v>419246.99274721701</v>
      </c>
      <c r="BT112">
        <v>414577.90247448802</v>
      </c>
      <c r="BU112">
        <v>409960.81115309801</v>
      </c>
      <c r="BV112">
        <v>405395.13967860001</v>
      </c>
      <c r="BW112">
        <v>400880.31539594498</v>
      </c>
      <c r="BX112">
        <v>396415.772027659</v>
      </c>
      <c r="BY112">
        <v>392000.94960281003</v>
      </c>
      <c r="BZ112">
        <v>387635.29438678198</v>
      </c>
      <c r="CA112">
        <v>383318.258811815</v>
      </c>
      <c r="CB112">
        <v>379049.301408328</v>
      </c>
      <c r="CC112">
        <v>374827.88673700701</v>
      </c>
    </row>
    <row r="113" spans="1:81" x14ac:dyDescent="0.25">
      <c r="A113">
        <v>9956</v>
      </c>
      <c r="B113" t="s">
        <v>1623</v>
      </c>
      <c r="C113" t="s">
        <v>59</v>
      </c>
      <c r="D113">
        <v>2018</v>
      </c>
      <c r="E113" t="s">
        <v>60</v>
      </c>
      <c r="F113" t="s">
        <v>54</v>
      </c>
      <c r="G113">
        <v>2017</v>
      </c>
      <c r="H113">
        <v>1039565.4656</v>
      </c>
      <c r="I113">
        <v>95.42</v>
      </c>
      <c r="J113">
        <v>2030</v>
      </c>
      <c r="K113">
        <v>22</v>
      </c>
      <c r="L113">
        <v>810861.06316799996</v>
      </c>
      <c r="M113">
        <v>2020</v>
      </c>
      <c r="N113">
        <v>886833.90599999996</v>
      </c>
      <c r="O113">
        <v>17.751687953159198</v>
      </c>
      <c r="P113" t="s">
        <v>24</v>
      </c>
      <c r="Q113">
        <v>3.16563491593902</v>
      </c>
      <c r="R113">
        <v>1</v>
      </c>
      <c r="S113" t="s">
        <v>592</v>
      </c>
      <c r="T113">
        <v>-1.11368485725649E-2</v>
      </c>
      <c r="AV113">
        <v>1039565.4656</v>
      </c>
      <c r="AW113">
        <v>988654.94573333301</v>
      </c>
      <c r="AX113">
        <v>937744.42586666602</v>
      </c>
      <c r="AY113">
        <v>886833.90599999996</v>
      </c>
      <c r="AZ113">
        <v>879236.62171679898</v>
      </c>
      <c r="BA113">
        <v>871639.33743359998</v>
      </c>
      <c r="BB113">
        <v>864042.05315040005</v>
      </c>
      <c r="BC113">
        <v>856444.76886720001</v>
      </c>
      <c r="BD113">
        <v>848847.48458399996</v>
      </c>
      <c r="BE113">
        <v>841250.20030080003</v>
      </c>
      <c r="BF113">
        <v>833652.91601759999</v>
      </c>
      <c r="BG113">
        <v>826055.63173440006</v>
      </c>
      <c r="BH113">
        <v>818458.34745120001</v>
      </c>
      <c r="BI113">
        <v>810861.06316799996</v>
      </c>
      <c r="BJ113">
        <v>801830.62629410904</v>
      </c>
      <c r="BK113">
        <v>792900.76002822595</v>
      </c>
      <c r="BL113">
        <v>784070.34433072002</v>
      </c>
      <c r="BM113">
        <v>775338.27163566998</v>
      </c>
      <c r="BN113">
        <v>766703.44671194896</v>
      </c>
      <c r="BO113">
        <v>758164.78652585496</v>
      </c>
      <c r="BP113">
        <v>749721.22010526503</v>
      </c>
      <c r="BQ113">
        <v>741371.68840531399</v>
      </c>
      <c r="BR113">
        <v>733115.144175558</v>
      </c>
      <c r="BS113">
        <v>724950.55182862002</v>
      </c>
      <c r="BT113">
        <v>716876.88731030806</v>
      </c>
      <c r="BU113">
        <v>708893.13797116105</v>
      </c>
      <c r="BV113">
        <v>700998.30243944598</v>
      </c>
      <c r="BW113">
        <v>693191.39049555303</v>
      </c>
      <c r="BX113">
        <v>685471.42294779804</v>
      </c>
      <c r="BY113">
        <v>677837.43150960805</v>
      </c>
      <c r="BZ113">
        <v>670288.45867806894</v>
      </c>
      <c r="CA113">
        <v>662823.55761383299</v>
      </c>
      <c r="CB113">
        <v>655441.79202235898</v>
      </c>
      <c r="CC113">
        <v>648142.23603647598</v>
      </c>
    </row>
    <row r="114" spans="1:81" x14ac:dyDescent="0.25">
      <c r="A114">
        <v>837879</v>
      </c>
      <c r="B114" t="s">
        <v>1624</v>
      </c>
      <c r="C114" t="s">
        <v>78</v>
      </c>
      <c r="D114">
        <v>2019</v>
      </c>
      <c r="E114" t="s">
        <v>44</v>
      </c>
      <c r="F114" t="s">
        <v>33</v>
      </c>
      <c r="G114">
        <v>2018</v>
      </c>
      <c r="H114">
        <v>148.94999999999999</v>
      </c>
      <c r="I114">
        <v>100</v>
      </c>
      <c r="J114">
        <v>2030</v>
      </c>
      <c r="K114">
        <v>25</v>
      </c>
      <c r="L114">
        <v>111.712499999999</v>
      </c>
      <c r="M114">
        <v>2020</v>
      </c>
      <c r="N114">
        <v>152.44</v>
      </c>
      <c r="O114">
        <v>-9.3722725746895197</v>
      </c>
      <c r="P114" t="s">
        <v>24</v>
      </c>
      <c r="Q114">
        <v>2.5702439173340199</v>
      </c>
      <c r="R114">
        <v>1</v>
      </c>
      <c r="S114" t="s">
        <v>592</v>
      </c>
      <c r="T114">
        <v>-1.11368485725649E-2</v>
      </c>
      <c r="AW114">
        <v>148.94999999999999</v>
      </c>
      <c r="AX114">
        <v>150.69499999999999</v>
      </c>
      <c r="AY114">
        <v>152.44</v>
      </c>
      <c r="AZ114">
        <v>148.36724999999899</v>
      </c>
      <c r="BA114">
        <v>144.2945</v>
      </c>
      <c r="BB114">
        <v>140.22174999999999</v>
      </c>
      <c r="BC114">
        <v>136.149</v>
      </c>
      <c r="BD114">
        <v>132.07624999999999</v>
      </c>
      <c r="BE114">
        <v>128.0035</v>
      </c>
      <c r="BF114">
        <v>123.93074999999899</v>
      </c>
      <c r="BG114">
        <v>119.857999999999</v>
      </c>
      <c r="BH114">
        <v>115.785249999999</v>
      </c>
      <c r="BI114">
        <v>111.712499999999</v>
      </c>
      <c r="BJ114">
        <v>110.46837480383699</v>
      </c>
      <c r="BK114">
        <v>109.238105241589</v>
      </c>
      <c r="BL114">
        <v>108.02153700516</v>
      </c>
      <c r="BM114">
        <v>106.818517504957</v>
      </c>
      <c r="BN114">
        <v>105.62889585075899</v>
      </c>
      <c r="BO114">
        <v>104.45252283278199</v>
      </c>
      <c r="BP114">
        <v>103.28925090297101</v>
      </c>
      <c r="BQ114">
        <v>102.138934156491</v>
      </c>
      <c r="BR114">
        <v>101.001428313427</v>
      </c>
      <c r="BS114">
        <v>99.876590700687601</v>
      </c>
      <c r="BT114">
        <v>98.764280234110004</v>
      </c>
      <c r="BU114">
        <v>97.664357400764402</v>
      </c>
      <c r="BV114">
        <v>96.576684241455197</v>
      </c>
      <c r="BW114">
        <v>95.501124333417707</v>
      </c>
      <c r="BX114">
        <v>94.437542773206701</v>
      </c>
      <c r="BY114">
        <v>93.385806159776394</v>
      </c>
      <c r="BZ114">
        <v>92.345782577748096</v>
      </c>
      <c r="CA114">
        <v>91.317341580864706</v>
      </c>
      <c r="CB114">
        <v>90.300354175629394</v>
      </c>
      <c r="CC114">
        <v>89.294692805126502</v>
      </c>
    </row>
    <row r="115" spans="1:81" x14ac:dyDescent="0.25">
      <c r="A115">
        <v>32296</v>
      </c>
      <c r="B115" t="s">
        <v>1625</v>
      </c>
      <c r="C115" t="s">
        <v>27</v>
      </c>
      <c r="D115">
        <v>2019</v>
      </c>
      <c r="E115" t="s">
        <v>88</v>
      </c>
      <c r="F115" t="s">
        <v>54</v>
      </c>
      <c r="G115">
        <v>2019</v>
      </c>
      <c r="H115">
        <v>50657.47</v>
      </c>
      <c r="I115">
        <v>100</v>
      </c>
      <c r="J115">
        <v>2025</v>
      </c>
      <c r="K115">
        <v>10</v>
      </c>
      <c r="L115">
        <v>45591.722999999998</v>
      </c>
      <c r="M115">
        <v>2020</v>
      </c>
      <c r="N115">
        <v>48911.91</v>
      </c>
      <c r="O115">
        <v>34.458096703210799</v>
      </c>
      <c r="P115" t="s">
        <v>24</v>
      </c>
      <c r="Q115">
        <v>3.0878099437957802</v>
      </c>
      <c r="R115">
        <v>1</v>
      </c>
      <c r="S115" t="s">
        <v>592</v>
      </c>
      <c r="T115">
        <v>-1.11368485725649E-2</v>
      </c>
      <c r="AX115">
        <v>50657.47</v>
      </c>
      <c r="AY115">
        <v>48911.91</v>
      </c>
      <c r="AZ115">
        <v>48247.872600000002</v>
      </c>
      <c r="BA115">
        <v>47583.835200000001</v>
      </c>
      <c r="BB115">
        <v>46919.7978</v>
      </c>
      <c r="BC115">
        <v>46255.760399999999</v>
      </c>
      <c r="BD115">
        <v>45591.722999999998</v>
      </c>
      <c r="BE115">
        <v>45083.974884786599</v>
      </c>
      <c r="BF115">
        <v>44581.881483445402</v>
      </c>
      <c r="BG115">
        <v>44085.379820284303</v>
      </c>
      <c r="BH115">
        <v>43594.4076209618</v>
      </c>
      <c r="BI115">
        <v>43108.903304676402</v>
      </c>
      <c r="BJ115">
        <v>42628.805976442898</v>
      </c>
      <c r="BK115">
        <v>42154.055419454002</v>
      </c>
      <c r="BL115">
        <v>41684.592087528101</v>
      </c>
      <c r="BM115">
        <v>41220.357097640102</v>
      </c>
      <c r="BN115">
        <v>40761.292222536598</v>
      </c>
      <c r="BO115">
        <v>40307.3398834322</v>
      </c>
      <c r="BP115">
        <v>39858.443142787502</v>
      </c>
      <c r="BQ115">
        <v>39414.545697168098</v>
      </c>
      <c r="BR115">
        <v>38975.591870182303</v>
      </c>
      <c r="BS115">
        <v>38541.526605498002</v>
      </c>
      <c r="BT115">
        <v>38112.295459937101</v>
      </c>
      <c r="BU115">
        <v>37687.844596646901</v>
      </c>
      <c r="BV115">
        <v>37268.1207783477</v>
      </c>
      <c r="BW115">
        <v>36853.0713606551</v>
      </c>
      <c r="BX115">
        <v>36442.644285477603</v>
      </c>
      <c r="BY115">
        <v>36036.788074486401</v>
      </c>
      <c r="BZ115">
        <v>35635.451822659197</v>
      </c>
      <c r="CA115">
        <v>35238.585191895298</v>
      </c>
      <c r="CB115">
        <v>34846.1384047018</v>
      </c>
      <c r="CC115">
        <v>34458.062237949998</v>
      </c>
    </row>
    <row r="116" spans="1:81" x14ac:dyDescent="0.25">
      <c r="A116">
        <v>837876</v>
      </c>
      <c r="B116" t="s">
        <v>1626</v>
      </c>
      <c r="C116" t="s">
        <v>78</v>
      </c>
      <c r="D116">
        <v>2019</v>
      </c>
      <c r="E116" t="s">
        <v>44</v>
      </c>
      <c r="F116" t="s">
        <v>33</v>
      </c>
      <c r="G116">
        <v>2018</v>
      </c>
      <c r="H116">
        <v>944.82</v>
      </c>
      <c r="I116">
        <v>100</v>
      </c>
      <c r="J116">
        <v>2030</v>
      </c>
      <c r="K116">
        <v>5</v>
      </c>
      <c r="L116">
        <v>897.57899999999995</v>
      </c>
      <c r="M116">
        <v>2020</v>
      </c>
      <c r="N116">
        <v>864.48</v>
      </c>
      <c r="O116">
        <v>170.064139201118</v>
      </c>
      <c r="P116" t="s">
        <v>24</v>
      </c>
      <c r="Q116">
        <v>2.3702439969210198</v>
      </c>
      <c r="R116">
        <v>1</v>
      </c>
      <c r="S116" t="s">
        <v>592</v>
      </c>
      <c r="T116">
        <v>-1.11368485725649E-2</v>
      </c>
      <c r="AW116">
        <v>944.82</v>
      </c>
      <c r="AX116">
        <v>904.65</v>
      </c>
      <c r="AY116">
        <v>864.48</v>
      </c>
      <c r="AZ116">
        <v>867.78989999999999</v>
      </c>
      <c r="BA116">
        <v>871.09979999999996</v>
      </c>
      <c r="BB116">
        <v>874.40970000000004</v>
      </c>
      <c r="BC116">
        <v>877.71960000000001</v>
      </c>
      <c r="BD116">
        <v>881.02949999999998</v>
      </c>
      <c r="BE116">
        <v>884.33939999999996</v>
      </c>
      <c r="BF116">
        <v>887.64929999999902</v>
      </c>
      <c r="BG116">
        <v>890.95920000000001</v>
      </c>
      <c r="BH116">
        <v>894.26909999999998</v>
      </c>
      <c r="BI116">
        <v>897.57899999999995</v>
      </c>
      <c r="BJ116">
        <v>887.58279859508502</v>
      </c>
      <c r="BK116">
        <v>877.69792337151796</v>
      </c>
      <c r="BL116">
        <v>867.92313450647498</v>
      </c>
      <c r="BM116">
        <v>858.257205984851</v>
      </c>
      <c r="BN116">
        <v>848.69892544548497</v>
      </c>
      <c r="BO116">
        <v>839.24709402910003</v>
      </c>
      <c r="BP116">
        <v>829.900526227932</v>
      </c>
      <c r="BQ116">
        <v>820.65804973703996</v>
      </c>
      <c r="BR116">
        <v>811.51850530726199</v>
      </c>
      <c r="BS116">
        <v>802.48074659982103</v>
      </c>
      <c r="BT116">
        <v>793.54364004254001</v>
      </c>
      <c r="BU116">
        <v>784.70606468766402</v>
      </c>
      <c r="BV116">
        <v>775.96691207126401</v>
      </c>
      <c r="BW116">
        <v>767.32508607420596</v>
      </c>
      <c r="BX116">
        <v>758.77950278466699</v>
      </c>
      <c r="BY116">
        <v>750.32909036218803</v>
      </c>
      <c r="BZ116">
        <v>741.972788903234</v>
      </c>
      <c r="CA116">
        <v>733.70955030825496</v>
      </c>
      <c r="CB116">
        <v>725.53833815022699</v>
      </c>
      <c r="CC116">
        <v>717.45812754465805</v>
      </c>
    </row>
    <row r="117" spans="1:81" x14ac:dyDescent="0.25">
      <c r="A117">
        <v>50078</v>
      </c>
      <c r="B117" t="s">
        <v>316</v>
      </c>
      <c r="C117" t="s">
        <v>31</v>
      </c>
      <c r="D117">
        <v>2018</v>
      </c>
      <c r="E117" t="s">
        <v>690</v>
      </c>
      <c r="F117" t="s">
        <v>23</v>
      </c>
      <c r="G117">
        <v>2017</v>
      </c>
      <c r="H117">
        <v>217901.28</v>
      </c>
      <c r="I117">
        <v>100</v>
      </c>
      <c r="J117">
        <v>2027</v>
      </c>
      <c r="K117">
        <v>30</v>
      </c>
      <c r="L117">
        <v>152530.89599999899</v>
      </c>
      <c r="M117">
        <v>2020</v>
      </c>
      <c r="N117">
        <v>143297.19</v>
      </c>
      <c r="O117">
        <v>114.12521303225</v>
      </c>
      <c r="P117" t="s">
        <v>691</v>
      </c>
      <c r="Q117">
        <v>2.94880227793288</v>
      </c>
      <c r="R117">
        <v>1</v>
      </c>
      <c r="S117" t="s">
        <v>592</v>
      </c>
      <c r="T117">
        <v>-1.11368485725649E-2</v>
      </c>
      <c r="AV117">
        <v>217901.28</v>
      </c>
      <c r="AW117">
        <v>193033.25</v>
      </c>
      <c r="AX117">
        <v>168165.22</v>
      </c>
      <c r="AY117">
        <v>143297.19</v>
      </c>
      <c r="AZ117">
        <v>144616.29085714201</v>
      </c>
      <c r="BA117">
        <v>145935.39171428501</v>
      </c>
      <c r="BB117">
        <v>147254.49257142801</v>
      </c>
      <c r="BC117">
        <v>148573.59342857101</v>
      </c>
      <c r="BD117">
        <v>149892.69428571401</v>
      </c>
      <c r="BE117">
        <v>151211.79514285701</v>
      </c>
      <c r="BF117">
        <v>152530.89599999899</v>
      </c>
      <c r="BG117">
        <v>150832.18250861001</v>
      </c>
      <c r="BH117">
        <v>149152.38733214201</v>
      </c>
      <c r="BI117">
        <v>147491.29978018699</v>
      </c>
      <c r="BJ117">
        <v>145848.711508765</v>
      </c>
      <c r="BK117">
        <v>144224.41649418799</v>
      </c>
      <c r="BL117">
        <v>142618.211007226</v>
      </c>
      <c r="BM117">
        <v>141029.89358754799</v>
      </c>
      <c r="BN117">
        <v>139459.26501845801</v>
      </c>
      <c r="BO117">
        <v>137906.12830190701</v>
      </c>
      <c r="BP117">
        <v>136370.28863378</v>
      </c>
      <c r="BQ117">
        <v>134851.55337946801</v>
      </c>
      <c r="BR117">
        <v>133349.73204970601</v>
      </c>
      <c r="BS117">
        <v>131864.636276676</v>
      </c>
      <c r="BT117">
        <v>130396.079790387</v>
      </c>
      <c r="BU117">
        <v>128943.878395305</v>
      </c>
      <c r="BV117">
        <v>127507.849947257</v>
      </c>
      <c r="BW117">
        <v>126087.81433058099</v>
      </c>
      <c r="BX117">
        <v>124683.59343553599</v>
      </c>
      <c r="BY117">
        <v>123295.011135961</v>
      </c>
      <c r="BZ117">
        <v>121921.893267187</v>
      </c>
      <c r="CA117">
        <v>120564.06760419</v>
      </c>
      <c r="CB117">
        <v>119221.36383998999</v>
      </c>
      <c r="CC117">
        <v>117893.613564289</v>
      </c>
    </row>
    <row r="118" spans="1:81" x14ac:dyDescent="0.25">
      <c r="A118">
        <v>10132</v>
      </c>
      <c r="B118" t="s">
        <v>643</v>
      </c>
      <c r="C118" t="s">
        <v>59</v>
      </c>
      <c r="D118">
        <v>2020</v>
      </c>
      <c r="E118" t="s">
        <v>60</v>
      </c>
      <c r="F118" t="s">
        <v>54</v>
      </c>
      <c r="G118">
        <v>1990</v>
      </c>
      <c r="H118">
        <v>1698426.7</v>
      </c>
      <c r="I118">
        <v>95</v>
      </c>
      <c r="J118">
        <v>2050</v>
      </c>
      <c r="K118">
        <v>100</v>
      </c>
      <c r="L118">
        <v>0</v>
      </c>
      <c r="M118">
        <v>2020</v>
      </c>
      <c r="N118">
        <v>851165.55</v>
      </c>
      <c r="O118">
        <v>32.4373197125405</v>
      </c>
      <c r="P118" t="s">
        <v>45</v>
      </c>
      <c r="Q118">
        <v>3.9507196840000001</v>
      </c>
      <c r="R118">
        <v>1</v>
      </c>
      <c r="S118" t="s">
        <v>592</v>
      </c>
      <c r="T118">
        <v>-1.11368485725649E-2</v>
      </c>
      <c r="U118">
        <v>1698426.7</v>
      </c>
      <c r="V118">
        <v>1670184.6616666601</v>
      </c>
      <c r="W118">
        <v>1641942.62333333</v>
      </c>
      <c r="X118">
        <v>1613700.585</v>
      </c>
      <c r="Y118">
        <v>1585458.5466666601</v>
      </c>
      <c r="Z118">
        <v>1557216.50833333</v>
      </c>
      <c r="AA118">
        <v>1528974.47</v>
      </c>
      <c r="AB118">
        <v>1500732.4316666599</v>
      </c>
      <c r="AC118">
        <v>1472490.3933333301</v>
      </c>
      <c r="AD118">
        <v>1444248.355</v>
      </c>
      <c r="AE118">
        <v>1416006.3166666599</v>
      </c>
      <c r="AF118">
        <v>1387764.2783333301</v>
      </c>
      <c r="AG118">
        <v>1359522.24</v>
      </c>
      <c r="AH118">
        <v>1331280.2016666599</v>
      </c>
      <c r="AI118">
        <v>1303038.1633333301</v>
      </c>
      <c r="AJ118">
        <v>1274796.125</v>
      </c>
      <c r="AK118">
        <v>1246554.0866666599</v>
      </c>
      <c r="AL118">
        <v>1218312.0483333301</v>
      </c>
      <c r="AM118">
        <v>1190070.01</v>
      </c>
      <c r="AN118">
        <v>1161827.9716666599</v>
      </c>
      <c r="AO118">
        <v>1133585.9333333301</v>
      </c>
      <c r="AP118">
        <v>1105343.895</v>
      </c>
      <c r="AQ118">
        <v>1077101.8566666599</v>
      </c>
      <c r="AR118">
        <v>1048859.8183333301</v>
      </c>
      <c r="AS118">
        <v>1020617.78</v>
      </c>
      <c r="AT118">
        <v>992375.741666666</v>
      </c>
      <c r="AU118">
        <v>964133.70333333302</v>
      </c>
      <c r="AV118">
        <v>935891.66500000004</v>
      </c>
      <c r="AW118">
        <v>907649.62666666601</v>
      </c>
      <c r="AX118">
        <v>879407.58833333303</v>
      </c>
      <c r="AY118">
        <v>851165.55</v>
      </c>
      <c r="AZ118">
        <v>822793.36499999999</v>
      </c>
      <c r="BA118">
        <v>794421.18</v>
      </c>
      <c r="BB118">
        <v>766048.995</v>
      </c>
      <c r="BC118">
        <v>737676.81</v>
      </c>
      <c r="BD118">
        <v>709304.625</v>
      </c>
      <c r="BE118">
        <v>680932.44</v>
      </c>
      <c r="BF118">
        <v>652560.255</v>
      </c>
      <c r="BG118">
        <v>624188.06999999995</v>
      </c>
      <c r="BH118">
        <v>595815.88500000001</v>
      </c>
      <c r="BI118">
        <v>567443.69999999995</v>
      </c>
      <c r="BJ118">
        <v>539071.51500000001</v>
      </c>
      <c r="BK118">
        <v>510699.33</v>
      </c>
      <c r="BL118">
        <v>482327.14500000002</v>
      </c>
      <c r="BM118">
        <v>453954.96</v>
      </c>
      <c r="BN118">
        <v>425582.77500000002</v>
      </c>
      <c r="BO118">
        <v>397210.59</v>
      </c>
      <c r="BP118">
        <v>368838.40500000003</v>
      </c>
      <c r="BQ118">
        <v>340466.22</v>
      </c>
      <c r="BR118">
        <v>312094.03499999997</v>
      </c>
      <c r="BS118">
        <v>283721.84999999998</v>
      </c>
      <c r="BT118">
        <v>255349.66500000001</v>
      </c>
      <c r="BU118">
        <v>226977.48</v>
      </c>
      <c r="BV118">
        <v>198605.29499999899</v>
      </c>
      <c r="BW118">
        <v>170233.11</v>
      </c>
      <c r="BX118">
        <v>141860.924999999</v>
      </c>
      <c r="BY118">
        <v>113488.739999999</v>
      </c>
      <c r="BZ118">
        <v>85116.554999999906</v>
      </c>
      <c r="CA118">
        <v>56744.369999999901</v>
      </c>
      <c r="CB118">
        <v>28372.184999999899</v>
      </c>
      <c r="CC118">
        <v>0</v>
      </c>
    </row>
    <row r="119" spans="1:81" x14ac:dyDescent="0.25">
      <c r="A119">
        <v>10233</v>
      </c>
      <c r="B119" t="s">
        <v>319</v>
      </c>
      <c r="C119" t="s">
        <v>27</v>
      </c>
      <c r="D119">
        <v>2019</v>
      </c>
      <c r="E119" t="s">
        <v>690</v>
      </c>
      <c r="F119" t="s">
        <v>23</v>
      </c>
      <c r="G119">
        <v>2014</v>
      </c>
      <c r="H119">
        <v>807164</v>
      </c>
      <c r="I119">
        <v>100</v>
      </c>
      <c r="J119">
        <v>2025</v>
      </c>
      <c r="K119">
        <v>50</v>
      </c>
      <c r="L119">
        <v>403582</v>
      </c>
      <c r="M119">
        <v>2020</v>
      </c>
      <c r="N119">
        <v>389973</v>
      </c>
      <c r="O119">
        <v>103.37205326303</v>
      </c>
      <c r="P119" t="s">
        <v>24</v>
      </c>
      <c r="Q119">
        <v>3.14788559444878</v>
      </c>
      <c r="R119">
        <v>1</v>
      </c>
      <c r="S119" t="s">
        <v>592</v>
      </c>
      <c r="T119">
        <v>-1.11368485725649E-2</v>
      </c>
      <c r="AS119">
        <v>807164</v>
      </c>
      <c r="AT119">
        <v>737632.16666666605</v>
      </c>
      <c r="AU119">
        <v>668100.33333333302</v>
      </c>
      <c r="AV119">
        <v>598568.5</v>
      </c>
      <c r="AW119">
        <v>529036.66666666605</v>
      </c>
      <c r="AX119">
        <v>459504.83333333302</v>
      </c>
      <c r="AY119">
        <v>389973</v>
      </c>
      <c r="AZ119">
        <v>392694.8</v>
      </c>
      <c r="BA119">
        <v>395416.6</v>
      </c>
      <c r="BB119">
        <v>398138.4</v>
      </c>
      <c r="BC119">
        <v>400860.2</v>
      </c>
      <c r="BD119">
        <v>403582</v>
      </c>
      <c r="BE119">
        <v>399087.36837938702</v>
      </c>
      <c r="BF119">
        <v>394642.79279052198</v>
      </c>
      <c r="BG119">
        <v>390247.71576696</v>
      </c>
      <c r="BH119">
        <v>385901.58605067403</v>
      </c>
      <c r="BI119">
        <v>381603.85852291499</v>
      </c>
      <c r="BJ119">
        <v>377353.99413583899</v>
      </c>
      <c r="BK119">
        <v>373151.459844895</v>
      </c>
      <c r="BL119">
        <v>368995.72854197101</v>
      </c>
      <c r="BM119">
        <v>364886.27898927598</v>
      </c>
      <c r="BN119">
        <v>360822.59575396602</v>
      </c>
      <c r="BO119">
        <v>356804.16914349399</v>
      </c>
      <c r="BP119">
        <v>352830.49514168297</v>
      </c>
      <c r="BQ119">
        <v>348901.07534550701</v>
      </c>
      <c r="BR119">
        <v>345015.41690257902</v>
      </c>
      <c r="BS119">
        <v>341173.03244933498</v>
      </c>
      <c r="BT119">
        <v>337373.44004990399</v>
      </c>
      <c r="BU119">
        <v>333616.16313566198</v>
      </c>
      <c r="BV119">
        <v>329900.73044546001</v>
      </c>
      <c r="BW119">
        <v>326226.67596651101</v>
      </c>
      <c r="BX119">
        <v>322593.53887594101</v>
      </c>
      <c r="BY119">
        <v>319000.863482991</v>
      </c>
      <c r="BZ119">
        <v>315448.19917186402</v>
      </c>
      <c r="CA119">
        <v>311935.10034519801</v>
      </c>
      <c r="CB119">
        <v>308461.12636818597</v>
      </c>
      <c r="CC119">
        <v>305025.84151330101</v>
      </c>
    </row>
    <row r="120" spans="1:81" x14ac:dyDescent="0.25">
      <c r="A120">
        <v>15994</v>
      </c>
      <c r="B120" t="s">
        <v>644</v>
      </c>
      <c r="C120" t="s">
        <v>41</v>
      </c>
      <c r="D120">
        <v>2016</v>
      </c>
      <c r="E120" t="s">
        <v>690</v>
      </c>
      <c r="F120" t="s">
        <v>23</v>
      </c>
      <c r="G120">
        <v>2010</v>
      </c>
      <c r="H120">
        <v>94019.839999999997</v>
      </c>
      <c r="I120">
        <v>98</v>
      </c>
      <c r="J120">
        <v>2050</v>
      </c>
      <c r="K120">
        <v>100</v>
      </c>
      <c r="L120">
        <v>0</v>
      </c>
      <c r="M120">
        <v>2020</v>
      </c>
      <c r="N120">
        <v>16781</v>
      </c>
      <c r="O120">
        <v>82.2869387151935</v>
      </c>
      <c r="P120" t="s">
        <v>24</v>
      </c>
      <c r="Q120">
        <v>3.6400094738000002</v>
      </c>
      <c r="R120">
        <v>1</v>
      </c>
      <c r="S120" t="s">
        <v>592</v>
      </c>
      <c r="T120">
        <v>-1.11368485725649E-2</v>
      </c>
      <c r="AO120">
        <v>94019.839999999997</v>
      </c>
      <c r="AP120">
        <v>86295.955999999904</v>
      </c>
      <c r="AQ120">
        <v>78572.072</v>
      </c>
      <c r="AR120">
        <v>70848.187999999995</v>
      </c>
      <c r="AS120">
        <v>63124.303999999996</v>
      </c>
      <c r="AT120">
        <v>55400.42</v>
      </c>
      <c r="AU120">
        <v>47676.536</v>
      </c>
      <c r="AV120">
        <v>39952.652000000002</v>
      </c>
      <c r="AW120">
        <v>32228.767999999902</v>
      </c>
      <c r="AX120">
        <v>24504.8839999999</v>
      </c>
      <c r="AY120">
        <v>16781</v>
      </c>
      <c r="AZ120">
        <v>16221.6333333333</v>
      </c>
      <c r="BA120">
        <v>15662.266666666599</v>
      </c>
      <c r="BB120">
        <v>15102.9</v>
      </c>
      <c r="BC120">
        <v>14543.5333333333</v>
      </c>
      <c r="BD120">
        <v>13984.166666666601</v>
      </c>
      <c r="BE120">
        <v>13424.8</v>
      </c>
      <c r="BF120">
        <v>12865.4333333333</v>
      </c>
      <c r="BG120">
        <v>12306.0666666666</v>
      </c>
      <c r="BH120">
        <v>11746.7</v>
      </c>
      <c r="BI120">
        <v>11187.333333333299</v>
      </c>
      <c r="BJ120">
        <v>10627.9666666666</v>
      </c>
      <c r="BK120">
        <v>10068.5999999999</v>
      </c>
      <c r="BL120">
        <v>9509.2333333333299</v>
      </c>
      <c r="BM120">
        <v>8949.8666666666595</v>
      </c>
      <c r="BN120">
        <v>8390.5</v>
      </c>
      <c r="BO120">
        <v>7831.1333333333296</v>
      </c>
      <c r="BP120">
        <v>7271.7666666666601</v>
      </c>
      <c r="BQ120">
        <v>6712.4</v>
      </c>
      <c r="BR120">
        <v>6153.0333333333301</v>
      </c>
      <c r="BS120">
        <v>5593.6666666666597</v>
      </c>
      <c r="BT120">
        <v>5034.3</v>
      </c>
      <c r="BU120">
        <v>4474.9333333333298</v>
      </c>
      <c r="BV120">
        <v>3915.5666666666598</v>
      </c>
      <c r="BW120">
        <v>3356.1999999999898</v>
      </c>
      <c r="BX120">
        <v>2796.8333333333298</v>
      </c>
      <c r="BY120">
        <v>2237.4666666666599</v>
      </c>
      <c r="BZ120">
        <v>1678.1</v>
      </c>
      <c r="CA120">
        <v>1118.7333333333299</v>
      </c>
      <c r="CB120">
        <v>559.36666666666599</v>
      </c>
      <c r="CC120">
        <v>0</v>
      </c>
    </row>
    <row r="121" spans="1:81" x14ac:dyDescent="0.25">
      <c r="A121">
        <v>10343</v>
      </c>
      <c r="B121" t="s">
        <v>1627</v>
      </c>
      <c r="C121" t="s">
        <v>172</v>
      </c>
      <c r="D121">
        <v>2020</v>
      </c>
      <c r="E121" t="s">
        <v>105</v>
      </c>
      <c r="F121" t="s">
        <v>54</v>
      </c>
      <c r="G121">
        <v>2020</v>
      </c>
      <c r="H121">
        <v>199512</v>
      </c>
      <c r="I121">
        <v>100</v>
      </c>
      <c r="J121">
        <v>2030</v>
      </c>
      <c r="K121">
        <v>20.399999999999999</v>
      </c>
      <c r="L121">
        <v>158811.552</v>
      </c>
      <c r="M121">
        <v>2020</v>
      </c>
      <c r="N121">
        <v>199512</v>
      </c>
      <c r="O121">
        <v>0</v>
      </c>
      <c r="P121" t="s">
        <v>45</v>
      </c>
      <c r="Q121">
        <v>3.1942638536390202</v>
      </c>
      <c r="R121">
        <v>1</v>
      </c>
      <c r="S121" t="s">
        <v>592</v>
      </c>
      <c r="T121">
        <v>-1.11368485725649E-2</v>
      </c>
      <c r="AY121">
        <v>199512</v>
      </c>
      <c r="AZ121">
        <v>195441.9552</v>
      </c>
      <c r="BA121">
        <v>191371.91039999999</v>
      </c>
      <c r="BB121">
        <v>187301.86559999999</v>
      </c>
      <c r="BC121">
        <v>183231.82079999999</v>
      </c>
      <c r="BD121">
        <v>179161.77600000001</v>
      </c>
      <c r="BE121">
        <v>175091.73120000001</v>
      </c>
      <c r="BF121">
        <v>171021.68640000001</v>
      </c>
      <c r="BG121">
        <v>166951.6416</v>
      </c>
      <c r="BH121">
        <v>162881.5968</v>
      </c>
      <c r="BI121">
        <v>158811.552</v>
      </c>
      <c r="BJ121">
        <v>157042.89179380101</v>
      </c>
      <c r="BK121">
        <v>155293.92888849601</v>
      </c>
      <c r="BL121">
        <v>153564.443918226</v>
      </c>
      <c r="BM121">
        <v>151854.21996017901</v>
      </c>
      <c r="BN121">
        <v>150163.04250737699</v>
      </c>
      <c r="BO121">
        <v>148490.69944177699</v>
      </c>
      <c r="BP121">
        <v>146836.98100766001</v>
      </c>
      <c r="BQ121">
        <v>145201.67978532499</v>
      </c>
      <c r="BR121">
        <v>143584.59066507401</v>
      </c>
      <c r="BS121">
        <v>141985.51082148301</v>
      </c>
      <c r="BT121">
        <v>140404.23968796601</v>
      </c>
      <c r="BU121">
        <v>138840.57893161499</v>
      </c>
      <c r="BV121">
        <v>137294.33242832599</v>
      </c>
      <c r="BW121">
        <v>135765.30623820101</v>
      </c>
      <c r="BX121">
        <v>134253.30858121801</v>
      </c>
      <c r="BY121">
        <v>132758.149813183</v>
      </c>
      <c r="BZ121">
        <v>131279.64240193999</v>
      </c>
      <c r="CA121">
        <v>129817.600903849</v>
      </c>
      <c r="CB121">
        <v>128371.841940529</v>
      </c>
      <c r="CC121">
        <v>126942.184175856</v>
      </c>
    </row>
    <row r="122" spans="1:81" x14ac:dyDescent="0.25">
      <c r="A122">
        <v>10375</v>
      </c>
      <c r="B122" t="s">
        <v>1628</v>
      </c>
      <c r="C122" t="s">
        <v>59</v>
      </c>
      <c r="D122">
        <v>2019</v>
      </c>
      <c r="E122" t="s">
        <v>105</v>
      </c>
      <c r="F122" t="s">
        <v>54</v>
      </c>
      <c r="G122">
        <v>2014</v>
      </c>
      <c r="H122">
        <v>1156000</v>
      </c>
      <c r="I122">
        <v>100</v>
      </c>
      <c r="J122">
        <v>2031</v>
      </c>
      <c r="K122">
        <v>30</v>
      </c>
      <c r="L122">
        <v>809200</v>
      </c>
      <c r="M122">
        <v>2020</v>
      </c>
      <c r="N122">
        <v>843548</v>
      </c>
      <c r="O122">
        <v>54.281264822134403</v>
      </c>
      <c r="P122" t="s">
        <v>24</v>
      </c>
      <c r="Q122">
        <v>3.2913642073170699</v>
      </c>
      <c r="R122">
        <v>1</v>
      </c>
      <c r="S122" t="s">
        <v>592</v>
      </c>
      <c r="T122">
        <v>-1.11368485725649E-2</v>
      </c>
      <c r="AS122">
        <v>1156000</v>
      </c>
      <c r="AT122">
        <v>1103924.66666666</v>
      </c>
      <c r="AU122">
        <v>1051849.33333333</v>
      </c>
      <c r="AV122">
        <v>999774</v>
      </c>
      <c r="AW122">
        <v>947698.66666666605</v>
      </c>
      <c r="AX122">
        <v>895623.33333333302</v>
      </c>
      <c r="AY122">
        <v>843548</v>
      </c>
      <c r="AZ122">
        <v>840425.45454545401</v>
      </c>
      <c r="BA122">
        <v>837302.90909090894</v>
      </c>
      <c r="BB122">
        <v>834180.36363636295</v>
      </c>
      <c r="BC122">
        <v>831057.818181818</v>
      </c>
      <c r="BD122">
        <v>827935.27272727201</v>
      </c>
      <c r="BE122">
        <v>824812.72727272694</v>
      </c>
      <c r="BF122">
        <v>821690.18181818095</v>
      </c>
      <c r="BG122">
        <v>818567.636363636</v>
      </c>
      <c r="BH122">
        <v>815445.09090909001</v>
      </c>
      <c r="BI122">
        <v>812322.54545454495</v>
      </c>
      <c r="BJ122">
        <v>809200</v>
      </c>
      <c r="BK122">
        <v>800188.06213507999</v>
      </c>
      <c r="BL122">
        <v>791276.48885750701</v>
      </c>
      <c r="BM122">
        <v>782464.16242207098</v>
      </c>
      <c r="BN122">
        <v>773749.97753171704</v>
      </c>
      <c r="BO122">
        <v>765132.84119892097</v>
      </c>
      <c r="BP122">
        <v>756611.67260859197</v>
      </c>
      <c r="BQ122">
        <v>748185.40298251505</v>
      </c>
      <c r="BR122">
        <v>739852.97544529499</v>
      </c>
      <c r="BS122">
        <v>731613.34489179996</v>
      </c>
      <c r="BT122">
        <v>723465.47785607202</v>
      </c>
      <c r="BU122">
        <v>715408.35238171101</v>
      </c>
      <c r="BV122">
        <v>707440.95789368695</v>
      </c>
      <c r="BW122">
        <v>699562.295071595</v>
      </c>
      <c r="BX122">
        <v>691771.37572430703</v>
      </c>
      <c r="BY122">
        <v>684067.22266603005</v>
      </c>
      <c r="BZ122">
        <v>676448.86959374405</v>
      </c>
      <c r="CA122">
        <v>668915.360965995</v>
      </c>
      <c r="CB122">
        <v>661465.75188305497</v>
      </c>
      <c r="CC122">
        <v>654099.10796839499</v>
      </c>
    </row>
    <row r="123" spans="1:81" x14ac:dyDescent="0.25">
      <c r="A123">
        <v>10389</v>
      </c>
      <c r="B123" t="s">
        <v>645</v>
      </c>
      <c r="C123" t="s">
        <v>39</v>
      </c>
      <c r="D123">
        <v>2017</v>
      </c>
      <c r="E123" t="s">
        <v>690</v>
      </c>
      <c r="F123" t="s">
        <v>23</v>
      </c>
      <c r="G123">
        <v>2016</v>
      </c>
      <c r="H123">
        <v>120450</v>
      </c>
      <c r="I123">
        <v>100</v>
      </c>
      <c r="J123">
        <v>2025</v>
      </c>
      <c r="K123">
        <v>100</v>
      </c>
      <c r="L123">
        <v>0</v>
      </c>
      <c r="M123">
        <v>2020</v>
      </c>
      <c r="N123">
        <v>55778</v>
      </c>
      <c r="O123">
        <v>53.691988376919902</v>
      </c>
      <c r="P123" t="s">
        <v>24</v>
      </c>
      <c r="Q123">
        <v>3.6478169230487798</v>
      </c>
      <c r="R123">
        <v>1</v>
      </c>
      <c r="S123" t="s">
        <v>592</v>
      </c>
      <c r="T123">
        <v>-1.11368485725649E-2</v>
      </c>
      <c r="AU123">
        <v>120450</v>
      </c>
      <c r="AV123">
        <v>104282</v>
      </c>
      <c r="AW123">
        <v>88114</v>
      </c>
      <c r="AX123">
        <v>71946</v>
      </c>
      <c r="AY123">
        <v>55778</v>
      </c>
      <c r="AZ123">
        <v>44622.400000000001</v>
      </c>
      <c r="BA123">
        <v>33466.800000000003</v>
      </c>
      <c r="BB123">
        <v>22311.200000000001</v>
      </c>
      <c r="BC123">
        <v>11155.5999999999</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row>
    <row r="124" spans="1:81" x14ac:dyDescent="0.25">
      <c r="A124">
        <v>10754</v>
      </c>
      <c r="B124" t="s">
        <v>342</v>
      </c>
      <c r="C124" t="s">
        <v>59</v>
      </c>
      <c r="D124">
        <v>2020</v>
      </c>
      <c r="E124" t="s">
        <v>60</v>
      </c>
      <c r="F124" t="s">
        <v>54</v>
      </c>
      <c r="G124">
        <v>2018</v>
      </c>
      <c r="H124">
        <v>145149</v>
      </c>
      <c r="I124">
        <v>100</v>
      </c>
      <c r="J124">
        <v>2030</v>
      </c>
      <c r="K124">
        <v>30</v>
      </c>
      <c r="L124">
        <v>101604.299999999</v>
      </c>
      <c r="M124">
        <v>2020</v>
      </c>
      <c r="N124">
        <v>134326</v>
      </c>
      <c r="O124">
        <v>9.5851214598083594</v>
      </c>
      <c r="P124" t="s">
        <v>45</v>
      </c>
      <c r="Q124">
        <v>3.2907459409390198</v>
      </c>
      <c r="R124">
        <v>1</v>
      </c>
      <c r="S124" t="s">
        <v>592</v>
      </c>
      <c r="T124">
        <v>-1.11368485725649E-2</v>
      </c>
      <c r="AW124">
        <v>145149</v>
      </c>
      <c r="AX124">
        <v>139737.5</v>
      </c>
      <c r="AY124">
        <v>134326</v>
      </c>
      <c r="AZ124">
        <v>131053.83</v>
      </c>
      <c r="BA124">
        <v>127781.66</v>
      </c>
      <c r="BB124">
        <v>124509.489999999</v>
      </c>
      <c r="BC124">
        <v>121237.319999999</v>
      </c>
      <c r="BD124">
        <v>117965.15</v>
      </c>
      <c r="BE124">
        <v>114692.98</v>
      </c>
      <c r="BF124">
        <v>111420.81</v>
      </c>
      <c r="BG124">
        <v>108148.639999999</v>
      </c>
      <c r="BH124">
        <v>104876.469999999</v>
      </c>
      <c r="BI124">
        <v>101604.299999999</v>
      </c>
      <c r="BJ124">
        <v>100472.74829657799</v>
      </c>
      <c r="BK124">
        <v>99353.798513130096</v>
      </c>
      <c r="BL124">
        <v>98247.310303980194</v>
      </c>
      <c r="BM124">
        <v>97153.144886462993</v>
      </c>
      <c r="BN124">
        <v>96071.165023513997</v>
      </c>
      <c r="BO124">
        <v>95001.235006457195</v>
      </c>
      <c r="BP124">
        <v>93943.220637983599</v>
      </c>
      <c r="BQ124">
        <v>92896.989215319394</v>
      </c>
      <c r="BR124">
        <v>91862.409513581195</v>
      </c>
      <c r="BS124">
        <v>90839.351769317494</v>
      </c>
      <c r="BT124">
        <v>89827.687664232595</v>
      </c>
      <c r="BU124">
        <v>88827.290309092394</v>
      </c>
      <c r="BV124">
        <v>87838.034227808806</v>
      </c>
      <c r="BW124">
        <v>86859.795341701902</v>
      </c>
      <c r="BX124">
        <v>85892.450953937398</v>
      </c>
      <c r="BY124">
        <v>84935.879734136906</v>
      </c>
      <c r="BZ124">
        <v>83989.961703160196</v>
      </c>
      <c r="CA124">
        <v>83054.578218056602</v>
      </c>
      <c r="CB124">
        <v>82129.611957183894</v>
      </c>
      <c r="CC124">
        <v>81214.946905493198</v>
      </c>
    </row>
    <row r="125" spans="1:81" x14ac:dyDescent="0.25">
      <c r="A125">
        <v>11048</v>
      </c>
      <c r="B125" t="s">
        <v>648</v>
      </c>
      <c r="C125" t="s">
        <v>165</v>
      </c>
      <c r="D125">
        <v>2019</v>
      </c>
      <c r="E125" t="s">
        <v>690</v>
      </c>
      <c r="F125" t="s">
        <v>23</v>
      </c>
      <c r="G125">
        <v>2016</v>
      </c>
      <c r="H125">
        <v>21621</v>
      </c>
      <c r="I125">
        <v>100</v>
      </c>
      <c r="J125">
        <v>2035</v>
      </c>
      <c r="K125">
        <v>70</v>
      </c>
      <c r="L125">
        <v>6486.3</v>
      </c>
      <c r="M125">
        <v>2020</v>
      </c>
      <c r="N125">
        <v>14712</v>
      </c>
      <c r="O125">
        <v>45.650062439295098</v>
      </c>
      <c r="P125" t="s">
        <v>24</v>
      </c>
      <c r="Q125">
        <v>3.3526850889292699</v>
      </c>
      <c r="R125">
        <v>1</v>
      </c>
      <c r="S125" t="s">
        <v>592</v>
      </c>
      <c r="T125">
        <v>-1.11368485725649E-2</v>
      </c>
      <c r="AU125">
        <v>21621</v>
      </c>
      <c r="AV125">
        <v>19893.75</v>
      </c>
      <c r="AW125">
        <v>18166.5</v>
      </c>
      <c r="AX125">
        <v>16439.25</v>
      </c>
      <c r="AY125">
        <v>14712</v>
      </c>
      <c r="AZ125">
        <v>14163.62</v>
      </c>
      <c r="BA125">
        <v>13615.24</v>
      </c>
      <c r="BB125">
        <v>13066.86</v>
      </c>
      <c r="BC125">
        <v>12518.48</v>
      </c>
      <c r="BD125">
        <v>11970.1</v>
      </c>
      <c r="BE125">
        <v>11421.72</v>
      </c>
      <c r="BF125">
        <v>10873.34</v>
      </c>
      <c r="BG125">
        <v>10324.959999999999</v>
      </c>
      <c r="BH125">
        <v>9776.58</v>
      </c>
      <c r="BI125">
        <v>9228.2000000000007</v>
      </c>
      <c r="BJ125">
        <v>8679.82</v>
      </c>
      <c r="BK125">
        <v>8131.44</v>
      </c>
      <c r="BL125">
        <v>7583.06</v>
      </c>
      <c r="BM125">
        <v>7034.68</v>
      </c>
      <c r="BN125">
        <v>6486.3</v>
      </c>
      <c r="BO125">
        <v>6414.0630591037698</v>
      </c>
      <c r="BP125">
        <v>6342.6306100796501</v>
      </c>
      <c r="BQ125">
        <v>6271.9936934234802</v>
      </c>
      <c r="BR125">
        <v>6202.1434494117402</v>
      </c>
      <c r="BS125">
        <v>6133.0711169903097</v>
      </c>
      <c r="BT125">
        <v>6064.7680326756199</v>
      </c>
      <c r="BU125">
        <v>5997.2256294679801</v>
      </c>
      <c r="BV125">
        <v>5930.4354357770899</v>
      </c>
      <c r="BW125">
        <v>5864.3890743594702</v>
      </c>
      <c r="BX125">
        <v>5799.0782612677203</v>
      </c>
      <c r="BY125">
        <v>5734.4948048115302</v>
      </c>
      <c r="BZ125">
        <v>5670.6306045301799</v>
      </c>
      <c r="CA125">
        <v>5607.47765017658</v>
      </c>
      <c r="CB125">
        <v>5545.0280207125197</v>
      </c>
      <c r="CC125">
        <v>5483.2738833152098</v>
      </c>
    </row>
    <row r="126" spans="1:81" x14ac:dyDescent="0.25">
      <c r="A126">
        <v>11063</v>
      </c>
      <c r="B126" t="s">
        <v>1629</v>
      </c>
      <c r="C126" t="s">
        <v>39</v>
      </c>
      <c r="D126">
        <v>2020</v>
      </c>
      <c r="E126" t="s">
        <v>690</v>
      </c>
      <c r="F126" t="s">
        <v>23</v>
      </c>
      <c r="G126">
        <v>2019</v>
      </c>
      <c r="H126">
        <v>220480</v>
      </c>
      <c r="I126">
        <v>100</v>
      </c>
      <c r="J126">
        <v>2026</v>
      </c>
      <c r="K126">
        <v>50</v>
      </c>
      <c r="L126">
        <v>110240</v>
      </c>
      <c r="M126">
        <v>2020</v>
      </c>
      <c r="N126">
        <v>231329</v>
      </c>
      <c r="O126">
        <v>32.767337070007699</v>
      </c>
      <c r="P126" t="s">
        <v>45</v>
      </c>
      <c r="Q126">
        <v>3.1483290789268299</v>
      </c>
      <c r="R126">
        <v>1</v>
      </c>
      <c r="S126" t="s">
        <v>592</v>
      </c>
      <c r="T126">
        <v>-1.11368485725649E-2</v>
      </c>
      <c r="AX126">
        <v>220480</v>
      </c>
      <c r="AY126">
        <v>231329</v>
      </c>
      <c r="AZ126">
        <v>211147.5</v>
      </c>
      <c r="BA126">
        <v>190966</v>
      </c>
      <c r="BB126">
        <v>170784.5</v>
      </c>
      <c r="BC126">
        <v>150603</v>
      </c>
      <c r="BD126">
        <v>130421.5</v>
      </c>
      <c r="BE126">
        <v>110240</v>
      </c>
      <c r="BF126">
        <v>109012.27381336001</v>
      </c>
      <c r="BG126">
        <v>107798.22062735001</v>
      </c>
      <c r="BH126">
        <v>106597.688167831</v>
      </c>
      <c r="BI126">
        <v>105410.52585652001</v>
      </c>
      <c r="BJ126">
        <v>104236.584792102</v>
      </c>
      <c r="BK126">
        <v>103075.71773155101</v>
      </c>
      <c r="BL126">
        <v>101927.77907166599</v>
      </c>
      <c r="BM126">
        <v>100792.62483080701</v>
      </c>
      <c r="BN126">
        <v>99670.1126308354</v>
      </c>
      <c r="BO126">
        <v>98560.101679255298</v>
      </c>
      <c r="BP126">
        <v>97462.452751556804</v>
      </c>
      <c r="BQ126">
        <v>96377.028173751998</v>
      </c>
      <c r="BR126">
        <v>95303.691805107097</v>
      </c>
      <c r="BS126">
        <v>94242.309021067194</v>
      </c>
      <c r="BT126">
        <v>93192.746696370697</v>
      </c>
      <c r="BU126">
        <v>92154.873188351805</v>
      </c>
      <c r="BV126">
        <v>91128.558320429205</v>
      </c>
      <c r="BW126">
        <v>90113.673365778493</v>
      </c>
      <c r="BX126">
        <v>89110.091031186195</v>
      </c>
      <c r="BY126">
        <v>88117.685441084395</v>
      </c>
      <c r="BZ126">
        <v>87136.332121762098</v>
      </c>
      <c r="CA126">
        <v>86165.907985753307</v>
      </c>
      <c r="CB126">
        <v>85206.291316398405</v>
      </c>
      <c r="CC126">
        <v>84257.361752577897</v>
      </c>
    </row>
    <row r="127" spans="1:81" x14ac:dyDescent="0.25">
      <c r="A127">
        <v>51285</v>
      </c>
      <c r="B127" t="s">
        <v>1630</v>
      </c>
      <c r="C127" t="s">
        <v>39</v>
      </c>
      <c r="D127">
        <v>2017</v>
      </c>
      <c r="E127" t="s">
        <v>105</v>
      </c>
      <c r="F127" t="s">
        <v>54</v>
      </c>
      <c r="G127">
        <v>2017</v>
      </c>
      <c r="H127">
        <v>12408</v>
      </c>
      <c r="I127">
        <v>100</v>
      </c>
      <c r="J127">
        <v>2025</v>
      </c>
      <c r="K127">
        <v>25</v>
      </c>
      <c r="L127">
        <v>9306</v>
      </c>
      <c r="M127">
        <v>2020</v>
      </c>
      <c r="N127">
        <v>11829</v>
      </c>
      <c r="O127">
        <v>18.6653771760155</v>
      </c>
      <c r="P127" t="s">
        <v>24</v>
      </c>
      <c r="Q127">
        <v>3.2378061188487801</v>
      </c>
      <c r="R127">
        <v>1</v>
      </c>
      <c r="S127" t="s">
        <v>592</v>
      </c>
      <c r="T127">
        <v>-1.11368485725649E-2</v>
      </c>
      <c r="AV127">
        <v>12408</v>
      </c>
      <c r="AW127">
        <v>12215</v>
      </c>
      <c r="AX127">
        <v>12022</v>
      </c>
      <c r="AY127">
        <v>11829</v>
      </c>
      <c r="AZ127">
        <v>11324.4</v>
      </c>
      <c r="BA127">
        <v>10819.8</v>
      </c>
      <c r="BB127">
        <v>10315.200000000001</v>
      </c>
      <c r="BC127">
        <v>9810.6</v>
      </c>
      <c r="BD127">
        <v>9306</v>
      </c>
      <c r="BE127">
        <v>9202.3604871837106</v>
      </c>
      <c r="BF127">
        <v>9099.8751919277893</v>
      </c>
      <c r="BG127">
        <v>8998.5312598860492</v>
      </c>
      <c r="BH127">
        <v>8898.3159798691995</v>
      </c>
      <c r="BI127">
        <v>8799.2167822505708</v>
      </c>
      <c r="BJ127">
        <v>8701.2212373894708</v>
      </c>
      <c r="BK127">
        <v>8604.3170540722804</v>
      </c>
      <c r="BL127">
        <v>8508.4920779707409</v>
      </c>
      <c r="BM127">
        <v>8413.7342901175107</v>
      </c>
      <c r="BN127">
        <v>8320.0318053986703</v>
      </c>
      <c r="BO127">
        <v>8227.3728710630294</v>
      </c>
      <c r="BP127">
        <v>8135.74586524797</v>
      </c>
      <c r="BQ127">
        <v>8045.1392955218298</v>
      </c>
      <c r="BR127">
        <v>7955.5417974424099</v>
      </c>
      <c r="BS127">
        <v>7866.9421331315798</v>
      </c>
      <c r="BT127">
        <v>7779.3291898657699</v>
      </c>
      <c r="BU127">
        <v>7692.6919786820999</v>
      </c>
      <c r="BV127">
        <v>7607.0196330001299</v>
      </c>
      <c r="BW127">
        <v>7522.3014072588803</v>
      </c>
      <c r="BX127">
        <v>7438.52667556905</v>
      </c>
      <c r="BY127">
        <v>7355.6849303802501</v>
      </c>
      <c r="BZ127">
        <v>7273.7657811631098</v>
      </c>
      <c r="CA127">
        <v>7192.7589531059903</v>
      </c>
      <c r="CB127">
        <v>7112.6542858262901</v>
      </c>
      <c r="CC127">
        <v>7033.4417320960301</v>
      </c>
    </row>
    <row r="128" spans="1:81" x14ac:dyDescent="0.25">
      <c r="A128">
        <v>22241</v>
      </c>
      <c r="B128" t="s">
        <v>363</v>
      </c>
      <c r="C128" t="s">
        <v>59</v>
      </c>
      <c r="D128">
        <v>2021</v>
      </c>
      <c r="E128" t="s">
        <v>105</v>
      </c>
      <c r="F128" t="s">
        <v>54</v>
      </c>
      <c r="G128">
        <v>2019</v>
      </c>
      <c r="H128">
        <v>3858000</v>
      </c>
      <c r="I128">
        <v>100</v>
      </c>
      <c r="J128">
        <v>2050</v>
      </c>
      <c r="K128">
        <v>100</v>
      </c>
      <c r="L128">
        <v>0</v>
      </c>
      <c r="M128">
        <v>2020</v>
      </c>
      <c r="N128">
        <v>3694817</v>
      </c>
      <c r="O128">
        <v>4.22973043027475</v>
      </c>
      <c r="P128" t="s">
        <v>45</v>
      </c>
      <c r="Q128">
        <v>4.0003858000000001</v>
      </c>
      <c r="R128">
        <v>1</v>
      </c>
      <c r="S128" t="s">
        <v>592</v>
      </c>
      <c r="T128">
        <v>-1.11368485725649E-2</v>
      </c>
      <c r="AX128">
        <v>3858000</v>
      </c>
      <c r="AY128">
        <v>3694817</v>
      </c>
      <c r="AZ128">
        <v>3571656.4333333299</v>
      </c>
      <c r="BA128">
        <v>3448495.8666666602</v>
      </c>
      <c r="BB128">
        <v>3325335.3</v>
      </c>
      <c r="BC128">
        <v>3202174.7333333301</v>
      </c>
      <c r="BD128">
        <v>3079014.16666666</v>
      </c>
      <c r="BE128">
        <v>2955853.6</v>
      </c>
      <c r="BF128">
        <v>2832693.0333333299</v>
      </c>
      <c r="BG128">
        <v>2709532.4666666598</v>
      </c>
      <c r="BH128">
        <v>2586371.9</v>
      </c>
      <c r="BI128">
        <v>2463211.3333333302</v>
      </c>
      <c r="BJ128">
        <v>2340050.7666666601</v>
      </c>
      <c r="BK128">
        <v>2216890.2000000002</v>
      </c>
      <c r="BL128">
        <v>2093729.63333333</v>
      </c>
      <c r="BM128">
        <v>1970569.0666666599</v>
      </c>
      <c r="BN128">
        <v>1847408.5</v>
      </c>
      <c r="BO128">
        <v>1724247.9333333301</v>
      </c>
      <c r="BP128">
        <v>1601087.3666666599</v>
      </c>
      <c r="BQ128">
        <v>1477926.8</v>
      </c>
      <c r="BR128">
        <v>1354766.2333333299</v>
      </c>
      <c r="BS128">
        <v>1231605.66666666</v>
      </c>
      <c r="BT128">
        <v>1108445.1000000001</v>
      </c>
      <c r="BU128">
        <v>985284.53333333298</v>
      </c>
      <c r="BV128">
        <v>862123.96666666598</v>
      </c>
      <c r="BW128">
        <v>738963.39999999898</v>
      </c>
      <c r="BX128">
        <v>615802.83333333302</v>
      </c>
      <c r="BY128">
        <v>492642.26666666602</v>
      </c>
      <c r="BZ128">
        <v>369481.69999999902</v>
      </c>
      <c r="CA128">
        <v>246321.13333333301</v>
      </c>
      <c r="CB128">
        <v>123160.566666666</v>
      </c>
      <c r="CC128">
        <v>0</v>
      </c>
    </row>
    <row r="129" spans="1:81" x14ac:dyDescent="0.25">
      <c r="A129">
        <v>11764</v>
      </c>
      <c r="B129" t="s">
        <v>365</v>
      </c>
      <c r="C129" t="s">
        <v>31</v>
      </c>
      <c r="D129">
        <v>2020</v>
      </c>
      <c r="E129" t="s">
        <v>60</v>
      </c>
      <c r="F129" t="s">
        <v>54</v>
      </c>
      <c r="G129">
        <v>2020</v>
      </c>
      <c r="H129">
        <v>0</v>
      </c>
      <c r="I129">
        <v>100</v>
      </c>
      <c r="J129">
        <v>2040</v>
      </c>
      <c r="K129">
        <v>100</v>
      </c>
      <c r="L129">
        <v>0</v>
      </c>
      <c r="M129">
        <v>2020</v>
      </c>
      <c r="N129">
        <v>0</v>
      </c>
      <c r="O129">
        <v>0</v>
      </c>
      <c r="P129" t="s">
        <v>45</v>
      </c>
      <c r="Q129">
        <v>3.99512195121951</v>
      </c>
      <c r="R129">
        <v>1</v>
      </c>
      <c r="S129" t="s">
        <v>592</v>
      </c>
      <c r="T129">
        <v>-1.11368485725649E-2</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row>
    <row r="130" spans="1:81" x14ac:dyDescent="0.25">
      <c r="A130">
        <v>11796</v>
      </c>
      <c r="B130" t="s">
        <v>652</v>
      </c>
      <c r="C130" t="s">
        <v>27</v>
      </c>
      <c r="D130">
        <v>2015</v>
      </c>
      <c r="E130" t="s">
        <v>117</v>
      </c>
      <c r="F130" t="s">
        <v>54</v>
      </c>
      <c r="G130">
        <v>2020</v>
      </c>
      <c r="H130">
        <v>88935</v>
      </c>
      <c r="I130">
        <v>100</v>
      </c>
      <c r="J130">
        <v>2030</v>
      </c>
      <c r="K130">
        <v>100</v>
      </c>
      <c r="L130">
        <v>0</v>
      </c>
      <c r="M130">
        <v>2020</v>
      </c>
      <c r="N130">
        <v>88935</v>
      </c>
      <c r="O130">
        <v>100</v>
      </c>
      <c r="P130" t="s">
        <v>691</v>
      </c>
      <c r="Q130">
        <v>3.9902527959390199</v>
      </c>
      <c r="R130">
        <v>1</v>
      </c>
      <c r="S130" t="s">
        <v>592</v>
      </c>
      <c r="T130">
        <v>-1.11368485725649E-2</v>
      </c>
      <c r="AY130">
        <v>88935</v>
      </c>
      <c r="AZ130">
        <v>80041.5</v>
      </c>
      <c r="BA130">
        <v>71148</v>
      </c>
      <c r="BB130">
        <v>62254.5</v>
      </c>
      <c r="BC130">
        <v>53361</v>
      </c>
      <c r="BD130">
        <v>44467.5</v>
      </c>
      <c r="BE130">
        <v>35574</v>
      </c>
      <c r="BF130">
        <v>26680.5</v>
      </c>
      <c r="BG130">
        <v>17787</v>
      </c>
      <c r="BH130">
        <v>8893.5</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row>
    <row r="131" spans="1:81" x14ac:dyDescent="0.25">
      <c r="A131">
        <v>22295</v>
      </c>
      <c r="B131" t="s">
        <v>1631</v>
      </c>
      <c r="C131" t="s">
        <v>65</v>
      </c>
      <c r="D131">
        <v>2019</v>
      </c>
      <c r="E131" t="s">
        <v>690</v>
      </c>
      <c r="F131" t="s">
        <v>23</v>
      </c>
      <c r="G131">
        <v>2018</v>
      </c>
      <c r="H131">
        <v>563627</v>
      </c>
      <c r="I131">
        <v>100</v>
      </c>
      <c r="J131">
        <v>2030</v>
      </c>
      <c r="K131">
        <v>100</v>
      </c>
      <c r="L131">
        <v>0</v>
      </c>
      <c r="M131">
        <v>2020</v>
      </c>
      <c r="N131">
        <v>512151</v>
      </c>
      <c r="O131">
        <v>9.1329904351636806</v>
      </c>
      <c r="P131" t="s">
        <v>24</v>
      </c>
      <c r="Q131">
        <v>3.6503002651390202</v>
      </c>
      <c r="R131">
        <v>1</v>
      </c>
      <c r="S131" t="s">
        <v>592</v>
      </c>
      <c r="T131">
        <v>-1.11368485725649E-2</v>
      </c>
      <c r="AW131">
        <v>563627</v>
      </c>
      <c r="AX131">
        <v>537889</v>
      </c>
      <c r="AY131">
        <v>512151</v>
      </c>
      <c r="AZ131">
        <v>460935.9</v>
      </c>
      <c r="BA131">
        <v>409720.8</v>
      </c>
      <c r="BB131">
        <v>358505.7</v>
      </c>
      <c r="BC131">
        <v>307290.59999999998</v>
      </c>
      <c r="BD131">
        <v>256075.5</v>
      </c>
      <c r="BE131">
        <v>204860.4</v>
      </c>
      <c r="BF131">
        <v>153645.29999999999</v>
      </c>
      <c r="BG131">
        <v>102430.19999999899</v>
      </c>
      <c r="BH131">
        <v>51215.099999999897</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row>
    <row r="132" spans="1:81" x14ac:dyDescent="0.25">
      <c r="A132">
        <v>12144</v>
      </c>
      <c r="B132" t="s">
        <v>654</v>
      </c>
      <c r="C132" t="s">
        <v>59</v>
      </c>
      <c r="D132">
        <v>2020</v>
      </c>
      <c r="E132" t="s">
        <v>105</v>
      </c>
      <c r="F132" t="s">
        <v>54</v>
      </c>
      <c r="G132">
        <v>2014</v>
      </c>
      <c r="H132">
        <v>2660000</v>
      </c>
      <c r="I132">
        <v>100</v>
      </c>
      <c r="J132">
        <v>2051</v>
      </c>
      <c r="K132">
        <v>100</v>
      </c>
      <c r="L132">
        <v>0</v>
      </c>
      <c r="M132">
        <v>2020</v>
      </c>
      <c r="N132">
        <v>1169363</v>
      </c>
      <c r="O132">
        <v>-32.940173761946099</v>
      </c>
      <c r="P132" t="s">
        <v>24</v>
      </c>
      <c r="Q132">
        <v>4.0039408048780496</v>
      </c>
      <c r="R132">
        <v>1</v>
      </c>
      <c r="S132" t="s">
        <v>592</v>
      </c>
      <c r="T132">
        <v>-1.11368485725649E-2</v>
      </c>
      <c r="AS132">
        <v>2660000</v>
      </c>
      <c r="AT132">
        <v>2411560.5</v>
      </c>
      <c r="AU132">
        <v>2163121</v>
      </c>
      <c r="AV132">
        <v>1914681.5</v>
      </c>
      <c r="AW132">
        <v>1666242</v>
      </c>
      <c r="AX132">
        <v>1417802.5</v>
      </c>
      <c r="AY132">
        <v>1169363</v>
      </c>
      <c r="AZ132">
        <v>1131641.6129032201</v>
      </c>
      <c r="BA132">
        <v>1093920.22580645</v>
      </c>
      <c r="BB132">
        <v>1056198.8387096699</v>
      </c>
      <c r="BC132">
        <v>1018477.4516129</v>
      </c>
      <c r="BD132">
        <v>980756.06451612897</v>
      </c>
      <c r="BE132">
        <v>943034.67741935397</v>
      </c>
      <c r="BF132">
        <v>905313.29032258003</v>
      </c>
      <c r="BG132">
        <v>867591.90322580596</v>
      </c>
      <c r="BH132">
        <v>829870.51612903201</v>
      </c>
      <c r="BI132">
        <v>792149.12903225794</v>
      </c>
      <c r="BJ132">
        <v>754427.74193548295</v>
      </c>
      <c r="BK132">
        <v>716706.354838709</v>
      </c>
      <c r="BL132">
        <v>678984.96774193505</v>
      </c>
      <c r="BM132">
        <v>641263.58064516098</v>
      </c>
      <c r="BN132">
        <v>603542.19354838703</v>
      </c>
      <c r="BO132">
        <v>565820.80645161297</v>
      </c>
      <c r="BP132">
        <v>528099.41935483797</v>
      </c>
      <c r="BQ132">
        <v>490378.03225806402</v>
      </c>
      <c r="BR132">
        <v>452656.64516129001</v>
      </c>
      <c r="BS132">
        <v>414935.25806451601</v>
      </c>
      <c r="BT132">
        <v>377213.87096774101</v>
      </c>
      <c r="BU132">
        <v>339492.483870967</v>
      </c>
      <c r="BV132">
        <v>301771.09677419299</v>
      </c>
      <c r="BW132">
        <v>264049.70967741898</v>
      </c>
      <c r="BX132">
        <v>226328.32258064501</v>
      </c>
      <c r="BY132">
        <v>188606.93548387001</v>
      </c>
      <c r="BZ132">
        <v>150885.548387096</v>
      </c>
      <c r="CA132">
        <v>113164.16129032199</v>
      </c>
      <c r="CB132">
        <v>75442.774193548306</v>
      </c>
      <c r="CC132">
        <v>37721.387096774</v>
      </c>
    </row>
    <row r="133" spans="1:81" x14ac:dyDescent="0.25">
      <c r="A133">
        <v>12098</v>
      </c>
      <c r="B133" t="s">
        <v>1632</v>
      </c>
      <c r="C133" t="s">
        <v>59</v>
      </c>
      <c r="D133">
        <v>2021</v>
      </c>
      <c r="E133" t="s">
        <v>690</v>
      </c>
      <c r="F133" t="s">
        <v>23</v>
      </c>
      <c r="G133">
        <v>2013</v>
      </c>
      <c r="H133">
        <v>74579</v>
      </c>
      <c r="I133">
        <v>100</v>
      </c>
      <c r="J133">
        <v>2030</v>
      </c>
      <c r="K133">
        <v>30</v>
      </c>
      <c r="L133">
        <v>52205.299999999901</v>
      </c>
      <c r="M133">
        <v>2020</v>
      </c>
      <c r="N133">
        <v>58544</v>
      </c>
      <c r="O133">
        <v>71.668968476380698</v>
      </c>
      <c r="P133" t="s">
        <v>24</v>
      </c>
      <c r="Q133">
        <v>2.9502513603390201</v>
      </c>
      <c r="R133">
        <v>1</v>
      </c>
      <c r="S133" t="s">
        <v>592</v>
      </c>
      <c r="T133">
        <v>-1.11368485725649E-2</v>
      </c>
      <c r="AR133">
        <v>74579</v>
      </c>
      <c r="AS133">
        <v>72288.285714285696</v>
      </c>
      <c r="AT133">
        <v>69997.571428571406</v>
      </c>
      <c r="AU133">
        <v>67706.857142857101</v>
      </c>
      <c r="AV133">
        <v>65416.142857142797</v>
      </c>
      <c r="AW133">
        <v>63125.4285714285</v>
      </c>
      <c r="AX133">
        <v>60834.714285714203</v>
      </c>
      <c r="AY133">
        <v>58544</v>
      </c>
      <c r="AZ133">
        <v>57910.13</v>
      </c>
      <c r="BA133">
        <v>57276.26</v>
      </c>
      <c r="BB133">
        <v>56642.39</v>
      </c>
      <c r="BC133">
        <v>56008.52</v>
      </c>
      <c r="BD133">
        <v>55374.6499999999</v>
      </c>
      <c r="BE133">
        <v>54740.78</v>
      </c>
      <c r="BF133">
        <v>54106.909999999902</v>
      </c>
      <c r="BG133">
        <v>53473.039999999899</v>
      </c>
      <c r="BH133">
        <v>52839.17</v>
      </c>
      <c r="BI133">
        <v>52205.299999999901</v>
      </c>
      <c r="BJ133">
        <v>51623.897479214596</v>
      </c>
      <c r="BK133">
        <v>51048.969950263003</v>
      </c>
      <c r="BL133">
        <v>50480.445302141503</v>
      </c>
      <c r="BM133">
        <v>49918.252226935903</v>
      </c>
      <c r="BN133">
        <v>49362.320210877398</v>
      </c>
      <c r="BO133">
        <v>48812.579525498397</v>
      </c>
      <c r="BP133">
        <v>48268.961218886601</v>
      </c>
      <c r="BQ133">
        <v>47731.397107036901</v>
      </c>
      <c r="BR133">
        <v>47199.819765298897</v>
      </c>
      <c r="BS133">
        <v>46674.162519920399</v>
      </c>
      <c r="BT133">
        <v>46154.359439684697</v>
      </c>
      <c r="BU133">
        <v>45640.345327641196</v>
      </c>
      <c r="BV133">
        <v>45132.0557129277</v>
      </c>
      <c r="BW133">
        <v>44629.426842684297</v>
      </c>
      <c r="BX133">
        <v>44132.395674056897</v>
      </c>
      <c r="BY133">
        <v>43640.8998662905</v>
      </c>
      <c r="BZ133">
        <v>43154.877772909102</v>
      </c>
      <c r="CA133">
        <v>42674.268433984696</v>
      </c>
      <c r="CB133">
        <v>42199.011568490401</v>
      </c>
      <c r="CC133">
        <v>41729.047566740199</v>
      </c>
    </row>
    <row r="134" spans="1:81" x14ac:dyDescent="0.25">
      <c r="A134">
        <v>12268</v>
      </c>
      <c r="B134" t="s">
        <v>370</v>
      </c>
      <c r="C134" t="s">
        <v>59</v>
      </c>
      <c r="D134">
        <v>2021</v>
      </c>
      <c r="E134" t="s">
        <v>690</v>
      </c>
      <c r="F134" t="s">
        <v>23</v>
      </c>
      <c r="G134">
        <v>2013</v>
      </c>
      <c r="H134">
        <v>6150000</v>
      </c>
      <c r="I134">
        <v>100</v>
      </c>
      <c r="J134">
        <v>2030</v>
      </c>
      <c r="K134">
        <v>40</v>
      </c>
      <c r="L134">
        <v>3690000</v>
      </c>
      <c r="M134">
        <v>2020</v>
      </c>
      <c r="N134">
        <v>4930000</v>
      </c>
      <c r="O134">
        <v>49.5934959349594</v>
      </c>
      <c r="P134" t="s">
        <v>45</v>
      </c>
      <c r="Q134">
        <v>3.0508589024390198</v>
      </c>
      <c r="R134">
        <v>1</v>
      </c>
      <c r="S134" t="s">
        <v>592</v>
      </c>
      <c r="T134">
        <v>-1.11368485725649E-2</v>
      </c>
      <c r="AR134">
        <v>6150000</v>
      </c>
      <c r="AS134">
        <v>5975714.2857142799</v>
      </c>
      <c r="AT134">
        <v>5801428.57142857</v>
      </c>
      <c r="AU134">
        <v>5627142.8571428498</v>
      </c>
      <c r="AV134">
        <v>5452857.1428571399</v>
      </c>
      <c r="AW134">
        <v>5278571.4285714198</v>
      </c>
      <c r="AX134">
        <v>5104285.7142857099</v>
      </c>
      <c r="AY134">
        <v>4930000</v>
      </c>
      <c r="AZ134">
        <v>4806000</v>
      </c>
      <c r="BA134">
        <v>4682000</v>
      </c>
      <c r="BB134">
        <v>4558000</v>
      </c>
      <c r="BC134">
        <v>4434000</v>
      </c>
      <c r="BD134">
        <v>4310000</v>
      </c>
      <c r="BE134">
        <v>4186000</v>
      </c>
      <c r="BF134">
        <v>4062000</v>
      </c>
      <c r="BG134">
        <v>3938000</v>
      </c>
      <c r="BH134">
        <v>3814000</v>
      </c>
      <c r="BI134">
        <v>3690000</v>
      </c>
      <c r="BJ134">
        <v>3648905.02876723</v>
      </c>
      <c r="BK134">
        <v>3608267.72600618</v>
      </c>
      <c r="BL134">
        <v>3568082.9947323799</v>
      </c>
      <c r="BM134">
        <v>3528345.7947256998</v>
      </c>
      <c r="BN134">
        <v>3489051.1418981901</v>
      </c>
      <c r="BO134">
        <v>3450194.10766894</v>
      </c>
      <c r="BP134">
        <v>3411769.8183458699</v>
      </c>
      <c r="BQ134">
        <v>3373773.45451451</v>
      </c>
      <c r="BR134">
        <v>3336200.2504334399</v>
      </c>
      <c r="BS134">
        <v>3299045.4934366099</v>
      </c>
      <c r="BT134">
        <v>3262304.5233422001</v>
      </c>
      <c r="BU134">
        <v>3225972.7318681502</v>
      </c>
      <c r="BV134">
        <v>3190045.5620541102</v>
      </c>
      <c r="BW134">
        <v>3154518.50768993</v>
      </c>
      <c r="BX134">
        <v>3119387.1127504301</v>
      </c>
      <c r="BY134">
        <v>3084646.9708365202</v>
      </c>
      <c r="BZ134">
        <v>3050293.7246224899</v>
      </c>
      <c r="CA134">
        <v>3016323.0653095301</v>
      </c>
      <c r="CB134">
        <v>2982730.7320852401</v>
      </c>
      <c r="CC134">
        <v>2949512.5115892701</v>
      </c>
    </row>
    <row r="135" spans="1:81" x14ac:dyDescent="0.25">
      <c r="A135">
        <v>12303</v>
      </c>
      <c r="B135" t="s">
        <v>1633</v>
      </c>
      <c r="C135" t="s">
        <v>59</v>
      </c>
      <c r="D135">
        <v>2021</v>
      </c>
      <c r="E135" t="s">
        <v>28</v>
      </c>
      <c r="F135" t="s">
        <v>23</v>
      </c>
      <c r="G135">
        <v>2008</v>
      </c>
      <c r="H135">
        <v>20472782</v>
      </c>
      <c r="I135">
        <v>100</v>
      </c>
      <c r="J135">
        <v>2050</v>
      </c>
      <c r="K135">
        <v>100</v>
      </c>
      <c r="L135">
        <v>0</v>
      </c>
      <c r="M135">
        <v>2020</v>
      </c>
      <c r="N135">
        <v>9703862</v>
      </c>
      <c r="O135">
        <v>52.601156012895601</v>
      </c>
      <c r="P135" t="s">
        <v>45</v>
      </c>
      <c r="Q135">
        <v>3.6620472782000002</v>
      </c>
      <c r="R135">
        <v>1</v>
      </c>
      <c r="S135" t="s">
        <v>592</v>
      </c>
      <c r="T135">
        <v>-1.11368485725649E-2</v>
      </c>
      <c r="AM135">
        <v>20472782</v>
      </c>
      <c r="AN135">
        <v>19575372</v>
      </c>
      <c r="AO135">
        <v>18677962</v>
      </c>
      <c r="AP135">
        <v>17780552</v>
      </c>
      <c r="AQ135">
        <v>16883142</v>
      </c>
      <c r="AR135">
        <v>15985732</v>
      </c>
      <c r="AS135">
        <v>15088322</v>
      </c>
      <c r="AT135">
        <v>14190912</v>
      </c>
      <c r="AU135">
        <v>13293502</v>
      </c>
      <c r="AV135">
        <v>12396092</v>
      </c>
      <c r="AW135">
        <v>11498682</v>
      </c>
      <c r="AX135">
        <v>10601272</v>
      </c>
      <c r="AY135">
        <v>9703862</v>
      </c>
      <c r="AZ135">
        <v>9380399.9333333299</v>
      </c>
      <c r="BA135">
        <v>9056937.8666666597</v>
      </c>
      <c r="BB135">
        <v>8733475.8000000007</v>
      </c>
      <c r="BC135">
        <v>8410013.7333333306</v>
      </c>
      <c r="BD135">
        <v>8086551.6666666605</v>
      </c>
      <c r="BE135">
        <v>7763089.5999999996</v>
      </c>
      <c r="BF135">
        <v>7439627.5333333304</v>
      </c>
      <c r="BG135">
        <v>7116165.4666666603</v>
      </c>
      <c r="BH135">
        <v>6792703.4000000004</v>
      </c>
      <c r="BI135">
        <v>6469241.3333333302</v>
      </c>
      <c r="BJ135">
        <v>6145779.2666666601</v>
      </c>
      <c r="BK135">
        <v>5822317.1999999899</v>
      </c>
      <c r="BL135">
        <v>5498855.13333333</v>
      </c>
      <c r="BM135">
        <v>5175393.0666666599</v>
      </c>
      <c r="BN135">
        <v>4851931</v>
      </c>
      <c r="BO135">
        <v>4528468.9333333299</v>
      </c>
      <c r="BP135">
        <v>4205006.8666666597</v>
      </c>
      <c r="BQ135">
        <v>3881544.8</v>
      </c>
      <c r="BR135">
        <v>3558082.7333333301</v>
      </c>
      <c r="BS135">
        <v>3234620.66666666</v>
      </c>
      <c r="BT135">
        <v>2911158.6</v>
      </c>
      <c r="BU135">
        <v>2587696.5333333299</v>
      </c>
      <c r="BV135">
        <v>2264234.4666666598</v>
      </c>
      <c r="BW135">
        <v>1940772.3999999899</v>
      </c>
      <c r="BX135">
        <v>1617310.33333333</v>
      </c>
      <c r="BY135">
        <v>1293848.2666666601</v>
      </c>
      <c r="BZ135">
        <v>970386.19999999902</v>
      </c>
      <c r="CA135">
        <v>646924.13333333202</v>
      </c>
      <c r="CB135">
        <v>323462.06666666601</v>
      </c>
      <c r="CC135">
        <v>0</v>
      </c>
    </row>
    <row r="136" spans="1:81" x14ac:dyDescent="0.25">
      <c r="A136">
        <v>58554</v>
      </c>
      <c r="B136" t="s">
        <v>655</v>
      </c>
      <c r="C136" t="s">
        <v>59</v>
      </c>
      <c r="D136">
        <v>2019</v>
      </c>
      <c r="E136" t="s">
        <v>28</v>
      </c>
      <c r="F136" t="s">
        <v>23</v>
      </c>
      <c r="G136">
        <v>2018</v>
      </c>
      <c r="H136">
        <v>213.34</v>
      </c>
      <c r="I136">
        <v>100</v>
      </c>
      <c r="J136">
        <v>2030</v>
      </c>
      <c r="K136">
        <v>50.4</v>
      </c>
      <c r="L136">
        <v>105.81664000000001</v>
      </c>
      <c r="M136">
        <v>2020</v>
      </c>
      <c r="N136">
        <v>193.96</v>
      </c>
      <c r="O136">
        <v>18.023990321730999</v>
      </c>
      <c r="P136" t="s">
        <v>24</v>
      </c>
      <c r="Q136">
        <v>3.15424392377302</v>
      </c>
      <c r="R136">
        <v>1</v>
      </c>
      <c r="S136" t="s">
        <v>592</v>
      </c>
      <c r="T136">
        <v>-1.11368485725649E-2</v>
      </c>
      <c r="AW136">
        <v>213.34</v>
      </c>
      <c r="AX136">
        <v>203.65</v>
      </c>
      <c r="AY136">
        <v>193.96</v>
      </c>
      <c r="AZ136">
        <v>185.14566400000001</v>
      </c>
      <c r="BA136">
        <v>176.33132800000001</v>
      </c>
      <c r="BB136">
        <v>167.51699199999999</v>
      </c>
      <c r="BC136">
        <v>158.70265599999999</v>
      </c>
      <c r="BD136">
        <v>149.88831999999999</v>
      </c>
      <c r="BE136">
        <v>141.073984</v>
      </c>
      <c r="BF136">
        <v>132.259648</v>
      </c>
      <c r="BG136">
        <v>123.445312</v>
      </c>
      <c r="BH136">
        <v>114.630976</v>
      </c>
      <c r="BI136">
        <v>105.81664000000001</v>
      </c>
      <c r="BJ136">
        <v>104.63817610386199</v>
      </c>
      <c r="BK136">
        <v>103.47283658168401</v>
      </c>
      <c r="BL136">
        <v>102.3204752693</v>
      </c>
      <c r="BM136">
        <v>101.180947630353</v>
      </c>
      <c r="BN136">
        <v>100.05411073816499</v>
      </c>
      <c r="BO136">
        <v>98.939823257811696</v>
      </c>
      <c r="BP136">
        <v>97.837945428393198</v>
      </c>
      <c r="BQ136">
        <v>96.748339045506299</v>
      </c>
      <c r="BR136">
        <v>95.670867443909302</v>
      </c>
      <c r="BS136">
        <v>94.605395480380594</v>
      </c>
      <c r="BT136">
        <v>93.551789516767897</v>
      </c>
      <c r="BU136">
        <v>92.509917403227206</v>
      </c>
      <c r="BV136">
        <v>91.479648461647002</v>
      </c>
      <c r="BW136">
        <v>90.460853469258197</v>
      </c>
      <c r="BX136">
        <v>89.453404642426094</v>
      </c>
      <c r="BY136">
        <v>88.457175620623005</v>
      </c>
      <c r="BZ136">
        <v>87.472041450579297</v>
      </c>
      <c r="CA136">
        <v>86.497878570611107</v>
      </c>
      <c r="CB136">
        <v>85.534564795122094</v>
      </c>
      <c r="CC136">
        <v>84.581979299278601</v>
      </c>
    </row>
    <row r="137" spans="1:81" x14ac:dyDescent="0.25">
      <c r="A137">
        <v>12340</v>
      </c>
      <c r="B137" t="s">
        <v>371</v>
      </c>
      <c r="C137" t="s">
        <v>76</v>
      </c>
      <c r="D137">
        <v>2011</v>
      </c>
      <c r="E137" t="s">
        <v>28</v>
      </c>
      <c r="F137" t="s">
        <v>23</v>
      </c>
      <c r="G137">
        <v>2011</v>
      </c>
      <c r="H137">
        <v>15054</v>
      </c>
      <c r="I137">
        <v>100</v>
      </c>
      <c r="J137">
        <v>2025</v>
      </c>
      <c r="K137">
        <v>60.81</v>
      </c>
      <c r="L137">
        <v>5459.5589</v>
      </c>
      <c r="M137">
        <v>2020</v>
      </c>
      <c r="N137">
        <v>9744</v>
      </c>
      <c r="O137">
        <v>79.160085289384796</v>
      </c>
      <c r="P137" t="s">
        <v>691</v>
      </c>
      <c r="Q137">
        <v>3.2559062711487798</v>
      </c>
      <c r="R137">
        <v>1</v>
      </c>
      <c r="S137" t="s">
        <v>592</v>
      </c>
      <c r="T137">
        <v>-1.11368485725649E-2</v>
      </c>
      <c r="AP137">
        <v>15054</v>
      </c>
      <c r="AQ137">
        <v>14464</v>
      </c>
      <c r="AR137">
        <v>13874</v>
      </c>
      <c r="AS137">
        <v>13284</v>
      </c>
      <c r="AT137">
        <v>12694</v>
      </c>
      <c r="AU137">
        <v>12104</v>
      </c>
      <c r="AV137">
        <v>11514</v>
      </c>
      <c r="AW137">
        <v>10924</v>
      </c>
      <c r="AX137">
        <v>10334</v>
      </c>
      <c r="AY137">
        <v>9744</v>
      </c>
      <c r="AZ137">
        <v>8887.1117799999993</v>
      </c>
      <c r="BA137">
        <v>8030.2235600000004</v>
      </c>
      <c r="BB137">
        <v>7173.3353399999996</v>
      </c>
      <c r="BC137">
        <v>6316.4471199999998</v>
      </c>
      <c r="BD137">
        <v>5459.5589</v>
      </c>
      <c r="BE137">
        <v>5398.7566192576996</v>
      </c>
      <c r="BF137">
        <v>5338.6314843088903</v>
      </c>
      <c r="BG137">
        <v>5279.1759538834103</v>
      </c>
      <c r="BH137">
        <v>5220.3825706970902</v>
      </c>
      <c r="BI137">
        <v>5162.24396051638</v>
      </c>
      <c r="BJ137">
        <v>5104.7528312334698</v>
      </c>
      <c r="BK137">
        <v>5047.90197195165</v>
      </c>
      <c r="BL137">
        <v>4991.6842520808696</v>
      </c>
      <c r="BM137">
        <v>4936.0926204433899</v>
      </c>
      <c r="BN137">
        <v>4881.1201043893598</v>
      </c>
      <c r="BO137">
        <v>4826.7598089222702</v>
      </c>
      <c r="BP137">
        <v>4773.0049158341599</v>
      </c>
      <c r="BQ137">
        <v>4719.8486828504101</v>
      </c>
      <c r="BR137">
        <v>4667.2844427840801</v>
      </c>
      <c r="BS137">
        <v>4615.3056026997101</v>
      </c>
      <c r="BT137">
        <v>4563.9056430863302</v>
      </c>
      <c r="BU137">
        <v>4513.0781170398104</v>
      </c>
      <c r="BV137">
        <v>4462.8166494541802</v>
      </c>
      <c r="BW137">
        <v>4413.1149362220804</v>
      </c>
      <c r="BX137">
        <v>4363.9667434440598</v>
      </c>
      <c r="BY137">
        <v>4315.3659066466098</v>
      </c>
      <c r="BZ137">
        <v>4267.3063300090798</v>
      </c>
      <c r="CA137">
        <v>4219.7819855990201</v>
      </c>
      <c r="CB137">
        <v>4172.7869126161604</v>
      </c>
      <c r="CC137">
        <v>4126.3152166447799</v>
      </c>
    </row>
    <row r="138" spans="1:81" x14ac:dyDescent="0.25">
      <c r="A138">
        <v>12348</v>
      </c>
      <c r="B138" t="s">
        <v>656</v>
      </c>
      <c r="C138" t="s">
        <v>27</v>
      </c>
      <c r="D138">
        <v>2017</v>
      </c>
      <c r="E138" t="s">
        <v>60</v>
      </c>
      <c r="F138" t="s">
        <v>54</v>
      </c>
      <c r="G138">
        <v>2016</v>
      </c>
      <c r="H138">
        <v>1341497.1369999901</v>
      </c>
      <c r="I138">
        <v>100</v>
      </c>
      <c r="J138">
        <v>2025</v>
      </c>
      <c r="K138">
        <v>20</v>
      </c>
      <c r="L138">
        <v>1073197.7095999899</v>
      </c>
      <c r="M138">
        <v>2020</v>
      </c>
      <c r="N138">
        <v>1017928.7</v>
      </c>
      <c r="O138">
        <v>112.527962480477</v>
      </c>
      <c r="P138" t="s">
        <v>691</v>
      </c>
      <c r="Q138">
        <v>3.1884856116487801</v>
      </c>
      <c r="R138">
        <v>1</v>
      </c>
      <c r="S138" t="s">
        <v>592</v>
      </c>
      <c r="T138">
        <v>-1.11368485725649E-2</v>
      </c>
      <c r="AU138">
        <v>1341497.1369999901</v>
      </c>
      <c r="AV138">
        <v>1260605.0277499901</v>
      </c>
      <c r="AW138">
        <v>1179712.9184999899</v>
      </c>
      <c r="AX138">
        <v>1098820.8092499999</v>
      </c>
      <c r="AY138">
        <v>1017928.7</v>
      </c>
      <c r="AZ138">
        <v>1028982.50192</v>
      </c>
      <c r="BA138">
        <v>1040036.3038399901</v>
      </c>
      <c r="BB138">
        <v>1051090.1057599899</v>
      </c>
      <c r="BC138">
        <v>1062143.9076799899</v>
      </c>
      <c r="BD138">
        <v>1073197.7095999899</v>
      </c>
      <c r="BE138">
        <v>1061245.66921976</v>
      </c>
      <c r="BF138">
        <v>1049426.7369033699</v>
      </c>
      <c r="BG138">
        <v>1037739.43024647</v>
      </c>
      <c r="BH138">
        <v>1026182.28335404</v>
      </c>
      <c r="BI138">
        <v>1014753.84665647</v>
      </c>
      <c r="BJ138">
        <v>1003452.68672783</v>
      </c>
      <c r="BK138">
        <v>992277.386106016</v>
      </c>
      <c r="BL138">
        <v>981226.543114973</v>
      </c>
      <c r="BM138">
        <v>970298.77168891998</v>
      </c>
      <c r="BN138">
        <v>959492.70119847497</v>
      </c>
      <c r="BO138">
        <v>948806.97627874603</v>
      </c>
      <c r="BP138">
        <v>938240.25665933604</v>
      </c>
      <c r="BQ138">
        <v>927791.21699623705</v>
      </c>
      <c r="BR138">
        <v>917458.54670559405</v>
      </c>
      <c r="BS138">
        <v>907240.94979932799</v>
      </c>
      <c r="BT138">
        <v>897137.14472258301</v>
      </c>
      <c r="BU138">
        <v>887145.86419298395</v>
      </c>
      <c r="BV138">
        <v>877265.85504169005</v>
      </c>
      <c r="BW138">
        <v>867495.87805620895</v>
      </c>
      <c r="BX138">
        <v>857834.70782497304</v>
      </c>
      <c r="BY138">
        <v>848281.13258363598</v>
      </c>
      <c r="BZ138">
        <v>838833.95406308805</v>
      </c>
      <c r="CA138">
        <v>829491.98733916099</v>
      </c>
      <c r="CB138">
        <v>820254.06068400899</v>
      </c>
      <c r="CC138">
        <v>811119.01541913999</v>
      </c>
    </row>
    <row r="139" spans="1:81" x14ac:dyDescent="0.25">
      <c r="A139">
        <v>42037</v>
      </c>
      <c r="B139" t="s">
        <v>373</v>
      </c>
      <c r="C139" t="s">
        <v>27</v>
      </c>
      <c r="D139">
        <v>2020</v>
      </c>
      <c r="E139" t="s">
        <v>105</v>
      </c>
      <c r="F139" t="s">
        <v>54</v>
      </c>
      <c r="G139">
        <v>2018</v>
      </c>
      <c r="H139">
        <v>18903340</v>
      </c>
      <c r="I139">
        <v>80</v>
      </c>
      <c r="J139">
        <v>2025</v>
      </c>
      <c r="K139">
        <v>10</v>
      </c>
      <c r="L139">
        <v>17013006</v>
      </c>
      <c r="M139">
        <v>2020</v>
      </c>
      <c r="N139">
        <v>18363244.5714285</v>
      </c>
      <c r="O139">
        <v>0</v>
      </c>
      <c r="P139" t="s">
        <v>45</v>
      </c>
      <c r="Q139">
        <v>2.88969521204878</v>
      </c>
      <c r="R139">
        <v>1</v>
      </c>
      <c r="S139" t="s">
        <v>592</v>
      </c>
      <c r="T139">
        <v>-1.11368485725649E-2</v>
      </c>
      <c r="AW139">
        <v>18903340</v>
      </c>
      <c r="AX139">
        <v>18633292.285714202</v>
      </c>
      <c r="AY139">
        <v>18363244.5714285</v>
      </c>
      <c r="AZ139">
        <v>18093196.857142799</v>
      </c>
      <c r="BA139">
        <v>17823149.142857101</v>
      </c>
      <c r="BB139">
        <v>17553101.428571399</v>
      </c>
      <c r="BC139">
        <v>17283053.714285702</v>
      </c>
      <c r="BD139">
        <v>17013006</v>
      </c>
      <c r="BE139">
        <v>16823534.728413802</v>
      </c>
      <c r="BF139">
        <v>16636173.569688199</v>
      </c>
      <c r="BG139">
        <v>16450899.023815701</v>
      </c>
      <c r="BH139">
        <v>16267687.8525049</v>
      </c>
      <c r="BI139">
        <v>16086517.076265801</v>
      </c>
      <c r="BJ139">
        <v>15907363.971527399</v>
      </c>
      <c r="BK139">
        <v>15730206.0677878</v>
      </c>
      <c r="BL139">
        <v>15555021.1447956</v>
      </c>
      <c r="BM139">
        <v>15381787.229762999</v>
      </c>
      <c r="BN139">
        <v>15210482.5946097</v>
      </c>
      <c r="BO139">
        <v>15041085.753237899</v>
      </c>
      <c r="BP139">
        <v>14873575.458837099</v>
      </c>
      <c r="BQ139">
        <v>14707930.701219499</v>
      </c>
      <c r="BR139">
        <v>14544130.704184201</v>
      </c>
      <c r="BS139">
        <v>14382154.9229121</v>
      </c>
      <c r="BT139">
        <v>14221983.0413885</v>
      </c>
      <c r="BU139">
        <v>14063594.969854901</v>
      </c>
      <c r="BV139">
        <v>13906970.8422898</v>
      </c>
      <c r="BW139">
        <v>13752091.013916099</v>
      </c>
      <c r="BX139">
        <v>13598936.058738001</v>
      </c>
      <c r="BY139">
        <v>13447486.767103801</v>
      </c>
      <c r="BZ139">
        <v>13297724.143297</v>
      </c>
      <c r="CA139">
        <v>13149629.403153401</v>
      </c>
      <c r="CB139">
        <v>13003183.9717051</v>
      </c>
      <c r="CC139">
        <v>12858369.480851</v>
      </c>
    </row>
    <row r="140" spans="1:81" x14ac:dyDescent="0.25">
      <c r="A140">
        <v>854387</v>
      </c>
      <c r="B140" t="s">
        <v>1634</v>
      </c>
      <c r="C140" t="s">
        <v>84</v>
      </c>
      <c r="D140">
        <v>2020</v>
      </c>
      <c r="E140" t="s">
        <v>49</v>
      </c>
      <c r="F140" t="s">
        <v>50</v>
      </c>
      <c r="G140">
        <v>2019</v>
      </c>
      <c r="H140">
        <v>55.63</v>
      </c>
      <c r="I140">
        <v>100</v>
      </c>
      <c r="J140">
        <v>2022</v>
      </c>
      <c r="K140">
        <v>5</v>
      </c>
      <c r="L140">
        <v>52.848500000000001</v>
      </c>
      <c r="M140">
        <v>2020</v>
      </c>
      <c r="N140">
        <v>55.63</v>
      </c>
      <c r="O140">
        <v>0</v>
      </c>
      <c r="P140" t="s">
        <v>691</v>
      </c>
      <c r="Q140">
        <v>2.3663414689776299</v>
      </c>
      <c r="R140">
        <v>1</v>
      </c>
      <c r="S140" t="s">
        <v>592</v>
      </c>
      <c r="T140">
        <v>-1.11368485725649E-2</v>
      </c>
      <c r="AX140">
        <v>55.63</v>
      </c>
      <c r="AY140">
        <v>55.63</v>
      </c>
      <c r="AZ140">
        <v>54.239249999999998</v>
      </c>
      <c r="BA140">
        <v>52.848500000000001</v>
      </c>
      <c r="BB140">
        <v>52.259934258212802</v>
      </c>
      <c r="BC140">
        <v>51.677923283966798</v>
      </c>
      <c r="BD140">
        <v>51.102394077808697</v>
      </c>
      <c r="BE140">
        <v>50.533274453268596</v>
      </c>
      <c r="BF140">
        <v>49.970493027806697</v>
      </c>
      <c r="BG140">
        <v>49.413979213859598</v>
      </c>
      <c r="BH140">
        <v>48.863663209987003</v>
      </c>
      <c r="BI140">
        <v>48.319475992116502</v>
      </c>
      <c r="BJ140">
        <v>47.781349304886596</v>
      </c>
      <c r="BK140">
        <v>47.249215653085301</v>
      </c>
      <c r="BL140">
        <v>46.7230082931844</v>
      </c>
      <c r="BM140">
        <v>46.202661224968502</v>
      </c>
      <c r="BN140">
        <v>45.688109183256501</v>
      </c>
      <c r="BO140">
        <v>45.179287629715802</v>
      </c>
      <c r="BP140">
        <v>44.676132744767301</v>
      </c>
      <c r="BQ140">
        <v>44.178581419581</v>
      </c>
      <c r="BR140">
        <v>43.686571248160398</v>
      </c>
      <c r="BS140">
        <v>43.200040519515099</v>
      </c>
      <c r="BT140">
        <v>42.718928209920598</v>
      </c>
      <c r="BU140">
        <v>42.243173975264398</v>
      </c>
      <c r="BV140">
        <v>41.772718143477398</v>
      </c>
      <c r="BW140">
        <v>41.307501707048999</v>
      </c>
      <c r="BX140">
        <v>40.847466315626598</v>
      </c>
      <c r="BY140">
        <v>40.3925542686966</v>
      </c>
      <c r="BZ140">
        <v>39.942708508347003</v>
      </c>
      <c r="CA140">
        <v>39.497872612111401</v>
      </c>
      <c r="CB140">
        <v>39.057990785891903</v>
      </c>
      <c r="CC140">
        <v>38.623007856960797</v>
      </c>
    </row>
    <row r="141" spans="1:81" x14ac:dyDescent="0.25">
      <c r="A141">
        <v>848613</v>
      </c>
      <c r="B141" t="s">
        <v>1635</v>
      </c>
      <c r="C141" t="s">
        <v>43</v>
      </c>
      <c r="D141">
        <v>2017</v>
      </c>
      <c r="E141" t="s">
        <v>28</v>
      </c>
      <c r="F141" t="s">
        <v>23</v>
      </c>
      <c r="G141">
        <v>2015</v>
      </c>
      <c r="H141">
        <v>12065</v>
      </c>
      <c r="I141">
        <v>100</v>
      </c>
      <c r="J141">
        <v>2021</v>
      </c>
      <c r="K141">
        <v>8</v>
      </c>
      <c r="L141">
        <v>11099.8</v>
      </c>
      <c r="M141">
        <v>2020</v>
      </c>
      <c r="N141">
        <v>10300.24</v>
      </c>
      <c r="O141">
        <v>182.83878988810599</v>
      </c>
      <c r="P141" t="s">
        <v>24</v>
      </c>
      <c r="Q141">
        <v>2.7258548650365899</v>
      </c>
      <c r="R141">
        <v>1</v>
      </c>
      <c r="S141" t="s">
        <v>592</v>
      </c>
      <c r="T141">
        <v>-1.11368485725649E-2</v>
      </c>
      <c r="AT141">
        <v>12065</v>
      </c>
      <c r="AU141">
        <v>11712.048000000001</v>
      </c>
      <c r="AV141">
        <v>11359.096</v>
      </c>
      <c r="AW141">
        <v>11006.144</v>
      </c>
      <c r="AX141">
        <v>10653.191999999999</v>
      </c>
      <c r="AY141">
        <v>10300.24</v>
      </c>
      <c r="AZ141">
        <v>11099.8</v>
      </c>
      <c r="BA141">
        <v>10976.183208214199</v>
      </c>
      <c r="BB141">
        <v>10853.9431179196</v>
      </c>
      <c r="BC141">
        <v>10733.0643970001</v>
      </c>
      <c r="BD141">
        <v>10613.5318840911</v>
      </c>
      <c r="BE141">
        <v>10495.330586677899</v>
      </c>
      <c r="BF141">
        <v>10378.445679214999</v>
      </c>
      <c r="BG141">
        <v>10262.862501267</v>
      </c>
      <c r="BH141">
        <v>10148.5665556694</v>
      </c>
      <c r="BI141">
        <v>10035.543506710301</v>
      </c>
      <c r="BJ141">
        <v>9923.7791783327102</v>
      </c>
      <c r="BK141">
        <v>9813.2595523560503</v>
      </c>
      <c r="BL141">
        <v>9703.9707667181792</v>
      </c>
      <c r="BM141">
        <v>9595.8991137366502</v>
      </c>
      <c r="BN141">
        <v>9489.0310383893502</v>
      </c>
      <c r="BO141">
        <v>9383.3531366144398</v>
      </c>
      <c r="BP141">
        <v>9278.8521536290591</v>
      </c>
      <c r="BQ141">
        <v>9175.5149822668809</v>
      </c>
      <c r="BR141">
        <v>9073.3286613340697</v>
      </c>
      <c r="BS141">
        <v>8972.28037398368</v>
      </c>
      <c r="BT141">
        <v>8872.3574461080298</v>
      </c>
      <c r="BU141">
        <v>8773.5473447490494</v>
      </c>
      <c r="BV141">
        <v>8675.8376765263602</v>
      </c>
      <c r="BW141">
        <v>8579.2161860827291</v>
      </c>
      <c r="BX141">
        <v>8483.6707545470308</v>
      </c>
      <c r="BY141">
        <v>8389.1893980141394</v>
      </c>
      <c r="BZ141">
        <v>8295.7602660418906</v>
      </c>
      <c r="CA141">
        <v>8203.3716401646798</v>
      </c>
      <c r="CB141">
        <v>8112.0119324236903</v>
      </c>
      <c r="CC141">
        <v>8021.6696839134502</v>
      </c>
    </row>
    <row r="142" spans="1:81" x14ac:dyDescent="0.25">
      <c r="A142">
        <v>828795</v>
      </c>
      <c r="B142" t="s">
        <v>1636</v>
      </c>
      <c r="C142" t="s">
        <v>84</v>
      </c>
      <c r="D142">
        <v>2019</v>
      </c>
      <c r="E142" t="s">
        <v>28</v>
      </c>
      <c r="F142" t="s">
        <v>23</v>
      </c>
      <c r="G142">
        <v>2018</v>
      </c>
      <c r="H142">
        <v>3647.04</v>
      </c>
      <c r="I142">
        <v>100</v>
      </c>
      <c r="J142">
        <v>2021</v>
      </c>
      <c r="K142">
        <v>5</v>
      </c>
      <c r="L142">
        <v>3464.6879999999901</v>
      </c>
      <c r="M142">
        <v>2020</v>
      </c>
      <c r="N142">
        <v>2854.15</v>
      </c>
      <c r="O142">
        <v>434.81288935684802</v>
      </c>
      <c r="P142" t="s">
        <v>691</v>
      </c>
      <c r="Q142">
        <v>2.6958540232405901</v>
      </c>
      <c r="R142">
        <v>1</v>
      </c>
      <c r="S142" t="s">
        <v>592</v>
      </c>
      <c r="T142">
        <v>-1.11368485725649E-2</v>
      </c>
      <c r="AW142">
        <v>3647.04</v>
      </c>
      <c r="AX142">
        <v>3250.5949999999998</v>
      </c>
      <c r="AY142">
        <v>2854.15</v>
      </c>
      <c r="AZ142">
        <v>3464.6879999999901</v>
      </c>
      <c r="BA142">
        <v>3426.1022943928101</v>
      </c>
      <c r="BB142">
        <v>3387.9463119460402</v>
      </c>
      <c r="BC142">
        <v>3350.2152668979202</v>
      </c>
      <c r="BD142">
        <v>3312.9044267849799</v>
      </c>
      <c r="BE142">
        <v>3276.0091118485002</v>
      </c>
      <c r="BF142">
        <v>3239.5246944475002</v>
      </c>
      <c r="BG142">
        <v>3203.4465984783501</v>
      </c>
      <c r="BH142">
        <v>3167.7702988008</v>
      </c>
      <c r="BI142">
        <v>3132.49132067039</v>
      </c>
      <c r="BJ142">
        <v>3097.60523917721</v>
      </c>
      <c r="BK142">
        <v>3063.1076786909098</v>
      </c>
      <c r="BL142">
        <v>3028.9943123118701</v>
      </c>
      <c r="BM142">
        <v>2995.2608613284901</v>
      </c>
      <c r="BN142">
        <v>2961.9030946805401</v>
      </c>
      <c r="BO142">
        <v>2928.9168284284701</v>
      </c>
      <c r="BP142">
        <v>2896.29792522863</v>
      </c>
      <c r="BQ142">
        <v>2864.0422938143201</v>
      </c>
      <c r="BR142">
        <v>2832.1458884826902</v>
      </c>
      <c r="BS142">
        <v>2800.6047085872501</v>
      </c>
      <c r="BT142">
        <v>2769.4147980360999</v>
      </c>
      <c r="BU142">
        <v>2738.5722447957501</v>
      </c>
      <c r="BV142">
        <v>2708.0731804004299</v>
      </c>
      <c r="BW142">
        <v>2677.91377946689</v>
      </c>
      <c r="BX142">
        <v>2648.0902592145799</v>
      </c>
      <c r="BY142">
        <v>2618.5988789912199</v>
      </c>
      <c r="BZ142">
        <v>2589.4359398036099</v>
      </c>
      <c r="CA142">
        <v>2560.5977838536601</v>
      </c>
      <c r="CB142">
        <v>2532.0807940796299</v>
      </c>
      <c r="CC142">
        <v>2503.8813937024702</v>
      </c>
    </row>
    <row r="143" spans="1:81" x14ac:dyDescent="0.25">
      <c r="A143">
        <v>31267</v>
      </c>
      <c r="B143" t="s">
        <v>1637</v>
      </c>
      <c r="C143" t="s">
        <v>148</v>
      </c>
      <c r="D143">
        <v>2019</v>
      </c>
      <c r="E143" t="s">
        <v>690</v>
      </c>
      <c r="F143" t="s">
        <v>23</v>
      </c>
      <c r="G143">
        <v>2019</v>
      </c>
      <c r="H143">
        <v>227.6</v>
      </c>
      <c r="I143">
        <v>100</v>
      </c>
      <c r="J143">
        <v>2025</v>
      </c>
      <c r="K143">
        <v>75</v>
      </c>
      <c r="L143">
        <v>56.9</v>
      </c>
      <c r="M143">
        <v>2020</v>
      </c>
      <c r="N143">
        <v>287.44</v>
      </c>
      <c r="O143">
        <v>69.244147157190596</v>
      </c>
      <c r="P143" t="s">
        <v>24</v>
      </c>
      <c r="Q143">
        <v>3.3978049378487798</v>
      </c>
      <c r="R143">
        <v>1</v>
      </c>
      <c r="S143" t="s">
        <v>592</v>
      </c>
      <c r="T143">
        <v>-1.11368485725649E-2</v>
      </c>
      <c r="AX143">
        <v>227.6</v>
      </c>
      <c r="AY143">
        <v>287.44</v>
      </c>
      <c r="AZ143">
        <v>241.33199999999999</v>
      </c>
      <c r="BA143">
        <v>195.22399999999999</v>
      </c>
      <c r="BB143">
        <v>149.11600000000001</v>
      </c>
      <c r="BC143">
        <v>103.007999999999</v>
      </c>
      <c r="BD143">
        <v>56.9</v>
      </c>
      <c r="BE143">
        <v>56.266313316221002</v>
      </c>
      <c r="BF143">
        <v>55.639683905081803</v>
      </c>
      <c r="BG143">
        <v>55.020033170805497</v>
      </c>
      <c r="BH143">
        <v>54.407283392924697</v>
      </c>
      <c r="BI143">
        <v>53.801357716533097</v>
      </c>
      <c r="BJ143">
        <v>53.202180142645702</v>
      </c>
      <c r="BK143">
        <v>52.609675518666698</v>
      </c>
      <c r="BL143">
        <v>52.023769528963498</v>
      </c>
      <c r="BM143">
        <v>51.444388685545498</v>
      </c>
      <c r="BN143">
        <v>50.871460318846403</v>
      </c>
      <c r="BO143">
        <v>50.304912568610099</v>
      </c>
      <c r="BP143">
        <v>49.744674374877398</v>
      </c>
      <c r="BQ143">
        <v>49.190675469072801</v>
      </c>
      <c r="BR143">
        <v>48.642846365191602</v>
      </c>
      <c r="BS143">
        <v>48.101118351083898</v>
      </c>
      <c r="BT143">
        <v>47.565423479836902</v>
      </c>
      <c r="BU143">
        <v>47.035694561252001</v>
      </c>
      <c r="BV143">
        <v>46.511865153417901</v>
      </c>
      <c r="BW143">
        <v>45.993869554376701</v>
      </c>
      <c r="BX143">
        <v>45.481642793883303</v>
      </c>
      <c r="BY143">
        <v>44.975120625256402</v>
      </c>
      <c r="BZ143">
        <v>44.4742395173201</v>
      </c>
      <c r="CA143">
        <v>43.978936646435699</v>
      </c>
      <c r="CB143">
        <v>43.489149888621903</v>
      </c>
      <c r="CC143">
        <v>43.004817811762699</v>
      </c>
    </row>
    <row r="144" spans="1:81" x14ac:dyDescent="0.25">
      <c r="A144">
        <v>64651</v>
      </c>
      <c r="B144" t="s">
        <v>1638</v>
      </c>
      <c r="C144" t="s">
        <v>148</v>
      </c>
      <c r="D144">
        <v>2020</v>
      </c>
      <c r="E144" t="s">
        <v>28</v>
      </c>
      <c r="F144" t="s">
        <v>23</v>
      </c>
      <c r="G144">
        <v>2020</v>
      </c>
      <c r="H144">
        <v>5975.5</v>
      </c>
      <c r="I144">
        <v>100</v>
      </c>
      <c r="J144">
        <v>2036</v>
      </c>
      <c r="K144">
        <v>35</v>
      </c>
      <c r="L144">
        <v>3884.0749999999998</v>
      </c>
      <c r="M144">
        <v>2020</v>
      </c>
      <c r="N144">
        <v>5975.5</v>
      </c>
      <c r="O144">
        <v>0</v>
      </c>
      <c r="P144" t="s">
        <v>45</v>
      </c>
      <c r="Q144">
        <v>3.0031713292573201</v>
      </c>
      <c r="R144">
        <v>1</v>
      </c>
      <c r="S144" t="s">
        <v>592</v>
      </c>
      <c r="T144">
        <v>-1.11368485725649E-2</v>
      </c>
      <c r="AY144">
        <v>5975.5</v>
      </c>
      <c r="AZ144">
        <v>5844.7859374999998</v>
      </c>
      <c r="BA144">
        <v>5714.0718749999996</v>
      </c>
      <c r="BB144">
        <v>5583.3578125000004</v>
      </c>
      <c r="BC144">
        <v>5452.6437500000002</v>
      </c>
      <c r="BD144">
        <v>5321.9296875</v>
      </c>
      <c r="BE144">
        <v>5191.2156249999998</v>
      </c>
      <c r="BF144">
        <v>5060.5015624999996</v>
      </c>
      <c r="BG144">
        <v>4929.7875000000004</v>
      </c>
      <c r="BH144">
        <v>4799.0734375000002</v>
      </c>
      <c r="BI144">
        <v>4668.359375</v>
      </c>
      <c r="BJ144">
        <v>4537.6453124999998</v>
      </c>
      <c r="BK144">
        <v>4406.9312499999996</v>
      </c>
      <c r="BL144">
        <v>4276.2171875000004</v>
      </c>
      <c r="BM144">
        <v>4145.5031250000002</v>
      </c>
      <c r="BN144">
        <v>4014.7890625</v>
      </c>
      <c r="BO144">
        <v>3884.0749999999998</v>
      </c>
      <c r="BP144">
        <v>3840.81864488051</v>
      </c>
      <c r="BQ144">
        <v>3798.0440292377898</v>
      </c>
      <c r="BR144">
        <v>3755.7457880122402</v>
      </c>
      <c r="BS144">
        <v>3713.9186158941002</v>
      </c>
      <c r="BT144">
        <v>3672.5572666580501</v>
      </c>
      <c r="BU144">
        <v>3631.6565525052101</v>
      </c>
      <c r="BV144">
        <v>3591.2113434123999</v>
      </c>
      <c r="BW144">
        <v>3551.2165664887302</v>
      </c>
      <c r="BX144">
        <v>3511.66720533937</v>
      </c>
      <c r="BY144">
        <v>3472.5582994362599</v>
      </c>
      <c r="BZ144">
        <v>3433.8849434960298</v>
      </c>
      <c r="CA144">
        <v>3395.6422868647101</v>
      </c>
      <c r="CB144">
        <v>3357.8255329092999</v>
      </c>
      <c r="CC144">
        <v>3320.42993841619</v>
      </c>
    </row>
    <row r="145" spans="1:81" x14ac:dyDescent="0.25">
      <c r="A145">
        <v>13524</v>
      </c>
      <c r="B145" t="s">
        <v>1639</v>
      </c>
      <c r="C145" t="s">
        <v>76</v>
      </c>
      <c r="D145">
        <v>2020</v>
      </c>
      <c r="E145" t="s">
        <v>60</v>
      </c>
      <c r="F145" t="s">
        <v>54</v>
      </c>
      <c r="G145">
        <v>2020</v>
      </c>
      <c r="H145">
        <v>7691953</v>
      </c>
      <c r="I145">
        <v>100</v>
      </c>
      <c r="J145">
        <v>2030</v>
      </c>
      <c r="K145">
        <v>100</v>
      </c>
      <c r="L145">
        <v>0</v>
      </c>
      <c r="M145">
        <v>2020</v>
      </c>
      <c r="N145">
        <v>7691953</v>
      </c>
      <c r="O145">
        <v>0</v>
      </c>
      <c r="P145" t="s">
        <v>45</v>
      </c>
      <c r="Q145">
        <v>3.9910130977390201</v>
      </c>
      <c r="R145">
        <v>1</v>
      </c>
      <c r="S145" t="s">
        <v>592</v>
      </c>
      <c r="T145">
        <v>-1.11368485725649E-2</v>
      </c>
      <c r="AY145">
        <v>7691953</v>
      </c>
      <c r="AZ145">
        <v>6922757.7000000002</v>
      </c>
      <c r="BA145">
        <v>6153562.4000000004</v>
      </c>
      <c r="BB145">
        <v>5384367.0999999996</v>
      </c>
      <c r="BC145">
        <v>4615171.8</v>
      </c>
      <c r="BD145">
        <v>3845976.5</v>
      </c>
      <c r="BE145">
        <v>3076781.2</v>
      </c>
      <c r="BF145">
        <v>2307585.9</v>
      </c>
      <c r="BG145">
        <v>1538390.5999999901</v>
      </c>
      <c r="BH145">
        <v>769195.299999999</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x14ac:dyDescent="0.25">
      <c r="A146">
        <v>13520</v>
      </c>
      <c r="B146" t="s">
        <v>1640</v>
      </c>
      <c r="C146" t="s">
        <v>165</v>
      </c>
      <c r="D146">
        <v>2018</v>
      </c>
      <c r="E146" t="s">
        <v>88</v>
      </c>
      <c r="F146" t="s">
        <v>54</v>
      </c>
      <c r="G146">
        <v>2018</v>
      </c>
      <c r="H146">
        <v>301873</v>
      </c>
      <c r="I146">
        <v>100</v>
      </c>
      <c r="J146">
        <v>2030</v>
      </c>
      <c r="K146">
        <v>100</v>
      </c>
      <c r="L146">
        <v>0</v>
      </c>
      <c r="M146">
        <v>2020</v>
      </c>
      <c r="N146">
        <v>205454</v>
      </c>
      <c r="O146">
        <v>-2.6812949640287802</v>
      </c>
      <c r="P146" t="s">
        <v>24</v>
      </c>
      <c r="Q146">
        <v>3.9902717024390202</v>
      </c>
      <c r="R146">
        <v>1</v>
      </c>
      <c r="S146" t="s">
        <v>592</v>
      </c>
      <c r="T146">
        <v>-1.11368485725649E-2</v>
      </c>
      <c r="AW146">
        <v>301873</v>
      </c>
      <c r="AX146">
        <v>253663.5</v>
      </c>
      <c r="AY146">
        <v>205454</v>
      </c>
      <c r="AZ146">
        <v>184908.6</v>
      </c>
      <c r="BA146">
        <v>164363.20000000001</v>
      </c>
      <c r="BB146">
        <v>143817.79999999999</v>
      </c>
      <c r="BC146">
        <v>123272.4</v>
      </c>
      <c r="BD146">
        <v>102727</v>
      </c>
      <c r="BE146">
        <v>82181.600000000006</v>
      </c>
      <c r="BF146">
        <v>61636.2</v>
      </c>
      <c r="BG146">
        <v>41090.799999999901</v>
      </c>
      <c r="BH146">
        <v>20545.3999999999</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row>
    <row r="147" spans="1:81" x14ac:dyDescent="0.25">
      <c r="A147">
        <v>55796</v>
      </c>
      <c r="B147" t="s">
        <v>1641</v>
      </c>
      <c r="C147" t="s">
        <v>78</v>
      </c>
      <c r="D147">
        <v>2010</v>
      </c>
      <c r="E147" t="s">
        <v>28</v>
      </c>
      <c r="F147" t="s">
        <v>23</v>
      </c>
      <c r="G147">
        <v>2010</v>
      </c>
      <c r="H147">
        <v>84697.11</v>
      </c>
      <c r="I147">
        <v>100</v>
      </c>
      <c r="J147">
        <v>2030</v>
      </c>
      <c r="K147">
        <v>20</v>
      </c>
      <c r="L147">
        <v>67757.687999999995</v>
      </c>
      <c r="M147">
        <v>2020</v>
      </c>
      <c r="N147">
        <v>72970.94</v>
      </c>
      <c r="O147">
        <v>69.224144719931999</v>
      </c>
      <c r="P147" t="s">
        <v>24</v>
      </c>
      <c r="Q147">
        <v>2.8502523721500199</v>
      </c>
      <c r="R147">
        <v>1</v>
      </c>
      <c r="S147" t="s">
        <v>592</v>
      </c>
      <c r="T147">
        <v>-1.11368485725649E-2</v>
      </c>
      <c r="AO147">
        <v>84697.11</v>
      </c>
      <c r="AP147">
        <v>83524.493000000002</v>
      </c>
      <c r="AQ147">
        <v>82351.876000000004</v>
      </c>
      <c r="AR147">
        <v>81179.259000000005</v>
      </c>
      <c r="AS147">
        <v>80006.642000000007</v>
      </c>
      <c r="AT147">
        <v>78834.024999999994</v>
      </c>
      <c r="AU147">
        <v>77661.407999999996</v>
      </c>
      <c r="AV147">
        <v>76488.790999999997</v>
      </c>
      <c r="AW147">
        <v>75316.173999999999</v>
      </c>
      <c r="AX147">
        <v>74143.557000000001</v>
      </c>
      <c r="AY147">
        <v>72970.94</v>
      </c>
      <c r="AZ147">
        <v>72449.614799999996</v>
      </c>
      <c r="BA147">
        <v>71928.289600000004</v>
      </c>
      <c r="BB147">
        <v>71406.964399999997</v>
      </c>
      <c r="BC147">
        <v>70885.639200000005</v>
      </c>
      <c r="BD147">
        <v>70364.313999999998</v>
      </c>
      <c r="BE147">
        <v>69842.988800000006</v>
      </c>
      <c r="BF147">
        <v>69321.6636</v>
      </c>
      <c r="BG147">
        <v>68800.338399999993</v>
      </c>
      <c r="BH147">
        <v>68279.013200000001</v>
      </c>
      <c r="BI147">
        <v>67757.687999999995</v>
      </c>
      <c r="BJ147">
        <v>67003.0808891169</v>
      </c>
      <c r="BK147">
        <v>66256.877723359503</v>
      </c>
      <c r="BL147">
        <v>65518.984909263498</v>
      </c>
      <c r="BM147">
        <v>64789.309895700797</v>
      </c>
      <c r="BN147">
        <v>64067.761162271403</v>
      </c>
      <c r="BO147">
        <v>63354.248207823897</v>
      </c>
      <c r="BP147">
        <v>62648.681539104698</v>
      </c>
      <c r="BQ147">
        <v>61950.972659532898</v>
      </c>
      <c r="BR147">
        <v>61261.0340581005</v>
      </c>
      <c r="BS147">
        <v>60578.779198396704</v>
      </c>
      <c r="BT147">
        <v>59904.122507753302</v>
      </c>
      <c r="BU147">
        <v>59236.979366512103</v>
      </c>
      <c r="BV147">
        <v>58577.266097411099</v>
      </c>
      <c r="BW147">
        <v>57924.8999550894</v>
      </c>
      <c r="BX147">
        <v>57279.7991157086</v>
      </c>
      <c r="BY147">
        <v>56641.882666689999</v>
      </c>
      <c r="BZ147">
        <v>56011.070596566104</v>
      </c>
      <c r="CA147">
        <v>55387.283784944899</v>
      </c>
      <c r="CB147">
        <v>54770.443992586297</v>
      </c>
      <c r="CC147">
        <v>54160.4738515887</v>
      </c>
    </row>
    <row r="148" spans="1:81" x14ac:dyDescent="0.25">
      <c r="A148">
        <v>13620</v>
      </c>
      <c r="B148" t="s">
        <v>1642</v>
      </c>
      <c r="C148" t="s">
        <v>59</v>
      </c>
      <c r="D148">
        <v>2019</v>
      </c>
      <c r="E148" t="s">
        <v>690</v>
      </c>
      <c r="F148" t="s">
        <v>23</v>
      </c>
      <c r="G148">
        <v>2014</v>
      </c>
      <c r="H148">
        <v>234377.54800000001</v>
      </c>
      <c r="I148">
        <v>97.8</v>
      </c>
      <c r="J148">
        <v>2051</v>
      </c>
      <c r="K148">
        <v>85</v>
      </c>
      <c r="L148">
        <v>35156.6322</v>
      </c>
      <c r="M148">
        <v>2020</v>
      </c>
      <c r="N148">
        <v>169214.25</v>
      </c>
      <c r="O148">
        <v>31.606672519754198</v>
      </c>
      <c r="P148" t="s">
        <v>24</v>
      </c>
      <c r="Q148">
        <v>3.48852800487805</v>
      </c>
      <c r="R148">
        <v>1</v>
      </c>
      <c r="S148" t="s">
        <v>592</v>
      </c>
      <c r="T148">
        <v>-1.11368485725649E-2</v>
      </c>
      <c r="AS148">
        <v>234377.54800000001</v>
      </c>
      <c r="AT148">
        <v>223516.998333333</v>
      </c>
      <c r="AU148">
        <v>212656.44866666599</v>
      </c>
      <c r="AV148">
        <v>201795.899</v>
      </c>
      <c r="AW148">
        <v>190935.349333333</v>
      </c>
      <c r="AX148">
        <v>180074.79966666599</v>
      </c>
      <c r="AY148">
        <v>169214.25</v>
      </c>
      <c r="AZ148">
        <v>164889.810716129</v>
      </c>
      <c r="BA148">
        <v>160565.37143225799</v>
      </c>
      <c r="BB148">
        <v>156240.93214838699</v>
      </c>
      <c r="BC148">
        <v>151916.49286451601</v>
      </c>
      <c r="BD148">
        <v>147592.05358064501</v>
      </c>
      <c r="BE148">
        <v>143267.614296774</v>
      </c>
      <c r="BF148">
        <v>138943.175012903</v>
      </c>
      <c r="BG148">
        <v>134618.73572903199</v>
      </c>
      <c r="BH148">
        <v>130294.296445161</v>
      </c>
      <c r="BI148">
        <v>125969.85716129</v>
      </c>
      <c r="BJ148">
        <v>121645.41787741899</v>
      </c>
      <c r="BK148">
        <v>117320.978593548</v>
      </c>
      <c r="BL148">
        <v>112996.539309677</v>
      </c>
      <c r="BM148">
        <v>108672.10002580599</v>
      </c>
      <c r="BN148">
        <v>104347.660741935</v>
      </c>
      <c r="BO148">
        <v>100023.221458064</v>
      </c>
      <c r="BP148">
        <v>95698.782174193504</v>
      </c>
      <c r="BQ148">
        <v>91374.342890322499</v>
      </c>
      <c r="BR148">
        <v>87049.903606451597</v>
      </c>
      <c r="BS148">
        <v>82725.464322580607</v>
      </c>
      <c r="BT148">
        <v>78401.025038709602</v>
      </c>
      <c r="BU148">
        <v>74076.585754838699</v>
      </c>
      <c r="BV148">
        <v>69752.146470967695</v>
      </c>
      <c r="BW148">
        <v>65427.707187096697</v>
      </c>
      <c r="BX148">
        <v>61103.267903225802</v>
      </c>
      <c r="BY148">
        <v>56778.828619354797</v>
      </c>
      <c r="BZ148">
        <v>52454.3893354838</v>
      </c>
      <c r="CA148">
        <v>48129.950051612897</v>
      </c>
      <c r="CB148">
        <v>43805.5107677419</v>
      </c>
      <c r="CC148">
        <v>39481.071483870903</v>
      </c>
    </row>
    <row r="149" spans="1:81" x14ac:dyDescent="0.25">
      <c r="A149">
        <v>13649</v>
      </c>
      <c r="B149" t="s">
        <v>1643</v>
      </c>
      <c r="C149" t="s">
        <v>27</v>
      </c>
      <c r="D149">
        <v>2020</v>
      </c>
      <c r="E149" t="s">
        <v>105</v>
      </c>
      <c r="F149" t="s">
        <v>54</v>
      </c>
      <c r="G149">
        <v>2019</v>
      </c>
      <c r="H149">
        <v>25316195</v>
      </c>
      <c r="I149">
        <v>100</v>
      </c>
      <c r="J149">
        <v>2050</v>
      </c>
      <c r="K149">
        <v>0</v>
      </c>
      <c r="L149">
        <v>25316195</v>
      </c>
      <c r="M149">
        <v>2020</v>
      </c>
      <c r="N149">
        <v>23123207</v>
      </c>
      <c r="O149">
        <v>0</v>
      </c>
      <c r="P149" t="s">
        <v>24</v>
      </c>
      <c r="Q149">
        <v>3.0128316194</v>
      </c>
      <c r="R149">
        <v>1</v>
      </c>
      <c r="S149" t="s">
        <v>592</v>
      </c>
      <c r="T149">
        <v>-1.11368485725649E-2</v>
      </c>
      <c r="AX149">
        <v>25316195</v>
      </c>
      <c r="AY149">
        <v>23123207</v>
      </c>
      <c r="AZ149">
        <v>23196306.600000001</v>
      </c>
      <c r="BA149">
        <v>23269406.199999999</v>
      </c>
      <c r="BB149">
        <v>23342505.800000001</v>
      </c>
      <c r="BC149">
        <v>23415605.399999999</v>
      </c>
      <c r="BD149">
        <v>23488705</v>
      </c>
      <c r="BE149">
        <v>23561804.600000001</v>
      </c>
      <c r="BF149">
        <v>23634904.199999999</v>
      </c>
      <c r="BG149">
        <v>23708003.800000001</v>
      </c>
      <c r="BH149">
        <v>23781103.399999999</v>
      </c>
      <c r="BI149">
        <v>23854203</v>
      </c>
      <c r="BJ149">
        <v>23927302.600000001</v>
      </c>
      <c r="BK149">
        <v>24000402.199999999</v>
      </c>
      <c r="BL149">
        <v>24073501.800000001</v>
      </c>
      <c r="BM149">
        <v>24146601.399999999</v>
      </c>
      <c r="BN149">
        <v>24219701</v>
      </c>
      <c r="BO149">
        <v>24292800.600000001</v>
      </c>
      <c r="BP149">
        <v>24365900.199999999</v>
      </c>
      <c r="BQ149">
        <v>24438999.800000001</v>
      </c>
      <c r="BR149">
        <v>24512099.399999999</v>
      </c>
      <c r="BS149">
        <v>24585199</v>
      </c>
      <c r="BT149">
        <v>24658298.600000001</v>
      </c>
      <c r="BU149">
        <v>24731398.199999999</v>
      </c>
      <c r="BV149">
        <v>24804497.800000001</v>
      </c>
      <c r="BW149">
        <v>24877597.399999999</v>
      </c>
      <c r="BX149">
        <v>24950697</v>
      </c>
      <c r="BY149">
        <v>25023796.600000001</v>
      </c>
      <c r="BZ149">
        <v>25096896.199999999</v>
      </c>
      <c r="CA149">
        <v>25169995.800000001</v>
      </c>
      <c r="CB149">
        <v>25243095.399999999</v>
      </c>
      <c r="CC149">
        <v>25316195</v>
      </c>
    </row>
    <row r="150" spans="1:81" x14ac:dyDescent="0.25">
      <c r="A150">
        <v>847001</v>
      </c>
      <c r="B150" t="s">
        <v>1644</v>
      </c>
      <c r="C150" t="s">
        <v>1645</v>
      </c>
      <c r="D150">
        <v>2016</v>
      </c>
      <c r="E150" t="s">
        <v>53</v>
      </c>
      <c r="F150" t="s">
        <v>54</v>
      </c>
      <c r="G150">
        <v>2015</v>
      </c>
      <c r="H150">
        <v>46800</v>
      </c>
      <c r="I150">
        <v>100</v>
      </c>
      <c r="J150">
        <v>2030</v>
      </c>
      <c r="K150">
        <v>83</v>
      </c>
      <c r="L150">
        <v>7956</v>
      </c>
      <c r="M150">
        <v>2020</v>
      </c>
      <c r="N150">
        <v>52936</v>
      </c>
      <c r="O150">
        <v>-14.3954700790741</v>
      </c>
      <c r="P150" t="s">
        <v>24</v>
      </c>
      <c r="Q150">
        <v>3.82024873243902</v>
      </c>
      <c r="R150">
        <v>1</v>
      </c>
      <c r="S150" t="s">
        <v>592</v>
      </c>
      <c r="T150">
        <v>-1.11368485725649E-2</v>
      </c>
      <c r="AT150">
        <v>46800</v>
      </c>
      <c r="AU150">
        <v>48027.199999999997</v>
      </c>
      <c r="AV150">
        <v>49254.400000000001</v>
      </c>
      <c r="AW150">
        <v>50481.599999999999</v>
      </c>
      <c r="AX150">
        <v>51708.800000000003</v>
      </c>
      <c r="AY150">
        <v>52936</v>
      </c>
      <c r="AZ150">
        <v>48438</v>
      </c>
      <c r="BA150">
        <v>43940</v>
      </c>
      <c r="BB150">
        <v>39442</v>
      </c>
      <c r="BC150">
        <v>34944</v>
      </c>
      <c r="BD150">
        <v>30446</v>
      </c>
      <c r="BE150">
        <v>25948</v>
      </c>
      <c r="BF150">
        <v>21450</v>
      </c>
      <c r="BG150">
        <v>16952</v>
      </c>
      <c r="BH150">
        <v>12454</v>
      </c>
      <c r="BI150">
        <v>7956</v>
      </c>
      <c r="BJ150">
        <v>7867.3952327566703</v>
      </c>
      <c r="BK150">
        <v>7779.7772433889404</v>
      </c>
      <c r="BL150">
        <v>7693.1350423010299</v>
      </c>
      <c r="BM150">
        <v>7607.45776228663</v>
      </c>
      <c r="BN150">
        <v>7522.73465716586</v>
      </c>
      <c r="BO150">
        <v>7438.9551004374198</v>
      </c>
      <c r="BP150">
        <v>7356.1085839457401</v>
      </c>
      <c r="BQ150">
        <v>7274.1847165629897</v>
      </c>
      <c r="BR150">
        <v>7193.17322288576</v>
      </c>
      <c r="BS150">
        <v>7113.0639419462595</v>
      </c>
      <c r="BT150">
        <v>7033.8468259378296</v>
      </c>
      <c r="BU150">
        <v>6955.5119389547399</v>
      </c>
      <c r="BV150">
        <v>6878.0494557459397</v>
      </c>
      <c r="BW150">
        <v>6801.44966048268</v>
      </c>
      <c r="BX150">
        <v>6725.7029455399597</v>
      </c>
      <c r="BY150">
        <v>6650.7998102914298</v>
      </c>
      <c r="BZ150">
        <v>6576.7308599177704</v>
      </c>
      <c r="CA150">
        <v>6503.4868042283497</v>
      </c>
      <c r="CB150">
        <v>6431.05845649599</v>
      </c>
      <c r="CC150">
        <v>6359.4367323046799</v>
      </c>
    </row>
    <row r="151" spans="1:81" x14ac:dyDescent="0.25">
      <c r="A151">
        <v>848367</v>
      </c>
      <c r="B151" t="s">
        <v>1646</v>
      </c>
      <c r="C151" t="s">
        <v>208</v>
      </c>
      <c r="D151">
        <v>2020</v>
      </c>
      <c r="E151" t="s">
        <v>105</v>
      </c>
      <c r="F151" t="s">
        <v>54</v>
      </c>
      <c r="G151">
        <v>2020</v>
      </c>
      <c r="H151">
        <v>216116</v>
      </c>
      <c r="I151">
        <v>100</v>
      </c>
      <c r="J151">
        <v>2050</v>
      </c>
      <c r="K151">
        <v>100</v>
      </c>
      <c r="L151">
        <v>0</v>
      </c>
      <c r="M151">
        <v>2020</v>
      </c>
      <c r="N151">
        <v>216116</v>
      </c>
      <c r="O151">
        <v>0</v>
      </c>
      <c r="P151" t="s">
        <v>45</v>
      </c>
      <c r="Q151">
        <v>4.0000216116000002</v>
      </c>
      <c r="R151">
        <v>1</v>
      </c>
      <c r="S151" t="s">
        <v>592</v>
      </c>
      <c r="T151">
        <v>-1.11368485725649E-2</v>
      </c>
      <c r="AY151">
        <v>216116</v>
      </c>
      <c r="AZ151">
        <v>208912.13333333301</v>
      </c>
      <c r="BA151">
        <v>201708.26666666599</v>
      </c>
      <c r="BB151">
        <v>194504.4</v>
      </c>
      <c r="BC151">
        <v>187300.53333333301</v>
      </c>
      <c r="BD151">
        <v>180096.66666666599</v>
      </c>
      <c r="BE151">
        <v>172892.79999999999</v>
      </c>
      <c r="BF151">
        <v>165688.933333333</v>
      </c>
      <c r="BG151">
        <v>158485.06666666601</v>
      </c>
      <c r="BH151">
        <v>151281.20000000001</v>
      </c>
      <c r="BI151">
        <v>144077.33333333299</v>
      </c>
      <c r="BJ151">
        <v>136873.46666666601</v>
      </c>
      <c r="BK151">
        <v>129669.599999999</v>
      </c>
      <c r="BL151">
        <v>122465.733333333</v>
      </c>
      <c r="BM151">
        <v>115261.866666666</v>
      </c>
      <c r="BN151">
        <v>108058</v>
      </c>
      <c r="BO151">
        <v>100854.133333333</v>
      </c>
      <c r="BP151">
        <v>93650.266666666605</v>
      </c>
      <c r="BQ151">
        <v>86446.399999999994</v>
      </c>
      <c r="BR151">
        <v>79242.533333333296</v>
      </c>
      <c r="BS151">
        <v>72038.666666666599</v>
      </c>
      <c r="BT151">
        <v>64834.8</v>
      </c>
      <c r="BU151">
        <v>57630.933333333298</v>
      </c>
      <c r="BV151">
        <v>50427.0666666666</v>
      </c>
      <c r="BW151">
        <v>43223.199999999903</v>
      </c>
      <c r="BX151">
        <v>36019.333333333299</v>
      </c>
      <c r="BY151">
        <v>28815.466666666602</v>
      </c>
      <c r="BZ151">
        <v>21611.599999999999</v>
      </c>
      <c r="CA151">
        <v>14407.733333333301</v>
      </c>
      <c r="CB151">
        <v>7203.8666666666604</v>
      </c>
      <c r="CC151">
        <v>0</v>
      </c>
    </row>
    <row r="152" spans="1:81" x14ac:dyDescent="0.25">
      <c r="A152">
        <v>61555</v>
      </c>
      <c r="B152" t="s">
        <v>1647</v>
      </c>
      <c r="C152" t="s">
        <v>92</v>
      </c>
      <c r="D152">
        <v>2019</v>
      </c>
      <c r="E152" t="s">
        <v>60</v>
      </c>
      <c r="F152" t="s">
        <v>54</v>
      </c>
      <c r="G152">
        <v>2019</v>
      </c>
      <c r="H152">
        <v>4296</v>
      </c>
      <c r="I152">
        <v>100</v>
      </c>
      <c r="J152">
        <v>2025</v>
      </c>
      <c r="K152">
        <v>6</v>
      </c>
      <c r="L152">
        <v>4038.24</v>
      </c>
      <c r="M152">
        <v>2020</v>
      </c>
      <c r="N152">
        <v>4118</v>
      </c>
      <c r="O152">
        <v>331.72127239288898</v>
      </c>
      <c r="P152" t="s">
        <v>706</v>
      </c>
      <c r="Q152">
        <v>3.0478078142487801</v>
      </c>
      <c r="R152">
        <v>1</v>
      </c>
      <c r="S152" t="s">
        <v>592</v>
      </c>
      <c r="T152">
        <v>-1.11368485725649E-2</v>
      </c>
      <c r="AX152">
        <v>4296</v>
      </c>
      <c r="AY152">
        <v>4118</v>
      </c>
      <c r="AZ152">
        <v>4102.0479999999998</v>
      </c>
      <c r="BA152">
        <v>4086.096</v>
      </c>
      <c r="BB152">
        <v>4070.1439999999998</v>
      </c>
      <c r="BC152">
        <v>4054.192</v>
      </c>
      <c r="BD152">
        <v>4038.24</v>
      </c>
      <c r="BE152">
        <v>3993.26673262032</v>
      </c>
      <c r="BF152">
        <v>3948.7943257092702</v>
      </c>
      <c r="BG152">
        <v>3904.8172012596401</v>
      </c>
      <c r="BH152">
        <v>3861.3298433856598</v>
      </c>
      <c r="BI152">
        <v>3818.3267976311499</v>
      </c>
      <c r="BJ152">
        <v>3775.8026702853699</v>
      </c>
      <c r="BK152">
        <v>3733.7521277065098</v>
      </c>
      <c r="BL152">
        <v>3692.1698956527498</v>
      </c>
      <c r="BM152">
        <v>3651.05075862069</v>
      </c>
      <c r="BN152">
        <v>3610.3895591911801</v>
      </c>
      <c r="BO152">
        <v>3570.1811973825002</v>
      </c>
      <c r="BP152">
        <v>3530.4206300106298</v>
      </c>
      <c r="BQ152">
        <v>3491.1028700567399</v>
      </c>
      <c r="BR152">
        <v>3452.2229860416701</v>
      </c>
      <c r="BS152">
        <v>3413.7761014073999</v>
      </c>
      <c r="BT152">
        <v>3375.75739390538</v>
      </c>
      <c r="BU152">
        <v>3338.1620949917401</v>
      </c>
      <c r="BV152">
        <v>3300.9854892291401</v>
      </c>
      <c r="BW152">
        <v>3264.2229136953601</v>
      </c>
      <c r="BX152">
        <v>3227.86975739844</v>
      </c>
      <c r="BY152">
        <v>3191.9214606983301</v>
      </c>
      <c r="BZ152">
        <v>3156.3735147350199</v>
      </c>
      <c r="CA152">
        <v>3121.2214608629602</v>
      </c>
      <c r="CB152">
        <v>3086.4608900918902</v>
      </c>
      <c r="CC152">
        <v>3052.0874425337902</v>
      </c>
    </row>
    <row r="153" spans="1:81" x14ac:dyDescent="0.25">
      <c r="A153">
        <v>20159</v>
      </c>
      <c r="B153" t="s">
        <v>663</v>
      </c>
      <c r="C153" t="s">
        <v>27</v>
      </c>
      <c r="D153">
        <v>2014</v>
      </c>
      <c r="E153" t="s">
        <v>28</v>
      </c>
      <c r="F153" t="s">
        <v>23</v>
      </c>
      <c r="G153">
        <v>2014</v>
      </c>
      <c r="H153">
        <v>6713</v>
      </c>
      <c r="I153">
        <v>100</v>
      </c>
      <c r="J153">
        <v>2026</v>
      </c>
      <c r="K153">
        <v>30</v>
      </c>
      <c r="L153">
        <v>4699.0999999999904</v>
      </c>
      <c r="M153">
        <v>2020</v>
      </c>
      <c r="N153">
        <v>1740</v>
      </c>
      <c r="O153">
        <v>246.93381002035801</v>
      </c>
      <c r="P153" t="s">
        <v>24</v>
      </c>
      <c r="Q153">
        <v>2.9482933542268301</v>
      </c>
      <c r="R153">
        <v>1</v>
      </c>
      <c r="S153" t="s">
        <v>592</v>
      </c>
      <c r="T153">
        <v>-1.11368485725649E-2</v>
      </c>
      <c r="AS153">
        <v>6713</v>
      </c>
      <c r="AT153">
        <v>5884.1666666666597</v>
      </c>
      <c r="AU153">
        <v>5055.3333333333303</v>
      </c>
      <c r="AV153">
        <v>4226.5</v>
      </c>
      <c r="AW153">
        <v>3397.6666666666601</v>
      </c>
      <c r="AX153">
        <v>2568.8333333333298</v>
      </c>
      <c r="AY153">
        <v>1740</v>
      </c>
      <c r="AZ153">
        <v>2233.1833333333302</v>
      </c>
      <c r="BA153">
        <v>2726.36666666666</v>
      </c>
      <c r="BB153">
        <v>3219.5499999999902</v>
      </c>
      <c r="BC153">
        <v>3712.7333333333299</v>
      </c>
      <c r="BD153">
        <v>4205.9166666666597</v>
      </c>
      <c r="BE153">
        <v>4699.0999999999904</v>
      </c>
      <c r="BF153">
        <v>4646.7668348726502</v>
      </c>
      <c r="BG153">
        <v>4595.0164962806602</v>
      </c>
      <c r="BH153">
        <v>4543.8424933731503</v>
      </c>
      <c r="BI153">
        <v>4493.2384075868604</v>
      </c>
      <c r="BJ153">
        <v>4443.1978918411396</v>
      </c>
      <c r="BK153">
        <v>4393.7146697417602</v>
      </c>
      <c r="BL153">
        <v>4344.7825347937896</v>
      </c>
      <c r="BM153">
        <v>4296.3953496230697</v>
      </c>
      <c r="BN153">
        <v>4248.5470452064401</v>
      </c>
      <c r="BO153">
        <v>4201.2316201105596</v>
      </c>
      <c r="BP153">
        <v>4154.4431397391199</v>
      </c>
      <c r="BQ153">
        <v>4108.1757355885102</v>
      </c>
      <c r="BR153">
        <v>4062.42360451177</v>
      </c>
      <c r="BS153">
        <v>4017.18100799071</v>
      </c>
      <c r="BT153">
        <v>3972.4422714161401</v>
      </c>
      <c r="BU153">
        <v>3928.2017833761201</v>
      </c>
      <c r="BV153">
        <v>3884.45399495218</v>
      </c>
      <c r="BW153">
        <v>3841.1934190233001</v>
      </c>
      <c r="BX153">
        <v>3798.41462957771</v>
      </c>
      <c r="BY153">
        <v>3756.11226103229</v>
      </c>
      <c r="BZ153">
        <v>3714.2810075596099</v>
      </c>
      <c r="CA153">
        <v>3672.9156224224698</v>
      </c>
      <c r="CB153">
        <v>3632.0109173157398</v>
      </c>
      <c r="CC153">
        <v>3591.56176171569</v>
      </c>
    </row>
    <row r="154" spans="1:81" x14ac:dyDescent="0.25">
      <c r="A154">
        <v>14516</v>
      </c>
      <c r="B154" t="s">
        <v>423</v>
      </c>
      <c r="C154" t="s">
        <v>52</v>
      </c>
      <c r="D154">
        <v>2020</v>
      </c>
      <c r="E154" t="s">
        <v>105</v>
      </c>
      <c r="F154" t="s">
        <v>54</v>
      </c>
      <c r="G154">
        <v>2015</v>
      </c>
      <c r="H154">
        <v>310000</v>
      </c>
      <c r="I154">
        <v>100</v>
      </c>
      <c r="J154">
        <v>2045</v>
      </c>
      <c r="K154">
        <v>100</v>
      </c>
      <c r="L154">
        <v>0</v>
      </c>
      <c r="M154">
        <v>2020</v>
      </c>
      <c r="N154">
        <v>230069</v>
      </c>
      <c r="O154">
        <v>-0.10563293782396101</v>
      </c>
      <c r="P154" t="s">
        <v>706</v>
      </c>
      <c r="Q154">
        <v>3.9976098240097602</v>
      </c>
      <c r="R154">
        <v>1</v>
      </c>
      <c r="S154" t="s">
        <v>592</v>
      </c>
      <c r="T154">
        <v>-1.11368485725649E-2</v>
      </c>
      <c r="AT154">
        <v>310000</v>
      </c>
      <c r="AU154">
        <v>294013.8</v>
      </c>
      <c r="AV154">
        <v>278027.59999999998</v>
      </c>
      <c r="AW154">
        <v>262041.4</v>
      </c>
      <c r="AX154">
        <v>246055.2</v>
      </c>
      <c r="AY154">
        <v>230069</v>
      </c>
      <c r="AZ154">
        <v>220866.24</v>
      </c>
      <c r="BA154">
        <v>211663.48</v>
      </c>
      <c r="BB154">
        <v>202460.72</v>
      </c>
      <c r="BC154">
        <v>193257.96</v>
      </c>
      <c r="BD154">
        <v>184055.2</v>
      </c>
      <c r="BE154">
        <v>174852.44</v>
      </c>
      <c r="BF154">
        <v>165649.68</v>
      </c>
      <c r="BG154">
        <v>156446.91999999899</v>
      </c>
      <c r="BH154">
        <v>147244.16</v>
      </c>
      <c r="BI154">
        <v>138041.4</v>
      </c>
      <c r="BJ154">
        <v>128838.64</v>
      </c>
      <c r="BK154">
        <v>119635.88</v>
      </c>
      <c r="BL154">
        <v>110433.12</v>
      </c>
      <c r="BM154">
        <v>101230.359999999</v>
      </c>
      <c r="BN154">
        <v>92027.6</v>
      </c>
      <c r="BO154">
        <v>82824.84</v>
      </c>
      <c r="BP154">
        <v>73622.0799999999</v>
      </c>
      <c r="BQ154">
        <v>64419.32</v>
      </c>
      <c r="BR154">
        <v>55216.56</v>
      </c>
      <c r="BS154">
        <v>46013.799999999901</v>
      </c>
      <c r="BT154">
        <v>36811.040000000001</v>
      </c>
      <c r="BU154">
        <v>27608.28</v>
      </c>
      <c r="BV154">
        <v>18405.519999999899</v>
      </c>
      <c r="BW154">
        <v>9202.7600000000093</v>
      </c>
      <c r="BX154">
        <v>0</v>
      </c>
      <c r="BY154">
        <v>0</v>
      </c>
      <c r="BZ154">
        <v>0</v>
      </c>
      <c r="CA154">
        <v>0</v>
      </c>
      <c r="CB154">
        <v>0</v>
      </c>
      <c r="CC154">
        <v>0</v>
      </c>
    </row>
    <row r="155" spans="1:81" x14ac:dyDescent="0.25">
      <c r="A155">
        <v>53684</v>
      </c>
      <c r="B155" t="s">
        <v>1648</v>
      </c>
      <c r="C155" t="s">
        <v>21</v>
      </c>
      <c r="D155">
        <v>2021</v>
      </c>
      <c r="E155" t="s">
        <v>60</v>
      </c>
      <c r="F155" t="s">
        <v>54</v>
      </c>
      <c r="G155">
        <v>2020</v>
      </c>
      <c r="H155">
        <v>832218</v>
      </c>
      <c r="I155">
        <v>100</v>
      </c>
      <c r="J155">
        <v>2040</v>
      </c>
      <c r="K155">
        <v>100</v>
      </c>
      <c r="L155">
        <v>0</v>
      </c>
      <c r="M155">
        <v>2020</v>
      </c>
      <c r="N155">
        <v>829953</v>
      </c>
      <c r="O155">
        <v>0.27216426465180998</v>
      </c>
      <c r="P155" t="s">
        <v>45</v>
      </c>
      <c r="Q155">
        <v>3.9952051730195102</v>
      </c>
      <c r="R155">
        <v>1</v>
      </c>
      <c r="S155" t="s">
        <v>592</v>
      </c>
      <c r="T155">
        <v>-1.11368485725649E-2</v>
      </c>
      <c r="AY155">
        <v>829953</v>
      </c>
      <c r="AZ155">
        <v>788455.35</v>
      </c>
      <c r="BA155">
        <v>746957.7</v>
      </c>
      <c r="BB155">
        <v>705460.05</v>
      </c>
      <c r="BC155">
        <v>663962.4</v>
      </c>
      <c r="BD155">
        <v>622464.75</v>
      </c>
      <c r="BE155">
        <v>580967.1</v>
      </c>
      <c r="BF155">
        <v>539469.44999999995</v>
      </c>
      <c r="BG155">
        <v>497971.8</v>
      </c>
      <c r="BH155">
        <v>456474.14999999898</v>
      </c>
      <c r="BI155">
        <v>414976.5</v>
      </c>
      <c r="BJ155">
        <v>373478.85</v>
      </c>
      <c r="BK155">
        <v>331981.2</v>
      </c>
      <c r="BL155">
        <v>290483.549999999</v>
      </c>
      <c r="BM155">
        <v>248985.9</v>
      </c>
      <c r="BN155">
        <v>207488.25</v>
      </c>
      <c r="BO155">
        <v>165990.59999999899</v>
      </c>
      <c r="BP155">
        <v>124492.95</v>
      </c>
      <c r="BQ155">
        <v>82995.299999999901</v>
      </c>
      <c r="BR155">
        <v>41497.65</v>
      </c>
      <c r="BS155">
        <v>0</v>
      </c>
      <c r="BT155">
        <v>0</v>
      </c>
      <c r="BU155">
        <v>0</v>
      </c>
      <c r="BV155">
        <v>0</v>
      </c>
      <c r="BW155">
        <v>0</v>
      </c>
      <c r="BX155">
        <v>0</v>
      </c>
      <c r="BY155">
        <v>0</v>
      </c>
      <c r="BZ155">
        <v>0</v>
      </c>
      <c r="CA155">
        <v>0</v>
      </c>
      <c r="CB155">
        <v>0</v>
      </c>
      <c r="CC155">
        <v>0</v>
      </c>
    </row>
    <row r="156" spans="1:81" x14ac:dyDescent="0.25">
      <c r="A156">
        <v>14683</v>
      </c>
      <c r="B156" t="s">
        <v>664</v>
      </c>
      <c r="C156" t="s">
        <v>27</v>
      </c>
      <c r="D156">
        <v>2002</v>
      </c>
      <c r="E156" t="s">
        <v>28</v>
      </c>
      <c r="F156" t="s">
        <v>23</v>
      </c>
      <c r="G156">
        <v>2000</v>
      </c>
      <c r="H156">
        <v>1848660</v>
      </c>
      <c r="I156">
        <v>100</v>
      </c>
      <c r="J156">
        <v>2050</v>
      </c>
      <c r="K156">
        <v>60</v>
      </c>
      <c r="L156">
        <v>739464</v>
      </c>
      <c r="M156">
        <v>2020</v>
      </c>
      <c r="N156">
        <v>1206037</v>
      </c>
      <c r="O156">
        <v>106.025029444986</v>
      </c>
      <c r="P156" t="s">
        <v>24</v>
      </c>
      <c r="Q156">
        <v>3.2603314656000002</v>
      </c>
      <c r="R156">
        <v>1</v>
      </c>
      <c r="S156" t="s">
        <v>592</v>
      </c>
      <c r="T156">
        <v>-1.11368485725649E-2</v>
      </c>
      <c r="AE156">
        <v>1848660</v>
      </c>
      <c r="AF156">
        <v>1816528.85</v>
      </c>
      <c r="AG156">
        <v>1784397.7</v>
      </c>
      <c r="AH156">
        <v>1752266.55</v>
      </c>
      <c r="AI156">
        <v>1720135.4</v>
      </c>
      <c r="AJ156">
        <v>1688004.25</v>
      </c>
      <c r="AK156">
        <v>1655873.1</v>
      </c>
      <c r="AL156">
        <v>1623741.95</v>
      </c>
      <c r="AM156">
        <v>1591610.8</v>
      </c>
      <c r="AN156">
        <v>1559479.65</v>
      </c>
      <c r="AO156">
        <v>1527348.5</v>
      </c>
      <c r="AP156">
        <v>1495217.35</v>
      </c>
      <c r="AQ156">
        <v>1463086.2</v>
      </c>
      <c r="AR156">
        <v>1430955.05</v>
      </c>
      <c r="AS156">
        <v>1398823.9</v>
      </c>
      <c r="AT156">
        <v>1366692.75</v>
      </c>
      <c r="AU156">
        <v>1334561.6000000001</v>
      </c>
      <c r="AV156">
        <v>1302430.45</v>
      </c>
      <c r="AW156">
        <v>1270299.29999999</v>
      </c>
      <c r="AX156">
        <v>1238168.1499999999</v>
      </c>
      <c r="AY156">
        <v>1206037</v>
      </c>
      <c r="AZ156">
        <v>1190484.5666666599</v>
      </c>
      <c r="BA156">
        <v>1174932.13333333</v>
      </c>
      <c r="BB156">
        <v>1159379.7</v>
      </c>
      <c r="BC156">
        <v>1143827.2666666601</v>
      </c>
      <c r="BD156">
        <v>1128274.83333333</v>
      </c>
      <c r="BE156">
        <v>1112722.3999999999</v>
      </c>
      <c r="BF156">
        <v>1097169.96666666</v>
      </c>
      <c r="BG156">
        <v>1081617.5333333299</v>
      </c>
      <c r="BH156">
        <v>1066065.1000000001</v>
      </c>
      <c r="BI156">
        <v>1050512.66666666</v>
      </c>
      <c r="BJ156">
        <v>1034960.23333333</v>
      </c>
      <c r="BK156">
        <v>1019407.8</v>
      </c>
      <c r="BL156">
        <v>1003855.3666666599</v>
      </c>
      <c r="BM156">
        <v>988302.933333333</v>
      </c>
      <c r="BN156">
        <v>972750.5</v>
      </c>
      <c r="BO156">
        <v>957198.06666666595</v>
      </c>
      <c r="BP156">
        <v>941645.63333333295</v>
      </c>
      <c r="BQ156">
        <v>926093.2</v>
      </c>
      <c r="BR156">
        <v>910540.76666666602</v>
      </c>
      <c r="BS156">
        <v>894988.33333333302</v>
      </c>
      <c r="BT156">
        <v>879435.9</v>
      </c>
      <c r="BU156">
        <v>863883.46666666598</v>
      </c>
      <c r="BV156">
        <v>848331.03333333298</v>
      </c>
      <c r="BW156">
        <v>832778.6</v>
      </c>
      <c r="BX156">
        <v>817226.16666666605</v>
      </c>
      <c r="BY156">
        <v>801673.73333333305</v>
      </c>
      <c r="BZ156">
        <v>786121.3</v>
      </c>
      <c r="CA156">
        <v>770568.866666666</v>
      </c>
      <c r="CB156">
        <v>755016.433333333</v>
      </c>
      <c r="CC156">
        <v>739464</v>
      </c>
    </row>
    <row r="157" spans="1:81" x14ac:dyDescent="0.25">
      <c r="A157">
        <v>31289</v>
      </c>
      <c r="B157" t="s">
        <v>1649</v>
      </c>
      <c r="C157" t="s">
        <v>92</v>
      </c>
      <c r="D157">
        <v>2018</v>
      </c>
      <c r="E157" t="s">
        <v>49</v>
      </c>
      <c r="F157" t="s">
        <v>50</v>
      </c>
      <c r="G157">
        <v>2017</v>
      </c>
      <c r="H157">
        <v>19033</v>
      </c>
      <c r="I157">
        <v>85</v>
      </c>
      <c r="J157">
        <v>2021</v>
      </c>
      <c r="K157">
        <v>23</v>
      </c>
      <c r="L157">
        <v>14655.41</v>
      </c>
      <c r="M157">
        <v>2020</v>
      </c>
      <c r="N157">
        <v>16171</v>
      </c>
      <c r="O157">
        <v>53.193827757506497</v>
      </c>
      <c r="P157" t="s">
        <v>706</v>
      </c>
      <c r="Q157">
        <v>2.3958549442365902</v>
      </c>
      <c r="R157">
        <v>1</v>
      </c>
      <c r="S157" t="s">
        <v>592</v>
      </c>
      <c r="T157">
        <v>-1.11368485725649E-2</v>
      </c>
      <c r="AV157">
        <v>19033</v>
      </c>
      <c r="AW157">
        <v>18079</v>
      </c>
      <c r="AX157">
        <v>17125</v>
      </c>
      <c r="AY157">
        <v>16171</v>
      </c>
      <c r="AZ157">
        <v>14655.41</v>
      </c>
      <c r="BA157">
        <v>14492.194918061101</v>
      </c>
      <c r="BB157">
        <v>14330.797537774601</v>
      </c>
      <c r="BC157">
        <v>14171.197615672299</v>
      </c>
      <c r="BD157">
        <v>14013.3751337346</v>
      </c>
      <c r="BE157">
        <v>13857.310296879699</v>
      </c>
      <c r="BF157">
        <v>13702.9835304803</v>
      </c>
      <c r="BG157">
        <v>13550.375477909</v>
      </c>
      <c r="BH157">
        <v>13399.4669981101</v>
      </c>
      <c r="BI157">
        <v>13250.239163199099</v>
      </c>
      <c r="BJ157">
        <v>13102.673256088299</v>
      </c>
      <c r="BK157">
        <v>12956.7507681394</v>
      </c>
      <c r="BL157">
        <v>12812.4533968422</v>
      </c>
      <c r="BM157">
        <v>12669.7630435185</v>
      </c>
      <c r="BN157">
        <v>12528.6618110526</v>
      </c>
      <c r="BO157">
        <v>12389.132001645999</v>
      </c>
      <c r="BP157">
        <v>12251.1561145981</v>
      </c>
      <c r="BQ157">
        <v>12114.716844111001</v>
      </c>
      <c r="BR157">
        <v>11979.797077118599</v>
      </c>
      <c r="BS157">
        <v>11846.379891140699</v>
      </c>
      <c r="BT157">
        <v>11714.44855216</v>
      </c>
      <c r="BU157">
        <v>11583.986512523499</v>
      </c>
      <c r="BV157">
        <v>11454.9774088669</v>
      </c>
      <c r="BW157">
        <v>11327.405060062199</v>
      </c>
      <c r="BX157">
        <v>11201.2534651882</v>
      </c>
      <c r="BY157">
        <v>11076.506801523399</v>
      </c>
      <c r="BZ157">
        <v>10953.149422561901</v>
      </c>
      <c r="CA157">
        <v>10831.1658560501</v>
      </c>
      <c r="CB157">
        <v>10710.540802047</v>
      </c>
      <c r="CC157">
        <v>10591.259131004301</v>
      </c>
    </row>
    <row r="158" spans="1:81" x14ac:dyDescent="0.25">
      <c r="A158">
        <v>22334</v>
      </c>
      <c r="B158" t="s">
        <v>1650</v>
      </c>
      <c r="C158" t="s">
        <v>763</v>
      </c>
      <c r="D158">
        <v>2020</v>
      </c>
      <c r="E158" t="s">
        <v>49</v>
      </c>
      <c r="F158" t="s">
        <v>50</v>
      </c>
      <c r="G158">
        <v>2020</v>
      </c>
      <c r="H158">
        <v>59518765</v>
      </c>
      <c r="I158">
        <v>90</v>
      </c>
      <c r="J158">
        <v>2050</v>
      </c>
      <c r="K158">
        <v>100</v>
      </c>
      <c r="L158">
        <v>0</v>
      </c>
      <c r="M158">
        <v>2020</v>
      </c>
      <c r="N158">
        <v>59518765</v>
      </c>
      <c r="O158">
        <v>0</v>
      </c>
      <c r="P158" t="s">
        <v>24</v>
      </c>
      <c r="Q158">
        <v>3.2359518765000002</v>
      </c>
      <c r="R158">
        <v>1</v>
      </c>
      <c r="S158" t="s">
        <v>592</v>
      </c>
      <c r="T158">
        <v>-1.11368485725649E-2</v>
      </c>
      <c r="AY158">
        <v>59518765</v>
      </c>
      <c r="AZ158">
        <v>57534806.166666597</v>
      </c>
      <c r="BA158">
        <v>55550847.333333299</v>
      </c>
      <c r="BB158">
        <v>53566888.5</v>
      </c>
      <c r="BC158">
        <v>51582929.666666597</v>
      </c>
      <c r="BD158">
        <v>49598970.833333299</v>
      </c>
      <c r="BE158">
        <v>47615012</v>
      </c>
      <c r="BF158">
        <v>45631053.166666597</v>
      </c>
      <c r="BG158">
        <v>43647094.333333299</v>
      </c>
      <c r="BH158">
        <v>41663135.5</v>
      </c>
      <c r="BI158">
        <v>39679176.666666597</v>
      </c>
      <c r="BJ158">
        <v>37695217.833333299</v>
      </c>
      <c r="BK158">
        <v>35711259</v>
      </c>
      <c r="BL158">
        <v>33727300.166666597</v>
      </c>
      <c r="BM158">
        <v>31743341.333333299</v>
      </c>
      <c r="BN158">
        <v>29759382.5</v>
      </c>
      <c r="BO158">
        <v>27775423.666666601</v>
      </c>
      <c r="BP158">
        <v>25791464.833333299</v>
      </c>
      <c r="BQ158">
        <v>23807506</v>
      </c>
      <c r="BR158">
        <v>21823547.166666601</v>
      </c>
      <c r="BS158">
        <v>19839588.333333299</v>
      </c>
      <c r="BT158">
        <v>17855629.5</v>
      </c>
      <c r="BU158">
        <v>15871670.666666601</v>
      </c>
      <c r="BV158">
        <v>13887711.8333333</v>
      </c>
      <c r="BW158">
        <v>11903753</v>
      </c>
      <c r="BX158">
        <v>9919794.1666666605</v>
      </c>
      <c r="BY158">
        <v>7935835.33333332</v>
      </c>
      <c r="BZ158">
        <v>5951876.5</v>
      </c>
      <c r="CA158">
        <v>3967917.66666666</v>
      </c>
      <c r="CB158">
        <v>1983958.83333333</v>
      </c>
      <c r="CC158">
        <v>0</v>
      </c>
    </row>
    <row r="159" spans="1:81" x14ac:dyDescent="0.25">
      <c r="A159">
        <v>14910</v>
      </c>
      <c r="B159" t="s">
        <v>1651</v>
      </c>
      <c r="C159" t="s">
        <v>92</v>
      </c>
      <c r="D159">
        <v>2019</v>
      </c>
      <c r="E159" t="s">
        <v>44</v>
      </c>
      <c r="F159" t="s">
        <v>33</v>
      </c>
      <c r="G159">
        <v>2019</v>
      </c>
      <c r="H159">
        <v>3990</v>
      </c>
      <c r="I159">
        <v>100</v>
      </c>
      <c r="J159">
        <v>2021</v>
      </c>
      <c r="K159">
        <v>100</v>
      </c>
      <c r="L159">
        <v>0</v>
      </c>
      <c r="M159">
        <v>2020</v>
      </c>
      <c r="N159">
        <v>868</v>
      </c>
      <c r="O159">
        <v>78.245614035087698</v>
      </c>
      <c r="P159" t="s">
        <v>24</v>
      </c>
      <c r="Q159">
        <v>3.31585405753659</v>
      </c>
      <c r="R159">
        <v>1</v>
      </c>
      <c r="S159" t="s">
        <v>592</v>
      </c>
      <c r="T159">
        <v>-1.11368485725649E-2</v>
      </c>
      <c r="AX159">
        <v>3990</v>
      </c>
      <c r="AY159">
        <v>868</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row>
    <row r="160" spans="1:81" x14ac:dyDescent="0.25">
      <c r="A160">
        <v>35221</v>
      </c>
      <c r="B160" t="s">
        <v>434</v>
      </c>
      <c r="C160" t="s">
        <v>41</v>
      </c>
      <c r="D160">
        <v>2018</v>
      </c>
      <c r="E160" t="s">
        <v>690</v>
      </c>
      <c r="F160" t="s">
        <v>23</v>
      </c>
      <c r="G160">
        <v>2017</v>
      </c>
      <c r="H160">
        <v>37000</v>
      </c>
      <c r="I160">
        <v>100</v>
      </c>
      <c r="J160">
        <v>2030</v>
      </c>
      <c r="K160">
        <v>60</v>
      </c>
      <c r="L160">
        <v>14800</v>
      </c>
      <c r="M160">
        <v>2020</v>
      </c>
      <c r="N160">
        <v>40000</v>
      </c>
      <c r="O160">
        <v>-13.5135135135135</v>
      </c>
      <c r="P160" t="s">
        <v>24</v>
      </c>
      <c r="Q160">
        <v>3.2502476024390199</v>
      </c>
      <c r="R160">
        <v>1</v>
      </c>
      <c r="S160" t="s">
        <v>592</v>
      </c>
      <c r="T160">
        <v>-1.11368485725649E-2</v>
      </c>
      <c r="AV160">
        <v>37000</v>
      </c>
      <c r="AW160">
        <v>38000</v>
      </c>
      <c r="AX160">
        <v>39000</v>
      </c>
      <c r="AY160">
        <v>40000</v>
      </c>
      <c r="AZ160">
        <v>37480</v>
      </c>
      <c r="BA160">
        <v>34960</v>
      </c>
      <c r="BB160">
        <v>32440</v>
      </c>
      <c r="BC160">
        <v>29920</v>
      </c>
      <c r="BD160">
        <v>27400</v>
      </c>
      <c r="BE160">
        <v>24880</v>
      </c>
      <c r="BF160">
        <v>22360</v>
      </c>
      <c r="BG160">
        <v>19840</v>
      </c>
      <c r="BH160">
        <v>17320</v>
      </c>
      <c r="BI160">
        <v>14800</v>
      </c>
      <c r="BJ160">
        <v>14635.174641125999</v>
      </c>
      <c r="BK160">
        <v>14472.1849173147</v>
      </c>
      <c r="BL160">
        <v>14311.010385376399</v>
      </c>
      <c r="BM160">
        <v>14151.6308297941</v>
      </c>
      <c r="BN160">
        <v>13994.0262601878</v>
      </c>
      <c r="BO160">
        <v>13838.1769088076</v>
      </c>
      <c r="BP160">
        <v>13684.063228053899</v>
      </c>
      <c r="BQ160">
        <v>13531.6658880256</v>
      </c>
      <c r="BR160">
        <v>13380.965774096099</v>
      </c>
      <c r="BS160">
        <v>13231.943984515399</v>
      </c>
      <c r="BT160">
        <v>13084.5818280392</v>
      </c>
      <c r="BU160">
        <v>12938.8608215849</v>
      </c>
      <c r="BV160">
        <v>12794.7626879135</v>
      </c>
      <c r="BW160">
        <v>12652.2693533363</v>
      </c>
      <c r="BX160">
        <v>12511.3629454489</v>
      </c>
      <c r="BY160">
        <v>12372.025790889</v>
      </c>
      <c r="BZ160">
        <v>12234.24041312</v>
      </c>
      <c r="CA160">
        <v>12097.989530238699</v>
      </c>
      <c r="CB160">
        <v>11963.256052807999</v>
      </c>
      <c r="CC160">
        <v>11830.023081713</v>
      </c>
    </row>
    <row r="161" spans="1:81" x14ac:dyDescent="0.25">
      <c r="A161">
        <v>15097</v>
      </c>
      <c r="B161" t="s">
        <v>666</v>
      </c>
      <c r="C161" t="s">
        <v>27</v>
      </c>
      <c r="D161">
        <v>2020</v>
      </c>
      <c r="E161" t="s">
        <v>690</v>
      </c>
      <c r="F161" t="s">
        <v>23</v>
      </c>
      <c r="G161">
        <v>2019</v>
      </c>
      <c r="H161">
        <v>38350</v>
      </c>
      <c r="I161">
        <v>100</v>
      </c>
      <c r="J161">
        <v>2050</v>
      </c>
      <c r="K161">
        <v>79</v>
      </c>
      <c r="L161">
        <v>8053.49999999999</v>
      </c>
      <c r="M161">
        <v>2020</v>
      </c>
      <c r="N161">
        <v>26258</v>
      </c>
      <c r="O161">
        <v>39.912201079332597</v>
      </c>
      <c r="P161" t="s">
        <v>45</v>
      </c>
      <c r="Q161">
        <v>3.450003835</v>
      </c>
      <c r="R161">
        <v>1</v>
      </c>
      <c r="S161" t="s">
        <v>592</v>
      </c>
      <c r="T161">
        <v>-1.11368485725649E-2</v>
      </c>
      <c r="AX161">
        <v>38350</v>
      </c>
      <c r="AY161">
        <v>26258</v>
      </c>
      <c r="AZ161">
        <v>25651.183333333302</v>
      </c>
      <c r="BA161">
        <v>25044.366666666599</v>
      </c>
      <c r="BB161">
        <v>24437.55</v>
      </c>
      <c r="BC161">
        <v>23830.733333333301</v>
      </c>
      <c r="BD161">
        <v>23223.916666666599</v>
      </c>
      <c r="BE161">
        <v>22617.1</v>
      </c>
      <c r="BF161">
        <v>22010.2833333333</v>
      </c>
      <c r="BG161">
        <v>21403.466666666602</v>
      </c>
      <c r="BH161">
        <v>20796.650000000001</v>
      </c>
      <c r="BI161">
        <v>20189.833333333299</v>
      </c>
      <c r="BJ161">
        <v>19583.016666666601</v>
      </c>
      <c r="BK161">
        <v>18976.2</v>
      </c>
      <c r="BL161">
        <v>18369.383333333299</v>
      </c>
      <c r="BM161">
        <v>17762.5666666666</v>
      </c>
      <c r="BN161">
        <v>17155.75</v>
      </c>
      <c r="BO161">
        <v>16548.933333333302</v>
      </c>
      <c r="BP161">
        <v>15942.116666666599</v>
      </c>
      <c r="BQ161">
        <v>15335.3</v>
      </c>
      <c r="BR161">
        <v>14728.483333333301</v>
      </c>
      <c r="BS161">
        <v>14121.666666666601</v>
      </c>
      <c r="BT161">
        <v>13514.85</v>
      </c>
      <c r="BU161">
        <v>12908.0333333333</v>
      </c>
      <c r="BV161">
        <v>12301.2166666666</v>
      </c>
      <c r="BW161">
        <v>11694.4</v>
      </c>
      <c r="BX161">
        <v>11087.583333333299</v>
      </c>
      <c r="BY161">
        <v>10480.766666666599</v>
      </c>
      <c r="BZ161">
        <v>9873.9500000000007</v>
      </c>
      <c r="CA161">
        <v>9267.1333333333296</v>
      </c>
      <c r="CB161">
        <v>8660.3166666666602</v>
      </c>
      <c r="CC161">
        <v>8053.49999999999</v>
      </c>
    </row>
    <row r="162" spans="1:81" x14ac:dyDescent="0.25">
      <c r="A162">
        <v>15309</v>
      </c>
      <c r="B162" t="s">
        <v>439</v>
      </c>
      <c r="C162" t="s">
        <v>92</v>
      </c>
      <c r="D162">
        <v>2021</v>
      </c>
      <c r="E162" t="s">
        <v>690</v>
      </c>
      <c r="F162" t="s">
        <v>23</v>
      </c>
      <c r="G162">
        <v>2019</v>
      </c>
      <c r="H162">
        <v>866822</v>
      </c>
      <c r="I162">
        <v>100</v>
      </c>
      <c r="J162">
        <v>2030</v>
      </c>
      <c r="K162">
        <v>46</v>
      </c>
      <c r="L162">
        <v>468083.88</v>
      </c>
      <c r="M162">
        <v>2020</v>
      </c>
      <c r="N162">
        <v>736024</v>
      </c>
      <c r="O162">
        <v>32.802983572275501</v>
      </c>
      <c r="P162" t="s">
        <v>45</v>
      </c>
      <c r="Q162">
        <v>3.1103305846390201</v>
      </c>
      <c r="R162">
        <v>1</v>
      </c>
      <c r="S162" t="s">
        <v>592</v>
      </c>
      <c r="T162">
        <v>-1.11368485725649E-2</v>
      </c>
      <c r="AX162">
        <v>866822</v>
      </c>
      <c r="AY162">
        <v>736024</v>
      </c>
      <c r="AZ162">
        <v>709229.98800000001</v>
      </c>
      <c r="BA162">
        <v>682435.97600000002</v>
      </c>
      <c r="BB162">
        <v>655641.96400000004</v>
      </c>
      <c r="BC162">
        <v>628847.95200000005</v>
      </c>
      <c r="BD162">
        <v>602053.93999999994</v>
      </c>
      <c r="BE162">
        <v>575259.92799999996</v>
      </c>
      <c r="BF162">
        <v>548465.91599999997</v>
      </c>
      <c r="BG162">
        <v>521671.90399999998</v>
      </c>
      <c r="BH162">
        <v>494877.89199999999</v>
      </c>
      <c r="BI162">
        <v>468083.88</v>
      </c>
      <c r="BJ162">
        <v>462870.90070918098</v>
      </c>
      <c r="BK162">
        <v>457715.97757933597</v>
      </c>
      <c r="BL162">
        <v>452618.46404779103</v>
      </c>
      <c r="BM162">
        <v>447577.720752544</v>
      </c>
      <c r="BN162">
        <v>442593.11545206897</v>
      </c>
      <c r="BO162">
        <v>437664.02294602001</v>
      </c>
      <c r="BP162">
        <v>432789.82499681099</v>
      </c>
      <c r="BQ162">
        <v>427969.91025207401</v>
      </c>
      <c r="BR162">
        <v>423203.674167983</v>
      </c>
      <c r="BS162">
        <v>418490.518933421</v>
      </c>
      <c r="BT162">
        <v>413829.85339500499</v>
      </c>
      <c r="BU162">
        <v>409221.09298293799</v>
      </c>
      <c r="BV162">
        <v>404663.65963768802</v>
      </c>
      <c r="BW162">
        <v>400156.981737483</v>
      </c>
      <c r="BX162">
        <v>395700.49402661802</v>
      </c>
      <c r="BY162">
        <v>391293.63754455402</v>
      </c>
      <c r="BZ162">
        <v>386935.85955581203</v>
      </c>
      <c r="CA162">
        <v>382626.61348064401</v>
      </c>
      <c r="CB162">
        <v>378365.35882647702</v>
      </c>
      <c r="CC162">
        <v>374151.56112012197</v>
      </c>
    </row>
    <row r="163" spans="1:81" x14ac:dyDescent="0.25">
      <c r="A163">
        <v>15359</v>
      </c>
      <c r="B163" t="s">
        <v>444</v>
      </c>
      <c r="C163" t="s">
        <v>21</v>
      </c>
      <c r="D163">
        <v>2020</v>
      </c>
      <c r="E163" t="s">
        <v>28</v>
      </c>
      <c r="F163" t="s">
        <v>23</v>
      </c>
      <c r="G163">
        <v>2020</v>
      </c>
      <c r="H163">
        <v>50512</v>
      </c>
      <c r="I163">
        <v>100</v>
      </c>
      <c r="J163">
        <v>2021</v>
      </c>
      <c r="K163">
        <v>3</v>
      </c>
      <c r="L163">
        <v>48996.639999999999</v>
      </c>
      <c r="M163">
        <v>2020</v>
      </c>
      <c r="N163">
        <v>47626</v>
      </c>
      <c r="O163">
        <v>190.44979410833099</v>
      </c>
      <c r="P163" t="s">
        <v>691</v>
      </c>
      <c r="Q163">
        <v>2.6758587097365898</v>
      </c>
      <c r="R163">
        <v>1</v>
      </c>
      <c r="S163" t="s">
        <v>592</v>
      </c>
      <c r="T163">
        <v>-1.11368485725649E-2</v>
      </c>
      <c r="AY163">
        <v>47626</v>
      </c>
      <c r="AZ163">
        <v>48996.639999999999</v>
      </c>
      <c r="BA163">
        <v>48450.971839755497</v>
      </c>
      <c r="BB163">
        <v>47911.380703182498</v>
      </c>
      <c r="BC163">
        <v>47377.798911388702</v>
      </c>
      <c r="BD163">
        <v>46850.159539211098</v>
      </c>
      <c r="BE163">
        <v>46328.396406822401</v>
      </c>
      <c r="BF163">
        <v>45812.444071429803</v>
      </c>
      <c r="BG163">
        <v>45302.237819067203</v>
      </c>
      <c r="BH163">
        <v>44797.713656478001</v>
      </c>
      <c r="BI163">
        <v>44298.808303088597</v>
      </c>
      <c r="BJ163">
        <v>43805.459183072096</v>
      </c>
      <c r="BK163">
        <v>43317.6044174985</v>
      </c>
      <c r="BL163">
        <v>42835.182816574597</v>
      </c>
      <c r="BM163">
        <v>42358.133871968203</v>
      </c>
      <c r="BN163">
        <v>41886.397749219701</v>
      </c>
      <c r="BO163">
        <v>41419.915280236397</v>
      </c>
      <c r="BP163">
        <v>40958.627955871903</v>
      </c>
      <c r="BQ163">
        <v>40502.477918587399</v>
      </c>
      <c r="BR163">
        <v>40051.407955194401</v>
      </c>
      <c r="BS163">
        <v>39605.361489679402</v>
      </c>
      <c r="BT163">
        <v>39164.2825761071</v>
      </c>
      <c r="BU163">
        <v>38728.115891603898</v>
      </c>
      <c r="BV163">
        <v>38296.8067294184</v>
      </c>
      <c r="BW163">
        <v>37870.300992060002</v>
      </c>
      <c r="BX163">
        <v>37448.545184513998</v>
      </c>
      <c r="BY163">
        <v>37031.4864075312</v>
      </c>
      <c r="BZ163">
        <v>36619.072350993498</v>
      </c>
      <c r="CA163">
        <v>36211.251287352701</v>
      </c>
      <c r="CB163">
        <v>35807.9720651424</v>
      </c>
      <c r="CC163">
        <v>35409.1841025623</v>
      </c>
    </row>
    <row r="164" spans="1:81" x14ac:dyDescent="0.25">
      <c r="A164">
        <v>15485</v>
      </c>
      <c r="B164" t="s">
        <v>1652</v>
      </c>
      <c r="C164" t="s">
        <v>59</v>
      </c>
      <c r="D164">
        <v>2020</v>
      </c>
      <c r="E164" t="s">
        <v>690</v>
      </c>
      <c r="F164" t="s">
        <v>23</v>
      </c>
      <c r="G164">
        <v>2020</v>
      </c>
      <c r="H164">
        <v>8783</v>
      </c>
      <c r="I164">
        <v>100</v>
      </c>
      <c r="J164">
        <v>2050</v>
      </c>
      <c r="K164">
        <v>100</v>
      </c>
      <c r="L164">
        <v>0</v>
      </c>
      <c r="M164">
        <v>2020</v>
      </c>
      <c r="N164">
        <v>8783</v>
      </c>
      <c r="O164">
        <v>0</v>
      </c>
      <c r="P164" t="s">
        <v>45</v>
      </c>
      <c r="Q164">
        <v>3.6600008783</v>
      </c>
      <c r="R164">
        <v>1</v>
      </c>
      <c r="S164" t="s">
        <v>592</v>
      </c>
      <c r="T164">
        <v>-1.11368485725649E-2</v>
      </c>
      <c r="AY164">
        <v>8783</v>
      </c>
      <c r="AZ164">
        <v>8490.2333333333299</v>
      </c>
      <c r="BA164">
        <v>8197.4666666666599</v>
      </c>
      <c r="BB164">
        <v>7904.7</v>
      </c>
      <c r="BC164">
        <v>7611.9333333333298</v>
      </c>
      <c r="BD164">
        <v>7319.1666666666597</v>
      </c>
      <c r="BE164">
        <v>7026.4</v>
      </c>
      <c r="BF164">
        <v>6733.6333333333296</v>
      </c>
      <c r="BG164">
        <v>6440.8666666666604</v>
      </c>
      <c r="BH164">
        <v>6148.1</v>
      </c>
      <c r="BI164">
        <v>5855.3333333333303</v>
      </c>
      <c r="BJ164">
        <v>5562.5666666666602</v>
      </c>
      <c r="BK164">
        <v>5269.7999999999902</v>
      </c>
      <c r="BL164">
        <v>4977.0333333333301</v>
      </c>
      <c r="BM164">
        <v>4684.2666666666601</v>
      </c>
      <c r="BN164">
        <v>4391.5</v>
      </c>
      <c r="BO164">
        <v>4098.7333333333299</v>
      </c>
      <c r="BP164">
        <v>3805.9666666666599</v>
      </c>
      <c r="BQ164">
        <v>3513.2</v>
      </c>
      <c r="BR164">
        <v>3220.4333333333302</v>
      </c>
      <c r="BS164">
        <v>2927.6666666666601</v>
      </c>
      <c r="BT164">
        <v>2634.9</v>
      </c>
      <c r="BU164">
        <v>2342.13333333333</v>
      </c>
      <c r="BV164">
        <v>2049.36666666666</v>
      </c>
      <c r="BW164">
        <v>1756.5999999999899</v>
      </c>
      <c r="BX164">
        <v>1463.8333333333301</v>
      </c>
      <c r="BY164">
        <v>1171.06666666666</v>
      </c>
      <c r="BZ164">
        <v>878.3</v>
      </c>
      <c r="CA164">
        <v>585.53333333333205</v>
      </c>
      <c r="CB164">
        <v>292.76666666666603</v>
      </c>
      <c r="CC164">
        <v>0</v>
      </c>
    </row>
    <row r="165" spans="1:81" x14ac:dyDescent="0.25">
      <c r="A165">
        <v>15597</v>
      </c>
      <c r="B165" t="s">
        <v>1653</v>
      </c>
      <c r="C165" t="s">
        <v>21</v>
      </c>
      <c r="D165">
        <v>2020</v>
      </c>
      <c r="E165" t="s">
        <v>28</v>
      </c>
      <c r="F165" t="s">
        <v>23</v>
      </c>
      <c r="G165">
        <v>2015</v>
      </c>
      <c r="H165">
        <v>103393</v>
      </c>
      <c r="I165">
        <v>100</v>
      </c>
      <c r="J165">
        <v>2025</v>
      </c>
      <c r="K165">
        <v>46</v>
      </c>
      <c r="L165">
        <v>55832.22</v>
      </c>
      <c r="M165">
        <v>2020</v>
      </c>
      <c r="N165">
        <v>57647</v>
      </c>
      <c r="O165">
        <v>96.184293024630804</v>
      </c>
      <c r="P165" t="s">
        <v>24</v>
      </c>
      <c r="Q165">
        <v>3.1078152173487799</v>
      </c>
      <c r="R165">
        <v>1</v>
      </c>
      <c r="S165" t="s">
        <v>592</v>
      </c>
      <c r="T165">
        <v>-1.11368485725649E-2</v>
      </c>
      <c r="AT165">
        <v>103393</v>
      </c>
      <c r="AU165">
        <v>94243.8</v>
      </c>
      <c r="AV165">
        <v>85094.6</v>
      </c>
      <c r="AW165">
        <v>75945.399999999994</v>
      </c>
      <c r="AX165">
        <v>66796.2</v>
      </c>
      <c r="AY165">
        <v>57647</v>
      </c>
      <c r="AZ165">
        <v>57284.044000000002</v>
      </c>
      <c r="BA165">
        <v>56921.088000000003</v>
      </c>
      <c r="BB165">
        <v>56558.131999999998</v>
      </c>
      <c r="BC165">
        <v>56195.175999999999</v>
      </c>
      <c r="BD165">
        <v>55832.22</v>
      </c>
      <c r="BE165">
        <v>55210.425020389797</v>
      </c>
      <c r="BF165">
        <v>54595.554877310802</v>
      </c>
      <c r="BG165">
        <v>53987.532449906997</v>
      </c>
      <c r="BH165">
        <v>53386.281476206001</v>
      </c>
      <c r="BI165">
        <v>52791.726543553101</v>
      </c>
      <c r="BJ165">
        <v>52203.7930791533</v>
      </c>
      <c r="BK165">
        <v>51622.407340717298</v>
      </c>
      <c r="BL165">
        <v>51047.4964072125</v>
      </c>
      <c r="BM165">
        <v>50478.988169716802</v>
      </c>
      <c r="BN165">
        <v>49916.811322374298</v>
      </c>
      <c r="BO165">
        <v>49360.8953534518</v>
      </c>
      <c r="BP165">
        <v>48811.170536494101</v>
      </c>
      <c r="BQ165">
        <v>48267.567921579597</v>
      </c>
      <c r="BR165">
        <v>47730.019326670998</v>
      </c>
      <c r="BS165">
        <v>47198.4573290642</v>
      </c>
      <c r="BT165">
        <v>46672.815256931797</v>
      </c>
      <c r="BU165">
        <v>46153.027180960002</v>
      </c>
      <c r="BV165">
        <v>45639.027906080199</v>
      </c>
      <c r="BW165">
        <v>45130.752963291103</v>
      </c>
      <c r="BX165">
        <v>44628.138601573097</v>
      </c>
      <c r="BY165">
        <v>44131.121779891997</v>
      </c>
      <c r="BZ165">
        <v>43639.640159291899</v>
      </c>
      <c r="CA165">
        <v>43153.632095076602</v>
      </c>
      <c r="CB165">
        <v>42673.0366290776</v>
      </c>
      <c r="CC165">
        <v>42197.793482007997</v>
      </c>
    </row>
    <row r="166" spans="1:81" x14ac:dyDescent="0.25">
      <c r="A166">
        <v>49247</v>
      </c>
      <c r="B166" t="s">
        <v>1654</v>
      </c>
      <c r="C166" t="s">
        <v>148</v>
      </c>
      <c r="D166">
        <v>2015</v>
      </c>
      <c r="E166" t="s">
        <v>28</v>
      </c>
      <c r="F166" t="s">
        <v>23</v>
      </c>
      <c r="G166">
        <v>2013</v>
      </c>
      <c r="H166">
        <v>62310</v>
      </c>
      <c r="I166">
        <v>100</v>
      </c>
      <c r="J166">
        <v>2050</v>
      </c>
      <c r="K166">
        <v>90</v>
      </c>
      <c r="L166">
        <v>6230.99999999999</v>
      </c>
      <c r="M166">
        <v>2020</v>
      </c>
      <c r="N166">
        <v>24711</v>
      </c>
      <c r="O166">
        <v>67.046487990156805</v>
      </c>
      <c r="P166" t="s">
        <v>24</v>
      </c>
      <c r="Q166">
        <v>3.560006231</v>
      </c>
      <c r="R166">
        <v>1</v>
      </c>
      <c r="S166" t="s">
        <v>592</v>
      </c>
      <c r="T166">
        <v>-1.11368485725649E-2</v>
      </c>
      <c r="AR166">
        <v>62310</v>
      </c>
      <c r="AS166">
        <v>56938.714285714203</v>
      </c>
      <c r="AT166">
        <v>51567.4285714285</v>
      </c>
      <c r="AU166">
        <v>46196.142857142797</v>
      </c>
      <c r="AV166">
        <v>40824.857142857101</v>
      </c>
      <c r="AW166">
        <v>35453.571428571398</v>
      </c>
      <c r="AX166">
        <v>30082.285714285699</v>
      </c>
      <c r="AY166">
        <v>24711</v>
      </c>
      <c r="AZ166">
        <v>24095</v>
      </c>
      <c r="BA166">
        <v>23479</v>
      </c>
      <c r="BB166">
        <v>22863</v>
      </c>
      <c r="BC166">
        <v>22247</v>
      </c>
      <c r="BD166">
        <v>21631</v>
      </c>
      <c r="BE166">
        <v>21015</v>
      </c>
      <c r="BF166">
        <v>20399</v>
      </c>
      <c r="BG166">
        <v>19783</v>
      </c>
      <c r="BH166">
        <v>19167</v>
      </c>
      <c r="BI166">
        <v>18551</v>
      </c>
      <c r="BJ166">
        <v>17935</v>
      </c>
      <c r="BK166">
        <v>17319</v>
      </c>
      <c r="BL166">
        <v>16703</v>
      </c>
      <c r="BM166">
        <v>16087</v>
      </c>
      <c r="BN166">
        <v>15471</v>
      </c>
      <c r="BO166">
        <v>14855</v>
      </c>
      <c r="BP166">
        <v>14239</v>
      </c>
      <c r="BQ166">
        <v>13623</v>
      </c>
      <c r="BR166">
        <v>13007</v>
      </c>
      <c r="BS166">
        <v>12391</v>
      </c>
      <c r="BT166">
        <v>11775</v>
      </c>
      <c r="BU166">
        <v>11159</v>
      </c>
      <c r="BV166">
        <v>10542.9999999999</v>
      </c>
      <c r="BW166">
        <v>9927</v>
      </c>
      <c r="BX166">
        <v>9311</v>
      </c>
      <c r="BY166">
        <v>8695</v>
      </c>
      <c r="BZ166">
        <v>8079</v>
      </c>
      <c r="CA166">
        <v>7463</v>
      </c>
      <c r="CB166">
        <v>6847</v>
      </c>
      <c r="CC166">
        <v>6230.99999999999</v>
      </c>
    </row>
    <row r="167" spans="1:81" x14ac:dyDescent="0.25">
      <c r="A167">
        <v>15779</v>
      </c>
      <c r="B167" t="s">
        <v>454</v>
      </c>
      <c r="C167" t="s">
        <v>39</v>
      </c>
      <c r="D167">
        <v>2019</v>
      </c>
      <c r="E167" t="s">
        <v>690</v>
      </c>
      <c r="F167" t="s">
        <v>23</v>
      </c>
      <c r="G167">
        <v>2016</v>
      </c>
      <c r="H167">
        <v>116829</v>
      </c>
      <c r="I167">
        <v>100</v>
      </c>
      <c r="J167">
        <v>2030</v>
      </c>
      <c r="K167">
        <v>35</v>
      </c>
      <c r="L167">
        <v>75938.850000000006</v>
      </c>
      <c r="M167">
        <v>2020</v>
      </c>
      <c r="N167">
        <v>87069</v>
      </c>
      <c r="O167">
        <v>72.7803639751872</v>
      </c>
      <c r="P167" t="s">
        <v>24</v>
      </c>
      <c r="Q167">
        <v>3.00025558533902</v>
      </c>
      <c r="R167">
        <v>1</v>
      </c>
      <c r="S167" t="s">
        <v>592</v>
      </c>
      <c r="T167">
        <v>-1.11368485725649E-2</v>
      </c>
      <c r="AU167">
        <v>116829</v>
      </c>
      <c r="AV167">
        <v>109389</v>
      </c>
      <c r="AW167">
        <v>101949</v>
      </c>
      <c r="AX167">
        <v>94509</v>
      </c>
      <c r="AY167">
        <v>87069</v>
      </c>
      <c r="AZ167">
        <v>85955.985000000001</v>
      </c>
      <c r="BA167">
        <v>84842.97</v>
      </c>
      <c r="BB167">
        <v>83729.955000000002</v>
      </c>
      <c r="BC167">
        <v>82616.94</v>
      </c>
      <c r="BD167">
        <v>81503.925000000003</v>
      </c>
      <c r="BE167">
        <v>80390.91</v>
      </c>
      <c r="BF167">
        <v>79277.895000000004</v>
      </c>
      <c r="BG167">
        <v>78164.88</v>
      </c>
      <c r="BH167">
        <v>77051.865000000005</v>
      </c>
      <c r="BI167">
        <v>75938.850000000006</v>
      </c>
      <c r="BJ167">
        <v>75093.130526775203</v>
      </c>
      <c r="BK167">
        <v>74256.8297032587</v>
      </c>
      <c r="BL167">
        <v>73429.842635374793</v>
      </c>
      <c r="BM167">
        <v>72612.065597237306</v>
      </c>
      <c r="BN167">
        <v>71803.396018139698</v>
      </c>
      <c r="BO167">
        <v>71003.732469689799</v>
      </c>
      <c r="BP167">
        <v>70212.974653087993</v>
      </c>
      <c r="BQ167">
        <v>69431.023386547196</v>
      </c>
      <c r="BR167">
        <v>68657.780592853</v>
      </c>
      <c r="BS167">
        <v>67893.149287061999</v>
      </c>
      <c r="BT167">
        <v>67137.033564337398</v>
      </c>
      <c r="BU167">
        <v>66389.338587920196</v>
      </c>
      <c r="BV167">
        <v>65649.970577233806</v>
      </c>
      <c r="BW167">
        <v>64918.836796121803</v>
      </c>
      <c r="BX167">
        <v>64195.845541216302</v>
      </c>
      <c r="BY167">
        <v>63480.906130436</v>
      </c>
      <c r="BZ167">
        <v>62773.928891612202</v>
      </c>
      <c r="CA167">
        <v>62074.825151241297</v>
      </c>
      <c r="CB167">
        <v>61383.5072233635</v>
      </c>
      <c r="CC167">
        <v>60699.888398563999</v>
      </c>
    </row>
    <row r="168" spans="1:81" x14ac:dyDescent="0.25">
      <c r="A168">
        <v>15980</v>
      </c>
      <c r="B168" t="s">
        <v>1655</v>
      </c>
      <c r="C168" t="s">
        <v>56</v>
      </c>
      <c r="D168">
        <v>2020</v>
      </c>
      <c r="E168" t="s">
        <v>117</v>
      </c>
      <c r="F168" t="s">
        <v>54</v>
      </c>
      <c r="G168">
        <v>2018</v>
      </c>
      <c r="H168">
        <v>121465</v>
      </c>
      <c r="I168">
        <v>100</v>
      </c>
      <c r="J168">
        <v>2025</v>
      </c>
      <c r="K168">
        <v>70</v>
      </c>
      <c r="L168">
        <v>36439.5</v>
      </c>
      <c r="M168">
        <v>2020</v>
      </c>
      <c r="N168">
        <v>86648</v>
      </c>
      <c r="O168">
        <v>50.898825908656796</v>
      </c>
      <c r="P168" t="s">
        <v>24</v>
      </c>
      <c r="Q168">
        <v>3.6878201360487801</v>
      </c>
      <c r="R168">
        <v>1</v>
      </c>
      <c r="S168" t="s">
        <v>592</v>
      </c>
      <c r="T168">
        <v>-1.11368485725649E-2</v>
      </c>
      <c r="AW168">
        <v>121465</v>
      </c>
      <c r="AX168">
        <v>104056.5</v>
      </c>
      <c r="AY168">
        <v>86648</v>
      </c>
      <c r="AZ168">
        <v>76606.3</v>
      </c>
      <c r="BA168">
        <v>66564.600000000006</v>
      </c>
      <c r="BB168">
        <v>56522.9</v>
      </c>
      <c r="BC168">
        <v>46481.2</v>
      </c>
      <c r="BD168">
        <v>36439.5</v>
      </c>
      <c r="BE168">
        <v>36033.678806440003</v>
      </c>
      <c r="BF168">
        <v>35632.377182060198</v>
      </c>
      <c r="BG168">
        <v>35235.544793103101</v>
      </c>
      <c r="BH168">
        <v>34843.131866370502</v>
      </c>
      <c r="BI168">
        <v>34455.089182980802</v>
      </c>
      <c r="BJ168">
        <v>34071.368072195699</v>
      </c>
      <c r="BK168">
        <v>33691.920405315599</v>
      </c>
      <c r="BL168">
        <v>33316.698589642598</v>
      </c>
      <c r="BM168">
        <v>32945.655562512002</v>
      </c>
      <c r="BN168">
        <v>32578.7447853884</v>
      </c>
      <c r="BO168">
        <v>32215.920238029299</v>
      </c>
      <c r="BP168">
        <v>31857.1364127126</v>
      </c>
      <c r="BQ168">
        <v>31502.348308528599</v>
      </c>
      <c r="BR168">
        <v>31151.5114257364</v>
      </c>
      <c r="BS168">
        <v>30804.581760181401</v>
      </c>
      <c r="BT168">
        <v>30461.515797777101</v>
      </c>
      <c r="BU168">
        <v>30122.270509046401</v>
      </c>
      <c r="BV168">
        <v>29786.8033437253</v>
      </c>
      <c r="BW168">
        <v>29455.072225425502</v>
      </c>
      <c r="BX168">
        <v>29127.035546357001</v>
      </c>
      <c r="BY168">
        <v>28802.652162109502</v>
      </c>
      <c r="BZ168">
        <v>28481.881386491801</v>
      </c>
      <c r="CA168">
        <v>28164.682986428699</v>
      </c>
      <c r="CB168">
        <v>27851.017176914502</v>
      </c>
      <c r="CC168">
        <v>27540.8446160233</v>
      </c>
    </row>
    <row r="169" spans="1:81" x14ac:dyDescent="0.25">
      <c r="A169">
        <v>16072</v>
      </c>
      <c r="B169" t="s">
        <v>1656</v>
      </c>
      <c r="C169" t="s">
        <v>27</v>
      </c>
      <c r="D169">
        <v>2020</v>
      </c>
      <c r="E169" t="s">
        <v>44</v>
      </c>
      <c r="F169" t="s">
        <v>33</v>
      </c>
      <c r="G169">
        <v>2018</v>
      </c>
      <c r="H169">
        <v>118889.38</v>
      </c>
      <c r="I169">
        <v>100</v>
      </c>
      <c r="J169">
        <v>2024</v>
      </c>
      <c r="K169">
        <v>30</v>
      </c>
      <c r="L169">
        <v>83222.565999999904</v>
      </c>
      <c r="M169">
        <v>2020</v>
      </c>
      <c r="N169">
        <v>82903.199999999997</v>
      </c>
      <c r="O169">
        <v>100.895414992772</v>
      </c>
      <c r="P169" t="s">
        <v>45</v>
      </c>
      <c r="Q169">
        <v>2.6173289621087301</v>
      </c>
      <c r="R169">
        <v>1</v>
      </c>
      <c r="S169" t="s">
        <v>592</v>
      </c>
      <c r="T169">
        <v>-1.11368485725649E-2</v>
      </c>
      <c r="AW169">
        <v>118889.38</v>
      </c>
      <c r="AX169">
        <v>100896.29</v>
      </c>
      <c r="AY169">
        <v>82903.199999999997</v>
      </c>
      <c r="AZ169">
        <v>82983.041499999905</v>
      </c>
      <c r="BA169">
        <v>83062.883000000002</v>
      </c>
      <c r="BB169">
        <v>83142.724499999997</v>
      </c>
      <c r="BC169">
        <v>83222.565999999904</v>
      </c>
      <c r="BD169">
        <v>82295.728884637705</v>
      </c>
      <c r="BE169">
        <v>81379.213813880604</v>
      </c>
      <c r="BF169">
        <v>80472.905832681005</v>
      </c>
      <c r="BG169">
        <v>79576.691266228197</v>
      </c>
      <c r="BH169">
        <v>78690.457705690395</v>
      </c>
      <c r="BI169">
        <v>77814.093994116294</v>
      </c>
      <c r="BJ169">
        <v>76947.490212492499</v>
      </c>
      <c r="BK169">
        <v>76090.537665957105</v>
      </c>
      <c r="BL169">
        <v>75243.1288701663</v>
      </c>
      <c r="BM169">
        <v>74405.157537813197</v>
      </c>
      <c r="BN169">
        <v>73576.518565296807</v>
      </c>
      <c r="BO169">
        <v>72757.108019538602</v>
      </c>
      <c r="BP169">
        <v>71946.823124947201</v>
      </c>
      <c r="BQ169">
        <v>71145.562250527597</v>
      </c>
      <c r="BR169">
        <v>70353.224897133405</v>
      </c>
      <c r="BS169">
        <v>69569.711684862501</v>
      </c>
      <c r="BT169">
        <v>68794.924340591198</v>
      </c>
      <c r="BU169">
        <v>68028.765685648905</v>
      </c>
      <c r="BV169">
        <v>67271.139623629395</v>
      </c>
      <c r="BW169">
        <v>66521.951128337096</v>
      </c>
      <c r="BX169">
        <v>65781.1062318693</v>
      </c>
      <c r="BY169">
        <v>65048.512012829196</v>
      </c>
      <c r="BZ169">
        <v>64324.076584671602</v>
      </c>
      <c r="CA169">
        <v>63607.709084178001</v>
      </c>
      <c r="CB169">
        <v>62899.319660059802</v>
      </c>
      <c r="CC169">
        <v>62198.819461688399</v>
      </c>
    </row>
    <row r="170" spans="1:81" x14ac:dyDescent="0.25">
      <c r="A170">
        <v>16096</v>
      </c>
      <c r="B170" t="s">
        <v>1657</v>
      </c>
      <c r="C170" t="s">
        <v>27</v>
      </c>
      <c r="D170">
        <v>2014</v>
      </c>
      <c r="E170" t="s">
        <v>49</v>
      </c>
      <c r="F170" t="s">
        <v>50</v>
      </c>
      <c r="G170">
        <v>2014</v>
      </c>
      <c r="H170">
        <v>76828</v>
      </c>
      <c r="I170">
        <v>100</v>
      </c>
      <c r="J170">
        <v>2021</v>
      </c>
      <c r="K170">
        <v>20</v>
      </c>
      <c r="L170">
        <v>61462.400000000001</v>
      </c>
      <c r="M170">
        <v>2020</v>
      </c>
      <c r="N170">
        <v>25949</v>
      </c>
      <c r="O170">
        <v>331.122767740928</v>
      </c>
      <c r="P170" t="s">
        <v>691</v>
      </c>
      <c r="Q170">
        <v>2.5158613413365898</v>
      </c>
      <c r="R170">
        <v>1</v>
      </c>
      <c r="S170" t="s">
        <v>592</v>
      </c>
      <c r="T170">
        <v>-1.11368485725649E-2</v>
      </c>
      <c r="AS170">
        <v>76828</v>
      </c>
      <c r="AT170">
        <v>68348.166666666599</v>
      </c>
      <c r="AU170">
        <v>59868.333333333299</v>
      </c>
      <c r="AV170">
        <v>51388.5</v>
      </c>
      <c r="AW170">
        <v>42908.666666666599</v>
      </c>
      <c r="AX170">
        <v>34428.833333333299</v>
      </c>
      <c r="AY170">
        <v>25949</v>
      </c>
      <c r="AZ170">
        <v>61462.400000000001</v>
      </c>
      <c r="BA170">
        <v>60777.902558293499</v>
      </c>
      <c r="BB170">
        <v>60101.028260943698</v>
      </c>
      <c r="BC170">
        <v>59431.692210146102</v>
      </c>
      <c r="BD170">
        <v>58769.8104535905</v>
      </c>
      <c r="BE170">
        <v>58115.299973930501</v>
      </c>
      <c r="BF170">
        <v>57468.078678371603</v>
      </c>
      <c r="BG170">
        <v>56828.065388374402</v>
      </c>
      <c r="BH170">
        <v>56195.179829472203</v>
      </c>
      <c r="BI170">
        <v>55569.342621203301</v>
      </c>
      <c r="BJ170">
        <v>54950.475267153997</v>
      </c>
      <c r="BK170">
        <v>54338.500145113198</v>
      </c>
      <c r="BL170">
        <v>53733.340497336801</v>
      </c>
      <c r="BM170">
        <v>53134.920420919902</v>
      </c>
      <c r="BN170">
        <v>52543.164858276803</v>
      </c>
      <c r="BO170">
        <v>51957.999587726903</v>
      </c>
      <c r="BP170">
        <v>51379.351214185001</v>
      </c>
      <c r="BQ170">
        <v>50807.147159956003</v>
      </c>
      <c r="BR170">
        <v>50241.315655631501</v>
      </c>
      <c r="BS170">
        <v>49681.785731088297</v>
      </c>
      <c r="BT170">
        <v>49128.4872065866</v>
      </c>
      <c r="BU170">
        <v>48581.350683967597</v>
      </c>
      <c r="BV170">
        <v>48040.3075379496</v>
      </c>
      <c r="BW170">
        <v>47505.289907519997</v>
      </c>
      <c r="BX170">
        <v>46976.230687424199</v>
      </c>
      <c r="BY170">
        <v>46453.063519748503</v>
      </c>
      <c r="BZ170">
        <v>45935.722785597303</v>
      </c>
      <c r="CA170">
        <v>45424.143596862799</v>
      </c>
      <c r="CB170">
        <v>44918.2617880861</v>
      </c>
      <c r="CC170">
        <v>44418.013908409303</v>
      </c>
    </row>
    <row r="171" spans="1:81" x14ac:dyDescent="0.25">
      <c r="A171">
        <v>21141</v>
      </c>
      <c r="B171" t="s">
        <v>1658</v>
      </c>
      <c r="C171" t="s">
        <v>208</v>
      </c>
      <c r="D171">
        <v>2020</v>
      </c>
      <c r="E171" t="s">
        <v>28</v>
      </c>
      <c r="F171" t="s">
        <v>23</v>
      </c>
      <c r="G171">
        <v>2020</v>
      </c>
      <c r="H171">
        <v>130088.43</v>
      </c>
      <c r="I171">
        <v>100</v>
      </c>
      <c r="J171">
        <v>2050</v>
      </c>
      <c r="K171">
        <v>100</v>
      </c>
      <c r="L171">
        <v>0</v>
      </c>
      <c r="M171">
        <v>2020</v>
      </c>
      <c r="N171">
        <v>130088.43</v>
      </c>
      <c r="O171">
        <v>0</v>
      </c>
      <c r="P171" t="s">
        <v>45</v>
      </c>
      <c r="Q171">
        <v>3.6600130088429998</v>
      </c>
      <c r="R171">
        <v>1</v>
      </c>
      <c r="S171" t="s">
        <v>592</v>
      </c>
      <c r="T171">
        <v>-1.11368485725649E-2</v>
      </c>
      <c r="AY171">
        <v>130088.43</v>
      </c>
      <c r="AZ171">
        <v>125752.148999999</v>
      </c>
      <c r="BA171">
        <v>121415.867999999</v>
      </c>
      <c r="BB171">
        <v>117079.587</v>
      </c>
      <c r="BC171">
        <v>112743.306</v>
      </c>
      <c r="BD171">
        <v>108407.02499999999</v>
      </c>
      <c r="BE171">
        <v>104070.743999999</v>
      </c>
      <c r="BF171">
        <v>99734.462999999902</v>
      </c>
      <c r="BG171">
        <v>95398.182000000001</v>
      </c>
      <c r="BH171">
        <v>91061.900999999998</v>
      </c>
      <c r="BI171">
        <v>86725.62</v>
      </c>
      <c r="BJ171">
        <v>82389.339000000007</v>
      </c>
      <c r="BK171">
        <v>78053.057999999903</v>
      </c>
      <c r="BL171">
        <v>73716.777000000002</v>
      </c>
      <c r="BM171">
        <v>69380.495999999897</v>
      </c>
      <c r="BN171">
        <v>65044.214999999997</v>
      </c>
      <c r="BO171">
        <v>60707.933999999899</v>
      </c>
      <c r="BP171">
        <v>56371.652999999998</v>
      </c>
      <c r="BQ171">
        <v>52035.372000000003</v>
      </c>
      <c r="BR171">
        <v>47699.091</v>
      </c>
      <c r="BS171">
        <v>43362.81</v>
      </c>
      <c r="BT171">
        <v>39026.529000000002</v>
      </c>
      <c r="BU171">
        <v>34690.248</v>
      </c>
      <c r="BV171">
        <v>30353.966999999899</v>
      </c>
      <c r="BW171">
        <v>26017.6859999999</v>
      </c>
      <c r="BX171">
        <v>21681.404999999999</v>
      </c>
      <c r="BY171">
        <v>17345.123999999902</v>
      </c>
      <c r="BZ171">
        <v>13008.842999999901</v>
      </c>
      <c r="CA171">
        <v>8672.5619999999908</v>
      </c>
      <c r="CB171">
        <v>4336.2809999999999</v>
      </c>
      <c r="CC171">
        <v>0</v>
      </c>
    </row>
    <row r="172" spans="1:81" x14ac:dyDescent="0.25">
      <c r="A172">
        <v>16109</v>
      </c>
      <c r="B172" t="s">
        <v>1659</v>
      </c>
      <c r="C172" t="s">
        <v>36</v>
      </c>
      <c r="D172">
        <v>2020</v>
      </c>
      <c r="E172" t="s">
        <v>60</v>
      </c>
      <c r="F172" t="s">
        <v>54</v>
      </c>
      <c r="G172">
        <v>2020</v>
      </c>
      <c r="H172">
        <v>4124295.25</v>
      </c>
      <c r="I172">
        <v>100</v>
      </c>
      <c r="J172">
        <v>2050</v>
      </c>
      <c r="K172">
        <v>100</v>
      </c>
      <c r="L172">
        <v>0</v>
      </c>
      <c r="M172">
        <v>2020</v>
      </c>
      <c r="N172">
        <v>4124295.25</v>
      </c>
      <c r="O172">
        <v>0</v>
      </c>
      <c r="P172" t="s">
        <v>45</v>
      </c>
      <c r="Q172">
        <v>4.0004124295250003</v>
      </c>
      <c r="R172">
        <v>1</v>
      </c>
      <c r="S172" t="s">
        <v>592</v>
      </c>
      <c r="T172">
        <v>-1.11368485725649E-2</v>
      </c>
      <c r="AY172">
        <v>4124295.25</v>
      </c>
      <c r="AZ172">
        <v>3986818.7416666602</v>
      </c>
      <c r="BA172">
        <v>3849342.2333333301</v>
      </c>
      <c r="BB172">
        <v>3711865.7250000001</v>
      </c>
      <c r="BC172">
        <v>3574389.2166666598</v>
      </c>
      <c r="BD172">
        <v>3436912.7083333302</v>
      </c>
      <c r="BE172">
        <v>3299436.2</v>
      </c>
      <c r="BF172">
        <v>3161959.6916666599</v>
      </c>
      <c r="BG172">
        <v>3024483.1833333299</v>
      </c>
      <c r="BH172">
        <v>2887006.6749999998</v>
      </c>
      <c r="BI172">
        <v>2749530.16666666</v>
      </c>
      <c r="BJ172">
        <v>2612053.6583333299</v>
      </c>
      <c r="BK172">
        <v>2474577.15</v>
      </c>
      <c r="BL172">
        <v>2337100.6416666601</v>
      </c>
      <c r="BM172">
        <v>2199624.13333333</v>
      </c>
      <c r="BN172">
        <v>2062147.625</v>
      </c>
      <c r="BO172">
        <v>1924671.1166666599</v>
      </c>
      <c r="BP172">
        <v>1787194.6083333299</v>
      </c>
      <c r="BQ172">
        <v>1649718.1</v>
      </c>
      <c r="BR172">
        <v>1512241.59166666</v>
      </c>
      <c r="BS172">
        <v>1374765.08333333</v>
      </c>
      <c r="BT172">
        <v>1237288.575</v>
      </c>
      <c r="BU172">
        <v>1099812.0666666599</v>
      </c>
      <c r="BV172">
        <v>962335.558333333</v>
      </c>
      <c r="BW172">
        <v>824859.049999999</v>
      </c>
      <c r="BX172">
        <v>687382.54166666605</v>
      </c>
      <c r="BY172">
        <v>549906.03333333298</v>
      </c>
      <c r="BZ172">
        <v>412429.52499999898</v>
      </c>
      <c r="CA172">
        <v>274953.01666666602</v>
      </c>
      <c r="CB172">
        <v>137476.50833333301</v>
      </c>
      <c r="CC172">
        <v>0</v>
      </c>
    </row>
    <row r="173" spans="1:81" x14ac:dyDescent="0.25">
      <c r="A173">
        <v>16158</v>
      </c>
      <c r="B173" t="s">
        <v>1660</v>
      </c>
      <c r="C173" t="s">
        <v>27</v>
      </c>
      <c r="D173">
        <v>2016</v>
      </c>
      <c r="E173" t="s">
        <v>690</v>
      </c>
      <c r="F173" t="s">
        <v>23</v>
      </c>
      <c r="G173">
        <v>2015</v>
      </c>
      <c r="H173">
        <v>105224</v>
      </c>
      <c r="I173">
        <v>100</v>
      </c>
      <c r="J173">
        <v>2050</v>
      </c>
      <c r="K173">
        <v>100</v>
      </c>
      <c r="L173">
        <v>0</v>
      </c>
      <c r="M173">
        <v>2020</v>
      </c>
      <c r="N173">
        <v>84922</v>
      </c>
      <c r="O173">
        <v>20.292466820596601</v>
      </c>
      <c r="P173" t="s">
        <v>24</v>
      </c>
      <c r="Q173">
        <v>3.6600106542000002</v>
      </c>
      <c r="R173">
        <v>1</v>
      </c>
      <c r="S173" t="s">
        <v>592</v>
      </c>
      <c r="T173">
        <v>-1.11368485725649E-2</v>
      </c>
      <c r="AT173">
        <v>105224</v>
      </c>
      <c r="AU173">
        <v>101163.6</v>
      </c>
      <c r="AV173">
        <v>97103.2</v>
      </c>
      <c r="AW173">
        <v>93042.8</v>
      </c>
      <c r="AX173">
        <v>88982.399999999994</v>
      </c>
      <c r="AY173">
        <v>84922</v>
      </c>
      <c r="AZ173">
        <v>82091.266666666605</v>
      </c>
      <c r="BA173">
        <v>79260.533333333296</v>
      </c>
      <c r="BB173">
        <v>76429.8</v>
      </c>
      <c r="BC173">
        <v>73599.066666666593</v>
      </c>
      <c r="BD173">
        <v>70768.333333333299</v>
      </c>
      <c r="BE173">
        <v>67937.600000000006</v>
      </c>
      <c r="BF173">
        <v>65106.866666666603</v>
      </c>
      <c r="BG173">
        <v>62276.133333333302</v>
      </c>
      <c r="BH173">
        <v>59445.4</v>
      </c>
      <c r="BI173">
        <v>56614.666666666599</v>
      </c>
      <c r="BJ173">
        <v>53783.933333333298</v>
      </c>
      <c r="BK173">
        <v>50953.2</v>
      </c>
      <c r="BL173">
        <v>48122.466666666602</v>
      </c>
      <c r="BM173">
        <v>45291.733333333301</v>
      </c>
      <c r="BN173">
        <v>42461</v>
      </c>
      <c r="BO173">
        <v>39630.266666666597</v>
      </c>
      <c r="BP173">
        <v>36799.533333333296</v>
      </c>
      <c r="BQ173">
        <v>33968.800000000003</v>
      </c>
      <c r="BR173">
        <v>31138.0666666666</v>
      </c>
      <c r="BS173">
        <v>28307.333333333299</v>
      </c>
      <c r="BT173">
        <v>25476.6</v>
      </c>
      <c r="BU173">
        <v>22645.866666666599</v>
      </c>
      <c r="BV173">
        <v>19815.133333333299</v>
      </c>
      <c r="BW173">
        <v>16984.3999999999</v>
      </c>
      <c r="BX173">
        <v>14153.666666666601</v>
      </c>
      <c r="BY173">
        <v>11322.9333333333</v>
      </c>
      <c r="BZ173">
        <v>8492.1999999999898</v>
      </c>
      <c r="CA173">
        <v>5661.4666666666599</v>
      </c>
      <c r="CB173">
        <v>2830.7333333333299</v>
      </c>
      <c r="CC173">
        <v>0</v>
      </c>
    </row>
    <row r="174" spans="1:81" x14ac:dyDescent="0.25">
      <c r="A174">
        <v>16299</v>
      </c>
      <c r="B174" t="s">
        <v>462</v>
      </c>
      <c r="C174" t="s">
        <v>39</v>
      </c>
      <c r="D174">
        <v>2019</v>
      </c>
      <c r="E174" t="s">
        <v>690</v>
      </c>
      <c r="F174" t="s">
        <v>23</v>
      </c>
      <c r="G174">
        <v>2019</v>
      </c>
      <c r="H174">
        <v>905871</v>
      </c>
      <c r="I174">
        <v>100</v>
      </c>
      <c r="J174">
        <v>2030</v>
      </c>
      <c r="K174">
        <v>55</v>
      </c>
      <c r="L174">
        <v>407641.94999999902</v>
      </c>
      <c r="M174">
        <v>2020</v>
      </c>
      <c r="N174">
        <v>771194</v>
      </c>
      <c r="O174">
        <v>27.031141600434601</v>
      </c>
      <c r="P174" t="s">
        <v>24</v>
      </c>
      <c r="Q174">
        <v>3.2003344895390202</v>
      </c>
      <c r="R174">
        <v>1</v>
      </c>
      <c r="S174" t="s">
        <v>592</v>
      </c>
      <c r="T174">
        <v>-1.11368485725649E-2</v>
      </c>
      <c r="AX174">
        <v>905871</v>
      </c>
      <c r="AY174">
        <v>771194</v>
      </c>
      <c r="AZ174">
        <v>734838.79500000004</v>
      </c>
      <c r="BA174">
        <v>698483.59</v>
      </c>
      <c r="BB174">
        <v>662128.38500000001</v>
      </c>
      <c r="BC174">
        <v>625773.179999999</v>
      </c>
      <c r="BD174">
        <v>589417.97499999998</v>
      </c>
      <c r="BE174">
        <v>553062.77</v>
      </c>
      <c r="BF174">
        <v>516707.56499999901</v>
      </c>
      <c r="BG174">
        <v>480352.359999999</v>
      </c>
      <c r="BH174">
        <v>443997.15499999898</v>
      </c>
      <c r="BI174">
        <v>407641.94999999902</v>
      </c>
      <c r="BJ174">
        <v>403102.103331024</v>
      </c>
      <c r="BK174">
        <v>398612.81624694401</v>
      </c>
      <c r="BL174">
        <v>394173.52567331801</v>
      </c>
      <c r="BM174">
        <v>389783.674806581</v>
      </c>
      <c r="BN174">
        <v>385442.71304420201</v>
      </c>
      <c r="BO174">
        <v>381150.09591562999</v>
      </c>
      <c r="BP174">
        <v>376905.28501399898</v>
      </c>
      <c r="BQ174">
        <v>372707.74792859901</v>
      </c>
      <c r="BR174">
        <v>368556.95817809599</v>
      </c>
      <c r="BS174">
        <v>364452.39514450199</v>
      </c>
      <c r="BT174">
        <v>360393.54400786897</v>
      </c>
      <c r="BU174">
        <v>356379.89568172302</v>
      </c>
      <c r="BV174">
        <v>352410.94674920902</v>
      </c>
      <c r="BW174">
        <v>348486.19939994899</v>
      </c>
      <c r="BX174">
        <v>344605.161367603</v>
      </c>
      <c r="BY174">
        <v>340767.345868128</v>
      </c>
      <c r="BZ174">
        <v>336972.27153872</v>
      </c>
      <c r="CA174">
        <v>333219.46237744001</v>
      </c>
      <c r="CB174">
        <v>329508.44768351101</v>
      </c>
      <c r="CC174">
        <v>325838.76199827902</v>
      </c>
    </row>
    <row r="175" spans="1:81" x14ac:dyDescent="0.25">
      <c r="A175">
        <v>16301</v>
      </c>
      <c r="B175" t="s">
        <v>463</v>
      </c>
      <c r="C175" t="s">
        <v>59</v>
      </c>
      <c r="D175">
        <v>2020</v>
      </c>
      <c r="E175" t="s">
        <v>28</v>
      </c>
      <c r="F175" t="s">
        <v>23</v>
      </c>
      <c r="G175">
        <v>2019</v>
      </c>
      <c r="H175">
        <v>37529</v>
      </c>
      <c r="I175">
        <v>100</v>
      </c>
      <c r="J175">
        <v>2030</v>
      </c>
      <c r="K175">
        <v>50</v>
      </c>
      <c r="L175">
        <v>18764.5</v>
      </c>
      <c r="M175">
        <v>2020</v>
      </c>
      <c r="N175">
        <v>35939</v>
      </c>
      <c r="O175">
        <v>8.4734472008313606</v>
      </c>
      <c r="P175" t="s">
        <v>45</v>
      </c>
      <c r="Q175">
        <v>3.1502476553390202</v>
      </c>
      <c r="R175">
        <v>1</v>
      </c>
      <c r="S175" t="s">
        <v>592</v>
      </c>
      <c r="T175">
        <v>-1.11368485725649E-2</v>
      </c>
      <c r="AX175">
        <v>37529</v>
      </c>
      <c r="AY175">
        <v>35939</v>
      </c>
      <c r="AZ175">
        <v>34221.550000000003</v>
      </c>
      <c r="BA175">
        <v>32504.1</v>
      </c>
      <c r="BB175">
        <v>30786.65</v>
      </c>
      <c r="BC175">
        <v>29069.200000000001</v>
      </c>
      <c r="BD175">
        <v>27351.75</v>
      </c>
      <c r="BE175">
        <v>25634.3</v>
      </c>
      <c r="BF175">
        <v>23916.85</v>
      </c>
      <c r="BG175">
        <v>22199.4</v>
      </c>
      <c r="BH175">
        <v>20481.949999999899</v>
      </c>
      <c r="BI175">
        <v>18764.5</v>
      </c>
      <c r="BJ175">
        <v>18555.522604960101</v>
      </c>
      <c r="BK175">
        <v>18348.872559523799</v>
      </c>
      <c r="BL175">
        <v>18144.523944351102</v>
      </c>
      <c r="BM175">
        <v>17942.451128761601</v>
      </c>
      <c r="BN175">
        <v>17742.628767519898</v>
      </c>
      <c r="BO175">
        <v>17545.0317976568</v>
      </c>
      <c r="BP175">
        <v>17349.635435325501</v>
      </c>
      <c r="BQ175">
        <v>17156.415172692999</v>
      </c>
      <c r="BR175">
        <v>16965.346774866699</v>
      </c>
      <c r="BS175">
        <v>16776.406276853999</v>
      </c>
      <c r="BT175">
        <v>16589.5699805568</v>
      </c>
      <c r="BU175">
        <v>16404.814451799401</v>
      </c>
      <c r="BV175">
        <v>16222.1165173887</v>
      </c>
      <c r="BW175">
        <v>16041.453262208001</v>
      </c>
      <c r="BX175">
        <v>15862.802026342901</v>
      </c>
      <c r="BY175">
        <v>15686.140402239</v>
      </c>
      <c r="BZ175">
        <v>15511.446231891199</v>
      </c>
      <c r="CA175">
        <v>15338.697604065201</v>
      </c>
      <c r="CB175">
        <v>15167.8728515483</v>
      </c>
      <c r="CC175">
        <v>14998.9505484327</v>
      </c>
    </row>
    <row r="176" spans="1:81" x14ac:dyDescent="0.25">
      <c r="A176">
        <v>839019</v>
      </c>
      <c r="B176" t="s">
        <v>1661</v>
      </c>
      <c r="C176" t="s">
        <v>43</v>
      </c>
      <c r="D176">
        <v>2017</v>
      </c>
      <c r="E176" t="s">
        <v>105</v>
      </c>
      <c r="F176" t="s">
        <v>54</v>
      </c>
      <c r="G176">
        <v>2017</v>
      </c>
      <c r="H176">
        <v>327000</v>
      </c>
      <c r="I176">
        <v>100</v>
      </c>
      <c r="J176">
        <v>2023</v>
      </c>
      <c r="K176">
        <v>100</v>
      </c>
      <c r="L176">
        <v>0</v>
      </c>
      <c r="M176">
        <v>2020</v>
      </c>
      <c r="N176">
        <v>135000</v>
      </c>
      <c r="O176">
        <v>58.715596330275197</v>
      </c>
      <c r="P176" t="s">
        <v>706</v>
      </c>
      <c r="Q176">
        <v>3.98686196829268</v>
      </c>
      <c r="R176">
        <v>1</v>
      </c>
      <c r="S176" t="s">
        <v>592</v>
      </c>
      <c r="T176">
        <v>-1.11368485725649E-2</v>
      </c>
      <c r="AV176">
        <v>327000</v>
      </c>
      <c r="AW176">
        <v>263000</v>
      </c>
      <c r="AX176">
        <v>199000</v>
      </c>
      <c r="AY176">
        <v>135000</v>
      </c>
      <c r="AZ176">
        <v>90000</v>
      </c>
      <c r="BA176">
        <v>45000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row>
    <row r="177" spans="1:81" x14ac:dyDescent="0.25">
      <c r="A177">
        <v>16339</v>
      </c>
      <c r="B177" t="s">
        <v>1662</v>
      </c>
      <c r="C177" t="s">
        <v>31</v>
      </c>
      <c r="D177">
        <v>2017</v>
      </c>
      <c r="E177" t="s">
        <v>105</v>
      </c>
      <c r="F177" t="s">
        <v>54</v>
      </c>
      <c r="G177">
        <v>2017</v>
      </c>
      <c r="H177">
        <v>327000</v>
      </c>
      <c r="I177">
        <v>100</v>
      </c>
      <c r="J177">
        <v>2023</v>
      </c>
      <c r="K177">
        <v>100</v>
      </c>
      <c r="L177">
        <v>0</v>
      </c>
      <c r="M177">
        <v>2020</v>
      </c>
      <c r="N177">
        <v>135000</v>
      </c>
      <c r="O177">
        <v>58.715596330275197</v>
      </c>
      <c r="P177" t="s">
        <v>706</v>
      </c>
      <c r="Q177">
        <v>3.98686196829268</v>
      </c>
      <c r="R177">
        <v>1</v>
      </c>
      <c r="S177" t="s">
        <v>592</v>
      </c>
      <c r="T177">
        <v>-1.11368485725649E-2</v>
      </c>
      <c r="AV177">
        <v>327000</v>
      </c>
      <c r="AW177">
        <v>263000</v>
      </c>
      <c r="AX177">
        <v>199000</v>
      </c>
      <c r="AY177">
        <v>135000</v>
      </c>
      <c r="AZ177">
        <v>90000</v>
      </c>
      <c r="BA177">
        <v>45000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row>
    <row r="178" spans="1:81" x14ac:dyDescent="0.25">
      <c r="A178">
        <v>16366</v>
      </c>
      <c r="B178" t="s">
        <v>464</v>
      </c>
      <c r="C178" t="s">
        <v>211</v>
      </c>
      <c r="D178">
        <v>2018</v>
      </c>
      <c r="E178" t="s">
        <v>28</v>
      </c>
      <c r="F178" t="s">
        <v>23</v>
      </c>
      <c r="G178">
        <v>2017</v>
      </c>
      <c r="H178">
        <v>63925000</v>
      </c>
      <c r="I178">
        <v>94.5</v>
      </c>
      <c r="J178">
        <v>2030</v>
      </c>
      <c r="K178">
        <v>10</v>
      </c>
      <c r="L178">
        <v>57532500</v>
      </c>
      <c r="M178">
        <v>2020</v>
      </c>
      <c r="N178">
        <v>61931000</v>
      </c>
      <c r="O178">
        <v>31.192804067266302</v>
      </c>
      <c r="P178" t="s">
        <v>24</v>
      </c>
      <c r="Q178">
        <v>2.70163640243902</v>
      </c>
      <c r="R178">
        <v>1</v>
      </c>
      <c r="S178" t="s">
        <v>592</v>
      </c>
      <c r="T178">
        <v>-1.11368485725649E-2</v>
      </c>
      <c r="AV178">
        <v>63925000</v>
      </c>
      <c r="AW178">
        <v>63260333.333333299</v>
      </c>
      <c r="AX178">
        <v>62595666.666666597</v>
      </c>
      <c r="AY178">
        <v>61931000</v>
      </c>
      <c r="AZ178">
        <v>61491150</v>
      </c>
      <c r="BA178">
        <v>61051300</v>
      </c>
      <c r="BB178">
        <v>60611450</v>
      </c>
      <c r="BC178">
        <v>60171600</v>
      </c>
      <c r="BD178">
        <v>59731750</v>
      </c>
      <c r="BE178">
        <v>59291900</v>
      </c>
      <c r="BF178">
        <v>58852050</v>
      </c>
      <c r="BG178">
        <v>58412200</v>
      </c>
      <c r="BH178">
        <v>57972350</v>
      </c>
      <c r="BI178">
        <v>57532500</v>
      </c>
      <c r="BJ178">
        <v>56891769.259498902</v>
      </c>
      <c r="BK178">
        <v>56258174.240230501</v>
      </c>
      <c r="BL178">
        <v>55631635.472748101</v>
      </c>
      <c r="BM178">
        <v>55012074.372644</v>
      </c>
      <c r="BN178">
        <v>54399413.230693199</v>
      </c>
      <c r="BO178">
        <v>53793575.2031065</v>
      </c>
      <c r="BP178">
        <v>53194484.301892698</v>
      </c>
      <c r="BQ178">
        <v>52602065.385326803</v>
      </c>
      <c r="BR178">
        <v>52016244.148526303</v>
      </c>
      <c r="BS178">
        <v>51436947.114130601</v>
      </c>
      <c r="BT178">
        <v>50864101.623085499</v>
      </c>
      <c r="BU178">
        <v>50297635.825529598</v>
      </c>
      <c r="BV178">
        <v>49737478.671782702</v>
      </c>
      <c r="BW178">
        <v>49183559.9034338</v>
      </c>
      <c r="BX178">
        <v>48635810.044529602</v>
      </c>
      <c r="BY178">
        <v>48094160.392859697</v>
      </c>
      <c r="BZ178">
        <v>47558543.011339702</v>
      </c>
      <c r="CA178">
        <v>47028890.719490603</v>
      </c>
      <c r="CB178">
        <v>46505137.085011996</v>
      </c>
      <c r="CC178">
        <v>45987216.415449798</v>
      </c>
    </row>
    <row r="179" spans="1:81" x14ac:dyDescent="0.25">
      <c r="A179">
        <v>31139</v>
      </c>
      <c r="B179" t="s">
        <v>1663</v>
      </c>
      <c r="C179" t="s">
        <v>148</v>
      </c>
      <c r="D179">
        <v>2020</v>
      </c>
      <c r="E179" t="s">
        <v>49</v>
      </c>
      <c r="F179" t="s">
        <v>50</v>
      </c>
      <c r="G179">
        <v>2019</v>
      </c>
      <c r="H179">
        <v>47</v>
      </c>
      <c r="I179">
        <v>100</v>
      </c>
      <c r="J179">
        <v>2023</v>
      </c>
      <c r="K179">
        <v>100</v>
      </c>
      <c r="L179">
        <v>0</v>
      </c>
      <c r="M179">
        <v>2020</v>
      </c>
      <c r="N179">
        <v>49</v>
      </c>
      <c r="O179">
        <v>-4.2553191489361701</v>
      </c>
      <c r="P179" t="s">
        <v>45</v>
      </c>
      <c r="Q179">
        <v>3.3168292729926798</v>
      </c>
      <c r="R179">
        <v>1</v>
      </c>
      <c r="S179" t="s">
        <v>592</v>
      </c>
      <c r="T179">
        <v>-1.11368485725649E-2</v>
      </c>
      <c r="AX179">
        <v>47</v>
      </c>
      <c r="AY179">
        <v>49</v>
      </c>
      <c r="AZ179">
        <v>32.6666666666666</v>
      </c>
      <c r="BA179">
        <v>16.3333333333333</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row>
    <row r="180" spans="1:81" x14ac:dyDescent="0.25">
      <c r="A180">
        <v>841205</v>
      </c>
      <c r="B180" t="s">
        <v>1664</v>
      </c>
      <c r="C180" t="s">
        <v>52</v>
      </c>
      <c r="D180">
        <v>2018</v>
      </c>
      <c r="E180" t="s">
        <v>49</v>
      </c>
      <c r="F180" t="s">
        <v>50</v>
      </c>
      <c r="G180">
        <v>2016</v>
      </c>
      <c r="H180">
        <v>6986</v>
      </c>
      <c r="I180">
        <v>100</v>
      </c>
      <c r="J180">
        <v>2025</v>
      </c>
      <c r="K180">
        <v>100</v>
      </c>
      <c r="L180">
        <v>0</v>
      </c>
      <c r="M180">
        <v>2020</v>
      </c>
      <c r="N180">
        <v>6361</v>
      </c>
      <c r="O180">
        <v>8.9464643572860005</v>
      </c>
      <c r="P180" t="s">
        <v>24</v>
      </c>
      <c r="Q180">
        <v>3.3178055766487802</v>
      </c>
      <c r="R180">
        <v>1</v>
      </c>
      <c r="S180" t="s">
        <v>592</v>
      </c>
      <c r="T180">
        <v>-1.11368485725649E-2</v>
      </c>
      <c r="AU180">
        <v>6986</v>
      </c>
      <c r="AV180">
        <v>6829.75</v>
      </c>
      <c r="AW180">
        <v>6673.5</v>
      </c>
      <c r="AX180">
        <v>6517.25</v>
      </c>
      <c r="AY180">
        <v>6361</v>
      </c>
      <c r="AZ180">
        <v>5088.8</v>
      </c>
      <c r="BA180">
        <v>3816.6</v>
      </c>
      <c r="BB180">
        <v>2544.4</v>
      </c>
      <c r="BC180">
        <v>1272.19999999999</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row>
    <row r="181" spans="1:81" x14ac:dyDescent="0.25">
      <c r="A181">
        <v>58780</v>
      </c>
      <c r="B181" t="s">
        <v>1665</v>
      </c>
      <c r="C181" t="s">
        <v>148</v>
      </c>
      <c r="D181">
        <v>2019</v>
      </c>
      <c r="E181" t="s">
        <v>690</v>
      </c>
      <c r="F181" t="s">
        <v>23</v>
      </c>
      <c r="G181">
        <v>2019</v>
      </c>
      <c r="H181">
        <v>6791</v>
      </c>
      <c r="I181">
        <v>100</v>
      </c>
      <c r="J181">
        <v>2050</v>
      </c>
      <c r="K181">
        <v>100</v>
      </c>
      <c r="L181">
        <v>0</v>
      </c>
      <c r="M181">
        <v>2020</v>
      </c>
      <c r="N181">
        <v>3664</v>
      </c>
      <c r="O181">
        <v>46.046237667501103</v>
      </c>
      <c r="P181" t="s">
        <v>24</v>
      </c>
      <c r="Q181">
        <v>3.6600006790999999</v>
      </c>
      <c r="R181">
        <v>1</v>
      </c>
      <c r="S181" t="s">
        <v>592</v>
      </c>
      <c r="T181">
        <v>-1.11368485725649E-2</v>
      </c>
      <c r="AX181">
        <v>6791</v>
      </c>
      <c r="AY181">
        <v>3664</v>
      </c>
      <c r="AZ181">
        <v>3541.86666666666</v>
      </c>
      <c r="BA181">
        <v>3419.7333333333299</v>
      </c>
      <c r="BB181">
        <v>3297.6</v>
      </c>
      <c r="BC181">
        <v>3175.4666666666599</v>
      </c>
      <c r="BD181">
        <v>3053.3333333333298</v>
      </c>
      <c r="BE181">
        <v>2931.2</v>
      </c>
      <c r="BF181">
        <v>2809.0666666666598</v>
      </c>
      <c r="BG181">
        <v>2686.9333333333302</v>
      </c>
      <c r="BH181">
        <v>2564.8000000000002</v>
      </c>
      <c r="BI181">
        <v>2442.6666666666601</v>
      </c>
      <c r="BJ181">
        <v>2320.5333333333301</v>
      </c>
      <c r="BK181">
        <v>2198.3999999999901</v>
      </c>
      <c r="BL181">
        <v>2076.2666666666601</v>
      </c>
      <c r="BM181">
        <v>1954.13333333333</v>
      </c>
      <c r="BN181">
        <v>1832</v>
      </c>
      <c r="BO181">
        <v>1709.86666666666</v>
      </c>
      <c r="BP181">
        <v>1587.7333333333299</v>
      </c>
      <c r="BQ181">
        <v>1465.6</v>
      </c>
      <c r="BR181">
        <v>1343.4666666666601</v>
      </c>
      <c r="BS181">
        <v>1221.3333333333301</v>
      </c>
      <c r="BT181">
        <v>1099.2</v>
      </c>
      <c r="BU181">
        <v>977.06666666666695</v>
      </c>
      <c r="BV181">
        <v>854.93333333333203</v>
      </c>
      <c r="BW181">
        <v>732.79999999999905</v>
      </c>
      <c r="BX181">
        <v>610.66666666666595</v>
      </c>
      <c r="BY181">
        <v>488.53333333333302</v>
      </c>
      <c r="BZ181">
        <v>366.4</v>
      </c>
      <c r="CA181">
        <v>244.266666666666</v>
      </c>
      <c r="CB181">
        <v>122.133333333333</v>
      </c>
      <c r="CC181">
        <v>0</v>
      </c>
    </row>
    <row r="182" spans="1:81" x14ac:dyDescent="0.25">
      <c r="A182">
        <v>16525</v>
      </c>
      <c r="B182" t="s">
        <v>1666</v>
      </c>
      <c r="C182" t="s">
        <v>148</v>
      </c>
      <c r="D182">
        <v>2020</v>
      </c>
      <c r="E182" t="s">
        <v>105</v>
      </c>
      <c r="F182" t="s">
        <v>54</v>
      </c>
      <c r="G182">
        <v>2018</v>
      </c>
      <c r="H182">
        <v>1457</v>
      </c>
      <c r="I182">
        <v>100</v>
      </c>
      <c r="J182">
        <v>2030</v>
      </c>
      <c r="K182">
        <v>50</v>
      </c>
      <c r="L182">
        <v>728.5</v>
      </c>
      <c r="M182">
        <v>2020</v>
      </c>
      <c r="N182">
        <v>706.5</v>
      </c>
      <c r="O182">
        <v>29.2680088444082</v>
      </c>
      <c r="P182" t="s">
        <v>45</v>
      </c>
      <c r="Q182">
        <v>3.4902473396390201</v>
      </c>
      <c r="R182">
        <v>1</v>
      </c>
      <c r="S182" t="s">
        <v>592</v>
      </c>
      <c r="T182">
        <v>-1.11368485725649E-2</v>
      </c>
      <c r="AW182">
        <v>1457</v>
      </c>
      <c r="AX182">
        <v>1081.75</v>
      </c>
      <c r="AY182">
        <v>706.5</v>
      </c>
      <c r="AZ182">
        <v>708.7</v>
      </c>
      <c r="BA182">
        <v>710.9</v>
      </c>
      <c r="BB182">
        <v>713.1</v>
      </c>
      <c r="BC182">
        <v>715.3</v>
      </c>
      <c r="BD182">
        <v>717.5</v>
      </c>
      <c r="BE182">
        <v>719.7</v>
      </c>
      <c r="BF182">
        <v>721.9</v>
      </c>
      <c r="BG182">
        <v>724.1</v>
      </c>
      <c r="BH182">
        <v>726.3</v>
      </c>
      <c r="BI182">
        <v>728.5</v>
      </c>
      <c r="BJ182">
        <v>720.38680581488597</v>
      </c>
      <c r="BK182">
        <v>712.36396704485196</v>
      </c>
      <c r="BL182">
        <v>704.430477415322</v>
      </c>
      <c r="BM182">
        <v>696.58534185844803</v>
      </c>
      <c r="BN182">
        <v>688.82757638830196</v>
      </c>
      <c r="BO182">
        <v>681.15620797745805</v>
      </c>
      <c r="BP182">
        <v>673.57027443495099</v>
      </c>
      <c r="BQ182">
        <v>666.06882428558799</v>
      </c>
      <c r="BR182">
        <v>658.650916650613</v>
      </c>
      <c r="BS182">
        <v>651.31562112969402</v>
      </c>
      <c r="BT182">
        <v>644.06201768422602</v>
      </c>
      <c r="BU182">
        <v>636.88919652193601</v>
      </c>
      <c r="BV182">
        <v>629.79625798276902</v>
      </c>
      <c r="BW182">
        <v>622.78231242604704</v>
      </c>
      <c r="BX182">
        <v>615.84648011888601</v>
      </c>
      <c r="BY182">
        <v>608.98789112585496</v>
      </c>
      <c r="BZ182">
        <v>602.20568519986102</v>
      </c>
      <c r="CA182">
        <v>595.49901167425196</v>
      </c>
      <c r="CB182">
        <v>588.86702935612402</v>
      </c>
      <c r="CC182">
        <v>582.30890642080897</v>
      </c>
    </row>
    <row r="183" spans="1:81" x14ac:dyDescent="0.25">
      <c r="A183">
        <v>16423</v>
      </c>
      <c r="B183" t="s">
        <v>1667</v>
      </c>
      <c r="C183" t="s">
        <v>39</v>
      </c>
      <c r="D183">
        <v>2020</v>
      </c>
      <c r="E183" t="s">
        <v>60</v>
      </c>
      <c r="F183" t="s">
        <v>54</v>
      </c>
      <c r="G183">
        <v>2017</v>
      </c>
      <c r="H183">
        <v>698162</v>
      </c>
      <c r="I183">
        <v>100</v>
      </c>
      <c r="J183">
        <v>2040</v>
      </c>
      <c r="K183">
        <v>100</v>
      </c>
      <c r="L183">
        <v>0</v>
      </c>
      <c r="M183">
        <v>2020</v>
      </c>
      <c r="N183">
        <v>287356</v>
      </c>
      <c r="O183">
        <v>3.1155952037309098</v>
      </c>
      <c r="P183" t="s">
        <v>24</v>
      </c>
      <c r="Q183">
        <v>4.0019330703195104</v>
      </c>
      <c r="R183">
        <v>1</v>
      </c>
      <c r="S183" t="s">
        <v>592</v>
      </c>
      <c r="T183">
        <v>-1.11368485725649E-2</v>
      </c>
      <c r="AV183">
        <v>698162</v>
      </c>
      <c r="AW183">
        <v>561226.66666666605</v>
      </c>
      <c r="AX183">
        <v>424291.33333333302</v>
      </c>
      <c r="AY183">
        <v>287356</v>
      </c>
      <c r="AZ183">
        <v>272988.2</v>
      </c>
      <c r="BA183">
        <v>258620.4</v>
      </c>
      <c r="BB183">
        <v>244252.6</v>
      </c>
      <c r="BC183">
        <v>229884.79999999999</v>
      </c>
      <c r="BD183">
        <v>215517</v>
      </c>
      <c r="BE183">
        <v>201149.2</v>
      </c>
      <c r="BF183">
        <v>186781.4</v>
      </c>
      <c r="BG183">
        <v>172413.59999999899</v>
      </c>
      <c r="BH183">
        <v>158045.79999999999</v>
      </c>
      <c r="BI183">
        <v>143678</v>
      </c>
      <c r="BJ183">
        <v>129310.19999999899</v>
      </c>
      <c r="BK183">
        <v>114942.39999999999</v>
      </c>
      <c r="BL183">
        <v>100574.6</v>
      </c>
      <c r="BM183">
        <v>86206.8</v>
      </c>
      <c r="BN183">
        <v>71839</v>
      </c>
      <c r="BO183">
        <v>57471.199999999903</v>
      </c>
      <c r="BP183">
        <v>43103.3999999999</v>
      </c>
      <c r="BQ183">
        <v>28735.599999999999</v>
      </c>
      <c r="BR183">
        <v>14367.799999999899</v>
      </c>
      <c r="BS183">
        <v>0</v>
      </c>
      <c r="BT183">
        <v>0</v>
      </c>
      <c r="BU183">
        <v>0</v>
      </c>
      <c r="BV183">
        <v>0</v>
      </c>
      <c r="BW183">
        <v>0</v>
      </c>
      <c r="BX183">
        <v>0</v>
      </c>
      <c r="BY183">
        <v>0</v>
      </c>
      <c r="BZ183">
        <v>0</v>
      </c>
      <c r="CA183">
        <v>0</v>
      </c>
      <c r="CB183">
        <v>0</v>
      </c>
      <c r="CC183">
        <v>0</v>
      </c>
    </row>
    <row r="184" spans="1:81" x14ac:dyDescent="0.25">
      <c r="A184">
        <v>16652</v>
      </c>
      <c r="B184" t="s">
        <v>1668</v>
      </c>
      <c r="C184" t="s">
        <v>27</v>
      </c>
      <c r="D184">
        <v>2021</v>
      </c>
      <c r="E184" t="s">
        <v>105</v>
      </c>
      <c r="F184" t="s">
        <v>54</v>
      </c>
      <c r="G184">
        <v>2019</v>
      </c>
      <c r="H184">
        <v>10441502</v>
      </c>
      <c r="I184">
        <v>100</v>
      </c>
      <c r="J184">
        <v>2050</v>
      </c>
      <c r="K184">
        <v>100</v>
      </c>
      <c r="L184">
        <v>0</v>
      </c>
      <c r="M184">
        <v>2020</v>
      </c>
      <c r="N184">
        <v>6883288</v>
      </c>
      <c r="O184">
        <v>0</v>
      </c>
      <c r="P184" t="s">
        <v>45</v>
      </c>
      <c r="Q184">
        <v>4</v>
      </c>
      <c r="R184">
        <v>1</v>
      </c>
      <c r="S184" t="s">
        <v>592</v>
      </c>
      <c r="T184">
        <v>-1.11368485725649E-2</v>
      </c>
      <c r="AX184">
        <v>10441502</v>
      </c>
      <c r="AY184">
        <v>6883288</v>
      </c>
      <c r="AZ184">
        <v>6653845.0666666599</v>
      </c>
      <c r="BA184">
        <v>6424402.13333333</v>
      </c>
      <c r="BB184">
        <v>6194959.2000000002</v>
      </c>
      <c r="BC184">
        <v>5965516.2666666601</v>
      </c>
      <c r="BD184">
        <v>5736073.3333333302</v>
      </c>
      <c r="BE184">
        <v>5506630.4000000004</v>
      </c>
      <c r="BF184">
        <v>5277187.4666666603</v>
      </c>
      <c r="BG184">
        <v>5047744.5333333304</v>
      </c>
      <c r="BH184">
        <v>4818301.5999999996</v>
      </c>
      <c r="BI184">
        <v>4588858.6666666605</v>
      </c>
      <c r="BJ184">
        <v>4359415.7333333297</v>
      </c>
      <c r="BK184">
        <v>4129972.8</v>
      </c>
      <c r="BL184">
        <v>3900529.8666666602</v>
      </c>
      <c r="BM184">
        <v>3671086.9333333299</v>
      </c>
      <c r="BN184">
        <v>3441644</v>
      </c>
      <c r="BO184">
        <v>3212201.0666666599</v>
      </c>
      <c r="BP184">
        <v>2982758.13333333</v>
      </c>
      <c r="BQ184">
        <v>2753315.2</v>
      </c>
      <c r="BR184">
        <v>2523872.2666666601</v>
      </c>
      <c r="BS184">
        <v>2294429.3333333302</v>
      </c>
      <c r="BT184">
        <v>2064986.4</v>
      </c>
      <c r="BU184">
        <v>1835543.46666666</v>
      </c>
      <c r="BV184">
        <v>1606100.5333333299</v>
      </c>
      <c r="BW184">
        <v>1376657.5999999901</v>
      </c>
      <c r="BX184">
        <v>1147214.66666666</v>
      </c>
      <c r="BY184">
        <v>917771.73333333305</v>
      </c>
      <c r="BZ184">
        <v>688328.799999999</v>
      </c>
      <c r="CA184">
        <v>458885.866666666</v>
      </c>
      <c r="CB184">
        <v>229442.933333333</v>
      </c>
      <c r="CC184">
        <v>0</v>
      </c>
    </row>
    <row r="185" spans="1:81" x14ac:dyDescent="0.25">
      <c r="A185">
        <v>61705</v>
      </c>
      <c r="B185" t="s">
        <v>673</v>
      </c>
      <c r="C185" t="s">
        <v>84</v>
      </c>
      <c r="D185">
        <v>2017</v>
      </c>
      <c r="E185" t="s">
        <v>49</v>
      </c>
      <c r="F185" t="s">
        <v>50</v>
      </c>
      <c r="G185">
        <v>2016</v>
      </c>
      <c r="H185">
        <v>23.61</v>
      </c>
      <c r="I185">
        <v>100</v>
      </c>
      <c r="J185">
        <v>2021</v>
      </c>
      <c r="K185">
        <v>20</v>
      </c>
      <c r="L185">
        <v>18.888000000000002</v>
      </c>
      <c r="M185">
        <v>2020</v>
      </c>
      <c r="N185">
        <v>19.36</v>
      </c>
      <c r="O185">
        <v>90.004235493435004</v>
      </c>
      <c r="P185" t="s">
        <v>24</v>
      </c>
      <c r="Q185">
        <v>2.5158536608975899</v>
      </c>
      <c r="R185">
        <v>1</v>
      </c>
      <c r="S185" t="s">
        <v>592</v>
      </c>
      <c r="T185">
        <v>-1.11368485725649E-2</v>
      </c>
      <c r="AU185">
        <v>23.61</v>
      </c>
      <c r="AV185">
        <v>22.547499999999999</v>
      </c>
      <c r="AW185">
        <v>21.484999999999999</v>
      </c>
      <c r="AX185">
        <v>20.422499999999999</v>
      </c>
      <c r="AY185">
        <v>19.36</v>
      </c>
      <c r="AZ185">
        <v>18.888000000000002</v>
      </c>
      <c r="BA185">
        <v>18.6776472041613</v>
      </c>
      <c r="BB185">
        <v>18.4696370755568</v>
      </c>
      <c r="BC185">
        <v>18.263943524256099</v>
      </c>
      <c r="BD185">
        <v>18.060540750888599</v>
      </c>
      <c r="BE185">
        <v>17.8594032434073</v>
      </c>
      <c r="BF185">
        <v>17.660505773889099</v>
      </c>
      <c r="BG185">
        <v>17.463823395370401</v>
      </c>
      <c r="BH185">
        <v>17.269331438718101</v>
      </c>
      <c r="BI185">
        <v>17.077005509535699</v>
      </c>
      <c r="BJ185">
        <v>16.886821485103098</v>
      </c>
      <c r="BK185">
        <v>16.6987555113516</v>
      </c>
      <c r="BL185">
        <v>16.512783999871399</v>
      </c>
      <c r="BM185">
        <v>16.328883624953399</v>
      </c>
      <c r="BN185">
        <v>16.147031320663199</v>
      </c>
      <c r="BO185">
        <v>15.9672042779485</v>
      </c>
      <c r="BP185">
        <v>15.789379941777799</v>
      </c>
      <c r="BQ185">
        <v>15.613536008311501</v>
      </c>
      <c r="BR185">
        <v>15.4396504221047</v>
      </c>
      <c r="BS185">
        <v>15.2677013733403</v>
      </c>
      <c r="BT185">
        <v>15.0976672950943</v>
      </c>
      <c r="BU185">
        <v>14.929526860629901</v>
      </c>
      <c r="BV185">
        <v>14.763258980723</v>
      </c>
      <c r="BW185">
        <v>14.598842801017099</v>
      </c>
      <c r="BX185">
        <v>14.4362576994075</v>
      </c>
      <c r="BY185">
        <v>14.275483283454699</v>
      </c>
      <c r="BZ185">
        <v>14.1164993878267</v>
      </c>
      <c r="CA185">
        <v>13.9592860717698</v>
      </c>
      <c r="CB185">
        <v>13.8038236166073</v>
      </c>
      <c r="CC185">
        <v>13.6500925232668</v>
      </c>
    </row>
    <row r="186" spans="1:81" x14ac:dyDescent="0.25">
      <c r="A186">
        <v>16760</v>
      </c>
      <c r="B186" t="s">
        <v>474</v>
      </c>
      <c r="C186" t="s">
        <v>21</v>
      </c>
      <c r="D186">
        <v>2020</v>
      </c>
      <c r="E186" t="s">
        <v>28</v>
      </c>
      <c r="F186" t="s">
        <v>23</v>
      </c>
      <c r="G186">
        <v>2018</v>
      </c>
      <c r="H186">
        <v>1164.29</v>
      </c>
      <c r="I186">
        <v>100</v>
      </c>
      <c r="J186">
        <v>2030</v>
      </c>
      <c r="K186">
        <v>50</v>
      </c>
      <c r="L186">
        <v>582.14499999999998</v>
      </c>
      <c r="M186">
        <v>2020</v>
      </c>
      <c r="N186">
        <v>974.85</v>
      </c>
      <c r="O186">
        <v>32.541720705322497</v>
      </c>
      <c r="P186" t="s">
        <v>45</v>
      </c>
      <c r="Q186">
        <v>3.1502440188680199</v>
      </c>
      <c r="R186">
        <v>1</v>
      </c>
      <c r="S186" t="s">
        <v>592</v>
      </c>
      <c r="T186">
        <v>-1.11368485725649E-2</v>
      </c>
      <c r="AW186">
        <v>1164.29</v>
      </c>
      <c r="AX186">
        <v>1069.57</v>
      </c>
      <c r="AY186">
        <v>974.85</v>
      </c>
      <c r="AZ186">
        <v>935.57950000000005</v>
      </c>
      <c r="BA186">
        <v>896.30899999999997</v>
      </c>
      <c r="BB186">
        <v>857.0385</v>
      </c>
      <c r="BC186">
        <v>817.76800000000003</v>
      </c>
      <c r="BD186">
        <v>778.49749999999995</v>
      </c>
      <c r="BE186">
        <v>739.22699999999998</v>
      </c>
      <c r="BF186">
        <v>699.95650000000001</v>
      </c>
      <c r="BG186">
        <v>660.68599999999901</v>
      </c>
      <c r="BH186">
        <v>621.41549999999995</v>
      </c>
      <c r="BI186">
        <v>582.14499999999998</v>
      </c>
      <c r="BJ186">
        <v>575.661739287724</v>
      </c>
      <c r="BK186">
        <v>569.25068166825702</v>
      </c>
      <c r="BL186">
        <v>562.91102302668799</v>
      </c>
      <c r="BM186">
        <v>556.64196820341294</v>
      </c>
      <c r="BN186">
        <v>550.44273089439696</v>
      </c>
      <c r="BO186">
        <v>544.31253355255706</v>
      </c>
      <c r="BP186">
        <v>538.25060729023301</v>
      </c>
      <c r="BQ186">
        <v>532.25619178274997</v>
      </c>
      <c r="BR186">
        <v>526.32853517305603</v>
      </c>
      <c r="BS186">
        <v>520.46689397741295</v>
      </c>
      <c r="BT186">
        <v>514.67053299215399</v>
      </c>
      <c r="BU186">
        <v>508.93872520145902</v>
      </c>
      <c r="BV186">
        <v>503.27075168617603</v>
      </c>
      <c r="BW186">
        <v>497.66590153364598</v>
      </c>
      <c r="BX186">
        <v>492.12347174853699</v>
      </c>
      <c r="BY186">
        <v>486.64276716466799</v>
      </c>
      <c r="BZ186">
        <v>481.22310035782198</v>
      </c>
      <c r="CA186">
        <v>475.86379155951602</v>
      </c>
      <c r="CB186">
        <v>470.564168571751</v>
      </c>
      <c r="CC186">
        <v>465.32356668269301</v>
      </c>
    </row>
    <row r="187" spans="1:81" x14ac:dyDescent="0.25">
      <c r="A187">
        <v>32334</v>
      </c>
      <c r="B187" t="s">
        <v>674</v>
      </c>
      <c r="C187" t="s">
        <v>41</v>
      </c>
      <c r="D187">
        <v>2020</v>
      </c>
      <c r="E187" t="s">
        <v>105</v>
      </c>
      <c r="F187" t="s">
        <v>54</v>
      </c>
      <c r="G187">
        <v>2019</v>
      </c>
      <c r="H187">
        <v>504819</v>
      </c>
      <c r="I187">
        <v>100</v>
      </c>
      <c r="J187">
        <v>2025</v>
      </c>
      <c r="K187">
        <v>40.4</v>
      </c>
      <c r="L187">
        <v>300872.12400000001</v>
      </c>
      <c r="M187">
        <v>2020</v>
      </c>
      <c r="N187">
        <v>321000</v>
      </c>
      <c r="O187">
        <v>74.305621667935995</v>
      </c>
      <c r="P187" t="s">
        <v>24</v>
      </c>
      <c r="Q187">
        <v>3.4334048780487798</v>
      </c>
      <c r="R187">
        <v>1</v>
      </c>
      <c r="S187" t="s">
        <v>592</v>
      </c>
      <c r="T187">
        <v>-1.11368485725649E-2</v>
      </c>
      <c r="AX187">
        <v>504819</v>
      </c>
      <c r="AY187">
        <v>321000</v>
      </c>
      <c r="AZ187">
        <v>316974.42479999998</v>
      </c>
      <c r="BA187">
        <v>312948.84960000002</v>
      </c>
      <c r="BB187">
        <v>308923.27439999999</v>
      </c>
      <c r="BC187">
        <v>304897.69919999997</v>
      </c>
      <c r="BD187">
        <v>300872.12400000001</v>
      </c>
      <c r="BE187">
        <v>297521.356715306</v>
      </c>
      <c r="BF187">
        <v>294207.90641846298</v>
      </c>
      <c r="BG187">
        <v>290931.35751582898</v>
      </c>
      <c r="BH187">
        <v>287691.29904216499</v>
      </c>
      <c r="BI187">
        <v>284487.32460908801</v>
      </c>
      <c r="BJ187">
        <v>281319.032354102</v>
      </c>
      <c r="BK187">
        <v>278186.02489019401</v>
      </c>
      <c r="BL187">
        <v>275087.90925598802</v>
      </c>
      <c r="BM187">
        <v>272024.29686646099</v>
      </c>
      <c r="BN187">
        <v>268994.80346420099</v>
      </c>
      <c r="BO187">
        <v>265999.049071213</v>
      </c>
      <c r="BP187">
        <v>263036.65794126102</v>
      </c>
      <c r="BQ187">
        <v>260107.25851273499</v>
      </c>
      <c r="BR187">
        <v>257210.48336205399</v>
      </c>
      <c r="BS187">
        <v>254345.969157574</v>
      </c>
      <c r="BT187">
        <v>251513.356614024</v>
      </c>
      <c r="BU187">
        <v>248712.29044743601</v>
      </c>
      <c r="BV187">
        <v>245942.419330587</v>
      </c>
      <c r="BW187">
        <v>243203.39584893201</v>
      </c>
      <c r="BX187">
        <v>240494.87645702899</v>
      </c>
      <c r="BY187">
        <v>237816.52143545001</v>
      </c>
      <c r="BZ187">
        <v>235167.99484816901</v>
      </c>
      <c r="CA187">
        <v>232548.964500431</v>
      </c>
      <c r="CB187">
        <v>229959.10189708299</v>
      </c>
      <c r="CC187">
        <v>227398.08220137199</v>
      </c>
    </row>
    <row r="188" spans="1:81" x14ac:dyDescent="0.25">
      <c r="A188">
        <v>21236</v>
      </c>
      <c r="B188" t="s">
        <v>1669</v>
      </c>
      <c r="C188" t="s">
        <v>172</v>
      </c>
      <c r="D188">
        <v>2021</v>
      </c>
      <c r="E188" t="s">
        <v>105</v>
      </c>
      <c r="F188" t="s">
        <v>54</v>
      </c>
      <c r="G188">
        <v>2020</v>
      </c>
      <c r="H188">
        <v>1086904882</v>
      </c>
      <c r="I188">
        <v>100</v>
      </c>
      <c r="J188">
        <v>2040</v>
      </c>
      <c r="K188">
        <v>95.84</v>
      </c>
      <c r="L188">
        <v>45215243.091199897</v>
      </c>
      <c r="M188">
        <v>2020</v>
      </c>
      <c r="N188">
        <v>1086904882</v>
      </c>
      <c r="O188">
        <v>0</v>
      </c>
      <c r="P188" t="s">
        <v>45</v>
      </c>
      <c r="Q188">
        <v>4.0622124394195103</v>
      </c>
      <c r="R188">
        <v>1</v>
      </c>
      <c r="S188" t="s">
        <v>592</v>
      </c>
      <c r="T188">
        <v>-1.11368485725649E-2</v>
      </c>
      <c r="AY188">
        <v>1086904882</v>
      </c>
      <c r="AZ188">
        <v>1034820400.0545599</v>
      </c>
      <c r="BA188">
        <v>982735918.10912001</v>
      </c>
      <c r="BB188">
        <v>930651436.16367996</v>
      </c>
      <c r="BC188">
        <v>878566954.21824002</v>
      </c>
      <c r="BD188">
        <v>826482472.27279997</v>
      </c>
      <c r="BE188">
        <v>774397990.32736003</v>
      </c>
      <c r="BF188">
        <v>722313508.38191998</v>
      </c>
      <c r="BG188">
        <v>670229026.43648005</v>
      </c>
      <c r="BH188">
        <v>618144544.49103999</v>
      </c>
      <c r="BI188">
        <v>566060062.54559898</v>
      </c>
      <c r="BJ188">
        <v>513975580.60016</v>
      </c>
      <c r="BK188">
        <v>461891098.65472001</v>
      </c>
      <c r="BL188">
        <v>409806616.70928001</v>
      </c>
      <c r="BM188">
        <v>357722134.76384002</v>
      </c>
      <c r="BN188">
        <v>305637652.81840003</v>
      </c>
      <c r="BO188">
        <v>253553170.87295899</v>
      </c>
      <c r="BP188">
        <v>201468688.92752001</v>
      </c>
      <c r="BQ188">
        <v>149384206.982079</v>
      </c>
      <c r="BR188">
        <v>97299725.036640003</v>
      </c>
      <c r="BS188">
        <v>45215243.091199897</v>
      </c>
      <c r="BT188">
        <v>44711687.775721498</v>
      </c>
      <c r="BU188">
        <v>44213740.479539499</v>
      </c>
      <c r="BV188">
        <v>43721338.746992201</v>
      </c>
      <c r="BW188">
        <v>43234420.817977101</v>
      </c>
      <c r="BX188">
        <v>42752925.620204799</v>
      </c>
      <c r="BY188">
        <v>42276792.761538401</v>
      </c>
      <c r="BZ188">
        <v>41805962.522419401</v>
      </c>
      <c r="CA188">
        <v>41340375.8483769</v>
      </c>
      <c r="CB188">
        <v>40879974.342620596</v>
      </c>
      <c r="CC188">
        <v>40424700.258716501</v>
      </c>
    </row>
    <row r="189" spans="1:81" x14ac:dyDescent="0.25">
      <c r="A189">
        <v>17322</v>
      </c>
      <c r="B189" t="s">
        <v>492</v>
      </c>
      <c r="C189" t="s">
        <v>39</v>
      </c>
      <c r="D189">
        <v>2019</v>
      </c>
      <c r="E189" t="s">
        <v>60</v>
      </c>
      <c r="F189" t="s">
        <v>54</v>
      </c>
      <c r="G189">
        <v>2017</v>
      </c>
      <c r="H189">
        <v>137753.5</v>
      </c>
      <c r="I189">
        <v>78</v>
      </c>
      <c r="J189">
        <v>2025</v>
      </c>
      <c r="K189">
        <v>34</v>
      </c>
      <c r="L189">
        <v>90917.309999999896</v>
      </c>
      <c r="M189">
        <v>2020</v>
      </c>
      <c r="N189">
        <v>115051.1312</v>
      </c>
      <c r="O189">
        <v>31.637379516459099</v>
      </c>
      <c r="P189" t="s">
        <v>24</v>
      </c>
      <c r="Q189">
        <v>3.1093238370487799</v>
      </c>
      <c r="R189">
        <v>1</v>
      </c>
      <c r="S189" t="s">
        <v>592</v>
      </c>
      <c r="T189">
        <v>-1.11368485725649E-2</v>
      </c>
      <c r="AV189">
        <v>137753.5</v>
      </c>
      <c r="AW189">
        <v>130186.043733333</v>
      </c>
      <c r="AX189">
        <v>122618.58746666599</v>
      </c>
      <c r="AY189">
        <v>115051.1312</v>
      </c>
      <c r="AZ189">
        <v>110224.36696</v>
      </c>
      <c r="BA189">
        <v>105397.60272</v>
      </c>
      <c r="BB189">
        <v>100570.838479999</v>
      </c>
      <c r="BC189">
        <v>95744.0742399999</v>
      </c>
      <c r="BD189">
        <v>90917.309999999896</v>
      </c>
      <c r="BE189">
        <v>89904.777685905006</v>
      </c>
      <c r="BF189">
        <v>88903.521790867002</v>
      </c>
      <c r="BG189">
        <v>87913.416731114397</v>
      </c>
      <c r="BH189">
        <v>86934.338321483097</v>
      </c>
      <c r="BI189">
        <v>85966.163759840696</v>
      </c>
      <c r="BJ189">
        <v>85008.771611682998</v>
      </c>
      <c r="BK189">
        <v>84062.041794903897</v>
      </c>
      <c r="BL189">
        <v>83125.8555647334</v>
      </c>
      <c r="BM189">
        <v>82200.095498844094</v>
      </c>
      <c r="BN189">
        <v>81284.645482623106</v>
      </c>
      <c r="BO189">
        <v>80379.390694608504</v>
      </c>
      <c r="BP189">
        <v>79484.217592087603</v>
      </c>
      <c r="BQ189">
        <v>78599.0138968557</v>
      </c>
      <c r="BR189">
        <v>77723.668581133505</v>
      </c>
      <c r="BS189">
        <v>76858.071853641202</v>
      </c>
      <c r="BT189">
        <v>76002.115145827906</v>
      </c>
      <c r="BU189">
        <v>75155.691098254203</v>
      </c>
      <c r="BV189">
        <v>74318.693547126502</v>
      </c>
      <c r="BW189">
        <v>73491.017510981299</v>
      </c>
      <c r="BX189">
        <v>72672.559177517804</v>
      </c>
      <c r="BY189">
        <v>71863.215890577005</v>
      </c>
      <c r="BZ189">
        <v>71062.886137266105</v>
      </c>
      <c r="CA189">
        <v>70271.4695352259</v>
      </c>
      <c r="CB189">
        <v>69488.866820040494</v>
      </c>
      <c r="CC189">
        <v>68714.979832786601</v>
      </c>
    </row>
    <row r="190" spans="1:81" x14ac:dyDescent="0.25">
      <c r="A190">
        <v>841076</v>
      </c>
      <c r="B190" t="s">
        <v>1670</v>
      </c>
      <c r="C190" t="s">
        <v>59</v>
      </c>
      <c r="D190">
        <v>2021</v>
      </c>
      <c r="E190" t="s">
        <v>690</v>
      </c>
      <c r="F190" t="s">
        <v>23</v>
      </c>
      <c r="G190">
        <v>2019</v>
      </c>
      <c r="H190">
        <v>902548</v>
      </c>
      <c r="I190">
        <v>100</v>
      </c>
      <c r="J190">
        <v>2030</v>
      </c>
      <c r="K190">
        <v>100</v>
      </c>
      <c r="L190">
        <v>0</v>
      </c>
      <c r="M190">
        <v>2020</v>
      </c>
      <c r="N190">
        <v>772586</v>
      </c>
      <c r="O190">
        <v>22.753795062901901</v>
      </c>
      <c r="P190" t="s">
        <v>45</v>
      </c>
      <c r="Q190">
        <v>3.6503114441390201</v>
      </c>
      <c r="R190">
        <v>1</v>
      </c>
      <c r="S190" t="s">
        <v>592</v>
      </c>
      <c r="T190">
        <v>-1.11368485725649E-2</v>
      </c>
      <c r="AX190">
        <v>902548</v>
      </c>
      <c r="AY190">
        <v>772586</v>
      </c>
      <c r="AZ190">
        <v>695327.4</v>
      </c>
      <c r="BA190">
        <v>618068.80000000005</v>
      </c>
      <c r="BB190">
        <v>540810.19999999995</v>
      </c>
      <c r="BC190">
        <v>463551.6</v>
      </c>
      <c r="BD190">
        <v>386293</v>
      </c>
      <c r="BE190">
        <v>309034.40000000002</v>
      </c>
      <c r="BF190">
        <v>231775.8</v>
      </c>
      <c r="BG190">
        <v>154517.19999999899</v>
      </c>
      <c r="BH190">
        <v>77258.599999999904</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row>
    <row r="191" spans="1:81" x14ac:dyDescent="0.25">
      <c r="A191">
        <v>17344</v>
      </c>
      <c r="B191" t="s">
        <v>1671</v>
      </c>
      <c r="C191" t="s">
        <v>59</v>
      </c>
      <c r="D191">
        <v>2018</v>
      </c>
      <c r="E191" t="s">
        <v>690</v>
      </c>
      <c r="F191" t="s">
        <v>23</v>
      </c>
      <c r="G191">
        <v>2015</v>
      </c>
      <c r="H191">
        <v>17477</v>
      </c>
      <c r="I191">
        <v>100</v>
      </c>
      <c r="J191">
        <v>2030</v>
      </c>
      <c r="K191">
        <v>100</v>
      </c>
      <c r="L191">
        <v>0</v>
      </c>
      <c r="M191">
        <v>2020</v>
      </c>
      <c r="N191">
        <v>18350</v>
      </c>
      <c r="O191">
        <v>-4.9951364650683798</v>
      </c>
      <c r="P191" t="s">
        <v>24</v>
      </c>
      <c r="Q191">
        <v>3.6502456501390199</v>
      </c>
      <c r="R191">
        <v>1</v>
      </c>
      <c r="S191" t="s">
        <v>592</v>
      </c>
      <c r="T191">
        <v>-1.11368485725649E-2</v>
      </c>
      <c r="AT191">
        <v>17477</v>
      </c>
      <c r="AU191">
        <v>17651.599999999999</v>
      </c>
      <c r="AV191">
        <v>17826.2</v>
      </c>
      <c r="AW191">
        <v>18000.8</v>
      </c>
      <c r="AX191">
        <v>18175.400000000001</v>
      </c>
      <c r="AY191">
        <v>18350</v>
      </c>
      <c r="AZ191">
        <v>16515</v>
      </c>
      <c r="BA191">
        <v>14680</v>
      </c>
      <c r="BB191">
        <v>12845</v>
      </c>
      <c r="BC191">
        <v>11010</v>
      </c>
      <c r="BD191">
        <v>9175</v>
      </c>
      <c r="BE191">
        <v>7340</v>
      </c>
      <c r="BF191">
        <v>5505</v>
      </c>
      <c r="BG191">
        <v>3670</v>
      </c>
      <c r="BH191">
        <v>1835</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row>
    <row r="192" spans="1:81" x14ac:dyDescent="0.25">
      <c r="A192">
        <v>17367</v>
      </c>
      <c r="B192" t="s">
        <v>496</v>
      </c>
      <c r="C192" t="s">
        <v>59</v>
      </c>
      <c r="D192">
        <v>2021</v>
      </c>
      <c r="E192" t="s">
        <v>690</v>
      </c>
      <c r="F192" t="s">
        <v>23</v>
      </c>
      <c r="G192">
        <v>2019</v>
      </c>
      <c r="H192">
        <v>1339005</v>
      </c>
      <c r="I192">
        <v>100</v>
      </c>
      <c r="J192">
        <v>2036</v>
      </c>
      <c r="K192">
        <v>72</v>
      </c>
      <c r="L192">
        <v>374921.4</v>
      </c>
      <c r="M192">
        <v>2020</v>
      </c>
      <c r="N192">
        <v>1392868.34</v>
      </c>
      <c r="O192">
        <v>-5.5869988868185398</v>
      </c>
      <c r="P192" t="s">
        <v>45</v>
      </c>
      <c r="Q192">
        <v>3.3733046322073199</v>
      </c>
      <c r="R192">
        <v>1</v>
      </c>
      <c r="S192" t="s">
        <v>592</v>
      </c>
      <c r="T192">
        <v>-1.11368485725649E-2</v>
      </c>
      <c r="AX192">
        <v>1339005</v>
      </c>
      <c r="AY192">
        <v>1392868.34</v>
      </c>
      <c r="AZ192">
        <v>1329246.65625</v>
      </c>
      <c r="BA192">
        <v>1265624.9724999999</v>
      </c>
      <c r="BB192">
        <v>1202003.2887500001</v>
      </c>
      <c r="BC192">
        <v>1138381.605</v>
      </c>
      <c r="BD192">
        <v>1074759.9212499999</v>
      </c>
      <c r="BE192">
        <v>1011138.2375</v>
      </c>
      <c r="BF192">
        <v>947516.55374999996</v>
      </c>
      <c r="BG192">
        <v>883894.87</v>
      </c>
      <c r="BH192">
        <v>820273.18625000003</v>
      </c>
      <c r="BI192">
        <v>756651.50249999994</v>
      </c>
      <c r="BJ192">
        <v>693029.81874999998</v>
      </c>
      <c r="BK192">
        <v>629408.13500000001</v>
      </c>
      <c r="BL192">
        <v>565786.45125000004</v>
      </c>
      <c r="BM192">
        <v>502164.76750000002</v>
      </c>
      <c r="BN192">
        <v>438543.08374999999</v>
      </c>
      <c r="BO192">
        <v>374921.4</v>
      </c>
      <c r="BP192">
        <v>370745.957141586</v>
      </c>
      <c r="BQ192">
        <v>366617.01555800898</v>
      </c>
      <c r="BR192">
        <v>362534.05737161398</v>
      </c>
      <c r="BS192">
        <v>358496.57047226903</v>
      </c>
      <c r="BT192">
        <v>354504.04845313501</v>
      </c>
      <c r="BU192">
        <v>350555.99054715101</v>
      </c>
      <c r="BV192">
        <v>346651.901564222</v>
      </c>
      <c r="BW192">
        <v>342791.29182911001</v>
      </c>
      <c r="BX192">
        <v>338973.67712001503</v>
      </c>
      <c r="BY192">
        <v>335198.57860784401</v>
      </c>
      <c r="BZ192">
        <v>331465.52279614902</v>
      </c>
      <c r="CA192">
        <v>327774.04146174301</v>
      </c>
      <c r="CB192">
        <v>324123.67159596598</v>
      </c>
      <c r="CC192">
        <v>320513.95534661802</v>
      </c>
    </row>
    <row r="193" spans="1:81" x14ac:dyDescent="0.25">
      <c r="A193">
        <v>17533</v>
      </c>
      <c r="B193" t="s">
        <v>1672</v>
      </c>
      <c r="C193" t="s">
        <v>21</v>
      </c>
      <c r="D193">
        <v>2020</v>
      </c>
      <c r="E193" t="s">
        <v>690</v>
      </c>
      <c r="F193" t="s">
        <v>23</v>
      </c>
      <c r="G193">
        <v>2019</v>
      </c>
      <c r="H193">
        <v>614.79999999999995</v>
      </c>
      <c r="I193">
        <v>100</v>
      </c>
      <c r="J193">
        <v>2022</v>
      </c>
      <c r="K193">
        <v>100</v>
      </c>
      <c r="L193">
        <v>0</v>
      </c>
      <c r="M193">
        <v>2020</v>
      </c>
      <c r="N193">
        <v>91.8</v>
      </c>
      <c r="O193">
        <v>85.068314899154203</v>
      </c>
      <c r="P193" t="s">
        <v>24</v>
      </c>
      <c r="Q193">
        <v>3.64634152489463</v>
      </c>
      <c r="R193">
        <v>1</v>
      </c>
      <c r="S193" t="s">
        <v>592</v>
      </c>
      <c r="T193">
        <v>-1.11368485725649E-2</v>
      </c>
      <c r="AX193">
        <v>614.79999999999995</v>
      </c>
      <c r="AY193">
        <v>91.8</v>
      </c>
      <c r="AZ193">
        <v>45.9</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row>
    <row r="194" spans="1:81" x14ac:dyDescent="0.25">
      <c r="A194">
        <v>23024</v>
      </c>
      <c r="B194" t="s">
        <v>1673</v>
      </c>
      <c r="C194" t="s">
        <v>76</v>
      </c>
      <c r="D194">
        <v>2020</v>
      </c>
      <c r="E194" t="s">
        <v>32</v>
      </c>
      <c r="F194" t="s">
        <v>33</v>
      </c>
      <c r="G194">
        <v>2018</v>
      </c>
      <c r="H194">
        <v>724856.02</v>
      </c>
      <c r="I194">
        <v>98</v>
      </c>
      <c r="J194">
        <v>2030</v>
      </c>
      <c r="K194">
        <v>100</v>
      </c>
      <c r="L194">
        <v>0</v>
      </c>
      <c r="M194">
        <v>2020</v>
      </c>
      <c r="N194">
        <v>553182.55999999901</v>
      </c>
      <c r="O194">
        <v>26.866648182649701</v>
      </c>
      <c r="P194" t="s">
        <v>45</v>
      </c>
      <c r="Q194">
        <v>3.3003210862390202</v>
      </c>
      <c r="R194">
        <v>1</v>
      </c>
      <c r="S194" t="s">
        <v>592</v>
      </c>
      <c r="T194">
        <v>-1.11368485725649E-2</v>
      </c>
      <c r="AW194">
        <v>724856.02</v>
      </c>
      <c r="AX194">
        <v>639019.29</v>
      </c>
      <c r="AY194">
        <v>553182.55999999901</v>
      </c>
      <c r="AZ194">
        <v>497864.30399999901</v>
      </c>
      <c r="BA194">
        <v>442546.04799999902</v>
      </c>
      <c r="BB194">
        <v>387227.79199999903</v>
      </c>
      <c r="BC194">
        <v>331909.53599999897</v>
      </c>
      <c r="BD194">
        <v>276591.27999999898</v>
      </c>
      <c r="BE194">
        <v>221273.02399999899</v>
      </c>
      <c r="BF194">
        <v>165954.76799999899</v>
      </c>
      <c r="BG194">
        <v>110636.511999999</v>
      </c>
      <c r="BH194">
        <v>55318.255999999899</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row>
    <row r="195" spans="1:81" x14ac:dyDescent="0.25">
      <c r="A195">
        <v>6855</v>
      </c>
      <c r="B195" t="s">
        <v>1674</v>
      </c>
      <c r="C195" t="s">
        <v>59</v>
      </c>
      <c r="D195">
        <v>2019</v>
      </c>
      <c r="E195" t="s">
        <v>690</v>
      </c>
      <c r="F195" t="s">
        <v>23</v>
      </c>
      <c r="G195">
        <v>2019</v>
      </c>
      <c r="H195">
        <v>649723.9</v>
      </c>
      <c r="I195">
        <v>100</v>
      </c>
      <c r="J195">
        <v>2050</v>
      </c>
      <c r="K195">
        <v>100</v>
      </c>
      <c r="L195">
        <v>0</v>
      </c>
      <c r="M195">
        <v>2020</v>
      </c>
      <c r="N195">
        <v>591478</v>
      </c>
      <c r="O195">
        <v>8.9647156276689302</v>
      </c>
      <c r="P195" t="s">
        <v>24</v>
      </c>
      <c r="Q195">
        <v>3.6600649723899998</v>
      </c>
      <c r="R195">
        <v>1</v>
      </c>
      <c r="S195" t="s">
        <v>592</v>
      </c>
      <c r="T195">
        <v>-1.11368485725649E-2</v>
      </c>
      <c r="AX195">
        <v>649723.9</v>
      </c>
      <c r="AY195">
        <v>591478</v>
      </c>
      <c r="AZ195">
        <v>571762.06666666595</v>
      </c>
      <c r="BA195">
        <v>552046.13333333295</v>
      </c>
      <c r="BB195">
        <v>532330.19999999995</v>
      </c>
      <c r="BC195">
        <v>512614.26666666602</v>
      </c>
      <c r="BD195">
        <v>492898.33333333302</v>
      </c>
      <c r="BE195">
        <v>473182.4</v>
      </c>
      <c r="BF195">
        <v>453466.46666666598</v>
      </c>
      <c r="BG195">
        <v>433750.53333333298</v>
      </c>
      <c r="BH195">
        <v>414034.6</v>
      </c>
      <c r="BI195">
        <v>394318.66666666599</v>
      </c>
      <c r="BJ195">
        <v>374602.73333333299</v>
      </c>
      <c r="BK195">
        <v>354886.8</v>
      </c>
      <c r="BL195">
        <v>335170.866666666</v>
      </c>
      <c r="BM195">
        <v>315454.933333333</v>
      </c>
      <c r="BN195">
        <v>295739</v>
      </c>
      <c r="BO195">
        <v>276023.06666666601</v>
      </c>
      <c r="BP195">
        <v>256307.13333333301</v>
      </c>
      <c r="BQ195">
        <v>236591.2</v>
      </c>
      <c r="BR195">
        <v>216875.26666666599</v>
      </c>
      <c r="BS195">
        <v>197159.33333333299</v>
      </c>
      <c r="BT195">
        <v>177443.4</v>
      </c>
      <c r="BU195">
        <v>157727.46666666601</v>
      </c>
      <c r="BV195">
        <v>138011.53333333301</v>
      </c>
      <c r="BW195">
        <v>118295.599999999</v>
      </c>
      <c r="BX195">
        <v>98579.666666666599</v>
      </c>
      <c r="BY195">
        <v>78863.733333333294</v>
      </c>
      <c r="BZ195">
        <v>59147.799999999901</v>
      </c>
      <c r="CA195">
        <v>39431.866666666698</v>
      </c>
      <c r="CB195">
        <v>19715.933333333302</v>
      </c>
      <c r="CC195">
        <v>0</v>
      </c>
    </row>
    <row r="196" spans="1:81" x14ac:dyDescent="0.25">
      <c r="A196">
        <v>17895</v>
      </c>
      <c r="B196" t="s">
        <v>1675</v>
      </c>
      <c r="C196" t="s">
        <v>59</v>
      </c>
      <c r="D196">
        <v>2020</v>
      </c>
      <c r="E196" t="s">
        <v>32</v>
      </c>
      <c r="F196" t="s">
        <v>33</v>
      </c>
      <c r="G196">
        <v>2014</v>
      </c>
      <c r="H196">
        <v>999838</v>
      </c>
      <c r="I196">
        <v>100</v>
      </c>
      <c r="J196">
        <v>2051</v>
      </c>
      <c r="K196">
        <v>100</v>
      </c>
      <c r="L196">
        <v>0</v>
      </c>
      <c r="M196">
        <v>2020</v>
      </c>
      <c r="N196">
        <v>880563</v>
      </c>
      <c r="O196">
        <v>-2.2799481097109</v>
      </c>
      <c r="P196" t="s">
        <v>45</v>
      </c>
      <c r="Q196">
        <v>3.3307576048780501</v>
      </c>
      <c r="R196">
        <v>1</v>
      </c>
      <c r="S196" t="s">
        <v>592</v>
      </c>
      <c r="T196">
        <v>-1.11368485725649E-2</v>
      </c>
      <c r="AS196">
        <v>999838</v>
      </c>
      <c r="AT196">
        <v>979958.83333333302</v>
      </c>
      <c r="AU196">
        <v>960079.66666666605</v>
      </c>
      <c r="AV196">
        <v>940200.5</v>
      </c>
      <c r="AW196">
        <v>920321.33333333302</v>
      </c>
      <c r="AX196">
        <v>900442.16666666605</v>
      </c>
      <c r="AY196">
        <v>880563</v>
      </c>
      <c r="AZ196">
        <v>852157.74193548295</v>
      </c>
      <c r="BA196">
        <v>823752.48387096694</v>
      </c>
      <c r="BB196">
        <v>795347.22580645105</v>
      </c>
      <c r="BC196">
        <v>766941.96774193505</v>
      </c>
      <c r="BD196">
        <v>738536.70967741904</v>
      </c>
      <c r="BE196">
        <v>710131.45161290304</v>
      </c>
      <c r="BF196">
        <v>681726.19354838703</v>
      </c>
      <c r="BG196">
        <v>653320.93548387103</v>
      </c>
      <c r="BH196">
        <v>624915.67741935397</v>
      </c>
      <c r="BI196">
        <v>596510.41935483797</v>
      </c>
      <c r="BJ196">
        <v>568105.16129032196</v>
      </c>
      <c r="BK196">
        <v>539699.90322580596</v>
      </c>
      <c r="BL196">
        <v>511294.64516129001</v>
      </c>
      <c r="BM196">
        <v>482889.38709677401</v>
      </c>
      <c r="BN196">
        <v>454484.129032258</v>
      </c>
      <c r="BO196">
        <v>426078.87096774101</v>
      </c>
      <c r="BP196">
        <v>397673.612903225</v>
      </c>
      <c r="BQ196">
        <v>369268.354838709</v>
      </c>
      <c r="BR196">
        <v>340863.09677419299</v>
      </c>
      <c r="BS196">
        <v>312457.83870967699</v>
      </c>
      <c r="BT196">
        <v>284052.58064516098</v>
      </c>
      <c r="BU196">
        <v>255647.32258064501</v>
      </c>
      <c r="BV196">
        <v>227242.06451612801</v>
      </c>
      <c r="BW196">
        <v>198836.80645161201</v>
      </c>
      <c r="BX196">
        <v>170431.548387096</v>
      </c>
      <c r="BY196">
        <v>142026.29032258</v>
      </c>
      <c r="BZ196">
        <v>113621.03225806401</v>
      </c>
      <c r="CA196">
        <v>85215.774193548306</v>
      </c>
      <c r="CB196">
        <v>56810.516129032301</v>
      </c>
      <c r="CC196">
        <v>28405.2580645161</v>
      </c>
    </row>
    <row r="197" spans="1:81" x14ac:dyDescent="0.25">
      <c r="A197">
        <v>37310</v>
      </c>
      <c r="B197" t="s">
        <v>678</v>
      </c>
      <c r="C197" t="s">
        <v>59</v>
      </c>
      <c r="D197">
        <v>2019</v>
      </c>
      <c r="E197" t="s">
        <v>690</v>
      </c>
      <c r="F197" t="s">
        <v>23</v>
      </c>
      <c r="G197">
        <v>2019</v>
      </c>
      <c r="H197">
        <v>31327</v>
      </c>
      <c r="I197">
        <v>100</v>
      </c>
      <c r="J197">
        <v>2030</v>
      </c>
      <c r="K197">
        <v>50</v>
      </c>
      <c r="L197">
        <v>15663.5</v>
      </c>
      <c r="M197">
        <v>2020</v>
      </c>
      <c r="N197">
        <v>30029</v>
      </c>
      <c r="O197">
        <v>8.2867813707025899</v>
      </c>
      <c r="P197" t="s">
        <v>24</v>
      </c>
      <c r="Q197">
        <v>3.1502470351390199</v>
      </c>
      <c r="R197">
        <v>1</v>
      </c>
      <c r="S197" t="s">
        <v>592</v>
      </c>
      <c r="T197">
        <v>-1.11368485725649E-2</v>
      </c>
      <c r="AX197">
        <v>31327</v>
      </c>
      <c r="AY197">
        <v>30029</v>
      </c>
      <c r="AZ197">
        <v>28592.45</v>
      </c>
      <c r="BA197">
        <v>27155.9</v>
      </c>
      <c r="BB197">
        <v>25719.35</v>
      </c>
      <c r="BC197">
        <v>24282.799999999999</v>
      </c>
      <c r="BD197">
        <v>22846.25</v>
      </c>
      <c r="BE197">
        <v>21409.7</v>
      </c>
      <c r="BF197">
        <v>19973.150000000001</v>
      </c>
      <c r="BG197">
        <v>18536.599999999999</v>
      </c>
      <c r="BH197">
        <v>17100.05</v>
      </c>
      <c r="BI197">
        <v>15663.5</v>
      </c>
      <c r="BJ197">
        <v>15489.0579723836</v>
      </c>
      <c r="BK197">
        <v>15316.5586792135</v>
      </c>
      <c r="BL197">
        <v>15145.9804845503</v>
      </c>
      <c r="BM197">
        <v>14977.3019934108</v>
      </c>
      <c r="BN197">
        <v>14810.5020490846</v>
      </c>
      <c r="BO197">
        <v>14645.5597304803</v>
      </c>
      <c r="BP197">
        <v>14482.4543495015</v>
      </c>
      <c r="BQ197">
        <v>14321.165448452</v>
      </c>
      <c r="BR197">
        <v>14161.672797469901</v>
      </c>
      <c r="BS197">
        <v>14003.956391990299</v>
      </c>
      <c r="BT197">
        <v>13847.9964502359</v>
      </c>
      <c r="BU197">
        <v>13693.773410736199</v>
      </c>
      <c r="BV197">
        <v>13541.2679298738</v>
      </c>
      <c r="BW197">
        <v>13390.4608794583</v>
      </c>
      <c r="BX197">
        <v>13241.3333443269</v>
      </c>
      <c r="BY197">
        <v>13093.866619972299</v>
      </c>
      <c r="BZ197">
        <v>12948.042210196299</v>
      </c>
      <c r="CA197">
        <v>12803.841824790101</v>
      </c>
      <c r="CB197">
        <v>12661.247377240399</v>
      </c>
      <c r="CC197">
        <v>12520.2409824603</v>
      </c>
    </row>
    <row r="198" spans="1:81" x14ac:dyDescent="0.25">
      <c r="A198">
        <v>832494</v>
      </c>
      <c r="B198" t="s">
        <v>1676</v>
      </c>
      <c r="C198" t="s">
        <v>59</v>
      </c>
      <c r="D198">
        <v>2020</v>
      </c>
      <c r="E198" t="s">
        <v>105</v>
      </c>
      <c r="F198" t="s">
        <v>54</v>
      </c>
      <c r="G198">
        <v>2019</v>
      </c>
      <c r="H198">
        <v>6814272</v>
      </c>
      <c r="I198">
        <v>99.65</v>
      </c>
      <c r="J198">
        <v>2050</v>
      </c>
      <c r="K198">
        <v>100</v>
      </c>
      <c r="L198">
        <v>0</v>
      </c>
      <c r="M198">
        <v>2020</v>
      </c>
      <c r="N198">
        <v>6584188</v>
      </c>
      <c r="O198">
        <v>3.3765015543846801</v>
      </c>
      <c r="P198" t="s">
        <v>45</v>
      </c>
      <c r="Q198">
        <v>3.9971814272000001</v>
      </c>
      <c r="R198">
        <v>1</v>
      </c>
      <c r="S198" t="s">
        <v>592</v>
      </c>
      <c r="T198">
        <v>-1.11368485725649E-2</v>
      </c>
      <c r="AX198">
        <v>6814272</v>
      </c>
      <c r="AY198">
        <v>6584188</v>
      </c>
      <c r="AZ198">
        <v>6364715.0666666599</v>
      </c>
      <c r="BA198">
        <v>6145242.13333333</v>
      </c>
      <c r="BB198">
        <v>5925769.2000000002</v>
      </c>
      <c r="BC198">
        <v>5706296.2666666601</v>
      </c>
      <c r="BD198">
        <v>5486823.3333333302</v>
      </c>
      <c r="BE198">
        <v>5267350.4000000004</v>
      </c>
      <c r="BF198">
        <v>5047877.4666666603</v>
      </c>
      <c r="BG198">
        <v>4828404.5333333304</v>
      </c>
      <c r="BH198">
        <v>4608931.5999999996</v>
      </c>
      <c r="BI198">
        <v>4389458.6666666605</v>
      </c>
      <c r="BJ198">
        <v>4169985.7333333301</v>
      </c>
      <c r="BK198">
        <v>3950512.8</v>
      </c>
      <c r="BL198">
        <v>3731039.8666666602</v>
      </c>
      <c r="BM198">
        <v>3511566.9333333299</v>
      </c>
      <c r="BN198">
        <v>3292094</v>
      </c>
      <c r="BO198">
        <v>3072621.0666666599</v>
      </c>
      <c r="BP198">
        <v>2853148.13333333</v>
      </c>
      <c r="BQ198">
        <v>2633675.2000000002</v>
      </c>
      <c r="BR198">
        <v>2414202.2666666601</v>
      </c>
      <c r="BS198">
        <v>2194729.3333333302</v>
      </c>
      <c r="BT198">
        <v>1975256.4</v>
      </c>
      <c r="BU198">
        <v>1755783.46666666</v>
      </c>
      <c r="BV198">
        <v>1536310.5333333299</v>
      </c>
      <c r="BW198">
        <v>1316837.5999999901</v>
      </c>
      <c r="BX198">
        <v>1097364.66666666</v>
      </c>
      <c r="BY198">
        <v>877891.73333333305</v>
      </c>
      <c r="BZ198">
        <v>658418.799999999</v>
      </c>
      <c r="CA198">
        <v>438945.866666666</v>
      </c>
      <c r="CB198">
        <v>219472.933333333</v>
      </c>
      <c r="CC198">
        <v>0</v>
      </c>
    </row>
    <row r="199" spans="1:81" x14ac:dyDescent="0.25">
      <c r="A199">
        <v>31463</v>
      </c>
      <c r="B199" t="s">
        <v>510</v>
      </c>
      <c r="C199" t="s">
        <v>21</v>
      </c>
      <c r="D199">
        <v>2020</v>
      </c>
      <c r="E199" t="s">
        <v>690</v>
      </c>
      <c r="F199" t="s">
        <v>23</v>
      </c>
      <c r="G199">
        <v>2017</v>
      </c>
      <c r="H199">
        <v>3481.29</v>
      </c>
      <c r="I199">
        <v>100</v>
      </c>
      <c r="J199">
        <v>2025</v>
      </c>
      <c r="K199">
        <v>97</v>
      </c>
      <c r="L199">
        <v>104.4387</v>
      </c>
      <c r="M199">
        <v>2020</v>
      </c>
      <c r="N199">
        <v>331.77</v>
      </c>
      <c r="O199">
        <v>93.267950531313005</v>
      </c>
      <c r="P199" t="s">
        <v>24</v>
      </c>
      <c r="Q199">
        <v>3.6178052261777802</v>
      </c>
      <c r="R199">
        <v>1</v>
      </c>
      <c r="S199" t="s">
        <v>592</v>
      </c>
      <c r="T199">
        <v>-1.11368485725649E-2</v>
      </c>
      <c r="AV199">
        <v>3481.29</v>
      </c>
      <c r="AW199">
        <v>2431.4499999999998</v>
      </c>
      <c r="AX199">
        <v>1381.61</v>
      </c>
      <c r="AY199">
        <v>331.77</v>
      </c>
      <c r="AZ199">
        <v>286.30374</v>
      </c>
      <c r="BA199">
        <v>240.83748</v>
      </c>
      <c r="BB199">
        <v>195.37121999999999</v>
      </c>
      <c r="BC199">
        <v>149.90495999999999</v>
      </c>
      <c r="BD199">
        <v>104.4387</v>
      </c>
      <c r="BE199">
        <v>103.275582012984</v>
      </c>
      <c r="BF199">
        <v>102.12541749486201</v>
      </c>
      <c r="BG199">
        <v>100.98806218481199</v>
      </c>
      <c r="BH199">
        <v>99.863373428623106</v>
      </c>
      <c r="BI199">
        <v>98.751210160802998</v>
      </c>
      <c r="BJ199">
        <v>97.651432886884606</v>
      </c>
      <c r="BK199">
        <v>96.563903665929402</v>
      </c>
      <c r="BL199">
        <v>95.4884860932262</v>
      </c>
      <c r="BM199">
        <v>94.425045283182499</v>
      </c>
      <c r="BN199">
        <v>93.373447852406102</v>
      </c>
      <c r="BO199">
        <v>92.333561902975603</v>
      </c>
      <c r="BP199">
        <v>91.305257005896607</v>
      </c>
      <c r="BQ199">
        <v>90.288404184742802</v>
      </c>
      <c r="BR199">
        <v>89.282875899478796</v>
      </c>
      <c r="BS199">
        <v>88.288546030463195</v>
      </c>
      <c r="BT199">
        <v>87.305289862630005</v>
      </c>
      <c r="BU199">
        <v>86.332984069846006</v>
      </c>
      <c r="BV199">
        <v>85.371506699442506</v>
      </c>
      <c r="BW199">
        <v>84.420737156919103</v>
      </c>
      <c r="BX199">
        <v>83.480556190818106</v>
      </c>
      <c r="BY199">
        <v>82.5508458777675</v>
      </c>
      <c r="BZ199">
        <v>81.631489607689701</v>
      </c>
      <c r="CA199">
        <v>80.722372069175904</v>
      </c>
      <c r="CB199">
        <v>79.823379235023296</v>
      </c>
      <c r="CC199">
        <v>78.934398347932401</v>
      </c>
    </row>
    <row r="200" spans="1:81" x14ac:dyDescent="0.25">
      <c r="A200">
        <v>23126</v>
      </c>
      <c r="B200" t="s">
        <v>1677</v>
      </c>
      <c r="C200" t="s">
        <v>52</v>
      </c>
      <c r="D200">
        <v>2019</v>
      </c>
      <c r="E200" t="s">
        <v>60</v>
      </c>
      <c r="F200" t="s">
        <v>54</v>
      </c>
      <c r="G200">
        <v>2020</v>
      </c>
      <c r="H200">
        <v>14861</v>
      </c>
      <c r="I200">
        <v>100</v>
      </c>
      <c r="J200">
        <v>2040</v>
      </c>
      <c r="K200">
        <v>0</v>
      </c>
      <c r="L200">
        <v>14861</v>
      </c>
      <c r="M200">
        <v>2020</v>
      </c>
      <c r="N200">
        <v>14861</v>
      </c>
      <c r="O200">
        <v>0</v>
      </c>
      <c r="P200" t="s">
        <v>45</v>
      </c>
      <c r="Q200">
        <v>2.99512377611951</v>
      </c>
      <c r="R200">
        <v>1</v>
      </c>
      <c r="S200" t="s">
        <v>592</v>
      </c>
      <c r="T200">
        <v>-1.11368485725649E-2</v>
      </c>
      <c r="AY200">
        <v>14861</v>
      </c>
      <c r="AZ200">
        <v>14861</v>
      </c>
      <c r="BA200">
        <v>14861</v>
      </c>
      <c r="BB200">
        <v>14861</v>
      </c>
      <c r="BC200">
        <v>14861</v>
      </c>
      <c r="BD200">
        <v>14861</v>
      </c>
      <c r="BE200">
        <v>14861</v>
      </c>
      <c r="BF200">
        <v>14861</v>
      </c>
      <c r="BG200">
        <v>14861</v>
      </c>
      <c r="BH200">
        <v>14861</v>
      </c>
      <c r="BI200">
        <v>14861</v>
      </c>
      <c r="BJ200">
        <v>14861</v>
      </c>
      <c r="BK200">
        <v>14861</v>
      </c>
      <c r="BL200">
        <v>14861</v>
      </c>
      <c r="BM200">
        <v>14861</v>
      </c>
      <c r="BN200">
        <v>14861</v>
      </c>
      <c r="BO200">
        <v>14861</v>
      </c>
      <c r="BP200">
        <v>14861</v>
      </c>
      <c r="BQ200">
        <v>14861</v>
      </c>
      <c r="BR200">
        <v>14861</v>
      </c>
      <c r="BS200">
        <v>14861</v>
      </c>
      <c r="BT200">
        <v>14695.495293363099</v>
      </c>
      <c r="BU200">
        <v>14531.833787582</v>
      </c>
      <c r="BV200">
        <v>14369.9949552081</v>
      </c>
      <c r="BW200">
        <v>14209.958497403401</v>
      </c>
      <c r="BX200">
        <v>14051.7043413954</v>
      </c>
      <c r="BY200">
        <v>13895.212637958801</v>
      </c>
      <c r="BZ200">
        <v>13740.4637589263</v>
      </c>
      <c r="CA200">
        <v>13587.4382947263</v>
      </c>
      <c r="CB200">
        <v>13436.117051948801</v>
      </c>
      <c r="CC200">
        <v>13286.481050938</v>
      </c>
    </row>
    <row r="201" spans="1:81" x14ac:dyDescent="0.25">
      <c r="A201">
        <v>18095</v>
      </c>
      <c r="B201" t="s">
        <v>1678</v>
      </c>
      <c r="C201" t="s">
        <v>52</v>
      </c>
      <c r="D201">
        <v>2018</v>
      </c>
      <c r="E201" t="s">
        <v>60</v>
      </c>
      <c r="F201" t="s">
        <v>54</v>
      </c>
      <c r="G201">
        <v>2017</v>
      </c>
      <c r="H201">
        <v>198478</v>
      </c>
      <c r="I201">
        <v>100</v>
      </c>
      <c r="J201">
        <v>2050</v>
      </c>
      <c r="K201">
        <v>75</v>
      </c>
      <c r="L201">
        <v>49619.5</v>
      </c>
      <c r="M201">
        <v>2020</v>
      </c>
      <c r="N201">
        <v>183452</v>
      </c>
      <c r="O201">
        <v>10.0941498134134</v>
      </c>
      <c r="P201" t="s">
        <v>24</v>
      </c>
      <c r="Q201">
        <v>3.7500198478</v>
      </c>
      <c r="R201">
        <v>1</v>
      </c>
      <c r="S201" t="s">
        <v>592</v>
      </c>
      <c r="T201">
        <v>-1.11368485725649E-2</v>
      </c>
      <c r="AV201">
        <v>198478</v>
      </c>
      <c r="AW201">
        <v>193469.33333333299</v>
      </c>
      <c r="AX201">
        <v>188460.66666666599</v>
      </c>
      <c r="AY201">
        <v>183452</v>
      </c>
      <c r="AZ201">
        <v>178990.91666666599</v>
      </c>
      <c r="BA201">
        <v>174529.83333333299</v>
      </c>
      <c r="BB201">
        <v>170068.75</v>
      </c>
      <c r="BC201">
        <v>165607.66666666599</v>
      </c>
      <c r="BD201">
        <v>161146.58333333299</v>
      </c>
      <c r="BE201">
        <v>156685.5</v>
      </c>
      <c r="BF201">
        <v>152224.41666666599</v>
      </c>
      <c r="BG201">
        <v>147763.33333333299</v>
      </c>
      <c r="BH201">
        <v>143302.25</v>
      </c>
      <c r="BI201">
        <v>138841.16666666599</v>
      </c>
      <c r="BJ201">
        <v>134380.08333333299</v>
      </c>
      <c r="BK201">
        <v>129919</v>
      </c>
      <c r="BL201">
        <v>125457.916666666</v>
      </c>
      <c r="BM201">
        <v>120996.83333333299</v>
      </c>
      <c r="BN201">
        <v>116535.75</v>
      </c>
      <c r="BO201">
        <v>112074.666666666</v>
      </c>
      <c r="BP201">
        <v>107613.58333333299</v>
      </c>
      <c r="BQ201">
        <v>103152.5</v>
      </c>
      <c r="BR201">
        <v>98691.416666666599</v>
      </c>
      <c r="BS201">
        <v>94230.333333333299</v>
      </c>
      <c r="BT201">
        <v>89769.25</v>
      </c>
      <c r="BU201">
        <v>85308.166666666599</v>
      </c>
      <c r="BV201">
        <v>80847.083333333299</v>
      </c>
      <c r="BW201">
        <v>76386</v>
      </c>
      <c r="BX201">
        <v>71924.916666666599</v>
      </c>
      <c r="BY201">
        <v>67463.833333333299</v>
      </c>
      <c r="BZ201">
        <v>63002.75</v>
      </c>
      <c r="CA201">
        <v>58541.666666666599</v>
      </c>
      <c r="CB201">
        <v>54080.583333333299</v>
      </c>
      <c r="CC201">
        <v>49619.5</v>
      </c>
    </row>
    <row r="202" spans="1:81" x14ac:dyDescent="0.25">
      <c r="A202">
        <v>18047</v>
      </c>
      <c r="B202" t="s">
        <v>1679</v>
      </c>
      <c r="C202" t="s">
        <v>380</v>
      </c>
      <c r="D202">
        <v>2021</v>
      </c>
      <c r="E202" t="s">
        <v>690</v>
      </c>
      <c r="F202" t="s">
        <v>23</v>
      </c>
      <c r="G202">
        <v>2018</v>
      </c>
      <c r="H202">
        <v>19266392</v>
      </c>
      <c r="I202">
        <v>99.9</v>
      </c>
      <c r="J202">
        <v>2050</v>
      </c>
      <c r="K202">
        <v>100</v>
      </c>
      <c r="L202">
        <v>0</v>
      </c>
      <c r="M202">
        <v>2020</v>
      </c>
      <c r="N202">
        <v>8381392</v>
      </c>
      <c r="O202">
        <v>56.563356961763297</v>
      </c>
      <c r="P202" t="s">
        <v>45</v>
      </c>
      <c r="Q202">
        <v>3.6609327</v>
      </c>
      <c r="R202">
        <v>1</v>
      </c>
      <c r="S202" t="s">
        <v>592</v>
      </c>
      <c r="T202">
        <v>-1.11368485725649E-2</v>
      </c>
      <c r="AW202">
        <v>19266392</v>
      </c>
      <c r="AX202">
        <v>13823892</v>
      </c>
      <c r="AY202">
        <v>8381392</v>
      </c>
      <c r="AZ202">
        <v>8102012.2666666601</v>
      </c>
      <c r="BA202">
        <v>7822632.5333333304</v>
      </c>
      <c r="BB202">
        <v>7543252.7999999998</v>
      </c>
      <c r="BC202">
        <v>7263873.0666666599</v>
      </c>
      <c r="BD202">
        <v>6984493.3333333302</v>
      </c>
      <c r="BE202">
        <v>6705113.5999999996</v>
      </c>
      <c r="BF202">
        <v>6425733.8666666597</v>
      </c>
      <c r="BG202">
        <v>6146354.13333333</v>
      </c>
      <c r="BH202">
        <v>5866974.4000000004</v>
      </c>
      <c r="BI202">
        <v>5587594.6666666605</v>
      </c>
      <c r="BJ202">
        <v>5308214.9333333299</v>
      </c>
      <c r="BK202">
        <v>5028835.1999999899</v>
      </c>
      <c r="BL202">
        <v>4749455.4666666603</v>
      </c>
      <c r="BM202">
        <v>4470075.7333333297</v>
      </c>
      <c r="BN202">
        <v>4190696</v>
      </c>
      <c r="BO202">
        <v>3911316.2666666601</v>
      </c>
      <c r="BP202">
        <v>3631936.5333333299</v>
      </c>
      <c r="BQ202">
        <v>3352556.8</v>
      </c>
      <c r="BR202">
        <v>3073177.0666666599</v>
      </c>
      <c r="BS202">
        <v>2793797.3333333302</v>
      </c>
      <c r="BT202">
        <v>2514417.6</v>
      </c>
      <c r="BU202">
        <v>2235037.8666666602</v>
      </c>
      <c r="BV202">
        <v>1955658.13333333</v>
      </c>
      <c r="BW202">
        <v>1676278.3999999899</v>
      </c>
      <c r="BX202">
        <v>1396898.66666666</v>
      </c>
      <c r="BY202">
        <v>1117518.9333333301</v>
      </c>
      <c r="BZ202">
        <v>838139.2</v>
      </c>
      <c r="CA202">
        <v>558759.46666666598</v>
      </c>
      <c r="CB202">
        <v>279379.73333333299</v>
      </c>
      <c r="CC202">
        <v>0</v>
      </c>
    </row>
    <row r="203" spans="1:81" x14ac:dyDescent="0.25">
      <c r="A203">
        <v>22570</v>
      </c>
      <c r="B203" t="s">
        <v>1680</v>
      </c>
      <c r="C203" t="s">
        <v>78</v>
      </c>
      <c r="D203">
        <v>2019</v>
      </c>
      <c r="E203" t="s">
        <v>32</v>
      </c>
      <c r="F203" t="s">
        <v>33</v>
      </c>
      <c r="G203">
        <v>2018</v>
      </c>
      <c r="H203">
        <v>23759</v>
      </c>
      <c r="I203">
        <v>100</v>
      </c>
      <c r="J203">
        <v>2023</v>
      </c>
      <c r="K203">
        <v>7.2</v>
      </c>
      <c r="L203">
        <v>22048.351999999999</v>
      </c>
      <c r="M203">
        <v>2020</v>
      </c>
      <c r="N203">
        <v>19168</v>
      </c>
      <c r="O203">
        <v>267.95623030141599</v>
      </c>
      <c r="P203" t="s">
        <v>24</v>
      </c>
      <c r="Q203">
        <v>2.3888317712926801</v>
      </c>
      <c r="R203">
        <v>1</v>
      </c>
      <c r="S203" t="s">
        <v>592</v>
      </c>
      <c r="T203">
        <v>-1.11368485725649E-2</v>
      </c>
      <c r="AW203">
        <v>23759</v>
      </c>
      <c r="AX203">
        <v>21463.5</v>
      </c>
      <c r="AY203">
        <v>19168</v>
      </c>
      <c r="AZ203">
        <v>20128.117333333299</v>
      </c>
      <c r="BA203">
        <v>21088.234666666602</v>
      </c>
      <c r="BB203">
        <v>22048.351999999999</v>
      </c>
      <c r="BC203">
        <v>21802.8028425013</v>
      </c>
      <c r="BD203">
        <v>21559.988328786902</v>
      </c>
      <c r="BE203">
        <v>21319.878003542901</v>
      </c>
      <c r="BF203">
        <v>21082.441750631901</v>
      </c>
      <c r="BG203">
        <v>20847.649789315201</v>
      </c>
      <c r="BH203">
        <v>20615.4726705178</v>
      </c>
      <c r="BI203">
        <v>20385.881273134299</v>
      </c>
      <c r="BJ203">
        <v>20158.8468003772</v>
      </c>
      <c r="BK203">
        <v>19934.340776163801</v>
      </c>
      <c r="BL203">
        <v>19712.335041545801</v>
      </c>
      <c r="BM203">
        <v>19492.801751176401</v>
      </c>
      <c r="BN203">
        <v>19275.713369818499</v>
      </c>
      <c r="BO203">
        <v>19061.042668890699</v>
      </c>
      <c r="BP203">
        <v>18848.762723052099</v>
      </c>
      <c r="BQ203">
        <v>18638.846906825202</v>
      </c>
      <c r="BR203">
        <v>18431.268891256699</v>
      </c>
      <c r="BS203">
        <v>18226.002640614501</v>
      </c>
      <c r="BT203">
        <v>18023.022409122899</v>
      </c>
      <c r="BU203">
        <v>17822.302737732502</v>
      </c>
      <c r="BV203">
        <v>17623.818450928</v>
      </c>
      <c r="BW203">
        <v>17427.544653569599</v>
      </c>
      <c r="BX203">
        <v>17233.456727771201</v>
      </c>
      <c r="BY203">
        <v>17041.5303298121</v>
      </c>
      <c r="BZ203">
        <v>16851.741387084301</v>
      </c>
      <c r="CA203">
        <v>16664.0660950723</v>
      </c>
      <c r="CB203">
        <v>16478.4809143682</v>
      </c>
      <c r="CC203">
        <v>16294.962567719</v>
      </c>
    </row>
    <row r="204" spans="1:81" x14ac:dyDescent="0.25">
      <c r="A204">
        <v>32014</v>
      </c>
      <c r="B204" t="s">
        <v>518</v>
      </c>
      <c r="C204" t="s">
        <v>252</v>
      </c>
      <c r="D204">
        <v>2020</v>
      </c>
      <c r="E204" t="s">
        <v>28</v>
      </c>
      <c r="F204" t="s">
        <v>23</v>
      </c>
      <c r="G204">
        <v>2015</v>
      </c>
      <c r="H204">
        <v>38504</v>
      </c>
      <c r="I204">
        <v>100</v>
      </c>
      <c r="J204">
        <v>2030</v>
      </c>
      <c r="K204">
        <v>37.5</v>
      </c>
      <c r="L204">
        <v>24065</v>
      </c>
      <c r="M204">
        <v>2020</v>
      </c>
      <c r="N204">
        <v>32497</v>
      </c>
      <c r="O204">
        <v>7.3726100356063604</v>
      </c>
      <c r="P204" t="s">
        <v>24</v>
      </c>
      <c r="Q204">
        <v>3.0252472445390199</v>
      </c>
      <c r="R204">
        <v>1</v>
      </c>
      <c r="S204" t="s">
        <v>592</v>
      </c>
      <c r="T204">
        <v>-1.11368485725649E-2</v>
      </c>
      <c r="AT204">
        <v>38504</v>
      </c>
      <c r="AU204">
        <v>37302.6</v>
      </c>
      <c r="AV204">
        <v>36101.199999999997</v>
      </c>
      <c r="AW204">
        <v>34899.800000000003</v>
      </c>
      <c r="AX204">
        <v>33698.400000000001</v>
      </c>
      <c r="AY204">
        <v>32497</v>
      </c>
      <c r="AZ204">
        <v>31653.8</v>
      </c>
      <c r="BA204">
        <v>30810.6</v>
      </c>
      <c r="BB204">
        <v>29967.4</v>
      </c>
      <c r="BC204">
        <v>29124.2</v>
      </c>
      <c r="BD204">
        <v>28281</v>
      </c>
      <c r="BE204">
        <v>27437.8</v>
      </c>
      <c r="BF204">
        <v>26594.6</v>
      </c>
      <c r="BG204">
        <v>25751.4</v>
      </c>
      <c r="BH204">
        <v>24908.2</v>
      </c>
      <c r="BI204">
        <v>24065</v>
      </c>
      <c r="BJ204">
        <v>23796.991739101199</v>
      </c>
      <c r="BK204">
        <v>23531.968245620199</v>
      </c>
      <c r="BL204">
        <v>23269.896278654302</v>
      </c>
      <c r="BM204">
        <v>23010.7429674997</v>
      </c>
      <c r="BN204">
        <v>22754.475807528401</v>
      </c>
      <c r="BO204">
        <v>22501.062656111899</v>
      </c>
      <c r="BP204">
        <v>22250.471728589</v>
      </c>
      <c r="BQ204">
        <v>22002.671594279502</v>
      </c>
      <c r="BR204">
        <v>21757.631172542198</v>
      </c>
      <c r="BS204">
        <v>21515.3197288759</v>
      </c>
      <c r="BT204">
        <v>21275.706871064998</v>
      </c>
      <c r="BU204">
        <v>21038.762545367699</v>
      </c>
      <c r="BV204">
        <v>20804.457032745799</v>
      </c>
      <c r="BW204">
        <v>20572.760945137699</v>
      </c>
      <c r="BX204">
        <v>20343.645221772102</v>
      </c>
      <c r="BY204">
        <v>20117.0811255232</v>
      </c>
      <c r="BZ204">
        <v>19893.040239306301</v>
      </c>
      <c r="CA204">
        <v>19671.494462513201</v>
      </c>
      <c r="CB204">
        <v>19452.4160074881</v>
      </c>
      <c r="CC204">
        <v>19235.777396042198</v>
      </c>
    </row>
    <row r="205" spans="1:81" x14ac:dyDescent="0.25">
      <c r="A205">
        <v>18939</v>
      </c>
      <c r="B205" t="s">
        <v>1681</v>
      </c>
      <c r="C205" t="s">
        <v>27</v>
      </c>
      <c r="D205">
        <v>2013</v>
      </c>
      <c r="E205" t="s">
        <v>28</v>
      </c>
      <c r="F205" t="s">
        <v>23</v>
      </c>
      <c r="G205">
        <v>2013</v>
      </c>
      <c r="H205">
        <v>31653</v>
      </c>
      <c r="I205">
        <v>100</v>
      </c>
      <c r="J205">
        <v>2023</v>
      </c>
      <c r="K205">
        <v>25</v>
      </c>
      <c r="L205">
        <v>23739.75</v>
      </c>
      <c r="M205">
        <v>2020</v>
      </c>
      <c r="N205">
        <v>31653.02</v>
      </c>
      <c r="O205">
        <v>188.68840749023701</v>
      </c>
      <c r="P205" t="s">
        <v>691</v>
      </c>
      <c r="Q205">
        <v>2.8968352600926801</v>
      </c>
      <c r="R205">
        <v>1</v>
      </c>
      <c r="S205" t="s">
        <v>592</v>
      </c>
      <c r="T205">
        <v>-1.11368485725649E-2</v>
      </c>
      <c r="AR205">
        <v>31653</v>
      </c>
      <c r="AS205">
        <v>31653.002857142801</v>
      </c>
      <c r="AT205">
        <v>31653.0057142857</v>
      </c>
      <c r="AU205">
        <v>31653.008571428501</v>
      </c>
      <c r="AV205">
        <v>31653.011428571401</v>
      </c>
      <c r="AW205">
        <v>31653.014285714198</v>
      </c>
      <c r="AX205">
        <v>31653.017142857101</v>
      </c>
      <c r="AY205">
        <v>31653.02</v>
      </c>
      <c r="AZ205">
        <v>29015.2633333333</v>
      </c>
      <c r="BA205">
        <v>26377.506666666599</v>
      </c>
      <c r="BB205">
        <v>23739.75</v>
      </c>
      <c r="BC205">
        <v>23475.363999099402</v>
      </c>
      <c r="BD205">
        <v>23213.9224250556</v>
      </c>
      <c r="BE205">
        <v>22955.3924862325</v>
      </c>
      <c r="BF205">
        <v>22699.741756189502</v>
      </c>
      <c r="BG205">
        <v>22446.938169614499</v>
      </c>
      <c r="BH205">
        <v>22196.950018301799</v>
      </c>
      <c r="BI205">
        <v>21949.745947175201</v>
      </c>
      <c r="BJ205">
        <v>21705.294950355201</v>
      </c>
      <c r="BK205">
        <v>21463.566367270199</v>
      </c>
      <c r="BL205">
        <v>21224.529878810699</v>
      </c>
      <c r="BM205">
        <v>20988.155503526501</v>
      </c>
      <c r="BN205">
        <v>20754.413593866298</v>
      </c>
      <c r="BO205">
        <v>20523.274832459101</v>
      </c>
      <c r="BP205">
        <v>20294.710228436801</v>
      </c>
      <c r="BQ205">
        <v>20068.691113798599</v>
      </c>
      <c r="BR205">
        <v>19845.189139814702</v>
      </c>
      <c r="BS205">
        <v>19624.176273470701</v>
      </c>
      <c r="BT205">
        <v>19405.624793951702</v>
      </c>
      <c r="BU205">
        <v>19189.507289165402</v>
      </c>
      <c r="BV205">
        <v>18975.796652303899</v>
      </c>
      <c r="BW205">
        <v>18764.466078443402</v>
      </c>
      <c r="BX205">
        <v>18555.4890611827</v>
      </c>
      <c r="BY205">
        <v>18348.8393893184</v>
      </c>
      <c r="BZ205">
        <v>18144.491143557301</v>
      </c>
      <c r="CA205">
        <v>17942.418693265299</v>
      </c>
      <c r="CB205">
        <v>17742.596693252799</v>
      </c>
      <c r="CC205">
        <v>17545.000080595899</v>
      </c>
    </row>
    <row r="206" spans="1:81" x14ac:dyDescent="0.25">
      <c r="A206">
        <v>828870</v>
      </c>
      <c r="B206" t="s">
        <v>1682</v>
      </c>
      <c r="C206" t="s">
        <v>78</v>
      </c>
      <c r="D206">
        <v>2017</v>
      </c>
      <c r="E206" t="s">
        <v>28</v>
      </c>
      <c r="F206" t="s">
        <v>23</v>
      </c>
      <c r="G206">
        <v>2019</v>
      </c>
      <c r="H206">
        <v>206.88</v>
      </c>
      <c r="I206">
        <v>100</v>
      </c>
      <c r="J206">
        <v>2028</v>
      </c>
      <c r="K206">
        <v>20</v>
      </c>
      <c r="L206">
        <v>165.50399999999999</v>
      </c>
      <c r="M206">
        <v>2020</v>
      </c>
      <c r="N206">
        <v>269.159999999999</v>
      </c>
      <c r="O206">
        <v>-150.54621036349599</v>
      </c>
      <c r="P206" t="s">
        <v>24</v>
      </c>
      <c r="Q206">
        <v>2.84926831337093</v>
      </c>
      <c r="R206">
        <v>1</v>
      </c>
      <c r="S206" t="s">
        <v>592</v>
      </c>
      <c r="T206">
        <v>-1.11368485725649E-2</v>
      </c>
      <c r="AX206">
        <v>206.88</v>
      </c>
      <c r="AY206">
        <v>269.159999999999</v>
      </c>
      <c r="AZ206">
        <v>256.20299999999997</v>
      </c>
      <c r="BA206">
        <v>243.24599999999899</v>
      </c>
      <c r="BB206">
        <v>230.28899999999999</v>
      </c>
      <c r="BC206">
        <v>217.33199999999999</v>
      </c>
      <c r="BD206">
        <v>204.375</v>
      </c>
      <c r="BE206">
        <v>191.41800000000001</v>
      </c>
      <c r="BF206">
        <v>178.46100000000001</v>
      </c>
      <c r="BG206">
        <v>165.50399999999999</v>
      </c>
      <c r="BH206">
        <v>163.66080701384601</v>
      </c>
      <c r="BI206">
        <v>161.83814138886899</v>
      </c>
      <c r="BJ206">
        <v>160.03577451495599</v>
      </c>
      <c r="BK206">
        <v>158.253480327989</v>
      </c>
      <c r="BL206">
        <v>156.49103528149499</v>
      </c>
      <c r="BM206">
        <v>154.748218318601</v>
      </c>
      <c r="BN206">
        <v>153.02481084431301</v>
      </c>
      <c r="BO206">
        <v>151.32059669809399</v>
      </c>
      <c r="BP206">
        <v>149.635362126757</v>
      </c>
      <c r="BQ206">
        <v>147.96889575765101</v>
      </c>
      <c r="BR206">
        <v>146.320988572148</v>
      </c>
      <c r="BS206">
        <v>144.691433879432</v>
      </c>
      <c r="BT206">
        <v>143.08002729057</v>
      </c>
      <c r="BU206">
        <v>141.48656669287601</v>
      </c>
      <c r="BV206">
        <v>139.91085222456499</v>
      </c>
      <c r="BW206">
        <v>138.35268624968199</v>
      </c>
      <c r="BX206">
        <v>136.81187333331201</v>
      </c>
      <c r="BY206">
        <v>135.28822021707001</v>
      </c>
      <c r="BZ206">
        <v>133.78153579485999</v>
      </c>
      <c r="CA206">
        <v>132.29163108890799</v>
      </c>
      <c r="CB206">
        <v>130.81831922605301</v>
      </c>
      <c r="CC206">
        <v>129.36141541431499</v>
      </c>
    </row>
    <row r="207" spans="1:81" x14ac:dyDescent="0.25">
      <c r="A207">
        <v>18415</v>
      </c>
      <c r="B207" t="s">
        <v>1683</v>
      </c>
      <c r="C207" t="s">
        <v>92</v>
      </c>
      <c r="D207">
        <v>2019</v>
      </c>
      <c r="E207" t="s">
        <v>690</v>
      </c>
      <c r="F207" t="s">
        <v>23</v>
      </c>
      <c r="G207">
        <v>2019</v>
      </c>
      <c r="H207">
        <v>795369</v>
      </c>
      <c r="I207">
        <v>100</v>
      </c>
      <c r="J207">
        <v>2030</v>
      </c>
      <c r="K207">
        <v>81</v>
      </c>
      <c r="L207">
        <v>151120.109999999</v>
      </c>
      <c r="M207">
        <v>2020</v>
      </c>
      <c r="N207">
        <v>626273</v>
      </c>
      <c r="O207">
        <v>26.2469990441117</v>
      </c>
      <c r="P207" t="s">
        <v>24</v>
      </c>
      <c r="Q207">
        <v>3.4603234393390201</v>
      </c>
      <c r="R207">
        <v>1</v>
      </c>
      <c r="S207" t="s">
        <v>592</v>
      </c>
      <c r="T207">
        <v>-1.11368485725649E-2</v>
      </c>
      <c r="AX207">
        <v>795369</v>
      </c>
      <c r="AY207">
        <v>626273</v>
      </c>
      <c r="AZ207">
        <v>578757.71100000001</v>
      </c>
      <c r="BA207">
        <v>531242.42200000002</v>
      </c>
      <c r="BB207">
        <v>483727.13299999997</v>
      </c>
      <c r="BC207">
        <v>436211.84399999998</v>
      </c>
      <c r="BD207">
        <v>388696.55499999999</v>
      </c>
      <c r="BE207">
        <v>341181.266</v>
      </c>
      <c r="BF207">
        <v>293665.97700000001</v>
      </c>
      <c r="BG207">
        <v>246150.68799999901</v>
      </c>
      <c r="BH207">
        <v>198635.39899999899</v>
      </c>
      <c r="BI207">
        <v>151120.109999999</v>
      </c>
      <c r="BJ207">
        <v>149437.10821866</v>
      </c>
      <c r="BK207">
        <v>147772.84977330701</v>
      </c>
      <c r="BL207">
        <v>146127.125922245</v>
      </c>
      <c r="BM207">
        <v>144499.73024850499</v>
      </c>
      <c r="BN207">
        <v>142890.458633951</v>
      </c>
      <c r="BO207">
        <v>141299.10923368001</v>
      </c>
      <c r="BP207">
        <v>139725.48245070601</v>
      </c>
      <c r="BQ207">
        <v>138169.380910924</v>
      </c>
      <c r="BR207">
        <v>136630.609438354</v>
      </c>
      <c r="BS207">
        <v>135108.975030662</v>
      </c>
      <c r="BT207">
        <v>133604.286834951</v>
      </c>
      <c r="BU207">
        <v>132116.35612382501</v>
      </c>
      <c r="BV207">
        <v>130644.996271715</v>
      </c>
      <c r="BW207">
        <v>129190.022731473</v>
      </c>
      <c r="BX207">
        <v>127751.253011227</v>
      </c>
      <c r="BY207">
        <v>126328.506651485</v>
      </c>
      <c r="BZ207">
        <v>124921.605202509</v>
      </c>
      <c r="CA207">
        <v>123530.37220192701</v>
      </c>
      <c r="CB207">
        <v>122154.63315260199</v>
      </c>
      <c r="CC207">
        <v>120794.215500744</v>
      </c>
    </row>
    <row r="208" spans="1:81" x14ac:dyDescent="0.25">
      <c r="A208">
        <v>834856</v>
      </c>
      <c r="B208" t="s">
        <v>1684</v>
      </c>
      <c r="C208" t="s">
        <v>92</v>
      </c>
      <c r="D208">
        <v>2018</v>
      </c>
      <c r="E208" t="s">
        <v>28</v>
      </c>
      <c r="F208" t="s">
        <v>23</v>
      </c>
      <c r="G208">
        <v>2018</v>
      </c>
      <c r="H208">
        <v>14.3</v>
      </c>
      <c r="I208">
        <v>100</v>
      </c>
      <c r="J208">
        <v>2025</v>
      </c>
      <c r="K208">
        <v>5</v>
      </c>
      <c r="L208">
        <v>13.585000000000001</v>
      </c>
      <c r="M208">
        <v>2020</v>
      </c>
      <c r="N208">
        <v>10.07</v>
      </c>
      <c r="O208">
        <v>591.60839160839203</v>
      </c>
      <c r="P208" t="s">
        <v>691</v>
      </c>
      <c r="Q208">
        <v>2.6978048794787801</v>
      </c>
      <c r="R208">
        <v>1</v>
      </c>
      <c r="S208" t="s">
        <v>592</v>
      </c>
      <c r="T208">
        <v>-1.11368485725649E-2</v>
      </c>
      <c r="AW208">
        <v>14.3</v>
      </c>
      <c r="AX208">
        <v>12.185</v>
      </c>
      <c r="AY208">
        <v>10.07</v>
      </c>
      <c r="AZ208">
        <v>10.773</v>
      </c>
      <c r="BA208">
        <v>11.476000000000001</v>
      </c>
      <c r="BB208">
        <v>12.179</v>
      </c>
      <c r="BC208">
        <v>12.882</v>
      </c>
      <c r="BD208">
        <v>13.585000000000001</v>
      </c>
      <c r="BE208">
        <v>13.433705912141701</v>
      </c>
      <c r="BF208">
        <v>13.284096763629799</v>
      </c>
      <c r="BG208">
        <v>13.136153789549899</v>
      </c>
      <c r="BH208">
        <v>12.9898584339698</v>
      </c>
      <c r="BI208">
        <v>12.845192347611601</v>
      </c>
      <c r="BJ208">
        <v>12.702137385550801</v>
      </c>
      <c r="BK208">
        <v>12.56067560494</v>
      </c>
      <c r="BL208">
        <v>12.420789262758699</v>
      </c>
      <c r="BM208">
        <v>12.282460813587599</v>
      </c>
      <c r="BN208">
        <v>12.145672907408199</v>
      </c>
      <c r="BO208">
        <v>12.0104083874265</v>
      </c>
      <c r="BP208">
        <v>11.876650287921001</v>
      </c>
      <c r="BQ208">
        <v>11.7443818321152</v>
      </c>
      <c r="BR208">
        <v>11.6135864300725</v>
      </c>
      <c r="BS208">
        <v>11.4842476766164</v>
      </c>
      <c r="BT208">
        <v>11.356349349272101</v>
      </c>
      <c r="BU208">
        <v>11.2298754062321</v>
      </c>
      <c r="BV208">
        <v>11.104809984344101</v>
      </c>
      <c r="BW208">
        <v>10.981137397121399</v>
      </c>
      <c r="BX208">
        <v>10.8588421327751</v>
      </c>
      <c r="BY208">
        <v>10.737908852268999</v>
      </c>
      <c r="BZ208">
        <v>10.618322387395301</v>
      </c>
      <c r="CA208">
        <v>10.5000677388722</v>
      </c>
      <c r="CB208">
        <v>10.3831300744627</v>
      </c>
      <c r="CC208">
        <v>10.2674947271141</v>
      </c>
    </row>
    <row r="209" spans="1:81" x14ac:dyDescent="0.25">
      <c r="A209">
        <v>4826</v>
      </c>
      <c r="B209" t="s">
        <v>529</v>
      </c>
      <c r="C209" t="s">
        <v>27</v>
      </c>
      <c r="D209">
        <v>2020</v>
      </c>
      <c r="E209" t="s">
        <v>105</v>
      </c>
      <c r="F209" t="s">
        <v>54</v>
      </c>
      <c r="G209">
        <v>2019</v>
      </c>
      <c r="H209">
        <v>33800000</v>
      </c>
      <c r="I209">
        <v>100</v>
      </c>
      <c r="J209">
        <v>2050</v>
      </c>
      <c r="K209">
        <v>100</v>
      </c>
      <c r="L209">
        <v>0</v>
      </c>
      <c r="M209">
        <v>2020</v>
      </c>
      <c r="N209">
        <v>33019328</v>
      </c>
      <c r="O209">
        <v>0.68879560649474703</v>
      </c>
      <c r="P209" t="s">
        <v>45</v>
      </c>
      <c r="Q209">
        <v>4.0104699999999998</v>
      </c>
      <c r="R209">
        <v>1</v>
      </c>
      <c r="S209" t="s">
        <v>592</v>
      </c>
      <c r="T209">
        <v>-1.11368485725649E-2</v>
      </c>
      <c r="AX209">
        <v>33800000</v>
      </c>
      <c r="AY209">
        <v>33019328</v>
      </c>
      <c r="AZ209">
        <v>31918683.733333301</v>
      </c>
      <c r="BA209">
        <v>30818039.466666602</v>
      </c>
      <c r="BB209">
        <v>29717395.199999999</v>
      </c>
      <c r="BC209">
        <v>28616750.9333333</v>
      </c>
      <c r="BD209">
        <v>27516106.666666601</v>
      </c>
      <c r="BE209">
        <v>26415462.399999999</v>
      </c>
      <c r="BF209">
        <v>25314818.133333299</v>
      </c>
      <c r="BG209">
        <v>24214173.8666666</v>
      </c>
      <c r="BH209">
        <v>23113529.600000001</v>
      </c>
      <c r="BI209">
        <v>22012885.333333299</v>
      </c>
      <c r="BJ209">
        <v>20912241.066666599</v>
      </c>
      <c r="BK209">
        <v>19811596.7999999</v>
      </c>
      <c r="BL209">
        <v>18710952.533333302</v>
      </c>
      <c r="BM209">
        <v>17610308.266666599</v>
      </c>
      <c r="BN209">
        <v>16509664</v>
      </c>
      <c r="BO209">
        <v>15409019.733333301</v>
      </c>
      <c r="BP209">
        <v>14308375.4666666</v>
      </c>
      <c r="BQ209">
        <v>13207731.199999999</v>
      </c>
      <c r="BR209">
        <v>12107086.9333333</v>
      </c>
      <c r="BS209">
        <v>11006442.666666601</v>
      </c>
      <c r="BT209">
        <v>9905798.4000000004</v>
      </c>
      <c r="BU209">
        <v>8805154.1333333291</v>
      </c>
      <c r="BV209">
        <v>7704509.8666666597</v>
      </c>
      <c r="BW209">
        <v>6603865.5999999903</v>
      </c>
      <c r="BX209">
        <v>5503221.3333333302</v>
      </c>
      <c r="BY209">
        <v>4402577.0666666599</v>
      </c>
      <c r="BZ209">
        <v>3301932.8</v>
      </c>
      <c r="CA209">
        <v>2201288.5333333299</v>
      </c>
      <c r="CB209">
        <v>1100644.2666666601</v>
      </c>
      <c r="CC209">
        <v>0</v>
      </c>
    </row>
    <row r="210" spans="1:81" x14ac:dyDescent="0.25">
      <c r="A210">
        <v>20947</v>
      </c>
      <c r="B210" t="s">
        <v>681</v>
      </c>
      <c r="C210" t="s">
        <v>59</v>
      </c>
      <c r="D210">
        <v>2012</v>
      </c>
      <c r="E210" t="s">
        <v>105</v>
      </c>
      <c r="F210" t="s">
        <v>54</v>
      </c>
      <c r="G210">
        <v>2005</v>
      </c>
      <c r="H210">
        <v>613360</v>
      </c>
      <c r="I210">
        <v>87</v>
      </c>
      <c r="J210">
        <v>2050</v>
      </c>
      <c r="K210">
        <v>50</v>
      </c>
      <c r="L210">
        <v>306680</v>
      </c>
      <c r="M210">
        <v>2020</v>
      </c>
      <c r="N210">
        <v>927227.52</v>
      </c>
      <c r="O210">
        <v>142.74086988265199</v>
      </c>
      <c r="P210" t="s">
        <v>691</v>
      </c>
      <c r="Q210">
        <v>3.3707955073</v>
      </c>
      <c r="R210">
        <v>1</v>
      </c>
      <c r="S210" t="s">
        <v>592</v>
      </c>
      <c r="T210">
        <v>-1.11368485725649E-2</v>
      </c>
      <c r="AJ210">
        <v>613360</v>
      </c>
      <c r="AK210">
        <v>634284.50133333297</v>
      </c>
      <c r="AL210">
        <v>655209.00266666606</v>
      </c>
      <c r="AM210">
        <v>676133.50399999996</v>
      </c>
      <c r="AN210">
        <v>697058.00533333304</v>
      </c>
      <c r="AO210">
        <v>717982.50666666601</v>
      </c>
      <c r="AP210">
        <v>738907.00800000003</v>
      </c>
      <c r="AQ210">
        <v>759831.509333333</v>
      </c>
      <c r="AR210">
        <v>780756.01066666597</v>
      </c>
      <c r="AS210">
        <v>801680.51199999999</v>
      </c>
      <c r="AT210">
        <v>822605.01333333296</v>
      </c>
      <c r="AU210">
        <v>843529.51466666604</v>
      </c>
      <c r="AV210">
        <v>864454.01599999995</v>
      </c>
      <c r="AW210">
        <v>885378.51733333303</v>
      </c>
      <c r="AX210">
        <v>906303.018666666</v>
      </c>
      <c r="AY210">
        <v>927227.52</v>
      </c>
      <c r="AZ210">
        <v>906542.60266666603</v>
      </c>
      <c r="BA210">
        <v>885857.68533333298</v>
      </c>
      <c r="BB210">
        <v>865172.76800000004</v>
      </c>
      <c r="BC210">
        <v>844487.85066666605</v>
      </c>
      <c r="BD210">
        <v>823802.933333333</v>
      </c>
      <c r="BE210">
        <v>803118.01599999995</v>
      </c>
      <c r="BF210">
        <v>782433.09866666596</v>
      </c>
      <c r="BG210">
        <v>761748.18133333302</v>
      </c>
      <c r="BH210">
        <v>741063.26399999997</v>
      </c>
      <c r="BI210">
        <v>720378.34666666598</v>
      </c>
      <c r="BJ210">
        <v>699693.42933333304</v>
      </c>
      <c r="BK210">
        <v>679008.51199999999</v>
      </c>
      <c r="BL210">
        <v>658323.594666666</v>
      </c>
      <c r="BM210">
        <v>637638.67733333295</v>
      </c>
      <c r="BN210">
        <v>616953.76</v>
      </c>
      <c r="BO210">
        <v>596268.84266666602</v>
      </c>
      <c r="BP210">
        <v>575583.92533333297</v>
      </c>
      <c r="BQ210">
        <v>554899.00800000003</v>
      </c>
      <c r="BR210">
        <v>534214.09066666604</v>
      </c>
      <c r="BS210">
        <v>513529.17333333299</v>
      </c>
      <c r="BT210">
        <v>492844.25599999999</v>
      </c>
      <c r="BU210">
        <v>472159.33866666601</v>
      </c>
      <c r="BV210">
        <v>451474.42133333301</v>
      </c>
      <c r="BW210">
        <v>430789.50399999903</v>
      </c>
      <c r="BX210">
        <v>410104.58666666597</v>
      </c>
      <c r="BY210">
        <v>389419.66933333297</v>
      </c>
      <c r="BZ210">
        <v>368734.75199999998</v>
      </c>
      <c r="CA210">
        <v>348049.83466666599</v>
      </c>
      <c r="CB210">
        <v>327364.917333333</v>
      </c>
      <c r="CC210">
        <v>306680</v>
      </c>
    </row>
    <row r="211" spans="1:81" x14ac:dyDescent="0.25">
      <c r="A211">
        <v>41021</v>
      </c>
      <c r="B211" t="s">
        <v>1685</v>
      </c>
      <c r="C211" t="s">
        <v>76</v>
      </c>
      <c r="D211">
        <v>2010</v>
      </c>
      <c r="E211" t="s">
        <v>49</v>
      </c>
      <c r="F211" t="s">
        <v>50</v>
      </c>
      <c r="G211">
        <v>2009</v>
      </c>
      <c r="H211">
        <v>2084</v>
      </c>
      <c r="I211">
        <v>100</v>
      </c>
      <c r="J211">
        <v>2022</v>
      </c>
      <c r="K211">
        <v>100</v>
      </c>
      <c r="L211">
        <v>0</v>
      </c>
      <c r="M211">
        <v>2020</v>
      </c>
      <c r="N211">
        <v>2605</v>
      </c>
      <c r="O211">
        <v>-27.259404005862201</v>
      </c>
      <c r="P211" t="s">
        <v>24</v>
      </c>
      <c r="Q211">
        <v>3.3163416681146298</v>
      </c>
      <c r="R211">
        <v>1</v>
      </c>
      <c r="S211" t="s">
        <v>592</v>
      </c>
      <c r="T211">
        <v>-1.11368485725649E-2</v>
      </c>
      <c r="AN211">
        <v>2084</v>
      </c>
      <c r="AO211">
        <v>2131.3636363636301</v>
      </c>
      <c r="AP211">
        <v>2178.7272727272698</v>
      </c>
      <c r="AQ211">
        <v>2226.0909090908999</v>
      </c>
      <c r="AR211">
        <v>2273.45454545454</v>
      </c>
      <c r="AS211">
        <v>2320.8181818181802</v>
      </c>
      <c r="AT211">
        <v>2368.1818181818098</v>
      </c>
      <c r="AU211">
        <v>2415.54545454545</v>
      </c>
      <c r="AV211">
        <v>2462.9090909090901</v>
      </c>
      <c r="AW211">
        <v>2510.2727272727202</v>
      </c>
      <c r="AX211">
        <v>2557.6363636363599</v>
      </c>
      <c r="AY211">
        <v>2605</v>
      </c>
      <c r="AZ211">
        <v>1302.5</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row>
    <row r="212" spans="1:81" x14ac:dyDescent="0.25">
      <c r="A212">
        <v>19063</v>
      </c>
      <c r="B212" t="s">
        <v>1686</v>
      </c>
      <c r="C212" t="s">
        <v>43</v>
      </c>
      <c r="D212">
        <v>2019</v>
      </c>
      <c r="E212" t="s">
        <v>28</v>
      </c>
      <c r="F212" t="s">
        <v>23</v>
      </c>
      <c r="G212">
        <v>2019</v>
      </c>
      <c r="H212">
        <v>58938</v>
      </c>
      <c r="I212">
        <v>100</v>
      </c>
      <c r="J212">
        <v>2030</v>
      </c>
      <c r="K212">
        <v>100</v>
      </c>
      <c r="L212">
        <v>0</v>
      </c>
      <c r="M212">
        <v>2020</v>
      </c>
      <c r="N212">
        <v>44190</v>
      </c>
      <c r="O212">
        <v>25.0229054260409</v>
      </c>
      <c r="P212" t="s">
        <v>24</v>
      </c>
      <c r="Q212">
        <v>3.6502497962390201</v>
      </c>
      <c r="R212">
        <v>1</v>
      </c>
      <c r="S212" t="s">
        <v>592</v>
      </c>
      <c r="T212">
        <v>-1.11368485725649E-2</v>
      </c>
      <c r="AX212">
        <v>58938</v>
      </c>
      <c r="AY212">
        <v>44190</v>
      </c>
      <c r="AZ212">
        <v>39771</v>
      </c>
      <c r="BA212">
        <v>35352</v>
      </c>
      <c r="BB212">
        <v>30933</v>
      </c>
      <c r="BC212">
        <v>26514</v>
      </c>
      <c r="BD212">
        <v>22095</v>
      </c>
      <c r="BE212">
        <v>17676</v>
      </c>
      <c r="BF212">
        <v>13257</v>
      </c>
      <c r="BG212">
        <v>8838</v>
      </c>
      <c r="BH212">
        <v>4419</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row>
    <row r="213" spans="1:81" x14ac:dyDescent="0.25">
      <c r="A213">
        <v>19167</v>
      </c>
      <c r="B213" t="s">
        <v>1687</v>
      </c>
      <c r="C213" t="s">
        <v>59</v>
      </c>
      <c r="D213">
        <v>2021</v>
      </c>
      <c r="E213" t="s">
        <v>60</v>
      </c>
      <c r="F213" t="s">
        <v>54</v>
      </c>
      <c r="G213">
        <v>2013</v>
      </c>
      <c r="H213">
        <v>625283</v>
      </c>
      <c r="I213">
        <v>100</v>
      </c>
      <c r="J213">
        <v>2050</v>
      </c>
      <c r="K213">
        <v>100</v>
      </c>
      <c r="L213">
        <v>0</v>
      </c>
      <c r="M213">
        <v>2020</v>
      </c>
      <c r="N213">
        <v>594301</v>
      </c>
      <c r="O213">
        <v>4.9548764319516101</v>
      </c>
      <c r="P213" t="s">
        <v>45</v>
      </c>
      <c r="Q213">
        <v>4.0000625283</v>
      </c>
      <c r="R213">
        <v>1</v>
      </c>
      <c r="S213" t="s">
        <v>592</v>
      </c>
      <c r="T213">
        <v>-1.11368485725649E-2</v>
      </c>
      <c r="AR213">
        <v>625283</v>
      </c>
      <c r="AS213">
        <v>620857</v>
      </c>
      <c r="AT213">
        <v>616431</v>
      </c>
      <c r="AU213">
        <v>612005</v>
      </c>
      <c r="AV213">
        <v>607579</v>
      </c>
      <c r="AW213">
        <v>603153</v>
      </c>
      <c r="AX213">
        <v>598727</v>
      </c>
      <c r="AY213">
        <v>594301</v>
      </c>
      <c r="AZ213">
        <v>574490.96666666598</v>
      </c>
      <c r="BA213">
        <v>554680.933333333</v>
      </c>
      <c r="BB213">
        <v>534870.9</v>
      </c>
      <c r="BC213">
        <v>515060.866666666</v>
      </c>
      <c r="BD213">
        <v>495250.83333333302</v>
      </c>
      <c r="BE213">
        <v>475440.8</v>
      </c>
      <c r="BF213">
        <v>455630.76666666602</v>
      </c>
      <c r="BG213">
        <v>435820.73333333299</v>
      </c>
      <c r="BH213">
        <v>416010.7</v>
      </c>
      <c r="BI213">
        <v>396200.66666666599</v>
      </c>
      <c r="BJ213">
        <v>376390.63333333301</v>
      </c>
      <c r="BK213">
        <v>356580.6</v>
      </c>
      <c r="BL213">
        <v>336770.56666666601</v>
      </c>
      <c r="BM213">
        <v>316960.53333333298</v>
      </c>
      <c r="BN213">
        <v>297150.5</v>
      </c>
      <c r="BO213">
        <v>277340.46666666598</v>
      </c>
      <c r="BP213">
        <v>257530.433333333</v>
      </c>
      <c r="BQ213">
        <v>237720.4</v>
      </c>
      <c r="BR213">
        <v>217910.366666666</v>
      </c>
      <c r="BS213">
        <v>198100.33333333299</v>
      </c>
      <c r="BT213">
        <v>178290.3</v>
      </c>
      <c r="BU213">
        <v>158480.26666666599</v>
      </c>
      <c r="BV213">
        <v>138670.23333333299</v>
      </c>
      <c r="BW213">
        <v>118860.19999999899</v>
      </c>
      <c r="BX213">
        <v>99050.166666666599</v>
      </c>
      <c r="BY213">
        <v>79240.133333333302</v>
      </c>
      <c r="BZ213">
        <v>59430.099999999897</v>
      </c>
      <c r="CA213">
        <v>39620.0666666666</v>
      </c>
      <c r="CB213">
        <v>19810.0333333333</v>
      </c>
      <c r="CC213">
        <v>0</v>
      </c>
    </row>
    <row r="214" spans="1:81" x14ac:dyDescent="0.25">
      <c r="A214">
        <v>19184</v>
      </c>
      <c r="B214" t="s">
        <v>1688</v>
      </c>
      <c r="C214" t="s">
        <v>59</v>
      </c>
      <c r="D214">
        <v>2021</v>
      </c>
      <c r="E214" t="s">
        <v>105</v>
      </c>
      <c r="F214" t="s">
        <v>54</v>
      </c>
      <c r="G214">
        <v>2016</v>
      </c>
      <c r="H214">
        <v>92808</v>
      </c>
      <c r="I214">
        <v>100</v>
      </c>
      <c r="J214">
        <v>2031</v>
      </c>
      <c r="K214">
        <v>60</v>
      </c>
      <c r="L214">
        <v>37123.199999999997</v>
      </c>
      <c r="M214">
        <v>2020</v>
      </c>
      <c r="N214">
        <v>67140</v>
      </c>
      <c r="O214">
        <v>44.141860211536397</v>
      </c>
      <c r="P214" t="s">
        <v>45</v>
      </c>
      <c r="Q214">
        <v>3.5907439353170698</v>
      </c>
      <c r="R214">
        <v>1</v>
      </c>
      <c r="S214" t="s">
        <v>592</v>
      </c>
      <c r="T214">
        <v>-1.11368485725649E-2</v>
      </c>
      <c r="AU214">
        <v>92808</v>
      </c>
      <c r="AV214">
        <v>86391</v>
      </c>
      <c r="AW214">
        <v>79974</v>
      </c>
      <c r="AX214">
        <v>73557</v>
      </c>
      <c r="AY214">
        <v>67140</v>
      </c>
      <c r="AZ214">
        <v>64411.199999999997</v>
      </c>
      <c r="BA214">
        <v>61682.400000000001</v>
      </c>
      <c r="BB214">
        <v>58953.599999999999</v>
      </c>
      <c r="BC214">
        <v>56224.800000000003</v>
      </c>
      <c r="BD214">
        <v>53496</v>
      </c>
      <c r="BE214">
        <v>50767.199999999997</v>
      </c>
      <c r="BF214">
        <v>48038.400000000001</v>
      </c>
      <c r="BG214">
        <v>45309.599999999999</v>
      </c>
      <c r="BH214">
        <v>42580.800000000003</v>
      </c>
      <c r="BI214">
        <v>39852</v>
      </c>
      <c r="BJ214">
        <v>37123.199999999997</v>
      </c>
      <c r="BK214">
        <v>36709.764543070902</v>
      </c>
      <c r="BL214">
        <v>36300.933454220198</v>
      </c>
      <c r="BM214">
        <v>35896.655455297798</v>
      </c>
      <c r="BN214">
        <v>35496.879839230598</v>
      </c>
      <c r="BO214">
        <v>35101.5564636626</v>
      </c>
      <c r="BP214">
        <v>34710.6357446654</v>
      </c>
      <c r="BQ214">
        <v>34324.068650519599</v>
      </c>
      <c r="BR214">
        <v>33941.806695564497</v>
      </c>
      <c r="BS214">
        <v>33563.801934116702</v>
      </c>
      <c r="BT214">
        <v>33190.006954456898</v>
      </c>
      <c r="BU214">
        <v>32820.374872882698</v>
      </c>
      <c r="BV214">
        <v>32454.859327828599</v>
      </c>
      <c r="BW214">
        <v>32093.4144740507</v>
      </c>
      <c r="BX214">
        <v>31735.994976876598</v>
      </c>
      <c r="BY214">
        <v>31382.556006519499</v>
      </c>
      <c r="BZ214">
        <v>31033.0532324548</v>
      </c>
      <c r="CA214">
        <v>30687.442817860599</v>
      </c>
      <c r="CB214">
        <v>30345.681414118899</v>
      </c>
      <c r="CC214">
        <v>30007.726155378499</v>
      </c>
    </row>
    <row r="215" spans="1:81" x14ac:dyDescent="0.25">
      <c r="A215">
        <v>840272</v>
      </c>
      <c r="B215" t="s">
        <v>1689</v>
      </c>
      <c r="C215" t="s">
        <v>65</v>
      </c>
      <c r="D215">
        <v>2019</v>
      </c>
      <c r="E215" t="s">
        <v>690</v>
      </c>
      <c r="F215" t="s">
        <v>23</v>
      </c>
      <c r="G215">
        <v>2015</v>
      </c>
      <c r="H215">
        <v>17988.669999999998</v>
      </c>
      <c r="I215">
        <v>95.5</v>
      </c>
      <c r="J215">
        <v>2025</v>
      </c>
      <c r="K215">
        <v>70</v>
      </c>
      <c r="L215">
        <v>5396.6009999999997</v>
      </c>
      <c r="M215">
        <v>2020</v>
      </c>
      <c r="N215">
        <v>5489.915</v>
      </c>
      <c r="O215">
        <v>99.506603916805801</v>
      </c>
      <c r="P215" t="s">
        <v>24</v>
      </c>
      <c r="Q215">
        <v>3.3028067600487798</v>
      </c>
      <c r="R215">
        <v>1</v>
      </c>
      <c r="S215" t="s">
        <v>592</v>
      </c>
      <c r="T215">
        <v>-1.11368485725649E-2</v>
      </c>
      <c r="AT215">
        <v>17988.669999999998</v>
      </c>
      <c r="AU215">
        <v>15488.9189999999</v>
      </c>
      <c r="AV215">
        <v>12989.1679999999</v>
      </c>
      <c r="AW215">
        <v>10489.416999999999</v>
      </c>
      <c r="AX215">
        <v>7989.6659999999902</v>
      </c>
      <c r="AY215">
        <v>5489.915</v>
      </c>
      <c r="AZ215">
        <v>5471.2521999999999</v>
      </c>
      <c r="BA215">
        <v>5452.5893999999998</v>
      </c>
      <c r="BB215">
        <v>5433.9265999999998</v>
      </c>
      <c r="BC215">
        <v>5415.2637999999997</v>
      </c>
      <c r="BD215">
        <v>5396.6009999999997</v>
      </c>
      <c r="BE215">
        <v>5336.4998718564402</v>
      </c>
      <c r="BF215">
        <v>5277.0680808760699</v>
      </c>
      <c r="BG215">
        <v>5218.2981727522301</v>
      </c>
      <c r="BH215">
        <v>5160.1827761958002</v>
      </c>
      <c r="BI215">
        <v>5102.7146020105502</v>
      </c>
      <c r="BJ215">
        <v>5045.8864421789403</v>
      </c>
      <c r="BK215">
        <v>4989.6911689580402</v>
      </c>
      <c r="BL215">
        <v>4934.1217339854902</v>
      </c>
      <c r="BM215">
        <v>4879.1711673954896</v>
      </c>
      <c r="BN215">
        <v>4824.8325769445801</v>
      </c>
      <c r="BO215">
        <v>4771.0991471471698</v>
      </c>
      <c r="BP215">
        <v>4717.9641384206998</v>
      </c>
      <c r="BQ215">
        <v>4665.4208862403202</v>
      </c>
      <c r="BR215">
        <v>4613.4628003029802</v>
      </c>
      <c r="BS215">
        <v>4562.08336370084</v>
      </c>
      <c r="BT215">
        <v>4511.2761321038897</v>
      </c>
      <c r="BU215">
        <v>4461.0347329516198</v>
      </c>
      <c r="BV215">
        <v>4411.3528646537798</v>
      </c>
      <c r="BW215">
        <v>4362.2242957999797</v>
      </c>
      <c r="BX215">
        <v>4313.6428643781001</v>
      </c>
      <c r="BY215">
        <v>4265.6024770013901</v>
      </c>
      <c r="BZ215">
        <v>4218.0971081442704</v>
      </c>
      <c r="CA215">
        <v>4171.12079938649</v>
      </c>
      <c r="CB215">
        <v>4124.6676586658496</v>
      </c>
      <c r="CC215">
        <v>4078.7318595391298</v>
      </c>
    </row>
    <row r="216" spans="1:81" x14ac:dyDescent="0.25">
      <c r="A216">
        <v>19195</v>
      </c>
      <c r="B216" t="s">
        <v>1690</v>
      </c>
      <c r="C216" t="s">
        <v>59</v>
      </c>
      <c r="D216">
        <v>2020</v>
      </c>
      <c r="E216" t="s">
        <v>362</v>
      </c>
      <c r="F216" t="s">
        <v>54</v>
      </c>
      <c r="G216">
        <v>2019</v>
      </c>
      <c r="H216">
        <v>130947</v>
      </c>
      <c r="I216">
        <v>100</v>
      </c>
      <c r="J216">
        <v>2050</v>
      </c>
      <c r="K216">
        <v>100</v>
      </c>
      <c r="L216">
        <v>0</v>
      </c>
      <c r="M216">
        <v>2020</v>
      </c>
      <c r="N216">
        <v>116717</v>
      </c>
      <c r="O216">
        <v>-28.8372261941884</v>
      </c>
      <c r="P216" t="s">
        <v>45</v>
      </c>
      <c r="Q216">
        <v>4.0000798512999998</v>
      </c>
      <c r="R216">
        <v>1</v>
      </c>
      <c r="S216" t="s">
        <v>592</v>
      </c>
      <c r="T216">
        <v>-1.11368485725649E-2</v>
      </c>
      <c r="AX216">
        <v>130947</v>
      </c>
      <c r="AY216">
        <v>116717</v>
      </c>
      <c r="AZ216">
        <v>112826.433333333</v>
      </c>
      <c r="BA216">
        <v>108935.866666666</v>
      </c>
      <c r="BB216">
        <v>105045.3</v>
      </c>
      <c r="BC216">
        <v>101154.733333333</v>
      </c>
      <c r="BD216">
        <v>97264.166666666599</v>
      </c>
      <c r="BE216">
        <v>93373.6</v>
      </c>
      <c r="BF216">
        <v>89483.033333333296</v>
      </c>
      <c r="BG216">
        <v>85592.466666666602</v>
      </c>
      <c r="BH216">
        <v>81701.899999999994</v>
      </c>
      <c r="BI216">
        <v>77811.333333333299</v>
      </c>
      <c r="BJ216">
        <v>73920.766666666605</v>
      </c>
      <c r="BK216">
        <v>70030.2</v>
      </c>
      <c r="BL216">
        <v>66139.633333333302</v>
      </c>
      <c r="BM216">
        <v>62249.0666666666</v>
      </c>
      <c r="BN216">
        <v>58358.5</v>
      </c>
      <c r="BO216">
        <v>54467.933333333298</v>
      </c>
      <c r="BP216">
        <v>50577.366666666603</v>
      </c>
      <c r="BQ216">
        <v>46686.8</v>
      </c>
      <c r="BR216">
        <v>42796.233333333301</v>
      </c>
      <c r="BS216">
        <v>38905.666666666599</v>
      </c>
      <c r="BT216">
        <v>35015.1</v>
      </c>
      <c r="BU216">
        <v>31124.5333333333</v>
      </c>
      <c r="BV216">
        <v>27233.966666666602</v>
      </c>
      <c r="BW216">
        <v>23343.3999999999</v>
      </c>
      <c r="BX216">
        <v>19452.833333333299</v>
      </c>
      <c r="BY216">
        <v>15562.266666666599</v>
      </c>
      <c r="BZ216">
        <v>11671.699999999901</v>
      </c>
      <c r="CA216">
        <v>7781.1333333333296</v>
      </c>
      <c r="CB216">
        <v>3890.5666666666598</v>
      </c>
      <c r="CC216">
        <v>0</v>
      </c>
    </row>
    <row r="217" spans="1:81" x14ac:dyDescent="0.25">
      <c r="A217">
        <v>19190</v>
      </c>
      <c r="B217" t="s">
        <v>1691</v>
      </c>
      <c r="C217" t="s">
        <v>59</v>
      </c>
      <c r="D217">
        <v>2020</v>
      </c>
      <c r="E217" t="s">
        <v>690</v>
      </c>
      <c r="F217" t="s">
        <v>23</v>
      </c>
      <c r="G217">
        <v>2015</v>
      </c>
      <c r="H217">
        <v>748799</v>
      </c>
      <c r="I217">
        <v>100</v>
      </c>
      <c r="J217">
        <v>2030</v>
      </c>
      <c r="K217">
        <v>20</v>
      </c>
      <c r="L217">
        <v>599039.19999999995</v>
      </c>
      <c r="M217">
        <v>2020</v>
      </c>
      <c r="N217">
        <v>550236</v>
      </c>
      <c r="O217">
        <v>132.588318093374</v>
      </c>
      <c r="P217" t="s">
        <v>691</v>
      </c>
      <c r="Q217">
        <v>2.8503187823390199</v>
      </c>
      <c r="R217">
        <v>1</v>
      </c>
      <c r="S217" t="s">
        <v>592</v>
      </c>
      <c r="T217">
        <v>-1.11368485725649E-2</v>
      </c>
      <c r="AT217">
        <v>748799</v>
      </c>
      <c r="AU217">
        <v>709086.4</v>
      </c>
      <c r="AV217">
        <v>669373.80000000005</v>
      </c>
      <c r="AW217">
        <v>629661.19999999995</v>
      </c>
      <c r="AX217">
        <v>589948.6</v>
      </c>
      <c r="AY217">
        <v>550236</v>
      </c>
      <c r="AZ217">
        <v>555116.31999999995</v>
      </c>
      <c r="BA217">
        <v>559996.64</v>
      </c>
      <c r="BB217">
        <v>564876.96</v>
      </c>
      <c r="BC217">
        <v>569757.28</v>
      </c>
      <c r="BD217">
        <v>574637.6</v>
      </c>
      <c r="BE217">
        <v>579517.92000000004</v>
      </c>
      <c r="BF217">
        <v>584398.24</v>
      </c>
      <c r="BG217">
        <v>589278.56000000006</v>
      </c>
      <c r="BH217">
        <v>594158.88</v>
      </c>
      <c r="BI217">
        <v>599039.19999999995</v>
      </c>
      <c r="BJ217">
        <v>592367.79114056902</v>
      </c>
      <c r="BK217">
        <v>585770.68075137201</v>
      </c>
      <c r="BL217">
        <v>579247.04138159601</v>
      </c>
      <c r="BM217">
        <v>572796.05479562294</v>
      </c>
      <c r="BN217">
        <v>566416.911870401</v>
      </c>
      <c r="BO217">
        <v>560108.81249396096</v>
      </c>
      <c r="BP217">
        <v>553870.96546505601</v>
      </c>
      <c r="BQ217">
        <v>547702.58839393198</v>
      </c>
      <c r="BR217">
        <v>541602.90760418598</v>
      </c>
      <c r="BS217">
        <v>535571.15803573804</v>
      </c>
      <c r="BT217">
        <v>529606.58314886095</v>
      </c>
      <c r="BU217">
        <v>523708.434829298</v>
      </c>
      <c r="BV217">
        <v>517875.97329442902</v>
      </c>
      <c r="BW217">
        <v>512108.46700047998</v>
      </c>
      <c r="BX217">
        <v>506405.19255076698</v>
      </c>
      <c r="BY217">
        <v>500765.434604968</v>
      </c>
      <c r="BZ217">
        <v>495188.48578939802</v>
      </c>
      <c r="CA217">
        <v>489673.64660828398</v>
      </c>
      <c r="CB217">
        <v>484220.22535603202</v>
      </c>
      <c r="CC217">
        <v>478827.53803046799</v>
      </c>
    </row>
    <row r="218" spans="1:81" x14ac:dyDescent="0.25">
      <c r="A218">
        <v>828431</v>
      </c>
      <c r="B218" t="s">
        <v>1692</v>
      </c>
      <c r="C218" t="s">
        <v>78</v>
      </c>
      <c r="D218">
        <v>2020</v>
      </c>
      <c r="E218" t="s">
        <v>49</v>
      </c>
      <c r="F218" t="s">
        <v>50</v>
      </c>
      <c r="G218">
        <v>2019</v>
      </c>
      <c r="H218">
        <v>29.7</v>
      </c>
      <c r="I218">
        <v>100</v>
      </c>
      <c r="J218">
        <v>2030</v>
      </c>
      <c r="K218">
        <v>5</v>
      </c>
      <c r="L218">
        <v>28.2149999999999</v>
      </c>
      <c r="M218">
        <v>2020</v>
      </c>
      <c r="N218">
        <v>21.45</v>
      </c>
      <c r="O218">
        <v>555.555555555556</v>
      </c>
      <c r="P218" t="s">
        <v>24</v>
      </c>
      <c r="Q218">
        <v>2.3702439054090201</v>
      </c>
      <c r="R218">
        <v>1</v>
      </c>
      <c r="S218" t="s">
        <v>592</v>
      </c>
      <c r="T218">
        <v>-1.11368485725649E-2</v>
      </c>
      <c r="AX218">
        <v>29.7</v>
      </c>
      <c r="AY218">
        <v>21.45</v>
      </c>
      <c r="AZ218">
        <v>22.1265</v>
      </c>
      <c r="BA218">
        <v>22.802999999999901</v>
      </c>
      <c r="BB218">
        <v>23.479499999999899</v>
      </c>
      <c r="BC218">
        <v>24.155999999999999</v>
      </c>
      <c r="BD218">
        <v>24.8324999999999</v>
      </c>
      <c r="BE218">
        <v>25.508999999999901</v>
      </c>
      <c r="BF218">
        <v>26.185499999999902</v>
      </c>
      <c r="BG218">
        <v>26.861999999999998</v>
      </c>
      <c r="BH218">
        <v>27.5384999999999</v>
      </c>
      <c r="BI218">
        <v>28.2149999999999</v>
      </c>
      <c r="BJ218">
        <v>27.900773817525</v>
      </c>
      <c r="BK218">
        <v>27.590047124461901</v>
      </c>
      <c r="BL218">
        <v>27.282780947526799</v>
      </c>
      <c r="BM218">
        <v>26.9789367474757</v>
      </c>
      <c r="BN218">
        <v>26.6784764142703</v>
      </c>
      <c r="BO218">
        <v>26.381362262297799</v>
      </c>
      <c r="BP218">
        <v>26.0875570256446</v>
      </c>
      <c r="BQ218">
        <v>25.797023853421901</v>
      </c>
      <c r="BR218">
        <v>25.509726305143499</v>
      </c>
      <c r="BS218">
        <v>25.225628346155499</v>
      </c>
      <c r="BT218">
        <v>24.944694343116598</v>
      </c>
      <c r="BU218">
        <v>24.666889059528401</v>
      </c>
      <c r="BV218">
        <v>24.3921776513161</v>
      </c>
      <c r="BW218">
        <v>24.120525662458299</v>
      </c>
      <c r="BX218">
        <v>23.851899020664899</v>
      </c>
      <c r="BY218">
        <v>23.5862640331036</v>
      </c>
      <c r="BZ218">
        <v>23.323587382174399</v>
      </c>
      <c r="CA218">
        <v>23.063836121330102</v>
      </c>
      <c r="CB218">
        <v>22.806977670944399</v>
      </c>
      <c r="CC218">
        <v>22.552979814225299</v>
      </c>
    </row>
    <row r="219" spans="1:81" x14ac:dyDescent="0.25">
      <c r="A219">
        <v>19286</v>
      </c>
      <c r="B219" t="s">
        <v>1693</v>
      </c>
      <c r="C219" t="s">
        <v>59</v>
      </c>
      <c r="D219">
        <v>2016</v>
      </c>
      <c r="E219" t="s">
        <v>28</v>
      </c>
      <c r="F219" t="s">
        <v>23</v>
      </c>
      <c r="G219">
        <v>2013</v>
      </c>
      <c r="H219">
        <v>299224</v>
      </c>
      <c r="I219">
        <v>100</v>
      </c>
      <c r="J219">
        <v>2051</v>
      </c>
      <c r="K219">
        <v>100</v>
      </c>
      <c r="L219">
        <v>0</v>
      </c>
      <c r="M219">
        <v>2020</v>
      </c>
      <c r="N219">
        <v>287975</v>
      </c>
      <c r="O219">
        <v>3.7593909579445501</v>
      </c>
      <c r="P219" t="s">
        <v>24</v>
      </c>
      <c r="Q219">
        <v>3.6605177272780498</v>
      </c>
      <c r="R219">
        <v>1</v>
      </c>
      <c r="S219" t="s">
        <v>592</v>
      </c>
      <c r="T219">
        <v>-1.11368485725649E-2</v>
      </c>
      <c r="AR219">
        <v>299224</v>
      </c>
      <c r="AS219">
        <v>297617</v>
      </c>
      <c r="AT219">
        <v>296010</v>
      </c>
      <c r="AU219">
        <v>294403</v>
      </c>
      <c r="AV219">
        <v>292796</v>
      </c>
      <c r="AW219">
        <v>291189</v>
      </c>
      <c r="AX219">
        <v>289582</v>
      </c>
      <c r="AY219">
        <v>287975</v>
      </c>
      <c r="AZ219">
        <v>278685.483870967</v>
      </c>
      <c r="BA219">
        <v>269395.96774193499</v>
      </c>
      <c r="BB219">
        <v>260106.45161290301</v>
      </c>
      <c r="BC219">
        <v>250816.93548387001</v>
      </c>
      <c r="BD219">
        <v>241527.419354838</v>
      </c>
      <c r="BE219">
        <v>232237.90322580599</v>
      </c>
      <c r="BF219">
        <v>222948.38709677401</v>
      </c>
      <c r="BG219">
        <v>213658.87096774101</v>
      </c>
      <c r="BH219">
        <v>204369.354838709</v>
      </c>
      <c r="BI219">
        <v>195079.83870967699</v>
      </c>
      <c r="BJ219">
        <v>185790.32258064501</v>
      </c>
      <c r="BK219">
        <v>176500.80645161201</v>
      </c>
      <c r="BL219">
        <v>167211.29032258</v>
      </c>
      <c r="BM219">
        <v>157921.77419354799</v>
      </c>
      <c r="BN219">
        <v>148632.25806451601</v>
      </c>
      <c r="BO219">
        <v>139342.74193548301</v>
      </c>
      <c r="BP219">
        <v>130053.225806451</v>
      </c>
      <c r="BQ219">
        <v>120763.709677419</v>
      </c>
      <c r="BR219">
        <v>111474.193548387</v>
      </c>
      <c r="BS219">
        <v>102184.677419354</v>
      </c>
      <c r="BT219">
        <v>92895.161290322605</v>
      </c>
      <c r="BU219">
        <v>83605.645161290304</v>
      </c>
      <c r="BV219">
        <v>74316.129032258003</v>
      </c>
      <c r="BW219">
        <v>65026.612903225803</v>
      </c>
      <c r="BX219">
        <v>55737.096774193502</v>
      </c>
      <c r="BY219">
        <v>46447.580645161201</v>
      </c>
      <c r="BZ219">
        <v>37158.064516129001</v>
      </c>
      <c r="CA219">
        <v>27868.5483870967</v>
      </c>
      <c r="CB219">
        <v>18579.032258064501</v>
      </c>
      <c r="CC219">
        <v>9289.5161290322394</v>
      </c>
    </row>
    <row r="220" spans="1:81" x14ac:dyDescent="0.25">
      <c r="A220">
        <v>23270</v>
      </c>
      <c r="B220" t="s">
        <v>683</v>
      </c>
      <c r="C220" t="s">
        <v>136</v>
      </c>
      <c r="D220">
        <v>2016</v>
      </c>
      <c r="E220" t="s">
        <v>690</v>
      </c>
      <c r="F220" t="s">
        <v>23</v>
      </c>
      <c r="G220">
        <v>2016</v>
      </c>
      <c r="H220">
        <v>1852.2</v>
      </c>
      <c r="I220">
        <v>95</v>
      </c>
      <c r="J220">
        <v>2021</v>
      </c>
      <c r="K220">
        <v>70</v>
      </c>
      <c r="L220">
        <v>555.66</v>
      </c>
      <c r="M220">
        <v>2020</v>
      </c>
      <c r="N220">
        <v>1124.4100000000001</v>
      </c>
      <c r="O220">
        <v>56.133246949573497</v>
      </c>
      <c r="P220" t="s">
        <v>24</v>
      </c>
      <c r="Q220">
        <v>3.2958538437565901</v>
      </c>
      <c r="R220">
        <v>1</v>
      </c>
      <c r="S220" t="s">
        <v>592</v>
      </c>
      <c r="T220">
        <v>-1.11368485725649E-2</v>
      </c>
      <c r="AU220">
        <v>1852.2</v>
      </c>
      <c r="AV220">
        <v>1670.2525000000001</v>
      </c>
      <c r="AW220">
        <v>1488.3050000000001</v>
      </c>
      <c r="AX220">
        <v>1306.3575000000001</v>
      </c>
      <c r="AY220">
        <v>1124.4100000000001</v>
      </c>
      <c r="AZ220">
        <v>555.66</v>
      </c>
      <c r="BA220">
        <v>549.47169872216796</v>
      </c>
      <c r="BB220">
        <v>543.35231561858905</v>
      </c>
      <c r="BC220">
        <v>537.30108315799305</v>
      </c>
      <c r="BD220">
        <v>531.31724235698698</v>
      </c>
      <c r="BE220">
        <v>525.40004268486405</v>
      </c>
      <c r="BF220">
        <v>519.548741969464</v>
      </c>
      <c r="BG220">
        <v>513.76260630408296</v>
      </c>
      <c r="BH220">
        <v>508.04090995542902</v>
      </c>
      <c r="BI220">
        <v>502.38293527258702</v>
      </c>
      <c r="BJ220">
        <v>496.78797259701503</v>
      </c>
      <c r="BK220">
        <v>491.255320173531</v>
      </c>
      <c r="BL220">
        <v>485.78428406229102</v>
      </c>
      <c r="BM220">
        <v>480.37417805175801</v>
      </c>
      <c r="BN220">
        <v>475.02432357262501</v>
      </c>
      <c r="BO220">
        <v>469.734049612712</v>
      </c>
      <c r="BP220">
        <v>464.50269263279699</v>
      </c>
      <c r="BQ220">
        <v>459.32959648339698</v>
      </c>
      <c r="BR220">
        <v>454.21411232246402</v>
      </c>
      <c r="BS220">
        <v>449.15559853400703</v>
      </c>
      <c r="BT220">
        <v>444.15342064761398</v>
      </c>
      <c r="BU220">
        <v>439.20695125887499</v>
      </c>
      <c r="BV220">
        <v>434.31556995068701</v>
      </c>
      <c r="BW220">
        <v>429.47866321543898</v>
      </c>
      <c r="BX220">
        <v>424.69562437806098</v>
      </c>
      <c r="BY220">
        <v>419.96585351993099</v>
      </c>
      <c r="BZ220">
        <v>415.28875740363202</v>
      </c>
      <c r="CA220">
        <v>410.66374939853898</v>
      </c>
      <c r="CB220">
        <v>406.09024940724601</v>
      </c>
      <c r="CC220">
        <v>401.56768379280197</v>
      </c>
    </row>
    <row r="221" spans="1:81" x14ac:dyDescent="0.25">
      <c r="A221">
        <v>19376</v>
      </c>
      <c r="B221" t="s">
        <v>1694</v>
      </c>
      <c r="C221" t="s">
        <v>21</v>
      </c>
      <c r="D221">
        <v>2020</v>
      </c>
      <c r="E221" t="s">
        <v>28</v>
      </c>
      <c r="F221" t="s">
        <v>23</v>
      </c>
      <c r="G221">
        <v>2020</v>
      </c>
      <c r="H221">
        <v>80722</v>
      </c>
      <c r="I221">
        <v>100</v>
      </c>
      <c r="J221">
        <v>2035</v>
      </c>
      <c r="K221">
        <v>100</v>
      </c>
      <c r="L221">
        <v>0</v>
      </c>
      <c r="M221">
        <v>2020</v>
      </c>
      <c r="N221">
        <v>80722</v>
      </c>
      <c r="O221">
        <v>0</v>
      </c>
      <c r="P221" t="s">
        <v>45</v>
      </c>
      <c r="Q221">
        <v>3.6526909990292702</v>
      </c>
      <c r="R221">
        <v>1</v>
      </c>
      <c r="S221" t="s">
        <v>592</v>
      </c>
      <c r="T221">
        <v>-1.11368485725649E-2</v>
      </c>
      <c r="AY221">
        <v>80722</v>
      </c>
      <c r="AZ221">
        <v>75340.533333333296</v>
      </c>
      <c r="BA221">
        <v>69959.066666666593</v>
      </c>
      <c r="BB221">
        <v>64577.599999999999</v>
      </c>
      <c r="BC221">
        <v>59196.133333333302</v>
      </c>
      <c r="BD221">
        <v>53814.666666666599</v>
      </c>
      <c r="BE221">
        <v>48433.2</v>
      </c>
      <c r="BF221">
        <v>43051.733333333301</v>
      </c>
      <c r="BG221">
        <v>37670.266666666597</v>
      </c>
      <c r="BH221">
        <v>32288.799999999999</v>
      </c>
      <c r="BI221">
        <v>26907.333333333299</v>
      </c>
      <c r="BJ221">
        <v>21525.866666666599</v>
      </c>
      <c r="BK221">
        <v>16144.3999999999</v>
      </c>
      <c r="BL221">
        <v>10762.9333333333</v>
      </c>
      <c r="BM221">
        <v>5381.4666666666599</v>
      </c>
      <c r="BN221">
        <v>0</v>
      </c>
      <c r="BO221">
        <v>0</v>
      </c>
      <c r="BP221">
        <v>0</v>
      </c>
      <c r="BQ221">
        <v>0</v>
      </c>
      <c r="BR221">
        <v>0</v>
      </c>
      <c r="BS221">
        <v>0</v>
      </c>
      <c r="BT221">
        <v>0</v>
      </c>
      <c r="BU221">
        <v>0</v>
      </c>
      <c r="BV221">
        <v>0</v>
      </c>
      <c r="BW221">
        <v>0</v>
      </c>
      <c r="BX221">
        <v>0</v>
      </c>
      <c r="BY221">
        <v>0</v>
      </c>
      <c r="BZ221">
        <v>0</v>
      </c>
      <c r="CA221">
        <v>0</v>
      </c>
      <c r="CB221">
        <v>0</v>
      </c>
      <c r="CC221">
        <v>0</v>
      </c>
    </row>
    <row r="222" spans="1:81" x14ac:dyDescent="0.25">
      <c r="A222">
        <v>51921</v>
      </c>
      <c r="B222" t="s">
        <v>1695</v>
      </c>
      <c r="C222" t="s">
        <v>31</v>
      </c>
      <c r="D222">
        <v>2020</v>
      </c>
      <c r="E222" t="s">
        <v>49</v>
      </c>
      <c r="F222" t="s">
        <v>50</v>
      </c>
      <c r="G222">
        <v>2018</v>
      </c>
      <c r="H222">
        <v>659966</v>
      </c>
      <c r="I222">
        <v>85</v>
      </c>
      <c r="J222">
        <v>2050</v>
      </c>
      <c r="K222">
        <v>100</v>
      </c>
      <c r="L222">
        <v>0</v>
      </c>
      <c r="M222">
        <v>2020</v>
      </c>
      <c r="N222">
        <v>647500</v>
      </c>
      <c r="O222">
        <v>1.88888518499438</v>
      </c>
      <c r="P222" t="s">
        <v>691</v>
      </c>
      <c r="Q222">
        <v>3.1800659965999998</v>
      </c>
      <c r="R222">
        <v>1</v>
      </c>
      <c r="S222" t="s">
        <v>592</v>
      </c>
      <c r="T222">
        <v>-1.11368485725649E-2</v>
      </c>
      <c r="AW222">
        <v>659966</v>
      </c>
      <c r="AX222">
        <v>653733</v>
      </c>
      <c r="AY222">
        <v>647500</v>
      </c>
      <c r="AZ222">
        <v>625916.66666666605</v>
      </c>
      <c r="BA222">
        <v>604333.33333333302</v>
      </c>
      <c r="BB222">
        <v>582750</v>
      </c>
      <c r="BC222">
        <v>561166.66666666605</v>
      </c>
      <c r="BD222">
        <v>539583.33333333302</v>
      </c>
      <c r="BE222">
        <v>518000</v>
      </c>
      <c r="BF222">
        <v>496416.66666666599</v>
      </c>
      <c r="BG222">
        <v>474833.33333333302</v>
      </c>
      <c r="BH222">
        <v>453250</v>
      </c>
      <c r="BI222">
        <v>431666.66666666599</v>
      </c>
      <c r="BJ222">
        <v>410083.33333333302</v>
      </c>
      <c r="BK222">
        <v>388500</v>
      </c>
      <c r="BL222">
        <v>366916.66666666599</v>
      </c>
      <c r="BM222">
        <v>345333.33333333302</v>
      </c>
      <c r="BN222">
        <v>323750</v>
      </c>
      <c r="BO222">
        <v>302166.66666666599</v>
      </c>
      <c r="BP222">
        <v>280583.33333333302</v>
      </c>
      <c r="BQ222">
        <v>259000</v>
      </c>
      <c r="BR222">
        <v>237416.66666666599</v>
      </c>
      <c r="BS222">
        <v>215833.33333333299</v>
      </c>
      <c r="BT222">
        <v>194250</v>
      </c>
      <c r="BU222">
        <v>172666.66666666599</v>
      </c>
      <c r="BV222">
        <v>151083.33333333299</v>
      </c>
      <c r="BW222">
        <v>129500</v>
      </c>
      <c r="BX222">
        <v>107916.666666666</v>
      </c>
      <c r="BY222">
        <v>86333.333333333299</v>
      </c>
      <c r="BZ222">
        <v>64750</v>
      </c>
      <c r="CA222">
        <v>43166.666666666599</v>
      </c>
      <c r="CB222">
        <v>21583.333333333299</v>
      </c>
      <c r="CC222">
        <v>0</v>
      </c>
    </row>
    <row r="223" spans="1:81" x14ac:dyDescent="0.25">
      <c r="A223">
        <v>21148</v>
      </c>
      <c r="B223" t="s">
        <v>1696</v>
      </c>
      <c r="C223" t="s">
        <v>208</v>
      </c>
      <c r="D223">
        <v>2020</v>
      </c>
      <c r="E223" t="s">
        <v>44</v>
      </c>
      <c r="F223" t="s">
        <v>33</v>
      </c>
      <c r="G223">
        <v>2019</v>
      </c>
      <c r="H223">
        <v>43043.040000000001</v>
      </c>
      <c r="I223">
        <v>100</v>
      </c>
      <c r="J223">
        <v>2021</v>
      </c>
      <c r="K223">
        <v>5</v>
      </c>
      <c r="L223">
        <v>40890.887999999999</v>
      </c>
      <c r="M223">
        <v>2020</v>
      </c>
      <c r="N223">
        <v>35205.269999999997</v>
      </c>
      <c r="O223">
        <v>364.193945589294</v>
      </c>
      <c r="P223" t="s">
        <v>45</v>
      </c>
      <c r="Q223">
        <v>2.3658579628365901</v>
      </c>
      <c r="R223">
        <v>1</v>
      </c>
      <c r="S223" t="s">
        <v>592</v>
      </c>
      <c r="T223">
        <v>-1.11368485725649E-2</v>
      </c>
      <c r="AX223">
        <v>43043.040000000001</v>
      </c>
      <c r="AY223">
        <v>35205.269999999997</v>
      </c>
      <c r="AZ223">
        <v>40890.887999999999</v>
      </c>
      <c r="BA223">
        <v>40435.492372346198</v>
      </c>
      <c r="BB223">
        <v>39985.1684168383</v>
      </c>
      <c r="BC223">
        <v>39539.859651031496</v>
      </c>
      <c r="BD223">
        <v>39099.510221517499</v>
      </c>
      <c r="BE223">
        <v>38664.064896919001</v>
      </c>
      <c r="BF223">
        <v>38233.469060962198</v>
      </c>
      <c r="BG223">
        <v>37807.668705626398</v>
      </c>
      <c r="BH223">
        <v>37386.610424370097</v>
      </c>
      <c r="BI223">
        <v>36970.241405432404</v>
      </c>
      <c r="BJ223">
        <v>36558.509425208998</v>
      </c>
      <c r="BK223">
        <v>36151.362841701703</v>
      </c>
      <c r="BL223">
        <v>35748.750588041803</v>
      </c>
      <c r="BM223">
        <v>35350.622166084402</v>
      </c>
      <c r="BN223">
        <v>34956.927640074799</v>
      </c>
      <c r="BO223">
        <v>34567.617630385197</v>
      </c>
      <c r="BP223">
        <v>34182.643307321203</v>
      </c>
      <c r="BQ223">
        <v>33801.956384997597</v>
      </c>
      <c r="BR223">
        <v>33425.509115281398</v>
      </c>
      <c r="BS223">
        <v>33053.254281803704</v>
      </c>
      <c r="BT223">
        <v>32685.145194036701</v>
      </c>
      <c r="BU223">
        <v>32321.135681438402</v>
      </c>
      <c r="BV223">
        <v>31961.180087660901</v>
      </c>
      <c r="BW223">
        <v>31605.233264824201</v>
      </c>
      <c r="BX223">
        <v>31253.2505678532</v>
      </c>
      <c r="BY223">
        <v>30905.187848878599</v>
      </c>
      <c r="BZ223">
        <v>30561.001451699001</v>
      </c>
      <c r="CA223">
        <v>30220.648206305501</v>
      </c>
      <c r="CB223">
        <v>29884.085423467099</v>
      </c>
      <c r="CC223">
        <v>29551.270889376399</v>
      </c>
    </row>
    <row r="224" spans="1:81" x14ac:dyDescent="0.25">
      <c r="A224">
        <v>19593</v>
      </c>
      <c r="B224" t="s">
        <v>1697</v>
      </c>
      <c r="C224" t="s">
        <v>27</v>
      </c>
      <c r="D224">
        <v>2016</v>
      </c>
      <c r="E224" t="s">
        <v>690</v>
      </c>
      <c r="F224" t="s">
        <v>23</v>
      </c>
      <c r="G224">
        <v>2014</v>
      </c>
      <c r="H224">
        <v>371446</v>
      </c>
      <c r="I224">
        <v>100</v>
      </c>
      <c r="J224">
        <v>2044</v>
      </c>
      <c r="K224">
        <v>60</v>
      </c>
      <c r="L224">
        <v>148578.4</v>
      </c>
      <c r="M224">
        <v>2020</v>
      </c>
      <c r="N224">
        <v>193138</v>
      </c>
      <c r="O224">
        <v>80.006245860771102</v>
      </c>
      <c r="P224" t="s">
        <v>24</v>
      </c>
      <c r="Q224">
        <v>3.25711031533171</v>
      </c>
      <c r="R224">
        <v>1</v>
      </c>
      <c r="S224" t="s">
        <v>592</v>
      </c>
      <c r="T224">
        <v>-1.11368485725649E-2</v>
      </c>
      <c r="AS224">
        <v>371446</v>
      </c>
      <c r="AT224">
        <v>341728</v>
      </c>
      <c r="AU224">
        <v>312010</v>
      </c>
      <c r="AV224">
        <v>282292</v>
      </c>
      <c r="AW224">
        <v>252574</v>
      </c>
      <c r="AX224">
        <v>222856</v>
      </c>
      <c r="AY224">
        <v>193138</v>
      </c>
      <c r="AZ224">
        <v>191281.35</v>
      </c>
      <c r="BA224">
        <v>189424.7</v>
      </c>
      <c r="BB224">
        <v>187568.05</v>
      </c>
      <c r="BC224">
        <v>185711.4</v>
      </c>
      <c r="BD224">
        <v>183854.75</v>
      </c>
      <c r="BE224">
        <v>181998.1</v>
      </c>
      <c r="BF224">
        <v>180141.45</v>
      </c>
      <c r="BG224">
        <v>178284.79999999999</v>
      </c>
      <c r="BH224">
        <v>176428.15</v>
      </c>
      <c r="BI224">
        <v>174571.5</v>
      </c>
      <c r="BJ224">
        <v>172714.85</v>
      </c>
      <c r="BK224">
        <v>170858.2</v>
      </c>
      <c r="BL224">
        <v>169001.55</v>
      </c>
      <c r="BM224">
        <v>167144.9</v>
      </c>
      <c r="BN224">
        <v>165288.25</v>
      </c>
      <c r="BO224">
        <v>163431.6</v>
      </c>
      <c r="BP224">
        <v>161574.94999999899</v>
      </c>
      <c r="BQ224">
        <v>159718.29999999999</v>
      </c>
      <c r="BR224">
        <v>157861.65</v>
      </c>
      <c r="BS224">
        <v>156005</v>
      </c>
      <c r="BT224">
        <v>154148.34999999899</v>
      </c>
      <c r="BU224">
        <v>152291.70000000001</v>
      </c>
      <c r="BV224">
        <v>150435.04999999999</v>
      </c>
      <c r="BW224">
        <v>148578.4</v>
      </c>
      <c r="BX224">
        <v>146923.704858046</v>
      </c>
      <c r="BY224">
        <v>145287.43780532101</v>
      </c>
      <c r="BZ224">
        <v>143669.393610987</v>
      </c>
      <c r="CA224">
        <v>142069.36932982999</v>
      </c>
      <c r="CB224">
        <v>140487.16427680399</v>
      </c>
      <c r="CC224">
        <v>138922.580001864</v>
      </c>
    </row>
    <row r="225" spans="1:81" x14ac:dyDescent="0.25">
      <c r="A225">
        <v>19789</v>
      </c>
      <c r="B225" t="s">
        <v>548</v>
      </c>
      <c r="C225" t="s">
        <v>39</v>
      </c>
      <c r="D225">
        <v>2016</v>
      </c>
      <c r="E225" t="s">
        <v>105</v>
      </c>
      <c r="F225" t="s">
        <v>54</v>
      </c>
      <c r="G225">
        <v>2015</v>
      </c>
      <c r="H225">
        <v>178053.24</v>
      </c>
      <c r="I225">
        <v>86</v>
      </c>
      <c r="J225">
        <v>2030</v>
      </c>
      <c r="K225">
        <v>50</v>
      </c>
      <c r="L225">
        <v>89026.62</v>
      </c>
      <c r="M225">
        <v>2020</v>
      </c>
      <c r="N225">
        <v>128659.48</v>
      </c>
      <c r="O225">
        <v>102.90048910330199</v>
      </c>
      <c r="P225" t="s">
        <v>706</v>
      </c>
      <c r="Q225">
        <v>3.35075927413902</v>
      </c>
      <c r="R225">
        <v>1</v>
      </c>
      <c r="S225" t="s">
        <v>592</v>
      </c>
      <c r="T225">
        <v>-1.11368485725649E-2</v>
      </c>
      <c r="AT225">
        <v>178053.24</v>
      </c>
      <c r="AU225">
        <v>168174.48799999899</v>
      </c>
      <c r="AV225">
        <v>158295.73599999899</v>
      </c>
      <c r="AW225">
        <v>148416.984</v>
      </c>
      <c r="AX225">
        <v>138538.23199999999</v>
      </c>
      <c r="AY225">
        <v>128659.48</v>
      </c>
      <c r="AZ225">
        <v>124696.193999999</v>
      </c>
      <c r="BA225">
        <v>120732.908</v>
      </c>
      <c r="BB225">
        <v>116769.622</v>
      </c>
      <c r="BC225">
        <v>112806.336</v>
      </c>
      <c r="BD225">
        <v>108843.049999999</v>
      </c>
      <c r="BE225">
        <v>104879.764</v>
      </c>
      <c r="BF225">
        <v>100916.478</v>
      </c>
      <c r="BG225">
        <v>96953.191999999995</v>
      </c>
      <c r="BH225">
        <v>92989.905999999901</v>
      </c>
      <c r="BI225">
        <v>89026.62</v>
      </c>
      <c r="BJ225">
        <v>88035.144014132704</v>
      </c>
      <c r="BK225">
        <v>87054.709946183299</v>
      </c>
      <c r="BL225">
        <v>86085.1948239841</v>
      </c>
      <c r="BM225">
        <v>85126.477044889703</v>
      </c>
      <c r="BN225">
        <v>84178.436360524807</v>
      </c>
      <c r="BO225">
        <v>83240.953861702394</v>
      </c>
      <c r="BP225">
        <v>82313.911963508697</v>
      </c>
      <c r="BQ225">
        <v>81397.194390555698</v>
      </c>
      <c r="BR225">
        <v>80490.686162396407</v>
      </c>
      <c r="BS225">
        <v>79594.273579104003</v>
      </c>
      <c r="BT225">
        <v>78707.844207010203</v>
      </c>
      <c r="BU225">
        <v>77831.286864603695</v>
      </c>
      <c r="BV225">
        <v>76964.491608584707</v>
      </c>
      <c r="BW225">
        <v>76107.349720075494</v>
      </c>
      <c r="BX225">
        <v>75259.753690983707</v>
      </c>
      <c r="BY225">
        <v>74421.597210518696</v>
      </c>
      <c r="BZ225">
        <v>73592.775151856695</v>
      </c>
      <c r="CA225">
        <v>72773.183558955701</v>
      </c>
      <c r="CB225">
        <v>71962.719633516099</v>
      </c>
      <c r="CC225">
        <v>71161.281722087704</v>
      </c>
    </row>
    <row r="226" spans="1:81" x14ac:dyDescent="0.25">
      <c r="A226">
        <v>19877</v>
      </c>
      <c r="B226" t="s">
        <v>1698</v>
      </c>
      <c r="C226" t="s">
        <v>78</v>
      </c>
      <c r="D226">
        <v>2021</v>
      </c>
      <c r="E226" t="s">
        <v>690</v>
      </c>
      <c r="F226" t="s">
        <v>23</v>
      </c>
      <c r="G226">
        <v>2020</v>
      </c>
      <c r="H226">
        <v>1826569</v>
      </c>
      <c r="I226">
        <v>100</v>
      </c>
      <c r="J226">
        <v>2050</v>
      </c>
      <c r="K226">
        <v>100</v>
      </c>
      <c r="L226">
        <v>0</v>
      </c>
      <c r="M226">
        <v>2020</v>
      </c>
      <c r="N226">
        <v>1826569</v>
      </c>
      <c r="O226">
        <v>0</v>
      </c>
      <c r="P226" t="s">
        <v>45</v>
      </c>
      <c r="Q226">
        <v>3.6601826569</v>
      </c>
      <c r="R226">
        <v>1</v>
      </c>
      <c r="S226" t="s">
        <v>592</v>
      </c>
      <c r="T226">
        <v>-1.11368485725649E-2</v>
      </c>
      <c r="AY226">
        <v>1826569</v>
      </c>
      <c r="AZ226">
        <v>1765683.3666666599</v>
      </c>
      <c r="BA226">
        <v>1704797.7333333299</v>
      </c>
      <c r="BB226">
        <v>1643912.1</v>
      </c>
      <c r="BC226">
        <v>1583026.46666666</v>
      </c>
      <c r="BD226">
        <v>1522140.83333333</v>
      </c>
      <c r="BE226">
        <v>1461255.2</v>
      </c>
      <c r="BF226">
        <v>1400369.5666666599</v>
      </c>
      <c r="BG226">
        <v>1339483.9333333301</v>
      </c>
      <c r="BH226">
        <v>1278598.3</v>
      </c>
      <c r="BI226">
        <v>1217712.66666666</v>
      </c>
      <c r="BJ226">
        <v>1156827.0333333299</v>
      </c>
      <c r="BK226">
        <v>1095941.3999999999</v>
      </c>
      <c r="BL226">
        <v>1035055.76666666</v>
      </c>
      <c r="BM226">
        <v>974170.13333333295</v>
      </c>
      <c r="BN226">
        <v>913284.5</v>
      </c>
      <c r="BO226">
        <v>852398.866666666</v>
      </c>
      <c r="BP226">
        <v>791513.23333333305</v>
      </c>
      <c r="BQ226">
        <v>730627.6</v>
      </c>
      <c r="BR226">
        <v>669741.96666666598</v>
      </c>
      <c r="BS226">
        <v>608856.33333333302</v>
      </c>
      <c r="BT226">
        <v>547970.69999999995</v>
      </c>
      <c r="BU226">
        <v>487085.06666666601</v>
      </c>
      <c r="BV226">
        <v>426199.433333333</v>
      </c>
      <c r="BW226">
        <v>365313.799999999</v>
      </c>
      <c r="BX226">
        <v>304428.16666666599</v>
      </c>
      <c r="BY226">
        <v>243542.53333333301</v>
      </c>
      <c r="BZ226">
        <v>182656.899999999</v>
      </c>
      <c r="CA226">
        <v>121771.26666666599</v>
      </c>
      <c r="CB226">
        <v>60885.633333333302</v>
      </c>
      <c r="CC226">
        <v>0</v>
      </c>
    </row>
    <row r="227" spans="1:81" x14ac:dyDescent="0.25">
      <c r="A227">
        <v>52299</v>
      </c>
      <c r="B227" t="s">
        <v>1699</v>
      </c>
      <c r="C227" t="s">
        <v>65</v>
      </c>
      <c r="D227">
        <v>2019</v>
      </c>
      <c r="E227" t="s">
        <v>28</v>
      </c>
      <c r="F227" t="s">
        <v>23</v>
      </c>
      <c r="G227">
        <v>2018</v>
      </c>
      <c r="H227">
        <v>40045</v>
      </c>
      <c r="I227">
        <v>100</v>
      </c>
      <c r="J227">
        <v>2024</v>
      </c>
      <c r="K227">
        <v>99</v>
      </c>
      <c r="L227">
        <v>400.45</v>
      </c>
      <c r="M227">
        <v>2020</v>
      </c>
      <c r="N227">
        <v>13375</v>
      </c>
      <c r="O227">
        <v>67.272802945171506</v>
      </c>
      <c r="P227" t="s">
        <v>24</v>
      </c>
      <c r="Q227">
        <v>3.6373210776707299</v>
      </c>
      <c r="R227">
        <v>1</v>
      </c>
      <c r="S227" t="s">
        <v>592</v>
      </c>
      <c r="T227">
        <v>-1.11368485725649E-2</v>
      </c>
      <c r="AW227">
        <v>40045</v>
      </c>
      <c r="AX227">
        <v>26710</v>
      </c>
      <c r="AY227">
        <v>13375</v>
      </c>
      <c r="AZ227">
        <v>10131.362499999999</v>
      </c>
      <c r="BA227">
        <v>6887.7250000000004</v>
      </c>
      <c r="BB227">
        <v>3644.0875000000001</v>
      </c>
      <c r="BC227">
        <v>400.45</v>
      </c>
      <c r="BD227">
        <v>395.99024898911603</v>
      </c>
      <c r="BE227">
        <v>391.58016554991201</v>
      </c>
      <c r="BF227">
        <v>387.21919654216299</v>
      </c>
      <c r="BG227">
        <v>382.90679498588298</v>
      </c>
      <c r="BH227">
        <v>378.642419992719</v>
      </c>
      <c r="BI227">
        <v>374.42553669811002</v>
      </c>
      <c r="BJ227">
        <v>370.25561619420199</v>
      </c>
      <c r="BK227">
        <v>366.13213546350499</v>
      </c>
      <c r="BL227">
        <v>362.05457731329898</v>
      </c>
      <c r="BM227">
        <v>358.02243031075602</v>
      </c>
      <c r="BN227">
        <v>354.03518871880402</v>
      </c>
      <c r="BO227">
        <v>350.09235243268301</v>
      </c>
      <c r="BP227">
        <v>346.19342691722699</v>
      </c>
      <c r="BQ227">
        <v>342.33792314483298</v>
      </c>
      <c r="BR227">
        <v>338.52535753412201</v>
      </c>
      <c r="BS227">
        <v>334.755251889291</v>
      </c>
      <c r="BT227">
        <v>331.02713334012998</v>
      </c>
      <c r="BU227">
        <v>327.34053428271</v>
      </c>
      <c r="BV227">
        <v>323.69499232074099</v>
      </c>
      <c r="BW227">
        <v>320.090050207567</v>
      </c>
      <c r="BX227">
        <v>316.52525578882103</v>
      </c>
      <c r="BY227">
        <v>313.00016194570901</v>
      </c>
      <c r="BZ227">
        <v>309.51432653893102</v>
      </c>
      <c r="CA227">
        <v>306.06731235322798</v>
      </c>
      <c r="CB227">
        <v>302.65868704253802</v>
      </c>
      <c r="CC227">
        <v>299.28802307577399</v>
      </c>
    </row>
    <row r="228" spans="1:81" x14ac:dyDescent="0.25">
      <c r="A228">
        <v>22135</v>
      </c>
      <c r="B228" t="s">
        <v>1700</v>
      </c>
      <c r="C228" t="s">
        <v>52</v>
      </c>
      <c r="D228">
        <v>2019</v>
      </c>
      <c r="E228" t="s">
        <v>28</v>
      </c>
      <c r="F228" t="s">
        <v>23</v>
      </c>
      <c r="G228">
        <v>2017</v>
      </c>
      <c r="H228">
        <v>20161500</v>
      </c>
      <c r="I228">
        <v>100</v>
      </c>
      <c r="J228">
        <v>2030</v>
      </c>
      <c r="K228">
        <v>38</v>
      </c>
      <c r="L228">
        <v>12500130</v>
      </c>
      <c r="M228">
        <v>2020</v>
      </c>
      <c r="N228">
        <v>12312322</v>
      </c>
      <c r="O228">
        <v>102.451363137402</v>
      </c>
      <c r="P228" t="s">
        <v>691</v>
      </c>
      <c r="Q228">
        <v>3.0322600524390202</v>
      </c>
      <c r="R228">
        <v>1</v>
      </c>
      <c r="S228" t="s">
        <v>592</v>
      </c>
      <c r="T228">
        <v>-1.11368485725649E-2</v>
      </c>
      <c r="AV228">
        <v>20161500</v>
      </c>
      <c r="AW228">
        <v>17545107.333333299</v>
      </c>
      <c r="AX228">
        <v>14928714.666666601</v>
      </c>
      <c r="AY228">
        <v>12312322</v>
      </c>
      <c r="AZ228">
        <v>12331102.800000001</v>
      </c>
      <c r="BA228">
        <v>12349883.6</v>
      </c>
      <c r="BB228">
        <v>12368664.4</v>
      </c>
      <c r="BC228">
        <v>12387445.199999999</v>
      </c>
      <c r="BD228">
        <v>12406226</v>
      </c>
      <c r="BE228">
        <v>12425006.800000001</v>
      </c>
      <c r="BF228">
        <v>12443787.6</v>
      </c>
      <c r="BG228">
        <v>12462568.4</v>
      </c>
      <c r="BH228">
        <v>12481349.199999999</v>
      </c>
      <c r="BI228">
        <v>12500130</v>
      </c>
      <c r="BJ228">
        <v>12360917.9450526</v>
      </c>
      <c r="BK228">
        <v>12223256.273680599</v>
      </c>
      <c r="BL228">
        <v>12087127.719497001</v>
      </c>
      <c r="BM228">
        <v>11952515.2084077</v>
      </c>
      <c r="BN228">
        <v>11819401.8564704</v>
      </c>
      <c r="BO228">
        <v>11687770.9677766</v>
      </c>
      <c r="BP228">
        <v>11557606.0323576</v>
      </c>
      <c r="BQ228">
        <v>11428890.7241139</v>
      </c>
      <c r="BR228">
        <v>11301608.898767</v>
      </c>
      <c r="BS228">
        <v>11175744.5918351</v>
      </c>
      <c r="BT228">
        <v>11051282.016630201</v>
      </c>
      <c r="BU228">
        <v>10928205.562278301</v>
      </c>
      <c r="BV228">
        <v>10806499.7917613</v>
      </c>
      <c r="BW228">
        <v>10686149.439981</v>
      </c>
      <c r="BX228">
        <v>10567139.4118442</v>
      </c>
      <c r="BY228">
        <v>10449454.7803693</v>
      </c>
      <c r="BZ228">
        <v>10333080.784814401</v>
      </c>
      <c r="CA228">
        <v>10218002.8288259</v>
      </c>
      <c r="CB228">
        <v>10104206.4786072</v>
      </c>
      <c r="CC228">
        <v>9991677.4611090496</v>
      </c>
    </row>
    <row r="229" spans="1:81" x14ac:dyDescent="0.25">
      <c r="A229">
        <v>20108</v>
      </c>
      <c r="B229" t="s">
        <v>687</v>
      </c>
      <c r="C229" t="s">
        <v>415</v>
      </c>
      <c r="D229">
        <v>2009</v>
      </c>
      <c r="E229" t="s">
        <v>117</v>
      </c>
      <c r="F229" t="s">
        <v>54</v>
      </c>
      <c r="G229">
        <v>2005</v>
      </c>
      <c r="H229">
        <v>4381618.8499999996</v>
      </c>
      <c r="I229">
        <v>95</v>
      </c>
      <c r="J229">
        <v>2050</v>
      </c>
      <c r="K229">
        <v>99</v>
      </c>
      <c r="L229">
        <v>43816.188499999997</v>
      </c>
      <c r="M229">
        <v>2020</v>
      </c>
      <c r="N229">
        <v>942159</v>
      </c>
      <c r="O229">
        <v>78.927417027416993</v>
      </c>
      <c r="P229" t="s">
        <v>24</v>
      </c>
      <c r="Q229">
        <v>3.94049</v>
      </c>
      <c r="R229">
        <v>1</v>
      </c>
      <c r="S229" t="s">
        <v>592</v>
      </c>
      <c r="T229">
        <v>-1.11368485725649E-2</v>
      </c>
      <c r="AJ229">
        <v>4381618.8499999996</v>
      </c>
      <c r="AK229">
        <v>4152321.5266666599</v>
      </c>
      <c r="AL229">
        <v>3923024.2033333299</v>
      </c>
      <c r="AM229">
        <v>3693726.88</v>
      </c>
      <c r="AN229">
        <v>3464429.5566666601</v>
      </c>
      <c r="AO229">
        <v>3235132.2333333301</v>
      </c>
      <c r="AP229">
        <v>3005834.9099999899</v>
      </c>
      <c r="AQ229">
        <v>2776537.5866666599</v>
      </c>
      <c r="AR229">
        <v>2547240.2633333299</v>
      </c>
      <c r="AS229">
        <v>2317942.94</v>
      </c>
      <c r="AT229">
        <v>2088645.6166666599</v>
      </c>
      <c r="AU229">
        <v>1859348.29333333</v>
      </c>
      <c r="AV229">
        <v>1630050.96999999</v>
      </c>
      <c r="AW229">
        <v>1400753.64666666</v>
      </c>
      <c r="AX229">
        <v>1171456.32333333</v>
      </c>
      <c r="AY229">
        <v>942159</v>
      </c>
      <c r="AZ229">
        <v>912214.23961666599</v>
      </c>
      <c r="BA229">
        <v>882269.47923333303</v>
      </c>
      <c r="BB229">
        <v>852324.71884999995</v>
      </c>
      <c r="BC229">
        <v>822379.95846666605</v>
      </c>
      <c r="BD229">
        <v>792435.19808333297</v>
      </c>
      <c r="BE229">
        <v>762490.43770000001</v>
      </c>
      <c r="BF229">
        <v>732545.677316666</v>
      </c>
      <c r="BG229">
        <v>702600.91693333304</v>
      </c>
      <c r="BH229">
        <v>672656.15654999996</v>
      </c>
      <c r="BI229">
        <v>642711.39616666595</v>
      </c>
      <c r="BJ229">
        <v>612766.63578333298</v>
      </c>
      <c r="BK229">
        <v>582821.87540000002</v>
      </c>
      <c r="BL229">
        <v>552877.11501666601</v>
      </c>
      <c r="BM229">
        <v>522932.35463333299</v>
      </c>
      <c r="BN229">
        <v>492987.59425000002</v>
      </c>
      <c r="BO229">
        <v>463042.83386666601</v>
      </c>
      <c r="BP229">
        <v>433098.07348333299</v>
      </c>
      <c r="BQ229">
        <v>403153.31310000003</v>
      </c>
      <c r="BR229">
        <v>373208.55271666602</v>
      </c>
      <c r="BS229">
        <v>343263.792333333</v>
      </c>
      <c r="BT229">
        <v>313319.03194999998</v>
      </c>
      <c r="BU229">
        <v>283374.27156666602</v>
      </c>
      <c r="BV229">
        <v>253429.511183333</v>
      </c>
      <c r="BW229">
        <v>223484.75080000001</v>
      </c>
      <c r="BX229">
        <v>193539.990416666</v>
      </c>
      <c r="BY229">
        <v>163595.23003333301</v>
      </c>
      <c r="BZ229">
        <v>133650.469649999</v>
      </c>
      <c r="CA229">
        <v>103705.709266666</v>
      </c>
      <c r="CB229">
        <v>73760.948883333302</v>
      </c>
      <c r="CC229">
        <v>43816.188499999997</v>
      </c>
    </row>
    <row r="230" spans="1:81" x14ac:dyDescent="0.25">
      <c r="A230">
        <v>20175</v>
      </c>
      <c r="B230" t="s">
        <v>1701</v>
      </c>
      <c r="C230" t="s">
        <v>27</v>
      </c>
      <c r="D230">
        <v>2018</v>
      </c>
      <c r="E230" t="s">
        <v>28</v>
      </c>
      <c r="F230" t="s">
        <v>23</v>
      </c>
      <c r="G230">
        <v>2018</v>
      </c>
      <c r="H230">
        <v>4418820</v>
      </c>
      <c r="I230">
        <v>100</v>
      </c>
      <c r="J230">
        <v>2035</v>
      </c>
      <c r="K230">
        <v>100</v>
      </c>
      <c r="L230">
        <v>0</v>
      </c>
      <c r="M230">
        <v>2020</v>
      </c>
      <c r="N230">
        <v>4090491</v>
      </c>
      <c r="O230">
        <v>7.4302415577009198</v>
      </c>
      <c r="P230" t="s">
        <v>24</v>
      </c>
      <c r="Q230">
        <v>3.6531248088292698</v>
      </c>
      <c r="R230">
        <v>1</v>
      </c>
      <c r="S230" t="s">
        <v>592</v>
      </c>
      <c r="T230">
        <v>-1.11368485725649E-2</v>
      </c>
      <c r="AW230">
        <v>4418820</v>
      </c>
      <c r="AX230">
        <v>4254655.5</v>
      </c>
      <c r="AY230">
        <v>4090491</v>
      </c>
      <c r="AZ230">
        <v>3817791.6</v>
      </c>
      <c r="BA230">
        <v>3545092.2</v>
      </c>
      <c r="BB230">
        <v>3272392.8</v>
      </c>
      <c r="BC230">
        <v>2999693.4</v>
      </c>
      <c r="BD230">
        <v>2726994</v>
      </c>
      <c r="BE230">
        <v>2454294.5999999898</v>
      </c>
      <c r="BF230">
        <v>2181595.2000000002</v>
      </c>
      <c r="BG230">
        <v>1908895.79999999</v>
      </c>
      <c r="BH230">
        <v>1636196.4</v>
      </c>
      <c r="BI230">
        <v>1363497</v>
      </c>
      <c r="BJ230">
        <v>1090797.6000000001</v>
      </c>
      <c r="BK230">
        <v>818098.19999999902</v>
      </c>
      <c r="BL230">
        <v>545398.799999999</v>
      </c>
      <c r="BM230">
        <v>272699.39999999898</v>
      </c>
      <c r="BN230">
        <v>0</v>
      </c>
      <c r="BO230">
        <v>0</v>
      </c>
      <c r="BP230">
        <v>0</v>
      </c>
      <c r="BQ230">
        <v>0</v>
      </c>
      <c r="BR230">
        <v>0</v>
      </c>
      <c r="BS230">
        <v>0</v>
      </c>
      <c r="BT230">
        <v>0</v>
      </c>
      <c r="BU230">
        <v>0</v>
      </c>
      <c r="BV230">
        <v>0</v>
      </c>
      <c r="BW230">
        <v>0</v>
      </c>
      <c r="BX230">
        <v>0</v>
      </c>
      <c r="BY230">
        <v>0</v>
      </c>
      <c r="BZ230">
        <v>0</v>
      </c>
      <c r="CA230">
        <v>0</v>
      </c>
      <c r="CB230">
        <v>0</v>
      </c>
      <c r="CC230">
        <v>0</v>
      </c>
    </row>
    <row r="231" spans="1:81" x14ac:dyDescent="0.25">
      <c r="A231">
        <v>9736</v>
      </c>
      <c r="B231" t="s">
        <v>1702</v>
      </c>
      <c r="C231" t="s">
        <v>27</v>
      </c>
      <c r="D231">
        <v>2015</v>
      </c>
      <c r="E231" t="s">
        <v>88</v>
      </c>
      <c r="F231" t="s">
        <v>54</v>
      </c>
      <c r="G231">
        <v>2015</v>
      </c>
      <c r="H231">
        <v>32317</v>
      </c>
      <c r="I231">
        <v>100</v>
      </c>
      <c r="J231">
        <v>2025</v>
      </c>
      <c r="K231">
        <v>20</v>
      </c>
      <c r="L231">
        <v>25853.599999999999</v>
      </c>
      <c r="M231">
        <v>2020</v>
      </c>
      <c r="N231">
        <v>21090</v>
      </c>
      <c r="O231">
        <v>184.29847306251801</v>
      </c>
      <c r="P231" t="s">
        <v>691</v>
      </c>
      <c r="Q231">
        <v>3.1878083490487801</v>
      </c>
      <c r="R231">
        <v>1</v>
      </c>
      <c r="S231" t="s">
        <v>592</v>
      </c>
      <c r="T231">
        <v>-1.11368485725649E-2</v>
      </c>
      <c r="AT231">
        <v>32317</v>
      </c>
      <c r="AU231">
        <v>30071.599999999999</v>
      </c>
      <c r="AV231">
        <v>27826.2</v>
      </c>
      <c r="AW231">
        <v>25580.799999999999</v>
      </c>
      <c r="AX231">
        <v>23335.4</v>
      </c>
      <c r="AY231">
        <v>21090</v>
      </c>
      <c r="AZ231">
        <v>22042.720000000001</v>
      </c>
      <c r="BA231">
        <v>22995.439999999999</v>
      </c>
      <c r="BB231">
        <v>23948.16</v>
      </c>
      <c r="BC231">
        <v>24900.880000000001</v>
      </c>
      <c r="BD231">
        <v>25853.599999999999</v>
      </c>
      <c r="BE231">
        <v>25565.672371744298</v>
      </c>
      <c r="BF231">
        <v>25280.951349884399</v>
      </c>
      <c r="BG231">
        <v>24999.401222930301</v>
      </c>
      <c r="BH231">
        <v>24720.9866771058</v>
      </c>
      <c r="BI231">
        <v>24445.672791918401</v>
      </c>
      <c r="BJ231">
        <v>24173.425035780401</v>
      </c>
      <c r="BK231">
        <v>23904.209261676599</v>
      </c>
      <c r="BL231">
        <v>23637.991702882398</v>
      </c>
      <c r="BM231">
        <v>23374.738968727899</v>
      </c>
      <c r="BN231">
        <v>23114.418040409899</v>
      </c>
      <c r="BO231">
        <v>22856.9962668509</v>
      </c>
      <c r="BP231">
        <v>22602.441360603301</v>
      </c>
      <c r="BQ231">
        <v>22350.721393799999</v>
      </c>
      <c r="BR231">
        <v>22101.804794149699</v>
      </c>
      <c r="BS231">
        <v>21855.660340976799</v>
      </c>
      <c r="BT231">
        <v>21612.257161305999</v>
      </c>
      <c r="BU231">
        <v>21371.564725989199</v>
      </c>
      <c r="BV231">
        <v>21133.552845876999</v>
      </c>
      <c r="BW231">
        <v>20898.191668032199</v>
      </c>
      <c r="BX231">
        <v>20665.451671984902</v>
      </c>
      <c r="BY231">
        <v>20435.303666030301</v>
      </c>
      <c r="BZ231">
        <v>20207.718783567401</v>
      </c>
      <c r="CA231">
        <v>19982.668479477801</v>
      </c>
      <c r="CB231">
        <v>19760.1245265461</v>
      </c>
      <c r="CC231">
        <v>19540.0590119189</v>
      </c>
    </row>
    <row r="232" spans="1:81" x14ac:dyDescent="0.25">
      <c r="A232">
        <v>20316</v>
      </c>
      <c r="B232" t="s">
        <v>560</v>
      </c>
      <c r="C232" t="s">
        <v>21</v>
      </c>
      <c r="D232">
        <v>2020</v>
      </c>
      <c r="E232" t="s">
        <v>60</v>
      </c>
      <c r="F232" t="s">
        <v>54</v>
      </c>
      <c r="G232">
        <v>2020</v>
      </c>
      <c r="H232">
        <v>11491938</v>
      </c>
      <c r="I232">
        <v>100</v>
      </c>
      <c r="J232">
        <v>2040</v>
      </c>
      <c r="K232">
        <v>100</v>
      </c>
      <c r="L232">
        <v>0</v>
      </c>
      <c r="M232">
        <v>2020</v>
      </c>
      <c r="N232">
        <v>10768702</v>
      </c>
      <c r="O232">
        <v>6.2934206571598299</v>
      </c>
      <c r="P232" t="s">
        <v>24</v>
      </c>
      <c r="Q232">
        <v>3.9962711450195099</v>
      </c>
      <c r="R232">
        <v>1</v>
      </c>
      <c r="S232" t="s">
        <v>592</v>
      </c>
      <c r="T232">
        <v>-1.11368485725649E-2</v>
      </c>
      <c r="AY232">
        <v>10768702</v>
      </c>
      <c r="AZ232">
        <v>10230266.9</v>
      </c>
      <c r="BA232">
        <v>9691831.8000000007</v>
      </c>
      <c r="BB232">
        <v>9153396.6999999993</v>
      </c>
      <c r="BC232">
        <v>8614961.5999999996</v>
      </c>
      <c r="BD232">
        <v>8076526.5</v>
      </c>
      <c r="BE232">
        <v>7538091.4000000004</v>
      </c>
      <c r="BF232">
        <v>6999656.2999999998</v>
      </c>
      <c r="BG232">
        <v>6461221.2000000002</v>
      </c>
      <c r="BH232">
        <v>5922786.0999999996</v>
      </c>
      <c r="BI232">
        <v>5384351</v>
      </c>
      <c r="BJ232">
        <v>4845915.8999999901</v>
      </c>
      <c r="BK232">
        <v>4307480.8</v>
      </c>
      <c r="BL232">
        <v>3769045.7</v>
      </c>
      <c r="BM232">
        <v>3230610.6</v>
      </c>
      <c r="BN232">
        <v>2692175.5</v>
      </c>
      <c r="BO232">
        <v>2153740.4</v>
      </c>
      <c r="BP232">
        <v>1615305.3</v>
      </c>
      <c r="BQ232">
        <v>1076870.1999999899</v>
      </c>
      <c r="BR232">
        <v>538435.09999999905</v>
      </c>
      <c r="BS232">
        <v>0</v>
      </c>
      <c r="BT232">
        <v>0</v>
      </c>
      <c r="BU232">
        <v>0</v>
      </c>
      <c r="BV232">
        <v>0</v>
      </c>
      <c r="BW232">
        <v>0</v>
      </c>
      <c r="BX232">
        <v>0</v>
      </c>
      <c r="BY232">
        <v>0</v>
      </c>
      <c r="BZ232">
        <v>0</v>
      </c>
      <c r="CA232">
        <v>0</v>
      </c>
      <c r="CB232">
        <v>0</v>
      </c>
      <c r="CC232">
        <v>0</v>
      </c>
    </row>
    <row r="233" spans="1:81" x14ac:dyDescent="0.25">
      <c r="A233">
        <v>862696</v>
      </c>
      <c r="B233" t="s">
        <v>1703</v>
      </c>
      <c r="C233" t="s">
        <v>376</v>
      </c>
      <c r="D233">
        <v>2021</v>
      </c>
      <c r="E233" t="s">
        <v>105</v>
      </c>
      <c r="F233" t="s">
        <v>54</v>
      </c>
      <c r="G233">
        <v>2019</v>
      </c>
      <c r="H233">
        <v>1234.6300000000001</v>
      </c>
      <c r="I233">
        <v>100</v>
      </c>
      <c r="J233">
        <v>2029</v>
      </c>
      <c r="K233">
        <v>12</v>
      </c>
      <c r="L233">
        <v>1086.4744000000001</v>
      </c>
      <c r="M233">
        <v>2020</v>
      </c>
      <c r="N233">
        <v>1192.4100000000001</v>
      </c>
      <c r="O233">
        <v>80.958976388339295</v>
      </c>
      <c r="P233" t="s">
        <v>24</v>
      </c>
      <c r="Q233">
        <v>3.1097566029609802</v>
      </c>
      <c r="R233">
        <v>1</v>
      </c>
      <c r="S233" t="s">
        <v>592</v>
      </c>
      <c r="T233">
        <v>-1.11368485725649E-2</v>
      </c>
      <c r="AX233">
        <v>1234.6300000000001</v>
      </c>
      <c r="AY233">
        <v>1192.4100000000001</v>
      </c>
      <c r="AZ233">
        <v>1180.6393777777701</v>
      </c>
      <c r="BA233">
        <v>1168.86875555555</v>
      </c>
      <c r="BB233">
        <v>1157.09813333333</v>
      </c>
      <c r="BC233">
        <v>1145.32751111111</v>
      </c>
      <c r="BD233">
        <v>1133.5568888888799</v>
      </c>
      <c r="BE233">
        <v>1121.7862666666599</v>
      </c>
      <c r="BF233">
        <v>1110.0156444444401</v>
      </c>
      <c r="BG233">
        <v>1098.2450222222201</v>
      </c>
      <c r="BH233">
        <v>1086.4744000000001</v>
      </c>
      <c r="BI233">
        <v>1074.3744991292299</v>
      </c>
      <c r="BJ233">
        <v>1062.4093530222001</v>
      </c>
      <c r="BK233">
        <v>1050.5774609355101</v>
      </c>
      <c r="BL233">
        <v>1038.8773388393299</v>
      </c>
      <c r="BM233">
        <v>1027.3075192312001</v>
      </c>
      <c r="BN233">
        <v>1015.86655095207</v>
      </c>
      <c r="BO233">
        <v>1004.55299900418</v>
      </c>
      <c r="BP233">
        <v>993.36544437115901</v>
      </c>
      <c r="BQ233">
        <v>982.302483839979</v>
      </c>
      <c r="BR233">
        <v>971.36272982499895</v>
      </c>
      <c r="BS233">
        <v>960.54481019390505</v>
      </c>
      <c r="BT233">
        <v>949.84736809561196</v>
      </c>
      <c r="BU233">
        <v>939.26906179008199</v>
      </c>
      <c r="BV233">
        <v>928.80856448003101</v>
      </c>
      <c r="BW233">
        <v>918.46456414451495</v>
      </c>
      <c r="BX233">
        <v>908.235763374371</v>
      </c>
      <c r="BY233">
        <v>898.12087920948295</v>
      </c>
      <c r="BZ233">
        <v>888.11864297786803</v>
      </c>
      <c r="CA233">
        <v>878.22780013655097</v>
      </c>
      <c r="CB233">
        <v>868.44711011421396</v>
      </c>
      <c r="CC233">
        <v>858.77534615559</v>
      </c>
    </row>
    <row r="234" spans="1:81" x14ac:dyDescent="0.25">
      <c r="A234">
        <v>12376</v>
      </c>
      <c r="B234" t="s">
        <v>1704</v>
      </c>
      <c r="C234" t="s">
        <v>21</v>
      </c>
      <c r="D234">
        <v>2018</v>
      </c>
      <c r="E234" t="s">
        <v>28</v>
      </c>
      <c r="F234" t="s">
        <v>23</v>
      </c>
      <c r="G234">
        <v>2017</v>
      </c>
      <c r="H234">
        <v>942863</v>
      </c>
      <c r="I234">
        <v>100</v>
      </c>
      <c r="J234">
        <v>2030</v>
      </c>
      <c r="K234">
        <v>53</v>
      </c>
      <c r="L234">
        <v>443145.61</v>
      </c>
      <c r="M234">
        <v>2020</v>
      </c>
      <c r="N234">
        <v>644016.81000000006</v>
      </c>
      <c r="O234">
        <v>59.803201965815099</v>
      </c>
      <c r="P234" t="s">
        <v>24</v>
      </c>
      <c r="Q234">
        <v>3.1803381887390199</v>
      </c>
      <c r="R234">
        <v>1</v>
      </c>
      <c r="S234" t="s">
        <v>592</v>
      </c>
      <c r="T234">
        <v>-1.11368485725649E-2</v>
      </c>
      <c r="AV234">
        <v>942863</v>
      </c>
      <c r="AW234">
        <v>843247.60333333304</v>
      </c>
      <c r="AX234">
        <v>743632.20666666597</v>
      </c>
      <c r="AY234">
        <v>644016.81000000006</v>
      </c>
      <c r="AZ234">
        <v>623929.68999999994</v>
      </c>
      <c r="BA234">
        <v>603842.56999999995</v>
      </c>
      <c r="BB234">
        <v>583755.44999999995</v>
      </c>
      <c r="BC234">
        <v>563668.32999999996</v>
      </c>
      <c r="BD234">
        <v>543581.21</v>
      </c>
      <c r="BE234">
        <v>523494.09</v>
      </c>
      <c r="BF234">
        <v>503406.97</v>
      </c>
      <c r="BG234">
        <v>483319.85</v>
      </c>
      <c r="BH234">
        <v>463232.73</v>
      </c>
      <c r="BI234">
        <v>443145.61</v>
      </c>
      <c r="BJ234">
        <v>438210.36444583302</v>
      </c>
      <c r="BK234">
        <v>433330.08197407098</v>
      </c>
      <c r="BL234">
        <v>428504.15046918899</v>
      </c>
      <c r="BM234">
        <v>423731.96463269799</v>
      </c>
      <c r="BN234">
        <v>419012.92590722803</v>
      </c>
      <c r="BO234">
        <v>414346.44240145199</v>
      </c>
      <c r="BP234">
        <v>409731.92881584598</v>
      </c>
      <c r="BQ234">
        <v>405168.80636927899</v>
      </c>
      <c r="BR234">
        <v>400656.50272641698</v>
      </c>
      <c r="BS234">
        <v>396194.45192594</v>
      </c>
      <c r="BT234">
        <v>391782.09430955001</v>
      </c>
      <c r="BU234">
        <v>387418.87645178201</v>
      </c>
      <c r="BV234">
        <v>383104.25109058502</v>
      </c>
      <c r="BW234">
        <v>378837.677058684</v>
      </c>
      <c r="BX234">
        <v>374618.61921569897</v>
      </c>
      <c r="BY234">
        <v>370446.54838102998</v>
      </c>
      <c r="BZ234">
        <v>366320.94126748102</v>
      </c>
      <c r="CA234">
        <v>362241.28041562601</v>
      </c>
      <c r="CB234">
        <v>358207.054128905</v>
      </c>
      <c r="CC234">
        <v>354217.756409447</v>
      </c>
    </row>
    <row r="235" spans="1:81" x14ac:dyDescent="0.25">
      <c r="A235">
        <v>20780</v>
      </c>
      <c r="B235" t="s">
        <v>574</v>
      </c>
      <c r="C235" t="s">
        <v>48</v>
      </c>
      <c r="D235">
        <v>2020</v>
      </c>
      <c r="E235" t="s">
        <v>28</v>
      </c>
      <c r="F235" t="s">
        <v>23</v>
      </c>
      <c r="G235">
        <v>2015</v>
      </c>
      <c r="H235">
        <v>3373137</v>
      </c>
      <c r="I235">
        <v>100</v>
      </c>
      <c r="J235">
        <v>2030</v>
      </c>
      <c r="K235">
        <v>63</v>
      </c>
      <c r="L235">
        <v>1248060.69</v>
      </c>
      <c r="M235">
        <v>2020</v>
      </c>
      <c r="N235">
        <v>2555183</v>
      </c>
      <c r="O235">
        <v>38.490570722140298</v>
      </c>
      <c r="P235" t="s">
        <v>24</v>
      </c>
      <c r="Q235">
        <v>3.2805812161390202</v>
      </c>
      <c r="R235">
        <v>1</v>
      </c>
      <c r="S235" t="s">
        <v>592</v>
      </c>
      <c r="T235">
        <v>-1.11368485725649E-2</v>
      </c>
      <c r="AT235">
        <v>3373137</v>
      </c>
      <c r="AU235">
        <v>3209546.2</v>
      </c>
      <c r="AV235">
        <v>3045955.4</v>
      </c>
      <c r="AW235">
        <v>2882364.6</v>
      </c>
      <c r="AX235">
        <v>2718773.8</v>
      </c>
      <c r="AY235">
        <v>2555183</v>
      </c>
      <c r="AZ235">
        <v>2424470.7689999999</v>
      </c>
      <c r="BA235">
        <v>2293758.5380000002</v>
      </c>
      <c r="BB235">
        <v>2163046.307</v>
      </c>
      <c r="BC235">
        <v>2032334.0759999999</v>
      </c>
      <c r="BD235">
        <v>1901621.845</v>
      </c>
      <c r="BE235">
        <v>1770909.6140000001</v>
      </c>
      <c r="BF235">
        <v>1640197.3829999999</v>
      </c>
      <c r="BG235">
        <v>1509485.15199999</v>
      </c>
      <c r="BH235">
        <v>1378772.9209999901</v>
      </c>
      <c r="BI235">
        <v>1248060.69</v>
      </c>
      <c r="BJ235">
        <v>1234161.22708609</v>
      </c>
      <c r="BK235">
        <v>1220416.5603859101</v>
      </c>
      <c r="BL235">
        <v>1206824.96595744</v>
      </c>
      <c r="BM235">
        <v>1193384.73905798</v>
      </c>
      <c r="BN235">
        <v>1180094.1939302799</v>
      </c>
      <c r="BO235">
        <v>1166951.6635911099</v>
      </c>
      <c r="BP235">
        <v>1153955.4996221999</v>
      </c>
      <c r="BQ235">
        <v>1141104.0719634299</v>
      </c>
      <c r="BR235">
        <v>1128395.76870843</v>
      </c>
      <c r="BS235">
        <v>1115828.9959024</v>
      </c>
      <c r="BT235">
        <v>1103402.1773421599</v>
      </c>
      <c r="BU235">
        <v>1091113.7543784601</v>
      </c>
      <c r="BV235">
        <v>1078962.1857205101</v>
      </c>
      <c r="BW235">
        <v>1066945.9472426199</v>
      </c>
      <c r="BX235">
        <v>1055063.53179306</v>
      </c>
      <c r="BY235">
        <v>1043313.44900505</v>
      </c>
      <c r="BZ235">
        <v>1031694.22510976</v>
      </c>
      <c r="CA235">
        <v>1020204.40275152</v>
      </c>
      <c r="CB235">
        <v>1008842.54080501</v>
      </c>
      <c r="CC235">
        <v>997607.21419451002</v>
      </c>
    </row>
    <row r="236" spans="1:81" x14ac:dyDescent="0.25">
      <c r="A236">
        <v>831936</v>
      </c>
      <c r="B236" t="s">
        <v>1705</v>
      </c>
      <c r="C236" t="s">
        <v>78</v>
      </c>
      <c r="D236">
        <v>2020</v>
      </c>
      <c r="E236" t="s">
        <v>28</v>
      </c>
      <c r="F236" t="s">
        <v>23</v>
      </c>
      <c r="G236">
        <v>2013</v>
      </c>
      <c r="H236">
        <v>19606.900000000001</v>
      </c>
      <c r="I236">
        <v>100</v>
      </c>
      <c r="J236">
        <v>2050</v>
      </c>
      <c r="K236">
        <v>50</v>
      </c>
      <c r="L236">
        <v>9803.4500000000007</v>
      </c>
      <c r="M236">
        <v>2020</v>
      </c>
      <c r="N236">
        <v>19396.939999999999</v>
      </c>
      <c r="O236">
        <v>2.1416950155302801</v>
      </c>
      <c r="P236" t="s">
        <v>24</v>
      </c>
      <c r="Q236">
        <v>3.1600019606899998</v>
      </c>
      <c r="R236">
        <v>1</v>
      </c>
      <c r="S236" t="s">
        <v>592</v>
      </c>
      <c r="T236">
        <v>-1.11368485725649E-2</v>
      </c>
      <c r="AR236">
        <v>19606.900000000001</v>
      </c>
      <c r="AS236">
        <v>19576.905714285698</v>
      </c>
      <c r="AT236">
        <v>19546.911428571399</v>
      </c>
      <c r="AU236">
        <v>19516.917142857099</v>
      </c>
      <c r="AV236">
        <v>19486.922857142799</v>
      </c>
      <c r="AW236">
        <v>19456.9285714285</v>
      </c>
      <c r="AX236">
        <v>19426.9342857142</v>
      </c>
      <c r="AY236">
        <v>19396.939999999999</v>
      </c>
      <c r="AZ236">
        <v>19077.156999999999</v>
      </c>
      <c r="BA236">
        <v>18757.374</v>
      </c>
      <c r="BB236">
        <v>18437.591</v>
      </c>
      <c r="BC236">
        <v>18117.807999999899</v>
      </c>
      <c r="BD236">
        <v>17798.0249999999</v>
      </c>
      <c r="BE236">
        <v>17478.241999999998</v>
      </c>
      <c r="BF236">
        <v>17158.458999999999</v>
      </c>
      <c r="BG236">
        <v>16838.675999999999</v>
      </c>
      <c r="BH236">
        <v>16518.893</v>
      </c>
      <c r="BI236">
        <v>16199.11</v>
      </c>
      <c r="BJ236">
        <v>15879.326999999999</v>
      </c>
      <c r="BK236">
        <v>15559.544</v>
      </c>
      <c r="BL236">
        <v>15239.7609999999</v>
      </c>
      <c r="BM236">
        <v>14919.977999999999</v>
      </c>
      <c r="BN236">
        <v>14600.195</v>
      </c>
      <c r="BO236">
        <v>14280.412</v>
      </c>
      <c r="BP236">
        <v>13960.629000000001</v>
      </c>
      <c r="BQ236">
        <v>13640.846</v>
      </c>
      <c r="BR236">
        <v>13321.063</v>
      </c>
      <c r="BS236">
        <v>13001.28</v>
      </c>
      <c r="BT236">
        <v>12681.496999999999</v>
      </c>
      <c r="BU236">
        <v>12361.714</v>
      </c>
      <c r="BV236">
        <v>12041.931</v>
      </c>
      <c r="BW236">
        <v>11722.147999999999</v>
      </c>
      <c r="BX236">
        <v>11402.365</v>
      </c>
      <c r="BY236">
        <v>11082.582</v>
      </c>
      <c r="BZ236">
        <v>10762.799000000001</v>
      </c>
      <c r="CA236">
        <v>10443.016</v>
      </c>
      <c r="CB236">
        <v>10123.233</v>
      </c>
      <c r="CC236">
        <v>9803.4500000000007</v>
      </c>
    </row>
    <row r="237" spans="1:81" x14ac:dyDescent="0.25">
      <c r="A237">
        <v>20917</v>
      </c>
      <c r="B237" t="s">
        <v>585</v>
      </c>
      <c r="C237" t="s">
        <v>27</v>
      </c>
      <c r="D237">
        <v>2021</v>
      </c>
      <c r="E237" t="s">
        <v>690</v>
      </c>
      <c r="F237" t="s">
        <v>23</v>
      </c>
      <c r="G237">
        <v>2019</v>
      </c>
      <c r="H237">
        <v>167857.63</v>
      </c>
      <c r="I237">
        <v>100</v>
      </c>
      <c r="J237">
        <v>2030</v>
      </c>
      <c r="K237">
        <v>46</v>
      </c>
      <c r="L237">
        <v>90643.120200000005</v>
      </c>
      <c r="M237">
        <v>2020</v>
      </c>
      <c r="N237">
        <v>166055.85999999999</v>
      </c>
      <c r="O237">
        <v>2.3334603880370901</v>
      </c>
      <c r="P237" t="s">
        <v>45</v>
      </c>
      <c r="Q237">
        <v>3.1102606882020201</v>
      </c>
      <c r="R237">
        <v>1</v>
      </c>
      <c r="S237" t="s">
        <v>592</v>
      </c>
      <c r="T237">
        <v>-1.11368485725649E-2</v>
      </c>
      <c r="AX237">
        <v>167857.63</v>
      </c>
      <c r="AY237">
        <v>166055.85999999999</v>
      </c>
      <c r="AZ237">
        <v>158514.58601999999</v>
      </c>
      <c r="BA237">
        <v>150973.31203999999</v>
      </c>
      <c r="BB237">
        <v>143432.03805999999</v>
      </c>
      <c r="BC237">
        <v>135890.76407999999</v>
      </c>
      <c r="BD237">
        <v>128349.4901</v>
      </c>
      <c r="BE237">
        <v>120808.21612</v>
      </c>
      <c r="BF237">
        <v>113266.94214</v>
      </c>
      <c r="BG237">
        <v>105725.66816</v>
      </c>
      <c r="BH237">
        <v>98184.394180000003</v>
      </c>
      <c r="BI237">
        <v>90643.120200000005</v>
      </c>
      <c r="BJ237">
        <v>89633.641496187804</v>
      </c>
      <c r="BK237">
        <v>88635.405203837101</v>
      </c>
      <c r="BL237">
        <v>87648.286117914104</v>
      </c>
      <c r="BM237">
        <v>86672.160427773997</v>
      </c>
      <c r="BN237">
        <v>85706.905701632902</v>
      </c>
      <c r="BO237">
        <v>84752.400871210702</v>
      </c>
      <c r="BP237">
        <v>83808.526216546699</v>
      </c>
      <c r="BQ237">
        <v>82875.163350983203</v>
      </c>
      <c r="BR237">
        <v>81952.195206316697</v>
      </c>
      <c r="BS237">
        <v>81039.506018114698</v>
      </c>
      <c r="BT237">
        <v>80136.981311195501</v>
      </c>
      <c r="BU237">
        <v>79244.507885270199</v>
      </c>
      <c r="BV237">
        <v>78361.973800744498</v>
      </c>
      <c r="BW237">
        <v>77489.268364678297</v>
      </c>
      <c r="BX237">
        <v>76626.282116902104</v>
      </c>
      <c r="BY237">
        <v>75772.906816287505</v>
      </c>
      <c r="BZ237">
        <v>74929.035427171402</v>
      </c>
      <c r="CA237">
        <v>74094.562105930701</v>
      </c>
      <c r="CB237">
        <v>73269.382187706404</v>
      </c>
      <c r="CC237">
        <v>72453.392173276501</v>
      </c>
    </row>
    <row r="238" spans="1:81" x14ac:dyDescent="0.25">
      <c r="A238">
        <v>828452</v>
      </c>
      <c r="B238" t="s">
        <v>1706</v>
      </c>
      <c r="C238" t="s">
        <v>78</v>
      </c>
      <c r="D238">
        <v>2020</v>
      </c>
      <c r="E238" t="s">
        <v>49</v>
      </c>
      <c r="F238" t="s">
        <v>50</v>
      </c>
      <c r="G238">
        <v>2019</v>
      </c>
      <c r="H238">
        <v>1489.4</v>
      </c>
      <c r="I238">
        <v>100</v>
      </c>
      <c r="J238">
        <v>2030</v>
      </c>
      <c r="K238">
        <v>5</v>
      </c>
      <c r="L238">
        <v>1414.93</v>
      </c>
      <c r="M238">
        <v>2020</v>
      </c>
      <c r="N238">
        <v>1419.46</v>
      </c>
      <c r="O238">
        <v>-129.96211126533399</v>
      </c>
      <c r="P238" t="s">
        <v>24</v>
      </c>
      <c r="Q238">
        <v>2.3702440357240202</v>
      </c>
      <c r="R238">
        <v>1</v>
      </c>
      <c r="S238" t="s">
        <v>592</v>
      </c>
      <c r="T238">
        <v>-1.11368485725649E-2</v>
      </c>
      <c r="AX238">
        <v>1489.4</v>
      </c>
      <c r="AY238">
        <v>1419.46</v>
      </c>
      <c r="AZ238">
        <v>1419.0070000000001</v>
      </c>
      <c r="BA238">
        <v>1418.5540000000001</v>
      </c>
      <c r="BB238">
        <v>1418.1010000000001</v>
      </c>
      <c r="BC238">
        <v>1417.6479999999999</v>
      </c>
      <c r="BD238">
        <v>1417.1949999999999</v>
      </c>
      <c r="BE238">
        <v>1416.742</v>
      </c>
      <c r="BF238">
        <v>1416.289</v>
      </c>
      <c r="BG238">
        <v>1415.836</v>
      </c>
      <c r="BH238">
        <v>1415.383</v>
      </c>
      <c r="BI238">
        <v>1414.93</v>
      </c>
      <c r="BJ238">
        <v>1399.1721388492199</v>
      </c>
      <c r="BK238">
        <v>1383.5897706118999</v>
      </c>
      <c r="BL238">
        <v>1368.1809408500501</v>
      </c>
      <c r="BM238">
        <v>1352.9437168919301</v>
      </c>
      <c r="BN238">
        <v>1337.8761875897001</v>
      </c>
      <c r="BO238">
        <v>1322.9764630796701</v>
      </c>
      <c r="BP238">
        <v>1308.2426745452899</v>
      </c>
      <c r="BQ238">
        <v>1293.6729739827099</v>
      </c>
      <c r="BR238">
        <v>1279.26553396904</v>
      </c>
      <c r="BS238">
        <v>1265.0185474331299</v>
      </c>
      <c r="BT238">
        <v>1250.93022742888</v>
      </c>
      <c r="BU238">
        <v>1236.99880691116</v>
      </c>
      <c r="BV238">
        <v>1223.2225385141501</v>
      </c>
      <c r="BW238">
        <v>1209.59969433217</v>
      </c>
      <c r="BX238">
        <v>1196.12856570297</v>
      </c>
      <c r="BY238">
        <v>1182.8074629934199</v>
      </c>
      <c r="BZ238">
        <v>1169.6347153875599</v>
      </c>
      <c r="CA238">
        <v>1156.60867067707</v>
      </c>
      <c r="CB238">
        <v>1143.7276950540299</v>
      </c>
      <c r="CC238">
        <v>1130.99017290596</v>
      </c>
    </row>
  </sheetData>
  <autoFilter ref="A1:CC239" xr:uid="{83DE5E72-3D71-4689-A189-334F2FDE004D}"/>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BA039-6EA9-4A87-850A-A06283554BA7}">
  <sheetPr codeName="Sheet10"/>
  <dimension ref="A1:M2628"/>
  <sheetViews>
    <sheetView workbookViewId="0">
      <selection activeCell="F1" sqref="F1"/>
    </sheetView>
  </sheetViews>
  <sheetFormatPr defaultColWidth="9.140625" defaultRowHeight="15" x14ac:dyDescent="0.25"/>
  <cols>
    <col min="1" max="5" width="9.140625" style="12"/>
    <col min="6" max="6" width="55.140625" style="12" bestFit="1" customWidth="1"/>
    <col min="7" max="7" width="46.85546875" style="12" bestFit="1" customWidth="1"/>
    <col min="8" max="8" width="28.140625" style="12" bestFit="1" customWidth="1"/>
    <col min="9" max="9" width="29.42578125" style="12" bestFit="1" customWidth="1"/>
    <col min="10" max="16384" width="9.140625" style="12"/>
  </cols>
  <sheetData>
    <row r="1" spans="1:13" x14ac:dyDescent="0.25">
      <c r="A1" s="12" t="s">
        <v>3102</v>
      </c>
      <c r="B1" s="12" t="s">
        <v>3103</v>
      </c>
      <c r="C1" s="12" t="s">
        <v>3104</v>
      </c>
      <c r="D1" s="12" t="s">
        <v>3105</v>
      </c>
      <c r="E1" s="12" t="s">
        <v>3106</v>
      </c>
      <c r="F1" s="12" t="s">
        <v>3107</v>
      </c>
      <c r="G1" s="12" t="s">
        <v>3108</v>
      </c>
      <c r="H1" s="12" t="s">
        <v>3109</v>
      </c>
      <c r="I1" s="12" t="s">
        <v>3110</v>
      </c>
      <c r="J1" s="12" t="s">
        <v>3111</v>
      </c>
      <c r="K1" s="12" t="s">
        <v>3112</v>
      </c>
      <c r="L1" s="12" t="s">
        <v>3113</v>
      </c>
      <c r="M1" s="12" t="s">
        <v>3114</v>
      </c>
    </row>
    <row r="2" spans="1:13" x14ac:dyDescent="0.25">
      <c r="A2" s="12">
        <v>44</v>
      </c>
      <c r="B2" s="12" t="s">
        <v>20</v>
      </c>
      <c r="C2" s="12" t="s">
        <v>21</v>
      </c>
      <c r="D2" s="12" t="s">
        <v>1722</v>
      </c>
      <c r="E2" s="12" t="s">
        <v>3115</v>
      </c>
      <c r="F2" s="12" t="s">
        <v>1984</v>
      </c>
      <c r="G2" s="12" t="s">
        <v>1816</v>
      </c>
      <c r="H2" s="12" t="s">
        <v>1725</v>
      </c>
      <c r="I2" s="12" t="s">
        <v>3116</v>
      </c>
      <c r="J2" s="12">
        <v>0</v>
      </c>
      <c r="L2" s="12" t="s">
        <v>3117</v>
      </c>
      <c r="M2" s="12" t="s">
        <v>3118</v>
      </c>
    </row>
    <row r="3" spans="1:13" x14ac:dyDescent="0.25">
      <c r="A3" s="12">
        <v>285</v>
      </c>
      <c r="B3" s="12" t="s">
        <v>26</v>
      </c>
      <c r="C3" s="12" t="s">
        <v>27</v>
      </c>
      <c r="D3" s="12" t="s">
        <v>1722</v>
      </c>
      <c r="E3" s="12" t="s">
        <v>3119</v>
      </c>
      <c r="F3" s="12" t="s">
        <v>1761</v>
      </c>
      <c r="G3" s="12" t="s">
        <v>1762</v>
      </c>
      <c r="H3" s="12" t="s">
        <v>1782</v>
      </c>
      <c r="I3" s="12" t="s">
        <v>1762</v>
      </c>
      <c r="J3" s="12">
        <v>0</v>
      </c>
      <c r="L3" s="12" t="s">
        <v>3120</v>
      </c>
      <c r="M3" s="12" t="s">
        <v>3118</v>
      </c>
    </row>
    <row r="4" spans="1:13" x14ac:dyDescent="0.25">
      <c r="A4" s="12">
        <v>47752</v>
      </c>
      <c r="B4" s="12" t="s">
        <v>2647</v>
      </c>
      <c r="C4" s="12" t="s">
        <v>84</v>
      </c>
      <c r="D4" s="12" t="s">
        <v>1722</v>
      </c>
      <c r="E4" s="12" t="s">
        <v>3121</v>
      </c>
      <c r="F4" s="12" t="s">
        <v>1870</v>
      </c>
      <c r="G4" s="12" t="s">
        <v>1721</v>
      </c>
      <c r="H4" s="12" t="s">
        <v>1720</v>
      </c>
      <c r="I4" s="12" t="s">
        <v>3116</v>
      </c>
      <c r="J4" s="12">
        <v>0</v>
      </c>
      <c r="L4" s="12" t="s">
        <v>3122</v>
      </c>
      <c r="M4" s="12" t="s">
        <v>3118</v>
      </c>
    </row>
    <row r="5" spans="1:13" x14ac:dyDescent="0.25">
      <c r="A5" s="12">
        <v>70086</v>
      </c>
      <c r="B5" s="12" t="s">
        <v>3123</v>
      </c>
      <c r="C5" s="12" t="s">
        <v>92</v>
      </c>
      <c r="D5" s="12" t="s">
        <v>1722</v>
      </c>
      <c r="E5" s="12" t="s">
        <v>3124</v>
      </c>
      <c r="F5" s="12" t="s">
        <v>1811</v>
      </c>
      <c r="G5" s="12" t="s">
        <v>1762</v>
      </c>
      <c r="H5" s="12" t="s">
        <v>1782</v>
      </c>
      <c r="I5" s="12" t="s">
        <v>1762</v>
      </c>
      <c r="J5" s="12">
        <v>0</v>
      </c>
      <c r="M5" s="12" t="s">
        <v>3118</v>
      </c>
    </row>
    <row r="6" spans="1:13" x14ac:dyDescent="0.25">
      <c r="A6" s="12">
        <v>1535</v>
      </c>
      <c r="B6" s="12" t="s">
        <v>29</v>
      </c>
      <c r="C6" s="12" t="s">
        <v>21</v>
      </c>
      <c r="D6" s="12" t="s">
        <v>1722</v>
      </c>
      <c r="E6" s="12" t="s">
        <v>3125</v>
      </c>
      <c r="F6" s="12" t="s">
        <v>1881</v>
      </c>
      <c r="G6" s="12" t="s">
        <v>1849</v>
      </c>
      <c r="H6" s="12" t="s">
        <v>1819</v>
      </c>
      <c r="I6" s="12" t="s">
        <v>3126</v>
      </c>
      <c r="J6" s="12">
        <v>0</v>
      </c>
      <c r="L6" s="12" t="s">
        <v>3127</v>
      </c>
      <c r="M6" s="12" t="s">
        <v>3118</v>
      </c>
    </row>
    <row r="7" spans="1:13" x14ac:dyDescent="0.25">
      <c r="A7" s="12">
        <v>276</v>
      </c>
      <c r="B7" s="12" t="s">
        <v>692</v>
      </c>
      <c r="C7" s="12" t="s">
        <v>165</v>
      </c>
      <c r="D7" s="12" t="s">
        <v>1722</v>
      </c>
      <c r="E7" s="12" t="s">
        <v>3128</v>
      </c>
      <c r="F7" s="12" t="s">
        <v>1755</v>
      </c>
      <c r="G7" s="12" t="s">
        <v>1757</v>
      </c>
      <c r="H7" s="12" t="s">
        <v>1756</v>
      </c>
      <c r="I7" s="12" t="s">
        <v>3129</v>
      </c>
      <c r="J7" s="12">
        <v>0</v>
      </c>
      <c r="L7" s="12" t="s">
        <v>3117</v>
      </c>
      <c r="M7" s="12" t="s">
        <v>3118</v>
      </c>
    </row>
    <row r="8" spans="1:13" x14ac:dyDescent="0.25">
      <c r="A8" s="12">
        <v>87</v>
      </c>
      <c r="B8" s="12" t="s">
        <v>2312</v>
      </c>
      <c r="C8" s="12" t="s">
        <v>92</v>
      </c>
      <c r="D8" s="12" t="s">
        <v>1722</v>
      </c>
      <c r="E8" s="12" t="s">
        <v>3130</v>
      </c>
      <c r="F8" s="12" t="s">
        <v>1830</v>
      </c>
      <c r="G8" s="12" t="s">
        <v>1831</v>
      </c>
      <c r="H8" s="12" t="s">
        <v>1827</v>
      </c>
      <c r="I8" s="12" t="s">
        <v>3131</v>
      </c>
      <c r="J8" s="12">
        <v>0</v>
      </c>
      <c r="L8" s="12" t="s">
        <v>3132</v>
      </c>
      <c r="M8" s="12" t="s">
        <v>3118</v>
      </c>
    </row>
    <row r="9" spans="1:13" x14ac:dyDescent="0.25">
      <c r="A9" s="12">
        <v>97</v>
      </c>
      <c r="B9" s="12" t="s">
        <v>30</v>
      </c>
      <c r="C9" s="12" t="s">
        <v>31</v>
      </c>
      <c r="D9" s="12" t="s">
        <v>1722</v>
      </c>
      <c r="E9" s="12" t="s">
        <v>3128</v>
      </c>
      <c r="F9" s="12" t="s">
        <v>1815</v>
      </c>
      <c r="G9" s="12" t="s">
        <v>1816</v>
      </c>
      <c r="H9" s="12" t="s">
        <v>1725</v>
      </c>
      <c r="I9" s="12" t="s">
        <v>3116</v>
      </c>
      <c r="J9" s="12">
        <v>0</v>
      </c>
      <c r="L9" s="12" t="s">
        <v>3117</v>
      </c>
      <c r="M9" s="12" t="s">
        <v>3118</v>
      </c>
    </row>
    <row r="10" spans="1:13" x14ac:dyDescent="0.25">
      <c r="A10" s="12">
        <v>282</v>
      </c>
      <c r="B10" s="12" t="s">
        <v>1556</v>
      </c>
      <c r="C10" s="12" t="s">
        <v>76</v>
      </c>
      <c r="D10" s="12" t="s">
        <v>1722</v>
      </c>
      <c r="E10" s="12" t="s">
        <v>3119</v>
      </c>
      <c r="F10" s="12" t="s">
        <v>1735</v>
      </c>
      <c r="G10" s="12" t="s">
        <v>1721</v>
      </c>
      <c r="H10" s="12" t="s">
        <v>1720</v>
      </c>
      <c r="I10" s="12" t="s">
        <v>3116</v>
      </c>
      <c r="J10" s="12">
        <v>0</v>
      </c>
      <c r="L10" s="12" t="s">
        <v>3127</v>
      </c>
      <c r="M10" s="12" t="s">
        <v>3118</v>
      </c>
    </row>
    <row r="11" spans="1:13" x14ac:dyDescent="0.25">
      <c r="A11" s="12">
        <v>64</v>
      </c>
      <c r="B11" s="12" t="s">
        <v>693</v>
      </c>
      <c r="C11" s="12" t="s">
        <v>27</v>
      </c>
      <c r="D11" s="12" t="s">
        <v>1722</v>
      </c>
      <c r="E11" s="12" t="s">
        <v>3133</v>
      </c>
      <c r="F11" s="12" t="s">
        <v>2264</v>
      </c>
      <c r="G11" s="12" t="s">
        <v>1754</v>
      </c>
      <c r="H11" s="12" t="s">
        <v>1753</v>
      </c>
      <c r="I11" s="12" t="s">
        <v>3116</v>
      </c>
      <c r="J11" s="12">
        <v>0</v>
      </c>
      <c r="L11" s="12" t="s">
        <v>3117</v>
      </c>
      <c r="M11" s="12" t="s">
        <v>3118</v>
      </c>
    </row>
    <row r="12" spans="1:13" x14ac:dyDescent="0.25">
      <c r="A12" s="12">
        <v>45103</v>
      </c>
      <c r="B12" s="12" t="s">
        <v>1954</v>
      </c>
      <c r="C12" s="12" t="s">
        <v>27</v>
      </c>
      <c r="D12" s="12" t="s">
        <v>1722</v>
      </c>
      <c r="E12" s="12" t="s">
        <v>3134</v>
      </c>
      <c r="F12" s="12" t="s">
        <v>1759</v>
      </c>
      <c r="G12" s="12" t="s">
        <v>1760</v>
      </c>
      <c r="H12" s="12" t="s">
        <v>1753</v>
      </c>
      <c r="I12" s="12" t="s">
        <v>3116</v>
      </c>
      <c r="J12" s="12">
        <v>0</v>
      </c>
      <c r="L12" s="12" t="s">
        <v>3117</v>
      </c>
      <c r="M12" s="12" t="s">
        <v>3118</v>
      </c>
    </row>
    <row r="13" spans="1:13" x14ac:dyDescent="0.25">
      <c r="A13" s="12">
        <v>291</v>
      </c>
      <c r="B13" s="12" t="s">
        <v>3135</v>
      </c>
      <c r="C13" s="12" t="s">
        <v>27</v>
      </c>
      <c r="D13" s="12" t="s">
        <v>1722</v>
      </c>
      <c r="E13" s="12" t="s">
        <v>3136</v>
      </c>
      <c r="F13" s="12" t="s">
        <v>2010</v>
      </c>
      <c r="G13" s="12" t="s">
        <v>1823</v>
      </c>
      <c r="H13" s="12" t="s">
        <v>1822</v>
      </c>
      <c r="I13" s="12" t="s">
        <v>3116</v>
      </c>
      <c r="J13" s="12">
        <v>0</v>
      </c>
      <c r="L13" s="12" t="s">
        <v>3117</v>
      </c>
      <c r="M13" s="12" t="s">
        <v>3118</v>
      </c>
    </row>
    <row r="14" spans="1:13" x14ac:dyDescent="0.25">
      <c r="A14" s="12">
        <v>53</v>
      </c>
      <c r="B14" s="12" t="s">
        <v>2313</v>
      </c>
      <c r="C14" s="12" t="s">
        <v>36</v>
      </c>
      <c r="D14" s="12" t="s">
        <v>1722</v>
      </c>
      <c r="E14" s="12" t="s">
        <v>3137</v>
      </c>
      <c r="F14" s="12" t="s">
        <v>1910</v>
      </c>
      <c r="G14" s="12" t="s">
        <v>1765</v>
      </c>
      <c r="H14" s="12" t="s">
        <v>1764</v>
      </c>
      <c r="I14" s="12" t="s">
        <v>3116</v>
      </c>
      <c r="J14" s="12">
        <v>0</v>
      </c>
      <c r="L14" s="12" t="s">
        <v>3138</v>
      </c>
      <c r="M14" s="12" t="s">
        <v>3118</v>
      </c>
    </row>
    <row r="15" spans="1:13" x14ac:dyDescent="0.25">
      <c r="A15" s="12">
        <v>58</v>
      </c>
      <c r="B15" s="12" t="s">
        <v>695</v>
      </c>
      <c r="C15" s="12" t="s">
        <v>27</v>
      </c>
      <c r="D15" s="12" t="s">
        <v>1722</v>
      </c>
      <c r="E15" s="12" t="s">
        <v>3139</v>
      </c>
      <c r="F15" s="12" t="s">
        <v>1846</v>
      </c>
      <c r="G15" s="12" t="s">
        <v>1726</v>
      </c>
      <c r="H15" s="12" t="s">
        <v>1725</v>
      </c>
      <c r="I15" s="12" t="s">
        <v>3116</v>
      </c>
      <c r="J15" s="12">
        <v>0</v>
      </c>
      <c r="L15" s="12" t="s">
        <v>3117</v>
      </c>
      <c r="M15" s="12" t="s">
        <v>3118</v>
      </c>
    </row>
    <row r="16" spans="1:13" x14ac:dyDescent="0.25">
      <c r="A16" s="12">
        <v>135</v>
      </c>
      <c r="B16" s="12" t="s">
        <v>591</v>
      </c>
      <c r="C16" s="12" t="s">
        <v>41</v>
      </c>
      <c r="D16" s="12" t="s">
        <v>1722</v>
      </c>
      <c r="E16" s="12" t="s">
        <v>3115</v>
      </c>
      <c r="F16" s="12" t="s">
        <v>1815</v>
      </c>
      <c r="G16" s="12" t="s">
        <v>1816</v>
      </c>
      <c r="H16" s="12" t="s">
        <v>1725</v>
      </c>
      <c r="I16" s="12" t="s">
        <v>3116</v>
      </c>
      <c r="J16" s="12">
        <v>0</v>
      </c>
      <c r="L16" s="12" t="s">
        <v>3117</v>
      </c>
      <c r="M16" s="12" t="s">
        <v>3118</v>
      </c>
    </row>
    <row r="17" spans="1:13" x14ac:dyDescent="0.25">
      <c r="A17" s="12">
        <v>17604</v>
      </c>
      <c r="B17" s="12" t="s">
        <v>698</v>
      </c>
      <c r="C17" s="12" t="s">
        <v>21</v>
      </c>
      <c r="D17" s="12" t="s">
        <v>1722</v>
      </c>
      <c r="E17" s="12" t="s">
        <v>3115</v>
      </c>
      <c r="F17" s="12" t="s">
        <v>1817</v>
      </c>
      <c r="G17" s="12" t="s">
        <v>1816</v>
      </c>
      <c r="H17" s="12" t="s">
        <v>1725</v>
      </c>
      <c r="I17" s="12" t="s">
        <v>3116</v>
      </c>
      <c r="J17" s="12">
        <v>0</v>
      </c>
      <c r="L17" s="12" t="s">
        <v>3140</v>
      </c>
      <c r="M17" s="12" t="s">
        <v>3118</v>
      </c>
    </row>
    <row r="18" spans="1:13" x14ac:dyDescent="0.25">
      <c r="A18" s="12">
        <v>31422</v>
      </c>
      <c r="B18" s="12" t="s">
        <v>34</v>
      </c>
      <c r="C18" s="12" t="s">
        <v>21</v>
      </c>
      <c r="D18" s="12" t="s">
        <v>1722</v>
      </c>
      <c r="E18" s="12" t="s">
        <v>3141</v>
      </c>
      <c r="F18" s="12" t="s">
        <v>1943</v>
      </c>
      <c r="G18" s="12" t="s">
        <v>1944</v>
      </c>
      <c r="H18" s="12" t="s">
        <v>1782</v>
      </c>
      <c r="I18" s="12" t="s">
        <v>3142</v>
      </c>
      <c r="J18" s="12">
        <v>0</v>
      </c>
      <c r="L18" s="12" t="s">
        <v>3127</v>
      </c>
      <c r="M18" s="12" t="s">
        <v>3118</v>
      </c>
    </row>
    <row r="19" spans="1:13" x14ac:dyDescent="0.25">
      <c r="A19" s="12">
        <v>149</v>
      </c>
      <c r="B19" s="12" t="s">
        <v>1557</v>
      </c>
      <c r="C19" s="12" t="s">
        <v>78</v>
      </c>
      <c r="D19" s="12" t="s">
        <v>1722</v>
      </c>
      <c r="E19" s="12" t="s">
        <v>3143</v>
      </c>
      <c r="F19" s="12" t="s">
        <v>1771</v>
      </c>
      <c r="G19" s="12" t="s">
        <v>1721</v>
      </c>
      <c r="H19" s="12" t="s">
        <v>1720</v>
      </c>
      <c r="I19" s="12" t="s">
        <v>3116</v>
      </c>
      <c r="J19" s="12">
        <v>0</v>
      </c>
      <c r="L19" s="12" t="s">
        <v>3144</v>
      </c>
      <c r="M19" s="12" t="s">
        <v>3118</v>
      </c>
    </row>
    <row r="20" spans="1:13" x14ac:dyDescent="0.25">
      <c r="A20" s="12">
        <v>143</v>
      </c>
      <c r="B20" s="12" t="s">
        <v>3145</v>
      </c>
      <c r="C20" s="12" t="s">
        <v>252</v>
      </c>
      <c r="D20" s="12" t="s">
        <v>1722</v>
      </c>
      <c r="E20" s="12" t="s">
        <v>3146</v>
      </c>
      <c r="F20" s="12" t="s">
        <v>2031</v>
      </c>
      <c r="G20" s="12" t="s">
        <v>3147</v>
      </c>
      <c r="H20" s="12" t="s">
        <v>3148</v>
      </c>
      <c r="I20" s="12" t="s">
        <v>2031</v>
      </c>
      <c r="J20" s="12">
        <v>0</v>
      </c>
      <c r="L20" s="12" t="s">
        <v>3149</v>
      </c>
      <c r="M20" s="12" t="s">
        <v>3118</v>
      </c>
    </row>
    <row r="21" spans="1:13" x14ac:dyDescent="0.25">
      <c r="A21" s="12">
        <v>21318</v>
      </c>
      <c r="B21" s="12" t="s">
        <v>700</v>
      </c>
      <c r="C21" s="12" t="s">
        <v>111</v>
      </c>
      <c r="D21" s="12" t="s">
        <v>1722</v>
      </c>
      <c r="E21" s="12" t="s">
        <v>3139</v>
      </c>
      <c r="F21" s="12" t="s">
        <v>1836</v>
      </c>
      <c r="G21" s="12" t="s">
        <v>1837</v>
      </c>
      <c r="H21" s="12" t="s">
        <v>1725</v>
      </c>
      <c r="I21" s="12" t="s">
        <v>3116</v>
      </c>
      <c r="J21" s="12">
        <v>0</v>
      </c>
      <c r="L21" s="12" t="s">
        <v>3117</v>
      </c>
      <c r="M21" s="12" t="s">
        <v>3118</v>
      </c>
    </row>
    <row r="22" spans="1:13" x14ac:dyDescent="0.25">
      <c r="A22" s="12">
        <v>154</v>
      </c>
      <c r="B22" s="12" t="s">
        <v>593</v>
      </c>
      <c r="C22" s="12" t="s">
        <v>36</v>
      </c>
      <c r="D22" s="12" t="s">
        <v>1722</v>
      </c>
      <c r="E22" s="12" t="s">
        <v>3141</v>
      </c>
      <c r="F22" s="12" t="s">
        <v>1910</v>
      </c>
      <c r="G22" s="12" t="s">
        <v>1765</v>
      </c>
      <c r="H22" s="12" t="s">
        <v>1764</v>
      </c>
      <c r="I22" s="12" t="s">
        <v>3116</v>
      </c>
      <c r="J22" s="12">
        <v>0</v>
      </c>
      <c r="L22" s="12" t="s">
        <v>3117</v>
      </c>
      <c r="M22" s="12" t="s">
        <v>3118</v>
      </c>
    </row>
    <row r="23" spans="1:13" x14ac:dyDescent="0.25">
      <c r="A23" s="12">
        <v>156</v>
      </c>
      <c r="B23" s="12" t="s">
        <v>701</v>
      </c>
      <c r="C23" s="12" t="s">
        <v>39</v>
      </c>
      <c r="D23" s="12" t="s">
        <v>1722</v>
      </c>
      <c r="E23" s="12" t="s">
        <v>3150</v>
      </c>
      <c r="F23" s="12" t="s">
        <v>2107</v>
      </c>
      <c r="G23" s="12" t="s">
        <v>2056</v>
      </c>
      <c r="H23" s="12" t="s">
        <v>2055</v>
      </c>
      <c r="I23" s="12" t="s">
        <v>3116</v>
      </c>
      <c r="J23" s="12">
        <v>0</v>
      </c>
      <c r="L23" s="12" t="s">
        <v>3151</v>
      </c>
      <c r="M23" s="12" t="s">
        <v>3118</v>
      </c>
    </row>
    <row r="24" spans="1:13" x14ac:dyDescent="0.25">
      <c r="A24" s="12">
        <v>313</v>
      </c>
      <c r="B24" s="12" t="s">
        <v>594</v>
      </c>
      <c r="C24" s="12" t="s">
        <v>92</v>
      </c>
      <c r="D24" s="12" t="s">
        <v>1722</v>
      </c>
      <c r="E24" s="12" t="s">
        <v>3141</v>
      </c>
      <c r="F24" s="12" t="s">
        <v>1830</v>
      </c>
      <c r="G24" s="12" t="s">
        <v>1831</v>
      </c>
      <c r="H24" s="12" t="s">
        <v>1827</v>
      </c>
      <c r="I24" s="12" t="s">
        <v>3131</v>
      </c>
      <c r="J24" s="12">
        <v>0</v>
      </c>
      <c r="L24" s="12" t="s">
        <v>3117</v>
      </c>
      <c r="M24" s="12" t="s">
        <v>3118</v>
      </c>
    </row>
    <row r="25" spans="1:13" x14ac:dyDescent="0.25">
      <c r="A25" s="12">
        <v>169</v>
      </c>
      <c r="B25" s="12" t="s">
        <v>35</v>
      </c>
      <c r="C25" s="12" t="s">
        <v>36</v>
      </c>
      <c r="D25" s="12" t="s">
        <v>1722</v>
      </c>
      <c r="E25" s="12" t="s">
        <v>3146</v>
      </c>
      <c r="F25" s="12" t="s">
        <v>1797</v>
      </c>
      <c r="G25" s="12" t="s">
        <v>1783</v>
      </c>
      <c r="H25" s="12" t="s">
        <v>1782</v>
      </c>
      <c r="I25" s="12" t="s">
        <v>3152</v>
      </c>
      <c r="J25" s="12">
        <v>0</v>
      </c>
      <c r="L25" s="12" t="s">
        <v>3153</v>
      </c>
      <c r="M25" s="12" t="s">
        <v>3118</v>
      </c>
    </row>
    <row r="26" spans="1:13" x14ac:dyDescent="0.25">
      <c r="A26" s="12">
        <v>46659</v>
      </c>
      <c r="B26" s="12" t="s">
        <v>3154</v>
      </c>
      <c r="C26" s="12" t="s">
        <v>2602</v>
      </c>
      <c r="D26" s="12" t="s">
        <v>1722</v>
      </c>
      <c r="E26" s="12" t="s">
        <v>3134</v>
      </c>
      <c r="F26" s="12" t="s">
        <v>1728</v>
      </c>
      <c r="G26" s="12" t="s">
        <v>1729</v>
      </c>
      <c r="H26" s="12" t="s">
        <v>1720</v>
      </c>
      <c r="I26" s="12" t="s">
        <v>3116</v>
      </c>
      <c r="J26" s="12">
        <v>0</v>
      </c>
      <c r="L26" s="12" t="s">
        <v>2341</v>
      </c>
      <c r="M26" s="12" t="s">
        <v>3155</v>
      </c>
    </row>
    <row r="27" spans="1:13" x14ac:dyDescent="0.25">
      <c r="A27" s="12">
        <v>70529</v>
      </c>
      <c r="B27" s="12" t="s">
        <v>3156</v>
      </c>
      <c r="C27" s="12" t="s">
        <v>43</v>
      </c>
      <c r="D27" s="12" t="s">
        <v>1722</v>
      </c>
      <c r="E27" s="12" t="s">
        <v>3121</v>
      </c>
      <c r="F27" s="12" t="s">
        <v>1846</v>
      </c>
      <c r="G27" s="12" t="s">
        <v>1726</v>
      </c>
      <c r="H27" s="12" t="s">
        <v>1725</v>
      </c>
      <c r="I27" s="12" t="s">
        <v>3116</v>
      </c>
      <c r="J27" s="12">
        <v>0</v>
      </c>
      <c r="L27" s="12" t="s">
        <v>3157</v>
      </c>
      <c r="M27" s="12" t="s">
        <v>3118</v>
      </c>
    </row>
    <row r="28" spans="1:13" x14ac:dyDescent="0.25">
      <c r="A28" s="12">
        <v>61205</v>
      </c>
      <c r="B28" s="12" t="s">
        <v>3158</v>
      </c>
      <c r="C28" s="12" t="s">
        <v>43</v>
      </c>
      <c r="D28" s="12" t="s">
        <v>1722</v>
      </c>
      <c r="E28" s="12" t="s">
        <v>3159</v>
      </c>
      <c r="F28" s="12" t="s">
        <v>1891</v>
      </c>
      <c r="G28" s="12" t="s">
        <v>1867</v>
      </c>
      <c r="H28" s="12" t="s">
        <v>1725</v>
      </c>
      <c r="I28" s="12" t="s">
        <v>3116</v>
      </c>
      <c r="J28" s="12">
        <v>0</v>
      </c>
      <c r="L28" s="12" t="s">
        <v>3160</v>
      </c>
    </row>
    <row r="29" spans="1:13" x14ac:dyDescent="0.25">
      <c r="A29" s="12">
        <v>35762</v>
      </c>
      <c r="B29" s="12" t="s">
        <v>3161</v>
      </c>
      <c r="C29" s="12" t="s">
        <v>27</v>
      </c>
      <c r="D29" s="12" t="s">
        <v>1722</v>
      </c>
      <c r="E29" s="12" t="s">
        <v>3162</v>
      </c>
      <c r="F29" s="12" t="s">
        <v>1787</v>
      </c>
      <c r="G29" s="12" t="s">
        <v>1721</v>
      </c>
      <c r="H29" s="12" t="s">
        <v>1720</v>
      </c>
      <c r="I29" s="12" t="s">
        <v>3116</v>
      </c>
      <c r="J29" s="12">
        <v>0</v>
      </c>
      <c r="L29" s="12" t="s">
        <v>3163</v>
      </c>
      <c r="M29" s="12" t="s">
        <v>3164</v>
      </c>
    </row>
    <row r="30" spans="1:13" x14ac:dyDescent="0.25">
      <c r="A30" s="12">
        <v>36842</v>
      </c>
      <c r="B30" s="12" t="s">
        <v>3165</v>
      </c>
      <c r="C30" s="12" t="s">
        <v>52</v>
      </c>
      <c r="D30" s="12" t="s">
        <v>1722</v>
      </c>
      <c r="E30" s="12" t="s">
        <v>3166</v>
      </c>
      <c r="F30" s="12" t="s">
        <v>1794</v>
      </c>
      <c r="G30" s="12" t="s">
        <v>1792</v>
      </c>
      <c r="H30" s="12" t="s">
        <v>1822</v>
      </c>
      <c r="I30" s="12" t="s">
        <v>3116</v>
      </c>
      <c r="J30" s="12">
        <v>0</v>
      </c>
      <c r="L30" s="12" t="s">
        <v>2341</v>
      </c>
      <c r="M30" s="12" t="s">
        <v>3167</v>
      </c>
    </row>
    <row r="31" spans="1:13" x14ac:dyDescent="0.25">
      <c r="A31" s="12">
        <v>220</v>
      </c>
      <c r="B31" s="12" t="s">
        <v>2310</v>
      </c>
      <c r="C31" s="12" t="s">
        <v>76</v>
      </c>
      <c r="D31" s="12" t="s">
        <v>1722</v>
      </c>
      <c r="E31" s="12" t="s">
        <v>3168</v>
      </c>
      <c r="F31" s="12" t="s">
        <v>1846</v>
      </c>
      <c r="G31" s="12" t="s">
        <v>1726</v>
      </c>
      <c r="H31" s="12" t="s">
        <v>1725</v>
      </c>
      <c r="I31" s="12" t="s">
        <v>3116</v>
      </c>
      <c r="J31" s="12">
        <v>0</v>
      </c>
      <c r="L31" s="12" t="s">
        <v>3117</v>
      </c>
      <c r="M31" s="12" t="s">
        <v>3118</v>
      </c>
    </row>
    <row r="32" spans="1:13" x14ac:dyDescent="0.25">
      <c r="A32" s="12">
        <v>21380</v>
      </c>
      <c r="B32" s="12" t="s">
        <v>37</v>
      </c>
      <c r="C32" s="12" t="s">
        <v>31</v>
      </c>
      <c r="D32" s="12" t="s">
        <v>1722</v>
      </c>
      <c r="E32" s="12" t="s">
        <v>3128</v>
      </c>
      <c r="F32" s="12" t="s">
        <v>1959</v>
      </c>
      <c r="G32" s="12" t="s">
        <v>1960</v>
      </c>
      <c r="H32" s="12" t="s">
        <v>1833</v>
      </c>
      <c r="I32" s="12" t="s">
        <v>3116</v>
      </c>
      <c r="J32" s="12">
        <v>0</v>
      </c>
      <c r="L32" s="12" t="s">
        <v>3140</v>
      </c>
      <c r="M32" s="12" t="s">
        <v>3118</v>
      </c>
    </row>
    <row r="33" spans="1:13" x14ac:dyDescent="0.25">
      <c r="A33" s="12">
        <v>46839</v>
      </c>
      <c r="B33" s="12" t="s">
        <v>3169</v>
      </c>
      <c r="C33" s="12" t="s">
        <v>92</v>
      </c>
      <c r="D33" s="12" t="s">
        <v>1722</v>
      </c>
      <c r="E33" s="12" t="s">
        <v>3125</v>
      </c>
      <c r="F33" s="12" t="s">
        <v>1807</v>
      </c>
      <c r="G33" s="12" t="s">
        <v>1762</v>
      </c>
      <c r="H33" s="12" t="s">
        <v>1782</v>
      </c>
      <c r="I33" s="12" t="s">
        <v>1762</v>
      </c>
      <c r="J33" s="12">
        <v>0</v>
      </c>
      <c r="M33" s="12" t="s">
        <v>3118</v>
      </c>
    </row>
    <row r="34" spans="1:13" x14ac:dyDescent="0.25">
      <c r="A34" s="12">
        <v>47208</v>
      </c>
      <c r="B34" s="12" t="s">
        <v>3170</v>
      </c>
      <c r="C34" s="12" t="s">
        <v>78</v>
      </c>
      <c r="D34" s="12" t="s">
        <v>1722</v>
      </c>
      <c r="E34" s="12" t="s">
        <v>3143</v>
      </c>
      <c r="F34" s="12" t="s">
        <v>1759</v>
      </c>
      <c r="G34" s="12" t="s">
        <v>1760</v>
      </c>
      <c r="H34" s="12" t="s">
        <v>1753</v>
      </c>
      <c r="I34" s="12" t="s">
        <v>3116</v>
      </c>
      <c r="J34" s="12">
        <v>0</v>
      </c>
      <c r="L34" s="12" t="s">
        <v>3122</v>
      </c>
      <c r="M34" s="12" t="s">
        <v>3118</v>
      </c>
    </row>
    <row r="35" spans="1:13" x14ac:dyDescent="0.25">
      <c r="A35" s="12">
        <v>333</v>
      </c>
      <c r="B35" s="12" t="s">
        <v>703</v>
      </c>
      <c r="C35" s="12" t="s">
        <v>27</v>
      </c>
      <c r="D35" s="12" t="s">
        <v>1722</v>
      </c>
      <c r="E35" s="12" t="s">
        <v>3128</v>
      </c>
      <c r="F35" s="12" t="s">
        <v>1824</v>
      </c>
      <c r="G35" s="12" t="s">
        <v>1825</v>
      </c>
      <c r="H35" s="12" t="s">
        <v>1725</v>
      </c>
      <c r="I35" s="12" t="s">
        <v>3116</v>
      </c>
      <c r="J35" s="12">
        <v>0</v>
      </c>
      <c r="L35" s="12" t="s">
        <v>3171</v>
      </c>
      <c r="M35" s="12" t="s">
        <v>3118</v>
      </c>
    </row>
    <row r="36" spans="1:13" x14ac:dyDescent="0.25">
      <c r="A36" s="12">
        <v>173</v>
      </c>
      <c r="B36" s="12" t="s">
        <v>38</v>
      </c>
      <c r="C36" s="12" t="s">
        <v>39</v>
      </c>
      <c r="D36" s="12" t="s">
        <v>1722</v>
      </c>
      <c r="E36" s="12" t="s">
        <v>3172</v>
      </c>
      <c r="F36" s="12" t="s">
        <v>1866</v>
      </c>
      <c r="G36" s="12" t="s">
        <v>1867</v>
      </c>
      <c r="H36" s="12" t="s">
        <v>1725</v>
      </c>
      <c r="I36" s="12" t="s">
        <v>3116</v>
      </c>
      <c r="J36" s="12">
        <v>0</v>
      </c>
      <c r="L36" s="12" t="s">
        <v>3173</v>
      </c>
      <c r="M36" s="12" t="s">
        <v>3118</v>
      </c>
    </row>
    <row r="37" spans="1:13" x14ac:dyDescent="0.25">
      <c r="A37" s="12">
        <v>72477</v>
      </c>
      <c r="B37" s="12" t="s">
        <v>3174</v>
      </c>
      <c r="C37" s="12" t="s">
        <v>43</v>
      </c>
      <c r="D37" s="12" t="s">
        <v>1722</v>
      </c>
      <c r="E37" s="12" t="s">
        <v>3125</v>
      </c>
      <c r="F37" s="12" t="s">
        <v>1846</v>
      </c>
      <c r="G37" s="12" t="s">
        <v>1726</v>
      </c>
      <c r="H37" s="12" t="s">
        <v>1725</v>
      </c>
      <c r="I37" s="12" t="s">
        <v>3116</v>
      </c>
      <c r="J37" s="12">
        <v>0</v>
      </c>
      <c r="L37" s="12" t="s">
        <v>3157</v>
      </c>
      <c r="M37" s="12" t="s">
        <v>3118</v>
      </c>
    </row>
    <row r="38" spans="1:13" x14ac:dyDescent="0.25">
      <c r="A38" s="12">
        <v>33597</v>
      </c>
      <c r="B38" s="12" t="s">
        <v>3175</v>
      </c>
      <c r="C38" s="12" t="s">
        <v>27</v>
      </c>
      <c r="D38" s="12" t="s">
        <v>1722</v>
      </c>
      <c r="E38" s="12" t="s">
        <v>3130</v>
      </c>
      <c r="F38" s="12" t="s">
        <v>1787</v>
      </c>
      <c r="G38" s="12" t="s">
        <v>1721</v>
      </c>
      <c r="H38" s="12" t="s">
        <v>1720</v>
      </c>
      <c r="I38" s="12" t="s">
        <v>3116</v>
      </c>
      <c r="J38" s="12">
        <v>0</v>
      </c>
      <c r="L38" s="12" t="s">
        <v>3117</v>
      </c>
      <c r="M38" s="12" t="s">
        <v>3118</v>
      </c>
    </row>
    <row r="39" spans="1:13" x14ac:dyDescent="0.25">
      <c r="A39" s="12">
        <v>240</v>
      </c>
      <c r="B39" s="12" t="s">
        <v>2314</v>
      </c>
      <c r="C39" s="12" t="s">
        <v>31</v>
      </c>
      <c r="D39" s="12" t="s">
        <v>1722</v>
      </c>
      <c r="E39" s="12" t="s">
        <v>3162</v>
      </c>
      <c r="F39" s="12" t="s">
        <v>1787</v>
      </c>
      <c r="G39" s="12" t="s">
        <v>1721</v>
      </c>
      <c r="H39" s="12" t="s">
        <v>1720</v>
      </c>
      <c r="I39" s="12" t="s">
        <v>3116</v>
      </c>
      <c r="J39" s="12">
        <v>0</v>
      </c>
      <c r="L39" s="12" t="s">
        <v>3117</v>
      </c>
      <c r="M39" s="12" t="s">
        <v>3118</v>
      </c>
    </row>
    <row r="40" spans="1:13" x14ac:dyDescent="0.25">
      <c r="A40" s="12">
        <v>21330</v>
      </c>
      <c r="B40" s="12" t="s">
        <v>3176</v>
      </c>
      <c r="C40" s="12" t="s">
        <v>78</v>
      </c>
      <c r="D40" s="12" t="s">
        <v>1722</v>
      </c>
      <c r="E40" s="12" t="s">
        <v>3128</v>
      </c>
      <c r="F40" s="12" t="s">
        <v>1870</v>
      </c>
      <c r="G40" s="12" t="s">
        <v>1721</v>
      </c>
      <c r="H40" s="12" t="s">
        <v>1720</v>
      </c>
      <c r="I40" s="12" t="s">
        <v>3116</v>
      </c>
      <c r="J40" s="12">
        <v>0</v>
      </c>
      <c r="L40" s="12" t="s">
        <v>3177</v>
      </c>
      <c r="M40" s="12" t="s">
        <v>3118</v>
      </c>
    </row>
    <row r="41" spans="1:13" x14ac:dyDescent="0.25">
      <c r="A41" s="12">
        <v>246</v>
      </c>
      <c r="B41" s="12" t="s">
        <v>705</v>
      </c>
      <c r="C41" s="12" t="s">
        <v>59</v>
      </c>
      <c r="D41" s="12" t="s">
        <v>1722</v>
      </c>
      <c r="E41" s="12" t="s">
        <v>3121</v>
      </c>
      <c r="F41" s="12" t="s">
        <v>1771</v>
      </c>
      <c r="G41" s="12" t="s">
        <v>1721</v>
      </c>
      <c r="H41" s="12" t="s">
        <v>1720</v>
      </c>
      <c r="I41" s="12" t="s">
        <v>3116</v>
      </c>
      <c r="J41" s="12">
        <v>0</v>
      </c>
      <c r="L41" s="12" t="s">
        <v>3178</v>
      </c>
      <c r="M41" s="12" t="s">
        <v>3118</v>
      </c>
    </row>
    <row r="42" spans="1:13" x14ac:dyDescent="0.25">
      <c r="A42" s="12">
        <v>60934</v>
      </c>
      <c r="B42" s="12" t="s">
        <v>3179</v>
      </c>
      <c r="C42" s="12" t="s">
        <v>43</v>
      </c>
      <c r="D42" s="12" t="s">
        <v>1722</v>
      </c>
      <c r="E42" s="12" t="s">
        <v>3128</v>
      </c>
      <c r="F42" s="12" t="s">
        <v>1784</v>
      </c>
      <c r="G42" s="12" t="s">
        <v>1785</v>
      </c>
      <c r="H42" s="12" t="s">
        <v>1725</v>
      </c>
      <c r="I42" s="12" t="s">
        <v>3116</v>
      </c>
      <c r="J42" s="12">
        <v>0</v>
      </c>
      <c r="L42" s="12" t="s">
        <v>3157</v>
      </c>
      <c r="M42" s="12" t="s">
        <v>3118</v>
      </c>
    </row>
    <row r="43" spans="1:13" x14ac:dyDescent="0.25">
      <c r="A43" s="12">
        <v>828401</v>
      </c>
      <c r="B43" s="12" t="s">
        <v>3180</v>
      </c>
      <c r="C43" s="12" t="s">
        <v>84</v>
      </c>
      <c r="D43" s="12" t="s">
        <v>1722</v>
      </c>
      <c r="E43" s="12" t="s">
        <v>3181</v>
      </c>
      <c r="F43" s="12" t="s">
        <v>1737</v>
      </c>
      <c r="G43" s="12" t="s">
        <v>1721</v>
      </c>
      <c r="H43" s="12" t="s">
        <v>1720</v>
      </c>
      <c r="I43" s="12" t="s">
        <v>3116</v>
      </c>
      <c r="J43" s="12">
        <v>0</v>
      </c>
      <c r="L43" s="12" t="s">
        <v>3182</v>
      </c>
      <c r="M43" s="12" t="s">
        <v>3118</v>
      </c>
    </row>
    <row r="44" spans="1:13" x14ac:dyDescent="0.25">
      <c r="A44" s="12">
        <v>252</v>
      </c>
      <c r="B44" s="12" t="s">
        <v>40</v>
      </c>
      <c r="C44" s="12" t="s">
        <v>41</v>
      </c>
      <c r="D44" s="12" t="s">
        <v>1722</v>
      </c>
      <c r="E44" s="12" t="s">
        <v>3128</v>
      </c>
      <c r="F44" s="12" t="s">
        <v>1817</v>
      </c>
      <c r="G44" s="12" t="s">
        <v>1816</v>
      </c>
      <c r="H44" s="12" t="s">
        <v>1725</v>
      </c>
      <c r="I44" s="12" t="s">
        <v>3116</v>
      </c>
      <c r="J44" s="12">
        <v>0</v>
      </c>
      <c r="L44" s="12" t="s">
        <v>3117</v>
      </c>
      <c r="M44" s="12" t="s">
        <v>3118</v>
      </c>
    </row>
    <row r="45" spans="1:13" x14ac:dyDescent="0.25">
      <c r="A45" s="12">
        <v>830184</v>
      </c>
      <c r="B45" s="12" t="s">
        <v>3183</v>
      </c>
      <c r="C45" s="12" t="s">
        <v>485</v>
      </c>
      <c r="D45" s="12" t="s">
        <v>1722</v>
      </c>
      <c r="E45" s="12" t="s">
        <v>3124</v>
      </c>
      <c r="F45" s="12" t="s">
        <v>1737</v>
      </c>
      <c r="G45" s="12" t="s">
        <v>1721</v>
      </c>
      <c r="H45" s="12" t="s">
        <v>1720</v>
      </c>
      <c r="I45" s="12" t="s">
        <v>3116</v>
      </c>
      <c r="J45" s="12">
        <v>0</v>
      </c>
      <c r="L45" s="12" t="s">
        <v>3184</v>
      </c>
      <c r="M45" s="12" t="s">
        <v>3185</v>
      </c>
    </row>
    <row r="46" spans="1:13" x14ac:dyDescent="0.25">
      <c r="A46" s="12">
        <v>57666</v>
      </c>
      <c r="B46" s="12" t="s">
        <v>2738</v>
      </c>
      <c r="C46" s="12" t="s">
        <v>36</v>
      </c>
      <c r="D46" s="12" t="s">
        <v>1722</v>
      </c>
      <c r="E46" s="12" t="s">
        <v>3159</v>
      </c>
      <c r="F46" s="12" t="s">
        <v>1866</v>
      </c>
      <c r="G46" s="12" t="s">
        <v>1867</v>
      </c>
      <c r="H46" s="12" t="s">
        <v>1725</v>
      </c>
      <c r="I46" s="12" t="s">
        <v>3116</v>
      </c>
      <c r="J46" s="12">
        <v>0</v>
      </c>
      <c r="L46" s="12" t="s">
        <v>3117</v>
      </c>
      <c r="M46" s="12" t="s">
        <v>3118</v>
      </c>
    </row>
    <row r="47" spans="1:13" x14ac:dyDescent="0.25">
      <c r="A47" s="12">
        <v>258</v>
      </c>
      <c r="B47" s="12" t="s">
        <v>595</v>
      </c>
      <c r="C47" s="12" t="s">
        <v>59</v>
      </c>
      <c r="D47" s="12" t="s">
        <v>1722</v>
      </c>
      <c r="E47" s="12" t="s">
        <v>3121</v>
      </c>
      <c r="F47" s="12" t="s">
        <v>1986</v>
      </c>
      <c r="G47" s="12" t="s">
        <v>1987</v>
      </c>
      <c r="H47" s="12" t="s">
        <v>1822</v>
      </c>
      <c r="I47" s="12" t="s">
        <v>3116</v>
      </c>
      <c r="J47" s="12">
        <v>0</v>
      </c>
      <c r="L47" s="12" t="s">
        <v>3186</v>
      </c>
      <c r="M47" s="12" t="s">
        <v>3187</v>
      </c>
    </row>
    <row r="48" spans="1:13" x14ac:dyDescent="0.25">
      <c r="A48" s="12">
        <v>64076</v>
      </c>
      <c r="B48" s="12" t="s">
        <v>42</v>
      </c>
      <c r="C48" s="12" t="s">
        <v>43</v>
      </c>
      <c r="D48" s="12" t="s">
        <v>1722</v>
      </c>
      <c r="E48" s="12" t="s">
        <v>3146</v>
      </c>
      <c r="F48" s="12" t="s">
        <v>1826</v>
      </c>
      <c r="G48" s="12" t="s">
        <v>1828</v>
      </c>
      <c r="H48" s="12" t="s">
        <v>1827</v>
      </c>
      <c r="I48" s="12" t="s">
        <v>3131</v>
      </c>
      <c r="J48" s="12">
        <v>0</v>
      </c>
      <c r="L48" s="12" t="s">
        <v>3188</v>
      </c>
      <c r="M48" s="12" t="s">
        <v>3118</v>
      </c>
    </row>
    <row r="49" spans="1:13" x14ac:dyDescent="0.25">
      <c r="A49" s="12">
        <v>356</v>
      </c>
      <c r="B49" s="12" t="s">
        <v>2308</v>
      </c>
      <c r="C49" s="12" t="s">
        <v>27</v>
      </c>
      <c r="D49" s="12" t="s">
        <v>1722</v>
      </c>
      <c r="E49" s="12" t="s">
        <v>3130</v>
      </c>
      <c r="F49" s="12" t="s">
        <v>1802</v>
      </c>
      <c r="G49" s="12" t="s">
        <v>1803</v>
      </c>
      <c r="H49" s="12" t="s">
        <v>1725</v>
      </c>
      <c r="I49" s="12" t="s">
        <v>3116</v>
      </c>
      <c r="J49" s="12">
        <v>0</v>
      </c>
      <c r="L49" s="12" t="s">
        <v>3117</v>
      </c>
      <c r="M49" s="12" t="s">
        <v>3118</v>
      </c>
    </row>
    <row r="50" spans="1:13" x14ac:dyDescent="0.25">
      <c r="A50" s="12">
        <v>365</v>
      </c>
      <c r="B50" s="12" t="s">
        <v>46</v>
      </c>
      <c r="C50" s="12" t="s">
        <v>27</v>
      </c>
      <c r="D50" s="12" t="s">
        <v>1722</v>
      </c>
      <c r="E50" s="12" t="s">
        <v>3166</v>
      </c>
      <c r="F50" s="12" t="s">
        <v>1984</v>
      </c>
      <c r="G50" s="12" t="s">
        <v>1816</v>
      </c>
      <c r="H50" s="12" t="s">
        <v>1725</v>
      </c>
      <c r="I50" s="12" t="s">
        <v>3116</v>
      </c>
      <c r="J50" s="12">
        <v>0</v>
      </c>
      <c r="L50" s="12" t="s">
        <v>3189</v>
      </c>
      <c r="M50" s="12" t="s">
        <v>3118</v>
      </c>
    </row>
    <row r="51" spans="1:13" x14ac:dyDescent="0.25">
      <c r="A51" s="12">
        <v>362</v>
      </c>
      <c r="B51" s="12" t="s">
        <v>709</v>
      </c>
      <c r="C51" s="12" t="s">
        <v>27</v>
      </c>
      <c r="D51" s="12" t="s">
        <v>1722</v>
      </c>
      <c r="E51" s="12" t="s">
        <v>3190</v>
      </c>
      <c r="F51" s="12" t="s">
        <v>1817</v>
      </c>
      <c r="G51" s="12" t="s">
        <v>1816</v>
      </c>
      <c r="H51" s="12" t="s">
        <v>1725</v>
      </c>
      <c r="I51" s="12" t="s">
        <v>3116</v>
      </c>
      <c r="J51" s="12">
        <v>0</v>
      </c>
      <c r="L51" s="12" t="s">
        <v>3117</v>
      </c>
      <c r="M51" s="12" t="s">
        <v>3118</v>
      </c>
    </row>
    <row r="52" spans="1:13" x14ac:dyDescent="0.25">
      <c r="A52" s="12">
        <v>372</v>
      </c>
      <c r="B52" s="12" t="s">
        <v>596</v>
      </c>
      <c r="C52" s="12" t="s">
        <v>211</v>
      </c>
      <c r="D52" s="12" t="s">
        <v>1722</v>
      </c>
      <c r="E52" s="12" t="s">
        <v>3128</v>
      </c>
      <c r="F52" s="12" t="s">
        <v>2073</v>
      </c>
      <c r="G52" s="12" t="s">
        <v>1944</v>
      </c>
      <c r="H52" s="12" t="s">
        <v>1782</v>
      </c>
      <c r="I52" s="12" t="s">
        <v>3142</v>
      </c>
      <c r="J52" s="12">
        <v>0</v>
      </c>
      <c r="L52" s="12" t="s">
        <v>3191</v>
      </c>
      <c r="M52" s="12" t="s">
        <v>3118</v>
      </c>
    </row>
    <row r="53" spans="1:13" x14ac:dyDescent="0.25">
      <c r="A53" s="12">
        <v>31144</v>
      </c>
      <c r="B53" s="12" t="s">
        <v>3192</v>
      </c>
      <c r="C53" s="12" t="s">
        <v>52</v>
      </c>
      <c r="D53" s="12" t="s">
        <v>1722</v>
      </c>
      <c r="E53" s="12" t="s">
        <v>3128</v>
      </c>
      <c r="F53" s="12" t="s">
        <v>1962</v>
      </c>
      <c r="G53" s="12" t="s">
        <v>1837</v>
      </c>
      <c r="H53" s="12" t="s">
        <v>1725</v>
      </c>
      <c r="I53" s="12" t="s">
        <v>3116</v>
      </c>
      <c r="J53" s="12">
        <v>0</v>
      </c>
      <c r="L53" s="12" t="s">
        <v>3117</v>
      </c>
      <c r="M53" s="12" t="s">
        <v>3118</v>
      </c>
    </row>
    <row r="54" spans="1:13" x14ac:dyDescent="0.25">
      <c r="A54" s="12">
        <v>31521</v>
      </c>
      <c r="B54" s="12" t="s">
        <v>3193</v>
      </c>
      <c r="C54" s="12" t="s">
        <v>208</v>
      </c>
      <c r="D54" s="12" t="s">
        <v>1722</v>
      </c>
      <c r="E54" s="12" t="s">
        <v>3146</v>
      </c>
      <c r="F54" s="12" t="s">
        <v>2031</v>
      </c>
      <c r="G54" s="12" t="s">
        <v>2032</v>
      </c>
      <c r="H54" s="12" t="s">
        <v>1782</v>
      </c>
      <c r="I54" s="12" t="s">
        <v>2031</v>
      </c>
      <c r="J54" s="12">
        <v>0</v>
      </c>
      <c r="L54" s="12" t="s">
        <v>3194</v>
      </c>
      <c r="M54" s="12" t="s">
        <v>3118</v>
      </c>
    </row>
    <row r="55" spans="1:13" x14ac:dyDescent="0.25">
      <c r="A55" s="12">
        <v>993</v>
      </c>
      <c r="B55" s="12" t="s">
        <v>2295</v>
      </c>
      <c r="C55" s="12" t="s">
        <v>59</v>
      </c>
      <c r="D55" s="12" t="s">
        <v>1722</v>
      </c>
      <c r="E55" s="12" t="s">
        <v>3195</v>
      </c>
      <c r="F55" s="12" t="s">
        <v>2011</v>
      </c>
      <c r="G55" s="12" t="s">
        <v>1975</v>
      </c>
      <c r="H55" s="12" t="s">
        <v>1782</v>
      </c>
      <c r="I55" s="12" t="s">
        <v>3116</v>
      </c>
      <c r="J55" s="12">
        <v>0</v>
      </c>
      <c r="L55" s="12" t="s">
        <v>3196</v>
      </c>
      <c r="M55" s="12" t="s">
        <v>3118</v>
      </c>
    </row>
    <row r="56" spans="1:13" x14ac:dyDescent="0.25">
      <c r="A56" s="12">
        <v>830641</v>
      </c>
      <c r="B56" s="12" t="s">
        <v>3197</v>
      </c>
      <c r="C56" s="12" t="s">
        <v>213</v>
      </c>
      <c r="D56" s="12" t="s">
        <v>1722</v>
      </c>
      <c r="E56" s="12" t="s">
        <v>3130</v>
      </c>
      <c r="F56" s="12" t="s">
        <v>1836</v>
      </c>
      <c r="G56" s="12" t="s">
        <v>1837</v>
      </c>
      <c r="H56" s="12" t="s">
        <v>1725</v>
      </c>
      <c r="I56" s="12" t="s">
        <v>3116</v>
      </c>
      <c r="J56" s="12">
        <v>0</v>
      </c>
      <c r="L56" s="12" t="s">
        <v>3198</v>
      </c>
      <c r="M56" s="12" t="s">
        <v>3199</v>
      </c>
    </row>
    <row r="57" spans="1:13" x14ac:dyDescent="0.25">
      <c r="A57" s="12">
        <v>391</v>
      </c>
      <c r="B57" s="12" t="s">
        <v>3200</v>
      </c>
      <c r="C57" s="12" t="s">
        <v>27</v>
      </c>
      <c r="D57" s="12" t="s">
        <v>1722</v>
      </c>
      <c r="E57" s="12" t="s">
        <v>3172</v>
      </c>
      <c r="F57" s="12" t="s">
        <v>1752</v>
      </c>
      <c r="G57" s="12" t="s">
        <v>1754</v>
      </c>
      <c r="H57" s="12" t="s">
        <v>1753</v>
      </c>
      <c r="I57" s="12" t="s">
        <v>3116</v>
      </c>
      <c r="J57" s="12">
        <v>0</v>
      </c>
      <c r="L57" s="12" t="s">
        <v>3201</v>
      </c>
      <c r="M57" s="12" t="s">
        <v>3202</v>
      </c>
    </row>
    <row r="58" spans="1:13" x14ac:dyDescent="0.25">
      <c r="A58" s="12">
        <v>60936</v>
      </c>
      <c r="B58" s="12" t="s">
        <v>3203</v>
      </c>
      <c r="C58" s="12" t="s">
        <v>43</v>
      </c>
      <c r="D58" s="12" t="s">
        <v>1722</v>
      </c>
      <c r="E58" s="12" t="s">
        <v>3159</v>
      </c>
      <c r="F58" s="12" t="s">
        <v>1836</v>
      </c>
      <c r="G58" s="12" t="s">
        <v>1837</v>
      </c>
      <c r="H58" s="12" t="s">
        <v>1725</v>
      </c>
      <c r="I58" s="12" t="s">
        <v>3116</v>
      </c>
      <c r="J58" s="12">
        <v>0</v>
      </c>
      <c r="M58" s="12" t="s">
        <v>3118</v>
      </c>
    </row>
    <row r="59" spans="1:13" x14ac:dyDescent="0.25">
      <c r="A59" s="12">
        <v>351</v>
      </c>
      <c r="B59" s="12" t="s">
        <v>47</v>
      </c>
      <c r="C59" s="12" t="s">
        <v>48</v>
      </c>
      <c r="D59" s="12" t="s">
        <v>1722</v>
      </c>
      <c r="E59" s="12" t="s">
        <v>3128</v>
      </c>
      <c r="F59" s="12" t="s">
        <v>1830</v>
      </c>
      <c r="G59" s="12" t="s">
        <v>1831</v>
      </c>
      <c r="H59" s="12" t="s">
        <v>1827</v>
      </c>
      <c r="I59" s="12" t="s">
        <v>3131</v>
      </c>
      <c r="J59" s="12">
        <v>0</v>
      </c>
      <c r="L59" s="12" t="s">
        <v>3204</v>
      </c>
      <c r="M59" s="12" t="s">
        <v>3118</v>
      </c>
    </row>
    <row r="60" spans="1:13" x14ac:dyDescent="0.25">
      <c r="A60" s="12">
        <v>350</v>
      </c>
      <c r="B60" s="12" t="s">
        <v>3205</v>
      </c>
      <c r="C60" s="12" t="s">
        <v>56</v>
      </c>
      <c r="D60" s="12" t="s">
        <v>1722</v>
      </c>
      <c r="E60" s="12" t="s">
        <v>3128</v>
      </c>
      <c r="F60" s="12" t="s">
        <v>1943</v>
      </c>
      <c r="G60" s="12" t="s">
        <v>1944</v>
      </c>
      <c r="H60" s="12" t="s">
        <v>1782</v>
      </c>
      <c r="I60" s="12" t="s">
        <v>3142</v>
      </c>
      <c r="J60" s="12">
        <v>0</v>
      </c>
      <c r="L60" s="12" t="s">
        <v>3206</v>
      </c>
      <c r="M60" s="12" t="s">
        <v>3118</v>
      </c>
    </row>
    <row r="61" spans="1:13" x14ac:dyDescent="0.25">
      <c r="A61" s="12">
        <v>38019</v>
      </c>
      <c r="B61" s="12" t="s">
        <v>2601</v>
      </c>
      <c r="C61" s="12" t="s">
        <v>2602</v>
      </c>
      <c r="D61" s="12" t="s">
        <v>1722</v>
      </c>
      <c r="E61" s="12" t="s">
        <v>3207</v>
      </c>
      <c r="F61" s="12" t="s">
        <v>2129</v>
      </c>
      <c r="G61" s="12" t="s">
        <v>1849</v>
      </c>
      <c r="H61" s="12" t="s">
        <v>1819</v>
      </c>
      <c r="I61" s="12" t="s">
        <v>3126</v>
      </c>
      <c r="J61" s="12">
        <v>0</v>
      </c>
      <c r="M61" s="12" t="s">
        <v>3118</v>
      </c>
    </row>
    <row r="62" spans="1:13" x14ac:dyDescent="0.25">
      <c r="A62" s="12">
        <v>64049</v>
      </c>
      <c r="B62" s="12" t="s">
        <v>3208</v>
      </c>
      <c r="C62" s="12" t="s">
        <v>56</v>
      </c>
      <c r="D62" s="12" t="s">
        <v>1722</v>
      </c>
      <c r="E62" s="12" t="s">
        <v>3159</v>
      </c>
      <c r="F62" s="12" t="s">
        <v>1937</v>
      </c>
      <c r="G62" s="12" t="s">
        <v>1849</v>
      </c>
      <c r="H62" s="12" t="s">
        <v>1819</v>
      </c>
      <c r="I62" s="12" t="s">
        <v>3126</v>
      </c>
      <c r="J62" s="12">
        <v>0</v>
      </c>
      <c r="L62" s="12" t="s">
        <v>3209</v>
      </c>
      <c r="M62" s="12" t="s">
        <v>3118</v>
      </c>
    </row>
    <row r="63" spans="1:13" x14ac:dyDescent="0.25">
      <c r="A63" s="12">
        <v>34951</v>
      </c>
      <c r="B63" s="12" t="s">
        <v>3210</v>
      </c>
      <c r="C63" s="12" t="s">
        <v>43</v>
      </c>
      <c r="D63" s="12" t="s">
        <v>1722</v>
      </c>
      <c r="E63" s="12" t="s">
        <v>3159</v>
      </c>
      <c r="F63" s="12" t="s">
        <v>1877</v>
      </c>
      <c r="G63" s="12" t="s">
        <v>1878</v>
      </c>
      <c r="H63" s="12" t="s">
        <v>1756</v>
      </c>
      <c r="I63" s="12" t="s">
        <v>3116</v>
      </c>
      <c r="J63" s="12">
        <v>0</v>
      </c>
      <c r="L63" s="12" t="s">
        <v>3157</v>
      </c>
      <c r="M63" s="12" t="s">
        <v>3118</v>
      </c>
    </row>
    <row r="64" spans="1:13" x14ac:dyDescent="0.25">
      <c r="A64" s="12">
        <v>64650</v>
      </c>
      <c r="B64" s="12" t="s">
        <v>51</v>
      </c>
      <c r="C64" s="12" t="s">
        <v>52</v>
      </c>
      <c r="D64" s="12" t="s">
        <v>1722</v>
      </c>
      <c r="E64" s="12" t="s">
        <v>3211</v>
      </c>
      <c r="F64" s="12" t="s">
        <v>1794</v>
      </c>
      <c r="G64" s="12" t="s">
        <v>1792</v>
      </c>
      <c r="H64" s="12" t="s">
        <v>1822</v>
      </c>
      <c r="I64" s="12" t="s">
        <v>3116</v>
      </c>
      <c r="J64" s="12">
        <v>0</v>
      </c>
      <c r="L64" s="12" t="s">
        <v>3212</v>
      </c>
      <c r="M64" s="12" t="s">
        <v>3213</v>
      </c>
    </row>
    <row r="65" spans="1:13" x14ac:dyDescent="0.25">
      <c r="A65" s="12">
        <v>21338</v>
      </c>
      <c r="B65" s="12" t="s">
        <v>710</v>
      </c>
      <c r="C65" s="12" t="s">
        <v>41</v>
      </c>
      <c r="D65" s="12" t="s">
        <v>1722</v>
      </c>
      <c r="E65" s="12" t="s">
        <v>3128</v>
      </c>
      <c r="F65" s="12" t="s">
        <v>1986</v>
      </c>
      <c r="G65" s="12" t="s">
        <v>1987</v>
      </c>
      <c r="H65" s="12" t="s">
        <v>1822</v>
      </c>
      <c r="I65" s="12" t="s">
        <v>3116</v>
      </c>
      <c r="J65" s="12">
        <v>0</v>
      </c>
      <c r="L65" s="12" t="s">
        <v>3117</v>
      </c>
      <c r="M65" s="12" t="s">
        <v>3118</v>
      </c>
    </row>
    <row r="66" spans="1:13" x14ac:dyDescent="0.25">
      <c r="A66" s="12">
        <v>51598</v>
      </c>
      <c r="B66" s="12" t="s">
        <v>3214</v>
      </c>
      <c r="C66" s="12" t="s">
        <v>59</v>
      </c>
      <c r="D66" s="12" t="s">
        <v>1722</v>
      </c>
      <c r="E66" s="12" t="s">
        <v>3125</v>
      </c>
      <c r="F66" s="12" t="s">
        <v>3215</v>
      </c>
      <c r="G66" s="12" t="s">
        <v>1783</v>
      </c>
      <c r="H66" s="12" t="s">
        <v>1782</v>
      </c>
      <c r="I66" s="12" t="s">
        <v>3142</v>
      </c>
      <c r="J66" s="12">
        <v>0</v>
      </c>
      <c r="L66" s="12" t="s">
        <v>3216</v>
      </c>
      <c r="M66" s="12" t="s">
        <v>3118</v>
      </c>
    </row>
    <row r="67" spans="1:13" x14ac:dyDescent="0.25">
      <c r="A67" s="12">
        <v>600</v>
      </c>
      <c r="B67" s="12" t="s">
        <v>2302</v>
      </c>
      <c r="C67" s="12" t="s">
        <v>111</v>
      </c>
      <c r="D67" s="12" t="s">
        <v>1722</v>
      </c>
      <c r="E67" s="12" t="s">
        <v>3181</v>
      </c>
      <c r="F67" s="12" t="s">
        <v>1815</v>
      </c>
      <c r="G67" s="12" t="s">
        <v>1816</v>
      </c>
      <c r="H67" s="12" t="s">
        <v>1725</v>
      </c>
      <c r="I67" s="12" t="s">
        <v>3116</v>
      </c>
      <c r="J67" s="12">
        <v>0</v>
      </c>
      <c r="L67" s="12" t="s">
        <v>3140</v>
      </c>
      <c r="M67" s="12" t="s">
        <v>3118</v>
      </c>
    </row>
    <row r="68" spans="1:13" x14ac:dyDescent="0.25">
      <c r="A68" s="12">
        <v>54751</v>
      </c>
      <c r="B68" s="12" t="s">
        <v>3217</v>
      </c>
      <c r="C68" s="12" t="s">
        <v>59</v>
      </c>
      <c r="D68" s="12" t="s">
        <v>1722</v>
      </c>
      <c r="E68" s="12" t="s">
        <v>3218</v>
      </c>
      <c r="F68" s="12" t="s">
        <v>1761</v>
      </c>
      <c r="G68" s="12" t="s">
        <v>1762</v>
      </c>
      <c r="H68" s="12" t="s">
        <v>1782</v>
      </c>
      <c r="I68" s="12" t="s">
        <v>1762</v>
      </c>
      <c r="J68" s="12">
        <v>0</v>
      </c>
      <c r="L68" s="12" t="s">
        <v>3219</v>
      </c>
      <c r="M68" s="12" t="s">
        <v>3220</v>
      </c>
    </row>
    <row r="69" spans="1:13" x14ac:dyDescent="0.25">
      <c r="A69" s="12">
        <v>71710</v>
      </c>
      <c r="B69" s="12" t="s">
        <v>3221</v>
      </c>
      <c r="C69" s="12" t="s">
        <v>59</v>
      </c>
      <c r="D69" s="12" t="s">
        <v>1722</v>
      </c>
      <c r="E69" s="12" t="s">
        <v>3124</v>
      </c>
      <c r="F69" s="12" t="s">
        <v>1877</v>
      </c>
      <c r="G69" s="12" t="s">
        <v>1878</v>
      </c>
      <c r="H69" s="12" t="s">
        <v>1756</v>
      </c>
      <c r="I69" s="12" t="s">
        <v>3116</v>
      </c>
      <c r="J69" s="12">
        <v>0</v>
      </c>
      <c r="L69" s="12" t="s">
        <v>3216</v>
      </c>
      <c r="M69" s="12" t="s">
        <v>3118</v>
      </c>
    </row>
    <row r="70" spans="1:13" x14ac:dyDescent="0.25">
      <c r="A70" s="12">
        <v>7814</v>
      </c>
      <c r="B70" s="12" t="s">
        <v>2224</v>
      </c>
      <c r="C70" s="12" t="s">
        <v>56</v>
      </c>
      <c r="D70" s="12" t="s">
        <v>1722</v>
      </c>
      <c r="E70" s="12" t="s">
        <v>3172</v>
      </c>
      <c r="F70" s="12" t="s">
        <v>1908</v>
      </c>
      <c r="G70" s="12" t="s">
        <v>1909</v>
      </c>
      <c r="H70" s="12" t="s">
        <v>1725</v>
      </c>
      <c r="I70" s="12" t="s">
        <v>3116</v>
      </c>
      <c r="J70" s="12">
        <v>0</v>
      </c>
      <c r="L70" s="12" t="s">
        <v>3117</v>
      </c>
      <c r="M70" s="12" t="s">
        <v>3118</v>
      </c>
    </row>
    <row r="71" spans="1:13" x14ac:dyDescent="0.25">
      <c r="A71" s="12">
        <v>828947</v>
      </c>
      <c r="B71" s="12" t="s">
        <v>3222</v>
      </c>
      <c r="C71" s="12" t="s">
        <v>36</v>
      </c>
      <c r="D71" s="12" t="s">
        <v>1722</v>
      </c>
      <c r="E71" s="12" t="s">
        <v>3121</v>
      </c>
      <c r="F71" s="12" t="s">
        <v>1891</v>
      </c>
      <c r="G71" s="12" t="s">
        <v>1867</v>
      </c>
      <c r="H71" s="12" t="s">
        <v>1725</v>
      </c>
      <c r="I71" s="12" t="s">
        <v>3116</v>
      </c>
      <c r="J71" s="12">
        <v>0</v>
      </c>
      <c r="L71" s="12" t="s">
        <v>3223</v>
      </c>
      <c r="M71" s="12" t="s">
        <v>3224</v>
      </c>
    </row>
    <row r="72" spans="1:13" x14ac:dyDescent="0.25">
      <c r="A72" s="12">
        <v>427</v>
      </c>
      <c r="B72" s="12" t="s">
        <v>55</v>
      </c>
      <c r="C72" s="12" t="s">
        <v>56</v>
      </c>
      <c r="D72" s="12" t="s">
        <v>1722</v>
      </c>
      <c r="E72" s="12" t="s">
        <v>3225</v>
      </c>
      <c r="F72" s="12" t="s">
        <v>2002</v>
      </c>
      <c r="G72" s="12" t="s">
        <v>2003</v>
      </c>
      <c r="H72" s="12" t="s">
        <v>1756</v>
      </c>
      <c r="I72" s="12" t="s">
        <v>3129</v>
      </c>
      <c r="J72" s="12">
        <v>0</v>
      </c>
      <c r="L72" s="12" t="s">
        <v>3117</v>
      </c>
      <c r="M72" s="12" t="s">
        <v>3118</v>
      </c>
    </row>
    <row r="73" spans="1:13" x14ac:dyDescent="0.25">
      <c r="A73" s="12">
        <v>429</v>
      </c>
      <c r="B73" s="12" t="s">
        <v>57</v>
      </c>
      <c r="C73" s="12" t="s">
        <v>39</v>
      </c>
      <c r="D73" s="12" t="s">
        <v>1722</v>
      </c>
      <c r="E73" s="12" t="s">
        <v>3141</v>
      </c>
      <c r="F73" s="12" t="s">
        <v>2002</v>
      </c>
      <c r="G73" s="12" t="s">
        <v>2003</v>
      </c>
      <c r="H73" s="12" t="s">
        <v>1756</v>
      </c>
      <c r="I73" s="12" t="s">
        <v>3129</v>
      </c>
      <c r="J73" s="12">
        <v>0</v>
      </c>
      <c r="L73" s="12" t="s">
        <v>3226</v>
      </c>
      <c r="M73" s="12" t="s">
        <v>3118</v>
      </c>
    </row>
    <row r="74" spans="1:13" x14ac:dyDescent="0.25">
      <c r="A74" s="12">
        <v>432</v>
      </c>
      <c r="B74" s="12" t="s">
        <v>2307</v>
      </c>
      <c r="C74" s="12" t="s">
        <v>39</v>
      </c>
      <c r="D74" s="12" t="s">
        <v>1722</v>
      </c>
      <c r="E74" s="12" t="s">
        <v>3227</v>
      </c>
      <c r="F74" s="12" t="s">
        <v>1811</v>
      </c>
      <c r="G74" s="12" t="s">
        <v>1762</v>
      </c>
      <c r="H74" s="12" t="s">
        <v>1782</v>
      </c>
      <c r="I74" s="12" t="s">
        <v>1762</v>
      </c>
      <c r="J74" s="12">
        <v>0</v>
      </c>
      <c r="L74" s="12" t="s">
        <v>3228</v>
      </c>
      <c r="M74" s="12" t="s">
        <v>3118</v>
      </c>
    </row>
    <row r="75" spans="1:13" x14ac:dyDescent="0.25">
      <c r="A75" s="12">
        <v>435</v>
      </c>
      <c r="B75" s="12" t="s">
        <v>3229</v>
      </c>
      <c r="C75" s="12" t="s">
        <v>27</v>
      </c>
      <c r="D75" s="12" t="s">
        <v>1722</v>
      </c>
      <c r="E75" s="12" t="s">
        <v>3218</v>
      </c>
      <c r="F75" s="12" t="s">
        <v>1811</v>
      </c>
      <c r="G75" s="12" t="s">
        <v>1762</v>
      </c>
      <c r="H75" s="12" t="s">
        <v>1782</v>
      </c>
      <c r="I75" s="12" t="s">
        <v>1762</v>
      </c>
      <c r="J75" s="12">
        <v>0</v>
      </c>
      <c r="L75" s="12" t="s">
        <v>3230</v>
      </c>
      <c r="M75" s="12" t="s">
        <v>3118</v>
      </c>
    </row>
    <row r="76" spans="1:13" x14ac:dyDescent="0.25">
      <c r="A76" s="12">
        <v>21770</v>
      </c>
      <c r="B76" s="12" t="s">
        <v>1559</v>
      </c>
      <c r="C76" s="12" t="s">
        <v>41</v>
      </c>
      <c r="D76" s="12" t="s">
        <v>1722</v>
      </c>
      <c r="E76" s="12" t="s">
        <v>3231</v>
      </c>
      <c r="F76" s="12" t="s">
        <v>2277</v>
      </c>
      <c r="G76" s="12" t="s">
        <v>1739</v>
      </c>
      <c r="H76" s="12" t="s">
        <v>1720</v>
      </c>
      <c r="I76" s="12" t="s">
        <v>3232</v>
      </c>
      <c r="J76" s="12">
        <v>0</v>
      </c>
      <c r="L76" s="12" t="s">
        <v>3117</v>
      </c>
      <c r="M76" s="12" t="s">
        <v>3118</v>
      </c>
    </row>
    <row r="77" spans="1:13" x14ac:dyDescent="0.25">
      <c r="A77" s="12">
        <v>41240</v>
      </c>
      <c r="B77" s="12" t="s">
        <v>1966</v>
      </c>
      <c r="C77" s="12" t="s">
        <v>84</v>
      </c>
      <c r="D77" s="12" t="s">
        <v>1722</v>
      </c>
      <c r="E77" s="12" t="s">
        <v>3124</v>
      </c>
      <c r="F77" s="12" t="s">
        <v>1749</v>
      </c>
      <c r="G77" s="12" t="s">
        <v>1746</v>
      </c>
      <c r="H77" s="12" t="s">
        <v>1720</v>
      </c>
      <c r="I77" s="12" t="s">
        <v>3116</v>
      </c>
      <c r="J77" s="12">
        <v>0</v>
      </c>
      <c r="L77" s="12" t="s">
        <v>3182</v>
      </c>
      <c r="M77" s="12" t="s">
        <v>3118</v>
      </c>
    </row>
    <row r="78" spans="1:13" x14ac:dyDescent="0.25">
      <c r="A78" s="12">
        <v>399</v>
      </c>
      <c r="B78" s="12" t="s">
        <v>597</v>
      </c>
      <c r="C78" s="12" t="s">
        <v>59</v>
      </c>
      <c r="D78" s="12" t="s">
        <v>1722</v>
      </c>
      <c r="E78" s="12" t="s">
        <v>3150</v>
      </c>
      <c r="F78" s="12" t="s">
        <v>1732</v>
      </c>
      <c r="G78" s="12" t="s">
        <v>1731</v>
      </c>
      <c r="H78" s="12" t="s">
        <v>1720</v>
      </c>
      <c r="I78" s="12" t="s">
        <v>3116</v>
      </c>
      <c r="J78" s="12">
        <v>0</v>
      </c>
      <c r="L78" s="12" t="s">
        <v>3117</v>
      </c>
      <c r="M78" s="12" t="s">
        <v>3118</v>
      </c>
    </row>
    <row r="79" spans="1:13" x14ac:dyDescent="0.25">
      <c r="A79" s="12">
        <v>403</v>
      </c>
      <c r="B79" s="12" t="s">
        <v>711</v>
      </c>
      <c r="C79" s="12" t="s">
        <v>31</v>
      </c>
      <c r="D79" s="12" t="s">
        <v>1722</v>
      </c>
      <c r="E79" s="12" t="s">
        <v>3115</v>
      </c>
      <c r="F79" s="12" t="s">
        <v>1771</v>
      </c>
      <c r="G79" s="12" t="s">
        <v>1721</v>
      </c>
      <c r="H79" s="12" t="s">
        <v>1720</v>
      </c>
      <c r="I79" s="12" t="s">
        <v>3116</v>
      </c>
      <c r="J79" s="12">
        <v>0</v>
      </c>
      <c r="M79" s="12" t="s">
        <v>3118</v>
      </c>
    </row>
    <row r="80" spans="1:13" x14ac:dyDescent="0.25">
      <c r="A80" s="12">
        <v>394</v>
      </c>
      <c r="B80" s="12" t="s">
        <v>58</v>
      </c>
      <c r="C80" s="12" t="s">
        <v>59</v>
      </c>
      <c r="D80" s="12" t="s">
        <v>1722</v>
      </c>
      <c r="E80" s="12" t="s">
        <v>3121</v>
      </c>
      <c r="F80" s="12" t="s">
        <v>1876</v>
      </c>
      <c r="G80" s="12" t="s">
        <v>1849</v>
      </c>
      <c r="H80" s="12" t="s">
        <v>1819</v>
      </c>
      <c r="I80" s="12" t="s">
        <v>3126</v>
      </c>
      <c r="J80" s="12">
        <v>0</v>
      </c>
      <c r="L80" s="12" t="s">
        <v>3233</v>
      </c>
      <c r="M80" s="12" t="s">
        <v>3118</v>
      </c>
    </row>
    <row r="81" spans="1:13" x14ac:dyDescent="0.25">
      <c r="A81" s="12">
        <v>453</v>
      </c>
      <c r="B81" s="12" t="s">
        <v>61</v>
      </c>
      <c r="C81" s="12" t="s">
        <v>27</v>
      </c>
      <c r="D81" s="12" t="s">
        <v>1722</v>
      </c>
      <c r="E81" s="12" t="s">
        <v>3119</v>
      </c>
      <c r="F81" s="12" t="s">
        <v>1797</v>
      </c>
      <c r="G81" s="12" t="s">
        <v>1783</v>
      </c>
      <c r="H81" s="12" t="s">
        <v>1782</v>
      </c>
      <c r="I81" s="12" t="s">
        <v>3152</v>
      </c>
      <c r="J81" s="12">
        <v>0</v>
      </c>
      <c r="L81" s="12" t="s">
        <v>3234</v>
      </c>
      <c r="M81" s="12" t="s">
        <v>3235</v>
      </c>
    </row>
    <row r="82" spans="1:13" x14ac:dyDescent="0.25">
      <c r="A82" s="12">
        <v>454</v>
      </c>
      <c r="B82" s="12" t="s">
        <v>2306</v>
      </c>
      <c r="C82" s="12" t="s">
        <v>27</v>
      </c>
      <c r="D82" s="12" t="s">
        <v>1722</v>
      </c>
      <c r="E82" s="12" t="s">
        <v>3146</v>
      </c>
      <c r="F82" s="12" t="s">
        <v>1824</v>
      </c>
      <c r="G82" s="12" t="s">
        <v>1825</v>
      </c>
      <c r="H82" s="12" t="s">
        <v>1725</v>
      </c>
      <c r="I82" s="12" t="s">
        <v>3116</v>
      </c>
      <c r="J82" s="12">
        <v>0</v>
      </c>
      <c r="L82" s="12" t="s">
        <v>3117</v>
      </c>
      <c r="M82" s="12" t="s">
        <v>3118</v>
      </c>
    </row>
    <row r="83" spans="1:13" x14ac:dyDescent="0.25">
      <c r="A83" s="12">
        <v>449</v>
      </c>
      <c r="B83" s="12" t="s">
        <v>713</v>
      </c>
      <c r="C83" s="12" t="s">
        <v>208</v>
      </c>
      <c r="D83" s="12" t="s">
        <v>1722</v>
      </c>
      <c r="E83" s="12" t="s">
        <v>3128</v>
      </c>
      <c r="F83" s="12" t="s">
        <v>1815</v>
      </c>
      <c r="G83" s="12" t="s">
        <v>1816</v>
      </c>
      <c r="H83" s="12" t="s">
        <v>1725</v>
      </c>
      <c r="I83" s="12" t="s">
        <v>3116</v>
      </c>
      <c r="J83" s="12">
        <v>0</v>
      </c>
      <c r="L83" s="12" t="s">
        <v>3117</v>
      </c>
      <c r="M83" s="12" t="s">
        <v>3118</v>
      </c>
    </row>
    <row r="84" spans="1:13" x14ac:dyDescent="0.25">
      <c r="A84" s="12">
        <v>21112</v>
      </c>
      <c r="B84" s="12" t="s">
        <v>3236</v>
      </c>
      <c r="C84" s="12" t="s">
        <v>208</v>
      </c>
      <c r="D84" s="12" t="s">
        <v>1722</v>
      </c>
      <c r="E84" s="12" t="s">
        <v>3128</v>
      </c>
      <c r="F84" s="12" t="s">
        <v>1830</v>
      </c>
      <c r="G84" s="12" t="s">
        <v>1831</v>
      </c>
      <c r="H84" s="12" t="s">
        <v>1827</v>
      </c>
      <c r="I84" s="12" t="s">
        <v>3131</v>
      </c>
      <c r="J84" s="12">
        <v>0</v>
      </c>
      <c r="L84" s="12" t="s">
        <v>3237</v>
      </c>
      <c r="M84" s="12" t="s">
        <v>3118</v>
      </c>
    </row>
    <row r="85" spans="1:13" x14ac:dyDescent="0.25">
      <c r="A85" s="12">
        <v>457</v>
      </c>
      <c r="B85" s="12" t="s">
        <v>3238</v>
      </c>
      <c r="C85" s="12" t="s">
        <v>148</v>
      </c>
      <c r="D85" s="12" t="s">
        <v>1722</v>
      </c>
      <c r="E85" s="12" t="s">
        <v>3218</v>
      </c>
      <c r="F85" s="12" t="s">
        <v>1910</v>
      </c>
      <c r="G85" s="12" t="s">
        <v>1765</v>
      </c>
      <c r="H85" s="12" t="s">
        <v>1764</v>
      </c>
      <c r="I85" s="12" t="s">
        <v>3116</v>
      </c>
      <c r="J85" s="12">
        <v>0</v>
      </c>
      <c r="L85" s="12" t="s">
        <v>3117</v>
      </c>
      <c r="M85" s="12" t="s">
        <v>3118</v>
      </c>
    </row>
    <row r="86" spans="1:13" x14ac:dyDescent="0.25">
      <c r="A86" s="12">
        <v>64656</v>
      </c>
      <c r="B86" s="12" t="s">
        <v>1560</v>
      </c>
      <c r="C86" s="12" t="s">
        <v>148</v>
      </c>
      <c r="D86" s="12" t="s">
        <v>1722</v>
      </c>
      <c r="E86" s="12" t="s">
        <v>3239</v>
      </c>
      <c r="F86" s="12" t="s">
        <v>1863</v>
      </c>
      <c r="G86" s="12" t="s">
        <v>1865</v>
      </c>
      <c r="H86" s="12" t="s">
        <v>1864</v>
      </c>
      <c r="I86" s="12" t="s">
        <v>3240</v>
      </c>
      <c r="J86" s="12">
        <v>0</v>
      </c>
      <c r="L86" s="12" t="s">
        <v>3241</v>
      </c>
      <c r="M86" s="12" t="s">
        <v>3118</v>
      </c>
    </row>
    <row r="87" spans="1:13" x14ac:dyDescent="0.25">
      <c r="A87" s="12">
        <v>458</v>
      </c>
      <c r="B87" s="12" t="s">
        <v>3242</v>
      </c>
      <c r="C87" s="12" t="s">
        <v>65</v>
      </c>
      <c r="D87" s="12" t="s">
        <v>1722</v>
      </c>
      <c r="E87" s="12" t="s">
        <v>3128</v>
      </c>
      <c r="F87" s="12" t="s">
        <v>1815</v>
      </c>
      <c r="G87" s="12" t="s">
        <v>1816</v>
      </c>
      <c r="H87" s="12" t="s">
        <v>1725</v>
      </c>
      <c r="I87" s="12" t="s">
        <v>3116</v>
      </c>
      <c r="J87" s="12">
        <v>0</v>
      </c>
      <c r="L87" s="12" t="s">
        <v>3243</v>
      </c>
      <c r="M87" s="12" t="s">
        <v>3118</v>
      </c>
    </row>
    <row r="88" spans="1:13" x14ac:dyDescent="0.25">
      <c r="A88" s="12">
        <v>462</v>
      </c>
      <c r="B88" s="12" t="s">
        <v>598</v>
      </c>
      <c r="C88" s="12" t="s">
        <v>41</v>
      </c>
      <c r="D88" s="12" t="s">
        <v>1722</v>
      </c>
      <c r="E88" s="12" t="s">
        <v>3134</v>
      </c>
      <c r="F88" s="12" t="s">
        <v>1761</v>
      </c>
      <c r="G88" s="12" t="s">
        <v>1762</v>
      </c>
      <c r="H88" s="12" t="s">
        <v>1782</v>
      </c>
      <c r="I88" s="12" t="s">
        <v>1762</v>
      </c>
      <c r="J88" s="12">
        <v>0</v>
      </c>
      <c r="L88" s="12" t="s">
        <v>3117</v>
      </c>
      <c r="M88" s="12" t="s">
        <v>3118</v>
      </c>
    </row>
    <row r="89" spans="1:13" x14ac:dyDescent="0.25">
      <c r="A89" s="12">
        <v>51505</v>
      </c>
      <c r="B89" s="12" t="s">
        <v>3244</v>
      </c>
      <c r="C89" s="12" t="s">
        <v>1227</v>
      </c>
      <c r="D89" s="12" t="s">
        <v>1722</v>
      </c>
      <c r="E89" s="12" t="s">
        <v>3124</v>
      </c>
      <c r="F89" s="12" t="s">
        <v>1832</v>
      </c>
      <c r="G89" s="12" t="s">
        <v>1834</v>
      </c>
      <c r="H89" s="12" t="s">
        <v>1833</v>
      </c>
      <c r="I89" s="12" t="s">
        <v>3116</v>
      </c>
      <c r="J89" s="12">
        <v>0</v>
      </c>
      <c r="L89" s="12" t="s">
        <v>3144</v>
      </c>
      <c r="M89" s="12" t="s">
        <v>3118</v>
      </c>
    </row>
    <row r="90" spans="1:13" x14ac:dyDescent="0.25">
      <c r="A90" s="12">
        <v>31563</v>
      </c>
      <c r="B90" s="12" t="s">
        <v>2562</v>
      </c>
      <c r="C90" s="12" t="s">
        <v>208</v>
      </c>
      <c r="D90" s="12" t="s">
        <v>1722</v>
      </c>
      <c r="E90" s="12" t="s">
        <v>3128</v>
      </c>
      <c r="F90" s="12" t="s">
        <v>1815</v>
      </c>
      <c r="G90" s="12" t="s">
        <v>1816</v>
      </c>
      <c r="H90" s="12" t="s">
        <v>1725</v>
      </c>
      <c r="I90" s="12" t="s">
        <v>3116</v>
      </c>
      <c r="J90" s="12">
        <v>0</v>
      </c>
      <c r="L90" s="12" t="s">
        <v>3245</v>
      </c>
      <c r="M90" s="12" t="s">
        <v>3118</v>
      </c>
    </row>
    <row r="91" spans="1:13" x14ac:dyDescent="0.25">
      <c r="A91" s="12">
        <v>73490</v>
      </c>
      <c r="B91" s="12" t="s">
        <v>3246</v>
      </c>
      <c r="C91" s="12" t="s">
        <v>27</v>
      </c>
      <c r="D91" s="12" t="s">
        <v>1722</v>
      </c>
      <c r="E91" s="12" t="s">
        <v>3166</v>
      </c>
      <c r="F91" s="12" t="s">
        <v>1986</v>
      </c>
      <c r="G91" s="12" t="s">
        <v>1987</v>
      </c>
      <c r="H91" s="12" t="s">
        <v>1822</v>
      </c>
      <c r="I91" s="12" t="s">
        <v>3116</v>
      </c>
      <c r="J91" s="12">
        <v>0</v>
      </c>
      <c r="L91" s="12" t="s">
        <v>3247</v>
      </c>
      <c r="M91" s="12" t="s">
        <v>3118</v>
      </c>
    </row>
    <row r="92" spans="1:13" x14ac:dyDescent="0.25">
      <c r="A92" s="12">
        <v>830188</v>
      </c>
      <c r="B92" s="12" t="s">
        <v>3248</v>
      </c>
      <c r="C92" s="12" t="s">
        <v>84</v>
      </c>
      <c r="D92" s="12" t="s">
        <v>1722</v>
      </c>
      <c r="E92" s="12" t="s">
        <v>3249</v>
      </c>
      <c r="F92" s="12" t="s">
        <v>1737</v>
      </c>
      <c r="G92" s="12" t="s">
        <v>1721</v>
      </c>
      <c r="H92" s="12" t="s">
        <v>1720</v>
      </c>
      <c r="I92" s="12" t="s">
        <v>3116</v>
      </c>
      <c r="J92" s="12">
        <v>0</v>
      </c>
      <c r="L92" s="12" t="s">
        <v>3250</v>
      </c>
      <c r="M92" s="12" t="s">
        <v>3251</v>
      </c>
    </row>
    <row r="93" spans="1:13" x14ac:dyDescent="0.25">
      <c r="A93" s="12">
        <v>511</v>
      </c>
      <c r="B93" s="12" t="s">
        <v>3252</v>
      </c>
      <c r="C93" s="12" t="s">
        <v>27</v>
      </c>
      <c r="D93" s="12" t="s">
        <v>1722</v>
      </c>
      <c r="E93" s="12" t="s">
        <v>3115</v>
      </c>
      <c r="F93" s="12" t="s">
        <v>1781</v>
      </c>
      <c r="G93" s="12" t="s">
        <v>1783</v>
      </c>
      <c r="H93" s="12" t="s">
        <v>1782</v>
      </c>
      <c r="I93" s="12" t="s">
        <v>3142</v>
      </c>
      <c r="J93" s="12">
        <v>0</v>
      </c>
      <c r="L93" s="12" t="s">
        <v>3253</v>
      </c>
      <c r="M93" s="12" t="s">
        <v>3118</v>
      </c>
    </row>
    <row r="94" spans="1:13" x14ac:dyDescent="0.25">
      <c r="A94" s="12">
        <v>38008</v>
      </c>
      <c r="B94" s="12" t="s">
        <v>3254</v>
      </c>
      <c r="C94" s="12" t="s">
        <v>21</v>
      </c>
      <c r="D94" s="12" t="s">
        <v>1722</v>
      </c>
      <c r="E94" s="12" t="s">
        <v>3255</v>
      </c>
      <c r="F94" s="12" t="s">
        <v>1876</v>
      </c>
      <c r="G94" s="12" t="s">
        <v>1849</v>
      </c>
      <c r="H94" s="12" t="s">
        <v>1819</v>
      </c>
      <c r="I94" s="12" t="s">
        <v>3126</v>
      </c>
      <c r="J94" s="12">
        <v>0</v>
      </c>
      <c r="L94" s="12" t="s">
        <v>3127</v>
      </c>
      <c r="M94" s="12" t="s">
        <v>3118</v>
      </c>
    </row>
    <row r="95" spans="1:13" x14ac:dyDescent="0.25">
      <c r="A95" s="12">
        <v>54975</v>
      </c>
      <c r="B95" s="12" t="s">
        <v>1902</v>
      </c>
      <c r="C95" s="12" t="s">
        <v>43</v>
      </c>
      <c r="D95" s="12" t="s">
        <v>1722</v>
      </c>
      <c r="E95" s="12" t="s">
        <v>3255</v>
      </c>
      <c r="F95" s="12" t="s">
        <v>1784</v>
      </c>
      <c r="G95" s="12" t="s">
        <v>1785</v>
      </c>
      <c r="H95" s="12" t="s">
        <v>1725</v>
      </c>
      <c r="I95" s="12" t="s">
        <v>3116</v>
      </c>
      <c r="J95" s="12">
        <v>0</v>
      </c>
      <c r="L95" s="12" t="s">
        <v>3157</v>
      </c>
      <c r="M95" s="12" t="s">
        <v>3118</v>
      </c>
    </row>
    <row r="96" spans="1:13" x14ac:dyDescent="0.25">
      <c r="A96" s="12">
        <v>524</v>
      </c>
      <c r="B96" s="12" t="s">
        <v>716</v>
      </c>
      <c r="C96" s="12" t="s">
        <v>56</v>
      </c>
      <c r="D96" s="12" t="s">
        <v>1722</v>
      </c>
      <c r="E96" s="12" t="s">
        <v>3162</v>
      </c>
      <c r="F96" s="12" t="s">
        <v>1829</v>
      </c>
      <c r="G96" s="12" t="s">
        <v>1814</v>
      </c>
      <c r="H96" s="12" t="s">
        <v>1764</v>
      </c>
      <c r="I96" s="12" t="s">
        <v>3131</v>
      </c>
      <c r="J96" s="12">
        <v>0</v>
      </c>
      <c r="L96" s="12" t="s">
        <v>3117</v>
      </c>
      <c r="M96" s="12" t="s">
        <v>3118</v>
      </c>
    </row>
    <row r="97" spans="1:13" x14ac:dyDescent="0.25">
      <c r="A97" s="12">
        <v>23612</v>
      </c>
      <c r="B97" s="12" t="s">
        <v>62</v>
      </c>
      <c r="C97" s="12" t="s">
        <v>27</v>
      </c>
      <c r="D97" s="12" t="s">
        <v>1722</v>
      </c>
      <c r="E97" s="12" t="s">
        <v>3119</v>
      </c>
      <c r="F97" s="12" t="s">
        <v>1959</v>
      </c>
      <c r="G97" s="12" t="s">
        <v>1960</v>
      </c>
      <c r="H97" s="12" t="s">
        <v>1833</v>
      </c>
      <c r="I97" s="12" t="s">
        <v>3116</v>
      </c>
      <c r="J97" s="12">
        <v>0</v>
      </c>
      <c r="L97" s="12" t="s">
        <v>3256</v>
      </c>
      <c r="M97" s="12" t="s">
        <v>3257</v>
      </c>
    </row>
    <row r="98" spans="1:13" x14ac:dyDescent="0.25">
      <c r="A98" s="12">
        <v>533</v>
      </c>
      <c r="B98" s="12" t="s">
        <v>2305</v>
      </c>
      <c r="C98" s="12" t="s">
        <v>27</v>
      </c>
      <c r="D98" s="12" t="s">
        <v>1722</v>
      </c>
      <c r="E98" s="12" t="s">
        <v>3128</v>
      </c>
      <c r="F98" s="12" t="s">
        <v>1759</v>
      </c>
      <c r="G98" s="12" t="s">
        <v>1760</v>
      </c>
      <c r="H98" s="12" t="s">
        <v>1753</v>
      </c>
      <c r="I98" s="12" t="s">
        <v>3116</v>
      </c>
      <c r="J98" s="12">
        <v>0</v>
      </c>
      <c r="L98" s="12" t="s">
        <v>3258</v>
      </c>
      <c r="M98" s="12" t="s">
        <v>3118</v>
      </c>
    </row>
    <row r="99" spans="1:13" x14ac:dyDescent="0.25">
      <c r="A99" s="12">
        <v>40183</v>
      </c>
      <c r="B99" s="12" t="s">
        <v>3259</v>
      </c>
      <c r="C99" s="12" t="s">
        <v>27</v>
      </c>
      <c r="D99" s="12" t="s">
        <v>1722</v>
      </c>
      <c r="E99" s="12" t="s">
        <v>3166</v>
      </c>
      <c r="F99" s="12" t="s">
        <v>1815</v>
      </c>
      <c r="G99" s="12" t="s">
        <v>1816</v>
      </c>
      <c r="H99" s="12" t="s">
        <v>1725</v>
      </c>
      <c r="I99" s="12" t="s">
        <v>3116</v>
      </c>
      <c r="J99" s="12">
        <v>0</v>
      </c>
      <c r="L99" s="12" t="s">
        <v>3117</v>
      </c>
      <c r="M99" s="12" t="s">
        <v>3118</v>
      </c>
    </row>
    <row r="100" spans="1:13" x14ac:dyDescent="0.25">
      <c r="A100" s="12">
        <v>578</v>
      </c>
      <c r="B100" s="12" t="s">
        <v>63</v>
      </c>
      <c r="C100" s="12" t="s">
        <v>27</v>
      </c>
      <c r="D100" s="12" t="s">
        <v>1722</v>
      </c>
      <c r="E100" s="12" t="s">
        <v>3124</v>
      </c>
      <c r="F100" s="12" t="s">
        <v>1932</v>
      </c>
      <c r="G100" s="12" t="s">
        <v>1933</v>
      </c>
      <c r="H100" s="12" t="s">
        <v>1819</v>
      </c>
      <c r="I100" s="12" t="s">
        <v>3126</v>
      </c>
      <c r="J100" s="12">
        <v>0</v>
      </c>
      <c r="L100" s="12" t="s">
        <v>3260</v>
      </c>
      <c r="M100" s="12" t="s">
        <v>3118</v>
      </c>
    </row>
    <row r="101" spans="1:13" x14ac:dyDescent="0.25">
      <c r="A101" s="12">
        <v>593</v>
      </c>
      <c r="B101" s="12" t="s">
        <v>2322</v>
      </c>
      <c r="C101" s="12" t="s">
        <v>31</v>
      </c>
      <c r="D101" s="12" t="s">
        <v>1722</v>
      </c>
      <c r="E101" s="12" t="s">
        <v>3172</v>
      </c>
      <c r="F101" s="12" t="s">
        <v>1817</v>
      </c>
      <c r="G101" s="12" t="s">
        <v>1816</v>
      </c>
      <c r="H101" s="12" t="s">
        <v>1725</v>
      </c>
      <c r="I101" s="12" t="s">
        <v>3116</v>
      </c>
      <c r="J101" s="12">
        <v>0</v>
      </c>
      <c r="L101" s="12" t="s">
        <v>3117</v>
      </c>
      <c r="M101" s="12" t="s">
        <v>3118</v>
      </c>
    </row>
    <row r="102" spans="1:13" x14ac:dyDescent="0.25">
      <c r="A102" s="12">
        <v>52166</v>
      </c>
      <c r="B102" s="12" t="s">
        <v>3261</v>
      </c>
      <c r="C102" s="12" t="s">
        <v>84</v>
      </c>
      <c r="D102" s="12" t="s">
        <v>1722</v>
      </c>
      <c r="E102" s="12" t="s">
        <v>3124</v>
      </c>
      <c r="F102" s="12" t="s">
        <v>1728</v>
      </c>
      <c r="G102" s="12" t="s">
        <v>1729</v>
      </c>
      <c r="H102" s="12" t="s">
        <v>1720</v>
      </c>
      <c r="I102" s="12" t="s">
        <v>3116</v>
      </c>
      <c r="J102" s="12">
        <v>0</v>
      </c>
      <c r="L102" s="12" t="s">
        <v>3182</v>
      </c>
      <c r="M102" s="12" t="s">
        <v>3118</v>
      </c>
    </row>
    <row r="103" spans="1:13" x14ac:dyDescent="0.25">
      <c r="A103" s="12">
        <v>35769</v>
      </c>
      <c r="B103" s="12" t="s">
        <v>3262</v>
      </c>
      <c r="C103" s="12" t="s">
        <v>56</v>
      </c>
      <c r="D103" s="12" t="s">
        <v>1722</v>
      </c>
      <c r="E103" s="12" t="s">
        <v>3172</v>
      </c>
      <c r="F103" s="12" t="s">
        <v>1893</v>
      </c>
      <c r="G103" s="12" t="s">
        <v>1852</v>
      </c>
      <c r="H103" s="12" t="s">
        <v>1720</v>
      </c>
      <c r="I103" s="12" t="s">
        <v>3116</v>
      </c>
      <c r="J103" s="12">
        <v>0</v>
      </c>
      <c r="L103" s="12" t="s">
        <v>3247</v>
      </c>
      <c r="M103" s="12" t="s">
        <v>3118</v>
      </c>
    </row>
    <row r="104" spans="1:13" x14ac:dyDescent="0.25">
      <c r="A104" s="12">
        <v>569</v>
      </c>
      <c r="B104" s="12" t="s">
        <v>64</v>
      </c>
      <c r="C104" s="12" t="s">
        <v>65</v>
      </c>
      <c r="D104" s="12" t="s">
        <v>1722</v>
      </c>
      <c r="E104" s="12" t="s">
        <v>3128</v>
      </c>
      <c r="F104" s="12" t="s">
        <v>1939</v>
      </c>
      <c r="G104" s="12" t="s">
        <v>1874</v>
      </c>
      <c r="H104" s="12" t="s">
        <v>1725</v>
      </c>
      <c r="I104" s="12" t="s">
        <v>3116</v>
      </c>
      <c r="J104" s="12">
        <v>0</v>
      </c>
      <c r="L104" s="12" t="s">
        <v>3117</v>
      </c>
      <c r="M104" s="12" t="s">
        <v>3118</v>
      </c>
    </row>
    <row r="105" spans="1:13" x14ac:dyDescent="0.25">
      <c r="A105" s="12">
        <v>21355</v>
      </c>
      <c r="B105" s="12" t="s">
        <v>2052</v>
      </c>
      <c r="C105" s="12" t="s">
        <v>36</v>
      </c>
      <c r="D105" s="12" t="s">
        <v>1722</v>
      </c>
      <c r="E105" s="12" t="s">
        <v>3227</v>
      </c>
      <c r="F105" s="12" t="s">
        <v>1759</v>
      </c>
      <c r="G105" s="12" t="s">
        <v>1760</v>
      </c>
      <c r="H105" s="12" t="s">
        <v>1753</v>
      </c>
      <c r="I105" s="12" t="s">
        <v>3116</v>
      </c>
      <c r="J105" s="12">
        <v>0</v>
      </c>
      <c r="L105" s="12" t="s">
        <v>3117</v>
      </c>
      <c r="M105" s="12" t="s">
        <v>3118</v>
      </c>
    </row>
    <row r="106" spans="1:13" x14ac:dyDescent="0.25">
      <c r="A106" s="12">
        <v>573</v>
      </c>
      <c r="B106" s="12" t="s">
        <v>2303</v>
      </c>
      <c r="C106" s="12" t="s">
        <v>429</v>
      </c>
      <c r="D106" s="12" t="s">
        <v>1722</v>
      </c>
      <c r="E106" s="12" t="s">
        <v>3141</v>
      </c>
      <c r="F106" s="12" t="s">
        <v>1815</v>
      </c>
      <c r="G106" s="12" t="s">
        <v>1816</v>
      </c>
      <c r="H106" s="12" t="s">
        <v>1725</v>
      </c>
      <c r="I106" s="12" t="s">
        <v>3116</v>
      </c>
      <c r="J106" s="12">
        <v>0</v>
      </c>
      <c r="L106" s="12" t="s">
        <v>3245</v>
      </c>
      <c r="M106" s="12" t="s">
        <v>3118</v>
      </c>
    </row>
    <row r="107" spans="1:13" x14ac:dyDescent="0.25">
      <c r="A107" s="12">
        <v>48068</v>
      </c>
      <c r="B107" s="12" t="s">
        <v>3263</v>
      </c>
      <c r="C107" s="12" t="s">
        <v>78</v>
      </c>
      <c r="D107" s="12" t="s">
        <v>1722</v>
      </c>
      <c r="E107" s="12" t="s">
        <v>3227</v>
      </c>
      <c r="F107" s="12" t="s">
        <v>1737</v>
      </c>
      <c r="G107" s="12" t="s">
        <v>1721</v>
      </c>
      <c r="H107" s="12" t="s">
        <v>1720</v>
      </c>
      <c r="I107" s="12" t="s">
        <v>3116</v>
      </c>
      <c r="J107" s="12">
        <v>0</v>
      </c>
      <c r="L107" s="12" t="s">
        <v>3122</v>
      </c>
      <c r="M107" s="12" t="s">
        <v>3118</v>
      </c>
    </row>
    <row r="108" spans="1:13" x14ac:dyDescent="0.25">
      <c r="A108" s="12">
        <v>7616</v>
      </c>
      <c r="B108" s="12" t="s">
        <v>2228</v>
      </c>
      <c r="C108" s="12" t="s">
        <v>27</v>
      </c>
      <c r="D108" s="12" t="s">
        <v>1722</v>
      </c>
      <c r="E108" s="12" t="s">
        <v>3195</v>
      </c>
      <c r="F108" s="12" t="s">
        <v>1908</v>
      </c>
      <c r="G108" s="12" t="s">
        <v>1909</v>
      </c>
      <c r="H108" s="12" t="s">
        <v>1725</v>
      </c>
      <c r="I108" s="12" t="s">
        <v>3116</v>
      </c>
      <c r="J108" s="12">
        <v>0</v>
      </c>
      <c r="L108" s="12" t="s">
        <v>3117</v>
      </c>
      <c r="M108" s="12" t="s">
        <v>3118</v>
      </c>
    </row>
    <row r="109" spans="1:13" x14ac:dyDescent="0.25">
      <c r="A109" s="12">
        <v>631</v>
      </c>
      <c r="B109" s="12" t="s">
        <v>718</v>
      </c>
      <c r="C109" s="12" t="s">
        <v>415</v>
      </c>
      <c r="D109" s="12" t="s">
        <v>1722</v>
      </c>
      <c r="E109" s="12" t="s">
        <v>3134</v>
      </c>
      <c r="F109" s="12" t="s">
        <v>1728</v>
      </c>
      <c r="G109" s="12" t="s">
        <v>1729</v>
      </c>
      <c r="H109" s="12" t="s">
        <v>1720</v>
      </c>
      <c r="I109" s="12" t="s">
        <v>3116</v>
      </c>
      <c r="J109" s="12">
        <v>0</v>
      </c>
      <c r="L109" s="12" t="s">
        <v>3117</v>
      </c>
      <c r="M109" s="12" t="s">
        <v>3118</v>
      </c>
    </row>
    <row r="110" spans="1:13" x14ac:dyDescent="0.25">
      <c r="A110" s="12">
        <v>622</v>
      </c>
      <c r="B110" s="12" t="s">
        <v>720</v>
      </c>
      <c r="C110" s="12" t="s">
        <v>39</v>
      </c>
      <c r="D110" s="12" t="s">
        <v>1722</v>
      </c>
      <c r="E110" s="12" t="s">
        <v>3218</v>
      </c>
      <c r="F110" s="12" t="s">
        <v>3264</v>
      </c>
      <c r="G110" s="12" t="s">
        <v>1739</v>
      </c>
      <c r="H110" s="12" t="s">
        <v>1720</v>
      </c>
      <c r="I110" s="12" t="s">
        <v>3232</v>
      </c>
      <c r="J110" s="12">
        <v>0</v>
      </c>
      <c r="L110" s="12" t="s">
        <v>3144</v>
      </c>
      <c r="M110" s="12" t="s">
        <v>3118</v>
      </c>
    </row>
    <row r="111" spans="1:13" x14ac:dyDescent="0.25">
      <c r="A111" s="12">
        <v>625</v>
      </c>
      <c r="B111" s="12" t="s">
        <v>66</v>
      </c>
      <c r="C111" s="12" t="s">
        <v>31</v>
      </c>
      <c r="D111" s="12" t="s">
        <v>1722</v>
      </c>
      <c r="E111" s="12" t="s">
        <v>3128</v>
      </c>
      <c r="F111" s="12" t="s">
        <v>1860</v>
      </c>
      <c r="G111" s="12" t="s">
        <v>1816</v>
      </c>
      <c r="H111" s="12" t="s">
        <v>1725</v>
      </c>
      <c r="I111" s="12" t="s">
        <v>3116</v>
      </c>
      <c r="J111" s="12">
        <v>0</v>
      </c>
      <c r="L111" s="12" t="s">
        <v>3265</v>
      </c>
      <c r="M111" s="12" t="s">
        <v>3266</v>
      </c>
    </row>
    <row r="112" spans="1:13" x14ac:dyDescent="0.25">
      <c r="A112" s="12">
        <v>629</v>
      </c>
      <c r="B112" s="12" t="s">
        <v>3267</v>
      </c>
      <c r="C112" s="12" t="s">
        <v>56</v>
      </c>
      <c r="D112" s="12" t="s">
        <v>1722</v>
      </c>
      <c r="E112" s="12" t="s">
        <v>3268</v>
      </c>
      <c r="F112" s="12" t="s">
        <v>1813</v>
      </c>
      <c r="G112" s="12" t="s">
        <v>1814</v>
      </c>
      <c r="H112" s="12" t="s">
        <v>1764</v>
      </c>
      <c r="I112" s="12" t="s">
        <v>3240</v>
      </c>
      <c r="J112" s="12">
        <v>0</v>
      </c>
      <c r="L112" s="12" t="s">
        <v>3269</v>
      </c>
      <c r="M112" s="12" t="s">
        <v>3270</v>
      </c>
    </row>
    <row r="113" spans="1:13" x14ac:dyDescent="0.25">
      <c r="A113" s="12">
        <v>638</v>
      </c>
      <c r="B113" s="12" t="s">
        <v>2301</v>
      </c>
      <c r="C113" s="12" t="s">
        <v>39</v>
      </c>
      <c r="D113" s="12" t="s">
        <v>1722</v>
      </c>
      <c r="E113" s="12" t="s">
        <v>3271</v>
      </c>
      <c r="F113" s="12" t="s">
        <v>1836</v>
      </c>
      <c r="G113" s="12" t="s">
        <v>1837</v>
      </c>
      <c r="H113" s="12" t="s">
        <v>1725</v>
      </c>
      <c r="I113" s="12" t="s">
        <v>3116</v>
      </c>
      <c r="J113" s="12">
        <v>0</v>
      </c>
      <c r="L113" s="12" t="s">
        <v>3151</v>
      </c>
      <c r="M113" s="12" t="s">
        <v>3118</v>
      </c>
    </row>
    <row r="114" spans="1:13" x14ac:dyDescent="0.25">
      <c r="A114" s="12">
        <v>58682</v>
      </c>
      <c r="B114" s="12" t="s">
        <v>3272</v>
      </c>
      <c r="C114" s="12" t="s">
        <v>48</v>
      </c>
      <c r="D114" s="12" t="s">
        <v>1722</v>
      </c>
      <c r="E114" s="12" t="s">
        <v>3115</v>
      </c>
      <c r="F114" s="12" t="s">
        <v>1737</v>
      </c>
      <c r="G114" s="12" t="s">
        <v>1721</v>
      </c>
      <c r="H114" s="12" t="s">
        <v>1720</v>
      </c>
      <c r="I114" s="12" t="s">
        <v>3116</v>
      </c>
      <c r="J114" s="12">
        <v>0</v>
      </c>
      <c r="M114" s="12" t="s">
        <v>3118</v>
      </c>
    </row>
    <row r="115" spans="1:13" x14ac:dyDescent="0.25">
      <c r="A115" s="12">
        <v>628</v>
      </c>
      <c r="B115" s="12" t="s">
        <v>67</v>
      </c>
      <c r="C115" s="12" t="s">
        <v>27</v>
      </c>
      <c r="D115" s="12" t="s">
        <v>1722</v>
      </c>
      <c r="E115" s="12" t="s">
        <v>3130</v>
      </c>
      <c r="F115" s="12" t="s">
        <v>1932</v>
      </c>
      <c r="G115" s="12" t="s">
        <v>1933</v>
      </c>
      <c r="H115" s="12" t="s">
        <v>1819</v>
      </c>
      <c r="I115" s="12" t="s">
        <v>3126</v>
      </c>
      <c r="J115" s="12">
        <v>0</v>
      </c>
      <c r="L115" s="12" t="s">
        <v>3117</v>
      </c>
      <c r="M115" s="12" t="s">
        <v>3118</v>
      </c>
    </row>
    <row r="116" spans="1:13" x14ac:dyDescent="0.25">
      <c r="A116" s="12">
        <v>609</v>
      </c>
      <c r="B116" s="12" t="s">
        <v>3273</v>
      </c>
      <c r="C116" s="12" t="s">
        <v>48</v>
      </c>
      <c r="D116" s="12" t="s">
        <v>1722</v>
      </c>
      <c r="E116" s="12" t="s">
        <v>3274</v>
      </c>
      <c r="F116" s="12" t="s">
        <v>1781</v>
      </c>
      <c r="G116" s="12" t="s">
        <v>1783</v>
      </c>
      <c r="H116" s="12" t="s">
        <v>1782</v>
      </c>
      <c r="I116" s="12" t="s">
        <v>3142</v>
      </c>
      <c r="J116" s="12">
        <v>0</v>
      </c>
      <c r="L116" s="12" t="s">
        <v>3275</v>
      </c>
      <c r="M116" s="12" t="s">
        <v>3118</v>
      </c>
    </row>
    <row r="117" spans="1:13" x14ac:dyDescent="0.25">
      <c r="A117" s="12">
        <v>31917</v>
      </c>
      <c r="B117" s="12" t="s">
        <v>2006</v>
      </c>
      <c r="C117" s="12" t="s">
        <v>36</v>
      </c>
      <c r="D117" s="12" t="s">
        <v>1722</v>
      </c>
      <c r="E117" s="12" t="s">
        <v>3276</v>
      </c>
      <c r="F117" s="12" t="s">
        <v>1824</v>
      </c>
      <c r="G117" s="12" t="s">
        <v>1825</v>
      </c>
      <c r="H117" s="12" t="s">
        <v>1725</v>
      </c>
      <c r="I117" s="12" t="s">
        <v>3116</v>
      </c>
      <c r="J117" s="12">
        <v>0</v>
      </c>
      <c r="L117" s="12" t="s">
        <v>3117</v>
      </c>
      <c r="M117" s="12" t="s">
        <v>3118</v>
      </c>
    </row>
    <row r="118" spans="1:13" x14ac:dyDescent="0.25">
      <c r="A118" s="12">
        <v>830416</v>
      </c>
      <c r="B118" s="12" t="s">
        <v>3277</v>
      </c>
      <c r="C118" s="12" t="s">
        <v>78</v>
      </c>
      <c r="D118" s="12" t="s">
        <v>1722</v>
      </c>
      <c r="E118" s="12" t="s">
        <v>3274</v>
      </c>
      <c r="F118" s="12" t="s">
        <v>1771</v>
      </c>
      <c r="G118" s="12" t="s">
        <v>1721</v>
      </c>
      <c r="H118" s="12" t="s">
        <v>1720</v>
      </c>
      <c r="I118" s="12" t="s">
        <v>3116</v>
      </c>
      <c r="J118" s="12">
        <v>0</v>
      </c>
      <c r="M118" s="12" t="s">
        <v>3118</v>
      </c>
    </row>
    <row r="119" spans="1:13" x14ac:dyDescent="0.25">
      <c r="A119" s="12">
        <v>668</v>
      </c>
      <c r="B119" s="12" t="s">
        <v>3278</v>
      </c>
      <c r="C119" s="12" t="s">
        <v>252</v>
      </c>
      <c r="D119" s="12" t="s">
        <v>1722</v>
      </c>
      <c r="E119" s="12" t="s">
        <v>3146</v>
      </c>
      <c r="F119" s="12" t="s">
        <v>2031</v>
      </c>
      <c r="G119" s="12" t="s">
        <v>2032</v>
      </c>
      <c r="H119" s="12" t="s">
        <v>1782</v>
      </c>
      <c r="I119" s="12" t="s">
        <v>2031</v>
      </c>
      <c r="J119" s="12">
        <v>0</v>
      </c>
      <c r="L119" s="12" t="s">
        <v>3194</v>
      </c>
      <c r="M119" s="12" t="s">
        <v>3118</v>
      </c>
    </row>
    <row r="120" spans="1:13" x14ac:dyDescent="0.25">
      <c r="A120" s="12">
        <v>674</v>
      </c>
      <c r="B120" s="12" t="s">
        <v>3279</v>
      </c>
      <c r="C120" s="12" t="s">
        <v>48</v>
      </c>
      <c r="D120" s="12" t="s">
        <v>1722</v>
      </c>
      <c r="E120" s="12" t="s">
        <v>3195</v>
      </c>
      <c r="F120" s="12" t="s">
        <v>1730</v>
      </c>
      <c r="G120" s="12" t="s">
        <v>1731</v>
      </c>
      <c r="H120" s="12" t="s">
        <v>1720</v>
      </c>
      <c r="I120" s="12" t="s">
        <v>3116</v>
      </c>
      <c r="J120" s="12">
        <v>0</v>
      </c>
      <c r="L120" s="12" t="s">
        <v>3280</v>
      </c>
      <c r="M120" s="12" t="s">
        <v>3281</v>
      </c>
    </row>
    <row r="121" spans="1:13" x14ac:dyDescent="0.25">
      <c r="A121" s="12">
        <v>21368</v>
      </c>
      <c r="B121" s="12" t="s">
        <v>724</v>
      </c>
      <c r="C121" s="12" t="s">
        <v>725</v>
      </c>
      <c r="D121" s="12" t="s">
        <v>1722</v>
      </c>
      <c r="E121" s="12" t="s">
        <v>3282</v>
      </c>
      <c r="F121" s="12" t="s">
        <v>1836</v>
      </c>
      <c r="G121" s="12" t="s">
        <v>1837</v>
      </c>
      <c r="H121" s="12" t="s">
        <v>1725</v>
      </c>
      <c r="I121" s="12" t="s">
        <v>3116</v>
      </c>
      <c r="J121" s="12">
        <v>0</v>
      </c>
      <c r="L121" s="12" t="s">
        <v>3283</v>
      </c>
      <c r="M121" s="12" t="s">
        <v>3284</v>
      </c>
    </row>
    <row r="122" spans="1:13" x14ac:dyDescent="0.25">
      <c r="A122" s="12">
        <v>641</v>
      </c>
      <c r="B122" s="12" t="s">
        <v>726</v>
      </c>
      <c r="C122" s="12" t="s">
        <v>65</v>
      </c>
      <c r="D122" s="12" t="s">
        <v>1722</v>
      </c>
      <c r="E122" s="12" t="s">
        <v>3128</v>
      </c>
      <c r="F122" s="12" t="s">
        <v>3285</v>
      </c>
      <c r="G122" s="12" t="s">
        <v>1852</v>
      </c>
      <c r="H122" s="12" t="s">
        <v>1720</v>
      </c>
      <c r="I122" s="12" t="s">
        <v>3116</v>
      </c>
      <c r="J122" s="12">
        <v>0</v>
      </c>
      <c r="L122" s="12" t="s">
        <v>3120</v>
      </c>
      <c r="M122" s="12" t="s">
        <v>3118</v>
      </c>
    </row>
    <row r="123" spans="1:13" x14ac:dyDescent="0.25">
      <c r="A123" s="12">
        <v>661</v>
      </c>
      <c r="B123" s="12" t="s">
        <v>68</v>
      </c>
      <c r="C123" s="12" t="s">
        <v>27</v>
      </c>
      <c r="D123" s="12" t="s">
        <v>1722</v>
      </c>
      <c r="E123" s="12" t="s">
        <v>3128</v>
      </c>
      <c r="F123" s="12" t="s">
        <v>1829</v>
      </c>
      <c r="G123" s="12" t="s">
        <v>1814</v>
      </c>
      <c r="H123" s="12" t="s">
        <v>1764</v>
      </c>
      <c r="I123" s="12" t="s">
        <v>3131</v>
      </c>
      <c r="J123" s="12">
        <v>0</v>
      </c>
      <c r="L123" s="12" t="s">
        <v>3286</v>
      </c>
      <c r="M123" s="12" t="s">
        <v>3287</v>
      </c>
    </row>
    <row r="124" spans="1:13" x14ac:dyDescent="0.25">
      <c r="A124" s="12">
        <v>660</v>
      </c>
      <c r="B124" s="12" t="s">
        <v>727</v>
      </c>
      <c r="C124" s="12" t="s">
        <v>27</v>
      </c>
      <c r="D124" s="12" t="s">
        <v>1722</v>
      </c>
      <c r="E124" s="12" t="s">
        <v>3239</v>
      </c>
      <c r="F124" s="12" t="s">
        <v>2002</v>
      </c>
      <c r="G124" s="12" t="s">
        <v>2003</v>
      </c>
      <c r="H124" s="12" t="s">
        <v>1756</v>
      </c>
      <c r="I124" s="12" t="s">
        <v>3129</v>
      </c>
      <c r="J124" s="12">
        <v>0</v>
      </c>
      <c r="L124" s="12" t="s">
        <v>3117</v>
      </c>
      <c r="M124" s="12" t="s">
        <v>3118</v>
      </c>
    </row>
    <row r="125" spans="1:13" x14ac:dyDescent="0.25">
      <c r="A125" s="12">
        <v>38267</v>
      </c>
      <c r="B125" s="12" t="s">
        <v>2606</v>
      </c>
      <c r="C125" s="12" t="s">
        <v>27</v>
      </c>
      <c r="D125" s="12" t="s">
        <v>1722</v>
      </c>
      <c r="E125" s="12" t="s">
        <v>3162</v>
      </c>
      <c r="F125" s="12" t="s">
        <v>1728</v>
      </c>
      <c r="G125" s="12" t="s">
        <v>1729</v>
      </c>
      <c r="H125" s="12" t="s">
        <v>1720</v>
      </c>
      <c r="I125" s="12" t="s">
        <v>3116</v>
      </c>
      <c r="J125" s="12">
        <v>0</v>
      </c>
      <c r="L125" s="12" t="s">
        <v>3288</v>
      </c>
      <c r="M125" s="12" t="s">
        <v>3289</v>
      </c>
    </row>
    <row r="126" spans="1:13" x14ac:dyDescent="0.25">
      <c r="A126" s="12">
        <v>689</v>
      </c>
      <c r="B126" s="12" t="s">
        <v>69</v>
      </c>
      <c r="C126" s="12" t="s">
        <v>27</v>
      </c>
      <c r="D126" s="12" t="s">
        <v>1722</v>
      </c>
      <c r="E126" s="12" t="s">
        <v>3218</v>
      </c>
      <c r="I126" s="12" t="s">
        <v>3131</v>
      </c>
      <c r="J126" s="12">
        <v>0</v>
      </c>
      <c r="L126" s="12" t="s">
        <v>3171</v>
      </c>
      <c r="M126" s="12" t="s">
        <v>3118</v>
      </c>
    </row>
    <row r="127" spans="1:13" x14ac:dyDescent="0.25">
      <c r="A127" s="12">
        <v>692</v>
      </c>
      <c r="B127" s="12" t="s">
        <v>2300</v>
      </c>
      <c r="C127" s="12" t="s">
        <v>27</v>
      </c>
      <c r="D127" s="12" t="s">
        <v>1722</v>
      </c>
      <c r="E127" s="12" t="s">
        <v>3146</v>
      </c>
      <c r="F127" s="12" t="s">
        <v>1815</v>
      </c>
      <c r="G127" s="12" t="s">
        <v>1816</v>
      </c>
      <c r="H127" s="12" t="s">
        <v>1725</v>
      </c>
      <c r="I127" s="12" t="s">
        <v>3116</v>
      </c>
      <c r="J127" s="12">
        <v>0</v>
      </c>
      <c r="L127" s="12" t="s">
        <v>3290</v>
      </c>
      <c r="M127" s="12" t="s">
        <v>3118</v>
      </c>
    </row>
    <row r="128" spans="1:13" x14ac:dyDescent="0.25">
      <c r="A128" s="12">
        <v>699</v>
      </c>
      <c r="B128" s="12" t="s">
        <v>2299</v>
      </c>
      <c r="C128" s="12" t="s">
        <v>27</v>
      </c>
      <c r="D128" s="12" t="s">
        <v>1722</v>
      </c>
      <c r="E128" s="12" t="s">
        <v>3128</v>
      </c>
      <c r="F128" s="12" t="s">
        <v>1817</v>
      </c>
      <c r="G128" s="12" t="s">
        <v>1816</v>
      </c>
      <c r="H128" s="12" t="s">
        <v>1725</v>
      </c>
      <c r="I128" s="12" t="s">
        <v>3116</v>
      </c>
      <c r="J128" s="12">
        <v>0</v>
      </c>
      <c r="L128" s="12" t="s">
        <v>3291</v>
      </c>
      <c r="M128" s="12" t="s">
        <v>3118</v>
      </c>
    </row>
    <row r="129" spans="1:13" x14ac:dyDescent="0.25">
      <c r="A129" s="12">
        <v>702</v>
      </c>
      <c r="B129" s="12" t="s">
        <v>3292</v>
      </c>
      <c r="C129" s="12" t="s">
        <v>27</v>
      </c>
      <c r="D129" s="12" t="s">
        <v>1722</v>
      </c>
      <c r="E129" s="12" t="s">
        <v>3134</v>
      </c>
      <c r="F129" s="12" t="s">
        <v>1730</v>
      </c>
      <c r="G129" s="12" t="s">
        <v>1731</v>
      </c>
      <c r="H129" s="12" t="s">
        <v>1720</v>
      </c>
      <c r="I129" s="12" t="s">
        <v>3116</v>
      </c>
      <c r="J129" s="12">
        <v>0</v>
      </c>
      <c r="L129" s="12" t="s">
        <v>3293</v>
      </c>
      <c r="M129" s="12" t="s">
        <v>3118</v>
      </c>
    </row>
    <row r="130" spans="1:13" x14ac:dyDescent="0.25">
      <c r="A130" s="12">
        <v>38280</v>
      </c>
      <c r="B130" s="12" t="s">
        <v>1972</v>
      </c>
      <c r="C130" s="12" t="s">
        <v>27</v>
      </c>
      <c r="D130" s="12" t="s">
        <v>1722</v>
      </c>
      <c r="E130" s="12" t="s">
        <v>3218</v>
      </c>
      <c r="F130" s="12" t="s">
        <v>1851</v>
      </c>
      <c r="G130" s="12" t="s">
        <v>1852</v>
      </c>
      <c r="H130" s="12" t="s">
        <v>1720</v>
      </c>
      <c r="I130" s="12" t="s">
        <v>3116</v>
      </c>
      <c r="J130" s="12">
        <v>0</v>
      </c>
      <c r="L130" s="12" t="s">
        <v>3243</v>
      </c>
      <c r="M130" s="12" t="s">
        <v>3118</v>
      </c>
    </row>
    <row r="131" spans="1:13" x14ac:dyDescent="0.25">
      <c r="A131" s="12">
        <v>32490</v>
      </c>
      <c r="B131" s="12" t="s">
        <v>70</v>
      </c>
      <c r="C131" s="12" t="s">
        <v>27</v>
      </c>
      <c r="D131" s="12" t="s">
        <v>1722</v>
      </c>
      <c r="E131" s="12" t="s">
        <v>3128</v>
      </c>
      <c r="F131" s="12" t="s">
        <v>2004</v>
      </c>
      <c r="G131" s="12" t="s">
        <v>1770</v>
      </c>
      <c r="H131" s="12" t="s">
        <v>1764</v>
      </c>
      <c r="I131" s="12" t="s">
        <v>3116</v>
      </c>
      <c r="J131" s="12">
        <v>0</v>
      </c>
      <c r="L131" s="12" t="s">
        <v>3117</v>
      </c>
      <c r="M131" s="12" t="s">
        <v>3118</v>
      </c>
    </row>
    <row r="132" spans="1:13" x14ac:dyDescent="0.25">
      <c r="A132" s="12">
        <v>10793</v>
      </c>
      <c r="B132" s="12" t="s">
        <v>3294</v>
      </c>
      <c r="C132" s="12" t="s">
        <v>43</v>
      </c>
      <c r="D132" s="12" t="s">
        <v>1722</v>
      </c>
      <c r="E132" s="12" t="s">
        <v>3146</v>
      </c>
      <c r="F132" s="12" t="s">
        <v>1821</v>
      </c>
      <c r="G132" s="12" t="s">
        <v>1823</v>
      </c>
      <c r="H132" s="12" t="s">
        <v>1822</v>
      </c>
      <c r="I132" s="12" t="s">
        <v>3116</v>
      </c>
      <c r="J132" s="12">
        <v>0</v>
      </c>
      <c r="L132" s="12" t="s">
        <v>3157</v>
      </c>
      <c r="M132" s="12" t="s">
        <v>3118</v>
      </c>
    </row>
    <row r="133" spans="1:13" x14ac:dyDescent="0.25">
      <c r="A133" s="12">
        <v>707</v>
      </c>
      <c r="B133" s="12" t="s">
        <v>3295</v>
      </c>
      <c r="C133" s="12" t="s">
        <v>27</v>
      </c>
      <c r="D133" s="12" t="s">
        <v>1722</v>
      </c>
      <c r="E133" s="12" t="s">
        <v>3128</v>
      </c>
      <c r="F133" s="12" t="s">
        <v>1984</v>
      </c>
      <c r="G133" s="12" t="s">
        <v>1816</v>
      </c>
      <c r="H133" s="12" t="s">
        <v>1725</v>
      </c>
      <c r="I133" s="12" t="s">
        <v>3116</v>
      </c>
      <c r="J133" s="12">
        <v>0</v>
      </c>
      <c r="L133" s="12" t="s">
        <v>3296</v>
      </c>
      <c r="M133" s="12" t="s">
        <v>3118</v>
      </c>
    </row>
    <row r="134" spans="1:13" x14ac:dyDescent="0.25">
      <c r="A134" s="12">
        <v>710</v>
      </c>
      <c r="B134" s="12" t="s">
        <v>1562</v>
      </c>
      <c r="C134" s="12" t="s">
        <v>27</v>
      </c>
      <c r="D134" s="12" t="s">
        <v>1722</v>
      </c>
      <c r="E134" s="12" t="s">
        <v>3124</v>
      </c>
      <c r="F134" s="12" t="s">
        <v>1794</v>
      </c>
      <c r="G134" s="12" t="s">
        <v>1792</v>
      </c>
      <c r="H134" s="12" t="s">
        <v>1822</v>
      </c>
      <c r="I134" s="12" t="s">
        <v>3116</v>
      </c>
      <c r="J134" s="12">
        <v>0</v>
      </c>
      <c r="L134" s="12" t="s">
        <v>3117</v>
      </c>
      <c r="M134" s="12" t="s">
        <v>3118</v>
      </c>
    </row>
    <row r="135" spans="1:13" x14ac:dyDescent="0.25">
      <c r="A135" s="12">
        <v>716</v>
      </c>
      <c r="B135" s="12" t="s">
        <v>599</v>
      </c>
      <c r="C135" s="12" t="s">
        <v>27</v>
      </c>
      <c r="D135" s="12" t="s">
        <v>1722</v>
      </c>
      <c r="E135" s="12" t="s">
        <v>3128</v>
      </c>
      <c r="F135" s="12" t="s">
        <v>1971</v>
      </c>
      <c r="G135" s="12" t="s">
        <v>1760</v>
      </c>
      <c r="H135" s="12" t="s">
        <v>1753</v>
      </c>
      <c r="I135" s="12" t="s">
        <v>3116</v>
      </c>
      <c r="J135" s="12">
        <v>0</v>
      </c>
      <c r="L135" s="12" t="s">
        <v>3117</v>
      </c>
      <c r="M135" s="12" t="s">
        <v>3118</v>
      </c>
    </row>
    <row r="136" spans="1:13" x14ac:dyDescent="0.25">
      <c r="A136" s="12">
        <v>56727</v>
      </c>
      <c r="B136" s="12" t="s">
        <v>3297</v>
      </c>
      <c r="C136" s="12" t="s">
        <v>84</v>
      </c>
      <c r="D136" s="12" t="s">
        <v>1722</v>
      </c>
      <c r="E136" s="12" t="s">
        <v>3274</v>
      </c>
      <c r="F136" s="12" t="s">
        <v>1851</v>
      </c>
      <c r="G136" s="12" t="s">
        <v>1852</v>
      </c>
      <c r="H136" s="12" t="s">
        <v>1720</v>
      </c>
      <c r="I136" s="12" t="s">
        <v>3116</v>
      </c>
      <c r="J136" s="12">
        <v>0</v>
      </c>
      <c r="L136" s="12" t="s">
        <v>3182</v>
      </c>
      <c r="M136" s="12" t="s">
        <v>3118</v>
      </c>
    </row>
    <row r="137" spans="1:13" x14ac:dyDescent="0.25">
      <c r="A137" s="12">
        <v>719</v>
      </c>
      <c r="B137" s="12" t="s">
        <v>3298</v>
      </c>
      <c r="C137" s="12" t="s">
        <v>27</v>
      </c>
      <c r="D137" s="12" t="s">
        <v>1722</v>
      </c>
      <c r="E137" s="12" t="s">
        <v>3146</v>
      </c>
      <c r="F137" s="12" t="s">
        <v>1979</v>
      </c>
      <c r="G137" s="12" t="s">
        <v>1721</v>
      </c>
      <c r="H137" s="12" t="s">
        <v>1720</v>
      </c>
      <c r="I137" s="12" t="s">
        <v>3116</v>
      </c>
      <c r="J137" s="12">
        <v>0</v>
      </c>
      <c r="L137" s="12" t="s">
        <v>3299</v>
      </c>
      <c r="M137" s="12" t="s">
        <v>3118</v>
      </c>
    </row>
    <row r="138" spans="1:13" x14ac:dyDescent="0.25">
      <c r="A138" s="12">
        <v>722</v>
      </c>
      <c r="B138" s="12" t="s">
        <v>728</v>
      </c>
      <c r="C138" s="12" t="s">
        <v>172</v>
      </c>
      <c r="D138" s="12" t="s">
        <v>1722</v>
      </c>
      <c r="E138" s="12" t="s">
        <v>3115</v>
      </c>
      <c r="F138" s="12" t="s">
        <v>1788</v>
      </c>
      <c r="G138" s="12" t="s">
        <v>1762</v>
      </c>
      <c r="H138" s="12" t="s">
        <v>1782</v>
      </c>
      <c r="I138" s="12" t="s">
        <v>3116</v>
      </c>
      <c r="J138" s="12">
        <v>0</v>
      </c>
      <c r="L138" s="12" t="s">
        <v>3300</v>
      </c>
      <c r="M138" s="12" t="s">
        <v>3118</v>
      </c>
    </row>
    <row r="139" spans="1:13" x14ac:dyDescent="0.25">
      <c r="A139" s="12">
        <v>724</v>
      </c>
      <c r="B139" s="12" t="s">
        <v>71</v>
      </c>
      <c r="C139" s="12" t="s">
        <v>48</v>
      </c>
      <c r="D139" s="12" t="s">
        <v>1722</v>
      </c>
      <c r="E139" s="12" t="s">
        <v>3128</v>
      </c>
      <c r="F139" s="12" t="s">
        <v>1817</v>
      </c>
      <c r="G139" s="12" t="s">
        <v>1816</v>
      </c>
      <c r="H139" s="12" t="s">
        <v>1725</v>
      </c>
      <c r="I139" s="12" t="s">
        <v>3116</v>
      </c>
      <c r="J139" s="12">
        <v>0</v>
      </c>
      <c r="L139" s="12" t="s">
        <v>3117</v>
      </c>
      <c r="M139" s="12" t="s">
        <v>3118</v>
      </c>
    </row>
    <row r="140" spans="1:13" x14ac:dyDescent="0.25">
      <c r="A140" s="12">
        <v>1193</v>
      </c>
      <c r="B140" s="12" t="s">
        <v>2289</v>
      </c>
      <c r="C140" s="12" t="s">
        <v>415</v>
      </c>
      <c r="D140" s="12" t="s">
        <v>1722</v>
      </c>
      <c r="E140" s="12" t="s">
        <v>3146</v>
      </c>
      <c r="F140" s="12" t="s">
        <v>1771</v>
      </c>
      <c r="G140" s="12" t="s">
        <v>1721</v>
      </c>
      <c r="H140" s="12" t="s">
        <v>1720</v>
      </c>
      <c r="I140" s="12" t="s">
        <v>3116</v>
      </c>
      <c r="J140" s="12">
        <v>0</v>
      </c>
      <c r="L140" s="12" t="s">
        <v>3122</v>
      </c>
      <c r="M140" s="12" t="s">
        <v>3118</v>
      </c>
    </row>
    <row r="141" spans="1:13" x14ac:dyDescent="0.25">
      <c r="A141" s="12">
        <v>44672</v>
      </c>
      <c r="B141" s="12" t="s">
        <v>729</v>
      </c>
      <c r="C141" s="12" t="s">
        <v>27</v>
      </c>
      <c r="D141" s="12" t="s">
        <v>1722</v>
      </c>
      <c r="E141" s="12" t="s">
        <v>3121</v>
      </c>
      <c r="F141" s="12" t="s">
        <v>1957</v>
      </c>
      <c r="G141" s="12" t="s">
        <v>1958</v>
      </c>
      <c r="H141" s="12" t="s">
        <v>1756</v>
      </c>
      <c r="I141" s="12" t="s">
        <v>3129</v>
      </c>
      <c r="J141" s="12">
        <v>0</v>
      </c>
      <c r="L141" s="12" t="s">
        <v>3117</v>
      </c>
      <c r="M141" s="12" t="s">
        <v>3118</v>
      </c>
    </row>
    <row r="142" spans="1:13" x14ac:dyDescent="0.25">
      <c r="A142" s="12">
        <v>41714</v>
      </c>
      <c r="B142" s="12" t="s">
        <v>600</v>
      </c>
      <c r="C142" s="12" t="s">
        <v>111</v>
      </c>
      <c r="D142" s="12" t="s">
        <v>1722</v>
      </c>
      <c r="E142" s="12" t="s">
        <v>3172</v>
      </c>
      <c r="F142" s="12" t="s">
        <v>1794</v>
      </c>
      <c r="G142" s="12" t="s">
        <v>1792</v>
      </c>
      <c r="H142" s="12" t="s">
        <v>1822</v>
      </c>
      <c r="I142" s="12" t="s">
        <v>3116</v>
      </c>
      <c r="J142" s="12">
        <v>0</v>
      </c>
      <c r="L142" s="12" t="s">
        <v>3301</v>
      </c>
      <c r="M142" s="12" t="s">
        <v>3302</v>
      </c>
    </row>
    <row r="143" spans="1:13" x14ac:dyDescent="0.25">
      <c r="A143" s="12">
        <v>550</v>
      </c>
      <c r="B143" s="12" t="s">
        <v>2304</v>
      </c>
      <c r="C143" s="12" t="s">
        <v>59</v>
      </c>
      <c r="D143" s="12" t="s">
        <v>1722</v>
      </c>
      <c r="E143" s="12" t="s">
        <v>3218</v>
      </c>
      <c r="F143" s="12" t="s">
        <v>2002</v>
      </c>
      <c r="G143" s="12" t="s">
        <v>2003</v>
      </c>
      <c r="H143" s="12" t="s">
        <v>1756</v>
      </c>
      <c r="I143" s="12" t="s">
        <v>3129</v>
      </c>
      <c r="J143" s="12">
        <v>0</v>
      </c>
      <c r="L143" s="12" t="s">
        <v>3303</v>
      </c>
      <c r="M143" s="12" t="s">
        <v>3304</v>
      </c>
    </row>
    <row r="144" spans="1:13" x14ac:dyDescent="0.25">
      <c r="A144" s="12">
        <v>745</v>
      </c>
      <c r="B144" s="12" t="s">
        <v>3305</v>
      </c>
      <c r="C144" s="12" t="s">
        <v>27</v>
      </c>
      <c r="D144" s="12" t="s">
        <v>1722</v>
      </c>
      <c r="E144" s="12" t="s">
        <v>3115</v>
      </c>
      <c r="F144" s="12" t="s">
        <v>1863</v>
      </c>
      <c r="G144" s="12" t="s">
        <v>1865</v>
      </c>
      <c r="H144" s="12" t="s">
        <v>1864</v>
      </c>
      <c r="I144" s="12" t="s">
        <v>3240</v>
      </c>
      <c r="J144" s="12">
        <v>0</v>
      </c>
      <c r="L144" s="12" t="s">
        <v>3306</v>
      </c>
      <c r="M144" s="12" t="s">
        <v>3307</v>
      </c>
    </row>
    <row r="145" spans="1:13" x14ac:dyDescent="0.25">
      <c r="A145" s="12">
        <v>746</v>
      </c>
      <c r="B145" s="12" t="s">
        <v>730</v>
      </c>
      <c r="C145" s="12" t="s">
        <v>27</v>
      </c>
      <c r="D145" s="12" t="s">
        <v>1722</v>
      </c>
      <c r="E145" s="12" t="s">
        <v>3166</v>
      </c>
      <c r="F145" s="12" t="s">
        <v>1771</v>
      </c>
      <c r="G145" s="12" t="s">
        <v>1721</v>
      </c>
      <c r="H145" s="12" t="s">
        <v>1720</v>
      </c>
      <c r="I145" s="12" t="s">
        <v>3116</v>
      </c>
      <c r="J145" s="12">
        <v>0</v>
      </c>
      <c r="L145" s="12" t="s">
        <v>3117</v>
      </c>
      <c r="M145" s="12" t="s">
        <v>3118</v>
      </c>
    </row>
    <row r="146" spans="1:13" x14ac:dyDescent="0.25">
      <c r="A146" s="12">
        <v>772</v>
      </c>
      <c r="B146" s="12" t="s">
        <v>601</v>
      </c>
      <c r="C146" s="12" t="s">
        <v>21</v>
      </c>
      <c r="D146" s="12" t="s">
        <v>1722</v>
      </c>
      <c r="E146" s="12" t="s">
        <v>3128</v>
      </c>
      <c r="F146" s="12" t="s">
        <v>2297</v>
      </c>
      <c r="G146" s="12" t="s">
        <v>2298</v>
      </c>
      <c r="H146" s="12" t="s">
        <v>1782</v>
      </c>
      <c r="I146" s="12" t="s">
        <v>3142</v>
      </c>
      <c r="J146" s="12">
        <v>0</v>
      </c>
      <c r="L146" s="12" t="s">
        <v>3308</v>
      </c>
      <c r="M146" s="12" t="s">
        <v>3118</v>
      </c>
    </row>
    <row r="147" spans="1:13" x14ac:dyDescent="0.25">
      <c r="A147" s="12">
        <v>777</v>
      </c>
      <c r="B147" s="12" t="s">
        <v>602</v>
      </c>
      <c r="C147" s="12" t="s">
        <v>211</v>
      </c>
      <c r="D147" s="12" t="s">
        <v>1722</v>
      </c>
      <c r="E147" s="12" t="s">
        <v>3128</v>
      </c>
      <c r="F147" s="12" t="s">
        <v>1943</v>
      </c>
      <c r="G147" s="12" t="s">
        <v>1944</v>
      </c>
      <c r="H147" s="12" t="s">
        <v>1782</v>
      </c>
      <c r="I147" s="12" t="s">
        <v>3142</v>
      </c>
      <c r="J147" s="12">
        <v>0</v>
      </c>
      <c r="L147" s="12" t="s">
        <v>3191</v>
      </c>
      <c r="M147" s="12" t="s">
        <v>3118</v>
      </c>
    </row>
    <row r="148" spans="1:13" x14ac:dyDescent="0.25">
      <c r="A148" s="12">
        <v>779</v>
      </c>
      <c r="B148" s="12" t="s">
        <v>3309</v>
      </c>
      <c r="C148" s="12" t="s">
        <v>211</v>
      </c>
      <c r="D148" s="12" t="s">
        <v>1722</v>
      </c>
      <c r="E148" s="12" t="s">
        <v>3128</v>
      </c>
      <c r="F148" s="12" t="s">
        <v>1943</v>
      </c>
      <c r="G148" s="12" t="s">
        <v>1944</v>
      </c>
      <c r="H148" s="12" t="s">
        <v>1782</v>
      </c>
      <c r="I148" s="12" t="s">
        <v>3142</v>
      </c>
      <c r="J148" s="12">
        <v>0</v>
      </c>
      <c r="L148" s="12" t="s">
        <v>3117</v>
      </c>
      <c r="M148" s="12" t="s">
        <v>3118</v>
      </c>
    </row>
    <row r="149" spans="1:13" x14ac:dyDescent="0.25">
      <c r="A149" s="12">
        <v>70315</v>
      </c>
      <c r="B149" s="12" t="s">
        <v>3310</v>
      </c>
      <c r="C149" s="12" t="s">
        <v>43</v>
      </c>
      <c r="D149" s="12" t="s">
        <v>1722</v>
      </c>
      <c r="E149" s="12" t="s">
        <v>3218</v>
      </c>
      <c r="F149" s="12" t="s">
        <v>1962</v>
      </c>
      <c r="G149" s="12" t="s">
        <v>1837</v>
      </c>
      <c r="H149" s="12" t="s">
        <v>1725</v>
      </c>
      <c r="I149" s="12" t="s">
        <v>3116</v>
      </c>
      <c r="J149" s="12">
        <v>0</v>
      </c>
      <c r="L149" s="12" t="s">
        <v>3122</v>
      </c>
      <c r="M149" s="12" t="s">
        <v>3118</v>
      </c>
    </row>
    <row r="150" spans="1:13" x14ac:dyDescent="0.25">
      <c r="A150" s="12">
        <v>22350</v>
      </c>
      <c r="B150" s="12" t="s">
        <v>731</v>
      </c>
      <c r="C150" s="12" t="s">
        <v>116</v>
      </c>
      <c r="D150" s="12" t="s">
        <v>1722</v>
      </c>
      <c r="E150" s="12" t="s">
        <v>3255</v>
      </c>
      <c r="F150" s="12" t="s">
        <v>2129</v>
      </c>
      <c r="G150" s="12" t="s">
        <v>1849</v>
      </c>
      <c r="H150" s="12" t="s">
        <v>1819</v>
      </c>
      <c r="I150" s="12" t="s">
        <v>3126</v>
      </c>
      <c r="J150" s="12">
        <v>0</v>
      </c>
      <c r="L150" s="12" t="s">
        <v>3117</v>
      </c>
      <c r="M150" s="12" t="s">
        <v>3118</v>
      </c>
    </row>
    <row r="151" spans="1:13" x14ac:dyDescent="0.25">
      <c r="A151" s="12">
        <v>70624</v>
      </c>
      <c r="B151" s="12" t="s">
        <v>3311</v>
      </c>
      <c r="C151" s="12" t="s">
        <v>27</v>
      </c>
      <c r="D151" s="12" t="s">
        <v>1722</v>
      </c>
      <c r="E151" s="12" t="s">
        <v>3150</v>
      </c>
      <c r="F151" s="12" t="s">
        <v>1789</v>
      </c>
      <c r="G151" s="12" t="s">
        <v>1790</v>
      </c>
      <c r="H151" s="12" t="s">
        <v>1720</v>
      </c>
      <c r="I151" s="12" t="s">
        <v>3116</v>
      </c>
      <c r="J151" s="12">
        <v>0</v>
      </c>
      <c r="L151" s="12" t="s">
        <v>3122</v>
      </c>
      <c r="M151" s="12" t="s">
        <v>3118</v>
      </c>
    </row>
    <row r="152" spans="1:13" x14ac:dyDescent="0.25">
      <c r="A152" s="12">
        <v>828248</v>
      </c>
      <c r="B152" s="12" t="s">
        <v>2833</v>
      </c>
      <c r="C152" s="12" t="s">
        <v>92</v>
      </c>
      <c r="D152" s="12" t="s">
        <v>1722</v>
      </c>
      <c r="E152" s="12" t="s">
        <v>3312</v>
      </c>
      <c r="F152" s="12" t="s">
        <v>1732</v>
      </c>
      <c r="G152" s="12" t="s">
        <v>1731</v>
      </c>
      <c r="H152" s="12" t="s">
        <v>1720</v>
      </c>
      <c r="I152" s="12" t="s">
        <v>3116</v>
      </c>
      <c r="J152" s="12">
        <v>0</v>
      </c>
      <c r="M152" s="12" t="s">
        <v>3118</v>
      </c>
    </row>
    <row r="153" spans="1:13" x14ac:dyDescent="0.25">
      <c r="A153" s="12">
        <v>37363</v>
      </c>
      <c r="B153" s="12" t="s">
        <v>1983</v>
      </c>
      <c r="C153" s="12" t="s">
        <v>59</v>
      </c>
      <c r="D153" s="12" t="s">
        <v>1722</v>
      </c>
      <c r="E153" s="12" t="s">
        <v>3274</v>
      </c>
      <c r="F153" s="12" t="s">
        <v>1735</v>
      </c>
      <c r="G153" s="12" t="s">
        <v>1721</v>
      </c>
      <c r="H153" s="12" t="s">
        <v>1720</v>
      </c>
      <c r="I153" s="12" t="s">
        <v>3116</v>
      </c>
      <c r="J153" s="12">
        <v>0</v>
      </c>
      <c r="L153" s="12" t="s">
        <v>3313</v>
      </c>
      <c r="M153" s="12" t="s">
        <v>3314</v>
      </c>
    </row>
    <row r="154" spans="1:13" x14ac:dyDescent="0.25">
      <c r="A154" s="12">
        <v>806</v>
      </c>
      <c r="B154" s="12" t="s">
        <v>3315</v>
      </c>
      <c r="C154" s="12" t="s">
        <v>48</v>
      </c>
      <c r="D154" s="12" t="s">
        <v>1722</v>
      </c>
      <c r="E154" s="12" t="s">
        <v>3119</v>
      </c>
      <c r="F154" s="12" t="s">
        <v>1897</v>
      </c>
      <c r="G154" s="12" t="s">
        <v>1898</v>
      </c>
      <c r="H154" s="12" t="s">
        <v>1720</v>
      </c>
      <c r="I154" s="12" t="s">
        <v>3116</v>
      </c>
      <c r="J154" s="12">
        <v>0</v>
      </c>
      <c r="L154" s="12" t="s">
        <v>3122</v>
      </c>
      <c r="M154" s="12" t="s">
        <v>3118</v>
      </c>
    </row>
    <row r="155" spans="1:13" x14ac:dyDescent="0.25">
      <c r="A155" s="12">
        <v>22698</v>
      </c>
      <c r="B155" s="12" t="s">
        <v>3316</v>
      </c>
      <c r="C155" s="12" t="s">
        <v>84</v>
      </c>
      <c r="D155" s="12" t="s">
        <v>1722</v>
      </c>
      <c r="E155" s="12" t="s">
        <v>3128</v>
      </c>
      <c r="F155" s="12" t="s">
        <v>2010</v>
      </c>
      <c r="G155" s="12" t="s">
        <v>1823</v>
      </c>
      <c r="H155" s="12" t="s">
        <v>1822</v>
      </c>
      <c r="I155" s="12" t="s">
        <v>3116</v>
      </c>
      <c r="J155" s="12">
        <v>0</v>
      </c>
      <c r="L155" s="12" t="s">
        <v>3317</v>
      </c>
      <c r="M155" s="12" t="s">
        <v>3118</v>
      </c>
    </row>
    <row r="156" spans="1:13" x14ac:dyDescent="0.25">
      <c r="A156" s="12">
        <v>20595</v>
      </c>
      <c r="B156" s="12" t="s">
        <v>732</v>
      </c>
      <c r="C156" s="12" t="s">
        <v>27</v>
      </c>
      <c r="D156" s="12" t="s">
        <v>1722</v>
      </c>
      <c r="E156" s="12" t="s">
        <v>3143</v>
      </c>
      <c r="F156" s="12" t="s">
        <v>1802</v>
      </c>
      <c r="G156" s="12" t="s">
        <v>1803</v>
      </c>
      <c r="H156" s="12" t="s">
        <v>1725</v>
      </c>
      <c r="I156" s="12" t="s">
        <v>3116</v>
      </c>
      <c r="J156" s="12">
        <v>0</v>
      </c>
      <c r="L156" s="12" t="s">
        <v>3117</v>
      </c>
      <c r="M156" s="12" t="s">
        <v>3118</v>
      </c>
    </row>
    <row r="157" spans="1:13" x14ac:dyDescent="0.25">
      <c r="A157" s="12">
        <v>820</v>
      </c>
      <c r="B157" s="12" t="s">
        <v>72</v>
      </c>
      <c r="C157" s="12" t="s">
        <v>21</v>
      </c>
      <c r="D157" s="12" t="s">
        <v>1722</v>
      </c>
      <c r="E157" s="12" t="s">
        <v>3255</v>
      </c>
      <c r="F157" s="12" t="s">
        <v>2046</v>
      </c>
      <c r="G157" s="12" t="s">
        <v>1944</v>
      </c>
      <c r="H157" s="12" t="s">
        <v>1782</v>
      </c>
      <c r="I157" s="12" t="s">
        <v>3142</v>
      </c>
      <c r="J157" s="12">
        <v>0</v>
      </c>
      <c r="L157" s="12" t="s">
        <v>3318</v>
      </c>
      <c r="M157" s="12" t="s">
        <v>3118</v>
      </c>
    </row>
    <row r="158" spans="1:13" x14ac:dyDescent="0.25">
      <c r="A158" s="12">
        <v>825</v>
      </c>
      <c r="B158" s="12" t="s">
        <v>73</v>
      </c>
      <c r="C158" s="12" t="s">
        <v>21</v>
      </c>
      <c r="D158" s="12" t="s">
        <v>1722</v>
      </c>
      <c r="E158" s="12" t="s">
        <v>3146</v>
      </c>
      <c r="F158" s="12" t="s">
        <v>1817</v>
      </c>
      <c r="G158" s="12" t="s">
        <v>1816</v>
      </c>
      <c r="H158" s="12" t="s">
        <v>1725</v>
      </c>
      <c r="I158" s="12" t="s">
        <v>3116</v>
      </c>
      <c r="J158" s="12">
        <v>0</v>
      </c>
      <c r="L158" s="12" t="s">
        <v>3117</v>
      </c>
      <c r="M158" s="12" t="s">
        <v>3118</v>
      </c>
    </row>
    <row r="159" spans="1:13" x14ac:dyDescent="0.25">
      <c r="A159" s="12">
        <v>830</v>
      </c>
      <c r="B159" s="12" t="s">
        <v>74</v>
      </c>
      <c r="C159" s="12" t="s">
        <v>59</v>
      </c>
      <c r="D159" s="12" t="s">
        <v>1722</v>
      </c>
      <c r="E159" s="12" t="s">
        <v>3274</v>
      </c>
      <c r="F159" s="12" t="s">
        <v>2010</v>
      </c>
      <c r="G159" s="12" t="s">
        <v>1823</v>
      </c>
      <c r="H159" s="12" t="s">
        <v>1822</v>
      </c>
      <c r="I159" s="12" t="s">
        <v>3116</v>
      </c>
      <c r="J159" s="12">
        <v>0</v>
      </c>
      <c r="L159" s="12" t="s">
        <v>3216</v>
      </c>
      <c r="M159" s="12" t="s">
        <v>3118</v>
      </c>
    </row>
    <row r="160" spans="1:13" x14ac:dyDescent="0.25">
      <c r="A160" s="12">
        <v>802</v>
      </c>
      <c r="B160" s="12" t="s">
        <v>3319</v>
      </c>
      <c r="C160" s="12" t="s">
        <v>48</v>
      </c>
      <c r="D160" s="12" t="s">
        <v>1722</v>
      </c>
      <c r="E160" s="12" t="s">
        <v>3128</v>
      </c>
      <c r="F160" s="12" t="s">
        <v>1918</v>
      </c>
      <c r="G160" s="12" t="s">
        <v>1919</v>
      </c>
      <c r="H160" s="12" t="s">
        <v>1864</v>
      </c>
      <c r="I160" s="12" t="s">
        <v>3240</v>
      </c>
      <c r="J160" s="12">
        <v>0</v>
      </c>
      <c r="L160" s="12" t="s">
        <v>3320</v>
      </c>
      <c r="M160" s="12" t="s">
        <v>3118</v>
      </c>
    </row>
    <row r="161" spans="1:13" x14ac:dyDescent="0.25">
      <c r="A161" s="12">
        <v>53635</v>
      </c>
      <c r="B161" s="12" t="s">
        <v>75</v>
      </c>
      <c r="C161" s="12" t="s">
        <v>76</v>
      </c>
      <c r="D161" s="12" t="s">
        <v>1722</v>
      </c>
      <c r="E161" s="12" t="s">
        <v>3128</v>
      </c>
      <c r="F161" s="12" t="s">
        <v>1908</v>
      </c>
      <c r="G161" s="12" t="s">
        <v>1909</v>
      </c>
      <c r="H161" s="12" t="s">
        <v>1725</v>
      </c>
      <c r="I161" s="12" t="s">
        <v>3116</v>
      </c>
      <c r="J161" s="12">
        <v>0</v>
      </c>
      <c r="L161" s="12" t="s">
        <v>3321</v>
      </c>
      <c r="M161" s="12" t="s">
        <v>3322</v>
      </c>
    </row>
    <row r="162" spans="1:13" x14ac:dyDescent="0.25">
      <c r="A162" s="12">
        <v>59305</v>
      </c>
      <c r="B162" s="12" t="s">
        <v>3323</v>
      </c>
      <c r="C162" s="12" t="s">
        <v>48</v>
      </c>
      <c r="D162" s="12" t="s">
        <v>1722</v>
      </c>
      <c r="E162" s="12" t="s">
        <v>3128</v>
      </c>
      <c r="F162" s="12" t="s">
        <v>1908</v>
      </c>
      <c r="G162" s="12" t="s">
        <v>1909</v>
      </c>
      <c r="H162" s="12" t="s">
        <v>1725</v>
      </c>
      <c r="I162" s="12" t="s">
        <v>3116</v>
      </c>
      <c r="J162" s="12">
        <v>0</v>
      </c>
      <c r="L162" s="12" t="s">
        <v>3324</v>
      </c>
      <c r="M162" s="12" t="s">
        <v>3118</v>
      </c>
    </row>
    <row r="163" spans="1:13" x14ac:dyDescent="0.25">
      <c r="A163" s="12">
        <v>865</v>
      </c>
      <c r="B163" s="12" t="s">
        <v>1565</v>
      </c>
      <c r="C163" s="12" t="s">
        <v>27</v>
      </c>
      <c r="D163" s="12" t="s">
        <v>1722</v>
      </c>
      <c r="E163" s="12" t="s">
        <v>3119</v>
      </c>
      <c r="F163" s="12" t="s">
        <v>1787</v>
      </c>
      <c r="G163" s="12" t="s">
        <v>1721</v>
      </c>
      <c r="H163" s="12" t="s">
        <v>1720</v>
      </c>
      <c r="I163" s="12" t="s">
        <v>3116</v>
      </c>
      <c r="J163" s="12">
        <v>0</v>
      </c>
      <c r="L163" s="12" t="s">
        <v>3325</v>
      </c>
      <c r="M163" s="12" t="s">
        <v>3118</v>
      </c>
    </row>
    <row r="164" spans="1:13" x14ac:dyDescent="0.25">
      <c r="A164" s="12">
        <v>829441</v>
      </c>
      <c r="B164" s="12" t="s">
        <v>3326</v>
      </c>
      <c r="C164" s="12" t="s">
        <v>27</v>
      </c>
      <c r="D164" s="12" t="s">
        <v>1722</v>
      </c>
      <c r="E164" s="12" t="s">
        <v>3136</v>
      </c>
      <c r="F164" s="12" t="s">
        <v>1738</v>
      </c>
      <c r="G164" s="12" t="s">
        <v>1739</v>
      </c>
      <c r="H164" s="12" t="s">
        <v>1720</v>
      </c>
      <c r="I164" s="12" t="s">
        <v>3232</v>
      </c>
      <c r="J164" s="12">
        <v>0</v>
      </c>
      <c r="L164" s="12" t="s">
        <v>3327</v>
      </c>
      <c r="M164" s="12" t="s">
        <v>3118</v>
      </c>
    </row>
    <row r="165" spans="1:13" x14ac:dyDescent="0.25">
      <c r="A165" s="12">
        <v>868</v>
      </c>
      <c r="B165" s="12" t="s">
        <v>734</v>
      </c>
      <c r="C165" s="12" t="s">
        <v>27</v>
      </c>
      <c r="D165" s="12" t="s">
        <v>1722</v>
      </c>
      <c r="E165" s="12" t="s">
        <v>3121</v>
      </c>
      <c r="F165" s="12" t="s">
        <v>1771</v>
      </c>
      <c r="G165" s="12" t="s">
        <v>1721</v>
      </c>
      <c r="H165" s="12" t="s">
        <v>1720</v>
      </c>
      <c r="I165" s="12" t="s">
        <v>3116</v>
      </c>
      <c r="J165" s="12">
        <v>0</v>
      </c>
      <c r="L165" s="12" t="s">
        <v>3117</v>
      </c>
      <c r="M165" s="12" t="s">
        <v>3118</v>
      </c>
    </row>
    <row r="166" spans="1:13" x14ac:dyDescent="0.25">
      <c r="A166" s="12">
        <v>29187</v>
      </c>
      <c r="B166" s="12" t="s">
        <v>3328</v>
      </c>
      <c r="C166" s="12" t="s">
        <v>36</v>
      </c>
      <c r="D166" s="12" t="s">
        <v>1722</v>
      </c>
      <c r="E166" s="12" t="s">
        <v>3150</v>
      </c>
      <c r="F166" s="12" t="s">
        <v>1846</v>
      </c>
      <c r="G166" s="12" t="s">
        <v>1726</v>
      </c>
      <c r="H166" s="12" t="s">
        <v>1725</v>
      </c>
      <c r="I166" s="12" t="s">
        <v>3116</v>
      </c>
      <c r="J166" s="12">
        <v>0</v>
      </c>
      <c r="L166" s="12" t="s">
        <v>3117</v>
      </c>
      <c r="M166" s="12" t="s">
        <v>3118</v>
      </c>
    </row>
    <row r="167" spans="1:13" x14ac:dyDescent="0.25">
      <c r="A167" s="12">
        <v>846</v>
      </c>
      <c r="B167" s="12" t="s">
        <v>603</v>
      </c>
      <c r="C167" s="12" t="s">
        <v>27</v>
      </c>
      <c r="D167" s="12" t="s">
        <v>1722</v>
      </c>
      <c r="E167" s="12" t="s">
        <v>3124</v>
      </c>
      <c r="F167" s="12" t="s">
        <v>1728</v>
      </c>
      <c r="G167" s="12" t="s">
        <v>1729</v>
      </c>
      <c r="H167" s="12" t="s">
        <v>1720</v>
      </c>
      <c r="I167" s="12" t="s">
        <v>3116</v>
      </c>
      <c r="J167" s="12">
        <v>0</v>
      </c>
      <c r="L167" s="12" t="s">
        <v>3329</v>
      </c>
      <c r="M167" s="12" t="s">
        <v>3118</v>
      </c>
    </row>
    <row r="168" spans="1:13" x14ac:dyDescent="0.25">
      <c r="A168" s="12">
        <v>4407</v>
      </c>
      <c r="B168" s="12" t="s">
        <v>3330</v>
      </c>
      <c r="C168" s="12" t="s">
        <v>21</v>
      </c>
      <c r="D168" s="12" t="s">
        <v>1722</v>
      </c>
      <c r="E168" s="12" t="s">
        <v>3133</v>
      </c>
      <c r="F168" s="12" t="s">
        <v>1735</v>
      </c>
      <c r="G168" s="12" t="s">
        <v>1721</v>
      </c>
      <c r="H168" s="12" t="s">
        <v>1720</v>
      </c>
      <c r="I168" s="12" t="s">
        <v>3116</v>
      </c>
      <c r="J168" s="12">
        <v>0</v>
      </c>
      <c r="L168" s="12" t="s">
        <v>3117</v>
      </c>
      <c r="M168" s="12" t="s">
        <v>3118</v>
      </c>
    </row>
    <row r="169" spans="1:13" x14ac:dyDescent="0.25">
      <c r="A169" s="12">
        <v>902</v>
      </c>
      <c r="B169" s="12" t="s">
        <v>3331</v>
      </c>
      <c r="C169" s="12" t="s">
        <v>56</v>
      </c>
      <c r="D169" s="12" t="s">
        <v>1722</v>
      </c>
      <c r="E169" s="12" t="s">
        <v>3146</v>
      </c>
      <c r="F169" s="12" t="s">
        <v>1863</v>
      </c>
      <c r="G169" s="12" t="s">
        <v>1865</v>
      </c>
      <c r="H169" s="12" t="s">
        <v>1864</v>
      </c>
      <c r="I169" s="12" t="s">
        <v>3240</v>
      </c>
      <c r="J169" s="12">
        <v>0</v>
      </c>
      <c r="L169" s="12" t="s">
        <v>3332</v>
      </c>
      <c r="M169" s="12" t="s">
        <v>3118</v>
      </c>
    </row>
    <row r="170" spans="1:13" x14ac:dyDescent="0.25">
      <c r="A170" s="12">
        <v>894</v>
      </c>
      <c r="B170" s="12" t="s">
        <v>1566</v>
      </c>
      <c r="C170" s="12" t="s">
        <v>41</v>
      </c>
      <c r="D170" s="12" t="s">
        <v>1722</v>
      </c>
      <c r="E170" s="12" t="s">
        <v>3124</v>
      </c>
      <c r="F170" s="12" t="s">
        <v>1962</v>
      </c>
      <c r="G170" s="12" t="s">
        <v>1837</v>
      </c>
      <c r="H170" s="12" t="s">
        <v>1725</v>
      </c>
      <c r="I170" s="12" t="s">
        <v>3116</v>
      </c>
      <c r="J170" s="12">
        <v>0</v>
      </c>
      <c r="L170" s="12" t="s">
        <v>3117</v>
      </c>
      <c r="M170" s="12" t="s">
        <v>3118</v>
      </c>
    </row>
    <row r="171" spans="1:13" x14ac:dyDescent="0.25">
      <c r="A171" s="12">
        <v>895</v>
      </c>
      <c r="B171" s="12" t="s">
        <v>77</v>
      </c>
      <c r="C171" s="12" t="s">
        <v>78</v>
      </c>
      <c r="D171" s="12" t="s">
        <v>1722</v>
      </c>
      <c r="E171" s="12" t="s">
        <v>3255</v>
      </c>
      <c r="F171" s="12" t="s">
        <v>1737</v>
      </c>
      <c r="G171" s="12" t="s">
        <v>1721</v>
      </c>
      <c r="H171" s="12" t="s">
        <v>1720</v>
      </c>
      <c r="I171" s="12" t="s">
        <v>3116</v>
      </c>
      <c r="J171" s="12">
        <v>0</v>
      </c>
      <c r="L171" s="12" t="s">
        <v>3333</v>
      </c>
      <c r="M171" s="12" t="s">
        <v>3334</v>
      </c>
    </row>
    <row r="172" spans="1:13" x14ac:dyDescent="0.25">
      <c r="A172" s="12">
        <v>57434</v>
      </c>
      <c r="B172" s="12" t="s">
        <v>3335</v>
      </c>
      <c r="C172" s="12" t="s">
        <v>84</v>
      </c>
      <c r="D172" s="12" t="s">
        <v>1722</v>
      </c>
      <c r="E172" s="12" t="s">
        <v>3336</v>
      </c>
      <c r="F172" s="12" t="s">
        <v>1789</v>
      </c>
      <c r="G172" s="12" t="s">
        <v>1790</v>
      </c>
      <c r="H172" s="12" t="s">
        <v>1720</v>
      </c>
      <c r="I172" s="12" t="s">
        <v>3116</v>
      </c>
      <c r="J172" s="12">
        <v>0</v>
      </c>
      <c r="M172" s="12" t="s">
        <v>3118</v>
      </c>
    </row>
    <row r="173" spans="1:13" x14ac:dyDescent="0.25">
      <c r="A173" s="12">
        <v>57533</v>
      </c>
      <c r="B173" s="12" t="s">
        <v>3337</v>
      </c>
      <c r="C173" s="12" t="s">
        <v>3338</v>
      </c>
      <c r="D173" s="12" t="s">
        <v>1722</v>
      </c>
      <c r="E173" s="12" t="s">
        <v>3195</v>
      </c>
      <c r="F173" s="12" t="s">
        <v>3339</v>
      </c>
      <c r="G173" s="12" t="s">
        <v>1820</v>
      </c>
      <c r="H173" s="12" t="s">
        <v>1819</v>
      </c>
      <c r="I173" s="12" t="s">
        <v>3340</v>
      </c>
      <c r="J173" s="12">
        <v>0</v>
      </c>
      <c r="M173" s="12" t="s">
        <v>3118</v>
      </c>
    </row>
    <row r="174" spans="1:13" x14ac:dyDescent="0.25">
      <c r="A174" s="12">
        <v>21115</v>
      </c>
      <c r="B174" s="12" t="s">
        <v>1567</v>
      </c>
      <c r="C174" s="12" t="s">
        <v>208</v>
      </c>
      <c r="D174" s="12" t="s">
        <v>1722</v>
      </c>
      <c r="E174" s="12" t="s">
        <v>3115</v>
      </c>
      <c r="I174" s="12" t="s">
        <v>3116</v>
      </c>
      <c r="J174" s="12">
        <v>0</v>
      </c>
      <c r="L174" s="12" t="s">
        <v>3122</v>
      </c>
      <c r="M174" s="12" t="s">
        <v>3118</v>
      </c>
    </row>
    <row r="175" spans="1:13" x14ac:dyDescent="0.25">
      <c r="A175" s="12">
        <v>904</v>
      </c>
      <c r="B175" s="12" t="s">
        <v>3341</v>
      </c>
      <c r="C175" s="12" t="s">
        <v>3342</v>
      </c>
      <c r="D175" s="12" t="s">
        <v>1722</v>
      </c>
      <c r="E175" s="12" t="s">
        <v>3124</v>
      </c>
      <c r="F175" s="12" t="s">
        <v>1797</v>
      </c>
      <c r="G175" s="12" t="s">
        <v>1783</v>
      </c>
      <c r="H175" s="12" t="s">
        <v>1782</v>
      </c>
      <c r="I175" s="12" t="s">
        <v>3152</v>
      </c>
      <c r="J175" s="12">
        <v>0</v>
      </c>
      <c r="L175" s="12" t="s">
        <v>3343</v>
      </c>
      <c r="M175" s="12" t="s">
        <v>3344</v>
      </c>
    </row>
    <row r="176" spans="1:13" x14ac:dyDescent="0.25">
      <c r="A176" s="12">
        <v>912</v>
      </c>
      <c r="B176" s="12" t="s">
        <v>2325</v>
      </c>
      <c r="C176" s="12" t="s">
        <v>27</v>
      </c>
      <c r="D176" s="12" t="s">
        <v>1722</v>
      </c>
      <c r="E176" s="12" t="s">
        <v>3225</v>
      </c>
      <c r="F176" s="12" t="s">
        <v>3345</v>
      </c>
      <c r="G176" s="12" t="s">
        <v>1849</v>
      </c>
      <c r="H176" s="12" t="s">
        <v>1819</v>
      </c>
      <c r="I176" s="12" t="s">
        <v>3126</v>
      </c>
      <c r="J176" s="12">
        <v>0</v>
      </c>
      <c r="L176" s="12" t="s">
        <v>3346</v>
      </c>
      <c r="M176" s="12" t="s">
        <v>3118</v>
      </c>
    </row>
    <row r="177" spans="1:13" x14ac:dyDescent="0.25">
      <c r="A177" s="12">
        <v>64106</v>
      </c>
      <c r="B177" s="12" t="s">
        <v>3347</v>
      </c>
      <c r="C177" s="12" t="s">
        <v>27</v>
      </c>
      <c r="D177" s="12" t="s">
        <v>1722</v>
      </c>
      <c r="E177" s="12" t="s">
        <v>3139</v>
      </c>
      <c r="F177" s="12" t="s">
        <v>1780</v>
      </c>
      <c r="G177" s="12" t="s">
        <v>1746</v>
      </c>
      <c r="H177" s="12" t="s">
        <v>1720</v>
      </c>
      <c r="I177" s="12" t="s">
        <v>3348</v>
      </c>
      <c r="J177" s="12">
        <v>0</v>
      </c>
      <c r="L177" s="12" t="s">
        <v>3117</v>
      </c>
      <c r="M177" s="12" t="s">
        <v>3118</v>
      </c>
    </row>
    <row r="178" spans="1:13" x14ac:dyDescent="0.25">
      <c r="A178" s="12">
        <v>51537</v>
      </c>
      <c r="B178" s="12" t="s">
        <v>3349</v>
      </c>
      <c r="C178" s="12" t="s">
        <v>27</v>
      </c>
      <c r="D178" s="12" t="s">
        <v>1722</v>
      </c>
      <c r="E178" s="12" t="s">
        <v>3115</v>
      </c>
      <c r="F178" s="12" t="s">
        <v>1787</v>
      </c>
      <c r="G178" s="12" t="s">
        <v>1721</v>
      </c>
      <c r="H178" s="12" t="s">
        <v>1720</v>
      </c>
      <c r="I178" s="12" t="s">
        <v>3116</v>
      </c>
      <c r="J178" s="12">
        <v>0</v>
      </c>
      <c r="L178" s="12" t="s">
        <v>3117</v>
      </c>
      <c r="M178" s="12" t="s">
        <v>3118</v>
      </c>
    </row>
    <row r="179" spans="1:13" x14ac:dyDescent="0.25">
      <c r="A179" s="12">
        <v>943</v>
      </c>
      <c r="B179" s="12" t="s">
        <v>739</v>
      </c>
      <c r="C179" s="12" t="s">
        <v>39</v>
      </c>
      <c r="D179" s="12" t="s">
        <v>1722</v>
      </c>
      <c r="E179" s="12" t="s">
        <v>3150</v>
      </c>
      <c r="F179" s="12" t="s">
        <v>1807</v>
      </c>
      <c r="G179" s="12" t="s">
        <v>1762</v>
      </c>
      <c r="H179" s="12" t="s">
        <v>1782</v>
      </c>
      <c r="I179" s="12" t="s">
        <v>1762</v>
      </c>
      <c r="J179" s="12">
        <v>0</v>
      </c>
      <c r="L179" s="12" t="s">
        <v>3350</v>
      </c>
      <c r="M179" s="12" t="s">
        <v>3118</v>
      </c>
    </row>
    <row r="180" spans="1:13" x14ac:dyDescent="0.25">
      <c r="A180" s="12">
        <v>52914</v>
      </c>
      <c r="B180" s="12" t="s">
        <v>1914</v>
      </c>
      <c r="C180" s="12" t="s">
        <v>432</v>
      </c>
      <c r="D180" s="12" t="s">
        <v>1722</v>
      </c>
      <c r="E180" s="12" t="s">
        <v>3128</v>
      </c>
      <c r="F180" s="12" t="s">
        <v>1775</v>
      </c>
      <c r="G180" s="12" t="s">
        <v>1743</v>
      </c>
      <c r="H180" s="12" t="s">
        <v>1720</v>
      </c>
      <c r="I180" s="12" t="s">
        <v>3351</v>
      </c>
      <c r="J180" s="12">
        <v>0</v>
      </c>
      <c r="L180" s="12" t="s">
        <v>3352</v>
      </c>
      <c r="M180" s="12" t="s">
        <v>3353</v>
      </c>
    </row>
    <row r="181" spans="1:13" x14ac:dyDescent="0.25">
      <c r="A181" s="12">
        <v>950</v>
      </c>
      <c r="B181" s="12" t="s">
        <v>740</v>
      </c>
      <c r="C181" s="12" t="s">
        <v>21</v>
      </c>
      <c r="D181" s="12" t="s">
        <v>1722</v>
      </c>
      <c r="E181" s="12" t="s">
        <v>3121</v>
      </c>
      <c r="F181" s="12" t="s">
        <v>1771</v>
      </c>
      <c r="G181" s="12" t="s">
        <v>1721</v>
      </c>
      <c r="H181" s="12" t="s">
        <v>1720</v>
      </c>
      <c r="I181" s="12" t="s">
        <v>3116</v>
      </c>
      <c r="J181" s="12">
        <v>0</v>
      </c>
      <c r="L181" s="12" t="s">
        <v>3117</v>
      </c>
      <c r="M181" s="12" t="s">
        <v>3118</v>
      </c>
    </row>
    <row r="182" spans="1:13" x14ac:dyDescent="0.25">
      <c r="A182" s="12">
        <v>47679</v>
      </c>
      <c r="B182" s="12" t="s">
        <v>741</v>
      </c>
      <c r="C182" s="12" t="s">
        <v>432</v>
      </c>
      <c r="D182" s="12" t="s">
        <v>1722</v>
      </c>
      <c r="E182" s="12" t="s">
        <v>3125</v>
      </c>
      <c r="F182" s="12" t="s">
        <v>1788</v>
      </c>
      <c r="G182" s="12" t="s">
        <v>1762</v>
      </c>
      <c r="H182" s="12" t="s">
        <v>1782</v>
      </c>
      <c r="I182" s="12" t="s">
        <v>3116</v>
      </c>
      <c r="J182" s="12">
        <v>0</v>
      </c>
      <c r="L182" s="12" t="s">
        <v>3354</v>
      </c>
      <c r="M182" s="12" t="s">
        <v>3355</v>
      </c>
    </row>
    <row r="183" spans="1:13" x14ac:dyDescent="0.25">
      <c r="A183" s="12">
        <v>53011</v>
      </c>
      <c r="B183" s="12" t="s">
        <v>79</v>
      </c>
      <c r="C183" s="12" t="s">
        <v>21</v>
      </c>
      <c r="D183" s="12" t="s">
        <v>1722</v>
      </c>
      <c r="E183" s="12" t="s">
        <v>3128</v>
      </c>
      <c r="F183" s="12" t="s">
        <v>1787</v>
      </c>
      <c r="G183" s="12" t="s">
        <v>1721</v>
      </c>
      <c r="H183" s="12" t="s">
        <v>1720</v>
      </c>
      <c r="I183" s="12" t="s">
        <v>3116</v>
      </c>
      <c r="J183" s="12">
        <v>0</v>
      </c>
      <c r="L183" s="12" t="s">
        <v>3117</v>
      </c>
      <c r="M183" s="12" t="s">
        <v>3118</v>
      </c>
    </row>
    <row r="184" spans="1:13" x14ac:dyDescent="0.25">
      <c r="A184" s="12">
        <v>52169</v>
      </c>
      <c r="B184" s="12" t="s">
        <v>80</v>
      </c>
      <c r="C184" s="12" t="s">
        <v>27</v>
      </c>
      <c r="D184" s="12" t="s">
        <v>1722</v>
      </c>
      <c r="E184" s="12" t="s">
        <v>3124</v>
      </c>
      <c r="F184" s="12" t="s">
        <v>1771</v>
      </c>
      <c r="G184" s="12" t="s">
        <v>1721</v>
      </c>
      <c r="H184" s="12" t="s">
        <v>1720</v>
      </c>
      <c r="I184" s="12" t="s">
        <v>3116</v>
      </c>
      <c r="J184" s="12">
        <v>0</v>
      </c>
      <c r="L184" s="12" t="s">
        <v>3122</v>
      </c>
      <c r="M184" s="12" t="s">
        <v>3118</v>
      </c>
    </row>
    <row r="185" spans="1:13" x14ac:dyDescent="0.25">
      <c r="A185" s="12">
        <v>54167</v>
      </c>
      <c r="B185" s="12" t="s">
        <v>604</v>
      </c>
      <c r="C185" s="12" t="s">
        <v>252</v>
      </c>
      <c r="D185" s="12" t="s">
        <v>1722</v>
      </c>
      <c r="E185" s="12" t="s">
        <v>3128</v>
      </c>
      <c r="F185" s="12" t="s">
        <v>1832</v>
      </c>
      <c r="G185" s="12" t="s">
        <v>1834</v>
      </c>
      <c r="H185" s="12" t="s">
        <v>1833</v>
      </c>
      <c r="I185" s="12" t="s">
        <v>3116</v>
      </c>
      <c r="J185" s="12">
        <v>0</v>
      </c>
      <c r="L185" s="12" t="s">
        <v>3356</v>
      </c>
      <c r="M185" s="12" t="s">
        <v>3118</v>
      </c>
    </row>
    <row r="186" spans="1:13" x14ac:dyDescent="0.25">
      <c r="A186" s="12">
        <v>983</v>
      </c>
      <c r="B186" s="12" t="s">
        <v>3357</v>
      </c>
      <c r="C186" s="12" t="s">
        <v>76</v>
      </c>
      <c r="D186" s="12" t="s">
        <v>1722</v>
      </c>
      <c r="E186" s="12" t="s">
        <v>3146</v>
      </c>
      <c r="F186" s="12" t="s">
        <v>1848</v>
      </c>
      <c r="G186" s="12" t="s">
        <v>1849</v>
      </c>
      <c r="H186" s="12" t="s">
        <v>1819</v>
      </c>
      <c r="I186" s="12" t="s">
        <v>3126</v>
      </c>
      <c r="J186" s="12">
        <v>0</v>
      </c>
      <c r="L186" s="12" t="s">
        <v>3358</v>
      </c>
      <c r="M186" s="12" t="s">
        <v>3359</v>
      </c>
    </row>
    <row r="187" spans="1:13" x14ac:dyDescent="0.25">
      <c r="A187" s="12">
        <v>828054</v>
      </c>
      <c r="B187" s="12" t="s">
        <v>3360</v>
      </c>
      <c r="C187" s="12" t="s">
        <v>59</v>
      </c>
      <c r="D187" s="12" t="s">
        <v>1722</v>
      </c>
      <c r="E187" s="12" t="s">
        <v>3255</v>
      </c>
      <c r="F187" s="12" t="s">
        <v>1738</v>
      </c>
      <c r="G187" s="12" t="s">
        <v>1739</v>
      </c>
      <c r="H187" s="12" t="s">
        <v>1720</v>
      </c>
      <c r="I187" s="12" t="s">
        <v>3232</v>
      </c>
      <c r="J187" s="12">
        <v>0</v>
      </c>
      <c r="L187" s="12" t="s">
        <v>3216</v>
      </c>
      <c r="M187" s="12" t="s">
        <v>3118</v>
      </c>
    </row>
    <row r="188" spans="1:13" x14ac:dyDescent="0.25">
      <c r="A188" s="12">
        <v>992</v>
      </c>
      <c r="B188" s="12" t="s">
        <v>2296</v>
      </c>
      <c r="C188" s="12" t="s">
        <v>59</v>
      </c>
      <c r="D188" s="12" t="s">
        <v>1722</v>
      </c>
      <c r="E188" s="12" t="s">
        <v>3121</v>
      </c>
      <c r="F188" s="12" t="s">
        <v>2129</v>
      </c>
      <c r="G188" s="12" t="s">
        <v>1849</v>
      </c>
      <c r="H188" s="12" t="s">
        <v>1819</v>
      </c>
      <c r="I188" s="12" t="s">
        <v>3126</v>
      </c>
      <c r="J188" s="12">
        <v>0</v>
      </c>
      <c r="L188" s="12" t="s">
        <v>3216</v>
      </c>
      <c r="M188" s="12" t="s">
        <v>3118</v>
      </c>
    </row>
    <row r="189" spans="1:13" x14ac:dyDescent="0.25">
      <c r="A189" s="12">
        <v>994</v>
      </c>
      <c r="B189" s="12" t="s">
        <v>81</v>
      </c>
      <c r="C189" s="12" t="s">
        <v>59</v>
      </c>
      <c r="D189" s="12" t="s">
        <v>1722</v>
      </c>
      <c r="E189" s="12" t="s">
        <v>3119</v>
      </c>
      <c r="F189" s="12" t="s">
        <v>1807</v>
      </c>
      <c r="G189" s="12" t="s">
        <v>1762</v>
      </c>
      <c r="H189" s="12" t="s">
        <v>1782</v>
      </c>
      <c r="I189" s="12" t="s">
        <v>1762</v>
      </c>
      <c r="J189" s="12">
        <v>0</v>
      </c>
      <c r="L189" s="12" t="s">
        <v>3216</v>
      </c>
      <c r="M189" s="12" t="s">
        <v>3118</v>
      </c>
    </row>
    <row r="190" spans="1:13" x14ac:dyDescent="0.25">
      <c r="A190" s="12">
        <v>56044</v>
      </c>
      <c r="B190" s="12" t="s">
        <v>742</v>
      </c>
      <c r="C190" s="12" t="s">
        <v>59</v>
      </c>
      <c r="D190" s="12" t="s">
        <v>1722</v>
      </c>
      <c r="E190" s="12" t="s">
        <v>3134</v>
      </c>
      <c r="F190" s="12" t="s">
        <v>1789</v>
      </c>
      <c r="G190" s="12" t="s">
        <v>1790</v>
      </c>
      <c r="H190" s="12" t="s">
        <v>1720</v>
      </c>
      <c r="I190" s="12" t="s">
        <v>3116</v>
      </c>
      <c r="J190" s="12">
        <v>0</v>
      </c>
      <c r="L190" s="12" t="s">
        <v>3216</v>
      </c>
      <c r="M190" s="12" t="s">
        <v>3118</v>
      </c>
    </row>
    <row r="191" spans="1:13" x14ac:dyDescent="0.25">
      <c r="A191" s="12">
        <v>827295</v>
      </c>
      <c r="B191" s="12" t="s">
        <v>3361</v>
      </c>
      <c r="C191" s="12" t="s">
        <v>59</v>
      </c>
      <c r="D191" s="12" t="s">
        <v>1722</v>
      </c>
      <c r="E191" s="12" t="s">
        <v>3190</v>
      </c>
      <c r="F191" s="12" t="s">
        <v>1781</v>
      </c>
      <c r="G191" s="12" t="s">
        <v>1783</v>
      </c>
      <c r="H191" s="12" t="s">
        <v>1782</v>
      </c>
      <c r="I191" s="12" t="s">
        <v>3142</v>
      </c>
      <c r="J191" s="12">
        <v>0</v>
      </c>
      <c r="L191" s="12" t="s">
        <v>3362</v>
      </c>
      <c r="M191" s="12" t="s">
        <v>3363</v>
      </c>
    </row>
    <row r="192" spans="1:13" x14ac:dyDescent="0.25">
      <c r="A192" s="12">
        <v>34289</v>
      </c>
      <c r="B192" s="12" t="s">
        <v>3364</v>
      </c>
      <c r="C192" s="12" t="s">
        <v>84</v>
      </c>
      <c r="D192" s="12" t="s">
        <v>1722</v>
      </c>
      <c r="E192" s="12" t="s">
        <v>3190</v>
      </c>
      <c r="F192" s="12" t="s">
        <v>1870</v>
      </c>
      <c r="G192" s="12" t="s">
        <v>1721</v>
      </c>
      <c r="H192" s="12" t="s">
        <v>1720</v>
      </c>
      <c r="I192" s="12" t="s">
        <v>3116</v>
      </c>
      <c r="J192" s="12">
        <v>0</v>
      </c>
      <c r="L192" s="12" t="s">
        <v>3122</v>
      </c>
      <c r="M192" s="12" t="s">
        <v>3118</v>
      </c>
    </row>
    <row r="193" spans="1:13" x14ac:dyDescent="0.25">
      <c r="A193" s="12">
        <v>336</v>
      </c>
      <c r="B193" s="12" t="s">
        <v>743</v>
      </c>
      <c r="C193" s="12" t="s">
        <v>78</v>
      </c>
      <c r="D193" s="12" t="s">
        <v>1722</v>
      </c>
      <c r="E193" s="12" t="s">
        <v>3365</v>
      </c>
      <c r="F193" s="12" t="s">
        <v>1891</v>
      </c>
      <c r="G193" s="12" t="s">
        <v>1867</v>
      </c>
      <c r="H193" s="12" t="s">
        <v>1725</v>
      </c>
      <c r="I193" s="12" t="s">
        <v>3116</v>
      </c>
      <c r="J193" s="12">
        <v>0</v>
      </c>
      <c r="L193" s="12" t="s">
        <v>3366</v>
      </c>
      <c r="M193" s="12" t="s">
        <v>3118</v>
      </c>
    </row>
    <row r="194" spans="1:13" x14ac:dyDescent="0.25">
      <c r="A194" s="12">
        <v>31565</v>
      </c>
      <c r="B194" s="12" t="s">
        <v>3367</v>
      </c>
      <c r="C194" s="12" t="s">
        <v>208</v>
      </c>
      <c r="D194" s="12" t="s">
        <v>1722</v>
      </c>
      <c r="E194" s="12" t="s">
        <v>3211</v>
      </c>
      <c r="F194" s="12" t="s">
        <v>1735</v>
      </c>
      <c r="G194" s="12" t="s">
        <v>1721</v>
      </c>
      <c r="H194" s="12" t="s">
        <v>1720</v>
      </c>
      <c r="I194" s="12" t="s">
        <v>3116</v>
      </c>
      <c r="J194" s="12">
        <v>0</v>
      </c>
      <c r="L194" s="12" t="s">
        <v>3237</v>
      </c>
      <c r="M194" s="12" t="s">
        <v>3118</v>
      </c>
    </row>
    <row r="195" spans="1:13" x14ac:dyDescent="0.25">
      <c r="A195" s="12">
        <v>1017</v>
      </c>
      <c r="B195" s="12" t="s">
        <v>3368</v>
      </c>
      <c r="C195" s="12" t="s">
        <v>27</v>
      </c>
      <c r="D195" s="12" t="s">
        <v>1722</v>
      </c>
      <c r="E195" s="12" t="s">
        <v>3128</v>
      </c>
      <c r="F195" s="12" t="s">
        <v>1761</v>
      </c>
      <c r="G195" s="12" t="s">
        <v>1762</v>
      </c>
      <c r="H195" s="12" t="s">
        <v>1782</v>
      </c>
      <c r="I195" s="12" t="s">
        <v>1762</v>
      </c>
      <c r="J195" s="12">
        <v>0</v>
      </c>
      <c r="L195" s="12" t="s">
        <v>3117</v>
      </c>
      <c r="M195" s="12" t="s">
        <v>3118</v>
      </c>
    </row>
    <row r="196" spans="1:13" x14ac:dyDescent="0.25">
      <c r="A196" s="12">
        <v>22694</v>
      </c>
      <c r="B196" s="12" t="s">
        <v>82</v>
      </c>
      <c r="C196" s="12" t="s">
        <v>78</v>
      </c>
      <c r="D196" s="12" t="s">
        <v>1722</v>
      </c>
      <c r="E196" s="12" t="s">
        <v>3369</v>
      </c>
      <c r="F196" s="12" t="s">
        <v>2031</v>
      </c>
      <c r="G196" s="12" t="s">
        <v>2032</v>
      </c>
      <c r="H196" s="12" t="s">
        <v>1782</v>
      </c>
      <c r="I196" s="12" t="s">
        <v>2031</v>
      </c>
      <c r="J196" s="12">
        <v>0</v>
      </c>
      <c r="L196" s="12" t="s">
        <v>3370</v>
      </c>
      <c r="M196" s="12" t="s">
        <v>3118</v>
      </c>
    </row>
    <row r="197" spans="1:13" x14ac:dyDescent="0.25">
      <c r="A197" s="12">
        <v>1037</v>
      </c>
      <c r="B197" s="12" t="s">
        <v>83</v>
      </c>
      <c r="C197" s="12" t="s">
        <v>84</v>
      </c>
      <c r="D197" s="12" t="s">
        <v>1722</v>
      </c>
      <c r="E197" s="12" t="s">
        <v>3128</v>
      </c>
      <c r="F197" s="12" t="s">
        <v>1771</v>
      </c>
      <c r="G197" s="12" t="s">
        <v>1721</v>
      </c>
      <c r="H197" s="12" t="s">
        <v>1720</v>
      </c>
      <c r="I197" s="12" t="s">
        <v>3116</v>
      </c>
      <c r="J197" s="12">
        <v>0</v>
      </c>
      <c r="L197" s="12" t="s">
        <v>3122</v>
      </c>
      <c r="M197" s="12" t="s">
        <v>3118</v>
      </c>
    </row>
    <row r="198" spans="1:13" x14ac:dyDescent="0.25">
      <c r="A198" s="12">
        <v>1046</v>
      </c>
      <c r="B198" s="12" t="s">
        <v>2294</v>
      </c>
      <c r="C198" s="12" t="s">
        <v>59</v>
      </c>
      <c r="D198" s="12" t="s">
        <v>1722</v>
      </c>
      <c r="E198" s="12" t="s">
        <v>3143</v>
      </c>
      <c r="F198" s="12" t="s">
        <v>2292</v>
      </c>
      <c r="G198" s="12" t="s">
        <v>2293</v>
      </c>
      <c r="H198" s="12" t="s">
        <v>1833</v>
      </c>
      <c r="I198" s="12" t="s">
        <v>3116</v>
      </c>
      <c r="J198" s="12">
        <v>0</v>
      </c>
      <c r="L198" s="12" t="s">
        <v>3117</v>
      </c>
      <c r="M198" s="12" t="s">
        <v>3118</v>
      </c>
    </row>
    <row r="199" spans="1:13" x14ac:dyDescent="0.25">
      <c r="A199" s="12">
        <v>55607</v>
      </c>
      <c r="B199" s="12" t="s">
        <v>2704</v>
      </c>
      <c r="C199" s="12" t="s">
        <v>78</v>
      </c>
      <c r="D199" s="12" t="s">
        <v>1722</v>
      </c>
      <c r="E199" s="12" t="s">
        <v>3371</v>
      </c>
      <c r="F199" s="12" t="s">
        <v>1787</v>
      </c>
      <c r="G199" s="12" t="s">
        <v>1721</v>
      </c>
      <c r="H199" s="12" t="s">
        <v>1720</v>
      </c>
      <c r="I199" s="12" t="s">
        <v>3116</v>
      </c>
      <c r="J199" s="12">
        <v>0</v>
      </c>
      <c r="L199" s="12" t="s">
        <v>3372</v>
      </c>
      <c r="M199" s="12" t="s">
        <v>3118</v>
      </c>
    </row>
    <row r="200" spans="1:13" x14ac:dyDescent="0.25">
      <c r="A200" s="12">
        <v>64623</v>
      </c>
      <c r="B200" s="12" t="s">
        <v>2777</v>
      </c>
      <c r="C200" s="12" t="s">
        <v>59</v>
      </c>
      <c r="D200" s="12" t="s">
        <v>1722</v>
      </c>
      <c r="E200" s="12" t="s">
        <v>3124</v>
      </c>
      <c r="F200" s="12" t="s">
        <v>1821</v>
      </c>
      <c r="G200" s="12" t="s">
        <v>1823</v>
      </c>
      <c r="H200" s="12" t="s">
        <v>1822</v>
      </c>
      <c r="I200" s="12" t="s">
        <v>3116</v>
      </c>
      <c r="J200" s="12">
        <v>0</v>
      </c>
      <c r="L200" s="12" t="s">
        <v>3216</v>
      </c>
      <c r="M200" s="12" t="s">
        <v>3118</v>
      </c>
    </row>
    <row r="201" spans="1:13" x14ac:dyDescent="0.25">
      <c r="A201" s="12">
        <v>1039</v>
      </c>
      <c r="B201" s="12" t="s">
        <v>3373</v>
      </c>
      <c r="C201" s="12" t="s">
        <v>41</v>
      </c>
      <c r="D201" s="12" t="s">
        <v>1722</v>
      </c>
      <c r="E201" s="12" t="s">
        <v>3130</v>
      </c>
      <c r="F201" s="12" t="s">
        <v>1771</v>
      </c>
      <c r="G201" s="12" t="s">
        <v>1721</v>
      </c>
      <c r="H201" s="12" t="s">
        <v>1720</v>
      </c>
      <c r="I201" s="12" t="s">
        <v>3116</v>
      </c>
      <c r="J201" s="12">
        <v>0</v>
      </c>
      <c r="L201" s="12" t="s">
        <v>3117</v>
      </c>
      <c r="M201" s="12" t="s">
        <v>3118</v>
      </c>
    </row>
    <row r="202" spans="1:13" x14ac:dyDescent="0.25">
      <c r="A202" s="12">
        <v>32055</v>
      </c>
      <c r="B202" s="12" t="s">
        <v>3374</v>
      </c>
      <c r="C202" s="12" t="s">
        <v>380</v>
      </c>
      <c r="D202" s="12" t="s">
        <v>1722</v>
      </c>
      <c r="E202" s="12" t="s">
        <v>3124</v>
      </c>
      <c r="F202" s="12" t="s">
        <v>1771</v>
      </c>
      <c r="G202" s="12" t="s">
        <v>1721</v>
      </c>
      <c r="H202" s="12" t="s">
        <v>1720</v>
      </c>
      <c r="I202" s="12" t="s">
        <v>3116</v>
      </c>
      <c r="J202" s="12">
        <v>0</v>
      </c>
      <c r="M202" s="12" t="s">
        <v>3118</v>
      </c>
    </row>
    <row r="203" spans="1:13" x14ac:dyDescent="0.25">
      <c r="A203" s="12">
        <v>1048</v>
      </c>
      <c r="B203" s="12" t="s">
        <v>85</v>
      </c>
      <c r="C203" s="12" t="s">
        <v>41</v>
      </c>
      <c r="D203" s="12" t="s">
        <v>1722</v>
      </c>
      <c r="E203" s="12" t="s">
        <v>3375</v>
      </c>
      <c r="F203" s="12" t="s">
        <v>1771</v>
      </c>
      <c r="G203" s="12" t="s">
        <v>1721</v>
      </c>
      <c r="H203" s="12" t="s">
        <v>1720</v>
      </c>
      <c r="I203" s="12" t="s">
        <v>3116</v>
      </c>
      <c r="J203" s="12">
        <v>0</v>
      </c>
      <c r="L203" s="12" t="s">
        <v>3376</v>
      </c>
      <c r="M203" s="12" t="s">
        <v>3118</v>
      </c>
    </row>
    <row r="204" spans="1:13" x14ac:dyDescent="0.25">
      <c r="A204" s="12">
        <v>1069</v>
      </c>
      <c r="B204" s="12" t="s">
        <v>3377</v>
      </c>
      <c r="C204" s="12" t="s">
        <v>211</v>
      </c>
      <c r="D204" s="12" t="s">
        <v>1722</v>
      </c>
      <c r="E204" s="12" t="s">
        <v>3124</v>
      </c>
      <c r="F204" s="12" t="s">
        <v>1759</v>
      </c>
      <c r="G204" s="12" t="s">
        <v>1760</v>
      </c>
      <c r="H204" s="12" t="s">
        <v>1753</v>
      </c>
      <c r="I204" s="12" t="s">
        <v>3116</v>
      </c>
      <c r="J204" s="12">
        <v>0</v>
      </c>
      <c r="L204" s="12" t="s">
        <v>3117</v>
      </c>
      <c r="M204" s="12" t="s">
        <v>3118</v>
      </c>
    </row>
    <row r="205" spans="1:13" x14ac:dyDescent="0.25">
      <c r="A205" s="12">
        <v>4830</v>
      </c>
      <c r="B205" s="12" t="s">
        <v>86</v>
      </c>
      <c r="C205" s="12" t="s">
        <v>27</v>
      </c>
      <c r="D205" s="12" t="s">
        <v>1722</v>
      </c>
      <c r="E205" s="12" t="s">
        <v>3378</v>
      </c>
      <c r="F205" s="12" t="s">
        <v>2085</v>
      </c>
      <c r="G205" s="12" t="s">
        <v>1849</v>
      </c>
      <c r="H205" s="12" t="s">
        <v>1819</v>
      </c>
      <c r="I205" s="12" t="s">
        <v>3126</v>
      </c>
      <c r="J205" s="12">
        <v>0</v>
      </c>
      <c r="L205" s="12" t="s">
        <v>3379</v>
      </c>
      <c r="M205" s="12" t="s">
        <v>3118</v>
      </c>
    </row>
    <row r="206" spans="1:13" x14ac:dyDescent="0.25">
      <c r="A206" s="12">
        <v>68135</v>
      </c>
      <c r="B206" s="12" t="s">
        <v>87</v>
      </c>
      <c r="C206" s="12" t="s">
        <v>41</v>
      </c>
      <c r="D206" s="12" t="s">
        <v>1722</v>
      </c>
      <c r="E206" s="12" t="s">
        <v>3128</v>
      </c>
      <c r="F206" s="12" t="s">
        <v>1817</v>
      </c>
      <c r="G206" s="12" t="s">
        <v>1816</v>
      </c>
      <c r="H206" s="12" t="s">
        <v>1725</v>
      </c>
      <c r="I206" s="12" t="s">
        <v>3116</v>
      </c>
      <c r="J206" s="12">
        <v>0</v>
      </c>
      <c r="L206" s="12" t="s">
        <v>3117</v>
      </c>
      <c r="M206" s="12" t="s">
        <v>3118</v>
      </c>
    </row>
    <row r="207" spans="1:13" x14ac:dyDescent="0.25">
      <c r="A207" s="12">
        <v>1065</v>
      </c>
      <c r="B207" s="12" t="s">
        <v>3380</v>
      </c>
      <c r="C207" s="12" t="s">
        <v>52</v>
      </c>
      <c r="D207" s="12" t="s">
        <v>1722</v>
      </c>
      <c r="E207" s="12" t="s">
        <v>3128</v>
      </c>
      <c r="F207" s="12" t="s">
        <v>1735</v>
      </c>
      <c r="G207" s="12" t="s">
        <v>1721</v>
      </c>
      <c r="H207" s="12" t="s">
        <v>1720</v>
      </c>
      <c r="I207" s="12" t="s">
        <v>3116</v>
      </c>
      <c r="J207" s="12">
        <v>0</v>
      </c>
      <c r="L207" s="12" t="s">
        <v>3117</v>
      </c>
      <c r="M207" s="12" t="s">
        <v>3118</v>
      </c>
    </row>
    <row r="208" spans="1:13" x14ac:dyDescent="0.25">
      <c r="A208" s="12">
        <v>1085</v>
      </c>
      <c r="B208" s="12" t="s">
        <v>2328</v>
      </c>
      <c r="C208" s="12" t="s">
        <v>21</v>
      </c>
      <c r="D208" s="12" t="s">
        <v>1722</v>
      </c>
      <c r="E208" s="12" t="s">
        <v>3255</v>
      </c>
      <c r="F208" s="12" t="s">
        <v>2010</v>
      </c>
      <c r="G208" s="12" t="s">
        <v>1823</v>
      </c>
      <c r="H208" s="12" t="s">
        <v>1822</v>
      </c>
      <c r="I208" s="12" t="s">
        <v>3116</v>
      </c>
      <c r="J208" s="12">
        <v>0</v>
      </c>
      <c r="L208" s="12" t="s">
        <v>3140</v>
      </c>
      <c r="M208" s="12" t="s">
        <v>3118</v>
      </c>
    </row>
    <row r="209" spans="1:13" x14ac:dyDescent="0.25">
      <c r="A209" s="12">
        <v>1087</v>
      </c>
      <c r="B209" s="12" t="s">
        <v>89</v>
      </c>
      <c r="C209" s="12" t="s">
        <v>27</v>
      </c>
      <c r="D209" s="12" t="s">
        <v>1722</v>
      </c>
      <c r="E209" s="12" t="s">
        <v>3218</v>
      </c>
      <c r="F209" s="12" t="s">
        <v>1817</v>
      </c>
      <c r="G209" s="12" t="s">
        <v>1816</v>
      </c>
      <c r="H209" s="12" t="s">
        <v>1725</v>
      </c>
      <c r="I209" s="12" t="s">
        <v>3116</v>
      </c>
      <c r="J209" s="12">
        <v>0</v>
      </c>
      <c r="L209" s="12" t="s">
        <v>3117</v>
      </c>
      <c r="M209" s="12" t="s">
        <v>3118</v>
      </c>
    </row>
    <row r="210" spans="1:13" x14ac:dyDescent="0.25">
      <c r="A210" s="12">
        <v>31310</v>
      </c>
      <c r="B210" s="12" t="s">
        <v>3381</v>
      </c>
      <c r="C210" s="12" t="s">
        <v>92</v>
      </c>
      <c r="D210" s="12" t="s">
        <v>1722</v>
      </c>
      <c r="E210" s="12" t="s">
        <v>3172</v>
      </c>
      <c r="F210" s="12" t="s">
        <v>1910</v>
      </c>
      <c r="G210" s="12" t="s">
        <v>1765</v>
      </c>
      <c r="H210" s="12" t="s">
        <v>1764</v>
      </c>
      <c r="I210" s="12" t="s">
        <v>3116</v>
      </c>
      <c r="J210" s="12">
        <v>0</v>
      </c>
      <c r="L210" s="12" t="s">
        <v>3245</v>
      </c>
      <c r="M210" s="12" t="s">
        <v>3118</v>
      </c>
    </row>
    <row r="211" spans="1:13" x14ac:dyDescent="0.25">
      <c r="A211" s="12">
        <v>1051</v>
      </c>
      <c r="B211" s="12" t="s">
        <v>90</v>
      </c>
      <c r="C211" s="12" t="s">
        <v>59</v>
      </c>
      <c r="D211" s="12" t="s">
        <v>1722</v>
      </c>
      <c r="E211" s="12" t="s">
        <v>3162</v>
      </c>
      <c r="F211" s="12" t="s">
        <v>1759</v>
      </c>
      <c r="G211" s="12" t="s">
        <v>1760</v>
      </c>
      <c r="H211" s="12" t="s">
        <v>1753</v>
      </c>
      <c r="I211" s="12" t="s">
        <v>3116</v>
      </c>
      <c r="J211" s="12">
        <v>0</v>
      </c>
      <c r="L211" s="12" t="s">
        <v>3382</v>
      </c>
      <c r="M211" s="12" t="s">
        <v>3118</v>
      </c>
    </row>
    <row r="212" spans="1:13" x14ac:dyDescent="0.25">
      <c r="A212" s="12">
        <v>31290</v>
      </c>
      <c r="B212" s="12" t="s">
        <v>91</v>
      </c>
      <c r="C212" s="12" t="s">
        <v>92</v>
      </c>
      <c r="D212" s="12" t="s">
        <v>1722</v>
      </c>
      <c r="E212" s="12" t="s">
        <v>3159</v>
      </c>
      <c r="F212" s="12" t="s">
        <v>1910</v>
      </c>
      <c r="G212" s="12" t="s">
        <v>1765</v>
      </c>
      <c r="H212" s="12" t="s">
        <v>1764</v>
      </c>
      <c r="I212" s="12" t="s">
        <v>3116</v>
      </c>
      <c r="J212" s="12">
        <v>0</v>
      </c>
      <c r="L212" s="12" t="s">
        <v>3117</v>
      </c>
      <c r="M212" s="12" t="s">
        <v>3118</v>
      </c>
    </row>
    <row r="213" spans="1:13" x14ac:dyDescent="0.25">
      <c r="A213" s="12">
        <v>1104</v>
      </c>
      <c r="B213" s="12" t="s">
        <v>745</v>
      </c>
      <c r="C213" s="12" t="s">
        <v>21</v>
      </c>
      <c r="D213" s="12" t="s">
        <v>1722</v>
      </c>
      <c r="E213" s="12" t="s">
        <v>3133</v>
      </c>
      <c r="F213" s="12" t="s">
        <v>1759</v>
      </c>
      <c r="G213" s="12" t="s">
        <v>1760</v>
      </c>
      <c r="H213" s="12" t="s">
        <v>1753</v>
      </c>
      <c r="I213" s="12" t="s">
        <v>3116</v>
      </c>
      <c r="J213" s="12">
        <v>0</v>
      </c>
      <c r="L213" s="12" t="s">
        <v>3117</v>
      </c>
      <c r="M213" s="12" t="s">
        <v>3118</v>
      </c>
    </row>
    <row r="214" spans="1:13" x14ac:dyDescent="0.25">
      <c r="A214" s="12">
        <v>1106</v>
      </c>
      <c r="B214" s="12" t="s">
        <v>93</v>
      </c>
      <c r="C214" s="12" t="s">
        <v>78</v>
      </c>
      <c r="D214" s="12" t="s">
        <v>1722</v>
      </c>
      <c r="E214" s="12" t="s">
        <v>3124</v>
      </c>
      <c r="F214" s="12" t="s">
        <v>1870</v>
      </c>
      <c r="G214" s="12" t="s">
        <v>1721</v>
      </c>
      <c r="H214" s="12" t="s">
        <v>1720</v>
      </c>
      <c r="I214" s="12" t="s">
        <v>3116</v>
      </c>
      <c r="J214" s="12">
        <v>0</v>
      </c>
      <c r="L214" s="12" t="s">
        <v>3376</v>
      </c>
      <c r="M214" s="12" t="s">
        <v>3118</v>
      </c>
    </row>
    <row r="215" spans="1:13" x14ac:dyDescent="0.25">
      <c r="A215" s="12">
        <v>31951</v>
      </c>
      <c r="B215" s="12" t="s">
        <v>3383</v>
      </c>
      <c r="C215" s="12" t="s">
        <v>415</v>
      </c>
      <c r="D215" s="12" t="s">
        <v>1722</v>
      </c>
      <c r="E215" s="12" t="s">
        <v>3146</v>
      </c>
      <c r="F215" s="12" t="s">
        <v>1771</v>
      </c>
      <c r="G215" s="12" t="s">
        <v>1721</v>
      </c>
      <c r="H215" s="12" t="s">
        <v>1720</v>
      </c>
      <c r="I215" s="12" t="s">
        <v>3116</v>
      </c>
      <c r="J215" s="12">
        <v>0</v>
      </c>
      <c r="L215" s="12" t="s">
        <v>3384</v>
      </c>
      <c r="M215" s="12" t="s">
        <v>3385</v>
      </c>
    </row>
    <row r="216" spans="1:13" x14ac:dyDescent="0.25">
      <c r="A216" s="12">
        <v>1113</v>
      </c>
      <c r="B216" s="12" t="s">
        <v>746</v>
      </c>
      <c r="C216" s="12" t="s">
        <v>27</v>
      </c>
      <c r="D216" s="12" t="s">
        <v>1722</v>
      </c>
      <c r="E216" s="12" t="s">
        <v>3128</v>
      </c>
      <c r="F216" s="12" t="s">
        <v>1784</v>
      </c>
      <c r="G216" s="12" t="s">
        <v>1785</v>
      </c>
      <c r="H216" s="12" t="s">
        <v>1725</v>
      </c>
      <c r="I216" s="12" t="s">
        <v>3116</v>
      </c>
      <c r="J216" s="12">
        <v>0</v>
      </c>
      <c r="L216" s="12" t="s">
        <v>3386</v>
      </c>
      <c r="M216" s="12" t="s">
        <v>3118</v>
      </c>
    </row>
    <row r="217" spans="1:13" x14ac:dyDescent="0.25">
      <c r="A217" s="12">
        <v>1115</v>
      </c>
      <c r="B217" s="12" t="s">
        <v>2291</v>
      </c>
      <c r="C217" s="12" t="s">
        <v>148</v>
      </c>
      <c r="D217" s="12" t="s">
        <v>1722</v>
      </c>
      <c r="E217" s="12" t="s">
        <v>3239</v>
      </c>
      <c r="F217" s="12" t="s">
        <v>1824</v>
      </c>
      <c r="G217" s="12" t="s">
        <v>1825</v>
      </c>
      <c r="H217" s="12" t="s">
        <v>1725</v>
      </c>
      <c r="I217" s="12" t="s">
        <v>3116</v>
      </c>
      <c r="J217" s="12">
        <v>0</v>
      </c>
      <c r="L217" s="12" t="s">
        <v>3117</v>
      </c>
      <c r="M217" s="12" t="s">
        <v>3118</v>
      </c>
    </row>
    <row r="218" spans="1:13" x14ac:dyDescent="0.25">
      <c r="A218" s="12">
        <v>1124</v>
      </c>
      <c r="B218" s="12" t="s">
        <v>3387</v>
      </c>
      <c r="C218" s="12" t="s">
        <v>43</v>
      </c>
      <c r="D218" s="12" t="s">
        <v>1722</v>
      </c>
      <c r="E218" s="12" t="s">
        <v>3124</v>
      </c>
      <c r="F218" s="12" t="s">
        <v>1784</v>
      </c>
      <c r="G218" s="12" t="s">
        <v>1785</v>
      </c>
      <c r="H218" s="12" t="s">
        <v>1725</v>
      </c>
      <c r="I218" s="12" t="s">
        <v>3116</v>
      </c>
      <c r="J218" s="12">
        <v>0</v>
      </c>
      <c r="L218" s="12" t="s">
        <v>3157</v>
      </c>
      <c r="M218" s="12" t="s">
        <v>3118</v>
      </c>
    </row>
    <row r="219" spans="1:13" x14ac:dyDescent="0.25">
      <c r="A219" s="12">
        <v>1134</v>
      </c>
      <c r="B219" s="12" t="s">
        <v>1568</v>
      </c>
      <c r="C219" s="12" t="s">
        <v>92</v>
      </c>
      <c r="D219" s="12" t="s">
        <v>1722</v>
      </c>
      <c r="E219" s="12" t="s">
        <v>3143</v>
      </c>
      <c r="F219" s="12" t="s">
        <v>1910</v>
      </c>
      <c r="G219" s="12" t="s">
        <v>1765</v>
      </c>
      <c r="H219" s="12" t="s">
        <v>1764</v>
      </c>
      <c r="I219" s="12" t="s">
        <v>3116</v>
      </c>
      <c r="J219" s="12">
        <v>0</v>
      </c>
      <c r="L219" s="12" t="s">
        <v>3388</v>
      </c>
      <c r="M219" s="12" t="s">
        <v>3118</v>
      </c>
    </row>
    <row r="220" spans="1:13" x14ac:dyDescent="0.25">
      <c r="A220" s="12">
        <v>1144</v>
      </c>
      <c r="B220" s="12" t="s">
        <v>3389</v>
      </c>
      <c r="C220" s="12" t="s">
        <v>52</v>
      </c>
      <c r="D220" s="12" t="s">
        <v>1722</v>
      </c>
      <c r="E220" s="12" t="s">
        <v>3146</v>
      </c>
      <c r="F220" s="12" t="s">
        <v>1749</v>
      </c>
      <c r="G220" s="12" t="s">
        <v>1746</v>
      </c>
      <c r="H220" s="12" t="s">
        <v>1720</v>
      </c>
      <c r="I220" s="12" t="s">
        <v>3116</v>
      </c>
      <c r="J220" s="12">
        <v>0</v>
      </c>
      <c r="L220" s="12" t="s">
        <v>3117</v>
      </c>
      <c r="M220" s="12" t="s">
        <v>3118</v>
      </c>
    </row>
    <row r="221" spans="1:13" x14ac:dyDescent="0.25">
      <c r="A221" s="12">
        <v>1149</v>
      </c>
      <c r="B221" s="12" t="s">
        <v>2290</v>
      </c>
      <c r="C221" s="12" t="s">
        <v>39</v>
      </c>
      <c r="D221" s="12" t="s">
        <v>1722</v>
      </c>
      <c r="E221" s="12" t="s">
        <v>3227</v>
      </c>
      <c r="F221" s="12" t="s">
        <v>1836</v>
      </c>
      <c r="G221" s="12" t="s">
        <v>1837</v>
      </c>
      <c r="H221" s="12" t="s">
        <v>1725</v>
      </c>
      <c r="I221" s="12" t="s">
        <v>3116</v>
      </c>
      <c r="J221" s="12">
        <v>0</v>
      </c>
      <c r="L221" s="12" t="s">
        <v>3117</v>
      </c>
      <c r="M221" s="12" t="s">
        <v>3118</v>
      </c>
    </row>
    <row r="222" spans="1:13" x14ac:dyDescent="0.25">
      <c r="A222" s="12">
        <v>814</v>
      </c>
      <c r="B222" s="12" t="s">
        <v>1569</v>
      </c>
      <c r="C222" s="12" t="s">
        <v>36</v>
      </c>
      <c r="D222" s="12" t="s">
        <v>1722</v>
      </c>
      <c r="E222" s="12" t="s">
        <v>3146</v>
      </c>
      <c r="F222" s="12" t="s">
        <v>1908</v>
      </c>
      <c r="G222" s="12" t="s">
        <v>1909</v>
      </c>
      <c r="H222" s="12" t="s">
        <v>1725</v>
      </c>
      <c r="I222" s="12" t="s">
        <v>3116</v>
      </c>
      <c r="J222" s="12">
        <v>0</v>
      </c>
      <c r="L222" s="12" t="s">
        <v>3390</v>
      </c>
      <c r="M222" s="12" t="s">
        <v>3391</v>
      </c>
    </row>
    <row r="223" spans="1:13" x14ac:dyDescent="0.25">
      <c r="A223" s="12">
        <v>1158</v>
      </c>
      <c r="B223" s="12" t="s">
        <v>605</v>
      </c>
      <c r="C223" s="12" t="s">
        <v>78</v>
      </c>
      <c r="D223" s="12" t="s">
        <v>1722</v>
      </c>
      <c r="E223" s="12" t="s">
        <v>3124</v>
      </c>
      <c r="F223" s="12" t="s">
        <v>1771</v>
      </c>
      <c r="G223" s="12" t="s">
        <v>1721</v>
      </c>
      <c r="H223" s="12" t="s">
        <v>1720</v>
      </c>
      <c r="I223" s="12" t="s">
        <v>3116</v>
      </c>
      <c r="J223" s="12">
        <v>0</v>
      </c>
      <c r="L223" s="12" t="s">
        <v>3392</v>
      </c>
      <c r="M223" s="12" t="s">
        <v>3118</v>
      </c>
    </row>
    <row r="224" spans="1:13" x14ac:dyDescent="0.25">
      <c r="A224" s="12">
        <v>44321</v>
      </c>
      <c r="B224" s="12" t="s">
        <v>3393</v>
      </c>
      <c r="C224" s="12" t="s">
        <v>39</v>
      </c>
      <c r="D224" s="12" t="s">
        <v>1722</v>
      </c>
      <c r="E224" s="12" t="s">
        <v>3146</v>
      </c>
      <c r="F224" s="12" t="s">
        <v>1986</v>
      </c>
      <c r="G224" s="12" t="s">
        <v>1987</v>
      </c>
      <c r="H224" s="12" t="s">
        <v>1822</v>
      </c>
      <c r="I224" s="12" t="s">
        <v>3116</v>
      </c>
      <c r="J224" s="12">
        <v>0</v>
      </c>
      <c r="L224" s="12" t="s">
        <v>3151</v>
      </c>
      <c r="M224" s="12" t="s">
        <v>3118</v>
      </c>
    </row>
    <row r="225" spans="1:13" x14ac:dyDescent="0.25">
      <c r="A225" s="12">
        <v>1164</v>
      </c>
      <c r="B225" s="12" t="s">
        <v>3394</v>
      </c>
      <c r="C225" s="12" t="s">
        <v>155</v>
      </c>
      <c r="D225" s="12" t="s">
        <v>1722</v>
      </c>
      <c r="E225" s="12" t="s">
        <v>3115</v>
      </c>
      <c r="F225" s="12" t="s">
        <v>1866</v>
      </c>
      <c r="G225" s="12" t="s">
        <v>1867</v>
      </c>
      <c r="H225" s="12" t="s">
        <v>1725</v>
      </c>
      <c r="I225" s="12" t="s">
        <v>3116</v>
      </c>
      <c r="J225" s="12">
        <v>0</v>
      </c>
      <c r="L225" s="12" t="s">
        <v>3122</v>
      </c>
      <c r="M225" s="12" t="s">
        <v>3118</v>
      </c>
    </row>
    <row r="226" spans="1:13" x14ac:dyDescent="0.25">
      <c r="A226" s="12">
        <v>36581</v>
      </c>
      <c r="B226" s="12" t="s">
        <v>3395</v>
      </c>
      <c r="C226" s="12" t="s">
        <v>48</v>
      </c>
      <c r="D226" s="12" t="s">
        <v>1722</v>
      </c>
      <c r="E226" s="12" t="s">
        <v>3128</v>
      </c>
      <c r="F226" s="12" t="s">
        <v>1957</v>
      </c>
      <c r="G226" s="12" t="s">
        <v>1958</v>
      </c>
      <c r="H226" s="12" t="s">
        <v>1756</v>
      </c>
      <c r="I226" s="12" t="s">
        <v>3129</v>
      </c>
      <c r="J226" s="12">
        <v>0</v>
      </c>
      <c r="L226" s="12" t="s">
        <v>3320</v>
      </c>
      <c r="M226" s="12" t="s">
        <v>3118</v>
      </c>
    </row>
    <row r="227" spans="1:13" x14ac:dyDescent="0.25">
      <c r="A227" s="12">
        <v>1177</v>
      </c>
      <c r="B227" s="12" t="s">
        <v>94</v>
      </c>
      <c r="C227" s="12" t="s">
        <v>31</v>
      </c>
      <c r="D227" s="12" t="s">
        <v>1722</v>
      </c>
      <c r="E227" s="12" t="s">
        <v>3119</v>
      </c>
      <c r="F227" s="12" t="s">
        <v>2046</v>
      </c>
      <c r="G227" s="12" t="s">
        <v>1944</v>
      </c>
      <c r="H227" s="12" t="s">
        <v>1782</v>
      </c>
      <c r="I227" s="12" t="s">
        <v>3142</v>
      </c>
      <c r="J227" s="12">
        <v>0</v>
      </c>
      <c r="L227" s="12" t="s">
        <v>3132</v>
      </c>
      <c r="M227" s="12" t="s">
        <v>3118</v>
      </c>
    </row>
    <row r="228" spans="1:13" x14ac:dyDescent="0.25">
      <c r="A228" s="12">
        <v>1187</v>
      </c>
      <c r="B228" s="12" t="s">
        <v>606</v>
      </c>
      <c r="C228" s="12" t="s">
        <v>48</v>
      </c>
      <c r="D228" s="12" t="s">
        <v>1722</v>
      </c>
      <c r="E228" s="12" t="s">
        <v>3128</v>
      </c>
      <c r="F228" s="12" t="s">
        <v>1815</v>
      </c>
      <c r="G228" s="12" t="s">
        <v>1816</v>
      </c>
      <c r="H228" s="12" t="s">
        <v>1725</v>
      </c>
      <c r="I228" s="12" t="s">
        <v>3116</v>
      </c>
      <c r="J228" s="12">
        <v>0</v>
      </c>
      <c r="L228" s="12" t="s">
        <v>3396</v>
      </c>
      <c r="M228" s="12" t="s">
        <v>3397</v>
      </c>
    </row>
    <row r="229" spans="1:13" x14ac:dyDescent="0.25">
      <c r="A229" s="12">
        <v>57626</v>
      </c>
      <c r="B229" s="12" t="s">
        <v>95</v>
      </c>
      <c r="C229" s="12" t="s">
        <v>48</v>
      </c>
      <c r="D229" s="12" t="s">
        <v>1722</v>
      </c>
      <c r="E229" s="12" t="s">
        <v>3124</v>
      </c>
      <c r="F229" s="12" t="s">
        <v>1877</v>
      </c>
      <c r="G229" s="12" t="s">
        <v>1878</v>
      </c>
      <c r="H229" s="12" t="s">
        <v>1756</v>
      </c>
      <c r="I229" s="12" t="s">
        <v>3116</v>
      </c>
      <c r="J229" s="12">
        <v>0</v>
      </c>
      <c r="L229" s="12" t="s">
        <v>3320</v>
      </c>
      <c r="M229" s="12" t="s">
        <v>3118</v>
      </c>
    </row>
    <row r="230" spans="1:13" x14ac:dyDescent="0.25">
      <c r="A230" s="12">
        <v>29054</v>
      </c>
      <c r="B230" s="12" t="s">
        <v>2542</v>
      </c>
      <c r="C230" s="12" t="s">
        <v>39</v>
      </c>
      <c r="D230" s="12" t="s">
        <v>1722</v>
      </c>
      <c r="E230" s="12" t="s">
        <v>3398</v>
      </c>
      <c r="F230" s="12" t="s">
        <v>1789</v>
      </c>
      <c r="G230" s="12" t="s">
        <v>1790</v>
      </c>
      <c r="H230" s="12" t="s">
        <v>1720</v>
      </c>
      <c r="I230" s="12" t="s">
        <v>3116</v>
      </c>
      <c r="J230" s="12">
        <v>0</v>
      </c>
      <c r="L230" s="12" t="s">
        <v>3151</v>
      </c>
      <c r="M230" s="12" t="s">
        <v>3118</v>
      </c>
    </row>
    <row r="231" spans="1:13" x14ac:dyDescent="0.25">
      <c r="A231" s="12">
        <v>58707</v>
      </c>
      <c r="B231" s="12" t="s">
        <v>3399</v>
      </c>
      <c r="C231" s="12" t="s">
        <v>21</v>
      </c>
      <c r="D231" s="12" t="s">
        <v>1722</v>
      </c>
      <c r="E231" s="12" t="s">
        <v>3276</v>
      </c>
      <c r="F231" s="12" t="s">
        <v>1908</v>
      </c>
      <c r="G231" s="12" t="s">
        <v>1909</v>
      </c>
      <c r="H231" s="12" t="s">
        <v>1725</v>
      </c>
      <c r="I231" s="12" t="s">
        <v>3116</v>
      </c>
      <c r="J231" s="12">
        <v>0</v>
      </c>
      <c r="L231" s="12" t="s">
        <v>3117</v>
      </c>
      <c r="M231" s="12" t="s">
        <v>3118</v>
      </c>
    </row>
    <row r="232" spans="1:13" x14ac:dyDescent="0.25">
      <c r="A232" s="12">
        <v>1198</v>
      </c>
      <c r="B232" s="12" t="s">
        <v>2288</v>
      </c>
      <c r="C232" s="12" t="s">
        <v>27</v>
      </c>
      <c r="D232" s="12" t="s">
        <v>1722</v>
      </c>
      <c r="E232" s="12" t="s">
        <v>3190</v>
      </c>
      <c r="F232" s="12" t="s">
        <v>1824</v>
      </c>
      <c r="G232" s="12" t="s">
        <v>1825</v>
      </c>
      <c r="H232" s="12" t="s">
        <v>1725</v>
      </c>
      <c r="I232" s="12" t="s">
        <v>3116</v>
      </c>
      <c r="J232" s="12">
        <v>0</v>
      </c>
      <c r="L232" s="12" t="s">
        <v>3117</v>
      </c>
      <c r="M232" s="12" t="s">
        <v>3118</v>
      </c>
    </row>
    <row r="233" spans="1:13" x14ac:dyDescent="0.25">
      <c r="A233" s="12">
        <v>1203</v>
      </c>
      <c r="B233" s="12" t="s">
        <v>96</v>
      </c>
      <c r="C233" s="12" t="s">
        <v>27</v>
      </c>
      <c r="D233" s="12" t="s">
        <v>1722</v>
      </c>
      <c r="E233" s="12" t="s">
        <v>3168</v>
      </c>
      <c r="F233" s="12" t="s">
        <v>1815</v>
      </c>
      <c r="G233" s="12" t="s">
        <v>1816</v>
      </c>
      <c r="H233" s="12" t="s">
        <v>1725</v>
      </c>
      <c r="I233" s="12" t="s">
        <v>3116</v>
      </c>
      <c r="J233" s="12">
        <v>0</v>
      </c>
      <c r="L233" s="12" t="s">
        <v>3400</v>
      </c>
      <c r="M233" s="12" t="s">
        <v>3118</v>
      </c>
    </row>
    <row r="234" spans="1:13" x14ac:dyDescent="0.25">
      <c r="A234" s="12">
        <v>72680</v>
      </c>
      <c r="B234" s="12" t="s">
        <v>3401</v>
      </c>
      <c r="C234" s="12" t="s">
        <v>43</v>
      </c>
      <c r="D234" s="12" t="s">
        <v>1722</v>
      </c>
      <c r="E234" s="12" t="s">
        <v>3271</v>
      </c>
      <c r="F234" s="12" t="s">
        <v>1891</v>
      </c>
      <c r="G234" s="12" t="s">
        <v>1867</v>
      </c>
      <c r="H234" s="12" t="s">
        <v>1725</v>
      </c>
      <c r="I234" s="12" t="s">
        <v>3116</v>
      </c>
      <c r="J234" s="12">
        <v>0</v>
      </c>
      <c r="M234" s="12" t="s">
        <v>3118</v>
      </c>
    </row>
    <row r="235" spans="1:13" x14ac:dyDescent="0.25">
      <c r="A235" s="12">
        <v>1219</v>
      </c>
      <c r="B235" s="12" t="s">
        <v>3402</v>
      </c>
      <c r="C235" s="12" t="s">
        <v>27</v>
      </c>
      <c r="D235" s="12" t="s">
        <v>1722</v>
      </c>
      <c r="E235" s="12" t="s">
        <v>3143</v>
      </c>
      <c r="F235" s="12" t="s">
        <v>1860</v>
      </c>
      <c r="G235" s="12" t="s">
        <v>1816</v>
      </c>
      <c r="H235" s="12" t="s">
        <v>1725</v>
      </c>
      <c r="I235" s="12" t="s">
        <v>3116</v>
      </c>
      <c r="J235" s="12">
        <v>0</v>
      </c>
      <c r="L235" s="12" t="s">
        <v>3117</v>
      </c>
      <c r="M235" s="12" t="s">
        <v>3118</v>
      </c>
    </row>
    <row r="236" spans="1:13" x14ac:dyDescent="0.25">
      <c r="A236" s="12">
        <v>63724</v>
      </c>
      <c r="B236" s="12" t="s">
        <v>97</v>
      </c>
      <c r="C236" s="12" t="s">
        <v>27</v>
      </c>
      <c r="D236" s="12" t="s">
        <v>1722</v>
      </c>
      <c r="E236" s="12" t="s">
        <v>3128</v>
      </c>
      <c r="F236" s="12" t="s">
        <v>1829</v>
      </c>
      <c r="G236" s="12" t="s">
        <v>1814</v>
      </c>
      <c r="H236" s="12" t="s">
        <v>1764</v>
      </c>
      <c r="I236" s="12" t="s">
        <v>3131</v>
      </c>
      <c r="J236" s="12">
        <v>0</v>
      </c>
      <c r="L236" s="12" t="s">
        <v>3403</v>
      </c>
      <c r="M236" s="12" t="s">
        <v>3404</v>
      </c>
    </row>
    <row r="237" spans="1:13" x14ac:dyDescent="0.25">
      <c r="A237" s="12">
        <v>20344</v>
      </c>
      <c r="B237" s="12" t="s">
        <v>2489</v>
      </c>
      <c r="C237" s="12" t="s">
        <v>27</v>
      </c>
      <c r="D237" s="12" t="s">
        <v>1722</v>
      </c>
      <c r="E237" s="12" t="s">
        <v>3124</v>
      </c>
      <c r="F237" s="12" t="s">
        <v>1752</v>
      </c>
      <c r="G237" s="12" t="s">
        <v>1754</v>
      </c>
      <c r="H237" s="12" t="s">
        <v>1753</v>
      </c>
      <c r="I237" s="12" t="s">
        <v>3116</v>
      </c>
      <c r="J237" s="12">
        <v>0</v>
      </c>
      <c r="L237" s="12" t="s">
        <v>3117</v>
      </c>
      <c r="M237" s="12" t="s">
        <v>3118</v>
      </c>
    </row>
    <row r="238" spans="1:13" x14ac:dyDescent="0.25">
      <c r="A238" s="12">
        <v>1213</v>
      </c>
      <c r="B238" s="12" t="s">
        <v>98</v>
      </c>
      <c r="C238" s="12" t="s">
        <v>27</v>
      </c>
      <c r="D238" s="12" t="s">
        <v>1722</v>
      </c>
      <c r="E238" s="12" t="s">
        <v>3218</v>
      </c>
      <c r="F238" s="12" t="s">
        <v>1784</v>
      </c>
      <c r="G238" s="12" t="s">
        <v>1785</v>
      </c>
      <c r="H238" s="12" t="s">
        <v>1725</v>
      </c>
      <c r="I238" s="12" t="s">
        <v>3116</v>
      </c>
      <c r="J238" s="12">
        <v>0</v>
      </c>
      <c r="L238" s="12" t="s">
        <v>3117</v>
      </c>
      <c r="M238" s="12" t="s">
        <v>3118</v>
      </c>
    </row>
    <row r="239" spans="1:13" x14ac:dyDescent="0.25">
      <c r="A239" s="12">
        <v>1227</v>
      </c>
      <c r="B239" s="12" t="s">
        <v>99</v>
      </c>
      <c r="C239" s="12" t="s">
        <v>27</v>
      </c>
      <c r="D239" s="12" t="s">
        <v>1722</v>
      </c>
      <c r="E239" s="12" t="s">
        <v>3119</v>
      </c>
      <c r="F239" s="12" t="s">
        <v>1761</v>
      </c>
      <c r="G239" s="12" t="s">
        <v>1762</v>
      </c>
      <c r="H239" s="12" t="s">
        <v>1782</v>
      </c>
      <c r="I239" s="12" t="s">
        <v>1762</v>
      </c>
      <c r="J239" s="12">
        <v>0</v>
      </c>
      <c r="L239" s="12" t="s">
        <v>3117</v>
      </c>
      <c r="M239" s="12" t="s">
        <v>3118</v>
      </c>
    </row>
    <row r="240" spans="1:13" x14ac:dyDescent="0.25">
      <c r="A240" s="12">
        <v>50174</v>
      </c>
      <c r="B240" s="12" t="s">
        <v>3405</v>
      </c>
      <c r="C240" s="12" t="s">
        <v>107</v>
      </c>
      <c r="D240" s="12" t="s">
        <v>1722</v>
      </c>
      <c r="E240" s="12" t="s">
        <v>3128</v>
      </c>
      <c r="F240" s="12" t="s">
        <v>2002</v>
      </c>
      <c r="G240" s="12" t="s">
        <v>2003</v>
      </c>
      <c r="H240" s="12" t="s">
        <v>1756</v>
      </c>
      <c r="I240" s="12" t="s">
        <v>3129</v>
      </c>
      <c r="J240" s="12">
        <v>0</v>
      </c>
      <c r="L240" s="12" t="s">
        <v>3122</v>
      </c>
      <c r="M240" s="12" t="s">
        <v>3118</v>
      </c>
    </row>
    <row r="241" spans="1:13" x14ac:dyDescent="0.25">
      <c r="A241" s="12">
        <v>831480</v>
      </c>
      <c r="B241" s="12" t="s">
        <v>3406</v>
      </c>
      <c r="C241" s="12" t="s">
        <v>27</v>
      </c>
      <c r="D241" s="12" t="s">
        <v>1722</v>
      </c>
      <c r="E241" s="12" t="s">
        <v>3282</v>
      </c>
      <c r="F241" s="12" t="s">
        <v>1794</v>
      </c>
      <c r="G241" s="12" t="s">
        <v>1792</v>
      </c>
      <c r="H241" s="12" t="s">
        <v>1822</v>
      </c>
      <c r="I241" s="12" t="s">
        <v>3116</v>
      </c>
      <c r="J241" s="12">
        <v>0</v>
      </c>
      <c r="L241" s="12" t="s">
        <v>3407</v>
      </c>
      <c r="M241" s="12" t="s">
        <v>3408</v>
      </c>
    </row>
    <row r="242" spans="1:13" x14ac:dyDescent="0.25">
      <c r="A242" s="12">
        <v>1268</v>
      </c>
      <c r="B242" s="12" t="s">
        <v>607</v>
      </c>
      <c r="C242" s="12" t="s">
        <v>21</v>
      </c>
      <c r="D242" s="12" t="s">
        <v>1722</v>
      </c>
      <c r="E242" s="12" t="s">
        <v>3128</v>
      </c>
      <c r="F242" s="12" t="s">
        <v>1817</v>
      </c>
      <c r="G242" s="12" t="s">
        <v>1816</v>
      </c>
      <c r="H242" s="12" t="s">
        <v>1725</v>
      </c>
      <c r="I242" s="12" t="s">
        <v>3116</v>
      </c>
      <c r="J242" s="12">
        <v>0</v>
      </c>
      <c r="L242" s="12" t="s">
        <v>3409</v>
      </c>
      <c r="M242" s="12" t="s">
        <v>3118</v>
      </c>
    </row>
    <row r="243" spans="1:13" x14ac:dyDescent="0.25">
      <c r="A243" s="12">
        <v>1271</v>
      </c>
      <c r="B243" s="12" t="s">
        <v>100</v>
      </c>
      <c r="C243" s="12" t="s">
        <v>27</v>
      </c>
      <c r="D243" s="12" t="s">
        <v>1722</v>
      </c>
      <c r="E243" s="12" t="s">
        <v>3128</v>
      </c>
      <c r="F243" s="12" t="s">
        <v>1788</v>
      </c>
      <c r="G243" s="12" t="s">
        <v>1762</v>
      </c>
      <c r="H243" s="12" t="s">
        <v>1782</v>
      </c>
      <c r="I243" s="12" t="s">
        <v>3116</v>
      </c>
      <c r="J243" s="12">
        <v>0</v>
      </c>
      <c r="L243" s="12" t="s">
        <v>3410</v>
      </c>
      <c r="M243" s="12" t="s">
        <v>3411</v>
      </c>
    </row>
    <row r="244" spans="1:13" x14ac:dyDescent="0.25">
      <c r="A244" s="12">
        <v>1287</v>
      </c>
      <c r="B244" s="12" t="s">
        <v>750</v>
      </c>
      <c r="C244" s="12" t="s">
        <v>39</v>
      </c>
      <c r="D244" s="12" t="s">
        <v>1722</v>
      </c>
      <c r="E244" s="12" t="s">
        <v>3274</v>
      </c>
      <c r="F244" s="12" t="s">
        <v>1817</v>
      </c>
      <c r="G244" s="12" t="s">
        <v>1816</v>
      </c>
      <c r="H244" s="12" t="s">
        <v>1725</v>
      </c>
      <c r="I244" s="12" t="s">
        <v>3116</v>
      </c>
      <c r="J244" s="12">
        <v>0</v>
      </c>
      <c r="L244" s="12" t="s">
        <v>3412</v>
      </c>
      <c r="M244" s="12" t="s">
        <v>3118</v>
      </c>
    </row>
    <row r="245" spans="1:13" x14ac:dyDescent="0.25">
      <c r="A245" s="12">
        <v>51923</v>
      </c>
      <c r="B245" s="12" t="s">
        <v>3413</v>
      </c>
      <c r="C245" s="12" t="s">
        <v>27</v>
      </c>
      <c r="D245" s="12" t="s">
        <v>1722</v>
      </c>
      <c r="E245" s="12" t="s">
        <v>3414</v>
      </c>
      <c r="F245" s="12" t="s">
        <v>1761</v>
      </c>
      <c r="G245" s="12" t="s">
        <v>1762</v>
      </c>
      <c r="H245" s="12" t="s">
        <v>1782</v>
      </c>
      <c r="I245" s="12" t="s">
        <v>1762</v>
      </c>
      <c r="J245" s="12">
        <v>0</v>
      </c>
      <c r="L245" s="12" t="s">
        <v>3117</v>
      </c>
      <c r="M245" s="12" t="s">
        <v>3118</v>
      </c>
    </row>
    <row r="246" spans="1:13" x14ac:dyDescent="0.25">
      <c r="A246" s="12">
        <v>827151</v>
      </c>
      <c r="B246" s="12" t="s">
        <v>3415</v>
      </c>
      <c r="C246" s="12" t="s">
        <v>31</v>
      </c>
      <c r="D246" s="12" t="s">
        <v>1722</v>
      </c>
      <c r="E246" s="12" t="s">
        <v>3239</v>
      </c>
      <c r="F246" s="12" t="s">
        <v>1836</v>
      </c>
      <c r="G246" s="12" t="s">
        <v>1837</v>
      </c>
      <c r="H246" s="12" t="s">
        <v>1725</v>
      </c>
      <c r="I246" s="12" t="s">
        <v>3116</v>
      </c>
      <c r="J246" s="12">
        <v>0</v>
      </c>
      <c r="L246" s="12" t="s">
        <v>3122</v>
      </c>
      <c r="M246" s="12" t="s">
        <v>3118</v>
      </c>
    </row>
    <row r="247" spans="1:13" x14ac:dyDescent="0.25">
      <c r="A247" s="12">
        <v>1290</v>
      </c>
      <c r="B247" s="12" t="s">
        <v>3416</v>
      </c>
      <c r="C247" s="12" t="s">
        <v>31</v>
      </c>
      <c r="D247" s="12" t="s">
        <v>1722</v>
      </c>
      <c r="E247" s="12" t="s">
        <v>3146</v>
      </c>
      <c r="F247" s="12" t="s">
        <v>1908</v>
      </c>
      <c r="G247" s="12" t="s">
        <v>1909</v>
      </c>
      <c r="H247" s="12" t="s">
        <v>1725</v>
      </c>
      <c r="I247" s="12" t="s">
        <v>3116</v>
      </c>
      <c r="J247" s="12">
        <v>0</v>
      </c>
      <c r="L247" s="12" t="s">
        <v>3127</v>
      </c>
      <c r="M247" s="12" t="s">
        <v>3118</v>
      </c>
    </row>
    <row r="248" spans="1:13" x14ac:dyDescent="0.25">
      <c r="A248" s="12">
        <v>21419</v>
      </c>
      <c r="B248" s="12" t="s">
        <v>2051</v>
      </c>
      <c r="C248" s="12" t="s">
        <v>1286</v>
      </c>
      <c r="D248" s="12" t="s">
        <v>1722</v>
      </c>
      <c r="E248" s="12" t="s">
        <v>3128</v>
      </c>
      <c r="F248" s="12" t="s">
        <v>1784</v>
      </c>
      <c r="G248" s="12" t="s">
        <v>1785</v>
      </c>
      <c r="H248" s="12" t="s">
        <v>1725</v>
      </c>
      <c r="I248" s="12" t="s">
        <v>3116</v>
      </c>
      <c r="J248" s="12">
        <v>0</v>
      </c>
      <c r="L248" s="12" t="s">
        <v>3417</v>
      </c>
      <c r="M248" s="12" t="s">
        <v>3118</v>
      </c>
    </row>
    <row r="249" spans="1:13" x14ac:dyDescent="0.25">
      <c r="A249" s="12">
        <v>1321</v>
      </c>
      <c r="B249" s="12" t="s">
        <v>3418</v>
      </c>
      <c r="C249" s="12" t="s">
        <v>252</v>
      </c>
      <c r="D249" s="12" t="s">
        <v>1722</v>
      </c>
      <c r="E249" s="12" t="s">
        <v>3146</v>
      </c>
      <c r="F249" s="12" t="s">
        <v>1815</v>
      </c>
      <c r="G249" s="12" t="s">
        <v>1816</v>
      </c>
      <c r="H249" s="12" t="s">
        <v>1725</v>
      </c>
      <c r="I249" s="12" t="s">
        <v>3116</v>
      </c>
      <c r="J249" s="12">
        <v>0</v>
      </c>
      <c r="L249" s="12" t="s">
        <v>3144</v>
      </c>
      <c r="M249" s="12" t="s">
        <v>3118</v>
      </c>
    </row>
    <row r="250" spans="1:13" x14ac:dyDescent="0.25">
      <c r="A250" s="12">
        <v>58029</v>
      </c>
      <c r="B250" s="12" t="s">
        <v>1872</v>
      </c>
      <c r="C250" s="12" t="s">
        <v>213</v>
      </c>
      <c r="D250" s="12" t="s">
        <v>1722</v>
      </c>
      <c r="E250" s="12" t="s">
        <v>3134</v>
      </c>
      <c r="F250" s="12" t="s">
        <v>1784</v>
      </c>
      <c r="G250" s="12" t="s">
        <v>1785</v>
      </c>
      <c r="H250" s="12" t="s">
        <v>1725</v>
      </c>
      <c r="I250" s="12" t="s">
        <v>3116</v>
      </c>
      <c r="J250" s="12">
        <v>0</v>
      </c>
      <c r="L250" s="12" t="s">
        <v>3419</v>
      </c>
      <c r="M250" s="12" t="s">
        <v>3118</v>
      </c>
    </row>
    <row r="251" spans="1:13" x14ac:dyDescent="0.25">
      <c r="A251" s="12">
        <v>22691</v>
      </c>
      <c r="B251" s="12" t="s">
        <v>2527</v>
      </c>
      <c r="C251" s="12" t="s">
        <v>697</v>
      </c>
      <c r="D251" s="12" t="s">
        <v>1722</v>
      </c>
      <c r="E251" s="12" t="s">
        <v>3128</v>
      </c>
      <c r="F251" s="12" t="s">
        <v>1912</v>
      </c>
      <c r="G251" s="12" t="s">
        <v>1913</v>
      </c>
      <c r="H251" s="12" t="s">
        <v>1764</v>
      </c>
      <c r="I251" s="12" t="s">
        <v>3116</v>
      </c>
      <c r="J251" s="12">
        <v>0</v>
      </c>
      <c r="L251" s="12" t="s">
        <v>3117</v>
      </c>
      <c r="M251" s="12" t="s">
        <v>3118</v>
      </c>
    </row>
    <row r="252" spans="1:13" x14ac:dyDescent="0.25">
      <c r="A252" s="12">
        <v>20871</v>
      </c>
      <c r="B252" s="12" t="s">
        <v>101</v>
      </c>
      <c r="C252" s="12" t="s">
        <v>59</v>
      </c>
      <c r="D252" s="12" t="s">
        <v>1722</v>
      </c>
      <c r="E252" s="12" t="s">
        <v>3150</v>
      </c>
      <c r="F252" s="12" t="s">
        <v>1749</v>
      </c>
      <c r="G252" s="12" t="s">
        <v>1746</v>
      </c>
      <c r="H252" s="12" t="s">
        <v>1720</v>
      </c>
      <c r="I252" s="12" t="s">
        <v>3116</v>
      </c>
      <c r="J252" s="12">
        <v>0</v>
      </c>
      <c r="L252" s="12" t="s">
        <v>3122</v>
      </c>
      <c r="M252" s="12" t="s">
        <v>3118</v>
      </c>
    </row>
    <row r="253" spans="1:13" x14ac:dyDescent="0.25">
      <c r="A253" s="12">
        <v>1318</v>
      </c>
      <c r="B253" s="12" t="s">
        <v>3420</v>
      </c>
      <c r="C253" s="12" t="s">
        <v>43</v>
      </c>
      <c r="D253" s="12" t="s">
        <v>1722</v>
      </c>
      <c r="E253" s="12" t="s">
        <v>3146</v>
      </c>
      <c r="F253" s="12" t="s">
        <v>1821</v>
      </c>
      <c r="G253" s="12" t="s">
        <v>1823</v>
      </c>
      <c r="H253" s="12" t="s">
        <v>1822</v>
      </c>
      <c r="I253" s="12" t="s">
        <v>3116</v>
      </c>
      <c r="J253" s="12">
        <v>0</v>
      </c>
      <c r="L253" s="12" t="s">
        <v>3157</v>
      </c>
      <c r="M253" s="12" t="s">
        <v>3118</v>
      </c>
    </row>
    <row r="254" spans="1:13" x14ac:dyDescent="0.25">
      <c r="A254" s="12">
        <v>22735</v>
      </c>
      <c r="B254" s="12" t="s">
        <v>3421</v>
      </c>
      <c r="C254" s="12" t="s">
        <v>43</v>
      </c>
      <c r="D254" s="12" t="s">
        <v>1722</v>
      </c>
      <c r="E254" s="12" t="s">
        <v>3146</v>
      </c>
      <c r="F254" s="12" t="s">
        <v>1815</v>
      </c>
      <c r="G254" s="12" t="s">
        <v>1816</v>
      </c>
      <c r="H254" s="12" t="s">
        <v>1725</v>
      </c>
      <c r="I254" s="12" t="s">
        <v>3116</v>
      </c>
      <c r="J254" s="12">
        <v>0</v>
      </c>
      <c r="L254" s="12" t="s">
        <v>3422</v>
      </c>
      <c r="M254" s="12" t="s">
        <v>3423</v>
      </c>
    </row>
    <row r="255" spans="1:13" x14ac:dyDescent="0.25">
      <c r="A255" s="12">
        <v>71691</v>
      </c>
      <c r="B255" s="12" t="s">
        <v>3424</v>
      </c>
      <c r="C255" s="12" t="s">
        <v>84</v>
      </c>
      <c r="D255" s="12" t="s">
        <v>1722</v>
      </c>
      <c r="E255" s="12" t="s">
        <v>3119</v>
      </c>
      <c r="F255" s="12" t="s">
        <v>1728</v>
      </c>
      <c r="G255" s="12" t="s">
        <v>1729</v>
      </c>
      <c r="H255" s="12" t="s">
        <v>1720</v>
      </c>
      <c r="I255" s="12" t="s">
        <v>3116</v>
      </c>
      <c r="J255" s="12">
        <v>0</v>
      </c>
      <c r="L255" s="12" t="s">
        <v>3182</v>
      </c>
      <c r="M255" s="12" t="s">
        <v>3118</v>
      </c>
    </row>
    <row r="256" spans="1:13" x14ac:dyDescent="0.25">
      <c r="A256" s="12">
        <v>1356</v>
      </c>
      <c r="B256" s="12" t="s">
        <v>2331</v>
      </c>
      <c r="C256" s="12" t="s">
        <v>27</v>
      </c>
      <c r="D256" s="12" t="s">
        <v>1722</v>
      </c>
      <c r="E256" s="12" t="s">
        <v>3225</v>
      </c>
      <c r="F256" s="12" t="s">
        <v>1941</v>
      </c>
      <c r="G256" s="12" t="s">
        <v>1867</v>
      </c>
      <c r="H256" s="12" t="s">
        <v>1725</v>
      </c>
      <c r="I256" s="12" t="s">
        <v>3116</v>
      </c>
      <c r="J256" s="12">
        <v>0</v>
      </c>
      <c r="L256" s="12" t="s">
        <v>3247</v>
      </c>
      <c r="M256" s="12" t="s">
        <v>3118</v>
      </c>
    </row>
    <row r="257" spans="1:13" x14ac:dyDescent="0.25">
      <c r="A257" s="12">
        <v>1323</v>
      </c>
      <c r="B257" s="12" t="s">
        <v>3425</v>
      </c>
      <c r="C257" s="12" t="s">
        <v>21</v>
      </c>
      <c r="D257" s="12" t="s">
        <v>1722</v>
      </c>
      <c r="E257" s="12" t="s">
        <v>3150</v>
      </c>
      <c r="F257" s="12" t="s">
        <v>1995</v>
      </c>
      <c r="G257" s="12" t="s">
        <v>1765</v>
      </c>
      <c r="H257" s="12" t="s">
        <v>1764</v>
      </c>
      <c r="I257" s="12" t="s">
        <v>3116</v>
      </c>
      <c r="J257" s="12">
        <v>0</v>
      </c>
      <c r="L257" s="12" t="s">
        <v>3426</v>
      </c>
      <c r="M257" s="12" t="s">
        <v>3427</v>
      </c>
    </row>
    <row r="258" spans="1:13" x14ac:dyDescent="0.25">
      <c r="A258" s="12">
        <v>1328</v>
      </c>
      <c r="B258" s="12" t="s">
        <v>102</v>
      </c>
      <c r="C258" s="12" t="s">
        <v>27</v>
      </c>
      <c r="D258" s="12" t="s">
        <v>1722</v>
      </c>
      <c r="E258" s="12" t="s">
        <v>3428</v>
      </c>
      <c r="F258" s="12" t="s">
        <v>1730</v>
      </c>
      <c r="G258" s="12" t="s">
        <v>1731</v>
      </c>
      <c r="H258" s="12" t="s">
        <v>1720</v>
      </c>
      <c r="I258" s="12" t="s">
        <v>3116</v>
      </c>
      <c r="J258" s="12">
        <v>0</v>
      </c>
      <c r="L258" s="12" t="s">
        <v>3117</v>
      </c>
      <c r="M258" s="12" t="s">
        <v>3118</v>
      </c>
    </row>
    <row r="259" spans="1:13" x14ac:dyDescent="0.25">
      <c r="A259" s="12">
        <v>1395</v>
      </c>
      <c r="B259" s="12" t="s">
        <v>2287</v>
      </c>
      <c r="C259" s="12" t="s">
        <v>43</v>
      </c>
      <c r="D259" s="12" t="s">
        <v>1722</v>
      </c>
      <c r="E259" s="12" t="s">
        <v>3119</v>
      </c>
      <c r="F259" s="12" t="s">
        <v>1815</v>
      </c>
      <c r="G259" s="12" t="s">
        <v>1816</v>
      </c>
      <c r="H259" s="12" t="s">
        <v>1725</v>
      </c>
      <c r="I259" s="12" t="s">
        <v>3116</v>
      </c>
      <c r="J259" s="12">
        <v>0</v>
      </c>
      <c r="L259" s="12" t="s">
        <v>3429</v>
      </c>
      <c r="M259" s="12" t="s">
        <v>3118</v>
      </c>
    </row>
    <row r="260" spans="1:13" x14ac:dyDescent="0.25">
      <c r="A260" s="12">
        <v>1397</v>
      </c>
      <c r="B260" s="12" t="s">
        <v>2286</v>
      </c>
      <c r="C260" s="12" t="s">
        <v>136</v>
      </c>
      <c r="D260" s="12" t="s">
        <v>1722</v>
      </c>
      <c r="E260" s="12" t="s">
        <v>3141</v>
      </c>
      <c r="F260" s="12" t="s">
        <v>1815</v>
      </c>
      <c r="G260" s="12" t="s">
        <v>1816</v>
      </c>
      <c r="H260" s="12" t="s">
        <v>1725</v>
      </c>
      <c r="I260" s="12" t="s">
        <v>3116</v>
      </c>
      <c r="J260" s="12">
        <v>0</v>
      </c>
      <c r="L260" s="12" t="s">
        <v>3117</v>
      </c>
      <c r="M260" s="12" t="s">
        <v>3118</v>
      </c>
    </row>
    <row r="261" spans="1:13" x14ac:dyDescent="0.25">
      <c r="A261" s="12">
        <v>37464</v>
      </c>
      <c r="B261" s="12" t="s">
        <v>1981</v>
      </c>
      <c r="C261" s="12" t="s">
        <v>107</v>
      </c>
      <c r="D261" s="12" t="s">
        <v>1722</v>
      </c>
      <c r="E261" s="12" t="s">
        <v>3146</v>
      </c>
      <c r="F261" s="12" t="s">
        <v>1815</v>
      </c>
      <c r="G261" s="12" t="s">
        <v>1816</v>
      </c>
      <c r="H261" s="12" t="s">
        <v>1725</v>
      </c>
      <c r="I261" s="12" t="s">
        <v>3116</v>
      </c>
      <c r="J261" s="12">
        <v>0</v>
      </c>
      <c r="L261" s="12" t="s">
        <v>3430</v>
      </c>
      <c r="M261" s="12" t="s">
        <v>3431</v>
      </c>
    </row>
    <row r="262" spans="1:13" x14ac:dyDescent="0.25">
      <c r="A262" s="12">
        <v>1408</v>
      </c>
      <c r="B262" s="12" t="s">
        <v>754</v>
      </c>
      <c r="C262" s="12" t="s">
        <v>755</v>
      </c>
      <c r="D262" s="12" t="s">
        <v>1722</v>
      </c>
      <c r="E262" s="12" t="s">
        <v>3159</v>
      </c>
      <c r="F262" s="12" t="s">
        <v>1815</v>
      </c>
      <c r="G262" s="12" t="s">
        <v>1816</v>
      </c>
      <c r="H262" s="12" t="s">
        <v>1725</v>
      </c>
      <c r="I262" s="12" t="s">
        <v>3116</v>
      </c>
      <c r="J262" s="12">
        <v>0</v>
      </c>
      <c r="L262" s="12" t="s">
        <v>3117</v>
      </c>
      <c r="M262" s="12" t="s">
        <v>3118</v>
      </c>
    </row>
    <row r="263" spans="1:13" x14ac:dyDescent="0.25">
      <c r="A263" s="12">
        <v>1405</v>
      </c>
      <c r="B263" s="12" t="s">
        <v>756</v>
      </c>
      <c r="C263" s="12" t="s">
        <v>43</v>
      </c>
      <c r="D263" s="12" t="s">
        <v>1722</v>
      </c>
      <c r="E263" s="12" t="s">
        <v>3121</v>
      </c>
      <c r="F263" s="12" t="s">
        <v>1815</v>
      </c>
      <c r="G263" s="12" t="s">
        <v>1816</v>
      </c>
      <c r="H263" s="12" t="s">
        <v>1725</v>
      </c>
      <c r="I263" s="12" t="s">
        <v>3116</v>
      </c>
      <c r="J263" s="12">
        <v>0</v>
      </c>
      <c r="L263" s="12" t="s">
        <v>3429</v>
      </c>
      <c r="M263" s="12" t="s">
        <v>3118</v>
      </c>
    </row>
    <row r="264" spans="1:13" x14ac:dyDescent="0.25">
      <c r="A264" s="12">
        <v>1441</v>
      </c>
      <c r="B264" s="12" t="s">
        <v>103</v>
      </c>
      <c r="C264" s="12" t="s">
        <v>36</v>
      </c>
      <c r="D264" s="12" t="s">
        <v>1722</v>
      </c>
      <c r="E264" s="12" t="s">
        <v>3172</v>
      </c>
      <c r="F264" s="12" t="s">
        <v>1815</v>
      </c>
      <c r="G264" s="12" t="s">
        <v>1816</v>
      </c>
      <c r="H264" s="12" t="s">
        <v>1725</v>
      </c>
      <c r="I264" s="12" t="s">
        <v>3116</v>
      </c>
      <c r="J264" s="12">
        <v>0</v>
      </c>
      <c r="L264" s="12" t="s">
        <v>3432</v>
      </c>
      <c r="M264" s="12" t="s">
        <v>3433</v>
      </c>
    </row>
    <row r="265" spans="1:13" x14ac:dyDescent="0.25">
      <c r="A265" s="12">
        <v>31393</v>
      </c>
      <c r="B265" s="12" t="s">
        <v>104</v>
      </c>
      <c r="C265" s="12" t="s">
        <v>43</v>
      </c>
      <c r="D265" s="12" t="s">
        <v>1722</v>
      </c>
      <c r="E265" s="12" t="s">
        <v>3125</v>
      </c>
      <c r="F265" s="12" t="s">
        <v>1815</v>
      </c>
      <c r="G265" s="12" t="s">
        <v>1816</v>
      </c>
      <c r="H265" s="12" t="s">
        <v>1725</v>
      </c>
      <c r="I265" s="12" t="s">
        <v>3116</v>
      </c>
      <c r="J265" s="12">
        <v>0</v>
      </c>
      <c r="L265" s="12" t="s">
        <v>3157</v>
      </c>
      <c r="M265" s="12" t="s">
        <v>3118</v>
      </c>
    </row>
    <row r="266" spans="1:13" x14ac:dyDescent="0.25">
      <c r="A266" s="12">
        <v>37110</v>
      </c>
      <c r="B266" s="12" t="s">
        <v>106</v>
      </c>
      <c r="C266" s="12" t="s">
        <v>107</v>
      </c>
      <c r="D266" s="12" t="s">
        <v>1722</v>
      </c>
      <c r="E266" s="12" t="s">
        <v>3336</v>
      </c>
      <c r="F266" s="12" t="s">
        <v>1815</v>
      </c>
      <c r="G266" s="12" t="s">
        <v>1816</v>
      </c>
      <c r="H266" s="12" t="s">
        <v>1725</v>
      </c>
      <c r="I266" s="12" t="s">
        <v>3116</v>
      </c>
      <c r="J266" s="12">
        <v>0</v>
      </c>
      <c r="L266" s="12" t="s">
        <v>3117</v>
      </c>
      <c r="M266" s="12" t="s">
        <v>3118</v>
      </c>
    </row>
    <row r="267" spans="1:13" x14ac:dyDescent="0.25">
      <c r="A267" s="12">
        <v>12669</v>
      </c>
      <c r="B267" s="12" t="s">
        <v>1572</v>
      </c>
      <c r="C267" s="12" t="s">
        <v>59</v>
      </c>
      <c r="D267" s="12" t="s">
        <v>1722</v>
      </c>
      <c r="E267" s="12" t="s">
        <v>3128</v>
      </c>
      <c r="F267" s="12" t="s">
        <v>1824</v>
      </c>
      <c r="G267" s="12" t="s">
        <v>1825</v>
      </c>
      <c r="H267" s="12" t="s">
        <v>1725</v>
      </c>
      <c r="I267" s="12" t="s">
        <v>3116</v>
      </c>
      <c r="J267" s="12">
        <v>0</v>
      </c>
      <c r="L267" s="12" t="s">
        <v>3434</v>
      </c>
      <c r="M267" s="12" t="s">
        <v>3118</v>
      </c>
    </row>
    <row r="268" spans="1:13" x14ac:dyDescent="0.25">
      <c r="A268" s="12">
        <v>37534</v>
      </c>
      <c r="B268" s="12" t="s">
        <v>3435</v>
      </c>
      <c r="C268" s="12" t="s">
        <v>76</v>
      </c>
      <c r="D268" s="12" t="s">
        <v>1722</v>
      </c>
      <c r="E268" s="12" t="s">
        <v>3146</v>
      </c>
      <c r="F268" s="12" t="s">
        <v>1815</v>
      </c>
      <c r="G268" s="12" t="s">
        <v>1816</v>
      </c>
      <c r="H268" s="12" t="s">
        <v>1725</v>
      </c>
      <c r="I268" s="12" t="s">
        <v>3116</v>
      </c>
      <c r="J268" s="12">
        <v>0</v>
      </c>
      <c r="L268" s="12" t="s">
        <v>3436</v>
      </c>
      <c r="M268" s="12" t="s">
        <v>3437</v>
      </c>
    </row>
    <row r="269" spans="1:13" x14ac:dyDescent="0.25">
      <c r="A269" s="12">
        <v>21991</v>
      </c>
      <c r="B269" s="12" t="s">
        <v>108</v>
      </c>
      <c r="C269" s="12" t="s">
        <v>109</v>
      </c>
      <c r="D269" s="12" t="s">
        <v>1722</v>
      </c>
      <c r="E269" s="12" t="s">
        <v>3146</v>
      </c>
      <c r="F269" s="12" t="s">
        <v>1815</v>
      </c>
      <c r="G269" s="12" t="s">
        <v>1816</v>
      </c>
      <c r="H269" s="12" t="s">
        <v>1725</v>
      </c>
      <c r="I269" s="12" t="s">
        <v>3116</v>
      </c>
      <c r="J269" s="12">
        <v>0</v>
      </c>
      <c r="L269" s="12" t="s">
        <v>3438</v>
      </c>
      <c r="M269" s="12" t="s">
        <v>3439</v>
      </c>
    </row>
    <row r="270" spans="1:13" x14ac:dyDescent="0.25">
      <c r="A270" s="12">
        <v>1452</v>
      </c>
      <c r="B270" s="12" t="s">
        <v>2285</v>
      </c>
      <c r="C270" s="12" t="s">
        <v>27</v>
      </c>
      <c r="D270" s="12" t="s">
        <v>1722</v>
      </c>
      <c r="E270" s="12" t="s">
        <v>3146</v>
      </c>
      <c r="F270" s="12" t="s">
        <v>1984</v>
      </c>
      <c r="G270" s="12" t="s">
        <v>1816</v>
      </c>
      <c r="H270" s="12" t="s">
        <v>1725</v>
      </c>
      <c r="I270" s="12" t="s">
        <v>3116</v>
      </c>
      <c r="J270" s="12">
        <v>0</v>
      </c>
      <c r="L270" s="12" t="s">
        <v>3440</v>
      </c>
      <c r="M270" s="12" t="s">
        <v>3441</v>
      </c>
    </row>
    <row r="271" spans="1:13" x14ac:dyDescent="0.25">
      <c r="A271" s="12">
        <v>1411</v>
      </c>
      <c r="B271" s="12" t="s">
        <v>110</v>
      </c>
      <c r="C271" s="12" t="s">
        <v>111</v>
      </c>
      <c r="D271" s="12" t="s">
        <v>1722</v>
      </c>
      <c r="E271" s="12" t="s">
        <v>3128</v>
      </c>
      <c r="F271" s="12" t="s">
        <v>1815</v>
      </c>
      <c r="G271" s="12" t="s">
        <v>1816</v>
      </c>
      <c r="H271" s="12" t="s">
        <v>1725</v>
      </c>
      <c r="I271" s="12" t="s">
        <v>3116</v>
      </c>
      <c r="J271" s="12">
        <v>0</v>
      </c>
      <c r="L271" s="12" t="s">
        <v>3120</v>
      </c>
      <c r="M271" s="12" t="s">
        <v>3118</v>
      </c>
    </row>
    <row r="272" spans="1:13" x14ac:dyDescent="0.25">
      <c r="A272" s="12">
        <v>1417</v>
      </c>
      <c r="B272" s="12" t="s">
        <v>112</v>
      </c>
      <c r="C272" s="12" t="s">
        <v>56</v>
      </c>
      <c r="D272" s="12" t="s">
        <v>1722</v>
      </c>
      <c r="E272" s="12" t="s">
        <v>3128</v>
      </c>
      <c r="F272" s="12" t="s">
        <v>1815</v>
      </c>
      <c r="G272" s="12" t="s">
        <v>1816</v>
      </c>
      <c r="H272" s="12" t="s">
        <v>1725</v>
      </c>
      <c r="I272" s="12" t="s">
        <v>3116</v>
      </c>
      <c r="J272" s="12">
        <v>0</v>
      </c>
      <c r="L272" s="12" t="s">
        <v>3117</v>
      </c>
      <c r="M272" s="12" t="s">
        <v>3118</v>
      </c>
    </row>
    <row r="273" spans="1:13" x14ac:dyDescent="0.25">
      <c r="A273" s="12">
        <v>1470</v>
      </c>
      <c r="B273" s="12" t="s">
        <v>113</v>
      </c>
      <c r="C273" s="12" t="s">
        <v>56</v>
      </c>
      <c r="D273" s="12" t="s">
        <v>1722</v>
      </c>
      <c r="E273" s="12" t="s">
        <v>3115</v>
      </c>
      <c r="F273" s="12" t="s">
        <v>1815</v>
      </c>
      <c r="G273" s="12" t="s">
        <v>1816</v>
      </c>
      <c r="H273" s="12" t="s">
        <v>1725</v>
      </c>
      <c r="I273" s="12" t="s">
        <v>3116</v>
      </c>
      <c r="J273" s="12">
        <v>0</v>
      </c>
      <c r="L273" s="12" t="s">
        <v>3120</v>
      </c>
      <c r="M273" s="12" t="s">
        <v>3118</v>
      </c>
    </row>
    <row r="274" spans="1:13" x14ac:dyDescent="0.25">
      <c r="A274" s="12">
        <v>36595</v>
      </c>
      <c r="B274" s="12" t="s">
        <v>608</v>
      </c>
      <c r="C274" s="12" t="s">
        <v>36</v>
      </c>
      <c r="D274" s="12" t="s">
        <v>1722</v>
      </c>
      <c r="E274" s="12" t="s">
        <v>3231</v>
      </c>
      <c r="F274" s="12" t="s">
        <v>1815</v>
      </c>
      <c r="G274" s="12" t="s">
        <v>1816</v>
      </c>
      <c r="H274" s="12" t="s">
        <v>1725</v>
      </c>
      <c r="I274" s="12" t="s">
        <v>3116</v>
      </c>
      <c r="J274" s="12">
        <v>0</v>
      </c>
      <c r="L274" s="12" t="s">
        <v>3117</v>
      </c>
      <c r="M274" s="12" t="s">
        <v>3118</v>
      </c>
    </row>
    <row r="275" spans="1:13" x14ac:dyDescent="0.25">
      <c r="A275" s="12">
        <v>1487</v>
      </c>
      <c r="B275" s="12" t="s">
        <v>609</v>
      </c>
      <c r="C275" s="12" t="s">
        <v>36</v>
      </c>
      <c r="D275" s="12" t="s">
        <v>1722</v>
      </c>
      <c r="E275" s="12" t="s">
        <v>3119</v>
      </c>
      <c r="F275" s="12" t="s">
        <v>1815</v>
      </c>
      <c r="G275" s="12" t="s">
        <v>1816</v>
      </c>
      <c r="H275" s="12" t="s">
        <v>1725</v>
      </c>
      <c r="I275" s="12" t="s">
        <v>3116</v>
      </c>
      <c r="J275" s="12">
        <v>0</v>
      </c>
      <c r="L275" s="12" t="s">
        <v>3117</v>
      </c>
      <c r="M275" s="12" t="s">
        <v>3118</v>
      </c>
    </row>
    <row r="276" spans="1:13" x14ac:dyDescent="0.25">
      <c r="A276" s="12">
        <v>72428</v>
      </c>
      <c r="B276" s="12" t="s">
        <v>3442</v>
      </c>
      <c r="C276" s="12" t="s">
        <v>3443</v>
      </c>
      <c r="D276" s="12" t="s">
        <v>1722</v>
      </c>
      <c r="E276" s="12" t="s">
        <v>3119</v>
      </c>
      <c r="F276" s="12" t="s">
        <v>2129</v>
      </c>
      <c r="G276" s="12" t="s">
        <v>1849</v>
      </c>
      <c r="H276" s="12" t="s">
        <v>1819</v>
      </c>
      <c r="I276" s="12" t="s">
        <v>3126</v>
      </c>
      <c r="J276" s="12">
        <v>0</v>
      </c>
      <c r="L276" s="12" t="s">
        <v>3444</v>
      </c>
      <c r="M276" s="12" t="s">
        <v>3118</v>
      </c>
    </row>
    <row r="277" spans="1:13" x14ac:dyDescent="0.25">
      <c r="A277" s="12">
        <v>1502</v>
      </c>
      <c r="B277" s="12" t="s">
        <v>114</v>
      </c>
      <c r="C277" s="12" t="s">
        <v>21</v>
      </c>
      <c r="D277" s="12" t="s">
        <v>1722</v>
      </c>
      <c r="E277" s="12" t="s">
        <v>3195</v>
      </c>
      <c r="F277" s="12" t="s">
        <v>1815</v>
      </c>
      <c r="G277" s="12" t="s">
        <v>1816</v>
      </c>
      <c r="H277" s="12" t="s">
        <v>1725</v>
      </c>
      <c r="I277" s="12" t="s">
        <v>3116</v>
      </c>
      <c r="J277" s="12">
        <v>0</v>
      </c>
      <c r="L277" s="12" t="s">
        <v>3117</v>
      </c>
      <c r="M277" s="12" t="s">
        <v>3118</v>
      </c>
    </row>
    <row r="278" spans="1:13" x14ac:dyDescent="0.25">
      <c r="A278" s="12">
        <v>31375</v>
      </c>
      <c r="B278" s="12" t="s">
        <v>115</v>
      </c>
      <c r="C278" s="12" t="s">
        <v>116</v>
      </c>
      <c r="D278" s="12" t="s">
        <v>1722</v>
      </c>
      <c r="E278" s="12" t="s">
        <v>3125</v>
      </c>
      <c r="F278" s="12" t="s">
        <v>1771</v>
      </c>
      <c r="G278" s="12" t="s">
        <v>1721</v>
      </c>
      <c r="H278" s="12" t="s">
        <v>1720</v>
      </c>
      <c r="I278" s="12" t="s">
        <v>3116</v>
      </c>
      <c r="J278" s="12">
        <v>0</v>
      </c>
      <c r="L278" s="12" t="s">
        <v>3151</v>
      </c>
      <c r="M278" s="12" t="s">
        <v>3118</v>
      </c>
    </row>
    <row r="279" spans="1:13" x14ac:dyDescent="0.25">
      <c r="A279" s="12">
        <v>38359</v>
      </c>
      <c r="B279" s="12" t="s">
        <v>760</v>
      </c>
      <c r="C279" s="12" t="s">
        <v>92</v>
      </c>
      <c r="D279" s="12" t="s">
        <v>1722</v>
      </c>
      <c r="E279" s="12" t="s">
        <v>3125</v>
      </c>
      <c r="F279" s="12" t="s">
        <v>1791</v>
      </c>
      <c r="G279" s="12" t="s">
        <v>1792</v>
      </c>
      <c r="H279" s="12" t="s">
        <v>1822</v>
      </c>
      <c r="I279" s="12" t="s">
        <v>3116</v>
      </c>
      <c r="J279" s="12">
        <v>0</v>
      </c>
      <c r="L279" s="12" t="s">
        <v>3132</v>
      </c>
      <c r="M279" s="12" t="s">
        <v>3118</v>
      </c>
    </row>
    <row r="280" spans="1:13" x14ac:dyDescent="0.25">
      <c r="A280" s="12">
        <v>1529</v>
      </c>
      <c r="B280" s="12" t="s">
        <v>3445</v>
      </c>
      <c r="C280" s="12" t="s">
        <v>211</v>
      </c>
      <c r="D280" s="12" t="s">
        <v>1722</v>
      </c>
      <c r="E280" s="12" t="s">
        <v>3146</v>
      </c>
      <c r="F280" s="12" t="s">
        <v>1794</v>
      </c>
      <c r="G280" s="12" t="s">
        <v>1792</v>
      </c>
      <c r="H280" s="12" t="s">
        <v>1822</v>
      </c>
      <c r="I280" s="12" t="s">
        <v>3116</v>
      </c>
      <c r="J280" s="12">
        <v>0</v>
      </c>
      <c r="L280" s="12" t="s">
        <v>3117</v>
      </c>
      <c r="M280" s="12" t="s">
        <v>3118</v>
      </c>
    </row>
    <row r="281" spans="1:13" x14ac:dyDescent="0.25">
      <c r="A281" s="12">
        <v>23046</v>
      </c>
      <c r="B281" s="12" t="s">
        <v>2531</v>
      </c>
      <c r="C281" s="12" t="s">
        <v>21</v>
      </c>
      <c r="D281" s="12" t="s">
        <v>1722</v>
      </c>
      <c r="E281" s="12" t="s">
        <v>3146</v>
      </c>
      <c r="F281" s="12" t="s">
        <v>1871</v>
      </c>
      <c r="G281" s="12" t="s">
        <v>1765</v>
      </c>
      <c r="H281" s="12" t="s">
        <v>1764</v>
      </c>
      <c r="I281" s="12" t="s">
        <v>3116</v>
      </c>
      <c r="J281" s="12">
        <v>0</v>
      </c>
      <c r="L281" s="12" t="s">
        <v>3140</v>
      </c>
      <c r="M281" s="12" t="s">
        <v>3118</v>
      </c>
    </row>
    <row r="282" spans="1:13" x14ac:dyDescent="0.25">
      <c r="A282" s="12">
        <v>23318</v>
      </c>
      <c r="B282" s="12" t="s">
        <v>118</v>
      </c>
      <c r="C282" s="12" t="s">
        <v>76</v>
      </c>
      <c r="D282" s="12" t="s">
        <v>1722</v>
      </c>
      <c r="E282" s="12" t="s">
        <v>3195</v>
      </c>
      <c r="F282" s="12" t="s">
        <v>2019</v>
      </c>
      <c r="G282" s="12" t="s">
        <v>1849</v>
      </c>
      <c r="H282" s="12" t="s">
        <v>1819</v>
      </c>
      <c r="I282" s="12" t="s">
        <v>3126</v>
      </c>
      <c r="J282" s="12">
        <v>0</v>
      </c>
      <c r="L282" s="12" t="s">
        <v>3117</v>
      </c>
      <c r="M282" s="12" t="s">
        <v>3118</v>
      </c>
    </row>
    <row r="283" spans="1:13" x14ac:dyDescent="0.25">
      <c r="A283" s="12">
        <v>1516</v>
      </c>
      <c r="B283" s="12" t="s">
        <v>764</v>
      </c>
      <c r="C283" s="12" t="s">
        <v>31</v>
      </c>
      <c r="D283" s="12" t="s">
        <v>1722</v>
      </c>
      <c r="E283" s="12" t="s">
        <v>3115</v>
      </c>
      <c r="F283" s="12" t="s">
        <v>1761</v>
      </c>
      <c r="G283" s="12" t="s">
        <v>1762</v>
      </c>
      <c r="H283" s="12" t="s">
        <v>1782</v>
      </c>
      <c r="I283" s="12" t="s">
        <v>1762</v>
      </c>
      <c r="J283" s="12">
        <v>0</v>
      </c>
      <c r="L283" s="12" t="s">
        <v>3117</v>
      </c>
      <c r="M283" s="12" t="s">
        <v>3118</v>
      </c>
    </row>
    <row r="284" spans="1:13" x14ac:dyDescent="0.25">
      <c r="A284" s="12">
        <v>1563</v>
      </c>
      <c r="B284" s="12" t="s">
        <v>3446</v>
      </c>
      <c r="C284" s="12" t="s">
        <v>76</v>
      </c>
      <c r="D284" s="12" t="s">
        <v>1722</v>
      </c>
      <c r="E284" s="12" t="s">
        <v>3146</v>
      </c>
      <c r="F284" s="12" t="s">
        <v>1815</v>
      </c>
      <c r="G284" s="12" t="s">
        <v>1816</v>
      </c>
      <c r="H284" s="12" t="s">
        <v>1725</v>
      </c>
      <c r="I284" s="12" t="s">
        <v>3116</v>
      </c>
      <c r="J284" s="12">
        <v>0</v>
      </c>
      <c r="L284" s="12" t="s">
        <v>3436</v>
      </c>
      <c r="M284" s="12" t="s">
        <v>3437</v>
      </c>
    </row>
    <row r="285" spans="1:13" x14ac:dyDescent="0.25">
      <c r="A285" s="12">
        <v>1574</v>
      </c>
      <c r="B285" s="12" t="s">
        <v>119</v>
      </c>
      <c r="C285" s="12" t="s">
        <v>27</v>
      </c>
      <c r="D285" s="12" t="s">
        <v>1722</v>
      </c>
      <c r="E285" s="12" t="s">
        <v>3128</v>
      </c>
      <c r="F285" s="12" t="s">
        <v>2264</v>
      </c>
      <c r="G285" s="12" t="s">
        <v>1754</v>
      </c>
      <c r="H285" s="12" t="s">
        <v>1753</v>
      </c>
      <c r="I285" s="12" t="s">
        <v>3116</v>
      </c>
      <c r="J285" s="12">
        <v>0</v>
      </c>
      <c r="L285" s="12" t="s">
        <v>3117</v>
      </c>
      <c r="M285" s="12" t="s">
        <v>3118</v>
      </c>
    </row>
    <row r="286" spans="1:13" x14ac:dyDescent="0.25">
      <c r="A286" s="12">
        <v>827445</v>
      </c>
      <c r="B286" s="12" t="s">
        <v>3447</v>
      </c>
      <c r="C286" s="12" t="s">
        <v>78</v>
      </c>
      <c r="D286" s="12" t="s">
        <v>1722</v>
      </c>
      <c r="E286" s="12" t="s">
        <v>3448</v>
      </c>
      <c r="F286" s="12" t="s">
        <v>1869</v>
      </c>
      <c r="G286" s="12" t="s">
        <v>1785</v>
      </c>
      <c r="H286" s="12" t="s">
        <v>1725</v>
      </c>
      <c r="I286" s="12" t="s">
        <v>3116</v>
      </c>
      <c r="J286" s="12">
        <v>0</v>
      </c>
      <c r="L286" s="12" t="s">
        <v>3122</v>
      </c>
      <c r="M286" s="12" t="s">
        <v>3118</v>
      </c>
    </row>
    <row r="287" spans="1:13" x14ac:dyDescent="0.25">
      <c r="A287" s="12">
        <v>1581</v>
      </c>
      <c r="B287" s="12" t="s">
        <v>2332</v>
      </c>
      <c r="C287" s="12" t="s">
        <v>31</v>
      </c>
      <c r="D287" s="12" t="s">
        <v>1722</v>
      </c>
      <c r="E287" s="12" t="s">
        <v>3134</v>
      </c>
      <c r="F287" s="12" t="s">
        <v>1759</v>
      </c>
      <c r="G287" s="12" t="s">
        <v>1760</v>
      </c>
      <c r="H287" s="12" t="s">
        <v>1753</v>
      </c>
      <c r="I287" s="12" t="s">
        <v>3116</v>
      </c>
      <c r="J287" s="12">
        <v>0</v>
      </c>
      <c r="L287" s="12" t="s">
        <v>3117</v>
      </c>
      <c r="M287" s="12" t="s">
        <v>3118</v>
      </c>
    </row>
    <row r="288" spans="1:13" x14ac:dyDescent="0.25">
      <c r="A288" s="12">
        <v>1602</v>
      </c>
      <c r="B288" s="12" t="s">
        <v>3449</v>
      </c>
      <c r="C288" s="12" t="s">
        <v>56</v>
      </c>
      <c r="D288" s="12" t="s">
        <v>1722</v>
      </c>
      <c r="E288" s="12" t="s">
        <v>3146</v>
      </c>
      <c r="F288" s="12" t="s">
        <v>1863</v>
      </c>
      <c r="G288" s="12" t="s">
        <v>1865</v>
      </c>
      <c r="H288" s="12" t="s">
        <v>1864</v>
      </c>
      <c r="I288" s="12" t="s">
        <v>3240</v>
      </c>
      <c r="J288" s="12">
        <v>0</v>
      </c>
      <c r="L288" s="12" t="s">
        <v>3450</v>
      </c>
      <c r="M288" s="12" t="s">
        <v>3118</v>
      </c>
    </row>
    <row r="289" spans="1:13" x14ac:dyDescent="0.25">
      <c r="A289" s="12">
        <v>1613</v>
      </c>
      <c r="B289" s="12" t="s">
        <v>120</v>
      </c>
      <c r="C289" s="12" t="s">
        <v>36</v>
      </c>
      <c r="D289" s="12" t="s">
        <v>1722</v>
      </c>
      <c r="E289" s="12" t="s">
        <v>3227</v>
      </c>
      <c r="F289" s="12" t="s">
        <v>1815</v>
      </c>
      <c r="G289" s="12" t="s">
        <v>1816</v>
      </c>
      <c r="H289" s="12" t="s">
        <v>1725</v>
      </c>
      <c r="I289" s="12" t="s">
        <v>3116</v>
      </c>
      <c r="J289" s="12">
        <v>0</v>
      </c>
      <c r="L289" s="12" t="s">
        <v>3451</v>
      </c>
      <c r="M289" s="12" t="s">
        <v>3118</v>
      </c>
    </row>
    <row r="290" spans="1:13" x14ac:dyDescent="0.25">
      <c r="A290" s="12">
        <v>1616</v>
      </c>
      <c r="B290" s="12" t="s">
        <v>3452</v>
      </c>
      <c r="C290" s="12" t="s">
        <v>56</v>
      </c>
      <c r="D290" s="12" t="s">
        <v>1722</v>
      </c>
      <c r="E290" s="12" t="s">
        <v>3134</v>
      </c>
      <c r="F290" s="12" t="s">
        <v>1784</v>
      </c>
      <c r="G290" s="12" t="s">
        <v>1785</v>
      </c>
      <c r="H290" s="12" t="s">
        <v>1725</v>
      </c>
      <c r="I290" s="12" t="s">
        <v>3116</v>
      </c>
      <c r="J290" s="12">
        <v>0</v>
      </c>
      <c r="L290" s="12" t="s">
        <v>3120</v>
      </c>
      <c r="M290" s="12" t="s">
        <v>3118</v>
      </c>
    </row>
    <row r="291" spans="1:13" x14ac:dyDescent="0.25">
      <c r="A291" s="12">
        <v>1636</v>
      </c>
      <c r="B291" s="12" t="s">
        <v>3453</v>
      </c>
      <c r="C291" s="12" t="s">
        <v>31</v>
      </c>
      <c r="D291" s="12" t="s">
        <v>1722</v>
      </c>
      <c r="E291" s="12" t="s">
        <v>3136</v>
      </c>
      <c r="F291" s="12" t="s">
        <v>1836</v>
      </c>
      <c r="G291" s="12" t="s">
        <v>1837</v>
      </c>
      <c r="H291" s="12" t="s">
        <v>1725</v>
      </c>
      <c r="I291" s="12" t="s">
        <v>3116</v>
      </c>
      <c r="J291" s="12">
        <v>0</v>
      </c>
      <c r="M291" s="12" t="s">
        <v>3118</v>
      </c>
    </row>
    <row r="292" spans="1:13" x14ac:dyDescent="0.25">
      <c r="A292" s="12">
        <v>33628</v>
      </c>
      <c r="B292" s="12" t="s">
        <v>121</v>
      </c>
      <c r="C292" s="12" t="s">
        <v>27</v>
      </c>
      <c r="D292" s="12" t="s">
        <v>1722</v>
      </c>
      <c r="E292" s="12" t="s">
        <v>3195</v>
      </c>
      <c r="F292" s="12" t="s">
        <v>1995</v>
      </c>
      <c r="G292" s="12" t="s">
        <v>1765</v>
      </c>
      <c r="H292" s="12" t="s">
        <v>1764</v>
      </c>
      <c r="I292" s="12" t="s">
        <v>3116</v>
      </c>
      <c r="J292" s="12">
        <v>0</v>
      </c>
      <c r="L292" s="12" t="s">
        <v>3454</v>
      </c>
      <c r="M292" s="12" t="s">
        <v>3118</v>
      </c>
    </row>
    <row r="293" spans="1:13" x14ac:dyDescent="0.25">
      <c r="A293" s="12">
        <v>1639</v>
      </c>
      <c r="B293" s="12" t="s">
        <v>3455</v>
      </c>
      <c r="C293" s="12" t="s">
        <v>27</v>
      </c>
      <c r="D293" s="12" t="s">
        <v>1722</v>
      </c>
      <c r="E293" s="12" t="s">
        <v>3119</v>
      </c>
      <c r="F293" s="12" t="s">
        <v>2264</v>
      </c>
      <c r="G293" s="12" t="s">
        <v>1754</v>
      </c>
      <c r="H293" s="12" t="s">
        <v>1753</v>
      </c>
      <c r="I293" s="12" t="s">
        <v>3116</v>
      </c>
      <c r="J293" s="12">
        <v>0</v>
      </c>
      <c r="L293" s="12" t="s">
        <v>3117</v>
      </c>
      <c r="M293" s="12" t="s">
        <v>3118</v>
      </c>
    </row>
    <row r="294" spans="1:13" x14ac:dyDescent="0.25">
      <c r="A294" s="12">
        <v>31360</v>
      </c>
      <c r="B294" s="12" t="s">
        <v>1574</v>
      </c>
      <c r="C294" s="12" t="s">
        <v>116</v>
      </c>
      <c r="D294" s="12" t="s">
        <v>1722</v>
      </c>
      <c r="E294" s="12" t="s">
        <v>3211</v>
      </c>
      <c r="F294" s="12" t="s">
        <v>1860</v>
      </c>
      <c r="G294" s="12" t="s">
        <v>1816</v>
      </c>
      <c r="H294" s="12" t="s">
        <v>1725</v>
      </c>
      <c r="I294" s="12" t="s">
        <v>3116</v>
      </c>
      <c r="J294" s="12">
        <v>0</v>
      </c>
      <c r="L294" s="12" t="s">
        <v>3412</v>
      </c>
      <c r="M294" s="12" t="s">
        <v>3118</v>
      </c>
    </row>
    <row r="295" spans="1:13" x14ac:dyDescent="0.25">
      <c r="A295" s="12">
        <v>1641</v>
      </c>
      <c r="B295" s="12" t="s">
        <v>766</v>
      </c>
      <c r="C295" s="12" t="s">
        <v>31</v>
      </c>
      <c r="D295" s="12" t="s">
        <v>1722</v>
      </c>
      <c r="E295" s="12" t="s">
        <v>3124</v>
      </c>
      <c r="F295" s="12" t="s">
        <v>1788</v>
      </c>
      <c r="G295" s="12" t="s">
        <v>1762</v>
      </c>
      <c r="H295" s="12" t="s">
        <v>1782</v>
      </c>
      <c r="I295" s="12" t="s">
        <v>3116</v>
      </c>
      <c r="J295" s="12">
        <v>0</v>
      </c>
      <c r="L295" s="12" t="s">
        <v>3117</v>
      </c>
      <c r="M295" s="12" t="s">
        <v>3118</v>
      </c>
    </row>
    <row r="296" spans="1:13" x14ac:dyDescent="0.25">
      <c r="A296" s="12">
        <v>31467</v>
      </c>
      <c r="B296" s="12" t="s">
        <v>3456</v>
      </c>
      <c r="C296" s="12" t="s">
        <v>52</v>
      </c>
      <c r="D296" s="12" t="s">
        <v>1722</v>
      </c>
      <c r="E296" s="12" t="s">
        <v>3457</v>
      </c>
      <c r="F296" s="12" t="s">
        <v>1732</v>
      </c>
      <c r="G296" s="12" t="s">
        <v>1731</v>
      </c>
      <c r="H296" s="12" t="s">
        <v>1720</v>
      </c>
      <c r="I296" s="12" t="s">
        <v>3116</v>
      </c>
      <c r="J296" s="12">
        <v>0</v>
      </c>
      <c r="L296" s="12" t="s">
        <v>3140</v>
      </c>
      <c r="M296" s="12" t="s">
        <v>3118</v>
      </c>
    </row>
    <row r="297" spans="1:13" x14ac:dyDescent="0.25">
      <c r="A297" s="12">
        <v>56300</v>
      </c>
      <c r="B297" s="12" t="s">
        <v>1892</v>
      </c>
      <c r="C297" s="12" t="s">
        <v>84</v>
      </c>
      <c r="D297" s="12" t="s">
        <v>1722</v>
      </c>
      <c r="E297" s="12" t="s">
        <v>3255</v>
      </c>
      <c r="F297" s="12" t="s">
        <v>1891</v>
      </c>
      <c r="G297" s="12" t="s">
        <v>1867</v>
      </c>
      <c r="H297" s="12" t="s">
        <v>1725</v>
      </c>
      <c r="I297" s="12" t="s">
        <v>3116</v>
      </c>
      <c r="J297" s="12">
        <v>0</v>
      </c>
      <c r="L297" s="12" t="s">
        <v>3182</v>
      </c>
      <c r="M297" s="12" t="s">
        <v>3118</v>
      </c>
    </row>
    <row r="298" spans="1:13" x14ac:dyDescent="0.25">
      <c r="A298" s="12">
        <v>41029</v>
      </c>
      <c r="B298" s="12" t="s">
        <v>767</v>
      </c>
      <c r="C298" s="12" t="s">
        <v>84</v>
      </c>
      <c r="D298" s="12" t="s">
        <v>1722</v>
      </c>
      <c r="E298" s="12" t="s">
        <v>3458</v>
      </c>
      <c r="F298" s="12" t="s">
        <v>1787</v>
      </c>
      <c r="G298" s="12" t="s">
        <v>1721</v>
      </c>
      <c r="H298" s="12" t="s">
        <v>1720</v>
      </c>
      <c r="I298" s="12" t="s">
        <v>3116</v>
      </c>
      <c r="J298" s="12">
        <v>0</v>
      </c>
      <c r="L298" s="12" t="s">
        <v>3182</v>
      </c>
      <c r="M298" s="12" t="s">
        <v>3118</v>
      </c>
    </row>
    <row r="299" spans="1:13" x14ac:dyDescent="0.25">
      <c r="A299" s="12">
        <v>35800</v>
      </c>
      <c r="B299" s="12" t="s">
        <v>610</v>
      </c>
      <c r="C299" s="12" t="s">
        <v>27</v>
      </c>
      <c r="D299" s="12" t="s">
        <v>1722</v>
      </c>
      <c r="E299" s="12" t="s">
        <v>3459</v>
      </c>
      <c r="F299" s="12" t="s">
        <v>1732</v>
      </c>
      <c r="G299" s="12" t="s">
        <v>1731</v>
      </c>
      <c r="H299" s="12" t="s">
        <v>1720</v>
      </c>
      <c r="I299" s="12" t="s">
        <v>3116</v>
      </c>
      <c r="J299" s="12">
        <v>0</v>
      </c>
      <c r="L299" s="12" t="s">
        <v>3460</v>
      </c>
      <c r="M299" s="12" t="s">
        <v>3461</v>
      </c>
    </row>
    <row r="300" spans="1:13" x14ac:dyDescent="0.25">
      <c r="A300" s="12">
        <v>827649</v>
      </c>
      <c r="B300" s="12" t="s">
        <v>3462</v>
      </c>
      <c r="C300" s="12" t="s">
        <v>27</v>
      </c>
      <c r="D300" s="12" t="s">
        <v>1722</v>
      </c>
      <c r="E300" s="12" t="s">
        <v>3130</v>
      </c>
      <c r="F300" s="12" t="s">
        <v>1974</v>
      </c>
      <c r="G300" s="12" t="s">
        <v>1975</v>
      </c>
      <c r="H300" s="12" t="s">
        <v>1782</v>
      </c>
      <c r="I300" s="12" t="s">
        <v>3116</v>
      </c>
      <c r="J300" s="12">
        <v>0</v>
      </c>
      <c r="L300" s="12" t="s">
        <v>3463</v>
      </c>
    </row>
    <row r="301" spans="1:13" x14ac:dyDescent="0.25">
      <c r="A301" s="12">
        <v>22901</v>
      </c>
      <c r="B301" s="12" t="s">
        <v>122</v>
      </c>
      <c r="C301" s="12" t="s">
        <v>27</v>
      </c>
      <c r="D301" s="12" t="s">
        <v>1722</v>
      </c>
      <c r="E301" s="12" t="s">
        <v>3130</v>
      </c>
      <c r="F301" s="12" t="s">
        <v>1728</v>
      </c>
      <c r="G301" s="12" t="s">
        <v>1729</v>
      </c>
      <c r="H301" s="12" t="s">
        <v>1720</v>
      </c>
      <c r="I301" s="12" t="s">
        <v>1762</v>
      </c>
      <c r="J301" s="12">
        <v>0</v>
      </c>
      <c r="L301" s="12" t="s">
        <v>3117</v>
      </c>
      <c r="M301" s="12" t="s">
        <v>3118</v>
      </c>
    </row>
    <row r="302" spans="1:13" x14ac:dyDescent="0.25">
      <c r="A302" s="12">
        <v>1680</v>
      </c>
      <c r="B302" s="12" t="s">
        <v>2334</v>
      </c>
      <c r="C302" s="12" t="s">
        <v>48</v>
      </c>
      <c r="D302" s="12" t="s">
        <v>1722</v>
      </c>
      <c r="E302" s="12" t="s">
        <v>3115</v>
      </c>
      <c r="F302" s="12" t="s">
        <v>1815</v>
      </c>
      <c r="G302" s="12" t="s">
        <v>1816</v>
      </c>
      <c r="H302" s="12" t="s">
        <v>1725</v>
      </c>
      <c r="I302" s="12" t="s">
        <v>3116</v>
      </c>
      <c r="J302" s="12">
        <v>0</v>
      </c>
      <c r="L302" s="12" t="s">
        <v>3320</v>
      </c>
      <c r="M302" s="12" t="s">
        <v>3118</v>
      </c>
    </row>
    <row r="303" spans="1:13" x14ac:dyDescent="0.25">
      <c r="A303" s="12">
        <v>1681</v>
      </c>
      <c r="B303" s="12" t="s">
        <v>2283</v>
      </c>
      <c r="C303" s="12" t="s">
        <v>59</v>
      </c>
      <c r="D303" s="12" t="s">
        <v>1722</v>
      </c>
      <c r="E303" s="12" t="s">
        <v>3121</v>
      </c>
      <c r="F303" s="12" t="s">
        <v>2282</v>
      </c>
      <c r="G303" s="12" t="s">
        <v>1803</v>
      </c>
      <c r="H303" s="12" t="s">
        <v>1725</v>
      </c>
      <c r="I303" s="12" t="s">
        <v>3116</v>
      </c>
      <c r="J303" s="12">
        <v>0</v>
      </c>
      <c r="L303" s="12" t="s">
        <v>3464</v>
      </c>
      <c r="M303" s="12" t="s">
        <v>3118</v>
      </c>
    </row>
    <row r="304" spans="1:13" x14ac:dyDescent="0.25">
      <c r="A304" s="12">
        <v>22212</v>
      </c>
      <c r="B304" s="12" t="s">
        <v>3465</v>
      </c>
      <c r="C304" s="12" t="s">
        <v>92</v>
      </c>
      <c r="D304" s="12" t="s">
        <v>1722</v>
      </c>
      <c r="E304" s="12" t="s">
        <v>3128</v>
      </c>
      <c r="F304" s="12" t="s">
        <v>1860</v>
      </c>
      <c r="G304" s="12" t="s">
        <v>1816</v>
      </c>
      <c r="H304" s="12" t="s">
        <v>1725</v>
      </c>
      <c r="I304" s="12" t="s">
        <v>3116</v>
      </c>
      <c r="J304" s="12">
        <v>0</v>
      </c>
      <c r="L304" s="12" t="s">
        <v>3466</v>
      </c>
      <c r="M304" s="12" t="s">
        <v>3118</v>
      </c>
    </row>
    <row r="305" spans="1:13" x14ac:dyDescent="0.25">
      <c r="A305" s="12">
        <v>22082</v>
      </c>
      <c r="B305" s="12" t="s">
        <v>771</v>
      </c>
      <c r="C305" s="12" t="s">
        <v>21</v>
      </c>
      <c r="D305" s="12" t="s">
        <v>1722</v>
      </c>
      <c r="E305" s="12" t="s">
        <v>3255</v>
      </c>
      <c r="F305" s="12" t="s">
        <v>1871</v>
      </c>
      <c r="G305" s="12" t="s">
        <v>1765</v>
      </c>
      <c r="H305" s="12" t="s">
        <v>1764</v>
      </c>
      <c r="I305" s="12" t="s">
        <v>3116</v>
      </c>
      <c r="J305" s="12">
        <v>0</v>
      </c>
      <c r="L305" s="12" t="s">
        <v>3127</v>
      </c>
      <c r="M305" s="12" t="s">
        <v>3118</v>
      </c>
    </row>
    <row r="306" spans="1:13" x14ac:dyDescent="0.25">
      <c r="A306" s="12">
        <v>1650</v>
      </c>
      <c r="B306" s="12" t="s">
        <v>2284</v>
      </c>
      <c r="C306" s="12" t="s">
        <v>76</v>
      </c>
      <c r="D306" s="12" t="s">
        <v>1722</v>
      </c>
      <c r="E306" s="12" t="s">
        <v>3172</v>
      </c>
      <c r="F306" s="12" t="s">
        <v>1815</v>
      </c>
      <c r="G306" s="12" t="s">
        <v>1816</v>
      </c>
      <c r="H306" s="12" t="s">
        <v>1725</v>
      </c>
      <c r="I306" s="12" t="s">
        <v>3116</v>
      </c>
      <c r="J306" s="12">
        <v>0</v>
      </c>
      <c r="L306" s="12" t="s">
        <v>3467</v>
      </c>
      <c r="M306" s="12" t="s">
        <v>3468</v>
      </c>
    </row>
    <row r="307" spans="1:13" x14ac:dyDescent="0.25">
      <c r="A307" s="12">
        <v>35761</v>
      </c>
      <c r="B307" s="12" t="s">
        <v>1990</v>
      </c>
      <c r="C307" s="12" t="s">
        <v>27</v>
      </c>
      <c r="D307" s="12" t="s">
        <v>1722</v>
      </c>
      <c r="E307" s="12" t="s">
        <v>3469</v>
      </c>
      <c r="F307" s="12" t="s">
        <v>1893</v>
      </c>
      <c r="G307" s="12" t="s">
        <v>1852</v>
      </c>
      <c r="H307" s="12" t="s">
        <v>1720</v>
      </c>
      <c r="I307" s="12" t="s">
        <v>3116</v>
      </c>
      <c r="J307" s="12">
        <v>0</v>
      </c>
      <c r="L307" s="12" t="s">
        <v>3470</v>
      </c>
      <c r="M307" s="12" t="s">
        <v>3118</v>
      </c>
    </row>
    <row r="308" spans="1:13" x14ac:dyDescent="0.25">
      <c r="A308" s="12">
        <v>1708</v>
      </c>
      <c r="B308" s="12" t="s">
        <v>772</v>
      </c>
      <c r="C308" s="12" t="s">
        <v>27</v>
      </c>
      <c r="D308" s="12" t="s">
        <v>1722</v>
      </c>
      <c r="E308" s="12" t="s">
        <v>3239</v>
      </c>
      <c r="F308" s="12" t="s">
        <v>1789</v>
      </c>
      <c r="G308" s="12" t="s">
        <v>1790</v>
      </c>
      <c r="H308" s="12" t="s">
        <v>1720</v>
      </c>
      <c r="I308" s="12" t="s">
        <v>3116</v>
      </c>
      <c r="J308" s="12">
        <v>0</v>
      </c>
      <c r="L308" s="12" t="s">
        <v>3117</v>
      </c>
      <c r="M308" s="12" t="s">
        <v>3118</v>
      </c>
    </row>
    <row r="309" spans="1:13" x14ac:dyDescent="0.25">
      <c r="A309" s="12">
        <v>44164</v>
      </c>
      <c r="B309" s="12" t="s">
        <v>773</v>
      </c>
      <c r="C309" s="12" t="s">
        <v>31</v>
      </c>
      <c r="D309" s="12" t="s">
        <v>1722</v>
      </c>
      <c r="E309" s="12" t="s">
        <v>3119</v>
      </c>
      <c r="F309" s="12" t="s">
        <v>1908</v>
      </c>
      <c r="G309" s="12" t="s">
        <v>1909</v>
      </c>
      <c r="H309" s="12" t="s">
        <v>1725</v>
      </c>
      <c r="I309" s="12" t="s">
        <v>3116</v>
      </c>
      <c r="J309" s="12">
        <v>0</v>
      </c>
      <c r="L309" s="12" t="s">
        <v>3117</v>
      </c>
      <c r="M309" s="12" t="s">
        <v>3118</v>
      </c>
    </row>
    <row r="310" spans="1:13" x14ac:dyDescent="0.25">
      <c r="A310" s="12">
        <v>1693</v>
      </c>
      <c r="B310" s="12" t="s">
        <v>2281</v>
      </c>
      <c r="C310" s="12" t="s">
        <v>27</v>
      </c>
      <c r="D310" s="12" t="s">
        <v>1722</v>
      </c>
      <c r="E310" s="12" t="s">
        <v>3128</v>
      </c>
      <c r="F310" s="12" t="s">
        <v>1859</v>
      </c>
      <c r="G310" s="12" t="s">
        <v>1823</v>
      </c>
      <c r="H310" s="12" t="s">
        <v>1822</v>
      </c>
      <c r="I310" s="12" t="s">
        <v>3116</v>
      </c>
      <c r="J310" s="12">
        <v>0</v>
      </c>
      <c r="L310" s="12" t="s">
        <v>3471</v>
      </c>
      <c r="M310" s="12" t="s">
        <v>3118</v>
      </c>
    </row>
    <row r="311" spans="1:13" x14ac:dyDescent="0.25">
      <c r="A311" s="12">
        <v>51510</v>
      </c>
      <c r="B311" s="12" t="s">
        <v>3472</v>
      </c>
      <c r="C311" s="12" t="s">
        <v>84</v>
      </c>
      <c r="D311" s="12" t="s">
        <v>1722</v>
      </c>
      <c r="E311" s="12" t="s">
        <v>3225</v>
      </c>
      <c r="F311" s="12" t="s">
        <v>1924</v>
      </c>
      <c r="G311" s="12" t="s">
        <v>1852</v>
      </c>
      <c r="H311" s="12" t="s">
        <v>1720</v>
      </c>
      <c r="I311" s="12" t="s">
        <v>3116</v>
      </c>
      <c r="J311" s="12">
        <v>0</v>
      </c>
      <c r="L311" s="12" t="s">
        <v>3473</v>
      </c>
      <c r="M311" s="12" t="s">
        <v>3118</v>
      </c>
    </row>
    <row r="312" spans="1:13" x14ac:dyDescent="0.25">
      <c r="A312" s="12">
        <v>70630</v>
      </c>
      <c r="B312" s="12" t="s">
        <v>775</v>
      </c>
      <c r="C312" s="12" t="s">
        <v>84</v>
      </c>
      <c r="D312" s="12" t="s">
        <v>1722</v>
      </c>
      <c r="E312" s="12" t="s">
        <v>3124</v>
      </c>
      <c r="J312" s="12">
        <v>0</v>
      </c>
      <c r="L312" s="12" t="s">
        <v>3122</v>
      </c>
      <c r="M312" s="12" t="s">
        <v>3118</v>
      </c>
    </row>
    <row r="313" spans="1:13" x14ac:dyDescent="0.25">
      <c r="A313" s="12">
        <v>51980</v>
      </c>
      <c r="B313" s="12" t="s">
        <v>3474</v>
      </c>
      <c r="C313" s="12" t="s">
        <v>84</v>
      </c>
      <c r="D313" s="12" t="s">
        <v>1722</v>
      </c>
      <c r="E313" s="12" t="s">
        <v>3162</v>
      </c>
      <c r="F313" s="12" t="s">
        <v>1846</v>
      </c>
      <c r="G313" s="12" t="s">
        <v>1726</v>
      </c>
      <c r="H313" s="12" t="s">
        <v>1725</v>
      </c>
      <c r="I313" s="12" t="s">
        <v>3116</v>
      </c>
      <c r="J313" s="12">
        <v>0</v>
      </c>
      <c r="M313" s="12" t="s">
        <v>3118</v>
      </c>
    </row>
    <row r="314" spans="1:13" x14ac:dyDescent="0.25">
      <c r="A314" s="12">
        <v>832061</v>
      </c>
      <c r="B314" s="12" t="s">
        <v>3475</v>
      </c>
      <c r="C314" s="12" t="s">
        <v>56</v>
      </c>
      <c r="D314" s="12" t="s">
        <v>1722</v>
      </c>
      <c r="E314" s="12" t="s">
        <v>3150</v>
      </c>
      <c r="F314" s="12" t="s">
        <v>1903</v>
      </c>
      <c r="G314" s="12" t="s">
        <v>1803</v>
      </c>
      <c r="H314" s="12" t="s">
        <v>1725</v>
      </c>
      <c r="I314" s="12" t="s">
        <v>3116</v>
      </c>
      <c r="J314" s="12">
        <v>0</v>
      </c>
      <c r="L314" s="12" t="s">
        <v>3122</v>
      </c>
      <c r="M314" s="12" t="s">
        <v>3118</v>
      </c>
    </row>
    <row r="315" spans="1:13" x14ac:dyDescent="0.25">
      <c r="A315" s="12">
        <v>1794</v>
      </c>
      <c r="B315" s="12" t="s">
        <v>3476</v>
      </c>
      <c r="C315" s="12" t="s">
        <v>252</v>
      </c>
      <c r="D315" s="12" t="s">
        <v>1722</v>
      </c>
      <c r="E315" s="12" t="s">
        <v>3225</v>
      </c>
      <c r="F315" s="12" t="s">
        <v>2072</v>
      </c>
      <c r="G315" s="12" t="s">
        <v>1783</v>
      </c>
      <c r="H315" s="12" t="s">
        <v>1782</v>
      </c>
      <c r="I315" s="12" t="s">
        <v>3142</v>
      </c>
      <c r="J315" s="12">
        <v>0</v>
      </c>
      <c r="M315" s="12" t="s">
        <v>3118</v>
      </c>
    </row>
    <row r="316" spans="1:13" x14ac:dyDescent="0.25">
      <c r="A316" s="12">
        <v>1808</v>
      </c>
      <c r="B316" s="12" t="s">
        <v>2280</v>
      </c>
      <c r="C316" s="12" t="s">
        <v>21</v>
      </c>
      <c r="D316" s="12" t="s">
        <v>1722</v>
      </c>
      <c r="E316" s="12" t="s">
        <v>3128</v>
      </c>
      <c r="F316" s="12" t="s">
        <v>2073</v>
      </c>
      <c r="G316" s="12" t="s">
        <v>1944</v>
      </c>
      <c r="H316" s="12" t="s">
        <v>1782</v>
      </c>
      <c r="I316" s="12" t="s">
        <v>3142</v>
      </c>
      <c r="J316" s="12">
        <v>0</v>
      </c>
      <c r="L316" s="12" t="s">
        <v>3477</v>
      </c>
      <c r="M316" s="12" t="s">
        <v>3478</v>
      </c>
    </row>
    <row r="317" spans="1:13" x14ac:dyDescent="0.25">
      <c r="A317" s="12">
        <v>1812</v>
      </c>
      <c r="B317" s="12" t="s">
        <v>3479</v>
      </c>
      <c r="C317" s="12" t="s">
        <v>39</v>
      </c>
      <c r="D317" s="12" t="s">
        <v>1722</v>
      </c>
      <c r="E317" s="12" t="s">
        <v>3130</v>
      </c>
      <c r="F317" s="12" t="s">
        <v>1851</v>
      </c>
      <c r="G317" s="12" t="s">
        <v>1852</v>
      </c>
      <c r="H317" s="12" t="s">
        <v>1720</v>
      </c>
      <c r="I317" s="12" t="s">
        <v>3116</v>
      </c>
      <c r="J317" s="12">
        <v>0</v>
      </c>
      <c r="L317" s="12" t="s">
        <v>3117</v>
      </c>
      <c r="M317" s="12" t="s">
        <v>3118</v>
      </c>
    </row>
    <row r="318" spans="1:13" x14ac:dyDescent="0.25">
      <c r="A318" s="12">
        <v>53595</v>
      </c>
      <c r="B318" s="12" t="s">
        <v>3480</v>
      </c>
      <c r="C318" s="12" t="s">
        <v>59</v>
      </c>
      <c r="D318" s="12" t="s">
        <v>1722</v>
      </c>
      <c r="E318" s="12" t="s">
        <v>3121</v>
      </c>
      <c r="F318" s="12" t="s">
        <v>1859</v>
      </c>
      <c r="G318" s="12" t="s">
        <v>1823</v>
      </c>
      <c r="H318" s="12" t="s">
        <v>1822</v>
      </c>
      <c r="I318" s="12" t="s">
        <v>3116</v>
      </c>
      <c r="J318" s="12">
        <v>0</v>
      </c>
      <c r="L318" s="12" t="s">
        <v>3481</v>
      </c>
      <c r="M318" s="12" t="s">
        <v>3482</v>
      </c>
    </row>
    <row r="319" spans="1:13" x14ac:dyDescent="0.25">
      <c r="A319" s="12">
        <v>1823</v>
      </c>
      <c r="B319" s="12" t="s">
        <v>1576</v>
      </c>
      <c r="C319" s="12" t="s">
        <v>21</v>
      </c>
      <c r="D319" s="12" t="s">
        <v>1722</v>
      </c>
      <c r="E319" s="12" t="s">
        <v>3146</v>
      </c>
      <c r="F319" s="12" t="s">
        <v>1860</v>
      </c>
      <c r="G319" s="12" t="s">
        <v>1816</v>
      </c>
      <c r="H319" s="12" t="s">
        <v>1725</v>
      </c>
      <c r="I319" s="12" t="s">
        <v>3116</v>
      </c>
      <c r="J319" s="12">
        <v>0</v>
      </c>
      <c r="L319" s="12" t="s">
        <v>3483</v>
      </c>
      <c r="M319" s="12" t="s">
        <v>3118</v>
      </c>
    </row>
    <row r="320" spans="1:13" x14ac:dyDescent="0.25">
      <c r="A320" s="12">
        <v>22379</v>
      </c>
      <c r="B320" s="12" t="s">
        <v>123</v>
      </c>
      <c r="C320" s="12" t="s">
        <v>52</v>
      </c>
      <c r="D320" s="12" t="s">
        <v>1722</v>
      </c>
      <c r="E320" s="12" t="s">
        <v>3119</v>
      </c>
      <c r="F320" s="12" t="s">
        <v>1775</v>
      </c>
      <c r="G320" s="12" t="s">
        <v>1743</v>
      </c>
      <c r="H320" s="12" t="s">
        <v>1720</v>
      </c>
      <c r="I320" s="12" t="s">
        <v>3351</v>
      </c>
      <c r="J320" s="12">
        <v>0</v>
      </c>
      <c r="L320" s="12" t="s">
        <v>3484</v>
      </c>
      <c r="M320" s="12" t="s">
        <v>3485</v>
      </c>
    </row>
    <row r="321" spans="1:13" x14ac:dyDescent="0.25">
      <c r="A321" s="12">
        <v>1857</v>
      </c>
      <c r="B321" s="12" t="s">
        <v>611</v>
      </c>
      <c r="C321" s="12" t="s">
        <v>27</v>
      </c>
      <c r="D321" s="12" t="s">
        <v>1722</v>
      </c>
      <c r="E321" s="12" t="s">
        <v>3128</v>
      </c>
      <c r="F321" s="12" t="s">
        <v>1971</v>
      </c>
      <c r="G321" s="12" t="s">
        <v>1760</v>
      </c>
      <c r="H321" s="12" t="s">
        <v>1753</v>
      </c>
      <c r="I321" s="12" t="s">
        <v>3116</v>
      </c>
      <c r="J321" s="12">
        <v>0</v>
      </c>
      <c r="L321" s="12" t="s">
        <v>3117</v>
      </c>
      <c r="M321" s="12" t="s">
        <v>3118</v>
      </c>
    </row>
    <row r="322" spans="1:13" x14ac:dyDescent="0.25">
      <c r="A322" s="12">
        <v>57963</v>
      </c>
      <c r="B322" s="12" t="s">
        <v>3486</v>
      </c>
      <c r="C322" s="12" t="s">
        <v>27</v>
      </c>
      <c r="D322" s="12" t="s">
        <v>1722</v>
      </c>
      <c r="E322" s="12" t="s">
        <v>3487</v>
      </c>
      <c r="F322" s="12" t="s">
        <v>1761</v>
      </c>
      <c r="G322" s="12" t="s">
        <v>1762</v>
      </c>
      <c r="H322" s="12" t="s">
        <v>1782</v>
      </c>
      <c r="I322" s="12" t="s">
        <v>1762</v>
      </c>
      <c r="J322" s="12">
        <v>0</v>
      </c>
      <c r="L322" s="12" t="s">
        <v>3245</v>
      </c>
      <c r="M322" s="12" t="s">
        <v>3118</v>
      </c>
    </row>
    <row r="323" spans="1:13" x14ac:dyDescent="0.25">
      <c r="A323" s="12">
        <v>51307</v>
      </c>
      <c r="B323" s="12" t="s">
        <v>3488</v>
      </c>
      <c r="C323" s="12" t="s">
        <v>27</v>
      </c>
      <c r="D323" s="12" t="s">
        <v>1722</v>
      </c>
      <c r="E323" s="12" t="s">
        <v>3166</v>
      </c>
      <c r="F323" s="12" t="s">
        <v>1771</v>
      </c>
      <c r="G323" s="12" t="s">
        <v>1721</v>
      </c>
      <c r="H323" s="12" t="s">
        <v>1720</v>
      </c>
      <c r="I323" s="12" t="s">
        <v>3116</v>
      </c>
      <c r="J323" s="12">
        <v>0</v>
      </c>
      <c r="L323" s="12" t="s">
        <v>3300</v>
      </c>
      <c r="M323" s="12" t="s">
        <v>3118</v>
      </c>
    </row>
    <row r="324" spans="1:13" x14ac:dyDescent="0.25">
      <c r="A324" s="12">
        <v>15673</v>
      </c>
      <c r="B324" s="12" t="s">
        <v>3489</v>
      </c>
      <c r="C324" s="12" t="s">
        <v>56</v>
      </c>
      <c r="D324" s="12" t="s">
        <v>1722</v>
      </c>
      <c r="E324" s="12" t="s">
        <v>3146</v>
      </c>
      <c r="F324" s="12" t="s">
        <v>1787</v>
      </c>
      <c r="G324" s="12" t="s">
        <v>1721</v>
      </c>
      <c r="H324" s="12" t="s">
        <v>1720</v>
      </c>
      <c r="I324" s="12" t="s">
        <v>3116</v>
      </c>
      <c r="J324" s="12">
        <v>0</v>
      </c>
      <c r="L324" s="12" t="s">
        <v>3490</v>
      </c>
      <c r="M324" s="12" t="s">
        <v>3491</v>
      </c>
    </row>
    <row r="325" spans="1:13" x14ac:dyDescent="0.25">
      <c r="A325" s="12">
        <v>1875</v>
      </c>
      <c r="B325" s="12" t="s">
        <v>124</v>
      </c>
      <c r="C325" s="12" t="s">
        <v>27</v>
      </c>
      <c r="D325" s="12" t="s">
        <v>1722</v>
      </c>
      <c r="E325" s="12" t="s">
        <v>3146</v>
      </c>
      <c r="F325" s="12" t="s">
        <v>1984</v>
      </c>
      <c r="G325" s="12" t="s">
        <v>1816</v>
      </c>
      <c r="H325" s="12" t="s">
        <v>1725</v>
      </c>
      <c r="I325" s="12" t="s">
        <v>3116</v>
      </c>
      <c r="J325" s="12">
        <v>0</v>
      </c>
      <c r="L325" s="12" t="s">
        <v>3117</v>
      </c>
      <c r="M325" s="12" t="s">
        <v>3118</v>
      </c>
    </row>
    <row r="326" spans="1:13" x14ac:dyDescent="0.25">
      <c r="A326" s="12">
        <v>70637</v>
      </c>
      <c r="B326" s="12" t="s">
        <v>3492</v>
      </c>
      <c r="C326" s="12" t="s">
        <v>84</v>
      </c>
      <c r="D326" s="12" t="s">
        <v>1722</v>
      </c>
      <c r="E326" s="12" t="s">
        <v>3166</v>
      </c>
      <c r="I326" s="12" t="s">
        <v>3116</v>
      </c>
      <c r="J326" s="12">
        <v>0</v>
      </c>
      <c r="L326" s="12" t="s">
        <v>3122</v>
      </c>
      <c r="M326" s="12" t="s">
        <v>3118</v>
      </c>
    </row>
    <row r="327" spans="1:13" x14ac:dyDescent="0.25">
      <c r="A327" s="12">
        <v>1884</v>
      </c>
      <c r="B327" s="12" t="s">
        <v>2279</v>
      </c>
      <c r="C327" s="12" t="s">
        <v>27</v>
      </c>
      <c r="D327" s="12" t="s">
        <v>1722</v>
      </c>
      <c r="E327" s="12" t="s">
        <v>3119</v>
      </c>
      <c r="F327" s="12" t="s">
        <v>1836</v>
      </c>
      <c r="G327" s="12" t="s">
        <v>1837</v>
      </c>
      <c r="H327" s="12" t="s">
        <v>1725</v>
      </c>
      <c r="I327" s="12" t="s">
        <v>3116</v>
      </c>
      <c r="J327" s="12">
        <v>0</v>
      </c>
      <c r="L327" s="12" t="s">
        <v>3493</v>
      </c>
      <c r="M327" s="12" t="s">
        <v>3494</v>
      </c>
    </row>
    <row r="328" spans="1:13" x14ac:dyDescent="0.25">
      <c r="A328" s="12">
        <v>1932</v>
      </c>
      <c r="B328" s="12" t="s">
        <v>612</v>
      </c>
      <c r="C328" s="12" t="s">
        <v>31</v>
      </c>
      <c r="D328" s="12" t="s">
        <v>1722</v>
      </c>
      <c r="E328" s="12" t="s">
        <v>3124</v>
      </c>
      <c r="F328" s="12" t="s">
        <v>1738</v>
      </c>
      <c r="G328" s="12" t="s">
        <v>1739</v>
      </c>
      <c r="H328" s="12" t="s">
        <v>1720</v>
      </c>
      <c r="I328" s="12" t="s">
        <v>3232</v>
      </c>
      <c r="J328" s="12">
        <v>0</v>
      </c>
      <c r="L328" s="12" t="s">
        <v>3495</v>
      </c>
      <c r="M328" s="12" t="s">
        <v>3118</v>
      </c>
    </row>
    <row r="329" spans="1:13" x14ac:dyDescent="0.25">
      <c r="A329" s="12">
        <v>1907</v>
      </c>
      <c r="B329" s="12" t="s">
        <v>3496</v>
      </c>
      <c r="C329" s="12" t="s">
        <v>39</v>
      </c>
      <c r="D329" s="12" t="s">
        <v>1722</v>
      </c>
      <c r="E329" s="12" t="s">
        <v>3239</v>
      </c>
      <c r="F329" s="12" t="s">
        <v>1815</v>
      </c>
      <c r="G329" s="12" t="s">
        <v>1816</v>
      </c>
      <c r="H329" s="12" t="s">
        <v>1725</v>
      </c>
      <c r="I329" s="12" t="s">
        <v>3116</v>
      </c>
      <c r="J329" s="12">
        <v>0</v>
      </c>
      <c r="L329" s="12" t="s">
        <v>3497</v>
      </c>
      <c r="M329" s="12" t="s">
        <v>3118</v>
      </c>
    </row>
    <row r="330" spans="1:13" x14ac:dyDescent="0.25">
      <c r="A330" s="12">
        <v>1464</v>
      </c>
      <c r="B330" s="12" t="s">
        <v>613</v>
      </c>
      <c r="C330" s="12" t="s">
        <v>27</v>
      </c>
      <c r="D330" s="12" t="s">
        <v>1722</v>
      </c>
      <c r="E330" s="12" t="s">
        <v>3166</v>
      </c>
      <c r="F330" s="12" t="s">
        <v>1815</v>
      </c>
      <c r="G330" s="12" t="s">
        <v>1816</v>
      </c>
      <c r="H330" s="12" t="s">
        <v>1725</v>
      </c>
      <c r="I330" s="12" t="s">
        <v>3116</v>
      </c>
      <c r="J330" s="12">
        <v>0</v>
      </c>
      <c r="L330" s="12" t="s">
        <v>3498</v>
      </c>
      <c r="M330" s="12" t="s">
        <v>3118</v>
      </c>
    </row>
    <row r="331" spans="1:13" x14ac:dyDescent="0.25">
      <c r="A331" s="12">
        <v>38093</v>
      </c>
      <c r="B331" s="12" t="s">
        <v>776</v>
      </c>
      <c r="C331" s="12" t="s">
        <v>39</v>
      </c>
      <c r="D331" s="12" t="s">
        <v>1722</v>
      </c>
      <c r="E331" s="12" t="s">
        <v>3125</v>
      </c>
      <c r="F331" s="12" t="s">
        <v>1891</v>
      </c>
      <c r="G331" s="12" t="s">
        <v>1867</v>
      </c>
      <c r="H331" s="12" t="s">
        <v>1725</v>
      </c>
      <c r="I331" s="12" t="s">
        <v>3116</v>
      </c>
      <c r="J331" s="12">
        <v>0</v>
      </c>
      <c r="L331" s="12" t="s">
        <v>3151</v>
      </c>
      <c r="M331" s="12" t="s">
        <v>3118</v>
      </c>
    </row>
    <row r="332" spans="1:13" x14ac:dyDescent="0.25">
      <c r="A332" s="12">
        <v>2017</v>
      </c>
      <c r="B332" s="12" t="s">
        <v>2278</v>
      </c>
      <c r="C332" s="12" t="s">
        <v>27</v>
      </c>
      <c r="D332" s="12" t="s">
        <v>1722</v>
      </c>
      <c r="E332" s="12" t="s">
        <v>3499</v>
      </c>
      <c r="F332" s="12" t="s">
        <v>2277</v>
      </c>
      <c r="G332" s="12" t="s">
        <v>1739</v>
      </c>
      <c r="H332" s="12" t="s">
        <v>1720</v>
      </c>
      <c r="I332" s="12" t="s">
        <v>3232</v>
      </c>
      <c r="J332" s="12">
        <v>0</v>
      </c>
      <c r="L332" s="12" t="s">
        <v>3204</v>
      </c>
      <c r="M332" s="12" t="s">
        <v>3118</v>
      </c>
    </row>
    <row r="333" spans="1:13" x14ac:dyDescent="0.25">
      <c r="A333" s="12">
        <v>22520</v>
      </c>
      <c r="B333" s="12" t="s">
        <v>777</v>
      </c>
      <c r="C333" s="12" t="s">
        <v>39</v>
      </c>
      <c r="D333" s="12" t="s">
        <v>1722</v>
      </c>
      <c r="E333" s="12" t="s">
        <v>3115</v>
      </c>
      <c r="F333" s="12" t="s">
        <v>1915</v>
      </c>
      <c r="G333" s="12" t="s">
        <v>1878</v>
      </c>
      <c r="H333" s="12" t="s">
        <v>1756</v>
      </c>
      <c r="I333" s="12" t="s">
        <v>3129</v>
      </c>
      <c r="J333" s="12">
        <v>0</v>
      </c>
      <c r="L333" s="12" t="s">
        <v>3412</v>
      </c>
      <c r="M333" s="12" t="s">
        <v>3118</v>
      </c>
    </row>
    <row r="334" spans="1:13" x14ac:dyDescent="0.25">
      <c r="A334" s="12">
        <v>64657</v>
      </c>
      <c r="B334" s="12" t="s">
        <v>778</v>
      </c>
      <c r="C334" s="12" t="s">
        <v>52</v>
      </c>
      <c r="D334" s="12" t="s">
        <v>1722</v>
      </c>
      <c r="E334" s="12" t="s">
        <v>3172</v>
      </c>
      <c r="F334" s="12" t="s">
        <v>1871</v>
      </c>
      <c r="G334" s="12" t="s">
        <v>1765</v>
      </c>
      <c r="H334" s="12" t="s">
        <v>1764</v>
      </c>
      <c r="I334" s="12" t="s">
        <v>3116</v>
      </c>
      <c r="J334" s="12">
        <v>0</v>
      </c>
      <c r="L334" s="12" t="s">
        <v>3117</v>
      </c>
      <c r="M334" s="12" t="s">
        <v>3118</v>
      </c>
    </row>
    <row r="335" spans="1:13" x14ac:dyDescent="0.25">
      <c r="A335" s="12">
        <v>1941</v>
      </c>
      <c r="B335" s="12" t="s">
        <v>3500</v>
      </c>
      <c r="C335" s="12" t="s">
        <v>56</v>
      </c>
      <c r="D335" s="12" t="s">
        <v>1722</v>
      </c>
      <c r="E335" s="12" t="s">
        <v>3128</v>
      </c>
      <c r="F335" s="12" t="s">
        <v>1863</v>
      </c>
      <c r="G335" s="12" t="s">
        <v>1865</v>
      </c>
      <c r="H335" s="12" t="s">
        <v>1864</v>
      </c>
      <c r="I335" s="12" t="s">
        <v>3240</v>
      </c>
      <c r="J335" s="12">
        <v>0</v>
      </c>
      <c r="L335" s="12" t="s">
        <v>3501</v>
      </c>
      <c r="M335" s="12" t="s">
        <v>3502</v>
      </c>
    </row>
    <row r="336" spans="1:13" x14ac:dyDescent="0.25">
      <c r="A336" s="12">
        <v>2044</v>
      </c>
      <c r="B336" s="12" t="s">
        <v>3503</v>
      </c>
      <c r="C336" s="12" t="s">
        <v>27</v>
      </c>
      <c r="D336" s="12" t="s">
        <v>1722</v>
      </c>
      <c r="E336" s="12" t="s">
        <v>3255</v>
      </c>
      <c r="F336" s="12" t="s">
        <v>1836</v>
      </c>
      <c r="G336" s="12" t="s">
        <v>1837</v>
      </c>
      <c r="H336" s="12" t="s">
        <v>1725</v>
      </c>
      <c r="I336" s="12" t="s">
        <v>3116</v>
      </c>
      <c r="J336" s="12">
        <v>0</v>
      </c>
      <c r="L336" s="12" t="s">
        <v>3504</v>
      </c>
      <c r="M336" s="12" t="s">
        <v>3118</v>
      </c>
    </row>
    <row r="337" spans="1:13" x14ac:dyDescent="0.25">
      <c r="A337" s="12">
        <v>2055</v>
      </c>
      <c r="B337" s="12" t="s">
        <v>3505</v>
      </c>
      <c r="C337" s="12" t="s">
        <v>27</v>
      </c>
      <c r="D337" s="12" t="s">
        <v>1722</v>
      </c>
      <c r="E337" s="12" t="s">
        <v>3124</v>
      </c>
      <c r="F337" s="12" t="s">
        <v>1780</v>
      </c>
      <c r="G337" s="12" t="s">
        <v>1746</v>
      </c>
      <c r="H337" s="12" t="s">
        <v>1720</v>
      </c>
      <c r="I337" s="12" t="s">
        <v>3348</v>
      </c>
      <c r="J337" s="12">
        <v>0</v>
      </c>
      <c r="L337" s="12" t="s">
        <v>3454</v>
      </c>
      <c r="M337" s="12" t="s">
        <v>3118</v>
      </c>
    </row>
    <row r="338" spans="1:13" x14ac:dyDescent="0.25">
      <c r="A338" s="12">
        <v>2058</v>
      </c>
      <c r="B338" s="12" t="s">
        <v>3506</v>
      </c>
      <c r="C338" s="12" t="s">
        <v>252</v>
      </c>
      <c r="D338" s="12" t="s">
        <v>1722</v>
      </c>
      <c r="E338" s="12" t="s">
        <v>3168</v>
      </c>
      <c r="F338" s="12" t="s">
        <v>1775</v>
      </c>
      <c r="G338" s="12" t="s">
        <v>1743</v>
      </c>
      <c r="H338" s="12" t="s">
        <v>1720</v>
      </c>
      <c r="I338" s="12" t="s">
        <v>3351</v>
      </c>
      <c r="J338" s="12">
        <v>0</v>
      </c>
      <c r="L338" s="12" t="s">
        <v>3507</v>
      </c>
    </row>
    <row r="339" spans="1:13" x14ac:dyDescent="0.25">
      <c r="A339" s="12">
        <v>46807</v>
      </c>
      <c r="B339" s="12" t="s">
        <v>3508</v>
      </c>
      <c r="C339" s="12" t="s">
        <v>92</v>
      </c>
      <c r="D339" s="12" t="s">
        <v>1722</v>
      </c>
      <c r="E339" s="12" t="s">
        <v>3125</v>
      </c>
      <c r="F339" s="12" t="s">
        <v>1789</v>
      </c>
      <c r="G339" s="12" t="s">
        <v>1790</v>
      </c>
      <c r="H339" s="12" t="s">
        <v>1720</v>
      </c>
      <c r="I339" s="12" t="s">
        <v>3116</v>
      </c>
      <c r="J339" s="12">
        <v>0</v>
      </c>
      <c r="L339" s="12" t="s">
        <v>3153</v>
      </c>
      <c r="M339" s="12" t="s">
        <v>3118</v>
      </c>
    </row>
    <row r="340" spans="1:13" x14ac:dyDescent="0.25">
      <c r="A340" s="12">
        <v>45101</v>
      </c>
      <c r="B340" s="12" t="s">
        <v>1955</v>
      </c>
      <c r="C340" s="12" t="s">
        <v>148</v>
      </c>
      <c r="D340" s="12" t="s">
        <v>1722</v>
      </c>
      <c r="E340" s="12" t="s">
        <v>3150</v>
      </c>
      <c r="F340" s="12" t="s">
        <v>1761</v>
      </c>
      <c r="G340" s="12" t="s">
        <v>1762</v>
      </c>
      <c r="H340" s="12" t="s">
        <v>1782</v>
      </c>
      <c r="I340" s="12" t="s">
        <v>1762</v>
      </c>
      <c r="J340" s="12">
        <v>0</v>
      </c>
      <c r="L340" s="12" t="s">
        <v>3132</v>
      </c>
      <c r="M340" s="12" t="s">
        <v>3118</v>
      </c>
    </row>
    <row r="341" spans="1:13" x14ac:dyDescent="0.25">
      <c r="A341" s="12">
        <v>2096</v>
      </c>
      <c r="B341" s="12" t="s">
        <v>125</v>
      </c>
      <c r="C341" s="12" t="s">
        <v>39</v>
      </c>
      <c r="D341" s="12" t="s">
        <v>1722</v>
      </c>
      <c r="E341" s="12" t="s">
        <v>3509</v>
      </c>
      <c r="F341" s="12" t="s">
        <v>1910</v>
      </c>
      <c r="G341" s="12" t="s">
        <v>1765</v>
      </c>
      <c r="H341" s="12" t="s">
        <v>1764</v>
      </c>
      <c r="I341" s="12" t="s">
        <v>3116</v>
      </c>
      <c r="J341" s="12">
        <v>0</v>
      </c>
      <c r="L341" s="12" t="s">
        <v>3117</v>
      </c>
      <c r="M341" s="12" t="s">
        <v>3118</v>
      </c>
    </row>
    <row r="342" spans="1:13" x14ac:dyDescent="0.25">
      <c r="A342" s="12">
        <v>35801</v>
      </c>
      <c r="B342" s="12" t="s">
        <v>614</v>
      </c>
      <c r="C342" s="12" t="s">
        <v>116</v>
      </c>
      <c r="D342" s="12" t="s">
        <v>1722</v>
      </c>
      <c r="E342" s="12" t="s">
        <v>3172</v>
      </c>
      <c r="F342" s="12" t="s">
        <v>1877</v>
      </c>
      <c r="G342" s="12" t="s">
        <v>1878</v>
      </c>
      <c r="H342" s="12" t="s">
        <v>1756</v>
      </c>
      <c r="I342" s="12" t="s">
        <v>3116</v>
      </c>
      <c r="J342" s="12">
        <v>0</v>
      </c>
      <c r="L342" s="12" t="s">
        <v>3122</v>
      </c>
      <c r="M342" s="12" t="s">
        <v>3118</v>
      </c>
    </row>
    <row r="343" spans="1:13" x14ac:dyDescent="0.25">
      <c r="A343" s="12">
        <v>46940</v>
      </c>
      <c r="B343" s="12" t="s">
        <v>126</v>
      </c>
      <c r="C343" s="12" t="s">
        <v>27</v>
      </c>
      <c r="D343" s="12" t="s">
        <v>1722</v>
      </c>
      <c r="E343" s="12" t="s">
        <v>3510</v>
      </c>
      <c r="F343" s="12" t="s">
        <v>1873</v>
      </c>
      <c r="G343" s="12" t="s">
        <v>1874</v>
      </c>
      <c r="H343" s="12" t="s">
        <v>1725</v>
      </c>
      <c r="I343" s="12" t="s">
        <v>3116</v>
      </c>
      <c r="J343" s="12">
        <v>0</v>
      </c>
      <c r="L343" s="12" t="s">
        <v>3511</v>
      </c>
      <c r="M343" s="12" t="s">
        <v>3118</v>
      </c>
    </row>
    <row r="344" spans="1:13" x14ac:dyDescent="0.25">
      <c r="A344" s="12">
        <v>2116</v>
      </c>
      <c r="B344" s="12" t="s">
        <v>3512</v>
      </c>
      <c r="C344" s="12" t="s">
        <v>48</v>
      </c>
      <c r="D344" s="12" t="s">
        <v>1722</v>
      </c>
      <c r="E344" s="12" t="s">
        <v>3150</v>
      </c>
      <c r="F344" s="12" t="s">
        <v>1949</v>
      </c>
      <c r="G344" s="12" t="s">
        <v>1898</v>
      </c>
      <c r="H344" s="12" t="s">
        <v>1720</v>
      </c>
      <c r="I344" s="12" t="s">
        <v>3351</v>
      </c>
      <c r="J344" s="12">
        <v>0</v>
      </c>
      <c r="L344" s="12" t="s">
        <v>3117</v>
      </c>
      <c r="M344" s="12" t="s">
        <v>3118</v>
      </c>
    </row>
    <row r="345" spans="1:13" x14ac:dyDescent="0.25">
      <c r="A345" s="12">
        <v>826704</v>
      </c>
      <c r="B345" s="12" t="s">
        <v>3513</v>
      </c>
      <c r="C345" s="12" t="s">
        <v>43</v>
      </c>
      <c r="D345" s="12" t="s">
        <v>1722</v>
      </c>
      <c r="E345" s="12" t="s">
        <v>3125</v>
      </c>
      <c r="F345" s="12" t="s">
        <v>1891</v>
      </c>
      <c r="G345" s="12" t="s">
        <v>1867</v>
      </c>
      <c r="H345" s="12" t="s">
        <v>1725</v>
      </c>
      <c r="I345" s="12" t="s">
        <v>3116</v>
      </c>
      <c r="J345" s="12">
        <v>0</v>
      </c>
      <c r="L345" s="12" t="s">
        <v>3514</v>
      </c>
      <c r="M345" s="12" t="s">
        <v>3515</v>
      </c>
    </row>
    <row r="346" spans="1:13" x14ac:dyDescent="0.25">
      <c r="A346" s="12">
        <v>2135</v>
      </c>
      <c r="B346" s="12" t="s">
        <v>2276</v>
      </c>
      <c r="C346" s="12" t="s">
        <v>43</v>
      </c>
      <c r="D346" s="12" t="s">
        <v>1722</v>
      </c>
      <c r="E346" s="12" t="s">
        <v>3121</v>
      </c>
      <c r="F346" s="12" t="s">
        <v>1807</v>
      </c>
      <c r="G346" s="12" t="s">
        <v>1762</v>
      </c>
      <c r="H346" s="12" t="s">
        <v>1782</v>
      </c>
      <c r="I346" s="12" t="s">
        <v>1762</v>
      </c>
      <c r="J346" s="12">
        <v>0</v>
      </c>
      <c r="L346" s="12" t="s">
        <v>3516</v>
      </c>
      <c r="M346" s="12" t="s">
        <v>3517</v>
      </c>
    </row>
    <row r="347" spans="1:13" x14ac:dyDescent="0.25">
      <c r="A347" s="12">
        <v>826598</v>
      </c>
      <c r="B347" s="12" t="s">
        <v>127</v>
      </c>
      <c r="C347" s="12" t="s">
        <v>43</v>
      </c>
      <c r="D347" s="12" t="s">
        <v>1722</v>
      </c>
      <c r="E347" s="12" t="s">
        <v>3218</v>
      </c>
      <c r="F347" s="12" t="s">
        <v>1775</v>
      </c>
      <c r="G347" s="12" t="s">
        <v>1743</v>
      </c>
      <c r="H347" s="12" t="s">
        <v>1720</v>
      </c>
      <c r="I347" s="12" t="s">
        <v>3351</v>
      </c>
      <c r="J347" s="12">
        <v>0</v>
      </c>
      <c r="L347" s="12" t="s">
        <v>3157</v>
      </c>
      <c r="M347" s="12" t="s">
        <v>3118</v>
      </c>
    </row>
    <row r="348" spans="1:13" x14ac:dyDescent="0.25">
      <c r="A348" s="12">
        <v>31309</v>
      </c>
      <c r="B348" s="12" t="s">
        <v>1577</v>
      </c>
      <c r="C348" s="12" t="s">
        <v>92</v>
      </c>
      <c r="D348" s="12" t="s">
        <v>1722</v>
      </c>
      <c r="E348" s="12" t="s">
        <v>3282</v>
      </c>
      <c r="F348" s="12" t="s">
        <v>1780</v>
      </c>
      <c r="G348" s="12" t="s">
        <v>1746</v>
      </c>
      <c r="H348" s="12" t="s">
        <v>1720</v>
      </c>
      <c r="I348" s="12" t="s">
        <v>3348</v>
      </c>
      <c r="J348" s="12">
        <v>0</v>
      </c>
      <c r="L348" s="12" t="s">
        <v>3120</v>
      </c>
      <c r="M348" s="12" t="s">
        <v>3118</v>
      </c>
    </row>
    <row r="349" spans="1:13" x14ac:dyDescent="0.25">
      <c r="A349" s="12">
        <v>31947</v>
      </c>
      <c r="B349" s="12" t="s">
        <v>781</v>
      </c>
      <c r="C349" s="12" t="s">
        <v>31</v>
      </c>
      <c r="D349" s="12" t="s">
        <v>1722</v>
      </c>
      <c r="E349" s="12" t="s">
        <v>3128</v>
      </c>
      <c r="F349" s="12" t="s">
        <v>1794</v>
      </c>
      <c r="G349" s="12" t="s">
        <v>1792</v>
      </c>
      <c r="H349" s="12" t="s">
        <v>1822</v>
      </c>
      <c r="I349" s="12" t="s">
        <v>3116</v>
      </c>
      <c r="J349" s="12">
        <v>0</v>
      </c>
      <c r="L349" s="12" t="s">
        <v>3117</v>
      </c>
      <c r="M349" s="12" t="s">
        <v>3118</v>
      </c>
    </row>
    <row r="350" spans="1:13" x14ac:dyDescent="0.25">
      <c r="A350" s="12">
        <v>61298</v>
      </c>
      <c r="B350" s="12" t="s">
        <v>1857</v>
      </c>
      <c r="C350" s="12" t="s">
        <v>27</v>
      </c>
      <c r="D350" s="12" t="s">
        <v>1722</v>
      </c>
      <c r="E350" s="12" t="s">
        <v>3130</v>
      </c>
      <c r="F350" s="12" t="s">
        <v>1761</v>
      </c>
      <c r="G350" s="12" t="s">
        <v>1762</v>
      </c>
      <c r="H350" s="12" t="s">
        <v>1782</v>
      </c>
      <c r="I350" s="12" t="s">
        <v>1762</v>
      </c>
      <c r="J350" s="12">
        <v>0</v>
      </c>
      <c r="L350" s="12" t="s">
        <v>3518</v>
      </c>
      <c r="M350" s="12" t="s">
        <v>3118</v>
      </c>
    </row>
    <row r="351" spans="1:13" x14ac:dyDescent="0.25">
      <c r="A351" s="12">
        <v>21473</v>
      </c>
      <c r="B351" s="12" t="s">
        <v>782</v>
      </c>
      <c r="C351" s="12" t="s">
        <v>43</v>
      </c>
      <c r="D351" s="12" t="s">
        <v>1722</v>
      </c>
      <c r="E351" s="12" t="s">
        <v>3119</v>
      </c>
      <c r="F351" s="12" t="s">
        <v>1887</v>
      </c>
      <c r="G351" s="12" t="s">
        <v>1849</v>
      </c>
      <c r="H351" s="12" t="s">
        <v>1819</v>
      </c>
      <c r="I351" s="12" t="s">
        <v>3126</v>
      </c>
      <c r="J351" s="12">
        <v>0</v>
      </c>
      <c r="L351" s="12" t="s">
        <v>3519</v>
      </c>
      <c r="M351" s="12" t="s">
        <v>3118</v>
      </c>
    </row>
    <row r="352" spans="1:13" x14ac:dyDescent="0.25">
      <c r="A352" s="12">
        <v>61818</v>
      </c>
      <c r="B352" s="12" t="s">
        <v>3520</v>
      </c>
      <c r="C352" s="12" t="s">
        <v>21</v>
      </c>
      <c r="D352" s="12" t="s">
        <v>1722</v>
      </c>
      <c r="E352" s="12" t="s">
        <v>3211</v>
      </c>
      <c r="F352" s="12" t="s">
        <v>3521</v>
      </c>
      <c r="G352" s="12" t="s">
        <v>1739</v>
      </c>
      <c r="H352" s="12" t="s">
        <v>1720</v>
      </c>
      <c r="I352" s="12" t="s">
        <v>3232</v>
      </c>
      <c r="J352" s="12">
        <v>0</v>
      </c>
      <c r="L352" s="12" t="s">
        <v>3522</v>
      </c>
      <c r="M352" s="12" t="s">
        <v>3523</v>
      </c>
    </row>
    <row r="353" spans="1:13" x14ac:dyDescent="0.25">
      <c r="A353" s="12">
        <v>2156</v>
      </c>
      <c r="B353" s="12" t="s">
        <v>128</v>
      </c>
      <c r="C353" s="12" t="s">
        <v>59</v>
      </c>
      <c r="D353" s="12" t="s">
        <v>1722</v>
      </c>
      <c r="E353" s="12" t="s">
        <v>3134</v>
      </c>
      <c r="F353" s="12" t="s">
        <v>1897</v>
      </c>
      <c r="G353" s="12" t="s">
        <v>1898</v>
      </c>
      <c r="H353" s="12" t="s">
        <v>1720</v>
      </c>
      <c r="I353" s="12" t="s">
        <v>3116</v>
      </c>
      <c r="J353" s="12">
        <v>0</v>
      </c>
      <c r="L353" s="12" t="s">
        <v>3524</v>
      </c>
      <c r="M353" s="12" t="s">
        <v>3118</v>
      </c>
    </row>
    <row r="354" spans="1:13" x14ac:dyDescent="0.25">
      <c r="A354" s="12">
        <v>38092</v>
      </c>
      <c r="B354" s="12" t="s">
        <v>615</v>
      </c>
      <c r="C354" s="12" t="s">
        <v>27</v>
      </c>
      <c r="D354" s="12" t="s">
        <v>1722</v>
      </c>
      <c r="E354" s="12" t="s">
        <v>3124</v>
      </c>
      <c r="F354" s="12" t="s">
        <v>1788</v>
      </c>
      <c r="G354" s="12" t="s">
        <v>1762</v>
      </c>
      <c r="H354" s="12" t="s">
        <v>1782</v>
      </c>
      <c r="I354" s="12" t="s">
        <v>3116</v>
      </c>
      <c r="J354" s="12">
        <v>0</v>
      </c>
      <c r="L354" s="12" t="s">
        <v>3525</v>
      </c>
      <c r="M354" s="12" t="s">
        <v>3526</v>
      </c>
    </row>
    <row r="355" spans="1:13" x14ac:dyDescent="0.25">
      <c r="A355" s="12">
        <v>35223</v>
      </c>
      <c r="B355" s="12" t="s">
        <v>2584</v>
      </c>
      <c r="C355" s="12" t="s">
        <v>208</v>
      </c>
      <c r="D355" s="12" t="s">
        <v>1722</v>
      </c>
      <c r="E355" s="12" t="s">
        <v>3128</v>
      </c>
      <c r="F355" s="12" t="s">
        <v>1897</v>
      </c>
      <c r="G355" s="12" t="s">
        <v>1898</v>
      </c>
      <c r="H355" s="12" t="s">
        <v>1720</v>
      </c>
      <c r="I355" s="12" t="s">
        <v>3116</v>
      </c>
      <c r="J355" s="12">
        <v>0</v>
      </c>
      <c r="L355" s="12" t="s">
        <v>3527</v>
      </c>
      <c r="M355" s="12" t="s">
        <v>3528</v>
      </c>
    </row>
    <row r="356" spans="1:13" x14ac:dyDescent="0.25">
      <c r="A356" s="12">
        <v>2191</v>
      </c>
      <c r="B356" s="12" t="s">
        <v>129</v>
      </c>
      <c r="C356" s="12" t="s">
        <v>27</v>
      </c>
      <c r="D356" s="12" t="s">
        <v>1722</v>
      </c>
      <c r="E356" s="12" t="s">
        <v>3128</v>
      </c>
      <c r="F356" s="12" t="s">
        <v>1759</v>
      </c>
      <c r="G356" s="12" t="s">
        <v>1760</v>
      </c>
      <c r="H356" s="12" t="s">
        <v>1753</v>
      </c>
      <c r="I356" s="12" t="s">
        <v>3116</v>
      </c>
      <c r="J356" s="12">
        <v>0</v>
      </c>
      <c r="L356" s="12" t="s">
        <v>3529</v>
      </c>
      <c r="M356" s="12" t="s">
        <v>3118</v>
      </c>
    </row>
    <row r="357" spans="1:13" x14ac:dyDescent="0.25">
      <c r="A357" s="12">
        <v>2297</v>
      </c>
      <c r="B357" s="12" t="s">
        <v>783</v>
      </c>
      <c r="C357" s="12" t="s">
        <v>21</v>
      </c>
      <c r="D357" s="12" t="s">
        <v>1722</v>
      </c>
      <c r="E357" s="12" t="s">
        <v>3115</v>
      </c>
      <c r="F357" s="12" t="s">
        <v>1860</v>
      </c>
      <c r="G357" s="12" t="s">
        <v>1816</v>
      </c>
      <c r="H357" s="12" t="s">
        <v>1725</v>
      </c>
      <c r="I357" s="12" t="s">
        <v>3116</v>
      </c>
      <c r="J357" s="12">
        <v>0</v>
      </c>
      <c r="L357" s="12" t="s">
        <v>3483</v>
      </c>
      <c r="M357" s="12" t="s">
        <v>3118</v>
      </c>
    </row>
    <row r="358" spans="1:13" x14ac:dyDescent="0.25">
      <c r="A358" s="12">
        <v>2280</v>
      </c>
      <c r="B358" s="12" t="s">
        <v>784</v>
      </c>
      <c r="C358" s="12" t="s">
        <v>21</v>
      </c>
      <c r="D358" s="12" t="s">
        <v>1722</v>
      </c>
      <c r="E358" s="12" t="s">
        <v>3225</v>
      </c>
      <c r="F358" s="12" t="s">
        <v>1881</v>
      </c>
      <c r="G358" s="12" t="s">
        <v>1849</v>
      </c>
      <c r="H358" s="12" t="s">
        <v>1819</v>
      </c>
      <c r="I358" s="12" t="s">
        <v>3126</v>
      </c>
      <c r="J358" s="12">
        <v>0</v>
      </c>
      <c r="L358" s="12" t="s">
        <v>3140</v>
      </c>
      <c r="M358" s="12" t="s">
        <v>3118</v>
      </c>
    </row>
    <row r="359" spans="1:13" x14ac:dyDescent="0.25">
      <c r="A359" s="12">
        <v>2326</v>
      </c>
      <c r="B359" s="12" t="s">
        <v>130</v>
      </c>
      <c r="C359" s="12" t="s">
        <v>27</v>
      </c>
      <c r="D359" s="12" t="s">
        <v>1722</v>
      </c>
      <c r="E359" s="12" t="s">
        <v>3119</v>
      </c>
      <c r="F359" s="12" t="s">
        <v>1815</v>
      </c>
      <c r="G359" s="12" t="s">
        <v>1816</v>
      </c>
      <c r="H359" s="12" t="s">
        <v>1725</v>
      </c>
      <c r="I359" s="12" t="s">
        <v>3116</v>
      </c>
      <c r="J359" s="12">
        <v>0</v>
      </c>
      <c r="L359" s="12" t="s">
        <v>3117</v>
      </c>
      <c r="M359" s="12" t="s">
        <v>3118</v>
      </c>
    </row>
    <row r="360" spans="1:13" x14ac:dyDescent="0.25">
      <c r="A360" s="12">
        <v>2335</v>
      </c>
      <c r="B360" s="12" t="s">
        <v>131</v>
      </c>
      <c r="C360" s="12" t="s">
        <v>59</v>
      </c>
      <c r="D360" s="12" t="s">
        <v>1722</v>
      </c>
      <c r="E360" s="12" t="s">
        <v>3121</v>
      </c>
      <c r="F360" s="12" t="s">
        <v>1737</v>
      </c>
      <c r="G360" s="12" t="s">
        <v>1721</v>
      </c>
      <c r="H360" s="12" t="s">
        <v>1720</v>
      </c>
      <c r="I360" s="12" t="s">
        <v>3116</v>
      </c>
      <c r="J360" s="12">
        <v>0</v>
      </c>
      <c r="L360" s="12" t="s">
        <v>3530</v>
      </c>
      <c r="M360" s="12" t="s">
        <v>3118</v>
      </c>
    </row>
    <row r="361" spans="1:13" x14ac:dyDescent="0.25">
      <c r="A361" s="12">
        <v>2354</v>
      </c>
      <c r="B361" s="12" t="s">
        <v>132</v>
      </c>
      <c r="C361" s="12" t="s">
        <v>27</v>
      </c>
      <c r="D361" s="12" t="s">
        <v>1722</v>
      </c>
      <c r="E361" s="12" t="s">
        <v>3139</v>
      </c>
      <c r="F361" s="12" t="s">
        <v>2129</v>
      </c>
      <c r="G361" s="12" t="s">
        <v>1849</v>
      </c>
      <c r="H361" s="12" t="s">
        <v>1819</v>
      </c>
      <c r="I361" s="12" t="s">
        <v>3126</v>
      </c>
      <c r="J361" s="12">
        <v>0</v>
      </c>
      <c r="L361" s="12" t="s">
        <v>3531</v>
      </c>
      <c r="M361" s="12" t="s">
        <v>3532</v>
      </c>
    </row>
    <row r="362" spans="1:13" x14ac:dyDescent="0.25">
      <c r="A362" s="12">
        <v>50117</v>
      </c>
      <c r="B362" s="12" t="s">
        <v>3533</v>
      </c>
      <c r="C362" s="12" t="s">
        <v>56</v>
      </c>
      <c r="D362" s="12" t="s">
        <v>1722</v>
      </c>
      <c r="E362" s="12" t="s">
        <v>3128</v>
      </c>
      <c r="F362" s="12" t="s">
        <v>3534</v>
      </c>
      <c r="G362" s="12" t="s">
        <v>1739</v>
      </c>
      <c r="H362" s="12" t="s">
        <v>1720</v>
      </c>
      <c r="I362" s="12" t="s">
        <v>3232</v>
      </c>
      <c r="J362" s="12">
        <v>0</v>
      </c>
      <c r="L362" s="12" t="s">
        <v>3120</v>
      </c>
      <c r="M362" s="12" t="s">
        <v>3118</v>
      </c>
    </row>
    <row r="363" spans="1:13" x14ac:dyDescent="0.25">
      <c r="A363" s="12">
        <v>2377</v>
      </c>
      <c r="B363" s="12" t="s">
        <v>2275</v>
      </c>
      <c r="C363" s="12" t="s">
        <v>21</v>
      </c>
      <c r="D363" s="12" t="s">
        <v>1722</v>
      </c>
      <c r="E363" s="12" t="s">
        <v>3255</v>
      </c>
      <c r="F363" s="12" t="s">
        <v>1784</v>
      </c>
      <c r="G363" s="12" t="s">
        <v>1785</v>
      </c>
      <c r="H363" s="12" t="s">
        <v>1725</v>
      </c>
      <c r="I363" s="12" t="s">
        <v>3116</v>
      </c>
      <c r="J363" s="12">
        <v>0</v>
      </c>
      <c r="L363" s="12" t="s">
        <v>3117</v>
      </c>
      <c r="M363" s="12" t="s">
        <v>3118</v>
      </c>
    </row>
    <row r="364" spans="1:13" x14ac:dyDescent="0.25">
      <c r="A364" s="12">
        <v>2392</v>
      </c>
      <c r="B364" s="12" t="s">
        <v>3535</v>
      </c>
      <c r="C364" s="12" t="s">
        <v>76</v>
      </c>
      <c r="D364" s="12" t="s">
        <v>1722</v>
      </c>
      <c r="E364" s="12" t="s">
        <v>3146</v>
      </c>
      <c r="F364" s="12" t="s">
        <v>1938</v>
      </c>
      <c r="G364" s="12" t="s">
        <v>1746</v>
      </c>
      <c r="H364" s="12" t="s">
        <v>1720</v>
      </c>
      <c r="I364" s="12" t="s">
        <v>3116</v>
      </c>
      <c r="J364" s="12">
        <v>0</v>
      </c>
      <c r="L364" s="12" t="s">
        <v>3536</v>
      </c>
      <c r="M364" s="12" t="s">
        <v>3537</v>
      </c>
    </row>
    <row r="365" spans="1:13" x14ac:dyDescent="0.25">
      <c r="A365" s="12">
        <v>38459</v>
      </c>
      <c r="B365" s="12" t="s">
        <v>3538</v>
      </c>
      <c r="C365" s="12" t="s">
        <v>27</v>
      </c>
      <c r="D365" s="12" t="s">
        <v>1722</v>
      </c>
      <c r="E365" s="12" t="s">
        <v>3121</v>
      </c>
      <c r="F365" s="12" t="s">
        <v>3539</v>
      </c>
      <c r="G365" s="12" t="s">
        <v>1820</v>
      </c>
      <c r="H365" s="12" t="s">
        <v>1819</v>
      </c>
      <c r="I365" s="12" t="s">
        <v>3340</v>
      </c>
      <c r="J365" s="12">
        <v>0</v>
      </c>
      <c r="L365" s="12" t="s">
        <v>3400</v>
      </c>
      <c r="M365" s="12" t="s">
        <v>3118</v>
      </c>
    </row>
    <row r="366" spans="1:13" x14ac:dyDescent="0.25">
      <c r="A366" s="12">
        <v>2407</v>
      </c>
      <c r="B366" s="12" t="s">
        <v>3540</v>
      </c>
      <c r="C366" s="12" t="s">
        <v>27</v>
      </c>
      <c r="D366" s="12" t="s">
        <v>1722</v>
      </c>
      <c r="E366" s="12" t="s">
        <v>3119</v>
      </c>
      <c r="F366" s="12" t="s">
        <v>1791</v>
      </c>
      <c r="G366" s="12" t="s">
        <v>1792</v>
      </c>
      <c r="H366" s="12" t="s">
        <v>1822</v>
      </c>
      <c r="I366" s="12" t="s">
        <v>3340</v>
      </c>
      <c r="J366" s="12">
        <v>0</v>
      </c>
      <c r="L366" s="12" t="s">
        <v>3541</v>
      </c>
      <c r="M366" s="12" t="s">
        <v>3542</v>
      </c>
    </row>
    <row r="367" spans="1:13" x14ac:dyDescent="0.25">
      <c r="A367" s="12">
        <v>2412</v>
      </c>
      <c r="B367" s="12" t="s">
        <v>3543</v>
      </c>
      <c r="C367" s="12" t="s">
        <v>21</v>
      </c>
      <c r="D367" s="12" t="s">
        <v>1722</v>
      </c>
      <c r="E367" s="12" t="s">
        <v>3128</v>
      </c>
      <c r="F367" s="12" t="s">
        <v>1794</v>
      </c>
      <c r="G367" s="12" t="s">
        <v>1792</v>
      </c>
      <c r="H367" s="12" t="s">
        <v>1822</v>
      </c>
      <c r="I367" s="12" t="s">
        <v>3116</v>
      </c>
      <c r="J367" s="12">
        <v>0</v>
      </c>
      <c r="L367" s="12" t="s">
        <v>3329</v>
      </c>
      <c r="M367" s="12" t="s">
        <v>3118</v>
      </c>
    </row>
    <row r="368" spans="1:13" x14ac:dyDescent="0.25">
      <c r="A368" s="12">
        <v>2414</v>
      </c>
      <c r="B368" s="12" t="s">
        <v>133</v>
      </c>
      <c r="C368" s="12" t="s">
        <v>21</v>
      </c>
      <c r="D368" s="12" t="s">
        <v>1722</v>
      </c>
      <c r="E368" s="12" t="s">
        <v>3128</v>
      </c>
      <c r="F368" s="12" t="s">
        <v>2014</v>
      </c>
      <c r="G368" s="12" t="s">
        <v>1834</v>
      </c>
      <c r="H368" s="12" t="s">
        <v>1833</v>
      </c>
      <c r="I368" s="12" t="s">
        <v>3116</v>
      </c>
      <c r="J368" s="12">
        <v>0</v>
      </c>
      <c r="L368" s="12" t="s">
        <v>3140</v>
      </c>
      <c r="M368" s="12" t="s">
        <v>3118</v>
      </c>
    </row>
    <row r="369" spans="1:13" x14ac:dyDescent="0.25">
      <c r="A369" s="12">
        <v>2426</v>
      </c>
      <c r="B369" s="12" t="s">
        <v>3544</v>
      </c>
      <c r="C369" s="12" t="s">
        <v>39</v>
      </c>
      <c r="D369" s="12" t="s">
        <v>1722</v>
      </c>
      <c r="E369" s="12" t="s">
        <v>3255</v>
      </c>
      <c r="F369" s="12" t="s">
        <v>1836</v>
      </c>
      <c r="G369" s="12" t="s">
        <v>1837</v>
      </c>
      <c r="H369" s="12" t="s">
        <v>1725</v>
      </c>
      <c r="I369" s="12" t="s">
        <v>3116</v>
      </c>
      <c r="J369" s="12">
        <v>0</v>
      </c>
      <c r="L369" s="12" t="s">
        <v>3117</v>
      </c>
      <c r="M369" s="12" t="s">
        <v>3118</v>
      </c>
    </row>
    <row r="370" spans="1:13" x14ac:dyDescent="0.25">
      <c r="A370" s="12">
        <v>2415</v>
      </c>
      <c r="B370" s="12" t="s">
        <v>3545</v>
      </c>
      <c r="C370" s="12" t="s">
        <v>48</v>
      </c>
      <c r="D370" s="12" t="s">
        <v>1722</v>
      </c>
      <c r="E370" s="12" t="s">
        <v>3128</v>
      </c>
      <c r="F370" s="12" t="s">
        <v>1860</v>
      </c>
      <c r="G370" s="12" t="s">
        <v>1816</v>
      </c>
      <c r="H370" s="12" t="s">
        <v>1725</v>
      </c>
      <c r="I370" s="12" t="s">
        <v>3116</v>
      </c>
      <c r="J370" s="12">
        <v>0</v>
      </c>
      <c r="L370" s="12" t="s">
        <v>3320</v>
      </c>
      <c r="M370" s="12" t="s">
        <v>3118</v>
      </c>
    </row>
    <row r="371" spans="1:13" x14ac:dyDescent="0.25">
      <c r="A371" s="12">
        <v>22346</v>
      </c>
      <c r="B371" s="12" t="s">
        <v>3546</v>
      </c>
      <c r="C371" s="12" t="s">
        <v>84</v>
      </c>
      <c r="D371" s="12" t="s">
        <v>1722</v>
      </c>
      <c r="E371" s="12" t="s">
        <v>3146</v>
      </c>
      <c r="F371" s="12" t="s">
        <v>1738</v>
      </c>
      <c r="G371" s="12" t="s">
        <v>1739</v>
      </c>
      <c r="H371" s="12" t="s">
        <v>1720</v>
      </c>
      <c r="I371" s="12" t="s">
        <v>3232</v>
      </c>
      <c r="J371" s="12">
        <v>0</v>
      </c>
      <c r="L371" s="12" t="s">
        <v>3547</v>
      </c>
    </row>
    <row r="372" spans="1:13" x14ac:dyDescent="0.25">
      <c r="A372" s="12">
        <v>53649</v>
      </c>
      <c r="B372" s="12" t="s">
        <v>3548</v>
      </c>
      <c r="C372" s="12" t="s">
        <v>76</v>
      </c>
      <c r="D372" s="12" t="s">
        <v>1722</v>
      </c>
      <c r="E372" s="12" t="s">
        <v>3166</v>
      </c>
      <c r="F372" s="12" t="s">
        <v>1732</v>
      </c>
      <c r="G372" s="12" t="s">
        <v>1731</v>
      </c>
      <c r="H372" s="12" t="s">
        <v>1720</v>
      </c>
      <c r="I372" s="12" t="s">
        <v>3116</v>
      </c>
      <c r="J372" s="12">
        <v>0</v>
      </c>
      <c r="M372" s="12" t="s">
        <v>3118</v>
      </c>
    </row>
    <row r="373" spans="1:13" x14ac:dyDescent="0.25">
      <c r="A373" s="12">
        <v>34395</v>
      </c>
      <c r="B373" s="12" t="s">
        <v>2580</v>
      </c>
      <c r="C373" s="12" t="s">
        <v>43</v>
      </c>
      <c r="D373" s="12" t="s">
        <v>1722</v>
      </c>
      <c r="E373" s="12" t="s">
        <v>3121</v>
      </c>
      <c r="F373" s="12" t="s">
        <v>1789</v>
      </c>
      <c r="G373" s="12" t="s">
        <v>1790</v>
      </c>
      <c r="H373" s="12" t="s">
        <v>1720</v>
      </c>
      <c r="I373" s="12" t="s">
        <v>3116</v>
      </c>
      <c r="J373" s="12">
        <v>0</v>
      </c>
      <c r="L373" s="12" t="s">
        <v>3157</v>
      </c>
      <c r="M373" s="12" t="s">
        <v>3118</v>
      </c>
    </row>
    <row r="374" spans="1:13" x14ac:dyDescent="0.25">
      <c r="A374" s="12">
        <v>2520</v>
      </c>
      <c r="B374" s="12" t="s">
        <v>2340</v>
      </c>
      <c r="C374" s="12" t="s">
        <v>111</v>
      </c>
      <c r="D374" s="12" t="s">
        <v>1722</v>
      </c>
      <c r="E374" s="12" t="s">
        <v>3146</v>
      </c>
      <c r="F374" s="12" t="s">
        <v>2129</v>
      </c>
      <c r="G374" s="12" t="s">
        <v>1849</v>
      </c>
      <c r="H374" s="12" t="s">
        <v>1819</v>
      </c>
      <c r="I374" s="12" t="s">
        <v>3126</v>
      </c>
      <c r="J374" s="12">
        <v>0</v>
      </c>
      <c r="L374" s="12" t="s">
        <v>3117</v>
      </c>
      <c r="M374" s="12" t="s">
        <v>3118</v>
      </c>
    </row>
    <row r="375" spans="1:13" x14ac:dyDescent="0.25">
      <c r="A375" s="12">
        <v>2519</v>
      </c>
      <c r="B375" s="12" t="s">
        <v>134</v>
      </c>
      <c r="C375" s="12" t="s">
        <v>27</v>
      </c>
      <c r="D375" s="12" t="s">
        <v>1722</v>
      </c>
      <c r="E375" s="12" t="s">
        <v>3115</v>
      </c>
      <c r="F375" s="12" t="s">
        <v>1824</v>
      </c>
      <c r="G375" s="12" t="s">
        <v>1825</v>
      </c>
      <c r="H375" s="12" t="s">
        <v>1725</v>
      </c>
      <c r="I375" s="12" t="s">
        <v>3116</v>
      </c>
      <c r="J375" s="12">
        <v>0</v>
      </c>
      <c r="L375" s="12" t="s">
        <v>3117</v>
      </c>
      <c r="M375" s="12" t="s">
        <v>3118</v>
      </c>
    </row>
    <row r="376" spans="1:13" x14ac:dyDescent="0.25">
      <c r="A376" s="12">
        <v>2555</v>
      </c>
      <c r="B376" s="12" t="s">
        <v>3549</v>
      </c>
      <c r="C376" s="12" t="s">
        <v>27</v>
      </c>
      <c r="D376" s="12" t="s">
        <v>1722</v>
      </c>
      <c r="E376" s="12" t="s">
        <v>3124</v>
      </c>
      <c r="F376" s="12" t="s">
        <v>1807</v>
      </c>
      <c r="G376" s="12" t="s">
        <v>1762</v>
      </c>
      <c r="H376" s="12" t="s">
        <v>1782</v>
      </c>
      <c r="I376" s="12" t="s">
        <v>1762</v>
      </c>
      <c r="J376" s="12">
        <v>0</v>
      </c>
      <c r="L376" s="12" t="s">
        <v>3550</v>
      </c>
      <c r="M376" s="12" t="s">
        <v>3118</v>
      </c>
    </row>
    <row r="377" spans="1:13" x14ac:dyDescent="0.25">
      <c r="A377" s="12">
        <v>2573</v>
      </c>
      <c r="B377" s="12" t="s">
        <v>3551</v>
      </c>
      <c r="C377" s="12" t="s">
        <v>56</v>
      </c>
      <c r="D377" s="12" t="s">
        <v>1722</v>
      </c>
      <c r="E377" s="12" t="s">
        <v>3128</v>
      </c>
      <c r="F377" s="12" t="s">
        <v>1735</v>
      </c>
      <c r="G377" s="12" t="s">
        <v>1721</v>
      </c>
      <c r="H377" s="12" t="s">
        <v>1720</v>
      </c>
      <c r="I377" s="12" t="s">
        <v>3116</v>
      </c>
      <c r="J377" s="12">
        <v>0</v>
      </c>
      <c r="L377" s="12" t="s">
        <v>3120</v>
      </c>
      <c r="M377" s="12" t="s">
        <v>3118</v>
      </c>
    </row>
    <row r="378" spans="1:13" x14ac:dyDescent="0.25">
      <c r="A378" s="12">
        <v>8054</v>
      </c>
      <c r="B378" s="12" t="s">
        <v>2222</v>
      </c>
      <c r="C378" s="12" t="s">
        <v>27</v>
      </c>
      <c r="D378" s="12" t="s">
        <v>1722</v>
      </c>
      <c r="E378" s="12" t="s">
        <v>3166</v>
      </c>
      <c r="F378" s="12" t="s">
        <v>2098</v>
      </c>
      <c r="G378" s="12" t="s">
        <v>2099</v>
      </c>
      <c r="H378" s="12" t="s">
        <v>2055</v>
      </c>
      <c r="I378" s="12" t="s">
        <v>3116</v>
      </c>
      <c r="J378" s="12">
        <v>0</v>
      </c>
      <c r="L378" s="12" t="s">
        <v>3552</v>
      </c>
      <c r="M378" s="12" t="s">
        <v>3118</v>
      </c>
    </row>
    <row r="379" spans="1:13" x14ac:dyDescent="0.25">
      <c r="A379" s="12">
        <v>56545</v>
      </c>
      <c r="B379" s="12" t="s">
        <v>3553</v>
      </c>
      <c r="C379" s="12" t="s">
        <v>213</v>
      </c>
      <c r="D379" s="12" t="s">
        <v>1722</v>
      </c>
      <c r="E379" s="12" t="s">
        <v>3134</v>
      </c>
      <c r="F379" s="12" t="s">
        <v>1881</v>
      </c>
      <c r="G379" s="12" t="s">
        <v>1849</v>
      </c>
      <c r="H379" s="12" t="s">
        <v>1819</v>
      </c>
      <c r="I379" s="12" t="s">
        <v>3126</v>
      </c>
      <c r="J379" s="12">
        <v>0</v>
      </c>
      <c r="L379" s="12" t="s">
        <v>3554</v>
      </c>
      <c r="M379" s="12" t="s">
        <v>3555</v>
      </c>
    </row>
    <row r="380" spans="1:13" x14ac:dyDescent="0.25">
      <c r="A380" s="12">
        <v>2588</v>
      </c>
      <c r="B380" s="12" t="s">
        <v>135</v>
      </c>
      <c r="C380" s="12" t="s">
        <v>136</v>
      </c>
      <c r="D380" s="12" t="s">
        <v>1722</v>
      </c>
      <c r="E380" s="12" t="s">
        <v>3141</v>
      </c>
      <c r="F380" s="12" t="s">
        <v>1815</v>
      </c>
      <c r="G380" s="12" t="s">
        <v>1816</v>
      </c>
      <c r="H380" s="12" t="s">
        <v>1725</v>
      </c>
      <c r="I380" s="12" t="s">
        <v>3116</v>
      </c>
      <c r="J380" s="12">
        <v>0</v>
      </c>
      <c r="L380" s="12" t="s">
        <v>3117</v>
      </c>
      <c r="M380" s="12" t="s">
        <v>3118</v>
      </c>
    </row>
    <row r="381" spans="1:13" x14ac:dyDescent="0.25">
      <c r="A381" s="12">
        <v>4081</v>
      </c>
      <c r="B381" s="12" t="s">
        <v>137</v>
      </c>
      <c r="C381" s="12" t="s">
        <v>36</v>
      </c>
      <c r="D381" s="12" t="s">
        <v>1722</v>
      </c>
      <c r="E381" s="12" t="s">
        <v>3141</v>
      </c>
      <c r="F381" s="12" t="s">
        <v>1815</v>
      </c>
      <c r="G381" s="12" t="s">
        <v>1816</v>
      </c>
      <c r="H381" s="12" t="s">
        <v>1725</v>
      </c>
      <c r="I381" s="12" t="s">
        <v>3116</v>
      </c>
      <c r="J381" s="12">
        <v>0</v>
      </c>
      <c r="L381" s="12" t="s">
        <v>3120</v>
      </c>
      <c r="M381" s="12" t="s">
        <v>3118</v>
      </c>
    </row>
    <row r="382" spans="1:13" x14ac:dyDescent="0.25">
      <c r="A382" s="12">
        <v>33636</v>
      </c>
      <c r="B382" s="12" t="s">
        <v>3556</v>
      </c>
      <c r="C382" s="12" t="s">
        <v>27</v>
      </c>
      <c r="D382" s="12" t="s">
        <v>1722</v>
      </c>
      <c r="E382" s="12" t="s">
        <v>3119</v>
      </c>
      <c r="F382" s="12" t="s">
        <v>1903</v>
      </c>
      <c r="G382" s="12" t="s">
        <v>1803</v>
      </c>
      <c r="H382" s="12" t="s">
        <v>1725</v>
      </c>
      <c r="I382" s="12" t="s">
        <v>3116</v>
      </c>
      <c r="J382" s="12">
        <v>0</v>
      </c>
      <c r="L382" s="12" t="s">
        <v>3117</v>
      </c>
      <c r="M382" s="12" t="s">
        <v>3118</v>
      </c>
    </row>
    <row r="383" spans="1:13" x14ac:dyDescent="0.25">
      <c r="A383" s="12">
        <v>59242</v>
      </c>
      <c r="B383" s="12" t="s">
        <v>138</v>
      </c>
      <c r="C383" s="12" t="s">
        <v>27</v>
      </c>
      <c r="D383" s="12" t="s">
        <v>1722</v>
      </c>
      <c r="E383" s="12" t="s">
        <v>3168</v>
      </c>
      <c r="F383" s="12" t="s">
        <v>1863</v>
      </c>
      <c r="G383" s="12" t="s">
        <v>1865</v>
      </c>
      <c r="H383" s="12" t="s">
        <v>1864</v>
      </c>
      <c r="I383" s="12" t="s">
        <v>3240</v>
      </c>
      <c r="J383" s="12">
        <v>0</v>
      </c>
      <c r="L383" s="12" t="s">
        <v>3557</v>
      </c>
      <c r="M383" s="12" t="s">
        <v>3558</v>
      </c>
    </row>
    <row r="384" spans="1:13" x14ac:dyDescent="0.25">
      <c r="A384" s="12">
        <v>71161</v>
      </c>
      <c r="B384" s="12" t="s">
        <v>3559</v>
      </c>
      <c r="C384" s="12" t="s">
        <v>43</v>
      </c>
      <c r="D384" s="12" t="s">
        <v>1722</v>
      </c>
      <c r="E384" s="12" t="s">
        <v>3365</v>
      </c>
      <c r="F384" s="12" t="s">
        <v>1784</v>
      </c>
      <c r="G384" s="12" t="s">
        <v>1785</v>
      </c>
      <c r="H384" s="12" t="s">
        <v>1725</v>
      </c>
      <c r="I384" s="12" t="s">
        <v>3116</v>
      </c>
      <c r="J384" s="12">
        <v>0</v>
      </c>
      <c r="L384" s="12" t="s">
        <v>3157</v>
      </c>
      <c r="M384" s="12" t="s">
        <v>3118</v>
      </c>
    </row>
    <row r="385" spans="1:13" x14ac:dyDescent="0.25">
      <c r="A385" s="12">
        <v>34772</v>
      </c>
      <c r="B385" s="12" t="s">
        <v>1993</v>
      </c>
      <c r="C385" s="12" t="s">
        <v>43</v>
      </c>
      <c r="D385" s="12" t="s">
        <v>1722</v>
      </c>
      <c r="E385" s="12" t="s">
        <v>3119</v>
      </c>
      <c r="F385" s="12" t="s">
        <v>1910</v>
      </c>
      <c r="G385" s="12" t="s">
        <v>1765</v>
      </c>
      <c r="H385" s="12" t="s">
        <v>1764</v>
      </c>
      <c r="I385" s="12" t="s">
        <v>3116</v>
      </c>
      <c r="J385" s="12">
        <v>0</v>
      </c>
      <c r="L385" s="12" t="s">
        <v>3560</v>
      </c>
      <c r="M385" s="12" t="s">
        <v>3118</v>
      </c>
    </row>
    <row r="386" spans="1:13" x14ac:dyDescent="0.25">
      <c r="A386" s="12">
        <v>55980</v>
      </c>
      <c r="B386" s="12" t="s">
        <v>3561</v>
      </c>
      <c r="C386" s="12" t="s">
        <v>252</v>
      </c>
      <c r="D386" s="12" t="s">
        <v>1722</v>
      </c>
      <c r="E386" s="12" t="s">
        <v>3255</v>
      </c>
      <c r="F386" s="12" t="s">
        <v>1761</v>
      </c>
      <c r="G386" s="12" t="s">
        <v>1762</v>
      </c>
      <c r="H386" s="12" t="s">
        <v>1782</v>
      </c>
      <c r="I386" s="12" t="s">
        <v>1762</v>
      </c>
      <c r="J386" s="12">
        <v>0</v>
      </c>
      <c r="L386" s="12" t="s">
        <v>3562</v>
      </c>
      <c r="M386" s="12" t="s">
        <v>3563</v>
      </c>
    </row>
    <row r="387" spans="1:13" x14ac:dyDescent="0.25">
      <c r="A387" s="12">
        <v>2611</v>
      </c>
      <c r="B387" s="12" t="s">
        <v>139</v>
      </c>
      <c r="C387" s="12" t="s">
        <v>27</v>
      </c>
      <c r="D387" s="12" t="s">
        <v>1722</v>
      </c>
      <c r="E387" s="12" t="s">
        <v>3255</v>
      </c>
      <c r="F387" s="12" t="s">
        <v>1876</v>
      </c>
      <c r="G387" s="12" t="s">
        <v>1849</v>
      </c>
      <c r="H387" s="12" t="s">
        <v>1819</v>
      </c>
      <c r="I387" s="12" t="s">
        <v>3126</v>
      </c>
      <c r="J387" s="12">
        <v>0</v>
      </c>
      <c r="L387" s="12" t="s">
        <v>3117</v>
      </c>
      <c r="M387" s="12" t="s">
        <v>3118</v>
      </c>
    </row>
    <row r="388" spans="1:13" x14ac:dyDescent="0.25">
      <c r="A388" s="12">
        <v>62079</v>
      </c>
      <c r="B388" s="12" t="s">
        <v>1844</v>
      </c>
      <c r="C388" s="12" t="s">
        <v>27</v>
      </c>
      <c r="D388" s="12" t="s">
        <v>1722</v>
      </c>
      <c r="E388" s="12" t="s">
        <v>3115</v>
      </c>
      <c r="F388" s="12" t="s">
        <v>1749</v>
      </c>
      <c r="G388" s="12" t="s">
        <v>1746</v>
      </c>
      <c r="H388" s="12" t="s">
        <v>1720</v>
      </c>
      <c r="I388" s="12" t="s">
        <v>3116</v>
      </c>
      <c r="J388" s="12">
        <v>0</v>
      </c>
      <c r="L388" s="12" t="s">
        <v>3564</v>
      </c>
      <c r="M388" s="12" t="s">
        <v>3565</v>
      </c>
    </row>
    <row r="389" spans="1:13" x14ac:dyDescent="0.25">
      <c r="A389" s="12">
        <v>57534</v>
      </c>
      <c r="B389" s="12" t="s">
        <v>3566</v>
      </c>
      <c r="C389" s="12" t="s">
        <v>755</v>
      </c>
      <c r="D389" s="12" t="s">
        <v>1722</v>
      </c>
      <c r="E389" s="12" t="s">
        <v>3172</v>
      </c>
      <c r="F389" s="12" t="s">
        <v>1887</v>
      </c>
      <c r="G389" s="12" t="s">
        <v>1849</v>
      </c>
      <c r="H389" s="12" t="s">
        <v>1819</v>
      </c>
      <c r="I389" s="12" t="s">
        <v>3126</v>
      </c>
      <c r="J389" s="12">
        <v>0</v>
      </c>
      <c r="L389" s="12" t="s">
        <v>3567</v>
      </c>
      <c r="M389" s="12" t="s">
        <v>3568</v>
      </c>
    </row>
    <row r="390" spans="1:13" x14ac:dyDescent="0.25">
      <c r="A390" s="12">
        <v>2683</v>
      </c>
      <c r="B390" s="12" t="s">
        <v>3569</v>
      </c>
      <c r="C390" s="12" t="s">
        <v>56</v>
      </c>
      <c r="D390" s="12" t="s">
        <v>1722</v>
      </c>
      <c r="E390" s="12" t="s">
        <v>3134</v>
      </c>
      <c r="F390" s="12" t="s">
        <v>1815</v>
      </c>
      <c r="G390" s="12" t="s">
        <v>1816</v>
      </c>
      <c r="H390" s="12" t="s">
        <v>1725</v>
      </c>
      <c r="I390" s="12" t="s">
        <v>3116</v>
      </c>
      <c r="J390" s="12">
        <v>0</v>
      </c>
      <c r="L390" s="12" t="s">
        <v>3117</v>
      </c>
      <c r="M390" s="12" t="s">
        <v>3118</v>
      </c>
    </row>
    <row r="391" spans="1:13" x14ac:dyDescent="0.25">
      <c r="A391" s="12">
        <v>2656</v>
      </c>
      <c r="B391" s="12" t="s">
        <v>3570</v>
      </c>
      <c r="C391" s="12" t="s">
        <v>56</v>
      </c>
      <c r="D391" s="12" t="s">
        <v>1722</v>
      </c>
      <c r="E391" s="12" t="s">
        <v>3125</v>
      </c>
      <c r="F391" s="12" t="s">
        <v>1957</v>
      </c>
      <c r="G391" s="12" t="s">
        <v>1958</v>
      </c>
      <c r="H391" s="12" t="s">
        <v>1756</v>
      </c>
      <c r="I391" s="12" t="s">
        <v>3129</v>
      </c>
      <c r="J391" s="12">
        <v>0</v>
      </c>
      <c r="L391" s="12" t="s">
        <v>3117</v>
      </c>
      <c r="M391" s="12" t="s">
        <v>3118</v>
      </c>
    </row>
    <row r="392" spans="1:13" x14ac:dyDescent="0.25">
      <c r="A392" s="12">
        <v>2667</v>
      </c>
      <c r="B392" s="12" t="s">
        <v>3571</v>
      </c>
      <c r="C392" s="12" t="s">
        <v>56</v>
      </c>
      <c r="D392" s="12" t="s">
        <v>1722</v>
      </c>
      <c r="E392" s="12" t="s">
        <v>3128</v>
      </c>
      <c r="F392" s="12" t="s">
        <v>1863</v>
      </c>
      <c r="G392" s="12" t="s">
        <v>1865</v>
      </c>
      <c r="H392" s="12" t="s">
        <v>1864</v>
      </c>
      <c r="I392" s="12" t="s">
        <v>3240</v>
      </c>
      <c r="J392" s="12">
        <v>0</v>
      </c>
      <c r="L392" s="12" t="s">
        <v>3572</v>
      </c>
      <c r="M392" s="12" t="s">
        <v>3118</v>
      </c>
    </row>
    <row r="393" spans="1:13" x14ac:dyDescent="0.25">
      <c r="A393" s="12">
        <v>2666</v>
      </c>
      <c r="B393" s="12" t="s">
        <v>3573</v>
      </c>
      <c r="C393" s="12" t="s">
        <v>56</v>
      </c>
      <c r="D393" s="12" t="s">
        <v>1722</v>
      </c>
      <c r="E393" s="12" t="s">
        <v>3255</v>
      </c>
      <c r="F393" s="12" t="s">
        <v>1957</v>
      </c>
      <c r="G393" s="12" t="s">
        <v>1958</v>
      </c>
      <c r="H393" s="12" t="s">
        <v>1756</v>
      </c>
      <c r="I393" s="12" t="s">
        <v>3129</v>
      </c>
      <c r="J393" s="12">
        <v>0</v>
      </c>
      <c r="L393" s="12" t="s">
        <v>3117</v>
      </c>
      <c r="M393" s="12" t="s">
        <v>3118</v>
      </c>
    </row>
    <row r="394" spans="1:13" x14ac:dyDescent="0.25">
      <c r="A394" s="12">
        <v>2670</v>
      </c>
      <c r="B394" s="12" t="s">
        <v>140</v>
      </c>
      <c r="C394" s="12" t="s">
        <v>56</v>
      </c>
      <c r="D394" s="12" t="s">
        <v>1722</v>
      </c>
      <c r="E394" s="12" t="s">
        <v>3128</v>
      </c>
      <c r="F394" s="12" t="s">
        <v>1859</v>
      </c>
      <c r="G394" s="12" t="s">
        <v>1823</v>
      </c>
      <c r="H394" s="12" t="s">
        <v>1822</v>
      </c>
      <c r="I394" s="12" t="s">
        <v>3116</v>
      </c>
      <c r="J394" s="12">
        <v>0</v>
      </c>
      <c r="L394" s="12" t="s">
        <v>3117</v>
      </c>
      <c r="M394" s="12" t="s">
        <v>3118</v>
      </c>
    </row>
    <row r="395" spans="1:13" x14ac:dyDescent="0.25">
      <c r="A395" s="12">
        <v>52920</v>
      </c>
      <c r="B395" s="12" t="s">
        <v>141</v>
      </c>
      <c r="C395" s="12" t="s">
        <v>21</v>
      </c>
      <c r="D395" s="12" t="s">
        <v>1722</v>
      </c>
      <c r="E395" s="12" t="s">
        <v>3172</v>
      </c>
      <c r="F395" s="12" t="s">
        <v>1912</v>
      </c>
      <c r="G395" s="12" t="s">
        <v>1913</v>
      </c>
      <c r="H395" s="12" t="s">
        <v>1764</v>
      </c>
      <c r="I395" s="12" t="s">
        <v>3116</v>
      </c>
      <c r="J395" s="12">
        <v>0</v>
      </c>
      <c r="L395" s="12" t="s">
        <v>3483</v>
      </c>
      <c r="M395" s="12" t="s">
        <v>3118</v>
      </c>
    </row>
    <row r="396" spans="1:13" x14ac:dyDescent="0.25">
      <c r="A396" s="12">
        <v>2688</v>
      </c>
      <c r="B396" s="12" t="s">
        <v>2274</v>
      </c>
      <c r="C396" s="12" t="s">
        <v>59</v>
      </c>
      <c r="D396" s="12" t="s">
        <v>1722</v>
      </c>
      <c r="E396" s="12" t="s">
        <v>3255</v>
      </c>
      <c r="F396" s="12" t="s">
        <v>1737</v>
      </c>
      <c r="G396" s="12" t="s">
        <v>1721</v>
      </c>
      <c r="H396" s="12" t="s">
        <v>1720</v>
      </c>
      <c r="I396" s="12" t="s">
        <v>3116</v>
      </c>
      <c r="J396" s="12">
        <v>0</v>
      </c>
      <c r="L396" s="12" t="s">
        <v>3524</v>
      </c>
      <c r="M396" s="12" t="s">
        <v>3118</v>
      </c>
    </row>
    <row r="397" spans="1:13" x14ac:dyDescent="0.25">
      <c r="A397" s="12">
        <v>2697</v>
      </c>
      <c r="B397" s="12" t="s">
        <v>142</v>
      </c>
      <c r="C397" s="12" t="s">
        <v>39</v>
      </c>
      <c r="D397" s="12" t="s">
        <v>1722</v>
      </c>
      <c r="E397" s="12" t="s">
        <v>3124</v>
      </c>
      <c r="F397" s="12" t="s">
        <v>1836</v>
      </c>
      <c r="G397" s="12" t="s">
        <v>1837</v>
      </c>
      <c r="H397" s="12" t="s">
        <v>1725</v>
      </c>
      <c r="I397" s="12" t="s">
        <v>3116</v>
      </c>
      <c r="J397" s="12">
        <v>0</v>
      </c>
      <c r="L397" s="12" t="s">
        <v>3140</v>
      </c>
      <c r="M397" s="12" t="s">
        <v>3118</v>
      </c>
    </row>
    <row r="398" spans="1:13" x14ac:dyDescent="0.25">
      <c r="A398" s="12">
        <v>31426</v>
      </c>
      <c r="B398" s="12" t="s">
        <v>143</v>
      </c>
      <c r="C398" s="12" t="s">
        <v>21</v>
      </c>
      <c r="D398" s="12" t="s">
        <v>1722</v>
      </c>
      <c r="E398" s="12" t="s">
        <v>3128</v>
      </c>
      <c r="F398" s="12" t="s">
        <v>1912</v>
      </c>
      <c r="G398" s="12" t="s">
        <v>1913</v>
      </c>
      <c r="H398" s="12" t="s">
        <v>1764</v>
      </c>
      <c r="I398" s="12" t="s">
        <v>3116</v>
      </c>
      <c r="J398" s="12">
        <v>0</v>
      </c>
      <c r="L398" s="12" t="s">
        <v>3117</v>
      </c>
      <c r="M398" s="12" t="s">
        <v>3118</v>
      </c>
    </row>
    <row r="399" spans="1:13" x14ac:dyDescent="0.25">
      <c r="A399" s="12">
        <v>2695</v>
      </c>
      <c r="B399" s="12" t="s">
        <v>790</v>
      </c>
      <c r="C399" s="12" t="s">
        <v>27</v>
      </c>
      <c r="D399" s="12" t="s">
        <v>1722</v>
      </c>
      <c r="E399" s="12" t="s">
        <v>3128</v>
      </c>
      <c r="F399" s="12" t="s">
        <v>1815</v>
      </c>
      <c r="G399" s="12" t="s">
        <v>1816</v>
      </c>
      <c r="H399" s="12" t="s">
        <v>1725</v>
      </c>
      <c r="I399" s="12" t="s">
        <v>3116</v>
      </c>
      <c r="J399" s="12">
        <v>0</v>
      </c>
      <c r="L399" s="12" t="s">
        <v>3574</v>
      </c>
      <c r="M399" s="12" t="s">
        <v>3118</v>
      </c>
    </row>
    <row r="400" spans="1:13" x14ac:dyDescent="0.25">
      <c r="A400" s="12">
        <v>31648</v>
      </c>
      <c r="B400" s="12" t="s">
        <v>1580</v>
      </c>
      <c r="C400" s="12" t="s">
        <v>56</v>
      </c>
      <c r="D400" s="12" t="s">
        <v>1722</v>
      </c>
      <c r="E400" s="12" t="s">
        <v>3128</v>
      </c>
      <c r="F400" s="12" t="s">
        <v>1830</v>
      </c>
      <c r="G400" s="12" t="s">
        <v>1831</v>
      </c>
      <c r="H400" s="12" t="s">
        <v>1827</v>
      </c>
      <c r="I400" s="12" t="s">
        <v>3131</v>
      </c>
      <c r="J400" s="12">
        <v>0</v>
      </c>
      <c r="L400" s="12" t="s">
        <v>3575</v>
      </c>
      <c r="M400" s="12" t="s">
        <v>3576</v>
      </c>
    </row>
    <row r="401" spans="1:13" x14ac:dyDescent="0.25">
      <c r="A401" s="12">
        <v>2825</v>
      </c>
      <c r="B401" s="12" t="s">
        <v>3577</v>
      </c>
      <c r="C401" s="12" t="s">
        <v>27</v>
      </c>
      <c r="D401" s="12" t="s">
        <v>1722</v>
      </c>
      <c r="E401" s="12" t="s">
        <v>3128</v>
      </c>
      <c r="F401" s="12" t="s">
        <v>1794</v>
      </c>
      <c r="G401" s="12" t="s">
        <v>1792</v>
      </c>
      <c r="H401" s="12" t="s">
        <v>1822</v>
      </c>
      <c r="I401" s="12" t="s">
        <v>3116</v>
      </c>
      <c r="J401" s="12">
        <v>0</v>
      </c>
      <c r="L401" s="12" t="s">
        <v>3247</v>
      </c>
      <c r="M401" s="12" t="s">
        <v>3118</v>
      </c>
    </row>
    <row r="402" spans="1:13" x14ac:dyDescent="0.25">
      <c r="A402" s="12">
        <v>2802</v>
      </c>
      <c r="B402" s="12" t="s">
        <v>792</v>
      </c>
      <c r="C402" s="12" t="s">
        <v>27</v>
      </c>
      <c r="D402" s="12" t="s">
        <v>1722</v>
      </c>
      <c r="E402" s="12" t="s">
        <v>3225</v>
      </c>
      <c r="F402" s="12" t="s">
        <v>1791</v>
      </c>
      <c r="G402" s="12" t="s">
        <v>1792</v>
      </c>
      <c r="H402" s="12" t="s">
        <v>1822</v>
      </c>
      <c r="I402" s="12" t="s">
        <v>3340</v>
      </c>
      <c r="J402" s="12">
        <v>0</v>
      </c>
      <c r="L402" s="12" t="s">
        <v>3117</v>
      </c>
      <c r="M402" s="12" t="s">
        <v>3118</v>
      </c>
    </row>
    <row r="403" spans="1:13" x14ac:dyDescent="0.25">
      <c r="A403" s="12">
        <v>2851</v>
      </c>
      <c r="B403" s="12" t="s">
        <v>794</v>
      </c>
      <c r="C403" s="12" t="s">
        <v>31</v>
      </c>
      <c r="D403" s="12" t="s">
        <v>1722</v>
      </c>
      <c r="E403" s="12" t="s">
        <v>3159</v>
      </c>
      <c r="F403" s="12" t="s">
        <v>1752</v>
      </c>
      <c r="G403" s="12" t="s">
        <v>1754</v>
      </c>
      <c r="H403" s="12" t="s">
        <v>1753</v>
      </c>
      <c r="I403" s="12" t="s">
        <v>3116</v>
      </c>
      <c r="J403" s="12">
        <v>0</v>
      </c>
      <c r="L403" s="12" t="s">
        <v>3122</v>
      </c>
      <c r="M403" s="12" t="s">
        <v>3118</v>
      </c>
    </row>
    <row r="404" spans="1:13" x14ac:dyDescent="0.25">
      <c r="A404" s="12">
        <v>2797</v>
      </c>
      <c r="B404" s="12" t="s">
        <v>616</v>
      </c>
      <c r="C404" s="12" t="s">
        <v>165</v>
      </c>
      <c r="D404" s="12" t="s">
        <v>1722</v>
      </c>
      <c r="E404" s="12" t="s">
        <v>3124</v>
      </c>
      <c r="F404" s="12" t="s">
        <v>2129</v>
      </c>
      <c r="G404" s="12" t="s">
        <v>1849</v>
      </c>
      <c r="H404" s="12" t="s">
        <v>1819</v>
      </c>
      <c r="I404" s="12" t="s">
        <v>3126</v>
      </c>
      <c r="J404" s="12">
        <v>0</v>
      </c>
      <c r="L404" s="12" t="s">
        <v>3117</v>
      </c>
      <c r="M404" s="12" t="s">
        <v>3118</v>
      </c>
    </row>
    <row r="405" spans="1:13" x14ac:dyDescent="0.25">
      <c r="A405" s="12">
        <v>2870</v>
      </c>
      <c r="B405" s="12" t="s">
        <v>3578</v>
      </c>
      <c r="C405" s="12" t="s">
        <v>27</v>
      </c>
      <c r="D405" s="12" t="s">
        <v>1722</v>
      </c>
      <c r="E405" s="12" t="s">
        <v>3282</v>
      </c>
      <c r="F405" s="12" t="s">
        <v>3579</v>
      </c>
      <c r="G405" s="12" t="s">
        <v>1757</v>
      </c>
      <c r="H405" s="12" t="s">
        <v>1756</v>
      </c>
      <c r="I405" s="12" t="s">
        <v>3129</v>
      </c>
      <c r="J405" s="12">
        <v>0</v>
      </c>
      <c r="L405" s="12" t="s">
        <v>3580</v>
      </c>
      <c r="M405" s="12" t="s">
        <v>3581</v>
      </c>
    </row>
    <row r="406" spans="1:13" x14ac:dyDescent="0.25">
      <c r="A406" s="12">
        <v>2880</v>
      </c>
      <c r="B406" s="12" t="s">
        <v>617</v>
      </c>
      <c r="C406" s="12" t="s">
        <v>39</v>
      </c>
      <c r="D406" s="12" t="s">
        <v>1722</v>
      </c>
      <c r="E406" s="12" t="s">
        <v>3146</v>
      </c>
      <c r="F406" s="12" t="s">
        <v>1986</v>
      </c>
      <c r="G406" s="12" t="s">
        <v>1987</v>
      </c>
      <c r="H406" s="12" t="s">
        <v>1822</v>
      </c>
      <c r="I406" s="12" t="s">
        <v>3116</v>
      </c>
      <c r="J406" s="12">
        <v>0</v>
      </c>
      <c r="L406" s="12" t="s">
        <v>3144</v>
      </c>
      <c r="M406" s="12" t="s">
        <v>3118</v>
      </c>
    </row>
    <row r="407" spans="1:13" x14ac:dyDescent="0.25">
      <c r="A407" s="12">
        <v>21450</v>
      </c>
      <c r="B407" s="12" t="s">
        <v>3582</v>
      </c>
      <c r="C407" s="12" t="s">
        <v>48</v>
      </c>
      <c r="D407" s="12" t="s">
        <v>1722</v>
      </c>
      <c r="E407" s="12" t="s">
        <v>3282</v>
      </c>
      <c r="F407" s="12" t="s">
        <v>1908</v>
      </c>
      <c r="G407" s="12" t="s">
        <v>1909</v>
      </c>
      <c r="H407" s="12" t="s">
        <v>1725</v>
      </c>
      <c r="I407" s="12" t="s">
        <v>3116</v>
      </c>
      <c r="J407" s="12">
        <v>0</v>
      </c>
      <c r="L407" s="12" t="s">
        <v>3320</v>
      </c>
      <c r="M407" s="12" t="s">
        <v>3118</v>
      </c>
    </row>
    <row r="408" spans="1:13" x14ac:dyDescent="0.25">
      <c r="A408" s="12">
        <v>828513</v>
      </c>
      <c r="B408" s="12" t="s">
        <v>3583</v>
      </c>
      <c r="C408" s="12" t="s">
        <v>43</v>
      </c>
      <c r="D408" s="12" t="s">
        <v>1722</v>
      </c>
      <c r="E408" s="12" t="s">
        <v>3139</v>
      </c>
      <c r="F408" s="12" t="s">
        <v>1775</v>
      </c>
      <c r="G408" s="12" t="s">
        <v>1743</v>
      </c>
      <c r="H408" s="12" t="s">
        <v>1720</v>
      </c>
      <c r="I408" s="12" t="s">
        <v>3351</v>
      </c>
      <c r="J408" s="12">
        <v>0</v>
      </c>
      <c r="L408" s="12" t="s">
        <v>3157</v>
      </c>
      <c r="M408" s="12" t="s">
        <v>3118</v>
      </c>
    </row>
    <row r="409" spans="1:13" x14ac:dyDescent="0.25">
      <c r="A409" s="12">
        <v>2836</v>
      </c>
      <c r="B409" s="12" t="s">
        <v>144</v>
      </c>
      <c r="C409" s="12" t="s">
        <v>27</v>
      </c>
      <c r="D409" s="12" t="s">
        <v>1722</v>
      </c>
      <c r="E409" s="12" t="s">
        <v>3128</v>
      </c>
      <c r="F409" s="12" t="s">
        <v>1903</v>
      </c>
      <c r="G409" s="12" t="s">
        <v>1803</v>
      </c>
      <c r="H409" s="12" t="s">
        <v>1725</v>
      </c>
      <c r="I409" s="12" t="s">
        <v>3116</v>
      </c>
      <c r="J409" s="12">
        <v>0</v>
      </c>
      <c r="L409" s="12" t="s">
        <v>3584</v>
      </c>
      <c r="M409" s="12" t="s">
        <v>3118</v>
      </c>
    </row>
    <row r="410" spans="1:13" x14ac:dyDescent="0.25">
      <c r="A410" s="12">
        <v>38154</v>
      </c>
      <c r="B410" s="12" t="s">
        <v>796</v>
      </c>
      <c r="C410" s="12" t="s">
        <v>213</v>
      </c>
      <c r="D410" s="12" t="s">
        <v>1722</v>
      </c>
      <c r="E410" s="12" t="s">
        <v>3585</v>
      </c>
      <c r="F410" s="12" t="s">
        <v>1789</v>
      </c>
      <c r="G410" s="12" t="s">
        <v>1790</v>
      </c>
      <c r="H410" s="12" t="s">
        <v>1720</v>
      </c>
      <c r="I410" s="12" t="s">
        <v>3116</v>
      </c>
      <c r="J410" s="12">
        <v>0</v>
      </c>
      <c r="L410" s="12" t="s">
        <v>3586</v>
      </c>
      <c r="M410" s="12" t="s">
        <v>3118</v>
      </c>
    </row>
    <row r="411" spans="1:13" x14ac:dyDescent="0.25">
      <c r="A411" s="12">
        <v>2906</v>
      </c>
      <c r="B411" s="12" t="s">
        <v>2342</v>
      </c>
      <c r="C411" s="12" t="s">
        <v>39</v>
      </c>
      <c r="D411" s="12" t="s">
        <v>1722</v>
      </c>
      <c r="E411" s="12" t="s">
        <v>3587</v>
      </c>
      <c r="F411" s="12" t="s">
        <v>1986</v>
      </c>
      <c r="G411" s="12" t="s">
        <v>1987</v>
      </c>
      <c r="H411" s="12" t="s">
        <v>1822</v>
      </c>
      <c r="I411" s="12" t="s">
        <v>3116</v>
      </c>
      <c r="J411" s="12">
        <v>0</v>
      </c>
      <c r="L411" s="12" t="s">
        <v>3151</v>
      </c>
      <c r="M411" s="12" t="s">
        <v>3118</v>
      </c>
    </row>
    <row r="412" spans="1:13" x14ac:dyDescent="0.25">
      <c r="A412" s="12">
        <v>2908</v>
      </c>
      <c r="B412" s="12" t="s">
        <v>2273</v>
      </c>
      <c r="C412" s="12" t="s">
        <v>59</v>
      </c>
      <c r="D412" s="12" t="s">
        <v>1722</v>
      </c>
      <c r="E412" s="12" t="s">
        <v>3172</v>
      </c>
      <c r="F412" s="12" t="s">
        <v>1737</v>
      </c>
      <c r="G412" s="12" t="s">
        <v>1721</v>
      </c>
      <c r="H412" s="12" t="s">
        <v>1720</v>
      </c>
      <c r="I412" s="12" t="s">
        <v>3116</v>
      </c>
      <c r="J412" s="12">
        <v>0</v>
      </c>
      <c r="L412" s="12" t="s">
        <v>3588</v>
      </c>
      <c r="M412" s="12" t="s">
        <v>3589</v>
      </c>
    </row>
    <row r="413" spans="1:13" x14ac:dyDescent="0.25">
      <c r="A413" s="12">
        <v>2913</v>
      </c>
      <c r="B413" s="12" t="s">
        <v>798</v>
      </c>
      <c r="C413" s="12" t="s">
        <v>52</v>
      </c>
      <c r="D413" s="12" t="s">
        <v>1722</v>
      </c>
      <c r="E413" s="12" t="s">
        <v>3590</v>
      </c>
      <c r="F413" s="12" t="s">
        <v>1903</v>
      </c>
      <c r="G413" s="12" t="s">
        <v>1803</v>
      </c>
      <c r="H413" s="12" t="s">
        <v>1725</v>
      </c>
      <c r="I413" s="12" t="s">
        <v>3116</v>
      </c>
      <c r="J413" s="12">
        <v>0</v>
      </c>
      <c r="L413" s="12" t="s">
        <v>3591</v>
      </c>
      <c r="M413" s="12" t="s">
        <v>3118</v>
      </c>
    </row>
    <row r="414" spans="1:13" x14ac:dyDescent="0.25">
      <c r="A414" s="12">
        <v>61669</v>
      </c>
      <c r="B414" s="12" t="s">
        <v>1847</v>
      </c>
      <c r="C414" s="12" t="s">
        <v>59</v>
      </c>
      <c r="D414" s="12" t="s">
        <v>1722</v>
      </c>
      <c r="E414" s="12" t="s">
        <v>3125</v>
      </c>
      <c r="F414" s="12" t="s">
        <v>1738</v>
      </c>
      <c r="G414" s="12" t="s">
        <v>1739</v>
      </c>
      <c r="H414" s="12" t="s">
        <v>1720</v>
      </c>
      <c r="I414" s="12" t="s">
        <v>3232</v>
      </c>
      <c r="J414" s="12">
        <v>0</v>
      </c>
      <c r="L414" s="12" t="s">
        <v>3216</v>
      </c>
      <c r="M414" s="12" t="s">
        <v>3118</v>
      </c>
    </row>
    <row r="415" spans="1:13" x14ac:dyDescent="0.25">
      <c r="A415" s="12">
        <v>2924</v>
      </c>
      <c r="B415" s="12" t="s">
        <v>2272</v>
      </c>
      <c r="C415" s="12" t="s">
        <v>56</v>
      </c>
      <c r="D415" s="12" t="s">
        <v>1722</v>
      </c>
      <c r="E415" s="12" t="s">
        <v>3499</v>
      </c>
      <c r="F415" s="12" t="s">
        <v>1775</v>
      </c>
      <c r="G415" s="12" t="s">
        <v>1743</v>
      </c>
      <c r="H415" s="12" t="s">
        <v>1720</v>
      </c>
      <c r="I415" s="12" t="s">
        <v>3351</v>
      </c>
      <c r="J415" s="12">
        <v>0</v>
      </c>
      <c r="L415" s="12" t="s">
        <v>3117</v>
      </c>
      <c r="M415" s="12" t="s">
        <v>3118</v>
      </c>
    </row>
    <row r="416" spans="1:13" x14ac:dyDescent="0.25">
      <c r="A416" s="12">
        <v>2926</v>
      </c>
      <c r="B416" s="12" t="s">
        <v>3592</v>
      </c>
      <c r="C416" s="12" t="s">
        <v>380</v>
      </c>
      <c r="D416" s="12" t="s">
        <v>1722</v>
      </c>
      <c r="E416" s="12" t="s">
        <v>3128</v>
      </c>
      <c r="F416" s="12" t="s">
        <v>2002</v>
      </c>
      <c r="G416" s="12" t="s">
        <v>2003</v>
      </c>
      <c r="H416" s="12" t="s">
        <v>1756</v>
      </c>
      <c r="I416" s="12" t="s">
        <v>3129</v>
      </c>
      <c r="J416" s="12">
        <v>0</v>
      </c>
      <c r="L416" s="12" t="s">
        <v>3117</v>
      </c>
      <c r="M416" s="12" t="s">
        <v>3118</v>
      </c>
    </row>
    <row r="417" spans="1:13" x14ac:dyDescent="0.25">
      <c r="A417" s="12">
        <v>40594</v>
      </c>
      <c r="B417" s="12" t="s">
        <v>2611</v>
      </c>
      <c r="C417" s="12" t="s">
        <v>43</v>
      </c>
      <c r="D417" s="12" t="s">
        <v>1722</v>
      </c>
      <c r="E417" s="12" t="s">
        <v>3119</v>
      </c>
      <c r="F417" s="12" t="s">
        <v>1884</v>
      </c>
      <c r="G417" s="12" t="s">
        <v>1790</v>
      </c>
      <c r="H417" s="12" t="s">
        <v>1720</v>
      </c>
      <c r="I417" s="12" t="s">
        <v>3116</v>
      </c>
      <c r="J417" s="12">
        <v>0</v>
      </c>
      <c r="L417" s="12" t="s">
        <v>3157</v>
      </c>
      <c r="M417" s="12" t="s">
        <v>3118</v>
      </c>
    </row>
    <row r="418" spans="1:13" x14ac:dyDescent="0.25">
      <c r="A418" s="12">
        <v>49671</v>
      </c>
      <c r="B418" s="12" t="s">
        <v>3593</v>
      </c>
      <c r="C418" s="12" t="s">
        <v>65</v>
      </c>
      <c r="D418" s="12" t="s">
        <v>1722</v>
      </c>
      <c r="E418" s="12" t="s">
        <v>3128</v>
      </c>
      <c r="F418" s="12" t="s">
        <v>1903</v>
      </c>
      <c r="G418" s="12" t="s">
        <v>1803</v>
      </c>
      <c r="H418" s="12" t="s">
        <v>1725</v>
      </c>
      <c r="I418" s="12" t="s">
        <v>3116</v>
      </c>
      <c r="J418" s="12">
        <v>0</v>
      </c>
      <c r="L418" s="12" t="s">
        <v>3117</v>
      </c>
      <c r="M418" s="12" t="s">
        <v>3118</v>
      </c>
    </row>
    <row r="419" spans="1:13" x14ac:dyDescent="0.25">
      <c r="A419" s="12">
        <v>37878</v>
      </c>
      <c r="B419" s="12" t="s">
        <v>1980</v>
      </c>
      <c r="C419" s="12" t="s">
        <v>27</v>
      </c>
      <c r="D419" s="12" t="s">
        <v>1722</v>
      </c>
      <c r="E419" s="12" t="s">
        <v>3130</v>
      </c>
      <c r="F419" s="12" t="s">
        <v>1979</v>
      </c>
      <c r="G419" s="12" t="s">
        <v>1721</v>
      </c>
      <c r="H419" s="12" t="s">
        <v>1720</v>
      </c>
      <c r="I419" s="12" t="s">
        <v>3116</v>
      </c>
      <c r="J419" s="12">
        <v>0</v>
      </c>
      <c r="L419" s="12" t="s">
        <v>3454</v>
      </c>
      <c r="M419" s="12" t="s">
        <v>3118</v>
      </c>
    </row>
    <row r="420" spans="1:13" x14ac:dyDescent="0.25">
      <c r="A420" s="12">
        <v>2885</v>
      </c>
      <c r="B420" s="12" t="s">
        <v>800</v>
      </c>
      <c r="C420" s="12" t="s">
        <v>27</v>
      </c>
      <c r="D420" s="12" t="s">
        <v>1722</v>
      </c>
      <c r="E420" s="12" t="s">
        <v>3115</v>
      </c>
      <c r="F420" s="12" t="s">
        <v>1903</v>
      </c>
      <c r="G420" s="12" t="s">
        <v>1803</v>
      </c>
      <c r="H420" s="12" t="s">
        <v>1725</v>
      </c>
      <c r="I420" s="12" t="s">
        <v>3116</v>
      </c>
      <c r="J420" s="12">
        <v>0</v>
      </c>
      <c r="L420" s="12" t="s">
        <v>3117</v>
      </c>
      <c r="M420" s="12" t="s">
        <v>3118</v>
      </c>
    </row>
    <row r="421" spans="1:13" x14ac:dyDescent="0.25">
      <c r="A421" s="12">
        <v>2942</v>
      </c>
      <c r="B421" s="12" t="s">
        <v>3594</v>
      </c>
      <c r="C421" s="12" t="s">
        <v>27</v>
      </c>
      <c r="D421" s="12" t="s">
        <v>1722</v>
      </c>
      <c r="E421" s="12" t="s">
        <v>3128</v>
      </c>
      <c r="F421" s="12" t="s">
        <v>1908</v>
      </c>
      <c r="G421" s="12" t="s">
        <v>1909</v>
      </c>
      <c r="H421" s="12" t="s">
        <v>1725</v>
      </c>
      <c r="I421" s="12" t="s">
        <v>3116</v>
      </c>
      <c r="J421" s="12">
        <v>0</v>
      </c>
      <c r="L421" s="12" t="s">
        <v>3117</v>
      </c>
      <c r="M421" s="12" t="s">
        <v>3118</v>
      </c>
    </row>
    <row r="422" spans="1:13" x14ac:dyDescent="0.25">
      <c r="A422" s="12">
        <v>2951</v>
      </c>
      <c r="B422" s="12" t="s">
        <v>3595</v>
      </c>
      <c r="C422" s="12" t="s">
        <v>56</v>
      </c>
      <c r="D422" s="12" t="s">
        <v>1722</v>
      </c>
      <c r="E422" s="12" t="s">
        <v>3195</v>
      </c>
      <c r="F422" s="12" t="s">
        <v>1789</v>
      </c>
      <c r="G422" s="12" t="s">
        <v>1790</v>
      </c>
      <c r="H422" s="12" t="s">
        <v>1720</v>
      </c>
      <c r="I422" s="12" t="s">
        <v>3116</v>
      </c>
      <c r="J422" s="12">
        <v>0</v>
      </c>
      <c r="L422" s="12" t="s">
        <v>3117</v>
      </c>
      <c r="M422" s="12" t="s">
        <v>3118</v>
      </c>
    </row>
    <row r="423" spans="1:13" x14ac:dyDescent="0.25">
      <c r="A423" s="12">
        <v>50905</v>
      </c>
      <c r="B423" s="12" t="s">
        <v>145</v>
      </c>
      <c r="C423" s="12" t="s">
        <v>36</v>
      </c>
      <c r="D423" s="12" t="s">
        <v>1722</v>
      </c>
      <c r="E423" s="12" t="s">
        <v>3134</v>
      </c>
      <c r="F423" s="12" t="s">
        <v>1932</v>
      </c>
      <c r="G423" s="12" t="s">
        <v>1933</v>
      </c>
      <c r="H423" s="12" t="s">
        <v>1819</v>
      </c>
      <c r="I423" s="12" t="s">
        <v>3126</v>
      </c>
      <c r="J423" s="12">
        <v>0</v>
      </c>
      <c r="L423" s="12" t="s">
        <v>3117</v>
      </c>
      <c r="M423" s="12" t="s">
        <v>3118</v>
      </c>
    </row>
    <row r="424" spans="1:13" x14ac:dyDescent="0.25">
      <c r="A424" s="12">
        <v>28949</v>
      </c>
      <c r="B424" s="12" t="s">
        <v>3596</v>
      </c>
      <c r="C424" s="12" t="s">
        <v>27</v>
      </c>
      <c r="D424" s="12" t="s">
        <v>1722</v>
      </c>
      <c r="E424" s="12" t="s">
        <v>3134</v>
      </c>
      <c r="F424" s="12" t="s">
        <v>1807</v>
      </c>
      <c r="G424" s="12" t="s">
        <v>1762</v>
      </c>
      <c r="H424" s="12" t="s">
        <v>1782</v>
      </c>
      <c r="I424" s="12" t="s">
        <v>1762</v>
      </c>
      <c r="J424" s="12">
        <v>0</v>
      </c>
      <c r="L424" s="12" t="s">
        <v>3117</v>
      </c>
      <c r="M424" s="12" t="s">
        <v>3118</v>
      </c>
    </row>
    <row r="425" spans="1:13" x14ac:dyDescent="0.25">
      <c r="A425" s="12">
        <v>2985</v>
      </c>
      <c r="B425" s="12" t="s">
        <v>146</v>
      </c>
      <c r="C425" s="12" t="s">
        <v>56</v>
      </c>
      <c r="D425" s="12" t="s">
        <v>1722</v>
      </c>
      <c r="E425" s="12" t="s">
        <v>3255</v>
      </c>
      <c r="F425" s="12" t="s">
        <v>1771</v>
      </c>
      <c r="G425" s="12" t="s">
        <v>1721</v>
      </c>
      <c r="H425" s="12" t="s">
        <v>1720</v>
      </c>
      <c r="I425" s="12" t="s">
        <v>3116</v>
      </c>
      <c r="J425" s="12">
        <v>0</v>
      </c>
      <c r="L425" s="12" t="s">
        <v>3597</v>
      </c>
      <c r="M425" s="12" t="s">
        <v>3118</v>
      </c>
    </row>
    <row r="426" spans="1:13" x14ac:dyDescent="0.25">
      <c r="A426" s="12">
        <v>2982</v>
      </c>
      <c r="B426" s="12" t="s">
        <v>3598</v>
      </c>
      <c r="C426" s="12" t="s">
        <v>27</v>
      </c>
      <c r="D426" s="12" t="s">
        <v>1722</v>
      </c>
      <c r="E426" s="12" t="s">
        <v>3143</v>
      </c>
      <c r="F426" s="12" t="s">
        <v>1971</v>
      </c>
      <c r="G426" s="12" t="s">
        <v>1760</v>
      </c>
      <c r="H426" s="12" t="s">
        <v>1753</v>
      </c>
      <c r="I426" s="12" t="s">
        <v>3116</v>
      </c>
      <c r="J426" s="12">
        <v>0</v>
      </c>
      <c r="L426" s="12" t="s">
        <v>3599</v>
      </c>
      <c r="M426" s="12" t="s">
        <v>3118</v>
      </c>
    </row>
    <row r="427" spans="1:13" x14ac:dyDescent="0.25">
      <c r="A427" s="12">
        <v>58619</v>
      </c>
      <c r="B427" s="12" t="s">
        <v>802</v>
      </c>
      <c r="C427" s="12" t="s">
        <v>36</v>
      </c>
      <c r="D427" s="12" t="s">
        <v>1722</v>
      </c>
      <c r="E427" s="12" t="s">
        <v>3172</v>
      </c>
      <c r="F427" s="12" t="s">
        <v>1868</v>
      </c>
      <c r="G427" s="12" t="s">
        <v>1792</v>
      </c>
      <c r="H427" s="12" t="s">
        <v>1822</v>
      </c>
      <c r="I427" s="12" t="s">
        <v>3116</v>
      </c>
      <c r="J427" s="12">
        <v>0</v>
      </c>
      <c r="L427" s="12" t="s">
        <v>3120</v>
      </c>
      <c r="M427" s="12" t="s">
        <v>3118</v>
      </c>
    </row>
    <row r="428" spans="1:13" x14ac:dyDescent="0.25">
      <c r="A428" s="12">
        <v>45029</v>
      </c>
      <c r="B428" s="12" t="s">
        <v>3600</v>
      </c>
      <c r="C428" s="12" t="s">
        <v>107</v>
      </c>
      <c r="D428" s="12" t="s">
        <v>1722</v>
      </c>
      <c r="E428" s="12" t="s">
        <v>3141</v>
      </c>
      <c r="F428" s="12" t="s">
        <v>1830</v>
      </c>
      <c r="G428" s="12" t="s">
        <v>1831</v>
      </c>
      <c r="H428" s="12" t="s">
        <v>1827</v>
      </c>
      <c r="I428" s="12" t="s">
        <v>3131</v>
      </c>
      <c r="J428" s="12">
        <v>0</v>
      </c>
      <c r="L428" s="12" t="s">
        <v>3122</v>
      </c>
      <c r="M428" s="12" t="s">
        <v>3118</v>
      </c>
    </row>
    <row r="429" spans="1:13" x14ac:dyDescent="0.25">
      <c r="A429" s="12">
        <v>37469</v>
      </c>
      <c r="B429" s="12" t="s">
        <v>3601</v>
      </c>
      <c r="C429" s="12" t="s">
        <v>107</v>
      </c>
      <c r="D429" s="12" t="s">
        <v>1722</v>
      </c>
      <c r="E429" s="12" t="s">
        <v>3128</v>
      </c>
      <c r="F429" s="12" t="s">
        <v>2031</v>
      </c>
      <c r="G429" s="12" t="s">
        <v>2032</v>
      </c>
      <c r="H429" s="12" t="s">
        <v>1782</v>
      </c>
      <c r="I429" s="12" t="s">
        <v>2031</v>
      </c>
      <c r="J429" s="12">
        <v>0</v>
      </c>
      <c r="L429" s="12" t="s">
        <v>3149</v>
      </c>
      <c r="M429" s="12" t="s">
        <v>3118</v>
      </c>
    </row>
    <row r="430" spans="1:13" x14ac:dyDescent="0.25">
      <c r="A430" s="12">
        <v>2986</v>
      </c>
      <c r="B430" s="12" t="s">
        <v>3602</v>
      </c>
      <c r="C430" s="12" t="s">
        <v>213</v>
      </c>
      <c r="D430" s="12" t="s">
        <v>1722</v>
      </c>
      <c r="E430" s="12" t="s">
        <v>3128</v>
      </c>
      <c r="F430" s="12" t="s">
        <v>2031</v>
      </c>
      <c r="G430" s="12" t="s">
        <v>2032</v>
      </c>
      <c r="H430" s="12" t="s">
        <v>1782</v>
      </c>
      <c r="I430" s="12" t="s">
        <v>2031</v>
      </c>
      <c r="J430" s="12">
        <v>0</v>
      </c>
      <c r="L430" s="12" t="s">
        <v>3603</v>
      </c>
      <c r="M430" s="12" t="s">
        <v>3604</v>
      </c>
    </row>
    <row r="431" spans="1:13" x14ac:dyDescent="0.25">
      <c r="A431" s="12">
        <v>32131</v>
      </c>
      <c r="B431" s="12" t="s">
        <v>3605</v>
      </c>
      <c r="C431" s="12" t="s">
        <v>21</v>
      </c>
      <c r="D431" s="12" t="s">
        <v>1722</v>
      </c>
      <c r="E431" s="12" t="s">
        <v>3128</v>
      </c>
      <c r="F431" s="12" t="s">
        <v>1943</v>
      </c>
      <c r="G431" s="12" t="s">
        <v>1944</v>
      </c>
      <c r="H431" s="12" t="s">
        <v>1782</v>
      </c>
      <c r="I431" s="12" t="s">
        <v>3142</v>
      </c>
      <c r="J431" s="12">
        <v>0</v>
      </c>
      <c r="L431" s="12" t="s">
        <v>3117</v>
      </c>
      <c r="M431" s="12" t="s">
        <v>3118</v>
      </c>
    </row>
    <row r="432" spans="1:13" x14ac:dyDescent="0.25">
      <c r="A432" s="12">
        <v>3005</v>
      </c>
      <c r="B432" s="12" t="s">
        <v>3606</v>
      </c>
      <c r="C432" s="12" t="s">
        <v>56</v>
      </c>
      <c r="D432" s="12" t="s">
        <v>1722</v>
      </c>
      <c r="E432" s="12" t="s">
        <v>3146</v>
      </c>
      <c r="F432" s="12" t="s">
        <v>1943</v>
      </c>
      <c r="G432" s="12" t="s">
        <v>1944</v>
      </c>
      <c r="H432" s="12" t="s">
        <v>1782</v>
      </c>
      <c r="I432" s="12" t="s">
        <v>3142</v>
      </c>
      <c r="J432" s="12">
        <v>0</v>
      </c>
      <c r="L432" s="12" t="s">
        <v>3204</v>
      </c>
      <c r="M432" s="12" t="s">
        <v>3118</v>
      </c>
    </row>
    <row r="433" spans="1:13" x14ac:dyDescent="0.25">
      <c r="A433" s="12">
        <v>3010</v>
      </c>
      <c r="B433" s="12" t="s">
        <v>2271</v>
      </c>
      <c r="C433" s="12" t="s">
        <v>43</v>
      </c>
      <c r="D433" s="12" t="s">
        <v>1722</v>
      </c>
      <c r="E433" s="12" t="s">
        <v>3128</v>
      </c>
      <c r="F433" s="12" t="s">
        <v>1829</v>
      </c>
      <c r="G433" s="12" t="s">
        <v>1814</v>
      </c>
      <c r="H433" s="12" t="s">
        <v>1764</v>
      </c>
      <c r="I433" s="12" t="s">
        <v>3131</v>
      </c>
      <c r="J433" s="12">
        <v>0</v>
      </c>
      <c r="L433" s="12" t="s">
        <v>3607</v>
      </c>
      <c r="M433" s="12" t="s">
        <v>3118</v>
      </c>
    </row>
    <row r="434" spans="1:13" x14ac:dyDescent="0.25">
      <c r="A434" s="12">
        <v>3012</v>
      </c>
      <c r="B434" s="12" t="s">
        <v>3608</v>
      </c>
      <c r="C434" s="12" t="s">
        <v>43</v>
      </c>
      <c r="D434" s="12" t="s">
        <v>1722</v>
      </c>
      <c r="E434" s="12" t="s">
        <v>3128</v>
      </c>
      <c r="F434" s="12" t="s">
        <v>1829</v>
      </c>
      <c r="G434" s="12" t="s">
        <v>1814</v>
      </c>
      <c r="H434" s="12" t="s">
        <v>1764</v>
      </c>
      <c r="I434" s="12" t="s">
        <v>3131</v>
      </c>
      <c r="J434" s="12">
        <v>0</v>
      </c>
      <c r="L434" s="12" t="s">
        <v>3157</v>
      </c>
      <c r="M434" s="12" t="s">
        <v>3118</v>
      </c>
    </row>
    <row r="435" spans="1:13" x14ac:dyDescent="0.25">
      <c r="A435" s="12">
        <v>33259</v>
      </c>
      <c r="B435" s="12" t="s">
        <v>3609</v>
      </c>
      <c r="C435" s="12" t="s">
        <v>27</v>
      </c>
      <c r="D435" s="12" t="s">
        <v>1722</v>
      </c>
      <c r="E435" s="12" t="s">
        <v>3274</v>
      </c>
      <c r="F435" s="12" t="s">
        <v>1775</v>
      </c>
      <c r="G435" s="12" t="s">
        <v>1743</v>
      </c>
      <c r="H435" s="12" t="s">
        <v>1720</v>
      </c>
      <c r="I435" s="12" t="s">
        <v>3351</v>
      </c>
      <c r="J435" s="12">
        <v>0</v>
      </c>
      <c r="L435" s="12" t="s">
        <v>3417</v>
      </c>
      <c r="M435" s="12" t="s">
        <v>3118</v>
      </c>
    </row>
    <row r="436" spans="1:13" x14ac:dyDescent="0.25">
      <c r="A436" s="12">
        <v>60941</v>
      </c>
      <c r="B436" s="12" t="s">
        <v>803</v>
      </c>
      <c r="C436" s="12" t="s">
        <v>43</v>
      </c>
      <c r="D436" s="12" t="s">
        <v>1722</v>
      </c>
      <c r="E436" s="12" t="s">
        <v>3146</v>
      </c>
      <c r="F436" s="12" t="s">
        <v>1846</v>
      </c>
      <c r="G436" s="12" t="s">
        <v>1726</v>
      </c>
      <c r="H436" s="12" t="s">
        <v>1725</v>
      </c>
      <c r="I436" s="12" t="s">
        <v>3116</v>
      </c>
      <c r="J436" s="12">
        <v>0</v>
      </c>
      <c r="L436" s="12" t="s">
        <v>3610</v>
      </c>
      <c r="M436" s="12" t="s">
        <v>3118</v>
      </c>
    </row>
    <row r="437" spans="1:13" x14ac:dyDescent="0.25">
      <c r="A437" s="12">
        <v>3042</v>
      </c>
      <c r="B437" s="12" t="s">
        <v>1582</v>
      </c>
      <c r="C437" s="12" t="s">
        <v>21</v>
      </c>
      <c r="D437" s="12" t="s">
        <v>1722</v>
      </c>
      <c r="E437" s="12" t="s">
        <v>3128</v>
      </c>
      <c r="F437" s="12" t="s">
        <v>1830</v>
      </c>
      <c r="G437" s="12" t="s">
        <v>1831</v>
      </c>
      <c r="H437" s="12" t="s">
        <v>1827</v>
      </c>
      <c r="I437" s="12" t="s">
        <v>3131</v>
      </c>
      <c r="J437" s="12">
        <v>0</v>
      </c>
      <c r="L437" s="12" t="s">
        <v>3611</v>
      </c>
      <c r="M437" s="12" t="s">
        <v>3118</v>
      </c>
    </row>
    <row r="438" spans="1:13" x14ac:dyDescent="0.25">
      <c r="A438" s="12">
        <v>3062</v>
      </c>
      <c r="B438" s="12" t="s">
        <v>147</v>
      </c>
      <c r="C438" s="12" t="s">
        <v>148</v>
      </c>
      <c r="D438" s="12" t="s">
        <v>1722</v>
      </c>
      <c r="E438" s="12" t="s">
        <v>3146</v>
      </c>
      <c r="F438" s="12" t="s">
        <v>1876</v>
      </c>
      <c r="G438" s="12" t="s">
        <v>1849</v>
      </c>
      <c r="H438" s="12" t="s">
        <v>1819</v>
      </c>
      <c r="I438" s="12" t="s">
        <v>3126</v>
      </c>
      <c r="J438" s="12">
        <v>0</v>
      </c>
      <c r="L438" s="12" t="s">
        <v>3127</v>
      </c>
      <c r="M438" s="12" t="s">
        <v>3118</v>
      </c>
    </row>
    <row r="439" spans="1:13" x14ac:dyDescent="0.25">
      <c r="A439" s="12">
        <v>22175</v>
      </c>
      <c r="B439" s="12" t="s">
        <v>618</v>
      </c>
      <c r="C439" s="12" t="s">
        <v>31</v>
      </c>
      <c r="D439" s="12" t="s">
        <v>1722</v>
      </c>
      <c r="E439" s="12" t="s">
        <v>3172</v>
      </c>
      <c r="F439" s="12" t="s">
        <v>1724</v>
      </c>
      <c r="G439" s="12" t="s">
        <v>1726</v>
      </c>
      <c r="H439" s="12" t="s">
        <v>1725</v>
      </c>
      <c r="I439" s="12" t="s">
        <v>3116</v>
      </c>
      <c r="J439" s="12">
        <v>0</v>
      </c>
      <c r="L439" s="12" t="s">
        <v>3245</v>
      </c>
      <c r="M439" s="12" t="s">
        <v>3118</v>
      </c>
    </row>
    <row r="440" spans="1:13" x14ac:dyDescent="0.25">
      <c r="A440" s="12">
        <v>61821</v>
      </c>
      <c r="B440" s="12" t="s">
        <v>3612</v>
      </c>
      <c r="C440" s="12" t="s">
        <v>27</v>
      </c>
      <c r="D440" s="12" t="s">
        <v>1722</v>
      </c>
      <c r="E440" s="12" t="s">
        <v>3124</v>
      </c>
      <c r="F440" s="12" t="s">
        <v>1962</v>
      </c>
      <c r="G440" s="12" t="s">
        <v>1837</v>
      </c>
      <c r="H440" s="12" t="s">
        <v>1725</v>
      </c>
      <c r="I440" s="12" t="s">
        <v>3116</v>
      </c>
      <c r="J440" s="12">
        <v>0</v>
      </c>
      <c r="L440" s="12" t="s">
        <v>3417</v>
      </c>
      <c r="M440" s="12" t="s">
        <v>3118</v>
      </c>
    </row>
    <row r="441" spans="1:13" x14ac:dyDescent="0.25">
      <c r="A441" s="12">
        <v>73273</v>
      </c>
      <c r="B441" s="12" t="s">
        <v>1801</v>
      </c>
      <c r="C441" s="12" t="s">
        <v>84</v>
      </c>
      <c r="D441" s="12" t="s">
        <v>1722</v>
      </c>
      <c r="E441" s="12" t="s">
        <v>3146</v>
      </c>
      <c r="F441" s="12" t="s">
        <v>1761</v>
      </c>
      <c r="G441" s="12" t="s">
        <v>1762</v>
      </c>
      <c r="H441" s="12" t="s">
        <v>1782</v>
      </c>
      <c r="I441" s="12" t="s">
        <v>1762</v>
      </c>
      <c r="J441" s="12">
        <v>0</v>
      </c>
      <c r="L441" s="12" t="s">
        <v>3117</v>
      </c>
      <c r="M441" s="12" t="s">
        <v>3118</v>
      </c>
    </row>
    <row r="442" spans="1:13" x14ac:dyDescent="0.25">
      <c r="A442" s="12">
        <v>73385</v>
      </c>
      <c r="B442" s="12" t="s">
        <v>3613</v>
      </c>
      <c r="C442" s="12" t="s">
        <v>84</v>
      </c>
      <c r="D442" s="12" t="s">
        <v>1722</v>
      </c>
      <c r="E442" s="12" t="s">
        <v>3614</v>
      </c>
      <c r="F442" s="12" t="s">
        <v>1851</v>
      </c>
      <c r="G442" s="12" t="s">
        <v>1852</v>
      </c>
      <c r="H442" s="12" t="s">
        <v>1720</v>
      </c>
      <c r="I442" s="12" t="s">
        <v>3116</v>
      </c>
      <c r="J442" s="12">
        <v>0</v>
      </c>
      <c r="L442" s="12" t="s">
        <v>3182</v>
      </c>
      <c r="M442" s="12" t="s">
        <v>3118</v>
      </c>
    </row>
    <row r="443" spans="1:13" x14ac:dyDescent="0.25">
      <c r="A443" s="12">
        <v>40228</v>
      </c>
      <c r="B443" s="12" t="s">
        <v>149</v>
      </c>
      <c r="C443" s="12" t="s">
        <v>27</v>
      </c>
      <c r="D443" s="12" t="s">
        <v>1722</v>
      </c>
      <c r="E443" s="12" t="s">
        <v>3139</v>
      </c>
      <c r="F443" s="12" t="s">
        <v>1971</v>
      </c>
      <c r="G443" s="12" t="s">
        <v>1760</v>
      </c>
      <c r="H443" s="12" t="s">
        <v>1753</v>
      </c>
      <c r="I443" s="12" t="s">
        <v>3116</v>
      </c>
      <c r="J443" s="12">
        <v>0</v>
      </c>
      <c r="L443" s="12" t="s">
        <v>3117</v>
      </c>
      <c r="M443" s="12" t="s">
        <v>3118</v>
      </c>
    </row>
    <row r="444" spans="1:13" x14ac:dyDescent="0.25">
      <c r="A444" s="12">
        <v>3133</v>
      </c>
      <c r="B444" s="12" t="s">
        <v>150</v>
      </c>
      <c r="C444" s="12" t="s">
        <v>27</v>
      </c>
      <c r="D444" s="12" t="s">
        <v>1722</v>
      </c>
      <c r="E444" s="12" t="s">
        <v>3128</v>
      </c>
      <c r="F444" s="12" t="s">
        <v>1815</v>
      </c>
      <c r="G444" s="12" t="s">
        <v>1816</v>
      </c>
      <c r="H444" s="12" t="s">
        <v>1725</v>
      </c>
      <c r="I444" s="12" t="s">
        <v>3116</v>
      </c>
      <c r="J444" s="12">
        <v>0</v>
      </c>
      <c r="L444" s="12" t="s">
        <v>3117</v>
      </c>
      <c r="M444" s="12" t="s">
        <v>3118</v>
      </c>
    </row>
    <row r="445" spans="1:13" x14ac:dyDescent="0.25">
      <c r="A445" s="12">
        <v>41540</v>
      </c>
      <c r="B445" s="12" t="s">
        <v>808</v>
      </c>
      <c r="C445" s="12" t="s">
        <v>78</v>
      </c>
      <c r="D445" s="12" t="s">
        <v>1722</v>
      </c>
      <c r="E445" s="12" t="s">
        <v>3615</v>
      </c>
      <c r="F445" s="12" t="s">
        <v>1771</v>
      </c>
      <c r="G445" s="12" t="s">
        <v>1721</v>
      </c>
      <c r="H445" s="12" t="s">
        <v>1720</v>
      </c>
      <c r="I445" s="12" t="s">
        <v>3116</v>
      </c>
      <c r="J445" s="12">
        <v>0</v>
      </c>
      <c r="L445" s="12" t="s">
        <v>3122</v>
      </c>
      <c r="M445" s="12" t="s">
        <v>3118</v>
      </c>
    </row>
    <row r="446" spans="1:13" x14ac:dyDescent="0.25">
      <c r="A446" s="12">
        <v>73350</v>
      </c>
      <c r="B446" s="12" t="s">
        <v>3616</v>
      </c>
      <c r="C446" s="12" t="s">
        <v>213</v>
      </c>
      <c r="D446" s="12" t="s">
        <v>1722</v>
      </c>
      <c r="E446" s="12" t="s">
        <v>3139</v>
      </c>
      <c r="F446" s="12" t="s">
        <v>1761</v>
      </c>
      <c r="G446" s="12" t="s">
        <v>1762</v>
      </c>
      <c r="H446" s="12" t="s">
        <v>1782</v>
      </c>
      <c r="I446" s="12" t="s">
        <v>1762</v>
      </c>
      <c r="J446" s="12">
        <v>0</v>
      </c>
      <c r="L446" s="12" t="s">
        <v>3419</v>
      </c>
      <c r="M446" s="12" t="s">
        <v>3118</v>
      </c>
    </row>
    <row r="447" spans="1:13" x14ac:dyDescent="0.25">
      <c r="A447" s="12">
        <v>22659</v>
      </c>
      <c r="B447" s="12" t="s">
        <v>3617</v>
      </c>
      <c r="C447" s="12" t="s">
        <v>78</v>
      </c>
      <c r="D447" s="12" t="s">
        <v>1722</v>
      </c>
      <c r="E447" s="12" t="s">
        <v>3115</v>
      </c>
      <c r="F447" s="12" t="s">
        <v>1737</v>
      </c>
      <c r="G447" s="12" t="s">
        <v>1721</v>
      </c>
      <c r="H447" s="12" t="s">
        <v>1720</v>
      </c>
      <c r="I447" s="12" t="s">
        <v>3116</v>
      </c>
      <c r="J447" s="12">
        <v>0</v>
      </c>
      <c r="L447" s="12" t="s">
        <v>3122</v>
      </c>
      <c r="M447" s="12" t="s">
        <v>3118</v>
      </c>
    </row>
    <row r="448" spans="1:13" x14ac:dyDescent="0.25">
      <c r="A448" s="12">
        <v>21967</v>
      </c>
      <c r="B448" s="12" t="s">
        <v>2513</v>
      </c>
      <c r="C448" s="12" t="s">
        <v>78</v>
      </c>
      <c r="D448" s="12" t="s">
        <v>1722</v>
      </c>
      <c r="E448" s="12" t="s">
        <v>3128</v>
      </c>
      <c r="F448" s="12" t="s">
        <v>1737</v>
      </c>
      <c r="G448" s="12" t="s">
        <v>1721</v>
      </c>
      <c r="H448" s="12" t="s">
        <v>1720</v>
      </c>
      <c r="I448" s="12" t="s">
        <v>3116</v>
      </c>
      <c r="J448" s="12">
        <v>0</v>
      </c>
      <c r="L448" s="12" t="s">
        <v>3122</v>
      </c>
      <c r="M448" s="12" t="s">
        <v>3118</v>
      </c>
    </row>
    <row r="449" spans="1:13" x14ac:dyDescent="0.25">
      <c r="A449" s="12">
        <v>3204</v>
      </c>
      <c r="B449" s="12" t="s">
        <v>151</v>
      </c>
      <c r="C449" s="12" t="s">
        <v>84</v>
      </c>
      <c r="D449" s="12" t="s">
        <v>1722</v>
      </c>
      <c r="E449" s="12" t="s">
        <v>3125</v>
      </c>
      <c r="F449" s="12" t="s">
        <v>1870</v>
      </c>
      <c r="G449" s="12" t="s">
        <v>1721</v>
      </c>
      <c r="H449" s="12" t="s">
        <v>1720</v>
      </c>
      <c r="I449" s="12" t="s">
        <v>3116</v>
      </c>
      <c r="J449" s="12">
        <v>0</v>
      </c>
      <c r="L449" s="12" t="s">
        <v>3122</v>
      </c>
      <c r="M449" s="12" t="s">
        <v>3118</v>
      </c>
    </row>
    <row r="450" spans="1:13" x14ac:dyDescent="0.25">
      <c r="A450" s="12">
        <v>21782</v>
      </c>
      <c r="B450" s="12" t="s">
        <v>3618</v>
      </c>
      <c r="C450" s="12" t="s">
        <v>21</v>
      </c>
      <c r="D450" s="12" t="s">
        <v>1722</v>
      </c>
      <c r="E450" s="12" t="s">
        <v>3128</v>
      </c>
      <c r="F450" s="12" t="s">
        <v>1908</v>
      </c>
      <c r="G450" s="12" t="s">
        <v>1909</v>
      </c>
      <c r="H450" s="12" t="s">
        <v>1725</v>
      </c>
      <c r="I450" s="12" t="s">
        <v>3116</v>
      </c>
      <c r="J450" s="12">
        <v>0</v>
      </c>
      <c r="L450" s="12" t="s">
        <v>3127</v>
      </c>
      <c r="M450" s="12" t="s">
        <v>3118</v>
      </c>
    </row>
    <row r="451" spans="1:13" x14ac:dyDescent="0.25">
      <c r="A451" s="12">
        <v>3169</v>
      </c>
      <c r="B451" s="12" t="s">
        <v>3619</v>
      </c>
      <c r="C451" s="12" t="s">
        <v>84</v>
      </c>
      <c r="D451" s="12" t="s">
        <v>1722</v>
      </c>
      <c r="E451" s="12" t="s">
        <v>3146</v>
      </c>
      <c r="F451" s="12" t="s">
        <v>1815</v>
      </c>
      <c r="G451" s="12" t="s">
        <v>1816</v>
      </c>
      <c r="H451" s="12" t="s">
        <v>1725</v>
      </c>
      <c r="I451" s="12" t="s">
        <v>3116</v>
      </c>
      <c r="J451" s="12">
        <v>0</v>
      </c>
      <c r="L451" s="12" t="s">
        <v>3620</v>
      </c>
      <c r="M451" s="12" t="s">
        <v>3621</v>
      </c>
    </row>
    <row r="452" spans="1:13" x14ac:dyDescent="0.25">
      <c r="A452" s="12">
        <v>3182</v>
      </c>
      <c r="B452" s="12" t="s">
        <v>3622</v>
      </c>
      <c r="C452" s="12" t="s">
        <v>84</v>
      </c>
      <c r="D452" s="12" t="s">
        <v>1722</v>
      </c>
      <c r="E452" s="12" t="s">
        <v>3159</v>
      </c>
      <c r="F452" s="12" t="s">
        <v>1815</v>
      </c>
      <c r="G452" s="12" t="s">
        <v>1816</v>
      </c>
      <c r="H452" s="12" t="s">
        <v>1725</v>
      </c>
      <c r="I452" s="12" t="s">
        <v>3116</v>
      </c>
      <c r="J452" s="12">
        <v>0</v>
      </c>
      <c r="L452" s="12" t="s">
        <v>3620</v>
      </c>
      <c r="M452" s="12" t="s">
        <v>3623</v>
      </c>
    </row>
    <row r="453" spans="1:13" x14ac:dyDescent="0.25">
      <c r="A453" s="12">
        <v>3207</v>
      </c>
      <c r="B453" s="12" t="s">
        <v>152</v>
      </c>
      <c r="C453" s="12" t="s">
        <v>78</v>
      </c>
      <c r="D453" s="12" t="s">
        <v>1722</v>
      </c>
      <c r="E453" s="12" t="s">
        <v>3128</v>
      </c>
      <c r="F453" s="12" t="s">
        <v>1815</v>
      </c>
      <c r="G453" s="12" t="s">
        <v>1816</v>
      </c>
      <c r="H453" s="12" t="s">
        <v>1725</v>
      </c>
      <c r="I453" s="12" t="s">
        <v>3116</v>
      </c>
      <c r="J453" s="12">
        <v>0</v>
      </c>
      <c r="L453" s="12" t="s">
        <v>3624</v>
      </c>
      <c r="M453" s="12" t="s">
        <v>3118</v>
      </c>
    </row>
    <row r="454" spans="1:13" x14ac:dyDescent="0.25">
      <c r="A454" s="12">
        <v>55153</v>
      </c>
      <c r="B454" s="12" t="s">
        <v>3625</v>
      </c>
      <c r="C454" s="12" t="s">
        <v>84</v>
      </c>
      <c r="D454" s="12" t="s">
        <v>1722</v>
      </c>
      <c r="E454" s="12" t="s">
        <v>3128</v>
      </c>
      <c r="F454" s="12" t="s">
        <v>2168</v>
      </c>
      <c r="G454" s="12" t="s">
        <v>1828</v>
      </c>
      <c r="H454" s="12" t="s">
        <v>1827</v>
      </c>
      <c r="I454" s="12" t="s">
        <v>3131</v>
      </c>
      <c r="J454" s="12">
        <v>0</v>
      </c>
      <c r="L454" s="12" t="s">
        <v>3626</v>
      </c>
      <c r="M454" s="12" t="s">
        <v>3627</v>
      </c>
    </row>
    <row r="455" spans="1:13" x14ac:dyDescent="0.25">
      <c r="A455" s="12">
        <v>3229</v>
      </c>
      <c r="B455" s="12" t="s">
        <v>2268</v>
      </c>
      <c r="C455" s="12" t="s">
        <v>84</v>
      </c>
      <c r="D455" s="12" t="s">
        <v>1722</v>
      </c>
      <c r="E455" s="12" t="s">
        <v>3128</v>
      </c>
      <c r="F455" s="12" t="s">
        <v>1784</v>
      </c>
      <c r="G455" s="12" t="s">
        <v>1785</v>
      </c>
      <c r="H455" s="12" t="s">
        <v>1725</v>
      </c>
      <c r="I455" s="12" t="s">
        <v>3116</v>
      </c>
      <c r="J455" s="12">
        <v>0</v>
      </c>
      <c r="L455" s="12" t="s">
        <v>3628</v>
      </c>
      <c r="M455" s="12" t="s">
        <v>3629</v>
      </c>
    </row>
    <row r="456" spans="1:13" x14ac:dyDescent="0.25">
      <c r="A456" s="12">
        <v>828271</v>
      </c>
      <c r="B456" s="12" t="s">
        <v>2836</v>
      </c>
      <c r="C456" s="12" t="s">
        <v>78</v>
      </c>
      <c r="D456" s="12" t="s">
        <v>1722</v>
      </c>
      <c r="E456" s="12" t="s">
        <v>3371</v>
      </c>
      <c r="F456" s="12" t="s">
        <v>1732</v>
      </c>
      <c r="G456" s="12" t="s">
        <v>1731</v>
      </c>
      <c r="H456" s="12" t="s">
        <v>1720</v>
      </c>
      <c r="I456" s="12" t="s">
        <v>3116</v>
      </c>
      <c r="J456" s="12">
        <v>0</v>
      </c>
      <c r="L456" s="12" t="s">
        <v>3630</v>
      </c>
      <c r="M456" s="12" t="s">
        <v>3118</v>
      </c>
    </row>
    <row r="457" spans="1:13" x14ac:dyDescent="0.25">
      <c r="A457" s="12">
        <v>49530</v>
      </c>
      <c r="B457" s="12" t="s">
        <v>3631</v>
      </c>
      <c r="C457" s="12" t="s">
        <v>84</v>
      </c>
      <c r="D457" s="12" t="s">
        <v>1722</v>
      </c>
      <c r="E457" s="12" t="s">
        <v>3128</v>
      </c>
      <c r="F457" s="12" t="s">
        <v>1995</v>
      </c>
      <c r="G457" s="12" t="s">
        <v>1765</v>
      </c>
      <c r="H457" s="12" t="s">
        <v>1764</v>
      </c>
      <c r="I457" s="12" t="s">
        <v>3116</v>
      </c>
      <c r="J457" s="12">
        <v>0</v>
      </c>
      <c r="L457" s="12" t="s">
        <v>3632</v>
      </c>
      <c r="M457" s="12" t="s">
        <v>3633</v>
      </c>
    </row>
    <row r="458" spans="1:13" x14ac:dyDescent="0.25">
      <c r="A458" s="12">
        <v>3253</v>
      </c>
      <c r="B458" s="12" t="s">
        <v>153</v>
      </c>
      <c r="C458" s="12" t="s">
        <v>78</v>
      </c>
      <c r="D458" s="12" t="s">
        <v>1722</v>
      </c>
      <c r="E458" s="12" t="s">
        <v>3211</v>
      </c>
      <c r="F458" s="12" t="s">
        <v>1797</v>
      </c>
      <c r="G458" s="12" t="s">
        <v>1783</v>
      </c>
      <c r="H458" s="12" t="s">
        <v>1782</v>
      </c>
      <c r="I458" s="12" t="s">
        <v>3152</v>
      </c>
      <c r="J458" s="12">
        <v>0</v>
      </c>
      <c r="L458" s="12" t="s">
        <v>3634</v>
      </c>
      <c r="M458" s="12" t="s">
        <v>3635</v>
      </c>
    </row>
    <row r="459" spans="1:13" x14ac:dyDescent="0.25">
      <c r="A459" s="12">
        <v>3244</v>
      </c>
      <c r="B459" s="12" t="s">
        <v>3636</v>
      </c>
      <c r="C459" s="12" t="s">
        <v>84</v>
      </c>
      <c r="D459" s="12" t="s">
        <v>1722</v>
      </c>
      <c r="E459" s="12" t="s">
        <v>3124</v>
      </c>
      <c r="F459" s="12" t="s">
        <v>1784</v>
      </c>
      <c r="G459" s="12" t="s">
        <v>1785</v>
      </c>
      <c r="H459" s="12" t="s">
        <v>1725</v>
      </c>
      <c r="I459" s="12" t="s">
        <v>3116</v>
      </c>
      <c r="J459" s="12">
        <v>0</v>
      </c>
      <c r="L459" s="12" t="s">
        <v>3637</v>
      </c>
    </row>
    <row r="460" spans="1:13" x14ac:dyDescent="0.25">
      <c r="A460" s="12">
        <v>47215</v>
      </c>
      <c r="B460" s="12" t="s">
        <v>3638</v>
      </c>
      <c r="C460" s="12" t="s">
        <v>84</v>
      </c>
      <c r="D460" s="12" t="s">
        <v>1722</v>
      </c>
      <c r="E460" s="12" t="s">
        <v>3125</v>
      </c>
      <c r="F460" s="12" t="s">
        <v>1760</v>
      </c>
      <c r="G460" s="12" t="s">
        <v>1760</v>
      </c>
      <c r="H460" s="12" t="s">
        <v>1753</v>
      </c>
      <c r="I460" s="12" t="s">
        <v>3116</v>
      </c>
      <c r="J460" s="12">
        <v>0</v>
      </c>
      <c r="L460" s="12" t="s">
        <v>3639</v>
      </c>
      <c r="M460" s="12" t="s">
        <v>3640</v>
      </c>
    </row>
    <row r="461" spans="1:13" x14ac:dyDescent="0.25">
      <c r="A461" s="12">
        <v>3218</v>
      </c>
      <c r="B461" s="12" t="s">
        <v>3641</v>
      </c>
      <c r="C461" s="12" t="s">
        <v>76</v>
      </c>
      <c r="D461" s="12" t="s">
        <v>1722</v>
      </c>
      <c r="E461" s="12" t="s">
        <v>3642</v>
      </c>
      <c r="F461" s="12" t="s">
        <v>2019</v>
      </c>
      <c r="G461" s="12" t="s">
        <v>1849</v>
      </c>
      <c r="H461" s="12" t="s">
        <v>1819</v>
      </c>
      <c r="I461" s="12" t="s">
        <v>3126</v>
      </c>
      <c r="J461" s="12">
        <v>0</v>
      </c>
      <c r="L461" s="12" t="s">
        <v>3318</v>
      </c>
      <c r="M461" s="12" t="s">
        <v>3118</v>
      </c>
    </row>
    <row r="462" spans="1:13" x14ac:dyDescent="0.25">
      <c r="A462" s="12">
        <v>61709</v>
      </c>
      <c r="B462" s="12" t="s">
        <v>1845</v>
      </c>
      <c r="C462" s="12" t="s">
        <v>84</v>
      </c>
      <c r="D462" s="12" t="s">
        <v>1722</v>
      </c>
      <c r="E462" s="12" t="s">
        <v>3134</v>
      </c>
      <c r="F462" s="12" t="s">
        <v>1794</v>
      </c>
      <c r="G462" s="12" t="s">
        <v>1792</v>
      </c>
      <c r="H462" s="12" t="s">
        <v>1822</v>
      </c>
      <c r="I462" s="12" t="s">
        <v>3116</v>
      </c>
      <c r="J462" s="12">
        <v>0</v>
      </c>
      <c r="L462" s="12" t="s">
        <v>3182</v>
      </c>
      <c r="M462" s="12" t="s">
        <v>3118</v>
      </c>
    </row>
    <row r="463" spans="1:13" x14ac:dyDescent="0.25">
      <c r="A463" s="12">
        <v>37178</v>
      </c>
      <c r="B463" s="12" t="s">
        <v>154</v>
      </c>
      <c r="C463" s="12" t="s">
        <v>155</v>
      </c>
      <c r="D463" s="12" t="s">
        <v>1722</v>
      </c>
      <c r="E463" s="12" t="s">
        <v>3218</v>
      </c>
      <c r="F463" s="12" t="s">
        <v>1784</v>
      </c>
      <c r="G463" s="12" t="s">
        <v>1785</v>
      </c>
      <c r="H463" s="12" t="s">
        <v>1725</v>
      </c>
      <c r="I463" s="12" t="s">
        <v>3116</v>
      </c>
      <c r="J463" s="12">
        <v>0</v>
      </c>
      <c r="L463" s="12" t="s">
        <v>3643</v>
      </c>
      <c r="M463" s="12" t="s">
        <v>3118</v>
      </c>
    </row>
    <row r="464" spans="1:13" x14ac:dyDescent="0.25">
      <c r="A464" s="12">
        <v>38537</v>
      </c>
      <c r="B464" s="12" t="s">
        <v>3644</v>
      </c>
      <c r="C464" s="12" t="s">
        <v>27</v>
      </c>
      <c r="D464" s="12" t="s">
        <v>1722</v>
      </c>
      <c r="E464" s="12" t="s">
        <v>3146</v>
      </c>
      <c r="F464" s="12" t="s">
        <v>1789</v>
      </c>
      <c r="G464" s="12" t="s">
        <v>1790</v>
      </c>
      <c r="H464" s="12" t="s">
        <v>1720</v>
      </c>
      <c r="I464" s="12" t="s">
        <v>3116</v>
      </c>
      <c r="J464" s="12">
        <v>0</v>
      </c>
      <c r="M464" s="12" t="s">
        <v>3118</v>
      </c>
    </row>
    <row r="465" spans="1:13" x14ac:dyDescent="0.25">
      <c r="A465" s="12">
        <v>21320</v>
      </c>
      <c r="B465" s="12" t="s">
        <v>2505</v>
      </c>
      <c r="C465" s="12" t="s">
        <v>27</v>
      </c>
      <c r="D465" s="12" t="s">
        <v>1722</v>
      </c>
      <c r="E465" s="12" t="s">
        <v>3139</v>
      </c>
      <c r="F465" s="12" t="s">
        <v>1817</v>
      </c>
      <c r="G465" s="12" t="s">
        <v>1816</v>
      </c>
      <c r="H465" s="12" t="s">
        <v>1725</v>
      </c>
      <c r="I465" s="12" t="s">
        <v>3116</v>
      </c>
      <c r="J465" s="12">
        <v>0</v>
      </c>
      <c r="L465" s="12" t="s">
        <v>3290</v>
      </c>
      <c r="M465" s="12" t="s">
        <v>3118</v>
      </c>
    </row>
    <row r="466" spans="1:13" x14ac:dyDescent="0.25">
      <c r="A466" s="12">
        <v>3306</v>
      </c>
      <c r="B466" s="12" t="s">
        <v>2346</v>
      </c>
      <c r="C466" s="12" t="s">
        <v>59</v>
      </c>
      <c r="D466" s="12" t="s">
        <v>1722</v>
      </c>
      <c r="E466" s="12" t="s">
        <v>3274</v>
      </c>
      <c r="F466" s="12" t="s">
        <v>1830</v>
      </c>
      <c r="G466" s="12" t="s">
        <v>1831</v>
      </c>
      <c r="H466" s="12" t="s">
        <v>1827</v>
      </c>
      <c r="I466" s="12" t="s">
        <v>3131</v>
      </c>
      <c r="J466" s="12">
        <v>0</v>
      </c>
      <c r="L466" s="12" t="s">
        <v>3216</v>
      </c>
      <c r="M466" s="12" t="s">
        <v>3118</v>
      </c>
    </row>
    <row r="467" spans="1:13" x14ac:dyDescent="0.25">
      <c r="A467" s="12">
        <v>34376</v>
      </c>
      <c r="B467" s="12" t="s">
        <v>813</v>
      </c>
      <c r="C467" s="12" t="s">
        <v>84</v>
      </c>
      <c r="D467" s="12" t="s">
        <v>1722</v>
      </c>
      <c r="E467" s="12" t="s">
        <v>3458</v>
      </c>
      <c r="F467" s="12" t="s">
        <v>1787</v>
      </c>
      <c r="G467" s="12" t="s">
        <v>1721</v>
      </c>
      <c r="H467" s="12" t="s">
        <v>1720</v>
      </c>
      <c r="I467" s="12" t="s">
        <v>3116</v>
      </c>
      <c r="J467" s="12">
        <v>0</v>
      </c>
      <c r="L467" s="12" t="s">
        <v>3300</v>
      </c>
      <c r="M467" s="12" t="s">
        <v>3118</v>
      </c>
    </row>
    <row r="468" spans="1:13" x14ac:dyDescent="0.25">
      <c r="A468" s="12">
        <v>3323</v>
      </c>
      <c r="B468" s="12" t="s">
        <v>156</v>
      </c>
      <c r="C468" s="12" t="s">
        <v>27</v>
      </c>
      <c r="D468" s="12" t="s">
        <v>1722</v>
      </c>
      <c r="E468" s="12" t="s">
        <v>3195</v>
      </c>
      <c r="F468" s="12" t="s">
        <v>1788</v>
      </c>
      <c r="G468" s="12" t="s">
        <v>1762</v>
      </c>
      <c r="H468" s="12" t="s">
        <v>1782</v>
      </c>
      <c r="I468" s="12" t="s">
        <v>3116</v>
      </c>
      <c r="J468" s="12">
        <v>0</v>
      </c>
      <c r="L468" s="12" t="s">
        <v>3117</v>
      </c>
      <c r="M468" s="12" t="s">
        <v>3118</v>
      </c>
    </row>
    <row r="469" spans="1:13" x14ac:dyDescent="0.25">
      <c r="A469" s="12">
        <v>3299</v>
      </c>
      <c r="B469" s="12" t="s">
        <v>3645</v>
      </c>
      <c r="C469" s="12" t="s">
        <v>43</v>
      </c>
      <c r="D469" s="12" t="s">
        <v>1722</v>
      </c>
      <c r="E469" s="12" t="s">
        <v>3146</v>
      </c>
      <c r="F469" s="12" t="s">
        <v>1826</v>
      </c>
      <c r="G469" s="12" t="s">
        <v>1828</v>
      </c>
      <c r="H469" s="12" t="s">
        <v>1827</v>
      </c>
      <c r="I469" s="12" t="s">
        <v>3131</v>
      </c>
      <c r="J469" s="12">
        <v>0</v>
      </c>
      <c r="L469" s="12" t="s">
        <v>3646</v>
      </c>
      <c r="M469" s="12" t="s">
        <v>3647</v>
      </c>
    </row>
    <row r="470" spans="1:13" x14ac:dyDescent="0.25">
      <c r="A470" s="12">
        <v>21641</v>
      </c>
      <c r="B470" s="12" t="s">
        <v>2045</v>
      </c>
      <c r="C470" s="12" t="s">
        <v>43</v>
      </c>
      <c r="D470" s="12" t="s">
        <v>1722</v>
      </c>
      <c r="E470" s="12" t="s">
        <v>3146</v>
      </c>
      <c r="F470" s="12" t="s">
        <v>1829</v>
      </c>
      <c r="G470" s="12" t="s">
        <v>1814</v>
      </c>
      <c r="H470" s="12" t="s">
        <v>1764</v>
      </c>
      <c r="I470" s="12" t="s">
        <v>3131</v>
      </c>
      <c r="J470" s="12">
        <v>0</v>
      </c>
      <c r="L470" s="12" t="s">
        <v>3157</v>
      </c>
      <c r="M470" s="12" t="s">
        <v>3118</v>
      </c>
    </row>
    <row r="471" spans="1:13" x14ac:dyDescent="0.25">
      <c r="A471" s="12">
        <v>21471</v>
      </c>
      <c r="B471" s="12" t="s">
        <v>3648</v>
      </c>
      <c r="C471" s="12" t="s">
        <v>43</v>
      </c>
      <c r="D471" s="12" t="s">
        <v>1722</v>
      </c>
      <c r="E471" s="12" t="s">
        <v>3146</v>
      </c>
      <c r="F471" s="12" t="s">
        <v>2004</v>
      </c>
      <c r="G471" s="12" t="s">
        <v>1770</v>
      </c>
      <c r="H471" s="12" t="s">
        <v>1764</v>
      </c>
      <c r="I471" s="12" t="s">
        <v>3116</v>
      </c>
      <c r="J471" s="12">
        <v>0</v>
      </c>
      <c r="L471" s="12" t="s">
        <v>3144</v>
      </c>
      <c r="M471" s="12" t="s">
        <v>3118</v>
      </c>
    </row>
    <row r="472" spans="1:13" x14ac:dyDescent="0.25">
      <c r="A472" s="12">
        <v>3310</v>
      </c>
      <c r="B472" s="12" t="s">
        <v>814</v>
      </c>
      <c r="C472" s="12" t="s">
        <v>43</v>
      </c>
      <c r="D472" s="12" t="s">
        <v>1722</v>
      </c>
      <c r="E472" s="12" t="s">
        <v>3128</v>
      </c>
      <c r="F472" s="12" t="s">
        <v>1986</v>
      </c>
      <c r="G472" s="12" t="s">
        <v>1987</v>
      </c>
      <c r="H472" s="12" t="s">
        <v>1822</v>
      </c>
      <c r="I472" s="12" t="s">
        <v>3116</v>
      </c>
      <c r="J472" s="12">
        <v>0</v>
      </c>
      <c r="L472" s="12" t="s">
        <v>3188</v>
      </c>
      <c r="M472" s="12" t="s">
        <v>3118</v>
      </c>
    </row>
    <row r="473" spans="1:13" x14ac:dyDescent="0.25">
      <c r="A473" s="12">
        <v>829790</v>
      </c>
      <c r="B473" s="12" t="s">
        <v>3649</v>
      </c>
      <c r="C473" s="12" t="s">
        <v>36</v>
      </c>
      <c r="D473" s="12" t="s">
        <v>1722</v>
      </c>
      <c r="E473" s="12" t="s">
        <v>3124</v>
      </c>
      <c r="F473" s="12" t="s">
        <v>1784</v>
      </c>
      <c r="G473" s="12" t="s">
        <v>1785</v>
      </c>
      <c r="H473" s="12" t="s">
        <v>1725</v>
      </c>
      <c r="I473" s="12" t="s">
        <v>3116</v>
      </c>
      <c r="J473" s="12">
        <v>0</v>
      </c>
      <c r="L473" s="12" t="s">
        <v>3650</v>
      </c>
      <c r="M473" s="12" t="s">
        <v>3651</v>
      </c>
    </row>
    <row r="474" spans="1:13" x14ac:dyDescent="0.25">
      <c r="A474" s="12">
        <v>3347</v>
      </c>
      <c r="B474" s="12" t="s">
        <v>2348</v>
      </c>
      <c r="C474" s="12" t="s">
        <v>36</v>
      </c>
      <c r="D474" s="12" t="s">
        <v>1722</v>
      </c>
      <c r="E474" s="12" t="s">
        <v>3652</v>
      </c>
      <c r="F474" s="12" t="s">
        <v>1732</v>
      </c>
      <c r="G474" s="12" t="s">
        <v>1731</v>
      </c>
      <c r="H474" s="12" t="s">
        <v>1720</v>
      </c>
      <c r="I474" s="12" t="s">
        <v>3116</v>
      </c>
      <c r="J474" s="12">
        <v>0</v>
      </c>
      <c r="L474" s="12" t="s">
        <v>3144</v>
      </c>
      <c r="M474" s="12" t="s">
        <v>3118</v>
      </c>
    </row>
    <row r="475" spans="1:13" x14ac:dyDescent="0.25">
      <c r="A475" s="12">
        <v>23095</v>
      </c>
      <c r="B475" s="12" t="s">
        <v>2025</v>
      </c>
      <c r="C475" s="12" t="s">
        <v>43</v>
      </c>
      <c r="D475" s="12" t="s">
        <v>1722</v>
      </c>
      <c r="E475" s="12" t="s">
        <v>3128</v>
      </c>
      <c r="F475" s="12" t="s">
        <v>1815</v>
      </c>
      <c r="G475" s="12" t="s">
        <v>1816</v>
      </c>
      <c r="H475" s="12" t="s">
        <v>1725</v>
      </c>
      <c r="I475" s="12" t="s">
        <v>3116</v>
      </c>
      <c r="J475" s="12">
        <v>0</v>
      </c>
      <c r="L475" s="12" t="s">
        <v>3653</v>
      </c>
      <c r="M475" s="12" t="s">
        <v>3118</v>
      </c>
    </row>
    <row r="476" spans="1:13" x14ac:dyDescent="0.25">
      <c r="A476" s="12">
        <v>3349</v>
      </c>
      <c r="B476" s="12" t="s">
        <v>3654</v>
      </c>
      <c r="C476" s="12" t="s">
        <v>27</v>
      </c>
      <c r="D476" s="12" t="s">
        <v>1722</v>
      </c>
      <c r="E476" s="12" t="s">
        <v>3255</v>
      </c>
      <c r="F476" s="12" t="s">
        <v>1787</v>
      </c>
      <c r="G476" s="12" t="s">
        <v>1721</v>
      </c>
      <c r="H476" s="12" t="s">
        <v>1720</v>
      </c>
      <c r="I476" s="12" t="s">
        <v>3116</v>
      </c>
      <c r="J476" s="12">
        <v>0</v>
      </c>
      <c r="L476" s="12" t="s">
        <v>3117</v>
      </c>
      <c r="M476" s="12" t="s">
        <v>3118</v>
      </c>
    </row>
    <row r="477" spans="1:13" x14ac:dyDescent="0.25">
      <c r="A477" s="12">
        <v>3352</v>
      </c>
      <c r="B477" s="12" t="s">
        <v>157</v>
      </c>
      <c r="C477" s="12" t="s">
        <v>27</v>
      </c>
      <c r="D477" s="12" t="s">
        <v>1722</v>
      </c>
      <c r="E477" s="12" t="s">
        <v>3172</v>
      </c>
      <c r="F477" s="12" t="s">
        <v>1802</v>
      </c>
      <c r="G477" s="12" t="s">
        <v>1803</v>
      </c>
      <c r="H477" s="12" t="s">
        <v>1725</v>
      </c>
      <c r="I477" s="12" t="s">
        <v>3116</v>
      </c>
      <c r="J477" s="12">
        <v>0</v>
      </c>
      <c r="L477" s="12" t="s">
        <v>3117</v>
      </c>
      <c r="M477" s="12" t="s">
        <v>3118</v>
      </c>
    </row>
    <row r="478" spans="1:13" x14ac:dyDescent="0.25">
      <c r="A478" s="12">
        <v>49585</v>
      </c>
      <c r="B478" s="12" t="s">
        <v>1583</v>
      </c>
      <c r="C478" s="12" t="s">
        <v>208</v>
      </c>
      <c r="D478" s="12" t="s">
        <v>1722</v>
      </c>
      <c r="E478" s="12" t="s">
        <v>3146</v>
      </c>
      <c r="F478" s="12" t="s">
        <v>2031</v>
      </c>
      <c r="G478" s="12" t="s">
        <v>2032</v>
      </c>
      <c r="H478" s="12" t="s">
        <v>1782</v>
      </c>
      <c r="I478" s="12" t="s">
        <v>2031</v>
      </c>
      <c r="J478" s="12">
        <v>0</v>
      </c>
      <c r="L478" s="12" t="s">
        <v>3194</v>
      </c>
      <c r="M478" s="12" t="s">
        <v>3118</v>
      </c>
    </row>
    <row r="479" spans="1:13" x14ac:dyDescent="0.25">
      <c r="A479" s="12">
        <v>3358</v>
      </c>
      <c r="B479" s="12" t="s">
        <v>3655</v>
      </c>
      <c r="C479" s="12" t="s">
        <v>27</v>
      </c>
      <c r="D479" s="12" t="s">
        <v>1722</v>
      </c>
      <c r="E479" s="12" t="s">
        <v>3146</v>
      </c>
      <c r="F479" s="12" t="s">
        <v>1817</v>
      </c>
      <c r="G479" s="12" t="s">
        <v>1816</v>
      </c>
      <c r="H479" s="12" t="s">
        <v>1725</v>
      </c>
      <c r="I479" s="12" t="s">
        <v>3116</v>
      </c>
      <c r="J479" s="12">
        <v>0</v>
      </c>
      <c r="L479" s="12" t="s">
        <v>3117</v>
      </c>
      <c r="M479" s="12" t="s">
        <v>3118</v>
      </c>
    </row>
    <row r="480" spans="1:13" x14ac:dyDescent="0.25">
      <c r="A480" s="12">
        <v>3374</v>
      </c>
      <c r="B480" s="12" t="s">
        <v>3656</v>
      </c>
      <c r="C480" s="12" t="s">
        <v>92</v>
      </c>
      <c r="D480" s="12" t="s">
        <v>1722</v>
      </c>
      <c r="E480" s="12" t="s">
        <v>3162</v>
      </c>
      <c r="F480" s="12" t="s">
        <v>1732</v>
      </c>
      <c r="G480" s="12" t="s">
        <v>1731</v>
      </c>
      <c r="H480" s="12" t="s">
        <v>1720</v>
      </c>
      <c r="I480" s="12" t="s">
        <v>3116</v>
      </c>
      <c r="J480" s="12">
        <v>0</v>
      </c>
      <c r="L480" s="12" t="s">
        <v>3117</v>
      </c>
      <c r="M480" s="12" t="s">
        <v>3118</v>
      </c>
    </row>
    <row r="481" spans="1:13" x14ac:dyDescent="0.25">
      <c r="A481" s="12">
        <v>3329</v>
      </c>
      <c r="B481" s="12" t="s">
        <v>815</v>
      </c>
      <c r="C481" s="12" t="s">
        <v>27</v>
      </c>
      <c r="D481" s="12" t="s">
        <v>1722</v>
      </c>
      <c r="E481" s="12" t="s">
        <v>3255</v>
      </c>
      <c r="F481" s="12" t="s">
        <v>1787</v>
      </c>
      <c r="G481" s="12" t="s">
        <v>1721</v>
      </c>
      <c r="H481" s="12" t="s">
        <v>1720</v>
      </c>
      <c r="I481" s="12" t="s">
        <v>3116</v>
      </c>
      <c r="J481" s="12">
        <v>0</v>
      </c>
      <c r="L481" s="12" t="s">
        <v>3117</v>
      </c>
      <c r="M481" s="12" t="s">
        <v>3118</v>
      </c>
    </row>
    <row r="482" spans="1:13" x14ac:dyDescent="0.25">
      <c r="A482" s="12">
        <v>3398</v>
      </c>
      <c r="B482" s="12" t="s">
        <v>2267</v>
      </c>
      <c r="C482" s="12" t="s">
        <v>27</v>
      </c>
      <c r="D482" s="12" t="s">
        <v>1722</v>
      </c>
      <c r="E482" s="12" t="s">
        <v>3146</v>
      </c>
      <c r="F482" s="12" t="s">
        <v>1815</v>
      </c>
      <c r="G482" s="12" t="s">
        <v>1816</v>
      </c>
      <c r="H482" s="12" t="s">
        <v>1725</v>
      </c>
      <c r="I482" s="12" t="s">
        <v>3116</v>
      </c>
      <c r="J482" s="12">
        <v>0</v>
      </c>
      <c r="L482" s="12" t="s">
        <v>3117</v>
      </c>
      <c r="M482" s="12" t="s">
        <v>3118</v>
      </c>
    </row>
    <row r="483" spans="1:13" x14ac:dyDescent="0.25">
      <c r="A483" s="12">
        <v>58300</v>
      </c>
      <c r="B483" s="12" t="s">
        <v>817</v>
      </c>
      <c r="C483" s="12" t="s">
        <v>27</v>
      </c>
      <c r="D483" s="12" t="s">
        <v>1722</v>
      </c>
      <c r="E483" s="12" t="s">
        <v>3125</v>
      </c>
      <c r="F483" s="12" t="s">
        <v>1815</v>
      </c>
      <c r="G483" s="12" t="s">
        <v>1816</v>
      </c>
      <c r="H483" s="12" t="s">
        <v>1725</v>
      </c>
      <c r="I483" s="12" t="s">
        <v>3116</v>
      </c>
      <c r="J483" s="12">
        <v>0</v>
      </c>
      <c r="L483" s="12" t="s">
        <v>3117</v>
      </c>
      <c r="M483" s="12" t="s">
        <v>3118</v>
      </c>
    </row>
    <row r="484" spans="1:13" x14ac:dyDescent="0.25">
      <c r="A484" s="12">
        <v>3420</v>
      </c>
      <c r="B484" s="12" t="s">
        <v>3657</v>
      </c>
      <c r="C484" s="12" t="s">
        <v>485</v>
      </c>
      <c r="D484" s="12" t="s">
        <v>1722</v>
      </c>
      <c r="E484" s="12" t="s">
        <v>3121</v>
      </c>
      <c r="F484" s="12" t="s">
        <v>1912</v>
      </c>
      <c r="G484" s="12" t="s">
        <v>1913</v>
      </c>
      <c r="H484" s="12" t="s">
        <v>1764</v>
      </c>
      <c r="I484" s="12" t="s">
        <v>3116</v>
      </c>
      <c r="J484" s="12">
        <v>0</v>
      </c>
      <c r="L484" s="12" t="s">
        <v>3120</v>
      </c>
      <c r="M484" s="12" t="s">
        <v>3118</v>
      </c>
    </row>
    <row r="485" spans="1:13" x14ac:dyDescent="0.25">
      <c r="A485" s="12">
        <v>3387</v>
      </c>
      <c r="B485" s="12" t="s">
        <v>158</v>
      </c>
      <c r="C485" s="12" t="s">
        <v>65</v>
      </c>
      <c r="D485" s="12" t="s">
        <v>1722</v>
      </c>
      <c r="E485" s="12" t="s">
        <v>3143</v>
      </c>
      <c r="F485" s="12" t="s">
        <v>1912</v>
      </c>
      <c r="G485" s="12" t="s">
        <v>1913</v>
      </c>
      <c r="H485" s="12" t="s">
        <v>1764</v>
      </c>
      <c r="I485" s="12" t="s">
        <v>3116</v>
      </c>
      <c r="J485" s="12">
        <v>0</v>
      </c>
      <c r="L485" s="12" t="s">
        <v>3117</v>
      </c>
      <c r="M485" s="12" t="s">
        <v>3118</v>
      </c>
    </row>
    <row r="486" spans="1:13" x14ac:dyDescent="0.25">
      <c r="A486" s="12">
        <v>828260</v>
      </c>
      <c r="B486" s="12" t="s">
        <v>1776</v>
      </c>
      <c r="C486" s="12" t="s">
        <v>84</v>
      </c>
      <c r="D486" s="12" t="s">
        <v>1722</v>
      </c>
      <c r="E486" s="12" t="s">
        <v>3585</v>
      </c>
      <c r="F486" s="12" t="s">
        <v>1732</v>
      </c>
      <c r="G486" s="12" t="s">
        <v>1731</v>
      </c>
      <c r="H486" s="12" t="s">
        <v>1720</v>
      </c>
      <c r="I486" s="12" t="s">
        <v>3116</v>
      </c>
      <c r="J486" s="12">
        <v>0</v>
      </c>
      <c r="L486" s="12" t="s">
        <v>3182</v>
      </c>
      <c r="M486" s="12" t="s">
        <v>3118</v>
      </c>
    </row>
    <row r="487" spans="1:13" x14ac:dyDescent="0.25">
      <c r="A487" s="12">
        <v>3435</v>
      </c>
      <c r="B487" s="12" t="s">
        <v>2349</v>
      </c>
      <c r="C487" s="12" t="s">
        <v>172</v>
      </c>
      <c r="D487" s="12" t="s">
        <v>1722</v>
      </c>
      <c r="E487" s="12" t="s">
        <v>3124</v>
      </c>
      <c r="F487" s="12" t="s">
        <v>1877</v>
      </c>
      <c r="G487" s="12" t="s">
        <v>1878</v>
      </c>
      <c r="H487" s="12" t="s">
        <v>1756</v>
      </c>
      <c r="I487" s="12" t="s">
        <v>3116</v>
      </c>
      <c r="J487" s="12">
        <v>0</v>
      </c>
      <c r="L487" s="12" t="s">
        <v>3658</v>
      </c>
      <c r="M487" s="12" t="s">
        <v>3118</v>
      </c>
    </row>
    <row r="488" spans="1:13" x14ac:dyDescent="0.25">
      <c r="A488" s="12">
        <v>3450</v>
      </c>
      <c r="B488" s="12" t="s">
        <v>3659</v>
      </c>
      <c r="C488" s="12" t="s">
        <v>52</v>
      </c>
      <c r="D488" s="12" t="s">
        <v>1722</v>
      </c>
      <c r="E488" s="12" t="s">
        <v>3146</v>
      </c>
      <c r="F488" s="12" t="s">
        <v>1986</v>
      </c>
      <c r="G488" s="12" t="s">
        <v>1987</v>
      </c>
      <c r="H488" s="12" t="s">
        <v>1822</v>
      </c>
      <c r="I488" s="12" t="s">
        <v>3116</v>
      </c>
      <c r="J488" s="12">
        <v>0</v>
      </c>
      <c r="L488" s="12" t="s">
        <v>3660</v>
      </c>
      <c r="M488" s="12" t="s">
        <v>3118</v>
      </c>
    </row>
    <row r="489" spans="1:13" x14ac:dyDescent="0.25">
      <c r="A489" s="12">
        <v>19316</v>
      </c>
      <c r="B489" s="12" t="s">
        <v>3661</v>
      </c>
      <c r="C489" s="12" t="s">
        <v>48</v>
      </c>
      <c r="D489" s="12" t="s">
        <v>1722</v>
      </c>
      <c r="E489" s="12" t="s">
        <v>3128</v>
      </c>
      <c r="F489" s="12" t="s">
        <v>1988</v>
      </c>
      <c r="G489" s="12" t="s">
        <v>1770</v>
      </c>
      <c r="H489" s="12" t="s">
        <v>1764</v>
      </c>
      <c r="I489" s="12" t="s">
        <v>3116</v>
      </c>
      <c r="J489" s="12">
        <v>0</v>
      </c>
      <c r="L489" s="12" t="s">
        <v>3320</v>
      </c>
      <c r="M489" s="12" t="s">
        <v>3118</v>
      </c>
    </row>
    <row r="490" spans="1:13" x14ac:dyDescent="0.25">
      <c r="A490" s="12">
        <v>55567</v>
      </c>
      <c r="B490" s="12" t="s">
        <v>3662</v>
      </c>
      <c r="C490" s="12" t="s">
        <v>43</v>
      </c>
      <c r="D490" s="12" t="s">
        <v>1722</v>
      </c>
      <c r="E490" s="12" t="s">
        <v>3119</v>
      </c>
      <c r="F490" s="12" t="s">
        <v>1813</v>
      </c>
      <c r="G490" s="12" t="s">
        <v>1814</v>
      </c>
      <c r="H490" s="12" t="s">
        <v>1764</v>
      </c>
      <c r="I490" s="12" t="s">
        <v>3240</v>
      </c>
      <c r="J490" s="12">
        <v>0</v>
      </c>
      <c r="L490" s="12" t="s">
        <v>3157</v>
      </c>
      <c r="M490" s="12" t="s">
        <v>3118</v>
      </c>
    </row>
    <row r="491" spans="1:13" x14ac:dyDescent="0.25">
      <c r="A491" s="12">
        <v>13060</v>
      </c>
      <c r="B491" s="12" t="s">
        <v>2159</v>
      </c>
      <c r="C491" s="12" t="s">
        <v>211</v>
      </c>
      <c r="D491" s="12" t="s">
        <v>1722</v>
      </c>
      <c r="E491" s="12" t="s">
        <v>3128</v>
      </c>
      <c r="F491" s="12" t="s">
        <v>1986</v>
      </c>
      <c r="G491" s="12" t="s">
        <v>1987</v>
      </c>
      <c r="H491" s="12" t="s">
        <v>1822</v>
      </c>
      <c r="I491" s="12" t="s">
        <v>3116</v>
      </c>
      <c r="J491" s="12">
        <v>0</v>
      </c>
      <c r="L491" s="12" t="s">
        <v>3120</v>
      </c>
      <c r="M491" s="12" t="s">
        <v>3118</v>
      </c>
    </row>
    <row r="492" spans="1:13" x14ac:dyDescent="0.25">
      <c r="A492" s="12">
        <v>3480</v>
      </c>
      <c r="B492" s="12" t="s">
        <v>3663</v>
      </c>
      <c r="C492" s="12" t="s">
        <v>21</v>
      </c>
      <c r="D492" s="12" t="s">
        <v>1722</v>
      </c>
      <c r="E492" s="12" t="s">
        <v>3218</v>
      </c>
      <c r="F492" s="12" t="s">
        <v>1836</v>
      </c>
      <c r="G492" s="12" t="s">
        <v>1837</v>
      </c>
      <c r="H492" s="12" t="s">
        <v>1725</v>
      </c>
      <c r="I492" s="12" t="s">
        <v>3116</v>
      </c>
      <c r="J492" s="12">
        <v>0</v>
      </c>
      <c r="L492" s="12" t="s">
        <v>3117</v>
      </c>
      <c r="M492" s="12" t="s">
        <v>3118</v>
      </c>
    </row>
    <row r="493" spans="1:13" x14ac:dyDescent="0.25">
      <c r="A493" s="12">
        <v>44756</v>
      </c>
      <c r="B493" s="12" t="s">
        <v>3664</v>
      </c>
      <c r="C493" s="12" t="s">
        <v>52</v>
      </c>
      <c r="D493" s="12" t="s">
        <v>1722</v>
      </c>
      <c r="E493" s="12" t="s">
        <v>3128</v>
      </c>
      <c r="F493" s="12" t="s">
        <v>2019</v>
      </c>
      <c r="G493" s="12" t="s">
        <v>1849</v>
      </c>
      <c r="H493" s="12" t="s">
        <v>1819</v>
      </c>
      <c r="I493" s="12" t="s">
        <v>3126</v>
      </c>
      <c r="J493" s="12">
        <v>0</v>
      </c>
      <c r="L493" s="12" t="s">
        <v>3117</v>
      </c>
      <c r="M493" s="12" t="s">
        <v>3118</v>
      </c>
    </row>
    <row r="494" spans="1:13" x14ac:dyDescent="0.25">
      <c r="A494" s="12">
        <v>3507</v>
      </c>
      <c r="B494" s="12" t="s">
        <v>3665</v>
      </c>
      <c r="C494" s="12" t="s">
        <v>27</v>
      </c>
      <c r="D494" s="12" t="s">
        <v>1722</v>
      </c>
      <c r="E494" s="12" t="s">
        <v>3119</v>
      </c>
      <c r="F494" s="12" t="s">
        <v>1788</v>
      </c>
      <c r="G494" s="12" t="s">
        <v>1762</v>
      </c>
      <c r="H494" s="12" t="s">
        <v>1782</v>
      </c>
      <c r="I494" s="12" t="s">
        <v>3116</v>
      </c>
      <c r="J494" s="12">
        <v>0</v>
      </c>
      <c r="L494" s="12" t="s">
        <v>3117</v>
      </c>
      <c r="M494" s="12" t="s">
        <v>3118</v>
      </c>
    </row>
    <row r="495" spans="1:13" x14ac:dyDescent="0.25">
      <c r="A495" s="12">
        <v>3503</v>
      </c>
      <c r="B495" s="12" t="s">
        <v>2350</v>
      </c>
      <c r="C495" s="12" t="s">
        <v>380</v>
      </c>
      <c r="D495" s="12" t="s">
        <v>1722</v>
      </c>
      <c r="E495" s="12" t="s">
        <v>3274</v>
      </c>
      <c r="F495" s="12" t="s">
        <v>1830</v>
      </c>
      <c r="G495" s="12" t="s">
        <v>1831</v>
      </c>
      <c r="H495" s="12" t="s">
        <v>1827</v>
      </c>
      <c r="I495" s="12" t="s">
        <v>3131</v>
      </c>
      <c r="J495" s="12">
        <v>0</v>
      </c>
      <c r="L495" s="12" t="s">
        <v>3666</v>
      </c>
      <c r="M495" s="12" t="s">
        <v>3118</v>
      </c>
    </row>
    <row r="496" spans="1:13" x14ac:dyDescent="0.25">
      <c r="A496" s="12">
        <v>3515</v>
      </c>
      <c r="B496" s="12" t="s">
        <v>159</v>
      </c>
      <c r="C496" s="12" t="s">
        <v>21</v>
      </c>
      <c r="D496" s="12" t="s">
        <v>1722</v>
      </c>
      <c r="E496" s="12" t="s">
        <v>3128</v>
      </c>
      <c r="F496" s="12" t="s">
        <v>1912</v>
      </c>
      <c r="G496" s="12" t="s">
        <v>1913</v>
      </c>
      <c r="H496" s="12" t="s">
        <v>1764</v>
      </c>
      <c r="I496" s="12" t="s">
        <v>3116</v>
      </c>
      <c r="J496" s="12">
        <v>0</v>
      </c>
      <c r="L496" s="12" t="s">
        <v>3140</v>
      </c>
      <c r="M496" s="12" t="s">
        <v>3118</v>
      </c>
    </row>
    <row r="497" spans="1:13" x14ac:dyDescent="0.25">
      <c r="A497" s="12">
        <v>37837</v>
      </c>
      <c r="B497" s="12" t="s">
        <v>3667</v>
      </c>
      <c r="C497" s="12" t="s">
        <v>27</v>
      </c>
      <c r="D497" s="12" t="s">
        <v>1722</v>
      </c>
      <c r="E497" s="12" t="s">
        <v>3119</v>
      </c>
      <c r="F497" s="12" t="s">
        <v>1995</v>
      </c>
      <c r="G497" s="12" t="s">
        <v>1765</v>
      </c>
      <c r="H497" s="12" t="s">
        <v>1764</v>
      </c>
      <c r="I497" s="12" t="s">
        <v>3116</v>
      </c>
      <c r="J497" s="12">
        <v>0</v>
      </c>
      <c r="L497" s="12" t="s">
        <v>3668</v>
      </c>
      <c r="M497" s="12" t="s">
        <v>3669</v>
      </c>
    </row>
    <row r="498" spans="1:13" x14ac:dyDescent="0.25">
      <c r="A498" s="12">
        <v>32795</v>
      </c>
      <c r="B498" s="12" t="s">
        <v>1584</v>
      </c>
      <c r="C498" s="12" t="s">
        <v>39</v>
      </c>
      <c r="D498" s="12" t="s">
        <v>1722</v>
      </c>
      <c r="E498" s="12" t="s">
        <v>3255</v>
      </c>
      <c r="F498" s="12" t="s">
        <v>1755</v>
      </c>
      <c r="G498" s="12" t="s">
        <v>1757</v>
      </c>
      <c r="H498" s="12" t="s">
        <v>1756</v>
      </c>
      <c r="I498" s="12" t="s">
        <v>3129</v>
      </c>
      <c r="J498" s="12">
        <v>0</v>
      </c>
      <c r="L498" s="12" t="s">
        <v>3670</v>
      </c>
      <c r="M498" s="12" t="s">
        <v>3671</v>
      </c>
    </row>
    <row r="499" spans="1:13" x14ac:dyDescent="0.25">
      <c r="A499" s="12">
        <v>28800</v>
      </c>
      <c r="B499" s="12" t="s">
        <v>160</v>
      </c>
      <c r="C499" s="12" t="s">
        <v>27</v>
      </c>
      <c r="D499" s="12" t="s">
        <v>1722</v>
      </c>
      <c r="E499" s="12" t="s">
        <v>3672</v>
      </c>
      <c r="F499" s="12" t="s">
        <v>1761</v>
      </c>
      <c r="G499" s="12" t="s">
        <v>1762</v>
      </c>
      <c r="H499" s="12" t="s">
        <v>1782</v>
      </c>
      <c r="I499" s="12" t="s">
        <v>1762</v>
      </c>
      <c r="J499" s="12">
        <v>0</v>
      </c>
      <c r="L499" s="12" t="s">
        <v>3417</v>
      </c>
      <c r="M499" s="12" t="s">
        <v>3118</v>
      </c>
    </row>
    <row r="500" spans="1:13" x14ac:dyDescent="0.25">
      <c r="A500" s="12">
        <v>3538</v>
      </c>
      <c r="B500" s="12" t="s">
        <v>161</v>
      </c>
      <c r="C500" s="12" t="s">
        <v>27</v>
      </c>
      <c r="D500" s="12" t="s">
        <v>1722</v>
      </c>
      <c r="E500" s="12" t="s">
        <v>3128</v>
      </c>
      <c r="F500" s="12" t="s">
        <v>1830</v>
      </c>
      <c r="G500" s="12" t="s">
        <v>1831</v>
      </c>
      <c r="H500" s="12" t="s">
        <v>1827</v>
      </c>
      <c r="I500" s="12" t="s">
        <v>3131</v>
      </c>
      <c r="J500" s="12">
        <v>0</v>
      </c>
      <c r="L500" s="12" t="s">
        <v>3673</v>
      </c>
      <c r="M500" s="12" t="s">
        <v>3118</v>
      </c>
    </row>
    <row r="501" spans="1:13" x14ac:dyDescent="0.25">
      <c r="A501" s="12">
        <v>49607</v>
      </c>
      <c r="B501" s="12" t="s">
        <v>162</v>
      </c>
      <c r="C501" s="12" t="s">
        <v>21</v>
      </c>
      <c r="D501" s="12" t="s">
        <v>1722</v>
      </c>
      <c r="E501" s="12" t="s">
        <v>3282</v>
      </c>
      <c r="F501" s="12" t="s">
        <v>1938</v>
      </c>
      <c r="G501" s="12" t="s">
        <v>1746</v>
      </c>
      <c r="H501" s="12" t="s">
        <v>1720</v>
      </c>
      <c r="I501" s="12" t="s">
        <v>3116</v>
      </c>
      <c r="J501" s="12">
        <v>0</v>
      </c>
      <c r="L501" s="12" t="s">
        <v>3237</v>
      </c>
      <c r="M501" s="12" t="s">
        <v>3118</v>
      </c>
    </row>
    <row r="502" spans="1:13" x14ac:dyDescent="0.25">
      <c r="A502" s="12">
        <v>56756</v>
      </c>
      <c r="B502" s="12" t="s">
        <v>3674</v>
      </c>
      <c r="C502" s="12" t="s">
        <v>84</v>
      </c>
      <c r="D502" s="12" t="s">
        <v>1722</v>
      </c>
      <c r="E502" s="12" t="s">
        <v>3125</v>
      </c>
      <c r="F502" s="12" t="s">
        <v>1851</v>
      </c>
      <c r="G502" s="12" t="s">
        <v>1852</v>
      </c>
      <c r="H502" s="12" t="s">
        <v>1720</v>
      </c>
      <c r="I502" s="12" t="s">
        <v>3116</v>
      </c>
      <c r="J502" s="12">
        <v>0</v>
      </c>
      <c r="L502" s="12" t="s">
        <v>3464</v>
      </c>
      <c r="M502" s="12" t="s">
        <v>3118</v>
      </c>
    </row>
    <row r="503" spans="1:13" x14ac:dyDescent="0.25">
      <c r="A503" s="12">
        <v>3545</v>
      </c>
      <c r="B503" s="12" t="s">
        <v>3675</v>
      </c>
      <c r="C503" s="12" t="s">
        <v>39</v>
      </c>
      <c r="D503" s="12" t="s">
        <v>1722</v>
      </c>
      <c r="E503" s="12" t="s">
        <v>3130</v>
      </c>
      <c r="F503" s="12" t="s">
        <v>1817</v>
      </c>
      <c r="G503" s="12" t="s">
        <v>1816</v>
      </c>
      <c r="H503" s="12" t="s">
        <v>1725</v>
      </c>
      <c r="I503" s="12" t="s">
        <v>3116</v>
      </c>
      <c r="J503" s="12">
        <v>0</v>
      </c>
      <c r="L503" s="12" t="s">
        <v>3151</v>
      </c>
      <c r="M503" s="12" t="s">
        <v>3118</v>
      </c>
    </row>
    <row r="504" spans="1:13" x14ac:dyDescent="0.25">
      <c r="A504" s="12">
        <v>3525</v>
      </c>
      <c r="B504" s="12" t="s">
        <v>3676</v>
      </c>
      <c r="C504" s="12" t="s">
        <v>21</v>
      </c>
      <c r="D504" s="12" t="s">
        <v>1722</v>
      </c>
      <c r="E504" s="12" t="s">
        <v>3282</v>
      </c>
      <c r="I504" s="12" t="s">
        <v>3116</v>
      </c>
      <c r="J504" s="12">
        <v>0</v>
      </c>
      <c r="L504" s="12" t="s">
        <v>3140</v>
      </c>
      <c r="M504" s="12" t="s">
        <v>3118</v>
      </c>
    </row>
    <row r="505" spans="1:13" x14ac:dyDescent="0.25">
      <c r="A505" s="12">
        <v>3558</v>
      </c>
      <c r="B505" s="12" t="s">
        <v>3677</v>
      </c>
      <c r="C505" s="12" t="s">
        <v>48</v>
      </c>
      <c r="D505" s="12" t="s">
        <v>1722</v>
      </c>
      <c r="E505" s="12" t="s">
        <v>3678</v>
      </c>
      <c r="F505" s="12" t="s">
        <v>1881</v>
      </c>
      <c r="G505" s="12" t="s">
        <v>1849</v>
      </c>
      <c r="H505" s="12" t="s">
        <v>1819</v>
      </c>
      <c r="I505" s="12" t="s">
        <v>3126</v>
      </c>
      <c r="J505" s="12">
        <v>0</v>
      </c>
      <c r="L505" s="12" t="s">
        <v>3320</v>
      </c>
      <c r="M505" s="12" t="s">
        <v>3118</v>
      </c>
    </row>
    <row r="506" spans="1:13" x14ac:dyDescent="0.25">
      <c r="A506" s="12">
        <v>22274</v>
      </c>
      <c r="B506" s="12" t="s">
        <v>2036</v>
      </c>
      <c r="C506" s="12" t="s">
        <v>59</v>
      </c>
      <c r="D506" s="12" t="s">
        <v>1722</v>
      </c>
      <c r="E506" s="12" t="s">
        <v>3274</v>
      </c>
      <c r="F506" s="12" t="s">
        <v>1881</v>
      </c>
      <c r="G506" s="12" t="s">
        <v>1849</v>
      </c>
      <c r="H506" s="12" t="s">
        <v>1819</v>
      </c>
      <c r="I506" s="12" t="s">
        <v>3126</v>
      </c>
      <c r="J506" s="12">
        <v>0</v>
      </c>
      <c r="L506" s="12" t="s">
        <v>3178</v>
      </c>
      <c r="M506" s="12" t="s">
        <v>3118</v>
      </c>
    </row>
    <row r="507" spans="1:13" x14ac:dyDescent="0.25">
      <c r="A507" s="12">
        <v>3565</v>
      </c>
      <c r="B507" s="12" t="s">
        <v>823</v>
      </c>
      <c r="C507" s="12" t="s">
        <v>21</v>
      </c>
      <c r="D507" s="12" t="s">
        <v>1722</v>
      </c>
      <c r="E507" s="12" t="s">
        <v>3128</v>
      </c>
      <c r="F507" s="12" t="s">
        <v>1881</v>
      </c>
      <c r="G507" s="12" t="s">
        <v>1849</v>
      </c>
      <c r="H507" s="12" t="s">
        <v>1819</v>
      </c>
      <c r="I507" s="12" t="s">
        <v>3126</v>
      </c>
      <c r="J507" s="12">
        <v>0</v>
      </c>
      <c r="L507" s="12" t="s">
        <v>3191</v>
      </c>
      <c r="M507" s="12" t="s">
        <v>3118</v>
      </c>
    </row>
    <row r="508" spans="1:13" x14ac:dyDescent="0.25">
      <c r="A508" s="12">
        <v>22710</v>
      </c>
      <c r="B508" s="12" t="s">
        <v>824</v>
      </c>
      <c r="C508" s="12" t="s">
        <v>76</v>
      </c>
      <c r="D508" s="12" t="s">
        <v>1722</v>
      </c>
      <c r="E508" s="12" t="s">
        <v>3218</v>
      </c>
      <c r="F508" s="12" t="s">
        <v>1881</v>
      </c>
      <c r="G508" s="12" t="s">
        <v>1849</v>
      </c>
      <c r="H508" s="12" t="s">
        <v>1819</v>
      </c>
      <c r="I508" s="12" t="s">
        <v>3126</v>
      </c>
      <c r="J508" s="12">
        <v>0</v>
      </c>
      <c r="L508" s="12" t="s">
        <v>3117</v>
      </c>
      <c r="M508" s="12" t="s">
        <v>3118</v>
      </c>
    </row>
    <row r="509" spans="1:13" x14ac:dyDescent="0.25">
      <c r="A509" s="12">
        <v>21122</v>
      </c>
      <c r="B509" s="12" t="s">
        <v>3679</v>
      </c>
      <c r="C509" s="12" t="s">
        <v>208</v>
      </c>
      <c r="D509" s="12" t="s">
        <v>1722</v>
      </c>
      <c r="E509" s="12" t="s">
        <v>3128</v>
      </c>
      <c r="F509" s="12" t="s">
        <v>1881</v>
      </c>
      <c r="G509" s="12" t="s">
        <v>1849</v>
      </c>
      <c r="H509" s="12" t="s">
        <v>1819</v>
      </c>
      <c r="I509" s="12" t="s">
        <v>3126</v>
      </c>
      <c r="J509" s="12">
        <v>0</v>
      </c>
      <c r="L509" s="12" t="s">
        <v>3680</v>
      </c>
      <c r="M509" s="12" t="s">
        <v>3118</v>
      </c>
    </row>
    <row r="510" spans="1:13" x14ac:dyDescent="0.25">
      <c r="A510" s="12">
        <v>31303</v>
      </c>
      <c r="B510" s="12" t="s">
        <v>3681</v>
      </c>
      <c r="C510" s="12" t="s">
        <v>84</v>
      </c>
      <c r="D510" s="12" t="s">
        <v>1722</v>
      </c>
      <c r="E510" s="12" t="s">
        <v>3172</v>
      </c>
      <c r="F510" s="12" t="s">
        <v>1791</v>
      </c>
      <c r="G510" s="12" t="s">
        <v>1792</v>
      </c>
      <c r="H510" s="12" t="s">
        <v>1822</v>
      </c>
      <c r="I510" s="12" t="s">
        <v>3116</v>
      </c>
      <c r="J510" s="12">
        <v>0</v>
      </c>
      <c r="L510" s="12" t="s">
        <v>3182</v>
      </c>
      <c r="M510" s="12" t="s">
        <v>3118</v>
      </c>
    </row>
    <row r="511" spans="1:13" x14ac:dyDescent="0.25">
      <c r="A511" s="12">
        <v>3583</v>
      </c>
      <c r="B511" s="12" t="s">
        <v>826</v>
      </c>
      <c r="C511" s="12" t="s">
        <v>56</v>
      </c>
      <c r="D511" s="12" t="s">
        <v>1722</v>
      </c>
      <c r="E511" s="12" t="s">
        <v>3139</v>
      </c>
      <c r="F511" s="12" t="s">
        <v>1908</v>
      </c>
      <c r="G511" s="12" t="s">
        <v>1909</v>
      </c>
      <c r="H511" s="12" t="s">
        <v>1725</v>
      </c>
      <c r="I511" s="12" t="s">
        <v>3116</v>
      </c>
      <c r="J511" s="12">
        <v>0</v>
      </c>
      <c r="L511" s="12" t="s">
        <v>3171</v>
      </c>
      <c r="M511" s="12" t="s">
        <v>3118</v>
      </c>
    </row>
    <row r="512" spans="1:13" x14ac:dyDescent="0.25">
      <c r="A512" s="12">
        <v>3563</v>
      </c>
      <c r="B512" s="12" t="s">
        <v>3682</v>
      </c>
      <c r="C512" s="12" t="s">
        <v>908</v>
      </c>
      <c r="D512" s="12" t="s">
        <v>1722</v>
      </c>
      <c r="E512" s="12" t="s">
        <v>3128</v>
      </c>
      <c r="F512" s="12" t="s">
        <v>1829</v>
      </c>
      <c r="G512" s="12" t="s">
        <v>1814</v>
      </c>
      <c r="H512" s="12" t="s">
        <v>1764</v>
      </c>
      <c r="I512" s="12" t="s">
        <v>3131</v>
      </c>
      <c r="J512" s="12">
        <v>0</v>
      </c>
      <c r="L512" s="12" t="s">
        <v>3117</v>
      </c>
      <c r="M512" s="12" t="s">
        <v>3118</v>
      </c>
    </row>
    <row r="513" spans="1:13" x14ac:dyDescent="0.25">
      <c r="A513" s="12">
        <v>3551</v>
      </c>
      <c r="B513" s="12" t="s">
        <v>2266</v>
      </c>
      <c r="C513" s="12" t="s">
        <v>27</v>
      </c>
      <c r="D513" s="12" t="s">
        <v>1722</v>
      </c>
      <c r="E513" s="12" t="s">
        <v>3128</v>
      </c>
      <c r="F513" s="12" t="s">
        <v>1788</v>
      </c>
      <c r="G513" s="12" t="s">
        <v>1762</v>
      </c>
      <c r="H513" s="12" t="s">
        <v>1782</v>
      </c>
      <c r="I513" s="12" t="s">
        <v>3116</v>
      </c>
      <c r="J513" s="12">
        <v>0</v>
      </c>
      <c r="L513" s="12" t="s">
        <v>3117</v>
      </c>
      <c r="M513" s="12" t="s">
        <v>3118</v>
      </c>
    </row>
    <row r="514" spans="1:13" x14ac:dyDescent="0.25">
      <c r="A514" s="12">
        <v>58284</v>
      </c>
      <c r="B514" s="12" t="s">
        <v>163</v>
      </c>
      <c r="C514" s="12" t="s">
        <v>107</v>
      </c>
      <c r="D514" s="12" t="s">
        <v>1722</v>
      </c>
      <c r="E514" s="12" t="s">
        <v>3128</v>
      </c>
      <c r="F514" s="12" t="s">
        <v>1848</v>
      </c>
      <c r="G514" s="12" t="s">
        <v>1849</v>
      </c>
      <c r="H514" s="12" t="s">
        <v>1819</v>
      </c>
      <c r="I514" s="12" t="s">
        <v>3126</v>
      </c>
      <c r="J514" s="12">
        <v>0</v>
      </c>
      <c r="L514" s="12" t="s">
        <v>3117</v>
      </c>
      <c r="M514" s="12" t="s">
        <v>3118</v>
      </c>
    </row>
    <row r="515" spans="1:13" x14ac:dyDescent="0.25">
      <c r="A515" s="12">
        <v>3616</v>
      </c>
      <c r="B515" s="12" t="s">
        <v>164</v>
      </c>
      <c r="C515" s="12" t="s">
        <v>165</v>
      </c>
      <c r="D515" s="12" t="s">
        <v>1722</v>
      </c>
      <c r="E515" s="12" t="s">
        <v>3150</v>
      </c>
      <c r="F515" s="12" t="s">
        <v>2264</v>
      </c>
      <c r="G515" s="12" t="s">
        <v>1754</v>
      </c>
      <c r="H515" s="12" t="s">
        <v>1753</v>
      </c>
      <c r="I515" s="12" t="s">
        <v>3116</v>
      </c>
      <c r="J515" s="12">
        <v>0</v>
      </c>
      <c r="L515" s="12" t="s">
        <v>3117</v>
      </c>
      <c r="M515" s="12" t="s">
        <v>3118</v>
      </c>
    </row>
    <row r="516" spans="1:13" x14ac:dyDescent="0.25">
      <c r="A516" s="12">
        <v>41429</v>
      </c>
      <c r="B516" s="12" t="s">
        <v>3683</v>
      </c>
      <c r="C516" s="12" t="s">
        <v>27</v>
      </c>
      <c r="D516" s="12" t="s">
        <v>1722</v>
      </c>
      <c r="E516" s="12" t="s">
        <v>3115</v>
      </c>
      <c r="F516" s="12" t="s">
        <v>2264</v>
      </c>
      <c r="G516" s="12" t="s">
        <v>1754</v>
      </c>
      <c r="H516" s="12" t="s">
        <v>1753</v>
      </c>
      <c r="I516" s="12" t="s">
        <v>3116</v>
      </c>
      <c r="J516" s="12">
        <v>0</v>
      </c>
      <c r="L516" s="12" t="s">
        <v>3564</v>
      </c>
      <c r="M516" s="12" t="s">
        <v>3684</v>
      </c>
    </row>
    <row r="517" spans="1:13" x14ac:dyDescent="0.25">
      <c r="A517" s="12">
        <v>3635</v>
      </c>
      <c r="B517" s="12" t="s">
        <v>828</v>
      </c>
      <c r="C517" s="12" t="s">
        <v>27</v>
      </c>
      <c r="D517" s="12" t="s">
        <v>1722</v>
      </c>
      <c r="E517" s="12" t="s">
        <v>3685</v>
      </c>
      <c r="F517" s="12" t="s">
        <v>1908</v>
      </c>
      <c r="G517" s="12" t="s">
        <v>1909</v>
      </c>
      <c r="H517" s="12" t="s">
        <v>1725</v>
      </c>
      <c r="I517" s="12" t="s">
        <v>3116</v>
      </c>
      <c r="J517" s="12">
        <v>0</v>
      </c>
      <c r="L517" s="12" t="s">
        <v>3117</v>
      </c>
      <c r="M517" s="12" t="s">
        <v>3118</v>
      </c>
    </row>
    <row r="518" spans="1:13" x14ac:dyDescent="0.25">
      <c r="A518" s="12">
        <v>72059</v>
      </c>
      <c r="B518" s="12" t="s">
        <v>1805</v>
      </c>
      <c r="C518" s="12" t="s">
        <v>213</v>
      </c>
      <c r="D518" s="12" t="s">
        <v>1722</v>
      </c>
      <c r="E518" s="12" t="s">
        <v>3134</v>
      </c>
      <c r="F518" s="12" t="s">
        <v>1794</v>
      </c>
      <c r="G518" s="12" t="s">
        <v>1792</v>
      </c>
      <c r="H518" s="12" t="s">
        <v>1822</v>
      </c>
      <c r="I518" s="12" t="s">
        <v>3116</v>
      </c>
      <c r="J518" s="12">
        <v>0</v>
      </c>
      <c r="L518" s="12" t="s">
        <v>3686</v>
      </c>
      <c r="M518" s="12" t="s">
        <v>3118</v>
      </c>
    </row>
    <row r="519" spans="1:13" x14ac:dyDescent="0.25">
      <c r="A519" s="12">
        <v>51633</v>
      </c>
      <c r="B519" s="12" t="s">
        <v>3687</v>
      </c>
      <c r="C519" s="12" t="s">
        <v>213</v>
      </c>
      <c r="D519" s="12" t="s">
        <v>1722</v>
      </c>
      <c r="E519" s="12" t="s">
        <v>3218</v>
      </c>
      <c r="F519" s="12" t="s">
        <v>1807</v>
      </c>
      <c r="G519" s="12" t="s">
        <v>1762</v>
      </c>
      <c r="H519" s="12" t="s">
        <v>1782</v>
      </c>
      <c r="I519" s="12" t="s">
        <v>1762</v>
      </c>
      <c r="J519" s="12">
        <v>0</v>
      </c>
      <c r="L519" s="12" t="s">
        <v>3419</v>
      </c>
      <c r="M519" s="12" t="s">
        <v>3118</v>
      </c>
    </row>
    <row r="520" spans="1:13" x14ac:dyDescent="0.25">
      <c r="A520" s="12">
        <v>3640</v>
      </c>
      <c r="B520" s="12" t="s">
        <v>2263</v>
      </c>
      <c r="C520" s="12" t="s">
        <v>27</v>
      </c>
      <c r="D520" s="12" t="s">
        <v>1722</v>
      </c>
      <c r="E520" s="12" t="s">
        <v>3115</v>
      </c>
      <c r="F520" s="12" t="s">
        <v>1815</v>
      </c>
      <c r="G520" s="12" t="s">
        <v>1816</v>
      </c>
      <c r="H520" s="12" t="s">
        <v>1725</v>
      </c>
      <c r="I520" s="12" t="s">
        <v>3116</v>
      </c>
      <c r="J520" s="12">
        <v>0</v>
      </c>
      <c r="L520" s="12" t="s">
        <v>3688</v>
      </c>
      <c r="M520" s="12" t="s">
        <v>3118</v>
      </c>
    </row>
    <row r="521" spans="1:13" x14ac:dyDescent="0.25">
      <c r="A521" s="12">
        <v>3601</v>
      </c>
      <c r="B521" s="12" t="s">
        <v>3689</v>
      </c>
      <c r="C521" s="12" t="s">
        <v>485</v>
      </c>
      <c r="D521" s="12" t="s">
        <v>1722</v>
      </c>
      <c r="E521" s="12" t="s">
        <v>3172</v>
      </c>
      <c r="F521" s="12" t="s">
        <v>2170</v>
      </c>
      <c r="G521" s="12" t="s">
        <v>1878</v>
      </c>
      <c r="H521" s="12" t="s">
        <v>1756</v>
      </c>
      <c r="I521" s="12" t="s">
        <v>3129</v>
      </c>
      <c r="J521" s="12">
        <v>0</v>
      </c>
      <c r="L521" s="12" t="s">
        <v>3117</v>
      </c>
      <c r="M521" s="12" t="s">
        <v>3118</v>
      </c>
    </row>
    <row r="522" spans="1:13" x14ac:dyDescent="0.25">
      <c r="A522" s="12">
        <v>21707</v>
      </c>
      <c r="B522" s="12" t="s">
        <v>829</v>
      </c>
      <c r="C522" s="12" t="s">
        <v>830</v>
      </c>
      <c r="D522" s="12" t="s">
        <v>1722</v>
      </c>
      <c r="E522" s="12" t="s">
        <v>3146</v>
      </c>
      <c r="F522" s="12" t="s">
        <v>1815</v>
      </c>
      <c r="G522" s="12" t="s">
        <v>1816</v>
      </c>
      <c r="H522" s="12" t="s">
        <v>1725</v>
      </c>
      <c r="I522" s="12" t="s">
        <v>3116</v>
      </c>
      <c r="J522" s="12">
        <v>0</v>
      </c>
      <c r="L522" s="12" t="s">
        <v>3237</v>
      </c>
      <c r="M522" s="12" t="s">
        <v>3118</v>
      </c>
    </row>
    <row r="523" spans="1:13" x14ac:dyDescent="0.25">
      <c r="A523" s="12">
        <v>3599</v>
      </c>
      <c r="B523" s="12" t="s">
        <v>2265</v>
      </c>
      <c r="C523" s="12" t="s">
        <v>31</v>
      </c>
      <c r="D523" s="12" t="s">
        <v>1722</v>
      </c>
      <c r="E523" s="12" t="s">
        <v>3211</v>
      </c>
      <c r="F523" s="12" t="s">
        <v>1815</v>
      </c>
      <c r="G523" s="12" t="s">
        <v>1816</v>
      </c>
      <c r="H523" s="12" t="s">
        <v>1725</v>
      </c>
      <c r="I523" s="12" t="s">
        <v>3116</v>
      </c>
      <c r="J523" s="12">
        <v>0</v>
      </c>
      <c r="L523" s="12" t="s">
        <v>3690</v>
      </c>
      <c r="M523" s="12" t="s">
        <v>3691</v>
      </c>
    </row>
    <row r="524" spans="1:13" x14ac:dyDescent="0.25">
      <c r="A524" s="12">
        <v>3649</v>
      </c>
      <c r="B524" s="12" t="s">
        <v>2261</v>
      </c>
      <c r="C524" s="12" t="s">
        <v>48</v>
      </c>
      <c r="D524" s="12" t="s">
        <v>1722</v>
      </c>
      <c r="E524" s="12" t="s">
        <v>3211</v>
      </c>
      <c r="F524" s="12" t="s">
        <v>1815</v>
      </c>
      <c r="G524" s="12" t="s">
        <v>1816</v>
      </c>
      <c r="H524" s="12" t="s">
        <v>1725</v>
      </c>
      <c r="I524" s="12" t="s">
        <v>3116</v>
      </c>
      <c r="J524" s="12">
        <v>0</v>
      </c>
      <c r="L524" s="12" t="s">
        <v>3692</v>
      </c>
      <c r="M524" s="12" t="s">
        <v>3118</v>
      </c>
    </row>
    <row r="525" spans="1:13" x14ac:dyDescent="0.25">
      <c r="A525" s="12">
        <v>3654</v>
      </c>
      <c r="B525" s="12" t="s">
        <v>166</v>
      </c>
      <c r="C525" s="12" t="s">
        <v>27</v>
      </c>
      <c r="D525" s="12" t="s">
        <v>1722</v>
      </c>
      <c r="E525" s="12" t="s">
        <v>3119</v>
      </c>
      <c r="F525" s="12" t="s">
        <v>1787</v>
      </c>
      <c r="G525" s="12" t="s">
        <v>1721</v>
      </c>
      <c r="H525" s="12" t="s">
        <v>1720</v>
      </c>
      <c r="I525" s="12" t="s">
        <v>3116</v>
      </c>
      <c r="J525" s="12">
        <v>0</v>
      </c>
      <c r="L525" s="12" t="s">
        <v>3120</v>
      </c>
      <c r="M525" s="12" t="s">
        <v>3118</v>
      </c>
    </row>
    <row r="526" spans="1:13" x14ac:dyDescent="0.25">
      <c r="A526" s="12">
        <v>22123</v>
      </c>
      <c r="B526" s="12" t="s">
        <v>167</v>
      </c>
      <c r="C526" s="12" t="s">
        <v>21</v>
      </c>
      <c r="D526" s="12" t="s">
        <v>1722</v>
      </c>
      <c r="E526" s="12" t="s">
        <v>3146</v>
      </c>
      <c r="F526" s="12" t="s">
        <v>1873</v>
      </c>
      <c r="G526" s="12" t="s">
        <v>1874</v>
      </c>
      <c r="H526" s="12" t="s">
        <v>1725</v>
      </c>
      <c r="I526" s="12" t="s">
        <v>3116</v>
      </c>
      <c r="J526" s="12">
        <v>0</v>
      </c>
      <c r="L526" s="12" t="s">
        <v>3693</v>
      </c>
      <c r="M526" s="12" t="s">
        <v>3118</v>
      </c>
    </row>
    <row r="527" spans="1:13" x14ac:dyDescent="0.25">
      <c r="A527" s="12">
        <v>3672</v>
      </c>
      <c r="B527" s="12" t="s">
        <v>832</v>
      </c>
      <c r="C527" s="12" t="s">
        <v>76</v>
      </c>
      <c r="D527" s="12" t="s">
        <v>1722</v>
      </c>
      <c r="E527" s="12" t="s">
        <v>3128</v>
      </c>
      <c r="F527" s="12" t="s">
        <v>2292</v>
      </c>
      <c r="G527" s="12" t="s">
        <v>2293</v>
      </c>
      <c r="H527" s="12" t="s">
        <v>1833</v>
      </c>
      <c r="I527" s="12" t="s">
        <v>3116</v>
      </c>
      <c r="J527" s="12">
        <v>0</v>
      </c>
      <c r="L527" s="12" t="s">
        <v>3117</v>
      </c>
      <c r="M527" s="12" t="s">
        <v>3118</v>
      </c>
    </row>
    <row r="528" spans="1:13" x14ac:dyDescent="0.25">
      <c r="A528" s="12">
        <v>828967</v>
      </c>
      <c r="B528" s="12" t="s">
        <v>3694</v>
      </c>
      <c r="C528" s="12" t="s">
        <v>78</v>
      </c>
      <c r="D528" s="12" t="s">
        <v>1722</v>
      </c>
      <c r="E528" s="12" t="s">
        <v>3124</v>
      </c>
      <c r="F528" s="12" t="s">
        <v>1787</v>
      </c>
      <c r="G528" s="12" t="s">
        <v>1721</v>
      </c>
      <c r="H528" s="12" t="s">
        <v>1720</v>
      </c>
      <c r="I528" s="12" t="s">
        <v>3116</v>
      </c>
      <c r="J528" s="12">
        <v>0</v>
      </c>
      <c r="L528" s="12" t="s">
        <v>3122</v>
      </c>
      <c r="M528" s="12" t="s">
        <v>3118</v>
      </c>
    </row>
    <row r="529" spans="1:13" x14ac:dyDescent="0.25">
      <c r="A529" s="12">
        <v>3652</v>
      </c>
      <c r="B529" s="12" t="s">
        <v>833</v>
      </c>
      <c r="C529" s="12" t="s">
        <v>78</v>
      </c>
      <c r="D529" s="12" t="s">
        <v>1722</v>
      </c>
      <c r="E529" s="12" t="s">
        <v>3119</v>
      </c>
      <c r="F529" s="12" t="s">
        <v>1771</v>
      </c>
      <c r="G529" s="12" t="s">
        <v>1721</v>
      </c>
      <c r="H529" s="12" t="s">
        <v>1720</v>
      </c>
      <c r="I529" s="12" t="s">
        <v>3116</v>
      </c>
      <c r="J529" s="12">
        <v>0</v>
      </c>
      <c r="L529" s="12" t="s">
        <v>3695</v>
      </c>
      <c r="M529" s="12" t="s">
        <v>3118</v>
      </c>
    </row>
    <row r="530" spans="1:13" x14ac:dyDescent="0.25">
      <c r="A530" s="12">
        <v>41269</v>
      </c>
      <c r="B530" s="12" t="s">
        <v>3696</v>
      </c>
      <c r="C530" s="12" t="s">
        <v>43</v>
      </c>
      <c r="D530" s="12" t="s">
        <v>1722</v>
      </c>
      <c r="E530" s="12" t="s">
        <v>3124</v>
      </c>
      <c r="F530" s="12" t="s">
        <v>1866</v>
      </c>
      <c r="G530" s="12" t="s">
        <v>1867</v>
      </c>
      <c r="H530" s="12" t="s">
        <v>1725</v>
      </c>
      <c r="I530" s="12" t="s">
        <v>3116</v>
      </c>
      <c r="J530" s="12">
        <v>0</v>
      </c>
      <c r="L530" s="12" t="s">
        <v>3697</v>
      </c>
      <c r="M530" s="12" t="s">
        <v>3698</v>
      </c>
    </row>
    <row r="531" spans="1:13" x14ac:dyDescent="0.25">
      <c r="A531" s="12">
        <v>3285</v>
      </c>
      <c r="B531" s="12" t="s">
        <v>168</v>
      </c>
      <c r="C531" s="12" t="s">
        <v>43</v>
      </c>
      <c r="D531" s="12" t="s">
        <v>1722</v>
      </c>
      <c r="E531" s="12" t="s">
        <v>3134</v>
      </c>
      <c r="F531" s="12" t="s">
        <v>1829</v>
      </c>
      <c r="G531" s="12" t="s">
        <v>1814</v>
      </c>
      <c r="H531" s="12" t="s">
        <v>1764</v>
      </c>
      <c r="I531" s="12" t="s">
        <v>3131</v>
      </c>
      <c r="J531" s="12">
        <v>0</v>
      </c>
      <c r="L531" s="12" t="s">
        <v>3607</v>
      </c>
      <c r="M531" s="12" t="s">
        <v>3118</v>
      </c>
    </row>
    <row r="532" spans="1:13" x14ac:dyDescent="0.25">
      <c r="A532" s="12">
        <v>3022</v>
      </c>
      <c r="B532" s="12" t="s">
        <v>169</v>
      </c>
      <c r="C532" s="12" t="s">
        <v>36</v>
      </c>
      <c r="D532" s="12" t="s">
        <v>1722</v>
      </c>
      <c r="E532" s="12" t="s">
        <v>3124</v>
      </c>
      <c r="F532" s="12" t="s">
        <v>2008</v>
      </c>
      <c r="G532" s="12" t="s">
        <v>2009</v>
      </c>
      <c r="H532" s="12" t="s">
        <v>1864</v>
      </c>
      <c r="I532" s="12" t="s">
        <v>3240</v>
      </c>
      <c r="J532" s="12">
        <v>0</v>
      </c>
      <c r="L532" s="12" t="s">
        <v>3699</v>
      </c>
      <c r="M532" s="12" t="s">
        <v>3118</v>
      </c>
    </row>
    <row r="533" spans="1:13" x14ac:dyDescent="0.25">
      <c r="A533" s="12">
        <v>3692</v>
      </c>
      <c r="B533" s="12" t="s">
        <v>1586</v>
      </c>
      <c r="C533" s="12" t="s">
        <v>21</v>
      </c>
      <c r="D533" s="12" t="s">
        <v>1722</v>
      </c>
      <c r="E533" s="12" t="s">
        <v>3124</v>
      </c>
      <c r="F533" s="12" t="s">
        <v>2109</v>
      </c>
      <c r="G533" s="12" t="s">
        <v>2056</v>
      </c>
      <c r="H533" s="12" t="s">
        <v>2055</v>
      </c>
      <c r="I533" s="12" t="s">
        <v>3116</v>
      </c>
      <c r="J533" s="12">
        <v>0</v>
      </c>
      <c r="L533" s="12" t="s">
        <v>3117</v>
      </c>
      <c r="M533" s="12" t="s">
        <v>3118</v>
      </c>
    </row>
    <row r="534" spans="1:13" x14ac:dyDescent="0.25">
      <c r="A534" s="12">
        <v>40241</v>
      </c>
      <c r="B534" s="12" t="s">
        <v>3700</v>
      </c>
      <c r="C534" s="12" t="s">
        <v>27</v>
      </c>
      <c r="D534" s="12" t="s">
        <v>1722</v>
      </c>
      <c r="E534" s="12" t="s">
        <v>3128</v>
      </c>
      <c r="F534" s="12" t="s">
        <v>2297</v>
      </c>
      <c r="G534" s="12" t="s">
        <v>2298</v>
      </c>
      <c r="H534" s="12" t="s">
        <v>1782</v>
      </c>
      <c r="I534" s="12" t="s">
        <v>3142</v>
      </c>
      <c r="J534" s="12">
        <v>0</v>
      </c>
      <c r="L534" s="12" t="s">
        <v>3701</v>
      </c>
      <c r="M534" s="12" t="s">
        <v>3118</v>
      </c>
    </row>
    <row r="535" spans="1:13" x14ac:dyDescent="0.25">
      <c r="A535" s="12">
        <v>44653</v>
      </c>
      <c r="B535" s="12" t="s">
        <v>3702</v>
      </c>
      <c r="C535" s="12" t="s">
        <v>27</v>
      </c>
      <c r="D535" s="12" t="s">
        <v>1722</v>
      </c>
      <c r="E535" s="12" t="s">
        <v>3585</v>
      </c>
      <c r="F535" s="12" t="s">
        <v>1893</v>
      </c>
      <c r="G535" s="12" t="s">
        <v>1852</v>
      </c>
      <c r="H535" s="12" t="s">
        <v>1720</v>
      </c>
      <c r="I535" s="12" t="s">
        <v>3116</v>
      </c>
      <c r="J535" s="12">
        <v>0</v>
      </c>
      <c r="L535" s="12" t="s">
        <v>3247</v>
      </c>
      <c r="M535" s="12" t="s">
        <v>3118</v>
      </c>
    </row>
    <row r="536" spans="1:13" x14ac:dyDescent="0.25">
      <c r="A536" s="12">
        <v>3705</v>
      </c>
      <c r="B536" s="12" t="s">
        <v>3703</v>
      </c>
      <c r="C536" s="12" t="s">
        <v>78</v>
      </c>
      <c r="D536" s="12" t="s">
        <v>1722</v>
      </c>
      <c r="E536" s="12" t="s">
        <v>3587</v>
      </c>
      <c r="F536" s="12" t="s">
        <v>1771</v>
      </c>
      <c r="G536" s="12" t="s">
        <v>1721</v>
      </c>
      <c r="H536" s="12" t="s">
        <v>1720</v>
      </c>
      <c r="I536" s="12" t="s">
        <v>3116</v>
      </c>
      <c r="J536" s="12">
        <v>0</v>
      </c>
      <c r="L536" s="12" t="s">
        <v>3630</v>
      </c>
      <c r="M536" s="12" t="s">
        <v>3118</v>
      </c>
    </row>
    <row r="537" spans="1:13" x14ac:dyDescent="0.25">
      <c r="A537" s="12">
        <v>3732</v>
      </c>
      <c r="B537" s="12" t="s">
        <v>836</v>
      </c>
      <c r="C537" s="12" t="s">
        <v>27</v>
      </c>
      <c r="D537" s="12" t="s">
        <v>1722</v>
      </c>
      <c r="E537" s="12" t="s">
        <v>3125</v>
      </c>
      <c r="F537" s="12" t="s">
        <v>1876</v>
      </c>
      <c r="G537" s="12" t="s">
        <v>1849</v>
      </c>
      <c r="H537" s="12" t="s">
        <v>1819</v>
      </c>
      <c r="I537" s="12" t="s">
        <v>3126</v>
      </c>
      <c r="J537" s="12">
        <v>0</v>
      </c>
      <c r="L537" s="12" t="s">
        <v>3704</v>
      </c>
      <c r="M537" s="12" t="s">
        <v>3118</v>
      </c>
    </row>
    <row r="538" spans="1:13" x14ac:dyDescent="0.25">
      <c r="A538" s="12">
        <v>34776</v>
      </c>
      <c r="B538" s="12" t="s">
        <v>3705</v>
      </c>
      <c r="C538" s="12" t="s">
        <v>43</v>
      </c>
      <c r="D538" s="12" t="s">
        <v>1722</v>
      </c>
      <c r="E538" s="12" t="s">
        <v>3124</v>
      </c>
      <c r="F538" s="12" t="s">
        <v>1962</v>
      </c>
      <c r="G538" s="12" t="s">
        <v>1837</v>
      </c>
      <c r="H538" s="12" t="s">
        <v>1725</v>
      </c>
      <c r="I538" s="12" t="s">
        <v>3116</v>
      </c>
      <c r="J538" s="12">
        <v>0</v>
      </c>
      <c r="L538" s="12" t="s">
        <v>3157</v>
      </c>
      <c r="M538" s="12" t="s">
        <v>3118</v>
      </c>
    </row>
    <row r="539" spans="1:13" x14ac:dyDescent="0.25">
      <c r="A539" s="12">
        <v>3751</v>
      </c>
      <c r="B539" s="12" t="s">
        <v>3706</v>
      </c>
      <c r="C539" s="12" t="s">
        <v>27</v>
      </c>
      <c r="D539" s="12" t="s">
        <v>1722</v>
      </c>
      <c r="E539" s="12" t="s">
        <v>3211</v>
      </c>
      <c r="F539" s="12" t="s">
        <v>1863</v>
      </c>
      <c r="G539" s="12" t="s">
        <v>1865</v>
      </c>
      <c r="H539" s="12" t="s">
        <v>1864</v>
      </c>
      <c r="I539" s="12" t="s">
        <v>3240</v>
      </c>
      <c r="J539" s="12">
        <v>0</v>
      </c>
      <c r="L539" s="12" t="s">
        <v>3707</v>
      </c>
      <c r="M539" s="12" t="s">
        <v>3118</v>
      </c>
    </row>
    <row r="540" spans="1:13" x14ac:dyDescent="0.25">
      <c r="A540" s="12">
        <v>831441</v>
      </c>
      <c r="B540" s="12" t="s">
        <v>3708</v>
      </c>
      <c r="C540" s="12" t="s">
        <v>27</v>
      </c>
      <c r="D540" s="12" t="s">
        <v>1722</v>
      </c>
      <c r="E540" s="12" t="s">
        <v>3166</v>
      </c>
      <c r="F540" s="12" t="s">
        <v>3709</v>
      </c>
      <c r="G540" s="12" t="s">
        <v>3710</v>
      </c>
      <c r="H540" s="12" t="s">
        <v>1864</v>
      </c>
      <c r="I540" s="12" t="s">
        <v>3711</v>
      </c>
      <c r="J540" s="12">
        <v>0</v>
      </c>
      <c r="L540" s="12" t="s">
        <v>3712</v>
      </c>
      <c r="M540" s="12" t="s">
        <v>3118</v>
      </c>
    </row>
    <row r="541" spans="1:13" x14ac:dyDescent="0.25">
      <c r="A541" s="12">
        <v>3779</v>
      </c>
      <c r="B541" s="12" t="s">
        <v>2260</v>
      </c>
      <c r="C541" s="12" t="s">
        <v>415</v>
      </c>
      <c r="D541" s="12" t="s">
        <v>1722</v>
      </c>
      <c r="E541" s="12" t="s">
        <v>3239</v>
      </c>
      <c r="F541" s="12" t="s">
        <v>1789</v>
      </c>
      <c r="G541" s="12" t="s">
        <v>1790</v>
      </c>
      <c r="H541" s="12" t="s">
        <v>1720</v>
      </c>
      <c r="I541" s="12" t="s">
        <v>3116</v>
      </c>
      <c r="J541" s="12">
        <v>0</v>
      </c>
      <c r="L541" s="12" t="s">
        <v>3117</v>
      </c>
      <c r="M541" s="12" t="s">
        <v>3118</v>
      </c>
    </row>
    <row r="542" spans="1:13" x14ac:dyDescent="0.25">
      <c r="A542" s="12">
        <v>3791</v>
      </c>
      <c r="B542" s="12" t="s">
        <v>3713</v>
      </c>
      <c r="C542" s="12" t="s">
        <v>43</v>
      </c>
      <c r="D542" s="12" t="s">
        <v>1722</v>
      </c>
      <c r="E542" s="12" t="s">
        <v>3119</v>
      </c>
      <c r="F542" s="12" t="s">
        <v>1962</v>
      </c>
      <c r="G542" s="12" t="s">
        <v>1837</v>
      </c>
      <c r="H542" s="12" t="s">
        <v>1725</v>
      </c>
      <c r="I542" s="12" t="s">
        <v>3116</v>
      </c>
      <c r="J542" s="12">
        <v>0</v>
      </c>
      <c r="L542" s="12" t="s">
        <v>3157</v>
      </c>
      <c r="M542" s="12" t="s">
        <v>3118</v>
      </c>
    </row>
    <row r="543" spans="1:13" x14ac:dyDescent="0.25">
      <c r="A543" s="12">
        <v>3795</v>
      </c>
      <c r="B543" s="12" t="s">
        <v>3714</v>
      </c>
      <c r="C543" s="12" t="s">
        <v>27</v>
      </c>
      <c r="D543" s="12" t="s">
        <v>1722</v>
      </c>
      <c r="E543" s="12" t="s">
        <v>3124</v>
      </c>
      <c r="F543" s="12" t="s">
        <v>2129</v>
      </c>
      <c r="G543" s="12" t="s">
        <v>1849</v>
      </c>
      <c r="H543" s="12" t="s">
        <v>1819</v>
      </c>
      <c r="I543" s="12" t="s">
        <v>3126</v>
      </c>
      <c r="J543" s="12">
        <v>0</v>
      </c>
      <c r="L543" s="12" t="s">
        <v>3715</v>
      </c>
      <c r="M543" s="12" t="s">
        <v>3118</v>
      </c>
    </row>
    <row r="544" spans="1:13" x14ac:dyDescent="0.25">
      <c r="A544" s="12">
        <v>41842</v>
      </c>
      <c r="B544" s="12" t="s">
        <v>3716</v>
      </c>
      <c r="C544" s="12" t="s">
        <v>39</v>
      </c>
      <c r="D544" s="12" t="s">
        <v>1722</v>
      </c>
      <c r="E544" s="12" t="s">
        <v>3190</v>
      </c>
      <c r="F544" s="12" t="s">
        <v>1781</v>
      </c>
      <c r="G544" s="12" t="s">
        <v>1783</v>
      </c>
      <c r="H544" s="12" t="s">
        <v>1782</v>
      </c>
      <c r="I544" s="12" t="s">
        <v>3142</v>
      </c>
      <c r="J544" s="12">
        <v>0</v>
      </c>
      <c r="L544" s="12" t="s">
        <v>3717</v>
      </c>
      <c r="M544" s="12" t="s">
        <v>3118</v>
      </c>
    </row>
    <row r="545" spans="1:13" x14ac:dyDescent="0.25">
      <c r="A545" s="12">
        <v>34144</v>
      </c>
      <c r="B545" s="12" t="s">
        <v>170</v>
      </c>
      <c r="C545" s="12" t="s">
        <v>43</v>
      </c>
      <c r="D545" s="12" t="s">
        <v>1722</v>
      </c>
      <c r="E545" s="12" t="s">
        <v>3218</v>
      </c>
      <c r="F545" s="12" t="s">
        <v>1910</v>
      </c>
      <c r="G545" s="12" t="s">
        <v>1765</v>
      </c>
      <c r="H545" s="12" t="s">
        <v>1764</v>
      </c>
      <c r="I545" s="12" t="s">
        <v>3116</v>
      </c>
      <c r="J545" s="12">
        <v>0</v>
      </c>
      <c r="L545" s="12" t="s">
        <v>3157</v>
      </c>
      <c r="M545" s="12" t="s">
        <v>3118</v>
      </c>
    </row>
    <row r="546" spans="1:13" x14ac:dyDescent="0.25">
      <c r="A546" s="12">
        <v>3814</v>
      </c>
      <c r="B546" s="12" t="s">
        <v>837</v>
      </c>
      <c r="C546" s="12" t="s">
        <v>155</v>
      </c>
      <c r="D546" s="12" t="s">
        <v>1722</v>
      </c>
      <c r="E546" s="12" t="s">
        <v>3146</v>
      </c>
      <c r="F546" s="12" t="s">
        <v>1829</v>
      </c>
      <c r="G546" s="12" t="s">
        <v>1814</v>
      </c>
      <c r="H546" s="12" t="s">
        <v>1764</v>
      </c>
      <c r="I546" s="12" t="s">
        <v>3131</v>
      </c>
      <c r="J546" s="12">
        <v>0</v>
      </c>
      <c r="L546" s="12" t="s">
        <v>3718</v>
      </c>
      <c r="M546" s="12" t="s">
        <v>3118</v>
      </c>
    </row>
    <row r="547" spans="1:13" x14ac:dyDescent="0.25">
      <c r="A547" s="12">
        <v>3818</v>
      </c>
      <c r="B547" s="12" t="s">
        <v>1587</v>
      </c>
      <c r="C547" s="12" t="s">
        <v>31</v>
      </c>
      <c r="D547" s="12" t="s">
        <v>1722</v>
      </c>
      <c r="E547" s="12" t="s">
        <v>3271</v>
      </c>
      <c r="F547" s="12" t="s">
        <v>1897</v>
      </c>
      <c r="G547" s="12" t="s">
        <v>1898</v>
      </c>
      <c r="H547" s="12" t="s">
        <v>1720</v>
      </c>
      <c r="I547" s="12" t="s">
        <v>3116</v>
      </c>
      <c r="J547" s="12">
        <v>0</v>
      </c>
      <c r="L547" s="12" t="s">
        <v>3117</v>
      </c>
      <c r="M547" s="12" t="s">
        <v>3118</v>
      </c>
    </row>
    <row r="548" spans="1:13" x14ac:dyDescent="0.25">
      <c r="A548" s="12">
        <v>61824</v>
      </c>
      <c r="B548" s="12" t="s">
        <v>3719</v>
      </c>
      <c r="C548" s="12" t="s">
        <v>27</v>
      </c>
      <c r="D548" s="12" t="s">
        <v>1722</v>
      </c>
      <c r="E548" s="12" t="s">
        <v>3121</v>
      </c>
      <c r="F548" s="12" t="s">
        <v>1962</v>
      </c>
      <c r="G548" s="12" t="s">
        <v>1837</v>
      </c>
      <c r="H548" s="12" t="s">
        <v>1725</v>
      </c>
      <c r="I548" s="12" t="s">
        <v>3116</v>
      </c>
      <c r="J548" s="12">
        <v>0</v>
      </c>
      <c r="M548" s="12" t="s">
        <v>3118</v>
      </c>
    </row>
    <row r="549" spans="1:13" x14ac:dyDescent="0.25">
      <c r="A549" s="12">
        <v>36028</v>
      </c>
      <c r="B549" s="12" t="s">
        <v>838</v>
      </c>
      <c r="C549" s="12" t="s">
        <v>21</v>
      </c>
      <c r="D549" s="12" t="s">
        <v>1722</v>
      </c>
      <c r="E549" s="12" t="s">
        <v>3587</v>
      </c>
      <c r="F549" s="12" t="s">
        <v>2264</v>
      </c>
      <c r="G549" s="12" t="s">
        <v>1754</v>
      </c>
      <c r="H549" s="12" t="s">
        <v>1753</v>
      </c>
      <c r="I549" s="12" t="s">
        <v>3116</v>
      </c>
      <c r="J549" s="12">
        <v>0</v>
      </c>
      <c r="L549" s="12" t="s">
        <v>3140</v>
      </c>
      <c r="M549" s="12" t="s">
        <v>3118</v>
      </c>
    </row>
    <row r="550" spans="1:13" x14ac:dyDescent="0.25">
      <c r="A550" s="12">
        <v>28628</v>
      </c>
      <c r="B550" s="12" t="s">
        <v>3720</v>
      </c>
      <c r="C550" s="12" t="s">
        <v>84</v>
      </c>
      <c r="D550" s="12" t="s">
        <v>1722</v>
      </c>
      <c r="E550" s="12" t="s">
        <v>3195</v>
      </c>
      <c r="F550" s="12" t="s">
        <v>1870</v>
      </c>
      <c r="G550" s="12" t="s">
        <v>1721</v>
      </c>
      <c r="H550" s="12" t="s">
        <v>1720</v>
      </c>
      <c r="I550" s="12" t="s">
        <v>3116</v>
      </c>
      <c r="J550" s="12">
        <v>0</v>
      </c>
      <c r="L550" s="12" t="s">
        <v>3182</v>
      </c>
      <c r="M550" s="12" t="s">
        <v>3118</v>
      </c>
    </row>
    <row r="551" spans="1:13" x14ac:dyDescent="0.25">
      <c r="A551" s="12">
        <v>34382</v>
      </c>
      <c r="B551" s="12" t="s">
        <v>3721</v>
      </c>
      <c r="C551" s="12" t="s">
        <v>27</v>
      </c>
      <c r="D551" s="12" t="s">
        <v>1722</v>
      </c>
      <c r="E551" s="12" t="s">
        <v>3458</v>
      </c>
      <c r="F551" s="12" t="s">
        <v>1738</v>
      </c>
      <c r="G551" s="12" t="s">
        <v>1739</v>
      </c>
      <c r="H551" s="12" t="s">
        <v>1720</v>
      </c>
      <c r="I551" s="12" t="s">
        <v>3232</v>
      </c>
      <c r="J551" s="12">
        <v>0</v>
      </c>
      <c r="L551" s="12" t="s">
        <v>3247</v>
      </c>
      <c r="M551" s="12" t="s">
        <v>3118</v>
      </c>
    </row>
    <row r="552" spans="1:13" x14ac:dyDescent="0.25">
      <c r="A552" s="12">
        <v>827215</v>
      </c>
      <c r="B552" s="12" t="s">
        <v>3722</v>
      </c>
      <c r="C552" s="12" t="s">
        <v>213</v>
      </c>
      <c r="D552" s="12" t="s">
        <v>1722</v>
      </c>
      <c r="E552" s="12" t="s">
        <v>3255</v>
      </c>
      <c r="F552" s="12" t="s">
        <v>1789</v>
      </c>
      <c r="G552" s="12" t="s">
        <v>1790</v>
      </c>
      <c r="H552" s="12" t="s">
        <v>1720</v>
      </c>
      <c r="I552" s="12" t="s">
        <v>3116</v>
      </c>
      <c r="J552" s="12">
        <v>0</v>
      </c>
      <c r="L552" s="12" t="s">
        <v>3723</v>
      </c>
      <c r="M552" s="12" t="s">
        <v>3724</v>
      </c>
    </row>
    <row r="553" spans="1:13" x14ac:dyDescent="0.25">
      <c r="A553" s="12">
        <v>50021</v>
      </c>
      <c r="B553" s="12" t="s">
        <v>1942</v>
      </c>
      <c r="C553" s="12" t="s">
        <v>41</v>
      </c>
      <c r="D553" s="12" t="s">
        <v>1722</v>
      </c>
      <c r="E553" s="12" t="s">
        <v>3128</v>
      </c>
      <c r="F553" s="12" t="s">
        <v>1941</v>
      </c>
      <c r="G553" s="12" t="s">
        <v>1867</v>
      </c>
      <c r="H553" s="12" t="s">
        <v>1725</v>
      </c>
      <c r="I553" s="12" t="s">
        <v>3116</v>
      </c>
      <c r="J553" s="12">
        <v>0</v>
      </c>
      <c r="L553" s="12" t="s">
        <v>3725</v>
      </c>
      <c r="M553" s="12" t="s">
        <v>3726</v>
      </c>
    </row>
    <row r="554" spans="1:13" x14ac:dyDescent="0.25">
      <c r="A554" s="12">
        <v>23254</v>
      </c>
      <c r="B554" s="12" t="s">
        <v>3727</v>
      </c>
      <c r="C554" s="12" t="s">
        <v>27</v>
      </c>
      <c r="D554" s="12" t="s">
        <v>1722</v>
      </c>
      <c r="E554" s="12" t="s">
        <v>3190</v>
      </c>
      <c r="F554" s="12" t="s">
        <v>1771</v>
      </c>
      <c r="G554" s="12" t="s">
        <v>1721</v>
      </c>
      <c r="H554" s="12" t="s">
        <v>1720</v>
      </c>
      <c r="I554" s="12" t="s">
        <v>3116</v>
      </c>
      <c r="J554" s="12">
        <v>0</v>
      </c>
      <c r="L554" s="12" t="s">
        <v>3247</v>
      </c>
      <c r="M554" s="12" t="s">
        <v>3118</v>
      </c>
    </row>
    <row r="555" spans="1:13" x14ac:dyDescent="0.25">
      <c r="A555" s="12">
        <v>72064</v>
      </c>
      <c r="B555" s="12" t="s">
        <v>1804</v>
      </c>
      <c r="C555" s="12" t="s">
        <v>213</v>
      </c>
      <c r="D555" s="12" t="s">
        <v>1722</v>
      </c>
      <c r="E555" s="12" t="s">
        <v>3125</v>
      </c>
      <c r="F555" s="12" t="s">
        <v>1775</v>
      </c>
      <c r="G555" s="12" t="s">
        <v>1743</v>
      </c>
      <c r="H555" s="12" t="s">
        <v>1720</v>
      </c>
      <c r="I555" s="12" t="s">
        <v>3351</v>
      </c>
      <c r="J555" s="12">
        <v>0</v>
      </c>
      <c r="M555" s="12" t="s">
        <v>3118</v>
      </c>
    </row>
    <row r="556" spans="1:13" x14ac:dyDescent="0.25">
      <c r="A556" s="12">
        <v>63672</v>
      </c>
      <c r="B556" s="12" t="s">
        <v>1589</v>
      </c>
      <c r="C556" s="12" t="s">
        <v>213</v>
      </c>
      <c r="D556" s="12" t="s">
        <v>1722</v>
      </c>
      <c r="E556" s="12" t="s">
        <v>3146</v>
      </c>
      <c r="F556" s="12" t="s">
        <v>1912</v>
      </c>
      <c r="G556" s="12" t="s">
        <v>1913</v>
      </c>
      <c r="H556" s="12" t="s">
        <v>1764</v>
      </c>
      <c r="I556" s="12" t="s">
        <v>3116</v>
      </c>
      <c r="J556" s="12">
        <v>0</v>
      </c>
      <c r="L556" s="12" t="s">
        <v>3419</v>
      </c>
      <c r="M556" s="12" t="s">
        <v>3118</v>
      </c>
    </row>
    <row r="557" spans="1:13" x14ac:dyDescent="0.25">
      <c r="A557" s="12">
        <v>50815</v>
      </c>
      <c r="B557" s="12" t="s">
        <v>3728</v>
      </c>
      <c r="C557" s="12" t="s">
        <v>27</v>
      </c>
      <c r="D557" s="12" t="s">
        <v>1722</v>
      </c>
      <c r="E557" s="12" t="s">
        <v>3128</v>
      </c>
      <c r="F557" s="12" t="s">
        <v>1846</v>
      </c>
      <c r="G557" s="12" t="s">
        <v>1726</v>
      </c>
      <c r="H557" s="12" t="s">
        <v>1725</v>
      </c>
      <c r="I557" s="12" t="s">
        <v>3116</v>
      </c>
      <c r="J557" s="12">
        <v>0</v>
      </c>
      <c r="M557" s="12" t="s">
        <v>3118</v>
      </c>
    </row>
    <row r="558" spans="1:13" x14ac:dyDescent="0.25">
      <c r="A558" s="12">
        <v>29499</v>
      </c>
      <c r="B558" s="12" t="s">
        <v>3729</v>
      </c>
      <c r="C558" s="12" t="s">
        <v>43</v>
      </c>
      <c r="D558" s="12" t="s">
        <v>1722</v>
      </c>
      <c r="E558" s="12" t="s">
        <v>3119</v>
      </c>
      <c r="F558" s="12" t="s">
        <v>1775</v>
      </c>
      <c r="G558" s="12" t="s">
        <v>1743</v>
      </c>
      <c r="H558" s="12" t="s">
        <v>1720</v>
      </c>
      <c r="I558" s="12" t="s">
        <v>3351</v>
      </c>
      <c r="J558" s="12">
        <v>0</v>
      </c>
      <c r="L558" s="12" t="s">
        <v>3157</v>
      </c>
      <c r="M558" s="12" t="s">
        <v>3118</v>
      </c>
    </row>
    <row r="559" spans="1:13" x14ac:dyDescent="0.25">
      <c r="A559" s="12">
        <v>61686</v>
      </c>
      <c r="B559" s="12" t="s">
        <v>3730</v>
      </c>
      <c r="C559" s="12" t="s">
        <v>380</v>
      </c>
      <c r="D559" s="12" t="s">
        <v>1722</v>
      </c>
      <c r="E559" s="12" t="s">
        <v>3458</v>
      </c>
      <c r="F559" s="12" t="s">
        <v>1846</v>
      </c>
      <c r="G559" s="12" t="s">
        <v>1726</v>
      </c>
      <c r="H559" s="12" t="s">
        <v>1725</v>
      </c>
      <c r="I559" s="12" t="s">
        <v>3116</v>
      </c>
      <c r="J559" s="12">
        <v>0</v>
      </c>
      <c r="L559" s="12" t="s">
        <v>3117</v>
      </c>
      <c r="M559" s="12" t="s">
        <v>3118</v>
      </c>
    </row>
    <row r="560" spans="1:13" x14ac:dyDescent="0.25">
      <c r="A560" s="12">
        <v>44839</v>
      </c>
      <c r="B560" s="12" t="s">
        <v>3731</v>
      </c>
      <c r="C560" s="12" t="s">
        <v>172</v>
      </c>
      <c r="D560" s="12" t="s">
        <v>1722</v>
      </c>
      <c r="E560" s="12" t="s">
        <v>3166</v>
      </c>
      <c r="F560" s="12" t="s">
        <v>1788</v>
      </c>
      <c r="G560" s="12" t="s">
        <v>1762</v>
      </c>
      <c r="H560" s="12" t="s">
        <v>1782</v>
      </c>
      <c r="I560" s="12" t="s">
        <v>3116</v>
      </c>
      <c r="J560" s="12">
        <v>0</v>
      </c>
      <c r="M560" s="12" t="s">
        <v>3118</v>
      </c>
    </row>
    <row r="561" spans="1:13" x14ac:dyDescent="0.25">
      <c r="A561" s="12">
        <v>47685</v>
      </c>
      <c r="B561" s="12" t="s">
        <v>3732</v>
      </c>
      <c r="C561" s="12" t="s">
        <v>92</v>
      </c>
      <c r="D561" s="12" t="s">
        <v>1722</v>
      </c>
      <c r="E561" s="12" t="s">
        <v>3134</v>
      </c>
      <c r="F561" s="12" t="s">
        <v>1974</v>
      </c>
      <c r="G561" s="12" t="s">
        <v>1975</v>
      </c>
      <c r="H561" s="12" t="s">
        <v>1782</v>
      </c>
      <c r="I561" s="12" t="s">
        <v>3116</v>
      </c>
      <c r="J561" s="12">
        <v>0</v>
      </c>
      <c r="L561" s="12" t="s">
        <v>3733</v>
      </c>
      <c r="M561" s="12" t="s">
        <v>3734</v>
      </c>
    </row>
    <row r="562" spans="1:13" x14ac:dyDescent="0.25">
      <c r="A562" s="12">
        <v>3889</v>
      </c>
      <c r="B562" s="12" t="s">
        <v>841</v>
      </c>
      <c r="C562" s="12" t="s">
        <v>59</v>
      </c>
      <c r="D562" s="12" t="s">
        <v>1722</v>
      </c>
      <c r="E562" s="12" t="s">
        <v>3128</v>
      </c>
      <c r="F562" s="12" t="s">
        <v>2008</v>
      </c>
      <c r="G562" s="12" t="s">
        <v>2009</v>
      </c>
      <c r="H562" s="12" t="s">
        <v>1864</v>
      </c>
      <c r="I562" s="12" t="s">
        <v>3240</v>
      </c>
      <c r="J562" s="12">
        <v>0</v>
      </c>
      <c r="L562" s="12" t="s">
        <v>3178</v>
      </c>
      <c r="M562" s="12" t="s">
        <v>3118</v>
      </c>
    </row>
    <row r="563" spans="1:13" x14ac:dyDescent="0.25">
      <c r="A563" s="12">
        <v>22156</v>
      </c>
      <c r="B563" s="12" t="s">
        <v>3735</v>
      </c>
      <c r="C563" s="12" t="s">
        <v>21</v>
      </c>
      <c r="D563" s="12" t="s">
        <v>1722</v>
      </c>
      <c r="E563" s="12" t="s">
        <v>3150</v>
      </c>
      <c r="F563" s="12" t="s">
        <v>1962</v>
      </c>
      <c r="G563" s="12" t="s">
        <v>1837</v>
      </c>
      <c r="H563" s="12" t="s">
        <v>1725</v>
      </c>
      <c r="I563" s="12" t="s">
        <v>3116</v>
      </c>
      <c r="J563" s="12">
        <v>0</v>
      </c>
      <c r="L563" s="12" t="s">
        <v>3736</v>
      </c>
      <c r="M563" s="12" t="s">
        <v>3118</v>
      </c>
    </row>
    <row r="564" spans="1:13" x14ac:dyDescent="0.25">
      <c r="A564" s="12">
        <v>3944</v>
      </c>
      <c r="B564" s="12" t="s">
        <v>3737</v>
      </c>
      <c r="C564" s="12" t="s">
        <v>27</v>
      </c>
      <c r="D564" s="12" t="s">
        <v>1722</v>
      </c>
      <c r="E564" s="12" t="s">
        <v>3585</v>
      </c>
      <c r="F564" s="12" t="s">
        <v>1986</v>
      </c>
      <c r="G564" s="12" t="s">
        <v>1987</v>
      </c>
      <c r="H564" s="12" t="s">
        <v>1822</v>
      </c>
      <c r="I564" s="12" t="s">
        <v>3116</v>
      </c>
      <c r="J564" s="12">
        <v>0</v>
      </c>
      <c r="L564" s="12" t="s">
        <v>3451</v>
      </c>
      <c r="M564" s="12" t="s">
        <v>3118</v>
      </c>
    </row>
    <row r="565" spans="1:13" x14ac:dyDescent="0.25">
      <c r="A565" s="12">
        <v>32788</v>
      </c>
      <c r="B565" s="12" t="s">
        <v>3738</v>
      </c>
      <c r="C565" s="12" t="s">
        <v>41</v>
      </c>
      <c r="D565" s="12" t="s">
        <v>1722</v>
      </c>
      <c r="E565" s="12" t="s">
        <v>3211</v>
      </c>
      <c r="F565" s="12" t="s">
        <v>2085</v>
      </c>
      <c r="G565" s="12" t="s">
        <v>1849</v>
      </c>
      <c r="H565" s="12" t="s">
        <v>1819</v>
      </c>
      <c r="I565" s="12" t="s">
        <v>3126</v>
      </c>
      <c r="J565" s="12">
        <v>0</v>
      </c>
      <c r="L565" s="12" t="s">
        <v>3739</v>
      </c>
      <c r="M565" s="12" t="s">
        <v>3118</v>
      </c>
    </row>
    <row r="566" spans="1:13" x14ac:dyDescent="0.25">
      <c r="A566" s="12">
        <v>68399</v>
      </c>
      <c r="B566" s="12" t="s">
        <v>3740</v>
      </c>
      <c r="C566" s="12" t="s">
        <v>21</v>
      </c>
      <c r="D566" s="12" t="s">
        <v>1722</v>
      </c>
      <c r="E566" s="12" t="s">
        <v>3128</v>
      </c>
      <c r="F566" s="12" t="s">
        <v>1871</v>
      </c>
      <c r="G566" s="12" t="s">
        <v>1765</v>
      </c>
      <c r="H566" s="12" t="s">
        <v>1764</v>
      </c>
      <c r="I566" s="12" t="s">
        <v>3116</v>
      </c>
      <c r="J566" s="12">
        <v>0</v>
      </c>
      <c r="L566" s="12" t="s">
        <v>3140</v>
      </c>
      <c r="M566" s="12" t="s">
        <v>3118</v>
      </c>
    </row>
    <row r="567" spans="1:13" x14ac:dyDescent="0.25">
      <c r="A567" s="12">
        <v>23521</v>
      </c>
      <c r="B567" s="12" t="s">
        <v>3741</v>
      </c>
      <c r="C567" s="12" t="s">
        <v>27</v>
      </c>
      <c r="D567" s="12" t="s">
        <v>1722</v>
      </c>
      <c r="E567" s="12" t="s">
        <v>3239</v>
      </c>
      <c r="F567" s="12" t="s">
        <v>2293</v>
      </c>
      <c r="G567" s="12" t="s">
        <v>1852</v>
      </c>
      <c r="H567" s="12" t="s">
        <v>1720</v>
      </c>
      <c r="I567" s="12" t="s">
        <v>3116</v>
      </c>
      <c r="J567" s="12">
        <v>0</v>
      </c>
      <c r="L567" s="12" t="s">
        <v>3243</v>
      </c>
      <c r="M567" s="12" t="s">
        <v>3118</v>
      </c>
    </row>
    <row r="568" spans="1:13" x14ac:dyDescent="0.25">
      <c r="A568" s="12">
        <v>3989</v>
      </c>
      <c r="B568" s="12" t="s">
        <v>2259</v>
      </c>
      <c r="C568" s="12" t="s">
        <v>27</v>
      </c>
      <c r="D568" s="12" t="s">
        <v>1722</v>
      </c>
      <c r="E568" s="12" t="s">
        <v>3128</v>
      </c>
      <c r="F568" s="12" t="s">
        <v>1988</v>
      </c>
      <c r="G568" s="12" t="s">
        <v>1770</v>
      </c>
      <c r="H568" s="12" t="s">
        <v>1764</v>
      </c>
      <c r="I568" s="12" t="s">
        <v>3116</v>
      </c>
      <c r="J568" s="12">
        <v>0</v>
      </c>
      <c r="L568" s="12" t="s">
        <v>3712</v>
      </c>
      <c r="M568" s="12" t="s">
        <v>3118</v>
      </c>
    </row>
    <row r="569" spans="1:13" x14ac:dyDescent="0.25">
      <c r="A569" s="12">
        <v>6535</v>
      </c>
      <c r="B569" s="12" t="s">
        <v>3742</v>
      </c>
      <c r="C569" s="12" t="s">
        <v>39</v>
      </c>
      <c r="D569" s="12" t="s">
        <v>1722</v>
      </c>
      <c r="E569" s="12" t="s">
        <v>3143</v>
      </c>
      <c r="F569" s="12" t="s">
        <v>1860</v>
      </c>
      <c r="G569" s="12" t="s">
        <v>1816</v>
      </c>
      <c r="H569" s="12" t="s">
        <v>1725</v>
      </c>
      <c r="I569" s="12" t="s">
        <v>3116</v>
      </c>
      <c r="J569" s="12">
        <v>0</v>
      </c>
      <c r="L569" s="12" t="s">
        <v>3660</v>
      </c>
      <c r="M569" s="12" t="s">
        <v>3118</v>
      </c>
    </row>
    <row r="570" spans="1:13" x14ac:dyDescent="0.25">
      <c r="A570" s="12">
        <v>21673</v>
      </c>
      <c r="B570" s="12" t="s">
        <v>171</v>
      </c>
      <c r="C570" s="12" t="s">
        <v>172</v>
      </c>
      <c r="D570" s="12" t="s">
        <v>1722</v>
      </c>
      <c r="E570" s="12" t="s">
        <v>3150</v>
      </c>
      <c r="F570" s="12" t="s">
        <v>1868</v>
      </c>
      <c r="G570" s="12" t="s">
        <v>1792</v>
      </c>
      <c r="H570" s="12" t="s">
        <v>1822</v>
      </c>
      <c r="I570" s="12" t="s">
        <v>3116</v>
      </c>
      <c r="J570" s="12">
        <v>0</v>
      </c>
      <c r="L570" s="12" t="s">
        <v>3743</v>
      </c>
      <c r="M570" s="12" t="s">
        <v>3118</v>
      </c>
    </row>
    <row r="571" spans="1:13" x14ac:dyDescent="0.25">
      <c r="A571" s="12">
        <v>47776</v>
      </c>
      <c r="B571" s="12" t="s">
        <v>173</v>
      </c>
      <c r="C571" s="12" t="s">
        <v>27</v>
      </c>
      <c r="D571" s="12" t="s">
        <v>1722</v>
      </c>
      <c r="E571" s="12" t="s">
        <v>3590</v>
      </c>
      <c r="F571" s="12" t="s">
        <v>1949</v>
      </c>
      <c r="G571" s="12" t="s">
        <v>1898</v>
      </c>
      <c r="H571" s="12" t="s">
        <v>1720</v>
      </c>
      <c r="I571" s="12" t="s">
        <v>3351</v>
      </c>
      <c r="J571" s="12">
        <v>0</v>
      </c>
      <c r="L571" s="12" t="s">
        <v>3243</v>
      </c>
      <c r="M571" s="12" t="s">
        <v>3118</v>
      </c>
    </row>
    <row r="572" spans="1:13" x14ac:dyDescent="0.25">
      <c r="A572" s="12">
        <v>4008</v>
      </c>
      <c r="B572" s="12" t="s">
        <v>2258</v>
      </c>
      <c r="C572" s="12" t="s">
        <v>43</v>
      </c>
      <c r="D572" s="12" t="s">
        <v>1722</v>
      </c>
      <c r="E572" s="12" t="s">
        <v>3195</v>
      </c>
      <c r="F572" s="12" t="s">
        <v>1829</v>
      </c>
      <c r="G572" s="12" t="s">
        <v>1814</v>
      </c>
      <c r="H572" s="12" t="s">
        <v>1764</v>
      </c>
      <c r="I572" s="12" t="s">
        <v>3131</v>
      </c>
      <c r="J572" s="12">
        <v>0</v>
      </c>
      <c r="L572" s="12" t="s">
        <v>3188</v>
      </c>
      <c r="M572" s="12" t="s">
        <v>3118</v>
      </c>
    </row>
    <row r="573" spans="1:13" x14ac:dyDescent="0.25">
      <c r="A573" s="12">
        <v>4019</v>
      </c>
      <c r="B573" s="12" t="s">
        <v>3744</v>
      </c>
      <c r="C573" s="12" t="s">
        <v>21</v>
      </c>
      <c r="D573" s="12" t="s">
        <v>1722</v>
      </c>
      <c r="E573" s="12" t="s">
        <v>3458</v>
      </c>
      <c r="F573" s="12" t="s">
        <v>1887</v>
      </c>
      <c r="G573" s="12" t="s">
        <v>1849</v>
      </c>
      <c r="H573" s="12" t="s">
        <v>1819</v>
      </c>
      <c r="I573" s="12" t="s">
        <v>3126</v>
      </c>
      <c r="J573" s="12">
        <v>0</v>
      </c>
      <c r="L573" s="12" t="s">
        <v>3127</v>
      </c>
      <c r="M573" s="12" t="s">
        <v>3118</v>
      </c>
    </row>
    <row r="574" spans="1:13" x14ac:dyDescent="0.25">
      <c r="A574" s="12">
        <v>38592</v>
      </c>
      <c r="B574" s="12" t="s">
        <v>3745</v>
      </c>
      <c r="C574" s="12" t="s">
        <v>27</v>
      </c>
      <c r="D574" s="12" t="s">
        <v>1722</v>
      </c>
      <c r="E574" s="12" t="s">
        <v>3124</v>
      </c>
      <c r="F574" s="12" t="s">
        <v>1761</v>
      </c>
      <c r="G574" s="12" t="s">
        <v>1762</v>
      </c>
      <c r="H574" s="12" t="s">
        <v>1782</v>
      </c>
      <c r="I574" s="12" t="s">
        <v>1762</v>
      </c>
      <c r="J574" s="12">
        <v>0</v>
      </c>
      <c r="L574" s="12" t="s">
        <v>3417</v>
      </c>
      <c r="M574" s="12" t="s">
        <v>3118</v>
      </c>
    </row>
    <row r="575" spans="1:13" x14ac:dyDescent="0.25">
      <c r="A575" s="12">
        <v>22924</v>
      </c>
      <c r="B575" s="12" t="s">
        <v>3746</v>
      </c>
      <c r="C575" s="12" t="s">
        <v>3747</v>
      </c>
      <c r="D575" s="12" t="s">
        <v>1722</v>
      </c>
      <c r="E575" s="12" t="s">
        <v>3128</v>
      </c>
      <c r="F575" s="12" t="s">
        <v>1815</v>
      </c>
      <c r="G575" s="12" t="s">
        <v>1816</v>
      </c>
      <c r="H575" s="12" t="s">
        <v>1725</v>
      </c>
      <c r="I575" s="12" t="s">
        <v>3116</v>
      </c>
      <c r="J575" s="12">
        <v>0</v>
      </c>
      <c r="L575" s="12" t="s">
        <v>3122</v>
      </c>
      <c r="M575" s="12" t="s">
        <v>3118</v>
      </c>
    </row>
    <row r="576" spans="1:13" x14ac:dyDescent="0.25">
      <c r="A576" s="12">
        <v>4050</v>
      </c>
      <c r="B576" s="12" t="s">
        <v>174</v>
      </c>
      <c r="C576" s="12" t="s">
        <v>39</v>
      </c>
      <c r="D576" s="12" t="s">
        <v>1722</v>
      </c>
      <c r="E576" s="12" t="s">
        <v>3276</v>
      </c>
      <c r="F576" s="12" t="s">
        <v>1815</v>
      </c>
      <c r="G576" s="12" t="s">
        <v>1816</v>
      </c>
      <c r="H576" s="12" t="s">
        <v>1725</v>
      </c>
      <c r="I576" s="12" t="s">
        <v>3116</v>
      </c>
      <c r="J576" s="12">
        <v>0</v>
      </c>
      <c r="L576" s="12" t="s">
        <v>3748</v>
      </c>
      <c r="M576" s="12" t="s">
        <v>3749</v>
      </c>
    </row>
    <row r="577" spans="1:13" x14ac:dyDescent="0.25">
      <c r="A577" s="12">
        <v>4035</v>
      </c>
      <c r="B577" s="12" t="s">
        <v>1592</v>
      </c>
      <c r="C577" s="12" t="s">
        <v>76</v>
      </c>
      <c r="D577" s="12" t="s">
        <v>1722</v>
      </c>
      <c r="E577" s="12" t="s">
        <v>3119</v>
      </c>
      <c r="I577" s="12" t="s">
        <v>3116</v>
      </c>
      <c r="J577" s="12">
        <v>0</v>
      </c>
      <c r="L577" s="12" t="s">
        <v>3750</v>
      </c>
      <c r="M577" s="12" t="s">
        <v>3751</v>
      </c>
    </row>
    <row r="578" spans="1:13" x14ac:dyDescent="0.25">
      <c r="A578" s="12">
        <v>4058</v>
      </c>
      <c r="B578" s="12" t="s">
        <v>2257</v>
      </c>
      <c r="C578" s="12" t="s">
        <v>56</v>
      </c>
      <c r="D578" s="12" t="s">
        <v>1722</v>
      </c>
      <c r="E578" s="12" t="s">
        <v>3146</v>
      </c>
      <c r="F578" s="12" t="s">
        <v>1863</v>
      </c>
      <c r="G578" s="12" t="s">
        <v>1865</v>
      </c>
      <c r="H578" s="12" t="s">
        <v>1864</v>
      </c>
      <c r="I578" s="12" t="s">
        <v>3240</v>
      </c>
      <c r="J578" s="12">
        <v>0</v>
      </c>
      <c r="L578" s="12" t="s">
        <v>3752</v>
      </c>
      <c r="M578" s="12" t="s">
        <v>3753</v>
      </c>
    </row>
    <row r="579" spans="1:13" x14ac:dyDescent="0.25">
      <c r="A579" s="12">
        <v>4059</v>
      </c>
      <c r="B579" s="12" t="s">
        <v>3754</v>
      </c>
      <c r="C579" s="12" t="s">
        <v>21</v>
      </c>
      <c r="D579" s="12" t="s">
        <v>1722</v>
      </c>
      <c r="E579" s="12" t="s">
        <v>3128</v>
      </c>
      <c r="F579" s="12" t="s">
        <v>1871</v>
      </c>
      <c r="G579" s="12" t="s">
        <v>1765</v>
      </c>
      <c r="H579" s="12" t="s">
        <v>1764</v>
      </c>
      <c r="I579" s="12" t="s">
        <v>3116</v>
      </c>
      <c r="J579" s="12">
        <v>0</v>
      </c>
      <c r="L579" s="12" t="s">
        <v>3117</v>
      </c>
      <c r="M579" s="12" t="s">
        <v>3118</v>
      </c>
    </row>
    <row r="580" spans="1:13" x14ac:dyDescent="0.25">
      <c r="A580" s="12">
        <v>4072</v>
      </c>
      <c r="B580" s="12" t="s">
        <v>3755</v>
      </c>
      <c r="C580" s="12" t="s">
        <v>111</v>
      </c>
      <c r="D580" s="12" t="s">
        <v>1722</v>
      </c>
      <c r="E580" s="12" t="s">
        <v>3146</v>
      </c>
      <c r="F580" s="12" t="s">
        <v>2031</v>
      </c>
      <c r="G580" s="12" t="s">
        <v>2032</v>
      </c>
      <c r="H580" s="12" t="s">
        <v>1782</v>
      </c>
      <c r="I580" s="12" t="s">
        <v>2031</v>
      </c>
      <c r="J580" s="12">
        <v>0</v>
      </c>
      <c r="L580" s="12" t="s">
        <v>3756</v>
      </c>
      <c r="M580" s="12" t="s">
        <v>3757</v>
      </c>
    </row>
    <row r="581" spans="1:13" x14ac:dyDescent="0.25">
      <c r="A581" s="12">
        <v>29221</v>
      </c>
      <c r="B581" s="12" t="s">
        <v>3758</v>
      </c>
      <c r="C581" s="12" t="s">
        <v>36</v>
      </c>
      <c r="D581" s="12" t="s">
        <v>1722</v>
      </c>
      <c r="E581" s="12" t="s">
        <v>3130</v>
      </c>
      <c r="F581" s="12" t="s">
        <v>2079</v>
      </c>
      <c r="G581" s="12" t="s">
        <v>1765</v>
      </c>
      <c r="H581" s="12" t="s">
        <v>1764</v>
      </c>
      <c r="I581" s="12" t="s">
        <v>3116</v>
      </c>
      <c r="J581" s="12">
        <v>0</v>
      </c>
      <c r="L581" s="12" t="s">
        <v>3522</v>
      </c>
      <c r="M581" s="12" t="s">
        <v>3759</v>
      </c>
    </row>
    <row r="582" spans="1:13" x14ac:dyDescent="0.25">
      <c r="A582" s="12">
        <v>71807</v>
      </c>
      <c r="B582" s="12" t="s">
        <v>3760</v>
      </c>
      <c r="C582" s="12" t="s">
        <v>21</v>
      </c>
      <c r="D582" s="12" t="s">
        <v>1722</v>
      </c>
      <c r="E582" s="12" t="s">
        <v>3218</v>
      </c>
      <c r="F582" s="12" t="s">
        <v>1848</v>
      </c>
      <c r="G582" s="12" t="s">
        <v>1849</v>
      </c>
      <c r="H582" s="12" t="s">
        <v>1819</v>
      </c>
      <c r="I582" s="12" t="s">
        <v>3126</v>
      </c>
      <c r="J582" s="12">
        <v>0</v>
      </c>
      <c r="M582" s="12" t="s">
        <v>3118</v>
      </c>
    </row>
    <row r="583" spans="1:13" x14ac:dyDescent="0.25">
      <c r="A583" s="12">
        <v>4092</v>
      </c>
      <c r="B583" s="12" t="s">
        <v>175</v>
      </c>
      <c r="C583" s="12" t="s">
        <v>21</v>
      </c>
      <c r="D583" s="12" t="s">
        <v>1722</v>
      </c>
      <c r="E583" s="12" t="s">
        <v>3146</v>
      </c>
      <c r="F583" s="12" t="s">
        <v>1761</v>
      </c>
      <c r="G583" s="12" t="s">
        <v>1762</v>
      </c>
      <c r="H583" s="12" t="s">
        <v>1782</v>
      </c>
      <c r="I583" s="12" t="s">
        <v>1762</v>
      </c>
      <c r="J583" s="12">
        <v>0</v>
      </c>
      <c r="L583" s="12" t="s">
        <v>3117</v>
      </c>
      <c r="M583" s="12" t="s">
        <v>3118</v>
      </c>
    </row>
    <row r="584" spans="1:13" x14ac:dyDescent="0.25">
      <c r="A584" s="12">
        <v>4089</v>
      </c>
      <c r="B584" s="12" t="s">
        <v>843</v>
      </c>
      <c r="C584" s="12" t="s">
        <v>27</v>
      </c>
      <c r="D584" s="12" t="s">
        <v>1722</v>
      </c>
      <c r="E584" s="12" t="s">
        <v>3642</v>
      </c>
      <c r="F584" s="12" t="s">
        <v>1730</v>
      </c>
      <c r="G584" s="12" t="s">
        <v>1731</v>
      </c>
      <c r="H584" s="12" t="s">
        <v>1720</v>
      </c>
      <c r="I584" s="12" t="s">
        <v>3116</v>
      </c>
      <c r="J584" s="12">
        <v>0</v>
      </c>
      <c r="L584" s="12" t="s">
        <v>3117</v>
      </c>
      <c r="M584" s="12" t="s">
        <v>3118</v>
      </c>
    </row>
    <row r="585" spans="1:13" x14ac:dyDescent="0.25">
      <c r="A585" s="12">
        <v>30867</v>
      </c>
      <c r="B585" s="12" t="s">
        <v>176</v>
      </c>
      <c r="C585" s="12" t="s">
        <v>27</v>
      </c>
      <c r="D585" s="12" t="s">
        <v>1722</v>
      </c>
      <c r="E585" s="12" t="s">
        <v>3274</v>
      </c>
      <c r="F585" s="12" t="s">
        <v>1791</v>
      </c>
      <c r="G585" s="12" t="s">
        <v>1792</v>
      </c>
      <c r="H585" s="12" t="s">
        <v>1822</v>
      </c>
      <c r="I585" s="12" t="s">
        <v>3126</v>
      </c>
      <c r="J585" s="12">
        <v>0</v>
      </c>
      <c r="L585" s="12" t="s">
        <v>3117</v>
      </c>
      <c r="M585" s="12" t="s">
        <v>3118</v>
      </c>
    </row>
    <row r="586" spans="1:13" x14ac:dyDescent="0.25">
      <c r="A586" s="12">
        <v>55962</v>
      </c>
      <c r="B586" s="12" t="s">
        <v>3761</v>
      </c>
      <c r="C586" s="12" t="s">
        <v>43</v>
      </c>
      <c r="D586" s="12" t="s">
        <v>1722</v>
      </c>
      <c r="E586" s="12" t="s">
        <v>3134</v>
      </c>
      <c r="F586" s="12" t="s">
        <v>2129</v>
      </c>
      <c r="G586" s="12" t="s">
        <v>1849</v>
      </c>
      <c r="H586" s="12" t="s">
        <v>1819</v>
      </c>
      <c r="I586" s="12" t="s">
        <v>3126</v>
      </c>
      <c r="J586" s="12">
        <v>0</v>
      </c>
      <c r="L586" s="12" t="s">
        <v>3157</v>
      </c>
      <c r="M586" s="12" t="s">
        <v>3118</v>
      </c>
    </row>
    <row r="587" spans="1:13" x14ac:dyDescent="0.25">
      <c r="A587" s="12">
        <v>4052</v>
      </c>
      <c r="B587" s="12" t="s">
        <v>3762</v>
      </c>
      <c r="C587" s="12" t="s">
        <v>48</v>
      </c>
      <c r="D587" s="12" t="s">
        <v>1722</v>
      </c>
      <c r="E587" s="12" t="s">
        <v>3115</v>
      </c>
      <c r="F587" s="12" t="s">
        <v>1971</v>
      </c>
      <c r="G587" s="12" t="s">
        <v>1760</v>
      </c>
      <c r="H587" s="12" t="s">
        <v>1753</v>
      </c>
      <c r="I587" s="12" t="s">
        <v>3116</v>
      </c>
      <c r="J587" s="12">
        <v>0</v>
      </c>
      <c r="L587" s="12" t="s">
        <v>3763</v>
      </c>
      <c r="M587" s="12" t="s">
        <v>3118</v>
      </c>
    </row>
    <row r="588" spans="1:13" x14ac:dyDescent="0.25">
      <c r="A588" s="12">
        <v>4120</v>
      </c>
      <c r="B588" s="12" t="s">
        <v>3764</v>
      </c>
      <c r="C588" s="12" t="s">
        <v>27</v>
      </c>
      <c r="D588" s="12" t="s">
        <v>1722</v>
      </c>
      <c r="E588" s="12" t="s">
        <v>3255</v>
      </c>
      <c r="F588" s="12" t="s">
        <v>1957</v>
      </c>
      <c r="G588" s="12" t="s">
        <v>1958</v>
      </c>
      <c r="H588" s="12" t="s">
        <v>1756</v>
      </c>
      <c r="I588" s="12" t="s">
        <v>3129</v>
      </c>
      <c r="J588" s="12">
        <v>0</v>
      </c>
      <c r="L588" s="12" t="s">
        <v>3117</v>
      </c>
      <c r="M588" s="12" t="s">
        <v>3118</v>
      </c>
    </row>
    <row r="589" spans="1:13" x14ac:dyDescent="0.25">
      <c r="A589" s="12">
        <v>41342</v>
      </c>
      <c r="B589" s="12" t="s">
        <v>619</v>
      </c>
      <c r="C589" s="12" t="s">
        <v>136</v>
      </c>
      <c r="D589" s="12" t="s">
        <v>1722</v>
      </c>
      <c r="E589" s="12" t="s">
        <v>3146</v>
      </c>
      <c r="F589" s="12" t="s">
        <v>1877</v>
      </c>
      <c r="G589" s="12" t="s">
        <v>1878</v>
      </c>
      <c r="H589" s="12" t="s">
        <v>1756</v>
      </c>
      <c r="I589" s="12" t="s">
        <v>3116</v>
      </c>
      <c r="J589" s="12">
        <v>0</v>
      </c>
      <c r="L589" s="12" t="s">
        <v>3117</v>
      </c>
      <c r="M589" s="12" t="s">
        <v>3118</v>
      </c>
    </row>
    <row r="590" spans="1:13" x14ac:dyDescent="0.25">
      <c r="A590" s="12">
        <v>4136</v>
      </c>
      <c r="B590" s="12" t="s">
        <v>847</v>
      </c>
      <c r="C590" s="12" t="s">
        <v>27</v>
      </c>
      <c r="D590" s="12" t="s">
        <v>1722</v>
      </c>
      <c r="E590" s="12" t="s">
        <v>3124</v>
      </c>
      <c r="F590" s="12" t="s">
        <v>1780</v>
      </c>
      <c r="G590" s="12" t="s">
        <v>1746</v>
      </c>
      <c r="H590" s="12" t="s">
        <v>1720</v>
      </c>
      <c r="I590" s="12" t="s">
        <v>3348</v>
      </c>
      <c r="J590" s="12">
        <v>0</v>
      </c>
      <c r="L590" s="12" t="s">
        <v>3765</v>
      </c>
      <c r="M590" s="12" t="s">
        <v>3118</v>
      </c>
    </row>
    <row r="591" spans="1:13" x14ac:dyDescent="0.25">
      <c r="A591" s="12">
        <v>56376</v>
      </c>
      <c r="B591" s="12" t="s">
        <v>849</v>
      </c>
      <c r="C591" s="12" t="s">
        <v>21</v>
      </c>
      <c r="D591" s="12" t="s">
        <v>1722</v>
      </c>
      <c r="E591" s="12" t="s">
        <v>3211</v>
      </c>
      <c r="F591" s="12" t="s">
        <v>1859</v>
      </c>
      <c r="G591" s="12" t="s">
        <v>1823</v>
      </c>
      <c r="H591" s="12" t="s">
        <v>1822</v>
      </c>
      <c r="I591" s="12" t="s">
        <v>3116</v>
      </c>
      <c r="J591" s="12">
        <v>0</v>
      </c>
      <c r="L591" s="12" t="s">
        <v>3127</v>
      </c>
      <c r="M591" s="12" t="s">
        <v>3118</v>
      </c>
    </row>
    <row r="592" spans="1:13" x14ac:dyDescent="0.25">
      <c r="A592" s="12">
        <v>4151</v>
      </c>
      <c r="B592" s="12" t="s">
        <v>177</v>
      </c>
      <c r="C592" s="12" t="s">
        <v>27</v>
      </c>
      <c r="D592" s="12" t="s">
        <v>1722</v>
      </c>
      <c r="E592" s="12" t="s">
        <v>3124</v>
      </c>
      <c r="F592" s="12" t="s">
        <v>1802</v>
      </c>
      <c r="G592" s="12" t="s">
        <v>1803</v>
      </c>
      <c r="H592" s="12" t="s">
        <v>1725</v>
      </c>
      <c r="I592" s="12" t="s">
        <v>3116</v>
      </c>
      <c r="J592" s="12">
        <v>0</v>
      </c>
      <c r="L592" s="12" t="s">
        <v>3454</v>
      </c>
      <c r="M592" s="12" t="s">
        <v>3118</v>
      </c>
    </row>
    <row r="593" spans="1:13" x14ac:dyDescent="0.25">
      <c r="A593" s="12">
        <v>22249</v>
      </c>
      <c r="B593" s="12" t="s">
        <v>3766</v>
      </c>
      <c r="C593" s="12" t="s">
        <v>59</v>
      </c>
      <c r="D593" s="12" t="s">
        <v>1722</v>
      </c>
      <c r="E593" s="12" t="s">
        <v>3143</v>
      </c>
      <c r="F593" s="12" t="s">
        <v>1908</v>
      </c>
      <c r="G593" s="12" t="s">
        <v>1909</v>
      </c>
      <c r="H593" s="12" t="s">
        <v>1725</v>
      </c>
      <c r="I593" s="12" t="s">
        <v>3116</v>
      </c>
      <c r="J593" s="12">
        <v>0</v>
      </c>
      <c r="M593" s="12" t="s">
        <v>3118</v>
      </c>
    </row>
    <row r="594" spans="1:13" x14ac:dyDescent="0.25">
      <c r="A594" s="12">
        <v>46958</v>
      </c>
      <c r="B594" s="12" t="s">
        <v>3767</v>
      </c>
      <c r="C594" s="12" t="s">
        <v>84</v>
      </c>
      <c r="D594" s="12" t="s">
        <v>1722</v>
      </c>
      <c r="E594" s="12" t="s">
        <v>3139</v>
      </c>
      <c r="F594" s="12" t="s">
        <v>1873</v>
      </c>
      <c r="G594" s="12" t="s">
        <v>1874</v>
      </c>
      <c r="H594" s="12" t="s">
        <v>1725</v>
      </c>
      <c r="I594" s="12" t="s">
        <v>3116</v>
      </c>
      <c r="J594" s="12">
        <v>0</v>
      </c>
      <c r="L594" s="12" t="s">
        <v>3182</v>
      </c>
      <c r="M594" s="12" t="s">
        <v>3118</v>
      </c>
    </row>
    <row r="595" spans="1:13" x14ac:dyDescent="0.25">
      <c r="A595" s="12">
        <v>4109</v>
      </c>
      <c r="B595" s="12" t="s">
        <v>3768</v>
      </c>
      <c r="C595" s="12" t="s">
        <v>27</v>
      </c>
      <c r="D595" s="12" t="s">
        <v>1722</v>
      </c>
      <c r="E595" s="12" t="s">
        <v>3769</v>
      </c>
      <c r="F595" s="12" t="s">
        <v>1771</v>
      </c>
      <c r="G595" s="12" t="s">
        <v>1721</v>
      </c>
      <c r="H595" s="12" t="s">
        <v>1720</v>
      </c>
      <c r="I595" s="12" t="s">
        <v>3116</v>
      </c>
      <c r="J595" s="12">
        <v>0</v>
      </c>
      <c r="L595" s="12" t="s">
        <v>3770</v>
      </c>
      <c r="M595" s="12" t="s">
        <v>3771</v>
      </c>
    </row>
    <row r="596" spans="1:13" x14ac:dyDescent="0.25">
      <c r="A596" s="12">
        <v>827222</v>
      </c>
      <c r="B596" s="12" t="s">
        <v>3772</v>
      </c>
      <c r="C596" s="12" t="s">
        <v>2697</v>
      </c>
      <c r="D596" s="12" t="s">
        <v>1722</v>
      </c>
      <c r="E596" s="12" t="s">
        <v>3124</v>
      </c>
      <c r="F596" s="12" t="s">
        <v>3773</v>
      </c>
      <c r="G596" s="12" t="s">
        <v>1849</v>
      </c>
      <c r="H596" s="12" t="s">
        <v>1819</v>
      </c>
      <c r="I596" s="12" t="s">
        <v>3126</v>
      </c>
      <c r="J596" s="12">
        <v>0</v>
      </c>
      <c r="L596" s="12" t="s">
        <v>3464</v>
      </c>
      <c r="M596" s="12" t="s">
        <v>3118</v>
      </c>
    </row>
    <row r="597" spans="1:13" x14ac:dyDescent="0.25">
      <c r="A597" s="12">
        <v>36686</v>
      </c>
      <c r="B597" s="12" t="s">
        <v>3774</v>
      </c>
      <c r="C597" s="12" t="s">
        <v>76</v>
      </c>
      <c r="D597" s="12" t="s">
        <v>1722</v>
      </c>
      <c r="E597" s="12" t="s">
        <v>3150</v>
      </c>
      <c r="F597" s="12" t="s">
        <v>1897</v>
      </c>
      <c r="G597" s="12" t="s">
        <v>1898</v>
      </c>
      <c r="H597" s="12" t="s">
        <v>1720</v>
      </c>
      <c r="I597" s="12" t="s">
        <v>3116</v>
      </c>
      <c r="J597" s="12">
        <v>0</v>
      </c>
      <c r="L597" s="12" t="s">
        <v>3120</v>
      </c>
      <c r="M597" s="12" t="s">
        <v>3118</v>
      </c>
    </row>
    <row r="598" spans="1:13" x14ac:dyDescent="0.25">
      <c r="A598" s="12">
        <v>61299</v>
      </c>
      <c r="B598" s="12" t="s">
        <v>178</v>
      </c>
      <c r="C598" s="12" t="s">
        <v>172</v>
      </c>
      <c r="D598" s="12" t="s">
        <v>1722</v>
      </c>
      <c r="E598" s="12" t="s">
        <v>3172</v>
      </c>
      <c r="F598" s="12" t="s">
        <v>1789</v>
      </c>
      <c r="G598" s="12" t="s">
        <v>1790</v>
      </c>
      <c r="H598" s="12" t="s">
        <v>1720</v>
      </c>
      <c r="I598" s="12" t="s">
        <v>3116</v>
      </c>
      <c r="J598" s="12">
        <v>0</v>
      </c>
      <c r="L598" s="12" t="s">
        <v>3122</v>
      </c>
      <c r="M598" s="12" t="s">
        <v>3118</v>
      </c>
    </row>
    <row r="599" spans="1:13" x14ac:dyDescent="0.25">
      <c r="A599" s="12">
        <v>4190</v>
      </c>
      <c r="B599" s="12" t="s">
        <v>2256</v>
      </c>
      <c r="C599" s="12" t="s">
        <v>172</v>
      </c>
      <c r="D599" s="12" t="s">
        <v>1722</v>
      </c>
      <c r="E599" s="12" t="s">
        <v>3128</v>
      </c>
      <c r="F599" s="12" t="s">
        <v>1995</v>
      </c>
      <c r="G599" s="12" t="s">
        <v>1765</v>
      </c>
      <c r="H599" s="12" t="s">
        <v>1764</v>
      </c>
      <c r="I599" s="12" t="s">
        <v>3116</v>
      </c>
      <c r="J599" s="12">
        <v>0</v>
      </c>
      <c r="L599" s="12" t="s">
        <v>3775</v>
      </c>
      <c r="M599" s="12" t="s">
        <v>3118</v>
      </c>
    </row>
    <row r="600" spans="1:13" x14ac:dyDescent="0.25">
      <c r="A600" s="12">
        <v>4223</v>
      </c>
      <c r="B600" s="12" t="s">
        <v>2254</v>
      </c>
      <c r="C600" s="12" t="s">
        <v>59</v>
      </c>
      <c r="D600" s="12" t="s">
        <v>1722</v>
      </c>
      <c r="E600" s="12" t="s">
        <v>3218</v>
      </c>
      <c r="F600" s="12" t="s">
        <v>1817</v>
      </c>
      <c r="G600" s="12" t="s">
        <v>1816</v>
      </c>
      <c r="H600" s="12" t="s">
        <v>1725</v>
      </c>
      <c r="I600" s="12" t="s">
        <v>3116</v>
      </c>
      <c r="J600" s="12">
        <v>0</v>
      </c>
      <c r="L600" s="12" t="s">
        <v>3464</v>
      </c>
      <c r="M600" s="12" t="s">
        <v>3118</v>
      </c>
    </row>
    <row r="601" spans="1:13" x14ac:dyDescent="0.25">
      <c r="A601" s="12">
        <v>4212</v>
      </c>
      <c r="B601" s="12" t="s">
        <v>2255</v>
      </c>
      <c r="C601" s="12" t="s">
        <v>59</v>
      </c>
      <c r="D601" s="12" t="s">
        <v>1722</v>
      </c>
      <c r="E601" s="12" t="s">
        <v>3121</v>
      </c>
      <c r="F601" s="12" t="s">
        <v>1873</v>
      </c>
      <c r="G601" s="12" t="s">
        <v>1874</v>
      </c>
      <c r="H601" s="12" t="s">
        <v>1725</v>
      </c>
      <c r="I601" s="12" t="s">
        <v>3116</v>
      </c>
      <c r="J601" s="12">
        <v>0</v>
      </c>
      <c r="L601" s="12" t="s">
        <v>3524</v>
      </c>
      <c r="M601" s="12" t="s">
        <v>3118</v>
      </c>
    </row>
    <row r="602" spans="1:13" x14ac:dyDescent="0.25">
      <c r="A602" s="12">
        <v>828093</v>
      </c>
      <c r="B602" s="12" t="s">
        <v>179</v>
      </c>
      <c r="C602" s="12" t="s">
        <v>59</v>
      </c>
      <c r="D602" s="12" t="s">
        <v>1722</v>
      </c>
      <c r="E602" s="12" t="s">
        <v>3457</v>
      </c>
      <c r="F602" s="12" t="s">
        <v>1780</v>
      </c>
      <c r="G602" s="12" t="s">
        <v>1746</v>
      </c>
      <c r="H602" s="12" t="s">
        <v>1720</v>
      </c>
      <c r="I602" s="12" t="s">
        <v>3348</v>
      </c>
      <c r="J602" s="12">
        <v>0</v>
      </c>
      <c r="L602" s="12" t="s">
        <v>3776</v>
      </c>
      <c r="M602" s="12" t="s">
        <v>3118</v>
      </c>
    </row>
    <row r="603" spans="1:13" x14ac:dyDescent="0.25">
      <c r="A603" s="12">
        <v>54750</v>
      </c>
      <c r="B603" s="12" t="s">
        <v>180</v>
      </c>
      <c r="C603" s="12" t="s">
        <v>59</v>
      </c>
      <c r="D603" s="12" t="s">
        <v>1722</v>
      </c>
      <c r="E603" s="12" t="s">
        <v>3255</v>
      </c>
      <c r="F603" s="12" t="s">
        <v>1749</v>
      </c>
      <c r="G603" s="12" t="s">
        <v>1746</v>
      </c>
      <c r="H603" s="12" t="s">
        <v>1720</v>
      </c>
      <c r="I603" s="12" t="s">
        <v>3116</v>
      </c>
      <c r="J603" s="12">
        <v>0</v>
      </c>
      <c r="L603" s="12" t="s">
        <v>3216</v>
      </c>
      <c r="M603" s="12" t="s">
        <v>3118</v>
      </c>
    </row>
    <row r="604" spans="1:13" x14ac:dyDescent="0.25">
      <c r="A604" s="12">
        <v>4230</v>
      </c>
      <c r="B604" s="12" t="s">
        <v>2253</v>
      </c>
      <c r="C604" s="12" t="s">
        <v>59</v>
      </c>
      <c r="D604" s="12" t="s">
        <v>1722</v>
      </c>
      <c r="E604" s="12" t="s">
        <v>3172</v>
      </c>
      <c r="F604" s="12" t="s">
        <v>1759</v>
      </c>
      <c r="G604" s="12" t="s">
        <v>1760</v>
      </c>
      <c r="H604" s="12" t="s">
        <v>1753</v>
      </c>
      <c r="I604" s="12" t="s">
        <v>3116</v>
      </c>
      <c r="J604" s="12">
        <v>0</v>
      </c>
      <c r="L604" s="12" t="s">
        <v>3777</v>
      </c>
      <c r="M604" s="12" t="s">
        <v>3778</v>
      </c>
    </row>
    <row r="605" spans="1:13" x14ac:dyDescent="0.25">
      <c r="A605" s="12">
        <v>57276</v>
      </c>
      <c r="B605" s="12" t="s">
        <v>1885</v>
      </c>
      <c r="C605" s="12" t="s">
        <v>59</v>
      </c>
      <c r="D605" s="12" t="s">
        <v>1722</v>
      </c>
      <c r="E605" s="12" t="s">
        <v>3119</v>
      </c>
      <c r="F605" s="12" t="s">
        <v>1884</v>
      </c>
      <c r="G605" s="12" t="s">
        <v>1790</v>
      </c>
      <c r="H605" s="12" t="s">
        <v>1720</v>
      </c>
      <c r="I605" s="12" t="s">
        <v>3116</v>
      </c>
      <c r="J605" s="12">
        <v>0</v>
      </c>
      <c r="L605" s="12" t="s">
        <v>3216</v>
      </c>
      <c r="M605" s="12" t="s">
        <v>3118</v>
      </c>
    </row>
    <row r="606" spans="1:13" x14ac:dyDescent="0.25">
      <c r="A606" s="12">
        <v>4226</v>
      </c>
      <c r="B606" s="12" t="s">
        <v>1593</v>
      </c>
      <c r="C606" s="12" t="s">
        <v>59</v>
      </c>
      <c r="D606" s="12" t="s">
        <v>1722</v>
      </c>
      <c r="E606" s="12" t="s">
        <v>3172</v>
      </c>
      <c r="F606" s="12" t="s">
        <v>1735</v>
      </c>
      <c r="G606" s="12" t="s">
        <v>1721</v>
      </c>
      <c r="H606" s="12" t="s">
        <v>1720</v>
      </c>
      <c r="I606" s="12" t="s">
        <v>3116</v>
      </c>
      <c r="J606" s="12">
        <v>0</v>
      </c>
      <c r="L606" s="12" t="s">
        <v>3216</v>
      </c>
      <c r="M606" s="12" t="s">
        <v>3118</v>
      </c>
    </row>
    <row r="607" spans="1:13" x14ac:dyDescent="0.25">
      <c r="A607" s="12">
        <v>4235</v>
      </c>
      <c r="B607" s="12" t="s">
        <v>181</v>
      </c>
      <c r="C607" s="12" t="s">
        <v>31</v>
      </c>
      <c r="D607" s="12" t="s">
        <v>1722</v>
      </c>
      <c r="E607" s="12" t="s">
        <v>3642</v>
      </c>
      <c r="F607" s="12" t="s">
        <v>1738</v>
      </c>
      <c r="G607" s="12" t="s">
        <v>1739</v>
      </c>
      <c r="H607" s="12" t="s">
        <v>1720</v>
      </c>
      <c r="I607" s="12" t="s">
        <v>3232</v>
      </c>
      <c r="J607" s="12">
        <v>0</v>
      </c>
      <c r="L607" s="12" t="s">
        <v>3117</v>
      </c>
      <c r="M607" s="12" t="s">
        <v>3118</v>
      </c>
    </row>
    <row r="608" spans="1:13" x14ac:dyDescent="0.25">
      <c r="A608" s="12">
        <v>4242</v>
      </c>
      <c r="B608" s="12" t="s">
        <v>3779</v>
      </c>
      <c r="C608" s="12" t="s">
        <v>21</v>
      </c>
      <c r="D608" s="12" t="s">
        <v>1722</v>
      </c>
      <c r="E608" s="12" t="s">
        <v>3128</v>
      </c>
      <c r="F608" s="12" t="s">
        <v>1937</v>
      </c>
      <c r="G608" s="12" t="s">
        <v>1849</v>
      </c>
      <c r="H608" s="12" t="s">
        <v>1819</v>
      </c>
      <c r="I608" s="12" t="s">
        <v>3126</v>
      </c>
      <c r="J608" s="12">
        <v>0</v>
      </c>
      <c r="L608" s="12" t="s">
        <v>3117</v>
      </c>
      <c r="M608" s="12" t="s">
        <v>3118</v>
      </c>
    </row>
    <row r="609" spans="1:13" x14ac:dyDescent="0.25">
      <c r="A609" s="12">
        <v>57271</v>
      </c>
      <c r="B609" s="12" t="s">
        <v>3780</v>
      </c>
      <c r="C609" s="12" t="s">
        <v>59</v>
      </c>
      <c r="D609" s="12" t="s">
        <v>1722</v>
      </c>
      <c r="E609" s="12" t="s">
        <v>3134</v>
      </c>
      <c r="F609" s="12" t="s">
        <v>1775</v>
      </c>
      <c r="G609" s="12" t="s">
        <v>1743</v>
      </c>
      <c r="H609" s="12" t="s">
        <v>1720</v>
      </c>
      <c r="I609" s="12" t="s">
        <v>3351</v>
      </c>
      <c r="J609" s="12">
        <v>0</v>
      </c>
      <c r="M609" s="12" t="s">
        <v>3118</v>
      </c>
    </row>
    <row r="610" spans="1:13" x14ac:dyDescent="0.25">
      <c r="A610" s="12">
        <v>4255</v>
      </c>
      <c r="B610" s="12" t="s">
        <v>852</v>
      </c>
      <c r="C610" s="12" t="s">
        <v>59</v>
      </c>
      <c r="D610" s="12" t="s">
        <v>1722</v>
      </c>
      <c r="E610" s="12" t="s">
        <v>3211</v>
      </c>
      <c r="F610" s="12" t="s">
        <v>1903</v>
      </c>
      <c r="G610" s="12" t="s">
        <v>1803</v>
      </c>
      <c r="H610" s="12" t="s">
        <v>1725</v>
      </c>
      <c r="I610" s="12" t="s">
        <v>3116</v>
      </c>
      <c r="J610" s="12">
        <v>0</v>
      </c>
      <c r="L610" s="12" t="s">
        <v>3216</v>
      </c>
      <c r="M610" s="12" t="s">
        <v>3118</v>
      </c>
    </row>
    <row r="611" spans="1:13" x14ac:dyDescent="0.25">
      <c r="A611" s="12">
        <v>4256</v>
      </c>
      <c r="B611" s="12" t="s">
        <v>2252</v>
      </c>
      <c r="C611" s="12" t="s">
        <v>59</v>
      </c>
      <c r="D611" s="12" t="s">
        <v>1722</v>
      </c>
      <c r="E611" s="12" t="s">
        <v>3121</v>
      </c>
      <c r="F611" s="12" t="s">
        <v>1871</v>
      </c>
      <c r="G611" s="12" t="s">
        <v>1765</v>
      </c>
      <c r="H611" s="12" t="s">
        <v>1764</v>
      </c>
      <c r="I611" s="12" t="s">
        <v>3116</v>
      </c>
      <c r="J611" s="12">
        <v>0</v>
      </c>
      <c r="L611" s="12" t="s">
        <v>3216</v>
      </c>
      <c r="M611" s="12" t="s">
        <v>3118</v>
      </c>
    </row>
    <row r="612" spans="1:13" x14ac:dyDescent="0.25">
      <c r="A612" s="12">
        <v>4268</v>
      </c>
      <c r="B612" s="12" t="s">
        <v>182</v>
      </c>
      <c r="C612" s="12" t="s">
        <v>59</v>
      </c>
      <c r="D612" s="12" t="s">
        <v>1722</v>
      </c>
      <c r="E612" s="12" t="s">
        <v>3276</v>
      </c>
      <c r="F612" s="12" t="s">
        <v>1815</v>
      </c>
      <c r="G612" s="12" t="s">
        <v>1816</v>
      </c>
      <c r="H612" s="12" t="s">
        <v>1725</v>
      </c>
      <c r="I612" s="12" t="s">
        <v>3116</v>
      </c>
      <c r="J612" s="12">
        <v>0</v>
      </c>
      <c r="L612" s="12" t="s">
        <v>3216</v>
      </c>
      <c r="M612" s="12" t="s">
        <v>3118</v>
      </c>
    </row>
    <row r="613" spans="1:13" x14ac:dyDescent="0.25">
      <c r="A613" s="12">
        <v>47736</v>
      </c>
      <c r="B613" s="12" t="s">
        <v>3781</v>
      </c>
      <c r="C613" s="12" t="s">
        <v>59</v>
      </c>
      <c r="D613" s="12" t="s">
        <v>1722</v>
      </c>
      <c r="E613" s="12" t="s">
        <v>3274</v>
      </c>
      <c r="F613" s="12" t="s">
        <v>1789</v>
      </c>
      <c r="G613" s="12" t="s">
        <v>1790</v>
      </c>
      <c r="H613" s="12" t="s">
        <v>1720</v>
      </c>
      <c r="I613" s="12" t="s">
        <v>3116</v>
      </c>
      <c r="J613" s="12">
        <v>0</v>
      </c>
      <c r="L613" s="12" t="s">
        <v>3464</v>
      </c>
      <c r="M613" s="12" t="s">
        <v>3118</v>
      </c>
    </row>
    <row r="614" spans="1:13" x14ac:dyDescent="0.25">
      <c r="A614" s="12">
        <v>53814</v>
      </c>
      <c r="B614" s="12" t="s">
        <v>3782</v>
      </c>
      <c r="C614" s="12" t="s">
        <v>111</v>
      </c>
      <c r="D614" s="12" t="s">
        <v>1722</v>
      </c>
      <c r="E614" s="12" t="s">
        <v>3128</v>
      </c>
      <c r="F614" s="12" t="s">
        <v>2107</v>
      </c>
      <c r="G614" s="12" t="s">
        <v>2056</v>
      </c>
      <c r="H614" s="12" t="s">
        <v>2055</v>
      </c>
      <c r="I614" s="12" t="s">
        <v>3116</v>
      </c>
      <c r="J614" s="12">
        <v>0</v>
      </c>
      <c r="L614" s="12" t="s">
        <v>3120</v>
      </c>
      <c r="M614" s="12" t="s">
        <v>3118</v>
      </c>
    </row>
    <row r="615" spans="1:13" x14ac:dyDescent="0.25">
      <c r="A615" s="12">
        <v>22369</v>
      </c>
      <c r="B615" s="12" t="s">
        <v>853</v>
      </c>
      <c r="C615" s="12" t="s">
        <v>165</v>
      </c>
      <c r="D615" s="12" t="s">
        <v>1722</v>
      </c>
      <c r="E615" s="12" t="s">
        <v>3146</v>
      </c>
      <c r="F615" s="12" t="s">
        <v>1755</v>
      </c>
      <c r="G615" s="12" t="s">
        <v>1757</v>
      </c>
      <c r="H615" s="12" t="s">
        <v>1756</v>
      </c>
      <c r="I615" s="12" t="s">
        <v>3129</v>
      </c>
      <c r="J615" s="12">
        <v>0</v>
      </c>
      <c r="L615" s="12" t="s">
        <v>3783</v>
      </c>
      <c r="M615" s="12" t="s">
        <v>3784</v>
      </c>
    </row>
    <row r="616" spans="1:13" x14ac:dyDescent="0.25">
      <c r="A616" s="12">
        <v>4287</v>
      </c>
      <c r="B616" s="12" t="s">
        <v>854</v>
      </c>
      <c r="C616" s="12" t="s">
        <v>27</v>
      </c>
      <c r="D616" s="12" t="s">
        <v>1722</v>
      </c>
      <c r="E616" s="12" t="s">
        <v>3255</v>
      </c>
      <c r="F616" s="12" t="s">
        <v>1732</v>
      </c>
      <c r="G616" s="12" t="s">
        <v>1731</v>
      </c>
      <c r="H616" s="12" t="s">
        <v>1720</v>
      </c>
      <c r="I616" s="12" t="s">
        <v>3116</v>
      </c>
      <c r="J616" s="12">
        <v>0</v>
      </c>
      <c r="L616" s="12" t="s">
        <v>3785</v>
      </c>
      <c r="M616" s="12" t="s">
        <v>3118</v>
      </c>
    </row>
    <row r="617" spans="1:13" x14ac:dyDescent="0.25">
      <c r="A617" s="12">
        <v>4291</v>
      </c>
      <c r="B617" s="12" t="s">
        <v>855</v>
      </c>
      <c r="C617" s="12" t="s">
        <v>165</v>
      </c>
      <c r="D617" s="12" t="s">
        <v>1722</v>
      </c>
      <c r="E617" s="12" t="s">
        <v>3181</v>
      </c>
      <c r="F617" s="12" t="s">
        <v>1735</v>
      </c>
      <c r="G617" s="12" t="s">
        <v>1721</v>
      </c>
      <c r="H617" s="12" t="s">
        <v>1720</v>
      </c>
      <c r="I617" s="12" t="s">
        <v>3116</v>
      </c>
      <c r="J617" s="12">
        <v>0</v>
      </c>
      <c r="L617" s="12" t="s">
        <v>3117</v>
      </c>
      <c r="M617" s="12" t="s">
        <v>3118</v>
      </c>
    </row>
    <row r="618" spans="1:13" x14ac:dyDescent="0.25">
      <c r="A618" s="12">
        <v>22216</v>
      </c>
      <c r="B618" s="12" t="s">
        <v>2040</v>
      </c>
      <c r="C618" s="12" t="s">
        <v>92</v>
      </c>
      <c r="D618" s="12" t="s">
        <v>1722</v>
      </c>
      <c r="E618" s="12" t="s">
        <v>3146</v>
      </c>
      <c r="F618" s="12" t="s">
        <v>1749</v>
      </c>
      <c r="G618" s="12" t="s">
        <v>1746</v>
      </c>
      <c r="H618" s="12" t="s">
        <v>1720</v>
      </c>
      <c r="I618" s="12" t="s">
        <v>3116</v>
      </c>
      <c r="J618" s="12">
        <v>0</v>
      </c>
      <c r="L618" s="12" t="s">
        <v>3786</v>
      </c>
      <c r="M618" s="12" t="s">
        <v>3787</v>
      </c>
    </row>
    <row r="619" spans="1:13" x14ac:dyDescent="0.25">
      <c r="A619" s="12">
        <v>4311</v>
      </c>
      <c r="B619" s="12" t="s">
        <v>183</v>
      </c>
      <c r="C619" s="12" t="s">
        <v>39</v>
      </c>
      <c r="D619" s="12" t="s">
        <v>1722</v>
      </c>
      <c r="E619" s="12" t="s">
        <v>3218</v>
      </c>
      <c r="F619" s="12" t="s">
        <v>1937</v>
      </c>
      <c r="G619" s="12" t="s">
        <v>1849</v>
      </c>
      <c r="H619" s="12" t="s">
        <v>1819</v>
      </c>
      <c r="I619" s="12" t="s">
        <v>3126</v>
      </c>
      <c r="J619" s="12">
        <v>0</v>
      </c>
      <c r="L619" s="12" t="s">
        <v>3117</v>
      </c>
      <c r="M619" s="12" t="s">
        <v>3118</v>
      </c>
    </row>
    <row r="620" spans="1:13" x14ac:dyDescent="0.25">
      <c r="A620" s="12">
        <v>4312</v>
      </c>
      <c r="B620" s="12" t="s">
        <v>184</v>
      </c>
      <c r="C620" s="12" t="s">
        <v>165</v>
      </c>
      <c r="D620" s="12" t="s">
        <v>1722</v>
      </c>
      <c r="E620" s="12" t="s">
        <v>3312</v>
      </c>
      <c r="F620" s="12" t="s">
        <v>1815</v>
      </c>
      <c r="G620" s="12" t="s">
        <v>1816</v>
      </c>
      <c r="H620" s="12" t="s">
        <v>1725</v>
      </c>
      <c r="I620" s="12" t="s">
        <v>3116</v>
      </c>
      <c r="J620" s="12">
        <v>0</v>
      </c>
      <c r="L620" s="12" t="s">
        <v>3191</v>
      </c>
      <c r="M620" s="12" t="s">
        <v>3118</v>
      </c>
    </row>
    <row r="621" spans="1:13" x14ac:dyDescent="0.25">
      <c r="A621" s="12">
        <v>71097</v>
      </c>
      <c r="B621" s="12" t="s">
        <v>1810</v>
      </c>
      <c r="C621" s="12" t="s">
        <v>84</v>
      </c>
      <c r="D621" s="12" t="s">
        <v>1722</v>
      </c>
      <c r="E621" s="12" t="s">
        <v>3166</v>
      </c>
      <c r="F621" s="12" t="s">
        <v>1787</v>
      </c>
      <c r="G621" s="12" t="s">
        <v>1721</v>
      </c>
      <c r="H621" s="12" t="s">
        <v>1720</v>
      </c>
      <c r="I621" s="12" t="s">
        <v>3116</v>
      </c>
      <c r="J621" s="12">
        <v>0</v>
      </c>
      <c r="L621" s="12" t="s">
        <v>3182</v>
      </c>
      <c r="M621" s="12" t="s">
        <v>3118</v>
      </c>
    </row>
    <row r="622" spans="1:13" x14ac:dyDescent="0.25">
      <c r="A622" s="12">
        <v>4332</v>
      </c>
      <c r="B622" s="12" t="s">
        <v>856</v>
      </c>
      <c r="C622" s="12" t="s">
        <v>78</v>
      </c>
      <c r="D622" s="12" t="s">
        <v>1722</v>
      </c>
      <c r="E622" s="12" t="s">
        <v>3211</v>
      </c>
      <c r="F622" s="12" t="s">
        <v>1737</v>
      </c>
      <c r="G622" s="12" t="s">
        <v>1721</v>
      </c>
      <c r="H622" s="12" t="s">
        <v>1720</v>
      </c>
      <c r="I622" s="12" t="s">
        <v>3116</v>
      </c>
      <c r="J622" s="12">
        <v>0</v>
      </c>
      <c r="L622" s="12" t="s">
        <v>3624</v>
      </c>
      <c r="M622" s="12" t="s">
        <v>3118</v>
      </c>
    </row>
    <row r="623" spans="1:13" x14ac:dyDescent="0.25">
      <c r="A623" s="12">
        <v>22909</v>
      </c>
      <c r="B623" s="12" t="s">
        <v>3788</v>
      </c>
      <c r="C623" s="12" t="s">
        <v>211</v>
      </c>
      <c r="D623" s="12" t="s">
        <v>1722</v>
      </c>
      <c r="E623" s="12" t="s">
        <v>3172</v>
      </c>
      <c r="F623" s="12" t="s">
        <v>1794</v>
      </c>
      <c r="G623" s="12" t="s">
        <v>1792</v>
      </c>
      <c r="H623" s="12" t="s">
        <v>1822</v>
      </c>
      <c r="I623" s="12" t="s">
        <v>3116</v>
      </c>
      <c r="J623" s="12">
        <v>0</v>
      </c>
      <c r="L623" s="12" t="s">
        <v>3140</v>
      </c>
      <c r="M623" s="12" t="s">
        <v>3118</v>
      </c>
    </row>
    <row r="624" spans="1:13" x14ac:dyDescent="0.25">
      <c r="A624" s="12">
        <v>28853</v>
      </c>
      <c r="B624" s="12" t="s">
        <v>185</v>
      </c>
      <c r="C624" s="12" t="s">
        <v>27</v>
      </c>
      <c r="D624" s="12" t="s">
        <v>1722</v>
      </c>
      <c r="E624" s="12" t="s">
        <v>3458</v>
      </c>
      <c r="F624" s="12" t="s">
        <v>1846</v>
      </c>
      <c r="G624" s="12" t="s">
        <v>1726</v>
      </c>
      <c r="H624" s="12" t="s">
        <v>1725</v>
      </c>
      <c r="I624" s="12" t="s">
        <v>3116</v>
      </c>
      <c r="J624" s="12">
        <v>0</v>
      </c>
      <c r="L624" s="12" t="s">
        <v>3789</v>
      </c>
      <c r="M624" s="12" t="s">
        <v>3118</v>
      </c>
    </row>
    <row r="625" spans="1:13" x14ac:dyDescent="0.25">
      <c r="A625" s="12">
        <v>35313</v>
      </c>
      <c r="B625" s="12" t="s">
        <v>186</v>
      </c>
      <c r="C625" s="12" t="s">
        <v>27</v>
      </c>
      <c r="D625" s="12" t="s">
        <v>1722</v>
      </c>
      <c r="E625" s="12" t="s">
        <v>3790</v>
      </c>
      <c r="F625" s="12" t="s">
        <v>1893</v>
      </c>
      <c r="G625" s="12" t="s">
        <v>1852</v>
      </c>
      <c r="H625" s="12" t="s">
        <v>1720</v>
      </c>
      <c r="I625" s="12" t="s">
        <v>3116</v>
      </c>
      <c r="J625" s="12">
        <v>0</v>
      </c>
      <c r="L625" s="12" t="s">
        <v>3454</v>
      </c>
      <c r="M625" s="12" t="s">
        <v>3118</v>
      </c>
    </row>
    <row r="626" spans="1:13" x14ac:dyDescent="0.25">
      <c r="A626" s="12">
        <v>70157</v>
      </c>
      <c r="B626" s="12" t="s">
        <v>3791</v>
      </c>
      <c r="C626" s="12" t="s">
        <v>3792</v>
      </c>
      <c r="D626" s="12" t="s">
        <v>1722</v>
      </c>
      <c r="E626" s="12" t="s">
        <v>3134</v>
      </c>
      <c r="F626" s="12" t="s">
        <v>1848</v>
      </c>
      <c r="G626" s="12" t="s">
        <v>1849</v>
      </c>
      <c r="H626" s="12" t="s">
        <v>1819</v>
      </c>
      <c r="I626" s="12" t="s">
        <v>3126</v>
      </c>
      <c r="J626" s="12">
        <v>0</v>
      </c>
      <c r="M626" s="12" t="s">
        <v>3118</v>
      </c>
    </row>
    <row r="627" spans="1:13" x14ac:dyDescent="0.25">
      <c r="A627" s="12">
        <v>4370</v>
      </c>
      <c r="B627" s="12" t="s">
        <v>860</v>
      </c>
      <c r="C627" s="12" t="s">
        <v>111</v>
      </c>
      <c r="D627" s="12" t="s">
        <v>1722</v>
      </c>
      <c r="E627" s="12" t="s">
        <v>3115</v>
      </c>
      <c r="F627" s="12" t="s">
        <v>2070</v>
      </c>
      <c r="G627" s="12" t="s">
        <v>2071</v>
      </c>
      <c r="H627" s="12" t="s">
        <v>1864</v>
      </c>
      <c r="I627" s="12" t="s">
        <v>3116</v>
      </c>
      <c r="J627" s="12">
        <v>0</v>
      </c>
      <c r="L627" s="12" t="s">
        <v>3117</v>
      </c>
      <c r="M627" s="12" t="s">
        <v>3118</v>
      </c>
    </row>
    <row r="628" spans="1:13" x14ac:dyDescent="0.25">
      <c r="A628" s="12">
        <v>4377</v>
      </c>
      <c r="B628" s="12" t="s">
        <v>3793</v>
      </c>
      <c r="C628" s="12" t="s">
        <v>21</v>
      </c>
      <c r="D628" s="12" t="s">
        <v>1722</v>
      </c>
      <c r="E628" s="12" t="s">
        <v>3146</v>
      </c>
      <c r="F628" s="12" t="s">
        <v>1873</v>
      </c>
      <c r="G628" s="12" t="s">
        <v>1874</v>
      </c>
      <c r="H628" s="12" t="s">
        <v>1725</v>
      </c>
      <c r="I628" s="12" t="s">
        <v>3116</v>
      </c>
      <c r="J628" s="12">
        <v>0</v>
      </c>
      <c r="L628" s="12" t="s">
        <v>3127</v>
      </c>
      <c r="M628" s="12" t="s">
        <v>3118</v>
      </c>
    </row>
    <row r="629" spans="1:13" x14ac:dyDescent="0.25">
      <c r="A629" s="12">
        <v>826825</v>
      </c>
      <c r="B629" s="12" t="s">
        <v>3794</v>
      </c>
      <c r="C629" s="12" t="s">
        <v>116</v>
      </c>
      <c r="D629" s="12" t="s">
        <v>1722</v>
      </c>
      <c r="E629" s="12" t="s">
        <v>3166</v>
      </c>
      <c r="F629" s="12" t="s">
        <v>1775</v>
      </c>
      <c r="G629" s="12" t="s">
        <v>1743</v>
      </c>
      <c r="H629" s="12" t="s">
        <v>1720</v>
      </c>
      <c r="I629" s="12" t="s">
        <v>3351</v>
      </c>
      <c r="J629" s="12">
        <v>0</v>
      </c>
      <c r="L629" s="12" t="s">
        <v>3795</v>
      </c>
      <c r="M629" s="12" t="s">
        <v>3796</v>
      </c>
    </row>
    <row r="630" spans="1:13" x14ac:dyDescent="0.25">
      <c r="A630" s="12">
        <v>53080</v>
      </c>
      <c r="B630" s="12" t="s">
        <v>3797</v>
      </c>
      <c r="C630" s="12" t="s">
        <v>21</v>
      </c>
      <c r="D630" s="12" t="s">
        <v>1722</v>
      </c>
      <c r="E630" s="12" t="s">
        <v>3119</v>
      </c>
      <c r="F630" s="12" t="s">
        <v>2107</v>
      </c>
      <c r="G630" s="12" t="s">
        <v>2056</v>
      </c>
      <c r="H630" s="12" t="s">
        <v>2055</v>
      </c>
      <c r="I630" s="12" t="s">
        <v>3116</v>
      </c>
      <c r="J630" s="12">
        <v>0</v>
      </c>
      <c r="L630" s="12" t="s">
        <v>3127</v>
      </c>
      <c r="M630" s="12" t="s">
        <v>3118</v>
      </c>
    </row>
    <row r="631" spans="1:13" x14ac:dyDescent="0.25">
      <c r="A631" s="12">
        <v>4402</v>
      </c>
      <c r="B631" s="12" t="s">
        <v>3798</v>
      </c>
      <c r="C631" s="12" t="s">
        <v>21</v>
      </c>
      <c r="D631" s="12" t="s">
        <v>1722</v>
      </c>
      <c r="E631" s="12" t="s">
        <v>3143</v>
      </c>
      <c r="F631" s="12" t="s">
        <v>1759</v>
      </c>
      <c r="G631" s="12" t="s">
        <v>1760</v>
      </c>
      <c r="H631" s="12" t="s">
        <v>1753</v>
      </c>
      <c r="I631" s="12" t="s">
        <v>3116</v>
      </c>
      <c r="J631" s="12">
        <v>0</v>
      </c>
      <c r="L631" s="12" t="s">
        <v>3117</v>
      </c>
      <c r="M631" s="12" t="s">
        <v>3118</v>
      </c>
    </row>
    <row r="632" spans="1:13" x14ac:dyDescent="0.25">
      <c r="A632" s="12">
        <v>4365</v>
      </c>
      <c r="B632" s="12" t="s">
        <v>862</v>
      </c>
      <c r="C632" s="12" t="s">
        <v>27</v>
      </c>
      <c r="D632" s="12" t="s">
        <v>1722</v>
      </c>
      <c r="E632" s="12" t="s">
        <v>3146</v>
      </c>
      <c r="F632" s="12" t="s">
        <v>1938</v>
      </c>
      <c r="G632" s="12" t="s">
        <v>1746</v>
      </c>
      <c r="H632" s="12" t="s">
        <v>1720</v>
      </c>
      <c r="I632" s="12" t="s">
        <v>3116</v>
      </c>
      <c r="J632" s="12">
        <v>0</v>
      </c>
      <c r="L632" s="12" t="s">
        <v>3799</v>
      </c>
      <c r="M632" s="12" t="s">
        <v>3118</v>
      </c>
    </row>
    <row r="633" spans="1:13" x14ac:dyDescent="0.25">
      <c r="A633" s="12">
        <v>70152</v>
      </c>
      <c r="B633" s="12" t="s">
        <v>3800</v>
      </c>
      <c r="C633" s="12" t="s">
        <v>3792</v>
      </c>
      <c r="D633" s="12" t="s">
        <v>1722</v>
      </c>
      <c r="E633" s="12" t="s">
        <v>3255</v>
      </c>
      <c r="F633" s="12" t="s">
        <v>1876</v>
      </c>
      <c r="G633" s="12" t="s">
        <v>1849</v>
      </c>
      <c r="H633" s="12" t="s">
        <v>1819</v>
      </c>
      <c r="I633" s="12" t="s">
        <v>3126</v>
      </c>
      <c r="J633" s="12">
        <v>0</v>
      </c>
      <c r="L633" s="12" t="s">
        <v>3801</v>
      </c>
      <c r="M633" s="12" t="s">
        <v>3118</v>
      </c>
    </row>
    <row r="634" spans="1:13" x14ac:dyDescent="0.25">
      <c r="A634" s="12">
        <v>4428</v>
      </c>
      <c r="B634" s="12" t="s">
        <v>3802</v>
      </c>
      <c r="C634" s="12" t="s">
        <v>27</v>
      </c>
      <c r="D634" s="12" t="s">
        <v>1722</v>
      </c>
      <c r="E634" s="12" t="s">
        <v>3124</v>
      </c>
      <c r="F634" s="12" t="s">
        <v>1876</v>
      </c>
      <c r="G634" s="12" t="s">
        <v>1849</v>
      </c>
      <c r="H634" s="12" t="s">
        <v>1819</v>
      </c>
      <c r="I634" s="12" t="s">
        <v>3126</v>
      </c>
      <c r="J634" s="12">
        <v>0</v>
      </c>
      <c r="L634" s="12" t="s">
        <v>3117</v>
      </c>
      <c r="M634" s="12" t="s">
        <v>3118</v>
      </c>
    </row>
    <row r="635" spans="1:13" x14ac:dyDescent="0.25">
      <c r="A635" s="12">
        <v>64620</v>
      </c>
      <c r="B635" s="12" t="s">
        <v>187</v>
      </c>
      <c r="C635" s="12" t="s">
        <v>27</v>
      </c>
      <c r="D635" s="12" t="s">
        <v>1722</v>
      </c>
      <c r="E635" s="12" t="s">
        <v>3119</v>
      </c>
      <c r="F635" s="12" t="s">
        <v>1824</v>
      </c>
      <c r="G635" s="12" t="s">
        <v>1825</v>
      </c>
      <c r="H635" s="12" t="s">
        <v>1725</v>
      </c>
      <c r="I635" s="12" t="s">
        <v>3116</v>
      </c>
      <c r="J635" s="12">
        <v>0</v>
      </c>
      <c r="L635" s="12" t="s">
        <v>3803</v>
      </c>
      <c r="M635" s="12" t="s">
        <v>3118</v>
      </c>
    </row>
    <row r="636" spans="1:13" x14ac:dyDescent="0.25">
      <c r="A636" s="12">
        <v>4528</v>
      </c>
      <c r="B636" s="12" t="s">
        <v>863</v>
      </c>
      <c r="C636" s="12" t="s">
        <v>27</v>
      </c>
      <c r="D636" s="12" t="s">
        <v>1722</v>
      </c>
      <c r="E636" s="12" t="s">
        <v>3119</v>
      </c>
      <c r="F636" s="12" t="s">
        <v>1836</v>
      </c>
      <c r="G636" s="12" t="s">
        <v>1837</v>
      </c>
      <c r="H636" s="12" t="s">
        <v>1725</v>
      </c>
      <c r="I636" s="12" t="s">
        <v>3116</v>
      </c>
      <c r="J636" s="12">
        <v>0</v>
      </c>
      <c r="L636" s="12" t="s">
        <v>3117</v>
      </c>
      <c r="M636" s="12" t="s">
        <v>3118</v>
      </c>
    </row>
    <row r="637" spans="1:13" x14ac:dyDescent="0.25">
      <c r="A637" s="12">
        <v>4408</v>
      </c>
      <c r="B637" s="12" t="s">
        <v>2251</v>
      </c>
      <c r="C637" s="12" t="s">
        <v>27</v>
      </c>
      <c r="D637" s="12" t="s">
        <v>1722</v>
      </c>
      <c r="E637" s="12" t="s">
        <v>3133</v>
      </c>
      <c r="F637" s="12" t="s">
        <v>2002</v>
      </c>
      <c r="G637" s="12" t="s">
        <v>2003</v>
      </c>
      <c r="H637" s="12" t="s">
        <v>1756</v>
      </c>
      <c r="I637" s="12" t="s">
        <v>3129</v>
      </c>
      <c r="J637" s="12">
        <v>0</v>
      </c>
      <c r="L637" s="12" t="s">
        <v>3247</v>
      </c>
      <c r="M637" s="12" t="s">
        <v>3118</v>
      </c>
    </row>
    <row r="638" spans="1:13" x14ac:dyDescent="0.25">
      <c r="A638" s="12">
        <v>53580</v>
      </c>
      <c r="B638" s="12" t="s">
        <v>3804</v>
      </c>
      <c r="C638" s="12" t="s">
        <v>441</v>
      </c>
      <c r="D638" s="12" t="s">
        <v>1722</v>
      </c>
      <c r="E638" s="12" t="s">
        <v>3128</v>
      </c>
      <c r="F638" s="12" t="s">
        <v>1735</v>
      </c>
      <c r="G638" s="12" t="s">
        <v>1721</v>
      </c>
      <c r="H638" s="12" t="s">
        <v>1720</v>
      </c>
      <c r="I638" s="12" t="s">
        <v>3116</v>
      </c>
      <c r="J638" s="12">
        <v>0</v>
      </c>
      <c r="L638" s="12" t="s">
        <v>3300</v>
      </c>
      <c r="M638" s="12" t="s">
        <v>3118</v>
      </c>
    </row>
    <row r="639" spans="1:13" x14ac:dyDescent="0.25">
      <c r="A639" s="12">
        <v>4416</v>
      </c>
      <c r="B639" s="12" t="s">
        <v>864</v>
      </c>
      <c r="C639" s="12" t="s">
        <v>78</v>
      </c>
      <c r="D639" s="12" t="s">
        <v>1722</v>
      </c>
      <c r="E639" s="12" t="s">
        <v>3218</v>
      </c>
      <c r="F639" s="12" t="s">
        <v>1771</v>
      </c>
      <c r="G639" s="12" t="s">
        <v>1721</v>
      </c>
      <c r="H639" s="12" t="s">
        <v>1720</v>
      </c>
      <c r="I639" s="12" t="s">
        <v>3116</v>
      </c>
      <c r="J639" s="12">
        <v>0</v>
      </c>
      <c r="L639" s="12" t="s">
        <v>3122</v>
      </c>
      <c r="M639" s="12" t="s">
        <v>3118</v>
      </c>
    </row>
    <row r="640" spans="1:13" x14ac:dyDescent="0.25">
      <c r="A640" s="12">
        <v>4560</v>
      </c>
      <c r="B640" s="12" t="s">
        <v>2250</v>
      </c>
      <c r="C640" s="12" t="s">
        <v>59</v>
      </c>
      <c r="D640" s="12" t="s">
        <v>1722</v>
      </c>
      <c r="E640" s="12" t="s">
        <v>3274</v>
      </c>
      <c r="F640" s="12" t="s">
        <v>1807</v>
      </c>
      <c r="G640" s="12" t="s">
        <v>1762</v>
      </c>
      <c r="H640" s="12" t="s">
        <v>1782</v>
      </c>
      <c r="I640" s="12" t="s">
        <v>1762</v>
      </c>
      <c r="J640" s="12">
        <v>0</v>
      </c>
      <c r="L640" s="12" t="s">
        <v>3805</v>
      </c>
      <c r="M640" s="12" t="s">
        <v>3806</v>
      </c>
    </row>
    <row r="641" spans="1:13" x14ac:dyDescent="0.25">
      <c r="A641" s="12">
        <v>4562</v>
      </c>
      <c r="B641" s="12" t="s">
        <v>3807</v>
      </c>
      <c r="C641" s="12" t="s">
        <v>27</v>
      </c>
      <c r="D641" s="12" t="s">
        <v>1722</v>
      </c>
      <c r="E641" s="12" t="s">
        <v>3274</v>
      </c>
      <c r="F641" s="12" t="s">
        <v>1752</v>
      </c>
      <c r="G641" s="12" t="s">
        <v>1754</v>
      </c>
      <c r="H641" s="12" t="s">
        <v>1753</v>
      </c>
      <c r="I641" s="12" t="s">
        <v>3116</v>
      </c>
      <c r="J641" s="12">
        <v>0</v>
      </c>
      <c r="L641" s="12" t="s">
        <v>3117</v>
      </c>
      <c r="M641" s="12" t="s">
        <v>3118</v>
      </c>
    </row>
    <row r="642" spans="1:13" x14ac:dyDescent="0.25">
      <c r="A642" s="12">
        <v>4564</v>
      </c>
      <c r="B642" s="12" t="s">
        <v>620</v>
      </c>
      <c r="C642" s="12" t="s">
        <v>59</v>
      </c>
      <c r="D642" s="12" t="s">
        <v>1722</v>
      </c>
      <c r="E642" s="12" t="s">
        <v>3124</v>
      </c>
      <c r="F642" s="12" t="s">
        <v>1908</v>
      </c>
      <c r="G642" s="12" t="s">
        <v>1909</v>
      </c>
      <c r="H642" s="12" t="s">
        <v>1725</v>
      </c>
      <c r="I642" s="12" t="s">
        <v>3116</v>
      </c>
      <c r="J642" s="12">
        <v>0</v>
      </c>
      <c r="L642" s="12" t="s">
        <v>3216</v>
      </c>
      <c r="M642" s="12" t="s">
        <v>3118</v>
      </c>
    </row>
    <row r="643" spans="1:13" x14ac:dyDescent="0.25">
      <c r="A643" s="12">
        <v>257</v>
      </c>
      <c r="B643" s="12" t="s">
        <v>865</v>
      </c>
      <c r="C643" s="12" t="s">
        <v>21</v>
      </c>
      <c r="D643" s="12" t="s">
        <v>1722</v>
      </c>
      <c r="E643" s="12" t="s">
        <v>3125</v>
      </c>
      <c r="F643" s="12" t="s">
        <v>1908</v>
      </c>
      <c r="G643" s="12" t="s">
        <v>1909</v>
      </c>
      <c r="H643" s="12" t="s">
        <v>1725</v>
      </c>
      <c r="I643" s="12" t="s">
        <v>3116</v>
      </c>
      <c r="J643" s="12">
        <v>0</v>
      </c>
      <c r="L643" s="12" t="s">
        <v>3140</v>
      </c>
      <c r="M643" s="12" t="s">
        <v>3118</v>
      </c>
    </row>
    <row r="644" spans="1:13" x14ac:dyDescent="0.25">
      <c r="A644" s="12">
        <v>4575</v>
      </c>
      <c r="B644" s="12" t="s">
        <v>3808</v>
      </c>
      <c r="C644" s="12" t="s">
        <v>21</v>
      </c>
      <c r="D644" s="12" t="s">
        <v>1722</v>
      </c>
      <c r="E644" s="12" t="s">
        <v>3809</v>
      </c>
      <c r="F644" s="12" t="s">
        <v>1860</v>
      </c>
      <c r="G644" s="12" t="s">
        <v>1816</v>
      </c>
      <c r="H644" s="12" t="s">
        <v>1725</v>
      </c>
      <c r="I644" s="12" t="s">
        <v>3116</v>
      </c>
      <c r="J644" s="12">
        <v>0</v>
      </c>
      <c r="L644" s="12" t="s">
        <v>3483</v>
      </c>
      <c r="M644" s="12" t="s">
        <v>3118</v>
      </c>
    </row>
    <row r="645" spans="1:13" x14ac:dyDescent="0.25">
      <c r="A645" s="12">
        <v>4638</v>
      </c>
      <c r="B645" s="12" t="s">
        <v>2352</v>
      </c>
      <c r="C645" s="12" t="s">
        <v>56</v>
      </c>
      <c r="D645" s="12" t="s">
        <v>1722</v>
      </c>
      <c r="E645" s="12" t="s">
        <v>3365</v>
      </c>
      <c r="F645" s="12" t="s">
        <v>1815</v>
      </c>
      <c r="G645" s="12" t="s">
        <v>1816</v>
      </c>
      <c r="H645" s="12" t="s">
        <v>1725</v>
      </c>
      <c r="I645" s="12" t="s">
        <v>3116</v>
      </c>
      <c r="J645" s="12">
        <v>0</v>
      </c>
      <c r="L645" s="12" t="s">
        <v>3122</v>
      </c>
      <c r="M645" s="12" t="s">
        <v>3118</v>
      </c>
    </row>
    <row r="646" spans="1:13" x14ac:dyDescent="0.25">
      <c r="A646" s="12">
        <v>41143</v>
      </c>
      <c r="B646" s="12" t="s">
        <v>621</v>
      </c>
      <c r="C646" s="12" t="s">
        <v>31</v>
      </c>
      <c r="D646" s="12" t="s">
        <v>1722</v>
      </c>
      <c r="E646" s="12" t="s">
        <v>3255</v>
      </c>
      <c r="F646" s="12" t="s">
        <v>1967</v>
      </c>
      <c r="G646" s="12" t="s">
        <v>1958</v>
      </c>
      <c r="H646" s="12" t="s">
        <v>1756</v>
      </c>
      <c r="I646" s="12" t="s">
        <v>3129</v>
      </c>
      <c r="J646" s="12">
        <v>0</v>
      </c>
      <c r="L646" s="12" t="s">
        <v>3810</v>
      </c>
      <c r="M646" s="12" t="s">
        <v>3811</v>
      </c>
    </row>
    <row r="647" spans="1:13" x14ac:dyDescent="0.25">
      <c r="A647" s="12">
        <v>4645</v>
      </c>
      <c r="B647" s="12" t="s">
        <v>2249</v>
      </c>
      <c r="C647" s="12" t="s">
        <v>31</v>
      </c>
      <c r="D647" s="12" t="s">
        <v>1722</v>
      </c>
      <c r="E647" s="12" t="s">
        <v>3225</v>
      </c>
      <c r="F647" s="12" t="s">
        <v>1815</v>
      </c>
      <c r="G647" s="12" t="s">
        <v>1816</v>
      </c>
      <c r="H647" s="12" t="s">
        <v>1725</v>
      </c>
      <c r="I647" s="12" t="s">
        <v>3116</v>
      </c>
      <c r="J647" s="12">
        <v>0</v>
      </c>
      <c r="L647" s="12" t="s">
        <v>3120</v>
      </c>
      <c r="M647" s="12" t="s">
        <v>3118</v>
      </c>
    </row>
    <row r="648" spans="1:13" x14ac:dyDescent="0.25">
      <c r="A648" s="12">
        <v>4652</v>
      </c>
      <c r="B648" s="12" t="s">
        <v>866</v>
      </c>
      <c r="C648" s="12" t="s">
        <v>31</v>
      </c>
      <c r="D648" s="12" t="s">
        <v>1722</v>
      </c>
      <c r="E648" s="12" t="s">
        <v>3128</v>
      </c>
      <c r="F648" s="12" t="s">
        <v>1815</v>
      </c>
      <c r="G648" s="12" t="s">
        <v>1816</v>
      </c>
      <c r="H648" s="12" t="s">
        <v>1725</v>
      </c>
      <c r="I648" s="12" t="s">
        <v>3116</v>
      </c>
      <c r="J648" s="12">
        <v>0</v>
      </c>
      <c r="L648" s="12" t="s">
        <v>3117</v>
      </c>
      <c r="M648" s="12" t="s">
        <v>3118</v>
      </c>
    </row>
    <row r="649" spans="1:13" x14ac:dyDescent="0.25">
      <c r="A649" s="12">
        <v>4657</v>
      </c>
      <c r="B649" s="12" t="s">
        <v>622</v>
      </c>
      <c r="C649" s="12" t="s">
        <v>31</v>
      </c>
      <c r="D649" s="12" t="s">
        <v>1722</v>
      </c>
      <c r="E649" s="12" t="s">
        <v>3146</v>
      </c>
      <c r="F649" s="12" t="s">
        <v>2002</v>
      </c>
      <c r="G649" s="12" t="s">
        <v>2003</v>
      </c>
      <c r="H649" s="12" t="s">
        <v>1756</v>
      </c>
      <c r="I649" s="12" t="s">
        <v>3129</v>
      </c>
      <c r="J649" s="12">
        <v>0</v>
      </c>
      <c r="L649" s="12" t="s">
        <v>3812</v>
      </c>
      <c r="M649" s="12" t="s">
        <v>3813</v>
      </c>
    </row>
    <row r="650" spans="1:13" x14ac:dyDescent="0.25">
      <c r="A650" s="12">
        <v>4663</v>
      </c>
      <c r="B650" s="12" t="s">
        <v>2248</v>
      </c>
      <c r="C650" s="12" t="s">
        <v>31</v>
      </c>
      <c r="D650" s="12" t="s">
        <v>1722</v>
      </c>
      <c r="E650" s="12" t="s">
        <v>3146</v>
      </c>
      <c r="F650" s="12" t="s">
        <v>1877</v>
      </c>
      <c r="G650" s="12" t="s">
        <v>1878</v>
      </c>
      <c r="H650" s="12" t="s">
        <v>1756</v>
      </c>
      <c r="I650" s="12" t="s">
        <v>3116</v>
      </c>
      <c r="J650" s="12">
        <v>0</v>
      </c>
      <c r="L650" s="12" t="s">
        <v>3814</v>
      </c>
      <c r="M650" s="12" t="s">
        <v>3815</v>
      </c>
    </row>
    <row r="651" spans="1:13" x14ac:dyDescent="0.25">
      <c r="A651" s="12">
        <v>4662</v>
      </c>
      <c r="B651" s="12" t="s">
        <v>3816</v>
      </c>
      <c r="C651" s="12" t="s">
        <v>31</v>
      </c>
      <c r="D651" s="12" t="s">
        <v>1722</v>
      </c>
      <c r="E651" s="12" t="s">
        <v>3336</v>
      </c>
      <c r="F651" s="12" t="s">
        <v>1815</v>
      </c>
      <c r="G651" s="12" t="s">
        <v>1816</v>
      </c>
      <c r="H651" s="12" t="s">
        <v>1725</v>
      </c>
      <c r="I651" s="12" t="s">
        <v>3116</v>
      </c>
      <c r="J651" s="12">
        <v>0</v>
      </c>
      <c r="L651" s="12" t="s">
        <v>3191</v>
      </c>
      <c r="M651" s="12" t="s">
        <v>3118</v>
      </c>
    </row>
    <row r="652" spans="1:13" x14ac:dyDescent="0.25">
      <c r="A652" s="12">
        <v>4667</v>
      </c>
      <c r="B652" s="12" t="s">
        <v>867</v>
      </c>
      <c r="C652" s="12" t="s">
        <v>31</v>
      </c>
      <c r="D652" s="12" t="s">
        <v>1722</v>
      </c>
      <c r="E652" s="12" t="s">
        <v>3139</v>
      </c>
      <c r="F652" s="12" t="s">
        <v>1784</v>
      </c>
      <c r="G652" s="12" t="s">
        <v>1785</v>
      </c>
      <c r="H652" s="12" t="s">
        <v>1725</v>
      </c>
      <c r="I652" s="12" t="s">
        <v>3116</v>
      </c>
      <c r="J652" s="12">
        <v>0</v>
      </c>
      <c r="L652" s="12" t="s">
        <v>3117</v>
      </c>
      <c r="M652" s="12" t="s">
        <v>3118</v>
      </c>
    </row>
    <row r="653" spans="1:13" x14ac:dyDescent="0.25">
      <c r="A653" s="12">
        <v>4678</v>
      </c>
      <c r="B653" s="12" t="s">
        <v>869</v>
      </c>
      <c r="C653" s="12" t="s">
        <v>27</v>
      </c>
      <c r="D653" s="12" t="s">
        <v>1722</v>
      </c>
      <c r="E653" s="12" t="s">
        <v>3121</v>
      </c>
      <c r="F653" s="12" t="s">
        <v>2070</v>
      </c>
      <c r="G653" s="12" t="s">
        <v>2071</v>
      </c>
      <c r="H653" s="12" t="s">
        <v>1864</v>
      </c>
      <c r="I653" s="12" t="s">
        <v>3116</v>
      </c>
      <c r="J653" s="12">
        <v>0</v>
      </c>
      <c r="L653" s="12" t="s">
        <v>3817</v>
      </c>
      <c r="M653" s="12" t="s">
        <v>3818</v>
      </c>
    </row>
    <row r="654" spans="1:13" x14ac:dyDescent="0.25">
      <c r="A654" s="12">
        <v>5066</v>
      </c>
      <c r="B654" s="12" t="s">
        <v>188</v>
      </c>
      <c r="C654" s="12" t="s">
        <v>43</v>
      </c>
      <c r="D654" s="12" t="s">
        <v>1722</v>
      </c>
      <c r="E654" s="12" t="s">
        <v>3255</v>
      </c>
      <c r="F654" s="12" t="s">
        <v>1949</v>
      </c>
      <c r="G654" s="12" t="s">
        <v>1898</v>
      </c>
      <c r="H654" s="12" t="s">
        <v>1720</v>
      </c>
      <c r="I654" s="12" t="s">
        <v>3351</v>
      </c>
      <c r="J654" s="12">
        <v>0</v>
      </c>
      <c r="L654" s="12" t="s">
        <v>3819</v>
      </c>
      <c r="M654" s="12" t="s">
        <v>3820</v>
      </c>
    </row>
    <row r="655" spans="1:13" x14ac:dyDescent="0.25">
      <c r="A655" s="12">
        <v>4627</v>
      </c>
      <c r="B655" s="12" t="s">
        <v>623</v>
      </c>
      <c r="C655" s="12" t="s">
        <v>48</v>
      </c>
      <c r="D655" s="12" t="s">
        <v>1722</v>
      </c>
      <c r="E655" s="12" t="s">
        <v>3128</v>
      </c>
      <c r="F655" s="12" t="s">
        <v>1860</v>
      </c>
      <c r="G655" s="12" t="s">
        <v>1816</v>
      </c>
      <c r="H655" s="12" t="s">
        <v>1725</v>
      </c>
      <c r="I655" s="12" t="s">
        <v>3116</v>
      </c>
      <c r="J655" s="12">
        <v>0</v>
      </c>
      <c r="L655" s="12" t="s">
        <v>3204</v>
      </c>
      <c r="M655" s="12" t="s">
        <v>3118</v>
      </c>
    </row>
    <row r="656" spans="1:13" x14ac:dyDescent="0.25">
      <c r="A656" s="12">
        <v>33677</v>
      </c>
      <c r="B656" s="12" t="s">
        <v>189</v>
      </c>
      <c r="C656" s="12" t="s">
        <v>27</v>
      </c>
      <c r="D656" s="12" t="s">
        <v>1722</v>
      </c>
      <c r="E656" s="12" t="s">
        <v>3271</v>
      </c>
      <c r="F656" s="12" t="s">
        <v>1873</v>
      </c>
      <c r="G656" s="12" t="s">
        <v>1874</v>
      </c>
      <c r="H656" s="12" t="s">
        <v>1725</v>
      </c>
      <c r="I656" s="12" t="s">
        <v>3116</v>
      </c>
      <c r="J656" s="12">
        <v>0</v>
      </c>
      <c r="L656" s="12" t="s">
        <v>3821</v>
      </c>
      <c r="M656" s="12" t="s">
        <v>3118</v>
      </c>
    </row>
    <row r="657" spans="1:13" x14ac:dyDescent="0.25">
      <c r="A657" s="12">
        <v>36933</v>
      </c>
      <c r="B657" s="12" t="s">
        <v>871</v>
      </c>
      <c r="C657" s="12" t="s">
        <v>172</v>
      </c>
      <c r="D657" s="12" t="s">
        <v>1722</v>
      </c>
      <c r="E657" s="12" t="s">
        <v>3146</v>
      </c>
      <c r="F657" s="12" t="s">
        <v>1815</v>
      </c>
      <c r="G657" s="12" t="s">
        <v>1816</v>
      </c>
      <c r="H657" s="12" t="s">
        <v>1725</v>
      </c>
      <c r="I657" s="12" t="s">
        <v>3116</v>
      </c>
      <c r="J657" s="12">
        <v>0</v>
      </c>
      <c r="L657" s="12" t="s">
        <v>3366</v>
      </c>
      <c r="M657" s="12" t="s">
        <v>3118</v>
      </c>
    </row>
    <row r="658" spans="1:13" x14ac:dyDescent="0.25">
      <c r="A658" s="12">
        <v>56763</v>
      </c>
      <c r="B658" s="12" t="s">
        <v>3822</v>
      </c>
      <c r="C658" s="12" t="s">
        <v>84</v>
      </c>
      <c r="D658" s="12" t="s">
        <v>1722</v>
      </c>
      <c r="E658" s="12" t="s">
        <v>3150</v>
      </c>
      <c r="F658" s="12" t="s">
        <v>1851</v>
      </c>
      <c r="G658" s="12" t="s">
        <v>1852</v>
      </c>
      <c r="H658" s="12" t="s">
        <v>1720</v>
      </c>
      <c r="I658" s="12" t="s">
        <v>3116</v>
      </c>
      <c r="J658" s="12">
        <v>0</v>
      </c>
      <c r="L658" s="12" t="s">
        <v>3182</v>
      </c>
      <c r="M658" s="12" t="s">
        <v>3118</v>
      </c>
    </row>
    <row r="659" spans="1:13" x14ac:dyDescent="0.25">
      <c r="A659" s="12">
        <v>36702</v>
      </c>
      <c r="B659" s="12" t="s">
        <v>624</v>
      </c>
      <c r="C659" s="12" t="s">
        <v>36</v>
      </c>
      <c r="D659" s="12" t="s">
        <v>1722</v>
      </c>
      <c r="E659" s="12" t="s">
        <v>3115</v>
      </c>
      <c r="F659" s="12" t="s">
        <v>1986</v>
      </c>
      <c r="G659" s="12" t="s">
        <v>1987</v>
      </c>
      <c r="H659" s="12" t="s">
        <v>1822</v>
      </c>
      <c r="I659" s="12" t="s">
        <v>3116</v>
      </c>
      <c r="J659" s="12">
        <v>0</v>
      </c>
      <c r="L659" s="12" t="s">
        <v>3117</v>
      </c>
      <c r="M659" s="12" t="s">
        <v>3118</v>
      </c>
    </row>
    <row r="660" spans="1:13" x14ac:dyDescent="0.25">
      <c r="A660" s="12">
        <v>4702</v>
      </c>
      <c r="B660" s="12" t="s">
        <v>190</v>
      </c>
      <c r="C660" s="12" t="s">
        <v>21</v>
      </c>
      <c r="D660" s="12" t="s">
        <v>1722</v>
      </c>
      <c r="E660" s="12" t="s">
        <v>3282</v>
      </c>
      <c r="F660" s="12" t="s">
        <v>2129</v>
      </c>
      <c r="G660" s="12" t="s">
        <v>1849</v>
      </c>
      <c r="H660" s="12" t="s">
        <v>1819</v>
      </c>
      <c r="I660" s="12" t="s">
        <v>3126</v>
      </c>
      <c r="J660" s="12">
        <v>0</v>
      </c>
      <c r="L660" s="12" t="s">
        <v>3117</v>
      </c>
      <c r="M660" s="12" t="s">
        <v>3118</v>
      </c>
    </row>
    <row r="661" spans="1:13" x14ac:dyDescent="0.25">
      <c r="A661" s="12">
        <v>22163</v>
      </c>
      <c r="B661" s="12" t="s">
        <v>2041</v>
      </c>
      <c r="C661" s="12" t="s">
        <v>31</v>
      </c>
      <c r="D661" s="12" t="s">
        <v>1722</v>
      </c>
      <c r="E661" s="12" t="s">
        <v>3166</v>
      </c>
      <c r="F661" s="12" t="s">
        <v>1771</v>
      </c>
      <c r="G661" s="12" t="s">
        <v>1721</v>
      </c>
      <c r="H661" s="12" t="s">
        <v>1720</v>
      </c>
      <c r="I661" s="12" t="s">
        <v>3116</v>
      </c>
      <c r="J661" s="12">
        <v>0</v>
      </c>
      <c r="L661" s="12" t="s">
        <v>3823</v>
      </c>
    </row>
    <row r="662" spans="1:13" x14ac:dyDescent="0.25">
      <c r="A662" s="12">
        <v>51273</v>
      </c>
      <c r="B662" s="12" t="s">
        <v>872</v>
      </c>
      <c r="C662" s="12" t="s">
        <v>39</v>
      </c>
      <c r="D662" s="12" t="s">
        <v>1722</v>
      </c>
      <c r="E662" s="12" t="s">
        <v>3124</v>
      </c>
      <c r="F662" s="12" t="s">
        <v>1728</v>
      </c>
      <c r="G662" s="12" t="s">
        <v>1729</v>
      </c>
      <c r="H662" s="12" t="s">
        <v>1720</v>
      </c>
      <c r="I662" s="12" t="s">
        <v>3116</v>
      </c>
      <c r="J662" s="12">
        <v>0</v>
      </c>
      <c r="L662" s="12" t="s">
        <v>3412</v>
      </c>
      <c r="M662" s="12" t="s">
        <v>3118</v>
      </c>
    </row>
    <row r="663" spans="1:13" x14ac:dyDescent="0.25">
      <c r="A663" s="12">
        <v>4706</v>
      </c>
      <c r="B663" s="12" t="s">
        <v>3824</v>
      </c>
      <c r="C663" s="12" t="s">
        <v>31</v>
      </c>
      <c r="D663" s="12" t="s">
        <v>1722</v>
      </c>
      <c r="E663" s="12" t="s">
        <v>3146</v>
      </c>
      <c r="F663" s="12" t="s">
        <v>1817</v>
      </c>
      <c r="G663" s="12" t="s">
        <v>1816</v>
      </c>
      <c r="H663" s="12" t="s">
        <v>1725</v>
      </c>
      <c r="I663" s="12" t="s">
        <v>3116</v>
      </c>
      <c r="J663" s="12">
        <v>0</v>
      </c>
      <c r="L663" s="12" t="s">
        <v>3117</v>
      </c>
      <c r="M663" s="12" t="s">
        <v>3118</v>
      </c>
    </row>
    <row r="664" spans="1:13" x14ac:dyDescent="0.25">
      <c r="A664" s="12">
        <v>4724</v>
      </c>
      <c r="B664" s="12" t="s">
        <v>191</v>
      </c>
      <c r="C664" s="12" t="s">
        <v>59</v>
      </c>
      <c r="D664" s="12" t="s">
        <v>1722</v>
      </c>
      <c r="E664" s="12" t="s">
        <v>3134</v>
      </c>
      <c r="F664" s="12" t="s">
        <v>1761</v>
      </c>
      <c r="G664" s="12" t="s">
        <v>1762</v>
      </c>
      <c r="H664" s="12" t="s">
        <v>1782</v>
      </c>
      <c r="I664" s="12" t="s">
        <v>1762</v>
      </c>
      <c r="J664" s="12">
        <v>0</v>
      </c>
      <c r="L664" s="12" t="s">
        <v>3178</v>
      </c>
      <c r="M664" s="12" t="s">
        <v>3118</v>
      </c>
    </row>
    <row r="665" spans="1:13" x14ac:dyDescent="0.25">
      <c r="A665" s="12">
        <v>40255</v>
      </c>
      <c r="B665" s="12" t="s">
        <v>1970</v>
      </c>
      <c r="C665" s="12" t="s">
        <v>27</v>
      </c>
      <c r="D665" s="12" t="s">
        <v>1722</v>
      </c>
      <c r="E665" s="12" t="s">
        <v>3130</v>
      </c>
      <c r="F665" s="12" t="s">
        <v>1860</v>
      </c>
      <c r="G665" s="12" t="s">
        <v>1816</v>
      </c>
      <c r="H665" s="12" t="s">
        <v>1725</v>
      </c>
      <c r="I665" s="12" t="s">
        <v>3116</v>
      </c>
      <c r="J665" s="12">
        <v>0</v>
      </c>
      <c r="L665" s="12" t="s">
        <v>3117</v>
      </c>
      <c r="M665" s="12" t="s">
        <v>3118</v>
      </c>
    </row>
    <row r="666" spans="1:13" x14ac:dyDescent="0.25">
      <c r="A666" s="12">
        <v>4730</v>
      </c>
      <c r="B666" s="12" t="s">
        <v>873</v>
      </c>
      <c r="C666" s="12" t="s">
        <v>21</v>
      </c>
      <c r="D666" s="12" t="s">
        <v>1722</v>
      </c>
      <c r="E666" s="12" t="s">
        <v>3146</v>
      </c>
      <c r="F666" s="12" t="s">
        <v>1724</v>
      </c>
      <c r="G666" s="12" t="s">
        <v>1726</v>
      </c>
      <c r="H666" s="12" t="s">
        <v>1725</v>
      </c>
      <c r="I666" s="12" t="s">
        <v>3116</v>
      </c>
      <c r="J666" s="12">
        <v>0</v>
      </c>
      <c r="L666" s="12" t="s">
        <v>3117</v>
      </c>
      <c r="M666" s="12" t="s">
        <v>3118</v>
      </c>
    </row>
    <row r="667" spans="1:13" x14ac:dyDescent="0.25">
      <c r="A667" s="12">
        <v>44665</v>
      </c>
      <c r="B667" s="12" t="s">
        <v>192</v>
      </c>
      <c r="C667" s="12" t="s">
        <v>21</v>
      </c>
      <c r="D667" s="12" t="s">
        <v>1722</v>
      </c>
      <c r="E667" s="12" t="s">
        <v>3121</v>
      </c>
      <c r="F667" s="12" t="s">
        <v>1817</v>
      </c>
      <c r="G667" s="12" t="s">
        <v>1816</v>
      </c>
      <c r="H667" s="12" t="s">
        <v>1725</v>
      </c>
      <c r="I667" s="12" t="s">
        <v>3116</v>
      </c>
      <c r="J667" s="12">
        <v>0</v>
      </c>
      <c r="L667" s="12" t="s">
        <v>3117</v>
      </c>
      <c r="M667" s="12" t="s">
        <v>3118</v>
      </c>
    </row>
    <row r="668" spans="1:13" x14ac:dyDescent="0.25">
      <c r="A668" s="12">
        <v>22259</v>
      </c>
      <c r="B668" s="12" t="s">
        <v>3825</v>
      </c>
      <c r="C668" s="12" t="s">
        <v>59</v>
      </c>
      <c r="D668" s="12" t="s">
        <v>1722</v>
      </c>
      <c r="E668" s="12" t="s">
        <v>3121</v>
      </c>
      <c r="F668" s="12" t="s">
        <v>1749</v>
      </c>
      <c r="G668" s="12" t="s">
        <v>1746</v>
      </c>
      <c r="H668" s="12" t="s">
        <v>1720</v>
      </c>
      <c r="I668" s="12" t="s">
        <v>3116</v>
      </c>
      <c r="J668" s="12">
        <v>0</v>
      </c>
      <c r="L668" s="12" t="s">
        <v>3826</v>
      </c>
      <c r="M668" s="12" t="s">
        <v>3118</v>
      </c>
    </row>
    <row r="669" spans="1:13" x14ac:dyDescent="0.25">
      <c r="A669" s="12">
        <v>4787</v>
      </c>
      <c r="B669" s="12" t="s">
        <v>2353</v>
      </c>
      <c r="C669" s="12" t="s">
        <v>211</v>
      </c>
      <c r="D669" s="12" t="s">
        <v>1722</v>
      </c>
      <c r="E669" s="12" t="s">
        <v>3146</v>
      </c>
      <c r="F669" s="12" t="s">
        <v>1984</v>
      </c>
      <c r="G669" s="12" t="s">
        <v>1816</v>
      </c>
      <c r="H669" s="12" t="s">
        <v>1725</v>
      </c>
      <c r="I669" s="12" t="s">
        <v>3116</v>
      </c>
      <c r="J669" s="12">
        <v>0</v>
      </c>
      <c r="L669" s="12" t="s">
        <v>3117</v>
      </c>
      <c r="M669" s="12" t="s">
        <v>3118</v>
      </c>
    </row>
    <row r="670" spans="1:13" x14ac:dyDescent="0.25">
      <c r="A670" s="12">
        <v>4816</v>
      </c>
      <c r="B670" s="12" t="s">
        <v>3827</v>
      </c>
      <c r="C670" s="12" t="s">
        <v>211</v>
      </c>
      <c r="D670" s="12" t="s">
        <v>1722</v>
      </c>
      <c r="E670" s="12" t="s">
        <v>3115</v>
      </c>
      <c r="F670" s="12" t="s">
        <v>2129</v>
      </c>
      <c r="G670" s="12" t="s">
        <v>1849</v>
      </c>
      <c r="H670" s="12" t="s">
        <v>1819</v>
      </c>
      <c r="I670" s="12" t="s">
        <v>3126</v>
      </c>
      <c r="J670" s="12">
        <v>0</v>
      </c>
      <c r="L670" s="12" t="s">
        <v>3828</v>
      </c>
      <c r="M670" s="12" t="s">
        <v>3118</v>
      </c>
    </row>
    <row r="671" spans="1:13" x14ac:dyDescent="0.25">
      <c r="A671" s="12">
        <v>52905</v>
      </c>
      <c r="B671" s="12" t="s">
        <v>193</v>
      </c>
      <c r="C671" s="12" t="s">
        <v>65</v>
      </c>
      <c r="D671" s="12" t="s">
        <v>1722</v>
      </c>
      <c r="E671" s="12" t="s">
        <v>3829</v>
      </c>
      <c r="F671" s="12" t="s">
        <v>1784</v>
      </c>
      <c r="G671" s="12" t="s">
        <v>1785</v>
      </c>
      <c r="H671" s="12" t="s">
        <v>1725</v>
      </c>
      <c r="I671" s="12" t="s">
        <v>3116</v>
      </c>
      <c r="J671" s="12">
        <v>0</v>
      </c>
      <c r="L671" s="12" t="s">
        <v>3117</v>
      </c>
      <c r="M671" s="12" t="s">
        <v>3118</v>
      </c>
    </row>
    <row r="672" spans="1:13" x14ac:dyDescent="0.25">
      <c r="A672" s="12">
        <v>21537</v>
      </c>
      <c r="B672" s="12" t="s">
        <v>3830</v>
      </c>
      <c r="C672" s="12" t="s">
        <v>148</v>
      </c>
      <c r="D672" s="12" t="s">
        <v>1722</v>
      </c>
      <c r="E672" s="12" t="s">
        <v>3218</v>
      </c>
      <c r="F672" s="12" t="s">
        <v>1815</v>
      </c>
      <c r="G672" s="12" t="s">
        <v>1816</v>
      </c>
      <c r="H672" s="12" t="s">
        <v>1725</v>
      </c>
      <c r="I672" s="12" t="s">
        <v>3116</v>
      </c>
      <c r="J672" s="12">
        <v>0</v>
      </c>
      <c r="L672" s="12" t="s">
        <v>3117</v>
      </c>
      <c r="M672" s="12" t="s">
        <v>3118</v>
      </c>
    </row>
    <row r="673" spans="1:13" x14ac:dyDescent="0.25">
      <c r="A673" s="12">
        <v>4810</v>
      </c>
      <c r="B673" s="12" t="s">
        <v>877</v>
      </c>
      <c r="C673" s="12" t="s">
        <v>148</v>
      </c>
      <c r="D673" s="12" t="s">
        <v>1722</v>
      </c>
      <c r="E673" s="12" t="s">
        <v>3146</v>
      </c>
      <c r="F673" s="12" t="s">
        <v>1863</v>
      </c>
      <c r="G673" s="12" t="s">
        <v>1865</v>
      </c>
      <c r="H673" s="12" t="s">
        <v>1864</v>
      </c>
      <c r="I673" s="12" t="s">
        <v>3240</v>
      </c>
      <c r="J673" s="12">
        <v>0</v>
      </c>
      <c r="L673" s="12" t="s">
        <v>3831</v>
      </c>
      <c r="M673" s="12" t="s">
        <v>3118</v>
      </c>
    </row>
    <row r="674" spans="1:13" x14ac:dyDescent="0.25">
      <c r="A674" s="12">
        <v>22367</v>
      </c>
      <c r="B674" s="12" t="s">
        <v>3832</v>
      </c>
      <c r="C674" s="12" t="s">
        <v>148</v>
      </c>
      <c r="D674" s="12" t="s">
        <v>1722</v>
      </c>
      <c r="E674" s="12" t="s">
        <v>3128</v>
      </c>
      <c r="F674" s="12" t="s">
        <v>1755</v>
      </c>
      <c r="G674" s="12" t="s">
        <v>1757</v>
      </c>
      <c r="H674" s="12" t="s">
        <v>1756</v>
      </c>
      <c r="I674" s="12" t="s">
        <v>3129</v>
      </c>
      <c r="J674" s="12">
        <v>0</v>
      </c>
      <c r="L674" s="12" t="s">
        <v>3117</v>
      </c>
      <c r="M674" s="12" t="s">
        <v>3118</v>
      </c>
    </row>
    <row r="675" spans="1:13" x14ac:dyDescent="0.25">
      <c r="A675" s="12">
        <v>33964</v>
      </c>
      <c r="B675" s="12" t="s">
        <v>3833</v>
      </c>
      <c r="C675" s="12" t="s">
        <v>52</v>
      </c>
      <c r="D675" s="12" t="s">
        <v>1722</v>
      </c>
      <c r="E675" s="12" t="s">
        <v>3150</v>
      </c>
      <c r="F675" s="12" t="s">
        <v>3534</v>
      </c>
      <c r="G675" s="12" t="s">
        <v>1739</v>
      </c>
      <c r="H675" s="12" t="s">
        <v>1720</v>
      </c>
      <c r="I675" s="12" t="s">
        <v>3232</v>
      </c>
      <c r="J675" s="12">
        <v>0</v>
      </c>
      <c r="L675" s="12" t="s">
        <v>3834</v>
      </c>
      <c r="M675" s="12" t="s">
        <v>3835</v>
      </c>
    </row>
    <row r="676" spans="1:13" x14ac:dyDescent="0.25">
      <c r="A676" s="12">
        <v>4829</v>
      </c>
      <c r="B676" s="12" t="s">
        <v>3836</v>
      </c>
      <c r="C676" s="12" t="s">
        <v>43</v>
      </c>
      <c r="D676" s="12" t="s">
        <v>1722</v>
      </c>
      <c r="E676" s="12" t="s">
        <v>3119</v>
      </c>
      <c r="F676" s="12" t="s">
        <v>1846</v>
      </c>
      <c r="G676" s="12" t="s">
        <v>1726</v>
      </c>
      <c r="H676" s="12" t="s">
        <v>1725</v>
      </c>
      <c r="I676" s="12" t="s">
        <v>3116</v>
      </c>
      <c r="J676" s="12">
        <v>0</v>
      </c>
      <c r="L676" s="12" t="s">
        <v>3837</v>
      </c>
      <c r="M676" s="12" t="s">
        <v>3838</v>
      </c>
    </row>
    <row r="677" spans="1:13" x14ac:dyDescent="0.25">
      <c r="A677" s="12">
        <v>4832</v>
      </c>
      <c r="B677" s="12" t="s">
        <v>878</v>
      </c>
      <c r="C677" s="12" t="s">
        <v>27</v>
      </c>
      <c r="D677" s="12" t="s">
        <v>1722</v>
      </c>
      <c r="E677" s="12" t="s">
        <v>3458</v>
      </c>
      <c r="F677" s="12" t="s">
        <v>1830</v>
      </c>
      <c r="G677" s="12" t="s">
        <v>1831</v>
      </c>
      <c r="H677" s="12" t="s">
        <v>1827</v>
      </c>
      <c r="I677" s="12" t="s">
        <v>3131</v>
      </c>
      <c r="J677" s="12">
        <v>0</v>
      </c>
      <c r="L677" s="12" t="s">
        <v>3839</v>
      </c>
      <c r="M677" s="12" t="s">
        <v>3118</v>
      </c>
    </row>
    <row r="678" spans="1:13" x14ac:dyDescent="0.25">
      <c r="A678" s="12">
        <v>4835</v>
      </c>
      <c r="B678" s="12" t="s">
        <v>3840</v>
      </c>
      <c r="C678" s="12" t="s">
        <v>21</v>
      </c>
      <c r="D678" s="12" t="s">
        <v>1722</v>
      </c>
      <c r="E678" s="12" t="s">
        <v>3128</v>
      </c>
      <c r="F678" s="12" t="s">
        <v>2054</v>
      </c>
      <c r="G678" s="12" t="s">
        <v>2056</v>
      </c>
      <c r="H678" s="12" t="s">
        <v>2055</v>
      </c>
      <c r="I678" s="12" t="s">
        <v>3116</v>
      </c>
      <c r="J678" s="12">
        <v>0</v>
      </c>
      <c r="L678" s="12" t="s">
        <v>3140</v>
      </c>
      <c r="M678" s="12" t="s">
        <v>3118</v>
      </c>
    </row>
    <row r="679" spans="1:13" x14ac:dyDescent="0.25">
      <c r="A679" s="12">
        <v>4833</v>
      </c>
      <c r="B679" s="12" t="s">
        <v>194</v>
      </c>
      <c r="C679" s="12" t="s">
        <v>27</v>
      </c>
      <c r="D679" s="12" t="s">
        <v>1722</v>
      </c>
      <c r="E679" s="12" t="s">
        <v>3119</v>
      </c>
      <c r="F679" s="12" t="s">
        <v>2049</v>
      </c>
      <c r="G679" s="12" t="s">
        <v>2050</v>
      </c>
      <c r="H679" s="12" t="s">
        <v>1782</v>
      </c>
      <c r="I679" s="12" t="s">
        <v>3351</v>
      </c>
      <c r="J679" s="12">
        <v>0</v>
      </c>
      <c r="L679" s="12" t="s">
        <v>3117</v>
      </c>
      <c r="M679" s="12" t="s">
        <v>3118</v>
      </c>
    </row>
    <row r="680" spans="1:13" x14ac:dyDescent="0.25">
      <c r="A680" s="12">
        <v>4853</v>
      </c>
      <c r="B680" s="12" t="s">
        <v>3841</v>
      </c>
      <c r="C680" s="12" t="s">
        <v>84</v>
      </c>
      <c r="D680" s="12" t="s">
        <v>1722</v>
      </c>
      <c r="E680" s="12" t="s">
        <v>3130</v>
      </c>
      <c r="F680" s="12" t="s">
        <v>1771</v>
      </c>
      <c r="G680" s="12" t="s">
        <v>1721</v>
      </c>
      <c r="H680" s="12" t="s">
        <v>1720</v>
      </c>
      <c r="I680" s="12" t="s">
        <v>3116</v>
      </c>
      <c r="J680" s="12">
        <v>0</v>
      </c>
      <c r="L680" s="12" t="s">
        <v>3624</v>
      </c>
      <c r="M680" s="12" t="s">
        <v>3118</v>
      </c>
    </row>
    <row r="681" spans="1:13" x14ac:dyDescent="0.25">
      <c r="A681" s="12">
        <v>4861</v>
      </c>
      <c r="B681" s="12" t="s">
        <v>195</v>
      </c>
      <c r="C681" s="12" t="s">
        <v>172</v>
      </c>
      <c r="D681" s="12" t="s">
        <v>1722</v>
      </c>
      <c r="E681" s="12" t="s">
        <v>3146</v>
      </c>
      <c r="F681" s="12" t="s">
        <v>1938</v>
      </c>
      <c r="G681" s="12" t="s">
        <v>1746</v>
      </c>
      <c r="H681" s="12" t="s">
        <v>1720</v>
      </c>
      <c r="I681" s="12" t="s">
        <v>3116</v>
      </c>
      <c r="J681" s="12">
        <v>0</v>
      </c>
      <c r="L681" s="12" t="s">
        <v>3842</v>
      </c>
      <c r="M681" s="12" t="s">
        <v>3118</v>
      </c>
    </row>
    <row r="682" spans="1:13" x14ac:dyDescent="0.25">
      <c r="A682" s="12">
        <v>63630</v>
      </c>
      <c r="B682" s="12" t="s">
        <v>196</v>
      </c>
      <c r="C682" s="12" t="s">
        <v>76</v>
      </c>
      <c r="D682" s="12" t="s">
        <v>1722</v>
      </c>
      <c r="E682" s="12" t="s">
        <v>3125</v>
      </c>
      <c r="F682" s="12" t="s">
        <v>1735</v>
      </c>
      <c r="G682" s="12" t="s">
        <v>1721</v>
      </c>
      <c r="H682" s="12" t="s">
        <v>1720</v>
      </c>
      <c r="I682" s="12" t="s">
        <v>3116</v>
      </c>
      <c r="J682" s="12">
        <v>0</v>
      </c>
      <c r="L682" s="12" t="s">
        <v>3117</v>
      </c>
      <c r="M682" s="12" t="s">
        <v>3118</v>
      </c>
    </row>
    <row r="683" spans="1:13" x14ac:dyDescent="0.25">
      <c r="A683" s="12">
        <v>4822</v>
      </c>
      <c r="B683" s="12" t="s">
        <v>883</v>
      </c>
      <c r="C683" s="12" t="s">
        <v>27</v>
      </c>
      <c r="D683" s="12" t="s">
        <v>1722</v>
      </c>
      <c r="E683" s="12" t="s">
        <v>3128</v>
      </c>
      <c r="F683" s="12" t="s">
        <v>1735</v>
      </c>
      <c r="G683" s="12" t="s">
        <v>1721</v>
      </c>
      <c r="H683" s="12" t="s">
        <v>1720</v>
      </c>
      <c r="I683" s="12" t="s">
        <v>3116</v>
      </c>
      <c r="J683" s="12">
        <v>0</v>
      </c>
      <c r="L683" s="12" t="s">
        <v>3117</v>
      </c>
      <c r="M683" s="12" t="s">
        <v>3118</v>
      </c>
    </row>
    <row r="684" spans="1:13" x14ac:dyDescent="0.25">
      <c r="A684" s="12">
        <v>4899</v>
      </c>
      <c r="B684" s="12" t="s">
        <v>2247</v>
      </c>
      <c r="C684" s="12" t="s">
        <v>48</v>
      </c>
      <c r="D684" s="12" t="s">
        <v>1722</v>
      </c>
      <c r="E684" s="12" t="s">
        <v>3128</v>
      </c>
      <c r="F684" s="12" t="s">
        <v>1910</v>
      </c>
      <c r="G684" s="12" t="s">
        <v>1765</v>
      </c>
      <c r="H684" s="12" t="s">
        <v>1764</v>
      </c>
      <c r="I684" s="12" t="s">
        <v>3116</v>
      </c>
      <c r="J684" s="12">
        <v>0</v>
      </c>
      <c r="L684" s="12" t="s">
        <v>3843</v>
      </c>
      <c r="M684" s="12" t="s">
        <v>3118</v>
      </c>
    </row>
    <row r="685" spans="1:13" x14ac:dyDescent="0.25">
      <c r="A685" s="12">
        <v>4911</v>
      </c>
      <c r="B685" s="12" t="s">
        <v>884</v>
      </c>
      <c r="C685" s="12" t="s">
        <v>252</v>
      </c>
      <c r="D685" s="12" t="s">
        <v>1722</v>
      </c>
      <c r="E685" s="12" t="s">
        <v>3146</v>
      </c>
      <c r="F685" s="12" t="s">
        <v>1759</v>
      </c>
      <c r="G685" s="12" t="s">
        <v>1760</v>
      </c>
      <c r="H685" s="12" t="s">
        <v>1753</v>
      </c>
      <c r="I685" s="12" t="s">
        <v>3116</v>
      </c>
      <c r="J685" s="12">
        <v>0</v>
      </c>
      <c r="L685" s="12" t="s">
        <v>3844</v>
      </c>
      <c r="M685" s="12" t="s">
        <v>3845</v>
      </c>
    </row>
    <row r="686" spans="1:13" x14ac:dyDescent="0.25">
      <c r="A686" s="12">
        <v>4906</v>
      </c>
      <c r="B686" s="12" t="s">
        <v>885</v>
      </c>
      <c r="C686" s="12" t="s">
        <v>21</v>
      </c>
      <c r="D686" s="12" t="s">
        <v>1722</v>
      </c>
      <c r="E686" s="12" t="s">
        <v>3119</v>
      </c>
      <c r="F686" s="12" t="s">
        <v>2154</v>
      </c>
      <c r="G686" s="12" t="s">
        <v>1831</v>
      </c>
      <c r="H686" s="12" t="s">
        <v>1827</v>
      </c>
      <c r="I686" s="12" t="s">
        <v>3131</v>
      </c>
      <c r="J686" s="12">
        <v>0</v>
      </c>
      <c r="L686" s="12" t="s">
        <v>3846</v>
      </c>
      <c r="M686" s="12" t="s">
        <v>3118</v>
      </c>
    </row>
    <row r="687" spans="1:13" x14ac:dyDescent="0.25">
      <c r="A687" s="12">
        <v>22121</v>
      </c>
      <c r="B687" s="12" t="s">
        <v>3847</v>
      </c>
      <c r="C687" s="12" t="s">
        <v>21</v>
      </c>
      <c r="D687" s="12" t="s">
        <v>1722</v>
      </c>
      <c r="E687" s="12" t="s">
        <v>3414</v>
      </c>
      <c r="F687" s="12" t="s">
        <v>1789</v>
      </c>
      <c r="G687" s="12" t="s">
        <v>1790</v>
      </c>
      <c r="H687" s="12" t="s">
        <v>1720</v>
      </c>
      <c r="I687" s="12" t="s">
        <v>3116</v>
      </c>
      <c r="J687" s="12">
        <v>0</v>
      </c>
      <c r="L687" s="12" t="s">
        <v>3117</v>
      </c>
      <c r="M687" s="12" t="s">
        <v>3118</v>
      </c>
    </row>
    <row r="688" spans="1:13" x14ac:dyDescent="0.25">
      <c r="A688" s="12">
        <v>5025</v>
      </c>
      <c r="B688" s="12" t="s">
        <v>887</v>
      </c>
      <c r="C688" s="12" t="s">
        <v>165</v>
      </c>
      <c r="D688" s="12" t="s">
        <v>1722</v>
      </c>
      <c r="E688" s="12" t="s">
        <v>3276</v>
      </c>
      <c r="F688" s="12" t="s">
        <v>1877</v>
      </c>
      <c r="G688" s="12" t="s">
        <v>1878</v>
      </c>
      <c r="H688" s="12" t="s">
        <v>1756</v>
      </c>
      <c r="I688" s="12" t="s">
        <v>3116</v>
      </c>
      <c r="J688" s="12">
        <v>0</v>
      </c>
      <c r="L688" s="12" t="s">
        <v>3117</v>
      </c>
      <c r="M688" s="12" t="s">
        <v>3118</v>
      </c>
    </row>
    <row r="689" spans="1:13" x14ac:dyDescent="0.25">
      <c r="A689" s="12">
        <v>5021</v>
      </c>
      <c r="B689" s="12" t="s">
        <v>197</v>
      </c>
      <c r="C689" s="12" t="s">
        <v>27</v>
      </c>
      <c r="D689" s="12" t="s">
        <v>1722</v>
      </c>
      <c r="E689" s="12" t="s">
        <v>3168</v>
      </c>
      <c r="F689" s="12" t="s">
        <v>1830</v>
      </c>
      <c r="G689" s="12" t="s">
        <v>1831</v>
      </c>
      <c r="H689" s="12" t="s">
        <v>1827</v>
      </c>
      <c r="I689" s="12" t="s">
        <v>3131</v>
      </c>
      <c r="J689" s="12">
        <v>0</v>
      </c>
      <c r="L689" s="12" t="s">
        <v>3848</v>
      </c>
      <c r="M689" s="12" t="s">
        <v>3849</v>
      </c>
    </row>
    <row r="690" spans="1:13" x14ac:dyDescent="0.25">
      <c r="A690" s="12">
        <v>62096</v>
      </c>
      <c r="B690" s="12" t="s">
        <v>1843</v>
      </c>
      <c r="C690" s="12" t="s">
        <v>213</v>
      </c>
      <c r="D690" s="12" t="s">
        <v>1722</v>
      </c>
      <c r="E690" s="12" t="s">
        <v>3124</v>
      </c>
      <c r="F690" s="12" t="s">
        <v>1794</v>
      </c>
      <c r="G690" s="12" t="s">
        <v>1792</v>
      </c>
      <c r="H690" s="12" t="s">
        <v>1822</v>
      </c>
      <c r="I690" s="12" t="s">
        <v>3116</v>
      </c>
      <c r="J690" s="12">
        <v>0</v>
      </c>
      <c r="L690" s="12" t="s">
        <v>3117</v>
      </c>
      <c r="M690" s="12" t="s">
        <v>3118</v>
      </c>
    </row>
    <row r="691" spans="1:13" x14ac:dyDescent="0.25">
      <c r="A691" s="12">
        <v>63498</v>
      </c>
      <c r="B691" s="12" t="s">
        <v>3850</v>
      </c>
      <c r="C691" s="12" t="s">
        <v>172</v>
      </c>
      <c r="D691" s="12" t="s">
        <v>1722</v>
      </c>
      <c r="E691" s="12" t="s">
        <v>3115</v>
      </c>
      <c r="F691" s="12" t="s">
        <v>1832</v>
      </c>
      <c r="G691" s="12" t="s">
        <v>1834</v>
      </c>
      <c r="H691" s="12" t="s">
        <v>1833</v>
      </c>
      <c r="I691" s="12" t="s">
        <v>3116</v>
      </c>
      <c r="J691" s="12">
        <v>0</v>
      </c>
      <c r="L691" s="12" t="s">
        <v>3842</v>
      </c>
      <c r="M691" s="12" t="s">
        <v>3118</v>
      </c>
    </row>
    <row r="692" spans="1:13" x14ac:dyDescent="0.25">
      <c r="A692" s="12">
        <v>5052</v>
      </c>
      <c r="B692" s="12" t="s">
        <v>198</v>
      </c>
      <c r="C692" s="12" t="s">
        <v>27</v>
      </c>
      <c r="D692" s="12" t="s">
        <v>1722</v>
      </c>
      <c r="E692" s="12" t="s">
        <v>3124</v>
      </c>
      <c r="F692" s="12" t="s">
        <v>1830</v>
      </c>
      <c r="G692" s="12" t="s">
        <v>1831</v>
      </c>
      <c r="H692" s="12" t="s">
        <v>1827</v>
      </c>
      <c r="I692" s="12" t="s">
        <v>3131</v>
      </c>
      <c r="J692" s="12">
        <v>0</v>
      </c>
      <c r="L692" s="12" t="s">
        <v>3417</v>
      </c>
      <c r="M692" s="12" t="s">
        <v>3118</v>
      </c>
    </row>
    <row r="693" spans="1:13" x14ac:dyDescent="0.25">
      <c r="A693" s="12">
        <v>40271</v>
      </c>
      <c r="B693" s="12" t="s">
        <v>3851</v>
      </c>
      <c r="C693" s="12" t="s">
        <v>27</v>
      </c>
      <c r="D693" s="12" t="s">
        <v>1722</v>
      </c>
      <c r="E693" s="12" t="s">
        <v>3128</v>
      </c>
      <c r="F693" s="12" t="s">
        <v>2109</v>
      </c>
      <c r="G693" s="12" t="s">
        <v>2056</v>
      </c>
      <c r="H693" s="12" t="s">
        <v>2055</v>
      </c>
      <c r="I693" s="12" t="s">
        <v>3116</v>
      </c>
      <c r="J693" s="12">
        <v>0</v>
      </c>
      <c r="L693" s="12" t="s">
        <v>3117</v>
      </c>
      <c r="M693" s="12" t="s">
        <v>3118</v>
      </c>
    </row>
    <row r="694" spans="1:13" x14ac:dyDescent="0.25">
      <c r="A694" s="12">
        <v>73894</v>
      </c>
      <c r="B694" s="12" t="s">
        <v>2814</v>
      </c>
      <c r="C694" s="12" t="s">
        <v>27</v>
      </c>
      <c r="D694" s="12" t="s">
        <v>1722</v>
      </c>
      <c r="E694" s="12" t="s">
        <v>3146</v>
      </c>
      <c r="F694" s="12" t="s">
        <v>1807</v>
      </c>
      <c r="G694" s="12" t="s">
        <v>1762</v>
      </c>
      <c r="H694" s="12" t="s">
        <v>1782</v>
      </c>
      <c r="I694" s="12" t="s">
        <v>1762</v>
      </c>
      <c r="J694" s="12">
        <v>0</v>
      </c>
      <c r="M694" s="12" t="s">
        <v>3118</v>
      </c>
    </row>
    <row r="695" spans="1:13" x14ac:dyDescent="0.25">
      <c r="A695" s="12">
        <v>22813</v>
      </c>
      <c r="B695" s="12" t="s">
        <v>3852</v>
      </c>
      <c r="C695" s="12" t="s">
        <v>31</v>
      </c>
      <c r="D695" s="12" t="s">
        <v>1722</v>
      </c>
      <c r="E695" s="12" t="s">
        <v>3162</v>
      </c>
      <c r="F695" s="12" t="s">
        <v>1749</v>
      </c>
      <c r="G695" s="12" t="s">
        <v>1746</v>
      </c>
      <c r="H695" s="12" t="s">
        <v>1720</v>
      </c>
      <c r="I695" s="12" t="s">
        <v>3116</v>
      </c>
      <c r="J695" s="12">
        <v>0</v>
      </c>
      <c r="L695" s="12" t="s">
        <v>3853</v>
      </c>
      <c r="M695" s="12" t="s">
        <v>3118</v>
      </c>
    </row>
    <row r="696" spans="1:13" x14ac:dyDescent="0.25">
      <c r="A696" s="12">
        <v>30498</v>
      </c>
      <c r="B696" s="12" t="s">
        <v>199</v>
      </c>
      <c r="C696" s="12" t="s">
        <v>27</v>
      </c>
      <c r="D696" s="12" t="s">
        <v>1722</v>
      </c>
      <c r="E696" s="12" t="s">
        <v>3124</v>
      </c>
      <c r="F696" s="12" t="s">
        <v>1877</v>
      </c>
      <c r="G696" s="12" t="s">
        <v>1878</v>
      </c>
      <c r="H696" s="12" t="s">
        <v>1756</v>
      </c>
      <c r="I696" s="12" t="s">
        <v>3116</v>
      </c>
      <c r="J696" s="12">
        <v>0</v>
      </c>
      <c r="L696" s="12" t="s">
        <v>3117</v>
      </c>
      <c r="M696" s="12" t="s">
        <v>3118</v>
      </c>
    </row>
    <row r="697" spans="1:13" x14ac:dyDescent="0.25">
      <c r="A697" s="12">
        <v>5087</v>
      </c>
      <c r="B697" s="12" t="s">
        <v>892</v>
      </c>
      <c r="C697" s="12" t="s">
        <v>78</v>
      </c>
      <c r="D697" s="12" t="s">
        <v>1722</v>
      </c>
      <c r="E697" s="12" t="s">
        <v>3121</v>
      </c>
      <c r="F697" s="12" t="s">
        <v>1921</v>
      </c>
      <c r="G697" s="12" t="s">
        <v>1721</v>
      </c>
      <c r="H697" s="12" t="s">
        <v>1720</v>
      </c>
      <c r="I697" s="12" t="s">
        <v>3116</v>
      </c>
      <c r="J697" s="12">
        <v>0</v>
      </c>
      <c r="L697" s="12" t="s">
        <v>3122</v>
      </c>
      <c r="M697" s="12" t="s">
        <v>3118</v>
      </c>
    </row>
    <row r="698" spans="1:13" x14ac:dyDescent="0.25">
      <c r="A698" s="12">
        <v>61349</v>
      </c>
      <c r="B698" s="12" t="s">
        <v>1853</v>
      </c>
      <c r="C698" s="12" t="s">
        <v>107</v>
      </c>
      <c r="D698" s="12" t="s">
        <v>1722</v>
      </c>
      <c r="E698" s="12" t="s">
        <v>3124</v>
      </c>
      <c r="F698" s="12" t="s">
        <v>1851</v>
      </c>
      <c r="G698" s="12" t="s">
        <v>1852</v>
      </c>
      <c r="H698" s="12" t="s">
        <v>1720</v>
      </c>
      <c r="I698" s="12" t="s">
        <v>3116</v>
      </c>
      <c r="J698" s="12">
        <v>0</v>
      </c>
      <c r="L698" s="12" t="s">
        <v>3464</v>
      </c>
      <c r="M698" s="12" t="s">
        <v>3118</v>
      </c>
    </row>
    <row r="699" spans="1:13" x14ac:dyDescent="0.25">
      <c r="A699" s="12">
        <v>827921</v>
      </c>
      <c r="B699" s="12" t="s">
        <v>1786</v>
      </c>
      <c r="C699" s="12" t="s">
        <v>43</v>
      </c>
      <c r="D699" s="12" t="s">
        <v>1722</v>
      </c>
      <c r="E699" s="12" t="s">
        <v>3458</v>
      </c>
      <c r="F699" s="12" t="s">
        <v>1784</v>
      </c>
      <c r="G699" s="12" t="s">
        <v>1785</v>
      </c>
      <c r="H699" s="12" t="s">
        <v>1725</v>
      </c>
      <c r="I699" s="12" t="s">
        <v>3116</v>
      </c>
      <c r="J699" s="12">
        <v>0</v>
      </c>
      <c r="L699" s="12" t="s">
        <v>3157</v>
      </c>
      <c r="M699" s="12" t="s">
        <v>3118</v>
      </c>
    </row>
    <row r="700" spans="1:13" x14ac:dyDescent="0.25">
      <c r="A700" s="12">
        <v>5115</v>
      </c>
      <c r="B700" s="12" t="s">
        <v>3854</v>
      </c>
      <c r="C700" s="12" t="s">
        <v>27</v>
      </c>
      <c r="D700" s="12" t="s">
        <v>1722</v>
      </c>
      <c r="E700" s="12" t="s">
        <v>3119</v>
      </c>
      <c r="F700" s="12" t="s">
        <v>1807</v>
      </c>
      <c r="G700" s="12" t="s">
        <v>1762</v>
      </c>
      <c r="H700" s="12" t="s">
        <v>1782</v>
      </c>
      <c r="I700" s="12" t="s">
        <v>1762</v>
      </c>
      <c r="J700" s="12">
        <v>0</v>
      </c>
      <c r="L700" s="12" t="s">
        <v>3117</v>
      </c>
      <c r="M700" s="12" t="s">
        <v>3118</v>
      </c>
    </row>
    <row r="701" spans="1:13" x14ac:dyDescent="0.25">
      <c r="A701" s="12">
        <v>5108</v>
      </c>
      <c r="B701" s="12" t="s">
        <v>200</v>
      </c>
      <c r="C701" s="12" t="s">
        <v>31</v>
      </c>
      <c r="D701" s="12" t="s">
        <v>1722</v>
      </c>
      <c r="E701" s="12" t="s">
        <v>3172</v>
      </c>
      <c r="F701" s="12" t="s">
        <v>1830</v>
      </c>
      <c r="G701" s="12" t="s">
        <v>1831</v>
      </c>
      <c r="H701" s="12" t="s">
        <v>1827</v>
      </c>
      <c r="I701" s="12" t="s">
        <v>3131</v>
      </c>
      <c r="J701" s="12">
        <v>0</v>
      </c>
      <c r="L701" s="12" t="s">
        <v>3117</v>
      </c>
      <c r="M701" s="12" t="s">
        <v>3118</v>
      </c>
    </row>
    <row r="702" spans="1:13" x14ac:dyDescent="0.25">
      <c r="A702" s="12">
        <v>5145</v>
      </c>
      <c r="B702" s="12" t="s">
        <v>201</v>
      </c>
      <c r="C702" s="12" t="s">
        <v>59</v>
      </c>
      <c r="D702" s="12" t="s">
        <v>1722</v>
      </c>
      <c r="E702" s="12" t="s">
        <v>3274</v>
      </c>
      <c r="F702" s="12" t="s">
        <v>1967</v>
      </c>
      <c r="G702" s="12" t="s">
        <v>1958</v>
      </c>
      <c r="H702" s="12" t="s">
        <v>1756</v>
      </c>
      <c r="I702" s="12" t="s">
        <v>3129</v>
      </c>
      <c r="J702" s="12">
        <v>0</v>
      </c>
      <c r="L702" s="12" t="s">
        <v>3216</v>
      </c>
      <c r="M702" s="12" t="s">
        <v>3118</v>
      </c>
    </row>
    <row r="703" spans="1:13" x14ac:dyDescent="0.25">
      <c r="A703" s="12">
        <v>5169</v>
      </c>
      <c r="B703" s="12" t="s">
        <v>895</v>
      </c>
      <c r="C703" s="12" t="s">
        <v>27</v>
      </c>
      <c r="D703" s="12" t="s">
        <v>1722</v>
      </c>
      <c r="E703" s="12" t="s">
        <v>3128</v>
      </c>
      <c r="F703" s="12" t="s">
        <v>1761</v>
      </c>
      <c r="G703" s="12" t="s">
        <v>1762</v>
      </c>
      <c r="H703" s="12" t="s">
        <v>1782</v>
      </c>
      <c r="I703" s="12" t="s">
        <v>1762</v>
      </c>
      <c r="J703" s="12">
        <v>0</v>
      </c>
      <c r="L703" s="12" t="s">
        <v>3117</v>
      </c>
      <c r="M703" s="12" t="s">
        <v>3118</v>
      </c>
    </row>
    <row r="704" spans="1:13" x14ac:dyDescent="0.25">
      <c r="A704" s="12">
        <v>5194</v>
      </c>
      <c r="B704" s="12" t="s">
        <v>896</v>
      </c>
      <c r="C704" s="12" t="s">
        <v>27</v>
      </c>
      <c r="D704" s="12" t="s">
        <v>1722</v>
      </c>
      <c r="E704" s="12" t="s">
        <v>3642</v>
      </c>
      <c r="F704" s="12" t="s">
        <v>1735</v>
      </c>
      <c r="G704" s="12" t="s">
        <v>1721</v>
      </c>
      <c r="H704" s="12" t="s">
        <v>1720</v>
      </c>
      <c r="I704" s="12" t="s">
        <v>3116</v>
      </c>
      <c r="J704" s="12">
        <v>0</v>
      </c>
      <c r="L704" s="12" t="s">
        <v>3117</v>
      </c>
      <c r="M704" s="12" t="s">
        <v>3118</v>
      </c>
    </row>
    <row r="705" spans="1:13" x14ac:dyDescent="0.25">
      <c r="A705" s="12">
        <v>22258</v>
      </c>
      <c r="B705" s="12" t="s">
        <v>2518</v>
      </c>
      <c r="C705" s="12" t="s">
        <v>59</v>
      </c>
      <c r="D705" s="12" t="s">
        <v>1722</v>
      </c>
      <c r="E705" s="12" t="s">
        <v>3134</v>
      </c>
      <c r="F705" s="12" t="s">
        <v>1749</v>
      </c>
      <c r="G705" s="12" t="s">
        <v>1746</v>
      </c>
      <c r="H705" s="12" t="s">
        <v>1720</v>
      </c>
      <c r="I705" s="12" t="s">
        <v>3116</v>
      </c>
      <c r="J705" s="12">
        <v>0</v>
      </c>
      <c r="L705" s="12" t="s">
        <v>3855</v>
      </c>
      <c r="M705" s="12" t="s">
        <v>3856</v>
      </c>
    </row>
    <row r="706" spans="1:13" x14ac:dyDescent="0.25">
      <c r="A706" s="12">
        <v>5197</v>
      </c>
      <c r="B706" s="12" t="s">
        <v>202</v>
      </c>
      <c r="C706" s="12" t="s">
        <v>27</v>
      </c>
      <c r="D706" s="12" t="s">
        <v>1722</v>
      </c>
      <c r="E706" s="12" t="s">
        <v>3211</v>
      </c>
      <c r="F706" s="12" t="s">
        <v>1821</v>
      </c>
      <c r="G706" s="12" t="s">
        <v>1823</v>
      </c>
      <c r="H706" s="12" t="s">
        <v>1822</v>
      </c>
      <c r="I706" s="12" t="s">
        <v>3116</v>
      </c>
      <c r="J706" s="12">
        <v>0</v>
      </c>
      <c r="L706" s="12" t="s">
        <v>3117</v>
      </c>
      <c r="M706" s="12" t="s">
        <v>3118</v>
      </c>
    </row>
    <row r="707" spans="1:13" x14ac:dyDescent="0.25">
      <c r="A707" s="12">
        <v>37147</v>
      </c>
      <c r="B707" s="12" t="s">
        <v>3857</v>
      </c>
      <c r="C707" s="12" t="s">
        <v>36</v>
      </c>
      <c r="D707" s="12" t="s">
        <v>1722</v>
      </c>
      <c r="E707" s="12" t="s">
        <v>3146</v>
      </c>
      <c r="F707" s="12" t="s">
        <v>1848</v>
      </c>
      <c r="G707" s="12" t="s">
        <v>1849</v>
      </c>
      <c r="H707" s="12" t="s">
        <v>1819</v>
      </c>
      <c r="I707" s="12" t="s">
        <v>3126</v>
      </c>
      <c r="J707" s="12">
        <v>0</v>
      </c>
      <c r="L707" s="12" t="s">
        <v>3858</v>
      </c>
      <c r="M707" s="12" t="s">
        <v>3859</v>
      </c>
    </row>
    <row r="708" spans="1:13" x14ac:dyDescent="0.25">
      <c r="A708" s="12">
        <v>5198</v>
      </c>
      <c r="B708" s="12" t="s">
        <v>203</v>
      </c>
      <c r="C708" s="12" t="s">
        <v>109</v>
      </c>
      <c r="D708" s="12" t="s">
        <v>1722</v>
      </c>
      <c r="E708" s="12" t="s">
        <v>3860</v>
      </c>
      <c r="F708" s="12" t="s">
        <v>1787</v>
      </c>
      <c r="G708" s="12" t="s">
        <v>1721</v>
      </c>
      <c r="H708" s="12" t="s">
        <v>1720</v>
      </c>
      <c r="I708" s="12" t="s">
        <v>3116</v>
      </c>
      <c r="J708" s="12">
        <v>0</v>
      </c>
      <c r="L708" s="12" t="s">
        <v>3693</v>
      </c>
      <c r="M708" s="12" t="s">
        <v>3118</v>
      </c>
    </row>
    <row r="709" spans="1:13" x14ac:dyDescent="0.25">
      <c r="A709" s="12">
        <v>5154</v>
      </c>
      <c r="B709" s="12" t="s">
        <v>898</v>
      </c>
      <c r="C709" s="12" t="s">
        <v>27</v>
      </c>
      <c r="D709" s="12" t="s">
        <v>1722</v>
      </c>
      <c r="E709" s="12" t="s">
        <v>3119</v>
      </c>
      <c r="F709" s="12" t="s">
        <v>1846</v>
      </c>
      <c r="G709" s="12" t="s">
        <v>1726</v>
      </c>
      <c r="H709" s="12" t="s">
        <v>1725</v>
      </c>
      <c r="I709" s="12" t="s">
        <v>3116</v>
      </c>
      <c r="J709" s="12">
        <v>0</v>
      </c>
      <c r="L709" s="12" t="s">
        <v>3117</v>
      </c>
      <c r="M709" s="12" t="s">
        <v>3118</v>
      </c>
    </row>
    <row r="710" spans="1:13" x14ac:dyDescent="0.25">
      <c r="A710" s="12">
        <v>31888</v>
      </c>
      <c r="B710" s="12" t="s">
        <v>1596</v>
      </c>
      <c r="C710" s="12" t="s">
        <v>43</v>
      </c>
      <c r="D710" s="12" t="s">
        <v>1722</v>
      </c>
      <c r="E710" s="12" t="s">
        <v>3128</v>
      </c>
      <c r="F710" s="12" t="s">
        <v>1910</v>
      </c>
      <c r="G710" s="12" t="s">
        <v>1765</v>
      </c>
      <c r="H710" s="12" t="s">
        <v>1764</v>
      </c>
      <c r="I710" s="12" t="s">
        <v>3116</v>
      </c>
      <c r="J710" s="12">
        <v>0</v>
      </c>
      <c r="L710" s="12" t="s">
        <v>3157</v>
      </c>
      <c r="M710" s="12" t="s">
        <v>3118</v>
      </c>
    </row>
    <row r="711" spans="1:13" x14ac:dyDescent="0.25">
      <c r="A711" s="12">
        <v>23100</v>
      </c>
      <c r="B711" s="12" t="s">
        <v>3861</v>
      </c>
      <c r="C711" s="12" t="s">
        <v>39</v>
      </c>
      <c r="D711" s="12" t="s">
        <v>1722</v>
      </c>
      <c r="E711" s="12" t="s">
        <v>3211</v>
      </c>
      <c r="F711" s="12" t="s">
        <v>1876</v>
      </c>
      <c r="G711" s="12" t="s">
        <v>1849</v>
      </c>
      <c r="H711" s="12" t="s">
        <v>1819</v>
      </c>
      <c r="I711" s="12" t="s">
        <v>3126</v>
      </c>
      <c r="J711" s="12">
        <v>0</v>
      </c>
      <c r="L711" s="12" t="s">
        <v>3127</v>
      </c>
      <c r="M711" s="12" t="s">
        <v>3118</v>
      </c>
    </row>
    <row r="712" spans="1:13" x14ac:dyDescent="0.25">
      <c r="A712" s="12">
        <v>5207</v>
      </c>
      <c r="B712" s="12" t="s">
        <v>901</v>
      </c>
      <c r="C712" s="12" t="s">
        <v>116</v>
      </c>
      <c r="D712" s="12" t="s">
        <v>1722</v>
      </c>
      <c r="E712" s="12" t="s">
        <v>3134</v>
      </c>
      <c r="F712" s="12" t="s">
        <v>1915</v>
      </c>
      <c r="G712" s="12" t="s">
        <v>1878</v>
      </c>
      <c r="H712" s="12" t="s">
        <v>1756</v>
      </c>
      <c r="I712" s="12" t="s">
        <v>3129</v>
      </c>
      <c r="J712" s="12">
        <v>0</v>
      </c>
      <c r="L712" s="12" t="s">
        <v>3120</v>
      </c>
      <c r="M712" s="12" t="s">
        <v>3118</v>
      </c>
    </row>
    <row r="713" spans="1:13" x14ac:dyDescent="0.25">
      <c r="A713" s="12">
        <v>5229</v>
      </c>
      <c r="B713" s="12" t="s">
        <v>3862</v>
      </c>
      <c r="C713" s="12" t="s">
        <v>27</v>
      </c>
      <c r="D713" s="12" t="s">
        <v>1722</v>
      </c>
      <c r="E713" s="12" t="s">
        <v>3119</v>
      </c>
      <c r="F713" s="12" t="s">
        <v>1908</v>
      </c>
      <c r="G713" s="12" t="s">
        <v>1909</v>
      </c>
      <c r="H713" s="12" t="s">
        <v>1725</v>
      </c>
      <c r="I713" s="12" t="s">
        <v>3116</v>
      </c>
      <c r="J713" s="12">
        <v>0</v>
      </c>
      <c r="L713" s="12" t="s">
        <v>3117</v>
      </c>
      <c r="M713" s="12" t="s">
        <v>3118</v>
      </c>
    </row>
    <row r="714" spans="1:13" x14ac:dyDescent="0.25">
      <c r="A714" s="12">
        <v>31788</v>
      </c>
      <c r="B714" s="12" t="s">
        <v>3863</v>
      </c>
      <c r="C714" s="12" t="s">
        <v>39</v>
      </c>
      <c r="D714" s="12" t="s">
        <v>1722</v>
      </c>
      <c r="E714" s="12" t="s">
        <v>3139</v>
      </c>
      <c r="F714" s="12" t="s">
        <v>1846</v>
      </c>
      <c r="G714" s="12" t="s">
        <v>1726</v>
      </c>
      <c r="H714" s="12" t="s">
        <v>1725</v>
      </c>
      <c r="I714" s="12" t="s">
        <v>3116</v>
      </c>
      <c r="J714" s="12">
        <v>0</v>
      </c>
      <c r="L714" s="12" t="s">
        <v>3864</v>
      </c>
      <c r="M714" s="12" t="s">
        <v>3118</v>
      </c>
    </row>
    <row r="715" spans="1:13" x14ac:dyDescent="0.25">
      <c r="A715" s="12">
        <v>5369</v>
      </c>
      <c r="B715" s="12" t="s">
        <v>2245</v>
      </c>
      <c r="C715" s="12" t="s">
        <v>39</v>
      </c>
      <c r="D715" s="12" t="s">
        <v>1722</v>
      </c>
      <c r="E715" s="12" t="s">
        <v>3211</v>
      </c>
      <c r="F715" s="12" t="s">
        <v>2243</v>
      </c>
      <c r="G715" s="12" t="s">
        <v>2244</v>
      </c>
      <c r="H715" s="12" t="s">
        <v>1827</v>
      </c>
      <c r="I715" s="12" t="s">
        <v>3131</v>
      </c>
      <c r="J715" s="12">
        <v>0</v>
      </c>
      <c r="L715" s="12" t="s">
        <v>3865</v>
      </c>
      <c r="M715" s="12" t="s">
        <v>3866</v>
      </c>
    </row>
    <row r="716" spans="1:13" x14ac:dyDescent="0.25">
      <c r="A716" s="12">
        <v>5300</v>
      </c>
      <c r="B716" s="12" t="s">
        <v>204</v>
      </c>
      <c r="C716" s="12" t="s">
        <v>136</v>
      </c>
      <c r="D716" s="12" t="s">
        <v>1722</v>
      </c>
      <c r="E716" s="12" t="s">
        <v>3642</v>
      </c>
      <c r="F716" s="12" t="s">
        <v>2118</v>
      </c>
      <c r="G716" s="12" t="s">
        <v>1828</v>
      </c>
      <c r="H716" s="12" t="s">
        <v>1827</v>
      </c>
      <c r="I716" s="12" t="s">
        <v>3131</v>
      </c>
      <c r="J716" s="12">
        <v>0</v>
      </c>
      <c r="L716" s="12" t="s">
        <v>3132</v>
      </c>
      <c r="M716" s="12" t="s">
        <v>3118</v>
      </c>
    </row>
    <row r="717" spans="1:13" x14ac:dyDescent="0.25">
      <c r="A717" s="12">
        <v>5280</v>
      </c>
      <c r="B717" s="12" t="s">
        <v>1597</v>
      </c>
      <c r="C717" s="12" t="s">
        <v>43</v>
      </c>
      <c r="D717" s="12" t="s">
        <v>1722</v>
      </c>
      <c r="E717" s="12" t="s">
        <v>3125</v>
      </c>
      <c r="F717" s="12" t="s">
        <v>1829</v>
      </c>
      <c r="G717" s="12" t="s">
        <v>1814</v>
      </c>
      <c r="H717" s="12" t="s">
        <v>1764</v>
      </c>
      <c r="I717" s="12" t="s">
        <v>3131</v>
      </c>
      <c r="J717" s="12">
        <v>0</v>
      </c>
      <c r="L717" s="12" t="s">
        <v>3157</v>
      </c>
      <c r="M717" s="12" t="s">
        <v>3118</v>
      </c>
    </row>
    <row r="718" spans="1:13" x14ac:dyDescent="0.25">
      <c r="A718" s="12">
        <v>36602</v>
      </c>
      <c r="B718" s="12" t="s">
        <v>3867</v>
      </c>
      <c r="C718" s="12" t="s">
        <v>27</v>
      </c>
      <c r="D718" s="12" t="s">
        <v>1722</v>
      </c>
      <c r="E718" s="12" t="s">
        <v>3868</v>
      </c>
      <c r="F718" s="12" t="s">
        <v>1802</v>
      </c>
      <c r="G718" s="12" t="s">
        <v>1803</v>
      </c>
      <c r="H718" s="12" t="s">
        <v>1725</v>
      </c>
      <c r="I718" s="12" t="s">
        <v>3116</v>
      </c>
      <c r="J718" s="12">
        <v>0</v>
      </c>
      <c r="L718" s="12" t="s">
        <v>3869</v>
      </c>
      <c r="M718" s="12" t="s">
        <v>3870</v>
      </c>
    </row>
    <row r="719" spans="1:13" x14ac:dyDescent="0.25">
      <c r="A719" s="12">
        <v>62035</v>
      </c>
      <c r="B719" s="12" t="s">
        <v>3871</v>
      </c>
      <c r="C719" s="12" t="s">
        <v>21</v>
      </c>
      <c r="D719" s="12" t="s">
        <v>1722</v>
      </c>
      <c r="E719" s="12" t="s">
        <v>3143</v>
      </c>
      <c r="F719" s="12" t="s">
        <v>1732</v>
      </c>
      <c r="G719" s="12" t="s">
        <v>1731</v>
      </c>
      <c r="H719" s="12" t="s">
        <v>1720</v>
      </c>
      <c r="I719" s="12" t="s">
        <v>3116</v>
      </c>
      <c r="J719" s="12">
        <v>0</v>
      </c>
      <c r="L719" s="12" t="s">
        <v>3872</v>
      </c>
      <c r="M719" s="12" t="s">
        <v>3873</v>
      </c>
    </row>
    <row r="720" spans="1:13" x14ac:dyDescent="0.25">
      <c r="A720" s="12">
        <v>5323</v>
      </c>
      <c r="B720" s="12" t="s">
        <v>205</v>
      </c>
      <c r="C720" s="12" t="s">
        <v>39</v>
      </c>
      <c r="D720" s="12" t="s">
        <v>1722</v>
      </c>
      <c r="E720" s="12" t="s">
        <v>3211</v>
      </c>
      <c r="F720" s="12" t="s">
        <v>1910</v>
      </c>
      <c r="G720" s="12" t="s">
        <v>1765</v>
      </c>
      <c r="H720" s="12" t="s">
        <v>1764</v>
      </c>
      <c r="I720" s="12" t="s">
        <v>3116</v>
      </c>
      <c r="J720" s="12">
        <v>0</v>
      </c>
      <c r="L720" s="12" t="s">
        <v>3874</v>
      </c>
      <c r="M720" s="12" t="s">
        <v>3118</v>
      </c>
    </row>
    <row r="721" spans="1:13" x14ac:dyDescent="0.25">
      <c r="A721" s="12">
        <v>5351</v>
      </c>
      <c r="B721" s="12" t="s">
        <v>206</v>
      </c>
      <c r="C721" s="12" t="s">
        <v>59</v>
      </c>
      <c r="D721" s="12" t="s">
        <v>1722</v>
      </c>
      <c r="E721" s="12" t="s">
        <v>3218</v>
      </c>
      <c r="F721" s="12" t="s">
        <v>1759</v>
      </c>
      <c r="G721" s="12" t="s">
        <v>1760</v>
      </c>
      <c r="H721" s="12" t="s">
        <v>1753</v>
      </c>
      <c r="I721" s="12" t="s">
        <v>3116</v>
      </c>
      <c r="J721" s="12">
        <v>0</v>
      </c>
      <c r="L721" s="12" t="s">
        <v>3464</v>
      </c>
      <c r="M721" s="12" t="s">
        <v>3118</v>
      </c>
    </row>
    <row r="722" spans="1:13" x14ac:dyDescent="0.25">
      <c r="A722" s="12">
        <v>41374</v>
      </c>
      <c r="B722" s="12" t="s">
        <v>207</v>
      </c>
      <c r="C722" s="12" t="s">
        <v>208</v>
      </c>
      <c r="D722" s="12" t="s">
        <v>1722</v>
      </c>
      <c r="E722" s="12" t="s">
        <v>3128</v>
      </c>
      <c r="F722" s="12" t="s">
        <v>1832</v>
      </c>
      <c r="G722" s="12" t="s">
        <v>1834</v>
      </c>
      <c r="H722" s="12" t="s">
        <v>1833</v>
      </c>
      <c r="I722" s="12" t="s">
        <v>3116</v>
      </c>
      <c r="J722" s="12">
        <v>0</v>
      </c>
      <c r="L722" s="12" t="s">
        <v>3875</v>
      </c>
      <c r="M722" s="12" t="s">
        <v>3118</v>
      </c>
    </row>
    <row r="723" spans="1:13" x14ac:dyDescent="0.25">
      <c r="A723" s="12">
        <v>5337</v>
      </c>
      <c r="B723" s="12" t="s">
        <v>3876</v>
      </c>
      <c r="C723" s="12" t="s">
        <v>56</v>
      </c>
      <c r="D723" s="12" t="s">
        <v>1722</v>
      </c>
      <c r="E723" s="12" t="s">
        <v>3146</v>
      </c>
      <c r="F723" s="12" t="s">
        <v>1943</v>
      </c>
      <c r="G723" s="12" t="s">
        <v>1944</v>
      </c>
      <c r="H723" s="12" t="s">
        <v>1782</v>
      </c>
      <c r="I723" s="12" t="s">
        <v>3142</v>
      </c>
      <c r="J723" s="12">
        <v>0</v>
      </c>
      <c r="L723" s="12" t="s">
        <v>3140</v>
      </c>
      <c r="M723" s="12" t="s">
        <v>3118</v>
      </c>
    </row>
    <row r="724" spans="1:13" x14ac:dyDescent="0.25">
      <c r="A724" s="12">
        <v>22264</v>
      </c>
      <c r="B724" s="12" t="s">
        <v>2037</v>
      </c>
      <c r="C724" s="12" t="s">
        <v>59</v>
      </c>
      <c r="D724" s="12" t="s">
        <v>1722</v>
      </c>
      <c r="E724" s="12" t="s">
        <v>3146</v>
      </c>
      <c r="F724" s="12" t="s">
        <v>1830</v>
      </c>
      <c r="G724" s="12" t="s">
        <v>1831</v>
      </c>
      <c r="H724" s="12" t="s">
        <v>1827</v>
      </c>
      <c r="I724" s="12" t="s">
        <v>3131</v>
      </c>
      <c r="J724" s="12">
        <v>0</v>
      </c>
      <c r="L724" s="12" t="s">
        <v>3216</v>
      </c>
      <c r="M724" s="12" t="s">
        <v>3118</v>
      </c>
    </row>
    <row r="725" spans="1:13" x14ac:dyDescent="0.25">
      <c r="A725" s="12">
        <v>5343</v>
      </c>
      <c r="B725" s="12" t="s">
        <v>3877</v>
      </c>
      <c r="C725" s="12" t="s">
        <v>21</v>
      </c>
      <c r="D725" s="12" t="s">
        <v>1722</v>
      </c>
      <c r="E725" s="12" t="s">
        <v>3128</v>
      </c>
      <c r="F725" s="12" t="s">
        <v>1794</v>
      </c>
      <c r="G725" s="12" t="s">
        <v>1792</v>
      </c>
      <c r="H725" s="12" t="s">
        <v>1822</v>
      </c>
      <c r="I725" s="12" t="s">
        <v>3116</v>
      </c>
      <c r="J725" s="12">
        <v>0</v>
      </c>
      <c r="L725" s="12" t="s">
        <v>3191</v>
      </c>
      <c r="M725" s="12" t="s">
        <v>3118</v>
      </c>
    </row>
    <row r="726" spans="1:13" x14ac:dyDescent="0.25">
      <c r="A726" s="12">
        <v>5344</v>
      </c>
      <c r="B726" s="12" t="s">
        <v>209</v>
      </c>
      <c r="C726" s="12" t="s">
        <v>52</v>
      </c>
      <c r="D726" s="12" t="s">
        <v>1722</v>
      </c>
      <c r="E726" s="12" t="s">
        <v>3312</v>
      </c>
      <c r="F726" s="12" t="s">
        <v>1735</v>
      </c>
      <c r="G726" s="12" t="s">
        <v>1721</v>
      </c>
      <c r="H726" s="12" t="s">
        <v>1720</v>
      </c>
      <c r="I726" s="12" t="s">
        <v>3116</v>
      </c>
      <c r="J726" s="12">
        <v>0</v>
      </c>
      <c r="L726" s="12" t="s">
        <v>3117</v>
      </c>
      <c r="M726" s="12" t="s">
        <v>3118</v>
      </c>
    </row>
    <row r="727" spans="1:13" x14ac:dyDescent="0.25">
      <c r="A727" s="12">
        <v>5378</v>
      </c>
      <c r="B727" s="12" t="s">
        <v>3878</v>
      </c>
      <c r="C727" s="12" t="s">
        <v>21</v>
      </c>
      <c r="D727" s="12" t="s">
        <v>1722</v>
      </c>
      <c r="E727" s="12" t="s">
        <v>3119</v>
      </c>
      <c r="F727" s="12" t="s">
        <v>1761</v>
      </c>
      <c r="G727" s="12" t="s">
        <v>1762</v>
      </c>
      <c r="H727" s="12" t="s">
        <v>1782</v>
      </c>
      <c r="I727" s="12" t="s">
        <v>1762</v>
      </c>
      <c r="J727" s="12">
        <v>0</v>
      </c>
      <c r="L727" s="12" t="s">
        <v>3127</v>
      </c>
      <c r="M727" s="12" t="s">
        <v>3118</v>
      </c>
    </row>
    <row r="728" spans="1:13" x14ac:dyDescent="0.25">
      <c r="A728" s="12">
        <v>5377</v>
      </c>
      <c r="B728" s="12" t="s">
        <v>3879</v>
      </c>
      <c r="C728" s="12" t="s">
        <v>27</v>
      </c>
      <c r="D728" s="12" t="s">
        <v>1722</v>
      </c>
      <c r="E728" s="12" t="s">
        <v>3128</v>
      </c>
      <c r="F728" s="12" t="s">
        <v>1759</v>
      </c>
      <c r="G728" s="12" t="s">
        <v>1760</v>
      </c>
      <c r="H728" s="12" t="s">
        <v>1753</v>
      </c>
      <c r="I728" s="12" t="s">
        <v>3116</v>
      </c>
      <c r="J728" s="12">
        <v>0</v>
      </c>
      <c r="L728" s="12" t="s">
        <v>3529</v>
      </c>
      <c r="M728" s="12" t="s">
        <v>3118</v>
      </c>
    </row>
    <row r="729" spans="1:13" x14ac:dyDescent="0.25">
      <c r="A729" s="12">
        <v>5400</v>
      </c>
      <c r="B729" s="12" t="s">
        <v>2242</v>
      </c>
      <c r="C729" s="12" t="s">
        <v>65</v>
      </c>
      <c r="D729" s="12" t="s">
        <v>1722</v>
      </c>
      <c r="E729" s="12" t="s">
        <v>3146</v>
      </c>
      <c r="F729" s="12" t="s">
        <v>1784</v>
      </c>
      <c r="G729" s="12" t="s">
        <v>1785</v>
      </c>
      <c r="H729" s="12" t="s">
        <v>1725</v>
      </c>
      <c r="I729" s="12" t="s">
        <v>3116</v>
      </c>
      <c r="J729" s="12">
        <v>0</v>
      </c>
      <c r="L729" s="12" t="s">
        <v>3117</v>
      </c>
      <c r="M729" s="12" t="s">
        <v>3118</v>
      </c>
    </row>
    <row r="730" spans="1:13" x14ac:dyDescent="0.25">
      <c r="A730" s="12">
        <v>5408</v>
      </c>
      <c r="B730" s="12" t="s">
        <v>2241</v>
      </c>
      <c r="C730" s="12" t="s">
        <v>148</v>
      </c>
      <c r="D730" s="12" t="s">
        <v>1722</v>
      </c>
      <c r="E730" s="12" t="s">
        <v>3181</v>
      </c>
      <c r="I730" s="12" t="s">
        <v>3116</v>
      </c>
      <c r="J730" s="12">
        <v>0</v>
      </c>
      <c r="L730" s="12" t="s">
        <v>3117</v>
      </c>
      <c r="M730" s="12" t="s">
        <v>3118</v>
      </c>
    </row>
    <row r="731" spans="1:13" x14ac:dyDescent="0.25">
      <c r="A731" s="12">
        <v>41491</v>
      </c>
      <c r="B731" s="12" t="s">
        <v>1963</v>
      </c>
      <c r="C731" s="12" t="s">
        <v>27</v>
      </c>
      <c r="D731" s="12" t="s">
        <v>1722</v>
      </c>
      <c r="E731" s="12" t="s">
        <v>3124</v>
      </c>
      <c r="F731" s="12" t="s">
        <v>1962</v>
      </c>
      <c r="G731" s="12" t="s">
        <v>1837</v>
      </c>
      <c r="H731" s="12" t="s">
        <v>1725</v>
      </c>
      <c r="I731" s="12" t="s">
        <v>3116</v>
      </c>
      <c r="J731" s="12">
        <v>0</v>
      </c>
      <c r="L731" s="12" t="s">
        <v>3117</v>
      </c>
      <c r="M731" s="12" t="s">
        <v>3118</v>
      </c>
    </row>
    <row r="732" spans="1:13" x14ac:dyDescent="0.25">
      <c r="A732" s="12">
        <v>5519</v>
      </c>
      <c r="B732" s="12" t="s">
        <v>2239</v>
      </c>
      <c r="C732" s="12" t="s">
        <v>56</v>
      </c>
      <c r="D732" s="12" t="s">
        <v>1722</v>
      </c>
      <c r="E732" s="12" t="s">
        <v>3130</v>
      </c>
      <c r="F732" s="12" t="s">
        <v>1830</v>
      </c>
      <c r="G732" s="12" t="s">
        <v>1831</v>
      </c>
      <c r="H732" s="12" t="s">
        <v>1827</v>
      </c>
      <c r="I732" s="12" t="s">
        <v>3131</v>
      </c>
      <c r="J732" s="12">
        <v>0</v>
      </c>
      <c r="L732" s="12" t="s">
        <v>3880</v>
      </c>
      <c r="M732" s="12" t="s">
        <v>3881</v>
      </c>
    </row>
    <row r="733" spans="1:13" x14ac:dyDescent="0.25">
      <c r="A733" s="12">
        <v>5521</v>
      </c>
      <c r="B733" s="12" t="s">
        <v>3882</v>
      </c>
      <c r="C733" s="12" t="s">
        <v>27</v>
      </c>
      <c r="D733" s="12" t="s">
        <v>1722</v>
      </c>
      <c r="E733" s="12" t="s">
        <v>3459</v>
      </c>
      <c r="F733" s="12" t="s">
        <v>1735</v>
      </c>
      <c r="G733" s="12" t="s">
        <v>1721</v>
      </c>
      <c r="H733" s="12" t="s">
        <v>1720</v>
      </c>
      <c r="I733" s="12" t="s">
        <v>3116</v>
      </c>
      <c r="J733" s="12">
        <v>0</v>
      </c>
      <c r="L733" s="12" t="s">
        <v>3883</v>
      </c>
      <c r="M733" s="12" t="s">
        <v>3884</v>
      </c>
    </row>
    <row r="734" spans="1:13" x14ac:dyDescent="0.25">
      <c r="A734" s="12">
        <v>71811</v>
      </c>
      <c r="B734" s="12" t="s">
        <v>3885</v>
      </c>
      <c r="C734" s="12" t="s">
        <v>36</v>
      </c>
      <c r="D734" s="12" t="s">
        <v>1722</v>
      </c>
      <c r="E734" s="12" t="s">
        <v>3282</v>
      </c>
      <c r="F734" s="12" t="s">
        <v>3773</v>
      </c>
      <c r="G734" s="12" t="s">
        <v>1849</v>
      </c>
      <c r="H734" s="12" t="s">
        <v>1819</v>
      </c>
      <c r="I734" s="12" t="s">
        <v>3126</v>
      </c>
      <c r="J734" s="12">
        <v>0</v>
      </c>
      <c r="M734" s="12" t="s">
        <v>3118</v>
      </c>
    </row>
    <row r="735" spans="1:13" x14ac:dyDescent="0.25">
      <c r="A735" s="12">
        <v>5532</v>
      </c>
      <c r="B735" s="12" t="s">
        <v>210</v>
      </c>
      <c r="C735" s="12" t="s">
        <v>211</v>
      </c>
      <c r="D735" s="12" t="s">
        <v>1722</v>
      </c>
      <c r="E735" s="12" t="s">
        <v>3143</v>
      </c>
      <c r="F735" s="12" t="s">
        <v>1860</v>
      </c>
      <c r="G735" s="12" t="s">
        <v>1816</v>
      </c>
      <c r="H735" s="12" t="s">
        <v>1725</v>
      </c>
      <c r="I735" s="12" t="s">
        <v>3116</v>
      </c>
      <c r="J735" s="12">
        <v>0</v>
      </c>
      <c r="L735" s="12" t="s">
        <v>3140</v>
      </c>
      <c r="M735" s="12" t="s">
        <v>3118</v>
      </c>
    </row>
    <row r="736" spans="1:13" x14ac:dyDescent="0.25">
      <c r="A736" s="12">
        <v>46978</v>
      </c>
      <c r="B736" s="12" t="s">
        <v>3886</v>
      </c>
      <c r="C736" s="12" t="s">
        <v>27</v>
      </c>
      <c r="D736" s="12" t="s">
        <v>1722</v>
      </c>
      <c r="E736" s="12" t="s">
        <v>3125</v>
      </c>
      <c r="F736" s="12" t="s">
        <v>1877</v>
      </c>
      <c r="G736" s="12" t="s">
        <v>1878</v>
      </c>
      <c r="H736" s="12" t="s">
        <v>1756</v>
      </c>
      <c r="I736" s="12" t="s">
        <v>3116</v>
      </c>
      <c r="J736" s="12">
        <v>0</v>
      </c>
      <c r="L736" s="12" t="s">
        <v>3117</v>
      </c>
      <c r="M736" s="12" t="s">
        <v>3118</v>
      </c>
    </row>
    <row r="737" spans="1:13" x14ac:dyDescent="0.25">
      <c r="A737" s="12">
        <v>70158</v>
      </c>
      <c r="B737" s="12" t="s">
        <v>212</v>
      </c>
      <c r="C737" s="12" t="s">
        <v>213</v>
      </c>
      <c r="D737" s="12" t="s">
        <v>1722</v>
      </c>
      <c r="E737" s="12" t="s">
        <v>3119</v>
      </c>
      <c r="F737" s="12" t="s">
        <v>1775</v>
      </c>
      <c r="G737" s="12" t="s">
        <v>1743</v>
      </c>
      <c r="H737" s="12" t="s">
        <v>1720</v>
      </c>
      <c r="I737" s="12" t="s">
        <v>3351</v>
      </c>
      <c r="J737" s="12">
        <v>0</v>
      </c>
      <c r="L737" s="12" t="s">
        <v>3887</v>
      </c>
      <c r="M737" s="12" t="s">
        <v>3118</v>
      </c>
    </row>
    <row r="738" spans="1:13" x14ac:dyDescent="0.25">
      <c r="A738" s="12">
        <v>37478</v>
      </c>
      <c r="B738" s="12" t="s">
        <v>214</v>
      </c>
      <c r="C738" s="12" t="s">
        <v>107</v>
      </c>
      <c r="D738" s="12" t="s">
        <v>1722</v>
      </c>
      <c r="E738" s="12" t="s">
        <v>3274</v>
      </c>
      <c r="F738" s="12" t="s">
        <v>1813</v>
      </c>
      <c r="G738" s="12" t="s">
        <v>1814</v>
      </c>
      <c r="H738" s="12" t="s">
        <v>1764</v>
      </c>
      <c r="I738" s="12" t="s">
        <v>3240</v>
      </c>
      <c r="J738" s="12">
        <v>0</v>
      </c>
      <c r="L738" s="12" t="s">
        <v>3120</v>
      </c>
      <c r="M738" s="12" t="s">
        <v>3118</v>
      </c>
    </row>
    <row r="739" spans="1:13" x14ac:dyDescent="0.25">
      <c r="A739" s="12">
        <v>21889</v>
      </c>
      <c r="B739" s="12" t="s">
        <v>907</v>
      </c>
      <c r="C739" s="12" t="s">
        <v>908</v>
      </c>
      <c r="D739" s="12" t="s">
        <v>1722</v>
      </c>
      <c r="E739" s="12" t="s">
        <v>3195</v>
      </c>
      <c r="F739" s="12" t="s">
        <v>2049</v>
      </c>
      <c r="G739" s="12" t="s">
        <v>2050</v>
      </c>
      <c r="H739" s="12" t="s">
        <v>1782</v>
      </c>
      <c r="J739" s="12">
        <v>0</v>
      </c>
      <c r="L739" s="12" t="s">
        <v>3888</v>
      </c>
      <c r="M739" s="12" t="s">
        <v>3889</v>
      </c>
    </row>
    <row r="740" spans="1:13" x14ac:dyDescent="0.25">
      <c r="A740" s="12">
        <v>48792</v>
      </c>
      <c r="B740" s="12" t="s">
        <v>1945</v>
      </c>
      <c r="C740" s="12" t="s">
        <v>908</v>
      </c>
      <c r="D740" s="12" t="s">
        <v>1722</v>
      </c>
      <c r="E740" s="12" t="s">
        <v>3146</v>
      </c>
      <c r="F740" s="12" t="s">
        <v>1761</v>
      </c>
      <c r="G740" s="12" t="s">
        <v>1762</v>
      </c>
      <c r="H740" s="12" t="s">
        <v>1782</v>
      </c>
      <c r="I740" s="12" t="s">
        <v>1762</v>
      </c>
      <c r="J740" s="12">
        <v>0</v>
      </c>
      <c r="L740" s="12" t="s">
        <v>3875</v>
      </c>
      <c r="M740" s="12" t="s">
        <v>3118</v>
      </c>
    </row>
    <row r="741" spans="1:13" x14ac:dyDescent="0.25">
      <c r="A741" s="12">
        <v>5516</v>
      </c>
      <c r="B741" s="12" t="s">
        <v>2240</v>
      </c>
      <c r="C741" s="12" t="s">
        <v>36</v>
      </c>
      <c r="D741" s="12" t="s">
        <v>1722</v>
      </c>
      <c r="E741" s="12" t="s">
        <v>3312</v>
      </c>
      <c r="F741" s="12" t="s">
        <v>1918</v>
      </c>
      <c r="G741" s="12" t="s">
        <v>1919</v>
      </c>
      <c r="H741" s="12" t="s">
        <v>1864</v>
      </c>
      <c r="I741" s="12" t="s">
        <v>3240</v>
      </c>
      <c r="J741" s="12">
        <v>0</v>
      </c>
      <c r="L741" s="12" t="s">
        <v>3890</v>
      </c>
      <c r="M741" s="12" t="s">
        <v>3118</v>
      </c>
    </row>
    <row r="742" spans="1:13" x14ac:dyDescent="0.25">
      <c r="A742" s="12">
        <v>5581</v>
      </c>
      <c r="B742" s="12" t="s">
        <v>2238</v>
      </c>
      <c r="C742" s="12" t="s">
        <v>56</v>
      </c>
      <c r="D742" s="12" t="s">
        <v>1722</v>
      </c>
      <c r="E742" s="12" t="s">
        <v>3128</v>
      </c>
      <c r="F742" s="12" t="s">
        <v>2008</v>
      </c>
      <c r="G742" s="12" t="s">
        <v>2009</v>
      </c>
      <c r="H742" s="12" t="s">
        <v>1864</v>
      </c>
      <c r="I742" s="12" t="s">
        <v>3240</v>
      </c>
      <c r="J742" s="12">
        <v>0</v>
      </c>
      <c r="L742" s="12" t="s">
        <v>3891</v>
      </c>
      <c r="M742" s="12" t="s">
        <v>3118</v>
      </c>
    </row>
    <row r="743" spans="1:13" x14ac:dyDescent="0.25">
      <c r="A743" s="12">
        <v>5566</v>
      </c>
      <c r="B743" s="12" t="s">
        <v>2357</v>
      </c>
      <c r="C743" s="12" t="s">
        <v>31</v>
      </c>
      <c r="D743" s="12" t="s">
        <v>1722</v>
      </c>
      <c r="E743" s="12" t="s">
        <v>3181</v>
      </c>
      <c r="F743" s="12" t="s">
        <v>1830</v>
      </c>
      <c r="G743" s="12" t="s">
        <v>1831</v>
      </c>
      <c r="H743" s="12" t="s">
        <v>1827</v>
      </c>
      <c r="I743" s="12" t="s">
        <v>3131</v>
      </c>
      <c r="J743" s="12">
        <v>0</v>
      </c>
      <c r="L743" s="12" t="s">
        <v>3117</v>
      </c>
      <c r="M743" s="12" t="s">
        <v>3118</v>
      </c>
    </row>
    <row r="744" spans="1:13" x14ac:dyDescent="0.25">
      <c r="A744" s="12">
        <v>5584</v>
      </c>
      <c r="B744" s="12" t="s">
        <v>909</v>
      </c>
      <c r="C744" s="12" t="s">
        <v>36</v>
      </c>
      <c r="D744" s="12" t="s">
        <v>1722</v>
      </c>
      <c r="E744" s="12" t="s">
        <v>3211</v>
      </c>
      <c r="I744" s="12" t="s">
        <v>3131</v>
      </c>
      <c r="J744" s="12">
        <v>0</v>
      </c>
      <c r="L744" s="12" t="s">
        <v>3892</v>
      </c>
      <c r="M744" s="12" t="s">
        <v>3893</v>
      </c>
    </row>
    <row r="745" spans="1:13" x14ac:dyDescent="0.25">
      <c r="A745" s="12">
        <v>831427</v>
      </c>
      <c r="B745" s="12" t="s">
        <v>3894</v>
      </c>
      <c r="C745" s="12" t="s">
        <v>59</v>
      </c>
      <c r="D745" s="12" t="s">
        <v>1722</v>
      </c>
      <c r="E745" s="12" t="s">
        <v>3128</v>
      </c>
      <c r="F745" s="12" t="s">
        <v>2168</v>
      </c>
      <c r="G745" s="12" t="s">
        <v>1828</v>
      </c>
      <c r="H745" s="12" t="s">
        <v>1827</v>
      </c>
      <c r="I745" s="12" t="s">
        <v>3131</v>
      </c>
      <c r="J745" s="12">
        <v>0</v>
      </c>
      <c r="L745" s="12" t="s">
        <v>3216</v>
      </c>
      <c r="M745" s="12" t="s">
        <v>3118</v>
      </c>
    </row>
    <row r="746" spans="1:13" x14ac:dyDescent="0.25">
      <c r="A746" s="12">
        <v>58313</v>
      </c>
      <c r="B746" s="12" t="s">
        <v>215</v>
      </c>
      <c r="C746" s="12" t="s">
        <v>41</v>
      </c>
      <c r="D746" s="12" t="s">
        <v>1722</v>
      </c>
      <c r="E746" s="12" t="s">
        <v>3211</v>
      </c>
      <c r="F746" s="12" t="s">
        <v>1829</v>
      </c>
      <c r="G746" s="12" t="s">
        <v>1814</v>
      </c>
      <c r="H746" s="12" t="s">
        <v>1764</v>
      </c>
      <c r="I746" s="12" t="s">
        <v>3131</v>
      </c>
      <c r="J746" s="12">
        <v>0</v>
      </c>
      <c r="L746" s="12" t="s">
        <v>3120</v>
      </c>
      <c r="M746" s="12" t="s">
        <v>3118</v>
      </c>
    </row>
    <row r="747" spans="1:13" x14ac:dyDescent="0.25">
      <c r="A747" s="12">
        <v>35501</v>
      </c>
      <c r="B747" s="12" t="s">
        <v>1991</v>
      </c>
      <c r="C747" s="12" t="s">
        <v>43</v>
      </c>
      <c r="D747" s="12" t="s">
        <v>1722</v>
      </c>
      <c r="E747" s="12" t="s">
        <v>3166</v>
      </c>
      <c r="F747" s="12" t="s">
        <v>1830</v>
      </c>
      <c r="G747" s="12" t="s">
        <v>1831</v>
      </c>
      <c r="H747" s="12" t="s">
        <v>1827</v>
      </c>
      <c r="I747" s="12" t="s">
        <v>3131</v>
      </c>
      <c r="J747" s="12">
        <v>0</v>
      </c>
      <c r="L747" s="12" t="s">
        <v>3895</v>
      </c>
      <c r="M747" s="12" t="s">
        <v>3896</v>
      </c>
    </row>
    <row r="748" spans="1:13" x14ac:dyDescent="0.25">
      <c r="A748" s="12">
        <v>5574</v>
      </c>
      <c r="B748" s="12" t="s">
        <v>910</v>
      </c>
      <c r="C748" s="12" t="s">
        <v>92</v>
      </c>
      <c r="D748" s="12" t="s">
        <v>1722</v>
      </c>
      <c r="E748" s="12" t="s">
        <v>3146</v>
      </c>
      <c r="F748" s="12" t="s">
        <v>1829</v>
      </c>
      <c r="G748" s="12" t="s">
        <v>1814</v>
      </c>
      <c r="H748" s="12" t="s">
        <v>1764</v>
      </c>
      <c r="I748" s="12" t="s">
        <v>3131</v>
      </c>
      <c r="J748" s="12">
        <v>0</v>
      </c>
      <c r="L748" s="12" t="s">
        <v>3897</v>
      </c>
      <c r="M748" s="12" t="s">
        <v>3898</v>
      </c>
    </row>
    <row r="749" spans="1:13" x14ac:dyDescent="0.25">
      <c r="A749" s="12">
        <v>29901</v>
      </c>
      <c r="B749" s="12" t="s">
        <v>216</v>
      </c>
      <c r="C749" s="12" t="s">
        <v>59</v>
      </c>
      <c r="D749" s="12" t="s">
        <v>1722</v>
      </c>
      <c r="E749" s="12" t="s">
        <v>3150</v>
      </c>
      <c r="F749" s="12" t="s">
        <v>2008</v>
      </c>
      <c r="G749" s="12" t="s">
        <v>2009</v>
      </c>
      <c r="H749" s="12" t="s">
        <v>1864</v>
      </c>
      <c r="I749" s="12" t="s">
        <v>3240</v>
      </c>
      <c r="J749" s="12">
        <v>0</v>
      </c>
      <c r="L749" s="12" t="s">
        <v>3899</v>
      </c>
      <c r="M749" s="12" t="s">
        <v>3900</v>
      </c>
    </row>
    <row r="750" spans="1:13" x14ac:dyDescent="0.25">
      <c r="A750" s="12">
        <v>828489</v>
      </c>
      <c r="B750" s="12" t="s">
        <v>3901</v>
      </c>
      <c r="C750" s="12" t="s">
        <v>43</v>
      </c>
      <c r="D750" s="12" t="s">
        <v>1722</v>
      </c>
      <c r="E750" s="12" t="s">
        <v>3166</v>
      </c>
      <c r="F750" s="12" t="s">
        <v>1995</v>
      </c>
      <c r="G750" s="12" t="s">
        <v>1765</v>
      </c>
      <c r="H750" s="12" t="s">
        <v>1764</v>
      </c>
      <c r="I750" s="12" t="s">
        <v>3116</v>
      </c>
      <c r="J750" s="12">
        <v>0</v>
      </c>
      <c r="L750" s="12" t="s">
        <v>3902</v>
      </c>
      <c r="M750" s="12" t="s">
        <v>3903</v>
      </c>
    </row>
    <row r="751" spans="1:13" x14ac:dyDescent="0.25">
      <c r="A751" s="12">
        <v>5624</v>
      </c>
      <c r="B751" s="12" t="s">
        <v>3904</v>
      </c>
      <c r="C751" s="12" t="s">
        <v>56</v>
      </c>
      <c r="D751" s="12" t="s">
        <v>1722</v>
      </c>
      <c r="E751" s="12" t="s">
        <v>3218</v>
      </c>
      <c r="F751" s="12" t="s">
        <v>1863</v>
      </c>
      <c r="G751" s="12" t="s">
        <v>1865</v>
      </c>
      <c r="H751" s="12" t="s">
        <v>1864</v>
      </c>
      <c r="I751" s="12" t="s">
        <v>3240</v>
      </c>
      <c r="J751" s="12">
        <v>0</v>
      </c>
      <c r="L751" s="12" t="s">
        <v>3122</v>
      </c>
      <c r="M751" s="12" t="s">
        <v>3118</v>
      </c>
    </row>
    <row r="752" spans="1:13" x14ac:dyDescent="0.25">
      <c r="A752" s="12">
        <v>829335</v>
      </c>
      <c r="B752" s="12" t="s">
        <v>3905</v>
      </c>
      <c r="C752" s="12" t="s">
        <v>43</v>
      </c>
      <c r="D752" s="12" t="s">
        <v>1722</v>
      </c>
      <c r="E752" s="12" t="s">
        <v>3255</v>
      </c>
      <c r="F752" s="12" t="s">
        <v>1995</v>
      </c>
      <c r="G752" s="12" t="s">
        <v>1765</v>
      </c>
      <c r="H752" s="12" t="s">
        <v>1764</v>
      </c>
      <c r="I752" s="12" t="s">
        <v>3116</v>
      </c>
      <c r="J752" s="12">
        <v>0</v>
      </c>
      <c r="L752" s="12" t="s">
        <v>3157</v>
      </c>
      <c r="M752" s="12" t="s">
        <v>3118</v>
      </c>
    </row>
    <row r="753" spans="1:13" x14ac:dyDescent="0.25">
      <c r="A753" s="12">
        <v>55992</v>
      </c>
      <c r="B753" s="12" t="s">
        <v>3906</v>
      </c>
      <c r="C753" s="12" t="s">
        <v>43</v>
      </c>
      <c r="D753" s="12" t="s">
        <v>1722</v>
      </c>
      <c r="E753" s="12" t="s">
        <v>3907</v>
      </c>
      <c r="F753" s="12" t="s">
        <v>1797</v>
      </c>
      <c r="G753" s="12" t="s">
        <v>1783</v>
      </c>
      <c r="H753" s="12" t="s">
        <v>1782</v>
      </c>
      <c r="I753" s="12" t="s">
        <v>3152</v>
      </c>
      <c r="J753" s="12">
        <v>0</v>
      </c>
      <c r="L753" s="12" t="s">
        <v>3157</v>
      </c>
      <c r="M753" s="12" t="s">
        <v>3118</v>
      </c>
    </row>
    <row r="754" spans="1:13" x14ac:dyDescent="0.25">
      <c r="A754" s="12">
        <v>7121</v>
      </c>
      <c r="B754" s="12" t="s">
        <v>217</v>
      </c>
      <c r="C754" s="12" t="s">
        <v>39</v>
      </c>
      <c r="D754" s="12" t="s">
        <v>1722</v>
      </c>
      <c r="E754" s="12" t="s">
        <v>3139</v>
      </c>
      <c r="F754" s="12" t="s">
        <v>1830</v>
      </c>
      <c r="G754" s="12" t="s">
        <v>1831</v>
      </c>
      <c r="H754" s="12" t="s">
        <v>1827</v>
      </c>
      <c r="I754" s="12" t="s">
        <v>3131</v>
      </c>
      <c r="J754" s="12">
        <v>0</v>
      </c>
      <c r="L754" s="12" t="s">
        <v>3122</v>
      </c>
      <c r="M754" s="12" t="s">
        <v>3118</v>
      </c>
    </row>
    <row r="755" spans="1:13" x14ac:dyDescent="0.25">
      <c r="A755" s="12">
        <v>37523</v>
      </c>
      <c r="B755" s="12" t="s">
        <v>625</v>
      </c>
      <c r="C755" s="12" t="s">
        <v>27</v>
      </c>
      <c r="D755" s="12" t="s">
        <v>1722</v>
      </c>
      <c r="E755" s="12" t="s">
        <v>3128</v>
      </c>
      <c r="F755" s="12" t="s">
        <v>1836</v>
      </c>
      <c r="G755" s="12" t="s">
        <v>1837</v>
      </c>
      <c r="H755" s="12" t="s">
        <v>1725</v>
      </c>
      <c r="I755" s="12" t="s">
        <v>3116</v>
      </c>
      <c r="J755" s="12">
        <v>0</v>
      </c>
      <c r="L755" s="12" t="s">
        <v>3908</v>
      </c>
      <c r="M755" s="12" t="s">
        <v>3118</v>
      </c>
    </row>
    <row r="756" spans="1:13" x14ac:dyDescent="0.25">
      <c r="A756" s="12">
        <v>5634</v>
      </c>
      <c r="B756" s="12" t="s">
        <v>1600</v>
      </c>
      <c r="C756" s="12" t="s">
        <v>92</v>
      </c>
      <c r="D756" s="12" t="s">
        <v>1722</v>
      </c>
      <c r="E756" s="12" t="s">
        <v>3124</v>
      </c>
      <c r="F756" s="12" t="s">
        <v>2008</v>
      </c>
      <c r="G756" s="12" t="s">
        <v>2009</v>
      </c>
      <c r="H756" s="12" t="s">
        <v>1864</v>
      </c>
      <c r="I756" s="12" t="s">
        <v>3240</v>
      </c>
      <c r="J756" s="12">
        <v>0</v>
      </c>
      <c r="L756" s="12" t="s">
        <v>3909</v>
      </c>
      <c r="M756" s="12" t="s">
        <v>3910</v>
      </c>
    </row>
    <row r="757" spans="1:13" x14ac:dyDescent="0.25">
      <c r="A757" s="12">
        <v>21126</v>
      </c>
      <c r="B757" s="12" t="s">
        <v>3911</v>
      </c>
      <c r="C757" s="12" t="s">
        <v>208</v>
      </c>
      <c r="D757" s="12" t="s">
        <v>1722</v>
      </c>
      <c r="E757" s="12" t="s">
        <v>3115</v>
      </c>
      <c r="F757" s="12" t="s">
        <v>1830</v>
      </c>
      <c r="G757" s="12" t="s">
        <v>1831</v>
      </c>
      <c r="H757" s="12" t="s">
        <v>1827</v>
      </c>
      <c r="I757" s="12" t="s">
        <v>3131</v>
      </c>
      <c r="J757" s="12">
        <v>0</v>
      </c>
      <c r="L757" s="12" t="s">
        <v>3237</v>
      </c>
      <c r="M757" s="12" t="s">
        <v>3118</v>
      </c>
    </row>
    <row r="758" spans="1:13" x14ac:dyDescent="0.25">
      <c r="A758" s="12">
        <v>61351</v>
      </c>
      <c r="B758" s="12" t="s">
        <v>3912</v>
      </c>
      <c r="C758" s="12" t="s">
        <v>213</v>
      </c>
      <c r="D758" s="12" t="s">
        <v>1722</v>
      </c>
      <c r="E758" s="12" t="s">
        <v>3585</v>
      </c>
      <c r="F758" s="12" t="s">
        <v>1791</v>
      </c>
      <c r="G758" s="12" t="s">
        <v>1792</v>
      </c>
      <c r="H758" s="12" t="s">
        <v>1822</v>
      </c>
      <c r="I758" s="12" t="s">
        <v>3126</v>
      </c>
      <c r="J758" s="12">
        <v>0</v>
      </c>
      <c r="L758" s="12" t="s">
        <v>3419</v>
      </c>
      <c r="M758" s="12" t="s">
        <v>3118</v>
      </c>
    </row>
    <row r="759" spans="1:13" x14ac:dyDescent="0.25">
      <c r="A759" s="12">
        <v>46599</v>
      </c>
      <c r="B759" s="12" t="s">
        <v>1953</v>
      </c>
      <c r="C759" s="12" t="s">
        <v>31</v>
      </c>
      <c r="D759" s="12" t="s">
        <v>1722</v>
      </c>
      <c r="E759" s="12" t="s">
        <v>3128</v>
      </c>
      <c r="F759" s="12" t="s">
        <v>1794</v>
      </c>
      <c r="G759" s="12" t="s">
        <v>1792</v>
      </c>
      <c r="H759" s="12" t="s">
        <v>1822</v>
      </c>
      <c r="I759" s="12" t="s">
        <v>3116</v>
      </c>
      <c r="J759" s="12">
        <v>0</v>
      </c>
      <c r="L759" s="12" t="s">
        <v>3117</v>
      </c>
      <c r="M759" s="12" t="s">
        <v>3118</v>
      </c>
    </row>
    <row r="760" spans="1:13" x14ac:dyDescent="0.25">
      <c r="A760" s="12">
        <v>61308</v>
      </c>
      <c r="B760" s="12" t="s">
        <v>1856</v>
      </c>
      <c r="C760" s="12" t="s">
        <v>27</v>
      </c>
      <c r="D760" s="12" t="s">
        <v>1722</v>
      </c>
      <c r="E760" s="12" t="s">
        <v>3124</v>
      </c>
      <c r="F760" s="12" t="s">
        <v>1728</v>
      </c>
      <c r="G760" s="12" t="s">
        <v>1729</v>
      </c>
      <c r="H760" s="12" t="s">
        <v>1720</v>
      </c>
      <c r="I760" s="12" t="s">
        <v>3116</v>
      </c>
      <c r="J760" s="12">
        <v>0</v>
      </c>
      <c r="L760" s="12" t="s">
        <v>3247</v>
      </c>
      <c r="M760" s="12" t="s">
        <v>3118</v>
      </c>
    </row>
    <row r="761" spans="1:13" x14ac:dyDescent="0.25">
      <c r="A761" s="12">
        <v>54924</v>
      </c>
      <c r="B761" s="12" t="s">
        <v>1904</v>
      </c>
      <c r="C761" s="12" t="s">
        <v>148</v>
      </c>
      <c r="D761" s="12" t="s">
        <v>1722</v>
      </c>
      <c r="E761" s="12" t="s">
        <v>3128</v>
      </c>
      <c r="F761" s="12" t="s">
        <v>1903</v>
      </c>
      <c r="G761" s="12" t="s">
        <v>1803</v>
      </c>
      <c r="H761" s="12" t="s">
        <v>1725</v>
      </c>
      <c r="I761" s="12" t="s">
        <v>3116</v>
      </c>
      <c r="J761" s="12">
        <v>0</v>
      </c>
      <c r="L761" s="12" t="s">
        <v>3117</v>
      </c>
      <c r="M761" s="12" t="s">
        <v>3118</v>
      </c>
    </row>
    <row r="762" spans="1:13" x14ac:dyDescent="0.25">
      <c r="A762" s="12">
        <v>5767</v>
      </c>
      <c r="B762" s="12" t="s">
        <v>3913</v>
      </c>
      <c r="C762" s="12" t="s">
        <v>27</v>
      </c>
      <c r="D762" s="12" t="s">
        <v>1722</v>
      </c>
      <c r="E762" s="12" t="s">
        <v>3128</v>
      </c>
      <c r="F762" s="12" t="s">
        <v>1863</v>
      </c>
      <c r="G762" s="12" t="s">
        <v>1865</v>
      </c>
      <c r="H762" s="12" t="s">
        <v>1864</v>
      </c>
      <c r="I762" s="12" t="s">
        <v>3240</v>
      </c>
      <c r="J762" s="12">
        <v>0</v>
      </c>
      <c r="L762" s="12" t="s">
        <v>3417</v>
      </c>
      <c r="M762" s="12" t="s">
        <v>3118</v>
      </c>
    </row>
    <row r="763" spans="1:13" x14ac:dyDescent="0.25">
      <c r="A763" s="12">
        <v>30591</v>
      </c>
      <c r="B763" s="12" t="s">
        <v>3914</v>
      </c>
      <c r="C763" s="12" t="s">
        <v>27</v>
      </c>
      <c r="D763" s="12" t="s">
        <v>1722</v>
      </c>
      <c r="E763" s="12" t="s">
        <v>3218</v>
      </c>
      <c r="F763" s="12" t="s">
        <v>2014</v>
      </c>
      <c r="G763" s="12" t="s">
        <v>1834</v>
      </c>
      <c r="H763" s="12" t="s">
        <v>1833</v>
      </c>
      <c r="I763" s="12" t="s">
        <v>3116</v>
      </c>
      <c r="J763" s="12">
        <v>0</v>
      </c>
      <c r="L763" s="12" t="s">
        <v>3117</v>
      </c>
      <c r="M763" s="12" t="s">
        <v>3118</v>
      </c>
    </row>
    <row r="764" spans="1:13" x14ac:dyDescent="0.25">
      <c r="A764" s="12">
        <v>33267</v>
      </c>
      <c r="B764" s="12" t="s">
        <v>1602</v>
      </c>
      <c r="C764" s="12" t="s">
        <v>27</v>
      </c>
      <c r="D764" s="12" t="s">
        <v>1722</v>
      </c>
      <c r="E764" s="12" t="s">
        <v>3121</v>
      </c>
      <c r="F764" s="12" t="s">
        <v>1869</v>
      </c>
      <c r="G764" s="12" t="s">
        <v>1785</v>
      </c>
      <c r="H764" s="12" t="s">
        <v>1725</v>
      </c>
      <c r="I764" s="12" t="s">
        <v>3116</v>
      </c>
      <c r="J764" s="12">
        <v>0</v>
      </c>
      <c r="L764" s="12" t="s">
        <v>3117</v>
      </c>
      <c r="M764" s="12" t="s">
        <v>3118</v>
      </c>
    </row>
    <row r="765" spans="1:13" x14ac:dyDescent="0.25">
      <c r="A765" s="12">
        <v>23132</v>
      </c>
      <c r="B765" s="12" t="s">
        <v>218</v>
      </c>
      <c r="C765" s="12" t="s">
        <v>148</v>
      </c>
      <c r="D765" s="12" t="s">
        <v>1722</v>
      </c>
      <c r="E765" s="12" t="s">
        <v>3915</v>
      </c>
      <c r="F765" s="12" t="s">
        <v>2008</v>
      </c>
      <c r="G765" s="12" t="s">
        <v>2009</v>
      </c>
      <c r="H765" s="12" t="s">
        <v>1864</v>
      </c>
      <c r="I765" s="12" t="s">
        <v>3240</v>
      </c>
      <c r="J765" s="12">
        <v>0</v>
      </c>
      <c r="L765" s="12" t="s">
        <v>3916</v>
      </c>
      <c r="M765" s="12" t="s">
        <v>3917</v>
      </c>
    </row>
    <row r="766" spans="1:13" x14ac:dyDescent="0.25">
      <c r="A766" s="12">
        <v>5804</v>
      </c>
      <c r="B766" s="12" t="s">
        <v>626</v>
      </c>
      <c r="C766" s="12" t="s">
        <v>92</v>
      </c>
      <c r="D766" s="12" t="s">
        <v>1722</v>
      </c>
      <c r="E766" s="12" t="s">
        <v>3172</v>
      </c>
      <c r="F766" s="12" t="s">
        <v>2237</v>
      </c>
      <c r="G766" s="12" t="s">
        <v>1828</v>
      </c>
      <c r="H766" s="12" t="s">
        <v>1827</v>
      </c>
      <c r="I766" s="12" t="s">
        <v>3131</v>
      </c>
      <c r="J766" s="12">
        <v>0</v>
      </c>
      <c r="L766" s="12" t="s">
        <v>3132</v>
      </c>
      <c r="M766" s="12" t="s">
        <v>3118</v>
      </c>
    </row>
    <row r="767" spans="1:13" x14ac:dyDescent="0.25">
      <c r="A767" s="12">
        <v>5811</v>
      </c>
      <c r="B767" s="12" t="s">
        <v>219</v>
      </c>
      <c r="C767" s="12" t="s">
        <v>52</v>
      </c>
      <c r="D767" s="12" t="s">
        <v>1722</v>
      </c>
      <c r="E767" s="12" t="s">
        <v>3134</v>
      </c>
      <c r="F767" s="12" t="s">
        <v>1787</v>
      </c>
      <c r="G767" s="12" t="s">
        <v>1721</v>
      </c>
      <c r="H767" s="12" t="s">
        <v>1720</v>
      </c>
      <c r="I767" s="12" t="s">
        <v>3116</v>
      </c>
      <c r="J767" s="12">
        <v>0</v>
      </c>
      <c r="L767" s="12" t="s">
        <v>3120</v>
      </c>
      <c r="M767" s="12" t="s">
        <v>3118</v>
      </c>
    </row>
    <row r="768" spans="1:13" x14ac:dyDescent="0.25">
      <c r="A768" s="12">
        <v>29943</v>
      </c>
      <c r="B768" s="12" t="s">
        <v>220</v>
      </c>
      <c r="C768" s="12" t="s">
        <v>27</v>
      </c>
      <c r="D768" s="12" t="s">
        <v>1722</v>
      </c>
      <c r="E768" s="12" t="s">
        <v>3124</v>
      </c>
      <c r="F768" s="12" t="s">
        <v>1817</v>
      </c>
      <c r="G768" s="12" t="s">
        <v>1816</v>
      </c>
      <c r="H768" s="12" t="s">
        <v>1725</v>
      </c>
      <c r="I768" s="12" t="s">
        <v>3116</v>
      </c>
      <c r="J768" s="12">
        <v>0</v>
      </c>
      <c r="L768" s="12" t="s">
        <v>3117</v>
      </c>
      <c r="M768" s="12" t="s">
        <v>3118</v>
      </c>
    </row>
    <row r="769" spans="1:13" x14ac:dyDescent="0.25">
      <c r="A769" s="12">
        <v>29900</v>
      </c>
      <c r="B769" s="12" t="s">
        <v>2016</v>
      </c>
      <c r="C769" s="12" t="s">
        <v>21</v>
      </c>
      <c r="D769" s="12" t="s">
        <v>1722</v>
      </c>
      <c r="E769" s="12" t="s">
        <v>3274</v>
      </c>
      <c r="F769" s="12" t="s">
        <v>1815</v>
      </c>
      <c r="G769" s="12" t="s">
        <v>1816</v>
      </c>
      <c r="H769" s="12" t="s">
        <v>1725</v>
      </c>
      <c r="I769" s="12" t="s">
        <v>3116</v>
      </c>
      <c r="J769" s="12">
        <v>0</v>
      </c>
      <c r="L769" s="12" t="s">
        <v>3918</v>
      </c>
      <c r="M769" s="12" t="s">
        <v>3919</v>
      </c>
    </row>
    <row r="770" spans="1:13" x14ac:dyDescent="0.25">
      <c r="A770" s="12">
        <v>48176</v>
      </c>
      <c r="B770" s="12" t="s">
        <v>627</v>
      </c>
      <c r="C770" s="12" t="s">
        <v>111</v>
      </c>
      <c r="D770" s="12" t="s">
        <v>1722</v>
      </c>
      <c r="E770" s="12" t="s">
        <v>3255</v>
      </c>
      <c r="F770" s="12" t="s">
        <v>1829</v>
      </c>
      <c r="G770" s="12" t="s">
        <v>1814</v>
      </c>
      <c r="H770" s="12" t="s">
        <v>1764</v>
      </c>
      <c r="I770" s="12" t="s">
        <v>3131</v>
      </c>
      <c r="J770" s="12">
        <v>0</v>
      </c>
      <c r="L770" s="12" t="s">
        <v>3920</v>
      </c>
      <c r="M770" s="12" t="s">
        <v>3118</v>
      </c>
    </row>
    <row r="771" spans="1:13" x14ac:dyDescent="0.25">
      <c r="A771" s="12">
        <v>30440</v>
      </c>
      <c r="B771" s="12" t="s">
        <v>221</v>
      </c>
      <c r="C771" s="12" t="s">
        <v>211</v>
      </c>
      <c r="D771" s="12" t="s">
        <v>1722</v>
      </c>
      <c r="E771" s="12" t="s">
        <v>3121</v>
      </c>
      <c r="F771" s="12" t="s">
        <v>1829</v>
      </c>
      <c r="G771" s="12" t="s">
        <v>1814</v>
      </c>
      <c r="H771" s="12" t="s">
        <v>1764</v>
      </c>
      <c r="I771" s="12" t="s">
        <v>3131</v>
      </c>
      <c r="J771" s="12">
        <v>0</v>
      </c>
      <c r="L771" s="12" t="s">
        <v>3921</v>
      </c>
      <c r="M771" s="12" t="s">
        <v>3922</v>
      </c>
    </row>
    <row r="772" spans="1:13" x14ac:dyDescent="0.25">
      <c r="A772" s="12">
        <v>830691</v>
      </c>
      <c r="B772" s="12" t="s">
        <v>3923</v>
      </c>
      <c r="C772" s="12" t="s">
        <v>252</v>
      </c>
      <c r="D772" s="12" t="s">
        <v>1722</v>
      </c>
      <c r="E772" s="12" t="s">
        <v>3458</v>
      </c>
      <c r="F772" s="12" t="s">
        <v>1924</v>
      </c>
      <c r="G772" s="12" t="s">
        <v>1852</v>
      </c>
      <c r="H772" s="12" t="s">
        <v>1720</v>
      </c>
      <c r="I772" s="12" t="s">
        <v>3116</v>
      </c>
      <c r="J772" s="12">
        <v>0</v>
      </c>
      <c r="L772" s="12" t="s">
        <v>2341</v>
      </c>
      <c r="M772" s="12" t="s">
        <v>3924</v>
      </c>
    </row>
    <row r="773" spans="1:13" x14ac:dyDescent="0.25">
      <c r="A773" s="12">
        <v>40195</v>
      </c>
      <c r="B773" s="12" t="s">
        <v>1604</v>
      </c>
      <c r="C773" s="12" t="s">
        <v>27</v>
      </c>
      <c r="D773" s="12" t="s">
        <v>1722</v>
      </c>
      <c r="E773" s="12" t="s">
        <v>3146</v>
      </c>
      <c r="F773" s="12" t="s">
        <v>2004</v>
      </c>
      <c r="G773" s="12" t="s">
        <v>1770</v>
      </c>
      <c r="H773" s="12" t="s">
        <v>1764</v>
      </c>
      <c r="I773" s="12" t="s">
        <v>3116</v>
      </c>
      <c r="J773" s="12">
        <v>0</v>
      </c>
      <c r="L773" s="12" t="s">
        <v>3470</v>
      </c>
      <c r="M773" s="12" t="s">
        <v>3118</v>
      </c>
    </row>
    <row r="774" spans="1:13" x14ac:dyDescent="0.25">
      <c r="A774" s="12">
        <v>6338</v>
      </c>
      <c r="B774" s="12" t="s">
        <v>917</v>
      </c>
      <c r="C774" s="12" t="s">
        <v>21</v>
      </c>
      <c r="D774" s="12" t="s">
        <v>1722</v>
      </c>
      <c r="E774" s="12" t="s">
        <v>3274</v>
      </c>
      <c r="F774" s="12" t="s">
        <v>2264</v>
      </c>
      <c r="G774" s="12" t="s">
        <v>1754</v>
      </c>
      <c r="H774" s="12" t="s">
        <v>1753</v>
      </c>
      <c r="I774" s="12" t="s">
        <v>3116</v>
      </c>
      <c r="J774" s="12">
        <v>0</v>
      </c>
      <c r="L774" s="12" t="s">
        <v>3925</v>
      </c>
      <c r="M774" s="12" t="s">
        <v>3926</v>
      </c>
    </row>
    <row r="775" spans="1:13" x14ac:dyDescent="0.25">
      <c r="A775" s="12">
        <v>5879</v>
      </c>
      <c r="B775" s="12" t="s">
        <v>3927</v>
      </c>
      <c r="C775" s="12" t="s">
        <v>39</v>
      </c>
      <c r="D775" s="12" t="s">
        <v>1722</v>
      </c>
      <c r="E775" s="12" t="s">
        <v>3590</v>
      </c>
      <c r="F775" s="12" t="s">
        <v>1752</v>
      </c>
      <c r="G775" s="12" t="s">
        <v>1754</v>
      </c>
      <c r="H775" s="12" t="s">
        <v>1753</v>
      </c>
      <c r="I775" s="12" t="s">
        <v>3116</v>
      </c>
      <c r="J775" s="12">
        <v>0</v>
      </c>
      <c r="L775" s="12" t="s">
        <v>3117</v>
      </c>
      <c r="M775" s="12" t="s">
        <v>3118</v>
      </c>
    </row>
    <row r="776" spans="1:13" x14ac:dyDescent="0.25">
      <c r="A776" s="12">
        <v>73944</v>
      </c>
      <c r="B776" s="12" t="s">
        <v>918</v>
      </c>
      <c r="C776" s="12" t="s">
        <v>52</v>
      </c>
      <c r="D776" s="12" t="s">
        <v>1722</v>
      </c>
      <c r="E776" s="12" t="s">
        <v>3139</v>
      </c>
      <c r="F776" s="12" t="s">
        <v>1788</v>
      </c>
      <c r="G776" s="12" t="s">
        <v>1762</v>
      </c>
      <c r="H776" s="12" t="s">
        <v>1782</v>
      </c>
      <c r="I776" s="12" t="s">
        <v>3116</v>
      </c>
      <c r="J776" s="12">
        <v>0</v>
      </c>
      <c r="L776" s="12" t="s">
        <v>3144</v>
      </c>
      <c r="M776" s="12" t="s">
        <v>3118</v>
      </c>
    </row>
    <row r="777" spans="1:13" x14ac:dyDescent="0.25">
      <c r="A777" s="12">
        <v>5885</v>
      </c>
      <c r="B777" s="12" t="s">
        <v>222</v>
      </c>
      <c r="C777" s="12" t="s">
        <v>27</v>
      </c>
      <c r="D777" s="12" t="s">
        <v>1722</v>
      </c>
      <c r="E777" s="12" t="s">
        <v>3128</v>
      </c>
      <c r="F777" s="12" t="s">
        <v>1788</v>
      </c>
      <c r="G777" s="12" t="s">
        <v>1762</v>
      </c>
      <c r="H777" s="12" t="s">
        <v>1782</v>
      </c>
      <c r="I777" s="12" t="s">
        <v>3116</v>
      </c>
      <c r="J777" s="12">
        <v>0</v>
      </c>
      <c r="L777" s="12" t="s">
        <v>3117</v>
      </c>
      <c r="M777" s="12" t="s">
        <v>3118</v>
      </c>
    </row>
    <row r="778" spans="1:13" x14ac:dyDescent="0.25">
      <c r="A778" s="12">
        <v>47392</v>
      </c>
      <c r="B778" s="12" t="s">
        <v>3928</v>
      </c>
      <c r="C778" s="12" t="s">
        <v>172</v>
      </c>
      <c r="D778" s="12" t="s">
        <v>1722</v>
      </c>
      <c r="E778" s="12" t="s">
        <v>3271</v>
      </c>
      <c r="F778" s="12" t="s">
        <v>1738</v>
      </c>
      <c r="G778" s="12" t="s">
        <v>1739</v>
      </c>
      <c r="H778" s="12" t="s">
        <v>1720</v>
      </c>
      <c r="I778" s="12" t="s">
        <v>3232</v>
      </c>
      <c r="J778" s="12">
        <v>0</v>
      </c>
      <c r="L778" s="12" t="s">
        <v>3842</v>
      </c>
      <c r="M778" s="12" t="s">
        <v>3118</v>
      </c>
    </row>
    <row r="779" spans="1:13" x14ac:dyDescent="0.25">
      <c r="A779" s="12">
        <v>5844</v>
      </c>
      <c r="B779" s="12" t="s">
        <v>3929</v>
      </c>
      <c r="C779" s="12" t="s">
        <v>43</v>
      </c>
      <c r="D779" s="12" t="s">
        <v>1722</v>
      </c>
      <c r="E779" s="12" t="s">
        <v>3509</v>
      </c>
      <c r="F779" s="12" t="s">
        <v>1846</v>
      </c>
      <c r="G779" s="12" t="s">
        <v>1726</v>
      </c>
      <c r="H779" s="12" t="s">
        <v>1725</v>
      </c>
      <c r="I779" s="12" t="s">
        <v>3116</v>
      </c>
      <c r="J779" s="12">
        <v>0</v>
      </c>
      <c r="L779" s="12" t="s">
        <v>3157</v>
      </c>
      <c r="M779" s="12" t="s">
        <v>3118</v>
      </c>
    </row>
    <row r="780" spans="1:13" x14ac:dyDescent="0.25">
      <c r="A780" s="12">
        <v>828495</v>
      </c>
      <c r="B780" s="12" t="s">
        <v>3930</v>
      </c>
      <c r="C780" s="12" t="s">
        <v>43</v>
      </c>
      <c r="D780" s="12" t="s">
        <v>1722</v>
      </c>
      <c r="E780" s="12" t="s">
        <v>3218</v>
      </c>
      <c r="F780" s="12" t="s">
        <v>1824</v>
      </c>
      <c r="G780" s="12" t="s">
        <v>1825</v>
      </c>
      <c r="H780" s="12" t="s">
        <v>1725</v>
      </c>
      <c r="I780" s="12" t="s">
        <v>3116</v>
      </c>
      <c r="J780" s="12">
        <v>0</v>
      </c>
      <c r="M780" s="12" t="s">
        <v>3118</v>
      </c>
    </row>
    <row r="781" spans="1:13" x14ac:dyDescent="0.25">
      <c r="A781" s="12">
        <v>70031</v>
      </c>
      <c r="B781" s="12" t="s">
        <v>3931</v>
      </c>
      <c r="C781" s="12" t="s">
        <v>252</v>
      </c>
      <c r="D781" s="12" t="s">
        <v>1722</v>
      </c>
      <c r="E781" s="12" t="s">
        <v>3255</v>
      </c>
      <c r="F781" s="12" t="s">
        <v>1761</v>
      </c>
      <c r="G781" s="12" t="s">
        <v>1762</v>
      </c>
      <c r="H781" s="12" t="s">
        <v>1782</v>
      </c>
      <c r="I781" s="12" t="s">
        <v>1762</v>
      </c>
      <c r="J781" s="12">
        <v>0</v>
      </c>
      <c r="L781" s="12" t="s">
        <v>3932</v>
      </c>
      <c r="M781" s="12" t="s">
        <v>3933</v>
      </c>
    </row>
    <row r="782" spans="1:13" x14ac:dyDescent="0.25">
      <c r="A782" s="12">
        <v>5921</v>
      </c>
      <c r="B782" s="12" t="s">
        <v>920</v>
      </c>
      <c r="C782" s="12" t="s">
        <v>39</v>
      </c>
      <c r="D782" s="12" t="s">
        <v>1722</v>
      </c>
      <c r="E782" s="12" t="s">
        <v>3172</v>
      </c>
      <c r="F782" s="12" t="s">
        <v>1984</v>
      </c>
      <c r="G782" s="12" t="s">
        <v>1816</v>
      </c>
      <c r="H782" s="12" t="s">
        <v>1725</v>
      </c>
      <c r="I782" s="12" t="s">
        <v>3116</v>
      </c>
      <c r="J782" s="12">
        <v>0</v>
      </c>
      <c r="L782" s="12" t="s">
        <v>3117</v>
      </c>
      <c r="M782" s="12" t="s">
        <v>3118</v>
      </c>
    </row>
    <row r="783" spans="1:13" x14ac:dyDescent="0.25">
      <c r="A783" s="12">
        <v>59170</v>
      </c>
      <c r="B783" s="12" t="s">
        <v>3934</v>
      </c>
      <c r="C783" s="12" t="s">
        <v>148</v>
      </c>
      <c r="D783" s="12" t="s">
        <v>1722</v>
      </c>
      <c r="E783" s="12" t="s">
        <v>3119</v>
      </c>
      <c r="F783" s="12" t="s">
        <v>1986</v>
      </c>
      <c r="G783" s="12" t="s">
        <v>1987</v>
      </c>
      <c r="H783" s="12" t="s">
        <v>1822</v>
      </c>
      <c r="I783" s="12" t="s">
        <v>3116</v>
      </c>
      <c r="J783" s="12">
        <v>0</v>
      </c>
      <c r="L783" s="12" t="s">
        <v>3117</v>
      </c>
      <c r="M783" s="12" t="s">
        <v>3118</v>
      </c>
    </row>
    <row r="784" spans="1:13" x14ac:dyDescent="0.25">
      <c r="A784" s="12">
        <v>59359</v>
      </c>
      <c r="B784" s="12" t="s">
        <v>223</v>
      </c>
      <c r="C784" s="12" t="s">
        <v>36</v>
      </c>
      <c r="D784" s="12" t="s">
        <v>1722</v>
      </c>
      <c r="E784" s="12" t="s">
        <v>3143</v>
      </c>
      <c r="F784" s="12" t="s">
        <v>1784</v>
      </c>
      <c r="G784" s="12" t="s">
        <v>1785</v>
      </c>
      <c r="H784" s="12" t="s">
        <v>1725</v>
      </c>
      <c r="I784" s="12" t="s">
        <v>3116</v>
      </c>
      <c r="J784" s="12">
        <v>0</v>
      </c>
      <c r="L784" s="12" t="s">
        <v>3122</v>
      </c>
      <c r="M784" s="12" t="s">
        <v>3118</v>
      </c>
    </row>
    <row r="785" spans="1:13" x14ac:dyDescent="0.25">
      <c r="A785" s="12">
        <v>21883</v>
      </c>
      <c r="B785" s="12" t="s">
        <v>3935</v>
      </c>
      <c r="C785" s="12" t="s">
        <v>78</v>
      </c>
      <c r="D785" s="12" t="s">
        <v>1722</v>
      </c>
      <c r="E785" s="12" t="s">
        <v>3128</v>
      </c>
      <c r="F785" s="12" t="s">
        <v>2002</v>
      </c>
      <c r="G785" s="12" t="s">
        <v>2003</v>
      </c>
      <c r="H785" s="12" t="s">
        <v>1756</v>
      </c>
      <c r="I785" s="12" t="s">
        <v>3129</v>
      </c>
      <c r="J785" s="12">
        <v>0</v>
      </c>
      <c r="L785" s="12" t="s">
        <v>3122</v>
      </c>
      <c r="M785" s="12" t="s">
        <v>3118</v>
      </c>
    </row>
    <row r="786" spans="1:13" x14ac:dyDescent="0.25">
      <c r="A786" s="12">
        <v>71110</v>
      </c>
      <c r="B786" s="12" t="s">
        <v>3936</v>
      </c>
      <c r="C786" s="12" t="s">
        <v>84</v>
      </c>
      <c r="D786" s="12" t="s">
        <v>1722</v>
      </c>
      <c r="E786" s="12" t="s">
        <v>3125</v>
      </c>
      <c r="F786" s="12" t="s">
        <v>1784</v>
      </c>
      <c r="G786" s="12" t="s">
        <v>1785</v>
      </c>
      <c r="H786" s="12" t="s">
        <v>1725</v>
      </c>
      <c r="I786" s="12" t="s">
        <v>3116</v>
      </c>
      <c r="J786" s="12">
        <v>0</v>
      </c>
      <c r="L786" s="12" t="s">
        <v>3182</v>
      </c>
      <c r="M786" s="12" t="s">
        <v>3118</v>
      </c>
    </row>
    <row r="787" spans="1:13" x14ac:dyDescent="0.25">
      <c r="A787" s="12">
        <v>13483</v>
      </c>
      <c r="B787" s="12" t="s">
        <v>923</v>
      </c>
      <c r="C787" s="12" t="s">
        <v>27</v>
      </c>
      <c r="D787" s="12" t="s">
        <v>1722</v>
      </c>
      <c r="E787" s="12" t="s">
        <v>3128</v>
      </c>
      <c r="F787" s="12" t="s">
        <v>1829</v>
      </c>
      <c r="G787" s="12" t="s">
        <v>1814</v>
      </c>
      <c r="H787" s="12" t="s">
        <v>1764</v>
      </c>
      <c r="I787" s="12" t="s">
        <v>3131</v>
      </c>
      <c r="J787" s="12">
        <v>0</v>
      </c>
      <c r="L787" s="12" t="s">
        <v>3937</v>
      </c>
      <c r="M787" s="12" t="s">
        <v>3938</v>
      </c>
    </row>
    <row r="788" spans="1:13" x14ac:dyDescent="0.25">
      <c r="A788" s="12">
        <v>827457</v>
      </c>
      <c r="B788" s="12" t="s">
        <v>3939</v>
      </c>
      <c r="C788" s="12" t="s">
        <v>78</v>
      </c>
      <c r="D788" s="12" t="s">
        <v>1722</v>
      </c>
      <c r="E788" s="12" t="s">
        <v>3227</v>
      </c>
      <c r="F788" s="12" t="s">
        <v>1787</v>
      </c>
      <c r="G788" s="12" t="s">
        <v>1721</v>
      </c>
      <c r="H788" s="12" t="s">
        <v>1720</v>
      </c>
      <c r="I788" s="12" t="s">
        <v>3116</v>
      </c>
      <c r="J788" s="12">
        <v>0</v>
      </c>
      <c r="L788" s="12" t="s">
        <v>3122</v>
      </c>
      <c r="M788" s="12" t="s">
        <v>3118</v>
      </c>
    </row>
    <row r="789" spans="1:13" x14ac:dyDescent="0.25">
      <c r="A789" s="12">
        <v>6086</v>
      </c>
      <c r="B789" s="12" t="s">
        <v>2359</v>
      </c>
      <c r="C789" s="12" t="s">
        <v>415</v>
      </c>
      <c r="D789" s="12" t="s">
        <v>1722</v>
      </c>
      <c r="E789" s="12" t="s">
        <v>3211</v>
      </c>
      <c r="F789" s="12" t="s">
        <v>1829</v>
      </c>
      <c r="G789" s="12" t="s">
        <v>1814</v>
      </c>
      <c r="H789" s="12" t="s">
        <v>1764</v>
      </c>
      <c r="I789" s="12" t="s">
        <v>3131</v>
      </c>
      <c r="J789" s="12">
        <v>0</v>
      </c>
      <c r="L789" s="12" t="s">
        <v>3940</v>
      </c>
      <c r="M789" s="12" t="s">
        <v>3941</v>
      </c>
    </row>
    <row r="790" spans="1:13" x14ac:dyDescent="0.25">
      <c r="A790" s="12">
        <v>37400</v>
      </c>
      <c r="B790" s="12" t="s">
        <v>926</v>
      </c>
      <c r="C790" s="12" t="s">
        <v>31</v>
      </c>
      <c r="D790" s="12" t="s">
        <v>1722</v>
      </c>
      <c r="E790" s="12" t="s">
        <v>3134</v>
      </c>
      <c r="F790" s="12" t="s">
        <v>1811</v>
      </c>
      <c r="G790" s="12" t="s">
        <v>1762</v>
      </c>
      <c r="H790" s="12" t="s">
        <v>1782</v>
      </c>
      <c r="I790" s="12" t="s">
        <v>1762</v>
      </c>
      <c r="J790" s="12">
        <v>0</v>
      </c>
      <c r="L790" s="12" t="s">
        <v>3117</v>
      </c>
      <c r="M790" s="12" t="s">
        <v>3118</v>
      </c>
    </row>
    <row r="791" spans="1:13" x14ac:dyDescent="0.25">
      <c r="A791" s="12">
        <v>829891</v>
      </c>
      <c r="B791" s="12" t="s">
        <v>3942</v>
      </c>
      <c r="C791" s="12" t="s">
        <v>78</v>
      </c>
      <c r="D791" s="12" t="s">
        <v>1722</v>
      </c>
      <c r="E791" s="12" t="s">
        <v>3134</v>
      </c>
      <c r="F791" s="12" t="s">
        <v>1859</v>
      </c>
      <c r="G791" s="12" t="s">
        <v>1823</v>
      </c>
      <c r="H791" s="12" t="s">
        <v>1822</v>
      </c>
      <c r="I791" s="12" t="s">
        <v>3116</v>
      </c>
      <c r="J791" s="12">
        <v>0</v>
      </c>
      <c r="L791" s="12" t="s">
        <v>3630</v>
      </c>
      <c r="M791" s="12" t="s">
        <v>3118</v>
      </c>
    </row>
    <row r="792" spans="1:13" x14ac:dyDescent="0.25">
      <c r="A792" s="12">
        <v>831862</v>
      </c>
      <c r="B792" s="12" t="s">
        <v>3943</v>
      </c>
      <c r="C792" s="12" t="s">
        <v>27</v>
      </c>
      <c r="D792" s="12" t="s">
        <v>1722</v>
      </c>
      <c r="E792" s="12" t="s">
        <v>3255</v>
      </c>
      <c r="F792" s="12" t="s">
        <v>1846</v>
      </c>
      <c r="G792" s="12" t="s">
        <v>1726</v>
      </c>
      <c r="H792" s="12" t="s">
        <v>1725</v>
      </c>
      <c r="I792" s="12" t="s">
        <v>3116</v>
      </c>
      <c r="J792" s="12">
        <v>0</v>
      </c>
      <c r="L792" s="12" t="s">
        <v>3944</v>
      </c>
      <c r="M792" s="12" t="s">
        <v>3945</v>
      </c>
    </row>
    <row r="793" spans="1:13" x14ac:dyDescent="0.25">
      <c r="A793" s="12">
        <v>6113</v>
      </c>
      <c r="B793" s="12" t="s">
        <v>2236</v>
      </c>
      <c r="C793" s="12" t="s">
        <v>27</v>
      </c>
      <c r="D793" s="12" t="s">
        <v>1722</v>
      </c>
      <c r="E793" s="12" t="s">
        <v>3115</v>
      </c>
      <c r="F793" s="12" t="s">
        <v>1830</v>
      </c>
      <c r="G793" s="12" t="s">
        <v>1831</v>
      </c>
      <c r="H793" s="12" t="s">
        <v>1827</v>
      </c>
      <c r="I793" s="12" t="s">
        <v>3131</v>
      </c>
      <c r="J793" s="12">
        <v>0</v>
      </c>
      <c r="L793" s="12" t="s">
        <v>3946</v>
      </c>
      <c r="M793" s="12" t="s">
        <v>3118</v>
      </c>
    </row>
    <row r="794" spans="1:13" x14ac:dyDescent="0.25">
      <c r="A794" s="12">
        <v>829304</v>
      </c>
      <c r="B794" s="12" t="s">
        <v>3947</v>
      </c>
      <c r="C794" s="12" t="s">
        <v>27</v>
      </c>
      <c r="D794" s="12" t="s">
        <v>1722</v>
      </c>
      <c r="E794" s="12" t="s">
        <v>3225</v>
      </c>
      <c r="F794" s="12" t="s">
        <v>1836</v>
      </c>
      <c r="G794" s="12" t="s">
        <v>1837</v>
      </c>
      <c r="H794" s="12" t="s">
        <v>1725</v>
      </c>
      <c r="I794" s="12" t="s">
        <v>3116</v>
      </c>
      <c r="J794" s="12">
        <v>0</v>
      </c>
      <c r="M794" s="12" t="s">
        <v>3118</v>
      </c>
    </row>
    <row r="795" spans="1:13" x14ac:dyDescent="0.25">
      <c r="A795" s="12">
        <v>57334</v>
      </c>
      <c r="B795" s="12" t="s">
        <v>3948</v>
      </c>
      <c r="C795" s="12" t="s">
        <v>213</v>
      </c>
      <c r="D795" s="12" t="s">
        <v>1722</v>
      </c>
      <c r="E795" s="12" t="s">
        <v>3949</v>
      </c>
      <c r="F795" s="12" t="s">
        <v>2129</v>
      </c>
      <c r="G795" s="12" t="s">
        <v>1849</v>
      </c>
      <c r="H795" s="12" t="s">
        <v>1819</v>
      </c>
      <c r="I795" s="12" t="s">
        <v>3126</v>
      </c>
      <c r="J795" s="12">
        <v>0</v>
      </c>
      <c r="L795" s="12" t="s">
        <v>3419</v>
      </c>
      <c r="M795" s="12" t="s">
        <v>3118</v>
      </c>
    </row>
    <row r="796" spans="1:13" x14ac:dyDescent="0.25">
      <c r="A796" s="12">
        <v>6128</v>
      </c>
      <c r="B796" s="12" t="s">
        <v>3950</v>
      </c>
      <c r="C796" s="12" t="s">
        <v>27</v>
      </c>
      <c r="D796" s="12" t="s">
        <v>1722</v>
      </c>
      <c r="E796" s="12" t="s">
        <v>3143</v>
      </c>
      <c r="F796" s="12" t="s">
        <v>1877</v>
      </c>
      <c r="G796" s="12" t="s">
        <v>1878</v>
      </c>
      <c r="H796" s="12" t="s">
        <v>1756</v>
      </c>
      <c r="I796" s="12" t="s">
        <v>3116</v>
      </c>
      <c r="J796" s="12">
        <v>0</v>
      </c>
      <c r="L796" s="12" t="s">
        <v>3117</v>
      </c>
      <c r="M796" s="12" t="s">
        <v>3118</v>
      </c>
    </row>
    <row r="797" spans="1:13" x14ac:dyDescent="0.25">
      <c r="A797" s="12">
        <v>23073</v>
      </c>
      <c r="B797" s="12" t="s">
        <v>224</v>
      </c>
      <c r="C797" s="12" t="s">
        <v>111</v>
      </c>
      <c r="D797" s="12" t="s">
        <v>1722</v>
      </c>
      <c r="E797" s="12" t="s">
        <v>3181</v>
      </c>
      <c r="F797" s="12" t="s">
        <v>1836</v>
      </c>
      <c r="G797" s="12" t="s">
        <v>1837</v>
      </c>
      <c r="H797" s="12" t="s">
        <v>1725</v>
      </c>
      <c r="I797" s="12" t="s">
        <v>3116</v>
      </c>
      <c r="J797" s="12">
        <v>0</v>
      </c>
      <c r="L797" s="12" t="s">
        <v>3117</v>
      </c>
      <c r="M797" s="12" t="s">
        <v>3118</v>
      </c>
    </row>
    <row r="798" spans="1:13" x14ac:dyDescent="0.25">
      <c r="A798" s="12">
        <v>11623</v>
      </c>
      <c r="B798" s="12" t="s">
        <v>3951</v>
      </c>
      <c r="C798" s="12" t="s">
        <v>27</v>
      </c>
      <c r="D798" s="12" t="s">
        <v>1722</v>
      </c>
      <c r="E798" s="12" t="s">
        <v>3458</v>
      </c>
      <c r="F798" s="12" t="s">
        <v>1802</v>
      </c>
      <c r="G798" s="12" t="s">
        <v>1803</v>
      </c>
      <c r="H798" s="12" t="s">
        <v>1725</v>
      </c>
      <c r="I798" s="12" t="s">
        <v>3116</v>
      </c>
      <c r="J798" s="12">
        <v>0</v>
      </c>
      <c r="L798" s="12" t="s">
        <v>3117</v>
      </c>
      <c r="M798" s="12" t="s">
        <v>3118</v>
      </c>
    </row>
    <row r="799" spans="1:13" x14ac:dyDescent="0.25">
      <c r="A799" s="12">
        <v>62149</v>
      </c>
      <c r="B799" s="12" t="s">
        <v>3952</v>
      </c>
      <c r="C799" s="12" t="s">
        <v>3953</v>
      </c>
      <c r="D799" s="12" t="s">
        <v>1722</v>
      </c>
      <c r="E799" s="12" t="s">
        <v>3119</v>
      </c>
      <c r="F799" s="12" t="s">
        <v>2065</v>
      </c>
      <c r="G799" s="12" t="s">
        <v>1849</v>
      </c>
      <c r="H799" s="12" t="s">
        <v>1819</v>
      </c>
      <c r="I799" s="12" t="s">
        <v>3126</v>
      </c>
      <c r="J799" s="12">
        <v>0</v>
      </c>
      <c r="L799" s="12" t="s">
        <v>3954</v>
      </c>
      <c r="M799" s="12" t="s">
        <v>3955</v>
      </c>
    </row>
    <row r="800" spans="1:13" x14ac:dyDescent="0.25">
      <c r="A800" s="12">
        <v>6147</v>
      </c>
      <c r="B800" s="12" t="s">
        <v>3956</v>
      </c>
      <c r="C800" s="12" t="s">
        <v>211</v>
      </c>
      <c r="D800" s="12" t="s">
        <v>1722</v>
      </c>
      <c r="E800" s="12" t="s">
        <v>3128</v>
      </c>
      <c r="F800" s="12" t="s">
        <v>3709</v>
      </c>
      <c r="G800" s="12" t="s">
        <v>3710</v>
      </c>
      <c r="H800" s="12" t="s">
        <v>1864</v>
      </c>
      <c r="I800" s="12" t="s">
        <v>3711</v>
      </c>
      <c r="J800" s="12">
        <v>0</v>
      </c>
      <c r="L800" s="12" t="s">
        <v>3191</v>
      </c>
      <c r="M800" s="12" t="s">
        <v>3118</v>
      </c>
    </row>
    <row r="801" spans="1:13" x14ac:dyDescent="0.25">
      <c r="A801" s="12">
        <v>61305</v>
      </c>
      <c r="B801" s="12" t="s">
        <v>3957</v>
      </c>
      <c r="C801" s="12" t="s">
        <v>31</v>
      </c>
      <c r="D801" s="12" t="s">
        <v>1722</v>
      </c>
      <c r="E801" s="12" t="s">
        <v>3181</v>
      </c>
      <c r="F801" s="12" t="s">
        <v>1995</v>
      </c>
      <c r="G801" s="12" t="s">
        <v>1765</v>
      </c>
      <c r="H801" s="12" t="s">
        <v>1764</v>
      </c>
      <c r="I801" s="12" t="s">
        <v>3116</v>
      </c>
      <c r="J801" s="12">
        <v>0</v>
      </c>
      <c r="L801" s="12" t="s">
        <v>3127</v>
      </c>
      <c r="M801" s="12" t="s">
        <v>3118</v>
      </c>
    </row>
    <row r="802" spans="1:13" x14ac:dyDescent="0.25">
      <c r="A802" s="12">
        <v>827983</v>
      </c>
      <c r="B802" s="12" t="s">
        <v>3958</v>
      </c>
      <c r="C802" s="12" t="s">
        <v>27</v>
      </c>
      <c r="D802" s="12" t="s">
        <v>1722</v>
      </c>
      <c r="E802" s="12" t="s">
        <v>3274</v>
      </c>
      <c r="F802" s="12" t="s">
        <v>1813</v>
      </c>
      <c r="G802" s="12" t="s">
        <v>1814</v>
      </c>
      <c r="H802" s="12" t="s">
        <v>1764</v>
      </c>
      <c r="I802" s="12" t="s">
        <v>3240</v>
      </c>
      <c r="J802" s="12">
        <v>0</v>
      </c>
      <c r="L802" s="12" t="s">
        <v>3660</v>
      </c>
      <c r="M802" s="12" t="s">
        <v>3118</v>
      </c>
    </row>
    <row r="803" spans="1:13" x14ac:dyDescent="0.25">
      <c r="A803" s="12">
        <v>827485</v>
      </c>
      <c r="B803" s="12" t="s">
        <v>3959</v>
      </c>
      <c r="C803" s="12" t="s">
        <v>92</v>
      </c>
      <c r="D803" s="12" t="s">
        <v>1722</v>
      </c>
      <c r="E803" s="12" t="s">
        <v>3125</v>
      </c>
      <c r="F803" s="12" t="s">
        <v>1728</v>
      </c>
      <c r="G803" s="12" t="s">
        <v>1729</v>
      </c>
      <c r="H803" s="12" t="s">
        <v>1720</v>
      </c>
      <c r="I803" s="12" t="s">
        <v>3116</v>
      </c>
      <c r="J803" s="12">
        <v>0</v>
      </c>
      <c r="M803" s="12" t="s">
        <v>3118</v>
      </c>
    </row>
    <row r="804" spans="1:13" x14ac:dyDescent="0.25">
      <c r="A804" s="12">
        <v>34082</v>
      </c>
      <c r="B804" s="12" t="s">
        <v>3960</v>
      </c>
      <c r="C804" s="12" t="s">
        <v>43</v>
      </c>
      <c r="D804" s="12" t="s">
        <v>1722</v>
      </c>
      <c r="E804" s="12" t="s">
        <v>3119</v>
      </c>
      <c r="F804" s="12" t="s">
        <v>1775</v>
      </c>
      <c r="G804" s="12" t="s">
        <v>1743</v>
      </c>
      <c r="H804" s="12" t="s">
        <v>1720</v>
      </c>
      <c r="I804" s="12" t="s">
        <v>3351</v>
      </c>
      <c r="J804" s="12">
        <v>0</v>
      </c>
      <c r="L804" s="12" t="s">
        <v>3157</v>
      </c>
      <c r="M804" s="12" t="s">
        <v>3118</v>
      </c>
    </row>
    <row r="805" spans="1:13" x14ac:dyDescent="0.25">
      <c r="A805" s="12">
        <v>72430</v>
      </c>
      <c r="B805" s="12" t="s">
        <v>3961</v>
      </c>
      <c r="C805" s="12" t="s">
        <v>2697</v>
      </c>
      <c r="D805" s="12" t="s">
        <v>1722</v>
      </c>
      <c r="E805" s="12" t="s">
        <v>3119</v>
      </c>
      <c r="F805" s="12" t="s">
        <v>1877</v>
      </c>
      <c r="G805" s="12" t="s">
        <v>1878</v>
      </c>
      <c r="H805" s="12" t="s">
        <v>1756</v>
      </c>
      <c r="I805" s="12" t="s">
        <v>3116</v>
      </c>
      <c r="J805" s="12">
        <v>0</v>
      </c>
      <c r="L805" s="12" t="s">
        <v>3117</v>
      </c>
      <c r="M805" s="12" t="s">
        <v>3118</v>
      </c>
    </row>
    <row r="806" spans="1:13" x14ac:dyDescent="0.25">
      <c r="A806" s="12">
        <v>6193</v>
      </c>
      <c r="B806" s="12" t="s">
        <v>929</v>
      </c>
      <c r="C806" s="12" t="s">
        <v>59</v>
      </c>
      <c r="D806" s="12" t="s">
        <v>1722</v>
      </c>
      <c r="E806" s="12" t="s">
        <v>3218</v>
      </c>
      <c r="F806" s="12" t="s">
        <v>1986</v>
      </c>
      <c r="G806" s="12" t="s">
        <v>1987</v>
      </c>
      <c r="H806" s="12" t="s">
        <v>1822</v>
      </c>
      <c r="I806" s="12" t="s">
        <v>3116</v>
      </c>
      <c r="J806" s="12">
        <v>0</v>
      </c>
      <c r="L806" s="12" t="s">
        <v>3216</v>
      </c>
      <c r="M806" s="12" t="s">
        <v>3118</v>
      </c>
    </row>
    <row r="807" spans="1:13" x14ac:dyDescent="0.25">
      <c r="A807" s="12">
        <v>34322</v>
      </c>
      <c r="B807" s="12" t="s">
        <v>225</v>
      </c>
      <c r="C807" s="12" t="s">
        <v>84</v>
      </c>
      <c r="D807" s="12" t="s">
        <v>1722</v>
      </c>
      <c r="E807" s="12" t="s">
        <v>3274</v>
      </c>
      <c r="F807" s="12" t="s">
        <v>1771</v>
      </c>
      <c r="G807" s="12" t="s">
        <v>1721</v>
      </c>
      <c r="H807" s="12" t="s">
        <v>1720</v>
      </c>
      <c r="I807" s="12" t="s">
        <v>3116</v>
      </c>
      <c r="J807" s="12">
        <v>0</v>
      </c>
      <c r="L807" s="12" t="s">
        <v>3117</v>
      </c>
      <c r="M807" s="12" t="s">
        <v>3118</v>
      </c>
    </row>
    <row r="808" spans="1:13" x14ac:dyDescent="0.25">
      <c r="A808" s="12">
        <v>72110</v>
      </c>
      <c r="B808" s="12" t="s">
        <v>3962</v>
      </c>
      <c r="C808" s="12" t="s">
        <v>213</v>
      </c>
      <c r="D808" s="12" t="s">
        <v>1722</v>
      </c>
      <c r="E808" s="12" t="s">
        <v>3255</v>
      </c>
      <c r="F808" s="12" t="s">
        <v>1788</v>
      </c>
      <c r="G808" s="12" t="s">
        <v>1762</v>
      </c>
      <c r="H808" s="12" t="s">
        <v>1782</v>
      </c>
      <c r="I808" s="12" t="s">
        <v>3116</v>
      </c>
      <c r="J808" s="12">
        <v>0</v>
      </c>
      <c r="L808" s="12" t="s">
        <v>3117</v>
      </c>
      <c r="M808" s="12" t="s">
        <v>3118</v>
      </c>
    </row>
    <row r="809" spans="1:13" x14ac:dyDescent="0.25">
      <c r="A809" s="12">
        <v>57973</v>
      </c>
      <c r="B809" s="12" t="s">
        <v>931</v>
      </c>
      <c r="C809" s="12" t="s">
        <v>27</v>
      </c>
      <c r="D809" s="12" t="s">
        <v>1722</v>
      </c>
      <c r="E809" s="12" t="s">
        <v>3119</v>
      </c>
      <c r="F809" s="12" t="s">
        <v>1876</v>
      </c>
      <c r="G809" s="12" t="s">
        <v>1849</v>
      </c>
      <c r="H809" s="12" t="s">
        <v>1819</v>
      </c>
      <c r="I809" s="12" t="s">
        <v>3126</v>
      </c>
      <c r="J809" s="12">
        <v>0</v>
      </c>
      <c r="L809" s="12" t="s">
        <v>3117</v>
      </c>
      <c r="M809" s="12" t="s">
        <v>3118</v>
      </c>
    </row>
    <row r="810" spans="1:13" x14ac:dyDescent="0.25">
      <c r="A810" s="12">
        <v>827491</v>
      </c>
      <c r="B810" s="12" t="s">
        <v>3963</v>
      </c>
      <c r="C810" s="12" t="s">
        <v>208</v>
      </c>
      <c r="D810" s="12" t="s">
        <v>1722</v>
      </c>
      <c r="E810" s="12" t="s">
        <v>3124</v>
      </c>
      <c r="F810" s="12" t="s">
        <v>1728</v>
      </c>
      <c r="G810" s="12" t="s">
        <v>1729</v>
      </c>
      <c r="H810" s="12" t="s">
        <v>1720</v>
      </c>
      <c r="I810" s="12" t="s">
        <v>3116</v>
      </c>
      <c r="J810" s="12">
        <v>0</v>
      </c>
      <c r="L810" s="12" t="s">
        <v>3417</v>
      </c>
      <c r="M810" s="12" t="s">
        <v>3118</v>
      </c>
    </row>
    <row r="811" spans="1:13" x14ac:dyDescent="0.25">
      <c r="A811" s="12">
        <v>6161</v>
      </c>
      <c r="B811" s="12" t="s">
        <v>3964</v>
      </c>
      <c r="C811" s="12" t="s">
        <v>59</v>
      </c>
      <c r="D811" s="12" t="s">
        <v>1722</v>
      </c>
      <c r="E811" s="12" t="s">
        <v>3218</v>
      </c>
      <c r="F811" s="12" t="s">
        <v>2010</v>
      </c>
      <c r="G811" s="12" t="s">
        <v>1823</v>
      </c>
      <c r="H811" s="12" t="s">
        <v>1822</v>
      </c>
      <c r="I811" s="12" t="s">
        <v>3116</v>
      </c>
      <c r="J811" s="12">
        <v>0</v>
      </c>
      <c r="L811" s="12" t="s">
        <v>3216</v>
      </c>
      <c r="M811" s="12" t="s">
        <v>3118</v>
      </c>
    </row>
    <row r="812" spans="1:13" x14ac:dyDescent="0.25">
      <c r="A812" s="12">
        <v>61829</v>
      </c>
      <c r="B812" s="12" t="s">
        <v>3965</v>
      </c>
      <c r="C812" s="12" t="s">
        <v>21</v>
      </c>
      <c r="D812" s="12" t="s">
        <v>1722</v>
      </c>
      <c r="E812" s="12" t="s">
        <v>3652</v>
      </c>
      <c r="F812" s="12" t="s">
        <v>1918</v>
      </c>
      <c r="G812" s="12" t="s">
        <v>1919</v>
      </c>
      <c r="H812" s="12" t="s">
        <v>1864</v>
      </c>
      <c r="I812" s="12" t="s">
        <v>3240</v>
      </c>
      <c r="J812" s="12">
        <v>0</v>
      </c>
      <c r="M812" s="12" t="s">
        <v>3118</v>
      </c>
    </row>
    <row r="813" spans="1:13" x14ac:dyDescent="0.25">
      <c r="A813" s="12">
        <v>6287</v>
      </c>
      <c r="B813" s="12" t="s">
        <v>3966</v>
      </c>
      <c r="C813" s="12" t="s">
        <v>27</v>
      </c>
      <c r="D813" s="12" t="s">
        <v>1722</v>
      </c>
      <c r="E813" s="12" t="s">
        <v>3282</v>
      </c>
      <c r="F813" s="12" t="s">
        <v>1877</v>
      </c>
      <c r="G813" s="12" t="s">
        <v>1878</v>
      </c>
      <c r="H813" s="12" t="s">
        <v>1756</v>
      </c>
      <c r="I813" s="12" t="s">
        <v>3116</v>
      </c>
      <c r="J813" s="12">
        <v>0</v>
      </c>
      <c r="L813" s="12" t="s">
        <v>3117</v>
      </c>
      <c r="M813" s="12" t="s">
        <v>3118</v>
      </c>
    </row>
    <row r="814" spans="1:13" x14ac:dyDescent="0.25">
      <c r="A814" s="12">
        <v>56774</v>
      </c>
      <c r="B814" s="12" t="s">
        <v>3967</v>
      </c>
      <c r="C814" s="12" t="s">
        <v>84</v>
      </c>
      <c r="D814" s="12" t="s">
        <v>1722</v>
      </c>
      <c r="E814" s="12" t="s">
        <v>3121</v>
      </c>
      <c r="F814" s="12" t="s">
        <v>1737</v>
      </c>
      <c r="G814" s="12" t="s">
        <v>1721</v>
      </c>
      <c r="H814" s="12" t="s">
        <v>1720</v>
      </c>
      <c r="I814" s="12" t="s">
        <v>3116</v>
      </c>
      <c r="J814" s="12">
        <v>0</v>
      </c>
      <c r="L814" s="12" t="s">
        <v>3117</v>
      </c>
      <c r="M814" s="12" t="s">
        <v>3118</v>
      </c>
    </row>
    <row r="815" spans="1:13" x14ac:dyDescent="0.25">
      <c r="A815" s="12">
        <v>20712</v>
      </c>
      <c r="B815" s="12" t="s">
        <v>3968</v>
      </c>
      <c r="C815" s="12" t="s">
        <v>21</v>
      </c>
      <c r="D815" s="12" t="s">
        <v>1722</v>
      </c>
      <c r="E815" s="12" t="s">
        <v>3274</v>
      </c>
      <c r="F815" s="12" t="s">
        <v>1794</v>
      </c>
      <c r="G815" s="12" t="s">
        <v>1792</v>
      </c>
      <c r="H815" s="12" t="s">
        <v>1822</v>
      </c>
      <c r="I815" s="12" t="s">
        <v>3116</v>
      </c>
      <c r="J815" s="12">
        <v>0</v>
      </c>
      <c r="L815" s="12" t="s">
        <v>3969</v>
      </c>
      <c r="M815" s="12" t="s">
        <v>3970</v>
      </c>
    </row>
    <row r="816" spans="1:13" x14ac:dyDescent="0.25">
      <c r="A816" s="12">
        <v>6305</v>
      </c>
      <c r="B816" s="12" t="s">
        <v>226</v>
      </c>
      <c r="C816" s="12" t="s">
        <v>36</v>
      </c>
      <c r="D816" s="12" t="s">
        <v>1722</v>
      </c>
      <c r="E816" s="12" t="s">
        <v>3398</v>
      </c>
      <c r="F816" s="12" t="s">
        <v>1910</v>
      </c>
      <c r="G816" s="12" t="s">
        <v>1765</v>
      </c>
      <c r="H816" s="12" t="s">
        <v>1764</v>
      </c>
      <c r="I816" s="12" t="s">
        <v>3116</v>
      </c>
      <c r="J816" s="12">
        <v>0</v>
      </c>
      <c r="L816" s="12" t="s">
        <v>3971</v>
      </c>
      <c r="M816" s="12" t="s">
        <v>3118</v>
      </c>
    </row>
    <row r="817" spans="1:13" x14ac:dyDescent="0.25">
      <c r="A817" s="12">
        <v>56088</v>
      </c>
      <c r="B817" s="12" t="s">
        <v>3972</v>
      </c>
      <c r="C817" s="12" t="s">
        <v>43</v>
      </c>
      <c r="D817" s="12" t="s">
        <v>1722</v>
      </c>
      <c r="E817" s="12" t="s">
        <v>3141</v>
      </c>
      <c r="F817" s="12" t="s">
        <v>1728</v>
      </c>
      <c r="G817" s="12" t="s">
        <v>1729</v>
      </c>
      <c r="H817" s="12" t="s">
        <v>1720</v>
      </c>
      <c r="I817" s="12" t="s">
        <v>3116</v>
      </c>
      <c r="J817" s="12">
        <v>0</v>
      </c>
      <c r="L817" s="12" t="s">
        <v>3157</v>
      </c>
      <c r="M817" s="12" t="s">
        <v>3118</v>
      </c>
    </row>
    <row r="818" spans="1:13" x14ac:dyDescent="0.25">
      <c r="A818" s="12">
        <v>55988</v>
      </c>
      <c r="B818" s="12" t="s">
        <v>3973</v>
      </c>
      <c r="C818" s="12" t="s">
        <v>213</v>
      </c>
      <c r="D818" s="12" t="s">
        <v>1722</v>
      </c>
      <c r="E818" s="12" t="s">
        <v>3139</v>
      </c>
      <c r="F818" s="12" t="s">
        <v>1761</v>
      </c>
      <c r="G818" s="12" t="s">
        <v>1762</v>
      </c>
      <c r="H818" s="12" t="s">
        <v>1782</v>
      </c>
      <c r="I818" s="12" t="s">
        <v>1762</v>
      </c>
      <c r="J818" s="12">
        <v>0</v>
      </c>
      <c r="L818" s="12" t="s">
        <v>3974</v>
      </c>
      <c r="M818" s="12" t="s">
        <v>3975</v>
      </c>
    </row>
    <row r="819" spans="1:13" x14ac:dyDescent="0.25">
      <c r="A819" s="12">
        <v>6312</v>
      </c>
      <c r="B819" s="12" t="s">
        <v>3976</v>
      </c>
      <c r="C819" s="12" t="s">
        <v>92</v>
      </c>
      <c r="D819" s="12" t="s">
        <v>1722</v>
      </c>
      <c r="E819" s="12" t="s">
        <v>3282</v>
      </c>
      <c r="F819" s="12" t="s">
        <v>1738</v>
      </c>
      <c r="G819" s="12" t="s">
        <v>1739</v>
      </c>
      <c r="H819" s="12" t="s">
        <v>1720</v>
      </c>
      <c r="I819" s="12" t="s">
        <v>3232</v>
      </c>
      <c r="J819" s="12">
        <v>0</v>
      </c>
      <c r="L819" s="12" t="s">
        <v>3831</v>
      </c>
      <c r="M819" s="12" t="s">
        <v>3118</v>
      </c>
    </row>
    <row r="820" spans="1:13" x14ac:dyDescent="0.25">
      <c r="A820" s="12">
        <v>21467</v>
      </c>
      <c r="B820" s="12" t="s">
        <v>628</v>
      </c>
      <c r="C820" s="12" t="s">
        <v>43</v>
      </c>
      <c r="D820" s="12" t="s">
        <v>1722</v>
      </c>
      <c r="E820" s="12" t="s">
        <v>3128</v>
      </c>
      <c r="F820" s="12" t="s">
        <v>2049</v>
      </c>
      <c r="G820" s="12" t="s">
        <v>2050</v>
      </c>
      <c r="H820" s="12" t="s">
        <v>1782</v>
      </c>
      <c r="I820" s="12" t="s">
        <v>3351</v>
      </c>
      <c r="J820" s="12">
        <v>0</v>
      </c>
      <c r="L820" s="12" t="s">
        <v>3977</v>
      </c>
      <c r="M820" s="12" t="s">
        <v>3978</v>
      </c>
    </row>
    <row r="821" spans="1:13" x14ac:dyDescent="0.25">
      <c r="A821" s="12">
        <v>6285</v>
      </c>
      <c r="B821" s="12" t="s">
        <v>227</v>
      </c>
      <c r="C821" s="12" t="s">
        <v>27</v>
      </c>
      <c r="D821" s="12" t="s">
        <v>1722</v>
      </c>
      <c r="E821" s="12" t="s">
        <v>3172</v>
      </c>
      <c r="F821" s="12" t="s">
        <v>1815</v>
      </c>
      <c r="G821" s="12" t="s">
        <v>1816</v>
      </c>
      <c r="H821" s="12" t="s">
        <v>1725</v>
      </c>
      <c r="I821" s="12" t="s">
        <v>3116</v>
      </c>
      <c r="J821" s="12">
        <v>0</v>
      </c>
      <c r="L821" s="12" t="s">
        <v>3117</v>
      </c>
      <c r="M821" s="12" t="s">
        <v>3118</v>
      </c>
    </row>
    <row r="822" spans="1:13" x14ac:dyDescent="0.25">
      <c r="A822" s="12">
        <v>53607</v>
      </c>
      <c r="B822" s="12" t="s">
        <v>936</v>
      </c>
      <c r="C822" s="12" t="s">
        <v>92</v>
      </c>
      <c r="D822" s="12" t="s">
        <v>1722</v>
      </c>
      <c r="E822" s="12" t="s">
        <v>3130</v>
      </c>
      <c r="F822" s="12" t="s">
        <v>1738</v>
      </c>
      <c r="G822" s="12" t="s">
        <v>1739</v>
      </c>
      <c r="H822" s="12" t="s">
        <v>1720</v>
      </c>
      <c r="I822" s="12" t="s">
        <v>3232</v>
      </c>
      <c r="J822" s="12">
        <v>0</v>
      </c>
      <c r="L822" s="12" t="s">
        <v>3979</v>
      </c>
      <c r="M822" s="12" t="s">
        <v>3980</v>
      </c>
    </row>
    <row r="823" spans="1:13" x14ac:dyDescent="0.25">
      <c r="A823" s="12">
        <v>6361</v>
      </c>
      <c r="B823" s="12" t="s">
        <v>228</v>
      </c>
      <c r="C823" s="12" t="s">
        <v>43</v>
      </c>
      <c r="D823" s="12" t="s">
        <v>1722</v>
      </c>
      <c r="E823" s="12" t="s">
        <v>3172</v>
      </c>
      <c r="F823" s="12" t="s">
        <v>1939</v>
      </c>
      <c r="G823" s="12" t="s">
        <v>1874</v>
      </c>
      <c r="H823" s="12" t="s">
        <v>1725</v>
      </c>
      <c r="I823" s="12" t="s">
        <v>3116</v>
      </c>
      <c r="J823" s="12">
        <v>0</v>
      </c>
      <c r="L823" s="12" t="s">
        <v>3157</v>
      </c>
      <c r="M823" s="12" t="s">
        <v>3118</v>
      </c>
    </row>
    <row r="824" spans="1:13" x14ac:dyDescent="0.25">
      <c r="A824" s="12">
        <v>6332</v>
      </c>
      <c r="B824" s="12" t="s">
        <v>629</v>
      </c>
      <c r="C824" s="12" t="s">
        <v>65</v>
      </c>
      <c r="D824" s="12" t="s">
        <v>1722</v>
      </c>
      <c r="E824" s="12" t="s">
        <v>3128</v>
      </c>
      <c r="F824" s="12" t="s">
        <v>2002</v>
      </c>
      <c r="G824" s="12" t="s">
        <v>2003</v>
      </c>
      <c r="H824" s="12" t="s">
        <v>1756</v>
      </c>
      <c r="I824" s="12" t="s">
        <v>3129</v>
      </c>
      <c r="J824" s="12">
        <v>0</v>
      </c>
      <c r="L824" s="12" t="s">
        <v>3981</v>
      </c>
      <c r="M824" s="12" t="s">
        <v>3118</v>
      </c>
    </row>
    <row r="825" spans="1:13" x14ac:dyDescent="0.25">
      <c r="A825" s="12">
        <v>6335</v>
      </c>
      <c r="B825" s="12" t="s">
        <v>3982</v>
      </c>
      <c r="C825" s="12" t="s">
        <v>43</v>
      </c>
      <c r="D825" s="12" t="s">
        <v>1722</v>
      </c>
      <c r="E825" s="12" t="s">
        <v>3218</v>
      </c>
      <c r="F825" s="12" t="s">
        <v>1836</v>
      </c>
      <c r="G825" s="12" t="s">
        <v>1837</v>
      </c>
      <c r="H825" s="12" t="s">
        <v>1725</v>
      </c>
      <c r="I825" s="12" t="s">
        <v>3116</v>
      </c>
      <c r="J825" s="12">
        <v>0</v>
      </c>
      <c r="L825" s="12" t="s">
        <v>3157</v>
      </c>
      <c r="M825" s="12" t="s">
        <v>3118</v>
      </c>
    </row>
    <row r="826" spans="1:13" x14ac:dyDescent="0.25">
      <c r="A826" s="12">
        <v>6333</v>
      </c>
      <c r="B826" s="12" t="s">
        <v>937</v>
      </c>
      <c r="C826" s="12" t="s">
        <v>56</v>
      </c>
      <c r="D826" s="12" t="s">
        <v>1722</v>
      </c>
      <c r="E826" s="12" t="s">
        <v>3143</v>
      </c>
      <c r="F826" s="12" t="s">
        <v>1891</v>
      </c>
      <c r="G826" s="12" t="s">
        <v>1867</v>
      </c>
      <c r="H826" s="12" t="s">
        <v>1725</v>
      </c>
      <c r="I826" s="12" t="s">
        <v>3116</v>
      </c>
      <c r="J826" s="12">
        <v>0</v>
      </c>
      <c r="L826" s="12" t="s">
        <v>3983</v>
      </c>
      <c r="M826" s="12" t="s">
        <v>3984</v>
      </c>
    </row>
    <row r="827" spans="1:13" x14ac:dyDescent="0.25">
      <c r="A827" s="12">
        <v>6394</v>
      </c>
      <c r="B827" s="12" t="s">
        <v>2235</v>
      </c>
      <c r="C827" s="12" t="s">
        <v>76</v>
      </c>
      <c r="D827" s="12" t="s">
        <v>1722</v>
      </c>
      <c r="E827" s="12" t="s">
        <v>3133</v>
      </c>
      <c r="F827" s="12" t="s">
        <v>1761</v>
      </c>
      <c r="G827" s="12" t="s">
        <v>1762</v>
      </c>
      <c r="H827" s="12" t="s">
        <v>1782</v>
      </c>
      <c r="I827" s="12" t="s">
        <v>1762</v>
      </c>
      <c r="J827" s="12">
        <v>0</v>
      </c>
      <c r="L827" s="12" t="s">
        <v>3117</v>
      </c>
      <c r="M827" s="12" t="s">
        <v>3118</v>
      </c>
    </row>
    <row r="828" spans="1:13" x14ac:dyDescent="0.25">
      <c r="A828" s="12">
        <v>73924</v>
      </c>
      <c r="B828" s="12" t="s">
        <v>3985</v>
      </c>
      <c r="C828" s="12" t="s">
        <v>3986</v>
      </c>
      <c r="D828" s="12" t="s">
        <v>1722</v>
      </c>
      <c r="E828" s="12" t="s">
        <v>3128</v>
      </c>
      <c r="F828" s="12" t="s">
        <v>1815</v>
      </c>
      <c r="G828" s="12" t="s">
        <v>1816</v>
      </c>
      <c r="H828" s="12" t="s">
        <v>1725</v>
      </c>
      <c r="I828" s="12" t="s">
        <v>3116</v>
      </c>
      <c r="J828" s="12">
        <v>0</v>
      </c>
      <c r="L828" s="12" t="s">
        <v>3117</v>
      </c>
      <c r="M828" s="12" t="s">
        <v>3118</v>
      </c>
    </row>
    <row r="829" spans="1:13" x14ac:dyDescent="0.25">
      <c r="A829" s="12">
        <v>6414</v>
      </c>
      <c r="B829" s="12" t="s">
        <v>229</v>
      </c>
      <c r="C829" s="12" t="s">
        <v>56</v>
      </c>
      <c r="D829" s="12" t="s">
        <v>1722</v>
      </c>
      <c r="E829" s="12" t="s">
        <v>3115</v>
      </c>
      <c r="F829" s="12" t="s">
        <v>1912</v>
      </c>
      <c r="G829" s="12" t="s">
        <v>1913</v>
      </c>
      <c r="H829" s="12" t="s">
        <v>1764</v>
      </c>
      <c r="I829" s="12" t="s">
        <v>3116</v>
      </c>
      <c r="J829" s="12">
        <v>0</v>
      </c>
      <c r="L829" s="12" t="s">
        <v>3117</v>
      </c>
      <c r="M829" s="12" t="s">
        <v>3118</v>
      </c>
    </row>
    <row r="830" spans="1:13" x14ac:dyDescent="0.25">
      <c r="A830" s="12">
        <v>21868</v>
      </c>
      <c r="B830" s="12" t="s">
        <v>2043</v>
      </c>
      <c r="C830" s="12" t="s">
        <v>78</v>
      </c>
      <c r="D830" s="12" t="s">
        <v>1722</v>
      </c>
      <c r="E830" s="12" t="s">
        <v>3459</v>
      </c>
      <c r="F830" s="12" t="s">
        <v>1815</v>
      </c>
      <c r="G830" s="12" t="s">
        <v>1816</v>
      </c>
      <c r="H830" s="12" t="s">
        <v>1725</v>
      </c>
      <c r="I830" s="12" t="s">
        <v>3116</v>
      </c>
      <c r="J830" s="12">
        <v>0</v>
      </c>
      <c r="L830" s="12" t="s">
        <v>3237</v>
      </c>
      <c r="M830" s="12" t="s">
        <v>3118</v>
      </c>
    </row>
    <row r="831" spans="1:13" x14ac:dyDescent="0.25">
      <c r="A831" s="12">
        <v>6419</v>
      </c>
      <c r="B831" s="12" t="s">
        <v>2362</v>
      </c>
      <c r="C831" s="12" t="s">
        <v>27</v>
      </c>
      <c r="D831" s="12" t="s">
        <v>1722</v>
      </c>
      <c r="E831" s="12" t="s">
        <v>3128</v>
      </c>
      <c r="F831" s="12" t="s">
        <v>3987</v>
      </c>
      <c r="G831" s="12" t="s">
        <v>2029</v>
      </c>
      <c r="H831" s="12" t="s">
        <v>1720</v>
      </c>
      <c r="I831" s="12" t="s">
        <v>3116</v>
      </c>
      <c r="J831" s="12">
        <v>0</v>
      </c>
      <c r="L831" s="12" t="s">
        <v>3117</v>
      </c>
      <c r="M831" s="12" t="s">
        <v>3118</v>
      </c>
    </row>
    <row r="832" spans="1:13" x14ac:dyDescent="0.25">
      <c r="A832" s="12">
        <v>6383</v>
      </c>
      <c r="B832" s="12" t="s">
        <v>230</v>
      </c>
      <c r="C832" s="12" t="s">
        <v>27</v>
      </c>
      <c r="D832" s="12" t="s">
        <v>1722</v>
      </c>
      <c r="E832" s="12" t="s">
        <v>3146</v>
      </c>
      <c r="F832" s="12" t="s">
        <v>1829</v>
      </c>
      <c r="G832" s="12" t="s">
        <v>1814</v>
      </c>
      <c r="H832" s="12" t="s">
        <v>1764</v>
      </c>
      <c r="I832" s="12" t="s">
        <v>3131</v>
      </c>
      <c r="J832" s="12">
        <v>0</v>
      </c>
      <c r="L832" s="12" t="s">
        <v>3171</v>
      </c>
      <c r="M832" s="12" t="s">
        <v>3118</v>
      </c>
    </row>
    <row r="833" spans="1:13" x14ac:dyDescent="0.25">
      <c r="A833" s="12">
        <v>6436</v>
      </c>
      <c r="B833" s="12" t="s">
        <v>231</v>
      </c>
      <c r="C833" s="12" t="s">
        <v>211</v>
      </c>
      <c r="D833" s="12" t="s">
        <v>1722</v>
      </c>
      <c r="E833" s="12" t="s">
        <v>3146</v>
      </c>
      <c r="F833" s="12" t="s">
        <v>1815</v>
      </c>
      <c r="G833" s="12" t="s">
        <v>1816</v>
      </c>
      <c r="H833" s="12" t="s">
        <v>1725</v>
      </c>
      <c r="I833" s="12" t="s">
        <v>3116</v>
      </c>
      <c r="J833" s="12">
        <v>0</v>
      </c>
      <c r="L833" s="12" t="s">
        <v>3140</v>
      </c>
      <c r="M833" s="12" t="s">
        <v>3118</v>
      </c>
    </row>
    <row r="834" spans="1:13" x14ac:dyDescent="0.25">
      <c r="A834" s="12">
        <v>6532</v>
      </c>
      <c r="B834" s="12" t="s">
        <v>2234</v>
      </c>
      <c r="C834" s="12" t="s">
        <v>252</v>
      </c>
      <c r="D834" s="12" t="s">
        <v>1722</v>
      </c>
      <c r="E834" s="12" t="s">
        <v>3255</v>
      </c>
      <c r="F834" s="12" t="s">
        <v>1846</v>
      </c>
      <c r="G834" s="12" t="s">
        <v>1726</v>
      </c>
      <c r="H834" s="12" t="s">
        <v>1725</v>
      </c>
      <c r="I834" s="12" t="s">
        <v>3116</v>
      </c>
      <c r="J834" s="12">
        <v>0</v>
      </c>
      <c r="L834" s="12" t="s">
        <v>3127</v>
      </c>
      <c r="M834" s="12" t="s">
        <v>3118</v>
      </c>
    </row>
    <row r="835" spans="1:13" x14ac:dyDescent="0.25">
      <c r="A835" s="12">
        <v>6430</v>
      </c>
      <c r="B835" s="12" t="s">
        <v>3988</v>
      </c>
      <c r="C835" s="12" t="s">
        <v>27</v>
      </c>
      <c r="D835" s="12" t="s">
        <v>1722</v>
      </c>
      <c r="E835" s="12" t="s">
        <v>3150</v>
      </c>
      <c r="F835" s="12" t="s">
        <v>1815</v>
      </c>
      <c r="G835" s="12" t="s">
        <v>1816</v>
      </c>
      <c r="H835" s="12" t="s">
        <v>1725</v>
      </c>
      <c r="I835" s="12" t="s">
        <v>3116</v>
      </c>
      <c r="J835" s="12">
        <v>0</v>
      </c>
      <c r="L835" s="12" t="s">
        <v>3117</v>
      </c>
      <c r="M835" s="12" t="s">
        <v>3118</v>
      </c>
    </row>
    <row r="836" spans="1:13" x14ac:dyDescent="0.25">
      <c r="A836" s="12">
        <v>6432</v>
      </c>
      <c r="B836" s="12" t="s">
        <v>2363</v>
      </c>
      <c r="C836" s="12" t="s">
        <v>155</v>
      </c>
      <c r="D836" s="12" t="s">
        <v>1722</v>
      </c>
      <c r="E836" s="12" t="s">
        <v>3166</v>
      </c>
      <c r="F836" s="12" t="s">
        <v>1752</v>
      </c>
      <c r="G836" s="12" t="s">
        <v>1754</v>
      </c>
      <c r="H836" s="12" t="s">
        <v>1753</v>
      </c>
      <c r="I836" s="12" t="s">
        <v>3116</v>
      </c>
      <c r="J836" s="12">
        <v>0</v>
      </c>
      <c r="L836" s="12" t="s">
        <v>3122</v>
      </c>
      <c r="M836" s="12" t="s">
        <v>3118</v>
      </c>
    </row>
    <row r="837" spans="1:13" x14ac:dyDescent="0.25">
      <c r="A837" s="12">
        <v>6516</v>
      </c>
      <c r="B837" s="12" t="s">
        <v>232</v>
      </c>
      <c r="C837" s="12" t="s">
        <v>65</v>
      </c>
      <c r="D837" s="12" t="s">
        <v>1722</v>
      </c>
      <c r="E837" s="12" t="s">
        <v>3139</v>
      </c>
      <c r="F837" s="12" t="s">
        <v>1788</v>
      </c>
      <c r="G837" s="12" t="s">
        <v>1762</v>
      </c>
      <c r="H837" s="12" t="s">
        <v>1782</v>
      </c>
      <c r="I837" s="12" t="s">
        <v>3116</v>
      </c>
      <c r="J837" s="12">
        <v>0</v>
      </c>
      <c r="L837" s="12" t="s">
        <v>3117</v>
      </c>
      <c r="M837" s="12" t="s">
        <v>3118</v>
      </c>
    </row>
    <row r="838" spans="1:13" x14ac:dyDescent="0.25">
      <c r="A838" s="12">
        <v>6546</v>
      </c>
      <c r="B838" s="12" t="s">
        <v>939</v>
      </c>
      <c r="C838" s="12" t="s">
        <v>155</v>
      </c>
      <c r="D838" s="12" t="s">
        <v>1722</v>
      </c>
      <c r="E838" s="12" t="s">
        <v>3211</v>
      </c>
      <c r="F838" s="12" t="s">
        <v>1794</v>
      </c>
      <c r="G838" s="12" t="s">
        <v>1792</v>
      </c>
      <c r="H838" s="12" t="s">
        <v>1822</v>
      </c>
      <c r="I838" s="12" t="s">
        <v>3116</v>
      </c>
      <c r="J838" s="12">
        <v>0</v>
      </c>
      <c r="L838" s="12" t="s">
        <v>3117</v>
      </c>
      <c r="M838" s="12" t="s">
        <v>3118</v>
      </c>
    </row>
    <row r="839" spans="1:13" x14ac:dyDescent="0.25">
      <c r="A839" s="12">
        <v>46278</v>
      </c>
      <c r="B839" s="12" t="s">
        <v>2634</v>
      </c>
      <c r="C839" s="12" t="s">
        <v>43</v>
      </c>
      <c r="D839" s="12" t="s">
        <v>1722</v>
      </c>
      <c r="E839" s="12" t="s">
        <v>3146</v>
      </c>
      <c r="F839" s="12" t="s">
        <v>1802</v>
      </c>
      <c r="G839" s="12" t="s">
        <v>1803</v>
      </c>
      <c r="H839" s="12" t="s">
        <v>1725</v>
      </c>
      <c r="I839" s="12" t="s">
        <v>3116</v>
      </c>
      <c r="J839" s="12">
        <v>0</v>
      </c>
      <c r="L839" s="12" t="s">
        <v>3157</v>
      </c>
      <c r="M839" s="12" t="s">
        <v>3118</v>
      </c>
    </row>
    <row r="840" spans="1:13" x14ac:dyDescent="0.25">
      <c r="A840" s="12">
        <v>6550</v>
      </c>
      <c r="B840" s="12" t="s">
        <v>940</v>
      </c>
      <c r="C840" s="12" t="s">
        <v>27</v>
      </c>
      <c r="D840" s="12" t="s">
        <v>1722</v>
      </c>
      <c r="E840" s="12" t="s">
        <v>3119</v>
      </c>
      <c r="F840" s="12" t="s">
        <v>1771</v>
      </c>
      <c r="G840" s="12" t="s">
        <v>1721</v>
      </c>
      <c r="H840" s="12" t="s">
        <v>1720</v>
      </c>
      <c r="I840" s="12" t="s">
        <v>3116</v>
      </c>
      <c r="J840" s="12">
        <v>0</v>
      </c>
      <c r="L840" s="12" t="s">
        <v>3117</v>
      </c>
      <c r="M840" s="12" t="s">
        <v>3118</v>
      </c>
    </row>
    <row r="841" spans="1:13" x14ac:dyDescent="0.25">
      <c r="A841" s="12">
        <v>6555</v>
      </c>
      <c r="B841" s="12" t="s">
        <v>233</v>
      </c>
      <c r="C841" s="12" t="s">
        <v>165</v>
      </c>
      <c r="D841" s="12" t="s">
        <v>1722</v>
      </c>
      <c r="E841" s="12" t="s">
        <v>3172</v>
      </c>
      <c r="F841" s="12" t="s">
        <v>1938</v>
      </c>
      <c r="G841" s="12" t="s">
        <v>1746</v>
      </c>
      <c r="H841" s="12" t="s">
        <v>1720</v>
      </c>
      <c r="I841" s="12" t="s">
        <v>3116</v>
      </c>
      <c r="J841" s="12">
        <v>0</v>
      </c>
      <c r="L841" s="12" t="s">
        <v>3127</v>
      </c>
      <c r="M841" s="12" t="s">
        <v>3118</v>
      </c>
    </row>
    <row r="842" spans="1:13" x14ac:dyDescent="0.25">
      <c r="A842" s="12">
        <v>48881</v>
      </c>
      <c r="B842" s="12" t="s">
        <v>1606</v>
      </c>
      <c r="C842" s="12" t="s">
        <v>31</v>
      </c>
      <c r="D842" s="12" t="s">
        <v>1722</v>
      </c>
      <c r="E842" s="12" t="s">
        <v>3146</v>
      </c>
      <c r="F842" s="12" t="s">
        <v>1866</v>
      </c>
      <c r="G842" s="12" t="s">
        <v>1867</v>
      </c>
      <c r="H842" s="12" t="s">
        <v>1725</v>
      </c>
      <c r="I842" s="12" t="s">
        <v>3116</v>
      </c>
      <c r="J842" s="12">
        <v>0</v>
      </c>
      <c r="L842" s="12" t="s">
        <v>3117</v>
      </c>
      <c r="M842" s="12" t="s">
        <v>3118</v>
      </c>
    </row>
    <row r="843" spans="1:13" x14ac:dyDescent="0.25">
      <c r="A843" s="12">
        <v>6559</v>
      </c>
      <c r="B843" s="12" t="s">
        <v>2364</v>
      </c>
      <c r="C843" s="12" t="s">
        <v>27</v>
      </c>
      <c r="D843" s="12" t="s">
        <v>1722</v>
      </c>
      <c r="E843" s="12" t="s">
        <v>3128</v>
      </c>
      <c r="F843" s="12" t="s">
        <v>2079</v>
      </c>
      <c r="G843" s="12" t="s">
        <v>1765</v>
      </c>
      <c r="H843" s="12" t="s">
        <v>1764</v>
      </c>
      <c r="I843" s="12" t="s">
        <v>3116</v>
      </c>
      <c r="J843" s="12">
        <v>0</v>
      </c>
      <c r="L843" s="12" t="s">
        <v>3117</v>
      </c>
      <c r="M843" s="12" t="s">
        <v>3118</v>
      </c>
    </row>
    <row r="844" spans="1:13" x14ac:dyDescent="0.25">
      <c r="A844" s="12">
        <v>23227</v>
      </c>
      <c r="B844" s="12" t="s">
        <v>3989</v>
      </c>
      <c r="C844" s="12" t="s">
        <v>27</v>
      </c>
      <c r="D844" s="12" t="s">
        <v>1722</v>
      </c>
      <c r="E844" s="12" t="s">
        <v>3146</v>
      </c>
      <c r="F844" s="12" t="s">
        <v>3990</v>
      </c>
      <c r="G844" s="12" t="s">
        <v>1762</v>
      </c>
      <c r="H844" s="12" t="s">
        <v>1782</v>
      </c>
      <c r="I844" s="12" t="s">
        <v>1762</v>
      </c>
      <c r="J844" s="12">
        <v>0</v>
      </c>
      <c r="L844" s="12" t="s">
        <v>3991</v>
      </c>
      <c r="M844" s="12" t="s">
        <v>3992</v>
      </c>
    </row>
    <row r="845" spans="1:13" x14ac:dyDescent="0.25">
      <c r="A845" s="12">
        <v>826543</v>
      </c>
      <c r="B845" s="12" t="s">
        <v>3993</v>
      </c>
      <c r="C845" s="12" t="s">
        <v>43</v>
      </c>
      <c r="D845" s="12" t="s">
        <v>1722</v>
      </c>
      <c r="E845" s="12" t="s">
        <v>3499</v>
      </c>
      <c r="F845" s="12" t="s">
        <v>1730</v>
      </c>
      <c r="G845" s="12" t="s">
        <v>1731</v>
      </c>
      <c r="H845" s="12" t="s">
        <v>1720</v>
      </c>
      <c r="I845" s="12" t="s">
        <v>3116</v>
      </c>
      <c r="J845" s="12">
        <v>0</v>
      </c>
      <c r="M845" s="12" t="s">
        <v>3118</v>
      </c>
    </row>
    <row r="846" spans="1:13" x14ac:dyDescent="0.25">
      <c r="A846" s="12">
        <v>50101</v>
      </c>
      <c r="B846" s="12" t="s">
        <v>234</v>
      </c>
      <c r="C846" s="12" t="s">
        <v>155</v>
      </c>
      <c r="D846" s="12" t="s">
        <v>1722</v>
      </c>
      <c r="E846" s="12" t="s">
        <v>3166</v>
      </c>
      <c r="F846" s="12" t="s">
        <v>1937</v>
      </c>
      <c r="G846" s="12" t="s">
        <v>1849</v>
      </c>
      <c r="H846" s="12" t="s">
        <v>1819</v>
      </c>
      <c r="I846" s="12" t="s">
        <v>3126</v>
      </c>
      <c r="J846" s="12">
        <v>0</v>
      </c>
      <c r="L846" s="12" t="s">
        <v>3692</v>
      </c>
      <c r="M846" s="12" t="s">
        <v>3118</v>
      </c>
    </row>
    <row r="847" spans="1:13" x14ac:dyDescent="0.25">
      <c r="A847" s="12">
        <v>71255</v>
      </c>
      <c r="B847" s="12" t="s">
        <v>3994</v>
      </c>
      <c r="C847" s="12" t="s">
        <v>252</v>
      </c>
      <c r="D847" s="12" t="s">
        <v>1722</v>
      </c>
      <c r="E847" s="12" t="s">
        <v>3274</v>
      </c>
      <c r="F847" s="12" t="s">
        <v>1815</v>
      </c>
      <c r="G847" s="12" t="s">
        <v>1816</v>
      </c>
      <c r="H847" s="12" t="s">
        <v>1725</v>
      </c>
      <c r="I847" s="12" t="s">
        <v>3116</v>
      </c>
      <c r="J847" s="12">
        <v>0</v>
      </c>
      <c r="L847" s="12" t="s">
        <v>3995</v>
      </c>
      <c r="M847" s="12" t="s">
        <v>3996</v>
      </c>
    </row>
    <row r="848" spans="1:13" x14ac:dyDescent="0.25">
      <c r="A848" s="12">
        <v>6595</v>
      </c>
      <c r="B848" s="12" t="s">
        <v>1607</v>
      </c>
      <c r="C848" s="12" t="s">
        <v>27</v>
      </c>
      <c r="D848" s="12" t="s">
        <v>1722</v>
      </c>
      <c r="E848" s="12" t="s">
        <v>3282</v>
      </c>
      <c r="F848" s="12" t="s">
        <v>1738</v>
      </c>
      <c r="G848" s="12" t="s">
        <v>1739</v>
      </c>
      <c r="H848" s="12" t="s">
        <v>1720</v>
      </c>
      <c r="I848" s="12" t="s">
        <v>3232</v>
      </c>
      <c r="J848" s="12">
        <v>0</v>
      </c>
      <c r="L848" s="12" t="s">
        <v>3997</v>
      </c>
      <c r="M848" s="12" t="s">
        <v>3998</v>
      </c>
    </row>
    <row r="849" spans="1:13" x14ac:dyDescent="0.25">
      <c r="A849" s="12">
        <v>21128</v>
      </c>
      <c r="B849" s="12" t="s">
        <v>942</v>
      </c>
      <c r="C849" s="12" t="s">
        <v>208</v>
      </c>
      <c r="D849" s="12" t="s">
        <v>1722</v>
      </c>
      <c r="E849" s="12" t="s">
        <v>3146</v>
      </c>
      <c r="F849" s="12" t="s">
        <v>1738</v>
      </c>
      <c r="G849" s="12" t="s">
        <v>1739</v>
      </c>
      <c r="H849" s="12" t="s">
        <v>1720</v>
      </c>
      <c r="I849" s="12" t="s">
        <v>3232</v>
      </c>
      <c r="J849" s="12">
        <v>0</v>
      </c>
      <c r="L849" s="12" t="s">
        <v>3300</v>
      </c>
      <c r="M849" s="12" t="s">
        <v>3118</v>
      </c>
    </row>
    <row r="850" spans="1:13" x14ac:dyDescent="0.25">
      <c r="A850" s="12">
        <v>40284</v>
      </c>
      <c r="B850" s="12" t="s">
        <v>1969</v>
      </c>
      <c r="C850" s="12" t="s">
        <v>27</v>
      </c>
      <c r="D850" s="12" t="s">
        <v>1722</v>
      </c>
      <c r="E850" s="12" t="s">
        <v>3166</v>
      </c>
      <c r="F850" s="12" t="s">
        <v>1912</v>
      </c>
      <c r="G850" s="12" t="s">
        <v>1913</v>
      </c>
      <c r="H850" s="12" t="s">
        <v>1764</v>
      </c>
      <c r="I850" s="12" t="s">
        <v>3116</v>
      </c>
      <c r="J850" s="12">
        <v>0</v>
      </c>
      <c r="L850" s="12" t="s">
        <v>3999</v>
      </c>
      <c r="M850" s="12" t="s">
        <v>4000</v>
      </c>
    </row>
    <row r="851" spans="1:13" x14ac:dyDescent="0.25">
      <c r="A851" s="12">
        <v>830700</v>
      </c>
      <c r="B851" s="12" t="s">
        <v>4001</v>
      </c>
      <c r="C851" s="12" t="s">
        <v>27</v>
      </c>
      <c r="D851" s="12" t="s">
        <v>1722</v>
      </c>
      <c r="E851" s="12" t="s">
        <v>3457</v>
      </c>
      <c r="F851" s="12" t="s">
        <v>1794</v>
      </c>
      <c r="G851" s="12" t="s">
        <v>1792</v>
      </c>
      <c r="H851" s="12" t="s">
        <v>1822</v>
      </c>
      <c r="I851" s="12" t="s">
        <v>3116</v>
      </c>
      <c r="J851" s="12">
        <v>0</v>
      </c>
      <c r="L851" s="12" t="s">
        <v>3564</v>
      </c>
      <c r="M851" s="12" t="s">
        <v>4002</v>
      </c>
    </row>
    <row r="852" spans="1:13" x14ac:dyDescent="0.25">
      <c r="A852" s="12">
        <v>62954</v>
      </c>
      <c r="B852" s="12" t="s">
        <v>4003</v>
      </c>
      <c r="C852" s="12" t="s">
        <v>27</v>
      </c>
      <c r="D852" s="12" t="s">
        <v>1722</v>
      </c>
      <c r="E852" s="12" t="s">
        <v>3190</v>
      </c>
      <c r="F852" s="12" t="s">
        <v>1979</v>
      </c>
      <c r="G852" s="12" t="s">
        <v>1721</v>
      </c>
      <c r="H852" s="12" t="s">
        <v>1720</v>
      </c>
      <c r="I852" s="12" t="s">
        <v>3116</v>
      </c>
      <c r="J852" s="12">
        <v>0</v>
      </c>
      <c r="L852" s="12" t="s">
        <v>3171</v>
      </c>
      <c r="M852" s="12" t="s">
        <v>3118</v>
      </c>
    </row>
    <row r="853" spans="1:13" x14ac:dyDescent="0.25">
      <c r="A853" s="12">
        <v>70160</v>
      </c>
      <c r="B853" s="12" t="s">
        <v>4004</v>
      </c>
      <c r="C853" s="12" t="s">
        <v>213</v>
      </c>
      <c r="D853" s="12" t="s">
        <v>1722</v>
      </c>
      <c r="E853" s="12" t="s">
        <v>4005</v>
      </c>
      <c r="F853" s="12" t="s">
        <v>1775</v>
      </c>
      <c r="G853" s="12" t="s">
        <v>1743</v>
      </c>
      <c r="H853" s="12" t="s">
        <v>1720</v>
      </c>
      <c r="I853" s="12" t="s">
        <v>3351</v>
      </c>
      <c r="J853" s="12">
        <v>0</v>
      </c>
      <c r="M853" s="12" t="s">
        <v>3118</v>
      </c>
    </row>
    <row r="854" spans="1:13" x14ac:dyDescent="0.25">
      <c r="A854" s="12">
        <v>21858</v>
      </c>
      <c r="B854" s="12" t="s">
        <v>235</v>
      </c>
      <c r="C854" s="12" t="s">
        <v>84</v>
      </c>
      <c r="D854" s="12" t="s">
        <v>1722</v>
      </c>
      <c r="E854" s="12" t="s">
        <v>3150</v>
      </c>
      <c r="F854" s="12" t="s">
        <v>1832</v>
      </c>
      <c r="G854" s="12" t="s">
        <v>1834</v>
      </c>
      <c r="H854" s="12" t="s">
        <v>1833</v>
      </c>
      <c r="I854" s="12" t="s">
        <v>3116</v>
      </c>
      <c r="J854" s="12">
        <v>0</v>
      </c>
      <c r="L854" s="12" t="s">
        <v>3122</v>
      </c>
      <c r="M854" s="12" t="s">
        <v>3118</v>
      </c>
    </row>
    <row r="855" spans="1:13" x14ac:dyDescent="0.25">
      <c r="A855" s="12">
        <v>6582</v>
      </c>
      <c r="B855" s="12" t="s">
        <v>945</v>
      </c>
      <c r="C855" s="12" t="s">
        <v>65</v>
      </c>
      <c r="D855" s="12" t="s">
        <v>1722</v>
      </c>
      <c r="E855" s="12" t="s">
        <v>3128</v>
      </c>
      <c r="F855" s="12" t="s">
        <v>1830</v>
      </c>
      <c r="G855" s="12" t="s">
        <v>1831</v>
      </c>
      <c r="H855" s="12" t="s">
        <v>1827</v>
      </c>
      <c r="I855" s="12" t="s">
        <v>3131</v>
      </c>
      <c r="J855" s="12">
        <v>0</v>
      </c>
      <c r="L855" s="12" t="s">
        <v>3117</v>
      </c>
      <c r="M855" s="12" t="s">
        <v>3118</v>
      </c>
    </row>
    <row r="856" spans="1:13" x14ac:dyDescent="0.25">
      <c r="A856" s="12">
        <v>61355</v>
      </c>
      <c r="B856" s="12" t="s">
        <v>4006</v>
      </c>
      <c r="C856" s="12" t="s">
        <v>3338</v>
      </c>
      <c r="D856" s="12" t="s">
        <v>1722</v>
      </c>
      <c r="E856" s="12" t="s">
        <v>3125</v>
      </c>
      <c r="F856" s="12" t="s">
        <v>1876</v>
      </c>
      <c r="G856" s="12" t="s">
        <v>1849</v>
      </c>
      <c r="H856" s="12" t="s">
        <v>1819</v>
      </c>
      <c r="I856" s="12" t="s">
        <v>3126</v>
      </c>
      <c r="J856" s="12">
        <v>0</v>
      </c>
      <c r="L856" s="12" t="s">
        <v>3464</v>
      </c>
      <c r="M856" s="12" t="s">
        <v>3118</v>
      </c>
    </row>
    <row r="857" spans="1:13" x14ac:dyDescent="0.25">
      <c r="A857" s="12">
        <v>31545</v>
      </c>
      <c r="B857" s="12" t="s">
        <v>4007</v>
      </c>
      <c r="C857" s="12" t="s">
        <v>211</v>
      </c>
      <c r="D857" s="12" t="s">
        <v>1722</v>
      </c>
      <c r="E857" s="12" t="s">
        <v>3128</v>
      </c>
      <c r="F857" s="12" t="s">
        <v>2010</v>
      </c>
      <c r="G857" s="12" t="s">
        <v>1823</v>
      </c>
      <c r="H857" s="12" t="s">
        <v>1822</v>
      </c>
      <c r="I857" s="12" t="s">
        <v>3116</v>
      </c>
      <c r="J857" s="12">
        <v>0</v>
      </c>
      <c r="L857" s="12" t="s">
        <v>3117</v>
      </c>
      <c r="M857" s="12" t="s">
        <v>3118</v>
      </c>
    </row>
    <row r="858" spans="1:13" x14ac:dyDescent="0.25">
      <c r="A858" s="12">
        <v>70161</v>
      </c>
      <c r="B858" s="12" t="s">
        <v>4008</v>
      </c>
      <c r="C858" s="12" t="s">
        <v>908</v>
      </c>
      <c r="D858" s="12" t="s">
        <v>1722</v>
      </c>
      <c r="E858" s="12" t="s">
        <v>3139</v>
      </c>
      <c r="F858" s="12" t="s">
        <v>1728</v>
      </c>
      <c r="G858" s="12" t="s">
        <v>1729</v>
      </c>
      <c r="H858" s="12" t="s">
        <v>1720</v>
      </c>
      <c r="I858" s="12" t="s">
        <v>3116</v>
      </c>
      <c r="J858" s="12">
        <v>0</v>
      </c>
      <c r="M858" s="12" t="s">
        <v>3118</v>
      </c>
    </row>
    <row r="859" spans="1:13" x14ac:dyDescent="0.25">
      <c r="A859" s="12">
        <v>34334</v>
      </c>
      <c r="B859" s="12" t="s">
        <v>2578</v>
      </c>
      <c r="C859" s="12" t="s">
        <v>59</v>
      </c>
      <c r="D859" s="12" t="s">
        <v>1722</v>
      </c>
      <c r="E859" s="12" t="s">
        <v>3249</v>
      </c>
      <c r="F859" s="12" t="s">
        <v>1737</v>
      </c>
      <c r="G859" s="12" t="s">
        <v>1721</v>
      </c>
      <c r="H859" s="12" t="s">
        <v>1720</v>
      </c>
      <c r="I859" s="12" t="s">
        <v>3116</v>
      </c>
      <c r="J859" s="12">
        <v>0</v>
      </c>
      <c r="L859" s="12" t="s">
        <v>3524</v>
      </c>
      <c r="M859" s="12" t="s">
        <v>3118</v>
      </c>
    </row>
    <row r="860" spans="1:13" x14ac:dyDescent="0.25">
      <c r="A860" s="12">
        <v>57520</v>
      </c>
      <c r="B860" s="12" t="s">
        <v>4009</v>
      </c>
      <c r="C860" s="12" t="s">
        <v>84</v>
      </c>
      <c r="D860" s="12" t="s">
        <v>1722</v>
      </c>
      <c r="E860" s="12" t="s">
        <v>3274</v>
      </c>
      <c r="F860" s="12" t="s">
        <v>1737</v>
      </c>
      <c r="G860" s="12" t="s">
        <v>1721</v>
      </c>
      <c r="H860" s="12" t="s">
        <v>1720</v>
      </c>
      <c r="I860" s="12" t="s">
        <v>3116</v>
      </c>
      <c r="J860" s="12">
        <v>0</v>
      </c>
      <c r="L860" s="12" t="s">
        <v>4010</v>
      </c>
      <c r="M860" s="12" t="s">
        <v>4011</v>
      </c>
    </row>
    <row r="861" spans="1:13" x14ac:dyDescent="0.25">
      <c r="A861" s="12">
        <v>831934</v>
      </c>
      <c r="B861" s="12" t="s">
        <v>4012</v>
      </c>
      <c r="C861" s="12" t="s">
        <v>27</v>
      </c>
      <c r="D861" s="12" t="s">
        <v>1722</v>
      </c>
      <c r="E861" s="12" t="s">
        <v>3146</v>
      </c>
      <c r="F861" s="12" t="s">
        <v>1771</v>
      </c>
      <c r="G861" s="12" t="s">
        <v>1721</v>
      </c>
      <c r="H861" s="12" t="s">
        <v>1720</v>
      </c>
      <c r="I861" s="12" t="s">
        <v>3116</v>
      </c>
      <c r="J861" s="12">
        <v>0</v>
      </c>
      <c r="L861" s="12" t="s">
        <v>3144</v>
      </c>
      <c r="M861" s="12" t="s">
        <v>3118</v>
      </c>
    </row>
    <row r="862" spans="1:13" x14ac:dyDescent="0.25">
      <c r="A862" s="12">
        <v>6669</v>
      </c>
      <c r="B862" s="12" t="s">
        <v>236</v>
      </c>
      <c r="C862" s="12" t="s">
        <v>59</v>
      </c>
      <c r="D862" s="12" t="s">
        <v>1722</v>
      </c>
      <c r="E862" s="12" t="s">
        <v>3172</v>
      </c>
      <c r="F862" s="12" t="s">
        <v>1728</v>
      </c>
      <c r="G862" s="12" t="s">
        <v>1729</v>
      </c>
      <c r="H862" s="12" t="s">
        <v>1720</v>
      </c>
      <c r="I862" s="12" t="s">
        <v>1762</v>
      </c>
      <c r="J862" s="12">
        <v>0</v>
      </c>
      <c r="L862" s="12" t="s">
        <v>3216</v>
      </c>
      <c r="M862" s="12" t="s">
        <v>3118</v>
      </c>
    </row>
    <row r="863" spans="1:13" x14ac:dyDescent="0.25">
      <c r="A863" s="12">
        <v>6685</v>
      </c>
      <c r="B863" s="12" t="s">
        <v>4013</v>
      </c>
      <c r="C863" s="12" t="s">
        <v>56</v>
      </c>
      <c r="D863" s="12" t="s">
        <v>1722</v>
      </c>
      <c r="E863" s="12" t="s">
        <v>3128</v>
      </c>
      <c r="F863" s="12" t="s">
        <v>1943</v>
      </c>
      <c r="G863" s="12" t="s">
        <v>1944</v>
      </c>
      <c r="H863" s="12" t="s">
        <v>1782</v>
      </c>
      <c r="I863" s="12" t="s">
        <v>3142</v>
      </c>
      <c r="J863" s="12">
        <v>0</v>
      </c>
      <c r="M863" s="12" t="s">
        <v>3118</v>
      </c>
    </row>
    <row r="864" spans="1:13" x14ac:dyDescent="0.25">
      <c r="A864" s="12">
        <v>6684</v>
      </c>
      <c r="B864" s="12" t="s">
        <v>4014</v>
      </c>
      <c r="C864" s="12" t="s">
        <v>27</v>
      </c>
      <c r="D864" s="12" t="s">
        <v>1722</v>
      </c>
      <c r="E864" s="12" t="s">
        <v>3115</v>
      </c>
      <c r="F864" s="12" t="s">
        <v>1984</v>
      </c>
      <c r="G864" s="12" t="s">
        <v>1816</v>
      </c>
      <c r="H864" s="12" t="s">
        <v>1725</v>
      </c>
      <c r="I864" s="12" t="s">
        <v>3116</v>
      </c>
      <c r="J864" s="12">
        <v>0</v>
      </c>
      <c r="L864" s="12" t="s">
        <v>3117</v>
      </c>
      <c r="M864" s="12" t="s">
        <v>3118</v>
      </c>
    </row>
    <row r="865" spans="1:13" x14ac:dyDescent="0.25">
      <c r="A865" s="12">
        <v>6688</v>
      </c>
      <c r="B865" s="12" t="s">
        <v>630</v>
      </c>
      <c r="C865" s="12" t="s">
        <v>31</v>
      </c>
      <c r="D865" s="12" t="s">
        <v>1722</v>
      </c>
      <c r="E865" s="12" t="s">
        <v>3146</v>
      </c>
      <c r="F865" s="12" t="s">
        <v>1866</v>
      </c>
      <c r="G865" s="12" t="s">
        <v>1867</v>
      </c>
      <c r="H865" s="12" t="s">
        <v>1725</v>
      </c>
      <c r="I865" s="12" t="s">
        <v>3116</v>
      </c>
      <c r="J865" s="12">
        <v>0</v>
      </c>
      <c r="L865" s="12" t="s">
        <v>3120</v>
      </c>
      <c r="M865" s="12" t="s">
        <v>3118</v>
      </c>
    </row>
    <row r="866" spans="1:13" x14ac:dyDescent="0.25">
      <c r="A866" s="12">
        <v>58251</v>
      </c>
      <c r="B866" s="12" t="s">
        <v>947</v>
      </c>
      <c r="C866" s="12" t="s">
        <v>65</v>
      </c>
      <c r="D866" s="12" t="s">
        <v>1722</v>
      </c>
      <c r="E866" s="12" t="s">
        <v>3166</v>
      </c>
      <c r="F866" s="12" t="s">
        <v>1788</v>
      </c>
      <c r="G866" s="12" t="s">
        <v>1762</v>
      </c>
      <c r="H866" s="12" t="s">
        <v>1782</v>
      </c>
      <c r="I866" s="12" t="s">
        <v>3116</v>
      </c>
      <c r="J866" s="12">
        <v>0</v>
      </c>
      <c r="L866" s="12" t="s">
        <v>3144</v>
      </c>
      <c r="M866" s="12" t="s">
        <v>3118</v>
      </c>
    </row>
    <row r="867" spans="1:13" x14ac:dyDescent="0.25">
      <c r="A867" s="12">
        <v>23228</v>
      </c>
      <c r="B867" s="12" t="s">
        <v>4015</v>
      </c>
      <c r="C867" s="12" t="s">
        <v>27</v>
      </c>
      <c r="D867" s="12" t="s">
        <v>1722</v>
      </c>
      <c r="E867" s="12" t="s">
        <v>3128</v>
      </c>
      <c r="F867" s="12" t="s">
        <v>4016</v>
      </c>
      <c r="G867" s="12" t="s">
        <v>1783</v>
      </c>
      <c r="H867" s="12" t="s">
        <v>1782</v>
      </c>
      <c r="I867" s="12" t="s">
        <v>3142</v>
      </c>
      <c r="J867" s="12">
        <v>0</v>
      </c>
      <c r="L867" s="12" t="s">
        <v>3120</v>
      </c>
      <c r="M867" s="12" t="s">
        <v>3118</v>
      </c>
    </row>
    <row r="868" spans="1:13" x14ac:dyDescent="0.25">
      <c r="A868" s="12">
        <v>828296</v>
      </c>
      <c r="B868" s="12" t="s">
        <v>237</v>
      </c>
      <c r="C868" s="12" t="s">
        <v>84</v>
      </c>
      <c r="D868" s="12" t="s">
        <v>1722</v>
      </c>
      <c r="E868" s="12" t="s">
        <v>3128</v>
      </c>
      <c r="F868" s="12" t="s">
        <v>1732</v>
      </c>
      <c r="G868" s="12" t="s">
        <v>1731</v>
      </c>
      <c r="H868" s="12" t="s">
        <v>1720</v>
      </c>
      <c r="I868" s="12" t="s">
        <v>3116</v>
      </c>
      <c r="J868" s="12">
        <v>0</v>
      </c>
      <c r="L868" s="12" t="s">
        <v>4017</v>
      </c>
      <c r="M868" s="12" t="s">
        <v>3118</v>
      </c>
    </row>
    <row r="869" spans="1:13" x14ac:dyDescent="0.25">
      <c r="A869" s="12">
        <v>55137</v>
      </c>
      <c r="B869" s="12" t="s">
        <v>2700</v>
      </c>
      <c r="C869" s="12" t="s">
        <v>2701</v>
      </c>
      <c r="D869" s="12" t="s">
        <v>1722</v>
      </c>
      <c r="E869" s="12" t="s">
        <v>4018</v>
      </c>
      <c r="F869" s="12" t="s">
        <v>1876</v>
      </c>
      <c r="G869" s="12" t="s">
        <v>1849</v>
      </c>
      <c r="H869" s="12" t="s">
        <v>1819</v>
      </c>
      <c r="I869" s="12" t="s">
        <v>3126</v>
      </c>
      <c r="J869" s="12">
        <v>0</v>
      </c>
      <c r="L869" s="12" t="s">
        <v>4019</v>
      </c>
      <c r="M869" s="12" t="s">
        <v>4020</v>
      </c>
    </row>
    <row r="870" spans="1:13" x14ac:dyDescent="0.25">
      <c r="A870" s="12">
        <v>35831</v>
      </c>
      <c r="B870" s="12" t="s">
        <v>238</v>
      </c>
      <c r="C870" s="12" t="s">
        <v>21</v>
      </c>
      <c r="D870" s="12" t="s">
        <v>1722</v>
      </c>
      <c r="E870" s="12" t="s">
        <v>3225</v>
      </c>
      <c r="F870" s="12" t="s">
        <v>1846</v>
      </c>
      <c r="G870" s="12" t="s">
        <v>1726</v>
      </c>
      <c r="H870" s="12" t="s">
        <v>1725</v>
      </c>
      <c r="I870" s="12" t="s">
        <v>3116</v>
      </c>
      <c r="J870" s="12">
        <v>0</v>
      </c>
      <c r="L870" s="12" t="s">
        <v>3117</v>
      </c>
      <c r="M870" s="12" t="s">
        <v>3118</v>
      </c>
    </row>
    <row r="871" spans="1:13" x14ac:dyDescent="0.25">
      <c r="A871" s="12">
        <v>6806</v>
      </c>
      <c r="B871" s="12" t="s">
        <v>4021</v>
      </c>
      <c r="C871" s="12" t="s">
        <v>213</v>
      </c>
      <c r="D871" s="12" t="s">
        <v>1722</v>
      </c>
      <c r="E871" s="12" t="s">
        <v>3166</v>
      </c>
      <c r="F871" s="12" t="s">
        <v>1943</v>
      </c>
      <c r="G871" s="12" t="s">
        <v>1944</v>
      </c>
      <c r="H871" s="12" t="s">
        <v>1782</v>
      </c>
      <c r="I871" s="12" t="s">
        <v>3142</v>
      </c>
      <c r="J871" s="12">
        <v>0</v>
      </c>
      <c r="L871" s="12" t="s">
        <v>4022</v>
      </c>
      <c r="M871" s="12" t="s">
        <v>3118</v>
      </c>
    </row>
    <row r="872" spans="1:13" x14ac:dyDescent="0.25">
      <c r="A872" s="12">
        <v>32733</v>
      </c>
      <c r="B872" s="12" t="s">
        <v>4023</v>
      </c>
      <c r="C872" s="12" t="s">
        <v>429</v>
      </c>
      <c r="D872" s="12" t="s">
        <v>1722</v>
      </c>
      <c r="E872" s="12" t="s">
        <v>3141</v>
      </c>
      <c r="F872" s="12" t="s">
        <v>1735</v>
      </c>
      <c r="G872" s="12" t="s">
        <v>1721</v>
      </c>
      <c r="H872" s="12" t="s">
        <v>1720</v>
      </c>
      <c r="I872" s="12" t="s">
        <v>3116</v>
      </c>
      <c r="J872" s="12">
        <v>0</v>
      </c>
      <c r="L872" s="12" t="s">
        <v>3117</v>
      </c>
      <c r="M872" s="12" t="s">
        <v>3118</v>
      </c>
    </row>
    <row r="873" spans="1:13" x14ac:dyDescent="0.25">
      <c r="A873" s="12">
        <v>57551</v>
      </c>
      <c r="B873" s="12" t="s">
        <v>4024</v>
      </c>
      <c r="C873" s="12" t="s">
        <v>908</v>
      </c>
      <c r="D873" s="12" t="s">
        <v>1722</v>
      </c>
      <c r="E873" s="12" t="s">
        <v>3181</v>
      </c>
      <c r="F873" s="12" t="s">
        <v>1887</v>
      </c>
      <c r="G873" s="12" t="s">
        <v>1849</v>
      </c>
      <c r="H873" s="12" t="s">
        <v>1819</v>
      </c>
      <c r="I873" s="12" t="s">
        <v>3126</v>
      </c>
      <c r="J873" s="12">
        <v>0</v>
      </c>
      <c r="L873" s="12" t="s">
        <v>4025</v>
      </c>
      <c r="M873" s="12" t="s">
        <v>4026</v>
      </c>
    </row>
    <row r="874" spans="1:13" x14ac:dyDescent="0.25">
      <c r="A874" s="12">
        <v>51656</v>
      </c>
      <c r="B874" s="12" t="s">
        <v>4027</v>
      </c>
      <c r="C874" s="12" t="s">
        <v>59</v>
      </c>
      <c r="D874" s="12" t="s">
        <v>1722</v>
      </c>
      <c r="E874" s="12" t="s">
        <v>3790</v>
      </c>
      <c r="F874" s="12" t="s">
        <v>1738</v>
      </c>
      <c r="G874" s="12" t="s">
        <v>1739</v>
      </c>
      <c r="H874" s="12" t="s">
        <v>1720</v>
      </c>
      <c r="I874" s="12" t="s">
        <v>3232</v>
      </c>
      <c r="J874" s="12">
        <v>0</v>
      </c>
      <c r="L874" s="12" t="s">
        <v>3464</v>
      </c>
      <c r="M874" s="12" t="s">
        <v>3118</v>
      </c>
    </row>
    <row r="875" spans="1:13" x14ac:dyDescent="0.25">
      <c r="A875" s="12">
        <v>56780</v>
      </c>
      <c r="B875" s="12" t="s">
        <v>4028</v>
      </c>
      <c r="C875" s="12" t="s">
        <v>84</v>
      </c>
      <c r="D875" s="12" t="s">
        <v>1722</v>
      </c>
      <c r="E875" s="12" t="s">
        <v>3125</v>
      </c>
      <c r="F875" s="12" t="s">
        <v>1728</v>
      </c>
      <c r="G875" s="12" t="s">
        <v>1729</v>
      </c>
      <c r="H875" s="12" t="s">
        <v>1720</v>
      </c>
      <c r="I875" s="12" t="s">
        <v>3116</v>
      </c>
      <c r="J875" s="12">
        <v>0</v>
      </c>
      <c r="M875" s="12" t="s">
        <v>3118</v>
      </c>
    </row>
    <row r="876" spans="1:13" x14ac:dyDescent="0.25">
      <c r="A876" s="12">
        <v>6841</v>
      </c>
      <c r="B876" s="12" t="s">
        <v>2233</v>
      </c>
      <c r="C876" s="12" t="s">
        <v>59</v>
      </c>
      <c r="D876" s="12" t="s">
        <v>1722</v>
      </c>
      <c r="E876" s="12" t="s">
        <v>3218</v>
      </c>
      <c r="F876" s="12" t="s">
        <v>1749</v>
      </c>
      <c r="G876" s="12" t="s">
        <v>1746</v>
      </c>
      <c r="H876" s="12" t="s">
        <v>1720</v>
      </c>
      <c r="I876" s="12" t="s">
        <v>3116</v>
      </c>
      <c r="J876" s="12">
        <v>0</v>
      </c>
      <c r="L876" s="12" t="s">
        <v>3216</v>
      </c>
      <c r="M876" s="12" t="s">
        <v>3118</v>
      </c>
    </row>
    <row r="877" spans="1:13" x14ac:dyDescent="0.25">
      <c r="A877" s="12">
        <v>6863</v>
      </c>
      <c r="B877" s="12" t="s">
        <v>239</v>
      </c>
      <c r="C877" s="12" t="s">
        <v>59</v>
      </c>
      <c r="D877" s="12" t="s">
        <v>1722</v>
      </c>
      <c r="E877" s="12" t="s">
        <v>3255</v>
      </c>
      <c r="F877" s="12" t="s">
        <v>1876</v>
      </c>
      <c r="G877" s="12" t="s">
        <v>1849</v>
      </c>
      <c r="H877" s="12" t="s">
        <v>1819</v>
      </c>
      <c r="I877" s="12" t="s">
        <v>3126</v>
      </c>
      <c r="J877" s="12">
        <v>0</v>
      </c>
      <c r="L877" s="12" t="s">
        <v>4029</v>
      </c>
      <c r="M877" s="12" t="s">
        <v>4030</v>
      </c>
    </row>
    <row r="878" spans="1:13" x14ac:dyDescent="0.25">
      <c r="A878" s="12">
        <v>6862</v>
      </c>
      <c r="B878" s="12" t="s">
        <v>240</v>
      </c>
      <c r="C878" s="12" t="s">
        <v>59</v>
      </c>
      <c r="D878" s="12" t="s">
        <v>1722</v>
      </c>
      <c r="E878" s="12" t="s">
        <v>3239</v>
      </c>
      <c r="F878" s="12" t="s">
        <v>1737</v>
      </c>
      <c r="G878" s="12" t="s">
        <v>1721</v>
      </c>
      <c r="H878" s="12" t="s">
        <v>1720</v>
      </c>
      <c r="I878" s="12" t="s">
        <v>3116</v>
      </c>
      <c r="J878" s="12">
        <v>0</v>
      </c>
      <c r="L878" s="12" t="s">
        <v>3178</v>
      </c>
      <c r="M878" s="12" t="s">
        <v>3118</v>
      </c>
    </row>
    <row r="879" spans="1:13" x14ac:dyDescent="0.25">
      <c r="A879" s="12">
        <v>6845</v>
      </c>
      <c r="B879" s="12" t="s">
        <v>2232</v>
      </c>
      <c r="C879" s="12" t="s">
        <v>59</v>
      </c>
      <c r="D879" s="12" t="s">
        <v>1722</v>
      </c>
      <c r="E879" s="12" t="s">
        <v>3207</v>
      </c>
      <c r="F879" s="12" t="s">
        <v>1787</v>
      </c>
      <c r="G879" s="12" t="s">
        <v>1721</v>
      </c>
      <c r="H879" s="12" t="s">
        <v>1720</v>
      </c>
      <c r="I879" s="12" t="s">
        <v>3116</v>
      </c>
      <c r="J879" s="12">
        <v>0</v>
      </c>
      <c r="L879" s="12" t="s">
        <v>4031</v>
      </c>
      <c r="M879" s="12" t="s">
        <v>3118</v>
      </c>
    </row>
    <row r="880" spans="1:13" x14ac:dyDescent="0.25">
      <c r="A880" s="12">
        <v>61306</v>
      </c>
      <c r="B880" s="12" t="s">
        <v>4032</v>
      </c>
      <c r="C880" s="12" t="s">
        <v>27</v>
      </c>
      <c r="D880" s="12" t="s">
        <v>1722</v>
      </c>
      <c r="E880" s="12" t="s">
        <v>3124</v>
      </c>
      <c r="F880" s="12" t="s">
        <v>1761</v>
      </c>
      <c r="G880" s="12" t="s">
        <v>1762</v>
      </c>
      <c r="H880" s="12" t="s">
        <v>1782</v>
      </c>
      <c r="I880" s="12" t="s">
        <v>1762</v>
      </c>
      <c r="J880" s="12">
        <v>0</v>
      </c>
      <c r="L880" s="12" t="s">
        <v>4033</v>
      </c>
    </row>
    <row r="881" spans="1:13" x14ac:dyDescent="0.25">
      <c r="A881" s="12">
        <v>6874</v>
      </c>
      <c r="B881" s="12" t="s">
        <v>1610</v>
      </c>
      <c r="C881" s="12" t="s">
        <v>59</v>
      </c>
      <c r="D881" s="12" t="s">
        <v>1722</v>
      </c>
      <c r="E881" s="12" t="s">
        <v>3414</v>
      </c>
      <c r="F881" s="12" t="s">
        <v>1836</v>
      </c>
      <c r="G881" s="12" t="s">
        <v>1837</v>
      </c>
      <c r="H881" s="12" t="s">
        <v>1725</v>
      </c>
      <c r="I881" s="12" t="s">
        <v>3116</v>
      </c>
      <c r="J881" s="12">
        <v>0</v>
      </c>
      <c r="L881" s="12" t="s">
        <v>3117</v>
      </c>
      <c r="M881" s="12" t="s">
        <v>3118</v>
      </c>
    </row>
    <row r="882" spans="1:13" x14ac:dyDescent="0.25">
      <c r="A882" s="12">
        <v>62905</v>
      </c>
      <c r="B882" s="12" t="s">
        <v>4034</v>
      </c>
      <c r="C882" s="12" t="s">
        <v>43</v>
      </c>
      <c r="D882" s="12" t="s">
        <v>1722</v>
      </c>
      <c r="E882" s="12" t="s">
        <v>3119</v>
      </c>
      <c r="F882" s="12" t="s">
        <v>1732</v>
      </c>
      <c r="G882" s="12" t="s">
        <v>1731</v>
      </c>
      <c r="H882" s="12" t="s">
        <v>1720</v>
      </c>
      <c r="I882" s="12" t="s">
        <v>3116</v>
      </c>
      <c r="J882" s="12">
        <v>0</v>
      </c>
      <c r="L882" s="12" t="s">
        <v>3157</v>
      </c>
      <c r="M882" s="12" t="s">
        <v>3118</v>
      </c>
    </row>
    <row r="883" spans="1:13" x14ac:dyDescent="0.25">
      <c r="A883" s="12">
        <v>6907</v>
      </c>
      <c r="B883" s="12" t="s">
        <v>241</v>
      </c>
      <c r="C883" s="12" t="s">
        <v>59</v>
      </c>
      <c r="D883" s="12" t="s">
        <v>1722</v>
      </c>
      <c r="E883" s="12" t="s">
        <v>3428</v>
      </c>
      <c r="F883" s="12" t="s">
        <v>1732</v>
      </c>
      <c r="G883" s="12" t="s">
        <v>1731</v>
      </c>
      <c r="H883" s="12" t="s">
        <v>1720</v>
      </c>
      <c r="I883" s="12" t="s">
        <v>3116</v>
      </c>
      <c r="J883" s="12">
        <v>0</v>
      </c>
      <c r="L883" s="12" t="s">
        <v>4035</v>
      </c>
      <c r="M883" s="12" t="s">
        <v>3118</v>
      </c>
    </row>
    <row r="884" spans="1:13" x14ac:dyDescent="0.25">
      <c r="A884" s="12">
        <v>51663</v>
      </c>
      <c r="B884" s="12" t="s">
        <v>4036</v>
      </c>
      <c r="C884" s="12" t="s">
        <v>59</v>
      </c>
      <c r="D884" s="12" t="s">
        <v>1722</v>
      </c>
      <c r="E884" s="12" t="s">
        <v>3124</v>
      </c>
      <c r="F884" s="12" t="s">
        <v>1732</v>
      </c>
      <c r="G884" s="12" t="s">
        <v>1731</v>
      </c>
      <c r="H884" s="12" t="s">
        <v>1720</v>
      </c>
      <c r="I884" s="12" t="s">
        <v>3116</v>
      </c>
      <c r="J884" s="12">
        <v>0</v>
      </c>
      <c r="M884" s="12" t="s">
        <v>3118</v>
      </c>
    </row>
    <row r="885" spans="1:13" x14ac:dyDescent="0.25">
      <c r="A885" s="12">
        <v>58901</v>
      </c>
      <c r="B885" s="12" t="s">
        <v>2744</v>
      </c>
      <c r="C885" s="12" t="s">
        <v>59</v>
      </c>
      <c r="D885" s="12" t="s">
        <v>1722</v>
      </c>
      <c r="E885" s="12" t="s">
        <v>3121</v>
      </c>
      <c r="F885" s="12" t="s">
        <v>1868</v>
      </c>
      <c r="G885" s="12" t="s">
        <v>1792</v>
      </c>
      <c r="H885" s="12" t="s">
        <v>1822</v>
      </c>
      <c r="I885" s="12" t="s">
        <v>3116</v>
      </c>
      <c r="J885" s="12">
        <v>0</v>
      </c>
      <c r="L885" s="12" t="s">
        <v>3216</v>
      </c>
      <c r="M885" s="12" t="s">
        <v>3118</v>
      </c>
    </row>
    <row r="886" spans="1:13" x14ac:dyDescent="0.25">
      <c r="A886" s="12">
        <v>7035</v>
      </c>
      <c r="B886" s="12" t="s">
        <v>4037</v>
      </c>
      <c r="C886" s="12" t="s">
        <v>21</v>
      </c>
      <c r="D886" s="12" t="s">
        <v>1722</v>
      </c>
      <c r="E886" s="12" t="s">
        <v>3119</v>
      </c>
      <c r="F886" s="12" t="s">
        <v>1846</v>
      </c>
      <c r="G886" s="12" t="s">
        <v>1726</v>
      </c>
      <c r="H886" s="12" t="s">
        <v>1725</v>
      </c>
      <c r="I886" s="12" t="s">
        <v>3116</v>
      </c>
      <c r="J886" s="12">
        <v>0</v>
      </c>
      <c r="L886" s="12" t="s">
        <v>3117</v>
      </c>
      <c r="M886" s="12" t="s">
        <v>3118</v>
      </c>
    </row>
    <row r="887" spans="1:13" x14ac:dyDescent="0.25">
      <c r="A887" s="12">
        <v>7014</v>
      </c>
      <c r="B887" s="12" t="s">
        <v>4038</v>
      </c>
      <c r="C887" s="12" t="s">
        <v>252</v>
      </c>
      <c r="D887" s="12" t="s">
        <v>1722</v>
      </c>
      <c r="E887" s="12" t="s">
        <v>3128</v>
      </c>
      <c r="F887" s="12" t="s">
        <v>1813</v>
      </c>
      <c r="G887" s="12" t="s">
        <v>1814</v>
      </c>
      <c r="H887" s="12" t="s">
        <v>1764</v>
      </c>
      <c r="I887" s="12" t="s">
        <v>3240</v>
      </c>
      <c r="J887" s="12">
        <v>0</v>
      </c>
      <c r="L887" s="12" t="s">
        <v>3144</v>
      </c>
      <c r="M887" s="12" t="s">
        <v>3118</v>
      </c>
    </row>
    <row r="888" spans="1:13" x14ac:dyDescent="0.25">
      <c r="A888" s="12">
        <v>34340</v>
      </c>
      <c r="B888" s="12" t="s">
        <v>952</v>
      </c>
      <c r="C888" s="12" t="s">
        <v>252</v>
      </c>
      <c r="D888" s="12" t="s">
        <v>1722</v>
      </c>
      <c r="E888" s="12" t="s">
        <v>3124</v>
      </c>
      <c r="F888" s="12" t="s">
        <v>1761</v>
      </c>
      <c r="G888" s="12" t="s">
        <v>1762</v>
      </c>
      <c r="H888" s="12" t="s">
        <v>1782</v>
      </c>
      <c r="I888" s="12" t="s">
        <v>1762</v>
      </c>
      <c r="J888" s="12">
        <v>0</v>
      </c>
      <c r="L888" s="12" t="s">
        <v>4039</v>
      </c>
      <c r="M888" s="12" t="s">
        <v>3118</v>
      </c>
    </row>
    <row r="889" spans="1:13" x14ac:dyDescent="0.25">
      <c r="A889" s="12">
        <v>74136</v>
      </c>
      <c r="B889" s="12" t="s">
        <v>1795</v>
      </c>
      <c r="C889" s="12" t="s">
        <v>76</v>
      </c>
      <c r="D889" s="12" t="s">
        <v>1722</v>
      </c>
      <c r="E889" s="12" t="s">
        <v>3128</v>
      </c>
      <c r="F889" s="12" t="s">
        <v>1794</v>
      </c>
      <c r="G889" s="12" t="s">
        <v>1792</v>
      </c>
      <c r="H889" s="12" t="s">
        <v>1822</v>
      </c>
      <c r="I889" s="12" t="s">
        <v>3116</v>
      </c>
      <c r="J889" s="12">
        <v>0</v>
      </c>
      <c r="L889" s="12" t="s">
        <v>3117</v>
      </c>
      <c r="M889" s="12" t="s">
        <v>3118</v>
      </c>
    </row>
    <row r="890" spans="1:13" x14ac:dyDescent="0.25">
      <c r="A890" s="12">
        <v>7042</v>
      </c>
      <c r="B890" s="12" t="s">
        <v>242</v>
      </c>
      <c r="C890" s="12" t="s">
        <v>136</v>
      </c>
      <c r="D890" s="12" t="s">
        <v>1722</v>
      </c>
      <c r="E890" s="12" t="s">
        <v>3141</v>
      </c>
      <c r="F890" s="12" t="s">
        <v>2008</v>
      </c>
      <c r="G890" s="12" t="s">
        <v>2009</v>
      </c>
      <c r="H890" s="12" t="s">
        <v>1864</v>
      </c>
      <c r="I890" s="12" t="s">
        <v>3240</v>
      </c>
      <c r="J890" s="12">
        <v>0</v>
      </c>
      <c r="L890" s="12" t="s">
        <v>4040</v>
      </c>
      <c r="M890" s="12" t="s">
        <v>3118</v>
      </c>
    </row>
    <row r="891" spans="1:13" x14ac:dyDescent="0.25">
      <c r="A891" s="12">
        <v>829128</v>
      </c>
      <c r="B891" s="12" t="s">
        <v>4041</v>
      </c>
      <c r="C891" s="12" t="s">
        <v>208</v>
      </c>
      <c r="D891" s="12" t="s">
        <v>1722</v>
      </c>
      <c r="E891" s="12" t="s">
        <v>3255</v>
      </c>
      <c r="F891" s="12" t="s">
        <v>2014</v>
      </c>
      <c r="G891" s="12" t="s">
        <v>1834</v>
      </c>
      <c r="H891" s="12" t="s">
        <v>1833</v>
      </c>
      <c r="I891" s="12" t="s">
        <v>3116</v>
      </c>
      <c r="J891" s="12">
        <v>0</v>
      </c>
      <c r="M891" s="12" t="s">
        <v>3118</v>
      </c>
    </row>
    <row r="892" spans="1:13" x14ac:dyDescent="0.25">
      <c r="A892" s="12">
        <v>7060</v>
      </c>
      <c r="B892" s="12" t="s">
        <v>243</v>
      </c>
      <c r="C892" s="12" t="s">
        <v>27</v>
      </c>
      <c r="D892" s="12" t="s">
        <v>1722</v>
      </c>
      <c r="E892" s="12" t="s">
        <v>3128</v>
      </c>
      <c r="F892" s="12" t="s">
        <v>2010</v>
      </c>
      <c r="G892" s="12" t="s">
        <v>1823</v>
      </c>
      <c r="H892" s="12" t="s">
        <v>1822</v>
      </c>
      <c r="I892" s="12" t="s">
        <v>3116</v>
      </c>
      <c r="J892" s="12">
        <v>0</v>
      </c>
      <c r="L892" s="12" t="s">
        <v>3117</v>
      </c>
      <c r="M892" s="12" t="s">
        <v>3118</v>
      </c>
    </row>
    <row r="893" spans="1:13" x14ac:dyDescent="0.25">
      <c r="A893" s="12">
        <v>30047</v>
      </c>
      <c r="B893" s="12" t="s">
        <v>244</v>
      </c>
      <c r="C893" s="12" t="s">
        <v>27</v>
      </c>
      <c r="D893" s="12" t="s">
        <v>1722</v>
      </c>
      <c r="E893" s="12" t="s">
        <v>4042</v>
      </c>
      <c r="F893" s="12" t="s">
        <v>2014</v>
      </c>
      <c r="G893" s="12" t="s">
        <v>1834</v>
      </c>
      <c r="H893" s="12" t="s">
        <v>1833</v>
      </c>
      <c r="I893" s="12" t="s">
        <v>3116</v>
      </c>
      <c r="J893" s="12">
        <v>0</v>
      </c>
      <c r="L893" s="12" t="s">
        <v>3117</v>
      </c>
      <c r="M893" s="12" t="s">
        <v>3118</v>
      </c>
    </row>
    <row r="894" spans="1:13" x14ac:dyDescent="0.25">
      <c r="A894" s="12">
        <v>51661</v>
      </c>
      <c r="B894" s="12" t="s">
        <v>4043</v>
      </c>
      <c r="C894" s="12" t="s">
        <v>27</v>
      </c>
      <c r="D894" s="12" t="s">
        <v>1722</v>
      </c>
      <c r="E894" s="12" t="s">
        <v>3218</v>
      </c>
      <c r="F894" s="12" t="s">
        <v>1728</v>
      </c>
      <c r="G894" s="12" t="s">
        <v>1729</v>
      </c>
      <c r="H894" s="12" t="s">
        <v>1720</v>
      </c>
      <c r="I894" s="12" t="s">
        <v>3116</v>
      </c>
      <c r="J894" s="12">
        <v>0</v>
      </c>
      <c r="L894" s="12" t="s">
        <v>3216</v>
      </c>
      <c r="M894" s="12" t="s">
        <v>3118</v>
      </c>
    </row>
    <row r="895" spans="1:13" x14ac:dyDescent="0.25">
      <c r="A895" s="12">
        <v>53770</v>
      </c>
      <c r="B895" s="12" t="s">
        <v>4044</v>
      </c>
      <c r="C895" s="12" t="s">
        <v>39</v>
      </c>
      <c r="D895" s="12" t="s">
        <v>1722</v>
      </c>
      <c r="E895" s="12" t="s">
        <v>3128</v>
      </c>
      <c r="F895" s="12" t="s">
        <v>1918</v>
      </c>
      <c r="G895" s="12" t="s">
        <v>1919</v>
      </c>
      <c r="H895" s="12" t="s">
        <v>1864</v>
      </c>
      <c r="I895" s="12" t="s">
        <v>3240</v>
      </c>
      <c r="J895" s="12">
        <v>0</v>
      </c>
      <c r="L895" s="12" t="s">
        <v>4045</v>
      </c>
      <c r="M895" s="12" t="s">
        <v>4046</v>
      </c>
    </row>
    <row r="896" spans="1:13" x14ac:dyDescent="0.25">
      <c r="A896" s="12">
        <v>7110</v>
      </c>
      <c r="B896" s="12" t="s">
        <v>2231</v>
      </c>
      <c r="C896" s="12" t="s">
        <v>31</v>
      </c>
      <c r="D896" s="12" t="s">
        <v>1722</v>
      </c>
      <c r="E896" s="12" t="s">
        <v>3133</v>
      </c>
      <c r="F896" s="12" t="s">
        <v>1749</v>
      </c>
      <c r="G896" s="12" t="s">
        <v>1746</v>
      </c>
      <c r="H896" s="12" t="s">
        <v>1720</v>
      </c>
      <c r="I896" s="12" t="s">
        <v>3116</v>
      </c>
      <c r="J896" s="12">
        <v>0</v>
      </c>
      <c r="L896" s="12" t="s">
        <v>3140</v>
      </c>
      <c r="M896" s="12" t="s">
        <v>3118</v>
      </c>
    </row>
    <row r="897" spans="1:13" x14ac:dyDescent="0.25">
      <c r="A897" s="12">
        <v>7119</v>
      </c>
      <c r="B897" s="12" t="s">
        <v>245</v>
      </c>
      <c r="C897" s="12" t="s">
        <v>76</v>
      </c>
      <c r="D897" s="12" t="s">
        <v>1722</v>
      </c>
      <c r="E897" s="12" t="s">
        <v>3172</v>
      </c>
      <c r="F897" s="12" t="s">
        <v>1974</v>
      </c>
      <c r="G897" s="12" t="s">
        <v>1975</v>
      </c>
      <c r="H897" s="12" t="s">
        <v>1782</v>
      </c>
      <c r="I897" s="12" t="s">
        <v>3116</v>
      </c>
      <c r="J897" s="12">
        <v>0</v>
      </c>
      <c r="L897" s="12" t="s">
        <v>3117</v>
      </c>
      <c r="M897" s="12" t="s">
        <v>3118</v>
      </c>
    </row>
    <row r="898" spans="1:13" x14ac:dyDescent="0.25">
      <c r="A898" s="12">
        <v>52262</v>
      </c>
      <c r="B898" s="12" t="s">
        <v>246</v>
      </c>
      <c r="C898" s="12" t="s">
        <v>39</v>
      </c>
      <c r="D898" s="12" t="s">
        <v>1722</v>
      </c>
      <c r="E898" s="12" t="s">
        <v>3255</v>
      </c>
      <c r="F898" s="12" t="s">
        <v>1915</v>
      </c>
      <c r="G898" s="12" t="s">
        <v>1878</v>
      </c>
      <c r="H898" s="12" t="s">
        <v>1756</v>
      </c>
      <c r="I898" s="12" t="s">
        <v>3129</v>
      </c>
      <c r="J898" s="12">
        <v>0</v>
      </c>
      <c r="L898" s="12" t="s">
        <v>3117</v>
      </c>
      <c r="M898" s="12" t="s">
        <v>3118</v>
      </c>
    </row>
    <row r="899" spans="1:13" x14ac:dyDescent="0.25">
      <c r="A899" s="12">
        <v>7105</v>
      </c>
      <c r="B899" s="12" t="s">
        <v>4047</v>
      </c>
      <c r="C899" s="12" t="s">
        <v>41</v>
      </c>
      <c r="D899" s="12" t="s">
        <v>1722</v>
      </c>
      <c r="E899" s="12" t="s">
        <v>3239</v>
      </c>
      <c r="F899" s="12" t="s">
        <v>1737</v>
      </c>
      <c r="G899" s="12" t="s">
        <v>1721</v>
      </c>
      <c r="H899" s="12" t="s">
        <v>1720</v>
      </c>
      <c r="I899" s="12" t="s">
        <v>3116</v>
      </c>
      <c r="J899" s="12">
        <v>0</v>
      </c>
      <c r="L899" s="12" t="s">
        <v>3151</v>
      </c>
      <c r="M899" s="12" t="s">
        <v>3118</v>
      </c>
    </row>
    <row r="900" spans="1:13" x14ac:dyDescent="0.25">
      <c r="A900" s="12">
        <v>32419</v>
      </c>
      <c r="B900" s="12" t="s">
        <v>247</v>
      </c>
      <c r="C900" s="12" t="s">
        <v>78</v>
      </c>
      <c r="D900" s="12" t="s">
        <v>1722</v>
      </c>
      <c r="E900" s="12" t="s">
        <v>3115</v>
      </c>
      <c r="F900" s="12" t="s">
        <v>1787</v>
      </c>
      <c r="G900" s="12" t="s">
        <v>1721</v>
      </c>
      <c r="H900" s="12" t="s">
        <v>1720</v>
      </c>
      <c r="I900" s="12" t="s">
        <v>3116</v>
      </c>
      <c r="J900" s="12">
        <v>0</v>
      </c>
      <c r="L900" s="12" t="s">
        <v>3122</v>
      </c>
      <c r="M900" s="12" t="s">
        <v>3118</v>
      </c>
    </row>
    <row r="901" spans="1:13" x14ac:dyDescent="0.25">
      <c r="A901" s="12">
        <v>831994</v>
      </c>
      <c r="B901" s="12" t="s">
        <v>4048</v>
      </c>
      <c r="C901" s="12" t="s">
        <v>755</v>
      </c>
      <c r="D901" s="12" t="s">
        <v>1722</v>
      </c>
      <c r="E901" s="12" t="s">
        <v>3124</v>
      </c>
      <c r="F901" s="12" t="s">
        <v>1848</v>
      </c>
      <c r="G901" s="12" t="s">
        <v>1849</v>
      </c>
      <c r="H901" s="12" t="s">
        <v>1819</v>
      </c>
      <c r="I901" s="12" t="s">
        <v>3126</v>
      </c>
      <c r="J901" s="12">
        <v>0</v>
      </c>
      <c r="L901" s="12" t="s">
        <v>4049</v>
      </c>
      <c r="M901" s="12" t="s">
        <v>4050</v>
      </c>
    </row>
    <row r="902" spans="1:13" x14ac:dyDescent="0.25">
      <c r="A902" s="12">
        <v>7166</v>
      </c>
      <c r="B902" s="12" t="s">
        <v>248</v>
      </c>
      <c r="C902" s="12" t="s">
        <v>27</v>
      </c>
      <c r="D902" s="12" t="s">
        <v>1722</v>
      </c>
      <c r="E902" s="12" t="s">
        <v>3125</v>
      </c>
      <c r="F902" s="12" t="s">
        <v>1749</v>
      </c>
      <c r="G902" s="12" t="s">
        <v>1746</v>
      </c>
      <c r="H902" s="12" t="s">
        <v>1720</v>
      </c>
      <c r="I902" s="12" t="s">
        <v>3116</v>
      </c>
      <c r="J902" s="12">
        <v>0</v>
      </c>
      <c r="L902" s="12" t="s">
        <v>4051</v>
      </c>
      <c r="M902" s="12" t="s">
        <v>3118</v>
      </c>
    </row>
    <row r="903" spans="1:13" x14ac:dyDescent="0.25">
      <c r="A903" s="12">
        <v>7156</v>
      </c>
      <c r="B903" s="12" t="s">
        <v>959</v>
      </c>
      <c r="C903" s="12" t="s">
        <v>27</v>
      </c>
      <c r="D903" s="12" t="s">
        <v>1722</v>
      </c>
      <c r="E903" s="12" t="s">
        <v>3225</v>
      </c>
      <c r="F903" s="12" t="s">
        <v>1876</v>
      </c>
      <c r="G903" s="12" t="s">
        <v>1849</v>
      </c>
      <c r="H903" s="12" t="s">
        <v>1819</v>
      </c>
      <c r="I903" s="12" t="s">
        <v>3126</v>
      </c>
      <c r="J903" s="12">
        <v>0</v>
      </c>
      <c r="L903" s="12" t="s">
        <v>3117</v>
      </c>
      <c r="M903" s="12" t="s">
        <v>3118</v>
      </c>
    </row>
    <row r="904" spans="1:13" x14ac:dyDescent="0.25">
      <c r="A904" s="12">
        <v>7164</v>
      </c>
      <c r="B904" s="12" t="s">
        <v>960</v>
      </c>
      <c r="C904" s="12" t="s">
        <v>27</v>
      </c>
      <c r="D904" s="12" t="s">
        <v>1722</v>
      </c>
      <c r="E904" s="12" t="s">
        <v>3124</v>
      </c>
      <c r="F904" s="12" t="s">
        <v>1738</v>
      </c>
      <c r="G904" s="12" t="s">
        <v>1739</v>
      </c>
      <c r="H904" s="12" t="s">
        <v>1720</v>
      </c>
      <c r="I904" s="12" t="s">
        <v>3232</v>
      </c>
      <c r="J904" s="12">
        <v>0</v>
      </c>
      <c r="L904" s="12" t="s">
        <v>3171</v>
      </c>
      <c r="M904" s="12" t="s">
        <v>3118</v>
      </c>
    </row>
    <row r="905" spans="1:13" x14ac:dyDescent="0.25">
      <c r="A905" s="12">
        <v>40719</v>
      </c>
      <c r="B905" s="12" t="s">
        <v>4052</v>
      </c>
      <c r="C905" s="12" t="s">
        <v>27</v>
      </c>
      <c r="D905" s="12" t="s">
        <v>1722</v>
      </c>
      <c r="E905" s="12" t="s">
        <v>3642</v>
      </c>
      <c r="F905" s="12" t="s">
        <v>1824</v>
      </c>
      <c r="G905" s="12" t="s">
        <v>1825</v>
      </c>
      <c r="H905" s="12" t="s">
        <v>1725</v>
      </c>
      <c r="I905" s="12" t="s">
        <v>3116</v>
      </c>
      <c r="J905" s="12">
        <v>0</v>
      </c>
      <c r="L905" s="12" t="s">
        <v>2341</v>
      </c>
      <c r="M905" s="12" t="s">
        <v>4053</v>
      </c>
    </row>
    <row r="906" spans="1:13" x14ac:dyDescent="0.25">
      <c r="A906" s="12">
        <v>30003</v>
      </c>
      <c r="B906" s="12" t="s">
        <v>2015</v>
      </c>
      <c r="C906" s="12" t="s">
        <v>27</v>
      </c>
      <c r="D906" s="12" t="s">
        <v>1722</v>
      </c>
      <c r="E906" s="12" t="s">
        <v>3139</v>
      </c>
      <c r="F906" s="12" t="s">
        <v>1728</v>
      </c>
      <c r="G906" s="12" t="s">
        <v>1729</v>
      </c>
      <c r="H906" s="12" t="s">
        <v>1720</v>
      </c>
      <c r="I906" s="12" t="s">
        <v>3116</v>
      </c>
      <c r="J906" s="12">
        <v>0</v>
      </c>
      <c r="L906" s="12" t="s">
        <v>3117</v>
      </c>
      <c r="M906" s="12" t="s">
        <v>3118</v>
      </c>
    </row>
    <row r="907" spans="1:13" x14ac:dyDescent="0.25">
      <c r="A907" s="12">
        <v>7271</v>
      </c>
      <c r="B907" s="12" t="s">
        <v>4054</v>
      </c>
      <c r="C907" s="12" t="s">
        <v>27</v>
      </c>
      <c r="D907" s="12" t="s">
        <v>1722</v>
      </c>
      <c r="E907" s="12" t="s">
        <v>3172</v>
      </c>
      <c r="F907" s="12" t="s">
        <v>1817</v>
      </c>
      <c r="G907" s="12" t="s">
        <v>1816</v>
      </c>
      <c r="H907" s="12" t="s">
        <v>1725</v>
      </c>
      <c r="I907" s="12" t="s">
        <v>3116</v>
      </c>
      <c r="J907" s="12">
        <v>0</v>
      </c>
      <c r="L907" s="12" t="s">
        <v>3117</v>
      </c>
      <c r="M907" s="12" t="s">
        <v>3118</v>
      </c>
    </row>
    <row r="908" spans="1:13" x14ac:dyDescent="0.25">
      <c r="A908" s="12">
        <v>7283</v>
      </c>
      <c r="B908" s="12" t="s">
        <v>4055</v>
      </c>
      <c r="C908" s="12" t="s">
        <v>76</v>
      </c>
      <c r="D908" s="12" t="s">
        <v>1722</v>
      </c>
      <c r="E908" s="12" t="s">
        <v>3190</v>
      </c>
      <c r="F908" s="12" t="s">
        <v>1749</v>
      </c>
      <c r="G908" s="12" t="s">
        <v>1746</v>
      </c>
      <c r="H908" s="12" t="s">
        <v>1720</v>
      </c>
      <c r="I908" s="12" t="s">
        <v>3116</v>
      </c>
      <c r="J908" s="12">
        <v>0</v>
      </c>
      <c r="L908" s="12" t="s">
        <v>3117</v>
      </c>
      <c r="M908" s="12" t="s">
        <v>3118</v>
      </c>
    </row>
    <row r="909" spans="1:13" x14ac:dyDescent="0.25">
      <c r="A909" s="12">
        <v>7319</v>
      </c>
      <c r="B909" s="12" t="s">
        <v>963</v>
      </c>
      <c r="C909" s="12" t="s">
        <v>31</v>
      </c>
      <c r="D909" s="12" t="s">
        <v>1722</v>
      </c>
      <c r="E909" s="12" t="s">
        <v>3274</v>
      </c>
      <c r="F909" s="12" t="s">
        <v>1728</v>
      </c>
      <c r="G909" s="12" t="s">
        <v>1729</v>
      </c>
      <c r="H909" s="12" t="s">
        <v>1720</v>
      </c>
      <c r="I909" s="12" t="s">
        <v>3116</v>
      </c>
      <c r="J909" s="12">
        <v>0</v>
      </c>
      <c r="L909" s="12" t="s">
        <v>3117</v>
      </c>
      <c r="M909" s="12" t="s">
        <v>3118</v>
      </c>
    </row>
    <row r="910" spans="1:13" x14ac:dyDescent="0.25">
      <c r="A910" s="12">
        <v>35495</v>
      </c>
      <c r="B910" s="12" t="s">
        <v>964</v>
      </c>
      <c r="C910" s="12" t="s">
        <v>36</v>
      </c>
      <c r="D910" s="12" t="s">
        <v>1722</v>
      </c>
      <c r="E910" s="12" t="s">
        <v>3172</v>
      </c>
      <c r="F910" s="12" t="s">
        <v>1732</v>
      </c>
      <c r="G910" s="12" t="s">
        <v>1731</v>
      </c>
      <c r="H910" s="12" t="s">
        <v>1720</v>
      </c>
      <c r="I910" s="12" t="s">
        <v>3116</v>
      </c>
      <c r="J910" s="12">
        <v>0</v>
      </c>
      <c r="L910" s="12" t="s">
        <v>3144</v>
      </c>
      <c r="M910" s="12" t="s">
        <v>3118</v>
      </c>
    </row>
    <row r="911" spans="1:13" x14ac:dyDescent="0.25">
      <c r="A911" s="12">
        <v>7323</v>
      </c>
      <c r="B911" s="12" t="s">
        <v>4056</v>
      </c>
      <c r="C911" s="12" t="s">
        <v>52</v>
      </c>
      <c r="D911" s="12" t="s">
        <v>1722</v>
      </c>
      <c r="E911" s="12" t="s">
        <v>3128</v>
      </c>
      <c r="F911" s="12" t="s">
        <v>2264</v>
      </c>
      <c r="G911" s="12" t="s">
        <v>1754</v>
      </c>
      <c r="H911" s="12" t="s">
        <v>1753</v>
      </c>
      <c r="I911" s="12" t="s">
        <v>3116</v>
      </c>
      <c r="J911" s="12">
        <v>0</v>
      </c>
      <c r="L911" s="12" t="s">
        <v>3132</v>
      </c>
      <c r="M911" s="12" t="s">
        <v>3118</v>
      </c>
    </row>
    <row r="912" spans="1:13" x14ac:dyDescent="0.25">
      <c r="A912" s="12">
        <v>7808</v>
      </c>
      <c r="B912" s="12" t="s">
        <v>249</v>
      </c>
      <c r="C912" s="12" t="s">
        <v>39</v>
      </c>
      <c r="D912" s="12" t="s">
        <v>1722</v>
      </c>
      <c r="E912" s="12" t="s">
        <v>3141</v>
      </c>
      <c r="F912" s="12" t="s">
        <v>1910</v>
      </c>
      <c r="G912" s="12" t="s">
        <v>1765</v>
      </c>
      <c r="H912" s="12" t="s">
        <v>1764</v>
      </c>
      <c r="I912" s="12" t="s">
        <v>3116</v>
      </c>
      <c r="J912" s="12">
        <v>0</v>
      </c>
      <c r="L912" s="12" t="s">
        <v>4057</v>
      </c>
      <c r="M912" s="12" t="s">
        <v>4058</v>
      </c>
    </row>
    <row r="913" spans="1:13" x14ac:dyDescent="0.25">
      <c r="A913" s="12">
        <v>7331</v>
      </c>
      <c r="B913" s="12" t="s">
        <v>631</v>
      </c>
      <c r="C913" s="12" t="s">
        <v>78</v>
      </c>
      <c r="D913" s="12" t="s">
        <v>1722</v>
      </c>
      <c r="E913" s="12" t="s">
        <v>3146</v>
      </c>
      <c r="F913" s="12" t="s">
        <v>1870</v>
      </c>
      <c r="G913" s="12" t="s">
        <v>1721</v>
      </c>
      <c r="H913" s="12" t="s">
        <v>1720</v>
      </c>
      <c r="I913" s="12" t="s">
        <v>3116</v>
      </c>
      <c r="J913" s="12">
        <v>0</v>
      </c>
      <c r="L913" s="12" t="s">
        <v>3122</v>
      </c>
      <c r="M913" s="12" t="s">
        <v>3118</v>
      </c>
    </row>
    <row r="914" spans="1:13" x14ac:dyDescent="0.25">
      <c r="A914" s="12">
        <v>7344</v>
      </c>
      <c r="B914" s="12" t="s">
        <v>4059</v>
      </c>
      <c r="C914" s="12" t="s">
        <v>56</v>
      </c>
      <c r="D914" s="12" t="s">
        <v>1722</v>
      </c>
      <c r="E914" s="12" t="s">
        <v>3128</v>
      </c>
      <c r="F914" s="12" t="s">
        <v>1959</v>
      </c>
      <c r="G914" s="12" t="s">
        <v>1960</v>
      </c>
      <c r="H914" s="12" t="s">
        <v>1833</v>
      </c>
      <c r="I914" s="12" t="s">
        <v>3116</v>
      </c>
      <c r="J914" s="12">
        <v>0</v>
      </c>
      <c r="L914" s="12" t="s">
        <v>3290</v>
      </c>
      <c r="M914" s="12" t="s">
        <v>3118</v>
      </c>
    </row>
    <row r="915" spans="1:13" x14ac:dyDescent="0.25">
      <c r="A915" s="12">
        <v>7310</v>
      </c>
      <c r="B915" s="12" t="s">
        <v>250</v>
      </c>
      <c r="C915" s="12" t="s">
        <v>76</v>
      </c>
      <c r="D915" s="12" t="s">
        <v>1722</v>
      </c>
      <c r="E915" s="12" t="s">
        <v>3119</v>
      </c>
      <c r="F915" s="12" t="s">
        <v>1761</v>
      </c>
      <c r="G915" s="12" t="s">
        <v>1762</v>
      </c>
      <c r="H915" s="12" t="s">
        <v>1782</v>
      </c>
      <c r="I915" s="12" t="s">
        <v>1762</v>
      </c>
      <c r="J915" s="12">
        <v>0</v>
      </c>
      <c r="L915" s="12" t="s">
        <v>3117</v>
      </c>
      <c r="M915" s="12" t="s">
        <v>3118</v>
      </c>
    </row>
    <row r="916" spans="1:13" x14ac:dyDescent="0.25">
      <c r="A916" s="12">
        <v>36845</v>
      </c>
      <c r="B916" s="12" t="s">
        <v>970</v>
      </c>
      <c r="C916" s="12" t="s">
        <v>148</v>
      </c>
      <c r="D916" s="12" t="s">
        <v>1722</v>
      </c>
      <c r="E916" s="12" t="s">
        <v>3128</v>
      </c>
      <c r="F916" s="12" t="s">
        <v>1817</v>
      </c>
      <c r="G916" s="12" t="s">
        <v>1816</v>
      </c>
      <c r="H916" s="12" t="s">
        <v>1725</v>
      </c>
      <c r="I916" s="12" t="s">
        <v>3116</v>
      </c>
      <c r="J916" s="12">
        <v>0</v>
      </c>
      <c r="L916" s="12" t="s">
        <v>4060</v>
      </c>
    </row>
    <row r="917" spans="1:13" x14ac:dyDescent="0.25">
      <c r="A917" s="12">
        <v>7374</v>
      </c>
      <c r="B917" s="12" t="s">
        <v>1611</v>
      </c>
      <c r="C917" s="12" t="s">
        <v>21</v>
      </c>
      <c r="D917" s="12" t="s">
        <v>1722</v>
      </c>
      <c r="E917" s="12" t="s">
        <v>3128</v>
      </c>
      <c r="F917" s="12" t="s">
        <v>1759</v>
      </c>
      <c r="G917" s="12" t="s">
        <v>1760</v>
      </c>
      <c r="H917" s="12" t="s">
        <v>1753</v>
      </c>
      <c r="I917" s="12" t="s">
        <v>3116</v>
      </c>
      <c r="J917" s="12">
        <v>0</v>
      </c>
      <c r="L917" s="12" t="s">
        <v>3117</v>
      </c>
      <c r="M917" s="12" t="s">
        <v>3118</v>
      </c>
    </row>
    <row r="918" spans="1:13" x14ac:dyDescent="0.25">
      <c r="A918" s="12">
        <v>73608</v>
      </c>
      <c r="B918" s="12" t="s">
        <v>2813</v>
      </c>
      <c r="C918" s="12" t="s">
        <v>59</v>
      </c>
      <c r="D918" s="12" t="s">
        <v>1722</v>
      </c>
      <c r="E918" s="12" t="s">
        <v>3128</v>
      </c>
      <c r="F918" s="12" t="s">
        <v>1829</v>
      </c>
      <c r="G918" s="12" t="s">
        <v>1814</v>
      </c>
      <c r="H918" s="12" t="s">
        <v>1764</v>
      </c>
      <c r="I918" s="12" t="s">
        <v>3131</v>
      </c>
      <c r="J918" s="12">
        <v>0</v>
      </c>
      <c r="L918" s="12" t="s">
        <v>3216</v>
      </c>
      <c r="M918" s="12" t="s">
        <v>3118</v>
      </c>
    </row>
    <row r="919" spans="1:13" x14ac:dyDescent="0.25">
      <c r="A919" s="12">
        <v>62844</v>
      </c>
      <c r="B919" s="12" t="s">
        <v>972</v>
      </c>
      <c r="C919" s="12" t="s">
        <v>441</v>
      </c>
      <c r="D919" s="12" t="s">
        <v>1722</v>
      </c>
      <c r="E919" s="12" t="s">
        <v>3172</v>
      </c>
      <c r="F919" s="12" t="s">
        <v>1830</v>
      </c>
      <c r="G919" s="12" t="s">
        <v>1831</v>
      </c>
      <c r="H919" s="12" t="s">
        <v>1827</v>
      </c>
      <c r="I919" s="12" t="s">
        <v>3131</v>
      </c>
      <c r="J919" s="12">
        <v>0</v>
      </c>
      <c r="L919" s="12" t="s">
        <v>4061</v>
      </c>
      <c r="M919" s="12" t="s">
        <v>4062</v>
      </c>
    </row>
    <row r="920" spans="1:13" x14ac:dyDescent="0.25">
      <c r="A920" s="12">
        <v>71687</v>
      </c>
      <c r="B920" s="12" t="s">
        <v>4063</v>
      </c>
      <c r="C920" s="12" t="s">
        <v>21</v>
      </c>
      <c r="D920" s="12" t="s">
        <v>1722</v>
      </c>
      <c r="E920" s="12" t="s">
        <v>3398</v>
      </c>
      <c r="F920" s="12" t="s">
        <v>1829</v>
      </c>
      <c r="G920" s="12" t="s">
        <v>1814</v>
      </c>
      <c r="H920" s="12" t="s">
        <v>1764</v>
      </c>
      <c r="I920" s="12" t="s">
        <v>3131</v>
      </c>
      <c r="J920" s="12">
        <v>0</v>
      </c>
      <c r="L920" s="12" t="s">
        <v>4064</v>
      </c>
      <c r="M920" s="12" t="s">
        <v>3118</v>
      </c>
    </row>
    <row r="921" spans="1:13" x14ac:dyDescent="0.25">
      <c r="A921" s="12">
        <v>73955</v>
      </c>
      <c r="B921" s="12" t="s">
        <v>973</v>
      </c>
      <c r="C921" s="12" t="s">
        <v>78</v>
      </c>
      <c r="D921" s="12" t="s">
        <v>1722</v>
      </c>
      <c r="E921" s="12" t="s">
        <v>3790</v>
      </c>
      <c r="F921" s="12" t="s">
        <v>1979</v>
      </c>
      <c r="G921" s="12" t="s">
        <v>1721</v>
      </c>
      <c r="H921" s="12" t="s">
        <v>1720</v>
      </c>
      <c r="I921" s="12" t="s">
        <v>3116</v>
      </c>
      <c r="J921" s="12">
        <v>0</v>
      </c>
      <c r="L921" s="12" t="s">
        <v>3237</v>
      </c>
      <c r="M921" s="12" t="s">
        <v>3118</v>
      </c>
    </row>
    <row r="922" spans="1:13" x14ac:dyDescent="0.25">
      <c r="A922" s="12">
        <v>7514</v>
      </c>
      <c r="B922" s="12" t="s">
        <v>2230</v>
      </c>
      <c r="C922" s="12" t="s">
        <v>59</v>
      </c>
      <c r="D922" s="12" t="s">
        <v>1722</v>
      </c>
      <c r="E922" s="12" t="s">
        <v>3130</v>
      </c>
      <c r="F922" s="12" t="s">
        <v>1737</v>
      </c>
      <c r="G922" s="12" t="s">
        <v>1721</v>
      </c>
      <c r="H922" s="12" t="s">
        <v>1720</v>
      </c>
      <c r="I922" s="12" t="s">
        <v>3116</v>
      </c>
      <c r="J922" s="12">
        <v>0</v>
      </c>
      <c r="L922" s="12" t="s">
        <v>3216</v>
      </c>
      <c r="M922" s="12" t="s">
        <v>3118</v>
      </c>
    </row>
    <row r="923" spans="1:13" x14ac:dyDescent="0.25">
      <c r="A923" s="12">
        <v>7562</v>
      </c>
      <c r="B923" s="12" t="s">
        <v>4065</v>
      </c>
      <c r="C923" s="12" t="s">
        <v>21</v>
      </c>
      <c r="D923" s="12" t="s">
        <v>1722</v>
      </c>
      <c r="E923" s="12" t="s">
        <v>3128</v>
      </c>
      <c r="F923" s="12" t="s">
        <v>1967</v>
      </c>
      <c r="G923" s="12" t="s">
        <v>1958</v>
      </c>
      <c r="H923" s="12" t="s">
        <v>1756</v>
      </c>
      <c r="I923" s="12" t="s">
        <v>3129</v>
      </c>
      <c r="J923" s="12">
        <v>0</v>
      </c>
      <c r="L923" s="12" t="s">
        <v>3127</v>
      </c>
      <c r="M923" s="12" t="s">
        <v>3118</v>
      </c>
    </row>
    <row r="924" spans="1:13" x14ac:dyDescent="0.25">
      <c r="A924" s="12">
        <v>828300</v>
      </c>
      <c r="B924" s="12" t="s">
        <v>4066</v>
      </c>
      <c r="C924" s="12" t="s">
        <v>84</v>
      </c>
      <c r="D924" s="12" t="s">
        <v>1722</v>
      </c>
      <c r="E924" s="12" t="s">
        <v>3271</v>
      </c>
      <c r="F924" s="12" t="s">
        <v>1732</v>
      </c>
      <c r="G924" s="12" t="s">
        <v>1731</v>
      </c>
      <c r="H924" s="12" t="s">
        <v>1720</v>
      </c>
      <c r="I924" s="12" t="s">
        <v>3116</v>
      </c>
      <c r="J924" s="12">
        <v>0</v>
      </c>
      <c r="L924" s="12" t="s">
        <v>3182</v>
      </c>
      <c r="M924" s="12" t="s">
        <v>3118</v>
      </c>
    </row>
    <row r="925" spans="1:13" x14ac:dyDescent="0.25">
      <c r="A925" s="12">
        <v>7575</v>
      </c>
      <c r="B925" s="12" t="s">
        <v>251</v>
      </c>
      <c r="C925" s="12" t="s">
        <v>252</v>
      </c>
      <c r="D925" s="12" t="s">
        <v>1722</v>
      </c>
      <c r="E925" s="12" t="s">
        <v>3274</v>
      </c>
      <c r="F925" s="12" t="s">
        <v>1788</v>
      </c>
      <c r="G925" s="12" t="s">
        <v>1762</v>
      </c>
      <c r="H925" s="12" t="s">
        <v>1782</v>
      </c>
      <c r="I925" s="12" t="s">
        <v>3116</v>
      </c>
      <c r="J925" s="12">
        <v>0</v>
      </c>
      <c r="L925" s="12" t="s">
        <v>4067</v>
      </c>
      <c r="M925" s="12" t="s">
        <v>3118</v>
      </c>
    </row>
    <row r="926" spans="1:13" x14ac:dyDescent="0.25">
      <c r="A926" s="12">
        <v>7576</v>
      </c>
      <c r="B926" s="12" t="s">
        <v>253</v>
      </c>
      <c r="C926" s="12" t="s">
        <v>252</v>
      </c>
      <c r="D926" s="12" t="s">
        <v>1722</v>
      </c>
      <c r="E926" s="12" t="s">
        <v>3168</v>
      </c>
      <c r="I926" s="12" t="s">
        <v>3126</v>
      </c>
      <c r="J926" s="12">
        <v>0</v>
      </c>
      <c r="L926" s="12" t="s">
        <v>4068</v>
      </c>
      <c r="M926" s="12" t="s">
        <v>3118</v>
      </c>
    </row>
    <row r="927" spans="1:13" x14ac:dyDescent="0.25">
      <c r="A927" s="12">
        <v>36162</v>
      </c>
      <c r="B927" s="12" t="s">
        <v>4069</v>
      </c>
      <c r="C927" s="12" t="s">
        <v>252</v>
      </c>
      <c r="D927" s="12" t="s">
        <v>1722</v>
      </c>
      <c r="E927" s="12" t="s">
        <v>3143</v>
      </c>
      <c r="F927" s="12" t="s">
        <v>1735</v>
      </c>
      <c r="G927" s="12" t="s">
        <v>1721</v>
      </c>
      <c r="H927" s="12" t="s">
        <v>1720</v>
      </c>
      <c r="I927" s="12" t="s">
        <v>3116</v>
      </c>
      <c r="J927" s="12">
        <v>0</v>
      </c>
      <c r="L927" s="12" t="s">
        <v>3144</v>
      </c>
      <c r="M927" s="12" t="s">
        <v>3118</v>
      </c>
    </row>
    <row r="928" spans="1:13" x14ac:dyDescent="0.25">
      <c r="A928" s="12">
        <v>7583</v>
      </c>
      <c r="B928" s="12" t="s">
        <v>4070</v>
      </c>
      <c r="C928" s="12" t="s">
        <v>78</v>
      </c>
      <c r="D928" s="12" t="s">
        <v>1722</v>
      </c>
      <c r="E928" s="12" t="s">
        <v>4042</v>
      </c>
      <c r="F928" s="12" t="s">
        <v>1771</v>
      </c>
      <c r="G928" s="12" t="s">
        <v>1721</v>
      </c>
      <c r="H928" s="12" t="s">
        <v>1720</v>
      </c>
      <c r="I928" s="12" t="s">
        <v>3116</v>
      </c>
      <c r="J928" s="12">
        <v>0</v>
      </c>
      <c r="L928" s="12" t="s">
        <v>3122</v>
      </c>
      <c r="M928" s="12" t="s">
        <v>3118</v>
      </c>
    </row>
    <row r="929" spans="1:13" x14ac:dyDescent="0.25">
      <c r="A929" s="12">
        <v>7577</v>
      </c>
      <c r="B929" s="12" t="s">
        <v>632</v>
      </c>
      <c r="C929" s="12" t="s">
        <v>211</v>
      </c>
      <c r="D929" s="12" t="s">
        <v>1722</v>
      </c>
      <c r="E929" s="12" t="s">
        <v>3211</v>
      </c>
      <c r="F929" s="12" t="s">
        <v>1943</v>
      </c>
      <c r="G929" s="12" t="s">
        <v>1944</v>
      </c>
      <c r="H929" s="12" t="s">
        <v>1782</v>
      </c>
      <c r="I929" s="12" t="s">
        <v>3142</v>
      </c>
      <c r="J929" s="12">
        <v>0</v>
      </c>
      <c r="L929" s="12" t="s">
        <v>3120</v>
      </c>
      <c r="M929" s="12" t="s">
        <v>3118</v>
      </c>
    </row>
    <row r="930" spans="1:13" x14ac:dyDescent="0.25">
      <c r="A930" s="12">
        <v>7582</v>
      </c>
      <c r="B930" s="12" t="s">
        <v>4071</v>
      </c>
      <c r="C930" s="12" t="s">
        <v>56</v>
      </c>
      <c r="D930" s="12" t="s">
        <v>1722</v>
      </c>
      <c r="E930" s="12" t="s">
        <v>3146</v>
      </c>
      <c r="F930" s="12" t="s">
        <v>1943</v>
      </c>
      <c r="G930" s="12" t="s">
        <v>1944</v>
      </c>
      <c r="H930" s="12" t="s">
        <v>1782</v>
      </c>
      <c r="I930" s="12" t="s">
        <v>3142</v>
      </c>
      <c r="J930" s="12">
        <v>0</v>
      </c>
      <c r="L930" s="12" t="s">
        <v>3117</v>
      </c>
      <c r="M930" s="12" t="s">
        <v>3118</v>
      </c>
    </row>
    <row r="931" spans="1:13" x14ac:dyDescent="0.25">
      <c r="A931" s="12">
        <v>7599</v>
      </c>
      <c r="B931" s="12" t="s">
        <v>2229</v>
      </c>
      <c r="C931" s="12" t="s">
        <v>27</v>
      </c>
      <c r="D931" s="12" t="s">
        <v>1722</v>
      </c>
      <c r="E931" s="12" t="s">
        <v>3139</v>
      </c>
      <c r="F931" s="12" t="s">
        <v>1815</v>
      </c>
      <c r="G931" s="12" t="s">
        <v>1816</v>
      </c>
      <c r="H931" s="12" t="s">
        <v>1725</v>
      </c>
      <c r="I931" s="12" t="s">
        <v>3116</v>
      </c>
      <c r="J931" s="12">
        <v>0</v>
      </c>
      <c r="L931" s="12" t="s">
        <v>4072</v>
      </c>
      <c r="M931" s="12" t="s">
        <v>4073</v>
      </c>
    </row>
    <row r="932" spans="1:13" x14ac:dyDescent="0.25">
      <c r="A932" s="12">
        <v>828303</v>
      </c>
      <c r="B932" s="12" t="s">
        <v>2838</v>
      </c>
      <c r="C932" s="12" t="s">
        <v>78</v>
      </c>
      <c r="D932" s="12" t="s">
        <v>1722</v>
      </c>
      <c r="E932" s="12" t="s">
        <v>4074</v>
      </c>
      <c r="F932" s="12" t="s">
        <v>1732</v>
      </c>
      <c r="G932" s="12" t="s">
        <v>1731</v>
      </c>
      <c r="H932" s="12" t="s">
        <v>1720</v>
      </c>
      <c r="I932" s="12" t="s">
        <v>3116</v>
      </c>
      <c r="J932" s="12">
        <v>0</v>
      </c>
      <c r="L932" s="12" t="s">
        <v>3630</v>
      </c>
      <c r="M932" s="12" t="s">
        <v>3118</v>
      </c>
    </row>
    <row r="933" spans="1:13" x14ac:dyDescent="0.25">
      <c r="A933" s="12">
        <v>47003</v>
      </c>
      <c r="B933" s="12" t="s">
        <v>254</v>
      </c>
      <c r="C933" s="12" t="s">
        <v>84</v>
      </c>
      <c r="D933" s="12" t="s">
        <v>1722</v>
      </c>
      <c r="E933" s="12" t="s">
        <v>3119</v>
      </c>
      <c r="F933" s="12" t="s">
        <v>1771</v>
      </c>
      <c r="G933" s="12" t="s">
        <v>1721</v>
      </c>
      <c r="H933" s="12" t="s">
        <v>1720</v>
      </c>
      <c r="I933" s="12" t="s">
        <v>3116</v>
      </c>
      <c r="J933" s="12">
        <v>0</v>
      </c>
      <c r="L933" s="12" t="s">
        <v>3182</v>
      </c>
      <c r="M933" s="12" t="s">
        <v>3118</v>
      </c>
    </row>
    <row r="934" spans="1:13" x14ac:dyDescent="0.25">
      <c r="A934" s="12">
        <v>828083</v>
      </c>
      <c r="B934" s="12" t="s">
        <v>4075</v>
      </c>
      <c r="C934" s="12" t="s">
        <v>59</v>
      </c>
      <c r="D934" s="12" t="s">
        <v>1722</v>
      </c>
      <c r="E934" s="12" t="s">
        <v>3255</v>
      </c>
      <c r="F934" s="12" t="s">
        <v>1738</v>
      </c>
      <c r="G934" s="12" t="s">
        <v>1739</v>
      </c>
      <c r="H934" s="12" t="s">
        <v>1720</v>
      </c>
      <c r="I934" s="12" t="s">
        <v>3232</v>
      </c>
      <c r="J934" s="12">
        <v>0</v>
      </c>
      <c r="L934" s="12" t="s">
        <v>3216</v>
      </c>
      <c r="M934" s="12" t="s">
        <v>3118</v>
      </c>
    </row>
    <row r="935" spans="1:13" x14ac:dyDescent="0.25">
      <c r="A935" s="12">
        <v>7647</v>
      </c>
      <c r="B935" s="12" t="s">
        <v>4076</v>
      </c>
      <c r="C935" s="12" t="s">
        <v>48</v>
      </c>
      <c r="D935" s="12" t="s">
        <v>1722</v>
      </c>
      <c r="E935" s="12" t="s">
        <v>3166</v>
      </c>
      <c r="F935" s="12" t="s">
        <v>1860</v>
      </c>
      <c r="G935" s="12" t="s">
        <v>1816</v>
      </c>
      <c r="H935" s="12" t="s">
        <v>1725</v>
      </c>
      <c r="I935" s="12" t="s">
        <v>3116</v>
      </c>
      <c r="J935" s="12">
        <v>0</v>
      </c>
      <c r="L935" s="12" t="s">
        <v>3308</v>
      </c>
      <c r="M935" s="12" t="s">
        <v>3118</v>
      </c>
    </row>
    <row r="936" spans="1:13" x14ac:dyDescent="0.25">
      <c r="A936" s="12">
        <v>29502</v>
      </c>
      <c r="B936" s="12" t="s">
        <v>4077</v>
      </c>
      <c r="C936" s="12" t="s">
        <v>43</v>
      </c>
      <c r="D936" s="12" t="s">
        <v>1722</v>
      </c>
      <c r="E936" s="12" t="s">
        <v>3146</v>
      </c>
      <c r="F936" s="12" t="s">
        <v>1939</v>
      </c>
      <c r="G936" s="12" t="s">
        <v>1874</v>
      </c>
      <c r="H936" s="12" t="s">
        <v>1725</v>
      </c>
      <c r="I936" s="12" t="s">
        <v>3116</v>
      </c>
      <c r="J936" s="12">
        <v>0</v>
      </c>
      <c r="L936" s="12" t="s">
        <v>3157</v>
      </c>
      <c r="M936" s="12" t="s">
        <v>3118</v>
      </c>
    </row>
    <row r="937" spans="1:13" x14ac:dyDescent="0.25">
      <c r="A937" s="12">
        <v>7677</v>
      </c>
      <c r="B937" s="12" t="s">
        <v>4078</v>
      </c>
      <c r="C937" s="12" t="s">
        <v>21</v>
      </c>
      <c r="D937" s="12" t="s">
        <v>1722</v>
      </c>
      <c r="E937" s="12" t="s">
        <v>3128</v>
      </c>
      <c r="F937" s="12" t="s">
        <v>1912</v>
      </c>
      <c r="G937" s="12" t="s">
        <v>1913</v>
      </c>
      <c r="H937" s="12" t="s">
        <v>1764</v>
      </c>
      <c r="I937" s="12" t="s">
        <v>3116</v>
      </c>
      <c r="J937" s="12">
        <v>0</v>
      </c>
      <c r="L937" s="12" t="s">
        <v>4079</v>
      </c>
      <c r="M937" s="12" t="s">
        <v>4080</v>
      </c>
    </row>
    <row r="938" spans="1:13" x14ac:dyDescent="0.25">
      <c r="A938" s="12">
        <v>62862</v>
      </c>
      <c r="B938" s="12" t="s">
        <v>976</v>
      </c>
      <c r="C938" s="12" t="s">
        <v>21</v>
      </c>
      <c r="D938" s="12" t="s">
        <v>1722</v>
      </c>
      <c r="E938" s="12" t="s">
        <v>3124</v>
      </c>
      <c r="F938" s="12" t="s">
        <v>1836</v>
      </c>
      <c r="G938" s="12" t="s">
        <v>1837</v>
      </c>
      <c r="H938" s="12" t="s">
        <v>1725</v>
      </c>
      <c r="I938" s="12" t="s">
        <v>3116</v>
      </c>
      <c r="J938" s="12">
        <v>0</v>
      </c>
      <c r="L938" s="12" t="s">
        <v>4081</v>
      </c>
      <c r="M938" s="12" t="s">
        <v>3118</v>
      </c>
    </row>
    <row r="939" spans="1:13" x14ac:dyDescent="0.25">
      <c r="A939" s="12">
        <v>7631</v>
      </c>
      <c r="B939" s="12" t="s">
        <v>255</v>
      </c>
      <c r="C939" s="12" t="s">
        <v>27</v>
      </c>
      <c r="D939" s="12" t="s">
        <v>1722</v>
      </c>
      <c r="E939" s="12" t="s">
        <v>3146</v>
      </c>
      <c r="F939" s="12" t="s">
        <v>1775</v>
      </c>
      <c r="G939" s="12" t="s">
        <v>1743</v>
      </c>
      <c r="H939" s="12" t="s">
        <v>1720</v>
      </c>
      <c r="I939" s="12" t="s">
        <v>3351</v>
      </c>
      <c r="J939" s="12">
        <v>0</v>
      </c>
      <c r="L939" s="12" t="s">
        <v>3245</v>
      </c>
      <c r="M939" s="12" t="s">
        <v>3118</v>
      </c>
    </row>
    <row r="940" spans="1:13" x14ac:dyDescent="0.25">
      <c r="A940" s="12">
        <v>829348</v>
      </c>
      <c r="B940" s="12" t="s">
        <v>4082</v>
      </c>
      <c r="C940" s="12" t="s">
        <v>43</v>
      </c>
      <c r="D940" s="12" t="s">
        <v>1722</v>
      </c>
      <c r="E940" s="12" t="s">
        <v>3769</v>
      </c>
      <c r="F940" s="12" t="s">
        <v>1984</v>
      </c>
      <c r="G940" s="12" t="s">
        <v>1816</v>
      </c>
      <c r="H940" s="12" t="s">
        <v>1725</v>
      </c>
      <c r="I940" s="12" t="s">
        <v>3116</v>
      </c>
      <c r="J940" s="12">
        <v>0</v>
      </c>
      <c r="L940" s="12" t="s">
        <v>4083</v>
      </c>
      <c r="M940" s="12" t="s">
        <v>4084</v>
      </c>
    </row>
    <row r="941" spans="1:13" x14ac:dyDescent="0.25">
      <c r="A941" s="12">
        <v>7690</v>
      </c>
      <c r="B941" s="12" t="s">
        <v>2227</v>
      </c>
      <c r="C941" s="12" t="s">
        <v>56</v>
      </c>
      <c r="D941" s="12" t="s">
        <v>1722</v>
      </c>
      <c r="E941" s="12" t="s">
        <v>3128</v>
      </c>
      <c r="F941" s="12" t="s">
        <v>1817</v>
      </c>
      <c r="G941" s="12" t="s">
        <v>1816</v>
      </c>
      <c r="H941" s="12" t="s">
        <v>1725</v>
      </c>
      <c r="I941" s="12" t="s">
        <v>3116</v>
      </c>
      <c r="J941" s="12">
        <v>0</v>
      </c>
      <c r="L941" s="12" t="s">
        <v>3117</v>
      </c>
      <c r="M941" s="12" t="s">
        <v>3118</v>
      </c>
    </row>
    <row r="942" spans="1:13" x14ac:dyDescent="0.25">
      <c r="A942" s="12">
        <v>7702</v>
      </c>
      <c r="B942" s="12" t="s">
        <v>978</v>
      </c>
      <c r="C942" s="12" t="s">
        <v>21</v>
      </c>
      <c r="D942" s="12" t="s">
        <v>1722</v>
      </c>
      <c r="E942" s="12" t="s">
        <v>3128</v>
      </c>
      <c r="F942" s="12" t="s">
        <v>1860</v>
      </c>
      <c r="G942" s="12" t="s">
        <v>1816</v>
      </c>
      <c r="H942" s="12" t="s">
        <v>1725</v>
      </c>
      <c r="I942" s="12" t="s">
        <v>3116</v>
      </c>
      <c r="J942" s="12">
        <v>0</v>
      </c>
      <c r="L942" s="12" t="s">
        <v>3483</v>
      </c>
      <c r="M942" s="12" t="s">
        <v>3118</v>
      </c>
    </row>
    <row r="943" spans="1:13" x14ac:dyDescent="0.25">
      <c r="A943" s="12">
        <v>73397</v>
      </c>
      <c r="B943" s="12" t="s">
        <v>1798</v>
      </c>
      <c r="C943" s="12" t="s">
        <v>84</v>
      </c>
      <c r="D943" s="12" t="s">
        <v>1722</v>
      </c>
      <c r="E943" s="12" t="s">
        <v>3231</v>
      </c>
      <c r="F943" s="12" t="s">
        <v>1797</v>
      </c>
      <c r="G943" s="12" t="s">
        <v>1783</v>
      </c>
      <c r="H943" s="12" t="s">
        <v>1782</v>
      </c>
      <c r="I943" s="12" t="s">
        <v>3152</v>
      </c>
      <c r="J943" s="12">
        <v>0</v>
      </c>
      <c r="L943" s="12" t="s">
        <v>3182</v>
      </c>
      <c r="M943" s="12" t="s">
        <v>3118</v>
      </c>
    </row>
    <row r="944" spans="1:13" x14ac:dyDescent="0.25">
      <c r="A944" s="12">
        <v>40299</v>
      </c>
      <c r="B944" s="12" t="s">
        <v>979</v>
      </c>
      <c r="C944" s="12" t="s">
        <v>27</v>
      </c>
      <c r="D944" s="12" t="s">
        <v>1722</v>
      </c>
      <c r="E944" s="12" t="s">
        <v>3128</v>
      </c>
      <c r="F944" s="12" t="s">
        <v>1730</v>
      </c>
      <c r="G944" s="12" t="s">
        <v>1731</v>
      </c>
      <c r="H944" s="12" t="s">
        <v>1720</v>
      </c>
      <c r="I944" s="12" t="s">
        <v>3116</v>
      </c>
      <c r="J944" s="12">
        <v>0</v>
      </c>
      <c r="L944" s="12" t="s">
        <v>3117</v>
      </c>
      <c r="M944" s="12" t="s">
        <v>3118</v>
      </c>
    </row>
    <row r="945" spans="1:13" x14ac:dyDescent="0.25">
      <c r="A945" s="12">
        <v>64654</v>
      </c>
      <c r="B945" s="12" t="s">
        <v>256</v>
      </c>
      <c r="C945" s="12" t="s">
        <v>148</v>
      </c>
      <c r="D945" s="12" t="s">
        <v>1722</v>
      </c>
      <c r="E945" s="12" t="s">
        <v>3128</v>
      </c>
      <c r="F945" s="12" t="s">
        <v>1818</v>
      </c>
      <c r="G945" s="12" t="s">
        <v>1820</v>
      </c>
      <c r="H945" s="12" t="s">
        <v>1819</v>
      </c>
      <c r="I945" s="12" t="s">
        <v>3340</v>
      </c>
      <c r="J945" s="12">
        <v>0</v>
      </c>
      <c r="L945" s="12" t="s">
        <v>3117</v>
      </c>
      <c r="M945" s="12" t="s">
        <v>3118</v>
      </c>
    </row>
    <row r="946" spans="1:13" x14ac:dyDescent="0.25">
      <c r="A946" s="12">
        <v>7785</v>
      </c>
      <c r="B946" s="12" t="s">
        <v>2226</v>
      </c>
      <c r="C946" s="12" t="s">
        <v>27</v>
      </c>
      <c r="D946" s="12" t="s">
        <v>1722</v>
      </c>
      <c r="E946" s="12" t="s">
        <v>3124</v>
      </c>
      <c r="F946" s="12" t="s">
        <v>1876</v>
      </c>
      <c r="G946" s="12" t="s">
        <v>1849</v>
      </c>
      <c r="H946" s="12" t="s">
        <v>1819</v>
      </c>
      <c r="I946" s="12" t="s">
        <v>3126</v>
      </c>
      <c r="J946" s="12">
        <v>0</v>
      </c>
      <c r="L946" s="12" t="s">
        <v>4085</v>
      </c>
      <c r="M946" s="12" t="s">
        <v>4086</v>
      </c>
    </row>
    <row r="947" spans="1:13" x14ac:dyDescent="0.25">
      <c r="A947" s="12">
        <v>7788</v>
      </c>
      <c r="B947" s="12" t="s">
        <v>2225</v>
      </c>
      <c r="C947" s="12" t="s">
        <v>36</v>
      </c>
      <c r="D947" s="12" t="s">
        <v>1722</v>
      </c>
      <c r="E947" s="12" t="s">
        <v>3271</v>
      </c>
      <c r="F947" s="12" t="s">
        <v>1971</v>
      </c>
      <c r="G947" s="12" t="s">
        <v>1760</v>
      </c>
      <c r="H947" s="12" t="s">
        <v>1753</v>
      </c>
      <c r="I947" s="12" t="s">
        <v>3116</v>
      </c>
      <c r="J947" s="12">
        <v>0</v>
      </c>
      <c r="L947" s="12" t="s">
        <v>3117</v>
      </c>
      <c r="M947" s="12" t="s">
        <v>3118</v>
      </c>
    </row>
    <row r="948" spans="1:13" x14ac:dyDescent="0.25">
      <c r="A948" s="12">
        <v>7791</v>
      </c>
      <c r="B948" s="12" t="s">
        <v>4087</v>
      </c>
      <c r="C948" s="12" t="s">
        <v>211</v>
      </c>
      <c r="D948" s="12" t="s">
        <v>1722</v>
      </c>
      <c r="E948" s="12" t="s">
        <v>3119</v>
      </c>
      <c r="F948" s="12" t="s">
        <v>1755</v>
      </c>
      <c r="G948" s="12" t="s">
        <v>1757</v>
      </c>
      <c r="H948" s="12" t="s">
        <v>1756</v>
      </c>
      <c r="I948" s="12" t="s">
        <v>3129</v>
      </c>
      <c r="J948" s="12">
        <v>0</v>
      </c>
      <c r="L948" s="12" t="s">
        <v>3329</v>
      </c>
      <c r="M948" s="12" t="s">
        <v>3118</v>
      </c>
    </row>
    <row r="949" spans="1:13" x14ac:dyDescent="0.25">
      <c r="A949" s="12">
        <v>33715</v>
      </c>
      <c r="B949" s="12" t="s">
        <v>4088</v>
      </c>
      <c r="C949" s="12" t="s">
        <v>27</v>
      </c>
      <c r="D949" s="12" t="s">
        <v>1722</v>
      </c>
      <c r="E949" s="12" t="s">
        <v>3458</v>
      </c>
      <c r="F949" s="12" t="s">
        <v>1784</v>
      </c>
      <c r="G949" s="12" t="s">
        <v>1785</v>
      </c>
      <c r="H949" s="12" t="s">
        <v>1725</v>
      </c>
      <c r="I949" s="12" t="s">
        <v>3116</v>
      </c>
      <c r="J949" s="12">
        <v>0</v>
      </c>
      <c r="M949" s="12" t="s">
        <v>3118</v>
      </c>
    </row>
    <row r="950" spans="1:13" x14ac:dyDescent="0.25">
      <c r="A950" s="12">
        <v>49590</v>
      </c>
      <c r="B950" s="12" t="s">
        <v>982</v>
      </c>
      <c r="C950" s="12" t="s">
        <v>39</v>
      </c>
      <c r="D950" s="12" t="s">
        <v>1722</v>
      </c>
      <c r="E950" s="12" t="s">
        <v>3143</v>
      </c>
      <c r="F950" s="12" t="s">
        <v>1859</v>
      </c>
      <c r="G950" s="12" t="s">
        <v>1823</v>
      </c>
      <c r="H950" s="12" t="s">
        <v>1822</v>
      </c>
      <c r="I950" s="12" t="s">
        <v>3116</v>
      </c>
      <c r="J950" s="12">
        <v>0</v>
      </c>
      <c r="L950" s="12" t="s">
        <v>3151</v>
      </c>
      <c r="M950" s="12" t="s">
        <v>3118</v>
      </c>
    </row>
    <row r="951" spans="1:13" x14ac:dyDescent="0.25">
      <c r="A951" s="12">
        <v>22991</v>
      </c>
      <c r="B951" s="12" t="s">
        <v>257</v>
      </c>
      <c r="C951" s="12" t="s">
        <v>39</v>
      </c>
      <c r="D951" s="12" t="s">
        <v>1722</v>
      </c>
      <c r="E951" s="12" t="s">
        <v>4089</v>
      </c>
      <c r="F951" s="12" t="s">
        <v>1738</v>
      </c>
      <c r="G951" s="12" t="s">
        <v>1739</v>
      </c>
      <c r="H951" s="12" t="s">
        <v>1720</v>
      </c>
      <c r="I951" s="12" t="s">
        <v>3232</v>
      </c>
      <c r="J951" s="12">
        <v>0</v>
      </c>
      <c r="L951" s="12" t="s">
        <v>3117</v>
      </c>
      <c r="M951" s="12" t="s">
        <v>3118</v>
      </c>
    </row>
    <row r="952" spans="1:13" x14ac:dyDescent="0.25">
      <c r="A952" s="12">
        <v>16067</v>
      </c>
      <c r="B952" s="12" t="s">
        <v>258</v>
      </c>
      <c r="C952" s="12" t="s">
        <v>39</v>
      </c>
      <c r="D952" s="12" t="s">
        <v>1722</v>
      </c>
      <c r="E952" s="12" t="s">
        <v>3115</v>
      </c>
      <c r="F952" s="12" t="s">
        <v>1735</v>
      </c>
      <c r="G952" s="12" t="s">
        <v>1721</v>
      </c>
      <c r="H952" s="12" t="s">
        <v>1720</v>
      </c>
      <c r="I952" s="12" t="s">
        <v>3116</v>
      </c>
      <c r="J952" s="12">
        <v>0</v>
      </c>
      <c r="L952" s="12" t="s">
        <v>4090</v>
      </c>
      <c r="M952" s="12" t="s">
        <v>4091</v>
      </c>
    </row>
    <row r="953" spans="1:13" x14ac:dyDescent="0.25">
      <c r="A953" s="12">
        <v>7776</v>
      </c>
      <c r="B953" s="12" t="s">
        <v>4092</v>
      </c>
      <c r="C953" s="12" t="s">
        <v>211</v>
      </c>
      <c r="D953" s="12" t="s">
        <v>1722</v>
      </c>
      <c r="E953" s="12" t="s">
        <v>3128</v>
      </c>
      <c r="F953" s="12" t="s">
        <v>1860</v>
      </c>
      <c r="G953" s="12" t="s">
        <v>1816</v>
      </c>
      <c r="H953" s="12" t="s">
        <v>1725</v>
      </c>
      <c r="I953" s="12" t="s">
        <v>3116</v>
      </c>
      <c r="J953" s="12">
        <v>0</v>
      </c>
      <c r="L953" s="12" t="s">
        <v>3140</v>
      </c>
      <c r="M953" s="12" t="s">
        <v>3118</v>
      </c>
    </row>
    <row r="954" spans="1:13" x14ac:dyDescent="0.25">
      <c r="A954" s="12">
        <v>58686</v>
      </c>
      <c r="B954" s="12" t="s">
        <v>633</v>
      </c>
      <c r="C954" s="12" t="s">
        <v>48</v>
      </c>
      <c r="D954" s="12" t="s">
        <v>1722</v>
      </c>
      <c r="E954" s="12" t="s">
        <v>3146</v>
      </c>
      <c r="F954" s="12" t="s">
        <v>1860</v>
      </c>
      <c r="G954" s="12" t="s">
        <v>1816</v>
      </c>
      <c r="H954" s="12" t="s">
        <v>1725</v>
      </c>
      <c r="I954" s="12" t="s">
        <v>3116</v>
      </c>
      <c r="J954" s="12">
        <v>0</v>
      </c>
      <c r="L954" s="12" t="s">
        <v>3204</v>
      </c>
      <c r="M954" s="12" t="s">
        <v>3118</v>
      </c>
    </row>
    <row r="955" spans="1:13" x14ac:dyDescent="0.25">
      <c r="A955" s="12">
        <v>70189</v>
      </c>
      <c r="B955" s="12" t="s">
        <v>4093</v>
      </c>
      <c r="C955" s="12" t="s">
        <v>422</v>
      </c>
      <c r="D955" s="12" t="s">
        <v>1722</v>
      </c>
      <c r="E955" s="12" t="s">
        <v>3119</v>
      </c>
      <c r="F955" s="12" t="s">
        <v>1846</v>
      </c>
      <c r="G955" s="12" t="s">
        <v>1726</v>
      </c>
      <c r="H955" s="12" t="s">
        <v>1725</v>
      </c>
      <c r="I955" s="12" t="s">
        <v>3116</v>
      </c>
      <c r="J955" s="12">
        <v>0</v>
      </c>
      <c r="L955" s="12" t="s">
        <v>4094</v>
      </c>
      <c r="M955" s="12" t="s">
        <v>4095</v>
      </c>
    </row>
    <row r="956" spans="1:13" x14ac:dyDescent="0.25">
      <c r="A956" s="12">
        <v>56558</v>
      </c>
      <c r="B956" s="12" t="s">
        <v>1889</v>
      </c>
      <c r="C956" s="12" t="s">
        <v>213</v>
      </c>
      <c r="D956" s="12" t="s">
        <v>1722</v>
      </c>
      <c r="E956" s="12" t="s">
        <v>3949</v>
      </c>
      <c r="F956" s="12" t="s">
        <v>1788</v>
      </c>
      <c r="G956" s="12" t="s">
        <v>1762</v>
      </c>
      <c r="H956" s="12" t="s">
        <v>1782</v>
      </c>
      <c r="I956" s="12" t="s">
        <v>3116</v>
      </c>
      <c r="J956" s="12">
        <v>0</v>
      </c>
      <c r="L956" s="12" t="s">
        <v>4096</v>
      </c>
      <c r="M956" s="12" t="s">
        <v>4097</v>
      </c>
    </row>
    <row r="957" spans="1:13" x14ac:dyDescent="0.25">
      <c r="A957" s="12">
        <v>73286</v>
      </c>
      <c r="B957" s="12" t="s">
        <v>4098</v>
      </c>
      <c r="C957" s="12" t="s">
        <v>43</v>
      </c>
      <c r="D957" s="12" t="s">
        <v>1722</v>
      </c>
      <c r="E957" s="12" t="s">
        <v>3119</v>
      </c>
      <c r="F957" s="12" t="s">
        <v>1728</v>
      </c>
      <c r="G957" s="12" t="s">
        <v>1729</v>
      </c>
      <c r="H957" s="12" t="s">
        <v>1720</v>
      </c>
      <c r="I957" s="12" t="s">
        <v>3116</v>
      </c>
      <c r="J957" s="12">
        <v>0</v>
      </c>
      <c r="L957" s="12" t="s">
        <v>3157</v>
      </c>
      <c r="M957" s="12" t="s">
        <v>3118</v>
      </c>
    </row>
    <row r="958" spans="1:13" x14ac:dyDescent="0.25">
      <c r="A958" s="12">
        <v>62846</v>
      </c>
      <c r="B958" s="12" t="s">
        <v>4099</v>
      </c>
      <c r="C958" s="12" t="s">
        <v>213</v>
      </c>
      <c r="D958" s="12" t="s">
        <v>1722</v>
      </c>
      <c r="E958" s="12" t="s">
        <v>3119</v>
      </c>
      <c r="F958" s="12" t="s">
        <v>2014</v>
      </c>
      <c r="G958" s="12" t="s">
        <v>1834</v>
      </c>
      <c r="H958" s="12" t="s">
        <v>1833</v>
      </c>
      <c r="I958" s="12" t="s">
        <v>3116</v>
      </c>
      <c r="J958" s="12">
        <v>0</v>
      </c>
      <c r="M958" s="12" t="s">
        <v>3118</v>
      </c>
    </row>
    <row r="959" spans="1:13" x14ac:dyDescent="0.25">
      <c r="A959" s="12">
        <v>3642</v>
      </c>
      <c r="B959" s="12" t="s">
        <v>2262</v>
      </c>
      <c r="C959" s="12" t="s">
        <v>43</v>
      </c>
      <c r="D959" s="12" t="s">
        <v>1722</v>
      </c>
      <c r="E959" s="12" t="s">
        <v>3124</v>
      </c>
      <c r="F959" s="12" t="s">
        <v>1910</v>
      </c>
      <c r="G959" s="12" t="s">
        <v>1765</v>
      </c>
      <c r="H959" s="12" t="s">
        <v>1764</v>
      </c>
      <c r="I959" s="12" t="s">
        <v>3116</v>
      </c>
      <c r="J959" s="12">
        <v>0</v>
      </c>
      <c r="L959" s="12" t="s">
        <v>3157</v>
      </c>
      <c r="M959" s="12" t="s">
        <v>3118</v>
      </c>
    </row>
    <row r="960" spans="1:13" x14ac:dyDescent="0.25">
      <c r="A960" s="12">
        <v>54747</v>
      </c>
      <c r="B960" s="12" t="s">
        <v>1905</v>
      </c>
      <c r="C960" s="12" t="s">
        <v>36</v>
      </c>
      <c r="D960" s="12" t="s">
        <v>1722</v>
      </c>
      <c r="E960" s="12" t="s">
        <v>3590</v>
      </c>
      <c r="F960" s="12" t="s">
        <v>1815</v>
      </c>
      <c r="G960" s="12" t="s">
        <v>1816</v>
      </c>
      <c r="H960" s="12" t="s">
        <v>1725</v>
      </c>
      <c r="I960" s="12" t="s">
        <v>3116</v>
      </c>
      <c r="J960" s="12">
        <v>0</v>
      </c>
      <c r="L960" s="12" t="s">
        <v>3117</v>
      </c>
      <c r="M960" s="12" t="s">
        <v>3118</v>
      </c>
    </row>
    <row r="961" spans="1:13" x14ac:dyDescent="0.25">
      <c r="A961" s="12">
        <v>830174</v>
      </c>
      <c r="B961" s="12" t="s">
        <v>4100</v>
      </c>
      <c r="C961" s="12" t="s">
        <v>43</v>
      </c>
      <c r="D961" s="12" t="s">
        <v>1722</v>
      </c>
      <c r="E961" s="12" t="s">
        <v>3458</v>
      </c>
      <c r="F961" s="12" t="s">
        <v>1995</v>
      </c>
      <c r="G961" s="12" t="s">
        <v>1765</v>
      </c>
      <c r="H961" s="12" t="s">
        <v>1764</v>
      </c>
      <c r="I961" s="12" t="s">
        <v>3116</v>
      </c>
      <c r="J961" s="12">
        <v>0</v>
      </c>
      <c r="L961" s="12" t="s">
        <v>2341</v>
      </c>
      <c r="M961" s="12" t="s">
        <v>4101</v>
      </c>
    </row>
    <row r="962" spans="1:13" x14ac:dyDescent="0.25">
      <c r="A962" s="12">
        <v>7845</v>
      </c>
      <c r="B962" s="12" t="s">
        <v>985</v>
      </c>
      <c r="C962" s="12" t="s">
        <v>36</v>
      </c>
      <c r="D962" s="12" t="s">
        <v>1722</v>
      </c>
      <c r="E962" s="12" t="s">
        <v>3271</v>
      </c>
      <c r="F962" s="12" t="s">
        <v>1724</v>
      </c>
      <c r="G962" s="12" t="s">
        <v>1726</v>
      </c>
      <c r="H962" s="12" t="s">
        <v>1725</v>
      </c>
      <c r="I962" s="12" t="s">
        <v>3116</v>
      </c>
      <c r="J962" s="12">
        <v>0</v>
      </c>
      <c r="L962" s="12" t="s">
        <v>3122</v>
      </c>
      <c r="M962" s="12" t="s">
        <v>3118</v>
      </c>
    </row>
    <row r="963" spans="1:13" x14ac:dyDescent="0.25">
      <c r="A963" s="12">
        <v>22734</v>
      </c>
      <c r="B963" s="12" t="s">
        <v>2030</v>
      </c>
      <c r="C963" s="12" t="s">
        <v>213</v>
      </c>
      <c r="D963" s="12" t="s">
        <v>1722</v>
      </c>
      <c r="E963" s="12" t="s">
        <v>3128</v>
      </c>
      <c r="F963" s="12" t="s">
        <v>1815</v>
      </c>
      <c r="G963" s="12" t="s">
        <v>1816</v>
      </c>
      <c r="H963" s="12" t="s">
        <v>1725</v>
      </c>
      <c r="I963" s="12" t="s">
        <v>3116</v>
      </c>
      <c r="J963" s="12">
        <v>0</v>
      </c>
      <c r="L963" s="12" t="s">
        <v>4102</v>
      </c>
      <c r="M963" s="12" t="s">
        <v>4103</v>
      </c>
    </row>
    <row r="964" spans="1:13" x14ac:dyDescent="0.25">
      <c r="A964" s="12">
        <v>830715</v>
      </c>
      <c r="B964" s="12" t="s">
        <v>4104</v>
      </c>
      <c r="C964" s="12" t="s">
        <v>213</v>
      </c>
      <c r="D964" s="12" t="s">
        <v>1722</v>
      </c>
      <c r="E964" s="12" t="s">
        <v>3195</v>
      </c>
      <c r="F964" s="12" t="s">
        <v>1891</v>
      </c>
      <c r="G964" s="12" t="s">
        <v>1867</v>
      </c>
      <c r="H964" s="12" t="s">
        <v>1725</v>
      </c>
      <c r="I964" s="12" t="s">
        <v>3116</v>
      </c>
      <c r="J964" s="12">
        <v>0</v>
      </c>
      <c r="M964" s="12" t="s">
        <v>3118</v>
      </c>
    </row>
    <row r="965" spans="1:13" x14ac:dyDescent="0.25">
      <c r="A965" s="12">
        <v>29879</v>
      </c>
      <c r="B965" s="12" t="s">
        <v>2017</v>
      </c>
      <c r="C965" s="12" t="s">
        <v>36</v>
      </c>
      <c r="D965" s="12" t="s">
        <v>1722</v>
      </c>
      <c r="E965" s="12" t="s">
        <v>3190</v>
      </c>
      <c r="F965" s="12" t="s">
        <v>1794</v>
      </c>
      <c r="G965" s="12" t="s">
        <v>1792</v>
      </c>
      <c r="H965" s="12" t="s">
        <v>1822</v>
      </c>
      <c r="I965" s="12" t="s">
        <v>3116</v>
      </c>
      <c r="J965" s="12">
        <v>0</v>
      </c>
      <c r="L965" s="12" t="s">
        <v>4105</v>
      </c>
      <c r="M965" s="12" t="s">
        <v>4106</v>
      </c>
    </row>
    <row r="966" spans="1:13" x14ac:dyDescent="0.25">
      <c r="A966" s="12">
        <v>56570</v>
      </c>
      <c r="B966" s="12" t="s">
        <v>4107</v>
      </c>
      <c r="C966" s="12" t="s">
        <v>213</v>
      </c>
      <c r="D966" s="12" t="s">
        <v>1722</v>
      </c>
      <c r="E966" s="12" t="s">
        <v>3239</v>
      </c>
      <c r="F966" s="12" t="s">
        <v>1775</v>
      </c>
      <c r="G966" s="12" t="s">
        <v>1743</v>
      </c>
      <c r="H966" s="12" t="s">
        <v>1720</v>
      </c>
      <c r="I966" s="12" t="s">
        <v>3351</v>
      </c>
      <c r="J966" s="12">
        <v>0</v>
      </c>
      <c r="L966" s="12" t="s">
        <v>4108</v>
      </c>
      <c r="M966" s="12" t="s">
        <v>4109</v>
      </c>
    </row>
    <row r="967" spans="1:13" x14ac:dyDescent="0.25">
      <c r="A967" s="12">
        <v>7843</v>
      </c>
      <c r="B967" s="12" t="s">
        <v>259</v>
      </c>
      <c r="C967" s="12" t="s">
        <v>172</v>
      </c>
      <c r="D967" s="12" t="s">
        <v>1722</v>
      </c>
      <c r="E967" s="12" t="s">
        <v>3128</v>
      </c>
      <c r="F967" s="12" t="s">
        <v>1995</v>
      </c>
      <c r="G967" s="12" t="s">
        <v>1765</v>
      </c>
      <c r="H967" s="12" t="s">
        <v>1764</v>
      </c>
      <c r="I967" s="12" t="s">
        <v>3116</v>
      </c>
      <c r="J967" s="12">
        <v>0</v>
      </c>
      <c r="L967" s="12" t="s">
        <v>3743</v>
      </c>
      <c r="M967" s="12" t="s">
        <v>3118</v>
      </c>
    </row>
    <row r="968" spans="1:13" x14ac:dyDescent="0.25">
      <c r="A968" s="12">
        <v>7844</v>
      </c>
      <c r="B968" s="12" t="s">
        <v>2373</v>
      </c>
      <c r="C968" s="12" t="s">
        <v>59</v>
      </c>
      <c r="D968" s="12" t="s">
        <v>1722</v>
      </c>
      <c r="E968" s="12" t="s">
        <v>3134</v>
      </c>
      <c r="F968" s="12" t="s">
        <v>1921</v>
      </c>
      <c r="G968" s="12" t="s">
        <v>1721</v>
      </c>
      <c r="H968" s="12" t="s">
        <v>1720</v>
      </c>
      <c r="I968" s="12" t="s">
        <v>3116</v>
      </c>
      <c r="J968" s="12">
        <v>0</v>
      </c>
      <c r="L968" s="12" t="s">
        <v>4110</v>
      </c>
      <c r="M968" s="12" t="s">
        <v>3118</v>
      </c>
    </row>
    <row r="969" spans="1:13" x14ac:dyDescent="0.25">
      <c r="A969" s="12">
        <v>61178</v>
      </c>
      <c r="B969" s="12" t="s">
        <v>2756</v>
      </c>
      <c r="C969" s="12" t="s">
        <v>21</v>
      </c>
      <c r="D969" s="12" t="s">
        <v>1722</v>
      </c>
      <c r="E969" s="12" t="s">
        <v>3121</v>
      </c>
      <c r="F969" s="12" t="s">
        <v>1962</v>
      </c>
      <c r="G969" s="12" t="s">
        <v>1837</v>
      </c>
      <c r="H969" s="12" t="s">
        <v>1725</v>
      </c>
      <c r="I969" s="12" t="s">
        <v>3116</v>
      </c>
      <c r="J969" s="12">
        <v>0</v>
      </c>
      <c r="L969" s="12" t="s">
        <v>4111</v>
      </c>
      <c r="M969" s="12" t="s">
        <v>4112</v>
      </c>
    </row>
    <row r="970" spans="1:13" x14ac:dyDescent="0.25">
      <c r="A970" s="12">
        <v>41343</v>
      </c>
      <c r="B970" s="12" t="s">
        <v>4113</v>
      </c>
      <c r="C970" s="12" t="s">
        <v>84</v>
      </c>
      <c r="D970" s="12" t="s">
        <v>1722</v>
      </c>
      <c r="E970" s="12" t="s">
        <v>3168</v>
      </c>
      <c r="F970" s="12" t="s">
        <v>1870</v>
      </c>
      <c r="G970" s="12" t="s">
        <v>1721</v>
      </c>
      <c r="H970" s="12" t="s">
        <v>1720</v>
      </c>
      <c r="I970" s="12" t="s">
        <v>3116</v>
      </c>
      <c r="J970" s="12">
        <v>0</v>
      </c>
      <c r="L970" s="12" t="s">
        <v>4114</v>
      </c>
      <c r="M970" s="12" t="s">
        <v>3118</v>
      </c>
    </row>
    <row r="971" spans="1:13" x14ac:dyDescent="0.25">
      <c r="A971" s="12">
        <v>57931</v>
      </c>
      <c r="B971" s="12" t="s">
        <v>4115</v>
      </c>
      <c r="C971" s="12" t="s">
        <v>84</v>
      </c>
      <c r="D971" s="12" t="s">
        <v>1722</v>
      </c>
      <c r="E971" s="12" t="s">
        <v>3907</v>
      </c>
      <c r="F971" s="12" t="s">
        <v>2011</v>
      </c>
      <c r="G971" s="12" t="s">
        <v>1975</v>
      </c>
      <c r="H971" s="12" t="s">
        <v>1782</v>
      </c>
      <c r="I971" s="12" t="s">
        <v>3116</v>
      </c>
      <c r="J971" s="12">
        <v>0</v>
      </c>
      <c r="L971" s="12" t="s">
        <v>3182</v>
      </c>
      <c r="M971" s="12" t="s">
        <v>3118</v>
      </c>
    </row>
    <row r="972" spans="1:13" x14ac:dyDescent="0.25">
      <c r="A972" s="12">
        <v>57320</v>
      </c>
      <c r="B972" s="12" t="s">
        <v>4116</v>
      </c>
      <c r="C972" s="12" t="s">
        <v>84</v>
      </c>
      <c r="D972" s="12" t="s">
        <v>1722</v>
      </c>
      <c r="E972" s="12" t="s">
        <v>3211</v>
      </c>
      <c r="F972" s="12" t="s">
        <v>2072</v>
      </c>
      <c r="G972" s="12" t="s">
        <v>1783</v>
      </c>
      <c r="H972" s="12" t="s">
        <v>1782</v>
      </c>
      <c r="I972" s="12" t="s">
        <v>3142</v>
      </c>
      <c r="J972" s="12">
        <v>0</v>
      </c>
      <c r="L972" s="12" t="s">
        <v>2341</v>
      </c>
      <c r="M972" s="12" t="s">
        <v>4117</v>
      </c>
    </row>
    <row r="973" spans="1:13" x14ac:dyDescent="0.25">
      <c r="A973" s="12">
        <v>40300</v>
      </c>
      <c r="B973" s="12" t="s">
        <v>988</v>
      </c>
      <c r="C973" s="12" t="s">
        <v>27</v>
      </c>
      <c r="D973" s="12" t="s">
        <v>1722</v>
      </c>
      <c r="E973" s="12" t="s">
        <v>3128</v>
      </c>
      <c r="F973" s="12" t="s">
        <v>2010</v>
      </c>
      <c r="G973" s="12" t="s">
        <v>1823</v>
      </c>
      <c r="H973" s="12" t="s">
        <v>1822</v>
      </c>
      <c r="I973" s="12" t="s">
        <v>3116</v>
      </c>
      <c r="J973" s="12">
        <v>0</v>
      </c>
      <c r="L973" s="12" t="s">
        <v>3117</v>
      </c>
      <c r="M973" s="12" t="s">
        <v>3118</v>
      </c>
    </row>
    <row r="974" spans="1:13" x14ac:dyDescent="0.25">
      <c r="A974" s="12">
        <v>50895</v>
      </c>
      <c r="B974" s="12" t="s">
        <v>1934</v>
      </c>
      <c r="C974" s="12" t="s">
        <v>31</v>
      </c>
      <c r="D974" s="12" t="s">
        <v>1722</v>
      </c>
      <c r="E974" s="12" t="s">
        <v>3139</v>
      </c>
      <c r="F974" s="12" t="s">
        <v>1775</v>
      </c>
      <c r="G974" s="12" t="s">
        <v>1743</v>
      </c>
      <c r="H974" s="12" t="s">
        <v>1720</v>
      </c>
      <c r="I974" s="12" t="s">
        <v>3351</v>
      </c>
      <c r="J974" s="12">
        <v>0</v>
      </c>
      <c r="L974" s="12" t="s">
        <v>4118</v>
      </c>
      <c r="M974" s="12" t="s">
        <v>4119</v>
      </c>
    </row>
    <row r="975" spans="1:13" x14ac:dyDescent="0.25">
      <c r="A975" s="12">
        <v>28826</v>
      </c>
      <c r="B975" s="12" t="s">
        <v>4120</v>
      </c>
      <c r="C975" s="12" t="s">
        <v>27</v>
      </c>
      <c r="D975" s="12" t="s">
        <v>1722</v>
      </c>
      <c r="E975" s="12" t="s">
        <v>3239</v>
      </c>
      <c r="F975" s="12" t="s">
        <v>1728</v>
      </c>
      <c r="G975" s="12" t="s">
        <v>1729</v>
      </c>
      <c r="H975" s="12" t="s">
        <v>1720</v>
      </c>
      <c r="I975" s="12" t="s">
        <v>3116</v>
      </c>
      <c r="J975" s="12">
        <v>0</v>
      </c>
      <c r="L975" s="12" t="s">
        <v>4121</v>
      </c>
      <c r="M975" s="12" t="s">
        <v>3118</v>
      </c>
    </row>
    <row r="976" spans="1:13" x14ac:dyDescent="0.25">
      <c r="A976" s="12">
        <v>46657</v>
      </c>
      <c r="B976" s="12" t="s">
        <v>4122</v>
      </c>
      <c r="C976" s="12" t="s">
        <v>27</v>
      </c>
      <c r="D976" s="12" t="s">
        <v>1722</v>
      </c>
      <c r="E976" s="12" t="s">
        <v>3134</v>
      </c>
      <c r="F976" s="12" t="s">
        <v>1962</v>
      </c>
      <c r="G976" s="12" t="s">
        <v>1837</v>
      </c>
      <c r="H976" s="12" t="s">
        <v>1725</v>
      </c>
      <c r="I976" s="12" t="s">
        <v>3116</v>
      </c>
      <c r="J976" s="12">
        <v>0</v>
      </c>
      <c r="L976" s="12" t="s">
        <v>3117</v>
      </c>
      <c r="M976" s="12" t="s">
        <v>3118</v>
      </c>
    </row>
    <row r="977" spans="1:13" x14ac:dyDescent="0.25">
      <c r="A977" s="12">
        <v>830251</v>
      </c>
      <c r="B977" s="12" t="s">
        <v>4123</v>
      </c>
      <c r="C977" s="12" t="s">
        <v>4124</v>
      </c>
      <c r="D977" s="12" t="s">
        <v>1722</v>
      </c>
      <c r="E977" s="12" t="s">
        <v>3255</v>
      </c>
      <c r="F977" s="12" t="s">
        <v>2072</v>
      </c>
      <c r="G977" s="12" t="s">
        <v>1783</v>
      </c>
      <c r="H977" s="12" t="s">
        <v>1782</v>
      </c>
      <c r="I977" s="12" t="s">
        <v>3142</v>
      </c>
      <c r="J977" s="12">
        <v>0</v>
      </c>
      <c r="M977" s="12" t="s">
        <v>3118</v>
      </c>
    </row>
    <row r="978" spans="1:13" x14ac:dyDescent="0.25">
      <c r="A978" s="12">
        <v>7903</v>
      </c>
      <c r="B978" s="12" t="s">
        <v>634</v>
      </c>
      <c r="C978" s="12" t="s">
        <v>52</v>
      </c>
      <c r="D978" s="12" t="s">
        <v>1722</v>
      </c>
      <c r="E978" s="12" t="s">
        <v>3128</v>
      </c>
      <c r="F978" s="12" t="s">
        <v>2010</v>
      </c>
      <c r="G978" s="12" t="s">
        <v>1823</v>
      </c>
      <c r="H978" s="12" t="s">
        <v>1822</v>
      </c>
      <c r="I978" s="12" t="s">
        <v>3116</v>
      </c>
      <c r="J978" s="12">
        <v>0</v>
      </c>
      <c r="L978" s="12" t="s">
        <v>3117</v>
      </c>
      <c r="M978" s="12" t="s">
        <v>3118</v>
      </c>
    </row>
    <row r="979" spans="1:13" x14ac:dyDescent="0.25">
      <c r="A979" s="12">
        <v>23219</v>
      </c>
      <c r="B979" s="12" t="s">
        <v>4125</v>
      </c>
      <c r="C979" s="12" t="s">
        <v>27</v>
      </c>
      <c r="D979" s="12" t="s">
        <v>1722</v>
      </c>
      <c r="E979" s="12" t="s">
        <v>3166</v>
      </c>
      <c r="F979" s="12" t="s">
        <v>1836</v>
      </c>
      <c r="G979" s="12" t="s">
        <v>1837</v>
      </c>
      <c r="H979" s="12" t="s">
        <v>1725</v>
      </c>
      <c r="I979" s="12" t="s">
        <v>3116</v>
      </c>
      <c r="J979" s="12">
        <v>0</v>
      </c>
      <c r="M979" s="12" t="s">
        <v>3118</v>
      </c>
    </row>
    <row r="980" spans="1:13" x14ac:dyDescent="0.25">
      <c r="A980" s="12">
        <v>7915</v>
      </c>
      <c r="B980" s="12" t="s">
        <v>4126</v>
      </c>
      <c r="C980" s="12" t="s">
        <v>27</v>
      </c>
      <c r="D980" s="12" t="s">
        <v>1722</v>
      </c>
      <c r="E980" s="12" t="s">
        <v>3146</v>
      </c>
      <c r="F980" s="12" t="s">
        <v>1761</v>
      </c>
      <c r="G980" s="12" t="s">
        <v>1762</v>
      </c>
      <c r="H980" s="12" t="s">
        <v>1782</v>
      </c>
      <c r="I980" s="12" t="s">
        <v>1762</v>
      </c>
      <c r="J980" s="12">
        <v>0</v>
      </c>
      <c r="L980" s="12" t="s">
        <v>3117</v>
      </c>
      <c r="M980" s="12" t="s">
        <v>3118</v>
      </c>
    </row>
    <row r="981" spans="1:13" x14ac:dyDescent="0.25">
      <c r="A981" s="12">
        <v>29824</v>
      </c>
      <c r="B981" s="12" t="s">
        <v>4127</v>
      </c>
      <c r="C981" s="12" t="s">
        <v>84</v>
      </c>
      <c r="D981" s="12" t="s">
        <v>1722</v>
      </c>
      <c r="E981" s="12" t="s">
        <v>3115</v>
      </c>
      <c r="F981" s="12" t="s">
        <v>1794</v>
      </c>
      <c r="G981" s="12" t="s">
        <v>1792</v>
      </c>
      <c r="H981" s="12" t="s">
        <v>1822</v>
      </c>
      <c r="I981" s="12" t="s">
        <v>3116</v>
      </c>
      <c r="J981" s="12">
        <v>0</v>
      </c>
      <c r="L981" s="12" t="s">
        <v>4128</v>
      </c>
      <c r="M981" s="12" t="s">
        <v>3118</v>
      </c>
    </row>
    <row r="982" spans="1:13" x14ac:dyDescent="0.25">
      <c r="A982" s="12">
        <v>8037</v>
      </c>
      <c r="B982" s="12" t="s">
        <v>2374</v>
      </c>
      <c r="C982" s="12" t="s">
        <v>59</v>
      </c>
      <c r="D982" s="12" t="s">
        <v>1722</v>
      </c>
      <c r="E982" s="12" t="s">
        <v>3121</v>
      </c>
      <c r="F982" s="12" t="s">
        <v>1908</v>
      </c>
      <c r="G982" s="12" t="s">
        <v>1909</v>
      </c>
      <c r="H982" s="12" t="s">
        <v>1725</v>
      </c>
      <c r="I982" s="12" t="s">
        <v>3116</v>
      </c>
      <c r="J982" s="12">
        <v>0</v>
      </c>
      <c r="L982" s="12" t="s">
        <v>3216</v>
      </c>
      <c r="M982" s="12" t="s">
        <v>3118</v>
      </c>
    </row>
    <row r="983" spans="1:13" x14ac:dyDescent="0.25">
      <c r="A983" s="12">
        <v>8027</v>
      </c>
      <c r="B983" s="12" t="s">
        <v>994</v>
      </c>
      <c r="C983" s="12" t="s">
        <v>27</v>
      </c>
      <c r="D983" s="12" t="s">
        <v>1722</v>
      </c>
      <c r="E983" s="12" t="s">
        <v>3128</v>
      </c>
      <c r="F983" s="12" t="s">
        <v>1941</v>
      </c>
      <c r="G983" s="12" t="s">
        <v>1867</v>
      </c>
      <c r="H983" s="12" t="s">
        <v>1725</v>
      </c>
      <c r="I983" s="12" t="s">
        <v>3116</v>
      </c>
      <c r="J983" s="12">
        <v>0</v>
      </c>
      <c r="L983" s="12" t="s">
        <v>4040</v>
      </c>
      <c r="M983" s="12" t="s">
        <v>3118</v>
      </c>
    </row>
    <row r="984" spans="1:13" x14ac:dyDescent="0.25">
      <c r="A984" s="12">
        <v>8031</v>
      </c>
      <c r="B984" s="12" t="s">
        <v>995</v>
      </c>
      <c r="C984" s="12" t="s">
        <v>21</v>
      </c>
      <c r="D984" s="12" t="s">
        <v>1722</v>
      </c>
      <c r="E984" s="12" t="s">
        <v>3128</v>
      </c>
      <c r="F984" s="12" t="s">
        <v>1735</v>
      </c>
      <c r="G984" s="12" t="s">
        <v>1721</v>
      </c>
      <c r="H984" s="12" t="s">
        <v>1720</v>
      </c>
      <c r="I984" s="12" t="s">
        <v>3116</v>
      </c>
      <c r="J984" s="12">
        <v>0</v>
      </c>
      <c r="L984" s="12" t="s">
        <v>3127</v>
      </c>
      <c r="M984" s="12" t="s">
        <v>3118</v>
      </c>
    </row>
    <row r="985" spans="1:13" x14ac:dyDescent="0.25">
      <c r="A985" s="12">
        <v>8042</v>
      </c>
      <c r="B985" s="12" t="s">
        <v>2375</v>
      </c>
      <c r="C985" s="12" t="s">
        <v>59</v>
      </c>
      <c r="D985" s="12" t="s">
        <v>1722</v>
      </c>
      <c r="E985" s="12" t="s">
        <v>3121</v>
      </c>
      <c r="F985" s="12" t="s">
        <v>1752</v>
      </c>
      <c r="G985" s="12" t="s">
        <v>1754</v>
      </c>
      <c r="H985" s="12" t="s">
        <v>1753</v>
      </c>
      <c r="I985" s="12" t="s">
        <v>3116</v>
      </c>
      <c r="J985" s="12">
        <v>0</v>
      </c>
      <c r="L985" s="12" t="s">
        <v>3216</v>
      </c>
      <c r="M985" s="12" t="s">
        <v>3118</v>
      </c>
    </row>
    <row r="986" spans="1:13" x14ac:dyDescent="0.25">
      <c r="A986" s="12">
        <v>39977</v>
      </c>
      <c r="B986" s="12" t="s">
        <v>4129</v>
      </c>
      <c r="C986" s="12" t="s">
        <v>31</v>
      </c>
      <c r="D986" s="12" t="s">
        <v>1722</v>
      </c>
      <c r="E986" s="12" t="s">
        <v>3119</v>
      </c>
      <c r="F986" s="12" t="s">
        <v>1755</v>
      </c>
      <c r="G986" s="12" t="s">
        <v>1757</v>
      </c>
      <c r="H986" s="12" t="s">
        <v>1756</v>
      </c>
      <c r="I986" s="12" t="s">
        <v>3129</v>
      </c>
      <c r="J986" s="12">
        <v>0</v>
      </c>
      <c r="L986" s="12" t="s">
        <v>4130</v>
      </c>
      <c r="M986" s="12" t="s">
        <v>4131</v>
      </c>
    </row>
    <row r="987" spans="1:13" x14ac:dyDescent="0.25">
      <c r="A987" s="12">
        <v>33272</v>
      </c>
      <c r="B987" s="12" t="s">
        <v>1999</v>
      </c>
      <c r="C987" s="12" t="s">
        <v>27</v>
      </c>
      <c r="D987" s="12" t="s">
        <v>1722</v>
      </c>
      <c r="E987" s="12" t="s">
        <v>3121</v>
      </c>
      <c r="F987" s="12" t="s">
        <v>1732</v>
      </c>
      <c r="G987" s="12" t="s">
        <v>1731</v>
      </c>
      <c r="H987" s="12" t="s">
        <v>1720</v>
      </c>
      <c r="I987" s="12" t="s">
        <v>3116</v>
      </c>
      <c r="J987" s="12">
        <v>0</v>
      </c>
      <c r="L987" s="12" t="s">
        <v>3117</v>
      </c>
      <c r="M987" s="12" t="s">
        <v>3118</v>
      </c>
    </row>
    <row r="988" spans="1:13" x14ac:dyDescent="0.25">
      <c r="A988" s="12">
        <v>8051</v>
      </c>
      <c r="B988" s="12" t="s">
        <v>2223</v>
      </c>
      <c r="C988" s="12" t="s">
        <v>21</v>
      </c>
      <c r="D988" s="12" t="s">
        <v>1722</v>
      </c>
      <c r="E988" s="12" t="s">
        <v>3141</v>
      </c>
      <c r="F988" s="12" t="s">
        <v>1860</v>
      </c>
      <c r="G988" s="12" t="s">
        <v>1816</v>
      </c>
      <c r="H988" s="12" t="s">
        <v>1725</v>
      </c>
      <c r="I988" s="12" t="s">
        <v>3116</v>
      </c>
      <c r="J988" s="12">
        <v>0</v>
      </c>
      <c r="L988" s="12" t="s">
        <v>3140</v>
      </c>
      <c r="M988" s="12" t="s">
        <v>3118</v>
      </c>
    </row>
    <row r="989" spans="1:13" x14ac:dyDescent="0.25">
      <c r="A989" s="12">
        <v>22507</v>
      </c>
      <c r="B989" s="12" t="s">
        <v>2034</v>
      </c>
      <c r="C989" s="12" t="s">
        <v>172</v>
      </c>
      <c r="D989" s="12" t="s">
        <v>1722</v>
      </c>
      <c r="E989" s="12" t="s">
        <v>3146</v>
      </c>
      <c r="F989" s="12" t="s">
        <v>1815</v>
      </c>
      <c r="G989" s="12" t="s">
        <v>1816</v>
      </c>
      <c r="H989" s="12" t="s">
        <v>1725</v>
      </c>
      <c r="I989" s="12" t="s">
        <v>3116</v>
      </c>
      <c r="J989" s="12">
        <v>0</v>
      </c>
      <c r="L989" s="12" t="s">
        <v>3743</v>
      </c>
      <c r="M989" s="12" t="s">
        <v>3118</v>
      </c>
    </row>
    <row r="990" spans="1:13" x14ac:dyDescent="0.25">
      <c r="A990" s="12">
        <v>30108</v>
      </c>
      <c r="B990" s="12" t="s">
        <v>2550</v>
      </c>
      <c r="C990" s="12" t="s">
        <v>27</v>
      </c>
      <c r="D990" s="12" t="s">
        <v>1722</v>
      </c>
      <c r="E990" s="12" t="s">
        <v>3195</v>
      </c>
      <c r="F990" s="12" t="s">
        <v>2014</v>
      </c>
      <c r="G990" s="12" t="s">
        <v>1834</v>
      </c>
      <c r="H990" s="12" t="s">
        <v>1833</v>
      </c>
      <c r="I990" s="12" t="s">
        <v>3116</v>
      </c>
      <c r="J990" s="12">
        <v>0</v>
      </c>
      <c r="L990" s="12" t="s">
        <v>4132</v>
      </c>
      <c r="M990" s="12" t="s">
        <v>3118</v>
      </c>
    </row>
    <row r="991" spans="1:13" x14ac:dyDescent="0.25">
      <c r="A991" s="12">
        <v>51502</v>
      </c>
      <c r="B991" s="12" t="s">
        <v>4133</v>
      </c>
      <c r="C991" s="12" t="s">
        <v>84</v>
      </c>
      <c r="D991" s="12" t="s">
        <v>1722</v>
      </c>
      <c r="E991" s="12" t="s">
        <v>3375</v>
      </c>
      <c r="F991" s="12" t="s">
        <v>1730</v>
      </c>
      <c r="G991" s="12" t="s">
        <v>1731</v>
      </c>
      <c r="H991" s="12" t="s">
        <v>1720</v>
      </c>
      <c r="I991" s="12" t="s">
        <v>3116</v>
      </c>
      <c r="J991" s="12">
        <v>0</v>
      </c>
      <c r="M991" s="12" t="s">
        <v>3118</v>
      </c>
    </row>
    <row r="992" spans="1:13" x14ac:dyDescent="0.25">
      <c r="A992" s="12">
        <v>828319</v>
      </c>
      <c r="B992" s="12" t="s">
        <v>4134</v>
      </c>
      <c r="C992" s="12" t="s">
        <v>84</v>
      </c>
      <c r="D992" s="12" t="s">
        <v>1722</v>
      </c>
      <c r="E992" s="12" t="s">
        <v>3137</v>
      </c>
      <c r="F992" s="12" t="s">
        <v>1735</v>
      </c>
      <c r="G992" s="12" t="s">
        <v>1721</v>
      </c>
      <c r="H992" s="12" t="s">
        <v>1720</v>
      </c>
      <c r="I992" s="12" t="s">
        <v>3116</v>
      </c>
      <c r="J992" s="12">
        <v>0</v>
      </c>
      <c r="L992" s="12" t="s">
        <v>3182</v>
      </c>
      <c r="M992" s="12" t="s">
        <v>3118</v>
      </c>
    </row>
    <row r="993" spans="1:13" x14ac:dyDescent="0.25">
      <c r="A993" s="12">
        <v>831913</v>
      </c>
      <c r="B993" s="12" t="s">
        <v>1751</v>
      </c>
      <c r="C993" s="12" t="s">
        <v>1750</v>
      </c>
      <c r="D993" s="12" t="s">
        <v>1722</v>
      </c>
      <c r="E993" s="12" t="s">
        <v>3172</v>
      </c>
      <c r="F993" s="12" t="s">
        <v>1749</v>
      </c>
      <c r="G993" s="12" t="s">
        <v>1746</v>
      </c>
      <c r="H993" s="12" t="s">
        <v>1720</v>
      </c>
      <c r="I993" s="12" t="s">
        <v>3116</v>
      </c>
      <c r="J993" s="12">
        <v>0</v>
      </c>
      <c r="L993" s="12" t="s">
        <v>3182</v>
      </c>
      <c r="M993" s="12" t="s">
        <v>3118</v>
      </c>
    </row>
    <row r="994" spans="1:13" x14ac:dyDescent="0.25">
      <c r="A994" s="12">
        <v>8074</v>
      </c>
      <c r="B994" s="12" t="s">
        <v>996</v>
      </c>
      <c r="C994" s="12" t="s">
        <v>172</v>
      </c>
      <c r="D994" s="12" t="s">
        <v>1722</v>
      </c>
      <c r="E994" s="12" t="s">
        <v>3150</v>
      </c>
      <c r="F994" s="12" t="s">
        <v>1897</v>
      </c>
      <c r="G994" s="12" t="s">
        <v>1898</v>
      </c>
      <c r="H994" s="12" t="s">
        <v>1720</v>
      </c>
      <c r="I994" s="12" t="s">
        <v>3116</v>
      </c>
      <c r="J994" s="12">
        <v>0</v>
      </c>
      <c r="L994" s="12" t="s">
        <v>4135</v>
      </c>
      <c r="M994" s="12" t="s">
        <v>4136</v>
      </c>
    </row>
    <row r="995" spans="1:13" x14ac:dyDescent="0.25">
      <c r="A995" s="12">
        <v>8082</v>
      </c>
      <c r="B995" s="12" t="s">
        <v>260</v>
      </c>
      <c r="C995" s="12" t="s">
        <v>31</v>
      </c>
      <c r="D995" s="12" t="s">
        <v>1722</v>
      </c>
      <c r="E995" s="12" t="s">
        <v>3128</v>
      </c>
      <c r="F995" s="12" t="s">
        <v>1817</v>
      </c>
      <c r="G995" s="12" t="s">
        <v>1816</v>
      </c>
      <c r="H995" s="12" t="s">
        <v>1725</v>
      </c>
      <c r="I995" s="12" t="s">
        <v>3116</v>
      </c>
      <c r="J995" s="12">
        <v>0</v>
      </c>
      <c r="L995" s="12" t="s">
        <v>4137</v>
      </c>
      <c r="M995" s="12" t="s">
        <v>4138</v>
      </c>
    </row>
    <row r="996" spans="1:13" x14ac:dyDescent="0.25">
      <c r="A996" s="12">
        <v>30021</v>
      </c>
      <c r="B996" s="12" t="s">
        <v>4139</v>
      </c>
      <c r="C996" s="12" t="s">
        <v>172</v>
      </c>
      <c r="D996" s="12" t="s">
        <v>1722</v>
      </c>
      <c r="E996" s="12" t="s">
        <v>3172</v>
      </c>
      <c r="F996" s="12" t="s">
        <v>2014</v>
      </c>
      <c r="G996" s="12" t="s">
        <v>1834</v>
      </c>
      <c r="H996" s="12" t="s">
        <v>1833</v>
      </c>
      <c r="I996" s="12" t="s">
        <v>3116</v>
      </c>
      <c r="J996" s="12">
        <v>0</v>
      </c>
      <c r="L996" s="12" t="s">
        <v>3144</v>
      </c>
      <c r="M996" s="12" t="s">
        <v>3118</v>
      </c>
    </row>
    <row r="997" spans="1:13" x14ac:dyDescent="0.25">
      <c r="A997" s="12">
        <v>30088</v>
      </c>
      <c r="B997" s="12" t="s">
        <v>261</v>
      </c>
      <c r="C997" s="12" t="s">
        <v>172</v>
      </c>
      <c r="D997" s="12" t="s">
        <v>1722</v>
      </c>
      <c r="E997" s="12" t="s">
        <v>3642</v>
      </c>
      <c r="F997" s="12" t="s">
        <v>2014</v>
      </c>
      <c r="G997" s="12" t="s">
        <v>1834</v>
      </c>
      <c r="H997" s="12" t="s">
        <v>1833</v>
      </c>
      <c r="I997" s="12" t="s">
        <v>3116</v>
      </c>
      <c r="J997" s="12">
        <v>0</v>
      </c>
      <c r="L997" s="12" t="s">
        <v>3144</v>
      </c>
      <c r="M997" s="12" t="s">
        <v>3118</v>
      </c>
    </row>
    <row r="998" spans="1:13" x14ac:dyDescent="0.25">
      <c r="A998" s="12">
        <v>40970</v>
      </c>
      <c r="B998" s="12" t="s">
        <v>4140</v>
      </c>
      <c r="C998" s="12" t="s">
        <v>59</v>
      </c>
      <c r="D998" s="12" t="s">
        <v>1722</v>
      </c>
      <c r="E998" s="12" t="s">
        <v>3282</v>
      </c>
      <c r="F998" s="12" t="s">
        <v>1737</v>
      </c>
      <c r="G998" s="12" t="s">
        <v>1721</v>
      </c>
      <c r="H998" s="12" t="s">
        <v>1720</v>
      </c>
      <c r="I998" s="12" t="s">
        <v>3116</v>
      </c>
      <c r="J998" s="12">
        <v>0</v>
      </c>
      <c r="L998" s="12" t="s">
        <v>4141</v>
      </c>
      <c r="M998" s="12" t="s">
        <v>4142</v>
      </c>
    </row>
    <row r="999" spans="1:13" x14ac:dyDescent="0.25">
      <c r="A999" s="12">
        <v>15072</v>
      </c>
      <c r="B999" s="12" t="s">
        <v>4143</v>
      </c>
      <c r="C999" s="12" t="s">
        <v>21</v>
      </c>
      <c r="D999" s="12" t="s">
        <v>1722</v>
      </c>
      <c r="E999" s="12" t="s">
        <v>3128</v>
      </c>
      <c r="F999" s="12" t="s">
        <v>1863</v>
      </c>
      <c r="G999" s="12" t="s">
        <v>1865</v>
      </c>
      <c r="H999" s="12" t="s">
        <v>1864</v>
      </c>
      <c r="I999" s="12" t="s">
        <v>3240</v>
      </c>
      <c r="J999" s="12">
        <v>0</v>
      </c>
      <c r="L999" s="12" t="s">
        <v>4144</v>
      </c>
      <c r="M999" s="12" t="s">
        <v>4145</v>
      </c>
    </row>
    <row r="1000" spans="1:13" x14ac:dyDescent="0.25">
      <c r="A1000" s="12">
        <v>8104</v>
      </c>
      <c r="B1000" s="12" t="s">
        <v>635</v>
      </c>
      <c r="C1000" s="12" t="s">
        <v>211</v>
      </c>
      <c r="D1000" s="12" t="s">
        <v>1722</v>
      </c>
      <c r="E1000" s="12" t="s">
        <v>3128</v>
      </c>
      <c r="F1000" s="12" t="s">
        <v>1943</v>
      </c>
      <c r="G1000" s="12" t="s">
        <v>1944</v>
      </c>
      <c r="H1000" s="12" t="s">
        <v>1782</v>
      </c>
      <c r="I1000" s="12" t="s">
        <v>3142</v>
      </c>
      <c r="J1000" s="12">
        <v>0</v>
      </c>
      <c r="L1000" s="12" t="s">
        <v>3191</v>
      </c>
      <c r="M1000" s="12" t="s">
        <v>3118</v>
      </c>
    </row>
    <row r="1001" spans="1:13" x14ac:dyDescent="0.25">
      <c r="A1001" s="12">
        <v>33411</v>
      </c>
      <c r="B1001" s="12" t="s">
        <v>999</v>
      </c>
      <c r="C1001" s="12" t="s">
        <v>27</v>
      </c>
      <c r="D1001" s="12" t="s">
        <v>1722</v>
      </c>
      <c r="E1001" s="12" t="s">
        <v>3458</v>
      </c>
      <c r="F1001" s="12" t="s">
        <v>1876</v>
      </c>
      <c r="G1001" s="12" t="s">
        <v>1849</v>
      </c>
      <c r="H1001" s="12" t="s">
        <v>1819</v>
      </c>
      <c r="I1001" s="12" t="s">
        <v>3126</v>
      </c>
      <c r="J1001" s="12">
        <v>0</v>
      </c>
      <c r="L1001" s="12" t="s">
        <v>4146</v>
      </c>
      <c r="M1001" s="12" t="s">
        <v>4147</v>
      </c>
    </row>
    <row r="1002" spans="1:13" x14ac:dyDescent="0.25">
      <c r="A1002" s="12">
        <v>57326</v>
      </c>
      <c r="B1002" s="12" t="s">
        <v>4148</v>
      </c>
      <c r="C1002" s="12" t="s">
        <v>27</v>
      </c>
      <c r="D1002" s="12" t="s">
        <v>1722</v>
      </c>
      <c r="E1002" s="12" t="s">
        <v>3115</v>
      </c>
      <c r="F1002" s="12" t="s">
        <v>1910</v>
      </c>
      <c r="G1002" s="12" t="s">
        <v>1765</v>
      </c>
      <c r="H1002" s="12" t="s">
        <v>1764</v>
      </c>
      <c r="I1002" s="12" t="s">
        <v>3116</v>
      </c>
      <c r="J1002" s="12">
        <v>0</v>
      </c>
      <c r="L1002" s="12" t="s">
        <v>4149</v>
      </c>
      <c r="M1002" s="12" t="s">
        <v>4150</v>
      </c>
    </row>
    <row r="1003" spans="1:13" x14ac:dyDescent="0.25">
      <c r="A1003" s="12">
        <v>33274</v>
      </c>
      <c r="B1003" s="12" t="s">
        <v>1998</v>
      </c>
      <c r="C1003" s="12" t="s">
        <v>27</v>
      </c>
      <c r="D1003" s="12" t="s">
        <v>1722</v>
      </c>
      <c r="E1003" s="12" t="s">
        <v>3141</v>
      </c>
      <c r="F1003" s="12" t="s">
        <v>1846</v>
      </c>
      <c r="G1003" s="12" t="s">
        <v>1726</v>
      </c>
      <c r="H1003" s="12" t="s">
        <v>1725</v>
      </c>
      <c r="I1003" s="12" t="s">
        <v>3116</v>
      </c>
      <c r="J1003" s="12">
        <v>0</v>
      </c>
      <c r="L1003" s="12" t="s">
        <v>4151</v>
      </c>
      <c r="M1003" s="12" t="s">
        <v>4152</v>
      </c>
    </row>
    <row r="1004" spans="1:13" x14ac:dyDescent="0.25">
      <c r="A1004" s="12">
        <v>34079</v>
      </c>
      <c r="B1004" s="12" t="s">
        <v>4153</v>
      </c>
      <c r="C1004" s="12" t="s">
        <v>27</v>
      </c>
      <c r="D1004" s="12" t="s">
        <v>1722</v>
      </c>
      <c r="E1004" s="12" t="s">
        <v>3146</v>
      </c>
      <c r="F1004" s="12" t="s">
        <v>4154</v>
      </c>
      <c r="G1004" s="12" t="s">
        <v>4155</v>
      </c>
      <c r="H1004" s="12" t="s">
        <v>1819</v>
      </c>
      <c r="I1004" s="12" t="s">
        <v>3340</v>
      </c>
      <c r="J1004" s="12">
        <v>0</v>
      </c>
      <c r="L1004" s="12" t="s">
        <v>4156</v>
      </c>
      <c r="M1004" s="12" t="s">
        <v>4157</v>
      </c>
    </row>
    <row r="1005" spans="1:13" x14ac:dyDescent="0.25">
      <c r="A1005" s="12">
        <v>8126</v>
      </c>
      <c r="B1005" s="12" t="s">
        <v>262</v>
      </c>
      <c r="C1005" s="12" t="s">
        <v>27</v>
      </c>
      <c r="D1005" s="12" t="s">
        <v>1722</v>
      </c>
      <c r="E1005" s="12" t="s">
        <v>3115</v>
      </c>
      <c r="F1005" s="12" t="s">
        <v>1924</v>
      </c>
      <c r="G1005" s="12" t="s">
        <v>1852</v>
      </c>
      <c r="H1005" s="12" t="s">
        <v>1720</v>
      </c>
      <c r="I1005" s="12" t="s">
        <v>3116</v>
      </c>
      <c r="J1005" s="12">
        <v>0</v>
      </c>
      <c r="L1005" s="12" t="s">
        <v>3117</v>
      </c>
      <c r="M1005" s="12" t="s">
        <v>3118</v>
      </c>
    </row>
    <row r="1006" spans="1:13" x14ac:dyDescent="0.25">
      <c r="A1006" s="12">
        <v>8112</v>
      </c>
      <c r="B1006" s="12" t="s">
        <v>1000</v>
      </c>
      <c r="C1006" s="12" t="s">
        <v>39</v>
      </c>
      <c r="D1006" s="12" t="s">
        <v>1722</v>
      </c>
      <c r="E1006" s="12" t="s">
        <v>3211</v>
      </c>
      <c r="F1006" s="12" t="s">
        <v>1908</v>
      </c>
      <c r="G1006" s="12" t="s">
        <v>1909</v>
      </c>
      <c r="H1006" s="12" t="s">
        <v>1725</v>
      </c>
      <c r="I1006" s="12" t="s">
        <v>3116</v>
      </c>
      <c r="J1006" s="12">
        <v>0</v>
      </c>
      <c r="L1006" s="12" t="s">
        <v>4158</v>
      </c>
      <c r="M1006" s="12" t="s">
        <v>4159</v>
      </c>
    </row>
    <row r="1007" spans="1:13" x14ac:dyDescent="0.25">
      <c r="A1007" s="12">
        <v>8156</v>
      </c>
      <c r="B1007" s="12" t="s">
        <v>1001</v>
      </c>
      <c r="C1007" s="12" t="s">
        <v>21</v>
      </c>
      <c r="D1007" s="12" t="s">
        <v>1722</v>
      </c>
      <c r="E1007" s="12" t="s">
        <v>3375</v>
      </c>
      <c r="F1007" s="12" t="s">
        <v>1846</v>
      </c>
      <c r="G1007" s="12" t="s">
        <v>1726</v>
      </c>
      <c r="H1007" s="12" t="s">
        <v>1725</v>
      </c>
      <c r="I1007" s="12" t="s">
        <v>3116</v>
      </c>
      <c r="J1007" s="12">
        <v>0</v>
      </c>
      <c r="L1007" s="12" t="s">
        <v>3117</v>
      </c>
      <c r="M1007" s="12" t="s">
        <v>3118</v>
      </c>
    </row>
    <row r="1008" spans="1:13" x14ac:dyDescent="0.25">
      <c r="A1008" s="12">
        <v>8162</v>
      </c>
      <c r="B1008" s="12" t="s">
        <v>1002</v>
      </c>
      <c r="C1008" s="12" t="s">
        <v>252</v>
      </c>
      <c r="D1008" s="12" t="s">
        <v>1722</v>
      </c>
      <c r="E1008" s="12" t="s">
        <v>3218</v>
      </c>
      <c r="F1008" s="12" t="s">
        <v>1836</v>
      </c>
      <c r="G1008" s="12" t="s">
        <v>1837</v>
      </c>
      <c r="H1008" s="12" t="s">
        <v>1725</v>
      </c>
      <c r="I1008" s="12" t="s">
        <v>3116</v>
      </c>
      <c r="J1008" s="12">
        <v>0</v>
      </c>
      <c r="L1008" s="12" t="s">
        <v>3127</v>
      </c>
      <c r="M1008" s="12" t="s">
        <v>3118</v>
      </c>
    </row>
    <row r="1009" spans="1:13" x14ac:dyDescent="0.25">
      <c r="A1009" s="12">
        <v>23217</v>
      </c>
      <c r="B1009" s="12" t="s">
        <v>263</v>
      </c>
      <c r="C1009" s="12" t="s">
        <v>27</v>
      </c>
      <c r="D1009" s="12" t="s">
        <v>1722</v>
      </c>
      <c r="E1009" s="12" t="s">
        <v>3128</v>
      </c>
      <c r="F1009" s="12" t="s">
        <v>1860</v>
      </c>
      <c r="G1009" s="12" t="s">
        <v>1816</v>
      </c>
      <c r="H1009" s="12" t="s">
        <v>1725</v>
      </c>
      <c r="I1009" s="12" t="s">
        <v>3116</v>
      </c>
      <c r="J1009" s="12">
        <v>0</v>
      </c>
      <c r="L1009" s="12" t="s">
        <v>4160</v>
      </c>
      <c r="M1009" s="12" t="s">
        <v>3118</v>
      </c>
    </row>
    <row r="1010" spans="1:13" x14ac:dyDescent="0.25">
      <c r="A1010" s="12">
        <v>57241</v>
      </c>
      <c r="B1010" s="12" t="s">
        <v>264</v>
      </c>
      <c r="C1010" s="12" t="s">
        <v>27</v>
      </c>
      <c r="D1010" s="12" t="s">
        <v>1722</v>
      </c>
      <c r="E1010" s="12" t="s">
        <v>3125</v>
      </c>
      <c r="F1010" s="12" t="s">
        <v>1876</v>
      </c>
      <c r="G1010" s="12" t="s">
        <v>1849</v>
      </c>
      <c r="H1010" s="12" t="s">
        <v>1819</v>
      </c>
      <c r="I1010" s="12" t="s">
        <v>3126</v>
      </c>
      <c r="J1010" s="12">
        <v>0</v>
      </c>
      <c r="L1010" s="12" t="s">
        <v>3470</v>
      </c>
      <c r="M1010" s="12" t="s">
        <v>3118</v>
      </c>
    </row>
    <row r="1011" spans="1:13" x14ac:dyDescent="0.25">
      <c r="A1011" s="12">
        <v>48285</v>
      </c>
      <c r="B1011" s="12" t="s">
        <v>1948</v>
      </c>
      <c r="C1011" s="12" t="s">
        <v>84</v>
      </c>
      <c r="D1011" s="12" t="s">
        <v>1722</v>
      </c>
      <c r="E1011" s="12" t="s">
        <v>3124</v>
      </c>
      <c r="F1011" s="12" t="s">
        <v>1759</v>
      </c>
      <c r="G1011" s="12" t="s">
        <v>1760</v>
      </c>
      <c r="H1011" s="12" t="s">
        <v>1753</v>
      </c>
      <c r="I1011" s="12" t="s">
        <v>3116</v>
      </c>
      <c r="J1011" s="12">
        <v>0</v>
      </c>
      <c r="L1011" s="12" t="s">
        <v>4161</v>
      </c>
      <c r="M1011" s="12" t="s">
        <v>3118</v>
      </c>
    </row>
    <row r="1012" spans="1:13" x14ac:dyDescent="0.25">
      <c r="A1012" s="12">
        <v>51353</v>
      </c>
      <c r="B1012" s="12" t="s">
        <v>1925</v>
      </c>
      <c r="C1012" s="12" t="s">
        <v>84</v>
      </c>
      <c r="D1012" s="12" t="s">
        <v>1722</v>
      </c>
      <c r="E1012" s="12" t="s">
        <v>3509</v>
      </c>
      <c r="F1012" s="12" t="s">
        <v>1775</v>
      </c>
      <c r="G1012" s="12" t="s">
        <v>1743</v>
      </c>
      <c r="H1012" s="12" t="s">
        <v>1720</v>
      </c>
      <c r="I1012" s="12" t="s">
        <v>3351</v>
      </c>
      <c r="J1012" s="12">
        <v>0</v>
      </c>
      <c r="L1012" s="12" t="s">
        <v>3237</v>
      </c>
      <c r="M1012" s="12" t="s">
        <v>3118</v>
      </c>
    </row>
    <row r="1013" spans="1:13" x14ac:dyDescent="0.25">
      <c r="A1013" s="12">
        <v>8207</v>
      </c>
      <c r="B1013" s="12" t="s">
        <v>4162</v>
      </c>
      <c r="C1013" s="12" t="s">
        <v>31</v>
      </c>
      <c r="D1013" s="12" t="s">
        <v>1722</v>
      </c>
      <c r="E1013" s="12" t="s">
        <v>3172</v>
      </c>
      <c r="F1013" s="12" t="s">
        <v>2031</v>
      </c>
      <c r="G1013" s="12" t="s">
        <v>2032</v>
      </c>
      <c r="H1013" s="12" t="s">
        <v>1782</v>
      </c>
      <c r="I1013" s="12" t="s">
        <v>2031</v>
      </c>
      <c r="J1013" s="12">
        <v>0</v>
      </c>
      <c r="L1013" s="12" t="s">
        <v>3149</v>
      </c>
      <c r="M1013" s="12" t="s">
        <v>3118</v>
      </c>
    </row>
    <row r="1014" spans="1:13" x14ac:dyDescent="0.25">
      <c r="A1014" s="12">
        <v>23102</v>
      </c>
      <c r="B1014" s="12" t="s">
        <v>1006</v>
      </c>
      <c r="C1014" s="12" t="s">
        <v>41</v>
      </c>
      <c r="D1014" s="12" t="s">
        <v>1722</v>
      </c>
      <c r="E1014" s="12" t="s">
        <v>3146</v>
      </c>
      <c r="F1014" s="12" t="s">
        <v>1910</v>
      </c>
      <c r="G1014" s="12" t="s">
        <v>1765</v>
      </c>
      <c r="H1014" s="12" t="s">
        <v>1764</v>
      </c>
      <c r="I1014" s="12" t="s">
        <v>3116</v>
      </c>
      <c r="J1014" s="12">
        <v>0</v>
      </c>
      <c r="L1014" s="12" t="s">
        <v>4064</v>
      </c>
      <c r="M1014" s="12" t="s">
        <v>3118</v>
      </c>
    </row>
    <row r="1015" spans="1:13" x14ac:dyDescent="0.25">
      <c r="A1015" s="12">
        <v>8212</v>
      </c>
      <c r="B1015" s="12" t="s">
        <v>1008</v>
      </c>
      <c r="C1015" s="12" t="s">
        <v>41</v>
      </c>
      <c r="D1015" s="12" t="s">
        <v>1722</v>
      </c>
      <c r="E1015" s="12" t="s">
        <v>3124</v>
      </c>
      <c r="F1015" s="12" t="s">
        <v>2129</v>
      </c>
      <c r="G1015" s="12" t="s">
        <v>1849</v>
      </c>
      <c r="H1015" s="12" t="s">
        <v>1819</v>
      </c>
      <c r="I1015" s="12" t="s">
        <v>3126</v>
      </c>
      <c r="J1015" s="12">
        <v>0</v>
      </c>
      <c r="L1015" s="12" t="s">
        <v>3117</v>
      </c>
      <c r="M1015" s="12" t="s">
        <v>3118</v>
      </c>
    </row>
    <row r="1016" spans="1:13" x14ac:dyDescent="0.25">
      <c r="A1016" s="12">
        <v>33309</v>
      </c>
      <c r="B1016" s="12" t="s">
        <v>4163</v>
      </c>
      <c r="C1016" s="12" t="s">
        <v>31</v>
      </c>
      <c r="D1016" s="12" t="s">
        <v>1722</v>
      </c>
      <c r="E1016" s="12" t="s">
        <v>3139</v>
      </c>
      <c r="F1016" s="12" t="s">
        <v>2011</v>
      </c>
      <c r="G1016" s="12" t="s">
        <v>1975</v>
      </c>
      <c r="H1016" s="12" t="s">
        <v>1782</v>
      </c>
      <c r="I1016" s="12" t="s">
        <v>3116</v>
      </c>
      <c r="J1016" s="12">
        <v>0</v>
      </c>
      <c r="L1016" s="12" t="s">
        <v>3132</v>
      </c>
      <c r="M1016" s="12" t="s">
        <v>3118</v>
      </c>
    </row>
    <row r="1017" spans="1:13" x14ac:dyDescent="0.25">
      <c r="A1017" s="12">
        <v>23011</v>
      </c>
      <c r="B1017" s="12" t="s">
        <v>265</v>
      </c>
      <c r="C1017" s="12" t="s">
        <v>21</v>
      </c>
      <c r="D1017" s="12" t="s">
        <v>1722</v>
      </c>
      <c r="E1017" s="12" t="s">
        <v>3172</v>
      </c>
      <c r="F1017" s="12" t="s">
        <v>1912</v>
      </c>
      <c r="G1017" s="12" t="s">
        <v>1913</v>
      </c>
      <c r="H1017" s="12" t="s">
        <v>1764</v>
      </c>
      <c r="I1017" s="12" t="s">
        <v>3116</v>
      </c>
      <c r="J1017" s="12">
        <v>0</v>
      </c>
      <c r="L1017" s="12" t="s">
        <v>4164</v>
      </c>
      <c r="M1017" s="12" t="s">
        <v>3118</v>
      </c>
    </row>
    <row r="1018" spans="1:13" x14ac:dyDescent="0.25">
      <c r="A1018" s="12">
        <v>8187</v>
      </c>
      <c r="B1018" s="12" t="s">
        <v>1618</v>
      </c>
      <c r="C1018" s="12" t="s">
        <v>429</v>
      </c>
      <c r="D1018" s="12" t="s">
        <v>1722</v>
      </c>
      <c r="E1018" s="12" t="s">
        <v>3276</v>
      </c>
      <c r="F1018" s="12" t="s">
        <v>1784</v>
      </c>
      <c r="G1018" s="12" t="s">
        <v>1785</v>
      </c>
      <c r="H1018" s="12" t="s">
        <v>1725</v>
      </c>
      <c r="I1018" s="12" t="s">
        <v>3116</v>
      </c>
      <c r="J1018" s="12">
        <v>0</v>
      </c>
      <c r="L1018" s="12" t="s">
        <v>3245</v>
      </c>
      <c r="M1018" s="12" t="s">
        <v>3118</v>
      </c>
    </row>
    <row r="1019" spans="1:13" x14ac:dyDescent="0.25">
      <c r="A1019" s="12">
        <v>8261</v>
      </c>
      <c r="B1019" s="12" t="s">
        <v>266</v>
      </c>
      <c r="C1019" s="12" t="s">
        <v>76</v>
      </c>
      <c r="D1019" s="12" t="s">
        <v>1722</v>
      </c>
      <c r="E1019" s="12" t="s">
        <v>3128</v>
      </c>
      <c r="F1019" s="12" t="s">
        <v>1817</v>
      </c>
      <c r="G1019" s="12" t="s">
        <v>1816</v>
      </c>
      <c r="H1019" s="12" t="s">
        <v>1725</v>
      </c>
      <c r="I1019" s="12" t="s">
        <v>3116</v>
      </c>
      <c r="J1019" s="12">
        <v>0</v>
      </c>
      <c r="L1019" s="12" t="s">
        <v>4165</v>
      </c>
      <c r="M1019" s="12" t="s">
        <v>4166</v>
      </c>
    </row>
    <row r="1020" spans="1:13" x14ac:dyDescent="0.25">
      <c r="A1020" s="12">
        <v>8248</v>
      </c>
      <c r="B1020" s="12" t="s">
        <v>4167</v>
      </c>
      <c r="C1020" s="12" t="s">
        <v>84</v>
      </c>
      <c r="D1020" s="12" t="s">
        <v>1722</v>
      </c>
      <c r="E1020" s="12" t="s">
        <v>3128</v>
      </c>
      <c r="F1020" s="12" t="s">
        <v>1788</v>
      </c>
      <c r="G1020" s="12" t="s">
        <v>1762</v>
      </c>
      <c r="H1020" s="12" t="s">
        <v>1782</v>
      </c>
      <c r="I1020" s="12" t="s">
        <v>3351</v>
      </c>
      <c r="J1020" s="12">
        <v>0</v>
      </c>
      <c r="L1020" s="12" t="s">
        <v>3317</v>
      </c>
      <c r="M1020" s="12" t="s">
        <v>3118</v>
      </c>
    </row>
    <row r="1021" spans="1:13" x14ac:dyDescent="0.25">
      <c r="A1021" s="12">
        <v>8241</v>
      </c>
      <c r="B1021" s="12" t="s">
        <v>4168</v>
      </c>
      <c r="C1021" s="12" t="s">
        <v>31</v>
      </c>
      <c r="D1021" s="12" t="s">
        <v>1722</v>
      </c>
      <c r="E1021" s="12" t="s">
        <v>3128</v>
      </c>
      <c r="F1021" s="12" t="s">
        <v>1788</v>
      </c>
      <c r="G1021" s="12" t="s">
        <v>1762</v>
      </c>
      <c r="H1021" s="12" t="s">
        <v>1782</v>
      </c>
      <c r="I1021" s="12" t="s">
        <v>3116</v>
      </c>
      <c r="J1021" s="12">
        <v>0</v>
      </c>
      <c r="L1021" s="12" t="s">
        <v>3117</v>
      </c>
      <c r="M1021" s="12" t="s">
        <v>3118</v>
      </c>
    </row>
    <row r="1022" spans="1:13" x14ac:dyDescent="0.25">
      <c r="A1022" s="12">
        <v>56527</v>
      </c>
      <c r="B1022" s="12" t="s">
        <v>4169</v>
      </c>
      <c r="C1022" s="12" t="s">
        <v>43</v>
      </c>
      <c r="D1022" s="12" t="s">
        <v>1722</v>
      </c>
      <c r="E1022" s="12" t="s">
        <v>3239</v>
      </c>
      <c r="F1022" s="12" t="s">
        <v>1766</v>
      </c>
      <c r="G1022" s="12" t="s">
        <v>1767</v>
      </c>
      <c r="H1022" s="12" t="s">
        <v>1756</v>
      </c>
      <c r="I1022" s="12" t="s">
        <v>3129</v>
      </c>
      <c r="J1022" s="12">
        <v>0</v>
      </c>
      <c r="L1022" s="12" t="s">
        <v>3157</v>
      </c>
      <c r="M1022" s="12" t="s">
        <v>3118</v>
      </c>
    </row>
    <row r="1023" spans="1:13" x14ac:dyDescent="0.25">
      <c r="A1023" s="12">
        <v>40303</v>
      </c>
      <c r="B1023" s="12" t="s">
        <v>4170</v>
      </c>
      <c r="C1023" s="12" t="s">
        <v>27</v>
      </c>
      <c r="D1023" s="12" t="s">
        <v>1722</v>
      </c>
      <c r="E1023" s="12" t="s">
        <v>3915</v>
      </c>
      <c r="F1023" s="12" t="s">
        <v>1794</v>
      </c>
      <c r="G1023" s="12" t="s">
        <v>1792</v>
      </c>
      <c r="H1023" s="12" t="s">
        <v>1822</v>
      </c>
      <c r="I1023" s="12" t="s">
        <v>3116</v>
      </c>
      <c r="J1023" s="12">
        <v>0</v>
      </c>
      <c r="M1023" s="12" t="s">
        <v>3118</v>
      </c>
    </row>
    <row r="1024" spans="1:13" x14ac:dyDescent="0.25">
      <c r="A1024" s="12">
        <v>8254</v>
      </c>
      <c r="B1024" s="12" t="s">
        <v>636</v>
      </c>
      <c r="C1024" s="12" t="s">
        <v>92</v>
      </c>
      <c r="D1024" s="12" t="s">
        <v>1722</v>
      </c>
      <c r="E1024" s="12" t="s">
        <v>3590</v>
      </c>
      <c r="F1024" s="12" t="s">
        <v>1813</v>
      </c>
      <c r="G1024" s="12" t="s">
        <v>1814</v>
      </c>
      <c r="H1024" s="12" t="s">
        <v>1764</v>
      </c>
      <c r="I1024" s="12" t="s">
        <v>3240</v>
      </c>
      <c r="J1024" s="12">
        <v>0</v>
      </c>
      <c r="L1024" s="12" t="s">
        <v>4171</v>
      </c>
      <c r="M1024" s="12" t="s">
        <v>4172</v>
      </c>
    </row>
    <row r="1025" spans="1:13" x14ac:dyDescent="0.25">
      <c r="A1025" s="12">
        <v>8272</v>
      </c>
      <c r="B1025" s="12" t="s">
        <v>4173</v>
      </c>
      <c r="C1025" s="12" t="s">
        <v>27</v>
      </c>
      <c r="D1025" s="12" t="s">
        <v>1722</v>
      </c>
      <c r="E1025" s="12" t="s">
        <v>3124</v>
      </c>
      <c r="F1025" s="12" t="s">
        <v>1868</v>
      </c>
      <c r="G1025" s="12" t="s">
        <v>1792</v>
      </c>
      <c r="H1025" s="12" t="s">
        <v>1822</v>
      </c>
      <c r="I1025" s="12" t="s">
        <v>3116</v>
      </c>
      <c r="J1025" s="12">
        <v>0</v>
      </c>
      <c r="L1025" s="12" t="s">
        <v>3117</v>
      </c>
      <c r="M1025" s="12" t="s">
        <v>3118</v>
      </c>
    </row>
    <row r="1026" spans="1:13" x14ac:dyDescent="0.25">
      <c r="A1026" s="12">
        <v>8274</v>
      </c>
      <c r="B1026" s="12" t="s">
        <v>4174</v>
      </c>
      <c r="C1026" s="12" t="s">
        <v>27</v>
      </c>
      <c r="D1026" s="12" t="s">
        <v>1722</v>
      </c>
      <c r="E1026" s="12" t="s">
        <v>3115</v>
      </c>
      <c r="F1026" s="12" t="s">
        <v>1863</v>
      </c>
      <c r="G1026" s="12" t="s">
        <v>1865</v>
      </c>
      <c r="H1026" s="12" t="s">
        <v>1864</v>
      </c>
      <c r="I1026" s="12" t="s">
        <v>3240</v>
      </c>
      <c r="J1026" s="12">
        <v>0</v>
      </c>
      <c r="L1026" s="12" t="s">
        <v>4175</v>
      </c>
      <c r="M1026" s="12" t="s">
        <v>3118</v>
      </c>
    </row>
    <row r="1027" spans="1:13" x14ac:dyDescent="0.25">
      <c r="A1027" s="12">
        <v>58859</v>
      </c>
      <c r="B1027" s="12" t="s">
        <v>267</v>
      </c>
      <c r="C1027" s="12" t="s">
        <v>27</v>
      </c>
      <c r="D1027" s="12" t="s">
        <v>1722</v>
      </c>
      <c r="E1027" s="12" t="s">
        <v>3499</v>
      </c>
      <c r="F1027" s="12" t="s">
        <v>1869</v>
      </c>
      <c r="G1027" s="12" t="s">
        <v>1785</v>
      </c>
      <c r="H1027" s="12" t="s">
        <v>1725</v>
      </c>
      <c r="I1027" s="12" t="s">
        <v>3116</v>
      </c>
      <c r="J1027" s="12">
        <v>0</v>
      </c>
      <c r="L1027" s="12" t="s">
        <v>3117</v>
      </c>
      <c r="M1027" s="12" t="s">
        <v>3118</v>
      </c>
    </row>
    <row r="1028" spans="1:13" x14ac:dyDescent="0.25">
      <c r="A1028" s="12">
        <v>31623</v>
      </c>
      <c r="B1028" s="12" t="s">
        <v>4176</v>
      </c>
      <c r="C1028" s="12" t="s">
        <v>52</v>
      </c>
      <c r="D1028" s="12" t="s">
        <v>1722</v>
      </c>
      <c r="E1028" s="12" t="s">
        <v>3457</v>
      </c>
      <c r="F1028" s="12" t="s">
        <v>1897</v>
      </c>
      <c r="G1028" s="12" t="s">
        <v>1898</v>
      </c>
      <c r="H1028" s="12" t="s">
        <v>1720</v>
      </c>
      <c r="I1028" s="12" t="s">
        <v>3116</v>
      </c>
      <c r="J1028" s="12">
        <v>0</v>
      </c>
      <c r="L1028" s="12" t="s">
        <v>3140</v>
      </c>
      <c r="M1028" s="12" t="s">
        <v>3118</v>
      </c>
    </row>
    <row r="1029" spans="1:13" x14ac:dyDescent="0.25">
      <c r="A1029" s="12">
        <v>47488</v>
      </c>
      <c r="B1029" s="12" t="s">
        <v>1950</v>
      </c>
      <c r="C1029" s="12" t="s">
        <v>59</v>
      </c>
      <c r="D1029" s="12" t="s">
        <v>1722</v>
      </c>
      <c r="E1029" s="12" t="s">
        <v>3136</v>
      </c>
      <c r="F1029" s="12" t="s">
        <v>1738</v>
      </c>
      <c r="G1029" s="12" t="s">
        <v>1739</v>
      </c>
      <c r="H1029" s="12" t="s">
        <v>1720</v>
      </c>
      <c r="I1029" s="12" t="s">
        <v>3232</v>
      </c>
      <c r="J1029" s="12">
        <v>0</v>
      </c>
      <c r="L1029" s="12" t="s">
        <v>3511</v>
      </c>
      <c r="M1029" s="12" t="s">
        <v>3118</v>
      </c>
    </row>
    <row r="1030" spans="1:13" x14ac:dyDescent="0.25">
      <c r="A1030" s="12">
        <v>55993</v>
      </c>
      <c r="B1030" s="12" t="s">
        <v>4177</v>
      </c>
      <c r="C1030" s="12" t="s">
        <v>43</v>
      </c>
      <c r="D1030" s="12" t="s">
        <v>1722</v>
      </c>
      <c r="E1030" s="12" t="s">
        <v>3119</v>
      </c>
      <c r="F1030" s="12" t="s">
        <v>2011</v>
      </c>
      <c r="G1030" s="12" t="s">
        <v>1975</v>
      </c>
      <c r="H1030" s="12" t="s">
        <v>1782</v>
      </c>
      <c r="I1030" s="12" t="s">
        <v>3116</v>
      </c>
      <c r="J1030" s="12">
        <v>0</v>
      </c>
      <c r="L1030" s="12" t="s">
        <v>3157</v>
      </c>
      <c r="M1030" s="12" t="s">
        <v>3118</v>
      </c>
    </row>
    <row r="1031" spans="1:13" x14ac:dyDescent="0.25">
      <c r="A1031" s="12">
        <v>22965</v>
      </c>
      <c r="B1031" s="12" t="s">
        <v>1619</v>
      </c>
      <c r="C1031" s="12" t="s">
        <v>21</v>
      </c>
      <c r="D1031" s="12" t="s">
        <v>1722</v>
      </c>
      <c r="E1031" s="12" t="s">
        <v>3282</v>
      </c>
      <c r="F1031" s="12" t="s">
        <v>1794</v>
      </c>
      <c r="G1031" s="12" t="s">
        <v>1792</v>
      </c>
      <c r="H1031" s="12" t="s">
        <v>1822</v>
      </c>
      <c r="I1031" s="12" t="s">
        <v>3340</v>
      </c>
      <c r="J1031" s="12">
        <v>0</v>
      </c>
      <c r="L1031" s="12" t="s">
        <v>3127</v>
      </c>
      <c r="M1031" s="12" t="s">
        <v>3118</v>
      </c>
    </row>
    <row r="1032" spans="1:13" x14ac:dyDescent="0.25">
      <c r="A1032" s="12">
        <v>8348</v>
      </c>
      <c r="B1032" s="12" t="s">
        <v>4178</v>
      </c>
      <c r="C1032" s="12" t="s">
        <v>27</v>
      </c>
      <c r="D1032" s="12" t="s">
        <v>1722</v>
      </c>
      <c r="E1032" s="12" t="s">
        <v>3128</v>
      </c>
      <c r="F1032" s="12" t="s">
        <v>2107</v>
      </c>
      <c r="G1032" s="12" t="s">
        <v>2056</v>
      </c>
      <c r="H1032" s="12" t="s">
        <v>2055</v>
      </c>
      <c r="I1032" s="12" t="s">
        <v>3116</v>
      </c>
      <c r="J1032" s="12">
        <v>0</v>
      </c>
      <c r="L1032" s="12" t="s">
        <v>3117</v>
      </c>
      <c r="M1032" s="12" t="s">
        <v>3118</v>
      </c>
    </row>
    <row r="1033" spans="1:13" x14ac:dyDescent="0.25">
      <c r="A1033" s="12">
        <v>8370</v>
      </c>
      <c r="B1033" s="12" t="s">
        <v>268</v>
      </c>
      <c r="C1033" s="12" t="s">
        <v>252</v>
      </c>
      <c r="D1033" s="12" t="s">
        <v>1722</v>
      </c>
      <c r="E1033" s="12" t="s">
        <v>3282</v>
      </c>
      <c r="F1033" s="12" t="s">
        <v>2220</v>
      </c>
      <c r="G1033" s="12" t="s">
        <v>1783</v>
      </c>
      <c r="H1033" s="12" t="s">
        <v>1782</v>
      </c>
      <c r="I1033" s="12" t="s">
        <v>3142</v>
      </c>
      <c r="J1033" s="12">
        <v>0</v>
      </c>
      <c r="L1033" s="12" t="s">
        <v>3117</v>
      </c>
      <c r="M1033" s="12" t="s">
        <v>3118</v>
      </c>
    </row>
    <row r="1034" spans="1:13" x14ac:dyDescent="0.25">
      <c r="A1034" s="12">
        <v>8361</v>
      </c>
      <c r="B1034" s="12" t="s">
        <v>4179</v>
      </c>
      <c r="C1034" s="12" t="s">
        <v>252</v>
      </c>
      <c r="D1034" s="12" t="s">
        <v>1722</v>
      </c>
      <c r="E1034" s="12" t="s">
        <v>3134</v>
      </c>
      <c r="F1034" s="12" t="s">
        <v>2011</v>
      </c>
      <c r="G1034" s="12" t="s">
        <v>1975</v>
      </c>
      <c r="H1034" s="12" t="s">
        <v>1782</v>
      </c>
      <c r="I1034" s="12" t="s">
        <v>3116</v>
      </c>
      <c r="J1034" s="12">
        <v>0</v>
      </c>
      <c r="L1034" s="12" t="s">
        <v>3117</v>
      </c>
      <c r="M1034" s="12" t="s">
        <v>3118</v>
      </c>
    </row>
    <row r="1035" spans="1:13" x14ac:dyDescent="0.25">
      <c r="A1035" s="12">
        <v>8362</v>
      </c>
      <c r="B1035" s="12" t="s">
        <v>4180</v>
      </c>
      <c r="C1035" s="12" t="s">
        <v>59</v>
      </c>
      <c r="D1035" s="12" t="s">
        <v>1722</v>
      </c>
      <c r="E1035" s="12" t="s">
        <v>3119</v>
      </c>
      <c r="F1035" s="12" t="s">
        <v>1738</v>
      </c>
      <c r="G1035" s="12" t="s">
        <v>1739</v>
      </c>
      <c r="H1035" s="12" t="s">
        <v>1720</v>
      </c>
      <c r="I1035" s="12" t="s">
        <v>3232</v>
      </c>
      <c r="J1035" s="12">
        <v>0</v>
      </c>
      <c r="L1035" s="12" t="s">
        <v>4181</v>
      </c>
      <c r="M1035" s="12" t="s">
        <v>3118</v>
      </c>
    </row>
    <row r="1036" spans="1:13" x14ac:dyDescent="0.25">
      <c r="A1036" s="12">
        <v>8377</v>
      </c>
      <c r="B1036" s="12" t="s">
        <v>4182</v>
      </c>
      <c r="C1036" s="12" t="s">
        <v>4183</v>
      </c>
      <c r="D1036" s="12" t="s">
        <v>1722</v>
      </c>
      <c r="E1036" s="12" t="s">
        <v>3128</v>
      </c>
      <c r="F1036" s="12" t="s">
        <v>1817</v>
      </c>
      <c r="G1036" s="12" t="s">
        <v>1816</v>
      </c>
      <c r="H1036" s="12" t="s">
        <v>1725</v>
      </c>
      <c r="I1036" s="12" t="s">
        <v>3116</v>
      </c>
      <c r="J1036" s="12">
        <v>0</v>
      </c>
      <c r="L1036" s="12" t="s">
        <v>3127</v>
      </c>
      <c r="M1036" s="12" t="s">
        <v>3118</v>
      </c>
    </row>
    <row r="1037" spans="1:13" x14ac:dyDescent="0.25">
      <c r="A1037" s="12">
        <v>8346</v>
      </c>
      <c r="B1037" s="12" t="s">
        <v>4184</v>
      </c>
      <c r="C1037" s="12" t="s">
        <v>59</v>
      </c>
      <c r="D1037" s="12" t="s">
        <v>1722</v>
      </c>
      <c r="E1037" s="12" t="s">
        <v>3139</v>
      </c>
      <c r="F1037" s="12" t="s">
        <v>1815</v>
      </c>
      <c r="G1037" s="12" t="s">
        <v>1816</v>
      </c>
      <c r="H1037" s="12" t="s">
        <v>1725</v>
      </c>
      <c r="I1037" s="12" t="s">
        <v>3116</v>
      </c>
      <c r="J1037" s="12">
        <v>0</v>
      </c>
      <c r="L1037" s="12" t="s">
        <v>4185</v>
      </c>
      <c r="M1037" s="12" t="s">
        <v>3118</v>
      </c>
    </row>
    <row r="1038" spans="1:13" x14ac:dyDescent="0.25">
      <c r="A1038" s="12">
        <v>8332</v>
      </c>
      <c r="B1038" s="12" t="s">
        <v>1011</v>
      </c>
      <c r="C1038" s="12" t="s">
        <v>59</v>
      </c>
      <c r="D1038" s="12" t="s">
        <v>1722</v>
      </c>
      <c r="E1038" s="12" t="s">
        <v>3121</v>
      </c>
      <c r="F1038" s="12" t="s">
        <v>1938</v>
      </c>
      <c r="G1038" s="12" t="s">
        <v>1746</v>
      </c>
      <c r="H1038" s="12" t="s">
        <v>1720</v>
      </c>
      <c r="I1038" s="12" t="s">
        <v>3116</v>
      </c>
      <c r="J1038" s="12">
        <v>0</v>
      </c>
      <c r="L1038" s="12" t="s">
        <v>3464</v>
      </c>
      <c r="M1038" s="12" t="s">
        <v>3118</v>
      </c>
    </row>
    <row r="1039" spans="1:13" x14ac:dyDescent="0.25">
      <c r="A1039" s="12">
        <v>8391</v>
      </c>
      <c r="B1039" s="12" t="s">
        <v>269</v>
      </c>
      <c r="C1039" s="12" t="s">
        <v>59</v>
      </c>
      <c r="D1039" s="12" t="s">
        <v>1722</v>
      </c>
      <c r="E1039" s="12" t="s">
        <v>3130</v>
      </c>
      <c r="F1039" s="12" t="s">
        <v>1771</v>
      </c>
      <c r="G1039" s="12" t="s">
        <v>1721</v>
      </c>
      <c r="H1039" s="12" t="s">
        <v>1720</v>
      </c>
      <c r="I1039" s="12" t="s">
        <v>3116</v>
      </c>
      <c r="J1039" s="12">
        <v>0</v>
      </c>
      <c r="L1039" s="12" t="s">
        <v>3464</v>
      </c>
      <c r="M1039" s="12" t="s">
        <v>3118</v>
      </c>
    </row>
    <row r="1040" spans="1:13" x14ac:dyDescent="0.25">
      <c r="A1040" s="12">
        <v>53596</v>
      </c>
      <c r="B1040" s="12" t="s">
        <v>4186</v>
      </c>
      <c r="C1040" s="12" t="s">
        <v>59</v>
      </c>
      <c r="D1040" s="12" t="s">
        <v>1722</v>
      </c>
      <c r="E1040" s="12" t="s">
        <v>3121</v>
      </c>
      <c r="F1040" s="12" t="s">
        <v>1771</v>
      </c>
      <c r="G1040" s="12" t="s">
        <v>1721</v>
      </c>
      <c r="H1040" s="12" t="s">
        <v>1720</v>
      </c>
      <c r="I1040" s="12" t="s">
        <v>3116</v>
      </c>
      <c r="J1040" s="12">
        <v>0</v>
      </c>
      <c r="L1040" s="12" t="s">
        <v>3122</v>
      </c>
      <c r="M1040" s="12" t="s">
        <v>3118</v>
      </c>
    </row>
    <row r="1041" spans="1:13" x14ac:dyDescent="0.25">
      <c r="A1041" s="12">
        <v>807</v>
      </c>
      <c r="B1041" s="12" t="s">
        <v>270</v>
      </c>
      <c r="C1041" s="12" t="s">
        <v>92</v>
      </c>
      <c r="D1041" s="12" t="s">
        <v>1722</v>
      </c>
      <c r="E1041" s="12" t="s">
        <v>3211</v>
      </c>
      <c r="F1041" s="12" t="s">
        <v>1910</v>
      </c>
      <c r="G1041" s="12" t="s">
        <v>1765</v>
      </c>
      <c r="H1041" s="12" t="s">
        <v>1764</v>
      </c>
      <c r="I1041" s="12" t="s">
        <v>3116</v>
      </c>
      <c r="J1041" s="12">
        <v>0</v>
      </c>
      <c r="L1041" s="12" t="s">
        <v>3144</v>
      </c>
      <c r="M1041" s="12" t="s">
        <v>3118</v>
      </c>
    </row>
    <row r="1042" spans="1:13" x14ac:dyDescent="0.25">
      <c r="A1042" s="12">
        <v>8338</v>
      </c>
      <c r="B1042" s="12" t="s">
        <v>271</v>
      </c>
      <c r="C1042" s="12" t="s">
        <v>59</v>
      </c>
      <c r="D1042" s="12" t="s">
        <v>1722</v>
      </c>
      <c r="E1042" s="12" t="s">
        <v>3124</v>
      </c>
      <c r="F1042" s="12" t="s">
        <v>1735</v>
      </c>
      <c r="G1042" s="12" t="s">
        <v>1721</v>
      </c>
      <c r="H1042" s="12" t="s">
        <v>1720</v>
      </c>
      <c r="I1042" s="12" t="s">
        <v>3116</v>
      </c>
      <c r="J1042" s="12">
        <v>0</v>
      </c>
      <c r="L1042" s="12" t="s">
        <v>3122</v>
      </c>
      <c r="M1042" s="12" t="s">
        <v>3118</v>
      </c>
    </row>
    <row r="1043" spans="1:13" x14ac:dyDescent="0.25">
      <c r="A1043" s="12">
        <v>52872</v>
      </c>
      <c r="B1043" s="12" t="s">
        <v>2682</v>
      </c>
      <c r="C1043" s="12" t="s">
        <v>380</v>
      </c>
      <c r="D1043" s="12" t="s">
        <v>1722</v>
      </c>
      <c r="E1043" s="12" t="s">
        <v>3128</v>
      </c>
      <c r="F1043" s="12" t="s">
        <v>2124</v>
      </c>
      <c r="G1043" s="12" t="s">
        <v>1831</v>
      </c>
      <c r="H1043" s="12" t="s">
        <v>1827</v>
      </c>
      <c r="I1043" s="12" t="s">
        <v>3131</v>
      </c>
      <c r="J1043" s="12">
        <v>0</v>
      </c>
      <c r="L1043" s="12" t="s">
        <v>4187</v>
      </c>
      <c r="M1043" s="12" t="s">
        <v>4188</v>
      </c>
    </row>
    <row r="1044" spans="1:13" x14ac:dyDescent="0.25">
      <c r="A1044" s="12">
        <v>56698</v>
      </c>
      <c r="B1044" s="12" t="s">
        <v>4189</v>
      </c>
      <c r="C1044" s="12" t="s">
        <v>36</v>
      </c>
      <c r="D1044" s="12" t="s">
        <v>1722</v>
      </c>
      <c r="E1044" s="12" t="s">
        <v>3130</v>
      </c>
      <c r="F1044" s="12" t="s">
        <v>1986</v>
      </c>
      <c r="G1044" s="12" t="s">
        <v>1987</v>
      </c>
      <c r="H1044" s="12" t="s">
        <v>1822</v>
      </c>
      <c r="I1044" s="12" t="s">
        <v>3116</v>
      </c>
      <c r="J1044" s="12">
        <v>0</v>
      </c>
      <c r="L1044" s="12" t="s">
        <v>3144</v>
      </c>
      <c r="M1044" s="12" t="s">
        <v>3118</v>
      </c>
    </row>
    <row r="1045" spans="1:13" x14ac:dyDescent="0.25">
      <c r="A1045" s="12">
        <v>35778</v>
      </c>
      <c r="B1045" s="12" t="s">
        <v>1013</v>
      </c>
      <c r="C1045" s="12" t="s">
        <v>27</v>
      </c>
      <c r="D1045" s="12" t="s">
        <v>1722</v>
      </c>
      <c r="E1045" s="12" t="s">
        <v>3115</v>
      </c>
      <c r="F1045" s="12" t="s">
        <v>1893</v>
      </c>
      <c r="G1045" s="12" t="s">
        <v>1852</v>
      </c>
      <c r="H1045" s="12" t="s">
        <v>1720</v>
      </c>
      <c r="I1045" s="12" t="s">
        <v>3116</v>
      </c>
      <c r="J1045" s="12">
        <v>0</v>
      </c>
      <c r="L1045" s="12" t="s">
        <v>3117</v>
      </c>
      <c r="M1045" s="12" t="s">
        <v>3118</v>
      </c>
    </row>
    <row r="1046" spans="1:13" x14ac:dyDescent="0.25">
      <c r="A1046" s="12">
        <v>8415</v>
      </c>
      <c r="B1046" s="12" t="s">
        <v>4190</v>
      </c>
      <c r="C1046" s="12" t="s">
        <v>31</v>
      </c>
      <c r="D1046" s="12" t="s">
        <v>1722</v>
      </c>
      <c r="E1046" s="12" t="s">
        <v>3128</v>
      </c>
      <c r="F1046" s="12" t="s">
        <v>1995</v>
      </c>
      <c r="G1046" s="12" t="s">
        <v>1765</v>
      </c>
      <c r="H1046" s="12" t="s">
        <v>1764</v>
      </c>
      <c r="I1046" s="12" t="s">
        <v>3116</v>
      </c>
      <c r="J1046" s="12">
        <v>0</v>
      </c>
      <c r="L1046" s="12" t="s">
        <v>3117</v>
      </c>
      <c r="M1046" s="12" t="s">
        <v>3118</v>
      </c>
    </row>
    <row r="1047" spans="1:13" x14ac:dyDescent="0.25">
      <c r="A1047" s="12">
        <v>47507</v>
      </c>
      <c r="B1047" s="12" t="s">
        <v>4191</v>
      </c>
      <c r="C1047" s="12" t="s">
        <v>107</v>
      </c>
      <c r="D1047" s="12" t="s">
        <v>1722</v>
      </c>
      <c r="E1047" s="12" t="s">
        <v>3125</v>
      </c>
      <c r="F1047" s="12" t="s">
        <v>1730</v>
      </c>
      <c r="G1047" s="12" t="s">
        <v>1731</v>
      </c>
      <c r="H1047" s="12" t="s">
        <v>1720</v>
      </c>
      <c r="I1047" s="12" t="s">
        <v>3116</v>
      </c>
      <c r="J1047" s="12">
        <v>0</v>
      </c>
      <c r="L1047" s="12" t="s">
        <v>3237</v>
      </c>
      <c r="M1047" s="12" t="s">
        <v>3118</v>
      </c>
    </row>
    <row r="1048" spans="1:13" x14ac:dyDescent="0.25">
      <c r="A1048" s="12">
        <v>8525</v>
      </c>
      <c r="B1048" s="12" t="s">
        <v>4192</v>
      </c>
      <c r="C1048" s="12" t="s">
        <v>76</v>
      </c>
      <c r="D1048" s="12" t="s">
        <v>1722</v>
      </c>
      <c r="E1048" s="12" t="s">
        <v>3282</v>
      </c>
      <c r="F1048" s="12" t="s">
        <v>2031</v>
      </c>
      <c r="G1048" s="12" t="s">
        <v>2032</v>
      </c>
      <c r="H1048" s="12" t="s">
        <v>1782</v>
      </c>
      <c r="I1048" s="12" t="s">
        <v>2031</v>
      </c>
      <c r="J1048" s="12">
        <v>0</v>
      </c>
      <c r="L1048" s="12" t="s">
        <v>3194</v>
      </c>
      <c r="M1048" s="12" t="s">
        <v>3118</v>
      </c>
    </row>
    <row r="1049" spans="1:13" x14ac:dyDescent="0.25">
      <c r="A1049" s="12">
        <v>8517</v>
      </c>
      <c r="B1049" s="12" t="s">
        <v>272</v>
      </c>
      <c r="C1049" s="12" t="s">
        <v>52</v>
      </c>
      <c r="D1049" s="12" t="s">
        <v>1722</v>
      </c>
      <c r="E1049" s="12" t="s">
        <v>3119</v>
      </c>
      <c r="F1049" s="12" t="s">
        <v>2049</v>
      </c>
      <c r="G1049" s="12" t="s">
        <v>2050</v>
      </c>
      <c r="H1049" s="12" t="s">
        <v>1782</v>
      </c>
      <c r="I1049" s="12" t="s">
        <v>3351</v>
      </c>
      <c r="J1049" s="12">
        <v>0</v>
      </c>
      <c r="L1049" s="12" t="s">
        <v>3739</v>
      </c>
      <c r="M1049" s="12" t="s">
        <v>3118</v>
      </c>
    </row>
    <row r="1050" spans="1:13" x14ac:dyDescent="0.25">
      <c r="A1050" s="12">
        <v>40310</v>
      </c>
      <c r="B1050" s="12" t="s">
        <v>4193</v>
      </c>
      <c r="C1050" s="12" t="s">
        <v>27</v>
      </c>
      <c r="D1050" s="12" t="s">
        <v>1722</v>
      </c>
      <c r="E1050" s="12" t="s">
        <v>3218</v>
      </c>
      <c r="F1050" s="12" t="s">
        <v>1752</v>
      </c>
      <c r="G1050" s="12" t="s">
        <v>1754</v>
      </c>
      <c r="H1050" s="12" t="s">
        <v>1753</v>
      </c>
      <c r="I1050" s="12" t="s">
        <v>3116</v>
      </c>
      <c r="J1050" s="12">
        <v>0</v>
      </c>
      <c r="L1050" s="12" t="s">
        <v>4194</v>
      </c>
      <c r="M1050" s="12" t="s">
        <v>3118</v>
      </c>
    </row>
    <row r="1051" spans="1:13" x14ac:dyDescent="0.25">
      <c r="A1051" s="12">
        <v>21422</v>
      </c>
      <c r="B1051" s="12" t="s">
        <v>4195</v>
      </c>
      <c r="C1051" s="12" t="s">
        <v>78</v>
      </c>
      <c r="D1051" s="12" t="s">
        <v>1722</v>
      </c>
      <c r="E1051" s="12" t="s">
        <v>3146</v>
      </c>
      <c r="F1051" s="12" t="s">
        <v>1771</v>
      </c>
      <c r="G1051" s="12" t="s">
        <v>1721</v>
      </c>
      <c r="H1051" s="12" t="s">
        <v>1720</v>
      </c>
      <c r="I1051" s="12" t="s">
        <v>3116</v>
      </c>
      <c r="J1051" s="12">
        <v>0</v>
      </c>
      <c r="L1051" s="12" t="s">
        <v>3177</v>
      </c>
      <c r="M1051" s="12" t="s">
        <v>3118</v>
      </c>
    </row>
    <row r="1052" spans="1:13" x14ac:dyDescent="0.25">
      <c r="A1052" s="12">
        <v>828134</v>
      </c>
      <c r="B1052" s="12" t="s">
        <v>1778</v>
      </c>
      <c r="C1052" s="12" t="s">
        <v>59</v>
      </c>
      <c r="D1052" s="12" t="s">
        <v>1722</v>
      </c>
      <c r="E1052" s="12" t="s">
        <v>3125</v>
      </c>
      <c r="F1052" s="12" t="s">
        <v>1738</v>
      </c>
      <c r="G1052" s="12" t="s">
        <v>1739</v>
      </c>
      <c r="H1052" s="12" t="s">
        <v>1720</v>
      </c>
      <c r="I1052" s="12" t="s">
        <v>3232</v>
      </c>
      <c r="J1052" s="12">
        <v>0</v>
      </c>
      <c r="L1052" s="12" t="s">
        <v>4196</v>
      </c>
      <c r="M1052" s="12" t="s">
        <v>3118</v>
      </c>
    </row>
    <row r="1053" spans="1:13" x14ac:dyDescent="0.25">
      <c r="A1053" s="12">
        <v>8566</v>
      </c>
      <c r="B1053" s="12" t="s">
        <v>273</v>
      </c>
      <c r="C1053" s="12" t="s">
        <v>59</v>
      </c>
      <c r="D1053" s="12" t="s">
        <v>1722</v>
      </c>
      <c r="E1053" s="12" t="s">
        <v>3282</v>
      </c>
      <c r="F1053" s="12" t="s">
        <v>1738</v>
      </c>
      <c r="G1053" s="12" t="s">
        <v>1739</v>
      </c>
      <c r="H1053" s="12" t="s">
        <v>1720</v>
      </c>
      <c r="I1053" s="12" t="s">
        <v>3232</v>
      </c>
      <c r="J1053" s="12">
        <v>0</v>
      </c>
      <c r="L1053" s="12" t="s">
        <v>4197</v>
      </c>
      <c r="M1053" s="12" t="s">
        <v>3118</v>
      </c>
    </row>
    <row r="1054" spans="1:13" x14ac:dyDescent="0.25">
      <c r="A1054" s="12">
        <v>71856</v>
      </c>
      <c r="B1054" s="12" t="s">
        <v>1809</v>
      </c>
      <c r="C1054" s="12" t="s">
        <v>84</v>
      </c>
      <c r="D1054" s="12" t="s">
        <v>1722</v>
      </c>
      <c r="E1054" s="12" t="s">
        <v>3274</v>
      </c>
      <c r="F1054" s="12" t="s">
        <v>1775</v>
      </c>
      <c r="G1054" s="12" t="s">
        <v>1743</v>
      </c>
      <c r="H1054" s="12" t="s">
        <v>1720</v>
      </c>
      <c r="I1054" s="12" t="s">
        <v>3351</v>
      </c>
      <c r="J1054" s="12">
        <v>0</v>
      </c>
      <c r="L1054" s="12" t="s">
        <v>3182</v>
      </c>
      <c r="M1054" s="12" t="s">
        <v>3118</v>
      </c>
    </row>
    <row r="1055" spans="1:13" x14ac:dyDescent="0.25">
      <c r="A1055" s="12">
        <v>8553</v>
      </c>
      <c r="B1055" s="12" t="s">
        <v>4198</v>
      </c>
      <c r="C1055" s="12" t="s">
        <v>27</v>
      </c>
      <c r="D1055" s="12" t="s">
        <v>1722</v>
      </c>
      <c r="E1055" s="12" t="s">
        <v>3119</v>
      </c>
      <c r="F1055" s="12" t="s">
        <v>1735</v>
      </c>
      <c r="G1055" s="12" t="s">
        <v>1721</v>
      </c>
      <c r="H1055" s="12" t="s">
        <v>1720</v>
      </c>
      <c r="I1055" s="12" t="s">
        <v>3116</v>
      </c>
      <c r="J1055" s="12">
        <v>0</v>
      </c>
      <c r="L1055" s="12" t="s">
        <v>3117</v>
      </c>
      <c r="M1055" s="12" t="s">
        <v>3118</v>
      </c>
    </row>
    <row r="1056" spans="1:13" x14ac:dyDescent="0.25">
      <c r="A1056" s="12">
        <v>8569</v>
      </c>
      <c r="B1056" s="12" t="s">
        <v>4199</v>
      </c>
      <c r="C1056" s="12" t="s">
        <v>380</v>
      </c>
      <c r="D1056" s="12" t="s">
        <v>1722</v>
      </c>
      <c r="E1056" s="12" t="s">
        <v>3128</v>
      </c>
      <c r="F1056" s="12" t="s">
        <v>1866</v>
      </c>
      <c r="G1056" s="12" t="s">
        <v>1867</v>
      </c>
      <c r="H1056" s="12" t="s">
        <v>1725</v>
      </c>
      <c r="I1056" s="12" t="s">
        <v>3116</v>
      </c>
      <c r="J1056" s="12">
        <v>0</v>
      </c>
      <c r="L1056" s="12" t="s">
        <v>4200</v>
      </c>
      <c r="M1056" s="12" t="s">
        <v>3118</v>
      </c>
    </row>
    <row r="1057" spans="1:13" x14ac:dyDescent="0.25">
      <c r="A1057" s="12">
        <v>831675</v>
      </c>
      <c r="B1057" s="12" t="s">
        <v>4201</v>
      </c>
      <c r="C1057" s="12" t="s">
        <v>84</v>
      </c>
      <c r="D1057" s="12" t="s">
        <v>1722</v>
      </c>
      <c r="E1057" s="12" t="s">
        <v>3614</v>
      </c>
      <c r="F1057" s="12" t="s">
        <v>1749</v>
      </c>
      <c r="G1057" s="12" t="s">
        <v>1746</v>
      </c>
      <c r="H1057" s="12" t="s">
        <v>1720</v>
      </c>
      <c r="I1057" s="12" t="s">
        <v>3116</v>
      </c>
      <c r="J1057" s="12">
        <v>0</v>
      </c>
      <c r="M1057" s="12" t="s">
        <v>3118</v>
      </c>
    </row>
    <row r="1058" spans="1:13" x14ac:dyDescent="0.25">
      <c r="A1058" s="12">
        <v>51129</v>
      </c>
      <c r="B1058" s="12" t="s">
        <v>1930</v>
      </c>
      <c r="C1058" s="12" t="s">
        <v>84</v>
      </c>
      <c r="D1058" s="12" t="s">
        <v>1722</v>
      </c>
      <c r="E1058" s="12" t="s">
        <v>3125</v>
      </c>
      <c r="F1058" s="12" t="s">
        <v>1732</v>
      </c>
      <c r="G1058" s="12" t="s">
        <v>1731</v>
      </c>
      <c r="H1058" s="12" t="s">
        <v>1720</v>
      </c>
      <c r="I1058" s="12" t="s">
        <v>3116</v>
      </c>
      <c r="J1058" s="12">
        <v>0</v>
      </c>
      <c r="L1058" s="12" t="s">
        <v>4202</v>
      </c>
      <c r="M1058" s="12" t="s">
        <v>3118</v>
      </c>
    </row>
    <row r="1059" spans="1:13" x14ac:dyDescent="0.25">
      <c r="A1059" s="12">
        <v>37364</v>
      </c>
      <c r="B1059" s="12" t="s">
        <v>2597</v>
      </c>
      <c r="C1059" s="12" t="s">
        <v>59</v>
      </c>
      <c r="D1059" s="12" t="s">
        <v>1722</v>
      </c>
      <c r="E1059" s="12" t="s">
        <v>3119</v>
      </c>
      <c r="F1059" s="12" t="s">
        <v>1735</v>
      </c>
      <c r="G1059" s="12" t="s">
        <v>1721</v>
      </c>
      <c r="H1059" s="12" t="s">
        <v>1720</v>
      </c>
      <c r="I1059" s="12" t="s">
        <v>3116</v>
      </c>
      <c r="J1059" s="12">
        <v>0</v>
      </c>
      <c r="L1059" s="12" t="s">
        <v>3178</v>
      </c>
      <c r="M1059" s="12" t="s">
        <v>3118</v>
      </c>
    </row>
    <row r="1060" spans="1:13" x14ac:dyDescent="0.25">
      <c r="A1060" s="12">
        <v>23197</v>
      </c>
      <c r="B1060" s="12" t="s">
        <v>2022</v>
      </c>
      <c r="C1060" s="12" t="s">
        <v>27</v>
      </c>
      <c r="D1060" s="12" t="s">
        <v>1722</v>
      </c>
      <c r="E1060" s="12" t="s">
        <v>3190</v>
      </c>
      <c r="F1060" s="12" t="s">
        <v>1887</v>
      </c>
      <c r="G1060" s="12" t="s">
        <v>1849</v>
      </c>
      <c r="H1060" s="12" t="s">
        <v>1819</v>
      </c>
      <c r="I1060" s="12" t="s">
        <v>3126</v>
      </c>
      <c r="J1060" s="12">
        <v>0</v>
      </c>
      <c r="L1060" s="12" t="s">
        <v>4203</v>
      </c>
      <c r="M1060" s="12" t="s">
        <v>3118</v>
      </c>
    </row>
    <row r="1061" spans="1:13" x14ac:dyDescent="0.25">
      <c r="A1061" s="12">
        <v>55570</v>
      </c>
      <c r="B1061" s="12" t="s">
        <v>1901</v>
      </c>
      <c r="C1061" s="12" t="s">
        <v>43</v>
      </c>
      <c r="D1061" s="12" t="s">
        <v>1722</v>
      </c>
      <c r="E1061" s="12" t="s">
        <v>3162</v>
      </c>
      <c r="F1061" s="12" t="s">
        <v>1761</v>
      </c>
      <c r="G1061" s="12" t="s">
        <v>1762</v>
      </c>
      <c r="H1061" s="12" t="s">
        <v>1782</v>
      </c>
      <c r="I1061" s="12" t="s">
        <v>1762</v>
      </c>
      <c r="J1061" s="12">
        <v>0</v>
      </c>
      <c r="L1061" s="12" t="s">
        <v>3157</v>
      </c>
      <c r="M1061" s="12" t="s">
        <v>3118</v>
      </c>
    </row>
    <row r="1062" spans="1:13" x14ac:dyDescent="0.25">
      <c r="A1062" s="12">
        <v>57549</v>
      </c>
      <c r="B1062" s="12" t="s">
        <v>4204</v>
      </c>
      <c r="C1062" s="12" t="s">
        <v>107</v>
      </c>
      <c r="D1062" s="12" t="s">
        <v>1722</v>
      </c>
      <c r="E1062" s="12" t="s">
        <v>3181</v>
      </c>
      <c r="F1062" s="12" t="s">
        <v>1996</v>
      </c>
      <c r="G1062" s="12" t="s">
        <v>1849</v>
      </c>
      <c r="H1062" s="12" t="s">
        <v>1819</v>
      </c>
      <c r="I1062" s="12" t="s">
        <v>3126</v>
      </c>
      <c r="J1062" s="12">
        <v>0</v>
      </c>
      <c r="L1062" s="12" t="s">
        <v>4205</v>
      </c>
      <c r="M1062" s="12" t="s">
        <v>4206</v>
      </c>
    </row>
    <row r="1063" spans="1:13" x14ac:dyDescent="0.25">
      <c r="A1063" s="12">
        <v>8528</v>
      </c>
      <c r="B1063" s="12" t="s">
        <v>4207</v>
      </c>
      <c r="C1063" s="12" t="s">
        <v>211</v>
      </c>
      <c r="D1063" s="12" t="s">
        <v>1722</v>
      </c>
      <c r="E1063" s="12" t="s">
        <v>3146</v>
      </c>
      <c r="F1063" s="12" t="s">
        <v>2098</v>
      </c>
      <c r="G1063" s="12" t="s">
        <v>2099</v>
      </c>
      <c r="H1063" s="12" t="s">
        <v>2055</v>
      </c>
      <c r="I1063" s="12" t="s">
        <v>3116</v>
      </c>
      <c r="J1063" s="12">
        <v>0</v>
      </c>
      <c r="L1063" s="12" t="s">
        <v>4208</v>
      </c>
      <c r="M1063" s="12" t="s">
        <v>4209</v>
      </c>
    </row>
    <row r="1064" spans="1:13" x14ac:dyDescent="0.25">
      <c r="A1064" s="12">
        <v>8587</v>
      </c>
      <c r="B1064" s="12" t="s">
        <v>4210</v>
      </c>
      <c r="C1064" s="12" t="s">
        <v>27</v>
      </c>
      <c r="D1064" s="12" t="s">
        <v>1722</v>
      </c>
      <c r="E1064" s="12" t="s">
        <v>3371</v>
      </c>
      <c r="F1064" s="12" t="s">
        <v>1860</v>
      </c>
      <c r="G1064" s="12" t="s">
        <v>1816</v>
      </c>
      <c r="H1064" s="12" t="s">
        <v>1725</v>
      </c>
      <c r="I1064" s="12" t="s">
        <v>3116</v>
      </c>
      <c r="J1064" s="12">
        <v>0</v>
      </c>
      <c r="L1064" s="12" t="s">
        <v>3117</v>
      </c>
      <c r="M1064" s="12" t="s">
        <v>3118</v>
      </c>
    </row>
    <row r="1065" spans="1:13" x14ac:dyDescent="0.25">
      <c r="A1065" s="12">
        <v>828312</v>
      </c>
      <c r="B1065" s="12" t="s">
        <v>4211</v>
      </c>
      <c r="C1065" s="12" t="s">
        <v>84</v>
      </c>
      <c r="D1065" s="12" t="s">
        <v>1722</v>
      </c>
      <c r="E1065" s="12" t="s">
        <v>4212</v>
      </c>
      <c r="F1065" s="12" t="s">
        <v>1728</v>
      </c>
      <c r="G1065" s="12" t="s">
        <v>1729</v>
      </c>
      <c r="H1065" s="12" t="s">
        <v>1720</v>
      </c>
      <c r="I1065" s="12" t="s">
        <v>3116</v>
      </c>
      <c r="J1065" s="12">
        <v>0</v>
      </c>
      <c r="L1065" s="12" t="s">
        <v>3464</v>
      </c>
      <c r="M1065" s="12" t="s">
        <v>3118</v>
      </c>
    </row>
    <row r="1066" spans="1:13" x14ac:dyDescent="0.25">
      <c r="A1066" s="12">
        <v>51681</v>
      </c>
      <c r="B1066" s="12" t="s">
        <v>4213</v>
      </c>
      <c r="C1066" s="12" t="s">
        <v>59</v>
      </c>
      <c r="D1066" s="12" t="s">
        <v>1722</v>
      </c>
      <c r="E1066" s="12" t="s">
        <v>3119</v>
      </c>
      <c r="F1066" s="12" t="s">
        <v>1728</v>
      </c>
      <c r="G1066" s="12" t="s">
        <v>1729</v>
      </c>
      <c r="H1066" s="12" t="s">
        <v>1720</v>
      </c>
      <c r="I1066" s="12" t="s">
        <v>3116</v>
      </c>
      <c r="J1066" s="12">
        <v>0</v>
      </c>
      <c r="L1066" s="12" t="s">
        <v>4214</v>
      </c>
      <c r="M1066" s="12" t="s">
        <v>3118</v>
      </c>
    </row>
    <row r="1067" spans="1:13" x14ac:dyDescent="0.25">
      <c r="A1067" s="12">
        <v>33419</v>
      </c>
      <c r="B1067" s="12" t="s">
        <v>1997</v>
      </c>
      <c r="C1067" s="12" t="s">
        <v>27</v>
      </c>
      <c r="D1067" s="12" t="s">
        <v>1722</v>
      </c>
      <c r="E1067" s="12" t="s">
        <v>3124</v>
      </c>
      <c r="F1067" s="12" t="s">
        <v>1876</v>
      </c>
      <c r="G1067" s="12" t="s">
        <v>1849</v>
      </c>
      <c r="H1067" s="12" t="s">
        <v>1819</v>
      </c>
      <c r="I1067" s="12" t="s">
        <v>3126</v>
      </c>
      <c r="J1067" s="12">
        <v>0</v>
      </c>
      <c r="L1067" s="12" t="s">
        <v>4064</v>
      </c>
      <c r="M1067" s="12" t="s">
        <v>3118</v>
      </c>
    </row>
    <row r="1068" spans="1:13" x14ac:dyDescent="0.25">
      <c r="A1068" s="12">
        <v>58858</v>
      </c>
      <c r="B1068" s="12" t="s">
        <v>274</v>
      </c>
      <c r="C1068" s="12" t="s">
        <v>27</v>
      </c>
      <c r="D1068" s="12" t="s">
        <v>1722</v>
      </c>
      <c r="E1068" s="12" t="s">
        <v>3282</v>
      </c>
      <c r="F1068" s="12" t="s">
        <v>1870</v>
      </c>
      <c r="G1068" s="12" t="s">
        <v>1721</v>
      </c>
      <c r="H1068" s="12" t="s">
        <v>1720</v>
      </c>
      <c r="I1068" s="12" t="s">
        <v>3116</v>
      </c>
      <c r="J1068" s="12">
        <v>0</v>
      </c>
      <c r="L1068" s="12" t="s">
        <v>3117</v>
      </c>
      <c r="M1068" s="12" t="s">
        <v>3118</v>
      </c>
    </row>
    <row r="1069" spans="1:13" x14ac:dyDescent="0.25">
      <c r="A1069" s="12">
        <v>8611</v>
      </c>
      <c r="B1069" s="12" t="s">
        <v>1620</v>
      </c>
      <c r="C1069" s="12" t="s">
        <v>21</v>
      </c>
      <c r="D1069" s="12" t="s">
        <v>1722</v>
      </c>
      <c r="E1069" s="12" t="s">
        <v>3146</v>
      </c>
      <c r="F1069" s="12" t="s">
        <v>1815</v>
      </c>
      <c r="G1069" s="12" t="s">
        <v>1816</v>
      </c>
      <c r="H1069" s="12" t="s">
        <v>1725</v>
      </c>
      <c r="I1069" s="12" t="s">
        <v>3116</v>
      </c>
      <c r="J1069" s="12">
        <v>0</v>
      </c>
      <c r="L1069" s="12" t="s">
        <v>3140</v>
      </c>
      <c r="M1069" s="12" t="s">
        <v>3118</v>
      </c>
    </row>
    <row r="1070" spans="1:13" x14ac:dyDescent="0.25">
      <c r="A1070" s="12">
        <v>827033</v>
      </c>
      <c r="B1070" s="12" t="s">
        <v>275</v>
      </c>
      <c r="C1070" s="12" t="s">
        <v>84</v>
      </c>
      <c r="D1070" s="12" t="s">
        <v>1722</v>
      </c>
      <c r="E1070" s="12" t="s">
        <v>3159</v>
      </c>
      <c r="F1070" s="12" t="s">
        <v>1788</v>
      </c>
      <c r="G1070" s="12" t="s">
        <v>1762</v>
      </c>
      <c r="H1070" s="12" t="s">
        <v>1782</v>
      </c>
      <c r="I1070" s="12" t="s">
        <v>3116</v>
      </c>
      <c r="J1070" s="12">
        <v>0</v>
      </c>
      <c r="L1070" s="12" t="s">
        <v>3117</v>
      </c>
      <c r="M1070" s="12" t="s">
        <v>3118</v>
      </c>
    </row>
    <row r="1071" spans="1:13" x14ac:dyDescent="0.25">
      <c r="A1071" s="12">
        <v>828792</v>
      </c>
      <c r="B1071" s="12" t="s">
        <v>2856</v>
      </c>
      <c r="C1071" s="12" t="s">
        <v>84</v>
      </c>
      <c r="D1071" s="12" t="s">
        <v>1722</v>
      </c>
      <c r="E1071" s="12" t="s">
        <v>3218</v>
      </c>
      <c r="F1071" s="12" t="s">
        <v>1732</v>
      </c>
      <c r="G1071" s="12" t="s">
        <v>1731</v>
      </c>
      <c r="H1071" s="12" t="s">
        <v>1720</v>
      </c>
      <c r="I1071" s="12" t="s">
        <v>3116</v>
      </c>
      <c r="J1071" s="12">
        <v>0</v>
      </c>
      <c r="L1071" s="12" t="s">
        <v>2341</v>
      </c>
    </row>
    <row r="1072" spans="1:13" x14ac:dyDescent="0.25">
      <c r="A1072" s="12">
        <v>56282</v>
      </c>
      <c r="B1072" s="12" t="s">
        <v>4215</v>
      </c>
      <c r="C1072" s="12" t="s">
        <v>84</v>
      </c>
      <c r="D1072" s="12" t="s">
        <v>1722</v>
      </c>
      <c r="E1072" s="12" t="s">
        <v>3458</v>
      </c>
      <c r="F1072" s="12" t="s">
        <v>1787</v>
      </c>
      <c r="G1072" s="12" t="s">
        <v>1721</v>
      </c>
      <c r="H1072" s="12" t="s">
        <v>1720</v>
      </c>
      <c r="I1072" s="12" t="s">
        <v>3116</v>
      </c>
      <c r="J1072" s="12">
        <v>0</v>
      </c>
      <c r="L1072" s="12" t="s">
        <v>3182</v>
      </c>
      <c r="M1072" s="12" t="s">
        <v>3118</v>
      </c>
    </row>
    <row r="1073" spans="1:13" x14ac:dyDescent="0.25">
      <c r="A1073" s="12">
        <v>56799</v>
      </c>
      <c r="B1073" s="12" t="s">
        <v>4216</v>
      </c>
      <c r="C1073" s="12" t="s">
        <v>84</v>
      </c>
      <c r="D1073" s="12" t="s">
        <v>1722</v>
      </c>
      <c r="E1073" s="12" t="s">
        <v>3146</v>
      </c>
      <c r="F1073" s="12" t="s">
        <v>1732</v>
      </c>
      <c r="G1073" s="12" t="s">
        <v>1731</v>
      </c>
      <c r="H1073" s="12" t="s">
        <v>1720</v>
      </c>
      <c r="I1073" s="12" t="s">
        <v>3116</v>
      </c>
      <c r="J1073" s="12">
        <v>0</v>
      </c>
      <c r="L1073" s="12" t="s">
        <v>3182</v>
      </c>
      <c r="M1073" s="12" t="s">
        <v>3118</v>
      </c>
    </row>
    <row r="1074" spans="1:13" x14ac:dyDescent="0.25">
      <c r="A1074" s="12">
        <v>830437</v>
      </c>
      <c r="B1074" s="12" t="s">
        <v>4217</v>
      </c>
      <c r="C1074" s="12" t="s">
        <v>84</v>
      </c>
      <c r="D1074" s="12" t="s">
        <v>1722</v>
      </c>
      <c r="E1074" s="12" t="s">
        <v>3121</v>
      </c>
      <c r="F1074" s="12" t="s">
        <v>1851</v>
      </c>
      <c r="G1074" s="12" t="s">
        <v>1852</v>
      </c>
      <c r="H1074" s="12" t="s">
        <v>1720</v>
      </c>
      <c r="I1074" s="12" t="s">
        <v>3116</v>
      </c>
      <c r="J1074" s="12">
        <v>0</v>
      </c>
      <c r="L1074" s="12" t="s">
        <v>4218</v>
      </c>
      <c r="M1074" s="12" t="s">
        <v>3118</v>
      </c>
    </row>
    <row r="1075" spans="1:13" x14ac:dyDescent="0.25">
      <c r="A1075" s="12">
        <v>8634</v>
      </c>
      <c r="B1075" s="12" t="s">
        <v>4219</v>
      </c>
      <c r="C1075" s="12" t="s">
        <v>56</v>
      </c>
      <c r="D1075" s="12" t="s">
        <v>1722</v>
      </c>
      <c r="E1075" s="12" t="s">
        <v>3166</v>
      </c>
      <c r="F1075" s="12" t="s">
        <v>2046</v>
      </c>
      <c r="G1075" s="12" t="s">
        <v>1944</v>
      </c>
      <c r="H1075" s="12" t="s">
        <v>1782</v>
      </c>
      <c r="I1075" s="12" t="s">
        <v>3142</v>
      </c>
      <c r="J1075" s="12">
        <v>0</v>
      </c>
      <c r="L1075" s="12" t="s">
        <v>3117</v>
      </c>
      <c r="M1075" s="12" t="s">
        <v>3118</v>
      </c>
    </row>
    <row r="1076" spans="1:13" x14ac:dyDescent="0.25">
      <c r="A1076" s="12">
        <v>8661</v>
      </c>
      <c r="B1076" s="12" t="s">
        <v>276</v>
      </c>
      <c r="C1076" s="12" t="s">
        <v>31</v>
      </c>
      <c r="D1076" s="12" t="s">
        <v>1722</v>
      </c>
      <c r="E1076" s="12" t="s">
        <v>3146</v>
      </c>
      <c r="F1076" s="12" t="s">
        <v>2010</v>
      </c>
      <c r="G1076" s="12" t="s">
        <v>1823</v>
      </c>
      <c r="H1076" s="12" t="s">
        <v>1822</v>
      </c>
      <c r="I1076" s="12" t="s">
        <v>3116</v>
      </c>
      <c r="J1076" s="12">
        <v>0</v>
      </c>
      <c r="L1076" s="12" t="s">
        <v>3117</v>
      </c>
      <c r="M1076" s="12" t="s">
        <v>3118</v>
      </c>
    </row>
    <row r="1077" spans="1:13" x14ac:dyDescent="0.25">
      <c r="A1077" s="12">
        <v>8662</v>
      </c>
      <c r="B1077" s="12" t="s">
        <v>1020</v>
      </c>
      <c r="C1077" s="12" t="s">
        <v>65</v>
      </c>
      <c r="D1077" s="12" t="s">
        <v>1722</v>
      </c>
      <c r="E1077" s="12" t="s">
        <v>3146</v>
      </c>
      <c r="F1077" s="12" t="s">
        <v>1728</v>
      </c>
      <c r="G1077" s="12" t="s">
        <v>1729</v>
      </c>
      <c r="H1077" s="12" t="s">
        <v>1720</v>
      </c>
      <c r="I1077" s="12" t="s">
        <v>3116</v>
      </c>
      <c r="J1077" s="12">
        <v>0</v>
      </c>
      <c r="L1077" s="12" t="s">
        <v>3117</v>
      </c>
      <c r="M1077" s="12" t="s">
        <v>3118</v>
      </c>
    </row>
    <row r="1078" spans="1:13" x14ac:dyDescent="0.25">
      <c r="A1078" s="12">
        <v>830261</v>
      </c>
      <c r="B1078" s="12" t="s">
        <v>4220</v>
      </c>
      <c r="C1078" s="12" t="s">
        <v>84</v>
      </c>
      <c r="D1078" s="12" t="s">
        <v>1722</v>
      </c>
      <c r="E1078" s="12" t="s">
        <v>3949</v>
      </c>
      <c r="F1078" s="12" t="s">
        <v>1884</v>
      </c>
      <c r="G1078" s="12" t="s">
        <v>1790</v>
      </c>
      <c r="H1078" s="12" t="s">
        <v>1720</v>
      </c>
      <c r="I1078" s="12" t="s">
        <v>3116</v>
      </c>
      <c r="J1078" s="12">
        <v>0</v>
      </c>
      <c r="L1078" s="12" t="s">
        <v>3182</v>
      </c>
      <c r="M1078" s="12" t="s">
        <v>3118</v>
      </c>
    </row>
    <row r="1079" spans="1:13" x14ac:dyDescent="0.25">
      <c r="A1079" s="12">
        <v>830017</v>
      </c>
      <c r="B1079" s="12" t="s">
        <v>1772</v>
      </c>
      <c r="C1079" s="12" t="s">
        <v>84</v>
      </c>
      <c r="D1079" s="12" t="s">
        <v>1722</v>
      </c>
      <c r="E1079" s="12" t="s">
        <v>3255</v>
      </c>
      <c r="F1079" s="12" t="s">
        <v>1771</v>
      </c>
      <c r="G1079" s="12" t="s">
        <v>1721</v>
      </c>
      <c r="H1079" s="12" t="s">
        <v>1720</v>
      </c>
      <c r="I1079" s="12" t="s">
        <v>3116</v>
      </c>
      <c r="J1079" s="12">
        <v>0</v>
      </c>
      <c r="L1079" s="12" t="s">
        <v>2341</v>
      </c>
      <c r="M1079" s="12" t="s">
        <v>4221</v>
      </c>
    </row>
    <row r="1080" spans="1:13" x14ac:dyDescent="0.25">
      <c r="A1080" s="12">
        <v>8644</v>
      </c>
      <c r="B1080" s="12" t="s">
        <v>2217</v>
      </c>
      <c r="C1080" s="12" t="s">
        <v>27</v>
      </c>
      <c r="D1080" s="12" t="s">
        <v>1722</v>
      </c>
      <c r="E1080" s="12" t="s">
        <v>3255</v>
      </c>
      <c r="F1080" s="12" t="s">
        <v>1802</v>
      </c>
      <c r="G1080" s="12" t="s">
        <v>1803</v>
      </c>
      <c r="H1080" s="12" t="s">
        <v>1725</v>
      </c>
      <c r="I1080" s="12" t="s">
        <v>3116</v>
      </c>
      <c r="J1080" s="12">
        <v>0</v>
      </c>
      <c r="L1080" s="12" t="s">
        <v>3454</v>
      </c>
      <c r="M1080" s="12" t="s">
        <v>3118</v>
      </c>
    </row>
    <row r="1081" spans="1:13" x14ac:dyDescent="0.25">
      <c r="A1081" s="12">
        <v>8670</v>
      </c>
      <c r="B1081" s="12" t="s">
        <v>277</v>
      </c>
      <c r="C1081" s="12" t="s">
        <v>27</v>
      </c>
      <c r="D1081" s="12" t="s">
        <v>1722</v>
      </c>
      <c r="E1081" s="12" t="s">
        <v>3128</v>
      </c>
      <c r="F1081" s="12" t="s">
        <v>1815</v>
      </c>
      <c r="G1081" s="12" t="s">
        <v>1816</v>
      </c>
      <c r="H1081" s="12" t="s">
        <v>1725</v>
      </c>
      <c r="I1081" s="12" t="s">
        <v>3116</v>
      </c>
      <c r="J1081" s="12">
        <v>0</v>
      </c>
      <c r="L1081" s="12" t="s">
        <v>4222</v>
      </c>
      <c r="M1081" s="12" t="s">
        <v>3118</v>
      </c>
    </row>
    <row r="1082" spans="1:13" x14ac:dyDescent="0.25">
      <c r="A1082" s="12">
        <v>8675</v>
      </c>
      <c r="B1082" s="12" t="s">
        <v>4223</v>
      </c>
      <c r="C1082" s="12" t="s">
        <v>56</v>
      </c>
      <c r="D1082" s="12" t="s">
        <v>1722</v>
      </c>
      <c r="E1082" s="12" t="s">
        <v>3146</v>
      </c>
      <c r="F1082" s="12" t="s">
        <v>2008</v>
      </c>
      <c r="G1082" s="12" t="s">
        <v>2009</v>
      </c>
      <c r="H1082" s="12" t="s">
        <v>1864</v>
      </c>
      <c r="I1082" s="12" t="s">
        <v>3240</v>
      </c>
      <c r="J1082" s="12">
        <v>0</v>
      </c>
      <c r="L1082" s="12" t="s">
        <v>4224</v>
      </c>
      <c r="M1082" s="12" t="s">
        <v>4225</v>
      </c>
    </row>
    <row r="1083" spans="1:13" x14ac:dyDescent="0.25">
      <c r="A1083" s="12">
        <v>8678</v>
      </c>
      <c r="B1083" s="12" t="s">
        <v>1022</v>
      </c>
      <c r="C1083" s="12" t="s">
        <v>52</v>
      </c>
      <c r="D1083" s="12" t="s">
        <v>1722</v>
      </c>
      <c r="E1083" s="12" t="s">
        <v>3133</v>
      </c>
      <c r="F1083" s="12" t="s">
        <v>1938</v>
      </c>
      <c r="G1083" s="12" t="s">
        <v>1746</v>
      </c>
      <c r="H1083" s="12" t="s">
        <v>1720</v>
      </c>
      <c r="I1083" s="12" t="s">
        <v>3116</v>
      </c>
      <c r="J1083" s="12">
        <v>0</v>
      </c>
      <c r="L1083" s="12" t="s">
        <v>3117</v>
      </c>
      <c r="M1083" s="12" t="s">
        <v>3118</v>
      </c>
    </row>
    <row r="1084" spans="1:13" x14ac:dyDescent="0.25">
      <c r="A1084" s="12">
        <v>56304</v>
      </c>
      <c r="B1084" s="12" t="s">
        <v>278</v>
      </c>
      <c r="C1084" s="12" t="s">
        <v>78</v>
      </c>
      <c r="D1084" s="12" t="s">
        <v>1722</v>
      </c>
      <c r="E1084" s="12" t="s">
        <v>3119</v>
      </c>
      <c r="F1084" s="12" t="s">
        <v>1836</v>
      </c>
      <c r="G1084" s="12" t="s">
        <v>1837</v>
      </c>
      <c r="H1084" s="12" t="s">
        <v>1725</v>
      </c>
      <c r="I1084" s="12" t="s">
        <v>3116</v>
      </c>
      <c r="J1084" s="12">
        <v>0</v>
      </c>
      <c r="L1084" s="12" t="s">
        <v>3630</v>
      </c>
      <c r="M1084" s="12" t="s">
        <v>3118</v>
      </c>
    </row>
    <row r="1085" spans="1:13" x14ac:dyDescent="0.25">
      <c r="A1085" s="12">
        <v>33275</v>
      </c>
      <c r="B1085" s="12" t="s">
        <v>4226</v>
      </c>
      <c r="C1085" s="12" t="s">
        <v>27</v>
      </c>
      <c r="D1085" s="12" t="s">
        <v>1722</v>
      </c>
      <c r="E1085" s="12" t="s">
        <v>3255</v>
      </c>
      <c r="F1085" s="12" t="s">
        <v>2107</v>
      </c>
      <c r="G1085" s="12" t="s">
        <v>2056</v>
      </c>
      <c r="H1085" s="12" t="s">
        <v>2055</v>
      </c>
      <c r="I1085" s="12" t="s">
        <v>3116</v>
      </c>
      <c r="J1085" s="12">
        <v>0</v>
      </c>
      <c r="L1085" s="12" t="s">
        <v>3117</v>
      </c>
      <c r="M1085" s="12" t="s">
        <v>3118</v>
      </c>
    </row>
    <row r="1086" spans="1:13" x14ac:dyDescent="0.25">
      <c r="A1086" s="12">
        <v>8688</v>
      </c>
      <c r="B1086" s="12" t="s">
        <v>279</v>
      </c>
      <c r="C1086" s="12" t="s">
        <v>211</v>
      </c>
      <c r="D1086" s="12" t="s">
        <v>1722</v>
      </c>
      <c r="E1086" s="12" t="s">
        <v>3146</v>
      </c>
      <c r="F1086" s="12" t="s">
        <v>1860</v>
      </c>
      <c r="G1086" s="12" t="s">
        <v>1816</v>
      </c>
      <c r="H1086" s="12" t="s">
        <v>1725</v>
      </c>
      <c r="I1086" s="12" t="s">
        <v>3116</v>
      </c>
      <c r="J1086" s="12">
        <v>0</v>
      </c>
      <c r="L1086" s="12" t="s">
        <v>3140</v>
      </c>
      <c r="M1086" s="12" t="s">
        <v>3118</v>
      </c>
    </row>
    <row r="1087" spans="1:13" x14ac:dyDescent="0.25">
      <c r="A1087" s="12">
        <v>8696</v>
      </c>
      <c r="B1087" s="12" t="s">
        <v>637</v>
      </c>
      <c r="C1087" s="12" t="s">
        <v>172</v>
      </c>
      <c r="D1087" s="12" t="s">
        <v>1722</v>
      </c>
      <c r="E1087" s="12" t="s">
        <v>3146</v>
      </c>
      <c r="F1087" s="12" t="s">
        <v>2079</v>
      </c>
      <c r="G1087" s="12" t="s">
        <v>1765</v>
      </c>
      <c r="H1087" s="12" t="s">
        <v>1764</v>
      </c>
      <c r="I1087" s="12" t="s">
        <v>3116</v>
      </c>
      <c r="J1087" s="12">
        <v>0</v>
      </c>
      <c r="L1087" s="12" t="s">
        <v>3366</v>
      </c>
      <c r="M1087" s="12" t="s">
        <v>3118</v>
      </c>
    </row>
    <row r="1088" spans="1:13" x14ac:dyDescent="0.25">
      <c r="A1088" s="12">
        <v>22508</v>
      </c>
      <c r="B1088" s="12" t="s">
        <v>2033</v>
      </c>
      <c r="C1088" s="12" t="s">
        <v>172</v>
      </c>
      <c r="D1088" s="12" t="s">
        <v>1722</v>
      </c>
      <c r="E1088" s="12" t="s">
        <v>3146</v>
      </c>
      <c r="F1088" s="12" t="s">
        <v>1877</v>
      </c>
      <c r="G1088" s="12" t="s">
        <v>1878</v>
      </c>
      <c r="H1088" s="12" t="s">
        <v>1756</v>
      </c>
      <c r="I1088" s="12" t="s">
        <v>3116</v>
      </c>
      <c r="J1088" s="12">
        <v>0</v>
      </c>
      <c r="L1088" s="12" t="s">
        <v>3743</v>
      </c>
      <c r="M1088" s="12" t="s">
        <v>3118</v>
      </c>
    </row>
    <row r="1089" spans="1:13" x14ac:dyDescent="0.25">
      <c r="A1089" s="12">
        <v>8713</v>
      </c>
      <c r="B1089" s="12" t="s">
        <v>280</v>
      </c>
      <c r="C1089" s="12" t="s">
        <v>172</v>
      </c>
      <c r="D1089" s="12" t="s">
        <v>1722</v>
      </c>
      <c r="E1089" s="12" t="s">
        <v>3134</v>
      </c>
      <c r="F1089" s="12" t="s">
        <v>1780</v>
      </c>
      <c r="G1089" s="12" t="s">
        <v>1746</v>
      </c>
      <c r="H1089" s="12" t="s">
        <v>1720</v>
      </c>
      <c r="I1089" s="12" t="s">
        <v>3116</v>
      </c>
      <c r="J1089" s="12">
        <v>0</v>
      </c>
      <c r="L1089" s="12" t="s">
        <v>4227</v>
      </c>
      <c r="M1089" s="12" t="s">
        <v>3118</v>
      </c>
    </row>
    <row r="1090" spans="1:13" x14ac:dyDescent="0.25">
      <c r="A1090" s="12">
        <v>8708</v>
      </c>
      <c r="B1090" s="12" t="s">
        <v>2215</v>
      </c>
      <c r="C1090" s="12" t="s">
        <v>172</v>
      </c>
      <c r="D1090" s="12" t="s">
        <v>1722</v>
      </c>
      <c r="E1090" s="12" t="s">
        <v>3128</v>
      </c>
      <c r="F1090" s="12" t="s">
        <v>1738</v>
      </c>
      <c r="G1090" s="12" t="s">
        <v>1739</v>
      </c>
      <c r="H1090" s="12" t="s">
        <v>1720</v>
      </c>
      <c r="I1090" s="12" t="s">
        <v>3232</v>
      </c>
      <c r="J1090" s="12">
        <v>0</v>
      </c>
      <c r="L1090" s="12" t="s">
        <v>3366</v>
      </c>
      <c r="M1090" s="12" t="s">
        <v>3118</v>
      </c>
    </row>
    <row r="1091" spans="1:13" x14ac:dyDescent="0.25">
      <c r="A1091" s="12">
        <v>8719</v>
      </c>
      <c r="B1091" s="12" t="s">
        <v>2214</v>
      </c>
      <c r="C1091" s="12" t="s">
        <v>172</v>
      </c>
      <c r="D1091" s="12" t="s">
        <v>1722</v>
      </c>
      <c r="E1091" s="12" t="s">
        <v>3128</v>
      </c>
      <c r="F1091" s="12" t="s">
        <v>1797</v>
      </c>
      <c r="G1091" s="12" t="s">
        <v>1783</v>
      </c>
      <c r="H1091" s="12" t="s">
        <v>1782</v>
      </c>
      <c r="I1091" s="12" t="s">
        <v>3152</v>
      </c>
      <c r="J1091" s="12">
        <v>0</v>
      </c>
      <c r="L1091" s="12" t="s">
        <v>3842</v>
      </c>
      <c r="M1091" s="12" t="s">
        <v>3118</v>
      </c>
    </row>
    <row r="1092" spans="1:13" x14ac:dyDescent="0.25">
      <c r="A1092" s="12">
        <v>8698</v>
      </c>
      <c r="B1092" s="12" t="s">
        <v>1029</v>
      </c>
      <c r="C1092" s="12" t="s">
        <v>36</v>
      </c>
      <c r="D1092" s="12" t="s">
        <v>1722</v>
      </c>
      <c r="E1092" s="12" t="s">
        <v>3119</v>
      </c>
      <c r="F1092" s="12" t="s">
        <v>1830</v>
      </c>
      <c r="G1092" s="12" t="s">
        <v>1831</v>
      </c>
      <c r="H1092" s="12" t="s">
        <v>1827</v>
      </c>
      <c r="I1092" s="12" t="s">
        <v>3131</v>
      </c>
      <c r="J1092" s="12">
        <v>0</v>
      </c>
      <c r="L1092" s="12" t="s">
        <v>3403</v>
      </c>
      <c r="M1092" s="12" t="s">
        <v>4228</v>
      </c>
    </row>
    <row r="1093" spans="1:13" x14ac:dyDescent="0.25">
      <c r="A1093" s="12">
        <v>8732</v>
      </c>
      <c r="B1093" s="12" t="s">
        <v>1030</v>
      </c>
      <c r="C1093" s="12" t="s">
        <v>59</v>
      </c>
      <c r="D1093" s="12" t="s">
        <v>1722</v>
      </c>
      <c r="E1093" s="12" t="s">
        <v>3172</v>
      </c>
      <c r="F1093" s="12" t="s">
        <v>1771</v>
      </c>
      <c r="G1093" s="12" t="s">
        <v>1721</v>
      </c>
      <c r="H1093" s="12" t="s">
        <v>1720</v>
      </c>
      <c r="I1093" s="12" t="s">
        <v>3116</v>
      </c>
      <c r="J1093" s="12">
        <v>0</v>
      </c>
      <c r="L1093" s="12" t="s">
        <v>4229</v>
      </c>
      <c r="M1093" s="12" t="s">
        <v>4230</v>
      </c>
    </row>
    <row r="1094" spans="1:13" x14ac:dyDescent="0.25">
      <c r="A1094" s="12">
        <v>8741</v>
      </c>
      <c r="B1094" s="12" t="s">
        <v>4231</v>
      </c>
      <c r="C1094" s="12" t="s">
        <v>39</v>
      </c>
      <c r="D1094" s="12" t="s">
        <v>1722</v>
      </c>
      <c r="E1094" s="12" t="s">
        <v>3159</v>
      </c>
      <c r="F1094" s="12" t="s">
        <v>1912</v>
      </c>
      <c r="G1094" s="12" t="s">
        <v>1913</v>
      </c>
      <c r="H1094" s="12" t="s">
        <v>1764</v>
      </c>
      <c r="I1094" s="12" t="s">
        <v>3116</v>
      </c>
      <c r="J1094" s="12">
        <v>0</v>
      </c>
      <c r="L1094" s="12" t="s">
        <v>3117</v>
      </c>
      <c r="M1094" s="12" t="s">
        <v>3118</v>
      </c>
    </row>
    <row r="1095" spans="1:13" x14ac:dyDescent="0.25">
      <c r="A1095" s="12">
        <v>22340</v>
      </c>
      <c r="B1095" s="12" t="s">
        <v>281</v>
      </c>
      <c r="C1095" s="12" t="s">
        <v>109</v>
      </c>
      <c r="D1095" s="12" t="s">
        <v>1722</v>
      </c>
      <c r="E1095" s="12" t="s">
        <v>3249</v>
      </c>
      <c r="F1095" s="12" t="s">
        <v>2035</v>
      </c>
      <c r="G1095" s="12" t="s">
        <v>1762</v>
      </c>
      <c r="H1095" s="12" t="s">
        <v>1782</v>
      </c>
      <c r="I1095" s="12" t="s">
        <v>1762</v>
      </c>
      <c r="J1095" s="12">
        <v>0</v>
      </c>
      <c r="L1095" s="12" t="s">
        <v>3117</v>
      </c>
      <c r="M1095" s="12" t="s">
        <v>3118</v>
      </c>
    </row>
    <row r="1096" spans="1:13" x14ac:dyDescent="0.25">
      <c r="A1096" s="12">
        <v>8765</v>
      </c>
      <c r="B1096" s="12" t="s">
        <v>1031</v>
      </c>
      <c r="C1096" s="12" t="s">
        <v>111</v>
      </c>
      <c r="D1096" s="12" t="s">
        <v>1722</v>
      </c>
      <c r="E1096" s="12" t="s">
        <v>3239</v>
      </c>
      <c r="F1096" s="12" t="s">
        <v>1760</v>
      </c>
      <c r="G1096" s="12" t="s">
        <v>1760</v>
      </c>
      <c r="H1096" s="12" t="s">
        <v>1753</v>
      </c>
      <c r="I1096" s="12" t="s">
        <v>3116</v>
      </c>
      <c r="J1096" s="12">
        <v>0</v>
      </c>
      <c r="L1096" s="12" t="s">
        <v>3117</v>
      </c>
      <c r="M1096" s="12" t="s">
        <v>3118</v>
      </c>
    </row>
    <row r="1097" spans="1:13" x14ac:dyDescent="0.25">
      <c r="A1097" s="12">
        <v>8770</v>
      </c>
      <c r="B1097" s="12" t="s">
        <v>4232</v>
      </c>
      <c r="C1097" s="12" t="s">
        <v>27</v>
      </c>
      <c r="D1097" s="12" t="s">
        <v>1722</v>
      </c>
      <c r="E1097" s="12" t="s">
        <v>3128</v>
      </c>
      <c r="F1097" s="12" t="s">
        <v>1830</v>
      </c>
      <c r="G1097" s="12" t="s">
        <v>1831</v>
      </c>
      <c r="H1097" s="12" t="s">
        <v>1827</v>
      </c>
      <c r="I1097" s="12" t="s">
        <v>3131</v>
      </c>
      <c r="J1097" s="12">
        <v>0</v>
      </c>
      <c r="L1097" s="12" t="s">
        <v>3296</v>
      </c>
      <c r="M1097" s="12" t="s">
        <v>3118</v>
      </c>
    </row>
    <row r="1098" spans="1:13" x14ac:dyDescent="0.25">
      <c r="A1098" s="12">
        <v>8838</v>
      </c>
      <c r="B1098" s="12" t="s">
        <v>2212</v>
      </c>
      <c r="C1098" s="12" t="s">
        <v>56</v>
      </c>
      <c r="D1098" s="12" t="s">
        <v>1722</v>
      </c>
      <c r="E1098" s="12" t="s">
        <v>3398</v>
      </c>
      <c r="F1098" s="12" t="s">
        <v>1984</v>
      </c>
      <c r="G1098" s="12" t="s">
        <v>1816</v>
      </c>
      <c r="H1098" s="12" t="s">
        <v>1725</v>
      </c>
      <c r="I1098" s="12" t="s">
        <v>3116</v>
      </c>
      <c r="J1098" s="12">
        <v>0</v>
      </c>
      <c r="L1098" s="12" t="s">
        <v>3117</v>
      </c>
      <c r="M1098" s="12" t="s">
        <v>3118</v>
      </c>
    </row>
    <row r="1099" spans="1:13" x14ac:dyDescent="0.25">
      <c r="A1099" s="12">
        <v>8878</v>
      </c>
      <c r="B1099" s="12" t="s">
        <v>4233</v>
      </c>
      <c r="C1099" s="12" t="s">
        <v>48</v>
      </c>
      <c r="D1099" s="12" t="s">
        <v>1722</v>
      </c>
      <c r="E1099" s="12" t="s">
        <v>3121</v>
      </c>
      <c r="F1099" s="12" t="s">
        <v>1943</v>
      </c>
      <c r="G1099" s="12" t="s">
        <v>1944</v>
      </c>
      <c r="H1099" s="12" t="s">
        <v>1782</v>
      </c>
      <c r="I1099" s="12" t="s">
        <v>3142</v>
      </c>
      <c r="J1099" s="12">
        <v>0</v>
      </c>
      <c r="L1099" s="12" t="s">
        <v>3320</v>
      </c>
      <c r="M1099" s="12" t="s">
        <v>3118</v>
      </c>
    </row>
    <row r="1100" spans="1:13" x14ac:dyDescent="0.25">
      <c r="A1100" s="12">
        <v>10848</v>
      </c>
      <c r="B1100" s="12" t="s">
        <v>2184</v>
      </c>
      <c r="C1100" s="12" t="s">
        <v>92</v>
      </c>
      <c r="D1100" s="12" t="s">
        <v>1722</v>
      </c>
      <c r="E1100" s="12" t="s">
        <v>3276</v>
      </c>
      <c r="F1100" s="12" t="s">
        <v>2098</v>
      </c>
      <c r="G1100" s="12" t="s">
        <v>2099</v>
      </c>
      <c r="H1100" s="12" t="s">
        <v>2055</v>
      </c>
      <c r="I1100" s="12" t="s">
        <v>3116</v>
      </c>
      <c r="J1100" s="12">
        <v>0</v>
      </c>
      <c r="L1100" s="12" t="s">
        <v>4234</v>
      </c>
      <c r="M1100" s="12" t="s">
        <v>4235</v>
      </c>
    </row>
    <row r="1101" spans="1:13" x14ac:dyDescent="0.25">
      <c r="A1101" s="12">
        <v>8833</v>
      </c>
      <c r="B1101" s="12" t="s">
        <v>282</v>
      </c>
      <c r="C1101" s="12" t="s">
        <v>59</v>
      </c>
      <c r="D1101" s="12" t="s">
        <v>1722</v>
      </c>
      <c r="E1101" s="12" t="s">
        <v>3119</v>
      </c>
      <c r="F1101" s="12" t="s">
        <v>1780</v>
      </c>
      <c r="G1101" s="12" t="s">
        <v>1746</v>
      </c>
      <c r="H1101" s="12" t="s">
        <v>1720</v>
      </c>
      <c r="I1101" s="12" t="s">
        <v>3348</v>
      </c>
      <c r="J1101" s="12">
        <v>0</v>
      </c>
      <c r="L1101" s="12" t="s">
        <v>4236</v>
      </c>
      <c r="M1101" s="12" t="s">
        <v>4237</v>
      </c>
    </row>
    <row r="1102" spans="1:13" x14ac:dyDescent="0.25">
      <c r="A1102" s="12">
        <v>63671</v>
      </c>
      <c r="B1102" s="12" t="s">
        <v>4238</v>
      </c>
      <c r="C1102" s="12" t="s">
        <v>21</v>
      </c>
      <c r="D1102" s="12" t="s">
        <v>1722</v>
      </c>
      <c r="E1102" s="12" t="s">
        <v>3274</v>
      </c>
      <c r="F1102" s="12" t="s">
        <v>1836</v>
      </c>
      <c r="G1102" s="12" t="s">
        <v>1837</v>
      </c>
      <c r="H1102" s="12" t="s">
        <v>1725</v>
      </c>
      <c r="I1102" s="12" t="s">
        <v>3116</v>
      </c>
      <c r="J1102" s="12">
        <v>0</v>
      </c>
      <c r="L1102" s="12" t="s">
        <v>3117</v>
      </c>
      <c r="M1102" s="12" t="s">
        <v>3118</v>
      </c>
    </row>
    <row r="1103" spans="1:13" x14ac:dyDescent="0.25">
      <c r="A1103" s="12">
        <v>8858</v>
      </c>
      <c r="B1103" s="12" t="s">
        <v>4239</v>
      </c>
      <c r="C1103" s="12" t="s">
        <v>27</v>
      </c>
      <c r="D1103" s="12" t="s">
        <v>1722</v>
      </c>
      <c r="E1103" s="12" t="s">
        <v>3124</v>
      </c>
      <c r="F1103" s="12" t="s">
        <v>1732</v>
      </c>
      <c r="G1103" s="12" t="s">
        <v>1731</v>
      </c>
      <c r="H1103" s="12" t="s">
        <v>1720</v>
      </c>
      <c r="I1103" s="12" t="s">
        <v>3116</v>
      </c>
      <c r="J1103" s="12">
        <v>0</v>
      </c>
      <c r="L1103" s="12" t="s">
        <v>4240</v>
      </c>
      <c r="M1103" s="12" t="s">
        <v>3118</v>
      </c>
    </row>
    <row r="1104" spans="1:13" x14ac:dyDescent="0.25">
      <c r="A1104" s="12">
        <v>40757</v>
      </c>
      <c r="B1104" s="12" t="s">
        <v>1035</v>
      </c>
      <c r="C1104" s="12" t="s">
        <v>92</v>
      </c>
      <c r="D1104" s="12" t="s">
        <v>1722</v>
      </c>
      <c r="E1104" s="12" t="s">
        <v>3119</v>
      </c>
      <c r="F1104" s="12" t="s">
        <v>1749</v>
      </c>
      <c r="G1104" s="12" t="s">
        <v>1746</v>
      </c>
      <c r="H1104" s="12" t="s">
        <v>1720</v>
      </c>
      <c r="I1104" s="12" t="s">
        <v>3116</v>
      </c>
      <c r="J1104" s="12">
        <v>0</v>
      </c>
      <c r="L1104" s="12" t="s">
        <v>3122</v>
      </c>
      <c r="M1104" s="12" t="s">
        <v>3118</v>
      </c>
    </row>
    <row r="1105" spans="1:13" x14ac:dyDescent="0.25">
      <c r="A1105" s="12">
        <v>830601</v>
      </c>
      <c r="B1105" s="12" t="s">
        <v>4241</v>
      </c>
      <c r="C1105" s="12" t="s">
        <v>107</v>
      </c>
      <c r="D1105" s="12" t="s">
        <v>1722</v>
      </c>
      <c r="E1105" s="12" t="s">
        <v>3255</v>
      </c>
      <c r="F1105" s="12" t="s">
        <v>1876</v>
      </c>
      <c r="G1105" s="12" t="s">
        <v>1849</v>
      </c>
      <c r="H1105" s="12" t="s">
        <v>1819</v>
      </c>
      <c r="I1105" s="12" t="s">
        <v>3126</v>
      </c>
      <c r="J1105" s="12">
        <v>0</v>
      </c>
      <c r="M1105" s="12" t="s">
        <v>3118</v>
      </c>
    </row>
    <row r="1106" spans="1:13" x14ac:dyDescent="0.25">
      <c r="A1106" s="12">
        <v>8836</v>
      </c>
      <c r="B1106" s="12" t="s">
        <v>283</v>
      </c>
      <c r="C1106" s="12" t="s">
        <v>21</v>
      </c>
      <c r="D1106" s="12" t="s">
        <v>1722</v>
      </c>
      <c r="E1106" s="12" t="s">
        <v>3211</v>
      </c>
      <c r="F1106" s="12" t="s">
        <v>1735</v>
      </c>
      <c r="G1106" s="12" t="s">
        <v>1721</v>
      </c>
      <c r="H1106" s="12" t="s">
        <v>1720</v>
      </c>
      <c r="I1106" s="12" t="s">
        <v>3116</v>
      </c>
      <c r="J1106" s="12">
        <v>0</v>
      </c>
      <c r="L1106" s="12" t="s">
        <v>4242</v>
      </c>
      <c r="M1106" s="12" t="s">
        <v>4243</v>
      </c>
    </row>
    <row r="1107" spans="1:13" x14ac:dyDescent="0.25">
      <c r="A1107" s="12">
        <v>35147</v>
      </c>
      <c r="B1107" s="12" t="s">
        <v>4244</v>
      </c>
      <c r="C1107" s="12" t="s">
        <v>380</v>
      </c>
      <c r="D1107" s="12" t="s">
        <v>1722</v>
      </c>
      <c r="E1107" s="12" t="s">
        <v>4245</v>
      </c>
      <c r="F1107" s="12" t="s">
        <v>1775</v>
      </c>
      <c r="G1107" s="12" t="s">
        <v>1743</v>
      </c>
      <c r="H1107" s="12" t="s">
        <v>1720</v>
      </c>
      <c r="I1107" s="12" t="s">
        <v>3351</v>
      </c>
      <c r="J1107" s="12">
        <v>0</v>
      </c>
      <c r="L1107" s="12" t="s">
        <v>3417</v>
      </c>
      <c r="M1107" s="12" t="s">
        <v>3118</v>
      </c>
    </row>
    <row r="1108" spans="1:13" x14ac:dyDescent="0.25">
      <c r="A1108" s="12">
        <v>73393</v>
      </c>
      <c r="B1108" s="12" t="s">
        <v>4246</v>
      </c>
      <c r="C1108" s="12" t="s">
        <v>84</v>
      </c>
      <c r="D1108" s="12" t="s">
        <v>1722</v>
      </c>
      <c r="E1108" s="12" t="s">
        <v>3162</v>
      </c>
      <c r="F1108" s="12" t="s">
        <v>1832</v>
      </c>
      <c r="G1108" s="12" t="s">
        <v>1834</v>
      </c>
      <c r="H1108" s="12" t="s">
        <v>1833</v>
      </c>
      <c r="I1108" s="12" t="s">
        <v>3116</v>
      </c>
      <c r="J1108" s="12">
        <v>0</v>
      </c>
      <c r="L1108" s="12" t="s">
        <v>2341</v>
      </c>
      <c r="M1108" s="12" t="s">
        <v>4247</v>
      </c>
    </row>
    <row r="1109" spans="1:13" x14ac:dyDescent="0.25">
      <c r="A1109" s="12">
        <v>8825</v>
      </c>
      <c r="B1109" s="12" t="s">
        <v>2213</v>
      </c>
      <c r="C1109" s="12" t="s">
        <v>211</v>
      </c>
      <c r="D1109" s="12" t="s">
        <v>1722</v>
      </c>
      <c r="E1109" s="12" t="s">
        <v>3128</v>
      </c>
      <c r="F1109" s="12" t="s">
        <v>1943</v>
      </c>
      <c r="G1109" s="12" t="s">
        <v>1944</v>
      </c>
      <c r="H1109" s="12" t="s">
        <v>1782</v>
      </c>
      <c r="I1109" s="12" t="s">
        <v>3142</v>
      </c>
      <c r="J1109" s="12">
        <v>0</v>
      </c>
      <c r="L1109" s="12" t="s">
        <v>3191</v>
      </c>
      <c r="M1109" s="12" t="s">
        <v>3118</v>
      </c>
    </row>
    <row r="1110" spans="1:13" x14ac:dyDescent="0.25">
      <c r="A1110" s="12">
        <v>8827</v>
      </c>
      <c r="B1110" s="12" t="s">
        <v>4248</v>
      </c>
      <c r="C1110" s="12" t="s">
        <v>21</v>
      </c>
      <c r="D1110" s="12" t="s">
        <v>1722</v>
      </c>
      <c r="E1110" s="12" t="s">
        <v>3172</v>
      </c>
      <c r="F1110" s="12" t="s">
        <v>1817</v>
      </c>
      <c r="G1110" s="12" t="s">
        <v>1816</v>
      </c>
      <c r="H1110" s="12" t="s">
        <v>1725</v>
      </c>
      <c r="I1110" s="12" t="s">
        <v>3116</v>
      </c>
      <c r="J1110" s="12">
        <v>0</v>
      </c>
      <c r="L1110" s="12" t="s">
        <v>3127</v>
      </c>
      <c r="M1110" s="12" t="s">
        <v>3118</v>
      </c>
    </row>
    <row r="1111" spans="1:13" x14ac:dyDescent="0.25">
      <c r="A1111" s="12">
        <v>8884</v>
      </c>
      <c r="B1111" s="12" t="s">
        <v>1037</v>
      </c>
      <c r="C1111" s="12" t="s">
        <v>21</v>
      </c>
      <c r="D1111" s="12" t="s">
        <v>1722</v>
      </c>
      <c r="E1111" s="12" t="s">
        <v>3115</v>
      </c>
      <c r="F1111" s="12" t="s">
        <v>1932</v>
      </c>
      <c r="G1111" s="12" t="s">
        <v>1933</v>
      </c>
      <c r="H1111" s="12" t="s">
        <v>1819</v>
      </c>
      <c r="I1111" s="12" t="s">
        <v>3126</v>
      </c>
      <c r="J1111" s="12">
        <v>0</v>
      </c>
      <c r="L1111" s="12" t="s">
        <v>3140</v>
      </c>
      <c r="M1111" s="12" t="s">
        <v>3118</v>
      </c>
    </row>
    <row r="1112" spans="1:13" x14ac:dyDescent="0.25">
      <c r="A1112" s="12">
        <v>8881</v>
      </c>
      <c r="B1112" s="12" t="s">
        <v>2383</v>
      </c>
      <c r="C1112" s="12" t="s">
        <v>211</v>
      </c>
      <c r="D1112" s="12" t="s">
        <v>1722</v>
      </c>
      <c r="E1112" s="12" t="s">
        <v>3218</v>
      </c>
      <c r="F1112" s="12" t="s">
        <v>1794</v>
      </c>
      <c r="G1112" s="12" t="s">
        <v>1792</v>
      </c>
      <c r="H1112" s="12" t="s">
        <v>1822</v>
      </c>
      <c r="I1112" s="12" t="s">
        <v>3116</v>
      </c>
      <c r="J1112" s="12">
        <v>0</v>
      </c>
      <c r="L1112" s="12" t="s">
        <v>3117</v>
      </c>
      <c r="M1112" s="12" t="s">
        <v>3118</v>
      </c>
    </row>
    <row r="1113" spans="1:13" x14ac:dyDescent="0.25">
      <c r="A1113" s="12">
        <v>57550</v>
      </c>
      <c r="B1113" s="12" t="s">
        <v>4249</v>
      </c>
      <c r="C1113" s="12" t="s">
        <v>908</v>
      </c>
      <c r="D1113" s="12" t="s">
        <v>1722</v>
      </c>
      <c r="E1113" s="12" t="s">
        <v>3282</v>
      </c>
      <c r="F1113" s="12" t="s">
        <v>1775</v>
      </c>
      <c r="G1113" s="12" t="s">
        <v>1743</v>
      </c>
      <c r="H1113" s="12" t="s">
        <v>1720</v>
      </c>
      <c r="I1113" s="12" t="s">
        <v>3351</v>
      </c>
      <c r="J1113" s="12">
        <v>0</v>
      </c>
      <c r="L1113" s="12" t="s">
        <v>4250</v>
      </c>
      <c r="M1113" s="12" t="s">
        <v>4251</v>
      </c>
    </row>
    <row r="1114" spans="1:13" x14ac:dyDescent="0.25">
      <c r="A1114" s="12">
        <v>828854</v>
      </c>
      <c r="B1114" s="12" t="s">
        <v>4252</v>
      </c>
      <c r="C1114" s="12" t="s">
        <v>43</v>
      </c>
      <c r="D1114" s="12" t="s">
        <v>1722</v>
      </c>
      <c r="E1114" s="12" t="s">
        <v>3218</v>
      </c>
      <c r="F1114" s="12" t="s">
        <v>1732</v>
      </c>
      <c r="G1114" s="12" t="s">
        <v>1731</v>
      </c>
      <c r="H1114" s="12" t="s">
        <v>1720</v>
      </c>
      <c r="I1114" s="12" t="s">
        <v>3116</v>
      </c>
      <c r="J1114" s="12">
        <v>0</v>
      </c>
      <c r="L1114" s="12" t="s">
        <v>3157</v>
      </c>
      <c r="M1114" s="12" t="s">
        <v>3118</v>
      </c>
    </row>
    <row r="1115" spans="1:13" x14ac:dyDescent="0.25">
      <c r="A1115" s="12">
        <v>8914</v>
      </c>
      <c r="B1115" s="12" t="s">
        <v>1038</v>
      </c>
      <c r="C1115" s="12" t="s">
        <v>48</v>
      </c>
      <c r="D1115" s="12" t="s">
        <v>1722</v>
      </c>
      <c r="E1115" s="12" t="s">
        <v>3130</v>
      </c>
      <c r="F1115" s="12" t="s">
        <v>1985</v>
      </c>
      <c r="G1115" s="12" t="s">
        <v>1762</v>
      </c>
      <c r="H1115" s="12" t="s">
        <v>1782</v>
      </c>
      <c r="I1115" s="12" t="s">
        <v>1762</v>
      </c>
      <c r="J1115" s="12">
        <v>0</v>
      </c>
      <c r="L1115" s="12" t="s">
        <v>3308</v>
      </c>
      <c r="M1115" s="12" t="s">
        <v>3118</v>
      </c>
    </row>
    <row r="1116" spans="1:13" x14ac:dyDescent="0.25">
      <c r="A1116" s="12">
        <v>55568</v>
      </c>
      <c r="B1116" s="12" t="s">
        <v>4253</v>
      </c>
      <c r="C1116" s="12" t="s">
        <v>43</v>
      </c>
      <c r="D1116" s="12" t="s">
        <v>1722</v>
      </c>
      <c r="E1116" s="12" t="s">
        <v>4074</v>
      </c>
      <c r="F1116" s="12" t="s">
        <v>1891</v>
      </c>
      <c r="G1116" s="12" t="s">
        <v>1867</v>
      </c>
      <c r="H1116" s="12" t="s">
        <v>1725</v>
      </c>
      <c r="I1116" s="12" t="s">
        <v>3116</v>
      </c>
      <c r="J1116" s="12">
        <v>0</v>
      </c>
      <c r="L1116" s="12" t="s">
        <v>3157</v>
      </c>
      <c r="M1116" s="12" t="s">
        <v>3118</v>
      </c>
    </row>
    <row r="1117" spans="1:13" x14ac:dyDescent="0.25">
      <c r="A1117" s="12">
        <v>9025</v>
      </c>
      <c r="B1117" s="12" t="s">
        <v>4254</v>
      </c>
      <c r="C1117" s="12" t="s">
        <v>252</v>
      </c>
      <c r="D1117" s="12" t="s">
        <v>1722</v>
      </c>
      <c r="E1117" s="12" t="s">
        <v>3115</v>
      </c>
      <c r="F1117" s="12" t="s">
        <v>2107</v>
      </c>
      <c r="G1117" s="12" t="s">
        <v>2056</v>
      </c>
      <c r="H1117" s="12" t="s">
        <v>2055</v>
      </c>
      <c r="I1117" s="12" t="s">
        <v>3116</v>
      </c>
      <c r="J1117" s="12">
        <v>0</v>
      </c>
      <c r="L1117" s="12" t="s">
        <v>3300</v>
      </c>
      <c r="M1117" s="12" t="s">
        <v>3118</v>
      </c>
    </row>
    <row r="1118" spans="1:13" x14ac:dyDescent="0.25">
      <c r="A1118" s="12">
        <v>9026</v>
      </c>
      <c r="B1118" s="12" t="s">
        <v>4255</v>
      </c>
      <c r="C1118" s="12" t="s">
        <v>252</v>
      </c>
      <c r="D1118" s="12" t="s">
        <v>1722</v>
      </c>
      <c r="E1118" s="12" t="s">
        <v>3146</v>
      </c>
      <c r="F1118" s="12" t="s">
        <v>2008</v>
      </c>
      <c r="G1118" s="12" t="s">
        <v>2009</v>
      </c>
      <c r="H1118" s="12" t="s">
        <v>1864</v>
      </c>
      <c r="I1118" s="12" t="s">
        <v>3240</v>
      </c>
      <c r="J1118" s="12">
        <v>0</v>
      </c>
      <c r="L1118" s="12" t="s">
        <v>3120</v>
      </c>
      <c r="M1118" s="12" t="s">
        <v>3118</v>
      </c>
    </row>
    <row r="1119" spans="1:13" x14ac:dyDescent="0.25">
      <c r="A1119" s="12">
        <v>9031</v>
      </c>
      <c r="B1119" s="12" t="s">
        <v>1041</v>
      </c>
      <c r="C1119" s="12" t="s">
        <v>36</v>
      </c>
      <c r="D1119" s="12" t="s">
        <v>1722</v>
      </c>
      <c r="E1119" s="12" t="s">
        <v>3146</v>
      </c>
      <c r="F1119" s="12" t="s">
        <v>2010</v>
      </c>
      <c r="G1119" s="12" t="s">
        <v>1823</v>
      </c>
      <c r="H1119" s="12" t="s">
        <v>1822</v>
      </c>
      <c r="I1119" s="12" t="s">
        <v>3116</v>
      </c>
      <c r="J1119" s="12">
        <v>0</v>
      </c>
      <c r="L1119" s="12" t="s">
        <v>3117</v>
      </c>
      <c r="M1119" s="12" t="s">
        <v>3118</v>
      </c>
    </row>
    <row r="1120" spans="1:13" x14ac:dyDescent="0.25">
      <c r="A1120" s="12">
        <v>54744</v>
      </c>
      <c r="B1120" s="12" t="s">
        <v>4256</v>
      </c>
      <c r="C1120" s="12" t="s">
        <v>21</v>
      </c>
      <c r="D1120" s="12" t="s">
        <v>1722</v>
      </c>
      <c r="E1120" s="12" t="s">
        <v>3128</v>
      </c>
      <c r="F1120" s="12" t="s">
        <v>1759</v>
      </c>
      <c r="G1120" s="12" t="s">
        <v>1760</v>
      </c>
      <c r="H1120" s="12" t="s">
        <v>1753</v>
      </c>
      <c r="I1120" s="12" t="s">
        <v>3116</v>
      </c>
      <c r="J1120" s="12">
        <v>0</v>
      </c>
      <c r="L1120" s="12" t="s">
        <v>3117</v>
      </c>
      <c r="M1120" s="12" t="s">
        <v>3118</v>
      </c>
    </row>
    <row r="1121" spans="1:13" x14ac:dyDescent="0.25">
      <c r="A1121" s="12">
        <v>55832</v>
      </c>
      <c r="B1121" s="12" t="s">
        <v>284</v>
      </c>
      <c r="C1121" s="12" t="s">
        <v>252</v>
      </c>
      <c r="D1121" s="12" t="s">
        <v>1722</v>
      </c>
      <c r="E1121" s="12" t="s">
        <v>3255</v>
      </c>
      <c r="F1121" s="12" t="s">
        <v>1832</v>
      </c>
      <c r="G1121" s="12" t="s">
        <v>1834</v>
      </c>
      <c r="H1121" s="12" t="s">
        <v>1833</v>
      </c>
      <c r="I1121" s="12" t="s">
        <v>3116</v>
      </c>
      <c r="J1121" s="12">
        <v>0</v>
      </c>
      <c r="L1121" s="12" t="s">
        <v>4257</v>
      </c>
      <c r="M1121" s="12" t="s">
        <v>4258</v>
      </c>
    </row>
    <row r="1122" spans="1:13" x14ac:dyDescent="0.25">
      <c r="A1122" s="12">
        <v>31396</v>
      </c>
      <c r="B1122" s="12" t="s">
        <v>4259</v>
      </c>
      <c r="C1122" s="12" t="s">
        <v>441</v>
      </c>
      <c r="D1122" s="12" t="s">
        <v>1722</v>
      </c>
      <c r="E1122" s="12" t="s">
        <v>3414</v>
      </c>
      <c r="F1122" s="12" t="s">
        <v>1807</v>
      </c>
      <c r="G1122" s="12" t="s">
        <v>1762</v>
      </c>
      <c r="H1122" s="12" t="s">
        <v>1782</v>
      </c>
      <c r="I1122" s="12" t="s">
        <v>1762</v>
      </c>
      <c r="J1122" s="12">
        <v>0</v>
      </c>
      <c r="L1122" s="12" t="s">
        <v>3237</v>
      </c>
      <c r="M1122" s="12" t="s">
        <v>3118</v>
      </c>
    </row>
    <row r="1123" spans="1:13" x14ac:dyDescent="0.25">
      <c r="A1123" s="12">
        <v>51689</v>
      </c>
      <c r="B1123" s="12" t="s">
        <v>4260</v>
      </c>
      <c r="C1123" s="12" t="s">
        <v>213</v>
      </c>
      <c r="D1123" s="12" t="s">
        <v>1722</v>
      </c>
      <c r="E1123" s="12" t="s">
        <v>3172</v>
      </c>
      <c r="F1123" s="12" t="s">
        <v>1780</v>
      </c>
      <c r="G1123" s="12" t="s">
        <v>1746</v>
      </c>
      <c r="H1123" s="12" t="s">
        <v>1720</v>
      </c>
      <c r="I1123" s="12" t="s">
        <v>3348</v>
      </c>
      <c r="J1123" s="12">
        <v>0</v>
      </c>
      <c r="M1123" s="12" t="s">
        <v>3118</v>
      </c>
    </row>
    <row r="1124" spans="1:13" x14ac:dyDescent="0.25">
      <c r="A1124" s="12">
        <v>39716</v>
      </c>
      <c r="B1124" s="12" t="s">
        <v>4261</v>
      </c>
      <c r="C1124" s="12" t="s">
        <v>27</v>
      </c>
      <c r="D1124" s="12" t="s">
        <v>1722</v>
      </c>
      <c r="E1124" s="12" t="s">
        <v>4262</v>
      </c>
      <c r="F1124" s="12" t="s">
        <v>1791</v>
      </c>
      <c r="G1124" s="12" t="s">
        <v>1792</v>
      </c>
      <c r="H1124" s="12" t="s">
        <v>1822</v>
      </c>
      <c r="I1124" s="12" t="s">
        <v>3126</v>
      </c>
      <c r="J1124" s="12">
        <v>0</v>
      </c>
      <c r="M1124" s="12" t="s">
        <v>3118</v>
      </c>
    </row>
    <row r="1125" spans="1:13" x14ac:dyDescent="0.25">
      <c r="A1125" s="12">
        <v>9044</v>
      </c>
      <c r="B1125" s="12" t="s">
        <v>2210</v>
      </c>
      <c r="C1125" s="12" t="s">
        <v>31</v>
      </c>
      <c r="D1125" s="12" t="s">
        <v>1722</v>
      </c>
      <c r="E1125" s="12" t="s">
        <v>3128</v>
      </c>
      <c r="F1125" s="12" t="s">
        <v>1732</v>
      </c>
      <c r="G1125" s="12" t="s">
        <v>1731</v>
      </c>
      <c r="H1125" s="12" t="s">
        <v>1720</v>
      </c>
      <c r="I1125" s="12" t="s">
        <v>3116</v>
      </c>
      <c r="J1125" s="12">
        <v>0</v>
      </c>
      <c r="L1125" s="12" t="s">
        <v>3120</v>
      </c>
      <c r="M1125" s="12" t="s">
        <v>3118</v>
      </c>
    </row>
    <row r="1126" spans="1:13" x14ac:dyDescent="0.25">
      <c r="A1126" s="12">
        <v>22188</v>
      </c>
      <c r="B1126" s="12" t="s">
        <v>4263</v>
      </c>
      <c r="C1126" s="12" t="s">
        <v>252</v>
      </c>
      <c r="D1126" s="12" t="s">
        <v>1722</v>
      </c>
      <c r="E1126" s="12" t="s">
        <v>3146</v>
      </c>
      <c r="F1126" s="12" t="s">
        <v>1815</v>
      </c>
      <c r="G1126" s="12" t="s">
        <v>1816</v>
      </c>
      <c r="H1126" s="12" t="s">
        <v>1725</v>
      </c>
      <c r="I1126" s="12" t="s">
        <v>3116</v>
      </c>
      <c r="J1126" s="12">
        <v>0</v>
      </c>
      <c r="L1126" s="12" t="s">
        <v>3120</v>
      </c>
      <c r="M1126" s="12" t="s">
        <v>3118</v>
      </c>
    </row>
    <row r="1127" spans="1:13" x14ac:dyDescent="0.25">
      <c r="A1127" s="12">
        <v>61371</v>
      </c>
      <c r="B1127" s="12" t="s">
        <v>1850</v>
      </c>
      <c r="C1127" s="12" t="s">
        <v>107</v>
      </c>
      <c r="D1127" s="12" t="s">
        <v>1722</v>
      </c>
      <c r="E1127" s="12" t="s">
        <v>3255</v>
      </c>
      <c r="F1127" s="12" t="s">
        <v>1848</v>
      </c>
      <c r="G1127" s="12" t="s">
        <v>1849</v>
      </c>
      <c r="H1127" s="12" t="s">
        <v>1819</v>
      </c>
      <c r="I1127" s="12" t="s">
        <v>3126</v>
      </c>
      <c r="J1127" s="12">
        <v>0</v>
      </c>
      <c r="L1127" s="12" t="s">
        <v>4264</v>
      </c>
      <c r="M1127" s="12" t="s">
        <v>3118</v>
      </c>
    </row>
    <row r="1128" spans="1:13" x14ac:dyDescent="0.25">
      <c r="A1128" s="12">
        <v>827233</v>
      </c>
      <c r="B1128" s="12" t="s">
        <v>4265</v>
      </c>
      <c r="C1128" s="12" t="s">
        <v>107</v>
      </c>
      <c r="D1128" s="12" t="s">
        <v>1722</v>
      </c>
      <c r="E1128" s="12" t="s">
        <v>3128</v>
      </c>
      <c r="F1128" s="12" t="s">
        <v>2129</v>
      </c>
      <c r="G1128" s="12" t="s">
        <v>1849</v>
      </c>
      <c r="H1128" s="12" t="s">
        <v>1819</v>
      </c>
      <c r="I1128" s="12" t="s">
        <v>3126</v>
      </c>
      <c r="J1128" s="12">
        <v>0</v>
      </c>
      <c r="L1128" s="12" t="s">
        <v>4266</v>
      </c>
      <c r="M1128" s="12" t="s">
        <v>4267</v>
      </c>
    </row>
    <row r="1129" spans="1:13" x14ac:dyDescent="0.25">
      <c r="A1129" s="12">
        <v>9037</v>
      </c>
      <c r="B1129" s="12" t="s">
        <v>4268</v>
      </c>
      <c r="C1129" s="12" t="s">
        <v>56</v>
      </c>
      <c r="D1129" s="12" t="s">
        <v>1722</v>
      </c>
      <c r="E1129" s="12" t="s">
        <v>3128</v>
      </c>
      <c r="F1129" s="12" t="s">
        <v>1817</v>
      </c>
      <c r="G1129" s="12" t="s">
        <v>1816</v>
      </c>
      <c r="H1129" s="12" t="s">
        <v>1725</v>
      </c>
      <c r="I1129" s="12" t="s">
        <v>3116</v>
      </c>
      <c r="J1129" s="12">
        <v>0</v>
      </c>
      <c r="L1129" s="12" t="s">
        <v>4269</v>
      </c>
      <c r="M1129" s="12" t="s">
        <v>4270</v>
      </c>
    </row>
    <row r="1130" spans="1:13" x14ac:dyDescent="0.25">
      <c r="A1130" s="12">
        <v>9050</v>
      </c>
      <c r="B1130" s="12" t="s">
        <v>2209</v>
      </c>
      <c r="C1130" s="12" t="s">
        <v>172</v>
      </c>
      <c r="D1130" s="12" t="s">
        <v>1722</v>
      </c>
      <c r="E1130" s="12" t="s">
        <v>3146</v>
      </c>
      <c r="F1130" s="12" t="s">
        <v>1815</v>
      </c>
      <c r="G1130" s="12" t="s">
        <v>1816</v>
      </c>
      <c r="H1130" s="12" t="s">
        <v>1725</v>
      </c>
      <c r="I1130" s="12" t="s">
        <v>3116</v>
      </c>
      <c r="J1130" s="12">
        <v>0</v>
      </c>
      <c r="L1130" s="12" t="s">
        <v>3842</v>
      </c>
      <c r="M1130" s="12" t="s">
        <v>3118</v>
      </c>
    </row>
    <row r="1131" spans="1:13" x14ac:dyDescent="0.25">
      <c r="A1131" s="12">
        <v>60798</v>
      </c>
      <c r="B1131" s="12" t="s">
        <v>2751</v>
      </c>
      <c r="C1131" s="12" t="s">
        <v>213</v>
      </c>
      <c r="D1131" s="12" t="s">
        <v>1722</v>
      </c>
      <c r="E1131" s="12" t="s">
        <v>3218</v>
      </c>
      <c r="F1131" s="12" t="s">
        <v>1876</v>
      </c>
      <c r="G1131" s="12" t="s">
        <v>1849</v>
      </c>
      <c r="H1131" s="12" t="s">
        <v>1819</v>
      </c>
      <c r="I1131" s="12" t="s">
        <v>3126</v>
      </c>
      <c r="J1131" s="12">
        <v>0</v>
      </c>
      <c r="L1131" s="12" t="s">
        <v>4271</v>
      </c>
      <c r="M1131" s="12" t="s">
        <v>4272</v>
      </c>
    </row>
    <row r="1132" spans="1:13" x14ac:dyDescent="0.25">
      <c r="A1132" s="12">
        <v>61380</v>
      </c>
      <c r="B1132" s="12" t="s">
        <v>4273</v>
      </c>
      <c r="C1132" s="12" t="s">
        <v>3953</v>
      </c>
      <c r="D1132" s="12" t="s">
        <v>1722</v>
      </c>
      <c r="E1132" s="12" t="s">
        <v>3769</v>
      </c>
      <c r="F1132" s="12" t="s">
        <v>1996</v>
      </c>
      <c r="G1132" s="12" t="s">
        <v>1849</v>
      </c>
      <c r="H1132" s="12" t="s">
        <v>1819</v>
      </c>
      <c r="I1132" s="12" t="s">
        <v>3126</v>
      </c>
      <c r="J1132" s="12">
        <v>0</v>
      </c>
      <c r="M1132" s="12" t="s">
        <v>3118</v>
      </c>
    </row>
    <row r="1133" spans="1:13" x14ac:dyDescent="0.25">
      <c r="A1133" s="12">
        <v>72124</v>
      </c>
      <c r="B1133" s="12" t="s">
        <v>4274</v>
      </c>
      <c r="C1133" s="12" t="s">
        <v>213</v>
      </c>
      <c r="D1133" s="12" t="s">
        <v>1722</v>
      </c>
      <c r="E1133" s="12" t="s">
        <v>3143</v>
      </c>
      <c r="F1133" s="12" t="s">
        <v>1788</v>
      </c>
      <c r="G1133" s="12" t="s">
        <v>1762</v>
      </c>
      <c r="H1133" s="12" t="s">
        <v>1782</v>
      </c>
      <c r="I1133" s="12" t="s">
        <v>3116</v>
      </c>
      <c r="J1133" s="12">
        <v>0</v>
      </c>
      <c r="L1133" s="12" t="s">
        <v>3419</v>
      </c>
      <c r="M1133" s="12" t="s">
        <v>3118</v>
      </c>
    </row>
    <row r="1134" spans="1:13" x14ac:dyDescent="0.25">
      <c r="A1134" s="12">
        <v>72122</v>
      </c>
      <c r="B1134" s="12" t="s">
        <v>2803</v>
      </c>
      <c r="C1134" s="12" t="s">
        <v>213</v>
      </c>
      <c r="D1134" s="12" t="s">
        <v>1722</v>
      </c>
      <c r="E1134" s="12" t="s">
        <v>3458</v>
      </c>
      <c r="F1134" s="12" t="s">
        <v>1732</v>
      </c>
      <c r="G1134" s="12" t="s">
        <v>1731</v>
      </c>
      <c r="H1134" s="12" t="s">
        <v>1720</v>
      </c>
      <c r="I1134" s="12" t="s">
        <v>3116</v>
      </c>
      <c r="J1134" s="12">
        <v>0</v>
      </c>
      <c r="L1134" s="12" t="s">
        <v>4275</v>
      </c>
      <c r="M1134" s="12" t="s">
        <v>3118</v>
      </c>
    </row>
    <row r="1135" spans="1:13" x14ac:dyDescent="0.25">
      <c r="A1135" s="12">
        <v>9054</v>
      </c>
      <c r="B1135" s="12" t="s">
        <v>4276</v>
      </c>
      <c r="C1135" s="12" t="s">
        <v>52</v>
      </c>
      <c r="D1135" s="12" t="s">
        <v>1722</v>
      </c>
      <c r="E1135" s="12" t="s">
        <v>3487</v>
      </c>
      <c r="F1135" s="12" t="s">
        <v>1984</v>
      </c>
      <c r="G1135" s="12" t="s">
        <v>1816</v>
      </c>
      <c r="H1135" s="12" t="s">
        <v>1725</v>
      </c>
      <c r="I1135" s="12" t="s">
        <v>3116</v>
      </c>
      <c r="J1135" s="12">
        <v>0</v>
      </c>
      <c r="L1135" s="12" t="s">
        <v>3117</v>
      </c>
      <c r="M1135" s="12" t="s">
        <v>3118</v>
      </c>
    </row>
    <row r="1136" spans="1:13" x14ac:dyDescent="0.25">
      <c r="A1136" s="12">
        <v>9080</v>
      </c>
      <c r="B1136" s="12" t="s">
        <v>2208</v>
      </c>
      <c r="C1136" s="12" t="s">
        <v>252</v>
      </c>
      <c r="D1136" s="12" t="s">
        <v>1722</v>
      </c>
      <c r="E1136" s="12" t="s">
        <v>3119</v>
      </c>
      <c r="F1136" s="12" t="s">
        <v>1836</v>
      </c>
      <c r="G1136" s="12" t="s">
        <v>1837</v>
      </c>
      <c r="H1136" s="12" t="s">
        <v>1725</v>
      </c>
      <c r="I1136" s="12" t="s">
        <v>3116</v>
      </c>
      <c r="J1136" s="12">
        <v>0</v>
      </c>
      <c r="L1136" s="12" t="s">
        <v>3120</v>
      </c>
      <c r="M1136" s="12" t="s">
        <v>3118</v>
      </c>
    </row>
    <row r="1137" spans="1:13" x14ac:dyDescent="0.25">
      <c r="A1137" s="12">
        <v>35787</v>
      </c>
      <c r="B1137" s="12" t="s">
        <v>1989</v>
      </c>
      <c r="C1137" s="12" t="s">
        <v>31</v>
      </c>
      <c r="D1137" s="12" t="s">
        <v>1722</v>
      </c>
      <c r="E1137" s="12" t="s">
        <v>3128</v>
      </c>
      <c r="F1137" s="12" t="s">
        <v>1903</v>
      </c>
      <c r="G1137" s="12" t="s">
        <v>1803</v>
      </c>
      <c r="H1137" s="12" t="s">
        <v>1725</v>
      </c>
      <c r="I1137" s="12" t="s">
        <v>3116</v>
      </c>
      <c r="J1137" s="12">
        <v>0</v>
      </c>
      <c r="L1137" s="12" t="s">
        <v>3117</v>
      </c>
      <c r="M1137" s="12" t="s">
        <v>3118</v>
      </c>
    </row>
    <row r="1138" spans="1:13" x14ac:dyDescent="0.25">
      <c r="A1138" s="12">
        <v>9033</v>
      </c>
      <c r="B1138" s="12" t="s">
        <v>2211</v>
      </c>
      <c r="C1138" s="12" t="s">
        <v>41</v>
      </c>
      <c r="D1138" s="12" t="s">
        <v>1722</v>
      </c>
      <c r="E1138" s="12" t="s">
        <v>3225</v>
      </c>
      <c r="F1138" s="12" t="s">
        <v>1815</v>
      </c>
      <c r="G1138" s="12" t="s">
        <v>1816</v>
      </c>
      <c r="H1138" s="12" t="s">
        <v>1725</v>
      </c>
      <c r="I1138" s="12" t="s">
        <v>3116</v>
      </c>
      <c r="J1138" s="12">
        <v>0</v>
      </c>
      <c r="L1138" s="12" t="s">
        <v>3117</v>
      </c>
      <c r="M1138" s="12" t="s">
        <v>3118</v>
      </c>
    </row>
    <row r="1139" spans="1:13" x14ac:dyDescent="0.25">
      <c r="A1139" s="12">
        <v>9101</v>
      </c>
      <c r="B1139" s="12" t="s">
        <v>1047</v>
      </c>
      <c r="C1139" s="12" t="s">
        <v>39</v>
      </c>
      <c r="D1139" s="12" t="s">
        <v>1722</v>
      </c>
      <c r="E1139" s="12" t="s">
        <v>3414</v>
      </c>
      <c r="F1139" s="12" t="s">
        <v>1737</v>
      </c>
      <c r="G1139" s="12" t="s">
        <v>1721</v>
      </c>
      <c r="H1139" s="12" t="s">
        <v>1720</v>
      </c>
      <c r="I1139" s="12" t="s">
        <v>3116</v>
      </c>
      <c r="J1139" s="12">
        <v>0</v>
      </c>
      <c r="L1139" s="12" t="s">
        <v>3412</v>
      </c>
      <c r="M1139" s="12" t="s">
        <v>3118</v>
      </c>
    </row>
    <row r="1140" spans="1:13" x14ac:dyDescent="0.25">
      <c r="A1140" s="12">
        <v>40316</v>
      </c>
      <c r="B1140" s="12" t="s">
        <v>1968</v>
      </c>
      <c r="C1140" s="12" t="s">
        <v>27</v>
      </c>
      <c r="D1140" s="12" t="s">
        <v>1722</v>
      </c>
      <c r="E1140" s="12" t="s">
        <v>3119</v>
      </c>
      <c r="F1140" s="12" t="s">
        <v>1794</v>
      </c>
      <c r="G1140" s="12" t="s">
        <v>1792</v>
      </c>
      <c r="H1140" s="12" t="s">
        <v>1822</v>
      </c>
      <c r="I1140" s="12" t="s">
        <v>3116</v>
      </c>
      <c r="J1140" s="12">
        <v>0</v>
      </c>
      <c r="L1140" s="12" t="s">
        <v>4277</v>
      </c>
      <c r="M1140" s="12" t="s">
        <v>3118</v>
      </c>
    </row>
    <row r="1141" spans="1:13" x14ac:dyDescent="0.25">
      <c r="A1141" s="12">
        <v>3876</v>
      </c>
      <c r="B1141" s="12" t="s">
        <v>4278</v>
      </c>
      <c r="C1141" s="12" t="s">
        <v>27</v>
      </c>
      <c r="D1141" s="12" t="s">
        <v>1722</v>
      </c>
      <c r="E1141" s="12" t="s">
        <v>3119</v>
      </c>
      <c r="F1141" s="12" t="s">
        <v>3773</v>
      </c>
      <c r="G1141" s="12" t="s">
        <v>1849</v>
      </c>
      <c r="H1141" s="12" t="s">
        <v>1819</v>
      </c>
      <c r="I1141" s="12" t="s">
        <v>3126</v>
      </c>
      <c r="J1141" s="12">
        <v>0</v>
      </c>
      <c r="L1141" s="12" t="s">
        <v>3117</v>
      </c>
      <c r="M1141" s="12" t="s">
        <v>3118</v>
      </c>
    </row>
    <row r="1142" spans="1:13" x14ac:dyDescent="0.25">
      <c r="A1142" s="12">
        <v>9112</v>
      </c>
      <c r="B1142" s="12" t="s">
        <v>285</v>
      </c>
      <c r="C1142" s="12" t="s">
        <v>21</v>
      </c>
      <c r="D1142" s="12" t="s">
        <v>1722</v>
      </c>
      <c r="E1142" s="12" t="s">
        <v>3115</v>
      </c>
      <c r="F1142" s="12" t="s">
        <v>1784</v>
      </c>
      <c r="G1142" s="12" t="s">
        <v>1785</v>
      </c>
      <c r="H1142" s="12" t="s">
        <v>1725</v>
      </c>
      <c r="I1142" s="12" t="s">
        <v>3116</v>
      </c>
      <c r="J1142" s="12">
        <v>0</v>
      </c>
      <c r="L1142" s="12" t="s">
        <v>3117</v>
      </c>
      <c r="M1142" s="12" t="s">
        <v>3118</v>
      </c>
    </row>
    <row r="1143" spans="1:13" x14ac:dyDescent="0.25">
      <c r="A1143" s="12">
        <v>31923</v>
      </c>
      <c r="B1143" s="12" t="s">
        <v>4279</v>
      </c>
      <c r="C1143" s="12" t="s">
        <v>36</v>
      </c>
      <c r="D1143" s="12" t="s">
        <v>1722</v>
      </c>
      <c r="E1143" s="12" t="s">
        <v>3276</v>
      </c>
      <c r="F1143" s="12" t="s">
        <v>1912</v>
      </c>
      <c r="G1143" s="12" t="s">
        <v>1913</v>
      </c>
      <c r="H1143" s="12" t="s">
        <v>1764</v>
      </c>
      <c r="I1143" s="12" t="s">
        <v>3116</v>
      </c>
      <c r="J1143" s="12">
        <v>0</v>
      </c>
      <c r="L1143" s="12" t="s">
        <v>3591</v>
      </c>
      <c r="M1143" s="12" t="s">
        <v>3118</v>
      </c>
    </row>
    <row r="1144" spans="1:13" x14ac:dyDescent="0.25">
      <c r="A1144" s="12">
        <v>3193</v>
      </c>
      <c r="B1144" s="12" t="s">
        <v>1049</v>
      </c>
      <c r="C1144" s="12" t="s">
        <v>78</v>
      </c>
      <c r="D1144" s="12" t="s">
        <v>1722</v>
      </c>
      <c r="E1144" s="12" t="s">
        <v>3141</v>
      </c>
      <c r="F1144" s="12" t="s">
        <v>1771</v>
      </c>
      <c r="G1144" s="12" t="s">
        <v>1721</v>
      </c>
      <c r="H1144" s="12" t="s">
        <v>1720</v>
      </c>
      <c r="I1144" s="12" t="s">
        <v>3116</v>
      </c>
      <c r="J1144" s="12">
        <v>0</v>
      </c>
      <c r="L1144" s="12" t="s">
        <v>4280</v>
      </c>
      <c r="M1144" s="12" t="s">
        <v>3118</v>
      </c>
    </row>
    <row r="1145" spans="1:13" x14ac:dyDescent="0.25">
      <c r="A1145" s="12">
        <v>71854</v>
      </c>
      <c r="B1145" s="12" t="s">
        <v>4281</v>
      </c>
      <c r="C1145" s="12" t="s">
        <v>84</v>
      </c>
      <c r="D1145" s="12" t="s">
        <v>1722</v>
      </c>
      <c r="E1145" s="12" t="s">
        <v>3271</v>
      </c>
      <c r="F1145" s="12" t="s">
        <v>1737</v>
      </c>
      <c r="G1145" s="12" t="s">
        <v>1721</v>
      </c>
      <c r="H1145" s="12" t="s">
        <v>1720</v>
      </c>
      <c r="I1145" s="12" t="s">
        <v>3116</v>
      </c>
      <c r="J1145" s="12">
        <v>0</v>
      </c>
      <c r="L1145" s="12" t="s">
        <v>3182</v>
      </c>
      <c r="M1145" s="12" t="s">
        <v>3118</v>
      </c>
    </row>
    <row r="1146" spans="1:13" x14ac:dyDescent="0.25">
      <c r="A1146" s="12">
        <v>41211</v>
      </c>
      <c r="B1146" s="12" t="s">
        <v>286</v>
      </c>
      <c r="C1146" s="12" t="s">
        <v>21</v>
      </c>
      <c r="D1146" s="12" t="s">
        <v>1722</v>
      </c>
      <c r="E1146" s="12" t="s">
        <v>3141</v>
      </c>
      <c r="F1146" s="12" t="s">
        <v>1728</v>
      </c>
      <c r="G1146" s="12" t="s">
        <v>1729</v>
      </c>
      <c r="H1146" s="12" t="s">
        <v>1720</v>
      </c>
      <c r="I1146" s="12" t="s">
        <v>3116</v>
      </c>
      <c r="J1146" s="12">
        <v>0</v>
      </c>
      <c r="L1146" s="12" t="s">
        <v>3739</v>
      </c>
      <c r="M1146" s="12" t="s">
        <v>3118</v>
      </c>
    </row>
    <row r="1147" spans="1:13" x14ac:dyDescent="0.25">
      <c r="A1147" s="12">
        <v>9134</v>
      </c>
      <c r="B1147" s="12" t="s">
        <v>638</v>
      </c>
      <c r="C1147" s="12" t="s">
        <v>59</v>
      </c>
      <c r="D1147" s="12" t="s">
        <v>1722</v>
      </c>
      <c r="E1147" s="12" t="s">
        <v>3218</v>
      </c>
      <c r="F1147" s="12" t="s">
        <v>1863</v>
      </c>
      <c r="G1147" s="12" t="s">
        <v>1865</v>
      </c>
      <c r="H1147" s="12" t="s">
        <v>1864</v>
      </c>
      <c r="I1147" s="12" t="s">
        <v>3240</v>
      </c>
      <c r="J1147" s="12">
        <v>0</v>
      </c>
      <c r="L1147" s="12" t="s">
        <v>4282</v>
      </c>
      <c r="M1147" s="12" t="s">
        <v>3118</v>
      </c>
    </row>
    <row r="1148" spans="1:13" x14ac:dyDescent="0.25">
      <c r="A1148" s="12">
        <v>35814</v>
      </c>
      <c r="B1148" s="12" t="s">
        <v>287</v>
      </c>
      <c r="C1148" s="12" t="s">
        <v>56</v>
      </c>
      <c r="D1148" s="12" t="s">
        <v>1722</v>
      </c>
      <c r="E1148" s="12" t="s">
        <v>4005</v>
      </c>
      <c r="F1148" s="12" t="s">
        <v>1893</v>
      </c>
      <c r="G1148" s="12" t="s">
        <v>1852</v>
      </c>
      <c r="H1148" s="12" t="s">
        <v>1720</v>
      </c>
      <c r="I1148" s="12" t="s">
        <v>3116</v>
      </c>
      <c r="J1148" s="12">
        <v>0</v>
      </c>
      <c r="L1148" s="12" t="s">
        <v>3144</v>
      </c>
      <c r="M1148" s="12" t="s">
        <v>3118</v>
      </c>
    </row>
    <row r="1149" spans="1:13" x14ac:dyDescent="0.25">
      <c r="A1149" s="12">
        <v>827960</v>
      </c>
      <c r="B1149" s="12" t="s">
        <v>4283</v>
      </c>
      <c r="C1149" s="12" t="s">
        <v>43</v>
      </c>
      <c r="D1149" s="12" t="s">
        <v>1722</v>
      </c>
      <c r="E1149" s="12" t="s">
        <v>3168</v>
      </c>
      <c r="F1149" s="12" t="s">
        <v>1995</v>
      </c>
      <c r="G1149" s="12" t="s">
        <v>1765</v>
      </c>
      <c r="H1149" s="12" t="s">
        <v>1764</v>
      </c>
      <c r="I1149" s="12" t="s">
        <v>3116</v>
      </c>
      <c r="J1149" s="12">
        <v>0</v>
      </c>
      <c r="M1149" s="12" t="s">
        <v>3118</v>
      </c>
    </row>
    <row r="1150" spans="1:13" x14ac:dyDescent="0.25">
      <c r="A1150" s="12">
        <v>9312</v>
      </c>
      <c r="B1150" s="12" t="s">
        <v>2207</v>
      </c>
      <c r="C1150" s="12" t="s">
        <v>48</v>
      </c>
      <c r="D1150" s="12" t="s">
        <v>1722</v>
      </c>
      <c r="E1150" s="12" t="s">
        <v>3128</v>
      </c>
      <c r="F1150" s="12" t="s">
        <v>1817</v>
      </c>
      <c r="G1150" s="12" t="s">
        <v>1816</v>
      </c>
      <c r="H1150" s="12" t="s">
        <v>1725</v>
      </c>
      <c r="I1150" s="12" t="s">
        <v>3116</v>
      </c>
      <c r="J1150" s="12">
        <v>0</v>
      </c>
      <c r="L1150" s="12" t="s">
        <v>4284</v>
      </c>
      <c r="M1150" s="12" t="s">
        <v>4285</v>
      </c>
    </row>
    <row r="1151" spans="1:13" x14ac:dyDescent="0.25">
      <c r="A1151" s="12">
        <v>9310</v>
      </c>
      <c r="B1151" s="12" t="s">
        <v>4286</v>
      </c>
      <c r="C1151" s="12" t="s">
        <v>56</v>
      </c>
      <c r="D1151" s="12" t="s">
        <v>1722</v>
      </c>
      <c r="E1151" s="12" t="s">
        <v>3128</v>
      </c>
      <c r="F1151" s="12" t="s">
        <v>1817</v>
      </c>
      <c r="G1151" s="12" t="s">
        <v>1816</v>
      </c>
      <c r="H1151" s="12" t="s">
        <v>1725</v>
      </c>
      <c r="I1151" s="12" t="s">
        <v>3116</v>
      </c>
      <c r="J1151" s="12">
        <v>0</v>
      </c>
      <c r="L1151" s="12" t="s">
        <v>3117</v>
      </c>
      <c r="M1151" s="12" t="s">
        <v>3118</v>
      </c>
    </row>
    <row r="1152" spans="1:13" x14ac:dyDescent="0.25">
      <c r="A1152" s="12">
        <v>9298</v>
      </c>
      <c r="B1152" s="12" t="s">
        <v>1052</v>
      </c>
      <c r="C1152" s="12" t="s">
        <v>27</v>
      </c>
      <c r="D1152" s="12" t="s">
        <v>1722</v>
      </c>
      <c r="E1152" s="12" t="s">
        <v>3459</v>
      </c>
      <c r="F1152" s="12" t="s">
        <v>1771</v>
      </c>
      <c r="G1152" s="12" t="s">
        <v>1721</v>
      </c>
      <c r="H1152" s="12" t="s">
        <v>1720</v>
      </c>
      <c r="I1152" s="12" t="s">
        <v>3116</v>
      </c>
      <c r="J1152" s="12">
        <v>0</v>
      </c>
      <c r="L1152" s="12" t="s">
        <v>4287</v>
      </c>
      <c r="M1152" s="12" t="s">
        <v>4288</v>
      </c>
    </row>
    <row r="1153" spans="1:13" x14ac:dyDescent="0.25">
      <c r="A1153" s="12">
        <v>9301</v>
      </c>
      <c r="B1153" s="12" t="s">
        <v>4289</v>
      </c>
      <c r="C1153" s="12" t="s">
        <v>56</v>
      </c>
      <c r="D1153" s="12" t="s">
        <v>1722</v>
      </c>
      <c r="E1153" s="12" t="s">
        <v>3166</v>
      </c>
      <c r="F1153" s="12" t="s">
        <v>1918</v>
      </c>
      <c r="G1153" s="12" t="s">
        <v>1919</v>
      </c>
      <c r="H1153" s="12" t="s">
        <v>1864</v>
      </c>
      <c r="I1153" s="12" t="s">
        <v>3240</v>
      </c>
      <c r="J1153" s="12">
        <v>0</v>
      </c>
      <c r="L1153" s="12" t="s">
        <v>4290</v>
      </c>
      <c r="M1153" s="12" t="s">
        <v>4291</v>
      </c>
    </row>
    <row r="1154" spans="1:13" x14ac:dyDescent="0.25">
      <c r="A1154" s="12">
        <v>22844</v>
      </c>
      <c r="B1154" s="12" t="s">
        <v>4292</v>
      </c>
      <c r="C1154" s="12" t="s">
        <v>432</v>
      </c>
      <c r="D1154" s="12" t="s">
        <v>1722</v>
      </c>
      <c r="E1154" s="12" t="s">
        <v>3128</v>
      </c>
      <c r="F1154" s="12" t="s">
        <v>1829</v>
      </c>
      <c r="G1154" s="12" t="s">
        <v>1814</v>
      </c>
      <c r="H1154" s="12" t="s">
        <v>1764</v>
      </c>
      <c r="I1154" s="12" t="s">
        <v>3131</v>
      </c>
      <c r="J1154" s="12">
        <v>0</v>
      </c>
      <c r="L1154" s="12" t="s">
        <v>4293</v>
      </c>
      <c r="M1154" s="12" t="s">
        <v>4294</v>
      </c>
    </row>
    <row r="1155" spans="1:13" x14ac:dyDescent="0.25">
      <c r="A1155" s="12">
        <v>22499</v>
      </c>
      <c r="B1155" s="12" t="s">
        <v>1053</v>
      </c>
      <c r="C1155" s="12" t="s">
        <v>21</v>
      </c>
      <c r="D1155" s="12" t="s">
        <v>1722</v>
      </c>
      <c r="E1155" s="12" t="s">
        <v>3121</v>
      </c>
      <c r="F1155" s="12" t="s">
        <v>2107</v>
      </c>
      <c r="G1155" s="12" t="s">
        <v>2056</v>
      </c>
      <c r="H1155" s="12" t="s">
        <v>2055</v>
      </c>
      <c r="I1155" s="12" t="s">
        <v>3116</v>
      </c>
      <c r="J1155" s="12">
        <v>0</v>
      </c>
      <c r="L1155" s="12" t="s">
        <v>4295</v>
      </c>
      <c r="M1155" s="12" t="s">
        <v>4296</v>
      </c>
    </row>
    <row r="1156" spans="1:13" x14ac:dyDescent="0.25">
      <c r="A1156" s="12">
        <v>35311</v>
      </c>
      <c r="B1156" s="12" t="s">
        <v>288</v>
      </c>
      <c r="C1156" s="12" t="s">
        <v>27</v>
      </c>
      <c r="D1156" s="12" t="s">
        <v>1722</v>
      </c>
      <c r="E1156" s="12" t="s">
        <v>3139</v>
      </c>
      <c r="F1156" s="12" t="s">
        <v>1851</v>
      </c>
      <c r="G1156" s="12" t="s">
        <v>1852</v>
      </c>
      <c r="H1156" s="12" t="s">
        <v>1720</v>
      </c>
      <c r="I1156" s="12" t="s">
        <v>3116</v>
      </c>
      <c r="J1156" s="12">
        <v>0</v>
      </c>
      <c r="L1156" s="12" t="s">
        <v>3117</v>
      </c>
      <c r="M1156" s="12" t="s">
        <v>3118</v>
      </c>
    </row>
    <row r="1157" spans="1:13" x14ac:dyDescent="0.25">
      <c r="A1157" s="12">
        <v>9283</v>
      </c>
      <c r="B1157" s="12" t="s">
        <v>1054</v>
      </c>
      <c r="C1157" s="12" t="s">
        <v>21</v>
      </c>
      <c r="D1157" s="12" t="s">
        <v>1722</v>
      </c>
      <c r="E1157" s="12" t="s">
        <v>3146</v>
      </c>
      <c r="F1157" s="12" t="s">
        <v>1984</v>
      </c>
      <c r="G1157" s="12" t="s">
        <v>1816</v>
      </c>
      <c r="H1157" s="12" t="s">
        <v>1725</v>
      </c>
      <c r="I1157" s="12" t="s">
        <v>3116</v>
      </c>
      <c r="J1157" s="12">
        <v>0</v>
      </c>
      <c r="L1157" s="12" t="s">
        <v>3117</v>
      </c>
      <c r="M1157" s="12" t="s">
        <v>3118</v>
      </c>
    </row>
    <row r="1158" spans="1:13" x14ac:dyDescent="0.25">
      <c r="A1158" s="12">
        <v>9284</v>
      </c>
      <c r="B1158" s="12" t="s">
        <v>289</v>
      </c>
      <c r="C1158" s="12" t="s">
        <v>27</v>
      </c>
      <c r="D1158" s="12" t="s">
        <v>1722</v>
      </c>
      <c r="E1158" s="12" t="s">
        <v>3141</v>
      </c>
      <c r="F1158" s="12" t="s">
        <v>1836</v>
      </c>
      <c r="G1158" s="12" t="s">
        <v>1837</v>
      </c>
      <c r="H1158" s="12" t="s">
        <v>1725</v>
      </c>
      <c r="I1158" s="12" t="s">
        <v>3116</v>
      </c>
      <c r="J1158" s="12">
        <v>0</v>
      </c>
      <c r="L1158" s="12" t="s">
        <v>3117</v>
      </c>
      <c r="M1158" s="12" t="s">
        <v>3118</v>
      </c>
    </row>
    <row r="1159" spans="1:13" x14ac:dyDescent="0.25">
      <c r="A1159" s="12">
        <v>36707</v>
      </c>
      <c r="B1159" s="12" t="s">
        <v>2590</v>
      </c>
      <c r="C1159" s="12" t="s">
        <v>36</v>
      </c>
      <c r="D1159" s="12" t="s">
        <v>1722</v>
      </c>
      <c r="E1159" s="12" t="s">
        <v>3282</v>
      </c>
      <c r="F1159" s="12" t="s">
        <v>2002</v>
      </c>
      <c r="G1159" s="12" t="s">
        <v>2003</v>
      </c>
      <c r="H1159" s="12" t="s">
        <v>1756</v>
      </c>
      <c r="I1159" s="12" t="s">
        <v>3129</v>
      </c>
      <c r="J1159" s="12">
        <v>0</v>
      </c>
      <c r="L1159" s="12" t="s">
        <v>3117</v>
      </c>
      <c r="M1159" s="12" t="s">
        <v>3118</v>
      </c>
    </row>
    <row r="1160" spans="1:13" x14ac:dyDescent="0.25">
      <c r="A1160" s="12">
        <v>9336</v>
      </c>
      <c r="B1160" s="12" t="s">
        <v>290</v>
      </c>
      <c r="C1160" s="12" t="s">
        <v>27</v>
      </c>
      <c r="D1160" s="12" t="s">
        <v>1722</v>
      </c>
      <c r="E1160" s="12" t="s">
        <v>3190</v>
      </c>
      <c r="F1160" s="12" t="s">
        <v>1761</v>
      </c>
      <c r="G1160" s="12" t="s">
        <v>1762</v>
      </c>
      <c r="H1160" s="12" t="s">
        <v>1782</v>
      </c>
      <c r="I1160" s="12" t="s">
        <v>1762</v>
      </c>
      <c r="J1160" s="12">
        <v>0</v>
      </c>
      <c r="L1160" s="12" t="s">
        <v>3117</v>
      </c>
      <c r="M1160" s="12" t="s">
        <v>3118</v>
      </c>
    </row>
    <row r="1161" spans="1:13" x14ac:dyDescent="0.25">
      <c r="A1161" s="12">
        <v>829158</v>
      </c>
      <c r="B1161" s="12" t="s">
        <v>4297</v>
      </c>
      <c r="C1161" s="12" t="s">
        <v>21</v>
      </c>
      <c r="D1161" s="12" t="s">
        <v>1722</v>
      </c>
      <c r="E1161" s="12" t="s">
        <v>3172</v>
      </c>
      <c r="F1161" s="12" t="s">
        <v>1775</v>
      </c>
      <c r="G1161" s="12" t="s">
        <v>1743</v>
      </c>
      <c r="H1161" s="12" t="s">
        <v>1720</v>
      </c>
      <c r="I1161" s="12" t="s">
        <v>3351</v>
      </c>
      <c r="J1161" s="12">
        <v>0</v>
      </c>
      <c r="L1161" s="12" t="s">
        <v>4298</v>
      </c>
      <c r="M1161" s="12" t="s">
        <v>4299</v>
      </c>
    </row>
    <row r="1162" spans="1:13" x14ac:dyDescent="0.25">
      <c r="A1162" s="12">
        <v>9352</v>
      </c>
      <c r="B1162" s="12" t="s">
        <v>291</v>
      </c>
      <c r="C1162" s="12" t="s">
        <v>27</v>
      </c>
      <c r="D1162" s="12" t="s">
        <v>1722</v>
      </c>
      <c r="E1162" s="12" t="s">
        <v>3124</v>
      </c>
      <c r="F1162" s="12" t="s">
        <v>1775</v>
      </c>
      <c r="G1162" s="12" t="s">
        <v>1743</v>
      </c>
      <c r="H1162" s="12" t="s">
        <v>1720</v>
      </c>
      <c r="I1162" s="12" t="s">
        <v>3351</v>
      </c>
      <c r="J1162" s="12">
        <v>0</v>
      </c>
      <c r="L1162" s="12" t="s">
        <v>3171</v>
      </c>
      <c r="M1162" s="12" t="s">
        <v>3118</v>
      </c>
    </row>
    <row r="1163" spans="1:13" x14ac:dyDescent="0.25">
      <c r="A1163" s="12">
        <v>22373</v>
      </c>
      <c r="B1163" s="12" t="s">
        <v>4300</v>
      </c>
      <c r="C1163" s="12" t="s">
        <v>27</v>
      </c>
      <c r="D1163" s="12" t="s">
        <v>1722</v>
      </c>
      <c r="E1163" s="12" t="s">
        <v>3168</v>
      </c>
      <c r="F1163" s="12" t="s">
        <v>1908</v>
      </c>
      <c r="G1163" s="12" t="s">
        <v>1909</v>
      </c>
      <c r="H1163" s="12" t="s">
        <v>1725</v>
      </c>
      <c r="I1163" s="12" t="s">
        <v>3116</v>
      </c>
      <c r="J1163" s="12">
        <v>0</v>
      </c>
      <c r="L1163" s="12" t="s">
        <v>3117</v>
      </c>
      <c r="M1163" s="12" t="s">
        <v>3118</v>
      </c>
    </row>
    <row r="1164" spans="1:13" x14ac:dyDescent="0.25">
      <c r="A1164" s="12">
        <v>22975</v>
      </c>
      <c r="B1164" s="12" t="s">
        <v>2027</v>
      </c>
      <c r="C1164" s="12" t="s">
        <v>21</v>
      </c>
      <c r="D1164" s="12" t="s">
        <v>1722</v>
      </c>
      <c r="E1164" s="12" t="s">
        <v>3128</v>
      </c>
      <c r="F1164" s="12" t="s">
        <v>1836</v>
      </c>
      <c r="G1164" s="12" t="s">
        <v>1837</v>
      </c>
      <c r="H1164" s="12" t="s">
        <v>1725</v>
      </c>
      <c r="I1164" s="12" t="s">
        <v>3116</v>
      </c>
      <c r="J1164" s="12">
        <v>0</v>
      </c>
      <c r="L1164" s="12" t="s">
        <v>3127</v>
      </c>
      <c r="M1164" s="12" t="s">
        <v>3118</v>
      </c>
    </row>
    <row r="1165" spans="1:13" x14ac:dyDescent="0.25">
      <c r="A1165" s="12">
        <v>9359</v>
      </c>
      <c r="B1165" s="12" t="s">
        <v>4301</v>
      </c>
      <c r="C1165" s="12" t="s">
        <v>21</v>
      </c>
      <c r="D1165" s="12" t="s">
        <v>1722</v>
      </c>
      <c r="E1165" s="12" t="s">
        <v>3218</v>
      </c>
      <c r="F1165" s="12" t="s">
        <v>1846</v>
      </c>
      <c r="G1165" s="12" t="s">
        <v>1726</v>
      </c>
      <c r="H1165" s="12" t="s">
        <v>1725</v>
      </c>
      <c r="I1165" s="12" t="s">
        <v>3116</v>
      </c>
      <c r="J1165" s="12">
        <v>0</v>
      </c>
      <c r="L1165" s="12" t="s">
        <v>3117</v>
      </c>
      <c r="M1165" s="12" t="s">
        <v>3118</v>
      </c>
    </row>
    <row r="1166" spans="1:13" x14ac:dyDescent="0.25">
      <c r="A1166" s="12">
        <v>9363</v>
      </c>
      <c r="B1166" s="12" t="s">
        <v>2206</v>
      </c>
      <c r="C1166" s="12" t="s">
        <v>92</v>
      </c>
      <c r="D1166" s="12" t="s">
        <v>1722</v>
      </c>
      <c r="E1166" s="12" t="s">
        <v>3590</v>
      </c>
      <c r="F1166" s="12" t="s">
        <v>1815</v>
      </c>
      <c r="G1166" s="12" t="s">
        <v>1816</v>
      </c>
      <c r="H1166" s="12" t="s">
        <v>1725</v>
      </c>
      <c r="I1166" s="12" t="s">
        <v>3116</v>
      </c>
      <c r="J1166" s="12">
        <v>0</v>
      </c>
      <c r="L1166" s="12" t="s">
        <v>4302</v>
      </c>
      <c r="M1166" s="12" t="s">
        <v>4303</v>
      </c>
    </row>
    <row r="1167" spans="1:13" x14ac:dyDescent="0.25">
      <c r="A1167" s="12">
        <v>10649</v>
      </c>
      <c r="B1167" s="12" t="s">
        <v>4304</v>
      </c>
      <c r="C1167" s="12" t="s">
        <v>21</v>
      </c>
      <c r="D1167" s="12" t="s">
        <v>1722</v>
      </c>
      <c r="E1167" s="12" t="s">
        <v>3172</v>
      </c>
      <c r="F1167" s="12" t="s">
        <v>1860</v>
      </c>
      <c r="G1167" s="12" t="s">
        <v>1816</v>
      </c>
      <c r="H1167" s="12" t="s">
        <v>1725</v>
      </c>
      <c r="I1167" s="12" t="s">
        <v>3116</v>
      </c>
      <c r="J1167" s="12">
        <v>0</v>
      </c>
      <c r="L1167" s="12" t="s">
        <v>3127</v>
      </c>
      <c r="M1167" s="12" t="s">
        <v>3118</v>
      </c>
    </row>
    <row r="1168" spans="1:13" x14ac:dyDescent="0.25">
      <c r="A1168" s="12">
        <v>9366</v>
      </c>
      <c r="B1168" s="12" t="s">
        <v>639</v>
      </c>
      <c r="C1168" s="12" t="s">
        <v>27</v>
      </c>
      <c r="D1168" s="12" t="s">
        <v>1722</v>
      </c>
      <c r="E1168" s="12" t="s">
        <v>3195</v>
      </c>
      <c r="F1168" s="12" t="s">
        <v>1824</v>
      </c>
      <c r="G1168" s="12" t="s">
        <v>1825</v>
      </c>
      <c r="H1168" s="12" t="s">
        <v>1725</v>
      </c>
      <c r="I1168" s="12" t="s">
        <v>3116</v>
      </c>
      <c r="J1168" s="12">
        <v>0</v>
      </c>
      <c r="L1168" s="12" t="s">
        <v>3117</v>
      </c>
      <c r="M1168" s="12" t="s">
        <v>3118</v>
      </c>
    </row>
    <row r="1169" spans="1:13" x14ac:dyDescent="0.25">
      <c r="A1169" s="12">
        <v>21950</v>
      </c>
      <c r="B1169" s="12" t="s">
        <v>1058</v>
      </c>
      <c r="C1169" s="12" t="s">
        <v>78</v>
      </c>
      <c r="D1169" s="12" t="s">
        <v>1722</v>
      </c>
      <c r="E1169" s="12" t="s">
        <v>3255</v>
      </c>
      <c r="F1169" s="12" t="s">
        <v>1771</v>
      </c>
      <c r="G1169" s="12" t="s">
        <v>1721</v>
      </c>
      <c r="H1169" s="12" t="s">
        <v>1720</v>
      </c>
      <c r="I1169" s="12" t="s">
        <v>3116</v>
      </c>
      <c r="J1169" s="12">
        <v>0</v>
      </c>
      <c r="L1169" s="12" t="s">
        <v>4305</v>
      </c>
      <c r="M1169" s="12" t="s">
        <v>3118</v>
      </c>
    </row>
    <row r="1170" spans="1:13" x14ac:dyDescent="0.25">
      <c r="A1170" s="12">
        <v>23292</v>
      </c>
      <c r="B1170" s="12" t="s">
        <v>2020</v>
      </c>
      <c r="C1170" s="12" t="s">
        <v>211</v>
      </c>
      <c r="D1170" s="12" t="s">
        <v>1722</v>
      </c>
      <c r="E1170" s="12" t="s">
        <v>3211</v>
      </c>
      <c r="F1170" s="12" t="s">
        <v>1815</v>
      </c>
      <c r="G1170" s="12" t="s">
        <v>1816</v>
      </c>
      <c r="H1170" s="12" t="s">
        <v>1725</v>
      </c>
      <c r="I1170" s="12" t="s">
        <v>3116</v>
      </c>
      <c r="J1170" s="12">
        <v>0</v>
      </c>
      <c r="L1170" s="12" t="s">
        <v>4306</v>
      </c>
      <c r="M1170" s="12" t="s">
        <v>4307</v>
      </c>
    </row>
    <row r="1171" spans="1:13" x14ac:dyDescent="0.25">
      <c r="A1171" s="12">
        <v>22298</v>
      </c>
      <c r="B1171" s="12" t="s">
        <v>4308</v>
      </c>
      <c r="C1171" s="12" t="s">
        <v>52</v>
      </c>
      <c r="D1171" s="12" t="s">
        <v>1722</v>
      </c>
      <c r="E1171" s="12" t="s">
        <v>4309</v>
      </c>
      <c r="F1171" s="12" t="s">
        <v>1735</v>
      </c>
      <c r="G1171" s="12" t="s">
        <v>1721</v>
      </c>
      <c r="H1171" s="12" t="s">
        <v>1720</v>
      </c>
      <c r="I1171" s="12" t="s">
        <v>3116</v>
      </c>
      <c r="J1171" s="12">
        <v>0</v>
      </c>
      <c r="L1171" s="12" t="s">
        <v>3117</v>
      </c>
      <c r="M1171" s="12" t="s">
        <v>3118</v>
      </c>
    </row>
    <row r="1172" spans="1:13" x14ac:dyDescent="0.25">
      <c r="A1172" s="12">
        <v>9411</v>
      </c>
      <c r="B1172" s="12" t="s">
        <v>1059</v>
      </c>
      <c r="C1172" s="12" t="s">
        <v>52</v>
      </c>
      <c r="D1172" s="12" t="s">
        <v>1722</v>
      </c>
      <c r="E1172" s="12" t="s">
        <v>3128</v>
      </c>
      <c r="F1172" s="12" t="s">
        <v>1984</v>
      </c>
      <c r="G1172" s="12" t="s">
        <v>1816</v>
      </c>
      <c r="H1172" s="12" t="s">
        <v>1725</v>
      </c>
      <c r="I1172" s="12" t="s">
        <v>3116</v>
      </c>
      <c r="J1172" s="12">
        <v>0</v>
      </c>
      <c r="L1172" s="12" t="s">
        <v>3117</v>
      </c>
      <c r="M1172" s="12" t="s">
        <v>3118</v>
      </c>
    </row>
    <row r="1173" spans="1:13" x14ac:dyDescent="0.25">
      <c r="A1173" s="12">
        <v>54927</v>
      </c>
      <c r="B1173" s="12" t="s">
        <v>4310</v>
      </c>
      <c r="C1173" s="12" t="s">
        <v>52</v>
      </c>
      <c r="D1173" s="12" t="s">
        <v>1722</v>
      </c>
      <c r="E1173" s="12" t="s">
        <v>3115</v>
      </c>
      <c r="F1173" s="12" t="s">
        <v>1974</v>
      </c>
      <c r="G1173" s="12" t="s">
        <v>1975</v>
      </c>
      <c r="H1173" s="12" t="s">
        <v>1782</v>
      </c>
      <c r="I1173" s="12" t="s">
        <v>3116</v>
      </c>
      <c r="J1173" s="12">
        <v>0</v>
      </c>
      <c r="L1173" s="12" t="s">
        <v>3117</v>
      </c>
      <c r="M1173" s="12" t="s">
        <v>3118</v>
      </c>
    </row>
    <row r="1174" spans="1:13" x14ac:dyDescent="0.25">
      <c r="A1174" s="12">
        <v>31428</v>
      </c>
      <c r="B1174" s="12" t="s">
        <v>2560</v>
      </c>
      <c r="C1174" s="12" t="s">
        <v>116</v>
      </c>
      <c r="D1174" s="12" t="s">
        <v>1722</v>
      </c>
      <c r="E1174" s="12" t="s">
        <v>3115</v>
      </c>
      <c r="F1174" s="12" t="s">
        <v>1752</v>
      </c>
      <c r="G1174" s="12" t="s">
        <v>1754</v>
      </c>
      <c r="H1174" s="12" t="s">
        <v>1753</v>
      </c>
      <c r="I1174" s="12" t="s">
        <v>3116</v>
      </c>
      <c r="J1174" s="12">
        <v>0</v>
      </c>
      <c r="L1174" s="12" t="s">
        <v>3151</v>
      </c>
      <c r="M1174" s="12" t="s">
        <v>3118</v>
      </c>
    </row>
    <row r="1175" spans="1:13" x14ac:dyDescent="0.25">
      <c r="A1175" s="12">
        <v>9423</v>
      </c>
      <c r="B1175" s="12" t="s">
        <v>292</v>
      </c>
      <c r="C1175" s="12" t="s">
        <v>39</v>
      </c>
      <c r="D1175" s="12" t="s">
        <v>1722</v>
      </c>
      <c r="E1175" s="12" t="s">
        <v>3282</v>
      </c>
      <c r="F1175" s="12" t="s">
        <v>1971</v>
      </c>
      <c r="G1175" s="12" t="s">
        <v>1760</v>
      </c>
      <c r="H1175" s="12" t="s">
        <v>1753</v>
      </c>
      <c r="I1175" s="12" t="s">
        <v>3116</v>
      </c>
      <c r="J1175" s="12">
        <v>0</v>
      </c>
      <c r="L1175" s="12" t="s">
        <v>4311</v>
      </c>
      <c r="M1175" s="12" t="s">
        <v>4312</v>
      </c>
    </row>
    <row r="1176" spans="1:13" x14ac:dyDescent="0.25">
      <c r="A1176" s="12">
        <v>9425</v>
      </c>
      <c r="B1176" s="12" t="s">
        <v>4313</v>
      </c>
      <c r="C1176" s="12" t="s">
        <v>39</v>
      </c>
      <c r="D1176" s="12" t="s">
        <v>1722</v>
      </c>
      <c r="E1176" s="12" t="s">
        <v>3166</v>
      </c>
      <c r="F1176" s="12" t="s">
        <v>1908</v>
      </c>
      <c r="G1176" s="12" t="s">
        <v>1909</v>
      </c>
      <c r="H1176" s="12" t="s">
        <v>1725</v>
      </c>
      <c r="I1176" s="12" t="s">
        <v>3116</v>
      </c>
      <c r="J1176" s="12">
        <v>0</v>
      </c>
      <c r="L1176" s="12" t="s">
        <v>3151</v>
      </c>
      <c r="M1176" s="12" t="s">
        <v>3118</v>
      </c>
    </row>
    <row r="1177" spans="1:13" x14ac:dyDescent="0.25">
      <c r="A1177" s="12">
        <v>31273</v>
      </c>
      <c r="B1177" s="12" t="s">
        <v>2013</v>
      </c>
      <c r="C1177" s="12" t="s">
        <v>92</v>
      </c>
      <c r="D1177" s="12" t="s">
        <v>1722</v>
      </c>
      <c r="E1177" s="12" t="s">
        <v>3141</v>
      </c>
      <c r="F1177" s="12" t="s">
        <v>1829</v>
      </c>
      <c r="G1177" s="12" t="s">
        <v>1814</v>
      </c>
      <c r="H1177" s="12" t="s">
        <v>1764</v>
      </c>
      <c r="I1177" s="12" t="s">
        <v>3131</v>
      </c>
      <c r="J1177" s="12">
        <v>0</v>
      </c>
      <c r="L1177" s="12" t="s">
        <v>3117</v>
      </c>
      <c r="M1177" s="12" t="s">
        <v>3118</v>
      </c>
    </row>
    <row r="1178" spans="1:13" x14ac:dyDescent="0.25">
      <c r="A1178" s="12">
        <v>30131</v>
      </c>
      <c r="B1178" s="12" t="s">
        <v>1062</v>
      </c>
      <c r="C1178" s="12" t="s">
        <v>27</v>
      </c>
      <c r="D1178" s="12" t="s">
        <v>1722</v>
      </c>
      <c r="E1178" s="12" t="s">
        <v>3195</v>
      </c>
      <c r="F1178" s="12" t="s">
        <v>1836</v>
      </c>
      <c r="G1178" s="12" t="s">
        <v>1837</v>
      </c>
      <c r="H1178" s="12" t="s">
        <v>1725</v>
      </c>
      <c r="I1178" s="12" t="s">
        <v>3116</v>
      </c>
      <c r="J1178" s="12">
        <v>0</v>
      </c>
      <c r="L1178" s="12" t="s">
        <v>4314</v>
      </c>
      <c r="M1178" s="12" t="s">
        <v>4315</v>
      </c>
    </row>
    <row r="1179" spans="1:13" x14ac:dyDescent="0.25">
      <c r="A1179" s="12">
        <v>9520</v>
      </c>
      <c r="B1179" s="12" t="s">
        <v>293</v>
      </c>
      <c r="C1179" s="12" t="s">
        <v>59</v>
      </c>
      <c r="D1179" s="12" t="s">
        <v>1722</v>
      </c>
      <c r="E1179" s="12" t="s">
        <v>3146</v>
      </c>
      <c r="F1179" s="12" t="s">
        <v>2179</v>
      </c>
      <c r="G1179" s="12" t="s">
        <v>1823</v>
      </c>
      <c r="H1179" s="12" t="s">
        <v>1822</v>
      </c>
      <c r="I1179" s="12" t="s">
        <v>3116</v>
      </c>
      <c r="J1179" s="12">
        <v>0</v>
      </c>
      <c r="L1179" s="12" t="s">
        <v>4316</v>
      </c>
      <c r="M1179" s="12" t="s">
        <v>3118</v>
      </c>
    </row>
    <row r="1180" spans="1:13" x14ac:dyDescent="0.25">
      <c r="A1180" s="12">
        <v>53006</v>
      </c>
      <c r="B1180" s="12" t="s">
        <v>1911</v>
      </c>
      <c r="C1180" s="12" t="s">
        <v>21</v>
      </c>
      <c r="D1180" s="12" t="s">
        <v>1722</v>
      </c>
      <c r="E1180" s="12" t="s">
        <v>3128</v>
      </c>
      <c r="F1180" s="12" t="s">
        <v>1910</v>
      </c>
      <c r="G1180" s="12" t="s">
        <v>1765</v>
      </c>
      <c r="H1180" s="12" t="s">
        <v>1764</v>
      </c>
      <c r="I1180" s="12" t="s">
        <v>3116</v>
      </c>
      <c r="J1180" s="12">
        <v>0</v>
      </c>
      <c r="L1180" s="12" t="s">
        <v>3140</v>
      </c>
      <c r="M1180" s="12" t="s">
        <v>3118</v>
      </c>
    </row>
    <row r="1181" spans="1:13" x14ac:dyDescent="0.25">
      <c r="A1181" s="12">
        <v>830722</v>
      </c>
      <c r="B1181" s="12" t="s">
        <v>4317</v>
      </c>
      <c r="C1181" s="12" t="s">
        <v>441</v>
      </c>
      <c r="D1181" s="12" t="s">
        <v>1722</v>
      </c>
      <c r="E1181" s="12" t="s">
        <v>3274</v>
      </c>
      <c r="F1181" s="12" t="s">
        <v>1749</v>
      </c>
      <c r="G1181" s="12" t="s">
        <v>1746</v>
      </c>
      <c r="H1181" s="12" t="s">
        <v>1720</v>
      </c>
      <c r="I1181" s="12" t="s">
        <v>3116</v>
      </c>
      <c r="J1181" s="12">
        <v>0</v>
      </c>
      <c r="L1181" s="12" t="s">
        <v>3216</v>
      </c>
      <c r="M1181" s="12" t="s">
        <v>3118</v>
      </c>
    </row>
    <row r="1182" spans="1:13" x14ac:dyDescent="0.25">
      <c r="A1182" s="12">
        <v>30086</v>
      </c>
      <c r="B1182" s="12" t="s">
        <v>1063</v>
      </c>
      <c r="C1182" s="12" t="s">
        <v>1064</v>
      </c>
      <c r="D1182" s="12" t="s">
        <v>1722</v>
      </c>
      <c r="E1182" s="12" t="s">
        <v>3121</v>
      </c>
      <c r="F1182" s="12" t="s">
        <v>2014</v>
      </c>
      <c r="G1182" s="12" t="s">
        <v>1834</v>
      </c>
      <c r="H1182" s="12" t="s">
        <v>1833</v>
      </c>
      <c r="I1182" s="12" t="s">
        <v>3116</v>
      </c>
      <c r="J1182" s="12">
        <v>0</v>
      </c>
      <c r="L1182" s="12" t="s">
        <v>4318</v>
      </c>
      <c r="M1182" s="12" t="s">
        <v>3118</v>
      </c>
    </row>
    <row r="1183" spans="1:13" x14ac:dyDescent="0.25">
      <c r="A1183" s="12">
        <v>9548</v>
      </c>
      <c r="B1183" s="12" t="s">
        <v>1065</v>
      </c>
      <c r="C1183" s="12" t="s">
        <v>165</v>
      </c>
      <c r="D1183" s="12" t="s">
        <v>1722</v>
      </c>
      <c r="E1183" s="12" t="s">
        <v>3128</v>
      </c>
      <c r="F1183" s="12" t="s">
        <v>1903</v>
      </c>
      <c r="G1183" s="12" t="s">
        <v>1803</v>
      </c>
      <c r="H1183" s="12" t="s">
        <v>1725</v>
      </c>
      <c r="I1183" s="12" t="s">
        <v>3116</v>
      </c>
      <c r="J1183" s="12">
        <v>0</v>
      </c>
      <c r="L1183" s="12" t="s">
        <v>4319</v>
      </c>
      <c r="M1183" s="12" t="s">
        <v>3118</v>
      </c>
    </row>
    <row r="1184" spans="1:13" x14ac:dyDescent="0.25">
      <c r="A1184" s="12">
        <v>51196</v>
      </c>
      <c r="B1184" s="12" t="s">
        <v>1066</v>
      </c>
      <c r="C1184" s="12" t="s">
        <v>172</v>
      </c>
      <c r="D1184" s="12" t="s">
        <v>1722</v>
      </c>
      <c r="E1184" s="12" t="s">
        <v>3255</v>
      </c>
      <c r="F1184" s="12" t="s">
        <v>1771</v>
      </c>
      <c r="G1184" s="12" t="s">
        <v>1721</v>
      </c>
      <c r="H1184" s="12" t="s">
        <v>1720</v>
      </c>
      <c r="I1184" s="12" t="s">
        <v>3116</v>
      </c>
      <c r="J1184" s="12">
        <v>0</v>
      </c>
      <c r="L1184" s="12" t="s">
        <v>3842</v>
      </c>
      <c r="M1184" s="12" t="s">
        <v>3118</v>
      </c>
    </row>
    <row r="1185" spans="1:13" x14ac:dyDescent="0.25">
      <c r="A1185" s="12">
        <v>9559</v>
      </c>
      <c r="B1185" s="12" t="s">
        <v>294</v>
      </c>
      <c r="C1185" s="12" t="s">
        <v>59</v>
      </c>
      <c r="D1185" s="12" t="s">
        <v>1722</v>
      </c>
      <c r="E1185" s="12" t="s">
        <v>3121</v>
      </c>
      <c r="F1185" s="12" t="s">
        <v>1738</v>
      </c>
      <c r="G1185" s="12" t="s">
        <v>1739</v>
      </c>
      <c r="H1185" s="12" t="s">
        <v>1720</v>
      </c>
      <c r="I1185" s="12" t="s">
        <v>3232</v>
      </c>
      <c r="J1185" s="12">
        <v>0</v>
      </c>
      <c r="L1185" s="12" t="s">
        <v>4035</v>
      </c>
      <c r="M1185" s="12" t="s">
        <v>3118</v>
      </c>
    </row>
    <row r="1186" spans="1:13" x14ac:dyDescent="0.25">
      <c r="A1186" s="12">
        <v>68188</v>
      </c>
      <c r="B1186" s="12" t="s">
        <v>295</v>
      </c>
      <c r="C1186" s="12" t="s">
        <v>92</v>
      </c>
      <c r="D1186" s="12" t="s">
        <v>1722</v>
      </c>
      <c r="E1186" s="12" t="s">
        <v>3141</v>
      </c>
      <c r="F1186" s="12" t="s">
        <v>1813</v>
      </c>
      <c r="G1186" s="12" t="s">
        <v>1814</v>
      </c>
      <c r="H1186" s="12" t="s">
        <v>1764</v>
      </c>
      <c r="I1186" s="12" t="s">
        <v>3240</v>
      </c>
      <c r="J1186" s="12">
        <v>0</v>
      </c>
      <c r="L1186" s="12" t="s">
        <v>3739</v>
      </c>
      <c r="M1186" s="12" t="s">
        <v>3118</v>
      </c>
    </row>
    <row r="1187" spans="1:13" x14ac:dyDescent="0.25">
      <c r="A1187" s="12">
        <v>9578</v>
      </c>
      <c r="B1187" s="12" t="s">
        <v>2205</v>
      </c>
      <c r="C1187" s="12" t="s">
        <v>43</v>
      </c>
      <c r="D1187" s="12" t="s">
        <v>1722</v>
      </c>
      <c r="E1187" s="12" t="s">
        <v>3128</v>
      </c>
      <c r="F1187" s="12" t="s">
        <v>1815</v>
      </c>
      <c r="G1187" s="12" t="s">
        <v>1816</v>
      </c>
      <c r="H1187" s="12" t="s">
        <v>1725</v>
      </c>
      <c r="J1187" s="12">
        <v>0</v>
      </c>
      <c r="L1187" s="12" t="s">
        <v>4320</v>
      </c>
      <c r="M1187" s="12" t="s">
        <v>3118</v>
      </c>
    </row>
    <row r="1188" spans="1:13" x14ac:dyDescent="0.25">
      <c r="A1188" s="12">
        <v>9577</v>
      </c>
      <c r="B1188" s="12" t="s">
        <v>2388</v>
      </c>
      <c r="C1188" s="12" t="s">
        <v>43</v>
      </c>
      <c r="D1188" s="12" t="s">
        <v>1722</v>
      </c>
      <c r="E1188" s="12" t="s">
        <v>3128</v>
      </c>
      <c r="F1188" s="12" t="s">
        <v>1984</v>
      </c>
      <c r="G1188" s="12" t="s">
        <v>1816</v>
      </c>
      <c r="H1188" s="12" t="s">
        <v>1725</v>
      </c>
      <c r="I1188" s="12" t="s">
        <v>3116</v>
      </c>
      <c r="J1188" s="12">
        <v>0</v>
      </c>
      <c r="L1188" s="12" t="s">
        <v>4321</v>
      </c>
      <c r="M1188" s="12" t="s">
        <v>4322</v>
      </c>
    </row>
    <row r="1189" spans="1:13" x14ac:dyDescent="0.25">
      <c r="A1189" s="12">
        <v>9538</v>
      </c>
      <c r="B1189" s="12" t="s">
        <v>1069</v>
      </c>
      <c r="C1189" s="12" t="s">
        <v>59</v>
      </c>
      <c r="D1189" s="12" t="s">
        <v>1722</v>
      </c>
      <c r="E1189" s="12" t="s">
        <v>3172</v>
      </c>
      <c r="F1189" s="12" t="s">
        <v>1881</v>
      </c>
      <c r="G1189" s="12" t="s">
        <v>1849</v>
      </c>
      <c r="H1189" s="12" t="s">
        <v>1819</v>
      </c>
      <c r="I1189" s="12" t="s">
        <v>3126</v>
      </c>
      <c r="J1189" s="12">
        <v>0</v>
      </c>
      <c r="L1189" s="12" t="s">
        <v>3216</v>
      </c>
      <c r="M1189" s="12" t="s">
        <v>3118</v>
      </c>
    </row>
    <row r="1190" spans="1:13" x14ac:dyDescent="0.25">
      <c r="A1190" s="12">
        <v>44677</v>
      </c>
      <c r="B1190" s="12" t="s">
        <v>4323</v>
      </c>
      <c r="C1190" s="12" t="s">
        <v>56</v>
      </c>
      <c r="D1190" s="12" t="s">
        <v>1722</v>
      </c>
      <c r="E1190" s="12" t="s">
        <v>3146</v>
      </c>
      <c r="I1190" s="12" t="s">
        <v>3142</v>
      </c>
      <c r="J1190" s="12">
        <v>0</v>
      </c>
      <c r="L1190" s="12" t="s">
        <v>3245</v>
      </c>
      <c r="M1190" s="12" t="s">
        <v>3118</v>
      </c>
    </row>
    <row r="1191" spans="1:13" x14ac:dyDescent="0.25">
      <c r="A1191" s="12">
        <v>9630</v>
      </c>
      <c r="B1191" s="12" t="s">
        <v>4324</v>
      </c>
      <c r="C1191" s="12" t="s">
        <v>27</v>
      </c>
      <c r="D1191" s="12" t="s">
        <v>1722</v>
      </c>
      <c r="E1191" s="12" t="s">
        <v>3124</v>
      </c>
      <c r="F1191" s="12" t="s">
        <v>1761</v>
      </c>
      <c r="G1191" s="12" t="s">
        <v>1762</v>
      </c>
      <c r="H1191" s="12" t="s">
        <v>1782</v>
      </c>
      <c r="I1191" s="12" t="s">
        <v>1762</v>
      </c>
      <c r="J1191" s="12">
        <v>0</v>
      </c>
      <c r="L1191" s="12" t="s">
        <v>4325</v>
      </c>
      <c r="M1191" s="12" t="s">
        <v>3118</v>
      </c>
    </row>
    <row r="1192" spans="1:13" x14ac:dyDescent="0.25">
      <c r="A1192" s="12">
        <v>9625</v>
      </c>
      <c r="B1192" s="12" t="s">
        <v>296</v>
      </c>
      <c r="C1192" s="12" t="s">
        <v>21</v>
      </c>
      <c r="D1192" s="12" t="s">
        <v>1722</v>
      </c>
      <c r="E1192" s="12" t="s">
        <v>3146</v>
      </c>
      <c r="F1192" s="12" t="s">
        <v>1910</v>
      </c>
      <c r="G1192" s="12" t="s">
        <v>1765</v>
      </c>
      <c r="H1192" s="12" t="s">
        <v>1764</v>
      </c>
      <c r="I1192" s="12" t="s">
        <v>3116</v>
      </c>
      <c r="J1192" s="12">
        <v>0</v>
      </c>
      <c r="L1192" s="12" t="s">
        <v>3127</v>
      </c>
      <c r="M1192" s="12" t="s">
        <v>3118</v>
      </c>
    </row>
    <row r="1193" spans="1:13" x14ac:dyDescent="0.25">
      <c r="A1193" s="12">
        <v>23214</v>
      </c>
      <c r="B1193" s="12" t="s">
        <v>2021</v>
      </c>
      <c r="C1193" s="12" t="s">
        <v>21</v>
      </c>
      <c r="D1193" s="12" t="s">
        <v>1722</v>
      </c>
      <c r="E1193" s="12" t="s">
        <v>3130</v>
      </c>
      <c r="F1193" s="12" t="s">
        <v>1986</v>
      </c>
      <c r="G1193" s="12" t="s">
        <v>1987</v>
      </c>
      <c r="H1193" s="12" t="s">
        <v>1822</v>
      </c>
      <c r="I1193" s="12" t="s">
        <v>3116</v>
      </c>
      <c r="J1193" s="12">
        <v>0</v>
      </c>
      <c r="L1193" s="12" t="s">
        <v>3117</v>
      </c>
      <c r="M1193" s="12" t="s">
        <v>3118</v>
      </c>
    </row>
    <row r="1194" spans="1:13" x14ac:dyDescent="0.25">
      <c r="A1194" s="12">
        <v>9641</v>
      </c>
      <c r="B1194" s="12" t="s">
        <v>2390</v>
      </c>
      <c r="C1194" s="12" t="s">
        <v>59</v>
      </c>
      <c r="D1194" s="12" t="s">
        <v>1722</v>
      </c>
      <c r="E1194" s="12" t="s">
        <v>3121</v>
      </c>
      <c r="F1194" s="12" t="s">
        <v>2179</v>
      </c>
      <c r="G1194" s="12" t="s">
        <v>1823</v>
      </c>
      <c r="H1194" s="12" t="s">
        <v>1822</v>
      </c>
      <c r="I1194" s="12" t="s">
        <v>3116</v>
      </c>
      <c r="J1194" s="12">
        <v>0</v>
      </c>
      <c r="L1194" s="12" t="s">
        <v>3216</v>
      </c>
      <c r="M1194" s="12" t="s">
        <v>3118</v>
      </c>
    </row>
    <row r="1195" spans="1:13" x14ac:dyDescent="0.25">
      <c r="A1195" s="12">
        <v>9638</v>
      </c>
      <c r="B1195" s="12" t="s">
        <v>2389</v>
      </c>
      <c r="C1195" s="12" t="s">
        <v>27</v>
      </c>
      <c r="D1195" s="12" t="s">
        <v>1722</v>
      </c>
      <c r="E1195" s="12" t="s">
        <v>3128</v>
      </c>
      <c r="F1195" s="12" t="s">
        <v>1771</v>
      </c>
      <c r="G1195" s="12" t="s">
        <v>1721</v>
      </c>
      <c r="H1195" s="12" t="s">
        <v>1720</v>
      </c>
      <c r="I1195" s="12" t="s">
        <v>3116</v>
      </c>
      <c r="J1195" s="12">
        <v>0</v>
      </c>
      <c r="L1195" s="12" t="s">
        <v>3117</v>
      </c>
      <c r="M1195" s="12" t="s">
        <v>3118</v>
      </c>
    </row>
    <row r="1196" spans="1:13" x14ac:dyDescent="0.25">
      <c r="A1196" s="12">
        <v>61369</v>
      </c>
      <c r="B1196" s="12" t="s">
        <v>4326</v>
      </c>
      <c r="C1196" s="12" t="s">
        <v>422</v>
      </c>
      <c r="D1196" s="12" t="s">
        <v>1722</v>
      </c>
      <c r="E1196" s="12" t="s">
        <v>4327</v>
      </c>
      <c r="F1196" s="12" t="s">
        <v>1996</v>
      </c>
      <c r="G1196" s="12" t="s">
        <v>1849</v>
      </c>
      <c r="H1196" s="12" t="s">
        <v>1819</v>
      </c>
      <c r="I1196" s="12" t="s">
        <v>3126</v>
      </c>
      <c r="J1196" s="12">
        <v>0</v>
      </c>
      <c r="L1196" s="12" t="s">
        <v>4328</v>
      </c>
      <c r="M1196" s="12" t="s">
        <v>4329</v>
      </c>
    </row>
    <row r="1197" spans="1:13" x14ac:dyDescent="0.25">
      <c r="A1197" s="12">
        <v>9673</v>
      </c>
      <c r="B1197" s="12" t="s">
        <v>4330</v>
      </c>
      <c r="C1197" s="12" t="s">
        <v>111</v>
      </c>
      <c r="D1197" s="12" t="s">
        <v>1722</v>
      </c>
      <c r="E1197" s="12" t="s">
        <v>3166</v>
      </c>
      <c r="F1197" s="12" t="s">
        <v>4331</v>
      </c>
      <c r="G1197" s="12" t="s">
        <v>2032</v>
      </c>
      <c r="H1197" s="12" t="s">
        <v>1782</v>
      </c>
      <c r="I1197" s="12" t="s">
        <v>2031</v>
      </c>
      <c r="J1197" s="12">
        <v>0</v>
      </c>
      <c r="L1197" s="12" t="s">
        <v>3117</v>
      </c>
      <c r="M1197" s="12" t="s">
        <v>3118</v>
      </c>
    </row>
    <row r="1198" spans="1:13" x14ac:dyDescent="0.25">
      <c r="A1198" s="12">
        <v>9703</v>
      </c>
      <c r="B1198" s="12" t="s">
        <v>1072</v>
      </c>
      <c r="C1198" s="12" t="s">
        <v>59</v>
      </c>
      <c r="D1198" s="12" t="s">
        <v>1722</v>
      </c>
      <c r="E1198" s="12" t="s">
        <v>3218</v>
      </c>
      <c r="F1198" s="12" t="s">
        <v>2002</v>
      </c>
      <c r="G1198" s="12" t="s">
        <v>2003</v>
      </c>
      <c r="H1198" s="12" t="s">
        <v>1756</v>
      </c>
      <c r="I1198" s="12" t="s">
        <v>3129</v>
      </c>
      <c r="J1198" s="12">
        <v>0</v>
      </c>
      <c r="L1198" s="12" t="s">
        <v>4031</v>
      </c>
      <c r="M1198" s="12" t="s">
        <v>3118</v>
      </c>
    </row>
    <row r="1199" spans="1:13" x14ac:dyDescent="0.25">
      <c r="A1199" s="12">
        <v>53586</v>
      </c>
      <c r="B1199" s="12" t="s">
        <v>2688</v>
      </c>
      <c r="C1199" s="12" t="s">
        <v>59</v>
      </c>
      <c r="D1199" s="12" t="s">
        <v>1722</v>
      </c>
      <c r="E1199" s="12" t="s">
        <v>3121</v>
      </c>
      <c r="F1199" s="12" t="s">
        <v>1771</v>
      </c>
      <c r="G1199" s="12" t="s">
        <v>1721</v>
      </c>
      <c r="H1199" s="12" t="s">
        <v>1720</v>
      </c>
      <c r="I1199" s="12" t="s">
        <v>3116</v>
      </c>
      <c r="J1199" s="12">
        <v>0</v>
      </c>
      <c r="L1199" s="12" t="s">
        <v>4332</v>
      </c>
      <c r="M1199" s="12" t="s">
        <v>3118</v>
      </c>
    </row>
    <row r="1200" spans="1:13" x14ac:dyDescent="0.25">
      <c r="A1200" s="12">
        <v>45167</v>
      </c>
      <c r="B1200" s="12" t="s">
        <v>297</v>
      </c>
      <c r="C1200" s="12" t="s">
        <v>59</v>
      </c>
      <c r="D1200" s="12" t="s">
        <v>1722</v>
      </c>
      <c r="E1200" s="12" t="s">
        <v>3128</v>
      </c>
      <c r="F1200" s="12" t="s">
        <v>1860</v>
      </c>
      <c r="G1200" s="12" t="s">
        <v>1816</v>
      </c>
      <c r="H1200" s="12" t="s">
        <v>1725</v>
      </c>
      <c r="I1200" s="12" t="s">
        <v>3116</v>
      </c>
      <c r="J1200" s="12">
        <v>0</v>
      </c>
      <c r="L1200" s="12" t="s">
        <v>3216</v>
      </c>
      <c r="M1200" s="12" t="s">
        <v>3118</v>
      </c>
    </row>
    <row r="1201" spans="1:13" x14ac:dyDescent="0.25">
      <c r="A1201" s="12">
        <v>57278</v>
      </c>
      <c r="B1201" s="12" t="s">
        <v>4333</v>
      </c>
      <c r="C1201" s="12" t="s">
        <v>59</v>
      </c>
      <c r="D1201" s="12" t="s">
        <v>1722</v>
      </c>
      <c r="E1201" s="12" t="s">
        <v>3134</v>
      </c>
      <c r="F1201" s="12" t="s">
        <v>1915</v>
      </c>
      <c r="G1201" s="12" t="s">
        <v>1878</v>
      </c>
      <c r="H1201" s="12" t="s">
        <v>1756</v>
      </c>
      <c r="I1201" s="12" t="s">
        <v>3129</v>
      </c>
      <c r="J1201" s="12">
        <v>0</v>
      </c>
      <c r="L1201" s="12" t="s">
        <v>4334</v>
      </c>
      <c r="M1201" s="12" t="s">
        <v>4335</v>
      </c>
    </row>
    <row r="1202" spans="1:13" x14ac:dyDescent="0.25">
      <c r="A1202" s="12">
        <v>9712</v>
      </c>
      <c r="B1202" s="12" t="s">
        <v>298</v>
      </c>
      <c r="C1202" s="12" t="s">
        <v>59</v>
      </c>
      <c r="D1202" s="12" t="s">
        <v>1722</v>
      </c>
      <c r="E1202" s="12" t="s">
        <v>3128</v>
      </c>
      <c r="F1202" s="12" t="s">
        <v>1932</v>
      </c>
      <c r="G1202" s="12" t="s">
        <v>1933</v>
      </c>
      <c r="H1202" s="12" t="s">
        <v>1819</v>
      </c>
      <c r="I1202" s="12" t="s">
        <v>3126</v>
      </c>
      <c r="J1202" s="12">
        <v>0</v>
      </c>
      <c r="L1202" s="12" t="s">
        <v>3524</v>
      </c>
      <c r="M1202" s="12" t="s">
        <v>3118</v>
      </c>
    </row>
    <row r="1203" spans="1:13" x14ac:dyDescent="0.25">
      <c r="A1203" s="12">
        <v>48125</v>
      </c>
      <c r="B1203" s="12" t="s">
        <v>4336</v>
      </c>
      <c r="C1203" s="12" t="s">
        <v>84</v>
      </c>
      <c r="D1203" s="12" t="s">
        <v>1722</v>
      </c>
      <c r="E1203" s="12" t="s">
        <v>3274</v>
      </c>
      <c r="F1203" s="12" t="s">
        <v>1870</v>
      </c>
      <c r="G1203" s="12" t="s">
        <v>1721</v>
      </c>
      <c r="H1203" s="12" t="s">
        <v>1720</v>
      </c>
      <c r="I1203" s="12" t="s">
        <v>3116</v>
      </c>
      <c r="J1203" s="12">
        <v>0</v>
      </c>
      <c r="L1203" s="12" t="s">
        <v>3630</v>
      </c>
      <c r="M1203" s="12" t="s">
        <v>3118</v>
      </c>
    </row>
    <row r="1204" spans="1:13" x14ac:dyDescent="0.25">
      <c r="A1204" s="12">
        <v>9730</v>
      </c>
      <c r="B1204" s="12" t="s">
        <v>4337</v>
      </c>
      <c r="C1204" s="12" t="s">
        <v>43</v>
      </c>
      <c r="D1204" s="12" t="s">
        <v>1722</v>
      </c>
      <c r="E1204" s="12" t="s">
        <v>3190</v>
      </c>
      <c r="F1204" s="12" t="s">
        <v>1887</v>
      </c>
      <c r="G1204" s="12" t="s">
        <v>1849</v>
      </c>
      <c r="H1204" s="12" t="s">
        <v>1819</v>
      </c>
      <c r="I1204" s="12" t="s">
        <v>3126</v>
      </c>
      <c r="J1204" s="12">
        <v>0</v>
      </c>
      <c r="L1204" s="12" t="s">
        <v>3117</v>
      </c>
      <c r="M1204" s="12" t="s">
        <v>3118</v>
      </c>
    </row>
    <row r="1205" spans="1:13" x14ac:dyDescent="0.25">
      <c r="A1205" s="12">
        <v>22370</v>
      </c>
      <c r="B1205" s="12" t="s">
        <v>4338</v>
      </c>
      <c r="C1205" s="12" t="s">
        <v>27</v>
      </c>
      <c r="D1205" s="12" t="s">
        <v>1722</v>
      </c>
      <c r="E1205" s="12" t="s">
        <v>3128</v>
      </c>
      <c r="F1205" s="12" t="s">
        <v>2179</v>
      </c>
      <c r="G1205" s="12" t="s">
        <v>1823</v>
      </c>
      <c r="H1205" s="12" t="s">
        <v>1822</v>
      </c>
      <c r="I1205" s="12" t="s">
        <v>3116</v>
      </c>
      <c r="J1205" s="12">
        <v>0</v>
      </c>
      <c r="L1205" s="12" t="s">
        <v>3117</v>
      </c>
      <c r="M1205" s="12" t="s">
        <v>3118</v>
      </c>
    </row>
    <row r="1206" spans="1:13" x14ac:dyDescent="0.25">
      <c r="A1206" s="12">
        <v>9731</v>
      </c>
      <c r="B1206" s="12" t="s">
        <v>299</v>
      </c>
      <c r="C1206" s="12" t="s">
        <v>39</v>
      </c>
      <c r="D1206" s="12" t="s">
        <v>1722</v>
      </c>
      <c r="E1206" s="12" t="s">
        <v>3119</v>
      </c>
      <c r="F1206" s="12" t="s">
        <v>1908</v>
      </c>
      <c r="G1206" s="12" t="s">
        <v>1909</v>
      </c>
      <c r="H1206" s="12" t="s">
        <v>1725</v>
      </c>
      <c r="I1206" s="12" t="s">
        <v>3116</v>
      </c>
      <c r="J1206" s="12">
        <v>0</v>
      </c>
      <c r="L1206" s="12" t="s">
        <v>3117</v>
      </c>
      <c r="M1206" s="12" t="s">
        <v>3118</v>
      </c>
    </row>
    <row r="1207" spans="1:13" x14ac:dyDescent="0.25">
      <c r="A1207" s="12">
        <v>831161</v>
      </c>
      <c r="B1207" s="12" t="s">
        <v>640</v>
      </c>
      <c r="C1207" s="12" t="s">
        <v>59</v>
      </c>
      <c r="D1207" s="12" t="s">
        <v>1722</v>
      </c>
      <c r="E1207" s="12" t="s">
        <v>3143</v>
      </c>
      <c r="F1207" s="12" t="s">
        <v>1763</v>
      </c>
      <c r="G1207" s="12" t="s">
        <v>1765</v>
      </c>
      <c r="H1207" s="12" t="s">
        <v>1764</v>
      </c>
      <c r="I1207" s="12" t="s">
        <v>3116</v>
      </c>
      <c r="J1207" s="12">
        <v>0</v>
      </c>
      <c r="L1207" s="12" t="s">
        <v>3216</v>
      </c>
      <c r="M1207" s="12" t="s">
        <v>3118</v>
      </c>
    </row>
    <row r="1208" spans="1:13" x14ac:dyDescent="0.25">
      <c r="A1208" s="12">
        <v>9747</v>
      </c>
      <c r="B1208" s="12" t="s">
        <v>4339</v>
      </c>
      <c r="C1208" s="12" t="s">
        <v>136</v>
      </c>
      <c r="D1208" s="12" t="s">
        <v>1722</v>
      </c>
      <c r="E1208" s="12" t="s">
        <v>3172</v>
      </c>
      <c r="F1208" s="12" t="s">
        <v>1986</v>
      </c>
      <c r="G1208" s="12" t="s">
        <v>1987</v>
      </c>
      <c r="H1208" s="12" t="s">
        <v>1822</v>
      </c>
      <c r="I1208" s="12" t="s">
        <v>3116</v>
      </c>
      <c r="J1208" s="12">
        <v>0</v>
      </c>
      <c r="L1208" s="12" t="s">
        <v>3117</v>
      </c>
      <c r="M1208" s="12" t="s">
        <v>3118</v>
      </c>
    </row>
    <row r="1209" spans="1:13" x14ac:dyDescent="0.25">
      <c r="A1209" s="12">
        <v>9759</v>
      </c>
      <c r="B1209" s="12" t="s">
        <v>1076</v>
      </c>
      <c r="C1209" s="12" t="s">
        <v>27</v>
      </c>
      <c r="D1209" s="12" t="s">
        <v>1722</v>
      </c>
      <c r="E1209" s="12" t="s">
        <v>3190</v>
      </c>
      <c r="F1209" s="12" t="s">
        <v>2002</v>
      </c>
      <c r="G1209" s="12" t="s">
        <v>2003</v>
      </c>
      <c r="H1209" s="12" t="s">
        <v>1756</v>
      </c>
      <c r="I1209" s="12" t="s">
        <v>3129</v>
      </c>
      <c r="J1209" s="12">
        <v>0</v>
      </c>
      <c r="L1209" s="12" t="s">
        <v>3247</v>
      </c>
      <c r="M1209" s="12" t="s">
        <v>3118</v>
      </c>
    </row>
    <row r="1210" spans="1:13" x14ac:dyDescent="0.25">
      <c r="A1210" s="12">
        <v>831175</v>
      </c>
      <c r="B1210" s="12" t="s">
        <v>300</v>
      </c>
      <c r="C1210" s="12" t="s">
        <v>84</v>
      </c>
      <c r="D1210" s="12" t="s">
        <v>1722</v>
      </c>
      <c r="E1210" s="12" t="s">
        <v>3458</v>
      </c>
      <c r="F1210" s="12" t="s">
        <v>1761</v>
      </c>
      <c r="G1210" s="12" t="s">
        <v>1762</v>
      </c>
      <c r="H1210" s="12" t="s">
        <v>1782</v>
      </c>
      <c r="I1210" s="12" t="s">
        <v>1762</v>
      </c>
      <c r="J1210" s="12">
        <v>0</v>
      </c>
      <c r="L1210" s="12" t="s">
        <v>3660</v>
      </c>
      <c r="M1210" s="12" t="s">
        <v>3118</v>
      </c>
    </row>
    <row r="1211" spans="1:13" x14ac:dyDescent="0.25">
      <c r="A1211" s="12">
        <v>51311</v>
      </c>
      <c r="B1211" s="12" t="s">
        <v>2669</v>
      </c>
      <c r="C1211" s="12" t="s">
        <v>380</v>
      </c>
      <c r="D1211" s="12" t="s">
        <v>1722</v>
      </c>
      <c r="E1211" s="12" t="s">
        <v>3168</v>
      </c>
      <c r="F1211" s="12" t="s">
        <v>1870</v>
      </c>
      <c r="G1211" s="12" t="s">
        <v>1721</v>
      </c>
      <c r="H1211" s="12" t="s">
        <v>1720</v>
      </c>
      <c r="I1211" s="12" t="s">
        <v>3116</v>
      </c>
      <c r="J1211" s="12">
        <v>0</v>
      </c>
      <c r="L1211" s="12" t="s">
        <v>3182</v>
      </c>
      <c r="M1211" s="12" t="s">
        <v>3118</v>
      </c>
    </row>
    <row r="1212" spans="1:13" x14ac:dyDescent="0.25">
      <c r="A1212" s="12">
        <v>828882</v>
      </c>
      <c r="B1212" s="12" t="s">
        <v>4340</v>
      </c>
      <c r="C1212" s="12" t="s">
        <v>84</v>
      </c>
      <c r="D1212" s="12" t="s">
        <v>1722</v>
      </c>
      <c r="E1212" s="12" t="s">
        <v>3487</v>
      </c>
      <c r="F1212" s="12" t="s">
        <v>1749</v>
      </c>
      <c r="G1212" s="12" t="s">
        <v>1746</v>
      </c>
      <c r="H1212" s="12" t="s">
        <v>1720</v>
      </c>
      <c r="I1212" s="12" t="s">
        <v>3116</v>
      </c>
      <c r="J1212" s="12">
        <v>0</v>
      </c>
      <c r="M1212" s="12" t="s">
        <v>3118</v>
      </c>
    </row>
    <row r="1213" spans="1:13" x14ac:dyDescent="0.25">
      <c r="A1213" s="12">
        <v>831917</v>
      </c>
      <c r="B1213" s="12" t="s">
        <v>301</v>
      </c>
      <c r="C1213" s="12" t="s">
        <v>84</v>
      </c>
      <c r="D1213" s="12" t="s">
        <v>1722</v>
      </c>
      <c r="E1213" s="12" t="s">
        <v>3130</v>
      </c>
      <c r="F1213" s="12" t="s">
        <v>1732</v>
      </c>
      <c r="G1213" s="12" t="s">
        <v>1731</v>
      </c>
      <c r="H1213" s="12" t="s">
        <v>1720</v>
      </c>
      <c r="I1213" s="12" t="s">
        <v>3116</v>
      </c>
      <c r="J1213" s="12">
        <v>0</v>
      </c>
      <c r="L1213" s="12" t="s">
        <v>3182</v>
      </c>
      <c r="M1213" s="12" t="s">
        <v>3118</v>
      </c>
    </row>
    <row r="1214" spans="1:13" x14ac:dyDescent="0.25">
      <c r="A1214" s="12">
        <v>831614</v>
      </c>
      <c r="B1214" s="12" t="s">
        <v>4341</v>
      </c>
      <c r="C1214" s="12" t="s">
        <v>84</v>
      </c>
      <c r="D1214" s="12" t="s">
        <v>1722</v>
      </c>
      <c r="E1214" s="12" t="s">
        <v>3769</v>
      </c>
      <c r="F1214" s="12" t="s">
        <v>1848</v>
      </c>
      <c r="G1214" s="12" t="s">
        <v>1849</v>
      </c>
      <c r="H1214" s="12" t="s">
        <v>1819</v>
      </c>
      <c r="I1214" s="12" t="s">
        <v>3126</v>
      </c>
      <c r="J1214" s="12">
        <v>0</v>
      </c>
      <c r="L1214" s="12" t="s">
        <v>3182</v>
      </c>
      <c r="M1214" s="12" t="s">
        <v>3118</v>
      </c>
    </row>
    <row r="1215" spans="1:13" x14ac:dyDescent="0.25">
      <c r="A1215" s="12">
        <v>828339</v>
      </c>
      <c r="B1215" s="12" t="s">
        <v>4342</v>
      </c>
      <c r="C1215" s="12" t="s">
        <v>84</v>
      </c>
      <c r="D1215" s="12" t="s">
        <v>1722</v>
      </c>
      <c r="E1215" s="12" t="s">
        <v>3458</v>
      </c>
      <c r="F1215" s="12" t="s">
        <v>1738</v>
      </c>
      <c r="G1215" s="12" t="s">
        <v>1739</v>
      </c>
      <c r="H1215" s="12" t="s">
        <v>1720</v>
      </c>
      <c r="I1215" s="12" t="s">
        <v>3232</v>
      </c>
      <c r="J1215" s="12">
        <v>0</v>
      </c>
      <c r="L1215" s="12" t="s">
        <v>3182</v>
      </c>
      <c r="M1215" s="12" t="s">
        <v>3118</v>
      </c>
    </row>
    <row r="1216" spans="1:13" x14ac:dyDescent="0.25">
      <c r="A1216" s="12">
        <v>831912</v>
      </c>
      <c r="B1216" s="12" t="s">
        <v>302</v>
      </c>
      <c r="C1216" s="12" t="s">
        <v>84</v>
      </c>
      <c r="D1216" s="12" t="s">
        <v>1722</v>
      </c>
      <c r="E1216" s="12" t="s">
        <v>3458</v>
      </c>
      <c r="F1216" s="12" t="s">
        <v>1749</v>
      </c>
      <c r="G1216" s="12" t="s">
        <v>1746</v>
      </c>
      <c r="H1216" s="12" t="s">
        <v>1720</v>
      </c>
      <c r="I1216" s="12" t="s">
        <v>3116</v>
      </c>
      <c r="J1216" s="12">
        <v>0</v>
      </c>
      <c r="L1216" s="12" t="s">
        <v>4343</v>
      </c>
      <c r="M1216" s="12" t="s">
        <v>3118</v>
      </c>
    </row>
    <row r="1217" spans="1:13" x14ac:dyDescent="0.25">
      <c r="A1217" s="12">
        <v>62307</v>
      </c>
      <c r="B1217" s="12" t="s">
        <v>1842</v>
      </c>
      <c r="C1217" s="12" t="s">
        <v>84</v>
      </c>
      <c r="D1217" s="12" t="s">
        <v>1722</v>
      </c>
      <c r="E1217" s="12" t="s">
        <v>3312</v>
      </c>
      <c r="F1217" s="12" t="s">
        <v>1735</v>
      </c>
      <c r="G1217" s="12" t="s">
        <v>1721</v>
      </c>
      <c r="H1217" s="12" t="s">
        <v>1720</v>
      </c>
      <c r="I1217" s="12" t="s">
        <v>3116</v>
      </c>
      <c r="J1217" s="12">
        <v>0</v>
      </c>
      <c r="L1217" s="12" t="s">
        <v>3182</v>
      </c>
      <c r="M1217" s="12" t="s">
        <v>3118</v>
      </c>
    </row>
    <row r="1218" spans="1:13" x14ac:dyDescent="0.25">
      <c r="A1218" s="12">
        <v>828817</v>
      </c>
      <c r="B1218" s="12" t="s">
        <v>1774</v>
      </c>
      <c r="C1218" s="12" t="s">
        <v>84</v>
      </c>
      <c r="D1218" s="12" t="s">
        <v>1722</v>
      </c>
      <c r="E1218" s="12" t="s">
        <v>3121</v>
      </c>
      <c r="F1218" s="12" t="s">
        <v>1761</v>
      </c>
      <c r="G1218" s="12" t="s">
        <v>1762</v>
      </c>
      <c r="H1218" s="12" t="s">
        <v>1782</v>
      </c>
      <c r="I1218" s="12" t="s">
        <v>1762</v>
      </c>
      <c r="J1218" s="12">
        <v>0</v>
      </c>
      <c r="L1218" s="12" t="s">
        <v>3182</v>
      </c>
      <c r="M1218" s="12" t="s">
        <v>3118</v>
      </c>
    </row>
    <row r="1219" spans="1:13" x14ac:dyDescent="0.25">
      <c r="A1219" s="12">
        <v>828328</v>
      </c>
      <c r="B1219" s="12" t="s">
        <v>303</v>
      </c>
      <c r="C1219" s="12" t="s">
        <v>84</v>
      </c>
      <c r="D1219" s="12" t="s">
        <v>1722</v>
      </c>
      <c r="E1219" s="12" t="s">
        <v>3459</v>
      </c>
      <c r="F1219" s="12" t="s">
        <v>1728</v>
      </c>
      <c r="G1219" s="12" t="s">
        <v>1729</v>
      </c>
      <c r="H1219" s="12" t="s">
        <v>1720</v>
      </c>
      <c r="I1219" s="12" t="s">
        <v>3116</v>
      </c>
      <c r="J1219" s="12">
        <v>0</v>
      </c>
      <c r="L1219" s="12" t="s">
        <v>3182</v>
      </c>
      <c r="M1219" s="12" t="s">
        <v>3118</v>
      </c>
    </row>
    <row r="1220" spans="1:13" x14ac:dyDescent="0.25">
      <c r="A1220" s="12">
        <v>63519</v>
      </c>
      <c r="B1220" s="12" t="s">
        <v>4344</v>
      </c>
      <c r="C1220" s="12" t="s">
        <v>252</v>
      </c>
      <c r="D1220" s="12" t="s">
        <v>1722</v>
      </c>
      <c r="E1220" s="12" t="s">
        <v>3128</v>
      </c>
      <c r="F1220" s="12" t="s">
        <v>1897</v>
      </c>
      <c r="G1220" s="12" t="s">
        <v>1898</v>
      </c>
      <c r="H1220" s="12" t="s">
        <v>1720</v>
      </c>
      <c r="I1220" s="12" t="s">
        <v>3116</v>
      </c>
      <c r="J1220" s="12">
        <v>0</v>
      </c>
      <c r="L1220" s="12" t="s">
        <v>4345</v>
      </c>
      <c r="M1220" s="12" t="s">
        <v>4346</v>
      </c>
    </row>
    <row r="1221" spans="1:13" x14ac:dyDescent="0.25">
      <c r="A1221" s="12">
        <v>9843</v>
      </c>
      <c r="B1221" s="12" t="s">
        <v>1081</v>
      </c>
      <c r="C1221" s="12" t="s">
        <v>27</v>
      </c>
      <c r="D1221" s="12" t="s">
        <v>1722</v>
      </c>
      <c r="E1221" s="12" t="s">
        <v>3119</v>
      </c>
      <c r="F1221" s="12" t="s">
        <v>1903</v>
      </c>
      <c r="G1221" s="12" t="s">
        <v>1803</v>
      </c>
      <c r="H1221" s="12" t="s">
        <v>1725</v>
      </c>
      <c r="I1221" s="12" t="s">
        <v>3116</v>
      </c>
      <c r="J1221" s="12">
        <v>0</v>
      </c>
      <c r="L1221" s="12" t="s">
        <v>3117</v>
      </c>
      <c r="M1221" s="12" t="s">
        <v>3118</v>
      </c>
    </row>
    <row r="1222" spans="1:13" x14ac:dyDescent="0.25">
      <c r="A1222" s="12">
        <v>9785</v>
      </c>
      <c r="B1222" s="12" t="s">
        <v>1622</v>
      </c>
      <c r="C1222" s="12" t="s">
        <v>52</v>
      </c>
      <c r="D1222" s="12" t="s">
        <v>1722</v>
      </c>
      <c r="E1222" s="12" t="s">
        <v>3128</v>
      </c>
      <c r="F1222" s="12" t="s">
        <v>1871</v>
      </c>
      <c r="G1222" s="12" t="s">
        <v>1765</v>
      </c>
      <c r="H1222" s="12" t="s">
        <v>1764</v>
      </c>
      <c r="I1222" s="12" t="s">
        <v>3116</v>
      </c>
      <c r="J1222" s="12">
        <v>0</v>
      </c>
      <c r="L1222" s="12" t="s">
        <v>3117</v>
      </c>
      <c r="M1222" s="12" t="s">
        <v>3118</v>
      </c>
    </row>
    <row r="1223" spans="1:13" x14ac:dyDescent="0.25">
      <c r="A1223" s="12">
        <v>46676</v>
      </c>
      <c r="B1223" s="12" t="s">
        <v>4347</v>
      </c>
      <c r="C1223" s="12" t="s">
        <v>2697</v>
      </c>
      <c r="D1223" s="12" t="s">
        <v>1722</v>
      </c>
      <c r="E1223" s="12" t="s">
        <v>3172</v>
      </c>
      <c r="F1223" s="12" t="s">
        <v>1846</v>
      </c>
      <c r="G1223" s="12" t="s">
        <v>1726</v>
      </c>
      <c r="H1223" s="12" t="s">
        <v>1725</v>
      </c>
      <c r="I1223" s="12" t="s">
        <v>3116</v>
      </c>
      <c r="J1223" s="12">
        <v>0</v>
      </c>
      <c r="M1223" s="12" t="s">
        <v>3118</v>
      </c>
    </row>
    <row r="1224" spans="1:13" x14ac:dyDescent="0.25">
      <c r="A1224" s="12">
        <v>44405</v>
      </c>
      <c r="B1224" s="12" t="s">
        <v>4348</v>
      </c>
      <c r="C1224" s="12" t="s">
        <v>725</v>
      </c>
      <c r="D1224" s="12" t="s">
        <v>1722</v>
      </c>
      <c r="E1224" s="12" t="s">
        <v>3271</v>
      </c>
      <c r="F1224" s="12" t="s">
        <v>1817</v>
      </c>
      <c r="G1224" s="12" t="s">
        <v>1816</v>
      </c>
      <c r="H1224" s="12" t="s">
        <v>1725</v>
      </c>
      <c r="I1224" s="12" t="s">
        <v>3116</v>
      </c>
      <c r="J1224" s="12">
        <v>0</v>
      </c>
      <c r="L1224" s="12" t="s">
        <v>3127</v>
      </c>
      <c r="M1224" s="12" t="s">
        <v>3118</v>
      </c>
    </row>
    <row r="1225" spans="1:13" x14ac:dyDescent="0.25">
      <c r="A1225" s="12">
        <v>9829</v>
      </c>
      <c r="B1225" s="12" t="s">
        <v>641</v>
      </c>
      <c r="C1225" s="12" t="s">
        <v>27</v>
      </c>
      <c r="D1225" s="12" t="s">
        <v>1722</v>
      </c>
      <c r="E1225" s="12" t="s">
        <v>3128</v>
      </c>
      <c r="F1225" s="12" t="s">
        <v>1759</v>
      </c>
      <c r="G1225" s="12" t="s">
        <v>1760</v>
      </c>
      <c r="H1225" s="12" t="s">
        <v>1753</v>
      </c>
      <c r="I1225" s="12" t="s">
        <v>3116</v>
      </c>
      <c r="J1225" s="12">
        <v>0</v>
      </c>
      <c r="L1225" s="12" t="s">
        <v>4349</v>
      </c>
      <c r="M1225" s="12" t="s">
        <v>3118</v>
      </c>
    </row>
    <row r="1226" spans="1:13" x14ac:dyDescent="0.25">
      <c r="A1226" s="12">
        <v>19582</v>
      </c>
      <c r="B1226" s="12" t="s">
        <v>1082</v>
      </c>
      <c r="C1226" s="12" t="s">
        <v>27</v>
      </c>
      <c r="D1226" s="12" t="s">
        <v>1722</v>
      </c>
      <c r="E1226" s="12" t="s">
        <v>3119</v>
      </c>
      <c r="F1226" s="12" t="s">
        <v>1728</v>
      </c>
      <c r="G1226" s="12" t="s">
        <v>1729</v>
      </c>
      <c r="H1226" s="12" t="s">
        <v>1720</v>
      </c>
      <c r="I1226" s="12" t="s">
        <v>3116</v>
      </c>
      <c r="J1226" s="12">
        <v>0</v>
      </c>
      <c r="L1226" s="12" t="s">
        <v>4350</v>
      </c>
      <c r="M1226" s="12" t="s">
        <v>4351</v>
      </c>
    </row>
    <row r="1227" spans="1:13" x14ac:dyDescent="0.25">
      <c r="A1227" s="12">
        <v>9792</v>
      </c>
      <c r="B1227" s="12" t="s">
        <v>1083</v>
      </c>
      <c r="C1227" s="12" t="s">
        <v>21</v>
      </c>
      <c r="D1227" s="12" t="s">
        <v>1722</v>
      </c>
      <c r="E1227" s="12" t="s">
        <v>3414</v>
      </c>
      <c r="F1227" s="12" t="s">
        <v>1761</v>
      </c>
      <c r="G1227" s="12" t="s">
        <v>1762</v>
      </c>
      <c r="H1227" s="12" t="s">
        <v>1782</v>
      </c>
      <c r="I1227" s="12" t="s">
        <v>1762</v>
      </c>
      <c r="J1227" s="12">
        <v>0</v>
      </c>
      <c r="L1227" s="12" t="s">
        <v>3117</v>
      </c>
      <c r="M1227" s="12" t="s">
        <v>3118</v>
      </c>
    </row>
    <row r="1228" spans="1:13" x14ac:dyDescent="0.25">
      <c r="A1228" s="12">
        <v>9847</v>
      </c>
      <c r="B1228" s="12" t="s">
        <v>4352</v>
      </c>
      <c r="C1228" s="12" t="s">
        <v>78</v>
      </c>
      <c r="D1228" s="12" t="s">
        <v>1722</v>
      </c>
      <c r="E1228" s="12" t="s">
        <v>3375</v>
      </c>
      <c r="F1228" s="12" t="s">
        <v>1737</v>
      </c>
      <c r="G1228" s="12" t="s">
        <v>1721</v>
      </c>
      <c r="H1228" s="12" t="s">
        <v>1720</v>
      </c>
      <c r="I1228" s="12" t="s">
        <v>3116</v>
      </c>
      <c r="J1228" s="12">
        <v>0</v>
      </c>
      <c r="L1228" s="12" t="s">
        <v>3182</v>
      </c>
      <c r="M1228" s="12" t="s">
        <v>3118</v>
      </c>
    </row>
    <row r="1229" spans="1:13" x14ac:dyDescent="0.25">
      <c r="A1229" s="12">
        <v>9871</v>
      </c>
      <c r="B1229" s="12" t="s">
        <v>1086</v>
      </c>
      <c r="C1229" s="12" t="s">
        <v>27</v>
      </c>
      <c r="D1229" s="12" t="s">
        <v>1722</v>
      </c>
      <c r="E1229" s="12" t="s">
        <v>4353</v>
      </c>
      <c r="F1229" s="12" t="s">
        <v>1815</v>
      </c>
      <c r="G1229" s="12" t="s">
        <v>1816</v>
      </c>
      <c r="H1229" s="12" t="s">
        <v>1725</v>
      </c>
      <c r="I1229" s="12" t="s">
        <v>3116</v>
      </c>
      <c r="J1229" s="12">
        <v>0</v>
      </c>
      <c r="L1229" s="12" t="s">
        <v>3117</v>
      </c>
      <c r="M1229" s="12" t="s">
        <v>3118</v>
      </c>
    </row>
    <row r="1230" spans="1:13" x14ac:dyDescent="0.25">
      <c r="A1230" s="12">
        <v>9865</v>
      </c>
      <c r="B1230" s="12" t="s">
        <v>4354</v>
      </c>
      <c r="C1230" s="12" t="s">
        <v>211</v>
      </c>
      <c r="D1230" s="12" t="s">
        <v>1722</v>
      </c>
      <c r="E1230" s="12" t="s">
        <v>3119</v>
      </c>
      <c r="F1230" s="12" t="s">
        <v>1815</v>
      </c>
      <c r="G1230" s="12" t="s">
        <v>1816</v>
      </c>
      <c r="H1230" s="12" t="s">
        <v>1725</v>
      </c>
      <c r="I1230" s="12" t="s">
        <v>3116</v>
      </c>
      <c r="J1230" s="12">
        <v>0</v>
      </c>
      <c r="L1230" s="12" t="s">
        <v>3117</v>
      </c>
      <c r="M1230" s="12" t="s">
        <v>3118</v>
      </c>
    </row>
    <row r="1231" spans="1:13" x14ac:dyDescent="0.25">
      <c r="A1231" s="12">
        <v>9872</v>
      </c>
      <c r="B1231" s="12" t="s">
        <v>2204</v>
      </c>
      <c r="C1231" s="12" t="s">
        <v>59</v>
      </c>
      <c r="D1231" s="12" t="s">
        <v>1722</v>
      </c>
      <c r="E1231" s="12" t="s">
        <v>3590</v>
      </c>
      <c r="F1231" s="12" t="s">
        <v>1761</v>
      </c>
      <c r="G1231" s="12" t="s">
        <v>1762</v>
      </c>
      <c r="H1231" s="12" t="s">
        <v>1782</v>
      </c>
      <c r="I1231" s="12" t="s">
        <v>1762</v>
      </c>
      <c r="J1231" s="12">
        <v>0</v>
      </c>
      <c r="L1231" s="12" t="s">
        <v>3216</v>
      </c>
      <c r="M1231" s="12" t="s">
        <v>3118</v>
      </c>
    </row>
    <row r="1232" spans="1:13" x14ac:dyDescent="0.25">
      <c r="A1232" s="12">
        <v>31998</v>
      </c>
      <c r="B1232" s="12" t="s">
        <v>4355</v>
      </c>
      <c r="C1232" s="12" t="s">
        <v>252</v>
      </c>
      <c r="D1232" s="12" t="s">
        <v>1722</v>
      </c>
      <c r="E1232" s="12" t="s">
        <v>3282</v>
      </c>
      <c r="F1232" s="12" t="s">
        <v>2154</v>
      </c>
      <c r="G1232" s="12" t="s">
        <v>1831</v>
      </c>
      <c r="H1232" s="12" t="s">
        <v>1827</v>
      </c>
      <c r="I1232" s="12" t="s">
        <v>3131</v>
      </c>
      <c r="J1232" s="12">
        <v>0</v>
      </c>
      <c r="L1232" s="12" t="s">
        <v>4356</v>
      </c>
      <c r="M1232" s="12" t="s">
        <v>4357</v>
      </c>
    </row>
    <row r="1233" spans="1:13" x14ac:dyDescent="0.25">
      <c r="A1233" s="12">
        <v>9834</v>
      </c>
      <c r="B1233" s="12" t="s">
        <v>4358</v>
      </c>
      <c r="C1233" s="12" t="s">
        <v>252</v>
      </c>
      <c r="D1233" s="12" t="s">
        <v>1722</v>
      </c>
      <c r="E1233" s="12" t="s">
        <v>3282</v>
      </c>
      <c r="F1233" s="12" t="s">
        <v>1797</v>
      </c>
      <c r="G1233" s="12" t="s">
        <v>1783</v>
      </c>
      <c r="H1233" s="12" t="s">
        <v>1782</v>
      </c>
      <c r="I1233" s="12" t="s">
        <v>3152</v>
      </c>
      <c r="J1233" s="12">
        <v>0</v>
      </c>
      <c r="L1233" s="12" t="s">
        <v>4359</v>
      </c>
      <c r="M1233" s="12" t="s">
        <v>3118</v>
      </c>
    </row>
    <row r="1234" spans="1:13" x14ac:dyDescent="0.25">
      <c r="A1234" s="12">
        <v>9897</v>
      </c>
      <c r="B1234" s="12" t="s">
        <v>304</v>
      </c>
      <c r="C1234" s="12" t="s">
        <v>59</v>
      </c>
      <c r="D1234" s="12" t="s">
        <v>1722</v>
      </c>
      <c r="E1234" s="12" t="s">
        <v>3255</v>
      </c>
      <c r="F1234" s="12" t="s">
        <v>1780</v>
      </c>
      <c r="G1234" s="12" t="s">
        <v>1746</v>
      </c>
      <c r="H1234" s="12" t="s">
        <v>1720</v>
      </c>
      <c r="I1234" s="12" t="s">
        <v>3348</v>
      </c>
      <c r="J1234" s="12">
        <v>0</v>
      </c>
      <c r="L1234" s="12" t="s">
        <v>3117</v>
      </c>
      <c r="M1234" s="12" t="s">
        <v>3118</v>
      </c>
    </row>
    <row r="1235" spans="1:13" x14ac:dyDescent="0.25">
      <c r="A1235" s="12">
        <v>72135</v>
      </c>
      <c r="B1235" s="12" t="s">
        <v>4360</v>
      </c>
      <c r="C1235" s="12" t="s">
        <v>213</v>
      </c>
      <c r="D1235" s="12" t="s">
        <v>1722</v>
      </c>
      <c r="E1235" s="12" t="s">
        <v>3239</v>
      </c>
      <c r="F1235" s="12" t="s">
        <v>1924</v>
      </c>
      <c r="G1235" s="12" t="s">
        <v>1852</v>
      </c>
      <c r="H1235" s="12" t="s">
        <v>1720</v>
      </c>
      <c r="I1235" s="12" t="s">
        <v>3116</v>
      </c>
      <c r="J1235" s="12">
        <v>0</v>
      </c>
      <c r="L1235" s="12" t="s">
        <v>4361</v>
      </c>
      <c r="M1235" s="12" t="s">
        <v>4362</v>
      </c>
    </row>
    <row r="1236" spans="1:13" x14ac:dyDescent="0.25">
      <c r="A1236" s="12">
        <v>9902</v>
      </c>
      <c r="B1236" s="12" t="s">
        <v>305</v>
      </c>
      <c r="C1236" s="12" t="s">
        <v>27</v>
      </c>
      <c r="D1236" s="12" t="s">
        <v>1722</v>
      </c>
      <c r="E1236" s="12" t="s">
        <v>3195</v>
      </c>
      <c r="F1236" s="12" t="s">
        <v>1787</v>
      </c>
      <c r="G1236" s="12" t="s">
        <v>1721</v>
      </c>
      <c r="H1236" s="12" t="s">
        <v>1720</v>
      </c>
      <c r="I1236" s="12" t="s">
        <v>3116</v>
      </c>
      <c r="J1236" s="12">
        <v>0</v>
      </c>
      <c r="L1236" s="12" t="s">
        <v>3117</v>
      </c>
      <c r="M1236" s="12" t="s">
        <v>3118</v>
      </c>
    </row>
    <row r="1237" spans="1:13" x14ac:dyDescent="0.25">
      <c r="A1237" s="12">
        <v>31448</v>
      </c>
      <c r="B1237" s="12" t="s">
        <v>642</v>
      </c>
      <c r="C1237" s="12" t="s">
        <v>21</v>
      </c>
      <c r="D1237" s="12" t="s">
        <v>1722</v>
      </c>
      <c r="E1237" s="12" t="s">
        <v>3146</v>
      </c>
      <c r="F1237" s="12" t="s">
        <v>1984</v>
      </c>
      <c r="G1237" s="12" t="s">
        <v>1816</v>
      </c>
      <c r="H1237" s="12" t="s">
        <v>1725</v>
      </c>
      <c r="I1237" s="12" t="s">
        <v>3116</v>
      </c>
      <c r="J1237" s="12">
        <v>0</v>
      </c>
      <c r="L1237" s="12" t="s">
        <v>3140</v>
      </c>
      <c r="M1237" s="12" t="s">
        <v>3118</v>
      </c>
    </row>
    <row r="1238" spans="1:13" x14ac:dyDescent="0.25">
      <c r="A1238" s="12">
        <v>53676</v>
      </c>
      <c r="B1238" s="12" t="s">
        <v>4363</v>
      </c>
      <c r="C1238" s="12" t="s">
        <v>21</v>
      </c>
      <c r="D1238" s="12" t="s">
        <v>1722</v>
      </c>
      <c r="E1238" s="12" t="s">
        <v>3115</v>
      </c>
      <c r="F1238" s="12" t="s">
        <v>1908</v>
      </c>
      <c r="G1238" s="12" t="s">
        <v>1909</v>
      </c>
      <c r="H1238" s="12" t="s">
        <v>1725</v>
      </c>
      <c r="I1238" s="12" t="s">
        <v>3116</v>
      </c>
      <c r="J1238" s="12">
        <v>0</v>
      </c>
      <c r="L1238" s="12" t="s">
        <v>3120</v>
      </c>
      <c r="M1238" s="12" t="s">
        <v>3118</v>
      </c>
    </row>
    <row r="1239" spans="1:13" x14ac:dyDescent="0.25">
      <c r="A1239" s="12">
        <v>51468</v>
      </c>
      <c r="B1239" s="12" t="s">
        <v>4364</v>
      </c>
      <c r="C1239" s="12" t="s">
        <v>252</v>
      </c>
      <c r="D1239" s="12" t="s">
        <v>1722</v>
      </c>
      <c r="E1239" s="12" t="s">
        <v>3124</v>
      </c>
      <c r="F1239" s="12" t="s">
        <v>1832</v>
      </c>
      <c r="G1239" s="12" t="s">
        <v>1834</v>
      </c>
      <c r="H1239" s="12" t="s">
        <v>1833</v>
      </c>
      <c r="I1239" s="12" t="s">
        <v>3116</v>
      </c>
      <c r="J1239" s="12">
        <v>0</v>
      </c>
      <c r="L1239" s="12" t="s">
        <v>4365</v>
      </c>
      <c r="M1239" s="12" t="s">
        <v>4366</v>
      </c>
    </row>
    <row r="1240" spans="1:13" x14ac:dyDescent="0.25">
      <c r="A1240" s="12">
        <v>9915</v>
      </c>
      <c r="B1240" s="12" t="s">
        <v>1088</v>
      </c>
      <c r="C1240" s="12" t="s">
        <v>165</v>
      </c>
      <c r="D1240" s="12" t="s">
        <v>1722</v>
      </c>
      <c r="E1240" s="12" t="s">
        <v>3128</v>
      </c>
      <c r="F1240" s="12" t="s">
        <v>1815</v>
      </c>
      <c r="G1240" s="12" t="s">
        <v>1816</v>
      </c>
      <c r="H1240" s="12" t="s">
        <v>1725</v>
      </c>
      <c r="I1240" s="12" t="s">
        <v>3116</v>
      </c>
      <c r="J1240" s="12">
        <v>0</v>
      </c>
      <c r="L1240" s="12" t="s">
        <v>4367</v>
      </c>
      <c r="M1240" s="12" t="s">
        <v>4368</v>
      </c>
    </row>
    <row r="1241" spans="1:13" x14ac:dyDescent="0.25">
      <c r="A1241" s="12">
        <v>22168</v>
      </c>
      <c r="B1241" s="12" t="s">
        <v>4369</v>
      </c>
      <c r="C1241" s="12" t="s">
        <v>31</v>
      </c>
      <c r="D1241" s="12" t="s">
        <v>1722</v>
      </c>
      <c r="E1241" s="12" t="s">
        <v>3124</v>
      </c>
      <c r="F1241" s="12" t="s">
        <v>2297</v>
      </c>
      <c r="G1241" s="12" t="s">
        <v>2298</v>
      </c>
      <c r="H1241" s="12" t="s">
        <v>1782</v>
      </c>
      <c r="I1241" s="12" t="s">
        <v>3142</v>
      </c>
      <c r="J1241" s="12">
        <v>0</v>
      </c>
      <c r="L1241" s="12" t="s">
        <v>3831</v>
      </c>
      <c r="M1241" s="12" t="s">
        <v>3118</v>
      </c>
    </row>
    <row r="1242" spans="1:13" x14ac:dyDescent="0.25">
      <c r="A1242" s="12">
        <v>33051</v>
      </c>
      <c r="B1242" s="12" t="s">
        <v>4370</v>
      </c>
      <c r="C1242" s="12" t="s">
        <v>27</v>
      </c>
      <c r="D1242" s="12" t="s">
        <v>1722</v>
      </c>
      <c r="E1242" s="12" t="s">
        <v>3130</v>
      </c>
      <c r="F1242" s="12" t="s">
        <v>2277</v>
      </c>
      <c r="G1242" s="12" t="s">
        <v>1739</v>
      </c>
      <c r="H1242" s="12" t="s">
        <v>1720</v>
      </c>
      <c r="I1242" s="12" t="s">
        <v>3232</v>
      </c>
      <c r="J1242" s="12">
        <v>0</v>
      </c>
      <c r="L1242" s="12" t="s">
        <v>4371</v>
      </c>
      <c r="M1242" s="12" t="s">
        <v>3118</v>
      </c>
    </row>
    <row r="1243" spans="1:13" x14ac:dyDescent="0.25">
      <c r="A1243" s="12">
        <v>9960</v>
      </c>
      <c r="B1243" s="12" t="s">
        <v>2203</v>
      </c>
      <c r="C1243" s="12" t="s">
        <v>59</v>
      </c>
      <c r="D1243" s="12" t="s">
        <v>1722</v>
      </c>
      <c r="E1243" s="12" t="s">
        <v>3121</v>
      </c>
      <c r="F1243" s="12" t="s">
        <v>1876</v>
      </c>
      <c r="G1243" s="12" t="s">
        <v>1849</v>
      </c>
      <c r="H1243" s="12" t="s">
        <v>1819</v>
      </c>
      <c r="I1243" s="12" t="s">
        <v>3126</v>
      </c>
      <c r="J1243" s="12">
        <v>0</v>
      </c>
      <c r="L1243" s="12" t="s">
        <v>3216</v>
      </c>
      <c r="M1243" s="12" t="s">
        <v>3118</v>
      </c>
    </row>
    <row r="1244" spans="1:13" x14ac:dyDescent="0.25">
      <c r="A1244" s="12">
        <v>9962</v>
      </c>
      <c r="B1244" s="12" t="s">
        <v>2202</v>
      </c>
      <c r="C1244" s="12" t="s">
        <v>59</v>
      </c>
      <c r="D1244" s="12" t="s">
        <v>1722</v>
      </c>
      <c r="E1244" s="12" t="s">
        <v>3172</v>
      </c>
      <c r="F1244" s="12" t="s">
        <v>1995</v>
      </c>
      <c r="G1244" s="12" t="s">
        <v>1765</v>
      </c>
      <c r="H1244" s="12" t="s">
        <v>1764</v>
      </c>
      <c r="I1244" s="12" t="s">
        <v>3116</v>
      </c>
      <c r="J1244" s="12">
        <v>0</v>
      </c>
      <c r="L1244" s="12" t="s">
        <v>3216</v>
      </c>
      <c r="M1244" s="12" t="s">
        <v>3118</v>
      </c>
    </row>
    <row r="1245" spans="1:13" x14ac:dyDescent="0.25">
      <c r="A1245" s="12">
        <v>22198</v>
      </c>
      <c r="B1245" s="12" t="s">
        <v>4372</v>
      </c>
      <c r="C1245" s="12" t="s">
        <v>59</v>
      </c>
      <c r="D1245" s="12" t="s">
        <v>1722</v>
      </c>
      <c r="E1245" s="12" t="s">
        <v>3907</v>
      </c>
      <c r="F1245" s="12" t="s">
        <v>1862</v>
      </c>
      <c r="G1245" s="12" t="s">
        <v>1765</v>
      </c>
      <c r="H1245" s="12" t="s">
        <v>1764</v>
      </c>
      <c r="I1245" s="12" t="s">
        <v>3116</v>
      </c>
      <c r="J1245" s="12">
        <v>0</v>
      </c>
      <c r="L1245" s="12" t="s">
        <v>3216</v>
      </c>
      <c r="M1245" s="12" t="s">
        <v>3118</v>
      </c>
    </row>
    <row r="1246" spans="1:13" x14ac:dyDescent="0.25">
      <c r="A1246" s="12">
        <v>73408</v>
      </c>
      <c r="B1246" s="12" t="s">
        <v>2811</v>
      </c>
      <c r="C1246" s="12" t="s">
        <v>84</v>
      </c>
      <c r="D1246" s="12" t="s">
        <v>1722</v>
      </c>
      <c r="E1246" s="12" t="s">
        <v>3271</v>
      </c>
      <c r="F1246" s="12" t="s">
        <v>1735</v>
      </c>
      <c r="G1246" s="12" t="s">
        <v>1721</v>
      </c>
      <c r="H1246" s="12" t="s">
        <v>1720</v>
      </c>
      <c r="I1246" s="12" t="s">
        <v>3116</v>
      </c>
      <c r="J1246" s="12">
        <v>0</v>
      </c>
      <c r="L1246" s="12" t="s">
        <v>3182</v>
      </c>
      <c r="M1246" s="12" t="s">
        <v>3118</v>
      </c>
    </row>
    <row r="1247" spans="1:13" x14ac:dyDescent="0.25">
      <c r="A1247" s="12">
        <v>9954</v>
      </c>
      <c r="B1247" s="12" t="s">
        <v>4373</v>
      </c>
      <c r="C1247" s="12" t="s">
        <v>27</v>
      </c>
      <c r="D1247" s="12" t="s">
        <v>1722</v>
      </c>
      <c r="E1247" s="12" t="s">
        <v>3130</v>
      </c>
      <c r="F1247" s="12" t="s">
        <v>1957</v>
      </c>
      <c r="G1247" s="12" t="s">
        <v>1958</v>
      </c>
      <c r="H1247" s="12" t="s">
        <v>1756</v>
      </c>
      <c r="I1247" s="12" t="s">
        <v>3129</v>
      </c>
      <c r="J1247" s="12">
        <v>0</v>
      </c>
      <c r="L1247" s="12" t="s">
        <v>3117</v>
      </c>
      <c r="M1247" s="12" t="s">
        <v>3118</v>
      </c>
    </row>
    <row r="1248" spans="1:13" x14ac:dyDescent="0.25">
      <c r="A1248" s="12">
        <v>9956</v>
      </c>
      <c r="B1248" s="12" t="s">
        <v>1623</v>
      </c>
      <c r="C1248" s="12" t="s">
        <v>59</v>
      </c>
      <c r="D1248" s="12" t="s">
        <v>1722</v>
      </c>
      <c r="E1248" s="12" t="s">
        <v>3133</v>
      </c>
      <c r="F1248" s="12" t="s">
        <v>1788</v>
      </c>
      <c r="G1248" s="12" t="s">
        <v>1762</v>
      </c>
      <c r="H1248" s="12" t="s">
        <v>1782</v>
      </c>
      <c r="I1248" s="12" t="s">
        <v>3116</v>
      </c>
      <c r="J1248" s="12">
        <v>0</v>
      </c>
      <c r="L1248" s="12" t="s">
        <v>3216</v>
      </c>
      <c r="M1248" s="12" t="s">
        <v>3118</v>
      </c>
    </row>
    <row r="1249" spans="1:13" x14ac:dyDescent="0.25">
      <c r="A1249" s="12">
        <v>38167</v>
      </c>
      <c r="B1249" s="12" t="s">
        <v>4374</v>
      </c>
      <c r="C1249" s="12" t="s">
        <v>755</v>
      </c>
      <c r="D1249" s="12" t="s">
        <v>1722</v>
      </c>
      <c r="E1249" s="12" t="s">
        <v>3124</v>
      </c>
      <c r="F1249" s="12" t="s">
        <v>1724</v>
      </c>
      <c r="G1249" s="12" t="s">
        <v>1726</v>
      </c>
      <c r="H1249" s="12" t="s">
        <v>1725</v>
      </c>
      <c r="I1249" s="12" t="s">
        <v>3116</v>
      </c>
      <c r="J1249" s="12">
        <v>0</v>
      </c>
      <c r="L1249" s="12" t="s">
        <v>4375</v>
      </c>
      <c r="M1249" s="12" t="s">
        <v>4376</v>
      </c>
    </row>
    <row r="1250" spans="1:13" x14ac:dyDescent="0.25">
      <c r="A1250" s="12">
        <v>23124</v>
      </c>
      <c r="B1250" s="12" t="s">
        <v>306</v>
      </c>
      <c r="C1250" s="12" t="s">
        <v>155</v>
      </c>
      <c r="D1250" s="12" t="s">
        <v>1722</v>
      </c>
      <c r="E1250" s="12" t="s">
        <v>3128</v>
      </c>
      <c r="F1250" s="12" t="s">
        <v>2014</v>
      </c>
      <c r="G1250" s="12" t="s">
        <v>1834</v>
      </c>
      <c r="H1250" s="12" t="s">
        <v>1833</v>
      </c>
      <c r="I1250" s="12" t="s">
        <v>3116</v>
      </c>
      <c r="J1250" s="12">
        <v>0</v>
      </c>
      <c r="L1250" s="12" t="s">
        <v>4377</v>
      </c>
      <c r="M1250" s="12" t="s">
        <v>3118</v>
      </c>
    </row>
    <row r="1251" spans="1:13" x14ac:dyDescent="0.25">
      <c r="A1251" s="12">
        <v>57289</v>
      </c>
      <c r="B1251" s="12" t="s">
        <v>4378</v>
      </c>
      <c r="C1251" s="12" t="s">
        <v>59</v>
      </c>
      <c r="D1251" s="12" t="s">
        <v>1722</v>
      </c>
      <c r="E1251" s="12" t="s">
        <v>3121</v>
      </c>
      <c r="F1251" s="12" t="s">
        <v>1730</v>
      </c>
      <c r="G1251" s="12" t="s">
        <v>1731</v>
      </c>
      <c r="H1251" s="12" t="s">
        <v>1720</v>
      </c>
      <c r="I1251" s="12" t="s">
        <v>3116</v>
      </c>
      <c r="J1251" s="12">
        <v>0</v>
      </c>
      <c r="L1251" s="12" t="s">
        <v>4379</v>
      </c>
      <c r="M1251" s="12" t="s">
        <v>4380</v>
      </c>
    </row>
    <row r="1252" spans="1:13" x14ac:dyDescent="0.25">
      <c r="A1252" s="12">
        <v>9992</v>
      </c>
      <c r="B1252" s="12" t="s">
        <v>2200</v>
      </c>
      <c r="C1252" s="12" t="s">
        <v>59</v>
      </c>
      <c r="D1252" s="12" t="s">
        <v>1722</v>
      </c>
      <c r="E1252" s="12" t="s">
        <v>3274</v>
      </c>
      <c r="F1252" s="12" t="s">
        <v>1749</v>
      </c>
      <c r="G1252" s="12" t="s">
        <v>1746</v>
      </c>
      <c r="H1252" s="12" t="s">
        <v>1720</v>
      </c>
      <c r="I1252" s="12" t="s">
        <v>3116</v>
      </c>
      <c r="J1252" s="12">
        <v>0</v>
      </c>
      <c r="L1252" s="12" t="s">
        <v>4064</v>
      </c>
      <c r="M1252" s="12" t="s">
        <v>3118</v>
      </c>
    </row>
    <row r="1253" spans="1:13" x14ac:dyDescent="0.25">
      <c r="A1253" s="12">
        <v>9988</v>
      </c>
      <c r="B1253" s="12" t="s">
        <v>1092</v>
      </c>
      <c r="C1253" s="12" t="s">
        <v>59</v>
      </c>
      <c r="D1253" s="12" t="s">
        <v>1722</v>
      </c>
      <c r="E1253" s="12" t="s">
        <v>3124</v>
      </c>
      <c r="F1253" s="12" t="s">
        <v>1755</v>
      </c>
      <c r="G1253" s="12" t="s">
        <v>1757</v>
      </c>
      <c r="H1253" s="12" t="s">
        <v>1756</v>
      </c>
      <c r="I1253" s="12" t="s">
        <v>3129</v>
      </c>
      <c r="J1253" s="12">
        <v>0</v>
      </c>
      <c r="L1253" s="12" t="s">
        <v>4381</v>
      </c>
      <c r="M1253" s="12" t="s">
        <v>4382</v>
      </c>
    </row>
    <row r="1254" spans="1:13" x14ac:dyDescent="0.25">
      <c r="A1254" s="12">
        <v>73316</v>
      </c>
      <c r="B1254" s="12" t="s">
        <v>4383</v>
      </c>
      <c r="C1254" s="12" t="s">
        <v>208</v>
      </c>
      <c r="D1254" s="12" t="s">
        <v>1722</v>
      </c>
      <c r="E1254" s="12" t="s">
        <v>3128</v>
      </c>
      <c r="F1254" s="12" t="s">
        <v>1967</v>
      </c>
      <c r="G1254" s="12" t="s">
        <v>1958</v>
      </c>
      <c r="H1254" s="12" t="s">
        <v>1756</v>
      </c>
      <c r="I1254" s="12" t="s">
        <v>3129</v>
      </c>
      <c r="J1254" s="12">
        <v>0</v>
      </c>
      <c r="L1254" s="12" t="s">
        <v>4384</v>
      </c>
      <c r="M1254" s="12" t="s">
        <v>3118</v>
      </c>
    </row>
    <row r="1255" spans="1:13" x14ac:dyDescent="0.25">
      <c r="A1255" s="12">
        <v>9975</v>
      </c>
      <c r="B1255" s="12" t="s">
        <v>4385</v>
      </c>
      <c r="C1255" s="12" t="s">
        <v>4386</v>
      </c>
      <c r="D1255" s="12" t="s">
        <v>1722</v>
      </c>
      <c r="E1255" s="12" t="s">
        <v>3146</v>
      </c>
      <c r="F1255" s="12" t="s">
        <v>4016</v>
      </c>
      <c r="G1255" s="12" t="s">
        <v>1783</v>
      </c>
      <c r="H1255" s="12" t="s">
        <v>1782</v>
      </c>
      <c r="I1255" s="12" t="s">
        <v>3142</v>
      </c>
      <c r="J1255" s="12">
        <v>0</v>
      </c>
      <c r="L1255" s="12" t="s">
        <v>2341</v>
      </c>
      <c r="M1255" s="12" t="s">
        <v>4387</v>
      </c>
    </row>
    <row r="1256" spans="1:13" x14ac:dyDescent="0.25">
      <c r="A1256" s="12">
        <v>9979</v>
      </c>
      <c r="B1256" s="12" t="s">
        <v>2201</v>
      </c>
      <c r="C1256" s="12" t="s">
        <v>172</v>
      </c>
      <c r="D1256" s="12" t="s">
        <v>1722</v>
      </c>
      <c r="E1256" s="12" t="s">
        <v>3128</v>
      </c>
      <c r="F1256" s="12" t="s">
        <v>1815</v>
      </c>
      <c r="G1256" s="12" t="s">
        <v>1816</v>
      </c>
      <c r="H1256" s="12" t="s">
        <v>1725</v>
      </c>
      <c r="I1256" s="12" t="s">
        <v>3116</v>
      </c>
      <c r="J1256" s="12">
        <v>0</v>
      </c>
      <c r="L1256" s="12" t="s">
        <v>3658</v>
      </c>
      <c r="M1256" s="12" t="s">
        <v>3118</v>
      </c>
    </row>
    <row r="1257" spans="1:13" x14ac:dyDescent="0.25">
      <c r="A1257" s="12">
        <v>9993</v>
      </c>
      <c r="B1257" s="12" t="s">
        <v>307</v>
      </c>
      <c r="C1257" s="12" t="s">
        <v>116</v>
      </c>
      <c r="D1257" s="12" t="s">
        <v>1722</v>
      </c>
      <c r="E1257" s="12" t="s">
        <v>3590</v>
      </c>
      <c r="F1257" s="12" t="s">
        <v>1815</v>
      </c>
      <c r="G1257" s="12" t="s">
        <v>1816</v>
      </c>
      <c r="H1257" s="12" t="s">
        <v>1725</v>
      </c>
      <c r="I1257" s="12" t="s">
        <v>3116</v>
      </c>
      <c r="J1257" s="12">
        <v>0</v>
      </c>
      <c r="L1257" s="12" t="s">
        <v>3117</v>
      </c>
      <c r="M1257" s="12" t="s">
        <v>3118</v>
      </c>
    </row>
    <row r="1258" spans="1:13" x14ac:dyDescent="0.25">
      <c r="A1258" s="12">
        <v>34437</v>
      </c>
      <c r="B1258" s="12" t="s">
        <v>4388</v>
      </c>
      <c r="C1258" s="12" t="s">
        <v>27</v>
      </c>
      <c r="D1258" s="12" t="s">
        <v>1722</v>
      </c>
      <c r="E1258" s="12" t="s">
        <v>3255</v>
      </c>
      <c r="F1258" s="12" t="s">
        <v>1877</v>
      </c>
      <c r="G1258" s="12" t="s">
        <v>1878</v>
      </c>
      <c r="H1258" s="12" t="s">
        <v>1756</v>
      </c>
      <c r="I1258" s="12" t="s">
        <v>3116</v>
      </c>
      <c r="J1258" s="12">
        <v>0</v>
      </c>
      <c r="L1258" s="12" t="s">
        <v>3117</v>
      </c>
      <c r="M1258" s="12" t="s">
        <v>3118</v>
      </c>
    </row>
    <row r="1259" spans="1:13" x14ac:dyDescent="0.25">
      <c r="A1259" s="12">
        <v>9995</v>
      </c>
      <c r="B1259" s="12" t="s">
        <v>308</v>
      </c>
      <c r="C1259" s="12" t="s">
        <v>59</v>
      </c>
      <c r="D1259" s="12" t="s">
        <v>1722</v>
      </c>
      <c r="E1259" s="12" t="s">
        <v>3130</v>
      </c>
      <c r="F1259" s="12" t="s">
        <v>1784</v>
      </c>
      <c r="G1259" s="12" t="s">
        <v>1785</v>
      </c>
      <c r="H1259" s="12" t="s">
        <v>1725</v>
      </c>
      <c r="I1259" s="12" t="s">
        <v>3116</v>
      </c>
      <c r="J1259" s="12">
        <v>0</v>
      </c>
      <c r="L1259" s="12" t="s">
        <v>3216</v>
      </c>
      <c r="M1259" s="12" t="s">
        <v>3118</v>
      </c>
    </row>
    <row r="1260" spans="1:13" x14ac:dyDescent="0.25">
      <c r="A1260" s="12">
        <v>828078</v>
      </c>
      <c r="B1260" s="12" t="s">
        <v>309</v>
      </c>
      <c r="C1260" s="12" t="s">
        <v>59</v>
      </c>
      <c r="D1260" s="12" t="s">
        <v>1722</v>
      </c>
      <c r="E1260" s="12" t="s">
        <v>3282</v>
      </c>
      <c r="F1260" s="12" t="s">
        <v>1781</v>
      </c>
      <c r="G1260" s="12" t="s">
        <v>1783</v>
      </c>
      <c r="H1260" s="12" t="s">
        <v>1782</v>
      </c>
      <c r="I1260" s="12" t="s">
        <v>3142</v>
      </c>
      <c r="J1260" s="12">
        <v>0</v>
      </c>
      <c r="L1260" s="12" t="s">
        <v>3117</v>
      </c>
      <c r="M1260" s="12" t="s">
        <v>3118</v>
      </c>
    </row>
    <row r="1261" spans="1:13" x14ac:dyDescent="0.25">
      <c r="A1261" s="12">
        <v>41902</v>
      </c>
      <c r="B1261" s="12" t="s">
        <v>4389</v>
      </c>
      <c r="C1261" s="12" t="s">
        <v>56</v>
      </c>
      <c r="D1261" s="12" t="s">
        <v>1722</v>
      </c>
      <c r="E1261" s="12" t="s">
        <v>4074</v>
      </c>
      <c r="F1261" s="12" t="s">
        <v>1893</v>
      </c>
      <c r="G1261" s="12" t="s">
        <v>1852</v>
      </c>
      <c r="H1261" s="12" t="s">
        <v>1720</v>
      </c>
      <c r="I1261" s="12" t="s">
        <v>3116</v>
      </c>
      <c r="J1261" s="12">
        <v>0</v>
      </c>
      <c r="L1261" s="12" t="s">
        <v>3117</v>
      </c>
      <c r="M1261" s="12" t="s">
        <v>3118</v>
      </c>
    </row>
    <row r="1262" spans="1:13" x14ac:dyDescent="0.25">
      <c r="A1262" s="12">
        <v>10055</v>
      </c>
      <c r="B1262" s="12" t="s">
        <v>4390</v>
      </c>
      <c r="C1262" s="12" t="s">
        <v>21</v>
      </c>
      <c r="D1262" s="12" t="s">
        <v>1722</v>
      </c>
      <c r="E1262" s="12" t="s">
        <v>3128</v>
      </c>
      <c r="F1262" s="12" t="s">
        <v>1862</v>
      </c>
      <c r="G1262" s="12" t="s">
        <v>1765</v>
      </c>
      <c r="H1262" s="12" t="s">
        <v>1764</v>
      </c>
      <c r="I1262" s="12" t="s">
        <v>3116</v>
      </c>
      <c r="J1262" s="12">
        <v>0</v>
      </c>
      <c r="L1262" s="12" t="s">
        <v>3117</v>
      </c>
      <c r="M1262" s="12" t="s">
        <v>3118</v>
      </c>
    </row>
    <row r="1263" spans="1:13" x14ac:dyDescent="0.25">
      <c r="A1263" s="12">
        <v>10056</v>
      </c>
      <c r="B1263" s="12" t="s">
        <v>310</v>
      </c>
      <c r="C1263" s="12" t="s">
        <v>27</v>
      </c>
      <c r="D1263" s="12" t="s">
        <v>1722</v>
      </c>
      <c r="E1263" s="12" t="s">
        <v>3218</v>
      </c>
      <c r="F1263" s="12" t="s">
        <v>1848</v>
      </c>
      <c r="G1263" s="12" t="s">
        <v>1849</v>
      </c>
      <c r="H1263" s="12" t="s">
        <v>1819</v>
      </c>
      <c r="I1263" s="12" t="s">
        <v>3126</v>
      </c>
      <c r="J1263" s="12">
        <v>0</v>
      </c>
      <c r="L1263" s="12" t="s">
        <v>4391</v>
      </c>
      <c r="M1263" s="12" t="s">
        <v>3118</v>
      </c>
    </row>
    <row r="1264" spans="1:13" x14ac:dyDescent="0.25">
      <c r="A1264" s="12">
        <v>10057</v>
      </c>
      <c r="B1264" s="12" t="s">
        <v>2199</v>
      </c>
      <c r="C1264" s="12" t="s">
        <v>27</v>
      </c>
      <c r="D1264" s="12" t="s">
        <v>1722</v>
      </c>
      <c r="E1264" s="12" t="s">
        <v>3125</v>
      </c>
      <c r="F1264" s="12" t="s">
        <v>1836</v>
      </c>
      <c r="G1264" s="12" t="s">
        <v>1837</v>
      </c>
      <c r="H1264" s="12" t="s">
        <v>1725</v>
      </c>
      <c r="I1264" s="12" t="s">
        <v>3116</v>
      </c>
      <c r="J1264" s="12">
        <v>0</v>
      </c>
      <c r="L1264" s="12" t="s">
        <v>4392</v>
      </c>
      <c r="M1264" s="12" t="s">
        <v>4393</v>
      </c>
    </row>
    <row r="1265" spans="1:13" x14ac:dyDescent="0.25">
      <c r="A1265" s="12">
        <v>10062</v>
      </c>
      <c r="B1265" s="12" t="s">
        <v>2394</v>
      </c>
      <c r="C1265" s="12" t="s">
        <v>65</v>
      </c>
      <c r="D1265" s="12" t="s">
        <v>1722</v>
      </c>
      <c r="E1265" s="12" t="s">
        <v>3115</v>
      </c>
      <c r="F1265" s="12" t="s">
        <v>1761</v>
      </c>
      <c r="G1265" s="12" t="s">
        <v>1762</v>
      </c>
      <c r="H1265" s="12" t="s">
        <v>1782</v>
      </c>
      <c r="I1265" s="12" t="s">
        <v>1762</v>
      </c>
      <c r="J1265" s="12">
        <v>0</v>
      </c>
      <c r="L1265" s="12" t="s">
        <v>3117</v>
      </c>
      <c r="M1265" s="12" t="s">
        <v>3118</v>
      </c>
    </row>
    <row r="1266" spans="1:13" x14ac:dyDescent="0.25">
      <c r="A1266" s="12">
        <v>830274</v>
      </c>
      <c r="B1266" s="12" t="s">
        <v>4394</v>
      </c>
      <c r="C1266" s="12" t="s">
        <v>84</v>
      </c>
      <c r="D1266" s="12" t="s">
        <v>1722</v>
      </c>
      <c r="E1266" s="12" t="s">
        <v>3218</v>
      </c>
      <c r="F1266" s="12" t="s">
        <v>1832</v>
      </c>
      <c r="G1266" s="12" t="s">
        <v>1834</v>
      </c>
      <c r="H1266" s="12" t="s">
        <v>1833</v>
      </c>
      <c r="I1266" s="12" t="s">
        <v>3116</v>
      </c>
      <c r="J1266" s="12">
        <v>0</v>
      </c>
      <c r="L1266" s="12" t="s">
        <v>3182</v>
      </c>
      <c r="M1266" s="12" t="s">
        <v>3118</v>
      </c>
    </row>
    <row r="1267" spans="1:13" x14ac:dyDescent="0.25">
      <c r="A1267" s="12">
        <v>14930</v>
      </c>
      <c r="B1267" s="12" t="s">
        <v>1094</v>
      </c>
      <c r="C1267" s="12" t="s">
        <v>39</v>
      </c>
      <c r="D1267" s="12" t="s">
        <v>1722</v>
      </c>
      <c r="E1267" s="12" t="s">
        <v>3282</v>
      </c>
      <c r="F1267" s="12" t="s">
        <v>1959</v>
      </c>
      <c r="G1267" s="12" t="s">
        <v>1960</v>
      </c>
      <c r="H1267" s="12" t="s">
        <v>1833</v>
      </c>
      <c r="I1267" s="12" t="s">
        <v>3116</v>
      </c>
      <c r="J1267" s="12">
        <v>0</v>
      </c>
      <c r="L1267" s="12" t="s">
        <v>4395</v>
      </c>
      <c r="M1267" s="12" t="s">
        <v>4396</v>
      </c>
    </row>
    <row r="1268" spans="1:13" x14ac:dyDescent="0.25">
      <c r="A1268" s="12">
        <v>31746</v>
      </c>
      <c r="B1268" s="12" t="s">
        <v>4397</v>
      </c>
      <c r="C1268" s="12" t="s">
        <v>3342</v>
      </c>
      <c r="D1268" s="12" t="s">
        <v>1722</v>
      </c>
      <c r="E1268" s="12" t="s">
        <v>3146</v>
      </c>
      <c r="F1268" s="12" t="s">
        <v>4398</v>
      </c>
      <c r="G1268" s="12" t="s">
        <v>4155</v>
      </c>
      <c r="H1268" s="12" t="s">
        <v>1819</v>
      </c>
      <c r="I1268" s="12" t="s">
        <v>3340</v>
      </c>
      <c r="J1268" s="12">
        <v>0</v>
      </c>
      <c r="L1268" s="12" t="s">
        <v>3127</v>
      </c>
      <c r="M1268" s="12" t="s">
        <v>3118</v>
      </c>
    </row>
    <row r="1269" spans="1:13" x14ac:dyDescent="0.25">
      <c r="A1269" s="12">
        <v>830732</v>
      </c>
      <c r="B1269" s="12" t="s">
        <v>4399</v>
      </c>
      <c r="C1269" s="12" t="s">
        <v>380</v>
      </c>
      <c r="D1269" s="12" t="s">
        <v>1722</v>
      </c>
      <c r="E1269" s="12" t="s">
        <v>3159</v>
      </c>
      <c r="F1269" s="12" t="s">
        <v>1915</v>
      </c>
      <c r="G1269" s="12" t="s">
        <v>1878</v>
      </c>
      <c r="H1269" s="12" t="s">
        <v>1756</v>
      </c>
      <c r="I1269" s="12" t="s">
        <v>3129</v>
      </c>
      <c r="J1269" s="12">
        <v>0</v>
      </c>
      <c r="L1269" s="12" t="s">
        <v>4400</v>
      </c>
      <c r="M1269" s="12" t="s">
        <v>4401</v>
      </c>
    </row>
    <row r="1270" spans="1:13" x14ac:dyDescent="0.25">
      <c r="A1270" s="12">
        <v>10095</v>
      </c>
      <c r="B1270" s="12" t="s">
        <v>2197</v>
      </c>
      <c r="C1270" s="12" t="s">
        <v>65</v>
      </c>
      <c r="D1270" s="12" t="s">
        <v>1722</v>
      </c>
      <c r="E1270" s="12" t="s">
        <v>3128</v>
      </c>
      <c r="F1270" s="12" t="s">
        <v>1986</v>
      </c>
      <c r="G1270" s="12" t="s">
        <v>1987</v>
      </c>
      <c r="H1270" s="12" t="s">
        <v>1822</v>
      </c>
      <c r="I1270" s="12" t="s">
        <v>3116</v>
      </c>
      <c r="J1270" s="12">
        <v>0</v>
      </c>
      <c r="L1270" s="12" t="s">
        <v>3117</v>
      </c>
      <c r="M1270" s="12" t="s">
        <v>3118</v>
      </c>
    </row>
    <row r="1271" spans="1:13" x14ac:dyDescent="0.25">
      <c r="A1271" s="12">
        <v>4895</v>
      </c>
      <c r="B1271" s="12" t="s">
        <v>1095</v>
      </c>
      <c r="C1271" s="12" t="s">
        <v>27</v>
      </c>
      <c r="D1271" s="12" t="s">
        <v>1722</v>
      </c>
      <c r="E1271" s="12" t="s">
        <v>4402</v>
      </c>
      <c r="F1271" s="12" t="s">
        <v>1881</v>
      </c>
      <c r="G1271" s="12" t="s">
        <v>1849</v>
      </c>
      <c r="H1271" s="12" t="s">
        <v>1819</v>
      </c>
      <c r="I1271" s="12" t="s">
        <v>3126</v>
      </c>
      <c r="J1271" s="12">
        <v>0</v>
      </c>
      <c r="L1271" s="12" t="s">
        <v>4403</v>
      </c>
      <c r="M1271" s="12" t="s">
        <v>3118</v>
      </c>
    </row>
    <row r="1272" spans="1:13" x14ac:dyDescent="0.25">
      <c r="A1272" s="12">
        <v>40297</v>
      </c>
      <c r="B1272" s="12" t="s">
        <v>4404</v>
      </c>
      <c r="C1272" s="12" t="s">
        <v>27</v>
      </c>
      <c r="D1272" s="12" t="s">
        <v>1722</v>
      </c>
      <c r="E1272" s="12" t="s">
        <v>3218</v>
      </c>
      <c r="I1272" s="12" t="s">
        <v>3126</v>
      </c>
      <c r="J1272" s="12">
        <v>0</v>
      </c>
      <c r="L1272" s="12" t="s">
        <v>4132</v>
      </c>
      <c r="M1272" s="12" t="s">
        <v>3118</v>
      </c>
    </row>
    <row r="1273" spans="1:13" x14ac:dyDescent="0.25">
      <c r="A1273" s="12">
        <v>10109</v>
      </c>
      <c r="B1273" s="12" t="s">
        <v>2196</v>
      </c>
      <c r="C1273" s="12" t="s">
        <v>27</v>
      </c>
      <c r="D1273" s="12" t="s">
        <v>1722</v>
      </c>
      <c r="E1273" s="12" t="s">
        <v>3282</v>
      </c>
      <c r="F1273" s="12" t="s">
        <v>1815</v>
      </c>
      <c r="G1273" s="12" t="s">
        <v>1816</v>
      </c>
      <c r="H1273" s="12" t="s">
        <v>1725</v>
      </c>
      <c r="I1273" s="12" t="s">
        <v>3116</v>
      </c>
      <c r="J1273" s="12">
        <v>0</v>
      </c>
      <c r="L1273" s="12" t="s">
        <v>3117</v>
      </c>
      <c r="M1273" s="12" t="s">
        <v>3118</v>
      </c>
    </row>
    <row r="1274" spans="1:13" x14ac:dyDescent="0.25">
      <c r="A1274" s="12">
        <v>10117</v>
      </c>
      <c r="B1274" s="12" t="s">
        <v>2395</v>
      </c>
      <c r="C1274" s="12" t="s">
        <v>56</v>
      </c>
      <c r="D1274" s="12" t="s">
        <v>1722</v>
      </c>
      <c r="E1274" s="12" t="s">
        <v>3166</v>
      </c>
      <c r="F1274" s="12" t="s">
        <v>2008</v>
      </c>
      <c r="G1274" s="12" t="s">
        <v>2009</v>
      </c>
      <c r="H1274" s="12" t="s">
        <v>1864</v>
      </c>
      <c r="I1274" s="12" t="s">
        <v>3240</v>
      </c>
      <c r="J1274" s="12">
        <v>0</v>
      </c>
      <c r="L1274" s="12" t="s">
        <v>4405</v>
      </c>
      <c r="M1274" s="12" t="s">
        <v>3118</v>
      </c>
    </row>
    <row r="1275" spans="1:13" x14ac:dyDescent="0.25">
      <c r="A1275" s="12">
        <v>59258</v>
      </c>
      <c r="B1275" s="12" t="s">
        <v>2745</v>
      </c>
      <c r="C1275" s="12" t="s">
        <v>27</v>
      </c>
      <c r="D1275" s="12" t="s">
        <v>1722</v>
      </c>
      <c r="E1275" s="12" t="s">
        <v>3255</v>
      </c>
      <c r="F1275" s="12" t="s">
        <v>1735</v>
      </c>
      <c r="G1275" s="12" t="s">
        <v>1721</v>
      </c>
      <c r="H1275" s="12" t="s">
        <v>1720</v>
      </c>
      <c r="I1275" s="12" t="s">
        <v>3116</v>
      </c>
      <c r="J1275" s="12">
        <v>0</v>
      </c>
      <c r="L1275" s="12" t="s">
        <v>4406</v>
      </c>
      <c r="M1275" s="12" t="s">
        <v>3118</v>
      </c>
    </row>
    <row r="1276" spans="1:13" x14ac:dyDescent="0.25">
      <c r="A1276" s="12">
        <v>828326</v>
      </c>
      <c r="B1276" s="12" t="s">
        <v>4407</v>
      </c>
      <c r="C1276" s="12" t="s">
        <v>84</v>
      </c>
      <c r="D1276" s="12" t="s">
        <v>1722</v>
      </c>
      <c r="E1276" s="12" t="s">
        <v>3146</v>
      </c>
      <c r="F1276" s="12" t="s">
        <v>1737</v>
      </c>
      <c r="G1276" s="12" t="s">
        <v>1721</v>
      </c>
      <c r="H1276" s="12" t="s">
        <v>1720</v>
      </c>
      <c r="I1276" s="12" t="s">
        <v>3116</v>
      </c>
      <c r="J1276" s="12">
        <v>0</v>
      </c>
      <c r="L1276" s="12" t="s">
        <v>3182</v>
      </c>
      <c r="M1276" s="12" t="s">
        <v>3118</v>
      </c>
    </row>
    <row r="1277" spans="1:13" x14ac:dyDescent="0.25">
      <c r="A1277" s="12">
        <v>10076</v>
      </c>
      <c r="B1277" s="12" t="s">
        <v>2198</v>
      </c>
      <c r="C1277" s="12" t="s">
        <v>172</v>
      </c>
      <c r="D1277" s="12" t="s">
        <v>1722</v>
      </c>
      <c r="E1277" s="12" t="s">
        <v>3146</v>
      </c>
      <c r="F1277" s="12" t="s">
        <v>1738</v>
      </c>
      <c r="G1277" s="12" t="s">
        <v>1739</v>
      </c>
      <c r="H1277" s="12" t="s">
        <v>1720</v>
      </c>
      <c r="I1277" s="12" t="s">
        <v>3232</v>
      </c>
      <c r="J1277" s="12">
        <v>0</v>
      </c>
      <c r="L1277" s="12" t="s">
        <v>3366</v>
      </c>
      <c r="M1277" s="12" t="s">
        <v>3118</v>
      </c>
    </row>
    <row r="1278" spans="1:13" x14ac:dyDescent="0.25">
      <c r="A1278" s="12">
        <v>10071</v>
      </c>
      <c r="B1278" s="12" t="s">
        <v>4408</v>
      </c>
      <c r="C1278" s="12" t="s">
        <v>21</v>
      </c>
      <c r="D1278" s="12" t="s">
        <v>1722</v>
      </c>
      <c r="E1278" s="12" t="s">
        <v>3124</v>
      </c>
      <c r="F1278" s="12" t="s">
        <v>1995</v>
      </c>
      <c r="G1278" s="12" t="s">
        <v>1765</v>
      </c>
      <c r="H1278" s="12" t="s">
        <v>1764</v>
      </c>
      <c r="I1278" s="12" t="s">
        <v>3116</v>
      </c>
      <c r="J1278" s="12">
        <v>0</v>
      </c>
      <c r="L1278" s="12" t="s">
        <v>4409</v>
      </c>
      <c r="M1278" s="12" t="s">
        <v>3118</v>
      </c>
    </row>
    <row r="1279" spans="1:13" x14ac:dyDescent="0.25">
      <c r="A1279" s="12">
        <v>10124</v>
      </c>
      <c r="B1279" s="12" t="s">
        <v>311</v>
      </c>
      <c r="C1279" s="12" t="s">
        <v>27</v>
      </c>
      <c r="D1279" s="12" t="s">
        <v>1722</v>
      </c>
      <c r="E1279" s="12" t="s">
        <v>3115</v>
      </c>
      <c r="F1279" s="12" t="s">
        <v>1788</v>
      </c>
      <c r="G1279" s="12" t="s">
        <v>1762</v>
      </c>
      <c r="H1279" s="12" t="s">
        <v>1782</v>
      </c>
      <c r="I1279" s="12" t="s">
        <v>3116</v>
      </c>
      <c r="J1279" s="12">
        <v>0</v>
      </c>
      <c r="L1279" s="12" t="s">
        <v>3117</v>
      </c>
      <c r="M1279" s="12" t="s">
        <v>3118</v>
      </c>
    </row>
    <row r="1280" spans="1:13" x14ac:dyDescent="0.25">
      <c r="A1280" s="12">
        <v>10135</v>
      </c>
      <c r="B1280" s="12" t="s">
        <v>1097</v>
      </c>
      <c r="C1280" s="12" t="s">
        <v>59</v>
      </c>
      <c r="D1280" s="12" t="s">
        <v>1722</v>
      </c>
      <c r="E1280" s="12" t="s">
        <v>3218</v>
      </c>
      <c r="F1280" s="12" t="s">
        <v>1876</v>
      </c>
      <c r="G1280" s="12" t="s">
        <v>1849</v>
      </c>
      <c r="H1280" s="12" t="s">
        <v>1819</v>
      </c>
      <c r="I1280" s="12" t="s">
        <v>3126</v>
      </c>
      <c r="J1280" s="12">
        <v>0</v>
      </c>
      <c r="L1280" s="12" t="s">
        <v>4410</v>
      </c>
      <c r="M1280" s="12" t="s">
        <v>4411</v>
      </c>
    </row>
    <row r="1281" spans="1:13" x14ac:dyDescent="0.25">
      <c r="A1281" s="12">
        <v>32296</v>
      </c>
      <c r="B1281" s="12" t="s">
        <v>1625</v>
      </c>
      <c r="C1281" s="12" t="s">
        <v>27</v>
      </c>
      <c r="D1281" s="12" t="s">
        <v>1722</v>
      </c>
      <c r="E1281" s="12" t="s">
        <v>3274</v>
      </c>
      <c r="F1281" s="12" t="s">
        <v>1771</v>
      </c>
      <c r="G1281" s="12" t="s">
        <v>1721</v>
      </c>
      <c r="H1281" s="12" t="s">
        <v>1720</v>
      </c>
      <c r="I1281" s="12" t="s">
        <v>3116</v>
      </c>
      <c r="J1281" s="12">
        <v>0</v>
      </c>
      <c r="L1281" s="12" t="s">
        <v>4412</v>
      </c>
      <c r="M1281" s="12" t="s">
        <v>4413</v>
      </c>
    </row>
    <row r="1282" spans="1:13" x14ac:dyDescent="0.25">
      <c r="A1282" s="12">
        <v>35322</v>
      </c>
      <c r="B1282" s="12" t="s">
        <v>4414</v>
      </c>
      <c r="C1282" s="12" t="s">
        <v>27</v>
      </c>
      <c r="D1282" s="12" t="s">
        <v>1722</v>
      </c>
      <c r="E1282" s="12" t="s">
        <v>3136</v>
      </c>
      <c r="F1282" s="12" t="s">
        <v>1893</v>
      </c>
      <c r="G1282" s="12" t="s">
        <v>1852</v>
      </c>
      <c r="H1282" s="12" t="s">
        <v>1720</v>
      </c>
      <c r="I1282" s="12" t="s">
        <v>3116</v>
      </c>
      <c r="J1282" s="12">
        <v>0</v>
      </c>
      <c r="L1282" s="12" t="s">
        <v>3117</v>
      </c>
      <c r="M1282" s="12" t="s">
        <v>3118</v>
      </c>
    </row>
    <row r="1283" spans="1:13" x14ac:dyDescent="0.25">
      <c r="A1283" s="12">
        <v>10148</v>
      </c>
      <c r="B1283" s="12" t="s">
        <v>312</v>
      </c>
      <c r="C1283" s="12" t="s">
        <v>27</v>
      </c>
      <c r="D1283" s="12" t="s">
        <v>1722</v>
      </c>
      <c r="E1283" s="12" t="s">
        <v>3274</v>
      </c>
      <c r="F1283" s="12" t="s">
        <v>1788</v>
      </c>
      <c r="G1283" s="12" t="s">
        <v>1762</v>
      </c>
      <c r="H1283" s="12" t="s">
        <v>1782</v>
      </c>
      <c r="I1283" s="12" t="s">
        <v>3351</v>
      </c>
      <c r="J1283" s="12">
        <v>0</v>
      </c>
      <c r="L1283" s="12" t="s">
        <v>3117</v>
      </c>
      <c r="M1283" s="12" t="s">
        <v>3118</v>
      </c>
    </row>
    <row r="1284" spans="1:13" x14ac:dyDescent="0.25">
      <c r="A1284" s="12">
        <v>10143</v>
      </c>
      <c r="B1284" s="12" t="s">
        <v>2195</v>
      </c>
      <c r="C1284" s="12" t="s">
        <v>27</v>
      </c>
      <c r="D1284" s="12" t="s">
        <v>1722</v>
      </c>
      <c r="E1284" s="12" t="s">
        <v>3146</v>
      </c>
      <c r="F1284" s="12" t="s">
        <v>1860</v>
      </c>
      <c r="G1284" s="12" t="s">
        <v>1816</v>
      </c>
      <c r="H1284" s="12" t="s">
        <v>1725</v>
      </c>
      <c r="I1284" s="12" t="s">
        <v>3116</v>
      </c>
      <c r="J1284" s="12">
        <v>0</v>
      </c>
      <c r="L1284" s="12" t="s">
        <v>3117</v>
      </c>
      <c r="M1284" s="12" t="s">
        <v>3118</v>
      </c>
    </row>
    <row r="1285" spans="1:13" x14ac:dyDescent="0.25">
      <c r="A1285" s="12">
        <v>31854</v>
      </c>
      <c r="B1285" s="12" t="s">
        <v>1099</v>
      </c>
      <c r="C1285" s="12" t="s">
        <v>1100</v>
      </c>
      <c r="D1285" s="12" t="s">
        <v>1722</v>
      </c>
      <c r="E1285" s="12" t="s">
        <v>3590</v>
      </c>
      <c r="F1285" s="12" t="s">
        <v>2098</v>
      </c>
      <c r="G1285" s="12" t="s">
        <v>2099</v>
      </c>
      <c r="H1285" s="12" t="s">
        <v>2055</v>
      </c>
      <c r="I1285" s="12" t="s">
        <v>3116</v>
      </c>
      <c r="J1285" s="12">
        <v>0</v>
      </c>
      <c r="L1285" s="12" t="s">
        <v>3122</v>
      </c>
      <c r="M1285" s="12" t="s">
        <v>3118</v>
      </c>
    </row>
    <row r="1286" spans="1:13" x14ac:dyDescent="0.25">
      <c r="A1286" s="12">
        <v>32569</v>
      </c>
      <c r="B1286" s="12" t="s">
        <v>2001</v>
      </c>
      <c r="C1286" s="12" t="s">
        <v>78</v>
      </c>
      <c r="D1286" s="12" t="s">
        <v>1722</v>
      </c>
      <c r="E1286" s="12" t="s">
        <v>3231</v>
      </c>
      <c r="F1286" s="12" t="s">
        <v>1979</v>
      </c>
      <c r="G1286" s="12" t="s">
        <v>1721</v>
      </c>
      <c r="H1286" s="12" t="s">
        <v>1720</v>
      </c>
      <c r="I1286" s="12" t="s">
        <v>3116</v>
      </c>
      <c r="J1286" s="12">
        <v>0</v>
      </c>
      <c r="L1286" s="12" t="s">
        <v>3122</v>
      </c>
      <c r="M1286" s="12" t="s">
        <v>3118</v>
      </c>
    </row>
    <row r="1287" spans="1:13" x14ac:dyDescent="0.25">
      <c r="A1287" s="12">
        <v>10156</v>
      </c>
      <c r="B1287" s="12" t="s">
        <v>313</v>
      </c>
      <c r="C1287" s="12" t="s">
        <v>21</v>
      </c>
      <c r="D1287" s="12" t="s">
        <v>1722</v>
      </c>
      <c r="E1287" s="12" t="s">
        <v>3166</v>
      </c>
      <c r="F1287" s="12" t="s">
        <v>1859</v>
      </c>
      <c r="G1287" s="12" t="s">
        <v>1823</v>
      </c>
      <c r="H1287" s="12" t="s">
        <v>1822</v>
      </c>
      <c r="I1287" s="12" t="s">
        <v>3116</v>
      </c>
      <c r="J1287" s="12">
        <v>0</v>
      </c>
      <c r="L1287" s="12" t="s">
        <v>4415</v>
      </c>
      <c r="M1287" s="12" t="s">
        <v>4416</v>
      </c>
    </row>
    <row r="1288" spans="1:13" x14ac:dyDescent="0.25">
      <c r="A1288" s="12">
        <v>10162</v>
      </c>
      <c r="B1288" s="12" t="s">
        <v>314</v>
      </c>
      <c r="C1288" s="12" t="s">
        <v>111</v>
      </c>
      <c r="D1288" s="12" t="s">
        <v>1722</v>
      </c>
      <c r="E1288" s="12" t="s">
        <v>3282</v>
      </c>
      <c r="F1288" s="12" t="s">
        <v>1974</v>
      </c>
      <c r="G1288" s="12" t="s">
        <v>1975</v>
      </c>
      <c r="H1288" s="12" t="s">
        <v>1782</v>
      </c>
      <c r="I1288" s="12" t="s">
        <v>3116</v>
      </c>
      <c r="J1288" s="12">
        <v>0</v>
      </c>
      <c r="L1288" s="12" t="s">
        <v>4417</v>
      </c>
      <c r="M1288" s="12" t="s">
        <v>4418</v>
      </c>
    </row>
    <row r="1289" spans="1:13" x14ac:dyDescent="0.25">
      <c r="A1289" s="12">
        <v>10175</v>
      </c>
      <c r="B1289" s="12" t="s">
        <v>4419</v>
      </c>
      <c r="C1289" s="12" t="s">
        <v>56</v>
      </c>
      <c r="D1289" s="12" t="s">
        <v>1722</v>
      </c>
      <c r="E1289" s="12" t="s">
        <v>3128</v>
      </c>
      <c r="F1289" s="12" t="s">
        <v>1943</v>
      </c>
      <c r="G1289" s="12" t="s">
        <v>1944</v>
      </c>
      <c r="H1289" s="12" t="s">
        <v>1782</v>
      </c>
      <c r="I1289" s="12" t="s">
        <v>3142</v>
      </c>
      <c r="J1289" s="12">
        <v>0</v>
      </c>
      <c r="L1289" s="12" t="s">
        <v>3117</v>
      </c>
      <c r="M1289" s="12" t="s">
        <v>3118</v>
      </c>
    </row>
    <row r="1290" spans="1:13" x14ac:dyDescent="0.25">
      <c r="A1290" s="12">
        <v>10177</v>
      </c>
      <c r="B1290" s="12" t="s">
        <v>315</v>
      </c>
      <c r="C1290" s="12" t="s">
        <v>59</v>
      </c>
      <c r="D1290" s="12" t="s">
        <v>1722</v>
      </c>
      <c r="E1290" s="12" t="s">
        <v>3128</v>
      </c>
      <c r="F1290" s="12" t="s">
        <v>1748</v>
      </c>
      <c r="G1290" s="12" t="s">
        <v>1726</v>
      </c>
      <c r="H1290" s="12" t="s">
        <v>1725</v>
      </c>
      <c r="I1290" s="12" t="s">
        <v>3116</v>
      </c>
      <c r="J1290" s="12">
        <v>0</v>
      </c>
      <c r="L1290" s="12" t="s">
        <v>4110</v>
      </c>
      <c r="M1290" s="12" t="s">
        <v>3118</v>
      </c>
    </row>
    <row r="1291" spans="1:13" x14ac:dyDescent="0.25">
      <c r="A1291" s="12">
        <v>50078</v>
      </c>
      <c r="B1291" s="12" t="s">
        <v>316</v>
      </c>
      <c r="C1291" s="12" t="s">
        <v>31</v>
      </c>
      <c r="D1291" s="12" t="s">
        <v>1722</v>
      </c>
      <c r="E1291" s="12" t="s">
        <v>3146</v>
      </c>
      <c r="F1291" s="12" t="s">
        <v>1938</v>
      </c>
      <c r="G1291" s="12" t="s">
        <v>1746</v>
      </c>
      <c r="H1291" s="12" t="s">
        <v>1720</v>
      </c>
      <c r="I1291" s="12" t="s">
        <v>3116</v>
      </c>
      <c r="J1291" s="12">
        <v>0</v>
      </c>
      <c r="L1291" s="12" t="s">
        <v>3117</v>
      </c>
      <c r="M1291" s="12" t="s">
        <v>3118</v>
      </c>
    </row>
    <row r="1292" spans="1:13" x14ac:dyDescent="0.25">
      <c r="A1292" s="12">
        <v>10132</v>
      </c>
      <c r="B1292" s="12" t="s">
        <v>643</v>
      </c>
      <c r="C1292" s="12" t="s">
        <v>59</v>
      </c>
      <c r="D1292" s="12" t="s">
        <v>1722</v>
      </c>
      <c r="E1292" s="12" t="s">
        <v>3125</v>
      </c>
      <c r="F1292" s="12" t="s">
        <v>2129</v>
      </c>
      <c r="G1292" s="12" t="s">
        <v>1849</v>
      </c>
      <c r="H1292" s="12" t="s">
        <v>1819</v>
      </c>
      <c r="I1292" s="12" t="s">
        <v>3126</v>
      </c>
      <c r="J1292" s="12">
        <v>0</v>
      </c>
      <c r="L1292" s="12" t="s">
        <v>3216</v>
      </c>
      <c r="M1292" s="12" t="s">
        <v>3118</v>
      </c>
    </row>
    <row r="1293" spans="1:13" x14ac:dyDescent="0.25">
      <c r="A1293" s="12">
        <v>38168</v>
      </c>
      <c r="B1293" s="12" t="s">
        <v>4420</v>
      </c>
      <c r="C1293" s="12" t="s">
        <v>59</v>
      </c>
      <c r="D1293" s="12" t="s">
        <v>1722</v>
      </c>
      <c r="E1293" s="12" t="s">
        <v>3218</v>
      </c>
      <c r="F1293" s="12" t="s">
        <v>1788</v>
      </c>
      <c r="G1293" s="12" t="s">
        <v>1762</v>
      </c>
      <c r="H1293" s="12" t="s">
        <v>1782</v>
      </c>
      <c r="I1293" s="12" t="s">
        <v>3116</v>
      </c>
      <c r="J1293" s="12">
        <v>0</v>
      </c>
      <c r="L1293" s="12" t="s">
        <v>3216</v>
      </c>
      <c r="M1293" s="12" t="s">
        <v>3118</v>
      </c>
    </row>
    <row r="1294" spans="1:13" x14ac:dyDescent="0.25">
      <c r="A1294" s="12">
        <v>10195</v>
      </c>
      <c r="B1294" s="12" t="s">
        <v>4421</v>
      </c>
      <c r="C1294" s="12" t="s">
        <v>27</v>
      </c>
      <c r="D1294" s="12" t="s">
        <v>1722</v>
      </c>
      <c r="E1294" s="12" t="s">
        <v>3124</v>
      </c>
      <c r="F1294" s="12" t="s">
        <v>1771</v>
      </c>
      <c r="G1294" s="12" t="s">
        <v>1721</v>
      </c>
      <c r="H1294" s="12" t="s">
        <v>1720</v>
      </c>
      <c r="I1294" s="12" t="s">
        <v>3116</v>
      </c>
      <c r="J1294" s="12">
        <v>0</v>
      </c>
      <c r="L1294" s="12" t="s">
        <v>3117</v>
      </c>
      <c r="M1294" s="12" t="s">
        <v>3118</v>
      </c>
    </row>
    <row r="1295" spans="1:13" x14ac:dyDescent="0.25">
      <c r="A1295" s="12">
        <v>10202</v>
      </c>
      <c r="B1295" s="12" t="s">
        <v>317</v>
      </c>
      <c r="C1295" s="12" t="s">
        <v>43</v>
      </c>
      <c r="D1295" s="12" t="s">
        <v>1722</v>
      </c>
      <c r="E1295" s="12" t="s">
        <v>3146</v>
      </c>
      <c r="F1295" s="12" t="s">
        <v>2049</v>
      </c>
      <c r="G1295" s="12" t="s">
        <v>2050</v>
      </c>
      <c r="H1295" s="12" t="s">
        <v>1782</v>
      </c>
      <c r="I1295" s="12" t="s">
        <v>3351</v>
      </c>
      <c r="J1295" s="12">
        <v>0</v>
      </c>
      <c r="L1295" s="12" t="s">
        <v>3157</v>
      </c>
      <c r="M1295" s="12" t="s">
        <v>3118</v>
      </c>
    </row>
    <row r="1296" spans="1:13" x14ac:dyDescent="0.25">
      <c r="A1296" s="12">
        <v>10205</v>
      </c>
      <c r="B1296" s="12" t="s">
        <v>318</v>
      </c>
      <c r="C1296" s="12" t="s">
        <v>39</v>
      </c>
      <c r="D1296" s="12" t="s">
        <v>1722</v>
      </c>
      <c r="E1296" s="12" t="s">
        <v>3128</v>
      </c>
      <c r="F1296" s="12" t="s">
        <v>1860</v>
      </c>
      <c r="G1296" s="12" t="s">
        <v>1816</v>
      </c>
      <c r="H1296" s="12" t="s">
        <v>1725</v>
      </c>
      <c r="I1296" s="12" t="s">
        <v>3116</v>
      </c>
      <c r="J1296" s="12">
        <v>0</v>
      </c>
      <c r="L1296" s="12" t="s">
        <v>4422</v>
      </c>
      <c r="M1296" s="12" t="s">
        <v>3118</v>
      </c>
    </row>
    <row r="1297" spans="1:13" x14ac:dyDescent="0.25">
      <c r="A1297" s="12">
        <v>10213</v>
      </c>
      <c r="B1297" s="12" t="s">
        <v>4423</v>
      </c>
      <c r="C1297" s="12" t="s">
        <v>31</v>
      </c>
      <c r="D1297" s="12" t="s">
        <v>1722</v>
      </c>
      <c r="E1297" s="12" t="s">
        <v>3642</v>
      </c>
      <c r="F1297" s="12" t="s">
        <v>1797</v>
      </c>
      <c r="G1297" s="12" t="s">
        <v>1783</v>
      </c>
      <c r="H1297" s="12" t="s">
        <v>1782</v>
      </c>
      <c r="I1297" s="12" t="s">
        <v>3142</v>
      </c>
      <c r="J1297" s="12">
        <v>0</v>
      </c>
      <c r="L1297" s="12" t="s">
        <v>4424</v>
      </c>
      <c r="M1297" s="12" t="s">
        <v>4425</v>
      </c>
    </row>
    <row r="1298" spans="1:13" x14ac:dyDescent="0.25">
      <c r="A1298" s="12">
        <v>10216</v>
      </c>
      <c r="B1298" s="12" t="s">
        <v>2194</v>
      </c>
      <c r="C1298" s="12" t="s">
        <v>148</v>
      </c>
      <c r="D1298" s="12" t="s">
        <v>1722</v>
      </c>
      <c r="E1298" s="12" t="s">
        <v>3172</v>
      </c>
      <c r="F1298" s="12" t="s">
        <v>1817</v>
      </c>
      <c r="G1298" s="12" t="s">
        <v>1816</v>
      </c>
      <c r="H1298" s="12" t="s">
        <v>1725</v>
      </c>
      <c r="I1298" s="12" t="s">
        <v>3116</v>
      </c>
      <c r="J1298" s="12">
        <v>0</v>
      </c>
      <c r="L1298" s="12" t="s">
        <v>3117</v>
      </c>
      <c r="M1298" s="12" t="s">
        <v>3118</v>
      </c>
    </row>
    <row r="1299" spans="1:13" x14ac:dyDescent="0.25">
      <c r="A1299" s="12">
        <v>47386</v>
      </c>
      <c r="B1299" s="12" t="s">
        <v>1951</v>
      </c>
      <c r="C1299" s="12" t="s">
        <v>172</v>
      </c>
      <c r="D1299" s="12" t="s">
        <v>1722</v>
      </c>
      <c r="E1299" s="12" t="s">
        <v>3146</v>
      </c>
      <c r="F1299" s="12" t="s">
        <v>1738</v>
      </c>
      <c r="G1299" s="12" t="s">
        <v>1739</v>
      </c>
      <c r="H1299" s="12" t="s">
        <v>1720</v>
      </c>
      <c r="I1299" s="12" t="s">
        <v>3232</v>
      </c>
      <c r="J1299" s="12">
        <v>0</v>
      </c>
      <c r="M1299" s="12" t="s">
        <v>3118</v>
      </c>
    </row>
    <row r="1300" spans="1:13" x14ac:dyDescent="0.25">
      <c r="A1300" s="12">
        <v>61316</v>
      </c>
      <c r="B1300" s="12" t="s">
        <v>4426</v>
      </c>
      <c r="C1300" s="12" t="s">
        <v>27</v>
      </c>
      <c r="D1300" s="12" t="s">
        <v>1722</v>
      </c>
      <c r="E1300" s="12" t="s">
        <v>3239</v>
      </c>
      <c r="F1300" s="12" t="s">
        <v>1761</v>
      </c>
      <c r="G1300" s="12" t="s">
        <v>1762</v>
      </c>
      <c r="H1300" s="12" t="s">
        <v>1782</v>
      </c>
      <c r="I1300" s="12" t="s">
        <v>1762</v>
      </c>
      <c r="J1300" s="12">
        <v>0</v>
      </c>
      <c r="M1300" s="12" t="s">
        <v>3118</v>
      </c>
    </row>
    <row r="1301" spans="1:13" x14ac:dyDescent="0.25">
      <c r="A1301" s="12">
        <v>47029</v>
      </c>
      <c r="B1301" s="12" t="s">
        <v>4427</v>
      </c>
      <c r="C1301" s="12" t="s">
        <v>59</v>
      </c>
      <c r="D1301" s="12" t="s">
        <v>1722</v>
      </c>
      <c r="E1301" s="12" t="s">
        <v>3134</v>
      </c>
      <c r="F1301" s="12" t="s">
        <v>1771</v>
      </c>
      <c r="G1301" s="12" t="s">
        <v>1721</v>
      </c>
      <c r="H1301" s="12" t="s">
        <v>1720</v>
      </c>
      <c r="I1301" s="12" t="s">
        <v>3116</v>
      </c>
      <c r="J1301" s="12">
        <v>0</v>
      </c>
      <c r="L1301" s="12" t="s">
        <v>3524</v>
      </c>
      <c r="M1301" s="12" t="s">
        <v>3118</v>
      </c>
    </row>
    <row r="1302" spans="1:13" x14ac:dyDescent="0.25">
      <c r="A1302" s="12">
        <v>38107</v>
      </c>
      <c r="B1302" s="12" t="s">
        <v>4428</v>
      </c>
      <c r="C1302" s="12" t="s">
        <v>27</v>
      </c>
      <c r="D1302" s="12" t="s">
        <v>1722</v>
      </c>
      <c r="E1302" s="12" t="s">
        <v>3218</v>
      </c>
      <c r="F1302" s="12" t="s">
        <v>2161</v>
      </c>
      <c r="G1302" s="12" t="s">
        <v>2162</v>
      </c>
      <c r="H1302" s="12" t="s">
        <v>1753</v>
      </c>
      <c r="I1302" s="12" t="s">
        <v>3116</v>
      </c>
      <c r="J1302" s="12">
        <v>0</v>
      </c>
      <c r="L1302" s="12" t="s">
        <v>4429</v>
      </c>
      <c r="M1302" s="12" t="s">
        <v>4430</v>
      </c>
    </row>
    <row r="1303" spans="1:13" x14ac:dyDescent="0.25">
      <c r="A1303" s="12">
        <v>57878</v>
      </c>
      <c r="B1303" s="12" t="s">
        <v>2739</v>
      </c>
      <c r="C1303" s="12" t="s">
        <v>59</v>
      </c>
      <c r="D1303" s="12" t="s">
        <v>1722</v>
      </c>
      <c r="E1303" s="12" t="s">
        <v>3218</v>
      </c>
      <c r="F1303" s="12" t="s">
        <v>1811</v>
      </c>
      <c r="G1303" s="12" t="s">
        <v>1762</v>
      </c>
      <c r="H1303" s="12" t="s">
        <v>1782</v>
      </c>
      <c r="I1303" s="12" t="s">
        <v>1762</v>
      </c>
      <c r="J1303" s="12">
        <v>0</v>
      </c>
      <c r="L1303" s="12" t="s">
        <v>3216</v>
      </c>
      <c r="M1303" s="12" t="s">
        <v>3118</v>
      </c>
    </row>
    <row r="1304" spans="1:13" x14ac:dyDescent="0.25">
      <c r="A1304" s="12">
        <v>10233</v>
      </c>
      <c r="B1304" s="12" t="s">
        <v>319</v>
      </c>
      <c r="C1304" s="12" t="s">
        <v>27</v>
      </c>
      <c r="D1304" s="12" t="s">
        <v>1722</v>
      </c>
      <c r="E1304" s="12" t="s">
        <v>3128</v>
      </c>
      <c r="F1304" s="12" t="s">
        <v>2179</v>
      </c>
      <c r="G1304" s="12" t="s">
        <v>1823</v>
      </c>
      <c r="H1304" s="12" t="s">
        <v>1822</v>
      </c>
      <c r="I1304" s="12" t="s">
        <v>3116</v>
      </c>
      <c r="J1304" s="12">
        <v>0</v>
      </c>
      <c r="L1304" s="12" t="s">
        <v>4431</v>
      </c>
      <c r="M1304" s="12" t="s">
        <v>3118</v>
      </c>
    </row>
    <row r="1305" spans="1:13" x14ac:dyDescent="0.25">
      <c r="A1305" s="12">
        <v>34006</v>
      </c>
      <c r="B1305" s="12" t="s">
        <v>4432</v>
      </c>
      <c r="C1305" s="12" t="s">
        <v>27</v>
      </c>
      <c r="D1305" s="12" t="s">
        <v>1722</v>
      </c>
      <c r="E1305" s="12" t="s">
        <v>3274</v>
      </c>
      <c r="F1305" s="12" t="s">
        <v>1732</v>
      </c>
      <c r="G1305" s="12" t="s">
        <v>1731</v>
      </c>
      <c r="H1305" s="12" t="s">
        <v>1720</v>
      </c>
      <c r="I1305" s="12" t="s">
        <v>3116</v>
      </c>
      <c r="J1305" s="12">
        <v>0</v>
      </c>
      <c r="L1305" s="12" t="s">
        <v>3247</v>
      </c>
      <c r="M1305" s="12" t="s">
        <v>3118</v>
      </c>
    </row>
    <row r="1306" spans="1:13" x14ac:dyDescent="0.25">
      <c r="A1306" s="12">
        <v>10234</v>
      </c>
      <c r="B1306" s="12" t="s">
        <v>2193</v>
      </c>
      <c r="C1306" s="12" t="s">
        <v>59</v>
      </c>
      <c r="D1306" s="12" t="s">
        <v>1722</v>
      </c>
      <c r="E1306" s="12" t="s">
        <v>3172</v>
      </c>
      <c r="F1306" s="12" t="s">
        <v>1893</v>
      </c>
      <c r="G1306" s="12" t="s">
        <v>1852</v>
      </c>
      <c r="H1306" s="12" t="s">
        <v>1720</v>
      </c>
      <c r="I1306" s="12" t="s">
        <v>3116</v>
      </c>
      <c r="J1306" s="12">
        <v>0</v>
      </c>
      <c r="L1306" s="12" t="s">
        <v>3382</v>
      </c>
      <c r="M1306" s="12" t="s">
        <v>3118</v>
      </c>
    </row>
    <row r="1307" spans="1:13" x14ac:dyDescent="0.25">
      <c r="A1307" s="12">
        <v>10239</v>
      </c>
      <c r="B1307" s="12" t="s">
        <v>2192</v>
      </c>
      <c r="C1307" s="12" t="s">
        <v>59</v>
      </c>
      <c r="D1307" s="12" t="s">
        <v>1722</v>
      </c>
      <c r="E1307" s="12" t="s">
        <v>3181</v>
      </c>
      <c r="F1307" s="12" t="s">
        <v>1938</v>
      </c>
      <c r="G1307" s="12" t="s">
        <v>1746</v>
      </c>
      <c r="H1307" s="12" t="s">
        <v>1720</v>
      </c>
      <c r="I1307" s="12" t="s">
        <v>3116</v>
      </c>
      <c r="J1307" s="12">
        <v>0</v>
      </c>
      <c r="L1307" s="12" t="s">
        <v>4433</v>
      </c>
      <c r="M1307" s="12" t="s">
        <v>4434</v>
      </c>
    </row>
    <row r="1308" spans="1:13" x14ac:dyDescent="0.25">
      <c r="A1308" s="12">
        <v>10250</v>
      </c>
      <c r="B1308" s="12" t="s">
        <v>1109</v>
      </c>
      <c r="C1308" s="12" t="s">
        <v>65</v>
      </c>
      <c r="D1308" s="12" t="s">
        <v>1722</v>
      </c>
      <c r="E1308" s="12" t="s">
        <v>3121</v>
      </c>
      <c r="F1308" s="12" t="s">
        <v>1735</v>
      </c>
      <c r="G1308" s="12" t="s">
        <v>1721</v>
      </c>
      <c r="H1308" s="12" t="s">
        <v>1720</v>
      </c>
      <c r="I1308" s="12" t="s">
        <v>3116</v>
      </c>
      <c r="J1308" s="12">
        <v>0</v>
      </c>
      <c r="L1308" s="12" t="s">
        <v>3117</v>
      </c>
      <c r="M1308" s="12" t="s">
        <v>3118</v>
      </c>
    </row>
    <row r="1309" spans="1:13" x14ac:dyDescent="0.25">
      <c r="A1309" s="12">
        <v>10254</v>
      </c>
      <c r="B1309" s="12" t="s">
        <v>4435</v>
      </c>
      <c r="C1309" s="12" t="s">
        <v>65</v>
      </c>
      <c r="D1309" s="12" t="s">
        <v>1722</v>
      </c>
      <c r="E1309" s="12" t="s">
        <v>3128</v>
      </c>
      <c r="F1309" s="12" t="s">
        <v>1938</v>
      </c>
      <c r="G1309" s="12" t="s">
        <v>1746</v>
      </c>
      <c r="H1309" s="12" t="s">
        <v>1720</v>
      </c>
      <c r="I1309" s="12" t="s">
        <v>3116</v>
      </c>
      <c r="J1309" s="12">
        <v>0</v>
      </c>
      <c r="L1309" s="12" t="s">
        <v>3117</v>
      </c>
      <c r="M1309" s="12" t="s">
        <v>3118</v>
      </c>
    </row>
    <row r="1310" spans="1:13" x14ac:dyDescent="0.25">
      <c r="A1310" s="12">
        <v>10261</v>
      </c>
      <c r="B1310" s="12" t="s">
        <v>2191</v>
      </c>
      <c r="C1310" s="12" t="s">
        <v>59</v>
      </c>
      <c r="D1310" s="12" t="s">
        <v>1722</v>
      </c>
      <c r="E1310" s="12" t="s">
        <v>3119</v>
      </c>
      <c r="F1310" s="12" t="s">
        <v>1737</v>
      </c>
      <c r="G1310" s="12" t="s">
        <v>1721</v>
      </c>
      <c r="H1310" s="12" t="s">
        <v>1720</v>
      </c>
      <c r="I1310" s="12" t="s">
        <v>3116</v>
      </c>
      <c r="J1310" s="12">
        <v>0</v>
      </c>
      <c r="L1310" s="12" t="s">
        <v>3117</v>
      </c>
      <c r="M1310" s="12" t="s">
        <v>3118</v>
      </c>
    </row>
    <row r="1311" spans="1:13" x14ac:dyDescent="0.25">
      <c r="A1311" s="12">
        <v>23110</v>
      </c>
      <c r="B1311" s="12" t="s">
        <v>320</v>
      </c>
      <c r="C1311" s="12" t="s">
        <v>41</v>
      </c>
      <c r="D1311" s="12" t="s">
        <v>1722</v>
      </c>
      <c r="E1311" s="12" t="s">
        <v>3119</v>
      </c>
      <c r="F1311" s="12" t="s">
        <v>1761</v>
      </c>
      <c r="G1311" s="12" t="s">
        <v>1762</v>
      </c>
      <c r="H1311" s="12" t="s">
        <v>1782</v>
      </c>
      <c r="I1311" s="12" t="s">
        <v>1762</v>
      </c>
      <c r="J1311" s="12">
        <v>0</v>
      </c>
      <c r="L1311" s="12" t="s">
        <v>3117</v>
      </c>
      <c r="M1311" s="12" t="s">
        <v>3118</v>
      </c>
    </row>
    <row r="1312" spans="1:13" x14ac:dyDescent="0.25">
      <c r="A1312" s="12">
        <v>15994</v>
      </c>
      <c r="B1312" s="12" t="s">
        <v>644</v>
      </c>
      <c r="C1312" s="12" t="s">
        <v>41</v>
      </c>
      <c r="D1312" s="12" t="s">
        <v>1722</v>
      </c>
      <c r="E1312" s="12" t="s">
        <v>3130</v>
      </c>
      <c r="F1312" s="12" t="s">
        <v>1784</v>
      </c>
      <c r="G1312" s="12" t="s">
        <v>1785</v>
      </c>
      <c r="H1312" s="12" t="s">
        <v>1725</v>
      </c>
      <c r="I1312" s="12" t="s">
        <v>3116</v>
      </c>
      <c r="J1312" s="12">
        <v>0</v>
      </c>
      <c r="L1312" s="12" t="s">
        <v>3120</v>
      </c>
      <c r="M1312" s="12" t="s">
        <v>3118</v>
      </c>
    </row>
    <row r="1313" spans="1:13" x14ac:dyDescent="0.25">
      <c r="A1313" s="12">
        <v>14709</v>
      </c>
      <c r="B1313" s="12" t="s">
        <v>2141</v>
      </c>
      <c r="C1313" s="12" t="s">
        <v>41</v>
      </c>
      <c r="D1313" s="12" t="s">
        <v>1722</v>
      </c>
      <c r="E1313" s="12" t="s">
        <v>3124</v>
      </c>
      <c r="F1313" s="12" t="s">
        <v>1752</v>
      </c>
      <c r="G1313" s="12" t="s">
        <v>1754</v>
      </c>
      <c r="H1313" s="12" t="s">
        <v>1753</v>
      </c>
      <c r="I1313" s="12" t="s">
        <v>3116</v>
      </c>
      <c r="J1313" s="12">
        <v>0</v>
      </c>
      <c r="L1313" s="12" t="s">
        <v>3117</v>
      </c>
      <c r="M1313" s="12" t="s">
        <v>3118</v>
      </c>
    </row>
    <row r="1314" spans="1:13" x14ac:dyDescent="0.25">
      <c r="A1314" s="12">
        <v>830730</v>
      </c>
      <c r="B1314" s="12" t="s">
        <v>4436</v>
      </c>
      <c r="C1314" s="12" t="s">
        <v>213</v>
      </c>
      <c r="D1314" s="12" t="s">
        <v>1722</v>
      </c>
      <c r="E1314" s="12" t="s">
        <v>3271</v>
      </c>
      <c r="F1314" s="12" t="s">
        <v>1794</v>
      </c>
      <c r="G1314" s="12" t="s">
        <v>1792</v>
      </c>
      <c r="H1314" s="12" t="s">
        <v>1822</v>
      </c>
      <c r="I1314" s="12" t="s">
        <v>3116</v>
      </c>
      <c r="J1314" s="12">
        <v>0</v>
      </c>
      <c r="L1314" s="12" t="s">
        <v>3463</v>
      </c>
      <c r="M1314" s="12" t="s">
        <v>4437</v>
      </c>
    </row>
    <row r="1315" spans="1:13" x14ac:dyDescent="0.25">
      <c r="A1315" s="12">
        <v>41399</v>
      </c>
      <c r="B1315" s="12" t="s">
        <v>1964</v>
      </c>
      <c r="C1315" s="12" t="s">
        <v>172</v>
      </c>
      <c r="D1315" s="12" t="s">
        <v>1722</v>
      </c>
      <c r="E1315" s="12" t="s">
        <v>3128</v>
      </c>
      <c r="F1315" s="12" t="s">
        <v>1957</v>
      </c>
      <c r="G1315" s="12" t="s">
        <v>1958</v>
      </c>
      <c r="H1315" s="12" t="s">
        <v>1756</v>
      </c>
      <c r="I1315" s="12" t="s">
        <v>3129</v>
      </c>
      <c r="J1315" s="12">
        <v>0</v>
      </c>
      <c r="L1315" s="12" t="s">
        <v>3144</v>
      </c>
      <c r="M1315" s="12" t="s">
        <v>3118</v>
      </c>
    </row>
    <row r="1316" spans="1:13" x14ac:dyDescent="0.25">
      <c r="A1316" s="12">
        <v>52715</v>
      </c>
      <c r="B1316" s="12" t="s">
        <v>321</v>
      </c>
      <c r="C1316" s="12" t="s">
        <v>208</v>
      </c>
      <c r="D1316" s="12" t="s">
        <v>1722</v>
      </c>
      <c r="E1316" s="12" t="s">
        <v>3121</v>
      </c>
      <c r="F1316" s="12" t="s">
        <v>1897</v>
      </c>
      <c r="G1316" s="12" t="s">
        <v>1898</v>
      </c>
      <c r="H1316" s="12" t="s">
        <v>1720</v>
      </c>
      <c r="I1316" s="12" t="s">
        <v>3116</v>
      </c>
      <c r="J1316" s="12">
        <v>0</v>
      </c>
      <c r="L1316" s="12" t="s">
        <v>3144</v>
      </c>
      <c r="M1316" s="12" t="s">
        <v>3118</v>
      </c>
    </row>
    <row r="1317" spans="1:13" x14ac:dyDescent="0.25">
      <c r="A1317" s="12">
        <v>37382</v>
      </c>
      <c r="B1317" s="12" t="s">
        <v>1982</v>
      </c>
      <c r="C1317" s="12" t="s">
        <v>172</v>
      </c>
      <c r="D1317" s="12" t="s">
        <v>1722</v>
      </c>
      <c r="E1317" s="12" t="s">
        <v>3143</v>
      </c>
      <c r="F1317" s="12" t="s">
        <v>1830</v>
      </c>
      <c r="G1317" s="12" t="s">
        <v>1831</v>
      </c>
      <c r="H1317" s="12" t="s">
        <v>1827</v>
      </c>
      <c r="I1317" s="12" t="s">
        <v>3131</v>
      </c>
      <c r="J1317" s="12">
        <v>0</v>
      </c>
      <c r="L1317" s="12" t="s">
        <v>3775</v>
      </c>
      <c r="M1317" s="12" t="s">
        <v>3118</v>
      </c>
    </row>
    <row r="1318" spans="1:13" x14ac:dyDescent="0.25">
      <c r="A1318" s="12">
        <v>10268</v>
      </c>
      <c r="B1318" s="12" t="s">
        <v>322</v>
      </c>
      <c r="C1318" s="12" t="s">
        <v>172</v>
      </c>
      <c r="D1318" s="12" t="s">
        <v>1722</v>
      </c>
      <c r="E1318" s="12" t="s">
        <v>3128</v>
      </c>
      <c r="F1318" s="12" t="s">
        <v>1829</v>
      </c>
      <c r="G1318" s="12" t="s">
        <v>1814</v>
      </c>
      <c r="H1318" s="12" t="s">
        <v>1764</v>
      </c>
      <c r="I1318" s="12" t="s">
        <v>3131</v>
      </c>
      <c r="J1318" s="12">
        <v>0</v>
      </c>
      <c r="L1318" s="12" t="s">
        <v>3842</v>
      </c>
      <c r="M1318" s="12" t="s">
        <v>3118</v>
      </c>
    </row>
    <row r="1319" spans="1:13" x14ac:dyDescent="0.25">
      <c r="A1319" s="12">
        <v>10227</v>
      </c>
      <c r="B1319" s="12" t="s">
        <v>323</v>
      </c>
      <c r="C1319" s="12" t="s">
        <v>172</v>
      </c>
      <c r="D1319" s="12" t="s">
        <v>1722</v>
      </c>
      <c r="E1319" s="12" t="s">
        <v>3146</v>
      </c>
      <c r="F1319" s="12" t="s">
        <v>1813</v>
      </c>
      <c r="G1319" s="12" t="s">
        <v>1814</v>
      </c>
      <c r="H1319" s="12" t="s">
        <v>1764</v>
      </c>
      <c r="I1319" s="12" t="s">
        <v>3240</v>
      </c>
      <c r="J1319" s="12">
        <v>0</v>
      </c>
      <c r="L1319" s="12" t="s">
        <v>3658</v>
      </c>
      <c r="M1319" s="12" t="s">
        <v>3118</v>
      </c>
    </row>
    <row r="1320" spans="1:13" x14ac:dyDescent="0.25">
      <c r="A1320" s="12">
        <v>52935</v>
      </c>
      <c r="B1320" s="12" t="s">
        <v>1111</v>
      </c>
      <c r="C1320" s="12" t="s">
        <v>172</v>
      </c>
      <c r="D1320" s="12" t="s">
        <v>1722</v>
      </c>
      <c r="E1320" s="12" t="s">
        <v>3128</v>
      </c>
      <c r="F1320" s="12" t="s">
        <v>1829</v>
      </c>
      <c r="G1320" s="12" t="s">
        <v>1814</v>
      </c>
      <c r="H1320" s="12" t="s">
        <v>1764</v>
      </c>
      <c r="I1320" s="12" t="s">
        <v>3131</v>
      </c>
      <c r="J1320" s="12">
        <v>0</v>
      </c>
      <c r="L1320" s="12" t="s">
        <v>3842</v>
      </c>
      <c r="M1320" s="12" t="s">
        <v>3118</v>
      </c>
    </row>
    <row r="1321" spans="1:13" x14ac:dyDescent="0.25">
      <c r="A1321" s="12">
        <v>55955</v>
      </c>
      <c r="B1321" s="12" t="s">
        <v>1115</v>
      </c>
      <c r="C1321" s="12" t="s">
        <v>27</v>
      </c>
      <c r="D1321" s="12" t="s">
        <v>1722</v>
      </c>
      <c r="E1321" s="12" t="s">
        <v>3124</v>
      </c>
      <c r="F1321" s="12" t="s">
        <v>1836</v>
      </c>
      <c r="G1321" s="12" t="s">
        <v>1837</v>
      </c>
      <c r="H1321" s="12" t="s">
        <v>1725</v>
      </c>
      <c r="I1321" s="12" t="s">
        <v>3116</v>
      </c>
      <c r="J1321" s="12">
        <v>0</v>
      </c>
      <c r="L1321" s="12" t="s">
        <v>3117</v>
      </c>
      <c r="M1321" s="12" t="s">
        <v>3118</v>
      </c>
    </row>
    <row r="1322" spans="1:13" x14ac:dyDescent="0.25">
      <c r="A1322" s="12">
        <v>10296</v>
      </c>
      <c r="B1322" s="12" t="s">
        <v>1116</v>
      </c>
      <c r="C1322" s="12" t="s">
        <v>59</v>
      </c>
      <c r="D1322" s="12" t="s">
        <v>1722</v>
      </c>
      <c r="E1322" s="12" t="s">
        <v>3150</v>
      </c>
      <c r="F1322" s="12" t="s">
        <v>1788</v>
      </c>
      <c r="G1322" s="12" t="s">
        <v>1762</v>
      </c>
      <c r="H1322" s="12" t="s">
        <v>1782</v>
      </c>
      <c r="I1322" s="12" t="s">
        <v>3116</v>
      </c>
      <c r="J1322" s="12">
        <v>0</v>
      </c>
      <c r="L1322" s="12" t="s">
        <v>3216</v>
      </c>
      <c r="M1322" s="12" t="s">
        <v>3118</v>
      </c>
    </row>
    <row r="1323" spans="1:13" x14ac:dyDescent="0.25">
      <c r="A1323" s="12">
        <v>10295</v>
      </c>
      <c r="B1323" s="12" t="s">
        <v>4438</v>
      </c>
      <c r="C1323" s="12" t="s">
        <v>252</v>
      </c>
      <c r="D1323" s="12" t="s">
        <v>1722</v>
      </c>
      <c r="E1323" s="12" t="s">
        <v>3146</v>
      </c>
      <c r="F1323" s="12" t="s">
        <v>1815</v>
      </c>
      <c r="G1323" s="12" t="s">
        <v>1816</v>
      </c>
      <c r="H1323" s="12" t="s">
        <v>1725</v>
      </c>
      <c r="I1323" s="12" t="s">
        <v>3116</v>
      </c>
      <c r="J1323" s="12">
        <v>0</v>
      </c>
      <c r="L1323" s="12" t="s">
        <v>3144</v>
      </c>
      <c r="M1323" s="12" t="s">
        <v>3118</v>
      </c>
    </row>
    <row r="1324" spans="1:13" x14ac:dyDescent="0.25">
      <c r="A1324" s="12">
        <v>30442</v>
      </c>
      <c r="B1324" s="12" t="s">
        <v>4439</v>
      </c>
      <c r="C1324" s="12" t="s">
        <v>76</v>
      </c>
      <c r="D1324" s="12" t="s">
        <v>1722</v>
      </c>
      <c r="E1324" s="12" t="s">
        <v>3239</v>
      </c>
      <c r="F1324" s="12" t="s">
        <v>1836</v>
      </c>
      <c r="G1324" s="12" t="s">
        <v>1837</v>
      </c>
      <c r="H1324" s="12" t="s">
        <v>1725</v>
      </c>
      <c r="I1324" s="12" t="s">
        <v>3116</v>
      </c>
      <c r="J1324" s="12">
        <v>0</v>
      </c>
      <c r="L1324" s="12" t="s">
        <v>3117</v>
      </c>
      <c r="M1324" s="12" t="s">
        <v>3118</v>
      </c>
    </row>
    <row r="1325" spans="1:13" x14ac:dyDescent="0.25">
      <c r="A1325" s="12">
        <v>10294</v>
      </c>
      <c r="B1325" s="12" t="s">
        <v>1118</v>
      </c>
      <c r="C1325" s="12" t="s">
        <v>21</v>
      </c>
      <c r="D1325" s="12" t="s">
        <v>1722</v>
      </c>
      <c r="E1325" s="12" t="s">
        <v>3239</v>
      </c>
      <c r="F1325" s="12" t="s">
        <v>1836</v>
      </c>
      <c r="G1325" s="12" t="s">
        <v>1837</v>
      </c>
      <c r="H1325" s="12" t="s">
        <v>1725</v>
      </c>
      <c r="I1325" s="12" t="s">
        <v>3116</v>
      </c>
      <c r="J1325" s="12">
        <v>0</v>
      </c>
      <c r="L1325" s="12" t="s">
        <v>3127</v>
      </c>
      <c r="M1325" s="12" t="s">
        <v>3118</v>
      </c>
    </row>
    <row r="1326" spans="1:13" x14ac:dyDescent="0.25">
      <c r="A1326" s="12">
        <v>10331</v>
      </c>
      <c r="B1326" s="12" t="s">
        <v>324</v>
      </c>
      <c r="C1326" s="12" t="s">
        <v>27</v>
      </c>
      <c r="D1326" s="12" t="s">
        <v>1722</v>
      </c>
      <c r="E1326" s="12" t="s">
        <v>3168</v>
      </c>
      <c r="F1326" s="12" t="s">
        <v>1986</v>
      </c>
      <c r="G1326" s="12" t="s">
        <v>1987</v>
      </c>
      <c r="H1326" s="12" t="s">
        <v>1822</v>
      </c>
      <c r="I1326" s="12" t="s">
        <v>3116</v>
      </c>
      <c r="J1326" s="12">
        <v>0</v>
      </c>
      <c r="L1326" s="12" t="s">
        <v>3117</v>
      </c>
      <c r="M1326" s="12" t="s">
        <v>3118</v>
      </c>
    </row>
    <row r="1327" spans="1:13" x14ac:dyDescent="0.25">
      <c r="A1327" s="12">
        <v>10334</v>
      </c>
      <c r="B1327" s="12" t="s">
        <v>1119</v>
      </c>
      <c r="C1327" s="12" t="s">
        <v>31</v>
      </c>
      <c r="D1327" s="12" t="s">
        <v>1722</v>
      </c>
      <c r="E1327" s="12" t="s">
        <v>3115</v>
      </c>
      <c r="F1327" s="12" t="s">
        <v>1749</v>
      </c>
      <c r="G1327" s="12" t="s">
        <v>1746</v>
      </c>
      <c r="H1327" s="12" t="s">
        <v>1720</v>
      </c>
      <c r="I1327" s="12" t="s">
        <v>3116</v>
      </c>
      <c r="J1327" s="12">
        <v>0</v>
      </c>
      <c r="L1327" s="12" t="s">
        <v>3117</v>
      </c>
    </row>
    <row r="1328" spans="1:13" x14ac:dyDescent="0.25">
      <c r="A1328" s="12">
        <v>35790</v>
      </c>
      <c r="B1328" s="12" t="s">
        <v>325</v>
      </c>
      <c r="C1328" s="12" t="s">
        <v>27</v>
      </c>
      <c r="D1328" s="12" t="s">
        <v>1722</v>
      </c>
      <c r="E1328" s="12" t="s">
        <v>3282</v>
      </c>
      <c r="F1328" s="12" t="s">
        <v>1988</v>
      </c>
      <c r="G1328" s="12" t="s">
        <v>1770</v>
      </c>
      <c r="H1328" s="12" t="s">
        <v>1764</v>
      </c>
      <c r="I1328" s="12" t="s">
        <v>3116</v>
      </c>
      <c r="J1328" s="12">
        <v>0</v>
      </c>
      <c r="L1328" s="12" t="s">
        <v>3247</v>
      </c>
      <c r="M1328" s="12" t="s">
        <v>3118</v>
      </c>
    </row>
    <row r="1329" spans="1:13" x14ac:dyDescent="0.25">
      <c r="A1329" s="12">
        <v>10338</v>
      </c>
      <c r="B1329" s="12" t="s">
        <v>2190</v>
      </c>
      <c r="C1329" s="12" t="s">
        <v>172</v>
      </c>
      <c r="D1329" s="12" t="s">
        <v>1722</v>
      </c>
      <c r="E1329" s="12" t="s">
        <v>3146</v>
      </c>
      <c r="F1329" s="12" t="s">
        <v>1784</v>
      </c>
      <c r="G1329" s="12" t="s">
        <v>1785</v>
      </c>
      <c r="H1329" s="12" t="s">
        <v>1725</v>
      </c>
      <c r="I1329" s="12" t="s">
        <v>3116</v>
      </c>
      <c r="J1329" s="12">
        <v>0</v>
      </c>
      <c r="L1329" s="12" t="s">
        <v>3842</v>
      </c>
      <c r="M1329" s="12" t="s">
        <v>3118</v>
      </c>
    </row>
    <row r="1330" spans="1:13" x14ac:dyDescent="0.25">
      <c r="A1330" s="12">
        <v>10347</v>
      </c>
      <c r="B1330" s="12" t="s">
        <v>2189</v>
      </c>
      <c r="C1330" s="12" t="s">
        <v>59</v>
      </c>
      <c r="D1330" s="12" t="s">
        <v>1722</v>
      </c>
      <c r="E1330" s="12" t="s">
        <v>3255</v>
      </c>
      <c r="F1330" s="12" t="s">
        <v>1938</v>
      </c>
      <c r="G1330" s="12" t="s">
        <v>1746</v>
      </c>
      <c r="H1330" s="12" t="s">
        <v>1720</v>
      </c>
      <c r="I1330" s="12" t="s">
        <v>3116</v>
      </c>
      <c r="J1330" s="12">
        <v>0</v>
      </c>
      <c r="L1330" s="12" t="s">
        <v>3216</v>
      </c>
      <c r="M1330" s="12" t="s">
        <v>3118</v>
      </c>
    </row>
    <row r="1331" spans="1:13" x14ac:dyDescent="0.25">
      <c r="A1331" s="12">
        <v>10350</v>
      </c>
      <c r="B1331" s="12" t="s">
        <v>326</v>
      </c>
      <c r="C1331" s="12" t="s">
        <v>211</v>
      </c>
      <c r="D1331" s="12" t="s">
        <v>1722</v>
      </c>
      <c r="E1331" s="12" t="s">
        <v>3128</v>
      </c>
      <c r="F1331" s="12" t="s">
        <v>2073</v>
      </c>
      <c r="G1331" s="12" t="s">
        <v>1944</v>
      </c>
      <c r="H1331" s="12" t="s">
        <v>1782</v>
      </c>
      <c r="I1331" s="12" t="s">
        <v>3142</v>
      </c>
      <c r="J1331" s="12">
        <v>0</v>
      </c>
      <c r="L1331" s="12" t="s">
        <v>3237</v>
      </c>
      <c r="M1331" s="12" t="s">
        <v>3118</v>
      </c>
    </row>
    <row r="1332" spans="1:13" x14ac:dyDescent="0.25">
      <c r="A1332" s="12">
        <v>827037</v>
      </c>
      <c r="B1332" s="12" t="s">
        <v>1123</v>
      </c>
      <c r="C1332" s="12" t="s">
        <v>84</v>
      </c>
      <c r="D1332" s="12" t="s">
        <v>1722</v>
      </c>
      <c r="E1332" s="12" t="s">
        <v>3255</v>
      </c>
      <c r="F1332" s="12" t="s">
        <v>1775</v>
      </c>
      <c r="G1332" s="12" t="s">
        <v>1743</v>
      </c>
      <c r="H1332" s="12" t="s">
        <v>1720</v>
      </c>
      <c r="I1332" s="12" t="s">
        <v>3351</v>
      </c>
      <c r="J1332" s="12">
        <v>0</v>
      </c>
      <c r="M1332" s="12" t="s">
        <v>3118</v>
      </c>
    </row>
    <row r="1333" spans="1:13" x14ac:dyDescent="0.25">
      <c r="A1333" s="12">
        <v>73381</v>
      </c>
      <c r="B1333" s="12" t="s">
        <v>4440</v>
      </c>
      <c r="C1333" s="12" t="s">
        <v>84</v>
      </c>
      <c r="D1333" s="12" t="s">
        <v>1722</v>
      </c>
      <c r="E1333" s="12" t="s">
        <v>3211</v>
      </c>
      <c r="F1333" s="12" t="s">
        <v>2293</v>
      </c>
      <c r="G1333" s="12" t="s">
        <v>1852</v>
      </c>
      <c r="H1333" s="12" t="s">
        <v>1720</v>
      </c>
      <c r="I1333" s="12" t="s">
        <v>3116</v>
      </c>
      <c r="J1333" s="12">
        <v>0</v>
      </c>
      <c r="L1333" s="12" t="s">
        <v>4064</v>
      </c>
      <c r="M1333" s="12" t="s">
        <v>3118</v>
      </c>
    </row>
    <row r="1334" spans="1:13" x14ac:dyDescent="0.25">
      <c r="A1334" s="12">
        <v>61986</v>
      </c>
      <c r="B1334" s="12" t="s">
        <v>4441</v>
      </c>
      <c r="C1334" s="12" t="s">
        <v>31</v>
      </c>
      <c r="D1334" s="12" t="s">
        <v>1722</v>
      </c>
      <c r="E1334" s="12" t="s">
        <v>4005</v>
      </c>
      <c r="F1334" s="12" t="s">
        <v>1728</v>
      </c>
      <c r="G1334" s="12" t="s">
        <v>1729</v>
      </c>
      <c r="H1334" s="12" t="s">
        <v>1720</v>
      </c>
      <c r="I1334" s="12" t="s">
        <v>3116</v>
      </c>
      <c r="J1334" s="12">
        <v>0</v>
      </c>
      <c r="L1334" s="12" t="s">
        <v>4442</v>
      </c>
    </row>
    <row r="1335" spans="1:13" x14ac:dyDescent="0.25">
      <c r="A1335" s="12">
        <v>10324</v>
      </c>
      <c r="B1335" s="12" t="s">
        <v>4443</v>
      </c>
      <c r="C1335" s="12" t="s">
        <v>59</v>
      </c>
      <c r="D1335" s="12" t="s">
        <v>1722</v>
      </c>
      <c r="E1335" s="12" t="s">
        <v>3181</v>
      </c>
      <c r="F1335" s="12" t="s">
        <v>1807</v>
      </c>
      <c r="G1335" s="12" t="s">
        <v>1762</v>
      </c>
      <c r="H1335" s="12" t="s">
        <v>1782</v>
      </c>
      <c r="I1335" s="12" t="s">
        <v>1762</v>
      </c>
      <c r="J1335" s="12">
        <v>0</v>
      </c>
      <c r="L1335" s="12" t="s">
        <v>3382</v>
      </c>
      <c r="M1335" s="12" t="s">
        <v>3118</v>
      </c>
    </row>
    <row r="1336" spans="1:13" x14ac:dyDescent="0.25">
      <c r="A1336" s="12">
        <v>10320</v>
      </c>
      <c r="B1336" s="12" t="s">
        <v>2397</v>
      </c>
      <c r="C1336" s="12" t="s">
        <v>59</v>
      </c>
      <c r="D1336" s="12" t="s">
        <v>1722</v>
      </c>
      <c r="E1336" s="12" t="s">
        <v>3121</v>
      </c>
      <c r="F1336" s="12" t="s">
        <v>4444</v>
      </c>
      <c r="G1336" s="12" t="s">
        <v>1790</v>
      </c>
      <c r="H1336" s="12" t="s">
        <v>1720</v>
      </c>
      <c r="I1336" s="12" t="s">
        <v>3116</v>
      </c>
      <c r="J1336" s="12">
        <v>0</v>
      </c>
      <c r="L1336" s="12" t="s">
        <v>3178</v>
      </c>
      <c r="M1336" s="12" t="s">
        <v>3118</v>
      </c>
    </row>
    <row r="1337" spans="1:13" x14ac:dyDescent="0.25">
      <c r="A1337" s="12">
        <v>64621</v>
      </c>
      <c r="B1337" s="12" t="s">
        <v>4445</v>
      </c>
      <c r="C1337" s="12" t="s">
        <v>59</v>
      </c>
      <c r="D1337" s="12" t="s">
        <v>1722</v>
      </c>
      <c r="E1337" s="12" t="s">
        <v>3130</v>
      </c>
      <c r="F1337" s="12" t="s">
        <v>1967</v>
      </c>
      <c r="G1337" s="12" t="s">
        <v>1958</v>
      </c>
      <c r="H1337" s="12" t="s">
        <v>1756</v>
      </c>
      <c r="I1337" s="12" t="s">
        <v>3129</v>
      </c>
      <c r="J1337" s="12">
        <v>0</v>
      </c>
      <c r="L1337" s="12" t="s">
        <v>3216</v>
      </c>
      <c r="M1337" s="12" t="s">
        <v>3118</v>
      </c>
    </row>
    <row r="1338" spans="1:13" x14ac:dyDescent="0.25">
      <c r="A1338" s="12">
        <v>10389</v>
      </c>
      <c r="B1338" s="12" t="s">
        <v>645</v>
      </c>
      <c r="C1338" s="12" t="s">
        <v>39</v>
      </c>
      <c r="D1338" s="12" t="s">
        <v>1722</v>
      </c>
      <c r="E1338" s="12" t="s">
        <v>3458</v>
      </c>
      <c r="F1338" s="12" t="s">
        <v>1788</v>
      </c>
      <c r="G1338" s="12" t="s">
        <v>1762</v>
      </c>
      <c r="H1338" s="12" t="s">
        <v>1782</v>
      </c>
      <c r="I1338" s="12" t="s">
        <v>3116</v>
      </c>
      <c r="J1338" s="12">
        <v>0</v>
      </c>
      <c r="L1338" s="12" t="s">
        <v>3117</v>
      </c>
      <c r="M1338" s="12" t="s">
        <v>3118</v>
      </c>
    </row>
    <row r="1339" spans="1:13" x14ac:dyDescent="0.25">
      <c r="A1339" s="12">
        <v>10733</v>
      </c>
      <c r="B1339" s="12" t="s">
        <v>4446</v>
      </c>
      <c r="C1339" s="12" t="s">
        <v>27</v>
      </c>
      <c r="D1339" s="12" t="s">
        <v>1722</v>
      </c>
      <c r="E1339" s="12" t="s">
        <v>3128</v>
      </c>
      <c r="F1339" s="12" t="s">
        <v>2010</v>
      </c>
      <c r="G1339" s="12" t="s">
        <v>1823</v>
      </c>
      <c r="H1339" s="12" t="s">
        <v>1822</v>
      </c>
      <c r="I1339" s="12" t="s">
        <v>3116</v>
      </c>
      <c r="J1339" s="12">
        <v>0</v>
      </c>
      <c r="L1339" s="12" t="s">
        <v>3117</v>
      </c>
      <c r="M1339" s="12" t="s">
        <v>3118</v>
      </c>
    </row>
    <row r="1340" spans="1:13" x14ac:dyDescent="0.25">
      <c r="A1340" s="12">
        <v>8055</v>
      </c>
      <c r="B1340" s="12" t="s">
        <v>327</v>
      </c>
      <c r="C1340" s="12" t="s">
        <v>27</v>
      </c>
      <c r="D1340" s="12" t="s">
        <v>1722</v>
      </c>
      <c r="E1340" s="12" t="s">
        <v>3225</v>
      </c>
      <c r="F1340" s="12" t="s">
        <v>1735</v>
      </c>
      <c r="G1340" s="12" t="s">
        <v>1721</v>
      </c>
      <c r="H1340" s="12" t="s">
        <v>1720</v>
      </c>
      <c r="I1340" s="12" t="s">
        <v>3116</v>
      </c>
      <c r="J1340" s="12">
        <v>0</v>
      </c>
      <c r="L1340" s="12" t="s">
        <v>4064</v>
      </c>
      <c r="M1340" s="12" t="s">
        <v>3118</v>
      </c>
    </row>
    <row r="1341" spans="1:13" x14ac:dyDescent="0.25">
      <c r="A1341" s="12">
        <v>72159</v>
      </c>
      <c r="B1341" s="12" t="s">
        <v>4447</v>
      </c>
      <c r="C1341" s="12" t="s">
        <v>213</v>
      </c>
      <c r="D1341" s="12" t="s">
        <v>1722</v>
      </c>
      <c r="E1341" s="12" t="s">
        <v>3271</v>
      </c>
      <c r="F1341" s="12" t="s">
        <v>1832</v>
      </c>
      <c r="G1341" s="12" t="s">
        <v>1834</v>
      </c>
      <c r="H1341" s="12" t="s">
        <v>1833</v>
      </c>
      <c r="I1341" s="12" t="s">
        <v>3116</v>
      </c>
      <c r="J1341" s="12">
        <v>0</v>
      </c>
      <c r="L1341" s="12" t="s">
        <v>4448</v>
      </c>
      <c r="M1341" s="12" t="s">
        <v>4449</v>
      </c>
    </row>
    <row r="1342" spans="1:13" x14ac:dyDescent="0.25">
      <c r="A1342" s="12">
        <v>41290</v>
      </c>
      <c r="B1342" s="12" t="s">
        <v>1965</v>
      </c>
      <c r="C1342" s="12" t="s">
        <v>39</v>
      </c>
      <c r="D1342" s="12" t="s">
        <v>1722</v>
      </c>
      <c r="E1342" s="12" t="s">
        <v>3146</v>
      </c>
      <c r="F1342" s="12" t="s">
        <v>1915</v>
      </c>
      <c r="G1342" s="12" t="s">
        <v>1878</v>
      </c>
      <c r="H1342" s="12" t="s">
        <v>1756</v>
      </c>
      <c r="I1342" s="12" t="s">
        <v>3129</v>
      </c>
      <c r="J1342" s="12">
        <v>0</v>
      </c>
      <c r="L1342" s="12" t="s">
        <v>3151</v>
      </c>
      <c r="M1342" s="12" t="s">
        <v>3118</v>
      </c>
    </row>
    <row r="1343" spans="1:13" x14ac:dyDescent="0.25">
      <c r="A1343" s="12">
        <v>72137</v>
      </c>
      <c r="B1343" s="12" t="s">
        <v>4450</v>
      </c>
      <c r="C1343" s="12" t="s">
        <v>213</v>
      </c>
      <c r="D1343" s="12" t="s">
        <v>1722</v>
      </c>
      <c r="E1343" s="12" t="s">
        <v>3134</v>
      </c>
      <c r="F1343" s="12" t="s">
        <v>1996</v>
      </c>
      <c r="G1343" s="12" t="s">
        <v>1849</v>
      </c>
      <c r="H1343" s="12" t="s">
        <v>1819</v>
      </c>
      <c r="I1343" s="12" t="s">
        <v>3126</v>
      </c>
      <c r="J1343" s="12">
        <v>0</v>
      </c>
      <c r="L1343" s="12" t="s">
        <v>4451</v>
      </c>
      <c r="M1343" s="12" t="s">
        <v>3118</v>
      </c>
    </row>
    <row r="1344" spans="1:13" x14ac:dyDescent="0.25">
      <c r="A1344" s="12">
        <v>10405</v>
      </c>
      <c r="B1344" s="12" t="s">
        <v>4452</v>
      </c>
      <c r="C1344" s="12" t="s">
        <v>27</v>
      </c>
      <c r="D1344" s="12" t="s">
        <v>1722</v>
      </c>
      <c r="E1344" s="12" t="s">
        <v>3139</v>
      </c>
      <c r="F1344" s="12" t="s">
        <v>1876</v>
      </c>
      <c r="G1344" s="12" t="s">
        <v>1849</v>
      </c>
      <c r="H1344" s="12" t="s">
        <v>1819</v>
      </c>
      <c r="I1344" s="12" t="s">
        <v>3126</v>
      </c>
      <c r="J1344" s="12">
        <v>0</v>
      </c>
      <c r="L1344" s="12" t="s">
        <v>4453</v>
      </c>
      <c r="M1344" s="12" t="s">
        <v>4454</v>
      </c>
    </row>
    <row r="1345" spans="1:13" x14ac:dyDescent="0.25">
      <c r="A1345" s="12">
        <v>72142</v>
      </c>
      <c r="B1345" s="12" t="s">
        <v>4455</v>
      </c>
      <c r="C1345" s="12" t="s">
        <v>213</v>
      </c>
      <c r="D1345" s="12" t="s">
        <v>1722</v>
      </c>
      <c r="E1345" s="12" t="s">
        <v>3166</v>
      </c>
      <c r="F1345" s="12" t="s">
        <v>1759</v>
      </c>
      <c r="G1345" s="12" t="s">
        <v>1760</v>
      </c>
      <c r="H1345" s="12" t="s">
        <v>1753</v>
      </c>
      <c r="I1345" s="12" t="s">
        <v>3116</v>
      </c>
      <c r="J1345" s="12">
        <v>0</v>
      </c>
      <c r="L1345" s="12" t="s">
        <v>3419</v>
      </c>
      <c r="M1345" s="12" t="s">
        <v>3118</v>
      </c>
    </row>
    <row r="1346" spans="1:13" x14ac:dyDescent="0.25">
      <c r="A1346" s="12">
        <v>10408</v>
      </c>
      <c r="B1346" s="12" t="s">
        <v>2188</v>
      </c>
      <c r="C1346" s="12" t="s">
        <v>27</v>
      </c>
      <c r="D1346" s="12" t="s">
        <v>1722</v>
      </c>
      <c r="E1346" s="12" t="s">
        <v>3136</v>
      </c>
      <c r="F1346" s="12" t="s">
        <v>2161</v>
      </c>
      <c r="G1346" s="12" t="s">
        <v>2162</v>
      </c>
      <c r="H1346" s="12" t="s">
        <v>1753</v>
      </c>
      <c r="I1346" s="12" t="s">
        <v>3116</v>
      </c>
      <c r="J1346" s="12">
        <v>0</v>
      </c>
      <c r="L1346" s="12" t="s">
        <v>3117</v>
      </c>
      <c r="M1346" s="12" t="s">
        <v>3118</v>
      </c>
    </row>
    <row r="1347" spans="1:13" x14ac:dyDescent="0.25">
      <c r="A1347" s="12">
        <v>827906</v>
      </c>
      <c r="B1347" s="12" t="s">
        <v>4456</v>
      </c>
      <c r="C1347" s="12" t="s">
        <v>43</v>
      </c>
      <c r="D1347" s="12" t="s">
        <v>1722</v>
      </c>
      <c r="E1347" s="12" t="s">
        <v>3276</v>
      </c>
      <c r="F1347" s="12" t="s">
        <v>1836</v>
      </c>
      <c r="G1347" s="12" t="s">
        <v>1837</v>
      </c>
      <c r="H1347" s="12" t="s">
        <v>1725</v>
      </c>
      <c r="I1347" s="12" t="s">
        <v>3116</v>
      </c>
      <c r="J1347" s="12">
        <v>0</v>
      </c>
      <c r="L1347" s="12" t="s">
        <v>4457</v>
      </c>
    </row>
    <row r="1348" spans="1:13" x14ac:dyDescent="0.25">
      <c r="A1348" s="12">
        <v>10432</v>
      </c>
      <c r="B1348" s="12" t="s">
        <v>4458</v>
      </c>
      <c r="C1348" s="12" t="s">
        <v>21</v>
      </c>
      <c r="D1348" s="12" t="s">
        <v>1722</v>
      </c>
      <c r="E1348" s="12" t="s">
        <v>3414</v>
      </c>
      <c r="F1348" s="12" t="s">
        <v>1995</v>
      </c>
      <c r="G1348" s="12" t="s">
        <v>1765</v>
      </c>
      <c r="H1348" s="12" t="s">
        <v>1764</v>
      </c>
      <c r="I1348" s="12" t="s">
        <v>3116</v>
      </c>
      <c r="J1348" s="12">
        <v>0</v>
      </c>
      <c r="L1348" s="12" t="s">
        <v>3122</v>
      </c>
      <c r="M1348" s="12" t="s">
        <v>3118</v>
      </c>
    </row>
    <row r="1349" spans="1:13" x14ac:dyDescent="0.25">
      <c r="A1349" s="12">
        <v>22770</v>
      </c>
      <c r="B1349" s="12" t="s">
        <v>4459</v>
      </c>
      <c r="C1349" s="12" t="s">
        <v>21</v>
      </c>
      <c r="D1349" s="12" t="s">
        <v>1722</v>
      </c>
      <c r="E1349" s="12" t="s">
        <v>3124</v>
      </c>
      <c r="F1349" s="12" t="s">
        <v>1735</v>
      </c>
      <c r="G1349" s="12" t="s">
        <v>1721</v>
      </c>
      <c r="H1349" s="12" t="s">
        <v>1720</v>
      </c>
      <c r="I1349" s="12" t="s">
        <v>3116</v>
      </c>
      <c r="J1349" s="12">
        <v>0</v>
      </c>
      <c r="L1349" s="12" t="s">
        <v>3245</v>
      </c>
      <c r="M1349" s="12" t="s">
        <v>3118</v>
      </c>
    </row>
    <row r="1350" spans="1:13" x14ac:dyDescent="0.25">
      <c r="A1350" s="12">
        <v>55608</v>
      </c>
      <c r="B1350" s="12" t="s">
        <v>4460</v>
      </c>
      <c r="C1350" s="12" t="s">
        <v>76</v>
      </c>
      <c r="D1350" s="12" t="s">
        <v>1722</v>
      </c>
      <c r="E1350" s="12" t="s">
        <v>4461</v>
      </c>
      <c r="F1350" s="12" t="s">
        <v>1836</v>
      </c>
      <c r="G1350" s="12" t="s">
        <v>1837</v>
      </c>
      <c r="H1350" s="12" t="s">
        <v>1725</v>
      </c>
      <c r="I1350" s="12" t="s">
        <v>3116</v>
      </c>
      <c r="J1350" s="12">
        <v>0</v>
      </c>
      <c r="L1350" s="12" t="s">
        <v>3739</v>
      </c>
      <c r="M1350" s="12" t="s">
        <v>3118</v>
      </c>
    </row>
    <row r="1351" spans="1:13" x14ac:dyDescent="0.25">
      <c r="A1351" s="12">
        <v>40327</v>
      </c>
      <c r="B1351" s="12" t="s">
        <v>1126</v>
      </c>
      <c r="C1351" s="12" t="s">
        <v>27</v>
      </c>
      <c r="D1351" s="12" t="s">
        <v>1722</v>
      </c>
      <c r="E1351" s="12" t="s">
        <v>3128</v>
      </c>
      <c r="F1351" s="12" t="s">
        <v>1771</v>
      </c>
      <c r="G1351" s="12" t="s">
        <v>1721</v>
      </c>
      <c r="H1351" s="12" t="s">
        <v>1720</v>
      </c>
      <c r="I1351" s="12" t="s">
        <v>3116</v>
      </c>
      <c r="J1351" s="12">
        <v>0</v>
      </c>
      <c r="L1351" s="12" t="s">
        <v>4462</v>
      </c>
      <c r="M1351" s="12" t="s">
        <v>4463</v>
      </c>
    </row>
    <row r="1352" spans="1:13" x14ac:dyDescent="0.25">
      <c r="A1352" s="12">
        <v>22766</v>
      </c>
      <c r="B1352" s="12" t="s">
        <v>4464</v>
      </c>
      <c r="C1352" s="12" t="s">
        <v>3986</v>
      </c>
      <c r="D1352" s="12" t="s">
        <v>1722</v>
      </c>
      <c r="E1352" s="12" t="s">
        <v>3128</v>
      </c>
      <c r="F1352" s="12" t="s">
        <v>1941</v>
      </c>
      <c r="G1352" s="12" t="s">
        <v>1867</v>
      </c>
      <c r="H1352" s="12" t="s">
        <v>1725</v>
      </c>
      <c r="I1352" s="12" t="s">
        <v>3116</v>
      </c>
      <c r="J1352" s="12">
        <v>0</v>
      </c>
      <c r="L1352" s="12" t="s">
        <v>3127</v>
      </c>
      <c r="M1352" s="12" t="s">
        <v>3118</v>
      </c>
    </row>
    <row r="1353" spans="1:13" x14ac:dyDescent="0.25">
      <c r="A1353" s="12">
        <v>22768</v>
      </c>
      <c r="B1353" s="12" t="s">
        <v>4465</v>
      </c>
      <c r="C1353" s="12" t="s">
        <v>4183</v>
      </c>
      <c r="D1353" s="12" t="s">
        <v>1722</v>
      </c>
      <c r="E1353" s="12" t="s">
        <v>3282</v>
      </c>
      <c r="F1353" s="12" t="s">
        <v>1817</v>
      </c>
      <c r="G1353" s="12" t="s">
        <v>1816</v>
      </c>
      <c r="H1353" s="12" t="s">
        <v>1725</v>
      </c>
      <c r="I1353" s="12" t="s">
        <v>3116</v>
      </c>
      <c r="J1353" s="12">
        <v>0</v>
      </c>
      <c r="L1353" s="12" t="s">
        <v>3127</v>
      </c>
      <c r="M1353" s="12" t="s">
        <v>3118</v>
      </c>
    </row>
    <row r="1354" spans="1:13" x14ac:dyDescent="0.25">
      <c r="A1354" s="12">
        <v>32739</v>
      </c>
      <c r="B1354" s="12" t="s">
        <v>1127</v>
      </c>
      <c r="C1354" s="12" t="s">
        <v>213</v>
      </c>
      <c r="D1354" s="12" t="s">
        <v>1722</v>
      </c>
      <c r="E1354" s="12" t="s">
        <v>3255</v>
      </c>
      <c r="F1354" s="12" t="s">
        <v>1737</v>
      </c>
      <c r="G1354" s="12" t="s">
        <v>1721</v>
      </c>
      <c r="H1354" s="12" t="s">
        <v>1720</v>
      </c>
      <c r="I1354" s="12" t="s">
        <v>3116</v>
      </c>
      <c r="J1354" s="12">
        <v>0</v>
      </c>
      <c r="L1354" s="12" t="s">
        <v>3417</v>
      </c>
      <c r="M1354" s="12" t="s">
        <v>3118</v>
      </c>
    </row>
    <row r="1355" spans="1:13" x14ac:dyDescent="0.25">
      <c r="A1355" s="12">
        <v>10453</v>
      </c>
      <c r="B1355" s="12" t="s">
        <v>1129</v>
      </c>
      <c r="C1355" s="12" t="s">
        <v>21</v>
      </c>
      <c r="D1355" s="12" t="s">
        <v>1722</v>
      </c>
      <c r="E1355" s="12" t="s">
        <v>3146</v>
      </c>
      <c r="F1355" s="12" t="s">
        <v>1860</v>
      </c>
      <c r="G1355" s="12" t="s">
        <v>1816</v>
      </c>
      <c r="H1355" s="12" t="s">
        <v>1725</v>
      </c>
      <c r="I1355" s="12" t="s">
        <v>3116</v>
      </c>
      <c r="J1355" s="12">
        <v>0</v>
      </c>
      <c r="L1355" s="12" t="s">
        <v>4466</v>
      </c>
      <c r="M1355" s="12" t="s">
        <v>4467</v>
      </c>
    </row>
    <row r="1356" spans="1:13" x14ac:dyDescent="0.25">
      <c r="A1356" s="12">
        <v>72147</v>
      </c>
      <c r="B1356" s="12" t="s">
        <v>4468</v>
      </c>
      <c r="C1356" s="12" t="s">
        <v>213</v>
      </c>
      <c r="D1356" s="12" t="s">
        <v>1722</v>
      </c>
      <c r="E1356" s="12" t="s">
        <v>3255</v>
      </c>
      <c r="F1356" s="12" t="s">
        <v>1759</v>
      </c>
      <c r="G1356" s="12" t="s">
        <v>1760</v>
      </c>
      <c r="H1356" s="12" t="s">
        <v>1753</v>
      </c>
      <c r="I1356" s="12" t="s">
        <v>3116</v>
      </c>
      <c r="J1356" s="12">
        <v>0</v>
      </c>
      <c r="L1356" s="12" t="s">
        <v>3419</v>
      </c>
      <c r="M1356" s="12" t="s">
        <v>3118</v>
      </c>
    </row>
    <row r="1357" spans="1:13" x14ac:dyDescent="0.25">
      <c r="A1357" s="12">
        <v>10480</v>
      </c>
      <c r="B1357" s="12" t="s">
        <v>2187</v>
      </c>
      <c r="C1357" s="12" t="s">
        <v>31</v>
      </c>
      <c r="D1357" s="12" t="s">
        <v>1722</v>
      </c>
      <c r="E1357" s="12" t="s">
        <v>3119</v>
      </c>
      <c r="F1357" s="12" t="s">
        <v>1807</v>
      </c>
      <c r="G1357" s="12" t="s">
        <v>1762</v>
      </c>
      <c r="H1357" s="12" t="s">
        <v>1782</v>
      </c>
      <c r="I1357" s="12" t="s">
        <v>1762</v>
      </c>
      <c r="J1357" s="12">
        <v>0</v>
      </c>
      <c r="L1357" s="12" t="s">
        <v>3117</v>
      </c>
      <c r="M1357" s="12" t="s">
        <v>3118</v>
      </c>
    </row>
    <row r="1358" spans="1:13" x14ac:dyDescent="0.25">
      <c r="A1358" s="12">
        <v>10484</v>
      </c>
      <c r="B1358" s="12" t="s">
        <v>4469</v>
      </c>
      <c r="C1358" s="12" t="s">
        <v>252</v>
      </c>
      <c r="D1358" s="12" t="s">
        <v>1722</v>
      </c>
      <c r="E1358" s="12" t="s">
        <v>3150</v>
      </c>
      <c r="F1358" s="12" t="s">
        <v>1910</v>
      </c>
      <c r="G1358" s="12" t="s">
        <v>1765</v>
      </c>
      <c r="H1358" s="12" t="s">
        <v>1764</v>
      </c>
      <c r="I1358" s="12" t="s">
        <v>3116</v>
      </c>
      <c r="J1358" s="12">
        <v>0</v>
      </c>
      <c r="L1358" s="12" t="s">
        <v>4039</v>
      </c>
      <c r="M1358" s="12" t="s">
        <v>3118</v>
      </c>
    </row>
    <row r="1359" spans="1:13" x14ac:dyDescent="0.25">
      <c r="A1359" s="12">
        <v>68154</v>
      </c>
      <c r="B1359" s="12" t="s">
        <v>4470</v>
      </c>
      <c r="C1359" s="12" t="s">
        <v>252</v>
      </c>
      <c r="D1359" s="12" t="s">
        <v>1722</v>
      </c>
      <c r="E1359" s="12" t="s">
        <v>3146</v>
      </c>
      <c r="I1359" s="12" t="s">
        <v>3116</v>
      </c>
      <c r="J1359" s="12">
        <v>0</v>
      </c>
      <c r="L1359" s="12" t="s">
        <v>4471</v>
      </c>
      <c r="M1359" s="12" t="s">
        <v>3118</v>
      </c>
    </row>
    <row r="1360" spans="1:13" x14ac:dyDescent="0.25">
      <c r="A1360" s="12">
        <v>10494</v>
      </c>
      <c r="B1360" s="12" t="s">
        <v>328</v>
      </c>
      <c r="C1360" s="12" t="s">
        <v>27</v>
      </c>
      <c r="D1360" s="12" t="s">
        <v>1722</v>
      </c>
      <c r="E1360" s="12" t="s">
        <v>3211</v>
      </c>
      <c r="F1360" s="12" t="s">
        <v>2098</v>
      </c>
      <c r="G1360" s="12" t="s">
        <v>2099</v>
      </c>
      <c r="H1360" s="12" t="s">
        <v>2055</v>
      </c>
      <c r="I1360" s="12" t="s">
        <v>3116</v>
      </c>
      <c r="J1360" s="12">
        <v>0</v>
      </c>
      <c r="L1360" s="12" t="s">
        <v>3117</v>
      </c>
      <c r="M1360" s="12" t="s">
        <v>3118</v>
      </c>
    </row>
    <row r="1361" spans="1:13" x14ac:dyDescent="0.25">
      <c r="A1361" s="12">
        <v>10492</v>
      </c>
      <c r="B1361" s="12" t="s">
        <v>329</v>
      </c>
      <c r="C1361" s="12" t="s">
        <v>65</v>
      </c>
      <c r="D1361" s="12" t="s">
        <v>1722</v>
      </c>
      <c r="E1361" s="12" t="s">
        <v>3128</v>
      </c>
      <c r="F1361" s="12" t="s">
        <v>1988</v>
      </c>
      <c r="G1361" s="12" t="s">
        <v>1770</v>
      </c>
      <c r="H1361" s="12" t="s">
        <v>1764</v>
      </c>
      <c r="I1361" s="12" t="s">
        <v>3116</v>
      </c>
      <c r="J1361" s="12">
        <v>0</v>
      </c>
      <c r="L1361" s="12" t="s">
        <v>3117</v>
      </c>
      <c r="M1361" s="12" t="s">
        <v>3118</v>
      </c>
    </row>
    <row r="1362" spans="1:13" x14ac:dyDescent="0.25">
      <c r="A1362" s="12">
        <v>47030</v>
      </c>
      <c r="B1362" s="12" t="s">
        <v>4472</v>
      </c>
      <c r="C1362" s="12" t="s">
        <v>27</v>
      </c>
      <c r="D1362" s="12" t="s">
        <v>1722</v>
      </c>
      <c r="E1362" s="12" t="s">
        <v>3119</v>
      </c>
      <c r="F1362" s="12" t="s">
        <v>1979</v>
      </c>
      <c r="G1362" s="12" t="s">
        <v>1721</v>
      </c>
      <c r="H1362" s="12" t="s">
        <v>1720</v>
      </c>
      <c r="I1362" s="12" t="s">
        <v>3116</v>
      </c>
      <c r="J1362" s="12">
        <v>0</v>
      </c>
      <c r="L1362" s="12" t="s">
        <v>3127</v>
      </c>
      <c r="M1362" s="12" t="s">
        <v>3118</v>
      </c>
    </row>
    <row r="1363" spans="1:13" x14ac:dyDescent="0.25">
      <c r="A1363" s="12">
        <v>10498</v>
      </c>
      <c r="B1363" s="12" t="s">
        <v>4473</v>
      </c>
      <c r="C1363" s="12" t="s">
        <v>56</v>
      </c>
      <c r="D1363" s="12" t="s">
        <v>1722</v>
      </c>
      <c r="E1363" s="12" t="s">
        <v>3128</v>
      </c>
      <c r="F1363" s="12" t="s">
        <v>1815</v>
      </c>
      <c r="G1363" s="12" t="s">
        <v>1816</v>
      </c>
      <c r="H1363" s="12" t="s">
        <v>1725</v>
      </c>
      <c r="I1363" s="12" t="s">
        <v>3116</v>
      </c>
      <c r="J1363" s="12">
        <v>0</v>
      </c>
      <c r="M1363" s="12" t="s">
        <v>3118</v>
      </c>
    </row>
    <row r="1364" spans="1:13" x14ac:dyDescent="0.25">
      <c r="A1364" s="12">
        <v>10629</v>
      </c>
      <c r="B1364" s="12" t="s">
        <v>1131</v>
      </c>
      <c r="C1364" s="12" t="s">
        <v>21</v>
      </c>
      <c r="D1364" s="12" t="s">
        <v>1722</v>
      </c>
      <c r="E1364" s="12" t="s">
        <v>3128</v>
      </c>
      <c r="F1364" s="12" t="s">
        <v>1817</v>
      </c>
      <c r="G1364" s="12" t="s">
        <v>1816</v>
      </c>
      <c r="H1364" s="12" t="s">
        <v>1725</v>
      </c>
      <c r="I1364" s="12" t="s">
        <v>3116</v>
      </c>
      <c r="J1364" s="12">
        <v>0</v>
      </c>
      <c r="L1364" s="12" t="s">
        <v>3127</v>
      </c>
      <c r="M1364" s="12" t="s">
        <v>3118</v>
      </c>
    </row>
    <row r="1365" spans="1:13" x14ac:dyDescent="0.25">
      <c r="A1365" s="12">
        <v>10612</v>
      </c>
      <c r="B1365" s="12" t="s">
        <v>330</v>
      </c>
      <c r="C1365" s="12" t="s">
        <v>27</v>
      </c>
      <c r="D1365" s="12" t="s">
        <v>1722</v>
      </c>
      <c r="E1365" s="12" t="s">
        <v>3128</v>
      </c>
      <c r="F1365" s="12" t="s">
        <v>1984</v>
      </c>
      <c r="G1365" s="12" t="s">
        <v>1816</v>
      </c>
      <c r="H1365" s="12" t="s">
        <v>1725</v>
      </c>
      <c r="I1365" s="12" t="s">
        <v>3116</v>
      </c>
      <c r="J1365" s="12">
        <v>0</v>
      </c>
      <c r="L1365" s="12" t="s">
        <v>3117</v>
      </c>
      <c r="M1365" s="12" t="s">
        <v>3118</v>
      </c>
    </row>
    <row r="1366" spans="1:13" x14ac:dyDescent="0.25">
      <c r="A1366" s="12">
        <v>10609</v>
      </c>
      <c r="B1366" s="12" t="s">
        <v>1132</v>
      </c>
      <c r="C1366" s="12" t="s">
        <v>39</v>
      </c>
      <c r="D1366" s="12" t="s">
        <v>1722</v>
      </c>
      <c r="E1366" s="12" t="s">
        <v>3162</v>
      </c>
      <c r="F1366" s="12" t="s">
        <v>1732</v>
      </c>
      <c r="G1366" s="12" t="s">
        <v>1731</v>
      </c>
      <c r="H1366" s="12" t="s">
        <v>1720</v>
      </c>
      <c r="I1366" s="12" t="s">
        <v>3116</v>
      </c>
      <c r="J1366" s="12">
        <v>0</v>
      </c>
      <c r="L1366" s="12" t="s">
        <v>3117</v>
      </c>
      <c r="M1366" s="12" t="s">
        <v>3118</v>
      </c>
    </row>
    <row r="1367" spans="1:13" x14ac:dyDescent="0.25">
      <c r="A1367" s="12">
        <v>49441</v>
      </c>
      <c r="B1367" s="12" t="s">
        <v>331</v>
      </c>
      <c r="C1367" s="12" t="s">
        <v>27</v>
      </c>
      <c r="D1367" s="12" t="s">
        <v>1722</v>
      </c>
      <c r="E1367" s="12" t="s">
        <v>3128</v>
      </c>
      <c r="F1367" s="12" t="s">
        <v>1836</v>
      </c>
      <c r="G1367" s="12" t="s">
        <v>1837</v>
      </c>
      <c r="H1367" s="12" t="s">
        <v>1725</v>
      </c>
      <c r="I1367" s="12" t="s">
        <v>3116</v>
      </c>
      <c r="J1367" s="12">
        <v>0</v>
      </c>
      <c r="L1367" s="12" t="s">
        <v>3454</v>
      </c>
      <c r="M1367" s="12" t="s">
        <v>3118</v>
      </c>
    </row>
    <row r="1368" spans="1:13" x14ac:dyDescent="0.25">
      <c r="A1368" s="12">
        <v>47032</v>
      </c>
      <c r="B1368" s="12" t="s">
        <v>4474</v>
      </c>
      <c r="C1368" s="12" t="s">
        <v>84</v>
      </c>
      <c r="D1368" s="12" t="s">
        <v>1722</v>
      </c>
      <c r="E1368" s="12" t="s">
        <v>3125</v>
      </c>
      <c r="F1368" s="12" t="s">
        <v>1870</v>
      </c>
      <c r="G1368" s="12" t="s">
        <v>1721</v>
      </c>
      <c r="H1368" s="12" t="s">
        <v>1720</v>
      </c>
      <c r="I1368" s="12" t="s">
        <v>3116</v>
      </c>
      <c r="J1368" s="12">
        <v>0</v>
      </c>
      <c r="L1368" s="12" t="s">
        <v>3630</v>
      </c>
      <c r="M1368" s="12" t="s">
        <v>3118</v>
      </c>
    </row>
    <row r="1369" spans="1:13" x14ac:dyDescent="0.25">
      <c r="A1369" s="12">
        <v>40330</v>
      </c>
      <c r="B1369" s="12" t="s">
        <v>4475</v>
      </c>
      <c r="C1369" s="12" t="s">
        <v>27</v>
      </c>
      <c r="D1369" s="12" t="s">
        <v>1722</v>
      </c>
      <c r="E1369" s="12" t="s">
        <v>3166</v>
      </c>
      <c r="F1369" s="12" t="s">
        <v>1735</v>
      </c>
      <c r="G1369" s="12" t="s">
        <v>1721</v>
      </c>
      <c r="H1369" s="12" t="s">
        <v>1720</v>
      </c>
      <c r="I1369" s="12" t="s">
        <v>3116</v>
      </c>
      <c r="J1369" s="12">
        <v>0</v>
      </c>
      <c r="L1369" s="12" t="s">
        <v>4476</v>
      </c>
      <c r="M1369" s="12" t="s">
        <v>4477</v>
      </c>
    </row>
    <row r="1370" spans="1:13" x14ac:dyDescent="0.25">
      <c r="A1370" s="12">
        <v>21407</v>
      </c>
      <c r="B1370" s="12" t="s">
        <v>332</v>
      </c>
      <c r="C1370" s="12" t="s">
        <v>84</v>
      </c>
      <c r="D1370" s="12" t="s">
        <v>1722</v>
      </c>
      <c r="E1370" s="12" t="s">
        <v>3172</v>
      </c>
      <c r="F1370" s="12" t="s">
        <v>1870</v>
      </c>
      <c r="G1370" s="12" t="s">
        <v>1721</v>
      </c>
      <c r="H1370" s="12" t="s">
        <v>1720</v>
      </c>
      <c r="I1370" s="12" t="s">
        <v>3116</v>
      </c>
      <c r="J1370" s="12">
        <v>0</v>
      </c>
      <c r="L1370" s="12" t="s">
        <v>4478</v>
      </c>
      <c r="M1370" s="12" t="s">
        <v>4479</v>
      </c>
    </row>
    <row r="1371" spans="1:13" x14ac:dyDescent="0.25">
      <c r="A1371" s="12">
        <v>29505</v>
      </c>
      <c r="B1371" s="12" t="s">
        <v>333</v>
      </c>
      <c r="C1371" s="12" t="s">
        <v>43</v>
      </c>
      <c r="D1371" s="12" t="s">
        <v>1722</v>
      </c>
      <c r="E1371" s="12" t="s">
        <v>3218</v>
      </c>
      <c r="F1371" s="12" t="s">
        <v>1775</v>
      </c>
      <c r="G1371" s="12" t="s">
        <v>1743</v>
      </c>
      <c r="H1371" s="12" t="s">
        <v>1720</v>
      </c>
      <c r="I1371" s="12" t="s">
        <v>3351</v>
      </c>
      <c r="J1371" s="12">
        <v>0</v>
      </c>
      <c r="L1371" s="12" t="s">
        <v>3157</v>
      </c>
      <c r="M1371" s="12" t="s">
        <v>3118</v>
      </c>
    </row>
    <row r="1372" spans="1:13" x14ac:dyDescent="0.25">
      <c r="A1372" s="12">
        <v>6331</v>
      </c>
      <c r="B1372" s="12" t="s">
        <v>1133</v>
      </c>
      <c r="C1372" s="12" t="s">
        <v>92</v>
      </c>
      <c r="D1372" s="12" t="s">
        <v>1722</v>
      </c>
      <c r="E1372" s="12" t="s">
        <v>3162</v>
      </c>
      <c r="F1372" s="12" t="s">
        <v>1735</v>
      </c>
      <c r="G1372" s="12" t="s">
        <v>1721</v>
      </c>
      <c r="H1372" s="12" t="s">
        <v>1720</v>
      </c>
      <c r="I1372" s="12" t="s">
        <v>3116</v>
      </c>
      <c r="J1372" s="12">
        <v>0</v>
      </c>
      <c r="L1372" s="12" t="s">
        <v>4480</v>
      </c>
      <c r="M1372" s="12" t="s">
        <v>4481</v>
      </c>
    </row>
    <row r="1373" spans="1:13" x14ac:dyDescent="0.25">
      <c r="A1373" s="12">
        <v>10632</v>
      </c>
      <c r="B1373" s="12" t="s">
        <v>334</v>
      </c>
      <c r="C1373" s="12" t="s">
        <v>148</v>
      </c>
      <c r="D1373" s="12" t="s">
        <v>1722</v>
      </c>
      <c r="E1373" s="12" t="s">
        <v>3133</v>
      </c>
      <c r="F1373" s="12" t="s">
        <v>1794</v>
      </c>
      <c r="G1373" s="12" t="s">
        <v>1792</v>
      </c>
      <c r="H1373" s="12" t="s">
        <v>1822</v>
      </c>
      <c r="I1373" s="12" t="s">
        <v>3340</v>
      </c>
      <c r="J1373" s="12">
        <v>0</v>
      </c>
      <c r="L1373" s="12" t="s">
        <v>3117</v>
      </c>
      <c r="M1373" s="12" t="s">
        <v>3118</v>
      </c>
    </row>
    <row r="1374" spans="1:13" x14ac:dyDescent="0.25">
      <c r="A1374" s="12">
        <v>51287</v>
      </c>
      <c r="B1374" s="12" t="s">
        <v>1926</v>
      </c>
      <c r="C1374" s="12" t="s">
        <v>39</v>
      </c>
      <c r="D1374" s="12" t="s">
        <v>1722</v>
      </c>
      <c r="E1374" s="12" t="s">
        <v>3119</v>
      </c>
      <c r="F1374" s="12" t="s">
        <v>1789</v>
      </c>
      <c r="G1374" s="12" t="s">
        <v>1790</v>
      </c>
      <c r="H1374" s="12" t="s">
        <v>1720</v>
      </c>
      <c r="I1374" s="12" t="s">
        <v>3116</v>
      </c>
      <c r="J1374" s="12">
        <v>0</v>
      </c>
      <c r="L1374" s="12" t="s">
        <v>3151</v>
      </c>
      <c r="M1374" s="12" t="s">
        <v>3118</v>
      </c>
    </row>
    <row r="1375" spans="1:13" x14ac:dyDescent="0.25">
      <c r="A1375" s="12">
        <v>61695</v>
      </c>
      <c r="B1375" s="12" t="s">
        <v>4482</v>
      </c>
      <c r="C1375" s="12" t="s">
        <v>252</v>
      </c>
      <c r="D1375" s="12" t="s">
        <v>1722</v>
      </c>
      <c r="E1375" s="12" t="s">
        <v>3115</v>
      </c>
      <c r="F1375" s="12" t="s">
        <v>1873</v>
      </c>
      <c r="G1375" s="12" t="s">
        <v>1874</v>
      </c>
      <c r="H1375" s="12" t="s">
        <v>1725</v>
      </c>
      <c r="I1375" s="12" t="s">
        <v>3116</v>
      </c>
      <c r="J1375" s="12">
        <v>0</v>
      </c>
      <c r="L1375" s="12" t="s">
        <v>4483</v>
      </c>
      <c r="M1375" s="12" t="s">
        <v>4484</v>
      </c>
    </row>
    <row r="1376" spans="1:13" x14ac:dyDescent="0.25">
      <c r="A1376" s="12">
        <v>33282</v>
      </c>
      <c r="B1376" s="12" t="s">
        <v>335</v>
      </c>
      <c r="C1376" s="12" t="s">
        <v>27</v>
      </c>
      <c r="D1376" s="12" t="s">
        <v>1722</v>
      </c>
      <c r="E1376" s="12" t="s">
        <v>4212</v>
      </c>
      <c r="F1376" s="12" t="s">
        <v>1784</v>
      </c>
      <c r="G1376" s="12" t="s">
        <v>1785</v>
      </c>
      <c r="H1376" s="12" t="s">
        <v>1725</v>
      </c>
      <c r="I1376" s="12" t="s">
        <v>3116</v>
      </c>
      <c r="J1376" s="12">
        <v>0</v>
      </c>
      <c r="L1376" s="12" t="s">
        <v>3117</v>
      </c>
      <c r="M1376" s="12" t="s">
        <v>3118</v>
      </c>
    </row>
    <row r="1377" spans="1:13" x14ac:dyDescent="0.25">
      <c r="A1377" s="12">
        <v>10661</v>
      </c>
      <c r="B1377" s="12" t="s">
        <v>336</v>
      </c>
      <c r="C1377" s="12" t="s">
        <v>27</v>
      </c>
      <c r="D1377" s="12" t="s">
        <v>1722</v>
      </c>
      <c r="E1377" s="12" t="s">
        <v>3115</v>
      </c>
      <c r="F1377" s="12" t="s">
        <v>1959</v>
      </c>
      <c r="G1377" s="12" t="s">
        <v>1960</v>
      </c>
      <c r="H1377" s="12" t="s">
        <v>1833</v>
      </c>
      <c r="I1377" s="12" t="s">
        <v>3116</v>
      </c>
      <c r="J1377" s="12">
        <v>0</v>
      </c>
      <c r="L1377" s="12" t="s">
        <v>3117</v>
      </c>
      <c r="M1377" s="12" t="s">
        <v>3118</v>
      </c>
    </row>
    <row r="1378" spans="1:13" x14ac:dyDescent="0.25">
      <c r="A1378" s="12">
        <v>10666</v>
      </c>
      <c r="B1378" s="12" t="s">
        <v>337</v>
      </c>
      <c r="C1378" s="12" t="s">
        <v>27</v>
      </c>
      <c r="D1378" s="12" t="s">
        <v>1722</v>
      </c>
      <c r="E1378" s="12" t="s">
        <v>3128</v>
      </c>
      <c r="F1378" s="12" t="s">
        <v>1787</v>
      </c>
      <c r="G1378" s="12" t="s">
        <v>1721</v>
      </c>
      <c r="H1378" s="12" t="s">
        <v>1720</v>
      </c>
      <c r="I1378" s="12" t="s">
        <v>3116</v>
      </c>
      <c r="J1378" s="12">
        <v>0</v>
      </c>
      <c r="L1378" s="12" t="s">
        <v>3117</v>
      </c>
      <c r="M1378" s="12" t="s">
        <v>3118</v>
      </c>
    </row>
    <row r="1379" spans="1:13" x14ac:dyDescent="0.25">
      <c r="A1379" s="12">
        <v>34509</v>
      </c>
      <c r="B1379" s="12" t="s">
        <v>4485</v>
      </c>
      <c r="C1379" s="12" t="s">
        <v>78</v>
      </c>
      <c r="D1379" s="12" t="s">
        <v>1722</v>
      </c>
      <c r="E1379" s="12" t="s">
        <v>3134</v>
      </c>
      <c r="F1379" s="12" t="s">
        <v>1771</v>
      </c>
      <c r="G1379" s="12" t="s">
        <v>1721</v>
      </c>
      <c r="H1379" s="12" t="s">
        <v>1720</v>
      </c>
      <c r="I1379" s="12" t="s">
        <v>3116</v>
      </c>
      <c r="J1379" s="12">
        <v>0</v>
      </c>
      <c r="L1379" s="12" t="s">
        <v>3177</v>
      </c>
      <c r="M1379" s="12" t="s">
        <v>3118</v>
      </c>
    </row>
    <row r="1380" spans="1:13" x14ac:dyDescent="0.25">
      <c r="A1380" s="12">
        <v>10668</v>
      </c>
      <c r="B1380" s="12" t="s">
        <v>338</v>
      </c>
      <c r="C1380" s="12" t="s">
        <v>172</v>
      </c>
      <c r="D1380" s="12" t="s">
        <v>1722</v>
      </c>
      <c r="E1380" s="12" t="s">
        <v>3128</v>
      </c>
      <c r="F1380" s="12" t="s">
        <v>1868</v>
      </c>
      <c r="G1380" s="12" t="s">
        <v>1792</v>
      </c>
      <c r="H1380" s="12" t="s">
        <v>1822</v>
      </c>
      <c r="I1380" s="12" t="s">
        <v>3116</v>
      </c>
      <c r="J1380" s="12">
        <v>0</v>
      </c>
      <c r="L1380" s="12" t="s">
        <v>3842</v>
      </c>
      <c r="M1380" s="12" t="s">
        <v>3118</v>
      </c>
    </row>
    <row r="1381" spans="1:13" x14ac:dyDescent="0.25">
      <c r="A1381" s="12">
        <v>10667</v>
      </c>
      <c r="B1381" s="12" t="s">
        <v>646</v>
      </c>
      <c r="C1381" s="12" t="s">
        <v>172</v>
      </c>
      <c r="D1381" s="12" t="s">
        <v>1722</v>
      </c>
      <c r="E1381" s="12" t="s">
        <v>3255</v>
      </c>
      <c r="F1381" s="12" t="s">
        <v>1807</v>
      </c>
      <c r="G1381" s="12" t="s">
        <v>1762</v>
      </c>
      <c r="H1381" s="12" t="s">
        <v>1782</v>
      </c>
      <c r="I1381" s="12" t="s">
        <v>1762</v>
      </c>
      <c r="J1381" s="12">
        <v>0</v>
      </c>
      <c r="L1381" s="12" t="s">
        <v>3842</v>
      </c>
      <c r="M1381" s="12" t="s">
        <v>3118</v>
      </c>
    </row>
    <row r="1382" spans="1:13" x14ac:dyDescent="0.25">
      <c r="A1382" s="12">
        <v>23005</v>
      </c>
      <c r="B1382" s="12" t="s">
        <v>2026</v>
      </c>
      <c r="C1382" s="12" t="s">
        <v>172</v>
      </c>
      <c r="D1382" s="12" t="s">
        <v>1722</v>
      </c>
      <c r="E1382" s="12" t="s">
        <v>3642</v>
      </c>
      <c r="F1382" s="12" t="s">
        <v>1771</v>
      </c>
      <c r="G1382" s="12" t="s">
        <v>1721</v>
      </c>
      <c r="H1382" s="12" t="s">
        <v>1720</v>
      </c>
      <c r="I1382" s="12" t="s">
        <v>3116</v>
      </c>
      <c r="J1382" s="12">
        <v>0</v>
      </c>
      <c r="L1382" s="12" t="s">
        <v>3366</v>
      </c>
      <c r="M1382" s="12" t="s">
        <v>3118</v>
      </c>
    </row>
    <row r="1383" spans="1:13" x14ac:dyDescent="0.25">
      <c r="A1383" s="12">
        <v>10670</v>
      </c>
      <c r="B1383" s="12" t="s">
        <v>647</v>
      </c>
      <c r="C1383" s="12" t="s">
        <v>172</v>
      </c>
      <c r="D1383" s="12" t="s">
        <v>1722</v>
      </c>
      <c r="E1383" s="12" t="s">
        <v>3119</v>
      </c>
      <c r="F1383" s="12" t="s">
        <v>1737</v>
      </c>
      <c r="G1383" s="12" t="s">
        <v>1721</v>
      </c>
      <c r="H1383" s="12" t="s">
        <v>1720</v>
      </c>
      <c r="I1383" s="12" t="s">
        <v>3116</v>
      </c>
      <c r="J1383" s="12">
        <v>0</v>
      </c>
      <c r="L1383" s="12" t="s">
        <v>4486</v>
      </c>
      <c r="M1383" s="12" t="s">
        <v>4487</v>
      </c>
    </row>
    <row r="1384" spans="1:13" x14ac:dyDescent="0.25">
      <c r="A1384" s="12">
        <v>10673</v>
      </c>
      <c r="B1384" s="12" t="s">
        <v>1136</v>
      </c>
      <c r="C1384" s="12" t="s">
        <v>172</v>
      </c>
      <c r="D1384" s="12" t="s">
        <v>1722</v>
      </c>
      <c r="E1384" s="12" t="s">
        <v>3128</v>
      </c>
      <c r="F1384" s="12" t="s">
        <v>1788</v>
      </c>
      <c r="G1384" s="12" t="s">
        <v>1762</v>
      </c>
      <c r="H1384" s="12" t="s">
        <v>1782</v>
      </c>
      <c r="I1384" s="12" t="s">
        <v>3116</v>
      </c>
      <c r="J1384" s="12">
        <v>0</v>
      </c>
      <c r="L1384" s="12" t="s">
        <v>3658</v>
      </c>
      <c r="M1384" s="12" t="s">
        <v>3118</v>
      </c>
    </row>
    <row r="1385" spans="1:13" x14ac:dyDescent="0.25">
      <c r="A1385" s="12">
        <v>21210</v>
      </c>
      <c r="B1385" s="12" t="s">
        <v>339</v>
      </c>
      <c r="C1385" s="12" t="s">
        <v>172</v>
      </c>
      <c r="D1385" s="12" t="s">
        <v>1722</v>
      </c>
      <c r="E1385" s="12" t="s">
        <v>3134</v>
      </c>
      <c r="F1385" s="12" t="s">
        <v>1771</v>
      </c>
      <c r="G1385" s="12" t="s">
        <v>1721</v>
      </c>
      <c r="H1385" s="12" t="s">
        <v>1720</v>
      </c>
      <c r="I1385" s="12" t="s">
        <v>3116</v>
      </c>
      <c r="J1385" s="12">
        <v>0</v>
      </c>
      <c r="L1385" s="12" t="s">
        <v>3299</v>
      </c>
      <c r="M1385" s="12" t="s">
        <v>3118</v>
      </c>
    </row>
    <row r="1386" spans="1:13" x14ac:dyDescent="0.25">
      <c r="A1386" s="12">
        <v>10674</v>
      </c>
      <c r="B1386" s="12" t="s">
        <v>1137</v>
      </c>
      <c r="C1386" s="12" t="s">
        <v>172</v>
      </c>
      <c r="D1386" s="12" t="s">
        <v>1722</v>
      </c>
      <c r="E1386" s="12" t="s">
        <v>3128</v>
      </c>
      <c r="F1386" s="12" t="s">
        <v>1784</v>
      </c>
      <c r="G1386" s="12" t="s">
        <v>1785</v>
      </c>
      <c r="H1386" s="12" t="s">
        <v>1725</v>
      </c>
      <c r="I1386" s="12" t="s">
        <v>3116</v>
      </c>
      <c r="J1386" s="12">
        <v>0</v>
      </c>
      <c r="L1386" s="12" t="s">
        <v>3743</v>
      </c>
      <c r="M1386" s="12" t="s">
        <v>3118</v>
      </c>
    </row>
    <row r="1387" spans="1:13" x14ac:dyDescent="0.25">
      <c r="A1387" s="12">
        <v>51135</v>
      </c>
      <c r="B1387" s="12" t="s">
        <v>4488</v>
      </c>
      <c r="C1387" s="12" t="s">
        <v>78</v>
      </c>
      <c r="D1387" s="12" t="s">
        <v>1722</v>
      </c>
      <c r="E1387" s="12" t="s">
        <v>4074</v>
      </c>
      <c r="F1387" s="12" t="s">
        <v>1771</v>
      </c>
      <c r="G1387" s="12" t="s">
        <v>1721</v>
      </c>
      <c r="H1387" s="12" t="s">
        <v>1720</v>
      </c>
      <c r="I1387" s="12" t="s">
        <v>3116</v>
      </c>
      <c r="J1387" s="12">
        <v>0</v>
      </c>
      <c r="M1387" s="12" t="s">
        <v>3118</v>
      </c>
    </row>
    <row r="1388" spans="1:13" x14ac:dyDescent="0.25">
      <c r="A1388" s="12">
        <v>40334</v>
      </c>
      <c r="B1388" s="12" t="s">
        <v>2610</v>
      </c>
      <c r="C1388" s="12" t="s">
        <v>21</v>
      </c>
      <c r="D1388" s="12" t="s">
        <v>1722</v>
      </c>
      <c r="E1388" s="12" t="s">
        <v>3172</v>
      </c>
      <c r="F1388" s="12" t="s">
        <v>1908</v>
      </c>
      <c r="G1388" s="12" t="s">
        <v>1909</v>
      </c>
      <c r="H1388" s="12" t="s">
        <v>1725</v>
      </c>
      <c r="I1388" s="12" t="s">
        <v>3116</v>
      </c>
      <c r="J1388" s="12">
        <v>0</v>
      </c>
      <c r="L1388" s="12" t="s">
        <v>3117</v>
      </c>
      <c r="M1388" s="12" t="s">
        <v>3118</v>
      </c>
    </row>
    <row r="1389" spans="1:13" x14ac:dyDescent="0.25">
      <c r="A1389" s="12">
        <v>10650</v>
      </c>
      <c r="B1389" s="12" t="s">
        <v>1139</v>
      </c>
      <c r="C1389" s="12" t="s">
        <v>211</v>
      </c>
      <c r="D1389" s="12" t="s">
        <v>1722</v>
      </c>
      <c r="E1389" s="12" t="s">
        <v>3119</v>
      </c>
      <c r="F1389" s="12" t="s">
        <v>1817</v>
      </c>
      <c r="G1389" s="12" t="s">
        <v>1816</v>
      </c>
      <c r="H1389" s="12" t="s">
        <v>1725</v>
      </c>
      <c r="I1389" s="12" t="s">
        <v>3116</v>
      </c>
      <c r="J1389" s="12">
        <v>0</v>
      </c>
      <c r="L1389" s="12" t="s">
        <v>3117</v>
      </c>
      <c r="M1389" s="12" t="s">
        <v>3118</v>
      </c>
    </row>
    <row r="1390" spans="1:13" x14ac:dyDescent="0.25">
      <c r="A1390" s="12">
        <v>31341</v>
      </c>
      <c r="B1390" s="12" t="s">
        <v>2557</v>
      </c>
      <c r="C1390" s="12" t="s">
        <v>211</v>
      </c>
      <c r="D1390" s="12" t="s">
        <v>1722</v>
      </c>
      <c r="E1390" s="12" t="s">
        <v>3119</v>
      </c>
      <c r="F1390" s="12" t="s">
        <v>2161</v>
      </c>
      <c r="G1390" s="12" t="s">
        <v>2162</v>
      </c>
      <c r="H1390" s="12" t="s">
        <v>1753</v>
      </c>
      <c r="I1390" s="12" t="s">
        <v>3116</v>
      </c>
      <c r="J1390" s="12">
        <v>0</v>
      </c>
      <c r="L1390" s="12" t="s">
        <v>3127</v>
      </c>
      <c r="M1390" s="12" t="s">
        <v>3118</v>
      </c>
    </row>
    <row r="1391" spans="1:13" x14ac:dyDescent="0.25">
      <c r="A1391" s="12">
        <v>10718</v>
      </c>
      <c r="B1391" s="12" t="s">
        <v>2186</v>
      </c>
      <c r="C1391" s="12" t="s">
        <v>43</v>
      </c>
      <c r="D1391" s="12" t="s">
        <v>1722</v>
      </c>
      <c r="E1391" s="12" t="s">
        <v>3128</v>
      </c>
      <c r="F1391" s="12" t="s">
        <v>1829</v>
      </c>
      <c r="G1391" s="12" t="s">
        <v>1814</v>
      </c>
      <c r="H1391" s="12" t="s">
        <v>1764</v>
      </c>
      <c r="I1391" s="12" t="s">
        <v>3131</v>
      </c>
      <c r="J1391" s="12">
        <v>0</v>
      </c>
      <c r="L1391" s="12" t="s">
        <v>3157</v>
      </c>
      <c r="M1391" s="12" t="s">
        <v>3118</v>
      </c>
    </row>
    <row r="1392" spans="1:13" x14ac:dyDescent="0.25">
      <c r="A1392" s="12">
        <v>10696</v>
      </c>
      <c r="B1392" s="12" t="s">
        <v>1140</v>
      </c>
      <c r="C1392" s="12" t="s">
        <v>27</v>
      </c>
      <c r="D1392" s="12" t="s">
        <v>1722</v>
      </c>
      <c r="E1392" s="12" t="s">
        <v>3128</v>
      </c>
      <c r="F1392" s="12" t="s">
        <v>1817</v>
      </c>
      <c r="G1392" s="12" t="s">
        <v>1816</v>
      </c>
      <c r="H1392" s="12" t="s">
        <v>1725</v>
      </c>
      <c r="I1392" s="12" t="s">
        <v>3116</v>
      </c>
      <c r="J1392" s="12">
        <v>0</v>
      </c>
      <c r="L1392" s="12" t="s">
        <v>3117</v>
      </c>
      <c r="M1392" s="12" t="s">
        <v>3118</v>
      </c>
    </row>
    <row r="1393" spans="1:13" x14ac:dyDescent="0.25">
      <c r="A1393" s="12">
        <v>22158</v>
      </c>
      <c r="B1393" s="12" t="s">
        <v>340</v>
      </c>
      <c r="C1393" s="12" t="s">
        <v>31</v>
      </c>
      <c r="D1393" s="12" t="s">
        <v>1722</v>
      </c>
      <c r="E1393" s="12" t="s">
        <v>3146</v>
      </c>
      <c r="F1393" s="12" t="s">
        <v>1811</v>
      </c>
      <c r="G1393" s="12" t="s">
        <v>1762</v>
      </c>
      <c r="H1393" s="12" t="s">
        <v>1782</v>
      </c>
      <c r="I1393" s="12" t="s">
        <v>1762</v>
      </c>
      <c r="J1393" s="12">
        <v>0</v>
      </c>
      <c r="L1393" s="12" t="s">
        <v>3117</v>
      </c>
      <c r="M1393" s="12" t="s">
        <v>3118</v>
      </c>
    </row>
    <row r="1394" spans="1:13" x14ac:dyDescent="0.25">
      <c r="A1394" s="12">
        <v>15027</v>
      </c>
      <c r="B1394" s="12" t="s">
        <v>341</v>
      </c>
      <c r="C1394" s="12" t="s">
        <v>27</v>
      </c>
      <c r="D1394" s="12" t="s">
        <v>1722</v>
      </c>
      <c r="E1394" s="12" t="s">
        <v>3133</v>
      </c>
      <c r="F1394" s="12" t="s">
        <v>1811</v>
      </c>
      <c r="G1394" s="12" t="s">
        <v>1762</v>
      </c>
      <c r="H1394" s="12" t="s">
        <v>1782</v>
      </c>
      <c r="I1394" s="12" t="s">
        <v>1762</v>
      </c>
      <c r="J1394" s="12">
        <v>0</v>
      </c>
      <c r="L1394" s="12" t="s">
        <v>4489</v>
      </c>
      <c r="M1394" s="12" t="s">
        <v>4490</v>
      </c>
    </row>
    <row r="1395" spans="1:13" x14ac:dyDescent="0.25">
      <c r="A1395" s="12">
        <v>71724</v>
      </c>
      <c r="B1395" s="12" t="s">
        <v>4491</v>
      </c>
      <c r="C1395" s="12" t="s">
        <v>78</v>
      </c>
      <c r="D1395" s="12" t="s">
        <v>1722</v>
      </c>
      <c r="E1395" s="12" t="s">
        <v>3282</v>
      </c>
      <c r="F1395" s="12" t="s">
        <v>1771</v>
      </c>
      <c r="G1395" s="12" t="s">
        <v>1721</v>
      </c>
      <c r="H1395" s="12" t="s">
        <v>1720</v>
      </c>
      <c r="I1395" s="12" t="s">
        <v>3116</v>
      </c>
      <c r="J1395" s="12">
        <v>0</v>
      </c>
      <c r="L1395" s="12" t="s">
        <v>4492</v>
      </c>
      <c r="M1395" s="12" t="s">
        <v>3118</v>
      </c>
    </row>
    <row r="1396" spans="1:13" x14ac:dyDescent="0.25">
      <c r="A1396" s="12">
        <v>38000</v>
      </c>
      <c r="B1396" s="12" t="s">
        <v>1978</v>
      </c>
      <c r="C1396" s="12" t="s">
        <v>21</v>
      </c>
      <c r="D1396" s="12" t="s">
        <v>1722</v>
      </c>
      <c r="E1396" s="12" t="s">
        <v>3119</v>
      </c>
      <c r="F1396" s="12" t="s">
        <v>1836</v>
      </c>
      <c r="G1396" s="12" t="s">
        <v>1837</v>
      </c>
      <c r="H1396" s="12" t="s">
        <v>1725</v>
      </c>
      <c r="I1396" s="12" t="s">
        <v>3116</v>
      </c>
      <c r="J1396" s="12">
        <v>0</v>
      </c>
      <c r="L1396" s="12" t="s">
        <v>3140</v>
      </c>
      <c r="M1396" s="12" t="s">
        <v>3118</v>
      </c>
    </row>
    <row r="1397" spans="1:13" x14ac:dyDescent="0.25">
      <c r="A1397" s="12">
        <v>10755</v>
      </c>
      <c r="B1397" s="12" t="s">
        <v>1141</v>
      </c>
      <c r="C1397" s="12" t="s">
        <v>59</v>
      </c>
      <c r="D1397" s="12" t="s">
        <v>1722</v>
      </c>
      <c r="E1397" s="12" t="s">
        <v>3509</v>
      </c>
      <c r="F1397" s="12" t="s">
        <v>1761</v>
      </c>
      <c r="G1397" s="12" t="s">
        <v>1762</v>
      </c>
      <c r="H1397" s="12" t="s">
        <v>1782</v>
      </c>
      <c r="I1397" s="12" t="s">
        <v>1762</v>
      </c>
      <c r="J1397" s="12">
        <v>0</v>
      </c>
      <c r="L1397" s="12" t="s">
        <v>3216</v>
      </c>
      <c r="M1397" s="12" t="s">
        <v>3118</v>
      </c>
    </row>
    <row r="1398" spans="1:13" x14ac:dyDescent="0.25">
      <c r="A1398" s="12">
        <v>10754</v>
      </c>
      <c r="B1398" s="12" t="s">
        <v>342</v>
      </c>
      <c r="C1398" s="12" t="s">
        <v>59</v>
      </c>
      <c r="D1398" s="12" t="s">
        <v>1722</v>
      </c>
      <c r="E1398" s="12" t="s">
        <v>3274</v>
      </c>
      <c r="F1398" s="12" t="s">
        <v>1788</v>
      </c>
      <c r="G1398" s="12" t="s">
        <v>1762</v>
      </c>
      <c r="H1398" s="12" t="s">
        <v>1782</v>
      </c>
      <c r="I1398" s="12" t="s">
        <v>3116</v>
      </c>
      <c r="J1398" s="12">
        <v>0</v>
      </c>
      <c r="L1398" s="12" t="s">
        <v>3178</v>
      </c>
      <c r="M1398" s="12" t="s">
        <v>3118</v>
      </c>
    </row>
    <row r="1399" spans="1:13" x14ac:dyDescent="0.25">
      <c r="A1399" s="12">
        <v>21734</v>
      </c>
      <c r="B1399" s="12" t="s">
        <v>4493</v>
      </c>
      <c r="C1399" s="12" t="s">
        <v>39</v>
      </c>
      <c r="D1399" s="12" t="s">
        <v>1722</v>
      </c>
      <c r="E1399" s="12" t="s">
        <v>4494</v>
      </c>
      <c r="F1399" s="12" t="s">
        <v>2277</v>
      </c>
      <c r="G1399" s="12" t="s">
        <v>1739</v>
      </c>
      <c r="H1399" s="12" t="s">
        <v>1720</v>
      </c>
      <c r="I1399" s="12" t="s">
        <v>3232</v>
      </c>
      <c r="J1399" s="12">
        <v>0</v>
      </c>
      <c r="L1399" s="12" t="s">
        <v>3151</v>
      </c>
      <c r="M1399" s="12" t="s">
        <v>3118</v>
      </c>
    </row>
    <row r="1400" spans="1:13" x14ac:dyDescent="0.25">
      <c r="A1400" s="12">
        <v>10787</v>
      </c>
      <c r="B1400" s="12" t="s">
        <v>4495</v>
      </c>
      <c r="C1400" s="12" t="s">
        <v>78</v>
      </c>
      <c r="D1400" s="12" t="s">
        <v>1722</v>
      </c>
      <c r="E1400" s="12" t="s">
        <v>3128</v>
      </c>
      <c r="F1400" s="12" t="s">
        <v>1737</v>
      </c>
      <c r="G1400" s="12" t="s">
        <v>1721</v>
      </c>
      <c r="H1400" s="12" t="s">
        <v>1720</v>
      </c>
      <c r="I1400" s="12" t="s">
        <v>3116</v>
      </c>
      <c r="J1400" s="12">
        <v>0</v>
      </c>
      <c r="L1400" s="12" t="s">
        <v>4496</v>
      </c>
      <c r="M1400" s="12" t="s">
        <v>4497</v>
      </c>
    </row>
    <row r="1401" spans="1:13" x14ac:dyDescent="0.25">
      <c r="A1401" s="12">
        <v>830738</v>
      </c>
      <c r="B1401" s="12" t="s">
        <v>4498</v>
      </c>
      <c r="C1401" s="12" t="s">
        <v>758</v>
      </c>
      <c r="D1401" s="12" t="s">
        <v>1722</v>
      </c>
      <c r="E1401" s="12" t="s">
        <v>3124</v>
      </c>
      <c r="F1401" s="12" t="s">
        <v>1775</v>
      </c>
      <c r="G1401" s="12" t="s">
        <v>1743</v>
      </c>
      <c r="H1401" s="12" t="s">
        <v>1720</v>
      </c>
      <c r="I1401" s="12" t="s">
        <v>3351</v>
      </c>
      <c r="J1401" s="12">
        <v>0</v>
      </c>
      <c r="M1401" s="12" t="s">
        <v>3118</v>
      </c>
    </row>
    <row r="1402" spans="1:13" x14ac:dyDescent="0.25">
      <c r="A1402" s="12">
        <v>9863</v>
      </c>
      <c r="B1402" s="12" t="s">
        <v>343</v>
      </c>
      <c r="C1402" s="12" t="s">
        <v>59</v>
      </c>
      <c r="D1402" s="12" t="s">
        <v>1722</v>
      </c>
      <c r="E1402" s="12" t="s">
        <v>3172</v>
      </c>
      <c r="F1402" s="12" t="s">
        <v>1974</v>
      </c>
      <c r="G1402" s="12" t="s">
        <v>1975</v>
      </c>
      <c r="H1402" s="12" t="s">
        <v>1782</v>
      </c>
      <c r="I1402" s="12" t="s">
        <v>3116</v>
      </c>
      <c r="J1402" s="12">
        <v>0</v>
      </c>
      <c r="L1402" s="12" t="s">
        <v>3216</v>
      </c>
      <c r="M1402" s="12" t="s">
        <v>3118</v>
      </c>
    </row>
    <row r="1403" spans="1:13" x14ac:dyDescent="0.25">
      <c r="A1403" s="12">
        <v>10781</v>
      </c>
      <c r="B1403" s="12" t="s">
        <v>2185</v>
      </c>
      <c r="C1403" s="12" t="s">
        <v>21</v>
      </c>
      <c r="D1403" s="12" t="s">
        <v>1722</v>
      </c>
      <c r="E1403" s="12" t="s">
        <v>3136</v>
      </c>
      <c r="F1403" s="12" t="s">
        <v>1815</v>
      </c>
      <c r="G1403" s="12" t="s">
        <v>1816</v>
      </c>
      <c r="H1403" s="12" t="s">
        <v>1725</v>
      </c>
      <c r="I1403" s="12" t="s">
        <v>3116</v>
      </c>
      <c r="J1403" s="12">
        <v>0</v>
      </c>
      <c r="L1403" s="12" t="s">
        <v>3117</v>
      </c>
      <c r="M1403" s="12" t="s">
        <v>3118</v>
      </c>
    </row>
    <row r="1404" spans="1:13" x14ac:dyDescent="0.25">
      <c r="A1404" s="12">
        <v>10797</v>
      </c>
      <c r="B1404" s="12" t="s">
        <v>344</v>
      </c>
      <c r="C1404" s="12" t="s">
        <v>56</v>
      </c>
      <c r="D1404" s="12" t="s">
        <v>1722</v>
      </c>
      <c r="E1404" s="12" t="s">
        <v>3128</v>
      </c>
      <c r="F1404" s="12" t="s">
        <v>1986</v>
      </c>
      <c r="G1404" s="12" t="s">
        <v>1987</v>
      </c>
      <c r="H1404" s="12" t="s">
        <v>1822</v>
      </c>
      <c r="I1404" s="12" t="s">
        <v>3116</v>
      </c>
      <c r="J1404" s="12">
        <v>0</v>
      </c>
      <c r="L1404" s="12" t="s">
        <v>3117</v>
      </c>
      <c r="M1404" s="12" t="s">
        <v>3118</v>
      </c>
    </row>
    <row r="1405" spans="1:13" x14ac:dyDescent="0.25">
      <c r="A1405" s="12">
        <v>56013</v>
      </c>
      <c r="B1405" s="12" t="s">
        <v>4499</v>
      </c>
      <c r="C1405" s="12" t="s">
        <v>43</v>
      </c>
      <c r="D1405" s="12" t="s">
        <v>1722</v>
      </c>
      <c r="E1405" s="12" t="s">
        <v>3274</v>
      </c>
      <c r="F1405" s="12" t="s">
        <v>2170</v>
      </c>
      <c r="G1405" s="12" t="s">
        <v>1878</v>
      </c>
      <c r="H1405" s="12" t="s">
        <v>1756</v>
      </c>
      <c r="I1405" s="12" t="s">
        <v>3129</v>
      </c>
      <c r="J1405" s="12">
        <v>0</v>
      </c>
      <c r="L1405" s="12" t="s">
        <v>3157</v>
      </c>
      <c r="M1405" s="12" t="s">
        <v>3118</v>
      </c>
    </row>
    <row r="1406" spans="1:13" x14ac:dyDescent="0.25">
      <c r="A1406" s="12">
        <v>10820</v>
      </c>
      <c r="B1406" s="12" t="s">
        <v>345</v>
      </c>
      <c r="C1406" s="12" t="s">
        <v>27</v>
      </c>
      <c r="D1406" s="12" t="s">
        <v>1722</v>
      </c>
      <c r="E1406" s="12" t="s">
        <v>3239</v>
      </c>
      <c r="F1406" s="12" t="s">
        <v>1735</v>
      </c>
      <c r="G1406" s="12" t="s">
        <v>1721</v>
      </c>
      <c r="H1406" s="12" t="s">
        <v>1720</v>
      </c>
      <c r="I1406" s="12" t="s">
        <v>3116</v>
      </c>
      <c r="J1406" s="12">
        <v>0</v>
      </c>
      <c r="L1406" s="12" t="s">
        <v>3117</v>
      </c>
      <c r="M1406" s="12" t="s">
        <v>3118</v>
      </c>
    </row>
    <row r="1407" spans="1:13" x14ac:dyDescent="0.25">
      <c r="A1407" s="12">
        <v>830739</v>
      </c>
      <c r="B1407" s="12" t="s">
        <v>4500</v>
      </c>
      <c r="C1407" s="12" t="s">
        <v>213</v>
      </c>
      <c r="D1407" s="12" t="s">
        <v>1722</v>
      </c>
      <c r="E1407" s="12" t="s">
        <v>3125</v>
      </c>
      <c r="F1407" s="12" t="s">
        <v>1877</v>
      </c>
      <c r="G1407" s="12" t="s">
        <v>1878</v>
      </c>
      <c r="H1407" s="12" t="s">
        <v>1756</v>
      </c>
      <c r="I1407" s="12" t="s">
        <v>3116</v>
      </c>
      <c r="J1407" s="12">
        <v>0</v>
      </c>
      <c r="M1407" s="12" t="s">
        <v>3118</v>
      </c>
    </row>
    <row r="1408" spans="1:13" x14ac:dyDescent="0.25">
      <c r="A1408" s="12">
        <v>10834</v>
      </c>
      <c r="B1408" s="12" t="s">
        <v>346</v>
      </c>
      <c r="C1408" s="12" t="s">
        <v>76</v>
      </c>
      <c r="D1408" s="12" t="s">
        <v>1722</v>
      </c>
      <c r="E1408" s="12" t="s">
        <v>3139</v>
      </c>
      <c r="F1408" s="12" t="s">
        <v>1737</v>
      </c>
      <c r="G1408" s="12" t="s">
        <v>1721</v>
      </c>
      <c r="H1408" s="12" t="s">
        <v>1720</v>
      </c>
      <c r="I1408" s="12" t="s">
        <v>3116</v>
      </c>
      <c r="J1408" s="12">
        <v>0</v>
      </c>
      <c r="L1408" s="12" t="s">
        <v>3117</v>
      </c>
      <c r="M1408" s="12" t="s">
        <v>3118</v>
      </c>
    </row>
    <row r="1409" spans="1:13" x14ac:dyDescent="0.25">
      <c r="A1409" s="12">
        <v>63525</v>
      </c>
      <c r="B1409" s="12" t="s">
        <v>2774</v>
      </c>
      <c r="C1409" s="12" t="s">
        <v>21</v>
      </c>
      <c r="D1409" s="12" t="s">
        <v>1722</v>
      </c>
      <c r="E1409" s="12" t="s">
        <v>3128</v>
      </c>
      <c r="F1409" s="12" t="s">
        <v>1868</v>
      </c>
      <c r="G1409" s="12" t="s">
        <v>1792</v>
      </c>
      <c r="H1409" s="12" t="s">
        <v>1822</v>
      </c>
      <c r="I1409" s="12" t="s">
        <v>3116</v>
      </c>
      <c r="J1409" s="12">
        <v>0</v>
      </c>
      <c r="L1409" s="12" t="s">
        <v>3127</v>
      </c>
      <c r="M1409" s="12" t="s">
        <v>3118</v>
      </c>
    </row>
    <row r="1410" spans="1:13" x14ac:dyDescent="0.25">
      <c r="A1410" s="12">
        <v>10791</v>
      </c>
      <c r="B1410" s="12" t="s">
        <v>2400</v>
      </c>
      <c r="C1410" s="12" t="s">
        <v>43</v>
      </c>
      <c r="D1410" s="12" t="s">
        <v>1722</v>
      </c>
      <c r="E1410" s="12" t="s">
        <v>3146</v>
      </c>
      <c r="F1410" s="12" t="s">
        <v>2010</v>
      </c>
      <c r="G1410" s="12" t="s">
        <v>1823</v>
      </c>
      <c r="H1410" s="12" t="s">
        <v>1822</v>
      </c>
      <c r="I1410" s="12" t="s">
        <v>3116</v>
      </c>
      <c r="J1410" s="12">
        <v>0</v>
      </c>
      <c r="L1410" s="12" t="s">
        <v>3157</v>
      </c>
      <c r="M1410" s="12" t="s">
        <v>3118</v>
      </c>
    </row>
    <row r="1411" spans="1:13" x14ac:dyDescent="0.25">
      <c r="A1411" s="12">
        <v>10871</v>
      </c>
      <c r="B1411" s="12" t="s">
        <v>347</v>
      </c>
      <c r="C1411" s="12" t="s">
        <v>21</v>
      </c>
      <c r="D1411" s="12" t="s">
        <v>1722</v>
      </c>
      <c r="E1411" s="12" t="s">
        <v>3146</v>
      </c>
      <c r="F1411" s="12" t="s">
        <v>1815</v>
      </c>
      <c r="G1411" s="12" t="s">
        <v>1816</v>
      </c>
      <c r="H1411" s="12" t="s">
        <v>1725</v>
      </c>
      <c r="I1411" s="12" t="s">
        <v>3116</v>
      </c>
      <c r="J1411" s="12">
        <v>0</v>
      </c>
      <c r="L1411" s="12" t="s">
        <v>4501</v>
      </c>
      <c r="M1411" s="12" t="s">
        <v>3118</v>
      </c>
    </row>
    <row r="1412" spans="1:13" x14ac:dyDescent="0.25">
      <c r="A1412" s="12">
        <v>55711</v>
      </c>
      <c r="B1412" s="12" t="s">
        <v>348</v>
      </c>
      <c r="C1412" s="12" t="s">
        <v>84</v>
      </c>
      <c r="D1412" s="12" t="s">
        <v>1722</v>
      </c>
      <c r="E1412" s="12" t="s">
        <v>3509</v>
      </c>
      <c r="F1412" s="12" t="s">
        <v>1771</v>
      </c>
      <c r="G1412" s="12" t="s">
        <v>1721</v>
      </c>
      <c r="H1412" s="12" t="s">
        <v>1720</v>
      </c>
      <c r="I1412" s="12" t="s">
        <v>3116</v>
      </c>
      <c r="J1412" s="12">
        <v>0</v>
      </c>
      <c r="L1412" s="12" t="s">
        <v>3300</v>
      </c>
      <c r="M1412" s="12" t="s">
        <v>3118</v>
      </c>
    </row>
    <row r="1413" spans="1:13" x14ac:dyDescent="0.25">
      <c r="A1413" s="12">
        <v>10882</v>
      </c>
      <c r="B1413" s="12" t="s">
        <v>4502</v>
      </c>
      <c r="C1413" s="12" t="s">
        <v>211</v>
      </c>
      <c r="D1413" s="12" t="s">
        <v>1722</v>
      </c>
      <c r="E1413" s="12" t="s">
        <v>3119</v>
      </c>
      <c r="F1413" s="12" t="s">
        <v>1943</v>
      </c>
      <c r="G1413" s="12" t="s">
        <v>1944</v>
      </c>
      <c r="H1413" s="12" t="s">
        <v>1782</v>
      </c>
      <c r="I1413" s="12" t="s">
        <v>3142</v>
      </c>
      <c r="J1413" s="12">
        <v>0</v>
      </c>
      <c r="L1413" s="12" t="s">
        <v>3117</v>
      </c>
      <c r="M1413" s="12" t="s">
        <v>3118</v>
      </c>
    </row>
    <row r="1414" spans="1:13" x14ac:dyDescent="0.25">
      <c r="A1414" s="12">
        <v>831855</v>
      </c>
      <c r="B1414" s="12" t="s">
        <v>4503</v>
      </c>
      <c r="C1414" s="12" t="s">
        <v>43</v>
      </c>
      <c r="D1414" s="12" t="s">
        <v>1722</v>
      </c>
      <c r="E1414" s="12" t="s">
        <v>3218</v>
      </c>
      <c r="F1414" s="12" t="s">
        <v>1789</v>
      </c>
      <c r="G1414" s="12" t="s">
        <v>1790</v>
      </c>
      <c r="H1414" s="12" t="s">
        <v>1720</v>
      </c>
      <c r="I1414" s="12" t="s">
        <v>3116</v>
      </c>
      <c r="J1414" s="12">
        <v>0</v>
      </c>
      <c r="L1414" s="12" t="s">
        <v>4504</v>
      </c>
      <c r="M1414" s="12" t="s">
        <v>4505</v>
      </c>
    </row>
    <row r="1415" spans="1:13" x14ac:dyDescent="0.25">
      <c r="A1415" s="12">
        <v>47036</v>
      </c>
      <c r="B1415" s="12" t="s">
        <v>4506</v>
      </c>
      <c r="C1415" s="12" t="s">
        <v>78</v>
      </c>
      <c r="D1415" s="12" t="s">
        <v>1722</v>
      </c>
      <c r="E1415" s="12" t="s">
        <v>3642</v>
      </c>
      <c r="F1415" s="12" t="s">
        <v>1870</v>
      </c>
      <c r="G1415" s="12" t="s">
        <v>1721</v>
      </c>
      <c r="H1415" s="12" t="s">
        <v>1720</v>
      </c>
      <c r="I1415" s="12" t="s">
        <v>3116</v>
      </c>
      <c r="J1415" s="12">
        <v>0</v>
      </c>
      <c r="L1415" s="12" t="s">
        <v>4064</v>
      </c>
      <c r="M1415" s="12" t="s">
        <v>3118</v>
      </c>
    </row>
    <row r="1416" spans="1:13" x14ac:dyDescent="0.25">
      <c r="A1416" s="12">
        <v>8548</v>
      </c>
      <c r="B1416" s="12" t="s">
        <v>2218</v>
      </c>
      <c r="C1416" s="12" t="s">
        <v>172</v>
      </c>
      <c r="D1416" s="12" t="s">
        <v>1722</v>
      </c>
      <c r="E1416" s="12" t="s">
        <v>3239</v>
      </c>
      <c r="F1416" s="12" t="s">
        <v>1807</v>
      </c>
      <c r="G1416" s="12" t="s">
        <v>1762</v>
      </c>
      <c r="H1416" s="12" t="s">
        <v>1782</v>
      </c>
      <c r="I1416" s="12" t="s">
        <v>1762</v>
      </c>
      <c r="J1416" s="12">
        <v>0</v>
      </c>
      <c r="L1416" s="12" t="s">
        <v>3842</v>
      </c>
      <c r="M1416" s="12" t="s">
        <v>3118</v>
      </c>
    </row>
    <row r="1417" spans="1:13" x14ac:dyDescent="0.25">
      <c r="A1417" s="12">
        <v>828352</v>
      </c>
      <c r="B1417" s="12" t="s">
        <v>4507</v>
      </c>
      <c r="C1417" s="12" t="s">
        <v>27</v>
      </c>
      <c r="D1417" s="12" t="s">
        <v>1722</v>
      </c>
      <c r="E1417" s="12" t="s">
        <v>3218</v>
      </c>
      <c r="F1417" s="12" t="s">
        <v>1962</v>
      </c>
      <c r="G1417" s="12" t="s">
        <v>1837</v>
      </c>
      <c r="H1417" s="12" t="s">
        <v>1725</v>
      </c>
      <c r="I1417" s="12" t="s">
        <v>3116</v>
      </c>
      <c r="J1417" s="12">
        <v>0</v>
      </c>
      <c r="M1417" s="12" t="s">
        <v>3118</v>
      </c>
    </row>
    <row r="1418" spans="1:13" x14ac:dyDescent="0.25">
      <c r="A1418" s="12">
        <v>11017</v>
      </c>
      <c r="B1418" s="12" t="s">
        <v>2401</v>
      </c>
      <c r="C1418" s="12" t="s">
        <v>27</v>
      </c>
      <c r="D1418" s="12" t="s">
        <v>1722</v>
      </c>
      <c r="E1418" s="12" t="s">
        <v>3128</v>
      </c>
      <c r="F1418" s="12" t="s">
        <v>1859</v>
      </c>
      <c r="G1418" s="12" t="s">
        <v>1823</v>
      </c>
      <c r="H1418" s="12" t="s">
        <v>1822</v>
      </c>
      <c r="I1418" s="12" t="s">
        <v>3116</v>
      </c>
      <c r="J1418" s="12">
        <v>0</v>
      </c>
      <c r="L1418" s="12" t="s">
        <v>3454</v>
      </c>
      <c r="M1418" s="12" t="s">
        <v>3118</v>
      </c>
    </row>
    <row r="1419" spans="1:13" x14ac:dyDescent="0.25">
      <c r="A1419" s="12">
        <v>22270</v>
      </c>
      <c r="B1419" s="12" t="s">
        <v>349</v>
      </c>
      <c r="C1419" s="12" t="s">
        <v>172</v>
      </c>
      <c r="D1419" s="12" t="s">
        <v>1722</v>
      </c>
      <c r="E1419" s="12" t="s">
        <v>3146</v>
      </c>
      <c r="F1419" s="12" t="s">
        <v>1749</v>
      </c>
      <c r="G1419" s="12" t="s">
        <v>1746</v>
      </c>
      <c r="H1419" s="12" t="s">
        <v>1720</v>
      </c>
      <c r="I1419" s="12" t="s">
        <v>3116</v>
      </c>
      <c r="J1419" s="12">
        <v>0</v>
      </c>
      <c r="L1419" s="12" t="s">
        <v>3842</v>
      </c>
      <c r="M1419" s="12" t="s">
        <v>3118</v>
      </c>
    </row>
    <row r="1420" spans="1:13" x14ac:dyDescent="0.25">
      <c r="A1420" s="12">
        <v>38043</v>
      </c>
      <c r="B1420" s="12" t="s">
        <v>1977</v>
      </c>
      <c r="C1420" s="12" t="s">
        <v>136</v>
      </c>
      <c r="D1420" s="12" t="s">
        <v>1722</v>
      </c>
      <c r="E1420" s="12" t="s">
        <v>3119</v>
      </c>
      <c r="F1420" s="12" t="s">
        <v>1877</v>
      </c>
      <c r="G1420" s="12" t="s">
        <v>1878</v>
      </c>
      <c r="H1420" s="12" t="s">
        <v>1756</v>
      </c>
      <c r="I1420" s="12" t="s">
        <v>3116</v>
      </c>
      <c r="J1420" s="12">
        <v>0</v>
      </c>
      <c r="L1420" s="12" t="s">
        <v>3237</v>
      </c>
      <c r="M1420" s="12" t="s">
        <v>3118</v>
      </c>
    </row>
    <row r="1421" spans="1:13" x14ac:dyDescent="0.25">
      <c r="A1421" s="12">
        <v>31497</v>
      </c>
      <c r="B1421" s="12" t="s">
        <v>350</v>
      </c>
      <c r="C1421" s="12" t="s">
        <v>27</v>
      </c>
      <c r="D1421" s="12" t="s">
        <v>1722</v>
      </c>
      <c r="E1421" s="12" t="s">
        <v>3168</v>
      </c>
      <c r="F1421" s="12" t="s">
        <v>1784</v>
      </c>
      <c r="G1421" s="12" t="s">
        <v>1785</v>
      </c>
      <c r="H1421" s="12" t="s">
        <v>1725</v>
      </c>
      <c r="I1421" s="12" t="s">
        <v>3116</v>
      </c>
      <c r="J1421" s="12">
        <v>0</v>
      </c>
      <c r="L1421" s="12" t="s">
        <v>3117</v>
      </c>
      <c r="M1421" s="12" t="s">
        <v>3118</v>
      </c>
    </row>
    <row r="1422" spans="1:13" x14ac:dyDescent="0.25">
      <c r="A1422" s="12">
        <v>61180</v>
      </c>
      <c r="B1422" s="12" t="s">
        <v>2757</v>
      </c>
      <c r="C1422" s="12" t="s">
        <v>27</v>
      </c>
      <c r="D1422" s="12" t="s">
        <v>1722</v>
      </c>
      <c r="E1422" s="12" t="s">
        <v>3134</v>
      </c>
      <c r="F1422" s="12" t="s">
        <v>1771</v>
      </c>
      <c r="G1422" s="12" t="s">
        <v>1721</v>
      </c>
      <c r="H1422" s="12" t="s">
        <v>1720</v>
      </c>
      <c r="I1422" s="12" t="s">
        <v>3116</v>
      </c>
      <c r="J1422" s="12">
        <v>0</v>
      </c>
      <c r="L1422" s="12" t="s">
        <v>3117</v>
      </c>
      <c r="M1422" s="12" t="s">
        <v>3118</v>
      </c>
    </row>
    <row r="1423" spans="1:13" x14ac:dyDescent="0.25">
      <c r="A1423" s="12">
        <v>827021</v>
      </c>
      <c r="B1423" s="12" t="s">
        <v>351</v>
      </c>
      <c r="C1423" s="12" t="s">
        <v>92</v>
      </c>
      <c r="D1423" s="12" t="s">
        <v>1722</v>
      </c>
      <c r="E1423" s="12" t="s">
        <v>3134</v>
      </c>
      <c r="F1423" s="12" t="s">
        <v>1789</v>
      </c>
      <c r="G1423" s="12" t="s">
        <v>1790</v>
      </c>
      <c r="H1423" s="12" t="s">
        <v>1720</v>
      </c>
      <c r="I1423" s="12" t="s">
        <v>3116</v>
      </c>
      <c r="J1423" s="12">
        <v>0</v>
      </c>
      <c r="L1423" s="12" t="s">
        <v>4508</v>
      </c>
      <c r="M1423" s="12" t="s">
        <v>4509</v>
      </c>
    </row>
    <row r="1424" spans="1:13" x14ac:dyDescent="0.25">
      <c r="A1424" s="12">
        <v>11048</v>
      </c>
      <c r="B1424" s="12" t="s">
        <v>648</v>
      </c>
      <c r="C1424" s="12" t="s">
        <v>165</v>
      </c>
      <c r="D1424" s="12" t="s">
        <v>1722</v>
      </c>
      <c r="E1424" s="12" t="s">
        <v>3139</v>
      </c>
      <c r="F1424" s="12" t="s">
        <v>1759</v>
      </c>
      <c r="G1424" s="12" t="s">
        <v>1760</v>
      </c>
      <c r="H1424" s="12" t="s">
        <v>1753</v>
      </c>
      <c r="I1424" s="12" t="s">
        <v>3116</v>
      </c>
      <c r="J1424" s="12">
        <v>0</v>
      </c>
      <c r="L1424" s="12" t="s">
        <v>3117</v>
      </c>
      <c r="M1424" s="12" t="s">
        <v>3118</v>
      </c>
    </row>
    <row r="1425" spans="1:13" x14ac:dyDescent="0.25">
      <c r="A1425" s="12">
        <v>11049</v>
      </c>
      <c r="B1425" s="12" t="s">
        <v>1149</v>
      </c>
      <c r="C1425" s="12" t="s">
        <v>52</v>
      </c>
      <c r="D1425" s="12" t="s">
        <v>1722</v>
      </c>
      <c r="E1425" s="12" t="s">
        <v>3166</v>
      </c>
      <c r="F1425" s="12" t="s">
        <v>1863</v>
      </c>
      <c r="G1425" s="12" t="s">
        <v>1865</v>
      </c>
      <c r="H1425" s="12" t="s">
        <v>1864</v>
      </c>
      <c r="I1425" s="12" t="s">
        <v>3240</v>
      </c>
      <c r="J1425" s="12">
        <v>0</v>
      </c>
      <c r="L1425" s="12" t="s">
        <v>3325</v>
      </c>
      <c r="M1425" s="12" t="s">
        <v>3118</v>
      </c>
    </row>
    <row r="1426" spans="1:13" x14ac:dyDescent="0.25">
      <c r="A1426" s="12">
        <v>11053</v>
      </c>
      <c r="B1426" s="12" t="s">
        <v>4510</v>
      </c>
      <c r="C1426" s="12" t="s">
        <v>52</v>
      </c>
      <c r="D1426" s="12" t="s">
        <v>1722</v>
      </c>
      <c r="E1426" s="12" t="s">
        <v>3128</v>
      </c>
      <c r="F1426" s="12" t="s">
        <v>1797</v>
      </c>
      <c r="G1426" s="12" t="s">
        <v>1783</v>
      </c>
      <c r="H1426" s="12" t="s">
        <v>1782</v>
      </c>
      <c r="I1426" s="12" t="s">
        <v>3142</v>
      </c>
      <c r="J1426" s="12">
        <v>0</v>
      </c>
      <c r="L1426" s="12" t="s">
        <v>4511</v>
      </c>
      <c r="M1426" s="12" t="s">
        <v>4512</v>
      </c>
    </row>
    <row r="1427" spans="1:13" x14ac:dyDescent="0.25">
      <c r="A1427" s="12">
        <v>71698</v>
      </c>
      <c r="B1427" s="12" t="s">
        <v>4513</v>
      </c>
      <c r="C1427" s="12" t="s">
        <v>84</v>
      </c>
      <c r="D1427" s="12" t="s">
        <v>1722</v>
      </c>
      <c r="E1427" s="12" t="s">
        <v>3829</v>
      </c>
      <c r="F1427" s="12" t="s">
        <v>1851</v>
      </c>
      <c r="G1427" s="12" t="s">
        <v>1852</v>
      </c>
      <c r="H1427" s="12" t="s">
        <v>1720</v>
      </c>
      <c r="I1427" s="12" t="s">
        <v>3116</v>
      </c>
      <c r="J1427" s="12">
        <v>0</v>
      </c>
      <c r="L1427" s="12" t="s">
        <v>3182</v>
      </c>
      <c r="M1427" s="12" t="s">
        <v>3118</v>
      </c>
    </row>
    <row r="1428" spans="1:13" x14ac:dyDescent="0.25">
      <c r="A1428" s="12">
        <v>21216</v>
      </c>
      <c r="B1428" s="12" t="s">
        <v>4514</v>
      </c>
      <c r="C1428" s="12" t="s">
        <v>172</v>
      </c>
      <c r="D1428" s="12" t="s">
        <v>1722</v>
      </c>
      <c r="E1428" s="12" t="s">
        <v>3146</v>
      </c>
      <c r="F1428" s="12" t="s">
        <v>1728</v>
      </c>
      <c r="G1428" s="12" t="s">
        <v>1729</v>
      </c>
      <c r="H1428" s="12" t="s">
        <v>1720</v>
      </c>
      <c r="I1428" s="12" t="s">
        <v>3116</v>
      </c>
      <c r="J1428" s="12">
        <v>0</v>
      </c>
      <c r="L1428" s="12" t="s">
        <v>3743</v>
      </c>
      <c r="M1428" s="12" t="s">
        <v>3118</v>
      </c>
    </row>
    <row r="1429" spans="1:13" x14ac:dyDescent="0.25">
      <c r="A1429" s="12">
        <v>11085</v>
      </c>
      <c r="B1429" s="12" t="s">
        <v>2183</v>
      </c>
      <c r="C1429" s="12" t="s">
        <v>27</v>
      </c>
      <c r="D1429" s="12" t="s">
        <v>1722</v>
      </c>
      <c r="E1429" s="12" t="s">
        <v>3128</v>
      </c>
      <c r="F1429" s="12" t="s">
        <v>1807</v>
      </c>
      <c r="G1429" s="12" t="s">
        <v>1762</v>
      </c>
      <c r="H1429" s="12" t="s">
        <v>1782</v>
      </c>
      <c r="I1429" s="12" t="s">
        <v>1762</v>
      </c>
      <c r="J1429" s="12">
        <v>0</v>
      </c>
      <c r="L1429" s="12" t="s">
        <v>4040</v>
      </c>
      <c r="M1429" s="12" t="s">
        <v>3118</v>
      </c>
    </row>
    <row r="1430" spans="1:13" x14ac:dyDescent="0.25">
      <c r="A1430" s="12">
        <v>51909</v>
      </c>
      <c r="B1430" s="12" t="s">
        <v>352</v>
      </c>
      <c r="C1430" s="12" t="s">
        <v>27</v>
      </c>
      <c r="D1430" s="12" t="s">
        <v>1722</v>
      </c>
      <c r="E1430" s="12" t="s">
        <v>3134</v>
      </c>
      <c r="F1430" s="12" t="s">
        <v>1766</v>
      </c>
      <c r="G1430" s="12" t="s">
        <v>1767</v>
      </c>
      <c r="H1430" s="12" t="s">
        <v>1756</v>
      </c>
      <c r="I1430" s="12" t="s">
        <v>3129</v>
      </c>
      <c r="J1430" s="12">
        <v>0</v>
      </c>
      <c r="L1430" s="12" t="s">
        <v>3117</v>
      </c>
      <c r="M1430" s="12" t="s">
        <v>3118</v>
      </c>
    </row>
    <row r="1431" spans="1:13" x14ac:dyDescent="0.25">
      <c r="A1431" s="12">
        <v>56209</v>
      </c>
      <c r="B1431" s="12" t="s">
        <v>4515</v>
      </c>
      <c r="C1431" s="12" t="s">
        <v>31</v>
      </c>
      <c r="D1431" s="12" t="s">
        <v>1722</v>
      </c>
      <c r="E1431" s="12" t="s">
        <v>3166</v>
      </c>
      <c r="F1431" s="12" t="s">
        <v>1728</v>
      </c>
      <c r="G1431" s="12" t="s">
        <v>1729</v>
      </c>
      <c r="H1431" s="12" t="s">
        <v>1720</v>
      </c>
      <c r="I1431" s="12" t="s">
        <v>3116</v>
      </c>
      <c r="J1431" s="12">
        <v>0</v>
      </c>
      <c r="L1431" s="12" t="s">
        <v>3120</v>
      </c>
      <c r="M1431" s="12" t="s">
        <v>3118</v>
      </c>
    </row>
    <row r="1432" spans="1:13" x14ac:dyDescent="0.25">
      <c r="A1432" s="12">
        <v>40342</v>
      </c>
      <c r="B1432" s="12" t="s">
        <v>353</v>
      </c>
      <c r="C1432" s="12" t="s">
        <v>27</v>
      </c>
      <c r="D1432" s="12" t="s">
        <v>1722</v>
      </c>
      <c r="E1432" s="12" t="s">
        <v>3282</v>
      </c>
      <c r="F1432" s="12" t="s">
        <v>1860</v>
      </c>
      <c r="G1432" s="12" t="s">
        <v>1816</v>
      </c>
      <c r="H1432" s="12" t="s">
        <v>1725</v>
      </c>
      <c r="I1432" s="12" t="s">
        <v>3116</v>
      </c>
      <c r="J1432" s="12">
        <v>0</v>
      </c>
      <c r="L1432" s="12" t="s">
        <v>4516</v>
      </c>
      <c r="M1432" s="12" t="s">
        <v>4517</v>
      </c>
    </row>
    <row r="1433" spans="1:13" x14ac:dyDescent="0.25">
      <c r="A1433" s="12">
        <v>21438</v>
      </c>
      <c r="B1433" s="12" t="s">
        <v>1153</v>
      </c>
      <c r="C1433" s="12" t="s">
        <v>48</v>
      </c>
      <c r="D1433" s="12" t="s">
        <v>1722</v>
      </c>
      <c r="E1433" s="12" t="s">
        <v>3128</v>
      </c>
      <c r="F1433" s="12" t="s">
        <v>1815</v>
      </c>
      <c r="G1433" s="12" t="s">
        <v>1816</v>
      </c>
      <c r="H1433" s="12" t="s">
        <v>1725</v>
      </c>
      <c r="I1433" s="12" t="s">
        <v>3116</v>
      </c>
      <c r="J1433" s="12">
        <v>0</v>
      </c>
      <c r="L1433" s="12" t="s">
        <v>4518</v>
      </c>
      <c r="M1433" s="12" t="s">
        <v>4519</v>
      </c>
    </row>
    <row r="1434" spans="1:13" x14ac:dyDescent="0.25">
      <c r="A1434" s="12">
        <v>21925</v>
      </c>
      <c r="B1434" s="12" t="s">
        <v>2042</v>
      </c>
      <c r="C1434" s="12" t="s">
        <v>78</v>
      </c>
      <c r="D1434" s="12" t="s">
        <v>1722</v>
      </c>
      <c r="E1434" s="12" t="s">
        <v>3119</v>
      </c>
      <c r="F1434" s="12" t="s">
        <v>1771</v>
      </c>
      <c r="G1434" s="12" t="s">
        <v>1721</v>
      </c>
      <c r="H1434" s="12" t="s">
        <v>1720</v>
      </c>
      <c r="I1434" s="12" t="s">
        <v>3116</v>
      </c>
      <c r="J1434" s="12">
        <v>0</v>
      </c>
      <c r="L1434" s="12" t="s">
        <v>3392</v>
      </c>
      <c r="M1434" s="12" t="s">
        <v>3118</v>
      </c>
    </row>
    <row r="1435" spans="1:13" x14ac:dyDescent="0.25">
      <c r="A1435" s="12">
        <v>11141</v>
      </c>
      <c r="B1435" s="12" t="s">
        <v>4520</v>
      </c>
      <c r="C1435" s="12" t="s">
        <v>27</v>
      </c>
      <c r="D1435" s="12" t="s">
        <v>1722</v>
      </c>
      <c r="E1435" s="12" t="s">
        <v>3166</v>
      </c>
      <c r="F1435" s="12" t="s">
        <v>2179</v>
      </c>
      <c r="G1435" s="12" t="s">
        <v>1823</v>
      </c>
      <c r="H1435" s="12" t="s">
        <v>1822</v>
      </c>
      <c r="I1435" s="12" t="s">
        <v>3116</v>
      </c>
      <c r="J1435" s="12">
        <v>0</v>
      </c>
      <c r="L1435" s="12" t="s">
        <v>3117</v>
      </c>
      <c r="M1435" s="12" t="s">
        <v>3118</v>
      </c>
    </row>
    <row r="1436" spans="1:13" x14ac:dyDescent="0.25">
      <c r="A1436" s="12">
        <v>50088</v>
      </c>
      <c r="B1436" s="12" t="s">
        <v>4521</v>
      </c>
      <c r="C1436" s="12" t="s">
        <v>48</v>
      </c>
      <c r="D1436" s="12" t="s">
        <v>1722</v>
      </c>
      <c r="E1436" s="12" t="s">
        <v>3211</v>
      </c>
      <c r="F1436" s="12" t="s">
        <v>1984</v>
      </c>
      <c r="G1436" s="12" t="s">
        <v>1816</v>
      </c>
      <c r="H1436" s="12" t="s">
        <v>1725</v>
      </c>
      <c r="I1436" s="12" t="s">
        <v>3116</v>
      </c>
      <c r="J1436" s="12">
        <v>0</v>
      </c>
      <c r="L1436" s="12" t="s">
        <v>4522</v>
      </c>
      <c r="M1436" s="12" t="s">
        <v>3118</v>
      </c>
    </row>
    <row r="1437" spans="1:13" x14ac:dyDescent="0.25">
      <c r="A1437" s="12">
        <v>11160</v>
      </c>
      <c r="B1437" s="12" t="s">
        <v>4523</v>
      </c>
      <c r="C1437" s="12" t="s">
        <v>56</v>
      </c>
      <c r="D1437" s="12" t="s">
        <v>1722</v>
      </c>
      <c r="E1437" s="12" t="s">
        <v>3146</v>
      </c>
      <c r="F1437" s="12" t="s">
        <v>1732</v>
      </c>
      <c r="G1437" s="12" t="s">
        <v>1731</v>
      </c>
      <c r="H1437" s="12" t="s">
        <v>1720</v>
      </c>
      <c r="I1437" s="12" t="s">
        <v>3116</v>
      </c>
      <c r="J1437" s="12">
        <v>0</v>
      </c>
      <c r="L1437" s="12" t="s">
        <v>4524</v>
      </c>
      <c r="M1437" s="12" t="s">
        <v>4525</v>
      </c>
    </row>
    <row r="1438" spans="1:13" x14ac:dyDescent="0.25">
      <c r="A1438" s="12">
        <v>11268</v>
      </c>
      <c r="B1438" s="12" t="s">
        <v>649</v>
      </c>
      <c r="C1438" s="12" t="s">
        <v>650</v>
      </c>
      <c r="D1438" s="12" t="s">
        <v>1722</v>
      </c>
      <c r="E1438" s="12" t="s">
        <v>3130</v>
      </c>
      <c r="F1438" s="12" t="s">
        <v>1784</v>
      </c>
      <c r="G1438" s="12" t="s">
        <v>1785</v>
      </c>
      <c r="H1438" s="12" t="s">
        <v>1725</v>
      </c>
      <c r="I1438" s="12" t="s">
        <v>3116</v>
      </c>
      <c r="J1438" s="12">
        <v>0</v>
      </c>
      <c r="L1438" s="12" t="s">
        <v>3140</v>
      </c>
      <c r="M1438" s="12" t="s">
        <v>3118</v>
      </c>
    </row>
    <row r="1439" spans="1:13" x14ac:dyDescent="0.25">
      <c r="A1439" s="12">
        <v>11267</v>
      </c>
      <c r="B1439" s="12" t="s">
        <v>2182</v>
      </c>
      <c r="C1439" s="12" t="s">
        <v>252</v>
      </c>
      <c r="D1439" s="12" t="s">
        <v>1722</v>
      </c>
      <c r="E1439" s="12" t="s">
        <v>3458</v>
      </c>
      <c r="F1439" s="12" t="s">
        <v>1738</v>
      </c>
      <c r="G1439" s="12" t="s">
        <v>1739</v>
      </c>
      <c r="H1439" s="12" t="s">
        <v>1720</v>
      </c>
      <c r="I1439" s="12" t="s">
        <v>3232</v>
      </c>
      <c r="J1439" s="12">
        <v>0</v>
      </c>
      <c r="L1439" s="12" t="s">
        <v>3117</v>
      </c>
      <c r="M1439" s="12" t="s">
        <v>3118</v>
      </c>
    </row>
    <row r="1440" spans="1:13" x14ac:dyDescent="0.25">
      <c r="A1440" s="12">
        <v>32000</v>
      </c>
      <c r="B1440" s="12" t="s">
        <v>4526</v>
      </c>
      <c r="C1440" s="12" t="s">
        <v>252</v>
      </c>
      <c r="D1440" s="12" t="s">
        <v>1722</v>
      </c>
      <c r="E1440" s="12" t="s">
        <v>3146</v>
      </c>
      <c r="F1440" s="12" t="s">
        <v>1815</v>
      </c>
      <c r="G1440" s="12" t="s">
        <v>1816</v>
      </c>
      <c r="H1440" s="12" t="s">
        <v>1725</v>
      </c>
      <c r="I1440" s="12" t="s">
        <v>3116</v>
      </c>
      <c r="J1440" s="12">
        <v>0</v>
      </c>
      <c r="L1440" s="12" t="s">
        <v>3117</v>
      </c>
      <c r="M1440" s="12" t="s">
        <v>3118</v>
      </c>
    </row>
    <row r="1441" spans="1:13" x14ac:dyDescent="0.25">
      <c r="A1441" s="12">
        <v>47918</v>
      </c>
      <c r="B1441" s="12" t="s">
        <v>1156</v>
      </c>
      <c r="C1441" s="12" t="s">
        <v>252</v>
      </c>
      <c r="D1441" s="12" t="s">
        <v>1722</v>
      </c>
      <c r="E1441" s="12" t="s">
        <v>3128</v>
      </c>
      <c r="F1441" s="12" t="s">
        <v>1912</v>
      </c>
      <c r="G1441" s="12" t="s">
        <v>1913</v>
      </c>
      <c r="H1441" s="12" t="s">
        <v>1764</v>
      </c>
      <c r="I1441" s="12" t="s">
        <v>3116</v>
      </c>
      <c r="J1441" s="12">
        <v>0</v>
      </c>
      <c r="L1441" s="12" t="s">
        <v>3144</v>
      </c>
      <c r="M1441" s="12" t="s">
        <v>3118</v>
      </c>
    </row>
    <row r="1442" spans="1:13" x14ac:dyDescent="0.25">
      <c r="A1442" s="12">
        <v>52820</v>
      </c>
      <c r="B1442" s="12" t="s">
        <v>4527</v>
      </c>
      <c r="C1442" s="12" t="s">
        <v>252</v>
      </c>
      <c r="D1442" s="12" t="s">
        <v>1722</v>
      </c>
      <c r="E1442" s="12" t="s">
        <v>3255</v>
      </c>
      <c r="F1442" s="12" t="s">
        <v>1797</v>
      </c>
      <c r="G1442" s="12" t="s">
        <v>1783</v>
      </c>
      <c r="H1442" s="12" t="s">
        <v>1782</v>
      </c>
      <c r="I1442" s="12" t="s">
        <v>3152</v>
      </c>
      <c r="J1442" s="12">
        <v>0</v>
      </c>
      <c r="L1442" s="12" t="s">
        <v>3144</v>
      </c>
      <c r="M1442" s="12" t="s">
        <v>3118</v>
      </c>
    </row>
    <row r="1443" spans="1:13" x14ac:dyDescent="0.25">
      <c r="A1443" s="12">
        <v>63535</v>
      </c>
      <c r="B1443" s="12" t="s">
        <v>354</v>
      </c>
      <c r="C1443" s="12" t="s">
        <v>111</v>
      </c>
      <c r="D1443" s="12" t="s">
        <v>1722</v>
      </c>
      <c r="E1443" s="12" t="s">
        <v>3128</v>
      </c>
      <c r="F1443" s="12" t="s">
        <v>1830</v>
      </c>
      <c r="G1443" s="12" t="s">
        <v>1831</v>
      </c>
      <c r="H1443" s="12" t="s">
        <v>1827</v>
      </c>
      <c r="I1443" s="12" t="s">
        <v>3131</v>
      </c>
      <c r="J1443" s="12">
        <v>0</v>
      </c>
      <c r="L1443" s="12" t="s">
        <v>4528</v>
      </c>
      <c r="M1443" s="12" t="s">
        <v>4529</v>
      </c>
    </row>
    <row r="1444" spans="1:13" x14ac:dyDescent="0.25">
      <c r="A1444" s="12">
        <v>31285</v>
      </c>
      <c r="B1444" s="12" t="s">
        <v>1158</v>
      </c>
      <c r="C1444" s="12" t="s">
        <v>92</v>
      </c>
      <c r="D1444" s="12" t="s">
        <v>1722</v>
      </c>
      <c r="E1444" s="12" t="s">
        <v>3124</v>
      </c>
      <c r="F1444" s="12" t="s">
        <v>2079</v>
      </c>
      <c r="G1444" s="12" t="s">
        <v>1765</v>
      </c>
      <c r="H1444" s="12" t="s">
        <v>1764</v>
      </c>
      <c r="I1444" s="12" t="s">
        <v>3116</v>
      </c>
      <c r="J1444" s="12">
        <v>0</v>
      </c>
      <c r="L1444" s="12" t="s">
        <v>3117</v>
      </c>
      <c r="M1444" s="12" t="s">
        <v>3118</v>
      </c>
    </row>
    <row r="1445" spans="1:13" x14ac:dyDescent="0.25">
      <c r="A1445" s="12">
        <v>68198</v>
      </c>
      <c r="B1445" s="12" t="s">
        <v>1159</v>
      </c>
      <c r="C1445" s="12" t="s">
        <v>39</v>
      </c>
      <c r="D1445" s="12" t="s">
        <v>1722</v>
      </c>
      <c r="E1445" s="12" t="s">
        <v>3115</v>
      </c>
      <c r="F1445" s="12" t="s">
        <v>1859</v>
      </c>
      <c r="G1445" s="12" t="s">
        <v>1823</v>
      </c>
      <c r="H1445" s="12" t="s">
        <v>1822</v>
      </c>
      <c r="I1445" s="12" t="s">
        <v>3116</v>
      </c>
      <c r="J1445" s="12">
        <v>0</v>
      </c>
      <c r="L1445" s="12" t="s">
        <v>3151</v>
      </c>
      <c r="M1445" s="12" t="s">
        <v>3118</v>
      </c>
    </row>
    <row r="1446" spans="1:13" x14ac:dyDescent="0.25">
      <c r="A1446" s="12">
        <v>40611</v>
      </c>
      <c r="B1446" s="12" t="s">
        <v>4530</v>
      </c>
      <c r="C1446" s="12" t="s">
        <v>43</v>
      </c>
      <c r="D1446" s="12" t="s">
        <v>1722</v>
      </c>
      <c r="E1446" s="12" t="s">
        <v>3119</v>
      </c>
      <c r="F1446" s="12" t="s">
        <v>1775</v>
      </c>
      <c r="G1446" s="12" t="s">
        <v>1743</v>
      </c>
      <c r="H1446" s="12" t="s">
        <v>1720</v>
      </c>
      <c r="I1446" s="12" t="s">
        <v>3351</v>
      </c>
      <c r="J1446" s="12">
        <v>0</v>
      </c>
      <c r="L1446" s="12" t="s">
        <v>3157</v>
      </c>
      <c r="M1446" s="12" t="s">
        <v>3118</v>
      </c>
    </row>
    <row r="1447" spans="1:13" x14ac:dyDescent="0.25">
      <c r="A1447" s="12">
        <v>40344</v>
      </c>
      <c r="B1447" s="12" t="s">
        <v>1163</v>
      </c>
      <c r="C1447" s="12" t="s">
        <v>27</v>
      </c>
      <c r="D1447" s="12" t="s">
        <v>1722</v>
      </c>
      <c r="E1447" s="12" t="s">
        <v>3115</v>
      </c>
      <c r="F1447" s="12" t="s">
        <v>1836</v>
      </c>
      <c r="G1447" s="12" t="s">
        <v>1837</v>
      </c>
      <c r="H1447" s="12" t="s">
        <v>1725</v>
      </c>
      <c r="I1447" s="12" t="s">
        <v>3116</v>
      </c>
      <c r="J1447" s="12">
        <v>0</v>
      </c>
      <c r="L1447" s="12" t="s">
        <v>3117</v>
      </c>
      <c r="M1447" s="12" t="s">
        <v>3118</v>
      </c>
    </row>
    <row r="1448" spans="1:13" x14ac:dyDescent="0.25">
      <c r="A1448" s="12">
        <v>11332</v>
      </c>
      <c r="B1448" s="12" t="s">
        <v>1164</v>
      </c>
      <c r="C1448" s="12" t="s">
        <v>56</v>
      </c>
      <c r="D1448" s="12" t="s">
        <v>1722</v>
      </c>
      <c r="E1448" s="12" t="s">
        <v>3274</v>
      </c>
      <c r="F1448" s="12" t="s">
        <v>1817</v>
      </c>
      <c r="G1448" s="12" t="s">
        <v>1816</v>
      </c>
      <c r="H1448" s="12" t="s">
        <v>1725</v>
      </c>
      <c r="I1448" s="12" t="s">
        <v>3116</v>
      </c>
      <c r="J1448" s="12">
        <v>0</v>
      </c>
      <c r="L1448" s="12" t="s">
        <v>3120</v>
      </c>
      <c r="M1448" s="12" t="s">
        <v>3118</v>
      </c>
    </row>
    <row r="1449" spans="1:13" x14ac:dyDescent="0.25">
      <c r="A1449" s="12">
        <v>11335</v>
      </c>
      <c r="B1449" s="12" t="s">
        <v>651</v>
      </c>
      <c r="C1449" s="12" t="s">
        <v>36</v>
      </c>
      <c r="D1449" s="12" t="s">
        <v>1722</v>
      </c>
      <c r="E1449" s="12" t="s">
        <v>3134</v>
      </c>
      <c r="F1449" s="12" t="s">
        <v>1817</v>
      </c>
      <c r="G1449" s="12" t="s">
        <v>1816</v>
      </c>
      <c r="H1449" s="12" t="s">
        <v>1725</v>
      </c>
      <c r="I1449" s="12" t="s">
        <v>3116</v>
      </c>
      <c r="J1449" s="12">
        <v>0</v>
      </c>
      <c r="L1449" s="12" t="s">
        <v>3120</v>
      </c>
      <c r="M1449" s="12" t="s">
        <v>3118</v>
      </c>
    </row>
    <row r="1450" spans="1:13" x14ac:dyDescent="0.25">
      <c r="A1450" s="12">
        <v>11336</v>
      </c>
      <c r="B1450" s="12" t="s">
        <v>1165</v>
      </c>
      <c r="C1450" s="12" t="s">
        <v>56</v>
      </c>
      <c r="D1450" s="12" t="s">
        <v>1722</v>
      </c>
      <c r="E1450" s="12" t="s">
        <v>3128</v>
      </c>
      <c r="F1450" s="12" t="s">
        <v>1887</v>
      </c>
      <c r="G1450" s="12" t="s">
        <v>1849</v>
      </c>
      <c r="H1450" s="12" t="s">
        <v>1819</v>
      </c>
      <c r="I1450" s="12" t="s">
        <v>3126</v>
      </c>
      <c r="J1450" s="12">
        <v>0</v>
      </c>
      <c r="L1450" s="12" t="s">
        <v>4531</v>
      </c>
      <c r="M1450" s="12" t="s">
        <v>4532</v>
      </c>
    </row>
    <row r="1451" spans="1:13" x14ac:dyDescent="0.25">
      <c r="A1451" s="12">
        <v>56207</v>
      </c>
      <c r="B1451" s="12" t="s">
        <v>4533</v>
      </c>
      <c r="C1451" s="12" t="s">
        <v>31</v>
      </c>
      <c r="D1451" s="12" t="s">
        <v>1722</v>
      </c>
      <c r="E1451" s="12" t="s">
        <v>3130</v>
      </c>
      <c r="F1451" s="12" t="s">
        <v>1811</v>
      </c>
      <c r="G1451" s="12" t="s">
        <v>1762</v>
      </c>
      <c r="H1451" s="12" t="s">
        <v>1782</v>
      </c>
      <c r="I1451" s="12" t="s">
        <v>1762</v>
      </c>
      <c r="J1451" s="12">
        <v>0</v>
      </c>
      <c r="L1451" s="12" t="s">
        <v>2341</v>
      </c>
      <c r="M1451" s="12" t="s">
        <v>4534</v>
      </c>
    </row>
    <row r="1452" spans="1:13" x14ac:dyDescent="0.25">
      <c r="A1452" s="12">
        <v>11349</v>
      </c>
      <c r="B1452" s="12" t="s">
        <v>2404</v>
      </c>
      <c r="C1452" s="12" t="s">
        <v>43</v>
      </c>
      <c r="D1452" s="12" t="s">
        <v>1722</v>
      </c>
      <c r="E1452" s="12" t="s">
        <v>3125</v>
      </c>
      <c r="F1452" s="12" t="s">
        <v>4535</v>
      </c>
      <c r="G1452" s="12" t="s">
        <v>1820</v>
      </c>
      <c r="H1452" s="12" t="s">
        <v>1819</v>
      </c>
      <c r="I1452" s="12" t="s">
        <v>3340</v>
      </c>
      <c r="J1452" s="12">
        <v>0</v>
      </c>
      <c r="L1452" s="12" t="s">
        <v>4536</v>
      </c>
      <c r="M1452" s="12" t="s">
        <v>3118</v>
      </c>
    </row>
    <row r="1453" spans="1:13" x14ac:dyDescent="0.25">
      <c r="A1453" s="12">
        <v>11353</v>
      </c>
      <c r="B1453" s="12" t="s">
        <v>4537</v>
      </c>
      <c r="C1453" s="12" t="s">
        <v>252</v>
      </c>
      <c r="D1453" s="12" t="s">
        <v>1722</v>
      </c>
      <c r="E1453" s="12" t="s">
        <v>3146</v>
      </c>
      <c r="F1453" s="12" t="s">
        <v>1876</v>
      </c>
      <c r="G1453" s="12" t="s">
        <v>1849</v>
      </c>
      <c r="H1453" s="12" t="s">
        <v>1819</v>
      </c>
      <c r="I1453" s="12" t="s">
        <v>3126</v>
      </c>
      <c r="J1453" s="12">
        <v>0</v>
      </c>
      <c r="L1453" s="12" t="s">
        <v>4538</v>
      </c>
      <c r="M1453" s="12" t="s">
        <v>3118</v>
      </c>
    </row>
    <row r="1454" spans="1:13" x14ac:dyDescent="0.25">
      <c r="A1454" s="12">
        <v>51284</v>
      </c>
      <c r="B1454" s="12" t="s">
        <v>4539</v>
      </c>
      <c r="C1454" s="12" t="s">
        <v>39</v>
      </c>
      <c r="D1454" s="12" t="s">
        <v>1722</v>
      </c>
      <c r="E1454" s="12" t="s">
        <v>3119</v>
      </c>
      <c r="F1454" s="12" t="s">
        <v>1728</v>
      </c>
      <c r="G1454" s="12" t="s">
        <v>1729</v>
      </c>
      <c r="H1454" s="12" t="s">
        <v>1720</v>
      </c>
      <c r="I1454" s="12" t="s">
        <v>3116</v>
      </c>
      <c r="J1454" s="12">
        <v>0</v>
      </c>
      <c r="L1454" s="12" t="s">
        <v>3151</v>
      </c>
      <c r="M1454" s="12" t="s">
        <v>3118</v>
      </c>
    </row>
    <row r="1455" spans="1:13" x14ac:dyDescent="0.25">
      <c r="A1455" s="12">
        <v>33461</v>
      </c>
      <c r="B1455" s="12" t="s">
        <v>355</v>
      </c>
      <c r="C1455" s="12" t="s">
        <v>27</v>
      </c>
      <c r="D1455" s="12" t="s">
        <v>1722</v>
      </c>
      <c r="E1455" s="12" t="s">
        <v>3125</v>
      </c>
      <c r="F1455" s="12" t="s">
        <v>1996</v>
      </c>
      <c r="G1455" s="12" t="s">
        <v>1849</v>
      </c>
      <c r="H1455" s="12" t="s">
        <v>1819</v>
      </c>
      <c r="I1455" s="12" t="s">
        <v>3126</v>
      </c>
      <c r="J1455" s="12">
        <v>0</v>
      </c>
      <c r="L1455" s="12" t="s">
        <v>4540</v>
      </c>
      <c r="M1455" s="12" t="s">
        <v>4541</v>
      </c>
    </row>
    <row r="1456" spans="1:13" x14ac:dyDescent="0.25">
      <c r="A1456" s="12">
        <v>11328</v>
      </c>
      <c r="B1456" s="12" t="s">
        <v>2181</v>
      </c>
      <c r="C1456" s="12" t="s">
        <v>21</v>
      </c>
      <c r="D1456" s="12" t="s">
        <v>1722</v>
      </c>
      <c r="E1456" s="12" t="s">
        <v>3398</v>
      </c>
      <c r="F1456" s="12" t="s">
        <v>1986</v>
      </c>
      <c r="G1456" s="12" t="s">
        <v>1987</v>
      </c>
      <c r="H1456" s="12" t="s">
        <v>1822</v>
      </c>
      <c r="I1456" s="12" t="s">
        <v>3116</v>
      </c>
      <c r="J1456" s="12">
        <v>0</v>
      </c>
      <c r="L1456" s="12" t="s">
        <v>3140</v>
      </c>
      <c r="M1456" s="12" t="s">
        <v>3118</v>
      </c>
    </row>
    <row r="1457" spans="1:13" x14ac:dyDescent="0.25">
      <c r="A1457" s="12">
        <v>11329</v>
      </c>
      <c r="B1457" s="12" t="s">
        <v>4542</v>
      </c>
      <c r="C1457" s="12" t="s">
        <v>27</v>
      </c>
      <c r="D1457" s="12" t="s">
        <v>1722</v>
      </c>
      <c r="E1457" s="12" t="s">
        <v>3124</v>
      </c>
      <c r="F1457" s="12" t="s">
        <v>2107</v>
      </c>
      <c r="G1457" s="12" t="s">
        <v>2056</v>
      </c>
      <c r="H1457" s="12" t="s">
        <v>2055</v>
      </c>
      <c r="I1457" s="12" t="s">
        <v>3116</v>
      </c>
      <c r="J1457" s="12">
        <v>0</v>
      </c>
      <c r="L1457" s="12" t="s">
        <v>3117</v>
      </c>
      <c r="M1457" s="12" t="s">
        <v>3118</v>
      </c>
    </row>
    <row r="1458" spans="1:13" x14ac:dyDescent="0.25">
      <c r="A1458" s="12">
        <v>11382</v>
      </c>
      <c r="B1458" s="12" t="s">
        <v>2180</v>
      </c>
      <c r="C1458" s="12" t="s">
        <v>27</v>
      </c>
      <c r="D1458" s="12" t="s">
        <v>1722</v>
      </c>
      <c r="E1458" s="12" t="s">
        <v>3181</v>
      </c>
      <c r="F1458" s="12" t="s">
        <v>1876</v>
      </c>
      <c r="G1458" s="12" t="s">
        <v>1849</v>
      </c>
      <c r="H1458" s="12" t="s">
        <v>1819</v>
      </c>
      <c r="I1458" s="12" t="s">
        <v>3126</v>
      </c>
      <c r="J1458" s="12">
        <v>0</v>
      </c>
      <c r="L1458" s="12" t="s">
        <v>3117</v>
      </c>
      <c r="M1458" s="12" t="s">
        <v>3118</v>
      </c>
    </row>
    <row r="1459" spans="1:13" x14ac:dyDescent="0.25">
      <c r="A1459" s="12">
        <v>11383</v>
      </c>
      <c r="B1459" s="12" t="s">
        <v>356</v>
      </c>
      <c r="C1459" s="12" t="s">
        <v>27</v>
      </c>
      <c r="D1459" s="12" t="s">
        <v>1722</v>
      </c>
      <c r="E1459" s="12" t="s">
        <v>3134</v>
      </c>
      <c r="F1459" s="12" t="s">
        <v>1817</v>
      </c>
      <c r="G1459" s="12" t="s">
        <v>1816</v>
      </c>
      <c r="H1459" s="12" t="s">
        <v>1725</v>
      </c>
      <c r="J1459" s="12">
        <v>0</v>
      </c>
      <c r="L1459" s="12" t="s">
        <v>3117</v>
      </c>
      <c r="M1459" s="12" t="s">
        <v>3118</v>
      </c>
    </row>
    <row r="1460" spans="1:13" x14ac:dyDescent="0.25">
      <c r="A1460" s="12">
        <v>11413</v>
      </c>
      <c r="B1460" s="12" t="s">
        <v>357</v>
      </c>
      <c r="C1460" s="12" t="s">
        <v>59</v>
      </c>
      <c r="D1460" s="12" t="s">
        <v>1722</v>
      </c>
      <c r="E1460" s="12" t="s">
        <v>3458</v>
      </c>
      <c r="F1460" s="12" t="s">
        <v>2179</v>
      </c>
      <c r="G1460" s="12" t="s">
        <v>1823</v>
      </c>
      <c r="H1460" s="12" t="s">
        <v>1822</v>
      </c>
      <c r="I1460" s="12" t="s">
        <v>3116</v>
      </c>
      <c r="J1460" s="12">
        <v>0</v>
      </c>
      <c r="L1460" s="12" t="s">
        <v>4543</v>
      </c>
      <c r="M1460" s="12" t="s">
        <v>3118</v>
      </c>
    </row>
    <row r="1461" spans="1:13" x14ac:dyDescent="0.25">
      <c r="A1461" s="12">
        <v>828127</v>
      </c>
      <c r="B1461" s="12" t="s">
        <v>4544</v>
      </c>
      <c r="C1461" s="12" t="s">
        <v>59</v>
      </c>
      <c r="D1461" s="12" t="s">
        <v>1722</v>
      </c>
      <c r="E1461" s="12" t="s">
        <v>3133</v>
      </c>
      <c r="F1461" s="12" t="s">
        <v>2072</v>
      </c>
      <c r="G1461" s="12" t="s">
        <v>1783</v>
      </c>
      <c r="H1461" s="12" t="s">
        <v>1782</v>
      </c>
      <c r="I1461" s="12" t="s">
        <v>3142</v>
      </c>
      <c r="J1461" s="12">
        <v>0</v>
      </c>
      <c r="L1461" s="12" t="s">
        <v>4064</v>
      </c>
      <c r="M1461" s="12" t="s">
        <v>3118</v>
      </c>
    </row>
    <row r="1462" spans="1:13" x14ac:dyDescent="0.25">
      <c r="A1462" s="12">
        <v>828014</v>
      </c>
      <c r="B1462" s="12" t="s">
        <v>4545</v>
      </c>
      <c r="C1462" s="12" t="s">
        <v>59</v>
      </c>
      <c r="D1462" s="12" t="s">
        <v>1722</v>
      </c>
      <c r="E1462" s="12" t="s">
        <v>3274</v>
      </c>
      <c r="F1462" s="12" t="s">
        <v>1771</v>
      </c>
      <c r="G1462" s="12" t="s">
        <v>1721</v>
      </c>
      <c r="H1462" s="12" t="s">
        <v>1720</v>
      </c>
      <c r="I1462" s="12" t="s">
        <v>3116</v>
      </c>
      <c r="J1462" s="12">
        <v>0</v>
      </c>
      <c r="M1462" s="12" t="s">
        <v>3118</v>
      </c>
    </row>
    <row r="1463" spans="1:13" x14ac:dyDescent="0.25">
      <c r="A1463" s="12">
        <v>57299</v>
      </c>
      <c r="B1463" s="12" t="s">
        <v>4546</v>
      </c>
      <c r="C1463" s="12" t="s">
        <v>59</v>
      </c>
      <c r="D1463" s="12" t="s">
        <v>1722</v>
      </c>
      <c r="E1463" s="12" t="s">
        <v>3375</v>
      </c>
      <c r="F1463" s="12" t="s">
        <v>1881</v>
      </c>
      <c r="G1463" s="12" t="s">
        <v>1849</v>
      </c>
      <c r="H1463" s="12" t="s">
        <v>1819</v>
      </c>
      <c r="I1463" s="12" t="s">
        <v>3126</v>
      </c>
      <c r="J1463" s="12">
        <v>0</v>
      </c>
      <c r="M1463" s="12" t="s">
        <v>3118</v>
      </c>
    </row>
    <row r="1464" spans="1:13" x14ac:dyDescent="0.25">
      <c r="A1464" s="12">
        <v>28953</v>
      </c>
      <c r="B1464" s="12" t="s">
        <v>4547</v>
      </c>
      <c r="C1464" s="12" t="s">
        <v>59</v>
      </c>
      <c r="D1464" s="12" t="s">
        <v>1722</v>
      </c>
      <c r="E1464" s="12" t="s">
        <v>3124</v>
      </c>
      <c r="F1464" s="12" t="s">
        <v>1807</v>
      </c>
      <c r="G1464" s="12" t="s">
        <v>1762</v>
      </c>
      <c r="H1464" s="12" t="s">
        <v>1782</v>
      </c>
      <c r="I1464" s="12" t="s">
        <v>1762</v>
      </c>
      <c r="J1464" s="12">
        <v>0</v>
      </c>
      <c r="L1464" s="12" t="s">
        <v>3216</v>
      </c>
      <c r="M1464" s="12" t="s">
        <v>3118</v>
      </c>
    </row>
    <row r="1465" spans="1:13" x14ac:dyDescent="0.25">
      <c r="A1465" s="12">
        <v>11401</v>
      </c>
      <c r="B1465" s="12" t="s">
        <v>4548</v>
      </c>
      <c r="C1465" s="12" t="s">
        <v>27</v>
      </c>
      <c r="D1465" s="12" t="s">
        <v>1722</v>
      </c>
      <c r="E1465" s="12" t="s">
        <v>3172</v>
      </c>
      <c r="F1465" s="12" t="s">
        <v>1771</v>
      </c>
      <c r="G1465" s="12" t="s">
        <v>1721</v>
      </c>
      <c r="H1465" s="12" t="s">
        <v>1720</v>
      </c>
      <c r="I1465" s="12" t="s">
        <v>3116</v>
      </c>
      <c r="J1465" s="12">
        <v>0</v>
      </c>
      <c r="M1465" s="12" t="s">
        <v>3118</v>
      </c>
    </row>
    <row r="1466" spans="1:13" x14ac:dyDescent="0.25">
      <c r="A1466" s="12">
        <v>11411</v>
      </c>
      <c r="B1466" s="12" t="s">
        <v>4549</v>
      </c>
      <c r="C1466" s="12" t="s">
        <v>27</v>
      </c>
      <c r="D1466" s="12" t="s">
        <v>1722</v>
      </c>
      <c r="E1466" s="12" t="s">
        <v>3146</v>
      </c>
      <c r="F1466" s="12" t="s">
        <v>1732</v>
      </c>
      <c r="G1466" s="12" t="s">
        <v>1731</v>
      </c>
      <c r="H1466" s="12" t="s">
        <v>1720</v>
      </c>
      <c r="I1466" s="12" t="s">
        <v>3116</v>
      </c>
      <c r="J1466" s="12">
        <v>0</v>
      </c>
      <c r="L1466" s="12" t="s">
        <v>3117</v>
      </c>
      <c r="M1466" s="12" t="s">
        <v>3118</v>
      </c>
    </row>
    <row r="1467" spans="1:13" x14ac:dyDescent="0.25">
      <c r="A1467" s="12">
        <v>56831</v>
      </c>
      <c r="B1467" s="12" t="s">
        <v>4550</v>
      </c>
      <c r="C1467" s="12" t="s">
        <v>84</v>
      </c>
      <c r="D1467" s="12" t="s">
        <v>1722</v>
      </c>
      <c r="E1467" s="12" t="s">
        <v>3369</v>
      </c>
      <c r="F1467" s="12" t="s">
        <v>1789</v>
      </c>
      <c r="G1467" s="12" t="s">
        <v>1790</v>
      </c>
      <c r="H1467" s="12" t="s">
        <v>1720</v>
      </c>
      <c r="I1467" s="12" t="s">
        <v>3116</v>
      </c>
      <c r="J1467" s="12">
        <v>0</v>
      </c>
      <c r="L1467" s="12" t="s">
        <v>4064</v>
      </c>
      <c r="M1467" s="12" t="s">
        <v>3118</v>
      </c>
    </row>
    <row r="1468" spans="1:13" x14ac:dyDescent="0.25">
      <c r="A1468" s="12">
        <v>11420</v>
      </c>
      <c r="B1468" s="12" t="s">
        <v>4551</v>
      </c>
      <c r="C1468" s="12" t="s">
        <v>211</v>
      </c>
      <c r="D1468" s="12" t="s">
        <v>1722</v>
      </c>
      <c r="E1468" s="12" t="s">
        <v>3128</v>
      </c>
      <c r="F1468" s="12" t="s">
        <v>1859</v>
      </c>
      <c r="G1468" s="12" t="s">
        <v>1823</v>
      </c>
      <c r="H1468" s="12" t="s">
        <v>1822</v>
      </c>
      <c r="I1468" s="12" t="s">
        <v>3116</v>
      </c>
      <c r="J1468" s="12">
        <v>0</v>
      </c>
      <c r="L1468" s="12" t="s">
        <v>3140</v>
      </c>
      <c r="M1468" s="12" t="s">
        <v>3118</v>
      </c>
    </row>
    <row r="1469" spans="1:13" x14ac:dyDescent="0.25">
      <c r="A1469" s="12">
        <v>11421</v>
      </c>
      <c r="B1469" s="12" t="s">
        <v>358</v>
      </c>
      <c r="C1469" s="12" t="s">
        <v>27</v>
      </c>
      <c r="D1469" s="12" t="s">
        <v>1722</v>
      </c>
      <c r="E1469" s="12" t="s">
        <v>3225</v>
      </c>
      <c r="F1469" s="12" t="s">
        <v>1836</v>
      </c>
      <c r="G1469" s="12" t="s">
        <v>1837</v>
      </c>
      <c r="H1469" s="12" t="s">
        <v>1725</v>
      </c>
      <c r="I1469" s="12" t="s">
        <v>3116</v>
      </c>
      <c r="J1469" s="12">
        <v>0</v>
      </c>
      <c r="L1469" s="12" t="s">
        <v>3245</v>
      </c>
      <c r="M1469" s="12" t="s">
        <v>3118</v>
      </c>
    </row>
    <row r="1470" spans="1:13" x14ac:dyDescent="0.25">
      <c r="A1470" s="12">
        <v>828137</v>
      </c>
      <c r="B1470" s="12" t="s">
        <v>1777</v>
      </c>
      <c r="C1470" s="12" t="s">
        <v>59</v>
      </c>
      <c r="D1470" s="12" t="s">
        <v>1722</v>
      </c>
      <c r="E1470" s="12" t="s">
        <v>3136</v>
      </c>
      <c r="F1470" s="12" t="s">
        <v>1738</v>
      </c>
      <c r="G1470" s="12" t="s">
        <v>1739</v>
      </c>
      <c r="H1470" s="12" t="s">
        <v>1720</v>
      </c>
      <c r="I1470" s="12" t="s">
        <v>3232</v>
      </c>
      <c r="J1470" s="12">
        <v>0</v>
      </c>
      <c r="L1470" s="12" t="s">
        <v>4552</v>
      </c>
      <c r="M1470" s="12" t="s">
        <v>3118</v>
      </c>
    </row>
    <row r="1471" spans="1:13" x14ac:dyDescent="0.25">
      <c r="A1471" s="12">
        <v>70206</v>
      </c>
      <c r="B1471" s="12" t="s">
        <v>4553</v>
      </c>
      <c r="C1471" s="12" t="s">
        <v>758</v>
      </c>
      <c r="D1471" s="12" t="s">
        <v>1722</v>
      </c>
      <c r="E1471" s="12" t="s">
        <v>3255</v>
      </c>
      <c r="F1471" s="12" t="s">
        <v>1848</v>
      </c>
      <c r="G1471" s="12" t="s">
        <v>1849</v>
      </c>
      <c r="H1471" s="12" t="s">
        <v>1819</v>
      </c>
      <c r="I1471" s="12" t="s">
        <v>3126</v>
      </c>
      <c r="J1471" s="12">
        <v>0</v>
      </c>
      <c r="M1471" s="12" t="s">
        <v>3118</v>
      </c>
    </row>
    <row r="1472" spans="1:13" x14ac:dyDescent="0.25">
      <c r="A1472" s="12">
        <v>11520</v>
      </c>
      <c r="B1472" s="12" t="s">
        <v>359</v>
      </c>
      <c r="C1472" s="12" t="s">
        <v>59</v>
      </c>
      <c r="D1472" s="12" t="s">
        <v>1722</v>
      </c>
      <c r="E1472" s="12" t="s">
        <v>3130</v>
      </c>
      <c r="F1472" s="12" t="s">
        <v>1738</v>
      </c>
      <c r="G1472" s="12" t="s">
        <v>1739</v>
      </c>
      <c r="H1472" s="12" t="s">
        <v>1720</v>
      </c>
      <c r="I1472" s="12" t="s">
        <v>3232</v>
      </c>
      <c r="J1472" s="12">
        <v>0</v>
      </c>
      <c r="L1472" s="12" t="s">
        <v>4554</v>
      </c>
      <c r="M1472" s="12" t="s">
        <v>4555</v>
      </c>
    </row>
    <row r="1473" spans="1:13" x14ac:dyDescent="0.25">
      <c r="A1473" s="12">
        <v>61138</v>
      </c>
      <c r="B1473" s="12" t="s">
        <v>1858</v>
      </c>
      <c r="C1473" s="12" t="s">
        <v>92</v>
      </c>
      <c r="D1473" s="12" t="s">
        <v>1722</v>
      </c>
      <c r="E1473" s="12" t="s">
        <v>3239</v>
      </c>
      <c r="F1473" s="12" t="s">
        <v>1781</v>
      </c>
      <c r="G1473" s="12" t="s">
        <v>1783</v>
      </c>
      <c r="H1473" s="12" t="s">
        <v>1782</v>
      </c>
      <c r="I1473" s="12" t="s">
        <v>3142</v>
      </c>
      <c r="J1473" s="12">
        <v>0</v>
      </c>
      <c r="L1473" s="12" t="s">
        <v>4556</v>
      </c>
      <c r="M1473" s="12" t="s">
        <v>4557</v>
      </c>
    </row>
    <row r="1474" spans="1:13" x14ac:dyDescent="0.25">
      <c r="A1474" s="12">
        <v>48144</v>
      </c>
      <c r="B1474" s="12" t="s">
        <v>4558</v>
      </c>
      <c r="C1474" s="12" t="s">
        <v>441</v>
      </c>
      <c r="D1474" s="12" t="s">
        <v>1722</v>
      </c>
      <c r="E1474" s="12" t="s">
        <v>3134</v>
      </c>
      <c r="F1474" s="12" t="s">
        <v>1974</v>
      </c>
      <c r="G1474" s="12" t="s">
        <v>1975</v>
      </c>
      <c r="H1474" s="12" t="s">
        <v>1782</v>
      </c>
      <c r="I1474" s="12" t="s">
        <v>3116</v>
      </c>
      <c r="J1474" s="12">
        <v>0</v>
      </c>
      <c r="L1474" s="12" t="s">
        <v>4559</v>
      </c>
      <c r="M1474" s="12" t="s">
        <v>3118</v>
      </c>
    </row>
    <row r="1475" spans="1:13" x14ac:dyDescent="0.25">
      <c r="A1475" s="12">
        <v>56834</v>
      </c>
      <c r="B1475" s="12" t="s">
        <v>4560</v>
      </c>
      <c r="C1475" s="12" t="s">
        <v>31</v>
      </c>
      <c r="D1475" s="12" t="s">
        <v>1722</v>
      </c>
      <c r="E1475" s="12" t="s">
        <v>4561</v>
      </c>
      <c r="F1475" s="12" t="s">
        <v>1788</v>
      </c>
      <c r="G1475" s="12" t="s">
        <v>1762</v>
      </c>
      <c r="H1475" s="12" t="s">
        <v>1782</v>
      </c>
      <c r="I1475" s="12" t="s">
        <v>3116</v>
      </c>
      <c r="J1475" s="12">
        <v>0</v>
      </c>
      <c r="L1475" s="12" t="s">
        <v>4562</v>
      </c>
      <c r="M1475" s="12" t="s">
        <v>4563</v>
      </c>
    </row>
    <row r="1476" spans="1:13" x14ac:dyDescent="0.25">
      <c r="A1476" s="12">
        <v>11566</v>
      </c>
      <c r="B1476" s="12" t="s">
        <v>360</v>
      </c>
      <c r="C1476" s="12" t="s">
        <v>27</v>
      </c>
      <c r="D1476" s="12" t="s">
        <v>1722</v>
      </c>
      <c r="E1476" s="12" t="s">
        <v>3146</v>
      </c>
      <c r="F1476" s="12" t="s">
        <v>1876</v>
      </c>
      <c r="G1476" s="12" t="s">
        <v>1849</v>
      </c>
      <c r="H1476" s="12" t="s">
        <v>1819</v>
      </c>
      <c r="I1476" s="12" t="s">
        <v>3126</v>
      </c>
      <c r="J1476" s="12">
        <v>0</v>
      </c>
      <c r="L1476" s="12" t="s">
        <v>3117</v>
      </c>
      <c r="M1476" s="12" t="s">
        <v>3118</v>
      </c>
    </row>
    <row r="1477" spans="1:13" x14ac:dyDescent="0.25">
      <c r="A1477" s="12">
        <v>11581</v>
      </c>
      <c r="B1477" s="12" t="s">
        <v>361</v>
      </c>
      <c r="C1477" s="12" t="s">
        <v>27</v>
      </c>
      <c r="D1477" s="12" t="s">
        <v>1722</v>
      </c>
      <c r="E1477" s="12" t="s">
        <v>3168</v>
      </c>
      <c r="F1477" s="12" t="s">
        <v>2054</v>
      </c>
      <c r="G1477" s="12" t="s">
        <v>2056</v>
      </c>
      <c r="H1477" s="12" t="s">
        <v>2055</v>
      </c>
      <c r="I1477" s="12" t="s">
        <v>3116</v>
      </c>
      <c r="J1477" s="12">
        <v>0</v>
      </c>
      <c r="L1477" s="12" t="s">
        <v>3117</v>
      </c>
      <c r="M1477" s="12" t="s">
        <v>3118</v>
      </c>
    </row>
    <row r="1478" spans="1:13" x14ac:dyDescent="0.25">
      <c r="A1478" s="12">
        <v>829741</v>
      </c>
      <c r="B1478" s="12" t="s">
        <v>4564</v>
      </c>
      <c r="C1478" s="12" t="s">
        <v>27</v>
      </c>
      <c r="D1478" s="12" t="s">
        <v>1722</v>
      </c>
      <c r="E1478" s="12" t="s">
        <v>3125</v>
      </c>
      <c r="F1478" s="12" t="s">
        <v>1752</v>
      </c>
      <c r="G1478" s="12" t="s">
        <v>1754</v>
      </c>
      <c r="H1478" s="12" t="s">
        <v>1753</v>
      </c>
      <c r="I1478" s="12" t="s">
        <v>3116</v>
      </c>
      <c r="J1478" s="12">
        <v>0</v>
      </c>
      <c r="L1478" s="12" t="s">
        <v>4565</v>
      </c>
      <c r="M1478" s="12" t="s">
        <v>3118</v>
      </c>
    </row>
    <row r="1479" spans="1:13" x14ac:dyDescent="0.25">
      <c r="A1479" s="12">
        <v>11632</v>
      </c>
      <c r="B1479" s="12" t="s">
        <v>4566</v>
      </c>
      <c r="C1479" s="12" t="s">
        <v>78</v>
      </c>
      <c r="D1479" s="12" t="s">
        <v>1722</v>
      </c>
      <c r="E1479" s="12" t="s">
        <v>3211</v>
      </c>
      <c r="F1479" s="12" t="s">
        <v>1771</v>
      </c>
      <c r="G1479" s="12" t="s">
        <v>1721</v>
      </c>
      <c r="H1479" s="12" t="s">
        <v>1720</v>
      </c>
      <c r="I1479" s="12" t="s">
        <v>3116</v>
      </c>
      <c r="J1479" s="12">
        <v>0</v>
      </c>
      <c r="L1479" s="12" t="s">
        <v>3122</v>
      </c>
      <c r="M1479" s="12" t="s">
        <v>3118</v>
      </c>
    </row>
    <row r="1480" spans="1:13" x14ac:dyDescent="0.25">
      <c r="A1480" s="12">
        <v>11638</v>
      </c>
      <c r="B1480" s="12" t="s">
        <v>1166</v>
      </c>
      <c r="C1480" s="12" t="s">
        <v>211</v>
      </c>
      <c r="D1480" s="12" t="s">
        <v>1722</v>
      </c>
      <c r="E1480" s="12" t="s">
        <v>3128</v>
      </c>
      <c r="F1480" s="12" t="s">
        <v>2161</v>
      </c>
      <c r="G1480" s="12" t="s">
        <v>2162</v>
      </c>
      <c r="H1480" s="12" t="s">
        <v>1753</v>
      </c>
      <c r="I1480" s="12" t="s">
        <v>3116</v>
      </c>
      <c r="J1480" s="12">
        <v>0</v>
      </c>
      <c r="L1480" s="12" t="s">
        <v>3117</v>
      </c>
      <c r="M1480" s="12" t="s">
        <v>3118</v>
      </c>
    </row>
    <row r="1481" spans="1:13" x14ac:dyDescent="0.25">
      <c r="A1481" s="12">
        <v>830743</v>
      </c>
      <c r="B1481" s="12" t="s">
        <v>4567</v>
      </c>
      <c r="C1481" s="12" t="s">
        <v>213</v>
      </c>
      <c r="D1481" s="12" t="s">
        <v>1722</v>
      </c>
      <c r="E1481" s="12" t="s">
        <v>3150</v>
      </c>
      <c r="F1481" s="12" t="s">
        <v>1873</v>
      </c>
      <c r="G1481" s="12" t="s">
        <v>1874</v>
      </c>
      <c r="H1481" s="12" t="s">
        <v>1725</v>
      </c>
      <c r="I1481" s="12" t="s">
        <v>3116</v>
      </c>
      <c r="J1481" s="12">
        <v>0</v>
      </c>
      <c r="M1481" s="12" t="s">
        <v>3118</v>
      </c>
    </row>
    <row r="1482" spans="1:13" x14ac:dyDescent="0.25">
      <c r="A1482" s="12">
        <v>11651</v>
      </c>
      <c r="B1482" s="12" t="s">
        <v>1167</v>
      </c>
      <c r="C1482" s="12" t="s">
        <v>111</v>
      </c>
      <c r="D1482" s="12" t="s">
        <v>1722</v>
      </c>
      <c r="E1482" s="12" t="s">
        <v>3146</v>
      </c>
      <c r="F1482" s="12" t="s">
        <v>1752</v>
      </c>
      <c r="G1482" s="12" t="s">
        <v>1754</v>
      </c>
      <c r="H1482" s="12" t="s">
        <v>1753</v>
      </c>
      <c r="I1482" s="12" t="s">
        <v>3116</v>
      </c>
      <c r="J1482" s="12">
        <v>0</v>
      </c>
      <c r="L1482" s="12" t="s">
        <v>3117</v>
      </c>
      <c r="M1482" s="12" t="s">
        <v>3118</v>
      </c>
    </row>
    <row r="1483" spans="1:13" x14ac:dyDescent="0.25">
      <c r="A1483" s="12">
        <v>32144</v>
      </c>
      <c r="B1483" s="12" t="s">
        <v>4568</v>
      </c>
      <c r="C1483" s="12" t="s">
        <v>56</v>
      </c>
      <c r="D1483" s="12" t="s">
        <v>1722</v>
      </c>
      <c r="E1483" s="12" t="s">
        <v>3128</v>
      </c>
      <c r="F1483" s="12" t="s">
        <v>1863</v>
      </c>
      <c r="G1483" s="12" t="s">
        <v>1865</v>
      </c>
      <c r="H1483" s="12" t="s">
        <v>1864</v>
      </c>
      <c r="I1483" s="12" t="s">
        <v>3240</v>
      </c>
      <c r="J1483" s="12">
        <v>0</v>
      </c>
      <c r="L1483" s="12" t="s">
        <v>4569</v>
      </c>
      <c r="M1483" s="12" t="s">
        <v>4570</v>
      </c>
    </row>
    <row r="1484" spans="1:13" x14ac:dyDescent="0.25">
      <c r="A1484" s="12">
        <v>72153</v>
      </c>
      <c r="B1484" s="12" t="s">
        <v>4571</v>
      </c>
      <c r="C1484" s="12" t="s">
        <v>213</v>
      </c>
      <c r="D1484" s="12" t="s">
        <v>1722</v>
      </c>
      <c r="E1484" s="12" t="s">
        <v>3218</v>
      </c>
      <c r="F1484" s="12" t="s">
        <v>2031</v>
      </c>
      <c r="G1484" s="12" t="s">
        <v>2032</v>
      </c>
      <c r="H1484" s="12" t="s">
        <v>1782</v>
      </c>
      <c r="I1484" s="12" t="s">
        <v>2031</v>
      </c>
      <c r="J1484" s="12">
        <v>0</v>
      </c>
      <c r="L1484" s="12" t="s">
        <v>3419</v>
      </c>
      <c r="M1484" s="12" t="s">
        <v>3118</v>
      </c>
    </row>
    <row r="1485" spans="1:13" x14ac:dyDescent="0.25">
      <c r="A1485" s="12">
        <v>22242</v>
      </c>
      <c r="B1485" s="12" t="s">
        <v>4572</v>
      </c>
      <c r="C1485" s="12" t="s">
        <v>59</v>
      </c>
      <c r="D1485" s="12" t="s">
        <v>1722</v>
      </c>
      <c r="E1485" s="12" t="s">
        <v>3172</v>
      </c>
      <c r="F1485" s="12" t="s">
        <v>1937</v>
      </c>
      <c r="G1485" s="12" t="s">
        <v>1849</v>
      </c>
      <c r="H1485" s="12" t="s">
        <v>1819</v>
      </c>
      <c r="I1485" s="12" t="s">
        <v>3126</v>
      </c>
      <c r="J1485" s="12">
        <v>0</v>
      </c>
      <c r="L1485" s="12" t="s">
        <v>3216</v>
      </c>
      <c r="M1485" s="12" t="s">
        <v>3118</v>
      </c>
    </row>
    <row r="1486" spans="1:13" x14ac:dyDescent="0.25">
      <c r="A1486" s="12">
        <v>22244</v>
      </c>
      <c r="B1486" s="12" t="s">
        <v>1168</v>
      </c>
      <c r="C1486" s="12" t="s">
        <v>59</v>
      </c>
      <c r="D1486" s="12" t="s">
        <v>1722</v>
      </c>
      <c r="E1486" s="12" t="s">
        <v>3119</v>
      </c>
      <c r="F1486" s="12" t="s">
        <v>1735</v>
      </c>
      <c r="G1486" s="12" t="s">
        <v>1721</v>
      </c>
      <c r="H1486" s="12" t="s">
        <v>1720</v>
      </c>
      <c r="I1486" s="12" t="s">
        <v>3116</v>
      </c>
      <c r="J1486" s="12">
        <v>0</v>
      </c>
      <c r="L1486" s="12" t="s">
        <v>3178</v>
      </c>
      <c r="M1486" s="12" t="s">
        <v>3118</v>
      </c>
    </row>
    <row r="1487" spans="1:13" x14ac:dyDescent="0.25">
      <c r="A1487" s="12">
        <v>71717</v>
      </c>
      <c r="B1487" s="12" t="s">
        <v>4573</v>
      </c>
      <c r="C1487" s="12" t="s">
        <v>59</v>
      </c>
      <c r="D1487" s="12" t="s">
        <v>1722</v>
      </c>
      <c r="E1487" s="12" t="s">
        <v>3255</v>
      </c>
      <c r="F1487" s="12" t="s">
        <v>2072</v>
      </c>
      <c r="G1487" s="12" t="s">
        <v>1783</v>
      </c>
      <c r="H1487" s="12" t="s">
        <v>1782</v>
      </c>
      <c r="I1487" s="12" t="s">
        <v>3142</v>
      </c>
      <c r="J1487" s="12">
        <v>0</v>
      </c>
      <c r="L1487" s="12" t="s">
        <v>3464</v>
      </c>
      <c r="M1487" s="12" t="s">
        <v>3118</v>
      </c>
    </row>
    <row r="1488" spans="1:13" x14ac:dyDescent="0.25">
      <c r="A1488" s="12">
        <v>22241</v>
      </c>
      <c r="B1488" s="12" t="s">
        <v>363</v>
      </c>
      <c r="C1488" s="12" t="s">
        <v>59</v>
      </c>
      <c r="D1488" s="12" t="s">
        <v>1722</v>
      </c>
      <c r="E1488" s="12" t="s">
        <v>3590</v>
      </c>
      <c r="F1488" s="12" t="s">
        <v>1937</v>
      </c>
      <c r="G1488" s="12" t="s">
        <v>1849</v>
      </c>
      <c r="H1488" s="12" t="s">
        <v>1819</v>
      </c>
      <c r="I1488" s="12" t="s">
        <v>3126</v>
      </c>
      <c r="J1488" s="12">
        <v>0</v>
      </c>
      <c r="L1488" s="12" t="s">
        <v>3216</v>
      </c>
      <c r="M1488" s="12" t="s">
        <v>3118</v>
      </c>
    </row>
    <row r="1489" spans="1:13" x14ac:dyDescent="0.25">
      <c r="A1489" s="12">
        <v>17334</v>
      </c>
      <c r="B1489" s="12" t="s">
        <v>2108</v>
      </c>
      <c r="C1489" s="12" t="s">
        <v>36</v>
      </c>
      <c r="D1489" s="12" t="s">
        <v>1722</v>
      </c>
      <c r="E1489" s="12" t="s">
        <v>3218</v>
      </c>
      <c r="F1489" s="12" t="s">
        <v>2107</v>
      </c>
      <c r="G1489" s="12" t="s">
        <v>2056</v>
      </c>
      <c r="H1489" s="12" t="s">
        <v>2055</v>
      </c>
      <c r="I1489" s="12" t="s">
        <v>3116</v>
      </c>
      <c r="J1489" s="12">
        <v>0</v>
      </c>
      <c r="L1489" s="12" t="s">
        <v>3117</v>
      </c>
      <c r="M1489" s="12" t="s">
        <v>3118</v>
      </c>
    </row>
    <row r="1490" spans="1:13" x14ac:dyDescent="0.25">
      <c r="A1490" s="12">
        <v>56167</v>
      </c>
      <c r="B1490" s="12" t="s">
        <v>4574</v>
      </c>
      <c r="C1490" s="12" t="s">
        <v>27</v>
      </c>
      <c r="D1490" s="12" t="s">
        <v>1722</v>
      </c>
      <c r="E1490" s="12" t="s">
        <v>3255</v>
      </c>
      <c r="F1490" s="12" t="s">
        <v>1846</v>
      </c>
      <c r="G1490" s="12" t="s">
        <v>1726</v>
      </c>
      <c r="H1490" s="12" t="s">
        <v>1725</v>
      </c>
      <c r="I1490" s="12" t="s">
        <v>3116</v>
      </c>
      <c r="J1490" s="12">
        <v>0</v>
      </c>
      <c r="L1490" s="12" t="s">
        <v>4575</v>
      </c>
    </row>
    <row r="1491" spans="1:13" x14ac:dyDescent="0.25">
      <c r="A1491" s="12">
        <v>38175</v>
      </c>
      <c r="B1491" s="12" t="s">
        <v>4576</v>
      </c>
      <c r="C1491" s="12" t="s">
        <v>84</v>
      </c>
      <c r="D1491" s="12" t="s">
        <v>1722</v>
      </c>
      <c r="E1491" s="12" t="s">
        <v>3128</v>
      </c>
      <c r="F1491" s="12" t="s">
        <v>1728</v>
      </c>
      <c r="G1491" s="12" t="s">
        <v>1729</v>
      </c>
      <c r="H1491" s="12" t="s">
        <v>1720</v>
      </c>
      <c r="I1491" s="12" t="s">
        <v>3116</v>
      </c>
      <c r="J1491" s="12">
        <v>0</v>
      </c>
      <c r="L1491" s="12" t="s">
        <v>4577</v>
      </c>
      <c r="M1491" s="12" t="s">
        <v>4578</v>
      </c>
    </row>
    <row r="1492" spans="1:13" x14ac:dyDescent="0.25">
      <c r="A1492" s="12">
        <v>21722</v>
      </c>
      <c r="B1492" s="12" t="s">
        <v>2511</v>
      </c>
      <c r="C1492" s="12" t="s">
        <v>39</v>
      </c>
      <c r="D1492" s="12" t="s">
        <v>1722</v>
      </c>
      <c r="E1492" s="12" t="s">
        <v>3162</v>
      </c>
      <c r="F1492" s="12" t="s">
        <v>1860</v>
      </c>
      <c r="G1492" s="12" t="s">
        <v>1816</v>
      </c>
      <c r="H1492" s="12" t="s">
        <v>1725</v>
      </c>
      <c r="I1492" s="12" t="s">
        <v>3116</v>
      </c>
      <c r="J1492" s="12">
        <v>0</v>
      </c>
      <c r="L1492" s="12" t="s">
        <v>3117</v>
      </c>
      <c r="M1492" s="12" t="s">
        <v>3118</v>
      </c>
    </row>
    <row r="1493" spans="1:13" x14ac:dyDescent="0.25">
      <c r="A1493" s="12">
        <v>11765</v>
      </c>
      <c r="B1493" s="12" t="s">
        <v>364</v>
      </c>
      <c r="C1493" s="12" t="s">
        <v>27</v>
      </c>
      <c r="D1493" s="12" t="s">
        <v>1722</v>
      </c>
      <c r="E1493" s="12" t="s">
        <v>3255</v>
      </c>
      <c r="F1493" s="12" t="s">
        <v>1759</v>
      </c>
      <c r="G1493" s="12" t="s">
        <v>1760</v>
      </c>
      <c r="H1493" s="12" t="s">
        <v>1753</v>
      </c>
      <c r="I1493" s="12" t="s">
        <v>3116</v>
      </c>
      <c r="J1493" s="12">
        <v>0</v>
      </c>
      <c r="L1493" s="12" t="s">
        <v>3117</v>
      </c>
      <c r="M1493" s="12" t="s">
        <v>3118</v>
      </c>
    </row>
    <row r="1494" spans="1:13" x14ac:dyDescent="0.25">
      <c r="A1494" s="12">
        <v>11764</v>
      </c>
      <c r="B1494" s="12" t="s">
        <v>365</v>
      </c>
      <c r="C1494" s="12" t="s">
        <v>31</v>
      </c>
      <c r="D1494" s="12" t="s">
        <v>1722</v>
      </c>
      <c r="E1494" s="12" t="s">
        <v>3190</v>
      </c>
      <c r="F1494" s="12" t="s">
        <v>1807</v>
      </c>
      <c r="G1494" s="12" t="s">
        <v>1762</v>
      </c>
      <c r="H1494" s="12" t="s">
        <v>1782</v>
      </c>
      <c r="I1494" s="12" t="s">
        <v>1762</v>
      </c>
      <c r="J1494" s="12">
        <v>0</v>
      </c>
      <c r="L1494" s="12" t="s">
        <v>3117</v>
      </c>
      <c r="M1494" s="12" t="s">
        <v>3118</v>
      </c>
    </row>
    <row r="1495" spans="1:13" x14ac:dyDescent="0.25">
      <c r="A1495" s="12">
        <v>62139</v>
      </c>
      <c r="B1495" s="12" t="s">
        <v>4579</v>
      </c>
      <c r="C1495" s="12" t="s">
        <v>213</v>
      </c>
      <c r="D1495" s="12" t="s">
        <v>1722</v>
      </c>
      <c r="E1495" s="12" t="s">
        <v>3119</v>
      </c>
      <c r="F1495" s="12" t="s">
        <v>1908</v>
      </c>
      <c r="G1495" s="12" t="s">
        <v>1909</v>
      </c>
      <c r="H1495" s="12" t="s">
        <v>1725</v>
      </c>
      <c r="I1495" s="12" t="s">
        <v>3116</v>
      </c>
      <c r="J1495" s="12">
        <v>0</v>
      </c>
      <c r="L1495" s="12" t="s">
        <v>4580</v>
      </c>
      <c r="M1495" s="12" t="s">
        <v>4581</v>
      </c>
    </row>
    <row r="1496" spans="1:13" x14ac:dyDescent="0.25">
      <c r="A1496" s="12">
        <v>50100</v>
      </c>
      <c r="B1496" s="12" t="s">
        <v>4582</v>
      </c>
      <c r="C1496" s="12" t="s">
        <v>155</v>
      </c>
      <c r="D1496" s="12" t="s">
        <v>1722</v>
      </c>
      <c r="E1496" s="12" t="s">
        <v>3128</v>
      </c>
      <c r="F1496" s="12" t="s">
        <v>1826</v>
      </c>
      <c r="G1496" s="12" t="s">
        <v>1828</v>
      </c>
      <c r="H1496" s="12" t="s">
        <v>1827</v>
      </c>
      <c r="I1496" s="12" t="s">
        <v>3131</v>
      </c>
      <c r="J1496" s="12">
        <v>0</v>
      </c>
      <c r="L1496" s="12" t="s">
        <v>3643</v>
      </c>
      <c r="M1496" s="12" t="s">
        <v>3118</v>
      </c>
    </row>
    <row r="1497" spans="1:13" x14ac:dyDescent="0.25">
      <c r="A1497" s="12">
        <v>29440</v>
      </c>
      <c r="B1497" s="12" t="s">
        <v>4583</v>
      </c>
      <c r="C1497" s="12" t="s">
        <v>31</v>
      </c>
      <c r="D1497" s="12" t="s">
        <v>1722</v>
      </c>
      <c r="E1497" s="12" t="s">
        <v>3159</v>
      </c>
      <c r="F1497" s="12" t="s">
        <v>1761</v>
      </c>
      <c r="G1497" s="12" t="s">
        <v>1762</v>
      </c>
      <c r="H1497" s="12" t="s">
        <v>1782</v>
      </c>
      <c r="I1497" s="12" t="s">
        <v>1762</v>
      </c>
      <c r="J1497" s="12">
        <v>0</v>
      </c>
      <c r="L1497" s="12" t="s">
        <v>3117</v>
      </c>
      <c r="M1497" s="12" t="s">
        <v>3118</v>
      </c>
    </row>
    <row r="1498" spans="1:13" x14ac:dyDescent="0.25">
      <c r="A1498" s="12">
        <v>828856</v>
      </c>
      <c r="B1498" s="12" t="s">
        <v>4584</v>
      </c>
      <c r="C1498" s="12" t="s">
        <v>43</v>
      </c>
      <c r="D1498" s="12" t="s">
        <v>1722</v>
      </c>
      <c r="E1498" s="12" t="s">
        <v>3769</v>
      </c>
      <c r="F1498" s="12" t="s">
        <v>1761</v>
      </c>
      <c r="G1498" s="12" t="s">
        <v>1762</v>
      </c>
      <c r="H1498" s="12" t="s">
        <v>1782</v>
      </c>
      <c r="I1498" s="12" t="s">
        <v>1762</v>
      </c>
      <c r="J1498" s="12">
        <v>0</v>
      </c>
      <c r="M1498" s="12" t="s">
        <v>3118</v>
      </c>
    </row>
    <row r="1499" spans="1:13" x14ac:dyDescent="0.25">
      <c r="A1499" s="12">
        <v>47361</v>
      </c>
      <c r="B1499" s="12" t="s">
        <v>4585</v>
      </c>
      <c r="C1499" s="12" t="s">
        <v>213</v>
      </c>
      <c r="D1499" s="12" t="s">
        <v>1722</v>
      </c>
      <c r="E1499" s="12" t="s">
        <v>3769</v>
      </c>
      <c r="F1499" s="12" t="s">
        <v>1738</v>
      </c>
      <c r="G1499" s="12" t="s">
        <v>1739</v>
      </c>
      <c r="H1499" s="12" t="s">
        <v>1720</v>
      </c>
      <c r="I1499" s="12" t="s">
        <v>3232</v>
      </c>
      <c r="J1499" s="12">
        <v>0</v>
      </c>
      <c r="L1499" s="12" t="s">
        <v>4586</v>
      </c>
      <c r="M1499" s="12" t="s">
        <v>4587</v>
      </c>
    </row>
    <row r="1500" spans="1:13" x14ac:dyDescent="0.25">
      <c r="A1500" s="12">
        <v>52279</v>
      </c>
      <c r="B1500" s="12" t="s">
        <v>4588</v>
      </c>
      <c r="C1500" s="12" t="s">
        <v>92</v>
      </c>
      <c r="D1500" s="12" t="s">
        <v>1722</v>
      </c>
      <c r="E1500" s="12" t="s">
        <v>3274</v>
      </c>
      <c r="F1500" s="12" t="s">
        <v>1737</v>
      </c>
      <c r="G1500" s="12" t="s">
        <v>1721</v>
      </c>
      <c r="H1500" s="12" t="s">
        <v>1720</v>
      </c>
      <c r="I1500" s="12" t="s">
        <v>3116</v>
      </c>
      <c r="J1500" s="12">
        <v>0</v>
      </c>
      <c r="L1500" s="12" t="s">
        <v>3122</v>
      </c>
      <c r="M1500" s="12" t="s">
        <v>3118</v>
      </c>
    </row>
    <row r="1501" spans="1:13" x14ac:dyDescent="0.25">
      <c r="A1501" s="12">
        <v>11796</v>
      </c>
      <c r="B1501" s="12" t="s">
        <v>652</v>
      </c>
      <c r="C1501" s="12" t="s">
        <v>27</v>
      </c>
      <c r="D1501" s="12" t="s">
        <v>1722</v>
      </c>
      <c r="E1501" s="12" t="s">
        <v>3119</v>
      </c>
      <c r="F1501" s="12" t="s">
        <v>1817</v>
      </c>
      <c r="G1501" s="12" t="s">
        <v>1816</v>
      </c>
      <c r="H1501" s="12" t="s">
        <v>1725</v>
      </c>
      <c r="I1501" s="12" t="s">
        <v>3116</v>
      </c>
      <c r="J1501" s="12">
        <v>0</v>
      </c>
      <c r="L1501" s="12" t="s">
        <v>3117</v>
      </c>
      <c r="M1501" s="12" t="s">
        <v>3118</v>
      </c>
    </row>
    <row r="1502" spans="1:13" x14ac:dyDescent="0.25">
      <c r="A1502" s="12">
        <v>74137</v>
      </c>
      <c r="B1502" s="12" t="s">
        <v>1793</v>
      </c>
      <c r="C1502" s="12" t="s">
        <v>31</v>
      </c>
      <c r="D1502" s="12" t="s">
        <v>1722</v>
      </c>
      <c r="E1502" s="12" t="s">
        <v>3141</v>
      </c>
      <c r="F1502" s="12" t="s">
        <v>1791</v>
      </c>
      <c r="G1502" s="12" t="s">
        <v>1792</v>
      </c>
      <c r="H1502" s="12" t="s">
        <v>1822</v>
      </c>
      <c r="I1502" s="12" t="s">
        <v>3126</v>
      </c>
      <c r="J1502" s="12">
        <v>0</v>
      </c>
      <c r="L1502" s="12" t="s">
        <v>3117</v>
      </c>
      <c r="M1502" s="12" t="s">
        <v>3118</v>
      </c>
    </row>
    <row r="1503" spans="1:13" x14ac:dyDescent="0.25">
      <c r="A1503" s="12">
        <v>11846</v>
      </c>
      <c r="B1503" s="12" t="s">
        <v>4589</v>
      </c>
      <c r="C1503" s="12" t="s">
        <v>56</v>
      </c>
      <c r="D1503" s="12" t="s">
        <v>1722</v>
      </c>
      <c r="E1503" s="12" t="s">
        <v>3128</v>
      </c>
      <c r="F1503" s="12" t="s">
        <v>1986</v>
      </c>
      <c r="G1503" s="12" t="s">
        <v>1987</v>
      </c>
      <c r="H1503" s="12" t="s">
        <v>1822</v>
      </c>
      <c r="I1503" s="12" t="s">
        <v>3116</v>
      </c>
      <c r="J1503" s="12">
        <v>0</v>
      </c>
      <c r="L1503" s="12" t="s">
        <v>3117</v>
      </c>
      <c r="M1503" s="12" t="s">
        <v>3118</v>
      </c>
    </row>
    <row r="1504" spans="1:13" x14ac:dyDescent="0.25">
      <c r="A1504" s="12">
        <v>22295</v>
      </c>
      <c r="B1504" s="12" t="s">
        <v>1631</v>
      </c>
      <c r="C1504" s="12" t="s">
        <v>65</v>
      </c>
      <c r="D1504" s="12" t="s">
        <v>1722</v>
      </c>
      <c r="E1504" s="12" t="s">
        <v>3128</v>
      </c>
      <c r="F1504" s="12" t="s">
        <v>1775</v>
      </c>
      <c r="G1504" s="12" t="s">
        <v>1743</v>
      </c>
      <c r="H1504" s="12" t="s">
        <v>1720</v>
      </c>
      <c r="I1504" s="12" t="s">
        <v>3351</v>
      </c>
      <c r="J1504" s="12">
        <v>0</v>
      </c>
      <c r="L1504" s="12" t="s">
        <v>3117</v>
      </c>
      <c r="M1504" s="12" t="s">
        <v>3118</v>
      </c>
    </row>
    <row r="1505" spans="1:13" x14ac:dyDescent="0.25">
      <c r="A1505" s="12">
        <v>11866</v>
      </c>
      <c r="B1505" s="12" t="s">
        <v>366</v>
      </c>
      <c r="C1505" s="12" t="s">
        <v>65</v>
      </c>
      <c r="D1505" s="12" t="s">
        <v>1722</v>
      </c>
      <c r="E1505" s="12" t="s">
        <v>3448</v>
      </c>
      <c r="F1505" s="12" t="s">
        <v>1938</v>
      </c>
      <c r="G1505" s="12" t="s">
        <v>1746</v>
      </c>
      <c r="H1505" s="12" t="s">
        <v>1720</v>
      </c>
      <c r="I1505" s="12" t="s">
        <v>3116</v>
      </c>
      <c r="J1505" s="12">
        <v>0</v>
      </c>
      <c r="L1505" s="12" t="s">
        <v>3117</v>
      </c>
      <c r="M1505" s="12" t="s">
        <v>3118</v>
      </c>
    </row>
    <row r="1506" spans="1:13" x14ac:dyDescent="0.25">
      <c r="A1506" s="12">
        <v>22010</v>
      </c>
      <c r="B1506" s="12" t="s">
        <v>2514</v>
      </c>
      <c r="C1506" s="12" t="s">
        <v>76</v>
      </c>
      <c r="D1506" s="12" t="s">
        <v>1722</v>
      </c>
      <c r="E1506" s="12" t="s">
        <v>3146</v>
      </c>
      <c r="F1506" s="12" t="s">
        <v>1752</v>
      </c>
      <c r="G1506" s="12" t="s">
        <v>1754</v>
      </c>
      <c r="H1506" s="12" t="s">
        <v>1753</v>
      </c>
      <c r="I1506" s="12" t="s">
        <v>3116</v>
      </c>
      <c r="J1506" s="12">
        <v>0</v>
      </c>
      <c r="L1506" s="12" t="s">
        <v>3117</v>
      </c>
      <c r="M1506" s="12" t="s">
        <v>3118</v>
      </c>
    </row>
    <row r="1507" spans="1:13" x14ac:dyDescent="0.25">
      <c r="A1507" s="12">
        <v>11876</v>
      </c>
      <c r="B1507" s="12" t="s">
        <v>1175</v>
      </c>
      <c r="C1507" s="12" t="s">
        <v>27</v>
      </c>
      <c r="D1507" s="12" t="s">
        <v>1722</v>
      </c>
      <c r="E1507" s="12" t="s">
        <v>3128</v>
      </c>
      <c r="F1507" s="12" t="s">
        <v>2098</v>
      </c>
      <c r="G1507" s="12" t="s">
        <v>2099</v>
      </c>
      <c r="H1507" s="12" t="s">
        <v>2055</v>
      </c>
      <c r="I1507" s="12" t="s">
        <v>3116</v>
      </c>
      <c r="J1507" s="12">
        <v>0</v>
      </c>
      <c r="L1507" s="12" t="s">
        <v>3117</v>
      </c>
      <c r="M1507" s="12" t="s">
        <v>3118</v>
      </c>
    </row>
    <row r="1508" spans="1:13" x14ac:dyDescent="0.25">
      <c r="A1508" s="12">
        <v>35231</v>
      </c>
      <c r="B1508" s="12" t="s">
        <v>4590</v>
      </c>
      <c r="C1508" s="12" t="s">
        <v>84</v>
      </c>
      <c r="D1508" s="12" t="s">
        <v>1722</v>
      </c>
      <c r="E1508" s="12" t="s">
        <v>3218</v>
      </c>
      <c r="F1508" s="12" t="s">
        <v>1787</v>
      </c>
      <c r="G1508" s="12" t="s">
        <v>1721</v>
      </c>
      <c r="H1508" s="12" t="s">
        <v>1720</v>
      </c>
      <c r="I1508" s="12" t="s">
        <v>3116</v>
      </c>
      <c r="J1508" s="12">
        <v>0</v>
      </c>
      <c r="L1508" s="12" t="s">
        <v>3144</v>
      </c>
      <c r="M1508" s="12" t="s">
        <v>3118</v>
      </c>
    </row>
    <row r="1509" spans="1:13" x14ac:dyDescent="0.25">
      <c r="A1509" s="12">
        <v>11842</v>
      </c>
      <c r="B1509" s="12" t="s">
        <v>2178</v>
      </c>
      <c r="C1509" s="12" t="s">
        <v>39</v>
      </c>
      <c r="D1509" s="12" t="s">
        <v>1722</v>
      </c>
      <c r="E1509" s="12" t="s">
        <v>3124</v>
      </c>
      <c r="F1509" s="12" t="s">
        <v>1897</v>
      </c>
      <c r="G1509" s="12" t="s">
        <v>1898</v>
      </c>
      <c r="H1509" s="12" t="s">
        <v>1720</v>
      </c>
      <c r="I1509" s="12" t="s">
        <v>3116</v>
      </c>
      <c r="J1509" s="12">
        <v>0</v>
      </c>
      <c r="L1509" s="12" t="s">
        <v>3117</v>
      </c>
      <c r="M1509" s="12" t="s">
        <v>3118</v>
      </c>
    </row>
    <row r="1510" spans="1:13" x14ac:dyDescent="0.25">
      <c r="A1510" s="12">
        <v>11904</v>
      </c>
      <c r="B1510" s="12" t="s">
        <v>1176</v>
      </c>
      <c r="C1510" s="12" t="s">
        <v>27</v>
      </c>
      <c r="D1510" s="12" t="s">
        <v>1722</v>
      </c>
      <c r="E1510" s="12" t="s">
        <v>3128</v>
      </c>
      <c r="F1510" s="12" t="s">
        <v>1771</v>
      </c>
      <c r="G1510" s="12" t="s">
        <v>1721</v>
      </c>
      <c r="H1510" s="12" t="s">
        <v>1720</v>
      </c>
      <c r="I1510" s="12" t="s">
        <v>3116</v>
      </c>
      <c r="J1510" s="12">
        <v>0</v>
      </c>
      <c r="L1510" s="12" t="s">
        <v>4591</v>
      </c>
      <c r="M1510" s="12" t="s">
        <v>4592</v>
      </c>
    </row>
    <row r="1511" spans="1:13" x14ac:dyDescent="0.25">
      <c r="A1511" s="12">
        <v>56305</v>
      </c>
      <c r="B1511" s="12" t="s">
        <v>4593</v>
      </c>
      <c r="C1511" s="12" t="s">
        <v>52</v>
      </c>
      <c r="D1511" s="12" t="s">
        <v>1722</v>
      </c>
      <c r="E1511" s="12" t="s">
        <v>3146</v>
      </c>
      <c r="F1511" s="12" t="s">
        <v>1787</v>
      </c>
      <c r="G1511" s="12" t="s">
        <v>1721</v>
      </c>
      <c r="H1511" s="12" t="s">
        <v>1720</v>
      </c>
      <c r="I1511" s="12" t="s">
        <v>3116</v>
      </c>
      <c r="J1511" s="12">
        <v>0</v>
      </c>
      <c r="L1511" s="12" t="s">
        <v>3117</v>
      </c>
      <c r="M1511" s="12" t="s">
        <v>3118</v>
      </c>
    </row>
    <row r="1512" spans="1:13" x14ac:dyDescent="0.25">
      <c r="A1512" s="12">
        <v>11905</v>
      </c>
      <c r="B1512" s="12" t="s">
        <v>2177</v>
      </c>
      <c r="C1512" s="12" t="s">
        <v>27</v>
      </c>
      <c r="D1512" s="12" t="s">
        <v>1722</v>
      </c>
      <c r="E1512" s="12" t="s">
        <v>3121</v>
      </c>
      <c r="F1512" s="12" t="s">
        <v>1771</v>
      </c>
      <c r="G1512" s="12" t="s">
        <v>1721</v>
      </c>
      <c r="H1512" s="12" t="s">
        <v>1720</v>
      </c>
      <c r="I1512" s="12" t="s">
        <v>3116</v>
      </c>
      <c r="J1512" s="12">
        <v>0</v>
      </c>
      <c r="L1512" s="12" t="s">
        <v>3245</v>
      </c>
      <c r="M1512" s="12" t="s">
        <v>3118</v>
      </c>
    </row>
    <row r="1513" spans="1:13" x14ac:dyDescent="0.25">
      <c r="A1513" s="12">
        <v>831987</v>
      </c>
      <c r="B1513" s="12" t="s">
        <v>4594</v>
      </c>
      <c r="C1513" s="12" t="s">
        <v>27</v>
      </c>
      <c r="D1513" s="12" t="s">
        <v>1722</v>
      </c>
      <c r="E1513" s="12" t="s">
        <v>3125</v>
      </c>
      <c r="F1513" s="12" t="s">
        <v>1979</v>
      </c>
      <c r="G1513" s="12" t="s">
        <v>1721</v>
      </c>
      <c r="H1513" s="12" t="s">
        <v>1720</v>
      </c>
      <c r="I1513" s="12" t="s">
        <v>3116</v>
      </c>
      <c r="J1513" s="12">
        <v>0</v>
      </c>
      <c r="L1513" s="12" t="s">
        <v>3117</v>
      </c>
      <c r="M1513" s="12" t="s">
        <v>3118</v>
      </c>
    </row>
    <row r="1514" spans="1:13" x14ac:dyDescent="0.25">
      <c r="A1514" s="12">
        <v>11930</v>
      </c>
      <c r="B1514" s="12" t="s">
        <v>2176</v>
      </c>
      <c r="C1514" s="12" t="s">
        <v>27</v>
      </c>
      <c r="D1514" s="12" t="s">
        <v>1722</v>
      </c>
      <c r="E1514" s="12" t="s">
        <v>3255</v>
      </c>
      <c r="F1514" s="12" t="s">
        <v>1824</v>
      </c>
      <c r="G1514" s="12" t="s">
        <v>1825</v>
      </c>
      <c r="H1514" s="12" t="s">
        <v>1725</v>
      </c>
      <c r="I1514" s="12" t="s">
        <v>3116</v>
      </c>
      <c r="J1514" s="12">
        <v>0</v>
      </c>
      <c r="L1514" s="12" t="s">
        <v>3117</v>
      </c>
      <c r="M1514" s="12" t="s">
        <v>3118</v>
      </c>
    </row>
    <row r="1515" spans="1:13" x14ac:dyDescent="0.25">
      <c r="A1515" s="12">
        <v>31678</v>
      </c>
      <c r="B1515" s="12" t="s">
        <v>4595</v>
      </c>
      <c r="C1515" s="12" t="s">
        <v>208</v>
      </c>
      <c r="D1515" s="12" t="s">
        <v>1722</v>
      </c>
      <c r="E1515" s="12" t="s">
        <v>3128</v>
      </c>
      <c r="F1515" s="12" t="s">
        <v>1986</v>
      </c>
      <c r="G1515" s="12" t="s">
        <v>1987</v>
      </c>
      <c r="H1515" s="12" t="s">
        <v>1822</v>
      </c>
      <c r="I1515" s="12" t="s">
        <v>3116</v>
      </c>
      <c r="J1515" s="12">
        <v>0</v>
      </c>
      <c r="L1515" s="12" t="s">
        <v>3875</v>
      </c>
      <c r="M1515" s="12" t="s">
        <v>3118</v>
      </c>
    </row>
    <row r="1516" spans="1:13" x14ac:dyDescent="0.25">
      <c r="A1516" s="12">
        <v>62144</v>
      </c>
      <c r="B1516" s="12" t="s">
        <v>4596</v>
      </c>
      <c r="C1516" s="12" t="s">
        <v>27</v>
      </c>
      <c r="D1516" s="12" t="s">
        <v>1722</v>
      </c>
      <c r="E1516" s="12" t="s">
        <v>3239</v>
      </c>
      <c r="F1516" s="12" t="s">
        <v>1766</v>
      </c>
      <c r="G1516" s="12" t="s">
        <v>1767</v>
      </c>
      <c r="H1516" s="12" t="s">
        <v>1756</v>
      </c>
      <c r="I1516" s="12" t="s">
        <v>3129</v>
      </c>
      <c r="J1516" s="12">
        <v>0</v>
      </c>
      <c r="L1516" s="12" t="s">
        <v>4597</v>
      </c>
      <c r="M1516" s="12" t="s">
        <v>4598</v>
      </c>
    </row>
    <row r="1517" spans="1:13" x14ac:dyDescent="0.25">
      <c r="A1517" s="12">
        <v>29855</v>
      </c>
      <c r="B1517" s="12" t="s">
        <v>4599</v>
      </c>
      <c r="C1517" s="12" t="s">
        <v>27</v>
      </c>
      <c r="D1517" s="12" t="s">
        <v>1722</v>
      </c>
      <c r="E1517" s="12" t="s">
        <v>3282</v>
      </c>
      <c r="F1517" s="12" t="s">
        <v>1732</v>
      </c>
      <c r="G1517" s="12" t="s">
        <v>1731</v>
      </c>
      <c r="H1517" s="12" t="s">
        <v>1720</v>
      </c>
      <c r="I1517" s="12" t="s">
        <v>3116</v>
      </c>
      <c r="J1517" s="12">
        <v>0</v>
      </c>
      <c r="L1517" s="12" t="s">
        <v>3117</v>
      </c>
      <c r="M1517" s="12" t="s">
        <v>3118</v>
      </c>
    </row>
    <row r="1518" spans="1:13" x14ac:dyDescent="0.25">
      <c r="A1518" s="12">
        <v>11944</v>
      </c>
      <c r="B1518" s="12" t="s">
        <v>367</v>
      </c>
      <c r="C1518" s="12" t="s">
        <v>21</v>
      </c>
      <c r="D1518" s="12" t="s">
        <v>1722</v>
      </c>
      <c r="E1518" s="12" t="s">
        <v>3128</v>
      </c>
      <c r="F1518" s="12" t="s">
        <v>2107</v>
      </c>
      <c r="G1518" s="12" t="s">
        <v>2056</v>
      </c>
      <c r="H1518" s="12" t="s">
        <v>2055</v>
      </c>
      <c r="I1518" s="12" t="s">
        <v>3116</v>
      </c>
      <c r="J1518" s="12">
        <v>0</v>
      </c>
      <c r="L1518" s="12" t="s">
        <v>3117</v>
      </c>
      <c r="M1518" s="12" t="s">
        <v>3118</v>
      </c>
    </row>
    <row r="1519" spans="1:13" x14ac:dyDescent="0.25">
      <c r="A1519" s="12">
        <v>828361</v>
      </c>
      <c r="B1519" s="12" t="s">
        <v>4600</v>
      </c>
      <c r="C1519" s="12" t="s">
        <v>27</v>
      </c>
      <c r="D1519" s="12" t="s">
        <v>1722</v>
      </c>
      <c r="E1519" s="12" t="s">
        <v>3168</v>
      </c>
      <c r="F1519" s="12" t="s">
        <v>1984</v>
      </c>
      <c r="G1519" s="12" t="s">
        <v>1816</v>
      </c>
      <c r="H1519" s="12" t="s">
        <v>1725</v>
      </c>
      <c r="I1519" s="12" t="s">
        <v>3116</v>
      </c>
      <c r="J1519" s="12">
        <v>0</v>
      </c>
      <c r="L1519" s="12" t="s">
        <v>4601</v>
      </c>
      <c r="M1519" s="12" t="s">
        <v>4602</v>
      </c>
    </row>
    <row r="1520" spans="1:13" x14ac:dyDescent="0.25">
      <c r="A1520" s="12">
        <v>33788</v>
      </c>
      <c r="B1520" s="12" t="s">
        <v>4603</v>
      </c>
      <c r="C1520" s="12" t="s">
        <v>27</v>
      </c>
      <c r="D1520" s="12" t="s">
        <v>1722</v>
      </c>
      <c r="E1520" s="12" t="s">
        <v>3255</v>
      </c>
      <c r="F1520" s="12" t="s">
        <v>1784</v>
      </c>
      <c r="G1520" s="12" t="s">
        <v>1785</v>
      </c>
      <c r="H1520" s="12" t="s">
        <v>1725</v>
      </c>
      <c r="I1520" s="12" t="s">
        <v>3116</v>
      </c>
      <c r="J1520" s="12">
        <v>0</v>
      </c>
      <c r="M1520" s="12" t="s">
        <v>3118</v>
      </c>
    </row>
    <row r="1521" spans="1:13" x14ac:dyDescent="0.25">
      <c r="A1521" s="12">
        <v>23634</v>
      </c>
      <c r="B1521" s="12" t="s">
        <v>4604</v>
      </c>
      <c r="C1521" s="12" t="s">
        <v>27</v>
      </c>
      <c r="D1521" s="12" t="s">
        <v>1722</v>
      </c>
      <c r="E1521" s="12" t="s">
        <v>3119</v>
      </c>
      <c r="F1521" s="12" t="s">
        <v>1893</v>
      </c>
      <c r="G1521" s="12" t="s">
        <v>1852</v>
      </c>
      <c r="H1521" s="12" t="s">
        <v>1720</v>
      </c>
      <c r="I1521" s="12" t="s">
        <v>3116</v>
      </c>
      <c r="J1521" s="12">
        <v>0</v>
      </c>
      <c r="L1521" s="12" t="s">
        <v>3117</v>
      </c>
      <c r="M1521" s="12" t="s">
        <v>3118</v>
      </c>
    </row>
    <row r="1522" spans="1:13" x14ac:dyDescent="0.25">
      <c r="A1522" s="12">
        <v>58212</v>
      </c>
      <c r="B1522" s="12" t="s">
        <v>4605</v>
      </c>
      <c r="C1522" s="12" t="s">
        <v>43</v>
      </c>
      <c r="D1522" s="12" t="s">
        <v>1722</v>
      </c>
      <c r="E1522" s="12" t="s">
        <v>3255</v>
      </c>
      <c r="F1522" s="12" t="s">
        <v>1891</v>
      </c>
      <c r="G1522" s="12" t="s">
        <v>1867</v>
      </c>
      <c r="H1522" s="12" t="s">
        <v>1725</v>
      </c>
      <c r="I1522" s="12" t="s">
        <v>3116</v>
      </c>
      <c r="J1522" s="12">
        <v>0</v>
      </c>
      <c r="L1522" s="12" t="s">
        <v>3157</v>
      </c>
      <c r="M1522" s="12" t="s">
        <v>3118</v>
      </c>
    </row>
    <row r="1523" spans="1:13" x14ac:dyDescent="0.25">
      <c r="A1523" s="12">
        <v>12033</v>
      </c>
      <c r="B1523" s="12" t="s">
        <v>1178</v>
      </c>
      <c r="C1523" s="12" t="s">
        <v>59</v>
      </c>
      <c r="D1523" s="12" t="s">
        <v>1722</v>
      </c>
      <c r="E1523" s="12" t="s">
        <v>3124</v>
      </c>
      <c r="F1523" s="12" t="s">
        <v>1771</v>
      </c>
      <c r="G1523" s="12" t="s">
        <v>1721</v>
      </c>
      <c r="H1523" s="12" t="s">
        <v>1720</v>
      </c>
      <c r="I1523" s="12" t="s">
        <v>3116</v>
      </c>
      <c r="J1523" s="12">
        <v>0</v>
      </c>
      <c r="L1523" s="12" t="s">
        <v>3524</v>
      </c>
      <c r="M1523" s="12" t="s">
        <v>3118</v>
      </c>
    </row>
    <row r="1524" spans="1:13" x14ac:dyDescent="0.25">
      <c r="A1524" s="12">
        <v>31558</v>
      </c>
      <c r="B1524" s="12" t="s">
        <v>4606</v>
      </c>
      <c r="C1524" s="12" t="s">
        <v>48</v>
      </c>
      <c r="D1524" s="12" t="s">
        <v>1722</v>
      </c>
      <c r="E1524" s="12" t="s">
        <v>3128</v>
      </c>
      <c r="F1524" s="12" t="s">
        <v>2073</v>
      </c>
      <c r="G1524" s="12" t="s">
        <v>1944</v>
      </c>
      <c r="H1524" s="12" t="s">
        <v>1782</v>
      </c>
      <c r="I1524" s="12" t="s">
        <v>3142</v>
      </c>
      <c r="J1524" s="12">
        <v>0</v>
      </c>
      <c r="L1524" s="12" t="s">
        <v>3320</v>
      </c>
      <c r="M1524" s="12" t="s">
        <v>3118</v>
      </c>
    </row>
    <row r="1525" spans="1:13" x14ac:dyDescent="0.25">
      <c r="A1525" s="12">
        <v>34024</v>
      </c>
      <c r="B1525" s="12" t="s">
        <v>2574</v>
      </c>
      <c r="C1525" s="12" t="s">
        <v>84</v>
      </c>
      <c r="D1525" s="12" t="s">
        <v>1722</v>
      </c>
      <c r="E1525" s="12" t="s">
        <v>3128</v>
      </c>
      <c r="F1525" s="12" t="s">
        <v>1788</v>
      </c>
      <c r="G1525" s="12" t="s">
        <v>1762</v>
      </c>
      <c r="H1525" s="12" t="s">
        <v>1782</v>
      </c>
      <c r="I1525" s="12" t="s">
        <v>3116</v>
      </c>
      <c r="J1525" s="12">
        <v>0</v>
      </c>
      <c r="L1525" s="12" t="s">
        <v>3122</v>
      </c>
      <c r="M1525" s="12" t="s">
        <v>3118</v>
      </c>
    </row>
    <row r="1526" spans="1:13" x14ac:dyDescent="0.25">
      <c r="A1526" s="12">
        <v>51315</v>
      </c>
      <c r="B1526" s="12" t="s">
        <v>4607</v>
      </c>
      <c r="C1526" s="12" t="s">
        <v>84</v>
      </c>
      <c r="D1526" s="12" t="s">
        <v>1722</v>
      </c>
      <c r="E1526" s="12" t="s">
        <v>3227</v>
      </c>
      <c r="F1526" s="12" t="s">
        <v>1771</v>
      </c>
      <c r="G1526" s="12" t="s">
        <v>1721</v>
      </c>
      <c r="H1526" s="12" t="s">
        <v>1720</v>
      </c>
      <c r="I1526" s="12" t="s">
        <v>3116</v>
      </c>
      <c r="J1526" s="12">
        <v>0</v>
      </c>
      <c r="L1526" s="12" t="s">
        <v>4202</v>
      </c>
      <c r="M1526" s="12" t="s">
        <v>3118</v>
      </c>
    </row>
    <row r="1527" spans="1:13" x14ac:dyDescent="0.25">
      <c r="A1527" s="12">
        <v>71188</v>
      </c>
      <c r="B1527" s="12" t="s">
        <v>4608</v>
      </c>
      <c r="C1527" s="12" t="s">
        <v>43</v>
      </c>
      <c r="D1527" s="12" t="s">
        <v>1722</v>
      </c>
      <c r="E1527" s="12" t="s">
        <v>3614</v>
      </c>
      <c r="F1527" s="12" t="s">
        <v>1908</v>
      </c>
      <c r="G1527" s="12" t="s">
        <v>1909</v>
      </c>
      <c r="H1527" s="12" t="s">
        <v>1725</v>
      </c>
      <c r="I1527" s="12" t="s">
        <v>3116</v>
      </c>
      <c r="J1527" s="12">
        <v>0</v>
      </c>
      <c r="L1527" s="12" t="s">
        <v>4609</v>
      </c>
      <c r="M1527" s="12" t="s">
        <v>4610</v>
      </c>
    </row>
    <row r="1528" spans="1:13" x14ac:dyDescent="0.25">
      <c r="A1528" s="12">
        <v>4192</v>
      </c>
      <c r="B1528" s="12" t="s">
        <v>368</v>
      </c>
      <c r="C1528" s="12" t="s">
        <v>172</v>
      </c>
      <c r="D1528" s="12" t="s">
        <v>1722</v>
      </c>
      <c r="E1528" s="12" t="s">
        <v>3146</v>
      </c>
      <c r="F1528" s="12" t="s">
        <v>1815</v>
      </c>
      <c r="G1528" s="12" t="s">
        <v>1816</v>
      </c>
      <c r="H1528" s="12" t="s">
        <v>1725</v>
      </c>
      <c r="I1528" s="12" t="s">
        <v>3116</v>
      </c>
      <c r="J1528" s="12">
        <v>0</v>
      </c>
      <c r="L1528" s="12" t="s">
        <v>3122</v>
      </c>
      <c r="M1528" s="12" t="s">
        <v>3118</v>
      </c>
    </row>
    <row r="1529" spans="1:13" x14ac:dyDescent="0.25">
      <c r="A1529" s="12">
        <v>12095</v>
      </c>
      <c r="B1529" s="12" t="s">
        <v>369</v>
      </c>
      <c r="C1529" s="12" t="s">
        <v>48</v>
      </c>
      <c r="D1529" s="12" t="s">
        <v>1722</v>
      </c>
      <c r="E1529" s="12" t="s">
        <v>3128</v>
      </c>
      <c r="F1529" s="12" t="s">
        <v>1912</v>
      </c>
      <c r="G1529" s="12" t="s">
        <v>1913</v>
      </c>
      <c r="H1529" s="12" t="s">
        <v>1764</v>
      </c>
      <c r="I1529" s="12" t="s">
        <v>3116</v>
      </c>
      <c r="J1529" s="12">
        <v>0</v>
      </c>
      <c r="L1529" s="12" t="s">
        <v>3320</v>
      </c>
      <c r="M1529" s="12" t="s">
        <v>3118</v>
      </c>
    </row>
    <row r="1530" spans="1:13" x14ac:dyDescent="0.25">
      <c r="A1530" s="12">
        <v>12128</v>
      </c>
      <c r="B1530" s="12" t="s">
        <v>653</v>
      </c>
      <c r="C1530" s="12" t="s">
        <v>78</v>
      </c>
      <c r="D1530" s="12" t="s">
        <v>1722</v>
      </c>
      <c r="E1530" s="12" t="s">
        <v>3218</v>
      </c>
      <c r="F1530" s="12" t="s">
        <v>1870</v>
      </c>
      <c r="G1530" s="12" t="s">
        <v>1721</v>
      </c>
      <c r="H1530" s="12" t="s">
        <v>1720</v>
      </c>
      <c r="I1530" s="12" t="s">
        <v>3116</v>
      </c>
      <c r="J1530" s="12">
        <v>0</v>
      </c>
      <c r="L1530" s="12" t="s">
        <v>3300</v>
      </c>
      <c r="M1530" s="12" t="s">
        <v>3118</v>
      </c>
    </row>
    <row r="1531" spans="1:13" x14ac:dyDescent="0.25">
      <c r="A1531" s="12">
        <v>51744</v>
      </c>
      <c r="B1531" s="12" t="s">
        <v>4611</v>
      </c>
      <c r="C1531" s="12" t="s">
        <v>59</v>
      </c>
      <c r="D1531" s="12" t="s">
        <v>1722</v>
      </c>
      <c r="E1531" s="12" t="s">
        <v>3134</v>
      </c>
      <c r="F1531" s="12" t="s">
        <v>1738</v>
      </c>
      <c r="G1531" s="12" t="s">
        <v>1739</v>
      </c>
      <c r="H1531" s="12" t="s">
        <v>1720</v>
      </c>
      <c r="I1531" s="12" t="s">
        <v>3232</v>
      </c>
      <c r="J1531" s="12">
        <v>0</v>
      </c>
      <c r="L1531" s="12" t="s">
        <v>3524</v>
      </c>
      <c r="M1531" s="12" t="s">
        <v>3118</v>
      </c>
    </row>
    <row r="1532" spans="1:13" x14ac:dyDescent="0.25">
      <c r="A1532" s="12">
        <v>12141</v>
      </c>
      <c r="B1532" s="12" t="s">
        <v>2412</v>
      </c>
      <c r="C1532" s="12" t="s">
        <v>59</v>
      </c>
      <c r="D1532" s="12" t="s">
        <v>1722</v>
      </c>
      <c r="E1532" s="12" t="s">
        <v>3150</v>
      </c>
      <c r="F1532" s="12" t="s">
        <v>1807</v>
      </c>
      <c r="G1532" s="12" t="s">
        <v>1762</v>
      </c>
      <c r="H1532" s="12" t="s">
        <v>1782</v>
      </c>
      <c r="I1532" s="12" t="s">
        <v>1762</v>
      </c>
      <c r="J1532" s="12">
        <v>0</v>
      </c>
      <c r="L1532" s="12" t="s">
        <v>4612</v>
      </c>
      <c r="M1532" s="12" t="s">
        <v>4613</v>
      </c>
    </row>
    <row r="1533" spans="1:13" x14ac:dyDescent="0.25">
      <c r="A1533" s="12">
        <v>12112</v>
      </c>
      <c r="B1533" s="12" t="s">
        <v>4614</v>
      </c>
      <c r="C1533" s="12" t="s">
        <v>59</v>
      </c>
      <c r="D1533" s="12" t="s">
        <v>1722</v>
      </c>
      <c r="E1533" s="12" t="s">
        <v>3218</v>
      </c>
      <c r="F1533" s="12" t="s">
        <v>1791</v>
      </c>
      <c r="G1533" s="12" t="s">
        <v>1792</v>
      </c>
      <c r="H1533" s="12" t="s">
        <v>1822</v>
      </c>
      <c r="I1533" s="12" t="s">
        <v>3116</v>
      </c>
      <c r="J1533" s="12">
        <v>0</v>
      </c>
      <c r="L1533" s="12" t="s">
        <v>3117</v>
      </c>
      <c r="M1533" s="12" t="s">
        <v>3118</v>
      </c>
    </row>
    <row r="1534" spans="1:13" x14ac:dyDescent="0.25">
      <c r="A1534" s="12">
        <v>12144</v>
      </c>
      <c r="B1534" s="12" t="s">
        <v>654</v>
      </c>
      <c r="C1534" s="12" t="s">
        <v>59</v>
      </c>
      <c r="D1534" s="12" t="s">
        <v>1722</v>
      </c>
      <c r="E1534" s="12" t="s">
        <v>3124</v>
      </c>
      <c r="F1534" s="12" t="s">
        <v>1735</v>
      </c>
      <c r="G1534" s="12" t="s">
        <v>1721</v>
      </c>
      <c r="H1534" s="12" t="s">
        <v>1720</v>
      </c>
      <c r="I1534" s="12" t="s">
        <v>3116</v>
      </c>
      <c r="J1534" s="12">
        <v>0</v>
      </c>
      <c r="L1534" s="12" t="s">
        <v>3122</v>
      </c>
      <c r="M1534" s="12" t="s">
        <v>3118</v>
      </c>
    </row>
    <row r="1535" spans="1:13" x14ac:dyDescent="0.25">
      <c r="A1535" s="12">
        <v>12134</v>
      </c>
      <c r="B1535" s="12" t="s">
        <v>2411</v>
      </c>
      <c r="C1535" s="12" t="s">
        <v>59</v>
      </c>
      <c r="D1535" s="12" t="s">
        <v>1722</v>
      </c>
      <c r="E1535" s="12" t="s">
        <v>3119</v>
      </c>
      <c r="F1535" s="12" t="s">
        <v>1811</v>
      </c>
      <c r="G1535" s="12" t="s">
        <v>1762</v>
      </c>
      <c r="H1535" s="12" t="s">
        <v>1782</v>
      </c>
      <c r="I1535" s="12" t="s">
        <v>1762</v>
      </c>
      <c r="J1535" s="12">
        <v>0</v>
      </c>
      <c r="L1535" s="12" t="s">
        <v>4615</v>
      </c>
      <c r="M1535" s="12" t="s">
        <v>3118</v>
      </c>
    </row>
    <row r="1536" spans="1:13" x14ac:dyDescent="0.25">
      <c r="A1536" s="12">
        <v>12099</v>
      </c>
      <c r="B1536" s="12" t="s">
        <v>4616</v>
      </c>
      <c r="C1536" s="12" t="s">
        <v>59</v>
      </c>
      <c r="D1536" s="12" t="s">
        <v>1722</v>
      </c>
      <c r="E1536" s="12" t="s">
        <v>3139</v>
      </c>
      <c r="F1536" s="12" t="s">
        <v>1749</v>
      </c>
      <c r="G1536" s="12" t="s">
        <v>1746</v>
      </c>
      <c r="H1536" s="12" t="s">
        <v>1720</v>
      </c>
      <c r="I1536" s="12" t="s">
        <v>3116</v>
      </c>
      <c r="J1536" s="12">
        <v>0</v>
      </c>
      <c r="L1536" s="12" t="s">
        <v>3178</v>
      </c>
      <c r="M1536" s="12" t="s">
        <v>3118</v>
      </c>
    </row>
    <row r="1537" spans="1:13" x14ac:dyDescent="0.25">
      <c r="A1537" s="12">
        <v>12120</v>
      </c>
      <c r="B1537" s="12" t="s">
        <v>1182</v>
      </c>
      <c r="C1537" s="12" t="s">
        <v>59</v>
      </c>
      <c r="D1537" s="12" t="s">
        <v>1722</v>
      </c>
      <c r="E1537" s="12" t="s">
        <v>3139</v>
      </c>
      <c r="F1537" s="12" t="s">
        <v>2046</v>
      </c>
      <c r="G1537" s="12" t="s">
        <v>1944</v>
      </c>
      <c r="H1537" s="12" t="s">
        <v>1782</v>
      </c>
      <c r="I1537" s="12" t="s">
        <v>3142</v>
      </c>
      <c r="J1537" s="12">
        <v>0</v>
      </c>
      <c r="L1537" s="12" t="s">
        <v>3216</v>
      </c>
      <c r="M1537" s="12" t="s">
        <v>3118</v>
      </c>
    </row>
    <row r="1538" spans="1:13" x14ac:dyDescent="0.25">
      <c r="A1538" s="12">
        <v>12263</v>
      </c>
      <c r="B1538" s="12" t="s">
        <v>1183</v>
      </c>
      <c r="C1538" s="12" t="s">
        <v>59</v>
      </c>
      <c r="D1538" s="12" t="s">
        <v>1722</v>
      </c>
      <c r="E1538" s="12" t="s">
        <v>3121</v>
      </c>
      <c r="F1538" s="12" t="s">
        <v>1738</v>
      </c>
      <c r="G1538" s="12" t="s">
        <v>1739</v>
      </c>
      <c r="H1538" s="12" t="s">
        <v>1720</v>
      </c>
      <c r="I1538" s="12" t="s">
        <v>3232</v>
      </c>
      <c r="J1538" s="12">
        <v>0</v>
      </c>
      <c r="L1538" s="12" t="s">
        <v>3216</v>
      </c>
      <c r="M1538" s="12" t="s">
        <v>3118</v>
      </c>
    </row>
    <row r="1539" spans="1:13" x14ac:dyDescent="0.25">
      <c r="A1539" s="12">
        <v>12271</v>
      </c>
      <c r="B1539" s="12" t="s">
        <v>1185</v>
      </c>
      <c r="C1539" s="12" t="s">
        <v>59</v>
      </c>
      <c r="D1539" s="12" t="s">
        <v>1722</v>
      </c>
      <c r="E1539" s="12" t="s">
        <v>3274</v>
      </c>
      <c r="F1539" s="12" t="s">
        <v>1815</v>
      </c>
      <c r="G1539" s="12" t="s">
        <v>1816</v>
      </c>
      <c r="H1539" s="12" t="s">
        <v>1725</v>
      </c>
      <c r="I1539" s="12" t="s">
        <v>3116</v>
      </c>
      <c r="J1539" s="12">
        <v>0</v>
      </c>
      <c r="L1539" s="12" t="s">
        <v>3216</v>
      </c>
      <c r="M1539" s="12" t="s">
        <v>3118</v>
      </c>
    </row>
    <row r="1540" spans="1:13" x14ac:dyDescent="0.25">
      <c r="A1540" s="12">
        <v>12268</v>
      </c>
      <c r="B1540" s="12" t="s">
        <v>370</v>
      </c>
      <c r="C1540" s="12" t="s">
        <v>59</v>
      </c>
      <c r="D1540" s="12" t="s">
        <v>1722</v>
      </c>
      <c r="E1540" s="12" t="s">
        <v>3274</v>
      </c>
      <c r="F1540" s="12" t="s">
        <v>1807</v>
      </c>
      <c r="G1540" s="12" t="s">
        <v>1762</v>
      </c>
      <c r="H1540" s="12" t="s">
        <v>1782</v>
      </c>
      <c r="I1540" s="12" t="s">
        <v>1762</v>
      </c>
      <c r="J1540" s="12">
        <v>0</v>
      </c>
      <c r="L1540" s="12" t="s">
        <v>3216</v>
      </c>
      <c r="M1540" s="12" t="s">
        <v>3118</v>
      </c>
    </row>
    <row r="1541" spans="1:13" x14ac:dyDescent="0.25">
      <c r="A1541" s="12">
        <v>71708</v>
      </c>
      <c r="B1541" s="12" t="s">
        <v>4617</v>
      </c>
      <c r="C1541" s="12" t="s">
        <v>59</v>
      </c>
      <c r="D1541" s="12" t="s">
        <v>1722</v>
      </c>
      <c r="E1541" s="12" t="s">
        <v>3125</v>
      </c>
      <c r="F1541" s="12" t="s">
        <v>1737</v>
      </c>
      <c r="G1541" s="12" t="s">
        <v>1721</v>
      </c>
      <c r="H1541" s="12" t="s">
        <v>1720</v>
      </c>
      <c r="I1541" s="12" t="s">
        <v>3116</v>
      </c>
      <c r="J1541" s="12">
        <v>0</v>
      </c>
      <c r="L1541" s="12" t="s">
        <v>4064</v>
      </c>
      <c r="M1541" s="12" t="s">
        <v>3118</v>
      </c>
    </row>
    <row r="1542" spans="1:13" x14ac:dyDescent="0.25">
      <c r="A1542" s="12">
        <v>12289</v>
      </c>
      <c r="B1542" s="12" t="s">
        <v>1186</v>
      </c>
      <c r="C1542" s="12" t="s">
        <v>59</v>
      </c>
      <c r="D1542" s="12" t="s">
        <v>1722</v>
      </c>
      <c r="E1542" s="12" t="s">
        <v>3133</v>
      </c>
      <c r="F1542" s="12" t="s">
        <v>1979</v>
      </c>
      <c r="G1542" s="12" t="s">
        <v>1721</v>
      </c>
      <c r="H1542" s="12" t="s">
        <v>1720</v>
      </c>
      <c r="I1542" s="12" t="s">
        <v>3116</v>
      </c>
      <c r="J1542" s="12">
        <v>0</v>
      </c>
      <c r="L1542" s="12" t="s">
        <v>4618</v>
      </c>
      <c r="M1542" s="12" t="s">
        <v>3118</v>
      </c>
    </row>
    <row r="1543" spans="1:13" x14ac:dyDescent="0.25">
      <c r="A1543" s="12">
        <v>12303</v>
      </c>
      <c r="B1543" s="12" t="s">
        <v>1633</v>
      </c>
      <c r="C1543" s="12" t="s">
        <v>59</v>
      </c>
      <c r="D1543" s="12" t="s">
        <v>1722</v>
      </c>
      <c r="E1543" s="12" t="s">
        <v>3181</v>
      </c>
      <c r="F1543" s="12" t="s">
        <v>1755</v>
      </c>
      <c r="G1543" s="12" t="s">
        <v>1757</v>
      </c>
      <c r="H1543" s="12" t="s">
        <v>1756</v>
      </c>
      <c r="I1543" s="12" t="s">
        <v>3129</v>
      </c>
      <c r="J1543" s="12">
        <v>0</v>
      </c>
      <c r="L1543" s="12" t="s">
        <v>4619</v>
      </c>
      <c r="M1543" s="12" t="s">
        <v>4620</v>
      </c>
    </row>
    <row r="1544" spans="1:13" x14ac:dyDescent="0.25">
      <c r="A1544" s="12">
        <v>58554</v>
      </c>
      <c r="B1544" s="12" t="s">
        <v>655</v>
      </c>
      <c r="C1544" s="12" t="s">
        <v>59</v>
      </c>
      <c r="D1544" s="12" t="s">
        <v>1722</v>
      </c>
      <c r="E1544" s="12" t="s">
        <v>3143</v>
      </c>
      <c r="F1544" s="12" t="s">
        <v>1871</v>
      </c>
      <c r="G1544" s="12" t="s">
        <v>1765</v>
      </c>
      <c r="H1544" s="12" t="s">
        <v>1764</v>
      </c>
      <c r="I1544" s="12" t="s">
        <v>3116</v>
      </c>
      <c r="J1544" s="12">
        <v>0</v>
      </c>
      <c r="L1544" s="12" t="s">
        <v>3216</v>
      </c>
      <c r="M1544" s="12" t="s">
        <v>3118</v>
      </c>
    </row>
    <row r="1545" spans="1:13" x14ac:dyDescent="0.25">
      <c r="A1545" s="12">
        <v>12291</v>
      </c>
      <c r="B1545" s="12" t="s">
        <v>2413</v>
      </c>
      <c r="C1545" s="12" t="s">
        <v>59</v>
      </c>
      <c r="D1545" s="12" t="s">
        <v>1722</v>
      </c>
      <c r="E1545" s="12" t="s">
        <v>3274</v>
      </c>
      <c r="F1545" s="12" t="s">
        <v>1815</v>
      </c>
      <c r="G1545" s="12" t="s">
        <v>1816</v>
      </c>
      <c r="H1545" s="12" t="s">
        <v>1725</v>
      </c>
      <c r="I1545" s="12" t="s">
        <v>3116</v>
      </c>
      <c r="J1545" s="12">
        <v>0</v>
      </c>
      <c r="L1545" s="12" t="s">
        <v>4621</v>
      </c>
      <c r="M1545" s="12" t="s">
        <v>4622</v>
      </c>
    </row>
    <row r="1546" spans="1:13" x14ac:dyDescent="0.25">
      <c r="A1546" s="12">
        <v>827325</v>
      </c>
      <c r="B1546" s="12" t="s">
        <v>4623</v>
      </c>
      <c r="C1546" s="12" t="s">
        <v>59</v>
      </c>
      <c r="D1546" s="12" t="s">
        <v>1722</v>
      </c>
      <c r="E1546" s="12" t="s">
        <v>3119</v>
      </c>
      <c r="F1546" s="12" t="s">
        <v>1738</v>
      </c>
      <c r="G1546" s="12" t="s">
        <v>1739</v>
      </c>
      <c r="H1546" s="12" t="s">
        <v>1720</v>
      </c>
      <c r="I1546" s="12" t="s">
        <v>3232</v>
      </c>
      <c r="J1546" s="12">
        <v>0</v>
      </c>
      <c r="L1546" s="12" t="s">
        <v>3216</v>
      </c>
      <c r="M1546" s="12" t="s">
        <v>3118</v>
      </c>
    </row>
    <row r="1547" spans="1:13" x14ac:dyDescent="0.25">
      <c r="A1547" s="12">
        <v>12335</v>
      </c>
      <c r="B1547" s="12" t="s">
        <v>4624</v>
      </c>
      <c r="C1547" s="12" t="s">
        <v>84</v>
      </c>
      <c r="D1547" s="12" t="s">
        <v>1722</v>
      </c>
      <c r="E1547" s="12" t="s">
        <v>3239</v>
      </c>
      <c r="F1547" s="12" t="s">
        <v>1787</v>
      </c>
      <c r="G1547" s="12" t="s">
        <v>1721</v>
      </c>
      <c r="H1547" s="12" t="s">
        <v>1720</v>
      </c>
      <c r="I1547" s="12" t="s">
        <v>3116</v>
      </c>
      <c r="J1547" s="12">
        <v>0</v>
      </c>
      <c r="L1547" s="12" t="s">
        <v>3182</v>
      </c>
      <c r="M1547" s="12" t="s">
        <v>3118</v>
      </c>
    </row>
    <row r="1548" spans="1:13" x14ac:dyDescent="0.25">
      <c r="A1548" s="12">
        <v>12340</v>
      </c>
      <c r="B1548" s="12" t="s">
        <v>371</v>
      </c>
      <c r="C1548" s="12" t="s">
        <v>76</v>
      </c>
      <c r="D1548" s="12" t="s">
        <v>1722</v>
      </c>
      <c r="E1548" s="12" t="s">
        <v>3146</v>
      </c>
      <c r="F1548" s="12" t="s">
        <v>1912</v>
      </c>
      <c r="G1548" s="12" t="s">
        <v>1913</v>
      </c>
      <c r="H1548" s="12" t="s">
        <v>1764</v>
      </c>
      <c r="I1548" s="12" t="s">
        <v>3116</v>
      </c>
      <c r="J1548" s="12">
        <v>0</v>
      </c>
      <c r="L1548" s="12" t="s">
        <v>3245</v>
      </c>
      <c r="M1548" s="12" t="s">
        <v>3118</v>
      </c>
    </row>
    <row r="1549" spans="1:13" x14ac:dyDescent="0.25">
      <c r="A1549" s="12">
        <v>47515</v>
      </c>
      <c r="B1549" s="12" t="s">
        <v>4625</v>
      </c>
      <c r="C1549" s="12" t="s">
        <v>76</v>
      </c>
      <c r="D1549" s="12" t="s">
        <v>1722</v>
      </c>
      <c r="E1549" s="12" t="s">
        <v>3218</v>
      </c>
      <c r="F1549" s="12" t="s">
        <v>1775</v>
      </c>
      <c r="G1549" s="12" t="s">
        <v>1743</v>
      </c>
      <c r="H1549" s="12" t="s">
        <v>1720</v>
      </c>
      <c r="I1549" s="12" t="s">
        <v>3351</v>
      </c>
      <c r="J1549" s="12">
        <v>0</v>
      </c>
      <c r="L1549" s="12" t="s">
        <v>3117</v>
      </c>
      <c r="M1549" s="12" t="s">
        <v>3118</v>
      </c>
    </row>
    <row r="1550" spans="1:13" x14ac:dyDescent="0.25">
      <c r="A1550" s="12">
        <v>33108</v>
      </c>
      <c r="B1550" s="12" t="s">
        <v>4626</v>
      </c>
      <c r="C1550" s="12" t="s">
        <v>27</v>
      </c>
      <c r="D1550" s="12" t="s">
        <v>1722</v>
      </c>
      <c r="E1550" s="12" t="s">
        <v>3769</v>
      </c>
      <c r="F1550" s="12" t="s">
        <v>1732</v>
      </c>
      <c r="G1550" s="12" t="s">
        <v>1731</v>
      </c>
      <c r="H1550" s="12" t="s">
        <v>1720</v>
      </c>
      <c r="I1550" s="12" t="s">
        <v>3116</v>
      </c>
      <c r="J1550" s="12">
        <v>0</v>
      </c>
      <c r="L1550" s="12" t="s">
        <v>4627</v>
      </c>
      <c r="M1550" s="12" t="s">
        <v>4628</v>
      </c>
    </row>
    <row r="1551" spans="1:13" x14ac:dyDescent="0.25">
      <c r="A1551" s="12">
        <v>41519</v>
      </c>
      <c r="B1551" s="12" t="s">
        <v>372</v>
      </c>
      <c r="C1551" s="12" t="s">
        <v>27</v>
      </c>
      <c r="D1551" s="12" t="s">
        <v>1722</v>
      </c>
      <c r="E1551" s="12" t="s">
        <v>3119</v>
      </c>
      <c r="F1551" s="12" t="s">
        <v>1877</v>
      </c>
      <c r="G1551" s="12" t="s">
        <v>1878</v>
      </c>
      <c r="H1551" s="12" t="s">
        <v>1756</v>
      </c>
      <c r="I1551" s="12" t="s">
        <v>3116</v>
      </c>
      <c r="J1551" s="12">
        <v>0</v>
      </c>
      <c r="L1551" s="12" t="s">
        <v>3120</v>
      </c>
      <c r="M1551" s="12" t="s">
        <v>3118</v>
      </c>
    </row>
    <row r="1552" spans="1:13" x14ac:dyDescent="0.25">
      <c r="A1552" s="12">
        <v>12348</v>
      </c>
      <c r="B1552" s="12" t="s">
        <v>656</v>
      </c>
      <c r="C1552" s="12" t="s">
        <v>27</v>
      </c>
      <c r="D1552" s="12" t="s">
        <v>1722</v>
      </c>
      <c r="E1552" s="12" t="s">
        <v>3128</v>
      </c>
      <c r="F1552" s="12" t="s">
        <v>2129</v>
      </c>
      <c r="G1552" s="12" t="s">
        <v>1849</v>
      </c>
      <c r="H1552" s="12" t="s">
        <v>1819</v>
      </c>
      <c r="I1552" s="12" t="s">
        <v>3126</v>
      </c>
      <c r="J1552" s="12">
        <v>0</v>
      </c>
      <c r="L1552" s="12" t="s">
        <v>4629</v>
      </c>
      <c r="M1552" s="12" t="s">
        <v>3118</v>
      </c>
    </row>
    <row r="1553" spans="1:13" x14ac:dyDescent="0.25">
      <c r="A1553" s="12">
        <v>11860</v>
      </c>
      <c r="B1553" s="12" t="s">
        <v>4630</v>
      </c>
      <c r="C1553" s="12" t="s">
        <v>211</v>
      </c>
      <c r="D1553" s="12" t="s">
        <v>1722</v>
      </c>
      <c r="E1553" s="12" t="s">
        <v>3172</v>
      </c>
      <c r="F1553" s="12" t="s">
        <v>1817</v>
      </c>
      <c r="G1553" s="12" t="s">
        <v>1816</v>
      </c>
      <c r="H1553" s="12" t="s">
        <v>1725</v>
      </c>
      <c r="I1553" s="12" t="s">
        <v>3116</v>
      </c>
      <c r="J1553" s="12">
        <v>0</v>
      </c>
      <c r="L1553" s="12" t="s">
        <v>3117</v>
      </c>
      <c r="M1553" s="12" t="s">
        <v>3118</v>
      </c>
    </row>
    <row r="1554" spans="1:13" x14ac:dyDescent="0.25">
      <c r="A1554" s="12">
        <v>42037</v>
      </c>
      <c r="B1554" s="12" t="s">
        <v>373</v>
      </c>
      <c r="C1554" s="12" t="s">
        <v>27</v>
      </c>
      <c r="D1554" s="12" t="s">
        <v>1722</v>
      </c>
      <c r="E1554" s="12" t="s">
        <v>3128</v>
      </c>
      <c r="F1554" s="12" t="s">
        <v>1876</v>
      </c>
      <c r="G1554" s="12" t="s">
        <v>1849</v>
      </c>
      <c r="H1554" s="12" t="s">
        <v>1819</v>
      </c>
      <c r="I1554" s="12" t="s">
        <v>3126</v>
      </c>
      <c r="J1554" s="12">
        <v>0</v>
      </c>
      <c r="L1554" s="12" t="s">
        <v>3574</v>
      </c>
      <c r="M1554" s="12" t="s">
        <v>3118</v>
      </c>
    </row>
    <row r="1555" spans="1:13" x14ac:dyDescent="0.25">
      <c r="A1555" s="12">
        <v>12368</v>
      </c>
      <c r="B1555" s="12" t="s">
        <v>374</v>
      </c>
      <c r="C1555" s="12" t="s">
        <v>21</v>
      </c>
      <c r="D1555" s="12" t="s">
        <v>1722</v>
      </c>
      <c r="E1555" s="12" t="s">
        <v>3907</v>
      </c>
      <c r="F1555" s="12" t="s">
        <v>1775</v>
      </c>
      <c r="G1555" s="12" t="s">
        <v>1743</v>
      </c>
      <c r="H1555" s="12" t="s">
        <v>1720</v>
      </c>
      <c r="I1555" s="12" t="s">
        <v>3351</v>
      </c>
      <c r="J1555" s="12">
        <v>0</v>
      </c>
      <c r="L1555" s="12" t="s">
        <v>4631</v>
      </c>
      <c r="M1555" s="12" t="s">
        <v>4632</v>
      </c>
    </row>
    <row r="1556" spans="1:13" x14ac:dyDescent="0.25">
      <c r="A1556" s="12">
        <v>68181</v>
      </c>
      <c r="B1556" s="12" t="s">
        <v>375</v>
      </c>
      <c r="C1556" s="12" t="s">
        <v>376</v>
      </c>
      <c r="D1556" s="12" t="s">
        <v>1722</v>
      </c>
      <c r="E1556" s="12" t="s">
        <v>3271</v>
      </c>
      <c r="F1556" s="12" t="s">
        <v>1815</v>
      </c>
      <c r="G1556" s="12" t="s">
        <v>1816</v>
      </c>
      <c r="H1556" s="12" t="s">
        <v>1725</v>
      </c>
      <c r="I1556" s="12" t="s">
        <v>3116</v>
      </c>
      <c r="J1556" s="12">
        <v>0</v>
      </c>
      <c r="L1556" s="12" t="s">
        <v>3117</v>
      </c>
      <c r="M1556" s="12" t="s">
        <v>3118</v>
      </c>
    </row>
    <row r="1557" spans="1:13" x14ac:dyDescent="0.25">
      <c r="A1557" s="12">
        <v>12379</v>
      </c>
      <c r="B1557" s="12" t="s">
        <v>1192</v>
      </c>
      <c r="C1557" s="12" t="s">
        <v>27</v>
      </c>
      <c r="D1557" s="12" t="s">
        <v>1722</v>
      </c>
      <c r="E1557" s="12" t="s">
        <v>3128</v>
      </c>
      <c r="F1557" s="12" t="s">
        <v>1836</v>
      </c>
      <c r="G1557" s="12" t="s">
        <v>1837</v>
      </c>
      <c r="H1557" s="12" t="s">
        <v>1725</v>
      </c>
      <c r="I1557" s="12" t="s">
        <v>3116</v>
      </c>
      <c r="J1557" s="12">
        <v>0</v>
      </c>
      <c r="L1557" s="12" t="s">
        <v>2341</v>
      </c>
      <c r="M1557" s="12" t="s">
        <v>4633</v>
      </c>
    </row>
    <row r="1558" spans="1:13" x14ac:dyDescent="0.25">
      <c r="A1558" s="12">
        <v>12389</v>
      </c>
      <c r="B1558" s="12" t="s">
        <v>2416</v>
      </c>
      <c r="C1558" s="12" t="s">
        <v>21</v>
      </c>
      <c r="D1558" s="12" t="s">
        <v>1722</v>
      </c>
      <c r="E1558" s="12" t="s">
        <v>3225</v>
      </c>
      <c r="F1558" s="12" t="s">
        <v>1974</v>
      </c>
      <c r="G1558" s="12" t="s">
        <v>1975</v>
      </c>
      <c r="H1558" s="12" t="s">
        <v>1782</v>
      </c>
      <c r="I1558" s="12" t="s">
        <v>3116</v>
      </c>
      <c r="J1558" s="12">
        <v>0</v>
      </c>
      <c r="L1558" s="12" t="s">
        <v>3191</v>
      </c>
      <c r="M1558" s="12" t="s">
        <v>3118</v>
      </c>
    </row>
    <row r="1559" spans="1:13" x14ac:dyDescent="0.25">
      <c r="A1559" s="12">
        <v>12392</v>
      </c>
      <c r="B1559" s="12" t="s">
        <v>2175</v>
      </c>
      <c r="C1559" s="12" t="s">
        <v>21</v>
      </c>
      <c r="D1559" s="12" t="s">
        <v>1722</v>
      </c>
      <c r="E1559" s="12" t="s">
        <v>3128</v>
      </c>
      <c r="F1559" s="12" t="s">
        <v>1862</v>
      </c>
      <c r="G1559" s="12" t="s">
        <v>1765</v>
      </c>
      <c r="H1559" s="12" t="s">
        <v>1764</v>
      </c>
      <c r="I1559" s="12" t="s">
        <v>3116</v>
      </c>
      <c r="J1559" s="12">
        <v>0</v>
      </c>
      <c r="L1559" s="12" t="s">
        <v>3122</v>
      </c>
      <c r="M1559" s="12" t="s">
        <v>3118</v>
      </c>
    </row>
    <row r="1560" spans="1:13" x14ac:dyDescent="0.25">
      <c r="A1560" s="12">
        <v>12406</v>
      </c>
      <c r="B1560" s="12" t="s">
        <v>2174</v>
      </c>
      <c r="C1560" s="12" t="s">
        <v>27</v>
      </c>
      <c r="D1560" s="12" t="s">
        <v>1722</v>
      </c>
      <c r="E1560" s="12" t="s">
        <v>3125</v>
      </c>
      <c r="F1560" s="12" t="s">
        <v>1984</v>
      </c>
      <c r="G1560" s="12" t="s">
        <v>1816</v>
      </c>
      <c r="H1560" s="12" t="s">
        <v>1725</v>
      </c>
      <c r="I1560" s="12" t="s">
        <v>3116</v>
      </c>
      <c r="J1560" s="12">
        <v>0</v>
      </c>
      <c r="L1560" s="12" t="s">
        <v>3117</v>
      </c>
      <c r="M1560" s="12" t="s">
        <v>3118</v>
      </c>
    </row>
    <row r="1561" spans="1:13" x14ac:dyDescent="0.25">
      <c r="A1561" s="12">
        <v>51747</v>
      </c>
      <c r="B1561" s="12" t="s">
        <v>4634</v>
      </c>
      <c r="C1561" s="12" t="s">
        <v>59</v>
      </c>
      <c r="D1561" s="12" t="s">
        <v>1722</v>
      </c>
      <c r="E1561" s="12" t="s">
        <v>3414</v>
      </c>
      <c r="F1561" s="12" t="s">
        <v>1728</v>
      </c>
      <c r="G1561" s="12" t="s">
        <v>1729</v>
      </c>
      <c r="H1561" s="12" t="s">
        <v>1720</v>
      </c>
      <c r="I1561" s="12" t="s">
        <v>3116</v>
      </c>
      <c r="J1561" s="12">
        <v>0</v>
      </c>
      <c r="L1561" s="12" t="s">
        <v>3216</v>
      </c>
      <c r="M1561" s="12" t="s">
        <v>3118</v>
      </c>
    </row>
    <row r="1562" spans="1:13" x14ac:dyDescent="0.25">
      <c r="A1562" s="12">
        <v>61389</v>
      </c>
      <c r="B1562" s="12" t="s">
        <v>377</v>
      </c>
      <c r="C1562" s="12" t="s">
        <v>213</v>
      </c>
      <c r="D1562" s="12" t="s">
        <v>1722</v>
      </c>
      <c r="E1562" s="12" t="s">
        <v>3125</v>
      </c>
      <c r="F1562" s="12" t="s">
        <v>1775</v>
      </c>
      <c r="G1562" s="12" t="s">
        <v>1743</v>
      </c>
      <c r="H1562" s="12" t="s">
        <v>1720</v>
      </c>
      <c r="I1562" s="12" t="s">
        <v>3351</v>
      </c>
      <c r="J1562" s="12">
        <v>0</v>
      </c>
      <c r="L1562" s="12" t="s">
        <v>3419</v>
      </c>
      <c r="M1562" s="12" t="s">
        <v>3118</v>
      </c>
    </row>
    <row r="1563" spans="1:13" x14ac:dyDescent="0.25">
      <c r="A1563" s="12">
        <v>61310</v>
      </c>
      <c r="B1563" s="12" t="s">
        <v>4635</v>
      </c>
      <c r="C1563" s="12" t="s">
        <v>27</v>
      </c>
      <c r="D1563" s="12" t="s">
        <v>1722</v>
      </c>
      <c r="E1563" s="12" t="s">
        <v>3119</v>
      </c>
      <c r="F1563" s="12" t="s">
        <v>1761</v>
      </c>
      <c r="G1563" s="12" t="s">
        <v>1762</v>
      </c>
      <c r="H1563" s="12" t="s">
        <v>1782</v>
      </c>
      <c r="I1563" s="12" t="s">
        <v>1762</v>
      </c>
      <c r="J1563" s="12">
        <v>0</v>
      </c>
      <c r="L1563" s="12" t="s">
        <v>4636</v>
      </c>
      <c r="M1563" s="12" t="s">
        <v>4637</v>
      </c>
    </row>
    <row r="1564" spans="1:13" x14ac:dyDescent="0.25">
      <c r="A1564" s="12">
        <v>51745</v>
      </c>
      <c r="B1564" s="12" t="s">
        <v>4638</v>
      </c>
      <c r="C1564" s="12" t="s">
        <v>213</v>
      </c>
      <c r="D1564" s="12" t="s">
        <v>1722</v>
      </c>
      <c r="E1564" s="12" t="s">
        <v>3271</v>
      </c>
      <c r="F1564" s="12" t="s">
        <v>1728</v>
      </c>
      <c r="G1564" s="12" t="s">
        <v>1729</v>
      </c>
      <c r="H1564" s="12" t="s">
        <v>1720</v>
      </c>
      <c r="I1564" s="12" t="s">
        <v>3116</v>
      </c>
      <c r="J1564" s="12">
        <v>0</v>
      </c>
      <c r="L1564" s="12" t="s">
        <v>3464</v>
      </c>
      <c r="M1564" s="12" t="s">
        <v>3118</v>
      </c>
    </row>
    <row r="1565" spans="1:13" x14ac:dyDescent="0.25">
      <c r="A1565" s="12">
        <v>32491</v>
      </c>
      <c r="B1565" s="12" t="s">
        <v>378</v>
      </c>
      <c r="C1565" s="12" t="s">
        <v>27</v>
      </c>
      <c r="D1565" s="12" t="s">
        <v>1722</v>
      </c>
      <c r="E1565" s="12" t="s">
        <v>3255</v>
      </c>
      <c r="F1565" s="12" t="s">
        <v>1787</v>
      </c>
      <c r="G1565" s="12" t="s">
        <v>1721</v>
      </c>
      <c r="H1565" s="12" t="s">
        <v>1720</v>
      </c>
      <c r="I1565" s="12" t="s">
        <v>3116</v>
      </c>
      <c r="J1565" s="12">
        <v>0</v>
      </c>
      <c r="L1565" s="12" t="s">
        <v>4064</v>
      </c>
      <c r="M1565" s="12" t="s">
        <v>3118</v>
      </c>
    </row>
    <row r="1566" spans="1:13" x14ac:dyDescent="0.25">
      <c r="A1566" s="12">
        <v>40613</v>
      </c>
      <c r="B1566" s="12" t="s">
        <v>4639</v>
      </c>
      <c r="C1566" s="12" t="s">
        <v>43</v>
      </c>
      <c r="D1566" s="12" t="s">
        <v>1722</v>
      </c>
      <c r="E1566" s="12" t="s">
        <v>3769</v>
      </c>
      <c r="F1566" s="12" t="s">
        <v>1884</v>
      </c>
      <c r="G1566" s="12" t="s">
        <v>1790</v>
      </c>
      <c r="H1566" s="12" t="s">
        <v>1720</v>
      </c>
      <c r="I1566" s="12" t="s">
        <v>3116</v>
      </c>
      <c r="J1566" s="12">
        <v>0</v>
      </c>
      <c r="L1566" s="12" t="s">
        <v>3157</v>
      </c>
      <c r="M1566" s="12" t="s">
        <v>3118</v>
      </c>
    </row>
    <row r="1567" spans="1:13" x14ac:dyDescent="0.25">
      <c r="A1567" s="12">
        <v>11366</v>
      </c>
      <c r="B1567" s="12" t="s">
        <v>2405</v>
      </c>
      <c r="C1567" s="12" t="s">
        <v>148</v>
      </c>
      <c r="D1567" s="12" t="s">
        <v>1722</v>
      </c>
      <c r="E1567" s="12" t="s">
        <v>3128</v>
      </c>
      <c r="F1567" s="12" t="s">
        <v>1818</v>
      </c>
      <c r="G1567" s="12" t="s">
        <v>1820</v>
      </c>
      <c r="H1567" s="12" t="s">
        <v>1819</v>
      </c>
      <c r="I1567" s="12" t="s">
        <v>3340</v>
      </c>
      <c r="J1567" s="12">
        <v>0</v>
      </c>
      <c r="L1567" s="12" t="s">
        <v>3117</v>
      </c>
      <c r="M1567" s="12" t="s">
        <v>3118</v>
      </c>
    </row>
    <row r="1568" spans="1:13" x14ac:dyDescent="0.25">
      <c r="A1568" s="12">
        <v>21458</v>
      </c>
      <c r="B1568" s="12" t="s">
        <v>4640</v>
      </c>
      <c r="C1568" s="12" t="s">
        <v>43</v>
      </c>
      <c r="D1568" s="12" t="s">
        <v>1722</v>
      </c>
      <c r="E1568" s="12" t="s">
        <v>3128</v>
      </c>
      <c r="F1568" s="12" t="s">
        <v>1871</v>
      </c>
      <c r="G1568" s="12" t="s">
        <v>1765</v>
      </c>
      <c r="H1568" s="12" t="s">
        <v>1764</v>
      </c>
      <c r="I1568" s="12" t="s">
        <v>3116</v>
      </c>
      <c r="J1568" s="12">
        <v>0</v>
      </c>
      <c r="L1568" s="12" t="s">
        <v>3260</v>
      </c>
      <c r="M1568" s="12" t="s">
        <v>3118</v>
      </c>
    </row>
    <row r="1569" spans="1:13" x14ac:dyDescent="0.25">
      <c r="A1569" s="12">
        <v>31538</v>
      </c>
      <c r="B1569" s="12" t="s">
        <v>2007</v>
      </c>
      <c r="C1569" s="12" t="s">
        <v>59</v>
      </c>
      <c r="D1569" s="12" t="s">
        <v>1722</v>
      </c>
      <c r="E1569" s="12" t="s">
        <v>3218</v>
      </c>
      <c r="F1569" s="12" t="s">
        <v>1817</v>
      </c>
      <c r="G1569" s="12" t="s">
        <v>1816</v>
      </c>
      <c r="H1569" s="12" t="s">
        <v>1725</v>
      </c>
      <c r="I1569" s="12" t="s">
        <v>3116</v>
      </c>
      <c r="J1569" s="12">
        <v>0</v>
      </c>
      <c r="L1569" s="12" t="s">
        <v>4031</v>
      </c>
      <c r="M1569" s="12" t="s">
        <v>3118</v>
      </c>
    </row>
    <row r="1570" spans="1:13" x14ac:dyDescent="0.25">
      <c r="A1570" s="12">
        <v>12546</v>
      </c>
      <c r="B1570" s="12" t="s">
        <v>1196</v>
      </c>
      <c r="C1570" s="12" t="s">
        <v>211</v>
      </c>
      <c r="D1570" s="12" t="s">
        <v>1722</v>
      </c>
      <c r="E1570" s="12" t="s">
        <v>3130</v>
      </c>
      <c r="F1570" s="12" t="s">
        <v>1784</v>
      </c>
      <c r="G1570" s="12" t="s">
        <v>1785</v>
      </c>
      <c r="H1570" s="12" t="s">
        <v>1725</v>
      </c>
      <c r="I1570" s="12" t="s">
        <v>3116</v>
      </c>
      <c r="J1570" s="12">
        <v>0</v>
      </c>
      <c r="L1570" s="12" t="s">
        <v>3245</v>
      </c>
      <c r="M1570" s="12" t="s">
        <v>3118</v>
      </c>
    </row>
    <row r="1571" spans="1:13" x14ac:dyDescent="0.25">
      <c r="A1571" s="12">
        <v>12552</v>
      </c>
      <c r="B1571" s="12" t="s">
        <v>379</v>
      </c>
      <c r="C1571" s="12" t="s">
        <v>380</v>
      </c>
      <c r="D1571" s="12" t="s">
        <v>1722</v>
      </c>
      <c r="E1571" s="12" t="s">
        <v>3282</v>
      </c>
      <c r="F1571" s="12" t="s">
        <v>1967</v>
      </c>
      <c r="G1571" s="12" t="s">
        <v>1958</v>
      </c>
      <c r="H1571" s="12" t="s">
        <v>1756</v>
      </c>
      <c r="I1571" s="12" t="s">
        <v>3129</v>
      </c>
      <c r="J1571" s="12">
        <v>0</v>
      </c>
      <c r="L1571" s="12" t="s">
        <v>4641</v>
      </c>
      <c r="M1571" s="12" t="s">
        <v>4642</v>
      </c>
    </row>
    <row r="1572" spans="1:13" x14ac:dyDescent="0.25">
      <c r="A1572" s="12">
        <v>12592</v>
      </c>
      <c r="B1572" s="12" t="s">
        <v>2173</v>
      </c>
      <c r="C1572" s="12" t="s">
        <v>31</v>
      </c>
      <c r="D1572" s="12" t="s">
        <v>1722</v>
      </c>
      <c r="E1572" s="12" t="s">
        <v>3159</v>
      </c>
      <c r="F1572" s="12" t="s">
        <v>1780</v>
      </c>
      <c r="G1572" s="12" t="s">
        <v>1746</v>
      </c>
      <c r="H1572" s="12" t="s">
        <v>1720</v>
      </c>
      <c r="I1572" s="12" t="s">
        <v>3348</v>
      </c>
      <c r="J1572" s="12">
        <v>0</v>
      </c>
      <c r="L1572" s="12" t="s">
        <v>3660</v>
      </c>
      <c r="M1572" s="12" t="s">
        <v>3118</v>
      </c>
    </row>
    <row r="1573" spans="1:13" x14ac:dyDescent="0.25">
      <c r="A1573" s="12">
        <v>74155</v>
      </c>
      <c r="B1573" s="12" t="s">
        <v>4643</v>
      </c>
      <c r="C1573" s="12" t="s">
        <v>441</v>
      </c>
      <c r="D1573" s="12" t="s">
        <v>1722</v>
      </c>
      <c r="E1573" s="12" t="s">
        <v>3907</v>
      </c>
      <c r="F1573" s="12" t="s">
        <v>1815</v>
      </c>
      <c r="G1573" s="12" t="s">
        <v>1816</v>
      </c>
      <c r="H1573" s="12" t="s">
        <v>1725</v>
      </c>
      <c r="I1573" s="12" t="s">
        <v>3116</v>
      </c>
      <c r="J1573" s="12">
        <v>0</v>
      </c>
      <c r="M1573" s="12" t="s">
        <v>3118</v>
      </c>
    </row>
    <row r="1574" spans="1:13" x14ac:dyDescent="0.25">
      <c r="A1574" s="12">
        <v>39421</v>
      </c>
      <c r="B1574" s="12" t="s">
        <v>4644</v>
      </c>
      <c r="C1574" s="12" t="s">
        <v>27</v>
      </c>
      <c r="D1574" s="12" t="s">
        <v>1722</v>
      </c>
      <c r="E1574" s="12" t="s">
        <v>3458</v>
      </c>
      <c r="F1574" s="12" t="s">
        <v>1794</v>
      </c>
      <c r="G1574" s="12" t="s">
        <v>1792</v>
      </c>
      <c r="H1574" s="12" t="s">
        <v>1822</v>
      </c>
      <c r="I1574" s="12" t="s">
        <v>3116</v>
      </c>
      <c r="J1574" s="12">
        <v>0</v>
      </c>
      <c r="L1574" s="12" t="s">
        <v>4645</v>
      </c>
      <c r="M1574" s="12" t="s">
        <v>4646</v>
      </c>
    </row>
    <row r="1575" spans="1:13" x14ac:dyDescent="0.25">
      <c r="A1575" s="12">
        <v>829383</v>
      </c>
      <c r="B1575" s="12" t="s">
        <v>4647</v>
      </c>
      <c r="C1575" s="12" t="s">
        <v>43</v>
      </c>
      <c r="D1575" s="12" t="s">
        <v>1722</v>
      </c>
      <c r="E1575" s="12" t="s">
        <v>3652</v>
      </c>
      <c r="F1575" s="12" t="s">
        <v>1877</v>
      </c>
      <c r="G1575" s="12" t="s">
        <v>1878</v>
      </c>
      <c r="H1575" s="12" t="s">
        <v>1756</v>
      </c>
      <c r="I1575" s="12" t="s">
        <v>3116</v>
      </c>
      <c r="J1575" s="12">
        <v>0</v>
      </c>
      <c r="L1575" s="12" t="s">
        <v>3157</v>
      </c>
      <c r="M1575" s="12" t="s">
        <v>3118</v>
      </c>
    </row>
    <row r="1576" spans="1:13" x14ac:dyDescent="0.25">
      <c r="A1576" s="12">
        <v>74102</v>
      </c>
      <c r="B1576" s="12" t="s">
        <v>1197</v>
      </c>
      <c r="C1576" s="12" t="s">
        <v>52</v>
      </c>
      <c r="D1576" s="12" t="s">
        <v>1722</v>
      </c>
      <c r="E1576" s="12" t="s">
        <v>4005</v>
      </c>
      <c r="F1576" s="12" t="s">
        <v>1735</v>
      </c>
      <c r="G1576" s="12" t="s">
        <v>1721</v>
      </c>
      <c r="H1576" s="12" t="s">
        <v>1720</v>
      </c>
      <c r="I1576" s="12" t="s">
        <v>3116</v>
      </c>
      <c r="J1576" s="12">
        <v>0</v>
      </c>
      <c r="M1576" s="12" t="s">
        <v>3118</v>
      </c>
    </row>
    <row r="1577" spans="1:13" x14ac:dyDescent="0.25">
      <c r="A1577" s="12">
        <v>46702</v>
      </c>
      <c r="B1577" s="12" t="s">
        <v>381</v>
      </c>
      <c r="C1577" s="12" t="s">
        <v>21</v>
      </c>
      <c r="D1577" s="12" t="s">
        <v>1722</v>
      </c>
      <c r="E1577" s="12" t="s">
        <v>3227</v>
      </c>
      <c r="F1577" s="12" t="s">
        <v>1876</v>
      </c>
      <c r="G1577" s="12" t="s">
        <v>1849</v>
      </c>
      <c r="H1577" s="12" t="s">
        <v>1819</v>
      </c>
      <c r="I1577" s="12" t="s">
        <v>3126</v>
      </c>
      <c r="J1577" s="12">
        <v>0</v>
      </c>
      <c r="L1577" s="12" t="s">
        <v>4648</v>
      </c>
      <c r="M1577" s="12" t="s">
        <v>3118</v>
      </c>
    </row>
    <row r="1578" spans="1:13" x14ac:dyDescent="0.25">
      <c r="A1578" s="12">
        <v>61314</v>
      </c>
      <c r="B1578" s="12" t="s">
        <v>2759</v>
      </c>
      <c r="C1578" s="12" t="s">
        <v>59</v>
      </c>
      <c r="D1578" s="12" t="s">
        <v>1722</v>
      </c>
      <c r="E1578" s="12" t="s">
        <v>3218</v>
      </c>
      <c r="F1578" s="12" t="s">
        <v>1735</v>
      </c>
      <c r="G1578" s="12" t="s">
        <v>1721</v>
      </c>
      <c r="H1578" s="12" t="s">
        <v>1720</v>
      </c>
      <c r="I1578" s="12" t="s">
        <v>3116</v>
      </c>
      <c r="J1578" s="12">
        <v>0</v>
      </c>
      <c r="L1578" s="12" t="s">
        <v>3216</v>
      </c>
      <c r="M1578" s="12" t="s">
        <v>3118</v>
      </c>
    </row>
    <row r="1579" spans="1:13" x14ac:dyDescent="0.25">
      <c r="A1579" s="12">
        <v>12610</v>
      </c>
      <c r="B1579" s="12" t="s">
        <v>2172</v>
      </c>
      <c r="C1579" s="12" t="s">
        <v>59</v>
      </c>
      <c r="D1579" s="12" t="s">
        <v>1722</v>
      </c>
      <c r="E1579" s="12" t="s">
        <v>3119</v>
      </c>
      <c r="F1579" s="12" t="s">
        <v>1735</v>
      </c>
      <c r="G1579" s="12" t="s">
        <v>1721</v>
      </c>
      <c r="H1579" s="12" t="s">
        <v>1720</v>
      </c>
      <c r="I1579" s="12" t="s">
        <v>3116</v>
      </c>
      <c r="J1579" s="12">
        <v>0</v>
      </c>
      <c r="L1579" s="12" t="s">
        <v>4064</v>
      </c>
      <c r="M1579" s="12" t="s">
        <v>3118</v>
      </c>
    </row>
    <row r="1580" spans="1:13" x14ac:dyDescent="0.25">
      <c r="A1580" s="12">
        <v>12622</v>
      </c>
      <c r="B1580" s="12" t="s">
        <v>2171</v>
      </c>
      <c r="C1580" s="12" t="s">
        <v>211</v>
      </c>
      <c r="D1580" s="12" t="s">
        <v>1722</v>
      </c>
      <c r="E1580" s="12" t="s">
        <v>3128</v>
      </c>
      <c r="F1580" s="12" t="s">
        <v>1910</v>
      </c>
      <c r="G1580" s="12" t="s">
        <v>1765</v>
      </c>
      <c r="H1580" s="12" t="s">
        <v>1764</v>
      </c>
      <c r="I1580" s="12" t="s">
        <v>3116</v>
      </c>
      <c r="J1580" s="12">
        <v>0</v>
      </c>
      <c r="L1580" s="12" t="s">
        <v>3140</v>
      </c>
      <c r="M1580" s="12" t="s">
        <v>3118</v>
      </c>
    </row>
    <row r="1581" spans="1:13" x14ac:dyDescent="0.25">
      <c r="A1581" s="12">
        <v>12636</v>
      </c>
      <c r="B1581" s="12" t="s">
        <v>2169</v>
      </c>
      <c r="C1581" s="12" t="s">
        <v>31</v>
      </c>
      <c r="D1581" s="12" t="s">
        <v>1722</v>
      </c>
      <c r="E1581" s="12" t="s">
        <v>3128</v>
      </c>
      <c r="F1581" s="12" t="s">
        <v>2168</v>
      </c>
      <c r="G1581" s="12" t="s">
        <v>1828</v>
      </c>
      <c r="H1581" s="12" t="s">
        <v>1827</v>
      </c>
      <c r="I1581" s="12" t="s">
        <v>3131</v>
      </c>
      <c r="J1581" s="12">
        <v>0</v>
      </c>
      <c r="L1581" s="12" t="s">
        <v>3117</v>
      </c>
      <c r="M1581" s="12" t="s">
        <v>3118</v>
      </c>
    </row>
    <row r="1582" spans="1:13" x14ac:dyDescent="0.25">
      <c r="A1582" s="12">
        <v>21811</v>
      </c>
      <c r="B1582" s="12" t="s">
        <v>4649</v>
      </c>
      <c r="C1582" s="12" t="s">
        <v>21</v>
      </c>
      <c r="D1582" s="12" t="s">
        <v>1722</v>
      </c>
      <c r="E1582" s="12" t="s">
        <v>3128</v>
      </c>
      <c r="F1582" s="12" t="s">
        <v>2010</v>
      </c>
      <c r="G1582" s="12" t="s">
        <v>1823</v>
      </c>
      <c r="H1582" s="12" t="s">
        <v>1822</v>
      </c>
      <c r="I1582" s="12" t="s">
        <v>3116</v>
      </c>
      <c r="J1582" s="12">
        <v>0</v>
      </c>
      <c r="L1582" s="12" t="s">
        <v>3191</v>
      </c>
      <c r="M1582" s="12" t="s">
        <v>3118</v>
      </c>
    </row>
    <row r="1583" spans="1:13" x14ac:dyDescent="0.25">
      <c r="A1583" s="12">
        <v>22243</v>
      </c>
      <c r="B1583" s="12" t="s">
        <v>2038</v>
      </c>
      <c r="C1583" s="12" t="s">
        <v>59</v>
      </c>
      <c r="D1583" s="12" t="s">
        <v>1722</v>
      </c>
      <c r="E1583" s="12" t="s">
        <v>3130</v>
      </c>
      <c r="F1583" s="12" t="s">
        <v>1749</v>
      </c>
      <c r="G1583" s="12" t="s">
        <v>1746</v>
      </c>
      <c r="H1583" s="12" t="s">
        <v>1720</v>
      </c>
      <c r="I1583" s="12" t="s">
        <v>3116</v>
      </c>
      <c r="J1583" s="12">
        <v>0</v>
      </c>
      <c r="L1583" s="12" t="s">
        <v>4552</v>
      </c>
      <c r="M1583" s="12" t="s">
        <v>3118</v>
      </c>
    </row>
    <row r="1584" spans="1:13" x14ac:dyDescent="0.25">
      <c r="A1584" s="12">
        <v>41036</v>
      </c>
      <c r="B1584" s="12" t="s">
        <v>4650</v>
      </c>
      <c r="C1584" s="12" t="s">
        <v>31</v>
      </c>
      <c r="D1584" s="12" t="s">
        <v>1722</v>
      </c>
      <c r="E1584" s="12" t="s">
        <v>3365</v>
      </c>
      <c r="F1584" s="12" t="s">
        <v>1962</v>
      </c>
      <c r="G1584" s="12" t="s">
        <v>1837</v>
      </c>
      <c r="H1584" s="12" t="s">
        <v>1725</v>
      </c>
      <c r="I1584" s="12" t="s">
        <v>3116</v>
      </c>
      <c r="J1584" s="12">
        <v>0</v>
      </c>
      <c r="L1584" s="12" t="s">
        <v>2341</v>
      </c>
      <c r="M1584" s="12" t="s">
        <v>4651</v>
      </c>
    </row>
    <row r="1585" spans="1:13" x14ac:dyDescent="0.25">
      <c r="A1585" s="12">
        <v>12652</v>
      </c>
      <c r="B1585" s="12" t="s">
        <v>4652</v>
      </c>
      <c r="C1585" s="12" t="s">
        <v>59</v>
      </c>
      <c r="D1585" s="12" t="s">
        <v>1722</v>
      </c>
      <c r="E1585" s="12" t="s">
        <v>3642</v>
      </c>
      <c r="F1585" s="12" t="s">
        <v>1794</v>
      </c>
      <c r="G1585" s="12" t="s">
        <v>1792</v>
      </c>
      <c r="H1585" s="12" t="s">
        <v>1822</v>
      </c>
      <c r="I1585" s="12" t="s">
        <v>3116</v>
      </c>
      <c r="J1585" s="12">
        <v>0</v>
      </c>
      <c r="L1585" s="12" t="s">
        <v>4653</v>
      </c>
      <c r="M1585" s="12" t="s">
        <v>4654</v>
      </c>
    </row>
    <row r="1586" spans="1:13" x14ac:dyDescent="0.25">
      <c r="A1586" s="12">
        <v>61311</v>
      </c>
      <c r="B1586" s="12" t="s">
        <v>1855</v>
      </c>
      <c r="C1586" s="12" t="s">
        <v>59</v>
      </c>
      <c r="D1586" s="12" t="s">
        <v>1722</v>
      </c>
      <c r="E1586" s="12" t="s">
        <v>3274</v>
      </c>
      <c r="F1586" s="12" t="s">
        <v>1761</v>
      </c>
      <c r="G1586" s="12" t="s">
        <v>1762</v>
      </c>
      <c r="H1586" s="12" t="s">
        <v>1782</v>
      </c>
      <c r="I1586" s="12" t="s">
        <v>1762</v>
      </c>
      <c r="J1586" s="12">
        <v>0</v>
      </c>
      <c r="M1586" s="12" t="s">
        <v>3118</v>
      </c>
    </row>
    <row r="1587" spans="1:13" x14ac:dyDescent="0.25">
      <c r="A1587" s="12">
        <v>12656</v>
      </c>
      <c r="B1587" s="12" t="s">
        <v>4655</v>
      </c>
      <c r="C1587" s="12" t="s">
        <v>211</v>
      </c>
      <c r="D1587" s="12" t="s">
        <v>1722</v>
      </c>
      <c r="E1587" s="12" t="s">
        <v>3128</v>
      </c>
      <c r="F1587" s="12" t="s">
        <v>1730</v>
      </c>
      <c r="G1587" s="12" t="s">
        <v>1731</v>
      </c>
      <c r="H1587" s="12" t="s">
        <v>1720</v>
      </c>
      <c r="I1587" s="12" t="s">
        <v>3116</v>
      </c>
      <c r="J1587" s="12">
        <v>0</v>
      </c>
      <c r="L1587" s="12" t="s">
        <v>3117</v>
      </c>
      <c r="M1587" s="12" t="s">
        <v>3118</v>
      </c>
    </row>
    <row r="1588" spans="1:13" x14ac:dyDescent="0.25">
      <c r="A1588" s="12">
        <v>12674</v>
      </c>
      <c r="B1588" s="12" t="s">
        <v>382</v>
      </c>
      <c r="C1588" s="12" t="s">
        <v>84</v>
      </c>
      <c r="D1588" s="12" t="s">
        <v>1722</v>
      </c>
      <c r="E1588" s="12" t="s">
        <v>3128</v>
      </c>
      <c r="F1588" s="12" t="s">
        <v>1807</v>
      </c>
      <c r="G1588" s="12" t="s">
        <v>1762</v>
      </c>
      <c r="H1588" s="12" t="s">
        <v>1782</v>
      </c>
      <c r="I1588" s="12" t="s">
        <v>1762</v>
      </c>
      <c r="J1588" s="12">
        <v>0</v>
      </c>
      <c r="L1588" s="12" t="s">
        <v>3122</v>
      </c>
      <c r="M1588" s="12" t="s">
        <v>3118</v>
      </c>
    </row>
    <row r="1589" spans="1:13" x14ac:dyDescent="0.25">
      <c r="A1589" s="12">
        <v>12631</v>
      </c>
      <c r="B1589" s="12" t="s">
        <v>657</v>
      </c>
      <c r="C1589" s="12" t="s">
        <v>59</v>
      </c>
      <c r="D1589" s="12" t="s">
        <v>1722</v>
      </c>
      <c r="E1589" s="12" t="s">
        <v>3218</v>
      </c>
      <c r="F1589" s="12" t="s">
        <v>2170</v>
      </c>
      <c r="G1589" s="12" t="s">
        <v>1878</v>
      </c>
      <c r="H1589" s="12" t="s">
        <v>1756</v>
      </c>
      <c r="I1589" s="12" t="s">
        <v>3129</v>
      </c>
      <c r="J1589" s="12">
        <v>0</v>
      </c>
      <c r="L1589" s="12" t="s">
        <v>3216</v>
      </c>
      <c r="M1589" s="12" t="s">
        <v>3118</v>
      </c>
    </row>
    <row r="1590" spans="1:13" x14ac:dyDescent="0.25">
      <c r="A1590" s="12">
        <v>47895</v>
      </c>
      <c r="B1590" s="12" t="s">
        <v>4656</v>
      </c>
      <c r="C1590" s="12" t="s">
        <v>84</v>
      </c>
      <c r="D1590" s="12" t="s">
        <v>1722</v>
      </c>
      <c r="E1590" s="12" t="s">
        <v>3239</v>
      </c>
      <c r="F1590" s="12" t="s">
        <v>1775</v>
      </c>
      <c r="G1590" s="12" t="s">
        <v>1743</v>
      </c>
      <c r="H1590" s="12" t="s">
        <v>1720</v>
      </c>
      <c r="I1590" s="12" t="s">
        <v>3351</v>
      </c>
      <c r="J1590" s="12">
        <v>0</v>
      </c>
      <c r="L1590" s="12" t="s">
        <v>3144</v>
      </c>
      <c r="M1590" s="12" t="s">
        <v>3118</v>
      </c>
    </row>
    <row r="1591" spans="1:13" x14ac:dyDescent="0.25">
      <c r="A1591" s="12">
        <v>12798</v>
      </c>
      <c r="B1591" s="12" t="s">
        <v>1201</v>
      </c>
      <c r="C1591" s="12" t="s">
        <v>48</v>
      </c>
      <c r="D1591" s="12" t="s">
        <v>1722</v>
      </c>
      <c r="E1591" s="12" t="s">
        <v>3134</v>
      </c>
      <c r="F1591" s="12" t="s">
        <v>1815</v>
      </c>
      <c r="G1591" s="12" t="s">
        <v>1816</v>
      </c>
      <c r="H1591" s="12" t="s">
        <v>1725</v>
      </c>
      <c r="I1591" s="12" t="s">
        <v>3116</v>
      </c>
      <c r="J1591" s="12">
        <v>0</v>
      </c>
      <c r="L1591" s="12" t="s">
        <v>4657</v>
      </c>
      <c r="M1591" s="12" t="s">
        <v>4658</v>
      </c>
    </row>
    <row r="1592" spans="1:13" x14ac:dyDescent="0.25">
      <c r="A1592" s="12">
        <v>12799</v>
      </c>
      <c r="B1592" s="12" t="s">
        <v>1202</v>
      </c>
      <c r="C1592" s="12" t="s">
        <v>56</v>
      </c>
      <c r="D1592" s="12" t="s">
        <v>1722</v>
      </c>
      <c r="E1592" s="12" t="s">
        <v>3459</v>
      </c>
      <c r="F1592" s="12" t="s">
        <v>1815</v>
      </c>
      <c r="G1592" s="12" t="s">
        <v>1816</v>
      </c>
      <c r="H1592" s="12" t="s">
        <v>1725</v>
      </c>
      <c r="I1592" s="12" t="s">
        <v>3116</v>
      </c>
      <c r="J1592" s="12">
        <v>0</v>
      </c>
      <c r="L1592" s="12" t="s">
        <v>3117</v>
      </c>
      <c r="M1592" s="12" t="s">
        <v>3118</v>
      </c>
    </row>
    <row r="1593" spans="1:13" x14ac:dyDescent="0.25">
      <c r="A1593" s="12">
        <v>12781</v>
      </c>
      <c r="B1593" s="12" t="s">
        <v>4659</v>
      </c>
      <c r="C1593" s="12" t="s">
        <v>429</v>
      </c>
      <c r="D1593" s="12" t="s">
        <v>1722</v>
      </c>
      <c r="E1593" s="12" t="s">
        <v>3172</v>
      </c>
      <c r="F1593" s="12" t="s">
        <v>1815</v>
      </c>
      <c r="G1593" s="12" t="s">
        <v>1816</v>
      </c>
      <c r="H1593" s="12" t="s">
        <v>1725</v>
      </c>
      <c r="I1593" s="12" t="s">
        <v>3116</v>
      </c>
      <c r="J1593" s="12">
        <v>0</v>
      </c>
      <c r="L1593" s="12" t="s">
        <v>4660</v>
      </c>
      <c r="M1593" s="12" t="s">
        <v>4661</v>
      </c>
    </row>
    <row r="1594" spans="1:13" x14ac:dyDescent="0.25">
      <c r="A1594" s="12">
        <v>12828</v>
      </c>
      <c r="B1594" s="12" t="s">
        <v>2167</v>
      </c>
      <c r="C1594" s="12" t="s">
        <v>21</v>
      </c>
      <c r="D1594" s="12" t="s">
        <v>1722</v>
      </c>
      <c r="E1594" s="12" t="s">
        <v>3282</v>
      </c>
      <c r="F1594" s="12" t="s">
        <v>2166</v>
      </c>
      <c r="G1594" s="12" t="s">
        <v>1767</v>
      </c>
      <c r="H1594" s="12" t="s">
        <v>1756</v>
      </c>
      <c r="I1594" s="12" t="s">
        <v>3129</v>
      </c>
      <c r="J1594" s="12">
        <v>0</v>
      </c>
      <c r="L1594" s="12" t="s">
        <v>3117</v>
      </c>
      <c r="M1594" s="12" t="s">
        <v>3118</v>
      </c>
    </row>
    <row r="1595" spans="1:13" x14ac:dyDescent="0.25">
      <c r="A1595" s="12">
        <v>12832</v>
      </c>
      <c r="B1595" s="12" t="s">
        <v>2165</v>
      </c>
      <c r="C1595" s="12" t="s">
        <v>21</v>
      </c>
      <c r="D1595" s="12" t="s">
        <v>1722</v>
      </c>
      <c r="E1595" s="12" t="s">
        <v>3119</v>
      </c>
      <c r="F1595" s="12" t="s">
        <v>1829</v>
      </c>
      <c r="G1595" s="12" t="s">
        <v>1814</v>
      </c>
      <c r="H1595" s="12" t="s">
        <v>1764</v>
      </c>
      <c r="I1595" s="12" t="s">
        <v>3131</v>
      </c>
      <c r="J1595" s="12">
        <v>0</v>
      </c>
      <c r="L1595" s="12" t="s">
        <v>4662</v>
      </c>
      <c r="M1595" s="12" t="s">
        <v>3118</v>
      </c>
    </row>
    <row r="1596" spans="1:13" x14ac:dyDescent="0.25">
      <c r="A1596" s="12">
        <v>35323</v>
      </c>
      <c r="B1596" s="12" t="s">
        <v>4663</v>
      </c>
      <c r="C1596" s="12" t="s">
        <v>27</v>
      </c>
      <c r="D1596" s="12" t="s">
        <v>1722</v>
      </c>
      <c r="E1596" s="12" t="s">
        <v>3136</v>
      </c>
      <c r="F1596" s="12" t="s">
        <v>1893</v>
      </c>
      <c r="G1596" s="12" t="s">
        <v>1852</v>
      </c>
      <c r="H1596" s="12" t="s">
        <v>1720</v>
      </c>
      <c r="I1596" s="12" t="s">
        <v>3116</v>
      </c>
      <c r="J1596" s="12">
        <v>0</v>
      </c>
      <c r="L1596" s="12" t="s">
        <v>4664</v>
      </c>
      <c r="M1596" s="12" t="s">
        <v>4665</v>
      </c>
    </row>
    <row r="1597" spans="1:13" x14ac:dyDescent="0.25">
      <c r="A1597" s="12">
        <v>12874</v>
      </c>
      <c r="B1597" s="12" t="s">
        <v>2164</v>
      </c>
      <c r="C1597" s="12" t="s">
        <v>39</v>
      </c>
      <c r="D1597" s="12" t="s">
        <v>1722</v>
      </c>
      <c r="E1597" s="12" t="s">
        <v>3119</v>
      </c>
      <c r="F1597" s="12" t="s">
        <v>1815</v>
      </c>
      <c r="G1597" s="12" t="s">
        <v>1816</v>
      </c>
      <c r="H1597" s="12" t="s">
        <v>1725</v>
      </c>
      <c r="I1597" s="12" t="s">
        <v>3116</v>
      </c>
      <c r="J1597" s="12">
        <v>0</v>
      </c>
      <c r="L1597" s="12" t="s">
        <v>3151</v>
      </c>
      <c r="M1597" s="12" t="s">
        <v>3118</v>
      </c>
    </row>
    <row r="1598" spans="1:13" x14ac:dyDescent="0.25">
      <c r="A1598" s="12">
        <v>59134</v>
      </c>
      <c r="B1598" s="12" t="s">
        <v>383</v>
      </c>
      <c r="C1598" s="12" t="s">
        <v>21</v>
      </c>
      <c r="D1598" s="12" t="s">
        <v>1722</v>
      </c>
      <c r="E1598" s="12" t="s">
        <v>3115</v>
      </c>
      <c r="F1598" s="12" t="s">
        <v>1866</v>
      </c>
      <c r="G1598" s="12" t="s">
        <v>1867</v>
      </c>
      <c r="H1598" s="12" t="s">
        <v>1725</v>
      </c>
      <c r="I1598" s="12" t="s">
        <v>3116</v>
      </c>
      <c r="J1598" s="12">
        <v>0</v>
      </c>
      <c r="L1598" s="12" t="s">
        <v>4666</v>
      </c>
      <c r="M1598" s="12" t="s">
        <v>3118</v>
      </c>
    </row>
    <row r="1599" spans="1:13" x14ac:dyDescent="0.25">
      <c r="A1599" s="12">
        <v>12860</v>
      </c>
      <c r="B1599" s="12" t="s">
        <v>384</v>
      </c>
      <c r="C1599" s="12" t="s">
        <v>43</v>
      </c>
      <c r="D1599" s="12" t="s">
        <v>1722</v>
      </c>
      <c r="E1599" s="12" t="s">
        <v>3146</v>
      </c>
      <c r="F1599" s="12" t="s">
        <v>1788</v>
      </c>
      <c r="G1599" s="12" t="s">
        <v>1762</v>
      </c>
      <c r="H1599" s="12" t="s">
        <v>1782</v>
      </c>
      <c r="I1599" s="12" t="s">
        <v>3116</v>
      </c>
      <c r="J1599" s="12">
        <v>0</v>
      </c>
      <c r="L1599" s="12" t="s">
        <v>4667</v>
      </c>
      <c r="M1599" s="12" t="s">
        <v>3118</v>
      </c>
    </row>
    <row r="1600" spans="1:13" x14ac:dyDescent="0.25">
      <c r="A1600" s="12">
        <v>7084</v>
      </c>
      <c r="B1600" s="12" t="s">
        <v>658</v>
      </c>
      <c r="C1600" s="12" t="s">
        <v>36</v>
      </c>
      <c r="D1600" s="12" t="s">
        <v>1722</v>
      </c>
      <c r="E1600" s="12" t="s">
        <v>3128</v>
      </c>
      <c r="F1600" s="12" t="s">
        <v>2070</v>
      </c>
      <c r="G1600" s="12" t="s">
        <v>2071</v>
      </c>
      <c r="H1600" s="12" t="s">
        <v>1864</v>
      </c>
      <c r="I1600" s="12" t="s">
        <v>3116</v>
      </c>
      <c r="J1600" s="12">
        <v>0</v>
      </c>
      <c r="L1600" s="12" t="s">
        <v>3388</v>
      </c>
      <c r="M1600" s="12" t="s">
        <v>3118</v>
      </c>
    </row>
    <row r="1601" spans="1:13" x14ac:dyDescent="0.25">
      <c r="A1601" s="12">
        <v>15949</v>
      </c>
      <c r="B1601" s="12" t="s">
        <v>385</v>
      </c>
      <c r="C1601" s="12" t="s">
        <v>21</v>
      </c>
      <c r="D1601" s="12" t="s">
        <v>1722</v>
      </c>
      <c r="E1601" s="12" t="s">
        <v>3128</v>
      </c>
      <c r="F1601" s="12" t="s">
        <v>1815</v>
      </c>
      <c r="G1601" s="12" t="s">
        <v>1816</v>
      </c>
      <c r="H1601" s="12" t="s">
        <v>1725</v>
      </c>
      <c r="I1601" s="12" t="s">
        <v>3116</v>
      </c>
      <c r="J1601" s="12">
        <v>0</v>
      </c>
      <c r="L1601" s="12" t="s">
        <v>3117</v>
      </c>
      <c r="M1601" s="12" t="s">
        <v>3118</v>
      </c>
    </row>
    <row r="1602" spans="1:13" x14ac:dyDescent="0.25">
      <c r="A1602" s="12">
        <v>51759</v>
      </c>
      <c r="B1602" s="12" t="s">
        <v>1923</v>
      </c>
      <c r="C1602" s="12" t="s">
        <v>36</v>
      </c>
      <c r="D1602" s="12" t="s">
        <v>1722</v>
      </c>
      <c r="E1602" s="12" t="s">
        <v>3590</v>
      </c>
      <c r="F1602" s="12" t="s">
        <v>1738</v>
      </c>
      <c r="G1602" s="12" t="s">
        <v>1739</v>
      </c>
      <c r="H1602" s="12" t="s">
        <v>1720</v>
      </c>
      <c r="I1602" s="12" t="s">
        <v>3232</v>
      </c>
      <c r="J1602" s="12">
        <v>0</v>
      </c>
      <c r="L1602" s="12" t="s">
        <v>4668</v>
      </c>
      <c r="M1602" s="12" t="s">
        <v>3118</v>
      </c>
    </row>
    <row r="1603" spans="1:13" x14ac:dyDescent="0.25">
      <c r="A1603" s="12">
        <v>12893</v>
      </c>
      <c r="B1603" s="12" t="s">
        <v>386</v>
      </c>
      <c r="C1603" s="12" t="s">
        <v>27</v>
      </c>
      <c r="D1603" s="12" t="s">
        <v>1722</v>
      </c>
      <c r="E1603" s="12" t="s">
        <v>3119</v>
      </c>
      <c r="F1603" s="12" t="s">
        <v>1738</v>
      </c>
      <c r="G1603" s="12" t="s">
        <v>1739</v>
      </c>
      <c r="H1603" s="12" t="s">
        <v>1720</v>
      </c>
      <c r="I1603" s="12" t="s">
        <v>3232</v>
      </c>
      <c r="J1603" s="12">
        <v>0</v>
      </c>
      <c r="L1603" s="12" t="s">
        <v>4669</v>
      </c>
      <c r="M1603" s="12" t="s">
        <v>3118</v>
      </c>
    </row>
    <row r="1604" spans="1:13" x14ac:dyDescent="0.25">
      <c r="A1604" s="12">
        <v>51205</v>
      </c>
      <c r="B1604" s="12" t="s">
        <v>4670</v>
      </c>
      <c r="C1604" s="12" t="s">
        <v>84</v>
      </c>
      <c r="D1604" s="12" t="s">
        <v>1722</v>
      </c>
      <c r="E1604" s="12" t="s">
        <v>3125</v>
      </c>
      <c r="F1604" s="12" t="s">
        <v>1921</v>
      </c>
      <c r="G1604" s="12" t="s">
        <v>1721</v>
      </c>
      <c r="H1604" s="12" t="s">
        <v>1720</v>
      </c>
      <c r="I1604" s="12" t="s">
        <v>3116</v>
      </c>
      <c r="J1604" s="12">
        <v>0</v>
      </c>
      <c r="L1604" s="12" t="s">
        <v>3300</v>
      </c>
      <c r="M1604" s="12" t="s">
        <v>3118</v>
      </c>
    </row>
    <row r="1605" spans="1:13" x14ac:dyDescent="0.25">
      <c r="A1605" s="12">
        <v>12850</v>
      </c>
      <c r="B1605" s="12" t="s">
        <v>2419</v>
      </c>
      <c r="C1605" s="12" t="s">
        <v>52</v>
      </c>
      <c r="D1605" s="12" t="s">
        <v>1722</v>
      </c>
      <c r="E1605" s="12" t="s">
        <v>3128</v>
      </c>
      <c r="F1605" s="12" t="s">
        <v>1910</v>
      </c>
      <c r="G1605" s="12" t="s">
        <v>1765</v>
      </c>
      <c r="H1605" s="12" t="s">
        <v>1764</v>
      </c>
      <c r="I1605" s="12" t="s">
        <v>3116</v>
      </c>
      <c r="J1605" s="12">
        <v>0</v>
      </c>
      <c r="L1605" s="12" t="s">
        <v>3117</v>
      </c>
      <c r="M1605" s="12" t="s">
        <v>3118</v>
      </c>
    </row>
    <row r="1606" spans="1:13" x14ac:dyDescent="0.25">
      <c r="A1606" s="12">
        <v>47054</v>
      </c>
      <c r="B1606" s="12" t="s">
        <v>4671</v>
      </c>
      <c r="C1606" s="12" t="s">
        <v>27</v>
      </c>
      <c r="D1606" s="12" t="s">
        <v>1722</v>
      </c>
      <c r="E1606" s="12" t="s">
        <v>3124</v>
      </c>
      <c r="F1606" s="12" t="s">
        <v>1771</v>
      </c>
      <c r="G1606" s="12" t="s">
        <v>1721</v>
      </c>
      <c r="H1606" s="12" t="s">
        <v>1720</v>
      </c>
      <c r="I1606" s="12" t="s">
        <v>3116</v>
      </c>
      <c r="J1606" s="12">
        <v>0</v>
      </c>
      <c r="L1606" s="12" t="s">
        <v>4672</v>
      </c>
      <c r="M1606" s="12" t="s">
        <v>4673</v>
      </c>
    </row>
    <row r="1607" spans="1:13" x14ac:dyDescent="0.25">
      <c r="A1607" s="12">
        <v>34446</v>
      </c>
      <c r="B1607" s="12" t="s">
        <v>4674</v>
      </c>
      <c r="C1607" s="12" t="s">
        <v>27</v>
      </c>
      <c r="D1607" s="12" t="s">
        <v>1722</v>
      </c>
      <c r="E1607" s="12" t="s">
        <v>3124</v>
      </c>
      <c r="F1607" s="12" t="s">
        <v>1780</v>
      </c>
      <c r="G1607" s="12" t="s">
        <v>1746</v>
      </c>
      <c r="H1607" s="12" t="s">
        <v>1720</v>
      </c>
      <c r="I1607" s="12" t="s">
        <v>3348</v>
      </c>
      <c r="J1607" s="12">
        <v>0</v>
      </c>
      <c r="L1607" s="12" t="s">
        <v>3117</v>
      </c>
      <c r="M1607" s="12" t="s">
        <v>3118</v>
      </c>
    </row>
    <row r="1608" spans="1:13" x14ac:dyDescent="0.25">
      <c r="A1608" s="12">
        <v>12903</v>
      </c>
      <c r="B1608" s="12" t="s">
        <v>1203</v>
      </c>
      <c r="C1608" s="12" t="s">
        <v>59</v>
      </c>
      <c r="D1608" s="12" t="s">
        <v>1722</v>
      </c>
      <c r="E1608" s="12" t="s">
        <v>3125</v>
      </c>
      <c r="F1608" s="12" t="s">
        <v>1836</v>
      </c>
      <c r="G1608" s="12" t="s">
        <v>1837</v>
      </c>
      <c r="H1608" s="12" t="s">
        <v>1725</v>
      </c>
      <c r="I1608" s="12" t="s">
        <v>3116</v>
      </c>
      <c r="J1608" s="12">
        <v>0</v>
      </c>
      <c r="L1608" s="12" t="s">
        <v>3178</v>
      </c>
      <c r="M1608" s="12" t="s">
        <v>3118</v>
      </c>
    </row>
    <row r="1609" spans="1:13" x14ac:dyDescent="0.25">
      <c r="A1609" s="12">
        <v>12915</v>
      </c>
      <c r="B1609" s="12" t="s">
        <v>1204</v>
      </c>
      <c r="C1609" s="12" t="s">
        <v>211</v>
      </c>
      <c r="D1609" s="12" t="s">
        <v>1722</v>
      </c>
      <c r="E1609" s="12" t="s">
        <v>3115</v>
      </c>
      <c r="F1609" s="12" t="s">
        <v>1815</v>
      </c>
      <c r="G1609" s="12" t="s">
        <v>1816</v>
      </c>
      <c r="H1609" s="12" t="s">
        <v>1725</v>
      </c>
      <c r="I1609" s="12" t="s">
        <v>3116</v>
      </c>
      <c r="J1609" s="12">
        <v>0</v>
      </c>
      <c r="L1609" s="12" t="s">
        <v>3117</v>
      </c>
      <c r="M1609" s="12" t="s">
        <v>3118</v>
      </c>
    </row>
    <row r="1610" spans="1:13" x14ac:dyDescent="0.25">
      <c r="A1610" s="12">
        <v>47056</v>
      </c>
      <c r="B1610" s="12" t="s">
        <v>2638</v>
      </c>
      <c r="C1610" s="12" t="s">
        <v>27</v>
      </c>
      <c r="D1610" s="12" t="s">
        <v>1722</v>
      </c>
      <c r="E1610" s="12" t="s">
        <v>3128</v>
      </c>
      <c r="F1610" s="12" t="s">
        <v>1787</v>
      </c>
      <c r="G1610" s="12" t="s">
        <v>1721</v>
      </c>
      <c r="H1610" s="12" t="s">
        <v>1720</v>
      </c>
      <c r="I1610" s="12" t="s">
        <v>3116</v>
      </c>
      <c r="J1610" s="12">
        <v>0</v>
      </c>
      <c r="L1610" s="12" t="s">
        <v>3122</v>
      </c>
      <c r="M1610" s="12" t="s">
        <v>3118</v>
      </c>
    </row>
    <row r="1611" spans="1:13" x14ac:dyDescent="0.25">
      <c r="A1611" s="12">
        <v>12937</v>
      </c>
      <c r="B1611" s="12" t="s">
        <v>2163</v>
      </c>
      <c r="C1611" s="12" t="s">
        <v>65</v>
      </c>
      <c r="D1611" s="12" t="s">
        <v>1722</v>
      </c>
      <c r="E1611" s="12" t="s">
        <v>3128</v>
      </c>
      <c r="F1611" s="12" t="s">
        <v>2008</v>
      </c>
      <c r="G1611" s="12" t="s">
        <v>2009</v>
      </c>
      <c r="H1611" s="12" t="s">
        <v>1864</v>
      </c>
      <c r="I1611" s="12" t="s">
        <v>3240</v>
      </c>
      <c r="J1611" s="12">
        <v>0</v>
      </c>
      <c r="L1611" s="12" t="s">
        <v>3117</v>
      </c>
      <c r="M1611" s="12" t="s">
        <v>3118</v>
      </c>
    </row>
    <row r="1612" spans="1:13" x14ac:dyDescent="0.25">
      <c r="A1612" s="12">
        <v>12942</v>
      </c>
      <c r="B1612" s="12" t="s">
        <v>387</v>
      </c>
      <c r="C1612" s="12" t="s">
        <v>76</v>
      </c>
      <c r="D1612" s="12" t="s">
        <v>1722</v>
      </c>
      <c r="E1612" s="12" t="s">
        <v>3499</v>
      </c>
      <c r="F1612" s="12" t="s">
        <v>1937</v>
      </c>
      <c r="G1612" s="12" t="s">
        <v>1849</v>
      </c>
      <c r="H1612" s="12" t="s">
        <v>1819</v>
      </c>
      <c r="I1612" s="12" t="s">
        <v>3126</v>
      </c>
      <c r="J1612" s="12">
        <v>0</v>
      </c>
      <c r="L1612" s="12" t="s">
        <v>3117</v>
      </c>
      <c r="M1612" s="12" t="s">
        <v>3118</v>
      </c>
    </row>
    <row r="1613" spans="1:13" x14ac:dyDescent="0.25">
      <c r="A1613" s="12">
        <v>13024</v>
      </c>
      <c r="B1613" s="12" t="s">
        <v>2160</v>
      </c>
      <c r="C1613" s="12" t="s">
        <v>27</v>
      </c>
      <c r="D1613" s="12" t="s">
        <v>1722</v>
      </c>
      <c r="E1613" s="12" t="s">
        <v>3124</v>
      </c>
      <c r="F1613" s="12" t="s">
        <v>1870</v>
      </c>
      <c r="G1613" s="12" t="s">
        <v>1721</v>
      </c>
      <c r="H1613" s="12" t="s">
        <v>1720</v>
      </c>
      <c r="I1613" s="12" t="s">
        <v>3116</v>
      </c>
      <c r="J1613" s="12">
        <v>0</v>
      </c>
      <c r="L1613" s="12" t="s">
        <v>4675</v>
      </c>
      <c r="M1613" s="12" t="s">
        <v>3118</v>
      </c>
    </row>
    <row r="1614" spans="1:13" x14ac:dyDescent="0.25">
      <c r="A1614" s="12">
        <v>13019</v>
      </c>
      <c r="B1614" s="12" t="s">
        <v>388</v>
      </c>
      <c r="C1614" s="12" t="s">
        <v>211</v>
      </c>
      <c r="D1614" s="12" t="s">
        <v>1722</v>
      </c>
      <c r="E1614" s="12" t="s">
        <v>3115</v>
      </c>
      <c r="F1614" s="12" t="s">
        <v>2161</v>
      </c>
      <c r="G1614" s="12" t="s">
        <v>2162</v>
      </c>
      <c r="H1614" s="12" t="s">
        <v>1753</v>
      </c>
      <c r="I1614" s="12" t="s">
        <v>3116</v>
      </c>
      <c r="J1614" s="12">
        <v>0</v>
      </c>
      <c r="L1614" s="12" t="s">
        <v>3117</v>
      </c>
      <c r="M1614" s="12" t="s">
        <v>3118</v>
      </c>
    </row>
    <row r="1615" spans="1:13" x14ac:dyDescent="0.25">
      <c r="A1615" s="12">
        <v>13042</v>
      </c>
      <c r="B1615" s="12" t="s">
        <v>4676</v>
      </c>
      <c r="C1615" s="12" t="s">
        <v>27</v>
      </c>
      <c r="D1615" s="12" t="s">
        <v>1722</v>
      </c>
      <c r="E1615" s="12" t="s">
        <v>3124</v>
      </c>
      <c r="F1615" s="12" t="s">
        <v>1737</v>
      </c>
      <c r="G1615" s="12" t="s">
        <v>1721</v>
      </c>
      <c r="H1615" s="12" t="s">
        <v>1720</v>
      </c>
      <c r="I1615" s="12" t="s">
        <v>3116</v>
      </c>
      <c r="J1615" s="12">
        <v>0</v>
      </c>
      <c r="L1615" s="12" t="s">
        <v>4677</v>
      </c>
      <c r="M1615" s="12" t="s">
        <v>4678</v>
      </c>
    </row>
    <row r="1616" spans="1:13" x14ac:dyDescent="0.25">
      <c r="A1616" s="12">
        <v>47812</v>
      </c>
      <c r="B1616" s="12" t="s">
        <v>4679</v>
      </c>
      <c r="C1616" s="12" t="s">
        <v>27</v>
      </c>
      <c r="D1616" s="12" t="s">
        <v>1722</v>
      </c>
      <c r="E1616" s="12" t="s">
        <v>4074</v>
      </c>
      <c r="F1616" s="12" t="s">
        <v>2079</v>
      </c>
      <c r="G1616" s="12" t="s">
        <v>1765</v>
      </c>
      <c r="H1616" s="12" t="s">
        <v>1764</v>
      </c>
      <c r="I1616" s="12" t="s">
        <v>3116</v>
      </c>
      <c r="J1616" s="12">
        <v>0</v>
      </c>
      <c r="M1616" s="12" t="s">
        <v>3118</v>
      </c>
    </row>
    <row r="1617" spans="1:13" x14ac:dyDescent="0.25">
      <c r="A1617" s="12">
        <v>56175</v>
      </c>
      <c r="B1617" s="12" t="s">
        <v>389</v>
      </c>
      <c r="C1617" s="12" t="s">
        <v>78</v>
      </c>
      <c r="D1617" s="12" t="s">
        <v>1722</v>
      </c>
      <c r="E1617" s="12" t="s">
        <v>3255</v>
      </c>
      <c r="F1617" s="12" t="s">
        <v>1735</v>
      </c>
      <c r="G1617" s="12" t="s">
        <v>1721</v>
      </c>
      <c r="H1617" s="12" t="s">
        <v>1720</v>
      </c>
      <c r="I1617" s="12" t="s">
        <v>3116</v>
      </c>
      <c r="J1617" s="12">
        <v>0</v>
      </c>
      <c r="L1617" s="12" t="s">
        <v>3237</v>
      </c>
      <c r="M1617" s="12" t="s">
        <v>3118</v>
      </c>
    </row>
    <row r="1618" spans="1:13" x14ac:dyDescent="0.25">
      <c r="A1618" s="12">
        <v>828359</v>
      </c>
      <c r="B1618" s="12" t="s">
        <v>4680</v>
      </c>
      <c r="C1618" s="12" t="s">
        <v>84</v>
      </c>
      <c r="D1618" s="12" t="s">
        <v>1722</v>
      </c>
      <c r="E1618" s="12" t="s">
        <v>3128</v>
      </c>
      <c r="F1618" s="12" t="s">
        <v>1749</v>
      </c>
      <c r="G1618" s="12" t="s">
        <v>1746</v>
      </c>
      <c r="H1618" s="12" t="s">
        <v>1720</v>
      </c>
      <c r="I1618" s="12" t="s">
        <v>3116</v>
      </c>
      <c r="J1618" s="12">
        <v>0</v>
      </c>
      <c r="L1618" s="12" t="s">
        <v>3182</v>
      </c>
      <c r="M1618" s="12" t="s">
        <v>3118</v>
      </c>
    </row>
    <row r="1619" spans="1:13" x14ac:dyDescent="0.25">
      <c r="A1619" s="12">
        <v>13082</v>
      </c>
      <c r="B1619" s="12" t="s">
        <v>4681</v>
      </c>
      <c r="C1619" s="12" t="s">
        <v>380</v>
      </c>
      <c r="D1619" s="12" t="s">
        <v>1722</v>
      </c>
      <c r="E1619" s="12" t="s">
        <v>3128</v>
      </c>
      <c r="F1619" s="12" t="s">
        <v>1912</v>
      </c>
      <c r="G1619" s="12" t="s">
        <v>1913</v>
      </c>
      <c r="H1619" s="12" t="s">
        <v>1764</v>
      </c>
      <c r="I1619" s="12" t="s">
        <v>3116</v>
      </c>
      <c r="J1619" s="12">
        <v>0</v>
      </c>
      <c r="L1619" s="12" t="s">
        <v>4682</v>
      </c>
      <c r="M1619" s="12" t="s">
        <v>3118</v>
      </c>
    </row>
    <row r="1620" spans="1:13" x14ac:dyDescent="0.25">
      <c r="A1620" s="12">
        <v>38068</v>
      </c>
      <c r="B1620" s="12" t="s">
        <v>4683</v>
      </c>
      <c r="C1620" s="12" t="s">
        <v>43</v>
      </c>
      <c r="D1620" s="12" t="s">
        <v>1722</v>
      </c>
      <c r="E1620" s="12" t="s">
        <v>3211</v>
      </c>
      <c r="F1620" s="12" t="s">
        <v>1881</v>
      </c>
      <c r="G1620" s="12" t="s">
        <v>1849</v>
      </c>
      <c r="H1620" s="12" t="s">
        <v>1819</v>
      </c>
      <c r="I1620" s="12" t="s">
        <v>3126</v>
      </c>
      <c r="J1620" s="12">
        <v>0</v>
      </c>
      <c r="L1620" s="12" t="s">
        <v>3157</v>
      </c>
      <c r="M1620" s="12" t="s">
        <v>3118</v>
      </c>
    </row>
    <row r="1621" spans="1:13" x14ac:dyDescent="0.25">
      <c r="A1621" s="12">
        <v>13117</v>
      </c>
      <c r="B1621" s="12" t="s">
        <v>1211</v>
      </c>
      <c r="C1621" s="12" t="s">
        <v>27</v>
      </c>
      <c r="D1621" s="12" t="s">
        <v>1722</v>
      </c>
      <c r="E1621" s="12" t="s">
        <v>3172</v>
      </c>
      <c r="F1621" s="12" t="s">
        <v>1943</v>
      </c>
      <c r="G1621" s="12" t="s">
        <v>1944</v>
      </c>
      <c r="H1621" s="12" t="s">
        <v>1782</v>
      </c>
      <c r="I1621" s="12" t="s">
        <v>3142</v>
      </c>
      <c r="J1621" s="12">
        <v>0</v>
      </c>
      <c r="L1621" s="12" t="s">
        <v>3247</v>
      </c>
      <c r="M1621" s="12" t="s">
        <v>3118</v>
      </c>
    </row>
    <row r="1622" spans="1:13" x14ac:dyDescent="0.25">
      <c r="A1622" s="12">
        <v>50074</v>
      </c>
      <c r="B1622" s="12" t="s">
        <v>659</v>
      </c>
      <c r="C1622" s="12" t="s">
        <v>27</v>
      </c>
      <c r="D1622" s="12" t="s">
        <v>1722</v>
      </c>
      <c r="E1622" s="12" t="s">
        <v>3231</v>
      </c>
      <c r="F1622" s="12" t="s">
        <v>1939</v>
      </c>
      <c r="G1622" s="12" t="s">
        <v>1874</v>
      </c>
      <c r="H1622" s="12" t="s">
        <v>1725</v>
      </c>
      <c r="I1622" s="12" t="s">
        <v>3116</v>
      </c>
      <c r="J1622" s="12">
        <v>0</v>
      </c>
      <c r="L1622" s="12" t="s">
        <v>3117</v>
      </c>
      <c r="M1622" s="12" t="s">
        <v>3118</v>
      </c>
    </row>
    <row r="1623" spans="1:13" x14ac:dyDescent="0.25">
      <c r="A1623" s="12">
        <v>13097</v>
      </c>
      <c r="B1623" s="12" t="s">
        <v>390</v>
      </c>
      <c r="C1623" s="12" t="s">
        <v>39</v>
      </c>
      <c r="D1623" s="12" t="s">
        <v>1722</v>
      </c>
      <c r="E1623" s="12" t="s">
        <v>3143</v>
      </c>
      <c r="F1623" s="12" t="s">
        <v>1732</v>
      </c>
      <c r="G1623" s="12" t="s">
        <v>1731</v>
      </c>
      <c r="H1623" s="12" t="s">
        <v>1720</v>
      </c>
      <c r="I1623" s="12" t="s">
        <v>3116</v>
      </c>
      <c r="J1623" s="12">
        <v>0</v>
      </c>
      <c r="L1623" s="12" t="s">
        <v>3151</v>
      </c>
      <c r="M1623" s="12" t="s">
        <v>3118</v>
      </c>
    </row>
    <row r="1624" spans="1:13" x14ac:dyDescent="0.25">
      <c r="A1624" s="12">
        <v>13167</v>
      </c>
      <c r="B1624" s="12" t="s">
        <v>1214</v>
      </c>
      <c r="C1624" s="12" t="s">
        <v>39</v>
      </c>
      <c r="D1624" s="12" t="s">
        <v>1722</v>
      </c>
      <c r="E1624" s="12" t="s">
        <v>3276</v>
      </c>
      <c r="F1624" s="12" t="s">
        <v>1912</v>
      </c>
      <c r="G1624" s="12" t="s">
        <v>1913</v>
      </c>
      <c r="H1624" s="12" t="s">
        <v>1764</v>
      </c>
      <c r="I1624" s="12" t="s">
        <v>3116</v>
      </c>
      <c r="J1624" s="12">
        <v>0</v>
      </c>
      <c r="L1624" s="12" t="s">
        <v>3151</v>
      </c>
      <c r="M1624" s="12" t="s">
        <v>3118</v>
      </c>
    </row>
    <row r="1625" spans="1:13" x14ac:dyDescent="0.25">
      <c r="A1625" s="12">
        <v>13159</v>
      </c>
      <c r="B1625" s="12" t="s">
        <v>1216</v>
      </c>
      <c r="C1625" s="12" t="s">
        <v>59</v>
      </c>
      <c r="D1625" s="12" t="s">
        <v>1722</v>
      </c>
      <c r="E1625" s="12" t="s">
        <v>3139</v>
      </c>
      <c r="F1625" s="12" t="s">
        <v>1732</v>
      </c>
      <c r="G1625" s="12" t="s">
        <v>1731</v>
      </c>
      <c r="H1625" s="12" t="s">
        <v>1720</v>
      </c>
      <c r="I1625" s="12" t="s">
        <v>3116</v>
      </c>
      <c r="J1625" s="12">
        <v>0</v>
      </c>
      <c r="L1625" s="12" t="s">
        <v>2341</v>
      </c>
      <c r="M1625" s="12" t="s">
        <v>4684</v>
      </c>
    </row>
    <row r="1626" spans="1:13" x14ac:dyDescent="0.25">
      <c r="A1626" s="12">
        <v>13316</v>
      </c>
      <c r="B1626" s="12" t="s">
        <v>4685</v>
      </c>
      <c r="C1626" s="12" t="s">
        <v>59</v>
      </c>
      <c r="D1626" s="12" t="s">
        <v>1722</v>
      </c>
      <c r="E1626" s="12" t="s">
        <v>3274</v>
      </c>
      <c r="F1626" s="12" t="s">
        <v>1887</v>
      </c>
      <c r="G1626" s="12" t="s">
        <v>1849</v>
      </c>
      <c r="H1626" s="12" t="s">
        <v>1819</v>
      </c>
      <c r="I1626" s="12" t="s">
        <v>3126</v>
      </c>
      <c r="J1626" s="12">
        <v>0</v>
      </c>
      <c r="L1626" s="12" t="s">
        <v>3216</v>
      </c>
      <c r="M1626" s="12" t="s">
        <v>3118</v>
      </c>
    </row>
    <row r="1627" spans="1:13" x14ac:dyDescent="0.25">
      <c r="A1627" s="12">
        <v>13161</v>
      </c>
      <c r="B1627" s="12" t="s">
        <v>391</v>
      </c>
      <c r="C1627" s="12" t="s">
        <v>36</v>
      </c>
      <c r="D1627" s="12" t="s">
        <v>1722</v>
      </c>
      <c r="E1627" s="12" t="s">
        <v>3255</v>
      </c>
      <c r="F1627" s="12" t="s">
        <v>2107</v>
      </c>
      <c r="G1627" s="12" t="s">
        <v>2056</v>
      </c>
      <c r="H1627" s="12" t="s">
        <v>2055</v>
      </c>
      <c r="I1627" s="12" t="s">
        <v>3116</v>
      </c>
      <c r="J1627" s="12">
        <v>0</v>
      </c>
      <c r="L1627" s="12" t="s">
        <v>3117</v>
      </c>
      <c r="M1627" s="12" t="s">
        <v>3118</v>
      </c>
    </row>
    <row r="1628" spans="1:13" x14ac:dyDescent="0.25">
      <c r="A1628" s="12">
        <v>20776</v>
      </c>
      <c r="B1628" s="12" t="s">
        <v>2494</v>
      </c>
      <c r="C1628" s="12" t="s">
        <v>172</v>
      </c>
      <c r="D1628" s="12" t="s">
        <v>1722</v>
      </c>
      <c r="E1628" s="12" t="s">
        <v>3146</v>
      </c>
      <c r="F1628" s="12" t="s">
        <v>1815</v>
      </c>
      <c r="G1628" s="12" t="s">
        <v>1816</v>
      </c>
      <c r="H1628" s="12" t="s">
        <v>1725</v>
      </c>
      <c r="I1628" s="12" t="s">
        <v>3116</v>
      </c>
      <c r="J1628" s="12">
        <v>0</v>
      </c>
      <c r="L1628" s="12" t="s">
        <v>3299</v>
      </c>
      <c r="M1628" s="12" t="s">
        <v>3118</v>
      </c>
    </row>
    <row r="1629" spans="1:13" x14ac:dyDescent="0.25">
      <c r="A1629" s="12">
        <v>61920</v>
      </c>
      <c r="B1629" s="12" t="s">
        <v>4686</v>
      </c>
      <c r="C1629" s="12" t="s">
        <v>208</v>
      </c>
      <c r="D1629" s="12" t="s">
        <v>1722</v>
      </c>
      <c r="E1629" s="12" t="s">
        <v>3125</v>
      </c>
      <c r="F1629" s="12" t="s">
        <v>1759</v>
      </c>
      <c r="G1629" s="12" t="s">
        <v>1760</v>
      </c>
      <c r="H1629" s="12" t="s">
        <v>1753</v>
      </c>
      <c r="I1629" s="12" t="s">
        <v>3116</v>
      </c>
      <c r="J1629" s="12">
        <v>0</v>
      </c>
      <c r="M1629" s="12" t="s">
        <v>3118</v>
      </c>
    </row>
    <row r="1630" spans="1:13" x14ac:dyDescent="0.25">
      <c r="A1630" s="12">
        <v>13273</v>
      </c>
      <c r="B1630" s="12" t="s">
        <v>660</v>
      </c>
      <c r="C1630" s="12" t="s">
        <v>59</v>
      </c>
      <c r="D1630" s="12" t="s">
        <v>1722</v>
      </c>
      <c r="E1630" s="12" t="s">
        <v>3225</v>
      </c>
      <c r="F1630" s="12" t="s">
        <v>1876</v>
      </c>
      <c r="G1630" s="12" t="s">
        <v>1849</v>
      </c>
      <c r="H1630" s="12" t="s">
        <v>1819</v>
      </c>
      <c r="I1630" s="12" t="s">
        <v>3126</v>
      </c>
      <c r="J1630" s="12">
        <v>0</v>
      </c>
      <c r="L1630" s="12" t="s">
        <v>3216</v>
      </c>
      <c r="M1630" s="12" t="s">
        <v>3118</v>
      </c>
    </row>
    <row r="1631" spans="1:13" x14ac:dyDescent="0.25">
      <c r="A1631" s="12">
        <v>13166</v>
      </c>
      <c r="B1631" s="12" t="s">
        <v>1218</v>
      </c>
      <c r="C1631" s="12" t="s">
        <v>59</v>
      </c>
      <c r="D1631" s="12" t="s">
        <v>1722</v>
      </c>
      <c r="E1631" s="12" t="s">
        <v>3124</v>
      </c>
      <c r="F1631" s="12" t="s">
        <v>1771</v>
      </c>
      <c r="G1631" s="12" t="s">
        <v>1721</v>
      </c>
      <c r="H1631" s="12" t="s">
        <v>1720</v>
      </c>
      <c r="I1631" s="12" t="s">
        <v>3116</v>
      </c>
      <c r="J1631" s="12">
        <v>0</v>
      </c>
      <c r="L1631" s="12" t="s">
        <v>3216</v>
      </c>
      <c r="M1631" s="12" t="s">
        <v>3118</v>
      </c>
    </row>
    <row r="1632" spans="1:13" x14ac:dyDescent="0.25">
      <c r="A1632" s="12">
        <v>22238</v>
      </c>
      <c r="B1632" s="12" t="s">
        <v>2517</v>
      </c>
      <c r="C1632" s="12" t="s">
        <v>59</v>
      </c>
      <c r="D1632" s="12" t="s">
        <v>1722</v>
      </c>
      <c r="E1632" s="12" t="s">
        <v>3124</v>
      </c>
      <c r="F1632" s="12" t="s">
        <v>1732</v>
      </c>
      <c r="G1632" s="12" t="s">
        <v>1731</v>
      </c>
      <c r="H1632" s="12" t="s">
        <v>1720</v>
      </c>
      <c r="I1632" s="12" t="s">
        <v>3116</v>
      </c>
      <c r="J1632" s="12">
        <v>0</v>
      </c>
      <c r="L1632" s="12" t="s">
        <v>3216</v>
      </c>
      <c r="M1632" s="12" t="s">
        <v>3118</v>
      </c>
    </row>
    <row r="1633" spans="1:13" x14ac:dyDescent="0.25">
      <c r="A1633" s="12">
        <v>57455</v>
      </c>
      <c r="B1633" s="12" t="s">
        <v>392</v>
      </c>
      <c r="C1633" s="12" t="s">
        <v>59</v>
      </c>
      <c r="D1633" s="12" t="s">
        <v>1722</v>
      </c>
      <c r="E1633" s="12" t="s">
        <v>3907</v>
      </c>
      <c r="F1633" s="12" t="s">
        <v>1881</v>
      </c>
      <c r="G1633" s="12" t="s">
        <v>1849</v>
      </c>
      <c r="H1633" s="12" t="s">
        <v>1819</v>
      </c>
      <c r="I1633" s="12" t="s">
        <v>3126</v>
      </c>
      <c r="J1633" s="12">
        <v>0</v>
      </c>
      <c r="L1633" s="12" t="s">
        <v>3216</v>
      </c>
      <c r="M1633" s="12" t="s">
        <v>3118</v>
      </c>
    </row>
    <row r="1634" spans="1:13" x14ac:dyDescent="0.25">
      <c r="A1634" s="12">
        <v>45081</v>
      </c>
      <c r="B1634" s="12" t="s">
        <v>1956</v>
      </c>
      <c r="C1634" s="12" t="s">
        <v>59</v>
      </c>
      <c r="D1634" s="12" t="s">
        <v>1722</v>
      </c>
      <c r="E1634" s="12" t="s">
        <v>3458</v>
      </c>
      <c r="F1634" s="12" t="s">
        <v>1752</v>
      </c>
      <c r="G1634" s="12" t="s">
        <v>1754</v>
      </c>
      <c r="H1634" s="12" t="s">
        <v>1753</v>
      </c>
      <c r="I1634" s="12" t="s">
        <v>3116</v>
      </c>
      <c r="J1634" s="12">
        <v>0</v>
      </c>
      <c r="L1634" s="12" t="s">
        <v>3216</v>
      </c>
      <c r="M1634" s="12" t="s">
        <v>3118</v>
      </c>
    </row>
    <row r="1635" spans="1:13" x14ac:dyDescent="0.25">
      <c r="A1635" s="12">
        <v>13279</v>
      </c>
      <c r="B1635" s="12" t="s">
        <v>393</v>
      </c>
      <c r="C1635" s="12" t="s">
        <v>27</v>
      </c>
      <c r="D1635" s="12" t="s">
        <v>1722</v>
      </c>
      <c r="E1635" s="12" t="s">
        <v>3168</v>
      </c>
      <c r="F1635" s="12" t="s">
        <v>2014</v>
      </c>
      <c r="G1635" s="12" t="s">
        <v>1834</v>
      </c>
      <c r="H1635" s="12" t="s">
        <v>1833</v>
      </c>
      <c r="I1635" s="12" t="s">
        <v>3116</v>
      </c>
      <c r="J1635" s="12">
        <v>0</v>
      </c>
      <c r="L1635" s="12" t="s">
        <v>3117</v>
      </c>
      <c r="M1635" s="12" t="s">
        <v>3118</v>
      </c>
    </row>
    <row r="1636" spans="1:13" x14ac:dyDescent="0.25">
      <c r="A1636" s="12">
        <v>13267</v>
      </c>
      <c r="B1636" s="12" t="s">
        <v>661</v>
      </c>
      <c r="C1636" s="12" t="s">
        <v>59</v>
      </c>
      <c r="D1636" s="12" t="s">
        <v>1722</v>
      </c>
      <c r="E1636" s="12" t="s">
        <v>3181</v>
      </c>
      <c r="F1636" s="12" t="s">
        <v>1737</v>
      </c>
      <c r="G1636" s="12" t="s">
        <v>1721</v>
      </c>
      <c r="H1636" s="12" t="s">
        <v>1720</v>
      </c>
      <c r="I1636" s="12" t="s">
        <v>3116</v>
      </c>
      <c r="J1636" s="12">
        <v>0</v>
      </c>
      <c r="L1636" s="12" t="s">
        <v>3524</v>
      </c>
      <c r="M1636" s="12" t="s">
        <v>3118</v>
      </c>
    </row>
    <row r="1637" spans="1:13" x14ac:dyDescent="0.25">
      <c r="A1637" s="12">
        <v>828353</v>
      </c>
      <c r="B1637" s="12" t="s">
        <v>4687</v>
      </c>
      <c r="C1637" s="12" t="s">
        <v>84</v>
      </c>
      <c r="D1637" s="12" t="s">
        <v>1722</v>
      </c>
      <c r="E1637" s="12" t="s">
        <v>3128</v>
      </c>
      <c r="F1637" s="12" t="s">
        <v>2011</v>
      </c>
      <c r="G1637" s="12" t="s">
        <v>1975</v>
      </c>
      <c r="H1637" s="12" t="s">
        <v>1782</v>
      </c>
      <c r="I1637" s="12" t="s">
        <v>3116</v>
      </c>
      <c r="J1637" s="12">
        <v>0</v>
      </c>
      <c r="L1637" s="12" t="s">
        <v>4064</v>
      </c>
      <c r="M1637" s="12" t="s">
        <v>3118</v>
      </c>
    </row>
    <row r="1638" spans="1:13" x14ac:dyDescent="0.25">
      <c r="A1638" s="12">
        <v>73409</v>
      </c>
      <c r="B1638" s="12" t="s">
        <v>1220</v>
      </c>
      <c r="C1638" s="12" t="s">
        <v>84</v>
      </c>
      <c r="D1638" s="12" t="s">
        <v>1722</v>
      </c>
      <c r="E1638" s="12" t="s">
        <v>3369</v>
      </c>
      <c r="F1638" s="12" t="s">
        <v>1771</v>
      </c>
      <c r="G1638" s="12" t="s">
        <v>1721</v>
      </c>
      <c r="H1638" s="12" t="s">
        <v>1720</v>
      </c>
      <c r="I1638" s="12" t="s">
        <v>3116</v>
      </c>
      <c r="J1638" s="12">
        <v>0</v>
      </c>
      <c r="L1638" s="12" t="s">
        <v>3182</v>
      </c>
      <c r="M1638" s="12" t="s">
        <v>3118</v>
      </c>
    </row>
    <row r="1639" spans="1:13" x14ac:dyDescent="0.25">
      <c r="A1639" s="12">
        <v>830305</v>
      </c>
      <c r="B1639" s="12" t="s">
        <v>4688</v>
      </c>
      <c r="C1639" s="12" t="s">
        <v>84</v>
      </c>
      <c r="D1639" s="12" t="s">
        <v>1722</v>
      </c>
      <c r="E1639" s="12" t="s">
        <v>3398</v>
      </c>
      <c r="F1639" s="12" t="s">
        <v>1924</v>
      </c>
      <c r="G1639" s="12" t="s">
        <v>1852</v>
      </c>
      <c r="H1639" s="12" t="s">
        <v>1720</v>
      </c>
      <c r="I1639" s="12" t="s">
        <v>3116</v>
      </c>
      <c r="J1639" s="12">
        <v>0</v>
      </c>
      <c r="L1639" s="12" t="s">
        <v>3182</v>
      </c>
      <c r="M1639" s="12" t="s">
        <v>3118</v>
      </c>
    </row>
    <row r="1640" spans="1:13" x14ac:dyDescent="0.25">
      <c r="A1640" s="12">
        <v>41917</v>
      </c>
      <c r="B1640" s="12" t="s">
        <v>1961</v>
      </c>
      <c r="C1640" s="12" t="s">
        <v>84</v>
      </c>
      <c r="D1640" s="12" t="s">
        <v>1722</v>
      </c>
      <c r="E1640" s="12" t="s">
        <v>3365</v>
      </c>
      <c r="F1640" s="12" t="s">
        <v>1771</v>
      </c>
      <c r="G1640" s="12" t="s">
        <v>1721</v>
      </c>
      <c r="H1640" s="12" t="s">
        <v>1720</v>
      </c>
      <c r="I1640" s="12" t="s">
        <v>3116</v>
      </c>
      <c r="J1640" s="12">
        <v>0</v>
      </c>
      <c r="L1640" s="12" t="s">
        <v>3144</v>
      </c>
      <c r="M1640" s="12" t="s">
        <v>3118</v>
      </c>
    </row>
    <row r="1641" spans="1:13" x14ac:dyDescent="0.25">
      <c r="A1641" s="12">
        <v>41771</v>
      </c>
      <c r="B1641" s="12" t="s">
        <v>1221</v>
      </c>
      <c r="C1641" s="12" t="s">
        <v>84</v>
      </c>
      <c r="D1641" s="12" t="s">
        <v>1722</v>
      </c>
      <c r="E1641" s="12" t="s">
        <v>3134</v>
      </c>
      <c r="F1641" s="12" t="s">
        <v>1737</v>
      </c>
      <c r="G1641" s="12" t="s">
        <v>1721</v>
      </c>
      <c r="H1641" s="12" t="s">
        <v>1720</v>
      </c>
      <c r="I1641" s="12" t="s">
        <v>3116</v>
      </c>
      <c r="J1641" s="12">
        <v>0</v>
      </c>
      <c r="M1641" s="12" t="s">
        <v>3118</v>
      </c>
    </row>
    <row r="1642" spans="1:13" x14ac:dyDescent="0.25">
      <c r="A1642" s="12">
        <v>57462</v>
      </c>
      <c r="B1642" s="12" t="s">
        <v>1880</v>
      </c>
      <c r="C1642" s="12" t="s">
        <v>59</v>
      </c>
      <c r="D1642" s="12" t="s">
        <v>1722</v>
      </c>
      <c r="E1642" s="12" t="s">
        <v>3166</v>
      </c>
      <c r="F1642" s="12" t="s">
        <v>1789</v>
      </c>
      <c r="G1642" s="12" t="s">
        <v>1790</v>
      </c>
      <c r="H1642" s="12" t="s">
        <v>1720</v>
      </c>
      <c r="I1642" s="12" t="s">
        <v>3116</v>
      </c>
      <c r="J1642" s="12">
        <v>0</v>
      </c>
      <c r="L1642" s="12" t="s">
        <v>3216</v>
      </c>
      <c r="M1642" s="12" t="s">
        <v>3118</v>
      </c>
    </row>
    <row r="1643" spans="1:13" x14ac:dyDescent="0.25">
      <c r="A1643" s="12">
        <v>13322</v>
      </c>
      <c r="B1643" s="12" t="s">
        <v>1222</v>
      </c>
      <c r="C1643" s="12" t="s">
        <v>59</v>
      </c>
      <c r="D1643" s="12" t="s">
        <v>1722</v>
      </c>
      <c r="E1643" s="12" t="s">
        <v>3124</v>
      </c>
      <c r="F1643" s="12" t="s">
        <v>1877</v>
      </c>
      <c r="G1643" s="12" t="s">
        <v>1878</v>
      </c>
      <c r="H1643" s="12" t="s">
        <v>1756</v>
      </c>
      <c r="I1643" s="12" t="s">
        <v>3116</v>
      </c>
      <c r="J1643" s="12">
        <v>0</v>
      </c>
      <c r="L1643" s="12" t="s">
        <v>4689</v>
      </c>
      <c r="M1643" s="12" t="s">
        <v>3118</v>
      </c>
    </row>
    <row r="1644" spans="1:13" x14ac:dyDescent="0.25">
      <c r="A1644" s="12">
        <v>13321</v>
      </c>
      <c r="B1644" s="12" t="s">
        <v>394</v>
      </c>
      <c r="C1644" s="12" t="s">
        <v>59</v>
      </c>
      <c r="D1644" s="12" t="s">
        <v>1722</v>
      </c>
      <c r="E1644" s="12" t="s">
        <v>3211</v>
      </c>
      <c r="F1644" s="12" t="s">
        <v>1807</v>
      </c>
      <c r="G1644" s="12" t="s">
        <v>1762</v>
      </c>
      <c r="H1644" s="12" t="s">
        <v>1782</v>
      </c>
      <c r="I1644" s="12" t="s">
        <v>1762</v>
      </c>
      <c r="J1644" s="12">
        <v>0</v>
      </c>
      <c r="L1644" s="12" t="s">
        <v>4690</v>
      </c>
      <c r="M1644" s="12" t="s">
        <v>4691</v>
      </c>
    </row>
    <row r="1645" spans="1:13" x14ac:dyDescent="0.25">
      <c r="A1645" s="12">
        <v>51768</v>
      </c>
      <c r="B1645" s="12" t="s">
        <v>1922</v>
      </c>
      <c r="C1645" s="12" t="s">
        <v>59</v>
      </c>
      <c r="D1645" s="12" t="s">
        <v>1722</v>
      </c>
      <c r="E1645" s="12" t="s">
        <v>3125</v>
      </c>
      <c r="F1645" s="12" t="s">
        <v>1921</v>
      </c>
      <c r="G1645" s="12" t="s">
        <v>1721</v>
      </c>
      <c r="H1645" s="12" t="s">
        <v>1720</v>
      </c>
      <c r="I1645" s="12" t="s">
        <v>3116</v>
      </c>
      <c r="J1645" s="12">
        <v>0</v>
      </c>
      <c r="L1645" s="12" t="s">
        <v>3178</v>
      </c>
      <c r="M1645" s="12" t="s">
        <v>3118</v>
      </c>
    </row>
    <row r="1646" spans="1:13" x14ac:dyDescent="0.25">
      <c r="A1646" s="12">
        <v>57451</v>
      </c>
      <c r="B1646" s="12" t="s">
        <v>4692</v>
      </c>
      <c r="C1646" s="12" t="s">
        <v>59</v>
      </c>
      <c r="D1646" s="12" t="s">
        <v>1722</v>
      </c>
      <c r="E1646" s="12" t="s">
        <v>3121</v>
      </c>
      <c r="F1646" s="12" t="s">
        <v>1807</v>
      </c>
      <c r="G1646" s="12" t="s">
        <v>1762</v>
      </c>
      <c r="H1646" s="12" t="s">
        <v>1782</v>
      </c>
      <c r="I1646" s="12" t="s">
        <v>1762</v>
      </c>
      <c r="J1646" s="12">
        <v>0</v>
      </c>
      <c r="L1646" s="12" t="s">
        <v>4693</v>
      </c>
      <c r="M1646" s="12" t="s">
        <v>3118</v>
      </c>
    </row>
    <row r="1647" spans="1:13" x14ac:dyDescent="0.25">
      <c r="A1647" s="12">
        <v>13298</v>
      </c>
      <c r="B1647" s="12" t="s">
        <v>1225</v>
      </c>
      <c r="C1647" s="12" t="s">
        <v>59</v>
      </c>
      <c r="D1647" s="12" t="s">
        <v>1722</v>
      </c>
      <c r="E1647" s="12" t="s">
        <v>3121</v>
      </c>
      <c r="F1647" s="12" t="s">
        <v>1784</v>
      </c>
      <c r="G1647" s="12" t="s">
        <v>1785</v>
      </c>
      <c r="H1647" s="12" t="s">
        <v>1725</v>
      </c>
      <c r="I1647" s="12" t="s">
        <v>3116</v>
      </c>
      <c r="J1647" s="12">
        <v>0</v>
      </c>
      <c r="L1647" s="12" t="s">
        <v>2341</v>
      </c>
      <c r="M1647" s="12" t="s">
        <v>4694</v>
      </c>
    </row>
    <row r="1648" spans="1:13" x14ac:dyDescent="0.25">
      <c r="A1648" s="12">
        <v>13341</v>
      </c>
      <c r="B1648" s="12" t="s">
        <v>2158</v>
      </c>
      <c r="C1648" s="12" t="s">
        <v>59</v>
      </c>
      <c r="D1648" s="12" t="s">
        <v>1722</v>
      </c>
      <c r="E1648" s="12" t="s">
        <v>3125</v>
      </c>
      <c r="F1648" s="12" t="s">
        <v>1755</v>
      </c>
      <c r="G1648" s="12" t="s">
        <v>1757</v>
      </c>
      <c r="H1648" s="12" t="s">
        <v>1756</v>
      </c>
      <c r="I1648" s="12" t="s">
        <v>3129</v>
      </c>
      <c r="J1648" s="12">
        <v>0</v>
      </c>
      <c r="L1648" s="12" t="s">
        <v>4695</v>
      </c>
      <c r="M1648" s="12" t="s">
        <v>4696</v>
      </c>
    </row>
    <row r="1649" spans="1:13" x14ac:dyDescent="0.25">
      <c r="A1649" s="12">
        <v>59462</v>
      </c>
      <c r="B1649" s="12" t="s">
        <v>395</v>
      </c>
      <c r="C1649" s="12" t="s">
        <v>59</v>
      </c>
      <c r="D1649" s="12" t="s">
        <v>1722</v>
      </c>
      <c r="E1649" s="12" t="s">
        <v>3218</v>
      </c>
      <c r="F1649" s="12" t="s">
        <v>1862</v>
      </c>
      <c r="G1649" s="12" t="s">
        <v>1765</v>
      </c>
      <c r="H1649" s="12" t="s">
        <v>1764</v>
      </c>
      <c r="I1649" s="12" t="s">
        <v>3116</v>
      </c>
      <c r="J1649" s="12">
        <v>0</v>
      </c>
      <c r="L1649" s="12" t="s">
        <v>4697</v>
      </c>
      <c r="M1649" s="12" t="s">
        <v>4698</v>
      </c>
    </row>
    <row r="1650" spans="1:13" x14ac:dyDescent="0.25">
      <c r="A1650" s="12">
        <v>13314</v>
      </c>
      <c r="B1650" s="12" t="s">
        <v>396</v>
      </c>
      <c r="C1650" s="12" t="s">
        <v>27</v>
      </c>
      <c r="D1650" s="12" t="s">
        <v>1722</v>
      </c>
      <c r="E1650" s="12" t="s">
        <v>3128</v>
      </c>
      <c r="F1650" s="12" t="s">
        <v>1813</v>
      </c>
      <c r="G1650" s="12" t="s">
        <v>1814</v>
      </c>
      <c r="H1650" s="12" t="s">
        <v>1764</v>
      </c>
      <c r="I1650" s="12" t="s">
        <v>3240</v>
      </c>
      <c r="J1650" s="12">
        <v>0</v>
      </c>
      <c r="L1650" s="12" t="s">
        <v>3171</v>
      </c>
      <c r="M1650" s="12" t="s">
        <v>3118</v>
      </c>
    </row>
    <row r="1651" spans="1:13" x14ac:dyDescent="0.25">
      <c r="A1651" s="12">
        <v>13352</v>
      </c>
      <c r="B1651" s="12" t="s">
        <v>397</v>
      </c>
      <c r="C1651" s="12" t="s">
        <v>59</v>
      </c>
      <c r="D1651" s="12" t="s">
        <v>1722</v>
      </c>
      <c r="E1651" s="12" t="s">
        <v>3121</v>
      </c>
      <c r="F1651" s="12" t="s">
        <v>1807</v>
      </c>
      <c r="G1651" s="12" t="s">
        <v>1762</v>
      </c>
      <c r="H1651" s="12" t="s">
        <v>1782</v>
      </c>
      <c r="I1651" s="12" t="s">
        <v>1762</v>
      </c>
      <c r="J1651" s="12">
        <v>0</v>
      </c>
      <c r="L1651" s="12" t="s">
        <v>4699</v>
      </c>
      <c r="M1651" s="12" t="s">
        <v>4700</v>
      </c>
    </row>
    <row r="1652" spans="1:13" x14ac:dyDescent="0.25">
      <c r="A1652" s="12">
        <v>13363</v>
      </c>
      <c r="B1652" s="12" t="s">
        <v>2156</v>
      </c>
      <c r="C1652" s="12" t="s">
        <v>59</v>
      </c>
      <c r="D1652" s="12" t="s">
        <v>1722</v>
      </c>
      <c r="E1652" s="12" t="s">
        <v>3130</v>
      </c>
      <c r="F1652" s="12" t="s">
        <v>1738</v>
      </c>
      <c r="G1652" s="12" t="s">
        <v>1739</v>
      </c>
      <c r="H1652" s="12" t="s">
        <v>1720</v>
      </c>
      <c r="I1652" s="12" t="s">
        <v>3232</v>
      </c>
      <c r="J1652" s="12">
        <v>0</v>
      </c>
      <c r="L1652" s="12" t="s">
        <v>3524</v>
      </c>
      <c r="M1652" s="12" t="s">
        <v>3118</v>
      </c>
    </row>
    <row r="1653" spans="1:13" x14ac:dyDescent="0.25">
      <c r="A1653" s="12">
        <v>828119</v>
      </c>
      <c r="B1653" s="12" t="s">
        <v>398</v>
      </c>
      <c r="C1653" s="12" t="s">
        <v>59</v>
      </c>
      <c r="D1653" s="12" t="s">
        <v>1722</v>
      </c>
      <c r="E1653" s="12" t="s">
        <v>3125</v>
      </c>
      <c r="F1653" s="12" t="s">
        <v>1728</v>
      </c>
      <c r="G1653" s="12" t="s">
        <v>1729</v>
      </c>
      <c r="H1653" s="12" t="s">
        <v>1720</v>
      </c>
      <c r="I1653" s="12" t="s">
        <v>3116</v>
      </c>
      <c r="J1653" s="12">
        <v>0</v>
      </c>
      <c r="L1653" s="12" t="s">
        <v>3216</v>
      </c>
      <c r="M1653" s="12" t="s">
        <v>3118</v>
      </c>
    </row>
    <row r="1654" spans="1:13" x14ac:dyDescent="0.25">
      <c r="A1654" s="12">
        <v>13376</v>
      </c>
      <c r="B1654" s="12" t="s">
        <v>4701</v>
      </c>
      <c r="C1654" s="12" t="s">
        <v>59</v>
      </c>
      <c r="D1654" s="12" t="s">
        <v>1722</v>
      </c>
      <c r="E1654" s="12" t="s">
        <v>3172</v>
      </c>
      <c r="F1654" s="12" t="s">
        <v>1787</v>
      </c>
      <c r="G1654" s="12" t="s">
        <v>1721</v>
      </c>
      <c r="H1654" s="12" t="s">
        <v>1720</v>
      </c>
      <c r="I1654" s="12" t="s">
        <v>3116</v>
      </c>
      <c r="J1654" s="12">
        <v>0</v>
      </c>
      <c r="L1654" s="12" t="s">
        <v>3216</v>
      </c>
      <c r="M1654" s="12" t="s">
        <v>3118</v>
      </c>
    </row>
    <row r="1655" spans="1:13" x14ac:dyDescent="0.25">
      <c r="A1655" s="12">
        <v>57461</v>
      </c>
      <c r="B1655" s="12" t="s">
        <v>4702</v>
      </c>
      <c r="C1655" s="12" t="s">
        <v>59</v>
      </c>
      <c r="D1655" s="12" t="s">
        <v>1722</v>
      </c>
      <c r="E1655" s="12" t="s">
        <v>3124</v>
      </c>
      <c r="F1655" s="12" t="s">
        <v>1794</v>
      </c>
      <c r="G1655" s="12" t="s">
        <v>1792</v>
      </c>
      <c r="H1655" s="12" t="s">
        <v>1822</v>
      </c>
      <c r="I1655" s="12" t="s">
        <v>3116</v>
      </c>
      <c r="J1655" s="12">
        <v>0</v>
      </c>
      <c r="M1655" s="12" t="s">
        <v>3118</v>
      </c>
    </row>
    <row r="1656" spans="1:13" x14ac:dyDescent="0.25">
      <c r="A1656" s="12">
        <v>828111</v>
      </c>
      <c r="B1656" s="12" t="s">
        <v>4703</v>
      </c>
      <c r="C1656" s="12" t="s">
        <v>59</v>
      </c>
      <c r="D1656" s="12" t="s">
        <v>1722</v>
      </c>
      <c r="E1656" s="12" t="s">
        <v>4018</v>
      </c>
      <c r="F1656" s="12" t="s">
        <v>1738</v>
      </c>
      <c r="G1656" s="12" t="s">
        <v>1739</v>
      </c>
      <c r="H1656" s="12" t="s">
        <v>1720</v>
      </c>
      <c r="I1656" s="12" t="s">
        <v>3232</v>
      </c>
      <c r="J1656" s="12">
        <v>0</v>
      </c>
      <c r="M1656" s="12" t="s">
        <v>3118</v>
      </c>
    </row>
    <row r="1657" spans="1:13" x14ac:dyDescent="0.25">
      <c r="A1657" s="12">
        <v>13375</v>
      </c>
      <c r="B1657" s="12" t="s">
        <v>399</v>
      </c>
      <c r="C1657" s="12" t="s">
        <v>59</v>
      </c>
      <c r="D1657" s="12" t="s">
        <v>1722</v>
      </c>
      <c r="E1657" s="12" t="s">
        <v>3133</v>
      </c>
      <c r="F1657" s="12" t="s">
        <v>1761</v>
      </c>
      <c r="G1657" s="12" t="s">
        <v>1762</v>
      </c>
      <c r="H1657" s="12" t="s">
        <v>1782</v>
      </c>
      <c r="I1657" s="12" t="s">
        <v>1762</v>
      </c>
      <c r="J1657" s="12">
        <v>0</v>
      </c>
      <c r="L1657" s="12" t="s">
        <v>3524</v>
      </c>
      <c r="M1657" s="12" t="s">
        <v>3118</v>
      </c>
    </row>
    <row r="1658" spans="1:13" x14ac:dyDescent="0.25">
      <c r="A1658" s="12">
        <v>828565</v>
      </c>
      <c r="B1658" s="12" t="s">
        <v>1230</v>
      </c>
      <c r="C1658" s="12" t="s">
        <v>59</v>
      </c>
      <c r="D1658" s="12" t="s">
        <v>1722</v>
      </c>
      <c r="E1658" s="12" t="s">
        <v>3139</v>
      </c>
      <c r="F1658" s="12" t="s">
        <v>1775</v>
      </c>
      <c r="G1658" s="12" t="s">
        <v>1743</v>
      </c>
      <c r="H1658" s="12" t="s">
        <v>1720</v>
      </c>
      <c r="I1658" s="12" t="s">
        <v>3351</v>
      </c>
      <c r="J1658" s="12">
        <v>0</v>
      </c>
      <c r="L1658" s="12" t="s">
        <v>4704</v>
      </c>
      <c r="M1658" s="12" t="s">
        <v>4705</v>
      </c>
    </row>
    <row r="1659" spans="1:13" x14ac:dyDescent="0.25">
      <c r="A1659" s="12">
        <v>53612</v>
      </c>
      <c r="B1659" s="12" t="s">
        <v>400</v>
      </c>
      <c r="C1659" s="12" t="s">
        <v>41</v>
      </c>
      <c r="D1659" s="12" t="s">
        <v>1722</v>
      </c>
      <c r="E1659" s="12" t="s">
        <v>3133</v>
      </c>
      <c r="F1659" s="12" t="s">
        <v>1817</v>
      </c>
      <c r="G1659" s="12" t="s">
        <v>1816</v>
      </c>
      <c r="H1659" s="12" t="s">
        <v>1725</v>
      </c>
      <c r="I1659" s="12" t="s">
        <v>3116</v>
      </c>
      <c r="J1659" s="12">
        <v>0</v>
      </c>
      <c r="L1659" s="12" t="s">
        <v>3117</v>
      </c>
      <c r="M1659" s="12" t="s">
        <v>3118</v>
      </c>
    </row>
    <row r="1660" spans="1:13" x14ac:dyDescent="0.25">
      <c r="A1660" s="12">
        <v>13392</v>
      </c>
      <c r="B1660" s="12" t="s">
        <v>1233</v>
      </c>
      <c r="C1660" s="12" t="s">
        <v>52</v>
      </c>
      <c r="D1660" s="12" t="s">
        <v>1722</v>
      </c>
      <c r="E1660" s="12" t="s">
        <v>3211</v>
      </c>
      <c r="F1660" s="12" t="s">
        <v>1893</v>
      </c>
      <c r="G1660" s="12" t="s">
        <v>1852</v>
      </c>
      <c r="H1660" s="12" t="s">
        <v>1720</v>
      </c>
      <c r="I1660" s="12" t="s">
        <v>3116</v>
      </c>
      <c r="J1660" s="12">
        <v>0</v>
      </c>
      <c r="L1660" s="12" t="s">
        <v>3117</v>
      </c>
      <c r="M1660" s="12" t="s">
        <v>3118</v>
      </c>
    </row>
    <row r="1661" spans="1:13" x14ac:dyDescent="0.25">
      <c r="A1661" s="12">
        <v>13349</v>
      </c>
      <c r="B1661" s="12" t="s">
        <v>1236</v>
      </c>
      <c r="C1661" s="12" t="s">
        <v>59</v>
      </c>
      <c r="D1661" s="12" t="s">
        <v>1722</v>
      </c>
      <c r="E1661" s="12" t="s">
        <v>3168</v>
      </c>
      <c r="F1661" s="12" t="s">
        <v>1771</v>
      </c>
      <c r="G1661" s="12" t="s">
        <v>1721</v>
      </c>
      <c r="H1661" s="12" t="s">
        <v>1720</v>
      </c>
      <c r="I1661" s="12" t="s">
        <v>3116</v>
      </c>
      <c r="J1661" s="12">
        <v>0</v>
      </c>
      <c r="L1661" s="12" t="s">
        <v>3216</v>
      </c>
      <c r="M1661" s="12" t="s">
        <v>3118</v>
      </c>
    </row>
    <row r="1662" spans="1:13" x14ac:dyDescent="0.25">
      <c r="A1662" s="12">
        <v>13360</v>
      </c>
      <c r="B1662" s="12" t="s">
        <v>401</v>
      </c>
      <c r="C1662" s="12" t="s">
        <v>65</v>
      </c>
      <c r="D1662" s="12" t="s">
        <v>1722</v>
      </c>
      <c r="E1662" s="12" t="s">
        <v>3614</v>
      </c>
      <c r="F1662" s="12" t="s">
        <v>1787</v>
      </c>
      <c r="G1662" s="12" t="s">
        <v>1721</v>
      </c>
      <c r="H1662" s="12" t="s">
        <v>1720</v>
      </c>
      <c r="I1662" s="12" t="s">
        <v>3116</v>
      </c>
      <c r="J1662" s="12">
        <v>0</v>
      </c>
      <c r="L1662" s="12" t="s">
        <v>3290</v>
      </c>
      <c r="M1662" s="12" t="s">
        <v>3118</v>
      </c>
    </row>
    <row r="1663" spans="1:13" x14ac:dyDescent="0.25">
      <c r="A1663" s="12">
        <v>28708</v>
      </c>
      <c r="B1663" s="12" t="s">
        <v>4706</v>
      </c>
      <c r="C1663" s="12" t="s">
        <v>52</v>
      </c>
      <c r="D1663" s="12" t="s">
        <v>1722</v>
      </c>
      <c r="E1663" s="12" t="s">
        <v>3457</v>
      </c>
      <c r="F1663" s="12" t="s">
        <v>1752</v>
      </c>
      <c r="G1663" s="12" t="s">
        <v>1754</v>
      </c>
      <c r="H1663" s="12" t="s">
        <v>1753</v>
      </c>
      <c r="I1663" s="12" t="s">
        <v>3116</v>
      </c>
      <c r="J1663" s="12">
        <v>0</v>
      </c>
      <c r="L1663" s="12" t="s">
        <v>3140</v>
      </c>
      <c r="M1663" s="12" t="s">
        <v>3118</v>
      </c>
    </row>
    <row r="1664" spans="1:13" x14ac:dyDescent="0.25">
      <c r="A1664" s="12">
        <v>13351</v>
      </c>
      <c r="B1664" s="12" t="s">
        <v>2157</v>
      </c>
      <c r="C1664" s="12" t="s">
        <v>59</v>
      </c>
      <c r="D1664" s="12" t="s">
        <v>1722</v>
      </c>
      <c r="E1664" s="12" t="s">
        <v>3274</v>
      </c>
      <c r="F1664" s="12" t="s">
        <v>1815</v>
      </c>
      <c r="G1664" s="12" t="s">
        <v>1816</v>
      </c>
      <c r="H1664" s="12" t="s">
        <v>1725</v>
      </c>
      <c r="I1664" s="12" t="s">
        <v>3116</v>
      </c>
      <c r="J1664" s="12">
        <v>0</v>
      </c>
      <c r="L1664" s="12" t="s">
        <v>4707</v>
      </c>
      <c r="M1664" s="12" t="s">
        <v>3118</v>
      </c>
    </row>
    <row r="1665" spans="1:13" x14ac:dyDescent="0.25">
      <c r="A1665" s="12">
        <v>13401</v>
      </c>
      <c r="B1665" s="12" t="s">
        <v>402</v>
      </c>
      <c r="C1665" s="12" t="s">
        <v>59</v>
      </c>
      <c r="D1665" s="12" t="s">
        <v>1722</v>
      </c>
      <c r="E1665" s="12" t="s">
        <v>3166</v>
      </c>
      <c r="F1665" s="12" t="s">
        <v>1836</v>
      </c>
      <c r="G1665" s="12" t="s">
        <v>1837</v>
      </c>
      <c r="H1665" s="12" t="s">
        <v>1725</v>
      </c>
      <c r="I1665" s="12" t="s">
        <v>3116</v>
      </c>
      <c r="J1665" s="12">
        <v>0</v>
      </c>
      <c r="L1665" s="12" t="s">
        <v>4708</v>
      </c>
      <c r="M1665" s="12" t="s">
        <v>3118</v>
      </c>
    </row>
    <row r="1666" spans="1:13" x14ac:dyDescent="0.25">
      <c r="A1666" s="12">
        <v>29803</v>
      </c>
      <c r="B1666" s="12" t="s">
        <v>4709</v>
      </c>
      <c r="C1666" s="12" t="s">
        <v>27</v>
      </c>
      <c r="D1666" s="12" t="s">
        <v>1722</v>
      </c>
      <c r="E1666" s="12" t="s">
        <v>3225</v>
      </c>
      <c r="F1666" s="12" t="s">
        <v>1859</v>
      </c>
      <c r="G1666" s="12" t="s">
        <v>1823</v>
      </c>
      <c r="H1666" s="12" t="s">
        <v>1822</v>
      </c>
      <c r="I1666" s="12" t="s">
        <v>3116</v>
      </c>
      <c r="J1666" s="12">
        <v>0</v>
      </c>
      <c r="L1666" s="12" t="s">
        <v>3454</v>
      </c>
      <c r="M1666" s="12" t="s">
        <v>3118</v>
      </c>
    </row>
    <row r="1667" spans="1:13" x14ac:dyDescent="0.25">
      <c r="A1667" s="12">
        <v>13400</v>
      </c>
      <c r="B1667" s="12" t="s">
        <v>1237</v>
      </c>
      <c r="C1667" s="12" t="s">
        <v>52</v>
      </c>
      <c r="D1667" s="12" t="s">
        <v>1722</v>
      </c>
      <c r="E1667" s="12" t="s">
        <v>3115</v>
      </c>
      <c r="F1667" s="12" t="s">
        <v>1815</v>
      </c>
      <c r="G1667" s="12" t="s">
        <v>1816</v>
      </c>
      <c r="H1667" s="12" t="s">
        <v>1725</v>
      </c>
      <c r="I1667" s="12" t="s">
        <v>3116</v>
      </c>
      <c r="J1667" s="12">
        <v>0</v>
      </c>
      <c r="L1667" s="12" t="s">
        <v>3117</v>
      </c>
      <c r="M1667" s="12" t="s">
        <v>3118</v>
      </c>
    </row>
    <row r="1668" spans="1:13" x14ac:dyDescent="0.25">
      <c r="A1668" s="12">
        <v>70233</v>
      </c>
      <c r="B1668" s="12" t="s">
        <v>4710</v>
      </c>
      <c r="C1668" s="12" t="s">
        <v>43</v>
      </c>
      <c r="D1668" s="12" t="s">
        <v>1722</v>
      </c>
      <c r="E1668" s="12" t="s">
        <v>3255</v>
      </c>
      <c r="F1668" s="12" t="s">
        <v>1877</v>
      </c>
      <c r="G1668" s="12" t="s">
        <v>1878</v>
      </c>
      <c r="H1668" s="12" t="s">
        <v>1756</v>
      </c>
      <c r="I1668" s="12" t="s">
        <v>3116</v>
      </c>
      <c r="J1668" s="12">
        <v>0</v>
      </c>
      <c r="M1668" s="12" t="s">
        <v>3118</v>
      </c>
    </row>
    <row r="1669" spans="1:13" x14ac:dyDescent="0.25">
      <c r="A1669" s="12">
        <v>31267</v>
      </c>
      <c r="B1669" s="12" t="s">
        <v>1637</v>
      </c>
      <c r="C1669" s="12" t="s">
        <v>148</v>
      </c>
      <c r="D1669" s="12" t="s">
        <v>1722</v>
      </c>
      <c r="E1669" s="12" t="s">
        <v>3128</v>
      </c>
      <c r="F1669" s="12" t="s">
        <v>1771</v>
      </c>
      <c r="G1669" s="12" t="s">
        <v>1721</v>
      </c>
      <c r="H1669" s="12" t="s">
        <v>1720</v>
      </c>
      <c r="I1669" s="12" t="s">
        <v>3116</v>
      </c>
      <c r="J1669" s="12">
        <v>0</v>
      </c>
      <c r="L1669" s="12" t="s">
        <v>3117</v>
      </c>
      <c r="M1669" s="12" t="s">
        <v>3118</v>
      </c>
    </row>
    <row r="1670" spans="1:13" x14ac:dyDescent="0.25">
      <c r="A1670" s="12">
        <v>13439</v>
      </c>
      <c r="B1670" s="12" t="s">
        <v>4711</v>
      </c>
      <c r="C1670" s="12" t="s">
        <v>27</v>
      </c>
      <c r="D1670" s="12" t="s">
        <v>1722</v>
      </c>
      <c r="E1670" s="12" t="s">
        <v>3166</v>
      </c>
      <c r="F1670" s="12" t="s">
        <v>2179</v>
      </c>
      <c r="G1670" s="12" t="s">
        <v>1823</v>
      </c>
      <c r="H1670" s="12" t="s">
        <v>1822</v>
      </c>
      <c r="I1670" s="12" t="s">
        <v>3116</v>
      </c>
      <c r="J1670" s="12">
        <v>0</v>
      </c>
      <c r="L1670" s="12" t="s">
        <v>4712</v>
      </c>
      <c r="M1670" s="12" t="s">
        <v>4713</v>
      </c>
    </row>
    <row r="1671" spans="1:13" x14ac:dyDescent="0.25">
      <c r="A1671" s="12">
        <v>13425</v>
      </c>
      <c r="B1671" s="12" t="s">
        <v>4714</v>
      </c>
      <c r="C1671" s="12" t="s">
        <v>27</v>
      </c>
      <c r="D1671" s="12" t="s">
        <v>1722</v>
      </c>
      <c r="E1671" s="12" t="s">
        <v>3128</v>
      </c>
      <c r="F1671" s="12" t="s">
        <v>1957</v>
      </c>
      <c r="G1671" s="12" t="s">
        <v>1958</v>
      </c>
      <c r="H1671" s="12" t="s">
        <v>1756</v>
      </c>
      <c r="I1671" s="12" t="s">
        <v>3129</v>
      </c>
      <c r="J1671" s="12">
        <v>0</v>
      </c>
      <c r="L1671" s="12" t="s">
        <v>3117</v>
      </c>
      <c r="M1671" s="12" t="s">
        <v>3118</v>
      </c>
    </row>
    <row r="1672" spans="1:13" x14ac:dyDescent="0.25">
      <c r="A1672" s="12">
        <v>57929</v>
      </c>
      <c r="B1672" s="12" t="s">
        <v>403</v>
      </c>
      <c r="C1672" s="12" t="s">
        <v>59</v>
      </c>
      <c r="D1672" s="12" t="s">
        <v>1722</v>
      </c>
      <c r="E1672" s="12" t="s">
        <v>3274</v>
      </c>
      <c r="F1672" s="12" t="s">
        <v>1735</v>
      </c>
      <c r="G1672" s="12" t="s">
        <v>1721</v>
      </c>
      <c r="H1672" s="12" t="s">
        <v>1720</v>
      </c>
      <c r="I1672" s="12" t="s">
        <v>3116</v>
      </c>
      <c r="J1672" s="12">
        <v>0</v>
      </c>
      <c r="L1672" s="12" t="s">
        <v>3216</v>
      </c>
      <c r="M1672" s="12" t="s">
        <v>3118</v>
      </c>
    </row>
    <row r="1673" spans="1:13" x14ac:dyDescent="0.25">
      <c r="A1673" s="12">
        <v>33481</v>
      </c>
      <c r="B1673" s="12" t="s">
        <v>4715</v>
      </c>
      <c r="C1673" s="12" t="s">
        <v>27</v>
      </c>
      <c r="D1673" s="12" t="s">
        <v>1722</v>
      </c>
      <c r="E1673" s="12" t="s">
        <v>3282</v>
      </c>
      <c r="F1673" s="12" t="s">
        <v>1996</v>
      </c>
      <c r="G1673" s="12" t="s">
        <v>1849</v>
      </c>
      <c r="H1673" s="12" t="s">
        <v>1819</v>
      </c>
      <c r="I1673" s="12" t="s">
        <v>3126</v>
      </c>
      <c r="J1673" s="12">
        <v>0</v>
      </c>
      <c r="L1673" s="12" t="s">
        <v>4716</v>
      </c>
    </row>
    <row r="1674" spans="1:13" x14ac:dyDescent="0.25">
      <c r="A1674" s="12">
        <v>13397</v>
      </c>
      <c r="B1674" s="12" t="s">
        <v>2423</v>
      </c>
      <c r="C1674" s="12" t="s">
        <v>148</v>
      </c>
      <c r="D1674" s="12" t="s">
        <v>1722</v>
      </c>
      <c r="E1674" s="12" t="s">
        <v>3124</v>
      </c>
      <c r="F1674" s="12" t="s">
        <v>1781</v>
      </c>
      <c r="G1674" s="12" t="s">
        <v>1783</v>
      </c>
      <c r="H1674" s="12" t="s">
        <v>1782</v>
      </c>
      <c r="I1674" s="12" t="s">
        <v>3142</v>
      </c>
      <c r="J1674" s="12">
        <v>0</v>
      </c>
      <c r="L1674" s="12" t="s">
        <v>3117</v>
      </c>
      <c r="M1674" s="12" t="s">
        <v>3118</v>
      </c>
    </row>
    <row r="1675" spans="1:13" x14ac:dyDescent="0.25">
      <c r="A1675" s="12">
        <v>48503</v>
      </c>
      <c r="B1675" s="12" t="s">
        <v>404</v>
      </c>
      <c r="C1675" s="12" t="s">
        <v>165</v>
      </c>
      <c r="D1675" s="12" t="s">
        <v>1722</v>
      </c>
      <c r="E1675" s="12" t="s">
        <v>3146</v>
      </c>
      <c r="F1675" s="12" t="s">
        <v>1724</v>
      </c>
      <c r="G1675" s="12" t="s">
        <v>1726</v>
      </c>
      <c r="H1675" s="12" t="s">
        <v>1725</v>
      </c>
      <c r="I1675" s="12" t="s">
        <v>3116</v>
      </c>
      <c r="J1675" s="12">
        <v>0</v>
      </c>
      <c r="L1675" s="12" t="s">
        <v>3117</v>
      </c>
      <c r="M1675" s="12" t="s">
        <v>3118</v>
      </c>
    </row>
    <row r="1676" spans="1:13" x14ac:dyDescent="0.25">
      <c r="A1676" s="12">
        <v>13459</v>
      </c>
      <c r="B1676" s="12" t="s">
        <v>4717</v>
      </c>
      <c r="C1676" s="12" t="s">
        <v>211</v>
      </c>
      <c r="D1676" s="12" t="s">
        <v>1722</v>
      </c>
      <c r="E1676" s="12" t="s">
        <v>3115</v>
      </c>
      <c r="F1676" s="12" t="s">
        <v>1943</v>
      </c>
      <c r="G1676" s="12" t="s">
        <v>1944</v>
      </c>
      <c r="H1676" s="12" t="s">
        <v>1782</v>
      </c>
      <c r="I1676" s="12" t="s">
        <v>3142</v>
      </c>
      <c r="J1676" s="12">
        <v>0</v>
      </c>
      <c r="L1676" s="12" t="s">
        <v>3120</v>
      </c>
      <c r="M1676" s="12" t="s">
        <v>3118</v>
      </c>
    </row>
    <row r="1677" spans="1:13" x14ac:dyDescent="0.25">
      <c r="A1677" s="12">
        <v>57312</v>
      </c>
      <c r="B1677" s="12" t="s">
        <v>1883</v>
      </c>
      <c r="C1677" s="12" t="s">
        <v>27</v>
      </c>
      <c r="D1677" s="12" t="s">
        <v>1722</v>
      </c>
      <c r="E1677" s="12" t="s">
        <v>3139</v>
      </c>
      <c r="F1677" s="12" t="s">
        <v>1882</v>
      </c>
      <c r="G1677" s="12" t="s">
        <v>1765</v>
      </c>
      <c r="H1677" s="12" t="s">
        <v>1764</v>
      </c>
      <c r="I1677" s="12" t="s">
        <v>3116</v>
      </c>
      <c r="J1677" s="12">
        <v>0</v>
      </c>
      <c r="L1677" s="12" t="s">
        <v>4718</v>
      </c>
      <c r="M1677" s="12" t="s">
        <v>3118</v>
      </c>
    </row>
    <row r="1678" spans="1:13" x14ac:dyDescent="0.25">
      <c r="A1678" s="12">
        <v>47818</v>
      </c>
      <c r="B1678" s="12" t="s">
        <v>4719</v>
      </c>
      <c r="C1678" s="12" t="s">
        <v>27</v>
      </c>
      <c r="D1678" s="12" t="s">
        <v>1722</v>
      </c>
      <c r="E1678" s="12" t="s">
        <v>3458</v>
      </c>
      <c r="F1678" s="12" t="s">
        <v>1829</v>
      </c>
      <c r="G1678" s="12" t="s">
        <v>1814</v>
      </c>
      <c r="H1678" s="12" t="s">
        <v>1764</v>
      </c>
      <c r="I1678" s="12" t="s">
        <v>3131</v>
      </c>
      <c r="J1678" s="12">
        <v>0</v>
      </c>
      <c r="L1678" s="12" t="s">
        <v>3660</v>
      </c>
      <c r="M1678" s="12" t="s">
        <v>3118</v>
      </c>
    </row>
    <row r="1679" spans="1:13" x14ac:dyDescent="0.25">
      <c r="A1679" s="12">
        <v>13488</v>
      </c>
      <c r="B1679" s="12" t="s">
        <v>405</v>
      </c>
      <c r="C1679" s="12" t="s">
        <v>27</v>
      </c>
      <c r="D1679" s="12" t="s">
        <v>1722</v>
      </c>
      <c r="E1679" s="12" t="s">
        <v>3125</v>
      </c>
      <c r="F1679" s="12" t="s">
        <v>1735</v>
      </c>
      <c r="G1679" s="12" t="s">
        <v>1721</v>
      </c>
      <c r="H1679" s="12" t="s">
        <v>1720</v>
      </c>
      <c r="I1679" s="12" t="s">
        <v>3116</v>
      </c>
      <c r="J1679" s="12">
        <v>0</v>
      </c>
      <c r="L1679" s="12" t="s">
        <v>4720</v>
      </c>
      <c r="M1679" s="12" t="s">
        <v>4721</v>
      </c>
    </row>
    <row r="1680" spans="1:13" x14ac:dyDescent="0.25">
      <c r="A1680" s="12">
        <v>831380</v>
      </c>
      <c r="B1680" s="12" t="s">
        <v>1758</v>
      </c>
      <c r="C1680" s="12" t="s">
        <v>27</v>
      </c>
      <c r="D1680" s="12" t="s">
        <v>1722</v>
      </c>
      <c r="E1680" s="12" t="s">
        <v>3166</v>
      </c>
      <c r="I1680" s="12" t="s">
        <v>3129</v>
      </c>
      <c r="J1680" s="12">
        <v>0</v>
      </c>
      <c r="L1680" s="12" t="s">
        <v>3117</v>
      </c>
      <c r="M1680" s="12" t="s">
        <v>3118</v>
      </c>
    </row>
    <row r="1681" spans="1:13" x14ac:dyDescent="0.25">
      <c r="A1681" s="12">
        <v>18125</v>
      </c>
      <c r="B1681" s="12" t="s">
        <v>4722</v>
      </c>
      <c r="C1681" s="12" t="s">
        <v>27</v>
      </c>
      <c r="D1681" s="12" t="s">
        <v>1722</v>
      </c>
      <c r="E1681" s="12" t="s">
        <v>3225</v>
      </c>
      <c r="F1681" s="12" t="s">
        <v>1824</v>
      </c>
      <c r="G1681" s="12" t="s">
        <v>1825</v>
      </c>
      <c r="H1681" s="12" t="s">
        <v>1725</v>
      </c>
      <c r="I1681" s="12" t="s">
        <v>3116</v>
      </c>
      <c r="J1681" s="12">
        <v>0</v>
      </c>
      <c r="L1681" s="12" t="s">
        <v>3117</v>
      </c>
      <c r="M1681" s="12" t="s">
        <v>3118</v>
      </c>
    </row>
    <row r="1682" spans="1:13" x14ac:dyDescent="0.25">
      <c r="A1682" s="12">
        <v>13496</v>
      </c>
      <c r="B1682" s="12" t="s">
        <v>4723</v>
      </c>
      <c r="C1682" s="12" t="s">
        <v>148</v>
      </c>
      <c r="D1682" s="12" t="s">
        <v>1722</v>
      </c>
      <c r="E1682" s="12" t="s">
        <v>3128</v>
      </c>
      <c r="F1682" s="12" t="s">
        <v>1912</v>
      </c>
      <c r="G1682" s="12" t="s">
        <v>1913</v>
      </c>
      <c r="H1682" s="12" t="s">
        <v>1764</v>
      </c>
      <c r="I1682" s="12" t="s">
        <v>3116</v>
      </c>
      <c r="J1682" s="12">
        <v>0</v>
      </c>
      <c r="L1682" s="12" t="s">
        <v>3117</v>
      </c>
      <c r="M1682" s="12" t="s">
        <v>3118</v>
      </c>
    </row>
    <row r="1683" spans="1:13" x14ac:dyDescent="0.25">
      <c r="A1683" s="12">
        <v>34392</v>
      </c>
      <c r="B1683" s="12" t="s">
        <v>4724</v>
      </c>
      <c r="C1683" s="12" t="s">
        <v>27</v>
      </c>
      <c r="D1683" s="12" t="s">
        <v>1722</v>
      </c>
      <c r="E1683" s="12" t="s">
        <v>3312</v>
      </c>
      <c r="F1683" s="12" t="s">
        <v>1732</v>
      </c>
      <c r="G1683" s="12" t="s">
        <v>1731</v>
      </c>
      <c r="H1683" s="12" t="s">
        <v>1720</v>
      </c>
      <c r="I1683" s="12" t="s">
        <v>3116</v>
      </c>
      <c r="J1683" s="12">
        <v>0</v>
      </c>
      <c r="L1683" s="12" t="s">
        <v>3243</v>
      </c>
      <c r="M1683" s="12" t="s">
        <v>3118</v>
      </c>
    </row>
    <row r="1684" spans="1:13" x14ac:dyDescent="0.25">
      <c r="A1684" s="12">
        <v>13524</v>
      </c>
      <c r="B1684" s="12" t="s">
        <v>1639</v>
      </c>
      <c r="C1684" s="12" t="s">
        <v>76</v>
      </c>
      <c r="D1684" s="12" t="s">
        <v>1722</v>
      </c>
      <c r="E1684" s="12" t="s">
        <v>3125</v>
      </c>
      <c r="F1684" s="12" t="s">
        <v>1759</v>
      </c>
      <c r="G1684" s="12" t="s">
        <v>1760</v>
      </c>
      <c r="H1684" s="12" t="s">
        <v>1753</v>
      </c>
      <c r="I1684" s="12" t="s">
        <v>3116</v>
      </c>
      <c r="J1684" s="12">
        <v>0</v>
      </c>
      <c r="L1684" s="12" t="s">
        <v>3117</v>
      </c>
      <c r="M1684" s="12" t="s">
        <v>3118</v>
      </c>
    </row>
    <row r="1685" spans="1:13" x14ac:dyDescent="0.25">
      <c r="A1685" s="12">
        <v>13532</v>
      </c>
      <c r="B1685" s="12" t="s">
        <v>1243</v>
      </c>
      <c r="C1685" s="12" t="s">
        <v>27</v>
      </c>
      <c r="D1685" s="12" t="s">
        <v>1722</v>
      </c>
      <c r="E1685" s="12" t="s">
        <v>3125</v>
      </c>
      <c r="F1685" s="12" t="s">
        <v>2072</v>
      </c>
      <c r="G1685" s="12" t="s">
        <v>1783</v>
      </c>
      <c r="H1685" s="12" t="s">
        <v>1782</v>
      </c>
      <c r="I1685" s="12" t="s">
        <v>3142</v>
      </c>
      <c r="J1685" s="12">
        <v>0</v>
      </c>
      <c r="L1685" s="12" t="s">
        <v>4725</v>
      </c>
      <c r="M1685" s="12" t="s">
        <v>3118</v>
      </c>
    </row>
    <row r="1686" spans="1:13" x14ac:dyDescent="0.25">
      <c r="A1686" s="12">
        <v>13520</v>
      </c>
      <c r="B1686" s="12" t="s">
        <v>1640</v>
      </c>
      <c r="C1686" s="12" t="s">
        <v>165</v>
      </c>
      <c r="D1686" s="12" t="s">
        <v>1722</v>
      </c>
      <c r="E1686" s="12" t="s">
        <v>3239</v>
      </c>
      <c r="F1686" s="12" t="s">
        <v>1759</v>
      </c>
      <c r="G1686" s="12" t="s">
        <v>1760</v>
      </c>
      <c r="H1686" s="12" t="s">
        <v>1753</v>
      </c>
      <c r="I1686" s="12" t="s">
        <v>3116</v>
      </c>
      <c r="J1686" s="12">
        <v>0</v>
      </c>
      <c r="L1686" s="12" t="s">
        <v>3117</v>
      </c>
      <c r="M1686" s="12" t="s">
        <v>3118</v>
      </c>
    </row>
    <row r="1687" spans="1:13" x14ac:dyDescent="0.25">
      <c r="A1687" s="12">
        <v>13521</v>
      </c>
      <c r="B1687" s="12" t="s">
        <v>2155</v>
      </c>
      <c r="C1687" s="12" t="s">
        <v>165</v>
      </c>
      <c r="D1687" s="12" t="s">
        <v>1722</v>
      </c>
      <c r="E1687" s="12" t="s">
        <v>3125</v>
      </c>
      <c r="F1687" s="12" t="s">
        <v>1761</v>
      </c>
      <c r="G1687" s="12" t="s">
        <v>1762</v>
      </c>
      <c r="H1687" s="12" t="s">
        <v>1782</v>
      </c>
      <c r="I1687" s="12" t="s">
        <v>1762</v>
      </c>
      <c r="J1687" s="12">
        <v>0</v>
      </c>
      <c r="L1687" s="12" t="s">
        <v>3117</v>
      </c>
      <c r="M1687" s="12" t="s">
        <v>3118</v>
      </c>
    </row>
    <row r="1688" spans="1:13" x14ac:dyDescent="0.25">
      <c r="A1688" s="12">
        <v>71129</v>
      </c>
      <c r="B1688" s="12" t="s">
        <v>4726</v>
      </c>
      <c r="C1688" s="12" t="s">
        <v>252</v>
      </c>
      <c r="D1688" s="12" t="s">
        <v>1722</v>
      </c>
      <c r="E1688" s="12" t="s">
        <v>3119</v>
      </c>
      <c r="F1688" s="12" t="s">
        <v>1784</v>
      </c>
      <c r="G1688" s="12" t="s">
        <v>1785</v>
      </c>
      <c r="H1688" s="12" t="s">
        <v>1725</v>
      </c>
      <c r="I1688" s="12" t="s">
        <v>3116</v>
      </c>
      <c r="J1688" s="12">
        <v>0</v>
      </c>
      <c r="L1688" s="12" t="s">
        <v>4538</v>
      </c>
      <c r="M1688" s="12" t="s">
        <v>3118</v>
      </c>
    </row>
    <row r="1689" spans="1:13" x14ac:dyDescent="0.25">
      <c r="A1689" s="12">
        <v>13562</v>
      </c>
      <c r="B1689" s="12" t="s">
        <v>1244</v>
      </c>
      <c r="C1689" s="12" t="s">
        <v>27</v>
      </c>
      <c r="D1689" s="12" t="s">
        <v>1722</v>
      </c>
      <c r="E1689" s="12" t="s">
        <v>3119</v>
      </c>
      <c r="F1689" s="12" t="s">
        <v>2154</v>
      </c>
      <c r="G1689" s="12" t="s">
        <v>1831</v>
      </c>
      <c r="H1689" s="12" t="s">
        <v>1827</v>
      </c>
      <c r="I1689" s="12" t="s">
        <v>3131</v>
      </c>
      <c r="J1689" s="12">
        <v>0</v>
      </c>
      <c r="L1689" s="12" t="s">
        <v>3171</v>
      </c>
      <c r="M1689" s="12" t="s">
        <v>3118</v>
      </c>
    </row>
    <row r="1690" spans="1:13" x14ac:dyDescent="0.25">
      <c r="A1690" s="12">
        <v>828372</v>
      </c>
      <c r="B1690" s="12" t="s">
        <v>4727</v>
      </c>
      <c r="C1690" s="12" t="s">
        <v>380</v>
      </c>
      <c r="D1690" s="12" t="s">
        <v>1722</v>
      </c>
      <c r="E1690" s="12" t="s">
        <v>3499</v>
      </c>
      <c r="F1690" s="12" t="s">
        <v>1780</v>
      </c>
      <c r="G1690" s="12" t="s">
        <v>1746</v>
      </c>
      <c r="H1690" s="12" t="s">
        <v>1720</v>
      </c>
      <c r="I1690" s="12" t="s">
        <v>3348</v>
      </c>
      <c r="J1690" s="12">
        <v>0</v>
      </c>
      <c r="L1690" s="12" t="s">
        <v>4728</v>
      </c>
      <c r="M1690" s="12" t="s">
        <v>3118</v>
      </c>
    </row>
    <row r="1691" spans="1:13" x14ac:dyDescent="0.25">
      <c r="A1691" s="12">
        <v>13566</v>
      </c>
      <c r="B1691" s="12" t="s">
        <v>2153</v>
      </c>
      <c r="C1691" s="12" t="s">
        <v>59</v>
      </c>
      <c r="D1691" s="12" t="s">
        <v>1722</v>
      </c>
      <c r="E1691" s="12" t="s">
        <v>3125</v>
      </c>
      <c r="F1691" s="12" t="s">
        <v>1732</v>
      </c>
      <c r="G1691" s="12" t="s">
        <v>1731</v>
      </c>
      <c r="H1691" s="12" t="s">
        <v>1720</v>
      </c>
      <c r="I1691" s="12" t="s">
        <v>3116</v>
      </c>
      <c r="J1691" s="12">
        <v>0</v>
      </c>
      <c r="L1691" s="12" t="s">
        <v>4729</v>
      </c>
      <c r="M1691" s="12" t="s">
        <v>4730</v>
      </c>
    </row>
    <row r="1692" spans="1:13" x14ac:dyDescent="0.25">
      <c r="A1692" s="12">
        <v>13577</v>
      </c>
      <c r="B1692" s="12" t="s">
        <v>662</v>
      </c>
      <c r="C1692" s="12" t="s">
        <v>59</v>
      </c>
      <c r="D1692" s="12" t="s">
        <v>1722</v>
      </c>
      <c r="E1692" s="12" t="s">
        <v>3125</v>
      </c>
      <c r="F1692" s="12" t="s">
        <v>1732</v>
      </c>
      <c r="G1692" s="12" t="s">
        <v>1731</v>
      </c>
      <c r="H1692" s="12" t="s">
        <v>1720</v>
      </c>
      <c r="I1692" s="12" t="s">
        <v>3116</v>
      </c>
      <c r="J1692" s="12">
        <v>0</v>
      </c>
      <c r="L1692" s="12" t="s">
        <v>4731</v>
      </c>
      <c r="M1692" s="12" t="s">
        <v>4732</v>
      </c>
    </row>
    <row r="1693" spans="1:13" x14ac:dyDescent="0.25">
      <c r="A1693" s="12">
        <v>13573</v>
      </c>
      <c r="B1693" s="12" t="s">
        <v>406</v>
      </c>
      <c r="C1693" s="12" t="s">
        <v>59</v>
      </c>
      <c r="D1693" s="12" t="s">
        <v>1722</v>
      </c>
      <c r="E1693" s="12" t="s">
        <v>3255</v>
      </c>
      <c r="F1693" s="12" t="s">
        <v>1836</v>
      </c>
      <c r="G1693" s="12" t="s">
        <v>1837</v>
      </c>
      <c r="H1693" s="12" t="s">
        <v>1725</v>
      </c>
      <c r="I1693" s="12" t="s">
        <v>3116</v>
      </c>
      <c r="J1693" s="12">
        <v>0</v>
      </c>
      <c r="L1693" s="12" t="s">
        <v>3216</v>
      </c>
      <c r="M1693" s="12" t="s">
        <v>3118</v>
      </c>
    </row>
    <row r="1694" spans="1:13" x14ac:dyDescent="0.25">
      <c r="A1694" s="12">
        <v>13575</v>
      </c>
      <c r="B1694" s="12" t="s">
        <v>4733</v>
      </c>
      <c r="C1694" s="12" t="s">
        <v>59</v>
      </c>
      <c r="D1694" s="12" t="s">
        <v>1722</v>
      </c>
      <c r="E1694" s="12" t="s">
        <v>3121</v>
      </c>
      <c r="F1694" s="12" t="s">
        <v>1784</v>
      </c>
      <c r="G1694" s="12" t="s">
        <v>1785</v>
      </c>
      <c r="H1694" s="12" t="s">
        <v>1725</v>
      </c>
      <c r="I1694" s="12" t="s">
        <v>3116</v>
      </c>
      <c r="J1694" s="12">
        <v>0</v>
      </c>
      <c r="L1694" s="12" t="s">
        <v>3216</v>
      </c>
      <c r="M1694" s="12" t="s">
        <v>3118</v>
      </c>
    </row>
    <row r="1695" spans="1:13" x14ac:dyDescent="0.25">
      <c r="A1695" s="12">
        <v>13586</v>
      </c>
      <c r="B1695" s="12" t="s">
        <v>4734</v>
      </c>
      <c r="C1695" s="12" t="s">
        <v>59</v>
      </c>
      <c r="D1695" s="12" t="s">
        <v>1722</v>
      </c>
      <c r="E1695" s="12" t="s">
        <v>3274</v>
      </c>
      <c r="F1695" s="12" t="s">
        <v>1912</v>
      </c>
      <c r="G1695" s="12" t="s">
        <v>1913</v>
      </c>
      <c r="H1695" s="12" t="s">
        <v>1764</v>
      </c>
      <c r="I1695" s="12" t="s">
        <v>3116</v>
      </c>
      <c r="J1695" s="12">
        <v>0</v>
      </c>
      <c r="L1695" s="12" t="s">
        <v>3216</v>
      </c>
      <c r="M1695" s="12" t="s">
        <v>3118</v>
      </c>
    </row>
    <row r="1696" spans="1:13" x14ac:dyDescent="0.25">
      <c r="A1696" s="12">
        <v>13579</v>
      </c>
      <c r="B1696" s="12" t="s">
        <v>2152</v>
      </c>
      <c r="C1696" s="12" t="s">
        <v>92</v>
      </c>
      <c r="D1696" s="12" t="s">
        <v>1722</v>
      </c>
      <c r="E1696" s="12" t="s">
        <v>3172</v>
      </c>
      <c r="F1696" s="12" t="s">
        <v>1789</v>
      </c>
      <c r="G1696" s="12" t="s">
        <v>1790</v>
      </c>
      <c r="H1696" s="12" t="s">
        <v>1720</v>
      </c>
      <c r="I1696" s="12" t="s">
        <v>3116</v>
      </c>
      <c r="J1696" s="12">
        <v>0</v>
      </c>
      <c r="L1696" s="12" t="s">
        <v>3117</v>
      </c>
      <c r="M1696" s="12" t="s">
        <v>3118</v>
      </c>
    </row>
    <row r="1697" spans="1:13" x14ac:dyDescent="0.25">
      <c r="A1697" s="12">
        <v>61313</v>
      </c>
      <c r="B1697" s="12" t="s">
        <v>1854</v>
      </c>
      <c r="C1697" s="12" t="s">
        <v>59</v>
      </c>
      <c r="D1697" s="12" t="s">
        <v>1722</v>
      </c>
      <c r="E1697" s="12" t="s">
        <v>3255</v>
      </c>
      <c r="F1697" s="12" t="s">
        <v>1735</v>
      </c>
      <c r="G1697" s="12" t="s">
        <v>1721</v>
      </c>
      <c r="H1697" s="12" t="s">
        <v>1720</v>
      </c>
      <c r="I1697" s="12" t="s">
        <v>3116</v>
      </c>
      <c r="J1697" s="12">
        <v>0</v>
      </c>
      <c r="L1697" s="12" t="s">
        <v>3464</v>
      </c>
      <c r="M1697" s="12" t="s">
        <v>3118</v>
      </c>
    </row>
    <row r="1698" spans="1:13" x14ac:dyDescent="0.25">
      <c r="A1698" s="12">
        <v>55796</v>
      </c>
      <c r="B1698" s="12" t="s">
        <v>1641</v>
      </c>
      <c r="C1698" s="12" t="s">
        <v>78</v>
      </c>
      <c r="D1698" s="12" t="s">
        <v>1722</v>
      </c>
      <c r="E1698" s="12" t="s">
        <v>3119</v>
      </c>
      <c r="F1698" s="12" t="s">
        <v>1771</v>
      </c>
      <c r="G1698" s="12" t="s">
        <v>1721</v>
      </c>
      <c r="H1698" s="12" t="s">
        <v>1720</v>
      </c>
      <c r="I1698" s="12" t="s">
        <v>3116</v>
      </c>
      <c r="J1698" s="12">
        <v>0</v>
      </c>
      <c r="L1698" s="12" t="s">
        <v>3630</v>
      </c>
      <c r="M1698" s="12" t="s">
        <v>3118</v>
      </c>
    </row>
    <row r="1699" spans="1:13" x14ac:dyDescent="0.25">
      <c r="A1699" s="12">
        <v>51141</v>
      </c>
      <c r="B1699" s="12" t="s">
        <v>4735</v>
      </c>
      <c r="C1699" s="12" t="s">
        <v>84</v>
      </c>
      <c r="D1699" s="12" t="s">
        <v>1722</v>
      </c>
      <c r="E1699" s="12" t="s">
        <v>3255</v>
      </c>
      <c r="F1699" s="12" t="s">
        <v>1735</v>
      </c>
      <c r="G1699" s="12" t="s">
        <v>1721</v>
      </c>
      <c r="H1699" s="12" t="s">
        <v>1720</v>
      </c>
      <c r="I1699" s="12" t="s">
        <v>3116</v>
      </c>
      <c r="J1699" s="12">
        <v>0</v>
      </c>
      <c r="L1699" s="12" t="s">
        <v>3182</v>
      </c>
      <c r="M1699" s="12" t="s">
        <v>3118</v>
      </c>
    </row>
    <row r="1700" spans="1:13" x14ac:dyDescent="0.25">
      <c r="A1700" s="12">
        <v>13604</v>
      </c>
      <c r="B1700" s="12" t="s">
        <v>1245</v>
      </c>
      <c r="C1700" s="12" t="s">
        <v>27</v>
      </c>
      <c r="D1700" s="12" t="s">
        <v>1722</v>
      </c>
      <c r="E1700" s="12" t="s">
        <v>4736</v>
      </c>
      <c r="F1700" s="12" t="s">
        <v>1771</v>
      </c>
      <c r="G1700" s="12" t="s">
        <v>1721</v>
      </c>
      <c r="H1700" s="12" t="s">
        <v>1720</v>
      </c>
      <c r="I1700" s="12" t="s">
        <v>3116</v>
      </c>
      <c r="J1700" s="12">
        <v>0</v>
      </c>
      <c r="L1700" s="12" t="s">
        <v>3117</v>
      </c>
      <c r="M1700" s="12" t="s">
        <v>3118</v>
      </c>
    </row>
    <row r="1701" spans="1:13" x14ac:dyDescent="0.25">
      <c r="A1701" s="12">
        <v>13627</v>
      </c>
      <c r="B1701" s="12" t="s">
        <v>407</v>
      </c>
      <c r="C1701" s="12" t="s">
        <v>165</v>
      </c>
      <c r="D1701" s="12" t="s">
        <v>1722</v>
      </c>
      <c r="E1701" s="12" t="s">
        <v>3128</v>
      </c>
      <c r="F1701" s="12" t="s">
        <v>1815</v>
      </c>
      <c r="G1701" s="12" t="s">
        <v>1816</v>
      </c>
      <c r="H1701" s="12" t="s">
        <v>1725</v>
      </c>
      <c r="I1701" s="12" t="s">
        <v>3116</v>
      </c>
      <c r="J1701" s="12">
        <v>0</v>
      </c>
      <c r="L1701" s="12" t="s">
        <v>4737</v>
      </c>
      <c r="M1701" s="12" t="s">
        <v>4738</v>
      </c>
    </row>
    <row r="1702" spans="1:13" x14ac:dyDescent="0.25">
      <c r="A1702" s="12">
        <v>31421</v>
      </c>
      <c r="B1702" s="12" t="s">
        <v>4739</v>
      </c>
      <c r="C1702" s="12" t="s">
        <v>116</v>
      </c>
      <c r="D1702" s="12" t="s">
        <v>1722</v>
      </c>
      <c r="E1702" s="12" t="s">
        <v>3211</v>
      </c>
      <c r="F1702" s="12" t="s">
        <v>2220</v>
      </c>
      <c r="G1702" s="12" t="s">
        <v>1783</v>
      </c>
      <c r="H1702" s="12" t="s">
        <v>1782</v>
      </c>
      <c r="I1702" s="12" t="s">
        <v>3142</v>
      </c>
      <c r="J1702" s="12">
        <v>0</v>
      </c>
      <c r="L1702" s="12" t="s">
        <v>4740</v>
      </c>
      <c r="M1702" s="12" t="s">
        <v>3118</v>
      </c>
    </row>
    <row r="1703" spans="1:13" x14ac:dyDescent="0.25">
      <c r="A1703" s="12">
        <v>13620</v>
      </c>
      <c r="B1703" s="12" t="s">
        <v>1642</v>
      </c>
      <c r="C1703" s="12" t="s">
        <v>59</v>
      </c>
      <c r="D1703" s="12" t="s">
        <v>1722</v>
      </c>
      <c r="E1703" s="12" t="s">
        <v>3121</v>
      </c>
      <c r="F1703" s="12" t="s">
        <v>1995</v>
      </c>
      <c r="G1703" s="12" t="s">
        <v>1765</v>
      </c>
      <c r="H1703" s="12" t="s">
        <v>1764</v>
      </c>
      <c r="I1703" s="12" t="s">
        <v>3116</v>
      </c>
      <c r="J1703" s="12">
        <v>0</v>
      </c>
      <c r="L1703" s="12" t="s">
        <v>4741</v>
      </c>
      <c r="M1703" s="12" t="s">
        <v>4742</v>
      </c>
    </row>
    <row r="1704" spans="1:13" x14ac:dyDescent="0.25">
      <c r="A1704" s="12">
        <v>13640</v>
      </c>
      <c r="B1704" s="12" t="s">
        <v>2151</v>
      </c>
      <c r="C1704" s="12" t="s">
        <v>36</v>
      </c>
      <c r="D1704" s="12" t="s">
        <v>1722</v>
      </c>
      <c r="E1704" s="12" t="s">
        <v>3172</v>
      </c>
      <c r="F1704" s="12" t="s">
        <v>1910</v>
      </c>
      <c r="G1704" s="12" t="s">
        <v>1765</v>
      </c>
      <c r="H1704" s="12" t="s">
        <v>1764</v>
      </c>
      <c r="I1704" s="12" t="s">
        <v>3116</v>
      </c>
      <c r="J1704" s="12">
        <v>0</v>
      </c>
      <c r="L1704" s="12" t="s">
        <v>4743</v>
      </c>
      <c r="M1704" s="12" t="s">
        <v>4744</v>
      </c>
    </row>
    <row r="1705" spans="1:13" x14ac:dyDescent="0.25">
      <c r="A1705" s="12">
        <v>31452</v>
      </c>
      <c r="B1705" s="12" t="s">
        <v>4745</v>
      </c>
      <c r="C1705" s="12" t="s">
        <v>21</v>
      </c>
      <c r="D1705" s="12" t="s">
        <v>1722</v>
      </c>
      <c r="E1705" s="12" t="s">
        <v>3128</v>
      </c>
      <c r="F1705" s="12" t="s">
        <v>4746</v>
      </c>
      <c r="G1705" s="12" t="s">
        <v>1987</v>
      </c>
      <c r="H1705" s="12" t="s">
        <v>1822</v>
      </c>
      <c r="I1705" s="12" t="s">
        <v>3116</v>
      </c>
      <c r="J1705" s="12">
        <v>0</v>
      </c>
      <c r="L1705" s="12" t="s">
        <v>3117</v>
      </c>
      <c r="M1705" s="12" t="s">
        <v>3118</v>
      </c>
    </row>
    <row r="1706" spans="1:13" x14ac:dyDescent="0.25">
      <c r="A1706" s="12">
        <v>13649</v>
      </c>
      <c r="B1706" s="12" t="s">
        <v>1643</v>
      </c>
      <c r="C1706" s="12" t="s">
        <v>27</v>
      </c>
      <c r="D1706" s="12" t="s">
        <v>1722</v>
      </c>
      <c r="E1706" s="12" t="s">
        <v>3128</v>
      </c>
      <c r="F1706" s="12" t="s">
        <v>1863</v>
      </c>
      <c r="G1706" s="12" t="s">
        <v>1865</v>
      </c>
      <c r="H1706" s="12" t="s">
        <v>1864</v>
      </c>
      <c r="I1706" s="12" t="s">
        <v>3240</v>
      </c>
      <c r="J1706" s="12">
        <v>0</v>
      </c>
      <c r="L1706" s="12" t="s">
        <v>4747</v>
      </c>
      <c r="M1706" s="12" t="s">
        <v>3118</v>
      </c>
    </row>
    <row r="1707" spans="1:13" x14ac:dyDescent="0.25">
      <c r="A1707" s="12">
        <v>23293</v>
      </c>
      <c r="B1707" s="12" t="s">
        <v>4748</v>
      </c>
      <c r="C1707" s="12" t="s">
        <v>211</v>
      </c>
      <c r="D1707" s="12" t="s">
        <v>1722</v>
      </c>
      <c r="E1707" s="12" t="s">
        <v>3146</v>
      </c>
      <c r="F1707" s="12" t="s">
        <v>3539</v>
      </c>
      <c r="G1707" s="12" t="s">
        <v>1820</v>
      </c>
      <c r="H1707" s="12" t="s">
        <v>1819</v>
      </c>
      <c r="I1707" s="12" t="s">
        <v>3340</v>
      </c>
      <c r="J1707" s="12">
        <v>0</v>
      </c>
      <c r="L1707" s="12" t="s">
        <v>3117</v>
      </c>
      <c r="M1707" s="12" t="s">
        <v>3118</v>
      </c>
    </row>
    <row r="1708" spans="1:13" x14ac:dyDescent="0.25">
      <c r="A1708" s="12">
        <v>13602</v>
      </c>
      <c r="B1708" s="12" t="s">
        <v>4749</v>
      </c>
      <c r="C1708" s="12" t="s">
        <v>21</v>
      </c>
      <c r="D1708" s="12" t="s">
        <v>1722</v>
      </c>
      <c r="E1708" s="12" t="s">
        <v>3487</v>
      </c>
      <c r="F1708" s="12" t="s">
        <v>1903</v>
      </c>
      <c r="G1708" s="12" t="s">
        <v>1803</v>
      </c>
      <c r="H1708" s="12" t="s">
        <v>1725</v>
      </c>
      <c r="I1708" s="12" t="s">
        <v>3116</v>
      </c>
      <c r="J1708" s="12">
        <v>0</v>
      </c>
      <c r="L1708" s="12" t="s">
        <v>3127</v>
      </c>
      <c r="M1708" s="12" t="s">
        <v>3118</v>
      </c>
    </row>
    <row r="1709" spans="1:13" x14ac:dyDescent="0.25">
      <c r="A1709" s="12">
        <v>13783</v>
      </c>
      <c r="B1709" s="12" t="s">
        <v>2150</v>
      </c>
      <c r="C1709" s="12" t="s">
        <v>148</v>
      </c>
      <c r="D1709" s="12" t="s">
        <v>1722</v>
      </c>
      <c r="E1709" s="12" t="s">
        <v>3276</v>
      </c>
      <c r="F1709" s="12" t="s">
        <v>1755</v>
      </c>
      <c r="G1709" s="12" t="s">
        <v>1757</v>
      </c>
      <c r="H1709" s="12" t="s">
        <v>1756</v>
      </c>
      <c r="I1709" s="12" t="s">
        <v>3129</v>
      </c>
      <c r="J1709" s="12">
        <v>0</v>
      </c>
      <c r="L1709" s="12" t="s">
        <v>4750</v>
      </c>
      <c r="M1709" s="12" t="s">
        <v>4751</v>
      </c>
    </row>
    <row r="1710" spans="1:13" x14ac:dyDescent="0.25">
      <c r="A1710" s="12">
        <v>46848</v>
      </c>
      <c r="B1710" s="12" t="s">
        <v>1952</v>
      </c>
      <c r="C1710" s="12" t="s">
        <v>92</v>
      </c>
      <c r="D1710" s="12" t="s">
        <v>1722</v>
      </c>
      <c r="E1710" s="12" t="s">
        <v>3587</v>
      </c>
      <c r="F1710" s="12" t="s">
        <v>1738</v>
      </c>
      <c r="G1710" s="12" t="s">
        <v>1739</v>
      </c>
      <c r="H1710" s="12" t="s">
        <v>1720</v>
      </c>
      <c r="I1710" s="12" t="s">
        <v>3232</v>
      </c>
      <c r="J1710" s="12">
        <v>0</v>
      </c>
      <c r="M1710" s="12" t="s">
        <v>3118</v>
      </c>
    </row>
    <row r="1711" spans="1:13" x14ac:dyDescent="0.25">
      <c r="A1711" s="12">
        <v>52854</v>
      </c>
      <c r="B1711" s="12" t="s">
        <v>408</v>
      </c>
      <c r="C1711" s="12" t="s">
        <v>27</v>
      </c>
      <c r="D1711" s="12" t="s">
        <v>1722</v>
      </c>
      <c r="E1711" s="12" t="s">
        <v>3130</v>
      </c>
      <c r="F1711" s="12" t="s">
        <v>1735</v>
      </c>
      <c r="G1711" s="12" t="s">
        <v>1721</v>
      </c>
      <c r="H1711" s="12" t="s">
        <v>1720</v>
      </c>
      <c r="I1711" s="12" t="s">
        <v>3116</v>
      </c>
      <c r="J1711" s="12">
        <v>0</v>
      </c>
      <c r="L1711" s="12" t="s">
        <v>3245</v>
      </c>
      <c r="M1711" s="12" t="s">
        <v>3118</v>
      </c>
    </row>
    <row r="1712" spans="1:13" x14ac:dyDescent="0.25">
      <c r="A1712" s="12">
        <v>13813</v>
      </c>
      <c r="B1712" s="12" t="s">
        <v>2426</v>
      </c>
      <c r="C1712" s="12" t="s">
        <v>27</v>
      </c>
      <c r="D1712" s="12" t="s">
        <v>1722</v>
      </c>
      <c r="E1712" s="12" t="s">
        <v>3128</v>
      </c>
      <c r="F1712" s="12" t="s">
        <v>1830</v>
      </c>
      <c r="G1712" s="12" t="s">
        <v>1831</v>
      </c>
      <c r="H1712" s="12" t="s">
        <v>1827</v>
      </c>
      <c r="I1712" s="12" t="s">
        <v>3131</v>
      </c>
      <c r="J1712" s="12">
        <v>0</v>
      </c>
      <c r="L1712" s="12" t="s">
        <v>3417</v>
      </c>
      <c r="M1712" s="12" t="s">
        <v>3118</v>
      </c>
    </row>
    <row r="1713" spans="1:13" x14ac:dyDescent="0.25">
      <c r="A1713" s="12">
        <v>21459</v>
      </c>
      <c r="B1713" s="12" t="s">
        <v>409</v>
      </c>
      <c r="C1713" s="12" t="s">
        <v>43</v>
      </c>
      <c r="D1713" s="12" t="s">
        <v>1722</v>
      </c>
      <c r="E1713" s="12" t="s">
        <v>3139</v>
      </c>
      <c r="F1713" s="12" t="s">
        <v>1784</v>
      </c>
      <c r="G1713" s="12" t="s">
        <v>1785</v>
      </c>
      <c r="H1713" s="12" t="s">
        <v>1725</v>
      </c>
      <c r="I1713" s="12" t="s">
        <v>3116</v>
      </c>
      <c r="J1713" s="12">
        <v>0</v>
      </c>
      <c r="L1713" s="12" t="s">
        <v>3188</v>
      </c>
      <c r="M1713" s="12" t="s">
        <v>3118</v>
      </c>
    </row>
    <row r="1714" spans="1:13" x14ac:dyDescent="0.25">
      <c r="A1714" s="12">
        <v>13838</v>
      </c>
      <c r="B1714" s="12" t="s">
        <v>4752</v>
      </c>
      <c r="C1714" s="12" t="s">
        <v>48</v>
      </c>
      <c r="D1714" s="12" t="s">
        <v>1722</v>
      </c>
      <c r="E1714" s="12" t="s">
        <v>3128</v>
      </c>
      <c r="F1714" s="12" t="s">
        <v>2061</v>
      </c>
      <c r="G1714" s="12" t="s">
        <v>1865</v>
      </c>
      <c r="H1714" s="12" t="s">
        <v>1864</v>
      </c>
      <c r="I1714" s="12" t="s">
        <v>3240</v>
      </c>
      <c r="J1714" s="12">
        <v>0</v>
      </c>
      <c r="L1714" s="12" t="s">
        <v>4753</v>
      </c>
      <c r="M1714" s="12" t="s">
        <v>3118</v>
      </c>
    </row>
    <row r="1715" spans="1:13" x14ac:dyDescent="0.25">
      <c r="A1715" s="12">
        <v>51778</v>
      </c>
      <c r="B1715" s="12" t="s">
        <v>1249</v>
      </c>
      <c r="C1715" s="12" t="s">
        <v>59</v>
      </c>
      <c r="D1715" s="12" t="s">
        <v>1722</v>
      </c>
      <c r="E1715" s="12" t="s">
        <v>3119</v>
      </c>
      <c r="F1715" s="12" t="s">
        <v>1728</v>
      </c>
      <c r="G1715" s="12" t="s">
        <v>1729</v>
      </c>
      <c r="H1715" s="12" t="s">
        <v>1720</v>
      </c>
      <c r="I1715" s="12" t="s">
        <v>3116</v>
      </c>
      <c r="J1715" s="12">
        <v>0</v>
      </c>
      <c r="L1715" s="12" t="s">
        <v>3216</v>
      </c>
      <c r="M1715" s="12" t="s">
        <v>3118</v>
      </c>
    </row>
    <row r="1716" spans="1:13" x14ac:dyDescent="0.25">
      <c r="A1716" s="12">
        <v>51782</v>
      </c>
      <c r="B1716" s="12" t="s">
        <v>4754</v>
      </c>
      <c r="C1716" s="12" t="s">
        <v>59</v>
      </c>
      <c r="D1716" s="12" t="s">
        <v>1722</v>
      </c>
      <c r="E1716" s="12" t="s">
        <v>4755</v>
      </c>
      <c r="F1716" s="12" t="s">
        <v>1732</v>
      </c>
      <c r="G1716" s="12" t="s">
        <v>1731</v>
      </c>
      <c r="H1716" s="12" t="s">
        <v>1720</v>
      </c>
      <c r="I1716" s="12" t="s">
        <v>3116</v>
      </c>
      <c r="J1716" s="12">
        <v>0</v>
      </c>
      <c r="L1716" s="12" t="s">
        <v>4756</v>
      </c>
    </row>
    <row r="1717" spans="1:13" x14ac:dyDescent="0.25">
      <c r="A1717" s="12">
        <v>21403</v>
      </c>
      <c r="B1717" s="12" t="s">
        <v>1252</v>
      </c>
      <c r="C1717" s="12" t="s">
        <v>485</v>
      </c>
      <c r="D1717" s="12" t="s">
        <v>1722</v>
      </c>
      <c r="E1717" s="12" t="s">
        <v>3121</v>
      </c>
      <c r="F1717" s="12" t="s">
        <v>1791</v>
      </c>
      <c r="G1717" s="12" t="s">
        <v>1792</v>
      </c>
      <c r="H1717" s="12" t="s">
        <v>1822</v>
      </c>
      <c r="I1717" s="12" t="s">
        <v>3340</v>
      </c>
      <c r="J1717" s="12">
        <v>0</v>
      </c>
      <c r="L1717" s="12" t="s">
        <v>4757</v>
      </c>
      <c r="M1717" s="12" t="s">
        <v>3118</v>
      </c>
    </row>
    <row r="1718" spans="1:13" x14ac:dyDescent="0.25">
      <c r="A1718" s="12">
        <v>13807</v>
      </c>
      <c r="B1718" s="12" t="s">
        <v>4758</v>
      </c>
      <c r="C1718" s="12" t="s">
        <v>21</v>
      </c>
      <c r="D1718" s="12" t="s">
        <v>1722</v>
      </c>
      <c r="E1718" s="12" t="s">
        <v>3146</v>
      </c>
      <c r="F1718" s="12" t="s">
        <v>1984</v>
      </c>
      <c r="G1718" s="12" t="s">
        <v>1816</v>
      </c>
      <c r="H1718" s="12" t="s">
        <v>1725</v>
      </c>
      <c r="I1718" s="12" t="s">
        <v>3116</v>
      </c>
      <c r="J1718" s="12">
        <v>0</v>
      </c>
      <c r="L1718" s="12" t="s">
        <v>3117</v>
      </c>
      <c r="M1718" s="12" t="s">
        <v>3118</v>
      </c>
    </row>
    <row r="1719" spans="1:13" x14ac:dyDescent="0.25">
      <c r="A1719" s="12">
        <v>38112</v>
      </c>
      <c r="B1719" s="12" t="s">
        <v>1253</v>
      </c>
      <c r="C1719" s="12" t="s">
        <v>116</v>
      </c>
      <c r="D1719" s="12" t="s">
        <v>1722</v>
      </c>
      <c r="E1719" s="12" t="s">
        <v>3124</v>
      </c>
      <c r="F1719" s="12" t="s">
        <v>1761</v>
      </c>
      <c r="G1719" s="12" t="s">
        <v>1762</v>
      </c>
      <c r="H1719" s="12" t="s">
        <v>1782</v>
      </c>
      <c r="I1719" s="12" t="s">
        <v>1762</v>
      </c>
      <c r="J1719" s="12">
        <v>0</v>
      </c>
      <c r="L1719" s="12" t="s">
        <v>3739</v>
      </c>
      <c r="M1719" s="12" t="s">
        <v>3118</v>
      </c>
    </row>
    <row r="1720" spans="1:13" x14ac:dyDescent="0.25">
      <c r="A1720" s="12">
        <v>71957</v>
      </c>
      <c r="B1720" s="12" t="s">
        <v>4759</v>
      </c>
      <c r="C1720" s="12" t="s">
        <v>165</v>
      </c>
      <c r="D1720" s="12" t="s">
        <v>1722</v>
      </c>
      <c r="E1720" s="12" t="s">
        <v>3211</v>
      </c>
      <c r="F1720" s="12" t="s">
        <v>1794</v>
      </c>
      <c r="G1720" s="12" t="s">
        <v>1792</v>
      </c>
      <c r="H1720" s="12" t="s">
        <v>1822</v>
      </c>
      <c r="I1720" s="12" t="s">
        <v>3116</v>
      </c>
      <c r="J1720" s="12">
        <v>0</v>
      </c>
      <c r="M1720" s="12" t="s">
        <v>3118</v>
      </c>
    </row>
    <row r="1721" spans="1:13" x14ac:dyDescent="0.25">
      <c r="A1721" s="12">
        <v>13857</v>
      </c>
      <c r="B1721" s="12" t="s">
        <v>1254</v>
      </c>
      <c r="C1721" s="12" t="s">
        <v>59</v>
      </c>
      <c r="D1721" s="12" t="s">
        <v>1722</v>
      </c>
      <c r="E1721" s="12" t="s">
        <v>3143</v>
      </c>
      <c r="F1721" s="12" t="s">
        <v>1752</v>
      </c>
      <c r="G1721" s="12" t="s">
        <v>1754</v>
      </c>
      <c r="H1721" s="12" t="s">
        <v>1753</v>
      </c>
      <c r="I1721" s="12" t="s">
        <v>3116</v>
      </c>
      <c r="J1721" s="12">
        <v>0</v>
      </c>
      <c r="L1721" s="12" t="s">
        <v>3530</v>
      </c>
      <c r="M1721" s="12" t="s">
        <v>3118</v>
      </c>
    </row>
    <row r="1722" spans="1:13" x14ac:dyDescent="0.25">
      <c r="A1722" s="12">
        <v>62916</v>
      </c>
      <c r="B1722" s="12" t="s">
        <v>4760</v>
      </c>
      <c r="C1722" s="12" t="s">
        <v>27</v>
      </c>
      <c r="D1722" s="12" t="s">
        <v>1722</v>
      </c>
      <c r="E1722" s="12" t="s">
        <v>3458</v>
      </c>
      <c r="F1722" s="12" t="s">
        <v>1891</v>
      </c>
      <c r="G1722" s="12" t="s">
        <v>1867</v>
      </c>
      <c r="H1722" s="12" t="s">
        <v>1725</v>
      </c>
      <c r="I1722" s="12" t="s">
        <v>3116</v>
      </c>
      <c r="J1722" s="12">
        <v>0</v>
      </c>
      <c r="L1722" s="12" t="s">
        <v>2341</v>
      </c>
      <c r="M1722" s="12" t="s">
        <v>4761</v>
      </c>
    </row>
    <row r="1723" spans="1:13" x14ac:dyDescent="0.25">
      <c r="A1723" s="12">
        <v>37113</v>
      </c>
      <c r="B1723" s="12" t="s">
        <v>410</v>
      </c>
      <c r="C1723" s="12" t="s">
        <v>211</v>
      </c>
      <c r="D1723" s="12" t="s">
        <v>1722</v>
      </c>
      <c r="E1723" s="12" t="s">
        <v>3255</v>
      </c>
      <c r="F1723" s="12" t="s">
        <v>1985</v>
      </c>
      <c r="G1723" s="12" t="s">
        <v>1762</v>
      </c>
      <c r="H1723" s="12" t="s">
        <v>1782</v>
      </c>
      <c r="I1723" s="12" t="s">
        <v>1762</v>
      </c>
      <c r="J1723" s="12">
        <v>0</v>
      </c>
      <c r="L1723" s="12" t="s">
        <v>3329</v>
      </c>
      <c r="M1723" s="12" t="s">
        <v>3118</v>
      </c>
    </row>
    <row r="1724" spans="1:13" x14ac:dyDescent="0.25">
      <c r="A1724" s="12">
        <v>13884</v>
      </c>
      <c r="B1724" s="12" t="s">
        <v>4762</v>
      </c>
      <c r="C1724" s="12" t="s">
        <v>27</v>
      </c>
      <c r="D1724" s="12" t="s">
        <v>1722</v>
      </c>
      <c r="E1724" s="12" t="s">
        <v>3458</v>
      </c>
      <c r="F1724" s="12" t="s">
        <v>1908</v>
      </c>
      <c r="G1724" s="12" t="s">
        <v>1909</v>
      </c>
      <c r="H1724" s="12" t="s">
        <v>1725</v>
      </c>
      <c r="I1724" s="12" t="s">
        <v>3116</v>
      </c>
      <c r="J1724" s="12">
        <v>0</v>
      </c>
      <c r="L1724" s="12" t="s">
        <v>4064</v>
      </c>
      <c r="M1724" s="12" t="s">
        <v>3118</v>
      </c>
    </row>
    <row r="1725" spans="1:13" x14ac:dyDescent="0.25">
      <c r="A1725" s="12">
        <v>13889</v>
      </c>
      <c r="B1725" s="12" t="s">
        <v>2149</v>
      </c>
      <c r="C1725" s="12" t="s">
        <v>59</v>
      </c>
      <c r="D1725" s="12" t="s">
        <v>1722</v>
      </c>
      <c r="E1725" s="12" t="s">
        <v>3150</v>
      </c>
      <c r="F1725" s="12" t="s">
        <v>1749</v>
      </c>
      <c r="G1725" s="12" t="s">
        <v>1746</v>
      </c>
      <c r="H1725" s="12" t="s">
        <v>1720</v>
      </c>
      <c r="I1725" s="12" t="s">
        <v>3116</v>
      </c>
      <c r="J1725" s="12">
        <v>0</v>
      </c>
      <c r="L1725" s="12" t="s">
        <v>3216</v>
      </c>
      <c r="M1725" s="12" t="s">
        <v>3118</v>
      </c>
    </row>
    <row r="1726" spans="1:13" x14ac:dyDescent="0.25">
      <c r="A1726" s="12">
        <v>13870</v>
      </c>
      <c r="B1726" s="12" t="s">
        <v>2428</v>
      </c>
      <c r="C1726" s="12" t="s">
        <v>415</v>
      </c>
      <c r="D1726" s="12" t="s">
        <v>1722</v>
      </c>
      <c r="E1726" s="12" t="s">
        <v>3172</v>
      </c>
      <c r="F1726" s="12" t="s">
        <v>2008</v>
      </c>
      <c r="G1726" s="12" t="s">
        <v>2009</v>
      </c>
      <c r="H1726" s="12" t="s">
        <v>1864</v>
      </c>
      <c r="I1726" s="12" t="s">
        <v>3240</v>
      </c>
      <c r="J1726" s="12">
        <v>0</v>
      </c>
      <c r="L1726" s="12" t="s">
        <v>4763</v>
      </c>
      <c r="M1726" s="12" t="s">
        <v>4764</v>
      </c>
    </row>
    <row r="1727" spans="1:13" x14ac:dyDescent="0.25">
      <c r="A1727" s="12">
        <v>13849</v>
      </c>
      <c r="B1727" s="12" t="s">
        <v>4765</v>
      </c>
      <c r="C1727" s="12" t="s">
        <v>27</v>
      </c>
      <c r="D1727" s="12" t="s">
        <v>1722</v>
      </c>
      <c r="E1727" s="12" t="s">
        <v>3282</v>
      </c>
      <c r="F1727" s="12" t="s">
        <v>1918</v>
      </c>
      <c r="G1727" s="12" t="s">
        <v>1919</v>
      </c>
      <c r="H1727" s="12" t="s">
        <v>1864</v>
      </c>
      <c r="I1727" s="12" t="s">
        <v>3240</v>
      </c>
      <c r="J1727" s="12">
        <v>0</v>
      </c>
      <c r="L1727" s="12" t="s">
        <v>4766</v>
      </c>
      <c r="M1727" s="12" t="s">
        <v>4767</v>
      </c>
    </row>
    <row r="1728" spans="1:13" x14ac:dyDescent="0.25">
      <c r="A1728" s="12">
        <v>13909</v>
      </c>
      <c r="B1728" s="12" t="s">
        <v>411</v>
      </c>
      <c r="C1728" s="12" t="s">
        <v>59</v>
      </c>
      <c r="D1728" s="12" t="s">
        <v>1722</v>
      </c>
      <c r="E1728" s="12" t="s">
        <v>3121</v>
      </c>
      <c r="F1728" s="12" t="s">
        <v>1759</v>
      </c>
      <c r="G1728" s="12" t="s">
        <v>1760</v>
      </c>
      <c r="H1728" s="12" t="s">
        <v>1753</v>
      </c>
      <c r="I1728" s="12" t="s">
        <v>3116</v>
      </c>
      <c r="J1728" s="12">
        <v>0</v>
      </c>
      <c r="L1728" s="12" t="s">
        <v>4768</v>
      </c>
      <c r="M1728" s="12" t="s">
        <v>4769</v>
      </c>
    </row>
    <row r="1729" spans="1:13" x14ac:dyDescent="0.25">
      <c r="A1729" s="12">
        <v>13888</v>
      </c>
      <c r="B1729" s="12" t="s">
        <v>4770</v>
      </c>
      <c r="C1729" s="12" t="s">
        <v>27</v>
      </c>
      <c r="D1729" s="12" t="s">
        <v>1722</v>
      </c>
      <c r="E1729" s="12" t="s">
        <v>3143</v>
      </c>
      <c r="F1729" s="12" t="s">
        <v>1771</v>
      </c>
      <c r="G1729" s="12" t="s">
        <v>1721</v>
      </c>
      <c r="H1729" s="12" t="s">
        <v>1720</v>
      </c>
      <c r="I1729" s="12" t="s">
        <v>3116</v>
      </c>
      <c r="J1729" s="12">
        <v>0</v>
      </c>
      <c r="L1729" s="12" t="s">
        <v>4771</v>
      </c>
      <c r="M1729" s="12" t="s">
        <v>3118</v>
      </c>
    </row>
    <row r="1730" spans="1:13" x14ac:dyDescent="0.25">
      <c r="A1730" s="12">
        <v>53615</v>
      </c>
      <c r="B1730" s="12" t="s">
        <v>1257</v>
      </c>
      <c r="C1730" s="12" t="s">
        <v>116</v>
      </c>
      <c r="D1730" s="12" t="s">
        <v>1722</v>
      </c>
      <c r="E1730" s="12" t="s">
        <v>3146</v>
      </c>
      <c r="F1730" s="12" t="s">
        <v>1775</v>
      </c>
      <c r="G1730" s="12" t="s">
        <v>1743</v>
      </c>
      <c r="H1730" s="12" t="s">
        <v>1720</v>
      </c>
      <c r="I1730" s="12" t="s">
        <v>3351</v>
      </c>
      <c r="J1730" s="12">
        <v>0</v>
      </c>
      <c r="L1730" s="12" t="s">
        <v>3412</v>
      </c>
      <c r="M1730" s="12" t="s">
        <v>3118</v>
      </c>
    </row>
    <row r="1731" spans="1:13" x14ac:dyDescent="0.25">
      <c r="A1731" s="12">
        <v>23140</v>
      </c>
      <c r="B1731" s="12" t="s">
        <v>412</v>
      </c>
      <c r="C1731" s="12" t="s">
        <v>65</v>
      </c>
      <c r="D1731" s="12" t="s">
        <v>1722</v>
      </c>
      <c r="E1731" s="12" t="s">
        <v>3128</v>
      </c>
      <c r="F1731" s="12" t="s">
        <v>1817</v>
      </c>
      <c r="G1731" s="12" t="s">
        <v>1816</v>
      </c>
      <c r="H1731" s="12" t="s">
        <v>1725</v>
      </c>
      <c r="I1731" s="12" t="s">
        <v>3116</v>
      </c>
      <c r="J1731" s="12">
        <v>0</v>
      </c>
      <c r="L1731" s="12" t="s">
        <v>3117</v>
      </c>
      <c r="M1731" s="12" t="s">
        <v>3118</v>
      </c>
    </row>
    <row r="1732" spans="1:13" x14ac:dyDescent="0.25">
      <c r="A1732" s="12">
        <v>37009</v>
      </c>
      <c r="B1732" s="12" t="s">
        <v>4772</v>
      </c>
      <c r="C1732" s="12" t="s">
        <v>21</v>
      </c>
      <c r="D1732" s="12" t="s">
        <v>1722</v>
      </c>
      <c r="E1732" s="12" t="s">
        <v>3141</v>
      </c>
      <c r="F1732" s="12" t="s">
        <v>1863</v>
      </c>
      <c r="G1732" s="12" t="s">
        <v>1865</v>
      </c>
      <c r="H1732" s="12" t="s">
        <v>1864</v>
      </c>
      <c r="I1732" s="12" t="s">
        <v>3240</v>
      </c>
      <c r="J1732" s="12">
        <v>0</v>
      </c>
      <c r="L1732" s="12" t="s">
        <v>4773</v>
      </c>
      <c r="M1732" s="12" t="s">
        <v>3118</v>
      </c>
    </row>
    <row r="1733" spans="1:13" x14ac:dyDescent="0.25">
      <c r="A1733" s="12">
        <v>14013</v>
      </c>
      <c r="B1733" s="12" t="s">
        <v>2148</v>
      </c>
      <c r="C1733" s="12" t="s">
        <v>27</v>
      </c>
      <c r="D1733" s="12" t="s">
        <v>1722</v>
      </c>
      <c r="E1733" s="12" t="s">
        <v>3168</v>
      </c>
      <c r="F1733" s="12" t="s">
        <v>1824</v>
      </c>
      <c r="G1733" s="12" t="s">
        <v>1825</v>
      </c>
      <c r="H1733" s="12" t="s">
        <v>1725</v>
      </c>
      <c r="I1733" s="12" t="s">
        <v>3116</v>
      </c>
      <c r="J1733" s="12">
        <v>0</v>
      </c>
      <c r="L1733" s="12" t="s">
        <v>3117</v>
      </c>
      <c r="M1733" s="12" t="s">
        <v>3118</v>
      </c>
    </row>
    <row r="1734" spans="1:13" x14ac:dyDescent="0.25">
      <c r="A1734" s="12">
        <v>6764</v>
      </c>
      <c r="B1734" s="12" t="s">
        <v>1258</v>
      </c>
      <c r="C1734" s="12" t="s">
        <v>39</v>
      </c>
      <c r="D1734" s="12" t="s">
        <v>1722</v>
      </c>
      <c r="E1734" s="12" t="s">
        <v>3115</v>
      </c>
      <c r="F1734" s="12" t="s">
        <v>1784</v>
      </c>
      <c r="G1734" s="12" t="s">
        <v>1785</v>
      </c>
      <c r="H1734" s="12" t="s">
        <v>1725</v>
      </c>
      <c r="I1734" s="12" t="s">
        <v>3116</v>
      </c>
      <c r="J1734" s="12">
        <v>0</v>
      </c>
      <c r="L1734" s="12" t="s">
        <v>3117</v>
      </c>
      <c r="M1734" s="12" t="s">
        <v>3118</v>
      </c>
    </row>
    <row r="1735" spans="1:13" x14ac:dyDescent="0.25">
      <c r="A1735" s="12">
        <v>71182</v>
      </c>
      <c r="B1735" s="12" t="s">
        <v>4774</v>
      </c>
      <c r="C1735" s="12" t="s">
        <v>43</v>
      </c>
      <c r="D1735" s="12" t="s">
        <v>1722</v>
      </c>
      <c r="E1735" s="12" t="s">
        <v>3128</v>
      </c>
      <c r="F1735" s="12" t="s">
        <v>1724</v>
      </c>
      <c r="G1735" s="12" t="s">
        <v>1726</v>
      </c>
      <c r="H1735" s="12" t="s">
        <v>1725</v>
      </c>
      <c r="I1735" s="12" t="s">
        <v>3116</v>
      </c>
      <c r="J1735" s="12">
        <v>0</v>
      </c>
      <c r="L1735" s="12" t="s">
        <v>4775</v>
      </c>
      <c r="M1735" s="12" t="s">
        <v>4776</v>
      </c>
    </row>
    <row r="1736" spans="1:13" x14ac:dyDescent="0.25">
      <c r="A1736" s="12">
        <v>14060</v>
      </c>
      <c r="B1736" s="12" t="s">
        <v>1262</v>
      </c>
      <c r="C1736" s="12" t="s">
        <v>48</v>
      </c>
      <c r="D1736" s="12" t="s">
        <v>1722</v>
      </c>
      <c r="E1736" s="12" t="s">
        <v>3172</v>
      </c>
      <c r="F1736" s="12" t="s">
        <v>1761</v>
      </c>
      <c r="G1736" s="12" t="s">
        <v>1762</v>
      </c>
      <c r="H1736" s="12" t="s">
        <v>1782</v>
      </c>
      <c r="I1736" s="12" t="s">
        <v>1762</v>
      </c>
      <c r="J1736" s="12">
        <v>0</v>
      </c>
      <c r="L1736" s="12" t="s">
        <v>4777</v>
      </c>
      <c r="M1736" s="12" t="s">
        <v>4778</v>
      </c>
    </row>
    <row r="1737" spans="1:13" x14ac:dyDescent="0.25">
      <c r="A1737" s="12">
        <v>14065</v>
      </c>
      <c r="B1737" s="12" t="s">
        <v>1263</v>
      </c>
      <c r="C1737" s="12" t="s">
        <v>52</v>
      </c>
      <c r="D1737" s="12" t="s">
        <v>1722</v>
      </c>
      <c r="E1737" s="12" t="s">
        <v>3146</v>
      </c>
      <c r="F1737" s="12" t="s">
        <v>1788</v>
      </c>
      <c r="G1737" s="12" t="s">
        <v>1762</v>
      </c>
      <c r="H1737" s="12" t="s">
        <v>1782</v>
      </c>
      <c r="I1737" s="12" t="s">
        <v>3116</v>
      </c>
      <c r="J1737" s="12">
        <v>0</v>
      </c>
      <c r="L1737" s="12" t="s">
        <v>3117</v>
      </c>
      <c r="M1737" s="12" t="s">
        <v>3118</v>
      </c>
    </row>
    <row r="1738" spans="1:13" x14ac:dyDescent="0.25">
      <c r="A1738" s="12">
        <v>14049</v>
      </c>
      <c r="B1738" s="12" t="s">
        <v>413</v>
      </c>
      <c r="C1738" s="12" t="s">
        <v>48</v>
      </c>
      <c r="D1738" s="12" t="s">
        <v>1722</v>
      </c>
      <c r="E1738" s="12" t="s">
        <v>3166</v>
      </c>
      <c r="F1738" s="12" t="s">
        <v>1830</v>
      </c>
      <c r="G1738" s="12" t="s">
        <v>1831</v>
      </c>
      <c r="H1738" s="12" t="s">
        <v>1827</v>
      </c>
      <c r="I1738" s="12" t="s">
        <v>3131</v>
      </c>
      <c r="J1738" s="12">
        <v>0</v>
      </c>
      <c r="L1738" s="12" t="s">
        <v>4779</v>
      </c>
      <c r="M1738" s="12" t="s">
        <v>4780</v>
      </c>
    </row>
    <row r="1739" spans="1:13" x14ac:dyDescent="0.25">
      <c r="A1739" s="12">
        <v>23143</v>
      </c>
      <c r="B1739" s="12" t="s">
        <v>1264</v>
      </c>
      <c r="C1739" s="12" t="s">
        <v>65</v>
      </c>
      <c r="D1739" s="12" t="s">
        <v>1722</v>
      </c>
      <c r="E1739" s="12" t="s">
        <v>3172</v>
      </c>
      <c r="F1739" s="12" t="s">
        <v>1759</v>
      </c>
      <c r="G1739" s="12" t="s">
        <v>1760</v>
      </c>
      <c r="H1739" s="12" t="s">
        <v>1753</v>
      </c>
      <c r="I1739" s="12" t="s">
        <v>3116</v>
      </c>
      <c r="J1739" s="12">
        <v>0</v>
      </c>
      <c r="L1739" s="12" t="s">
        <v>3117</v>
      </c>
      <c r="M1739" s="12" t="s">
        <v>3118</v>
      </c>
    </row>
    <row r="1740" spans="1:13" x14ac:dyDescent="0.25">
      <c r="A1740" s="12">
        <v>23142</v>
      </c>
      <c r="B1740" s="12" t="s">
        <v>1265</v>
      </c>
      <c r="C1740" s="12" t="s">
        <v>65</v>
      </c>
      <c r="D1740" s="12" t="s">
        <v>1722</v>
      </c>
      <c r="E1740" s="12" t="s">
        <v>3211</v>
      </c>
      <c r="F1740" s="12" t="s">
        <v>1759</v>
      </c>
      <c r="G1740" s="12" t="s">
        <v>1760</v>
      </c>
      <c r="H1740" s="12" t="s">
        <v>1753</v>
      </c>
      <c r="I1740" s="12" t="s">
        <v>3116</v>
      </c>
      <c r="J1740" s="12">
        <v>0</v>
      </c>
      <c r="L1740" s="12" t="s">
        <v>3117</v>
      </c>
      <c r="M1740" s="12" t="s">
        <v>3118</v>
      </c>
    </row>
    <row r="1741" spans="1:13" x14ac:dyDescent="0.25">
      <c r="A1741" s="12">
        <v>14057</v>
      </c>
      <c r="B1741" s="12" t="s">
        <v>2147</v>
      </c>
      <c r="C1741" s="12" t="s">
        <v>148</v>
      </c>
      <c r="D1741" s="12" t="s">
        <v>1722</v>
      </c>
      <c r="E1741" s="12" t="s">
        <v>3128</v>
      </c>
      <c r="F1741" s="12" t="s">
        <v>1876</v>
      </c>
      <c r="G1741" s="12" t="s">
        <v>1849</v>
      </c>
      <c r="H1741" s="12" t="s">
        <v>1819</v>
      </c>
      <c r="I1741" s="12" t="s">
        <v>3126</v>
      </c>
      <c r="J1741" s="12">
        <v>0</v>
      </c>
      <c r="L1741" s="12" t="s">
        <v>3117</v>
      </c>
      <c r="M1741" s="12" t="s">
        <v>3118</v>
      </c>
    </row>
    <row r="1742" spans="1:13" x14ac:dyDescent="0.25">
      <c r="A1742" s="12">
        <v>14061</v>
      </c>
      <c r="B1742" s="12" t="s">
        <v>1266</v>
      </c>
      <c r="C1742" s="12" t="s">
        <v>27</v>
      </c>
      <c r="D1742" s="12" t="s">
        <v>1722</v>
      </c>
      <c r="E1742" s="12" t="s">
        <v>3128</v>
      </c>
      <c r="J1742" s="12">
        <v>0</v>
      </c>
      <c r="L1742" s="12" t="s">
        <v>4781</v>
      </c>
      <c r="M1742" s="12" t="s">
        <v>4782</v>
      </c>
    </row>
    <row r="1743" spans="1:13" x14ac:dyDescent="0.25">
      <c r="A1743" s="12">
        <v>50096</v>
      </c>
      <c r="B1743" s="12" t="s">
        <v>4783</v>
      </c>
      <c r="C1743" s="12" t="s">
        <v>48</v>
      </c>
      <c r="D1743" s="12" t="s">
        <v>1722</v>
      </c>
      <c r="E1743" s="12" t="s">
        <v>3119</v>
      </c>
      <c r="F1743" s="12" t="s">
        <v>1789</v>
      </c>
      <c r="G1743" s="12" t="s">
        <v>1790</v>
      </c>
      <c r="H1743" s="12" t="s">
        <v>1720</v>
      </c>
      <c r="I1743" s="12" t="s">
        <v>3116</v>
      </c>
      <c r="J1743" s="12">
        <v>0</v>
      </c>
      <c r="L1743" s="12" t="s">
        <v>4784</v>
      </c>
      <c r="M1743" s="12" t="s">
        <v>3118</v>
      </c>
    </row>
    <row r="1744" spans="1:13" x14ac:dyDescent="0.25">
      <c r="A1744" s="12">
        <v>30215</v>
      </c>
      <c r="B1744" s="12" t="s">
        <v>2552</v>
      </c>
      <c r="C1744" s="12" t="s">
        <v>165</v>
      </c>
      <c r="D1744" s="12" t="s">
        <v>1722</v>
      </c>
      <c r="E1744" s="12" t="s">
        <v>3128</v>
      </c>
      <c r="F1744" s="12" t="s">
        <v>1829</v>
      </c>
      <c r="G1744" s="12" t="s">
        <v>1814</v>
      </c>
      <c r="H1744" s="12" t="s">
        <v>1764</v>
      </c>
      <c r="I1744" s="12" t="s">
        <v>3131</v>
      </c>
      <c r="J1744" s="12">
        <v>0</v>
      </c>
      <c r="L1744" s="12" t="s">
        <v>3117</v>
      </c>
      <c r="M1744" s="12" t="s">
        <v>3118</v>
      </c>
    </row>
    <row r="1745" spans="1:13" x14ac:dyDescent="0.25">
      <c r="A1745" s="12">
        <v>14021</v>
      </c>
      <c r="B1745" s="12" t="s">
        <v>4785</v>
      </c>
      <c r="C1745" s="12" t="s">
        <v>59</v>
      </c>
      <c r="D1745" s="12" t="s">
        <v>1722</v>
      </c>
      <c r="E1745" s="12" t="s">
        <v>3121</v>
      </c>
      <c r="F1745" s="12" t="s">
        <v>1813</v>
      </c>
      <c r="G1745" s="12" t="s">
        <v>1814</v>
      </c>
      <c r="H1745" s="12" t="s">
        <v>1764</v>
      </c>
      <c r="I1745" s="12" t="s">
        <v>3240</v>
      </c>
      <c r="J1745" s="12">
        <v>0</v>
      </c>
      <c r="L1745" s="12" t="s">
        <v>3382</v>
      </c>
      <c r="M1745" s="12" t="s">
        <v>3118</v>
      </c>
    </row>
    <row r="1746" spans="1:13" x14ac:dyDescent="0.25">
      <c r="A1746" s="12">
        <v>50109</v>
      </c>
      <c r="B1746" s="12" t="s">
        <v>4786</v>
      </c>
      <c r="C1746" s="12" t="s">
        <v>31</v>
      </c>
      <c r="D1746" s="12" t="s">
        <v>1722</v>
      </c>
      <c r="E1746" s="12" t="s">
        <v>3143</v>
      </c>
      <c r="F1746" s="12" t="s">
        <v>1735</v>
      </c>
      <c r="G1746" s="12" t="s">
        <v>1721</v>
      </c>
      <c r="H1746" s="12" t="s">
        <v>1720</v>
      </c>
      <c r="I1746" s="12" t="s">
        <v>3116</v>
      </c>
      <c r="J1746" s="12">
        <v>0</v>
      </c>
      <c r="L1746" s="12" t="s">
        <v>3117</v>
      </c>
      <c r="M1746" s="12" t="s">
        <v>3118</v>
      </c>
    </row>
    <row r="1747" spans="1:13" x14ac:dyDescent="0.25">
      <c r="A1747" s="12">
        <v>13793</v>
      </c>
      <c r="B1747" s="12" t="s">
        <v>414</v>
      </c>
      <c r="C1747" s="12" t="s">
        <v>415</v>
      </c>
      <c r="D1747" s="12" t="s">
        <v>1722</v>
      </c>
      <c r="E1747" s="12" t="s">
        <v>3172</v>
      </c>
      <c r="F1747" s="12" t="s">
        <v>1877</v>
      </c>
      <c r="G1747" s="12" t="s">
        <v>1878</v>
      </c>
      <c r="H1747" s="12" t="s">
        <v>1756</v>
      </c>
      <c r="I1747" s="12" t="s">
        <v>3116</v>
      </c>
      <c r="J1747" s="12">
        <v>0</v>
      </c>
      <c r="L1747" s="12" t="s">
        <v>3117</v>
      </c>
      <c r="M1747" s="12" t="s">
        <v>3118</v>
      </c>
    </row>
    <row r="1748" spans="1:13" x14ac:dyDescent="0.25">
      <c r="A1748" s="12">
        <v>831444</v>
      </c>
      <c r="B1748" s="12" t="s">
        <v>416</v>
      </c>
      <c r="C1748" s="12" t="s">
        <v>148</v>
      </c>
      <c r="D1748" s="12" t="s">
        <v>1722</v>
      </c>
      <c r="E1748" s="12" t="s">
        <v>3115</v>
      </c>
      <c r="F1748" s="12" t="s">
        <v>1724</v>
      </c>
      <c r="G1748" s="12" t="s">
        <v>1726</v>
      </c>
      <c r="H1748" s="12" t="s">
        <v>1725</v>
      </c>
      <c r="I1748" s="12" t="s">
        <v>3116</v>
      </c>
      <c r="J1748" s="12">
        <v>0</v>
      </c>
      <c r="L1748" s="12" t="s">
        <v>4064</v>
      </c>
      <c r="M1748" s="12" t="s">
        <v>3118</v>
      </c>
    </row>
    <row r="1749" spans="1:13" x14ac:dyDescent="0.25">
      <c r="A1749" s="12">
        <v>31907</v>
      </c>
      <c r="B1749" s="12" t="s">
        <v>1267</v>
      </c>
      <c r="C1749" s="12" t="s">
        <v>59</v>
      </c>
      <c r="D1749" s="12" t="s">
        <v>1722</v>
      </c>
      <c r="E1749" s="12" t="s">
        <v>3121</v>
      </c>
      <c r="F1749" s="12" t="s">
        <v>1759</v>
      </c>
      <c r="G1749" s="12" t="s">
        <v>1760</v>
      </c>
      <c r="H1749" s="12" t="s">
        <v>1753</v>
      </c>
      <c r="I1749" s="12" t="s">
        <v>3116</v>
      </c>
      <c r="J1749" s="12">
        <v>0</v>
      </c>
      <c r="L1749" s="12" t="s">
        <v>3524</v>
      </c>
      <c r="M1749" s="12" t="s">
        <v>3118</v>
      </c>
    </row>
    <row r="1750" spans="1:13" x14ac:dyDescent="0.25">
      <c r="A1750" s="12">
        <v>47067</v>
      </c>
      <c r="B1750" s="12" t="s">
        <v>4787</v>
      </c>
      <c r="C1750" s="12" t="s">
        <v>84</v>
      </c>
      <c r="D1750" s="12" t="s">
        <v>1722</v>
      </c>
      <c r="E1750" s="12" t="s">
        <v>3134</v>
      </c>
      <c r="F1750" s="12" t="s">
        <v>1737</v>
      </c>
      <c r="G1750" s="12" t="s">
        <v>1721</v>
      </c>
      <c r="H1750" s="12" t="s">
        <v>1720</v>
      </c>
      <c r="I1750" s="12" t="s">
        <v>3116</v>
      </c>
      <c r="J1750" s="12">
        <v>0</v>
      </c>
      <c r="L1750" s="12" t="s">
        <v>3182</v>
      </c>
      <c r="M1750" s="12" t="s">
        <v>3118</v>
      </c>
    </row>
    <row r="1751" spans="1:13" x14ac:dyDescent="0.25">
      <c r="A1751" s="12">
        <v>14106</v>
      </c>
      <c r="B1751" s="12" t="s">
        <v>4788</v>
      </c>
      <c r="C1751" s="12" t="s">
        <v>65</v>
      </c>
      <c r="D1751" s="12" t="s">
        <v>1722</v>
      </c>
      <c r="E1751" s="12" t="s">
        <v>3128</v>
      </c>
      <c r="F1751" s="12" t="s">
        <v>1797</v>
      </c>
      <c r="G1751" s="12" t="s">
        <v>1783</v>
      </c>
      <c r="H1751" s="12" t="s">
        <v>1782</v>
      </c>
      <c r="I1751" s="12" t="s">
        <v>3152</v>
      </c>
      <c r="J1751" s="12">
        <v>0</v>
      </c>
      <c r="L1751" s="12" t="s">
        <v>4789</v>
      </c>
      <c r="M1751" s="12" t="s">
        <v>4790</v>
      </c>
    </row>
    <row r="1752" spans="1:13" x14ac:dyDescent="0.25">
      <c r="A1752" s="12">
        <v>14112</v>
      </c>
      <c r="B1752" s="12" t="s">
        <v>417</v>
      </c>
      <c r="C1752" s="12" t="s">
        <v>65</v>
      </c>
      <c r="D1752" s="12" t="s">
        <v>1722</v>
      </c>
      <c r="E1752" s="12" t="s">
        <v>3128</v>
      </c>
      <c r="F1752" s="12" t="s">
        <v>2146</v>
      </c>
      <c r="G1752" s="12" t="s">
        <v>1867</v>
      </c>
      <c r="H1752" s="12" t="s">
        <v>1725</v>
      </c>
      <c r="I1752" s="12" t="s">
        <v>3116</v>
      </c>
      <c r="J1752" s="12">
        <v>0</v>
      </c>
      <c r="L1752" s="12" t="s">
        <v>3117</v>
      </c>
      <c r="M1752" s="12" t="s">
        <v>3118</v>
      </c>
    </row>
    <row r="1753" spans="1:13" x14ac:dyDescent="0.25">
      <c r="A1753" s="12">
        <v>14132</v>
      </c>
      <c r="B1753" s="12" t="s">
        <v>1268</v>
      </c>
      <c r="C1753" s="12" t="s">
        <v>27</v>
      </c>
      <c r="D1753" s="12" t="s">
        <v>1722</v>
      </c>
      <c r="E1753" s="12" t="s">
        <v>3128</v>
      </c>
      <c r="F1753" s="12" t="s">
        <v>2011</v>
      </c>
      <c r="G1753" s="12" t="s">
        <v>1975</v>
      </c>
      <c r="H1753" s="12" t="s">
        <v>1782</v>
      </c>
      <c r="I1753" s="12" t="s">
        <v>3116</v>
      </c>
      <c r="J1753" s="12">
        <v>0</v>
      </c>
      <c r="L1753" s="12" t="s">
        <v>3117</v>
      </c>
      <c r="M1753" s="12" t="s">
        <v>3118</v>
      </c>
    </row>
    <row r="1754" spans="1:13" x14ac:dyDescent="0.25">
      <c r="A1754" s="12">
        <v>14169</v>
      </c>
      <c r="B1754" s="12" t="s">
        <v>1273</v>
      </c>
      <c r="C1754" s="12" t="s">
        <v>27</v>
      </c>
      <c r="D1754" s="12" t="s">
        <v>1722</v>
      </c>
      <c r="E1754" s="12" t="s">
        <v>3121</v>
      </c>
      <c r="F1754" s="12" t="s">
        <v>1738</v>
      </c>
      <c r="G1754" s="12" t="s">
        <v>1739</v>
      </c>
      <c r="H1754" s="12" t="s">
        <v>1720</v>
      </c>
      <c r="I1754" s="12" t="s">
        <v>3232</v>
      </c>
      <c r="J1754" s="12">
        <v>0</v>
      </c>
      <c r="L1754" s="12" t="s">
        <v>3117</v>
      </c>
      <c r="M1754" s="12" t="s">
        <v>3118</v>
      </c>
    </row>
    <row r="1755" spans="1:13" x14ac:dyDescent="0.25">
      <c r="A1755" s="12">
        <v>35050</v>
      </c>
      <c r="B1755" s="12" t="s">
        <v>418</v>
      </c>
      <c r="C1755" s="12" t="s">
        <v>27</v>
      </c>
      <c r="D1755" s="12" t="s">
        <v>1722</v>
      </c>
      <c r="E1755" s="12" t="s">
        <v>3642</v>
      </c>
      <c r="F1755" s="12" t="s">
        <v>1859</v>
      </c>
      <c r="G1755" s="12" t="s">
        <v>1823</v>
      </c>
      <c r="H1755" s="12" t="s">
        <v>1822</v>
      </c>
      <c r="I1755" s="12" t="s">
        <v>3116</v>
      </c>
      <c r="J1755" s="12">
        <v>0</v>
      </c>
      <c r="L1755" s="12" t="s">
        <v>3117</v>
      </c>
      <c r="M1755" s="12" t="s">
        <v>3118</v>
      </c>
    </row>
    <row r="1756" spans="1:13" x14ac:dyDescent="0.25">
      <c r="A1756" s="12">
        <v>38807</v>
      </c>
      <c r="B1756" s="12" t="s">
        <v>4791</v>
      </c>
      <c r="C1756" s="12" t="s">
        <v>27</v>
      </c>
      <c r="D1756" s="12" t="s">
        <v>1722</v>
      </c>
      <c r="E1756" s="12" t="s">
        <v>4792</v>
      </c>
      <c r="F1756" s="12" t="s">
        <v>1851</v>
      </c>
      <c r="G1756" s="12" t="s">
        <v>1852</v>
      </c>
      <c r="H1756" s="12" t="s">
        <v>1720</v>
      </c>
      <c r="I1756" s="12" t="s">
        <v>3116</v>
      </c>
      <c r="J1756" s="12">
        <v>0</v>
      </c>
      <c r="M1756" s="12" t="s">
        <v>3118</v>
      </c>
    </row>
    <row r="1757" spans="1:13" x14ac:dyDescent="0.25">
      <c r="A1757" s="12">
        <v>28617</v>
      </c>
      <c r="B1757" s="12" t="s">
        <v>4793</v>
      </c>
      <c r="C1757" s="12" t="s">
        <v>27</v>
      </c>
      <c r="D1757" s="12" t="s">
        <v>1722</v>
      </c>
      <c r="E1757" s="12" t="s">
        <v>3162</v>
      </c>
      <c r="F1757" s="12" t="s">
        <v>1775</v>
      </c>
      <c r="G1757" s="12" t="s">
        <v>1743</v>
      </c>
      <c r="H1757" s="12" t="s">
        <v>1720</v>
      </c>
      <c r="I1757" s="12" t="s">
        <v>3351</v>
      </c>
      <c r="J1757" s="12">
        <v>0</v>
      </c>
      <c r="L1757" s="12" t="s">
        <v>3117</v>
      </c>
      <c r="M1757" s="12" t="s">
        <v>3118</v>
      </c>
    </row>
    <row r="1758" spans="1:13" x14ac:dyDescent="0.25">
      <c r="A1758" s="12">
        <v>31965</v>
      </c>
      <c r="B1758" s="12" t="s">
        <v>419</v>
      </c>
      <c r="C1758" s="12" t="s">
        <v>415</v>
      </c>
      <c r="D1758" s="12" t="s">
        <v>1722</v>
      </c>
      <c r="E1758" s="12" t="s">
        <v>3146</v>
      </c>
      <c r="F1758" s="12" t="s">
        <v>1749</v>
      </c>
      <c r="G1758" s="12" t="s">
        <v>1746</v>
      </c>
      <c r="H1758" s="12" t="s">
        <v>1720</v>
      </c>
      <c r="I1758" s="12" t="s">
        <v>3116</v>
      </c>
      <c r="J1758" s="12">
        <v>0</v>
      </c>
      <c r="L1758" s="12" t="s">
        <v>3144</v>
      </c>
      <c r="M1758" s="12" t="s">
        <v>3118</v>
      </c>
    </row>
    <row r="1759" spans="1:13" x14ac:dyDescent="0.25">
      <c r="A1759" s="12">
        <v>61555</v>
      </c>
      <c r="B1759" s="12" t="s">
        <v>1647</v>
      </c>
      <c r="C1759" s="12" t="s">
        <v>92</v>
      </c>
      <c r="D1759" s="12" t="s">
        <v>1722</v>
      </c>
      <c r="E1759" s="12" t="s">
        <v>3614</v>
      </c>
      <c r="F1759" s="12" t="s">
        <v>1775</v>
      </c>
      <c r="G1759" s="12" t="s">
        <v>1743</v>
      </c>
      <c r="H1759" s="12" t="s">
        <v>1720</v>
      </c>
      <c r="I1759" s="12" t="s">
        <v>3351</v>
      </c>
      <c r="J1759" s="12">
        <v>0</v>
      </c>
      <c r="L1759" s="12" t="s">
        <v>3117</v>
      </c>
      <c r="M1759" s="12" t="s">
        <v>3118</v>
      </c>
    </row>
    <row r="1760" spans="1:13" x14ac:dyDescent="0.25">
      <c r="A1760" s="12">
        <v>14301</v>
      </c>
      <c r="B1760" s="12" t="s">
        <v>420</v>
      </c>
      <c r="C1760" s="12" t="s">
        <v>76</v>
      </c>
      <c r="D1760" s="12" t="s">
        <v>1722</v>
      </c>
      <c r="E1760" s="12" t="s">
        <v>3124</v>
      </c>
      <c r="F1760" s="12" t="s">
        <v>1877</v>
      </c>
      <c r="G1760" s="12" t="s">
        <v>1878</v>
      </c>
      <c r="H1760" s="12" t="s">
        <v>1756</v>
      </c>
      <c r="I1760" s="12" t="s">
        <v>3116</v>
      </c>
      <c r="J1760" s="12">
        <v>0</v>
      </c>
      <c r="L1760" s="12" t="s">
        <v>3120</v>
      </c>
      <c r="M1760" s="12" t="s">
        <v>3118</v>
      </c>
    </row>
    <row r="1761" spans="1:13" x14ac:dyDescent="0.25">
      <c r="A1761" s="12">
        <v>14292</v>
      </c>
      <c r="B1761" s="12" t="s">
        <v>2145</v>
      </c>
      <c r="C1761" s="12" t="s">
        <v>59</v>
      </c>
      <c r="D1761" s="12" t="s">
        <v>1722</v>
      </c>
      <c r="E1761" s="12" t="s">
        <v>3414</v>
      </c>
      <c r="F1761" s="12" t="s">
        <v>1737</v>
      </c>
      <c r="G1761" s="12" t="s">
        <v>1721</v>
      </c>
      <c r="H1761" s="12" t="s">
        <v>1720</v>
      </c>
      <c r="I1761" s="12" t="s">
        <v>3116</v>
      </c>
      <c r="J1761" s="12">
        <v>0</v>
      </c>
      <c r="L1761" s="12" t="s">
        <v>3117</v>
      </c>
      <c r="M1761" s="12" t="s">
        <v>3118</v>
      </c>
    </row>
    <row r="1762" spans="1:13" x14ac:dyDescent="0.25">
      <c r="A1762" s="12">
        <v>14275</v>
      </c>
      <c r="B1762" s="12" t="s">
        <v>4794</v>
      </c>
      <c r="C1762" s="12" t="s">
        <v>48</v>
      </c>
      <c r="D1762" s="12" t="s">
        <v>1722</v>
      </c>
      <c r="E1762" s="12" t="s">
        <v>3190</v>
      </c>
      <c r="F1762" s="12" t="s">
        <v>1943</v>
      </c>
      <c r="G1762" s="12" t="s">
        <v>1944</v>
      </c>
      <c r="H1762" s="12" t="s">
        <v>1782</v>
      </c>
      <c r="I1762" s="12" t="s">
        <v>3142</v>
      </c>
      <c r="J1762" s="12">
        <v>0</v>
      </c>
      <c r="L1762" s="12" t="s">
        <v>3875</v>
      </c>
      <c r="M1762" s="12" t="s">
        <v>3118</v>
      </c>
    </row>
    <row r="1763" spans="1:13" x14ac:dyDescent="0.25">
      <c r="A1763" s="12">
        <v>59175</v>
      </c>
      <c r="B1763" s="12" t="s">
        <v>1278</v>
      </c>
      <c r="C1763" s="12" t="s">
        <v>52</v>
      </c>
      <c r="D1763" s="12" t="s">
        <v>1722</v>
      </c>
      <c r="E1763" s="12" t="s">
        <v>3166</v>
      </c>
      <c r="F1763" s="12" t="s">
        <v>2107</v>
      </c>
      <c r="G1763" s="12" t="s">
        <v>2056</v>
      </c>
      <c r="H1763" s="12" t="s">
        <v>2055</v>
      </c>
      <c r="I1763" s="12" t="s">
        <v>3116</v>
      </c>
      <c r="J1763" s="12">
        <v>0</v>
      </c>
      <c r="L1763" s="12" t="s">
        <v>3140</v>
      </c>
      <c r="M1763" s="12" t="s">
        <v>3118</v>
      </c>
    </row>
    <row r="1764" spans="1:13" x14ac:dyDescent="0.25">
      <c r="A1764" s="12">
        <v>57569</v>
      </c>
      <c r="B1764" s="12" t="s">
        <v>421</v>
      </c>
      <c r="C1764" s="12" t="s">
        <v>422</v>
      </c>
      <c r="D1764" s="12" t="s">
        <v>1722</v>
      </c>
      <c r="E1764" s="12" t="s">
        <v>3239</v>
      </c>
      <c r="F1764" s="12" t="s">
        <v>1848</v>
      </c>
      <c r="G1764" s="12" t="s">
        <v>1849</v>
      </c>
      <c r="H1764" s="12" t="s">
        <v>1819</v>
      </c>
      <c r="I1764" s="12" t="s">
        <v>3126</v>
      </c>
      <c r="J1764" s="12">
        <v>0</v>
      </c>
      <c r="L1764" s="12" t="s">
        <v>3117</v>
      </c>
      <c r="M1764" s="12" t="s">
        <v>3118</v>
      </c>
    </row>
    <row r="1765" spans="1:13" x14ac:dyDescent="0.25">
      <c r="A1765" s="12">
        <v>827966</v>
      </c>
      <c r="B1765" s="12" t="s">
        <v>4795</v>
      </c>
      <c r="C1765" s="12" t="s">
        <v>43</v>
      </c>
      <c r="D1765" s="12" t="s">
        <v>1722</v>
      </c>
      <c r="E1765" s="12" t="s">
        <v>3115</v>
      </c>
      <c r="F1765" s="12" t="s">
        <v>1824</v>
      </c>
      <c r="G1765" s="12" t="s">
        <v>1825</v>
      </c>
      <c r="H1765" s="12" t="s">
        <v>1725</v>
      </c>
      <c r="I1765" s="12" t="s">
        <v>3116</v>
      </c>
      <c r="J1765" s="12">
        <v>0</v>
      </c>
      <c r="L1765" s="12" t="s">
        <v>4796</v>
      </c>
    </row>
    <row r="1766" spans="1:13" x14ac:dyDescent="0.25">
      <c r="A1766" s="12">
        <v>20159</v>
      </c>
      <c r="B1766" s="12" t="s">
        <v>663</v>
      </c>
      <c r="C1766" s="12" t="s">
        <v>27</v>
      </c>
      <c r="D1766" s="12" t="s">
        <v>1722</v>
      </c>
      <c r="E1766" s="12" t="s">
        <v>3146</v>
      </c>
      <c r="F1766" s="12" t="s">
        <v>1908</v>
      </c>
      <c r="G1766" s="12" t="s">
        <v>1909</v>
      </c>
      <c r="H1766" s="12" t="s">
        <v>1725</v>
      </c>
      <c r="I1766" s="12" t="s">
        <v>3116</v>
      </c>
      <c r="J1766" s="12">
        <v>0</v>
      </c>
      <c r="L1766" s="12" t="s">
        <v>3117</v>
      </c>
      <c r="M1766" s="12" t="s">
        <v>3118</v>
      </c>
    </row>
    <row r="1767" spans="1:13" x14ac:dyDescent="0.25">
      <c r="A1767" s="12">
        <v>58651</v>
      </c>
      <c r="B1767" s="12" t="s">
        <v>4797</v>
      </c>
      <c r="C1767" s="12" t="s">
        <v>56</v>
      </c>
      <c r="D1767" s="12" t="s">
        <v>1722</v>
      </c>
      <c r="E1767" s="12" t="s">
        <v>3769</v>
      </c>
      <c r="F1767" s="12" t="s">
        <v>1863</v>
      </c>
      <c r="G1767" s="12" t="s">
        <v>1865</v>
      </c>
      <c r="H1767" s="12" t="s">
        <v>1864</v>
      </c>
      <c r="I1767" s="12" t="s">
        <v>3240</v>
      </c>
      <c r="J1767" s="12">
        <v>0</v>
      </c>
      <c r="L1767" s="12" t="s">
        <v>3300</v>
      </c>
      <c r="M1767" s="12" t="s">
        <v>3118</v>
      </c>
    </row>
    <row r="1768" spans="1:13" x14ac:dyDescent="0.25">
      <c r="A1768" s="12">
        <v>14360</v>
      </c>
      <c r="B1768" s="12" t="s">
        <v>4798</v>
      </c>
      <c r="C1768" s="12" t="s">
        <v>27</v>
      </c>
      <c r="D1768" s="12" t="s">
        <v>1722</v>
      </c>
      <c r="E1768" s="12" t="s">
        <v>3125</v>
      </c>
      <c r="F1768" s="12" t="s">
        <v>1780</v>
      </c>
      <c r="G1768" s="12" t="s">
        <v>1746</v>
      </c>
      <c r="H1768" s="12" t="s">
        <v>1720</v>
      </c>
      <c r="I1768" s="12" t="s">
        <v>3348</v>
      </c>
      <c r="J1768" s="12">
        <v>0</v>
      </c>
      <c r="L1768" s="12" t="s">
        <v>3144</v>
      </c>
      <c r="M1768" s="12" t="s">
        <v>3118</v>
      </c>
    </row>
    <row r="1769" spans="1:13" x14ac:dyDescent="0.25">
      <c r="A1769" s="12">
        <v>51292</v>
      </c>
      <c r="B1769" s="12" t="s">
        <v>4799</v>
      </c>
      <c r="C1769" s="12" t="s">
        <v>252</v>
      </c>
      <c r="D1769" s="12" t="s">
        <v>1722</v>
      </c>
      <c r="E1769" s="12" t="s">
        <v>3255</v>
      </c>
      <c r="F1769" s="12" t="s">
        <v>1775</v>
      </c>
      <c r="G1769" s="12" t="s">
        <v>1743</v>
      </c>
      <c r="H1769" s="12" t="s">
        <v>1720</v>
      </c>
      <c r="I1769" s="12" t="s">
        <v>3351</v>
      </c>
      <c r="J1769" s="12">
        <v>0</v>
      </c>
      <c r="L1769" s="12" t="s">
        <v>4538</v>
      </c>
      <c r="M1769" s="12" t="s">
        <v>3118</v>
      </c>
    </row>
    <row r="1770" spans="1:13" x14ac:dyDescent="0.25">
      <c r="A1770" s="12">
        <v>47069</v>
      </c>
      <c r="B1770" s="12" t="s">
        <v>4800</v>
      </c>
      <c r="C1770" s="12" t="s">
        <v>27</v>
      </c>
      <c r="D1770" s="12" t="s">
        <v>1722</v>
      </c>
      <c r="E1770" s="12" t="s">
        <v>3458</v>
      </c>
      <c r="F1770" s="12" t="s">
        <v>1787</v>
      </c>
      <c r="G1770" s="12" t="s">
        <v>1721</v>
      </c>
      <c r="H1770" s="12" t="s">
        <v>1720</v>
      </c>
      <c r="I1770" s="12" t="s">
        <v>3116</v>
      </c>
      <c r="J1770" s="12">
        <v>0</v>
      </c>
      <c r="L1770" s="12" t="s">
        <v>4801</v>
      </c>
      <c r="M1770" s="12" t="s">
        <v>4437</v>
      </c>
    </row>
    <row r="1771" spans="1:13" x14ac:dyDescent="0.25">
      <c r="A1771" s="12">
        <v>14516</v>
      </c>
      <c r="B1771" s="12" t="s">
        <v>423</v>
      </c>
      <c r="C1771" s="12" t="s">
        <v>52</v>
      </c>
      <c r="D1771" s="12" t="s">
        <v>1722</v>
      </c>
      <c r="E1771" s="12" t="s">
        <v>3130</v>
      </c>
      <c r="F1771" s="12" t="s">
        <v>1995</v>
      </c>
      <c r="G1771" s="12" t="s">
        <v>1765</v>
      </c>
      <c r="H1771" s="12" t="s">
        <v>1764</v>
      </c>
      <c r="I1771" s="12" t="s">
        <v>3116</v>
      </c>
      <c r="J1771" s="12">
        <v>0</v>
      </c>
      <c r="L1771" s="12" t="s">
        <v>3117</v>
      </c>
      <c r="M1771" s="12" t="s">
        <v>3118</v>
      </c>
    </row>
    <row r="1772" spans="1:13" x14ac:dyDescent="0.25">
      <c r="A1772" s="12">
        <v>14526</v>
      </c>
      <c r="B1772" s="12" t="s">
        <v>424</v>
      </c>
      <c r="C1772" s="12" t="s">
        <v>21</v>
      </c>
      <c r="D1772" s="12" t="s">
        <v>1722</v>
      </c>
      <c r="E1772" s="12" t="s">
        <v>3172</v>
      </c>
      <c r="F1772" s="12" t="s">
        <v>1836</v>
      </c>
      <c r="G1772" s="12" t="s">
        <v>1837</v>
      </c>
      <c r="H1772" s="12" t="s">
        <v>1725</v>
      </c>
      <c r="I1772" s="12" t="s">
        <v>3116</v>
      </c>
      <c r="J1772" s="12">
        <v>0</v>
      </c>
      <c r="L1772" s="12" t="s">
        <v>3117</v>
      </c>
      <c r="M1772" s="12" t="s">
        <v>3118</v>
      </c>
    </row>
    <row r="1773" spans="1:13" x14ac:dyDescent="0.25">
      <c r="A1773" s="12">
        <v>49618</v>
      </c>
      <c r="B1773" s="12" t="s">
        <v>4802</v>
      </c>
      <c r="C1773" s="12" t="s">
        <v>208</v>
      </c>
      <c r="D1773" s="12" t="s">
        <v>1722</v>
      </c>
      <c r="E1773" s="12" t="s">
        <v>3115</v>
      </c>
      <c r="F1773" s="12" t="s">
        <v>2002</v>
      </c>
      <c r="G1773" s="12" t="s">
        <v>2003</v>
      </c>
      <c r="H1773" s="12" t="s">
        <v>1756</v>
      </c>
      <c r="I1773" s="12" t="s">
        <v>3129</v>
      </c>
      <c r="J1773" s="12">
        <v>0</v>
      </c>
      <c r="L1773" s="12" t="s">
        <v>3120</v>
      </c>
      <c r="M1773" s="12" t="s">
        <v>3118</v>
      </c>
    </row>
    <row r="1774" spans="1:13" x14ac:dyDescent="0.25">
      <c r="A1774" s="12">
        <v>14540</v>
      </c>
      <c r="B1774" s="12" t="s">
        <v>4803</v>
      </c>
      <c r="C1774" s="12" t="s">
        <v>78</v>
      </c>
      <c r="D1774" s="12" t="s">
        <v>1722</v>
      </c>
      <c r="E1774" s="12" t="s">
        <v>4042</v>
      </c>
      <c r="F1774" s="12" t="s">
        <v>1771</v>
      </c>
      <c r="G1774" s="12" t="s">
        <v>1721</v>
      </c>
      <c r="H1774" s="12" t="s">
        <v>1720</v>
      </c>
      <c r="I1774" s="12" t="s">
        <v>3116</v>
      </c>
      <c r="J1774" s="12">
        <v>0</v>
      </c>
      <c r="L1774" s="12" t="s">
        <v>3122</v>
      </c>
      <c r="M1774" s="12" t="s">
        <v>3118</v>
      </c>
    </row>
    <row r="1775" spans="1:13" x14ac:dyDescent="0.25">
      <c r="A1775" s="12">
        <v>2382</v>
      </c>
      <c r="B1775" s="12" t="s">
        <v>4804</v>
      </c>
      <c r="C1775" s="12" t="s">
        <v>48</v>
      </c>
      <c r="D1775" s="12" t="s">
        <v>1722</v>
      </c>
      <c r="E1775" s="12" t="s">
        <v>3166</v>
      </c>
      <c r="F1775" s="12" t="s">
        <v>1984</v>
      </c>
      <c r="G1775" s="12" t="s">
        <v>1816</v>
      </c>
      <c r="H1775" s="12" t="s">
        <v>1725</v>
      </c>
      <c r="I1775" s="12" t="s">
        <v>3116</v>
      </c>
      <c r="J1775" s="12">
        <v>0</v>
      </c>
      <c r="L1775" s="12" t="s">
        <v>3320</v>
      </c>
      <c r="M1775" s="12" t="s">
        <v>3118</v>
      </c>
    </row>
    <row r="1776" spans="1:13" x14ac:dyDescent="0.25">
      <c r="A1776" s="12">
        <v>71295</v>
      </c>
      <c r="B1776" s="12" t="s">
        <v>4805</v>
      </c>
      <c r="C1776" s="12" t="s">
        <v>21</v>
      </c>
      <c r="D1776" s="12" t="s">
        <v>1722</v>
      </c>
      <c r="E1776" s="12" t="s">
        <v>3211</v>
      </c>
      <c r="F1776" s="12" t="s">
        <v>2237</v>
      </c>
      <c r="G1776" s="12" t="s">
        <v>1828</v>
      </c>
      <c r="H1776" s="12" t="s">
        <v>1827</v>
      </c>
      <c r="I1776" s="12" t="s">
        <v>3131</v>
      </c>
      <c r="J1776" s="12">
        <v>0</v>
      </c>
      <c r="L1776" s="12" t="s">
        <v>4806</v>
      </c>
      <c r="M1776" s="12" t="s">
        <v>4807</v>
      </c>
    </row>
    <row r="1777" spans="1:13" x14ac:dyDescent="0.25">
      <c r="A1777" s="12">
        <v>14548</v>
      </c>
      <c r="B1777" s="12" t="s">
        <v>2144</v>
      </c>
      <c r="C1777" s="12" t="s">
        <v>21</v>
      </c>
      <c r="D1777" s="12" t="s">
        <v>1722</v>
      </c>
      <c r="E1777" s="12" t="s">
        <v>3128</v>
      </c>
      <c r="F1777" s="12" t="s">
        <v>1988</v>
      </c>
      <c r="G1777" s="12" t="s">
        <v>1770</v>
      </c>
      <c r="H1777" s="12" t="s">
        <v>1764</v>
      </c>
      <c r="I1777" s="12" t="s">
        <v>3116</v>
      </c>
      <c r="J1777" s="12">
        <v>0</v>
      </c>
      <c r="L1777" s="12" t="s">
        <v>3117</v>
      </c>
      <c r="M1777" s="12" t="s">
        <v>3118</v>
      </c>
    </row>
    <row r="1778" spans="1:13" x14ac:dyDescent="0.25">
      <c r="A1778" s="12">
        <v>14605</v>
      </c>
      <c r="B1778" s="12" t="s">
        <v>425</v>
      </c>
      <c r="C1778" s="12" t="s">
        <v>27</v>
      </c>
      <c r="D1778" s="12" t="s">
        <v>1722</v>
      </c>
      <c r="E1778" s="12" t="s">
        <v>3124</v>
      </c>
      <c r="F1778" s="12" t="s">
        <v>1876</v>
      </c>
      <c r="G1778" s="12" t="s">
        <v>1849</v>
      </c>
      <c r="H1778" s="12" t="s">
        <v>1819</v>
      </c>
      <c r="I1778" s="12" t="s">
        <v>3126</v>
      </c>
      <c r="J1778" s="12">
        <v>0</v>
      </c>
      <c r="L1778" s="12" t="s">
        <v>4808</v>
      </c>
      <c r="M1778" s="12" t="s">
        <v>4809</v>
      </c>
    </row>
    <row r="1779" spans="1:13" x14ac:dyDescent="0.25">
      <c r="A1779" s="12">
        <v>33496</v>
      </c>
      <c r="B1779" s="12" t="s">
        <v>4810</v>
      </c>
      <c r="C1779" s="12" t="s">
        <v>27</v>
      </c>
      <c r="D1779" s="12" t="s">
        <v>1722</v>
      </c>
      <c r="E1779" s="12" t="s">
        <v>3134</v>
      </c>
      <c r="F1779" s="12" t="s">
        <v>1848</v>
      </c>
      <c r="G1779" s="12" t="s">
        <v>1849</v>
      </c>
      <c r="H1779" s="12" t="s">
        <v>1819</v>
      </c>
      <c r="I1779" s="12" t="s">
        <v>3126</v>
      </c>
      <c r="J1779" s="12">
        <v>0</v>
      </c>
      <c r="L1779" s="12" t="s">
        <v>4811</v>
      </c>
      <c r="M1779" s="12" t="s">
        <v>4812</v>
      </c>
    </row>
    <row r="1780" spans="1:13" x14ac:dyDescent="0.25">
      <c r="A1780" s="12">
        <v>14590</v>
      </c>
      <c r="B1780" s="12" t="s">
        <v>2429</v>
      </c>
      <c r="C1780" s="12" t="s">
        <v>27</v>
      </c>
      <c r="D1780" s="12" t="s">
        <v>1722</v>
      </c>
      <c r="E1780" s="12" t="s">
        <v>3225</v>
      </c>
      <c r="F1780" s="12" t="s">
        <v>1752</v>
      </c>
      <c r="G1780" s="12" t="s">
        <v>1754</v>
      </c>
      <c r="H1780" s="12" t="s">
        <v>1753</v>
      </c>
      <c r="I1780" s="12" t="s">
        <v>3116</v>
      </c>
      <c r="J1780" s="12">
        <v>0</v>
      </c>
      <c r="L1780" s="12" t="s">
        <v>3117</v>
      </c>
      <c r="M1780" s="12" t="s">
        <v>3118</v>
      </c>
    </row>
    <row r="1781" spans="1:13" x14ac:dyDescent="0.25">
      <c r="A1781" s="12">
        <v>14562</v>
      </c>
      <c r="B1781" s="12" t="s">
        <v>1282</v>
      </c>
      <c r="C1781" s="12" t="s">
        <v>39</v>
      </c>
      <c r="D1781" s="12" t="s">
        <v>1722</v>
      </c>
      <c r="E1781" s="12" t="s">
        <v>3146</v>
      </c>
      <c r="F1781" s="12" t="s">
        <v>2129</v>
      </c>
      <c r="G1781" s="12" t="s">
        <v>1849</v>
      </c>
      <c r="H1781" s="12" t="s">
        <v>1819</v>
      </c>
      <c r="I1781" s="12" t="s">
        <v>3126</v>
      </c>
      <c r="J1781" s="12">
        <v>0</v>
      </c>
      <c r="L1781" s="12" t="s">
        <v>3117</v>
      </c>
      <c r="M1781" s="12" t="s">
        <v>3118</v>
      </c>
    </row>
    <row r="1782" spans="1:13" x14ac:dyDescent="0.25">
      <c r="A1782" s="12">
        <v>14581</v>
      </c>
      <c r="B1782" s="12" t="s">
        <v>4813</v>
      </c>
      <c r="C1782" s="12" t="s">
        <v>48</v>
      </c>
      <c r="D1782" s="12" t="s">
        <v>1722</v>
      </c>
      <c r="E1782" s="12" t="s">
        <v>3128</v>
      </c>
      <c r="F1782" s="12" t="s">
        <v>1984</v>
      </c>
      <c r="G1782" s="12" t="s">
        <v>1816</v>
      </c>
      <c r="H1782" s="12" t="s">
        <v>1725</v>
      </c>
      <c r="I1782" s="12" t="s">
        <v>3116</v>
      </c>
      <c r="J1782" s="12">
        <v>0</v>
      </c>
      <c r="L1782" s="12" t="s">
        <v>3117</v>
      </c>
      <c r="M1782" s="12" t="s">
        <v>3118</v>
      </c>
    </row>
    <row r="1783" spans="1:13" x14ac:dyDescent="0.25">
      <c r="A1783" s="12">
        <v>14637</v>
      </c>
      <c r="B1783" s="12" t="s">
        <v>1283</v>
      </c>
      <c r="C1783" s="12" t="s">
        <v>21</v>
      </c>
      <c r="D1783" s="12" t="s">
        <v>1722</v>
      </c>
      <c r="E1783" s="12" t="s">
        <v>3128</v>
      </c>
      <c r="F1783" s="12" t="s">
        <v>1871</v>
      </c>
      <c r="G1783" s="12" t="s">
        <v>1765</v>
      </c>
      <c r="H1783" s="12" t="s">
        <v>1764</v>
      </c>
      <c r="I1783" s="12" t="s">
        <v>3116</v>
      </c>
      <c r="J1783" s="12">
        <v>0</v>
      </c>
      <c r="L1783" s="12" t="s">
        <v>3127</v>
      </c>
      <c r="M1783" s="12" t="s">
        <v>3118</v>
      </c>
    </row>
    <row r="1784" spans="1:13" x14ac:dyDescent="0.25">
      <c r="A1784" s="12">
        <v>57570</v>
      </c>
      <c r="B1784" s="12" t="s">
        <v>4814</v>
      </c>
      <c r="C1784" s="12" t="s">
        <v>755</v>
      </c>
      <c r="D1784" s="12" t="s">
        <v>1722</v>
      </c>
      <c r="E1784" s="12" t="s">
        <v>3211</v>
      </c>
      <c r="F1784" s="12" t="s">
        <v>1848</v>
      </c>
      <c r="G1784" s="12" t="s">
        <v>1849</v>
      </c>
      <c r="H1784" s="12" t="s">
        <v>1819</v>
      </c>
      <c r="I1784" s="12" t="s">
        <v>3126</v>
      </c>
      <c r="J1784" s="12">
        <v>0</v>
      </c>
      <c r="L1784" s="12" t="s">
        <v>4815</v>
      </c>
      <c r="M1784" s="12" t="s">
        <v>4816</v>
      </c>
    </row>
    <row r="1785" spans="1:13" x14ac:dyDescent="0.25">
      <c r="A1785" s="12">
        <v>44407</v>
      </c>
      <c r="B1785" s="12" t="s">
        <v>4817</v>
      </c>
      <c r="C1785" s="12" t="s">
        <v>21</v>
      </c>
      <c r="D1785" s="12" t="s">
        <v>1722</v>
      </c>
      <c r="E1785" s="12" t="s">
        <v>3146</v>
      </c>
      <c r="F1785" s="12" t="s">
        <v>2297</v>
      </c>
      <c r="G1785" s="12" t="s">
        <v>2298</v>
      </c>
      <c r="H1785" s="12" t="s">
        <v>1782</v>
      </c>
      <c r="I1785" s="12" t="s">
        <v>3142</v>
      </c>
      <c r="J1785" s="12">
        <v>0</v>
      </c>
      <c r="L1785" s="12" t="s">
        <v>3140</v>
      </c>
      <c r="M1785" s="12" t="s">
        <v>3118</v>
      </c>
    </row>
    <row r="1786" spans="1:13" x14ac:dyDescent="0.25">
      <c r="A1786" s="12">
        <v>14653</v>
      </c>
      <c r="B1786" s="12" t="s">
        <v>4818</v>
      </c>
      <c r="C1786" s="12" t="s">
        <v>84</v>
      </c>
      <c r="D1786" s="12" t="s">
        <v>1722</v>
      </c>
      <c r="E1786" s="12" t="s">
        <v>3255</v>
      </c>
      <c r="F1786" s="12" t="s">
        <v>1863</v>
      </c>
      <c r="G1786" s="12" t="s">
        <v>1865</v>
      </c>
      <c r="H1786" s="12" t="s">
        <v>1864</v>
      </c>
      <c r="I1786" s="12" t="s">
        <v>3240</v>
      </c>
      <c r="J1786" s="12">
        <v>0</v>
      </c>
      <c r="M1786" s="12" t="s">
        <v>3118</v>
      </c>
    </row>
    <row r="1787" spans="1:13" x14ac:dyDescent="0.25">
      <c r="A1787" s="12">
        <v>22536</v>
      </c>
      <c r="B1787" s="12" t="s">
        <v>4819</v>
      </c>
      <c r="C1787" s="12" t="s">
        <v>21</v>
      </c>
      <c r="D1787" s="12" t="s">
        <v>1722</v>
      </c>
      <c r="E1787" s="12" t="s">
        <v>3146</v>
      </c>
      <c r="F1787" s="12" t="s">
        <v>1941</v>
      </c>
      <c r="G1787" s="12" t="s">
        <v>1867</v>
      </c>
      <c r="H1787" s="12" t="s">
        <v>1725</v>
      </c>
      <c r="I1787" s="12" t="s">
        <v>3116</v>
      </c>
      <c r="J1787" s="12">
        <v>0</v>
      </c>
      <c r="L1787" s="12" t="s">
        <v>4820</v>
      </c>
      <c r="M1787" s="12" t="s">
        <v>3118</v>
      </c>
    </row>
    <row r="1788" spans="1:13" x14ac:dyDescent="0.25">
      <c r="A1788" s="12">
        <v>14654</v>
      </c>
      <c r="B1788" s="12" t="s">
        <v>1284</v>
      </c>
      <c r="C1788" s="12" t="s">
        <v>43</v>
      </c>
      <c r="D1788" s="12" t="s">
        <v>1722</v>
      </c>
      <c r="E1788" s="12" t="s">
        <v>3125</v>
      </c>
      <c r="F1788" s="12" t="s">
        <v>2008</v>
      </c>
      <c r="G1788" s="12" t="s">
        <v>2009</v>
      </c>
      <c r="H1788" s="12" t="s">
        <v>1864</v>
      </c>
      <c r="I1788" s="12" t="s">
        <v>3240</v>
      </c>
      <c r="J1788" s="12">
        <v>0</v>
      </c>
      <c r="L1788" s="12" t="s">
        <v>4821</v>
      </c>
      <c r="M1788" s="12" t="s">
        <v>4822</v>
      </c>
    </row>
    <row r="1789" spans="1:13" x14ac:dyDescent="0.25">
      <c r="A1789" s="12">
        <v>831738</v>
      </c>
      <c r="B1789" s="12" t="s">
        <v>4823</v>
      </c>
      <c r="C1789" s="12" t="s">
        <v>755</v>
      </c>
      <c r="D1789" s="12" t="s">
        <v>1722</v>
      </c>
      <c r="E1789" s="12" t="s">
        <v>3119</v>
      </c>
      <c r="F1789" s="12" t="s">
        <v>1728</v>
      </c>
      <c r="G1789" s="12" t="s">
        <v>1729</v>
      </c>
      <c r="H1789" s="12" t="s">
        <v>1720</v>
      </c>
      <c r="I1789" s="12" t="s">
        <v>3116</v>
      </c>
      <c r="J1789" s="12">
        <v>0</v>
      </c>
      <c r="L1789" s="12" t="s">
        <v>2341</v>
      </c>
      <c r="M1789" s="12" t="s">
        <v>4824</v>
      </c>
    </row>
    <row r="1790" spans="1:13" x14ac:dyDescent="0.25">
      <c r="A1790" s="12">
        <v>14683</v>
      </c>
      <c r="B1790" s="12" t="s">
        <v>664</v>
      </c>
      <c r="C1790" s="12" t="s">
        <v>27</v>
      </c>
      <c r="D1790" s="12" t="s">
        <v>1722</v>
      </c>
      <c r="E1790" s="12" t="s">
        <v>3128</v>
      </c>
      <c r="F1790" s="12" t="s">
        <v>1759</v>
      </c>
      <c r="G1790" s="12" t="s">
        <v>1760</v>
      </c>
      <c r="H1790" s="12" t="s">
        <v>1753</v>
      </c>
      <c r="I1790" s="12" t="s">
        <v>3116</v>
      </c>
      <c r="J1790" s="12">
        <v>0</v>
      </c>
      <c r="L1790" s="12" t="s">
        <v>3117</v>
      </c>
      <c r="M1790" s="12" t="s">
        <v>3118</v>
      </c>
    </row>
    <row r="1791" spans="1:13" x14ac:dyDescent="0.25">
      <c r="A1791" s="12">
        <v>14678</v>
      </c>
      <c r="B1791" s="12" t="s">
        <v>2142</v>
      </c>
      <c r="C1791" s="12" t="s">
        <v>27</v>
      </c>
      <c r="D1791" s="12" t="s">
        <v>1722</v>
      </c>
      <c r="E1791" s="12" t="s">
        <v>3124</v>
      </c>
      <c r="F1791" s="12" t="s">
        <v>1829</v>
      </c>
      <c r="G1791" s="12" t="s">
        <v>1814</v>
      </c>
      <c r="H1791" s="12" t="s">
        <v>1764</v>
      </c>
      <c r="I1791" s="12" t="s">
        <v>3131</v>
      </c>
      <c r="J1791" s="12">
        <v>0</v>
      </c>
      <c r="L1791" s="12" t="s">
        <v>4825</v>
      </c>
      <c r="M1791" s="12" t="s">
        <v>4826</v>
      </c>
    </row>
    <row r="1792" spans="1:13" x14ac:dyDescent="0.25">
      <c r="A1792" s="12">
        <v>14649</v>
      </c>
      <c r="B1792" s="12" t="s">
        <v>4827</v>
      </c>
      <c r="C1792" s="12" t="s">
        <v>148</v>
      </c>
      <c r="D1792" s="12" t="s">
        <v>1722</v>
      </c>
      <c r="E1792" s="12" t="s">
        <v>3128</v>
      </c>
      <c r="F1792" s="12" t="s">
        <v>1941</v>
      </c>
      <c r="G1792" s="12" t="s">
        <v>1867</v>
      </c>
      <c r="H1792" s="12" t="s">
        <v>1725</v>
      </c>
      <c r="I1792" s="12" t="s">
        <v>3116</v>
      </c>
      <c r="J1792" s="12">
        <v>0</v>
      </c>
      <c r="L1792" s="12" t="s">
        <v>3117</v>
      </c>
      <c r="M1792" s="12" t="s">
        <v>3118</v>
      </c>
    </row>
    <row r="1793" spans="1:13" x14ac:dyDescent="0.25">
      <c r="A1793" s="12">
        <v>17301</v>
      </c>
      <c r="B1793" s="12" t="s">
        <v>4828</v>
      </c>
      <c r="C1793" s="12" t="s">
        <v>21</v>
      </c>
      <c r="D1793" s="12" t="s">
        <v>1722</v>
      </c>
      <c r="E1793" s="12" t="s">
        <v>3128</v>
      </c>
      <c r="F1793" s="12" t="s">
        <v>1863</v>
      </c>
      <c r="G1793" s="12" t="s">
        <v>1865</v>
      </c>
      <c r="H1793" s="12" t="s">
        <v>1864</v>
      </c>
      <c r="I1793" s="12" t="s">
        <v>3240</v>
      </c>
      <c r="J1793" s="12">
        <v>0</v>
      </c>
      <c r="L1793" s="12" t="s">
        <v>4829</v>
      </c>
      <c r="M1793" s="12" t="s">
        <v>4830</v>
      </c>
    </row>
    <row r="1794" spans="1:13" x14ac:dyDescent="0.25">
      <c r="A1794" s="12">
        <v>14712</v>
      </c>
      <c r="B1794" s="12" t="s">
        <v>2140</v>
      </c>
      <c r="C1794" s="12" t="s">
        <v>27</v>
      </c>
      <c r="D1794" s="12" t="s">
        <v>1722</v>
      </c>
      <c r="E1794" s="12" t="s">
        <v>3125</v>
      </c>
      <c r="F1794" s="12" t="s">
        <v>1932</v>
      </c>
      <c r="G1794" s="12" t="s">
        <v>1933</v>
      </c>
      <c r="H1794" s="12" t="s">
        <v>1819</v>
      </c>
      <c r="I1794" s="12" t="s">
        <v>3126</v>
      </c>
      <c r="J1794" s="12">
        <v>0</v>
      </c>
      <c r="L1794" s="12" t="s">
        <v>4831</v>
      </c>
      <c r="M1794" s="12" t="s">
        <v>3118</v>
      </c>
    </row>
    <row r="1795" spans="1:13" x14ac:dyDescent="0.25">
      <c r="A1795" s="12">
        <v>14667</v>
      </c>
      <c r="B1795" s="12" t="s">
        <v>2143</v>
      </c>
      <c r="C1795" s="12" t="s">
        <v>84</v>
      </c>
      <c r="D1795" s="12" t="s">
        <v>1722</v>
      </c>
      <c r="E1795" s="12" t="s">
        <v>3218</v>
      </c>
      <c r="F1795" s="12" t="s">
        <v>1737</v>
      </c>
      <c r="G1795" s="12" t="s">
        <v>1721</v>
      </c>
      <c r="H1795" s="12" t="s">
        <v>1720</v>
      </c>
      <c r="I1795" s="12" t="s">
        <v>3116</v>
      </c>
      <c r="J1795" s="12">
        <v>0</v>
      </c>
      <c r="L1795" s="12" t="s">
        <v>4832</v>
      </c>
      <c r="M1795" s="12" t="s">
        <v>3118</v>
      </c>
    </row>
    <row r="1796" spans="1:13" x14ac:dyDescent="0.25">
      <c r="A1796" s="12">
        <v>31289</v>
      </c>
      <c r="B1796" s="12" t="s">
        <v>1649</v>
      </c>
      <c r="C1796" s="12" t="s">
        <v>92</v>
      </c>
      <c r="D1796" s="12" t="s">
        <v>1722</v>
      </c>
      <c r="E1796" s="12" t="s">
        <v>3590</v>
      </c>
      <c r="F1796" s="12" t="s">
        <v>1738</v>
      </c>
      <c r="G1796" s="12" t="s">
        <v>1739</v>
      </c>
      <c r="H1796" s="12" t="s">
        <v>1720</v>
      </c>
      <c r="I1796" s="12" t="s">
        <v>3232</v>
      </c>
      <c r="J1796" s="12">
        <v>0</v>
      </c>
      <c r="L1796" s="12" t="s">
        <v>3144</v>
      </c>
      <c r="M1796" s="12" t="s">
        <v>3118</v>
      </c>
    </row>
    <row r="1797" spans="1:13" x14ac:dyDescent="0.25">
      <c r="A1797" s="12">
        <v>14766</v>
      </c>
      <c r="B1797" s="12" t="s">
        <v>426</v>
      </c>
      <c r="C1797" s="12" t="s">
        <v>211</v>
      </c>
      <c r="D1797" s="12" t="s">
        <v>1722</v>
      </c>
      <c r="E1797" s="12" t="s">
        <v>3128</v>
      </c>
      <c r="F1797" s="12" t="s">
        <v>1986</v>
      </c>
      <c r="G1797" s="12" t="s">
        <v>1987</v>
      </c>
      <c r="H1797" s="12" t="s">
        <v>1822</v>
      </c>
      <c r="I1797" s="12" t="s">
        <v>3116</v>
      </c>
      <c r="J1797" s="12">
        <v>0</v>
      </c>
      <c r="L1797" s="12" t="s">
        <v>3117</v>
      </c>
      <c r="M1797" s="12" t="s">
        <v>3118</v>
      </c>
    </row>
    <row r="1798" spans="1:13" x14ac:dyDescent="0.25">
      <c r="A1798" s="12">
        <v>14805</v>
      </c>
      <c r="B1798" s="12" t="s">
        <v>4833</v>
      </c>
      <c r="C1798" s="12" t="s">
        <v>39</v>
      </c>
      <c r="D1798" s="12" t="s">
        <v>1722</v>
      </c>
      <c r="E1798" s="12" t="s">
        <v>3590</v>
      </c>
      <c r="F1798" s="12" t="s">
        <v>2107</v>
      </c>
      <c r="G1798" s="12" t="s">
        <v>2056</v>
      </c>
      <c r="H1798" s="12" t="s">
        <v>2055</v>
      </c>
      <c r="I1798" s="12" t="s">
        <v>3116</v>
      </c>
      <c r="J1798" s="12">
        <v>0</v>
      </c>
      <c r="L1798" s="12" t="s">
        <v>3151</v>
      </c>
      <c r="M1798" s="12" t="s">
        <v>3118</v>
      </c>
    </row>
    <row r="1799" spans="1:13" x14ac:dyDescent="0.25">
      <c r="A1799" s="12">
        <v>29936</v>
      </c>
      <c r="B1799" s="12" t="s">
        <v>4834</v>
      </c>
      <c r="C1799" s="12" t="s">
        <v>27</v>
      </c>
      <c r="D1799" s="12" t="s">
        <v>1722</v>
      </c>
      <c r="E1799" s="12" t="s">
        <v>3274</v>
      </c>
      <c r="F1799" s="12" t="s">
        <v>1876</v>
      </c>
      <c r="G1799" s="12" t="s">
        <v>1849</v>
      </c>
      <c r="H1799" s="12" t="s">
        <v>1819</v>
      </c>
      <c r="I1799" s="12" t="s">
        <v>3126</v>
      </c>
      <c r="J1799" s="12">
        <v>0</v>
      </c>
      <c r="L1799" s="12" t="s">
        <v>3117</v>
      </c>
      <c r="M1799" s="12" t="s">
        <v>3118</v>
      </c>
    </row>
    <row r="1800" spans="1:13" x14ac:dyDescent="0.25">
      <c r="A1800" s="12">
        <v>14783</v>
      </c>
      <c r="B1800" s="12" t="s">
        <v>427</v>
      </c>
      <c r="C1800" s="12" t="s">
        <v>27</v>
      </c>
      <c r="D1800" s="12" t="s">
        <v>1722</v>
      </c>
      <c r="E1800" s="12" t="s">
        <v>3146</v>
      </c>
      <c r="F1800" s="12" t="s">
        <v>1830</v>
      </c>
      <c r="G1800" s="12" t="s">
        <v>1831</v>
      </c>
      <c r="H1800" s="12" t="s">
        <v>1827</v>
      </c>
      <c r="I1800" s="12" t="s">
        <v>3131</v>
      </c>
      <c r="J1800" s="12">
        <v>0</v>
      </c>
      <c r="L1800" s="12" t="s">
        <v>3171</v>
      </c>
      <c r="M1800" s="12" t="s">
        <v>3118</v>
      </c>
    </row>
    <row r="1801" spans="1:13" x14ac:dyDescent="0.25">
      <c r="A1801" s="12">
        <v>56626</v>
      </c>
      <c r="B1801" s="12" t="s">
        <v>4835</v>
      </c>
      <c r="C1801" s="12" t="s">
        <v>213</v>
      </c>
      <c r="D1801" s="12" t="s">
        <v>1722</v>
      </c>
      <c r="E1801" s="12" t="s">
        <v>3255</v>
      </c>
      <c r="F1801" s="12" t="s">
        <v>1887</v>
      </c>
      <c r="G1801" s="12" t="s">
        <v>1849</v>
      </c>
      <c r="H1801" s="12" t="s">
        <v>1819</v>
      </c>
      <c r="I1801" s="12" t="s">
        <v>3126</v>
      </c>
      <c r="J1801" s="12">
        <v>0</v>
      </c>
      <c r="L1801" s="12" t="s">
        <v>3419</v>
      </c>
      <c r="M1801" s="12" t="s">
        <v>3118</v>
      </c>
    </row>
    <row r="1802" spans="1:13" x14ac:dyDescent="0.25">
      <c r="A1802" s="12">
        <v>14792</v>
      </c>
      <c r="B1802" s="12" t="s">
        <v>2139</v>
      </c>
      <c r="C1802" s="12" t="s">
        <v>59</v>
      </c>
      <c r="D1802" s="12" t="s">
        <v>1722</v>
      </c>
      <c r="E1802" s="12" t="s">
        <v>3218</v>
      </c>
      <c r="F1802" s="12" t="s">
        <v>1737</v>
      </c>
      <c r="G1802" s="12" t="s">
        <v>1721</v>
      </c>
      <c r="H1802" s="12" t="s">
        <v>1720</v>
      </c>
      <c r="I1802" s="12" t="s">
        <v>3116</v>
      </c>
      <c r="J1802" s="12">
        <v>0</v>
      </c>
      <c r="L1802" s="12" t="s">
        <v>3216</v>
      </c>
      <c r="M1802" s="12" t="s">
        <v>3118</v>
      </c>
    </row>
    <row r="1803" spans="1:13" x14ac:dyDescent="0.25">
      <c r="A1803" s="12">
        <v>14814</v>
      </c>
      <c r="B1803" s="12" t="s">
        <v>4836</v>
      </c>
      <c r="C1803" s="12" t="s">
        <v>211</v>
      </c>
      <c r="D1803" s="12" t="s">
        <v>1722</v>
      </c>
      <c r="E1803" s="12" t="s">
        <v>3146</v>
      </c>
      <c r="F1803" s="12" t="s">
        <v>1848</v>
      </c>
      <c r="G1803" s="12" t="s">
        <v>1849</v>
      </c>
      <c r="H1803" s="12" t="s">
        <v>1819</v>
      </c>
      <c r="I1803" s="12" t="s">
        <v>3126</v>
      </c>
      <c r="J1803" s="12">
        <v>0</v>
      </c>
      <c r="L1803" s="12" t="s">
        <v>3117</v>
      </c>
      <c r="M1803" s="12" t="s">
        <v>3118</v>
      </c>
    </row>
    <row r="1804" spans="1:13" x14ac:dyDescent="0.25">
      <c r="A1804" s="12">
        <v>14820</v>
      </c>
      <c r="B1804" s="12" t="s">
        <v>428</v>
      </c>
      <c r="C1804" s="12" t="s">
        <v>429</v>
      </c>
      <c r="D1804" s="12" t="s">
        <v>1722</v>
      </c>
      <c r="E1804" s="12" t="s">
        <v>3162</v>
      </c>
      <c r="F1804" s="12" t="s">
        <v>1815</v>
      </c>
      <c r="G1804" s="12" t="s">
        <v>1816</v>
      </c>
      <c r="H1804" s="12" t="s">
        <v>1725</v>
      </c>
      <c r="I1804" s="12" t="s">
        <v>3116</v>
      </c>
      <c r="J1804" s="12">
        <v>0</v>
      </c>
      <c r="L1804" s="12" t="s">
        <v>3245</v>
      </c>
      <c r="M1804" s="12" t="s">
        <v>3118</v>
      </c>
    </row>
    <row r="1805" spans="1:13" x14ac:dyDescent="0.25">
      <c r="A1805" s="12">
        <v>14811</v>
      </c>
      <c r="B1805" s="12" t="s">
        <v>2431</v>
      </c>
      <c r="C1805" s="12" t="s">
        <v>252</v>
      </c>
      <c r="D1805" s="12" t="s">
        <v>1722</v>
      </c>
      <c r="E1805" s="12" t="s">
        <v>3119</v>
      </c>
      <c r="F1805" s="12" t="s">
        <v>1759</v>
      </c>
      <c r="G1805" s="12" t="s">
        <v>1760</v>
      </c>
      <c r="H1805" s="12" t="s">
        <v>1753</v>
      </c>
      <c r="I1805" s="12" t="s">
        <v>3116</v>
      </c>
      <c r="J1805" s="12">
        <v>0</v>
      </c>
      <c r="L1805" s="12" t="s">
        <v>3144</v>
      </c>
      <c r="M1805" s="12" t="s">
        <v>3118</v>
      </c>
    </row>
    <row r="1806" spans="1:13" x14ac:dyDescent="0.25">
      <c r="A1806" s="12">
        <v>14810</v>
      </c>
      <c r="B1806" s="12" t="s">
        <v>1290</v>
      </c>
      <c r="C1806" s="12" t="s">
        <v>92</v>
      </c>
      <c r="D1806" s="12" t="s">
        <v>1722</v>
      </c>
      <c r="E1806" s="12" t="s">
        <v>3172</v>
      </c>
      <c r="F1806" s="12" t="s">
        <v>1897</v>
      </c>
      <c r="G1806" s="12" t="s">
        <v>1898</v>
      </c>
      <c r="H1806" s="12" t="s">
        <v>1720</v>
      </c>
      <c r="I1806" s="12" t="s">
        <v>3116</v>
      </c>
      <c r="J1806" s="12">
        <v>0</v>
      </c>
      <c r="L1806" s="12" t="s">
        <v>3237</v>
      </c>
      <c r="M1806" s="12" t="s">
        <v>3118</v>
      </c>
    </row>
    <row r="1807" spans="1:13" x14ac:dyDescent="0.25">
      <c r="A1807" s="12">
        <v>14821</v>
      </c>
      <c r="B1807" s="12" t="s">
        <v>430</v>
      </c>
      <c r="C1807" s="12" t="s">
        <v>27</v>
      </c>
      <c r="D1807" s="12" t="s">
        <v>1722</v>
      </c>
      <c r="E1807" s="12" t="s">
        <v>3218</v>
      </c>
      <c r="F1807" s="12" t="s">
        <v>1737</v>
      </c>
      <c r="G1807" s="12" t="s">
        <v>1721</v>
      </c>
      <c r="H1807" s="12" t="s">
        <v>1720</v>
      </c>
      <c r="I1807" s="12" t="s">
        <v>3116</v>
      </c>
      <c r="J1807" s="12">
        <v>0</v>
      </c>
      <c r="L1807" s="12" t="s">
        <v>4837</v>
      </c>
      <c r="M1807" s="12" t="s">
        <v>3118</v>
      </c>
    </row>
    <row r="1808" spans="1:13" x14ac:dyDescent="0.25">
      <c r="A1808" s="12">
        <v>72014</v>
      </c>
      <c r="B1808" s="12" t="s">
        <v>4838</v>
      </c>
      <c r="C1808" s="12" t="s">
        <v>78</v>
      </c>
      <c r="D1808" s="12" t="s">
        <v>1722</v>
      </c>
      <c r="E1808" s="12" t="s">
        <v>3642</v>
      </c>
      <c r="F1808" s="12" t="s">
        <v>1789</v>
      </c>
      <c r="G1808" s="12" t="s">
        <v>1790</v>
      </c>
      <c r="H1808" s="12" t="s">
        <v>1720</v>
      </c>
      <c r="I1808" s="12" t="s">
        <v>3116</v>
      </c>
      <c r="J1808" s="12">
        <v>0</v>
      </c>
      <c r="M1808" s="12" t="s">
        <v>3118</v>
      </c>
    </row>
    <row r="1809" spans="1:13" x14ac:dyDescent="0.25">
      <c r="A1809" s="12">
        <v>7047</v>
      </c>
      <c r="B1809" s="12" t="s">
        <v>431</v>
      </c>
      <c r="C1809" s="12" t="s">
        <v>432</v>
      </c>
      <c r="D1809" s="12" t="s">
        <v>1722</v>
      </c>
      <c r="E1809" s="12" t="s">
        <v>3159</v>
      </c>
      <c r="F1809" s="12" t="s">
        <v>1813</v>
      </c>
      <c r="G1809" s="12" t="s">
        <v>1814</v>
      </c>
      <c r="H1809" s="12" t="s">
        <v>1764</v>
      </c>
      <c r="I1809" s="12" t="s">
        <v>3240</v>
      </c>
      <c r="J1809" s="12">
        <v>0</v>
      </c>
      <c r="L1809" s="12" t="s">
        <v>4839</v>
      </c>
      <c r="M1809" s="12" t="s">
        <v>4840</v>
      </c>
    </row>
    <row r="1810" spans="1:13" x14ac:dyDescent="0.25">
      <c r="A1810" s="12">
        <v>11043</v>
      </c>
      <c r="B1810" s="12" t="s">
        <v>2402</v>
      </c>
      <c r="C1810" s="12" t="s">
        <v>432</v>
      </c>
      <c r="D1810" s="12" t="s">
        <v>1722</v>
      </c>
      <c r="E1810" s="12" t="s">
        <v>3128</v>
      </c>
      <c r="F1810" s="12" t="s">
        <v>2008</v>
      </c>
      <c r="G1810" s="12" t="s">
        <v>2009</v>
      </c>
      <c r="H1810" s="12" t="s">
        <v>1864</v>
      </c>
      <c r="I1810" s="12" t="s">
        <v>3240</v>
      </c>
      <c r="J1810" s="12">
        <v>0</v>
      </c>
      <c r="L1810" s="12" t="s">
        <v>4841</v>
      </c>
      <c r="M1810" s="12" t="s">
        <v>4842</v>
      </c>
    </row>
    <row r="1811" spans="1:13" x14ac:dyDescent="0.25">
      <c r="A1811" s="12">
        <v>61443</v>
      </c>
      <c r="B1811" s="12" t="s">
        <v>4843</v>
      </c>
      <c r="C1811" s="12" t="s">
        <v>213</v>
      </c>
      <c r="D1811" s="12" t="s">
        <v>1722</v>
      </c>
      <c r="E1811" s="12" t="s">
        <v>3458</v>
      </c>
      <c r="F1811" s="12" t="s">
        <v>1775</v>
      </c>
      <c r="G1811" s="12" t="s">
        <v>1743</v>
      </c>
      <c r="H1811" s="12" t="s">
        <v>1720</v>
      </c>
      <c r="I1811" s="12" t="s">
        <v>3351</v>
      </c>
      <c r="J1811" s="12">
        <v>0</v>
      </c>
      <c r="L1811" s="12" t="s">
        <v>2341</v>
      </c>
      <c r="M1811" s="12" t="s">
        <v>4844</v>
      </c>
    </row>
    <row r="1812" spans="1:13" x14ac:dyDescent="0.25">
      <c r="A1812" s="12">
        <v>70210</v>
      </c>
      <c r="B1812" s="12" t="s">
        <v>1812</v>
      </c>
      <c r="C1812" s="12" t="s">
        <v>213</v>
      </c>
      <c r="D1812" s="12" t="s">
        <v>1722</v>
      </c>
      <c r="E1812" s="12" t="s">
        <v>3119</v>
      </c>
      <c r="F1812" s="12" t="s">
        <v>1811</v>
      </c>
      <c r="G1812" s="12" t="s">
        <v>1762</v>
      </c>
      <c r="H1812" s="12" t="s">
        <v>1782</v>
      </c>
      <c r="I1812" s="12" t="s">
        <v>1762</v>
      </c>
      <c r="J1812" s="12">
        <v>0</v>
      </c>
      <c r="L1812" s="12" t="s">
        <v>3419</v>
      </c>
      <c r="M1812" s="12" t="s">
        <v>3118</v>
      </c>
    </row>
    <row r="1813" spans="1:13" x14ac:dyDescent="0.25">
      <c r="A1813" s="12">
        <v>14830</v>
      </c>
      <c r="B1813" s="12" t="s">
        <v>433</v>
      </c>
      <c r="C1813" s="12" t="s">
        <v>27</v>
      </c>
      <c r="D1813" s="12" t="s">
        <v>1722</v>
      </c>
      <c r="E1813" s="12" t="s">
        <v>3128</v>
      </c>
      <c r="F1813" s="12" t="s">
        <v>1815</v>
      </c>
      <c r="G1813" s="12" t="s">
        <v>1816</v>
      </c>
      <c r="H1813" s="12" t="s">
        <v>1725</v>
      </c>
      <c r="I1813" s="12" t="s">
        <v>3116</v>
      </c>
      <c r="J1813" s="12">
        <v>0</v>
      </c>
      <c r="L1813" s="12" t="s">
        <v>3454</v>
      </c>
      <c r="M1813" s="12" t="s">
        <v>3118</v>
      </c>
    </row>
    <row r="1814" spans="1:13" x14ac:dyDescent="0.25">
      <c r="A1814" s="12">
        <v>31908</v>
      </c>
      <c r="B1814" s="12" t="s">
        <v>1292</v>
      </c>
      <c r="C1814" s="12" t="s">
        <v>59</v>
      </c>
      <c r="D1814" s="12" t="s">
        <v>1722</v>
      </c>
      <c r="E1814" s="12" t="s">
        <v>3458</v>
      </c>
      <c r="F1814" s="12" t="s">
        <v>1788</v>
      </c>
      <c r="G1814" s="12" t="s">
        <v>1762</v>
      </c>
      <c r="H1814" s="12" t="s">
        <v>1782</v>
      </c>
      <c r="I1814" s="12" t="s">
        <v>3116</v>
      </c>
      <c r="J1814" s="12">
        <v>0</v>
      </c>
      <c r="L1814" s="12" t="s">
        <v>3216</v>
      </c>
      <c r="M1814" s="12" t="s">
        <v>3118</v>
      </c>
    </row>
    <row r="1815" spans="1:13" x14ac:dyDescent="0.25">
      <c r="A1815" s="12">
        <v>32780</v>
      </c>
      <c r="B1815" s="12" t="s">
        <v>4845</v>
      </c>
      <c r="C1815" s="12" t="s">
        <v>43</v>
      </c>
      <c r="D1815" s="12" t="s">
        <v>1722</v>
      </c>
      <c r="E1815" s="12" t="s">
        <v>3225</v>
      </c>
      <c r="F1815" s="12" t="s">
        <v>1728</v>
      </c>
      <c r="G1815" s="12" t="s">
        <v>1729</v>
      </c>
      <c r="H1815" s="12" t="s">
        <v>1720</v>
      </c>
      <c r="I1815" s="12" t="s">
        <v>3116</v>
      </c>
      <c r="J1815" s="12">
        <v>0</v>
      </c>
      <c r="M1815" s="12" t="s">
        <v>3118</v>
      </c>
    </row>
    <row r="1816" spans="1:13" x14ac:dyDescent="0.25">
      <c r="A1816" s="12">
        <v>14896</v>
      </c>
      <c r="B1816" s="12" t="s">
        <v>1294</v>
      </c>
      <c r="C1816" s="12" t="s">
        <v>432</v>
      </c>
      <c r="D1816" s="12" t="s">
        <v>1722</v>
      </c>
      <c r="E1816" s="12" t="s">
        <v>3128</v>
      </c>
      <c r="F1816" s="12" t="s">
        <v>1943</v>
      </c>
      <c r="G1816" s="12" t="s">
        <v>1944</v>
      </c>
      <c r="H1816" s="12" t="s">
        <v>1782</v>
      </c>
      <c r="I1816" s="12" t="s">
        <v>3142</v>
      </c>
      <c r="J1816" s="12">
        <v>0</v>
      </c>
      <c r="L1816" s="12" t="s">
        <v>4846</v>
      </c>
      <c r="M1816" s="12" t="s">
        <v>4847</v>
      </c>
    </row>
    <row r="1817" spans="1:13" x14ac:dyDescent="0.25">
      <c r="A1817" s="12">
        <v>830757</v>
      </c>
      <c r="B1817" s="12" t="s">
        <v>4848</v>
      </c>
      <c r="C1817" s="12" t="s">
        <v>441</v>
      </c>
      <c r="D1817" s="12" t="s">
        <v>1722</v>
      </c>
      <c r="E1817" s="12" t="s">
        <v>3239</v>
      </c>
      <c r="F1817" s="12" t="s">
        <v>1891</v>
      </c>
      <c r="G1817" s="12" t="s">
        <v>1867</v>
      </c>
      <c r="H1817" s="12" t="s">
        <v>1725</v>
      </c>
      <c r="I1817" s="12" t="s">
        <v>3116</v>
      </c>
      <c r="J1817" s="12">
        <v>0</v>
      </c>
      <c r="L1817" s="12" t="s">
        <v>4849</v>
      </c>
      <c r="M1817" s="12" t="s">
        <v>4850</v>
      </c>
    </row>
    <row r="1818" spans="1:13" x14ac:dyDescent="0.25">
      <c r="A1818" s="12">
        <v>828878</v>
      </c>
      <c r="B1818" s="12" t="s">
        <v>4851</v>
      </c>
      <c r="C1818" s="12" t="s">
        <v>84</v>
      </c>
      <c r="D1818" s="12" t="s">
        <v>1722</v>
      </c>
      <c r="E1818" s="12" t="s">
        <v>3458</v>
      </c>
      <c r="F1818" s="12" t="s">
        <v>1780</v>
      </c>
      <c r="G1818" s="12" t="s">
        <v>1746</v>
      </c>
      <c r="H1818" s="12" t="s">
        <v>1720</v>
      </c>
      <c r="I1818" s="12" t="s">
        <v>3348</v>
      </c>
      <c r="J1818" s="12">
        <v>0</v>
      </c>
      <c r="L1818" s="12" t="s">
        <v>3182</v>
      </c>
      <c r="M1818" s="12" t="s">
        <v>3118</v>
      </c>
    </row>
    <row r="1819" spans="1:13" x14ac:dyDescent="0.25">
      <c r="A1819" s="12">
        <v>830753</v>
      </c>
      <c r="B1819" s="12" t="s">
        <v>4852</v>
      </c>
      <c r="C1819" s="12" t="s">
        <v>441</v>
      </c>
      <c r="D1819" s="12" t="s">
        <v>1722</v>
      </c>
      <c r="E1819" s="12" t="s">
        <v>3134</v>
      </c>
      <c r="F1819" s="12" t="s">
        <v>1748</v>
      </c>
      <c r="G1819" s="12" t="s">
        <v>1726</v>
      </c>
      <c r="H1819" s="12" t="s">
        <v>1725</v>
      </c>
      <c r="I1819" s="12" t="s">
        <v>3116</v>
      </c>
      <c r="J1819" s="12">
        <v>0</v>
      </c>
      <c r="M1819" s="12" t="s">
        <v>3118</v>
      </c>
    </row>
    <row r="1820" spans="1:13" x14ac:dyDescent="0.25">
      <c r="A1820" s="12">
        <v>831379</v>
      </c>
      <c r="B1820" s="12" t="s">
        <v>665</v>
      </c>
      <c r="C1820" s="12" t="s">
        <v>27</v>
      </c>
      <c r="D1820" s="12" t="s">
        <v>1722</v>
      </c>
      <c r="E1820" s="12" t="s">
        <v>3166</v>
      </c>
      <c r="F1820" s="12" t="s">
        <v>1755</v>
      </c>
      <c r="G1820" s="12" t="s">
        <v>1757</v>
      </c>
      <c r="H1820" s="12" t="s">
        <v>1756</v>
      </c>
      <c r="I1820" s="12" t="s">
        <v>3129</v>
      </c>
      <c r="J1820" s="12">
        <v>0</v>
      </c>
      <c r="L1820" s="12" t="s">
        <v>3117</v>
      </c>
      <c r="M1820" s="12" t="s">
        <v>3118</v>
      </c>
    </row>
    <row r="1821" spans="1:13" x14ac:dyDescent="0.25">
      <c r="A1821" s="12">
        <v>28835</v>
      </c>
      <c r="B1821" s="12" t="s">
        <v>4853</v>
      </c>
      <c r="C1821" s="12" t="s">
        <v>84</v>
      </c>
      <c r="D1821" s="12" t="s">
        <v>1722</v>
      </c>
      <c r="E1821" s="12" t="s">
        <v>3642</v>
      </c>
      <c r="F1821" s="12" t="s">
        <v>1760</v>
      </c>
      <c r="G1821" s="12" t="s">
        <v>1760</v>
      </c>
      <c r="H1821" s="12" t="s">
        <v>1753</v>
      </c>
      <c r="I1821" s="12" t="s">
        <v>3116</v>
      </c>
      <c r="J1821" s="12">
        <v>0</v>
      </c>
      <c r="L1821" s="12" t="s">
        <v>4854</v>
      </c>
      <c r="M1821" s="12" t="s">
        <v>3118</v>
      </c>
    </row>
    <row r="1822" spans="1:13" x14ac:dyDescent="0.25">
      <c r="A1822" s="12">
        <v>14929</v>
      </c>
      <c r="B1822" s="12" t="s">
        <v>2433</v>
      </c>
      <c r="C1822" s="12" t="s">
        <v>172</v>
      </c>
      <c r="D1822" s="12" t="s">
        <v>1722</v>
      </c>
      <c r="E1822" s="12" t="s">
        <v>3274</v>
      </c>
      <c r="F1822" s="12" t="s">
        <v>1797</v>
      </c>
      <c r="G1822" s="12" t="s">
        <v>1783</v>
      </c>
      <c r="H1822" s="12" t="s">
        <v>1782</v>
      </c>
      <c r="I1822" s="12" t="s">
        <v>3152</v>
      </c>
      <c r="J1822" s="12">
        <v>0</v>
      </c>
      <c r="L1822" s="12" t="s">
        <v>3842</v>
      </c>
      <c r="M1822" s="12" t="s">
        <v>3118</v>
      </c>
    </row>
    <row r="1823" spans="1:13" x14ac:dyDescent="0.25">
      <c r="A1823" s="12">
        <v>74082</v>
      </c>
      <c r="B1823" s="12" t="s">
        <v>4855</v>
      </c>
      <c r="C1823" s="12" t="s">
        <v>84</v>
      </c>
      <c r="D1823" s="12" t="s">
        <v>1722</v>
      </c>
      <c r="E1823" s="12" t="s">
        <v>3128</v>
      </c>
      <c r="F1823" s="12" t="s">
        <v>1815</v>
      </c>
      <c r="G1823" s="12" t="s">
        <v>1816</v>
      </c>
      <c r="H1823" s="12" t="s">
        <v>1725</v>
      </c>
      <c r="I1823" s="12" t="s">
        <v>3116</v>
      </c>
      <c r="J1823" s="12">
        <v>0</v>
      </c>
      <c r="L1823" s="12" t="s">
        <v>3620</v>
      </c>
      <c r="M1823" s="12" t="s">
        <v>4856</v>
      </c>
    </row>
    <row r="1824" spans="1:13" x14ac:dyDescent="0.25">
      <c r="A1824" s="12">
        <v>35221</v>
      </c>
      <c r="B1824" s="12" t="s">
        <v>434</v>
      </c>
      <c r="C1824" s="12" t="s">
        <v>41</v>
      </c>
      <c r="D1824" s="12" t="s">
        <v>1722</v>
      </c>
      <c r="E1824" s="12" t="s">
        <v>3125</v>
      </c>
      <c r="F1824" s="12" t="s">
        <v>1877</v>
      </c>
      <c r="G1824" s="12" t="s">
        <v>1878</v>
      </c>
      <c r="H1824" s="12" t="s">
        <v>1756</v>
      </c>
      <c r="I1824" s="12" t="s">
        <v>3116</v>
      </c>
      <c r="J1824" s="12">
        <v>0</v>
      </c>
      <c r="L1824" s="12" t="s">
        <v>4857</v>
      </c>
      <c r="M1824" s="12" t="s">
        <v>4858</v>
      </c>
    </row>
    <row r="1825" spans="1:13" x14ac:dyDescent="0.25">
      <c r="A1825" s="12">
        <v>828991</v>
      </c>
      <c r="B1825" s="12" t="s">
        <v>4859</v>
      </c>
      <c r="C1825" s="12" t="s">
        <v>21</v>
      </c>
      <c r="D1825" s="12" t="s">
        <v>1722</v>
      </c>
      <c r="E1825" s="12" t="s">
        <v>3255</v>
      </c>
      <c r="F1825" s="12" t="s">
        <v>1728</v>
      </c>
      <c r="G1825" s="12" t="s">
        <v>1729</v>
      </c>
      <c r="H1825" s="12" t="s">
        <v>1720</v>
      </c>
      <c r="I1825" s="12" t="s">
        <v>3116</v>
      </c>
      <c r="J1825" s="12">
        <v>0</v>
      </c>
      <c r="M1825" s="12" t="s">
        <v>3118</v>
      </c>
    </row>
    <row r="1826" spans="1:13" x14ac:dyDescent="0.25">
      <c r="A1826" s="12">
        <v>56166</v>
      </c>
      <c r="B1826" s="12" t="s">
        <v>4860</v>
      </c>
      <c r="C1826" s="12" t="s">
        <v>27</v>
      </c>
      <c r="D1826" s="12" t="s">
        <v>1722</v>
      </c>
      <c r="E1826" s="12" t="s">
        <v>3162</v>
      </c>
      <c r="F1826" s="12" t="s">
        <v>1995</v>
      </c>
      <c r="G1826" s="12" t="s">
        <v>1765</v>
      </c>
      <c r="H1826" s="12" t="s">
        <v>1764</v>
      </c>
      <c r="I1826" s="12" t="s">
        <v>3116</v>
      </c>
      <c r="J1826" s="12">
        <v>0</v>
      </c>
      <c r="L1826" s="12" t="s">
        <v>4861</v>
      </c>
      <c r="M1826" s="12" t="s">
        <v>3118</v>
      </c>
    </row>
    <row r="1827" spans="1:13" x14ac:dyDescent="0.25">
      <c r="A1827" s="12">
        <v>14960</v>
      </c>
      <c r="B1827" s="12" t="s">
        <v>2137</v>
      </c>
      <c r="C1827" s="12" t="s">
        <v>56</v>
      </c>
      <c r="D1827" s="12" t="s">
        <v>1722</v>
      </c>
      <c r="E1827" s="12" t="s">
        <v>3282</v>
      </c>
      <c r="F1827" s="12" t="s">
        <v>1817</v>
      </c>
      <c r="G1827" s="12" t="s">
        <v>1816</v>
      </c>
      <c r="H1827" s="12" t="s">
        <v>1725</v>
      </c>
      <c r="I1827" s="12" t="s">
        <v>3116</v>
      </c>
      <c r="J1827" s="12">
        <v>0</v>
      </c>
      <c r="L1827" s="12" t="s">
        <v>3117</v>
      </c>
      <c r="M1827" s="12" t="s">
        <v>3118</v>
      </c>
    </row>
    <row r="1828" spans="1:13" x14ac:dyDescent="0.25">
      <c r="A1828" s="12">
        <v>14961</v>
      </c>
      <c r="B1828" s="12" t="s">
        <v>2136</v>
      </c>
      <c r="C1828" s="12" t="s">
        <v>56</v>
      </c>
      <c r="D1828" s="12" t="s">
        <v>1722</v>
      </c>
      <c r="E1828" s="12" t="s">
        <v>3282</v>
      </c>
      <c r="F1828" s="12" t="s">
        <v>1817</v>
      </c>
      <c r="G1828" s="12" t="s">
        <v>1816</v>
      </c>
      <c r="H1828" s="12" t="s">
        <v>1725</v>
      </c>
      <c r="I1828" s="12" t="s">
        <v>3116</v>
      </c>
      <c r="J1828" s="12">
        <v>0</v>
      </c>
      <c r="L1828" s="12" t="s">
        <v>3117</v>
      </c>
      <c r="M1828" s="12" t="s">
        <v>3118</v>
      </c>
    </row>
    <row r="1829" spans="1:13" x14ac:dyDescent="0.25">
      <c r="A1829" s="12">
        <v>22591</v>
      </c>
      <c r="B1829" s="12" t="s">
        <v>4862</v>
      </c>
      <c r="C1829" s="12" t="s">
        <v>78</v>
      </c>
      <c r="D1829" s="12" t="s">
        <v>1722</v>
      </c>
      <c r="E1829" s="12" t="s">
        <v>3146</v>
      </c>
      <c r="F1829" s="12" t="s">
        <v>1979</v>
      </c>
      <c r="G1829" s="12" t="s">
        <v>1721</v>
      </c>
      <c r="H1829" s="12" t="s">
        <v>1720</v>
      </c>
      <c r="I1829" s="12" t="s">
        <v>3116</v>
      </c>
      <c r="J1829" s="12">
        <v>0</v>
      </c>
      <c r="L1829" s="12" t="s">
        <v>3122</v>
      </c>
      <c r="M1829" s="12" t="s">
        <v>3118</v>
      </c>
    </row>
    <row r="1830" spans="1:13" x14ac:dyDescent="0.25">
      <c r="A1830" s="12">
        <v>14926</v>
      </c>
      <c r="B1830" s="12" t="s">
        <v>4863</v>
      </c>
      <c r="C1830" s="12" t="s">
        <v>27</v>
      </c>
      <c r="D1830" s="12" t="s">
        <v>1722</v>
      </c>
      <c r="E1830" s="12" t="s">
        <v>3642</v>
      </c>
      <c r="F1830" s="12" t="s">
        <v>1761</v>
      </c>
      <c r="G1830" s="12" t="s">
        <v>1762</v>
      </c>
      <c r="H1830" s="12" t="s">
        <v>1782</v>
      </c>
      <c r="I1830" s="12" t="s">
        <v>1762</v>
      </c>
      <c r="J1830" s="12">
        <v>0</v>
      </c>
      <c r="L1830" s="12" t="s">
        <v>4064</v>
      </c>
      <c r="M1830" s="12" t="s">
        <v>3118</v>
      </c>
    </row>
    <row r="1831" spans="1:13" x14ac:dyDescent="0.25">
      <c r="A1831" s="12">
        <v>14928</v>
      </c>
      <c r="B1831" s="12" t="s">
        <v>2138</v>
      </c>
      <c r="C1831" s="12" t="s">
        <v>27</v>
      </c>
      <c r="D1831" s="12" t="s">
        <v>1722</v>
      </c>
      <c r="E1831" s="12" t="s">
        <v>3146</v>
      </c>
      <c r="F1831" s="12" t="s">
        <v>1829</v>
      </c>
      <c r="G1831" s="12" t="s">
        <v>1814</v>
      </c>
      <c r="H1831" s="12" t="s">
        <v>1764</v>
      </c>
      <c r="I1831" s="12" t="s">
        <v>3131</v>
      </c>
      <c r="J1831" s="12">
        <v>0</v>
      </c>
      <c r="L1831" s="12" t="s">
        <v>4864</v>
      </c>
      <c r="M1831" s="12" t="s">
        <v>3118</v>
      </c>
    </row>
    <row r="1832" spans="1:13" x14ac:dyDescent="0.25">
      <c r="A1832" s="12">
        <v>57307</v>
      </c>
      <c r="B1832" s="12" t="s">
        <v>4865</v>
      </c>
      <c r="C1832" s="12" t="s">
        <v>27</v>
      </c>
      <c r="D1832" s="12" t="s">
        <v>1722</v>
      </c>
      <c r="E1832" s="12" t="s">
        <v>3124</v>
      </c>
      <c r="F1832" s="12" t="s">
        <v>1882</v>
      </c>
      <c r="G1832" s="12" t="s">
        <v>1765</v>
      </c>
      <c r="H1832" s="12" t="s">
        <v>1764</v>
      </c>
      <c r="I1832" s="12" t="s">
        <v>3116</v>
      </c>
      <c r="J1832" s="12">
        <v>0</v>
      </c>
      <c r="L1832" s="12" t="s">
        <v>3417</v>
      </c>
      <c r="M1832" s="12" t="s">
        <v>3118</v>
      </c>
    </row>
    <row r="1833" spans="1:13" x14ac:dyDescent="0.25">
      <c r="A1833" s="12">
        <v>51792</v>
      </c>
      <c r="B1833" s="12" t="s">
        <v>435</v>
      </c>
      <c r="C1833" s="12" t="s">
        <v>59</v>
      </c>
      <c r="D1833" s="12" t="s">
        <v>1722</v>
      </c>
      <c r="E1833" s="12" t="s">
        <v>3134</v>
      </c>
      <c r="F1833" s="12" t="s">
        <v>1738</v>
      </c>
      <c r="G1833" s="12" t="s">
        <v>1739</v>
      </c>
      <c r="H1833" s="12" t="s">
        <v>1720</v>
      </c>
      <c r="I1833" s="12" t="s">
        <v>3232</v>
      </c>
      <c r="J1833" s="12">
        <v>0</v>
      </c>
      <c r="L1833" s="12" t="s">
        <v>3216</v>
      </c>
      <c r="M1833" s="12" t="s">
        <v>3118</v>
      </c>
    </row>
    <row r="1834" spans="1:13" x14ac:dyDescent="0.25">
      <c r="A1834" s="12">
        <v>73347</v>
      </c>
      <c r="B1834" s="12" t="s">
        <v>4866</v>
      </c>
      <c r="C1834" s="12" t="s">
        <v>213</v>
      </c>
      <c r="D1834" s="12" t="s">
        <v>1722</v>
      </c>
      <c r="E1834" s="12" t="s">
        <v>3134</v>
      </c>
      <c r="F1834" s="12" t="s">
        <v>1877</v>
      </c>
      <c r="G1834" s="12" t="s">
        <v>1878</v>
      </c>
      <c r="H1834" s="12" t="s">
        <v>1756</v>
      </c>
      <c r="I1834" s="12" t="s">
        <v>3116</v>
      </c>
      <c r="J1834" s="12">
        <v>0</v>
      </c>
      <c r="L1834" s="12" t="s">
        <v>4867</v>
      </c>
      <c r="M1834" s="12" t="s">
        <v>3118</v>
      </c>
    </row>
    <row r="1835" spans="1:13" x14ac:dyDescent="0.25">
      <c r="A1835" s="12">
        <v>829397</v>
      </c>
      <c r="B1835" s="12" t="s">
        <v>4868</v>
      </c>
      <c r="C1835" s="12" t="s">
        <v>43</v>
      </c>
      <c r="D1835" s="12" t="s">
        <v>1722</v>
      </c>
      <c r="E1835" s="12" t="s">
        <v>3458</v>
      </c>
      <c r="F1835" s="12" t="s">
        <v>1908</v>
      </c>
      <c r="G1835" s="12" t="s">
        <v>1909</v>
      </c>
      <c r="H1835" s="12" t="s">
        <v>1725</v>
      </c>
      <c r="I1835" s="12" t="s">
        <v>3116</v>
      </c>
      <c r="J1835" s="12">
        <v>0</v>
      </c>
      <c r="M1835" s="12" t="s">
        <v>3118</v>
      </c>
    </row>
    <row r="1836" spans="1:13" x14ac:dyDescent="0.25">
      <c r="A1836" s="12">
        <v>15097</v>
      </c>
      <c r="B1836" s="12" t="s">
        <v>666</v>
      </c>
      <c r="C1836" s="12" t="s">
        <v>27</v>
      </c>
      <c r="D1836" s="12" t="s">
        <v>1722</v>
      </c>
      <c r="E1836" s="12" t="s">
        <v>3128</v>
      </c>
      <c r="F1836" s="12" t="s">
        <v>1817</v>
      </c>
      <c r="G1836" s="12" t="s">
        <v>1816</v>
      </c>
      <c r="H1836" s="12" t="s">
        <v>1725</v>
      </c>
      <c r="I1836" s="12" t="s">
        <v>3116</v>
      </c>
      <c r="J1836" s="12">
        <v>0</v>
      </c>
      <c r="L1836" s="12" t="s">
        <v>3117</v>
      </c>
      <c r="M1836" s="12" t="s">
        <v>3118</v>
      </c>
    </row>
    <row r="1837" spans="1:13" x14ac:dyDescent="0.25">
      <c r="A1837" s="12">
        <v>61400</v>
      </c>
      <c r="B1837" s="12" t="s">
        <v>4869</v>
      </c>
      <c r="C1837" s="12" t="s">
        <v>107</v>
      </c>
      <c r="D1837" s="12" t="s">
        <v>1722</v>
      </c>
      <c r="E1837" s="12" t="s">
        <v>3124</v>
      </c>
      <c r="F1837" s="12" t="s">
        <v>1881</v>
      </c>
      <c r="G1837" s="12" t="s">
        <v>1849</v>
      </c>
      <c r="H1837" s="12" t="s">
        <v>1819</v>
      </c>
      <c r="I1837" s="12" t="s">
        <v>3126</v>
      </c>
      <c r="J1837" s="12">
        <v>0</v>
      </c>
      <c r="L1837" s="12" t="s">
        <v>4870</v>
      </c>
      <c r="M1837" s="12" t="s">
        <v>4871</v>
      </c>
    </row>
    <row r="1838" spans="1:13" x14ac:dyDescent="0.25">
      <c r="A1838" s="12">
        <v>15132</v>
      </c>
      <c r="B1838" s="12" t="s">
        <v>2135</v>
      </c>
      <c r="C1838" s="12" t="s">
        <v>27</v>
      </c>
      <c r="D1838" s="12" t="s">
        <v>1722</v>
      </c>
      <c r="E1838" s="12" t="s">
        <v>3146</v>
      </c>
      <c r="F1838" s="12" t="s">
        <v>1788</v>
      </c>
      <c r="G1838" s="12" t="s">
        <v>1762</v>
      </c>
      <c r="H1838" s="12" t="s">
        <v>1782</v>
      </c>
      <c r="I1838" s="12" t="s">
        <v>3116</v>
      </c>
      <c r="J1838" s="12">
        <v>0</v>
      </c>
      <c r="L1838" s="12" t="s">
        <v>3117</v>
      </c>
      <c r="M1838" s="12" t="s">
        <v>3118</v>
      </c>
    </row>
    <row r="1839" spans="1:13" x14ac:dyDescent="0.25">
      <c r="A1839" s="12">
        <v>56596</v>
      </c>
      <c r="B1839" s="12" t="s">
        <v>4872</v>
      </c>
      <c r="C1839" s="12" t="s">
        <v>213</v>
      </c>
      <c r="D1839" s="12" t="s">
        <v>1722</v>
      </c>
      <c r="E1839" s="12" t="s">
        <v>3769</v>
      </c>
      <c r="F1839" s="12" t="s">
        <v>1848</v>
      </c>
      <c r="G1839" s="12" t="s">
        <v>1849</v>
      </c>
      <c r="H1839" s="12" t="s">
        <v>1819</v>
      </c>
      <c r="I1839" s="12" t="s">
        <v>3126</v>
      </c>
      <c r="J1839" s="12">
        <v>0</v>
      </c>
      <c r="L1839" s="12" t="s">
        <v>3419</v>
      </c>
      <c r="M1839" s="12" t="s">
        <v>3118</v>
      </c>
    </row>
    <row r="1840" spans="1:13" x14ac:dyDescent="0.25">
      <c r="A1840" s="12">
        <v>830760</v>
      </c>
      <c r="B1840" s="12" t="s">
        <v>4873</v>
      </c>
      <c r="C1840" s="12" t="s">
        <v>432</v>
      </c>
      <c r="D1840" s="12" t="s">
        <v>1722</v>
      </c>
      <c r="E1840" s="12" t="s">
        <v>3190</v>
      </c>
      <c r="F1840" s="12" t="s">
        <v>2085</v>
      </c>
      <c r="G1840" s="12" t="s">
        <v>1849</v>
      </c>
      <c r="H1840" s="12" t="s">
        <v>1819</v>
      </c>
      <c r="I1840" s="12" t="s">
        <v>3126</v>
      </c>
      <c r="J1840" s="12">
        <v>0</v>
      </c>
      <c r="M1840" s="12" t="s">
        <v>3118</v>
      </c>
    </row>
    <row r="1841" spans="1:13" x14ac:dyDescent="0.25">
      <c r="A1841" s="12">
        <v>70212</v>
      </c>
      <c r="B1841" s="12" t="s">
        <v>4874</v>
      </c>
      <c r="C1841" s="12" t="s">
        <v>3747</v>
      </c>
      <c r="D1841" s="12" t="s">
        <v>1722</v>
      </c>
      <c r="E1841" s="12" t="s">
        <v>3143</v>
      </c>
      <c r="F1841" s="12" t="s">
        <v>1876</v>
      </c>
      <c r="G1841" s="12" t="s">
        <v>1849</v>
      </c>
      <c r="H1841" s="12" t="s">
        <v>1819</v>
      </c>
      <c r="I1841" s="12" t="s">
        <v>3126</v>
      </c>
      <c r="J1841" s="12">
        <v>0</v>
      </c>
      <c r="L1841" s="12" t="s">
        <v>4875</v>
      </c>
      <c r="M1841" s="12" t="s">
        <v>4876</v>
      </c>
    </row>
    <row r="1842" spans="1:13" x14ac:dyDescent="0.25">
      <c r="A1842" s="12">
        <v>15169</v>
      </c>
      <c r="B1842" s="12" t="s">
        <v>436</v>
      </c>
      <c r="C1842" s="12" t="s">
        <v>27</v>
      </c>
      <c r="D1842" s="12" t="s">
        <v>1722</v>
      </c>
      <c r="E1842" s="12" t="s">
        <v>3128</v>
      </c>
      <c r="I1842" s="12" t="s">
        <v>3116</v>
      </c>
      <c r="J1842" s="12">
        <v>0</v>
      </c>
      <c r="L1842" s="12" t="s">
        <v>3117</v>
      </c>
      <c r="M1842" s="12" t="s">
        <v>3118</v>
      </c>
    </row>
    <row r="1843" spans="1:13" x14ac:dyDescent="0.25">
      <c r="A1843" s="12">
        <v>70423</v>
      </c>
      <c r="B1843" s="12" t="s">
        <v>4877</v>
      </c>
      <c r="C1843" s="12" t="s">
        <v>43</v>
      </c>
      <c r="D1843" s="12" t="s">
        <v>1722</v>
      </c>
      <c r="E1843" s="12" t="s">
        <v>3121</v>
      </c>
      <c r="F1843" s="12" t="s">
        <v>1908</v>
      </c>
      <c r="G1843" s="12" t="s">
        <v>1909</v>
      </c>
      <c r="H1843" s="12" t="s">
        <v>1725</v>
      </c>
      <c r="I1843" s="12" t="s">
        <v>3116</v>
      </c>
      <c r="J1843" s="12">
        <v>0</v>
      </c>
      <c r="L1843" s="12" t="s">
        <v>3157</v>
      </c>
      <c r="M1843" s="12" t="s">
        <v>3118</v>
      </c>
    </row>
    <row r="1844" spans="1:13" x14ac:dyDescent="0.25">
      <c r="A1844" s="12">
        <v>28988</v>
      </c>
      <c r="B1844" s="12" t="s">
        <v>4878</v>
      </c>
      <c r="C1844" s="12" t="s">
        <v>208</v>
      </c>
      <c r="D1844" s="12" t="s">
        <v>1722</v>
      </c>
      <c r="E1844" s="12" t="s">
        <v>3190</v>
      </c>
      <c r="F1844" s="12" t="s">
        <v>1730</v>
      </c>
      <c r="G1844" s="12" t="s">
        <v>1731</v>
      </c>
      <c r="H1844" s="12" t="s">
        <v>1720</v>
      </c>
      <c r="I1844" s="12" t="s">
        <v>3116</v>
      </c>
      <c r="J1844" s="12">
        <v>0</v>
      </c>
      <c r="L1844" s="12" t="s">
        <v>3122</v>
      </c>
      <c r="M1844" s="12" t="s">
        <v>3118</v>
      </c>
    </row>
    <row r="1845" spans="1:13" x14ac:dyDescent="0.25">
      <c r="A1845" s="12">
        <v>70244</v>
      </c>
      <c r="B1845" s="12" t="s">
        <v>4879</v>
      </c>
      <c r="C1845" s="12" t="s">
        <v>43</v>
      </c>
      <c r="D1845" s="12" t="s">
        <v>1722</v>
      </c>
      <c r="E1845" s="12" t="s">
        <v>3125</v>
      </c>
      <c r="F1845" s="12" t="s">
        <v>1728</v>
      </c>
      <c r="G1845" s="12" t="s">
        <v>1729</v>
      </c>
      <c r="H1845" s="12" t="s">
        <v>1720</v>
      </c>
      <c r="I1845" s="12" t="s">
        <v>3116</v>
      </c>
      <c r="J1845" s="12">
        <v>0</v>
      </c>
      <c r="M1845" s="12" t="s">
        <v>3118</v>
      </c>
    </row>
    <row r="1846" spans="1:13" x14ac:dyDescent="0.25">
      <c r="A1846" s="12">
        <v>15187</v>
      </c>
      <c r="B1846" s="12" t="s">
        <v>667</v>
      </c>
      <c r="C1846" s="12" t="s">
        <v>668</v>
      </c>
      <c r="D1846" s="12" t="s">
        <v>1722</v>
      </c>
      <c r="E1846" s="12" t="s">
        <v>3128</v>
      </c>
      <c r="F1846" s="12" t="s">
        <v>1941</v>
      </c>
      <c r="G1846" s="12" t="s">
        <v>1867</v>
      </c>
      <c r="H1846" s="12" t="s">
        <v>1725</v>
      </c>
      <c r="I1846" s="12" t="s">
        <v>3116</v>
      </c>
      <c r="J1846" s="12">
        <v>0</v>
      </c>
      <c r="L1846" s="12" t="s">
        <v>3117</v>
      </c>
      <c r="M1846" s="12" t="s">
        <v>3118</v>
      </c>
    </row>
    <row r="1847" spans="1:13" x14ac:dyDescent="0.25">
      <c r="A1847" s="12">
        <v>15134</v>
      </c>
      <c r="B1847" s="12" t="s">
        <v>2436</v>
      </c>
      <c r="C1847" s="12" t="s">
        <v>31</v>
      </c>
      <c r="D1847" s="12" t="s">
        <v>1722</v>
      </c>
      <c r="E1847" s="12" t="s">
        <v>3652</v>
      </c>
      <c r="F1847" s="12" t="s">
        <v>1908</v>
      </c>
      <c r="G1847" s="12" t="s">
        <v>1909</v>
      </c>
      <c r="H1847" s="12" t="s">
        <v>1725</v>
      </c>
      <c r="I1847" s="12" t="s">
        <v>3116</v>
      </c>
      <c r="J1847" s="12">
        <v>0</v>
      </c>
      <c r="L1847" s="12" t="s">
        <v>4880</v>
      </c>
      <c r="M1847" s="12" t="s">
        <v>3118</v>
      </c>
    </row>
    <row r="1848" spans="1:13" x14ac:dyDescent="0.25">
      <c r="A1848" s="12">
        <v>15282</v>
      </c>
      <c r="B1848" s="12" t="s">
        <v>437</v>
      </c>
      <c r="C1848" s="12" t="s">
        <v>21</v>
      </c>
      <c r="D1848" s="12" t="s">
        <v>1722</v>
      </c>
      <c r="E1848" s="12" t="s">
        <v>3128</v>
      </c>
      <c r="F1848" s="12" t="s">
        <v>1815</v>
      </c>
      <c r="G1848" s="12" t="s">
        <v>1816</v>
      </c>
      <c r="H1848" s="12" t="s">
        <v>1725</v>
      </c>
      <c r="I1848" s="12" t="s">
        <v>3116</v>
      </c>
      <c r="J1848" s="12">
        <v>0</v>
      </c>
      <c r="L1848" s="12" t="s">
        <v>3140</v>
      </c>
      <c r="M1848" s="12" t="s">
        <v>3118</v>
      </c>
    </row>
    <row r="1849" spans="1:13" x14ac:dyDescent="0.25">
      <c r="A1849" s="12">
        <v>1652</v>
      </c>
      <c r="B1849" s="12" t="s">
        <v>438</v>
      </c>
      <c r="C1849" s="12" t="s">
        <v>116</v>
      </c>
      <c r="D1849" s="12" t="s">
        <v>1722</v>
      </c>
      <c r="E1849" s="12" t="s">
        <v>3207</v>
      </c>
      <c r="F1849" s="12" t="s">
        <v>1784</v>
      </c>
      <c r="G1849" s="12" t="s">
        <v>1785</v>
      </c>
      <c r="H1849" s="12" t="s">
        <v>1725</v>
      </c>
      <c r="I1849" s="12" t="s">
        <v>3116</v>
      </c>
      <c r="J1849" s="12">
        <v>0</v>
      </c>
      <c r="L1849" s="12" t="s">
        <v>4881</v>
      </c>
      <c r="M1849" s="12" t="s">
        <v>4882</v>
      </c>
    </row>
    <row r="1850" spans="1:13" x14ac:dyDescent="0.25">
      <c r="A1850" s="12">
        <v>15306</v>
      </c>
      <c r="B1850" s="12" t="s">
        <v>1299</v>
      </c>
      <c r="C1850" s="12" t="s">
        <v>27</v>
      </c>
      <c r="D1850" s="12" t="s">
        <v>1722</v>
      </c>
      <c r="E1850" s="12" t="s">
        <v>3128</v>
      </c>
      <c r="F1850" s="12" t="s">
        <v>1817</v>
      </c>
      <c r="G1850" s="12" t="s">
        <v>1816</v>
      </c>
      <c r="H1850" s="12" t="s">
        <v>1725</v>
      </c>
      <c r="I1850" s="12" t="s">
        <v>3116</v>
      </c>
      <c r="J1850" s="12">
        <v>0</v>
      </c>
      <c r="L1850" s="12" t="s">
        <v>3117</v>
      </c>
      <c r="M1850" s="12" t="s">
        <v>3118</v>
      </c>
    </row>
    <row r="1851" spans="1:13" x14ac:dyDescent="0.25">
      <c r="A1851" s="12">
        <v>15283</v>
      </c>
      <c r="B1851" s="12" t="s">
        <v>2134</v>
      </c>
      <c r="C1851" s="12" t="s">
        <v>21</v>
      </c>
      <c r="D1851" s="12" t="s">
        <v>1722</v>
      </c>
      <c r="E1851" s="12" t="s">
        <v>3146</v>
      </c>
      <c r="F1851" s="12" t="s">
        <v>1817</v>
      </c>
      <c r="G1851" s="12" t="s">
        <v>1816</v>
      </c>
      <c r="H1851" s="12" t="s">
        <v>1725</v>
      </c>
      <c r="I1851" s="12" t="s">
        <v>3116</v>
      </c>
      <c r="J1851" s="12">
        <v>0</v>
      </c>
      <c r="L1851" s="12" t="s">
        <v>3117</v>
      </c>
      <c r="M1851" s="12" t="s">
        <v>3118</v>
      </c>
    </row>
    <row r="1852" spans="1:13" x14ac:dyDescent="0.25">
      <c r="A1852" s="12">
        <v>15309</v>
      </c>
      <c r="B1852" s="12" t="s">
        <v>439</v>
      </c>
      <c r="C1852" s="12" t="s">
        <v>92</v>
      </c>
      <c r="D1852" s="12" t="s">
        <v>1722</v>
      </c>
      <c r="E1852" s="12" t="s">
        <v>3162</v>
      </c>
      <c r="F1852" s="12" t="s">
        <v>1735</v>
      </c>
      <c r="G1852" s="12" t="s">
        <v>1721</v>
      </c>
      <c r="H1852" s="12" t="s">
        <v>1720</v>
      </c>
      <c r="I1852" s="12" t="s">
        <v>3116</v>
      </c>
      <c r="J1852" s="12">
        <v>0</v>
      </c>
      <c r="L1852" s="12" t="s">
        <v>3329</v>
      </c>
      <c r="M1852" s="12" t="s">
        <v>3118</v>
      </c>
    </row>
    <row r="1853" spans="1:13" x14ac:dyDescent="0.25">
      <c r="A1853" s="12">
        <v>40574</v>
      </c>
      <c r="B1853" s="12" t="s">
        <v>4883</v>
      </c>
      <c r="C1853" s="12" t="s">
        <v>27</v>
      </c>
      <c r="D1853" s="12" t="s">
        <v>1722</v>
      </c>
      <c r="E1853" s="12" t="s">
        <v>3150</v>
      </c>
      <c r="F1853" s="12" t="s">
        <v>1941</v>
      </c>
      <c r="G1853" s="12" t="s">
        <v>1867</v>
      </c>
      <c r="H1853" s="12" t="s">
        <v>1725</v>
      </c>
      <c r="I1853" s="12" t="s">
        <v>3116</v>
      </c>
      <c r="J1853" s="12">
        <v>0</v>
      </c>
      <c r="M1853" s="12" t="s">
        <v>3118</v>
      </c>
    </row>
    <row r="1854" spans="1:13" x14ac:dyDescent="0.25">
      <c r="A1854" s="12">
        <v>15288</v>
      </c>
      <c r="B1854" s="12" t="s">
        <v>4884</v>
      </c>
      <c r="C1854" s="12" t="s">
        <v>76</v>
      </c>
      <c r="D1854" s="12" t="s">
        <v>1722</v>
      </c>
      <c r="E1854" s="12" t="s">
        <v>3868</v>
      </c>
      <c r="F1854" s="12" t="s">
        <v>1903</v>
      </c>
      <c r="G1854" s="12" t="s">
        <v>1803</v>
      </c>
      <c r="H1854" s="12" t="s">
        <v>1725</v>
      </c>
      <c r="I1854" s="12" t="s">
        <v>3116</v>
      </c>
      <c r="J1854" s="12">
        <v>0</v>
      </c>
      <c r="L1854" s="12" t="s">
        <v>3466</v>
      </c>
      <c r="M1854" s="12" t="s">
        <v>3118</v>
      </c>
    </row>
    <row r="1855" spans="1:13" x14ac:dyDescent="0.25">
      <c r="A1855" s="12">
        <v>44303</v>
      </c>
      <c r="B1855" s="12" t="s">
        <v>4885</v>
      </c>
      <c r="C1855" s="12" t="s">
        <v>1122</v>
      </c>
      <c r="D1855" s="12" t="s">
        <v>1722</v>
      </c>
      <c r="E1855" s="12" t="s">
        <v>3119</v>
      </c>
      <c r="F1855" s="12" t="s">
        <v>1775</v>
      </c>
      <c r="G1855" s="12" t="s">
        <v>1743</v>
      </c>
      <c r="H1855" s="12" t="s">
        <v>1720</v>
      </c>
      <c r="I1855" s="12" t="s">
        <v>3351</v>
      </c>
      <c r="J1855" s="12">
        <v>0</v>
      </c>
      <c r="L1855" s="12" t="s">
        <v>4886</v>
      </c>
      <c r="M1855" s="12" t="s">
        <v>4887</v>
      </c>
    </row>
    <row r="1856" spans="1:13" x14ac:dyDescent="0.25">
      <c r="A1856" s="12">
        <v>51121</v>
      </c>
      <c r="B1856" s="12" t="s">
        <v>4888</v>
      </c>
      <c r="C1856" s="12" t="s">
        <v>1122</v>
      </c>
      <c r="D1856" s="12" t="s">
        <v>1722</v>
      </c>
      <c r="E1856" s="12" t="s">
        <v>3211</v>
      </c>
      <c r="F1856" s="12" t="s">
        <v>1771</v>
      </c>
      <c r="G1856" s="12" t="s">
        <v>1721</v>
      </c>
      <c r="H1856" s="12" t="s">
        <v>1720</v>
      </c>
      <c r="I1856" s="12" t="s">
        <v>3116</v>
      </c>
      <c r="J1856" s="12">
        <v>0</v>
      </c>
      <c r="M1856" s="12" t="s">
        <v>3118</v>
      </c>
    </row>
    <row r="1857" spans="1:13" x14ac:dyDescent="0.25">
      <c r="A1857" s="12">
        <v>48440</v>
      </c>
      <c r="B1857" s="12" t="s">
        <v>1946</v>
      </c>
      <c r="C1857" s="12" t="s">
        <v>1122</v>
      </c>
      <c r="D1857" s="12" t="s">
        <v>1722</v>
      </c>
      <c r="E1857" s="12" t="s">
        <v>3130</v>
      </c>
      <c r="F1857" s="12" t="s">
        <v>1775</v>
      </c>
      <c r="G1857" s="12" t="s">
        <v>1743</v>
      </c>
      <c r="H1857" s="12" t="s">
        <v>1720</v>
      </c>
      <c r="I1857" s="12" t="s">
        <v>3351</v>
      </c>
      <c r="J1857" s="12">
        <v>0</v>
      </c>
      <c r="L1857" s="12" t="s">
        <v>3144</v>
      </c>
      <c r="M1857" s="12" t="s">
        <v>3118</v>
      </c>
    </row>
    <row r="1858" spans="1:13" x14ac:dyDescent="0.25">
      <c r="A1858" s="12">
        <v>70029</v>
      </c>
      <c r="B1858" s="12" t="s">
        <v>4889</v>
      </c>
      <c r="C1858" s="12" t="s">
        <v>1122</v>
      </c>
      <c r="D1858" s="12" t="s">
        <v>1722</v>
      </c>
      <c r="E1858" s="12" t="s">
        <v>3211</v>
      </c>
      <c r="F1858" s="12" t="s">
        <v>1876</v>
      </c>
      <c r="G1858" s="12" t="s">
        <v>1849</v>
      </c>
      <c r="H1858" s="12" t="s">
        <v>1819</v>
      </c>
      <c r="I1858" s="12" t="s">
        <v>3126</v>
      </c>
      <c r="J1858" s="12">
        <v>0</v>
      </c>
      <c r="L1858" s="12" t="s">
        <v>4890</v>
      </c>
      <c r="M1858" s="12" t="s">
        <v>4891</v>
      </c>
    </row>
    <row r="1859" spans="1:13" x14ac:dyDescent="0.25">
      <c r="A1859" s="12">
        <v>44339</v>
      </c>
      <c r="B1859" s="12" t="s">
        <v>4892</v>
      </c>
      <c r="C1859" s="12" t="s">
        <v>485</v>
      </c>
      <c r="D1859" s="12" t="s">
        <v>1722</v>
      </c>
      <c r="E1859" s="12" t="s">
        <v>3146</v>
      </c>
      <c r="F1859" s="12" t="s">
        <v>1791</v>
      </c>
      <c r="G1859" s="12" t="s">
        <v>1792</v>
      </c>
      <c r="H1859" s="12" t="s">
        <v>1822</v>
      </c>
      <c r="I1859" s="12" t="s">
        <v>3340</v>
      </c>
      <c r="J1859" s="12">
        <v>0</v>
      </c>
      <c r="L1859" s="12" t="s">
        <v>4893</v>
      </c>
      <c r="M1859" s="12" t="s">
        <v>3118</v>
      </c>
    </row>
    <row r="1860" spans="1:13" x14ac:dyDescent="0.25">
      <c r="A1860" s="12">
        <v>15297</v>
      </c>
      <c r="B1860" s="12" t="s">
        <v>440</v>
      </c>
      <c r="C1860" s="12" t="s">
        <v>441</v>
      </c>
      <c r="D1860" s="12" t="s">
        <v>1722</v>
      </c>
      <c r="E1860" s="12" t="s">
        <v>3128</v>
      </c>
      <c r="F1860" s="12" t="s">
        <v>2070</v>
      </c>
      <c r="G1860" s="12" t="s">
        <v>2071</v>
      </c>
      <c r="H1860" s="12" t="s">
        <v>1864</v>
      </c>
      <c r="I1860" s="12" t="s">
        <v>3116</v>
      </c>
      <c r="J1860" s="12">
        <v>0</v>
      </c>
      <c r="L1860" s="12" t="s">
        <v>4894</v>
      </c>
      <c r="M1860" s="12" t="s">
        <v>3118</v>
      </c>
    </row>
    <row r="1861" spans="1:13" x14ac:dyDescent="0.25">
      <c r="A1861" s="12">
        <v>15294</v>
      </c>
      <c r="B1861" s="12" t="s">
        <v>1303</v>
      </c>
      <c r="C1861" s="12" t="s">
        <v>441</v>
      </c>
      <c r="D1861" s="12" t="s">
        <v>1722</v>
      </c>
      <c r="E1861" s="12" t="s">
        <v>3172</v>
      </c>
      <c r="F1861" s="12" t="s">
        <v>1863</v>
      </c>
      <c r="G1861" s="12" t="s">
        <v>1865</v>
      </c>
      <c r="H1861" s="12" t="s">
        <v>1864</v>
      </c>
      <c r="I1861" s="12" t="s">
        <v>3240</v>
      </c>
      <c r="J1861" s="12">
        <v>0</v>
      </c>
      <c r="L1861" s="12" t="s">
        <v>4895</v>
      </c>
      <c r="M1861" s="12" t="s">
        <v>3118</v>
      </c>
    </row>
    <row r="1862" spans="1:13" x14ac:dyDescent="0.25">
      <c r="A1862" s="12">
        <v>37091</v>
      </c>
      <c r="B1862" s="12" t="s">
        <v>442</v>
      </c>
      <c r="C1862" s="12" t="s">
        <v>441</v>
      </c>
      <c r="D1862" s="12" t="s">
        <v>1722</v>
      </c>
      <c r="E1862" s="12" t="s">
        <v>3128</v>
      </c>
      <c r="F1862" s="12" t="s">
        <v>1807</v>
      </c>
      <c r="G1862" s="12" t="s">
        <v>1762</v>
      </c>
      <c r="H1862" s="12" t="s">
        <v>1782</v>
      </c>
      <c r="I1862" s="12" t="s">
        <v>1762</v>
      </c>
      <c r="J1862" s="12">
        <v>0</v>
      </c>
      <c r="L1862" s="12" t="s">
        <v>4896</v>
      </c>
      <c r="M1862" s="12" t="s">
        <v>3118</v>
      </c>
    </row>
    <row r="1863" spans="1:13" x14ac:dyDescent="0.25">
      <c r="A1863" s="12">
        <v>15271</v>
      </c>
      <c r="B1863" s="12" t="s">
        <v>1304</v>
      </c>
      <c r="C1863" s="12" t="s">
        <v>27</v>
      </c>
      <c r="D1863" s="12" t="s">
        <v>1722</v>
      </c>
      <c r="E1863" s="12" t="s">
        <v>3128</v>
      </c>
      <c r="F1863" s="12" t="s">
        <v>1830</v>
      </c>
      <c r="G1863" s="12" t="s">
        <v>1831</v>
      </c>
      <c r="H1863" s="12" t="s">
        <v>1827</v>
      </c>
      <c r="J1863" s="12">
        <v>0</v>
      </c>
      <c r="L1863" s="12" t="s">
        <v>3839</v>
      </c>
      <c r="M1863" s="12" t="s">
        <v>3118</v>
      </c>
    </row>
    <row r="1864" spans="1:13" x14ac:dyDescent="0.25">
      <c r="A1864" s="12">
        <v>59917</v>
      </c>
      <c r="B1864" s="12" t="s">
        <v>4897</v>
      </c>
      <c r="C1864" s="12" t="s">
        <v>172</v>
      </c>
      <c r="D1864" s="12" t="s">
        <v>1722</v>
      </c>
      <c r="E1864" s="12" t="s">
        <v>3128</v>
      </c>
      <c r="F1864" s="12" t="s">
        <v>1876</v>
      </c>
      <c r="G1864" s="12" t="s">
        <v>1849</v>
      </c>
      <c r="H1864" s="12" t="s">
        <v>1819</v>
      </c>
      <c r="I1864" s="12" t="s">
        <v>3126</v>
      </c>
      <c r="J1864" s="12">
        <v>0</v>
      </c>
      <c r="L1864" s="12" t="s">
        <v>3743</v>
      </c>
      <c r="M1864" s="12" t="s">
        <v>3118</v>
      </c>
    </row>
    <row r="1865" spans="1:13" x14ac:dyDescent="0.25">
      <c r="A1865" s="12">
        <v>15345</v>
      </c>
      <c r="B1865" s="12" t="s">
        <v>1305</v>
      </c>
      <c r="C1865" s="12" t="s">
        <v>31</v>
      </c>
      <c r="D1865" s="12" t="s">
        <v>1722</v>
      </c>
      <c r="E1865" s="12" t="s">
        <v>3128</v>
      </c>
      <c r="F1865" s="12" t="s">
        <v>2014</v>
      </c>
      <c r="G1865" s="12" t="s">
        <v>1834</v>
      </c>
      <c r="H1865" s="12" t="s">
        <v>1833</v>
      </c>
      <c r="I1865" s="12" t="s">
        <v>3116</v>
      </c>
      <c r="J1865" s="12">
        <v>0</v>
      </c>
      <c r="L1865" s="12" t="s">
        <v>3117</v>
      </c>
      <c r="M1865" s="12" t="s">
        <v>3118</v>
      </c>
    </row>
    <row r="1866" spans="1:13" x14ac:dyDescent="0.25">
      <c r="A1866" s="12">
        <v>44266</v>
      </c>
      <c r="B1866" s="12" t="s">
        <v>443</v>
      </c>
      <c r="C1866" s="12" t="s">
        <v>27</v>
      </c>
      <c r="D1866" s="12" t="s">
        <v>1722</v>
      </c>
      <c r="E1866" s="12" t="s">
        <v>3128</v>
      </c>
      <c r="F1866" s="12" t="s">
        <v>1959</v>
      </c>
      <c r="G1866" s="12" t="s">
        <v>1960</v>
      </c>
      <c r="H1866" s="12" t="s">
        <v>1833</v>
      </c>
      <c r="I1866" s="12" t="s">
        <v>3116</v>
      </c>
      <c r="J1866" s="12">
        <v>0</v>
      </c>
      <c r="L1866" s="12" t="s">
        <v>3117</v>
      </c>
      <c r="M1866" s="12" t="s">
        <v>3118</v>
      </c>
    </row>
    <row r="1867" spans="1:13" x14ac:dyDescent="0.25">
      <c r="A1867" s="12">
        <v>56081</v>
      </c>
      <c r="B1867" s="12" t="s">
        <v>1899</v>
      </c>
      <c r="C1867" s="12" t="s">
        <v>59</v>
      </c>
      <c r="D1867" s="12" t="s">
        <v>1722</v>
      </c>
      <c r="E1867" s="12" t="s">
        <v>3119</v>
      </c>
      <c r="F1867" s="12" t="s">
        <v>1897</v>
      </c>
      <c r="G1867" s="12" t="s">
        <v>1898</v>
      </c>
      <c r="H1867" s="12" t="s">
        <v>1720</v>
      </c>
      <c r="I1867" s="12" t="s">
        <v>3351</v>
      </c>
      <c r="J1867" s="12">
        <v>0</v>
      </c>
      <c r="L1867" s="12" t="s">
        <v>3464</v>
      </c>
      <c r="M1867" s="12" t="s">
        <v>3118</v>
      </c>
    </row>
    <row r="1868" spans="1:13" x14ac:dyDescent="0.25">
      <c r="A1868" s="12">
        <v>15359</v>
      </c>
      <c r="B1868" s="12" t="s">
        <v>444</v>
      </c>
      <c r="C1868" s="12" t="s">
        <v>21</v>
      </c>
      <c r="D1868" s="12" t="s">
        <v>1722</v>
      </c>
      <c r="E1868" s="12" t="s">
        <v>3162</v>
      </c>
      <c r="F1868" s="12" t="s">
        <v>1788</v>
      </c>
      <c r="G1868" s="12" t="s">
        <v>1762</v>
      </c>
      <c r="H1868" s="12" t="s">
        <v>1782</v>
      </c>
      <c r="I1868" s="12" t="s">
        <v>3116</v>
      </c>
      <c r="J1868" s="12">
        <v>0</v>
      </c>
      <c r="L1868" s="12" t="s">
        <v>3117</v>
      </c>
      <c r="M1868" s="12" t="s">
        <v>3118</v>
      </c>
    </row>
    <row r="1869" spans="1:13" x14ac:dyDescent="0.25">
      <c r="A1869" s="12">
        <v>828383</v>
      </c>
      <c r="B1869" s="12" t="s">
        <v>445</v>
      </c>
      <c r="C1869" s="12" t="s">
        <v>78</v>
      </c>
      <c r="D1869" s="12" t="s">
        <v>1722</v>
      </c>
      <c r="E1869" s="12" t="s">
        <v>3375</v>
      </c>
      <c r="F1869" s="12" t="s">
        <v>1749</v>
      </c>
      <c r="G1869" s="12" t="s">
        <v>1746</v>
      </c>
      <c r="H1869" s="12" t="s">
        <v>1720</v>
      </c>
      <c r="I1869" s="12" t="s">
        <v>3116</v>
      </c>
      <c r="J1869" s="12">
        <v>0</v>
      </c>
      <c r="L1869" s="12" t="s">
        <v>3630</v>
      </c>
      <c r="M1869" s="12" t="s">
        <v>3118</v>
      </c>
    </row>
    <row r="1870" spans="1:13" x14ac:dyDescent="0.25">
      <c r="A1870" s="12">
        <v>53553</v>
      </c>
      <c r="B1870" s="12" t="s">
        <v>4898</v>
      </c>
      <c r="C1870" s="12" t="s">
        <v>4899</v>
      </c>
      <c r="D1870" s="12" t="s">
        <v>1722</v>
      </c>
      <c r="E1870" s="12" t="s">
        <v>3128</v>
      </c>
      <c r="F1870" s="12" t="s">
        <v>1815</v>
      </c>
      <c r="G1870" s="12" t="s">
        <v>1816</v>
      </c>
      <c r="H1870" s="12" t="s">
        <v>1725</v>
      </c>
      <c r="I1870" s="12" t="s">
        <v>3116</v>
      </c>
      <c r="J1870" s="12">
        <v>0</v>
      </c>
      <c r="L1870" s="12" t="s">
        <v>3117</v>
      </c>
      <c r="M1870" s="12" t="s">
        <v>3118</v>
      </c>
    </row>
    <row r="1871" spans="1:13" x14ac:dyDescent="0.25">
      <c r="A1871" s="12">
        <v>15366</v>
      </c>
      <c r="B1871" s="12" t="s">
        <v>1308</v>
      </c>
      <c r="C1871" s="12" t="s">
        <v>48</v>
      </c>
      <c r="D1871" s="12" t="s">
        <v>1722</v>
      </c>
      <c r="E1871" s="12" t="s">
        <v>3146</v>
      </c>
      <c r="F1871" s="12" t="s">
        <v>1817</v>
      </c>
      <c r="G1871" s="12" t="s">
        <v>1816</v>
      </c>
      <c r="H1871" s="12" t="s">
        <v>1725</v>
      </c>
      <c r="I1871" s="12" t="s">
        <v>3116</v>
      </c>
      <c r="J1871" s="12">
        <v>0</v>
      </c>
      <c r="L1871" s="12" t="s">
        <v>4900</v>
      </c>
      <c r="M1871" s="12" t="s">
        <v>4901</v>
      </c>
    </row>
    <row r="1872" spans="1:13" x14ac:dyDescent="0.25">
      <c r="A1872" s="12">
        <v>15350</v>
      </c>
      <c r="B1872" s="12" t="s">
        <v>2133</v>
      </c>
      <c r="C1872" s="12" t="s">
        <v>252</v>
      </c>
      <c r="D1872" s="12" t="s">
        <v>1722</v>
      </c>
      <c r="E1872" s="12" t="s">
        <v>3181</v>
      </c>
      <c r="F1872" s="12" t="s">
        <v>1737</v>
      </c>
      <c r="G1872" s="12" t="s">
        <v>1721</v>
      </c>
      <c r="H1872" s="12" t="s">
        <v>1720</v>
      </c>
      <c r="I1872" s="12" t="s">
        <v>3116</v>
      </c>
      <c r="J1872" s="12">
        <v>0</v>
      </c>
      <c r="L1872" s="12" t="s">
        <v>4538</v>
      </c>
      <c r="M1872" s="12" t="s">
        <v>3118</v>
      </c>
    </row>
    <row r="1873" spans="1:13" x14ac:dyDescent="0.25">
      <c r="A1873" s="12">
        <v>15398</v>
      </c>
      <c r="B1873" s="12" t="s">
        <v>4902</v>
      </c>
      <c r="C1873" s="12" t="s">
        <v>78</v>
      </c>
      <c r="D1873" s="12" t="s">
        <v>1722</v>
      </c>
      <c r="E1873" s="12" t="s">
        <v>3162</v>
      </c>
      <c r="F1873" s="12" t="s">
        <v>1787</v>
      </c>
      <c r="G1873" s="12" t="s">
        <v>1721</v>
      </c>
      <c r="H1873" s="12" t="s">
        <v>1720</v>
      </c>
      <c r="I1873" s="12" t="s">
        <v>3116</v>
      </c>
      <c r="J1873" s="12">
        <v>0</v>
      </c>
      <c r="L1873" s="12" t="s">
        <v>3392</v>
      </c>
      <c r="M1873" s="12" t="s">
        <v>3118</v>
      </c>
    </row>
    <row r="1874" spans="1:13" x14ac:dyDescent="0.25">
      <c r="A1874" s="12">
        <v>15419</v>
      </c>
      <c r="B1874" s="12" t="s">
        <v>446</v>
      </c>
      <c r="C1874" s="12" t="s">
        <v>27</v>
      </c>
      <c r="D1874" s="12" t="s">
        <v>1722</v>
      </c>
      <c r="E1874" s="12" t="s">
        <v>3128</v>
      </c>
      <c r="F1874" s="12" t="s">
        <v>1771</v>
      </c>
      <c r="G1874" s="12" t="s">
        <v>1721</v>
      </c>
      <c r="H1874" s="12" t="s">
        <v>1720</v>
      </c>
      <c r="I1874" s="12" t="s">
        <v>3116</v>
      </c>
      <c r="J1874" s="12">
        <v>0</v>
      </c>
      <c r="L1874" s="12" t="s">
        <v>3247</v>
      </c>
      <c r="M1874" s="12" t="s">
        <v>3118</v>
      </c>
    </row>
    <row r="1875" spans="1:13" x14ac:dyDescent="0.25">
      <c r="A1875" s="12">
        <v>21477</v>
      </c>
      <c r="B1875" s="12" t="s">
        <v>2048</v>
      </c>
      <c r="C1875" s="12" t="s">
        <v>78</v>
      </c>
      <c r="D1875" s="12" t="s">
        <v>1722</v>
      </c>
      <c r="E1875" s="12" t="s">
        <v>3276</v>
      </c>
      <c r="F1875" s="12" t="s">
        <v>1771</v>
      </c>
      <c r="G1875" s="12" t="s">
        <v>1721</v>
      </c>
      <c r="H1875" s="12" t="s">
        <v>1720</v>
      </c>
      <c r="I1875" s="12" t="s">
        <v>3116</v>
      </c>
      <c r="J1875" s="12">
        <v>0</v>
      </c>
      <c r="L1875" s="12" t="s">
        <v>3122</v>
      </c>
      <c r="M1875" s="12" t="s">
        <v>3118</v>
      </c>
    </row>
    <row r="1876" spans="1:13" x14ac:dyDescent="0.25">
      <c r="A1876" s="12">
        <v>15373</v>
      </c>
      <c r="B1876" s="12" t="s">
        <v>2439</v>
      </c>
      <c r="C1876" s="12" t="s">
        <v>56</v>
      </c>
      <c r="D1876" s="12" t="s">
        <v>1722</v>
      </c>
      <c r="E1876" s="12" t="s">
        <v>3128</v>
      </c>
      <c r="F1876" s="12" t="s">
        <v>1784</v>
      </c>
      <c r="G1876" s="12" t="s">
        <v>1785</v>
      </c>
      <c r="H1876" s="12" t="s">
        <v>1725</v>
      </c>
      <c r="I1876" s="12" t="s">
        <v>3116</v>
      </c>
      <c r="J1876" s="12">
        <v>0</v>
      </c>
      <c r="L1876" s="12" t="s">
        <v>3122</v>
      </c>
      <c r="M1876" s="12" t="s">
        <v>3118</v>
      </c>
    </row>
    <row r="1877" spans="1:13" x14ac:dyDescent="0.25">
      <c r="A1877" s="12">
        <v>15440</v>
      </c>
      <c r="B1877" s="12" t="s">
        <v>4903</v>
      </c>
      <c r="C1877" s="12" t="s">
        <v>27</v>
      </c>
      <c r="D1877" s="12" t="s">
        <v>1722</v>
      </c>
      <c r="E1877" s="12" t="s">
        <v>3130</v>
      </c>
      <c r="F1877" s="12" t="s">
        <v>2161</v>
      </c>
      <c r="G1877" s="12" t="s">
        <v>2162</v>
      </c>
      <c r="H1877" s="12" t="s">
        <v>1753</v>
      </c>
      <c r="I1877" s="12" t="s">
        <v>3116</v>
      </c>
      <c r="J1877" s="12">
        <v>0</v>
      </c>
      <c r="L1877" s="12" t="s">
        <v>4904</v>
      </c>
      <c r="M1877" s="12" t="s">
        <v>4905</v>
      </c>
    </row>
    <row r="1878" spans="1:13" x14ac:dyDescent="0.25">
      <c r="A1878" s="12">
        <v>70613</v>
      </c>
      <c r="B1878" s="12" t="s">
        <v>2785</v>
      </c>
      <c r="C1878" s="12" t="s">
        <v>43</v>
      </c>
      <c r="D1878" s="12" t="s">
        <v>1722</v>
      </c>
      <c r="E1878" s="12" t="s">
        <v>3150</v>
      </c>
      <c r="F1878" s="12" t="s">
        <v>1794</v>
      </c>
      <c r="G1878" s="12" t="s">
        <v>1792</v>
      </c>
      <c r="H1878" s="12" t="s">
        <v>1822</v>
      </c>
      <c r="I1878" s="12" t="s">
        <v>3116</v>
      </c>
      <c r="J1878" s="12">
        <v>0</v>
      </c>
      <c r="L1878" s="12" t="s">
        <v>3464</v>
      </c>
      <c r="M1878" s="12" t="s">
        <v>3118</v>
      </c>
    </row>
    <row r="1879" spans="1:13" x14ac:dyDescent="0.25">
      <c r="A1879" s="12">
        <v>15422</v>
      </c>
      <c r="B1879" s="12" t="s">
        <v>4906</v>
      </c>
      <c r="C1879" s="12" t="s">
        <v>41</v>
      </c>
      <c r="D1879" s="12" t="s">
        <v>1722</v>
      </c>
      <c r="E1879" s="12" t="s">
        <v>3128</v>
      </c>
      <c r="F1879" s="12" t="s">
        <v>1815</v>
      </c>
      <c r="G1879" s="12" t="s">
        <v>1816</v>
      </c>
      <c r="H1879" s="12" t="s">
        <v>1725</v>
      </c>
      <c r="I1879" s="12" t="s">
        <v>3116</v>
      </c>
      <c r="J1879" s="12">
        <v>0</v>
      </c>
      <c r="L1879" s="12" t="s">
        <v>4907</v>
      </c>
      <c r="M1879" s="12" t="s">
        <v>4908</v>
      </c>
    </row>
    <row r="1880" spans="1:13" x14ac:dyDescent="0.25">
      <c r="A1880" s="12">
        <v>51451</v>
      </c>
      <c r="B1880" s="12" t="s">
        <v>1313</v>
      </c>
      <c r="C1880" s="12" t="s">
        <v>27</v>
      </c>
      <c r="D1880" s="12" t="s">
        <v>1722</v>
      </c>
      <c r="E1880" s="12" t="s">
        <v>3274</v>
      </c>
      <c r="F1880" s="12" t="s">
        <v>1924</v>
      </c>
      <c r="G1880" s="12" t="s">
        <v>1852</v>
      </c>
      <c r="H1880" s="12" t="s">
        <v>1720</v>
      </c>
      <c r="I1880" s="12" t="s">
        <v>3116</v>
      </c>
      <c r="J1880" s="12">
        <v>0</v>
      </c>
      <c r="L1880" s="12" t="s">
        <v>3117</v>
      </c>
      <c r="M1880" s="12" t="s">
        <v>3118</v>
      </c>
    </row>
    <row r="1881" spans="1:13" x14ac:dyDescent="0.25">
      <c r="A1881" s="12">
        <v>37237</v>
      </c>
      <c r="B1881" s="12" t="s">
        <v>4909</v>
      </c>
      <c r="C1881" s="12" t="s">
        <v>43</v>
      </c>
      <c r="D1881" s="12" t="s">
        <v>1722</v>
      </c>
      <c r="E1881" s="12" t="s">
        <v>3128</v>
      </c>
      <c r="F1881" s="12" t="s">
        <v>1986</v>
      </c>
      <c r="G1881" s="12" t="s">
        <v>1987</v>
      </c>
      <c r="H1881" s="12" t="s">
        <v>1822</v>
      </c>
      <c r="I1881" s="12" t="s">
        <v>3116</v>
      </c>
      <c r="J1881" s="12">
        <v>0</v>
      </c>
      <c r="L1881" s="12" t="s">
        <v>3157</v>
      </c>
      <c r="M1881" s="12" t="s">
        <v>3118</v>
      </c>
    </row>
    <row r="1882" spans="1:13" x14ac:dyDescent="0.25">
      <c r="A1882" s="12">
        <v>15493</v>
      </c>
      <c r="B1882" s="12" t="s">
        <v>2131</v>
      </c>
      <c r="C1882" s="12" t="s">
        <v>415</v>
      </c>
      <c r="D1882" s="12" t="s">
        <v>1722</v>
      </c>
      <c r="E1882" s="12" t="s">
        <v>3509</v>
      </c>
      <c r="F1882" s="12" t="s">
        <v>1815</v>
      </c>
      <c r="G1882" s="12" t="s">
        <v>1816</v>
      </c>
      <c r="H1882" s="12" t="s">
        <v>1725</v>
      </c>
      <c r="I1882" s="12" t="s">
        <v>3116</v>
      </c>
      <c r="J1882" s="12">
        <v>0</v>
      </c>
      <c r="L1882" s="12" t="s">
        <v>4910</v>
      </c>
      <c r="M1882" s="12" t="s">
        <v>4911</v>
      </c>
    </row>
    <row r="1883" spans="1:13" x14ac:dyDescent="0.25">
      <c r="A1883" s="12">
        <v>35374</v>
      </c>
      <c r="B1883" s="12" t="s">
        <v>4912</v>
      </c>
      <c r="C1883" s="12" t="s">
        <v>43</v>
      </c>
      <c r="D1883" s="12" t="s">
        <v>1722</v>
      </c>
      <c r="E1883" s="12" t="s">
        <v>3282</v>
      </c>
      <c r="F1883" s="12" t="s">
        <v>4913</v>
      </c>
      <c r="G1883" s="12" t="s">
        <v>1762</v>
      </c>
      <c r="H1883" s="12" t="s">
        <v>1782</v>
      </c>
      <c r="I1883" s="12" t="s">
        <v>1762</v>
      </c>
      <c r="J1883" s="12">
        <v>0</v>
      </c>
      <c r="L1883" s="12" t="s">
        <v>3157</v>
      </c>
      <c r="M1883" s="12" t="s">
        <v>3118</v>
      </c>
    </row>
    <row r="1884" spans="1:13" x14ac:dyDescent="0.25">
      <c r="A1884" s="12">
        <v>15490</v>
      </c>
      <c r="B1884" s="12" t="s">
        <v>2132</v>
      </c>
      <c r="C1884" s="12" t="s">
        <v>155</v>
      </c>
      <c r="D1884" s="12" t="s">
        <v>1722</v>
      </c>
      <c r="E1884" s="12" t="s">
        <v>3124</v>
      </c>
      <c r="F1884" s="12" t="s">
        <v>1771</v>
      </c>
      <c r="G1884" s="12" t="s">
        <v>1721</v>
      </c>
      <c r="H1884" s="12" t="s">
        <v>1720</v>
      </c>
      <c r="I1884" s="12" t="s">
        <v>3116</v>
      </c>
      <c r="J1884" s="12">
        <v>0</v>
      </c>
      <c r="L1884" s="12" t="s">
        <v>4914</v>
      </c>
      <c r="M1884" s="12" t="s">
        <v>3118</v>
      </c>
    </row>
    <row r="1885" spans="1:13" x14ac:dyDescent="0.25">
      <c r="A1885" s="12">
        <v>15507</v>
      </c>
      <c r="B1885" s="12" t="s">
        <v>4915</v>
      </c>
      <c r="C1885" s="12" t="s">
        <v>21</v>
      </c>
      <c r="D1885" s="12" t="s">
        <v>1722</v>
      </c>
      <c r="E1885" s="12" t="s">
        <v>3146</v>
      </c>
      <c r="F1885" s="12" t="s">
        <v>1943</v>
      </c>
      <c r="G1885" s="12" t="s">
        <v>1944</v>
      </c>
      <c r="H1885" s="12" t="s">
        <v>1782</v>
      </c>
      <c r="I1885" s="12" t="s">
        <v>3142</v>
      </c>
      <c r="J1885" s="12">
        <v>0</v>
      </c>
      <c r="L1885" s="12" t="s">
        <v>3117</v>
      </c>
      <c r="M1885" s="12" t="s">
        <v>3118</v>
      </c>
    </row>
    <row r="1886" spans="1:13" x14ac:dyDescent="0.25">
      <c r="A1886" s="12">
        <v>15521</v>
      </c>
      <c r="B1886" s="12" t="s">
        <v>4916</v>
      </c>
      <c r="C1886" s="12" t="s">
        <v>21</v>
      </c>
      <c r="D1886" s="12" t="s">
        <v>1722</v>
      </c>
      <c r="E1886" s="12" t="s">
        <v>3128</v>
      </c>
      <c r="F1886" s="12" t="s">
        <v>1984</v>
      </c>
      <c r="G1886" s="12" t="s">
        <v>1816</v>
      </c>
      <c r="H1886" s="12" t="s">
        <v>1725</v>
      </c>
      <c r="I1886" s="12" t="s">
        <v>3116</v>
      </c>
      <c r="J1886" s="12">
        <v>0</v>
      </c>
      <c r="L1886" s="12" t="s">
        <v>3140</v>
      </c>
      <c r="M1886" s="12" t="s">
        <v>3118</v>
      </c>
    </row>
    <row r="1887" spans="1:13" x14ac:dyDescent="0.25">
      <c r="A1887" s="12">
        <v>15544</v>
      </c>
      <c r="B1887" s="12" t="s">
        <v>4917</v>
      </c>
      <c r="C1887" s="12" t="s">
        <v>52</v>
      </c>
      <c r="D1887" s="12" t="s">
        <v>1722</v>
      </c>
      <c r="E1887" s="12" t="s">
        <v>3146</v>
      </c>
      <c r="F1887" s="12" t="s">
        <v>1995</v>
      </c>
      <c r="G1887" s="12" t="s">
        <v>1765</v>
      </c>
      <c r="H1887" s="12" t="s">
        <v>1764</v>
      </c>
      <c r="I1887" s="12" t="s">
        <v>3116</v>
      </c>
      <c r="J1887" s="12">
        <v>0</v>
      </c>
      <c r="L1887" s="12" t="s">
        <v>3117</v>
      </c>
      <c r="M1887" s="12" t="s">
        <v>3118</v>
      </c>
    </row>
    <row r="1888" spans="1:13" x14ac:dyDescent="0.25">
      <c r="A1888" s="12">
        <v>70250</v>
      </c>
      <c r="B1888" s="12" t="s">
        <v>4918</v>
      </c>
      <c r="C1888" s="12" t="s">
        <v>84</v>
      </c>
      <c r="D1888" s="12" t="s">
        <v>1722</v>
      </c>
      <c r="E1888" s="12" t="s">
        <v>3195</v>
      </c>
      <c r="F1888" s="12" t="s">
        <v>1732</v>
      </c>
      <c r="G1888" s="12" t="s">
        <v>1731</v>
      </c>
      <c r="H1888" s="12" t="s">
        <v>1720</v>
      </c>
      <c r="I1888" s="12" t="s">
        <v>3116</v>
      </c>
      <c r="J1888" s="12">
        <v>0</v>
      </c>
      <c r="L1888" s="12" t="s">
        <v>4919</v>
      </c>
      <c r="M1888" s="12" t="s">
        <v>3118</v>
      </c>
    </row>
    <row r="1889" spans="1:13" x14ac:dyDescent="0.25">
      <c r="A1889" s="12">
        <v>15541</v>
      </c>
      <c r="B1889" s="12" t="s">
        <v>447</v>
      </c>
      <c r="C1889" s="12" t="s">
        <v>27</v>
      </c>
      <c r="D1889" s="12" t="s">
        <v>1722</v>
      </c>
      <c r="E1889" s="12" t="s">
        <v>3146</v>
      </c>
      <c r="F1889" s="12" t="s">
        <v>1735</v>
      </c>
      <c r="G1889" s="12" t="s">
        <v>1721</v>
      </c>
      <c r="H1889" s="12" t="s">
        <v>1720</v>
      </c>
      <c r="I1889" s="12" t="s">
        <v>3116</v>
      </c>
      <c r="J1889" s="12">
        <v>0</v>
      </c>
      <c r="L1889" s="12" t="s">
        <v>4920</v>
      </c>
      <c r="M1889" s="12" t="s">
        <v>4921</v>
      </c>
    </row>
    <row r="1890" spans="1:13" x14ac:dyDescent="0.25">
      <c r="A1890" s="12">
        <v>829403</v>
      </c>
      <c r="B1890" s="12" t="s">
        <v>4922</v>
      </c>
      <c r="C1890" s="12" t="s">
        <v>43</v>
      </c>
      <c r="D1890" s="12" t="s">
        <v>1722</v>
      </c>
      <c r="E1890" s="12" t="s">
        <v>3168</v>
      </c>
      <c r="F1890" s="12" t="s">
        <v>1962</v>
      </c>
      <c r="G1890" s="12" t="s">
        <v>1837</v>
      </c>
      <c r="H1890" s="12" t="s">
        <v>1725</v>
      </c>
      <c r="I1890" s="12" t="s">
        <v>3116</v>
      </c>
      <c r="J1890" s="12">
        <v>0</v>
      </c>
      <c r="L1890" s="12" t="s">
        <v>3157</v>
      </c>
      <c r="M1890" s="12" t="s">
        <v>3118</v>
      </c>
    </row>
    <row r="1891" spans="1:13" x14ac:dyDescent="0.25">
      <c r="A1891" s="12">
        <v>49681</v>
      </c>
      <c r="B1891" s="12" t="s">
        <v>448</v>
      </c>
      <c r="C1891" s="12" t="s">
        <v>211</v>
      </c>
      <c r="D1891" s="12" t="s">
        <v>1722</v>
      </c>
      <c r="E1891" s="12" t="s">
        <v>3128</v>
      </c>
      <c r="F1891" s="12" t="s">
        <v>1876</v>
      </c>
      <c r="G1891" s="12" t="s">
        <v>1849</v>
      </c>
      <c r="H1891" s="12" t="s">
        <v>1819</v>
      </c>
      <c r="I1891" s="12" t="s">
        <v>3126</v>
      </c>
      <c r="J1891" s="12">
        <v>0</v>
      </c>
      <c r="L1891" s="12" t="s">
        <v>3117</v>
      </c>
      <c r="M1891" s="12" t="s">
        <v>3118</v>
      </c>
    </row>
    <row r="1892" spans="1:13" x14ac:dyDescent="0.25">
      <c r="A1892" s="12">
        <v>19402</v>
      </c>
      <c r="B1892" s="12" t="s">
        <v>449</v>
      </c>
      <c r="C1892" s="12" t="s">
        <v>21</v>
      </c>
      <c r="D1892" s="12" t="s">
        <v>1722</v>
      </c>
      <c r="E1892" s="12" t="s">
        <v>3146</v>
      </c>
      <c r="F1892" s="12" t="s">
        <v>1939</v>
      </c>
      <c r="G1892" s="12" t="s">
        <v>1874</v>
      </c>
      <c r="H1892" s="12" t="s">
        <v>1725</v>
      </c>
      <c r="I1892" s="12" t="s">
        <v>3116</v>
      </c>
      <c r="J1892" s="12">
        <v>0</v>
      </c>
      <c r="L1892" s="12" t="s">
        <v>3117</v>
      </c>
      <c r="M1892" s="12" t="s">
        <v>3118</v>
      </c>
    </row>
    <row r="1893" spans="1:13" x14ac:dyDescent="0.25">
      <c r="A1893" s="12">
        <v>827635</v>
      </c>
      <c r="B1893" s="12" t="s">
        <v>450</v>
      </c>
      <c r="C1893" s="12" t="s">
        <v>84</v>
      </c>
      <c r="D1893" s="12" t="s">
        <v>1722</v>
      </c>
      <c r="E1893" s="12" t="s">
        <v>4309</v>
      </c>
      <c r="F1893" s="12" t="s">
        <v>1787</v>
      </c>
      <c r="G1893" s="12" t="s">
        <v>1721</v>
      </c>
      <c r="H1893" s="12" t="s">
        <v>1720</v>
      </c>
      <c r="I1893" s="12" t="s">
        <v>3116</v>
      </c>
      <c r="J1893" s="12">
        <v>0</v>
      </c>
      <c r="L1893" s="12" t="s">
        <v>3182</v>
      </c>
      <c r="M1893" s="12" t="s">
        <v>3118</v>
      </c>
    </row>
    <row r="1894" spans="1:13" x14ac:dyDescent="0.25">
      <c r="A1894" s="12">
        <v>54930</v>
      </c>
      <c r="B1894" s="12" t="s">
        <v>4923</v>
      </c>
      <c r="C1894" s="12" t="s">
        <v>52</v>
      </c>
      <c r="D1894" s="12" t="s">
        <v>1722</v>
      </c>
      <c r="E1894" s="12" t="s">
        <v>3146</v>
      </c>
      <c r="F1894" s="12" t="s">
        <v>1759</v>
      </c>
      <c r="G1894" s="12" t="s">
        <v>1760</v>
      </c>
      <c r="H1894" s="12" t="s">
        <v>1753</v>
      </c>
      <c r="I1894" s="12" t="s">
        <v>3116</v>
      </c>
      <c r="J1894" s="12">
        <v>0</v>
      </c>
      <c r="L1894" s="12" t="s">
        <v>3117</v>
      </c>
      <c r="M1894" s="12" t="s">
        <v>3118</v>
      </c>
    </row>
    <row r="1895" spans="1:13" x14ac:dyDescent="0.25">
      <c r="A1895" s="12">
        <v>15591</v>
      </c>
      <c r="B1895" s="12" t="s">
        <v>1319</v>
      </c>
      <c r="C1895" s="12" t="s">
        <v>21</v>
      </c>
      <c r="D1895" s="12" t="s">
        <v>1722</v>
      </c>
      <c r="E1895" s="12" t="s">
        <v>3218</v>
      </c>
      <c r="F1895" s="12" t="s">
        <v>1788</v>
      </c>
      <c r="G1895" s="12" t="s">
        <v>1762</v>
      </c>
      <c r="H1895" s="12" t="s">
        <v>1782</v>
      </c>
      <c r="I1895" s="12" t="s">
        <v>3116</v>
      </c>
      <c r="J1895" s="12">
        <v>0</v>
      </c>
      <c r="L1895" s="12" t="s">
        <v>4924</v>
      </c>
      <c r="M1895" s="12" t="s">
        <v>4925</v>
      </c>
    </row>
    <row r="1896" spans="1:13" x14ac:dyDescent="0.25">
      <c r="A1896" s="12">
        <v>18448</v>
      </c>
      <c r="B1896" s="12" t="s">
        <v>4926</v>
      </c>
      <c r="C1896" s="12" t="s">
        <v>41</v>
      </c>
      <c r="D1896" s="12" t="s">
        <v>1722</v>
      </c>
      <c r="E1896" s="12" t="s">
        <v>3218</v>
      </c>
      <c r="F1896" s="12" t="s">
        <v>1784</v>
      </c>
      <c r="G1896" s="12" t="s">
        <v>1785</v>
      </c>
      <c r="H1896" s="12" t="s">
        <v>1725</v>
      </c>
      <c r="I1896" s="12" t="s">
        <v>3116</v>
      </c>
      <c r="J1896" s="12">
        <v>0</v>
      </c>
      <c r="L1896" s="12" t="s">
        <v>3127</v>
      </c>
      <c r="M1896" s="12" t="s">
        <v>3118</v>
      </c>
    </row>
    <row r="1897" spans="1:13" x14ac:dyDescent="0.25">
      <c r="A1897" s="12">
        <v>15459</v>
      </c>
      <c r="B1897" s="12" t="s">
        <v>2440</v>
      </c>
      <c r="C1897" s="12" t="s">
        <v>36</v>
      </c>
      <c r="D1897" s="12" t="s">
        <v>1722</v>
      </c>
      <c r="E1897" s="12" t="s">
        <v>3121</v>
      </c>
      <c r="F1897" s="12" t="s">
        <v>1829</v>
      </c>
      <c r="G1897" s="12" t="s">
        <v>1814</v>
      </c>
      <c r="H1897" s="12" t="s">
        <v>1764</v>
      </c>
      <c r="I1897" s="12" t="s">
        <v>3131</v>
      </c>
      <c r="J1897" s="12">
        <v>0</v>
      </c>
      <c r="L1897" s="12" t="s">
        <v>4927</v>
      </c>
      <c r="M1897" s="12" t="s">
        <v>4928</v>
      </c>
    </row>
    <row r="1898" spans="1:13" x14ac:dyDescent="0.25">
      <c r="A1898" s="12">
        <v>15578</v>
      </c>
      <c r="B1898" s="12" t="s">
        <v>4929</v>
      </c>
      <c r="C1898" s="12" t="s">
        <v>211</v>
      </c>
      <c r="D1898" s="12" t="s">
        <v>1722</v>
      </c>
      <c r="E1898" s="12" t="s">
        <v>3146</v>
      </c>
      <c r="F1898" s="12" t="s">
        <v>1860</v>
      </c>
      <c r="G1898" s="12" t="s">
        <v>1816</v>
      </c>
      <c r="H1898" s="12" t="s">
        <v>1725</v>
      </c>
      <c r="I1898" s="12" t="s">
        <v>3116</v>
      </c>
      <c r="J1898" s="12">
        <v>0</v>
      </c>
      <c r="L1898" s="12" t="s">
        <v>3329</v>
      </c>
      <c r="M1898" s="12" t="s">
        <v>3118</v>
      </c>
    </row>
    <row r="1899" spans="1:13" x14ac:dyDescent="0.25">
      <c r="A1899" s="12">
        <v>827863</v>
      </c>
      <c r="B1899" s="12" t="s">
        <v>4930</v>
      </c>
      <c r="C1899" s="12" t="s">
        <v>43</v>
      </c>
      <c r="D1899" s="12" t="s">
        <v>1722</v>
      </c>
      <c r="E1899" s="12" t="s">
        <v>3172</v>
      </c>
      <c r="F1899" s="12" t="s">
        <v>1962</v>
      </c>
      <c r="G1899" s="12" t="s">
        <v>1837</v>
      </c>
      <c r="H1899" s="12" t="s">
        <v>1725</v>
      </c>
      <c r="I1899" s="12" t="s">
        <v>3116</v>
      </c>
      <c r="J1899" s="12">
        <v>0</v>
      </c>
      <c r="M1899" s="12" t="s">
        <v>3118</v>
      </c>
    </row>
    <row r="1900" spans="1:13" x14ac:dyDescent="0.25">
      <c r="A1900" s="12">
        <v>15583</v>
      </c>
      <c r="B1900" s="12" t="s">
        <v>4931</v>
      </c>
      <c r="C1900" s="12" t="s">
        <v>21</v>
      </c>
      <c r="D1900" s="12" t="s">
        <v>1722</v>
      </c>
      <c r="E1900" s="12" t="s">
        <v>3128</v>
      </c>
      <c r="F1900" s="12" t="s">
        <v>1871</v>
      </c>
      <c r="G1900" s="12" t="s">
        <v>1765</v>
      </c>
      <c r="H1900" s="12" t="s">
        <v>1764</v>
      </c>
      <c r="I1900" s="12" t="s">
        <v>3116</v>
      </c>
      <c r="J1900" s="12">
        <v>0</v>
      </c>
      <c r="L1900" s="12" t="s">
        <v>3117</v>
      </c>
      <c r="M1900" s="12" t="s">
        <v>3118</v>
      </c>
    </row>
    <row r="1901" spans="1:13" x14ac:dyDescent="0.25">
      <c r="A1901" s="12">
        <v>15625</v>
      </c>
      <c r="B1901" s="12" t="s">
        <v>4932</v>
      </c>
      <c r="C1901" s="12" t="s">
        <v>27</v>
      </c>
      <c r="D1901" s="12" t="s">
        <v>1722</v>
      </c>
      <c r="E1901" s="12" t="s">
        <v>3125</v>
      </c>
      <c r="F1901" s="12" t="s">
        <v>1735</v>
      </c>
      <c r="G1901" s="12" t="s">
        <v>1721</v>
      </c>
      <c r="H1901" s="12" t="s">
        <v>1720</v>
      </c>
      <c r="I1901" s="12" t="s">
        <v>3116</v>
      </c>
      <c r="J1901" s="12">
        <v>0</v>
      </c>
      <c r="L1901" s="12" t="s">
        <v>3660</v>
      </c>
      <c r="M1901" s="12" t="s">
        <v>3118</v>
      </c>
    </row>
    <row r="1902" spans="1:13" x14ac:dyDescent="0.25">
      <c r="A1902" s="12">
        <v>40390</v>
      </c>
      <c r="B1902" s="12" t="s">
        <v>4933</v>
      </c>
      <c r="C1902" s="12" t="s">
        <v>27</v>
      </c>
      <c r="D1902" s="12" t="s">
        <v>1722</v>
      </c>
      <c r="E1902" s="12" t="s">
        <v>3128</v>
      </c>
      <c r="F1902" s="12" t="s">
        <v>1971</v>
      </c>
      <c r="G1902" s="12" t="s">
        <v>1760</v>
      </c>
      <c r="H1902" s="12" t="s">
        <v>1753</v>
      </c>
      <c r="I1902" s="12" t="s">
        <v>3116</v>
      </c>
      <c r="J1902" s="12">
        <v>0</v>
      </c>
      <c r="L1902" s="12" t="s">
        <v>3117</v>
      </c>
      <c r="M1902" s="12" t="s">
        <v>3118</v>
      </c>
    </row>
    <row r="1903" spans="1:13" x14ac:dyDescent="0.25">
      <c r="A1903" s="12">
        <v>15623</v>
      </c>
      <c r="B1903" s="12" t="s">
        <v>1322</v>
      </c>
      <c r="C1903" s="12" t="s">
        <v>27</v>
      </c>
      <c r="D1903" s="12" t="s">
        <v>1722</v>
      </c>
      <c r="E1903" s="12" t="s">
        <v>3207</v>
      </c>
      <c r="F1903" s="12" t="s">
        <v>1815</v>
      </c>
      <c r="G1903" s="12" t="s">
        <v>1816</v>
      </c>
      <c r="H1903" s="12" t="s">
        <v>1725</v>
      </c>
      <c r="I1903" s="12" t="s">
        <v>3116</v>
      </c>
      <c r="J1903" s="12">
        <v>0</v>
      </c>
      <c r="L1903" s="12" t="s">
        <v>3117</v>
      </c>
      <c r="M1903" s="12" t="s">
        <v>3118</v>
      </c>
    </row>
    <row r="1904" spans="1:13" x14ac:dyDescent="0.25">
      <c r="A1904" s="12">
        <v>829401</v>
      </c>
      <c r="B1904" s="12" t="s">
        <v>4934</v>
      </c>
      <c r="C1904" s="12" t="s">
        <v>43</v>
      </c>
      <c r="D1904" s="12" t="s">
        <v>1722</v>
      </c>
      <c r="E1904" s="12" t="s">
        <v>3458</v>
      </c>
      <c r="F1904" s="12" t="s">
        <v>1995</v>
      </c>
      <c r="G1904" s="12" t="s">
        <v>1765</v>
      </c>
      <c r="H1904" s="12" t="s">
        <v>1764</v>
      </c>
      <c r="I1904" s="12" t="s">
        <v>3116</v>
      </c>
      <c r="J1904" s="12">
        <v>0</v>
      </c>
      <c r="L1904" s="12" t="s">
        <v>3157</v>
      </c>
      <c r="M1904" s="12" t="s">
        <v>3118</v>
      </c>
    </row>
    <row r="1905" spans="1:13" x14ac:dyDescent="0.25">
      <c r="A1905" s="12">
        <v>15597</v>
      </c>
      <c r="B1905" s="12" t="s">
        <v>1653</v>
      </c>
      <c r="C1905" s="12" t="s">
        <v>21</v>
      </c>
      <c r="D1905" s="12" t="s">
        <v>1722</v>
      </c>
      <c r="E1905" s="12" t="s">
        <v>3121</v>
      </c>
      <c r="F1905" s="12" t="s">
        <v>1836</v>
      </c>
      <c r="G1905" s="12" t="s">
        <v>1837</v>
      </c>
      <c r="H1905" s="12" t="s">
        <v>1725</v>
      </c>
      <c r="I1905" s="12" t="s">
        <v>3116</v>
      </c>
      <c r="J1905" s="12">
        <v>0</v>
      </c>
      <c r="L1905" s="12" t="s">
        <v>3117</v>
      </c>
      <c r="M1905" s="12" t="s">
        <v>3118</v>
      </c>
    </row>
    <row r="1906" spans="1:13" x14ac:dyDescent="0.25">
      <c r="A1906" s="12">
        <v>49247</v>
      </c>
      <c r="B1906" s="12" t="s">
        <v>1654</v>
      </c>
      <c r="C1906" s="12" t="s">
        <v>148</v>
      </c>
      <c r="D1906" s="12" t="s">
        <v>1722</v>
      </c>
      <c r="E1906" s="12" t="s">
        <v>3128</v>
      </c>
      <c r="F1906" s="12" t="s">
        <v>1876</v>
      </c>
      <c r="G1906" s="12" t="s">
        <v>1849</v>
      </c>
      <c r="H1906" s="12" t="s">
        <v>1819</v>
      </c>
      <c r="I1906" s="12" t="s">
        <v>3126</v>
      </c>
      <c r="J1906" s="12">
        <v>0</v>
      </c>
      <c r="L1906" s="12" t="s">
        <v>3117</v>
      </c>
      <c r="M1906" s="12" t="s">
        <v>3118</v>
      </c>
    </row>
    <row r="1907" spans="1:13" x14ac:dyDescent="0.25">
      <c r="A1907" s="12">
        <v>15653</v>
      </c>
      <c r="B1907" s="12" t="s">
        <v>451</v>
      </c>
      <c r="C1907" s="12" t="s">
        <v>211</v>
      </c>
      <c r="D1907" s="12" t="s">
        <v>1722</v>
      </c>
      <c r="E1907" s="12" t="s">
        <v>3128</v>
      </c>
      <c r="F1907" s="12" t="s">
        <v>1887</v>
      </c>
      <c r="G1907" s="12" t="s">
        <v>1849</v>
      </c>
      <c r="H1907" s="12" t="s">
        <v>1819</v>
      </c>
      <c r="I1907" s="12" t="s">
        <v>3126</v>
      </c>
      <c r="J1907" s="12">
        <v>0</v>
      </c>
      <c r="L1907" s="12" t="s">
        <v>3117</v>
      </c>
      <c r="M1907" s="12" t="s">
        <v>3118</v>
      </c>
    </row>
    <row r="1908" spans="1:13" x14ac:dyDescent="0.25">
      <c r="A1908" s="12">
        <v>15640</v>
      </c>
      <c r="B1908" s="12" t="s">
        <v>2130</v>
      </c>
      <c r="C1908" s="12" t="s">
        <v>39</v>
      </c>
      <c r="D1908" s="12" t="s">
        <v>1722</v>
      </c>
      <c r="E1908" s="12" t="s">
        <v>3227</v>
      </c>
      <c r="F1908" s="12" t="s">
        <v>2129</v>
      </c>
      <c r="G1908" s="12" t="s">
        <v>1849</v>
      </c>
      <c r="H1908" s="12" t="s">
        <v>1819</v>
      </c>
      <c r="I1908" s="12" t="s">
        <v>3126</v>
      </c>
      <c r="J1908" s="12">
        <v>0</v>
      </c>
      <c r="L1908" s="12" t="s">
        <v>3151</v>
      </c>
      <c r="M1908" s="12" t="s">
        <v>3118</v>
      </c>
    </row>
    <row r="1909" spans="1:13" x14ac:dyDescent="0.25">
      <c r="A1909" s="12">
        <v>15655</v>
      </c>
      <c r="B1909" s="12" t="s">
        <v>452</v>
      </c>
      <c r="C1909" s="12" t="s">
        <v>136</v>
      </c>
      <c r="D1909" s="12" t="s">
        <v>1722</v>
      </c>
      <c r="E1909" s="12" t="s">
        <v>3172</v>
      </c>
      <c r="F1909" s="12" t="s">
        <v>1829</v>
      </c>
      <c r="G1909" s="12" t="s">
        <v>1814</v>
      </c>
      <c r="H1909" s="12" t="s">
        <v>1764</v>
      </c>
      <c r="I1909" s="12" t="s">
        <v>3131</v>
      </c>
      <c r="J1909" s="12">
        <v>0</v>
      </c>
      <c r="L1909" s="12" t="s">
        <v>3117</v>
      </c>
      <c r="M1909" s="12" t="s">
        <v>3118</v>
      </c>
    </row>
    <row r="1910" spans="1:13" x14ac:dyDescent="0.25">
      <c r="A1910" s="12">
        <v>15634</v>
      </c>
      <c r="B1910" s="12" t="s">
        <v>4935</v>
      </c>
      <c r="C1910" s="12" t="s">
        <v>39</v>
      </c>
      <c r="D1910" s="12" t="s">
        <v>1722</v>
      </c>
      <c r="E1910" s="12" t="s">
        <v>3590</v>
      </c>
      <c r="F1910" s="12" t="s">
        <v>1738</v>
      </c>
      <c r="G1910" s="12" t="s">
        <v>1739</v>
      </c>
      <c r="H1910" s="12" t="s">
        <v>1720</v>
      </c>
      <c r="I1910" s="12" t="s">
        <v>3232</v>
      </c>
      <c r="J1910" s="12">
        <v>0</v>
      </c>
      <c r="L1910" s="12" t="s">
        <v>3117</v>
      </c>
      <c r="M1910" s="12" t="s">
        <v>3118</v>
      </c>
    </row>
    <row r="1911" spans="1:13" x14ac:dyDescent="0.25">
      <c r="A1911" s="12">
        <v>32533</v>
      </c>
      <c r="B1911" s="12" t="s">
        <v>4936</v>
      </c>
      <c r="C1911" s="12" t="s">
        <v>27</v>
      </c>
      <c r="D1911" s="12" t="s">
        <v>1722</v>
      </c>
      <c r="E1911" s="12" t="s">
        <v>3146</v>
      </c>
      <c r="F1911" s="12" t="s">
        <v>1771</v>
      </c>
      <c r="G1911" s="12" t="s">
        <v>1721</v>
      </c>
      <c r="H1911" s="12" t="s">
        <v>1720</v>
      </c>
      <c r="I1911" s="12" t="s">
        <v>3116</v>
      </c>
      <c r="J1911" s="12">
        <v>0</v>
      </c>
      <c r="L1911" s="12" t="s">
        <v>3122</v>
      </c>
      <c r="M1911" s="12" t="s">
        <v>3118</v>
      </c>
    </row>
    <row r="1912" spans="1:13" x14ac:dyDescent="0.25">
      <c r="A1912" s="12">
        <v>16803</v>
      </c>
      <c r="B1912" s="12" t="s">
        <v>4937</v>
      </c>
      <c r="C1912" s="12" t="s">
        <v>21</v>
      </c>
      <c r="D1912" s="12" t="s">
        <v>1722</v>
      </c>
      <c r="E1912" s="12" t="s">
        <v>3115</v>
      </c>
      <c r="F1912" s="12" t="s">
        <v>1988</v>
      </c>
      <c r="G1912" s="12" t="s">
        <v>1770</v>
      </c>
      <c r="H1912" s="12" t="s">
        <v>1764</v>
      </c>
      <c r="I1912" s="12" t="s">
        <v>3116</v>
      </c>
      <c r="J1912" s="12">
        <v>0</v>
      </c>
      <c r="L1912" s="12" t="s">
        <v>4938</v>
      </c>
      <c r="M1912" s="12" t="s">
        <v>4939</v>
      </c>
    </row>
    <row r="1913" spans="1:13" x14ac:dyDescent="0.25">
      <c r="A1913" s="12">
        <v>15660</v>
      </c>
      <c r="B1913" s="12" t="s">
        <v>2128</v>
      </c>
      <c r="C1913" s="12" t="s">
        <v>59</v>
      </c>
      <c r="D1913" s="12" t="s">
        <v>1722</v>
      </c>
      <c r="E1913" s="12" t="s">
        <v>3121</v>
      </c>
      <c r="F1913" s="12" t="s">
        <v>1775</v>
      </c>
      <c r="G1913" s="12" t="s">
        <v>1743</v>
      </c>
      <c r="H1913" s="12" t="s">
        <v>1720</v>
      </c>
      <c r="I1913" s="12" t="s">
        <v>3351</v>
      </c>
      <c r="J1913" s="12">
        <v>0</v>
      </c>
      <c r="L1913" s="12" t="s">
        <v>3178</v>
      </c>
      <c r="M1913" s="12" t="s">
        <v>3118</v>
      </c>
    </row>
    <row r="1914" spans="1:13" x14ac:dyDescent="0.25">
      <c r="A1914" s="12">
        <v>57467</v>
      </c>
      <c r="B1914" s="12" t="s">
        <v>4940</v>
      </c>
      <c r="C1914" s="12" t="s">
        <v>59</v>
      </c>
      <c r="D1914" s="12" t="s">
        <v>1722</v>
      </c>
      <c r="E1914" s="12" t="s">
        <v>3125</v>
      </c>
      <c r="F1914" s="12" t="s">
        <v>1728</v>
      </c>
      <c r="G1914" s="12" t="s">
        <v>1729</v>
      </c>
      <c r="H1914" s="12" t="s">
        <v>1720</v>
      </c>
      <c r="I1914" s="12" t="s">
        <v>3116</v>
      </c>
      <c r="J1914" s="12">
        <v>0</v>
      </c>
      <c r="L1914" s="12" t="s">
        <v>3216</v>
      </c>
      <c r="M1914" s="12" t="s">
        <v>3118</v>
      </c>
    </row>
    <row r="1915" spans="1:13" x14ac:dyDescent="0.25">
      <c r="A1915" s="12">
        <v>15675</v>
      </c>
      <c r="B1915" s="12" t="s">
        <v>4941</v>
      </c>
      <c r="C1915" s="12" t="s">
        <v>21</v>
      </c>
      <c r="D1915" s="12" t="s">
        <v>1722</v>
      </c>
      <c r="E1915" s="12" t="s">
        <v>4074</v>
      </c>
      <c r="F1915" s="12" t="s">
        <v>1846</v>
      </c>
      <c r="G1915" s="12" t="s">
        <v>1726</v>
      </c>
      <c r="H1915" s="12" t="s">
        <v>1725</v>
      </c>
      <c r="I1915" s="12" t="s">
        <v>3116</v>
      </c>
      <c r="J1915" s="12">
        <v>0</v>
      </c>
      <c r="L1915" s="12" t="s">
        <v>4942</v>
      </c>
      <c r="M1915" s="12" t="s">
        <v>4943</v>
      </c>
    </row>
    <row r="1916" spans="1:13" x14ac:dyDescent="0.25">
      <c r="A1916" s="12">
        <v>15669</v>
      </c>
      <c r="B1916" s="12" t="s">
        <v>2127</v>
      </c>
      <c r="C1916" s="12" t="s">
        <v>36</v>
      </c>
      <c r="D1916" s="12" t="s">
        <v>1722</v>
      </c>
      <c r="E1916" s="12" t="s">
        <v>3159</v>
      </c>
      <c r="F1916" s="12" t="s">
        <v>2008</v>
      </c>
      <c r="G1916" s="12" t="s">
        <v>2009</v>
      </c>
      <c r="H1916" s="12" t="s">
        <v>1864</v>
      </c>
      <c r="I1916" s="12" t="s">
        <v>3240</v>
      </c>
      <c r="J1916" s="12">
        <v>0</v>
      </c>
      <c r="L1916" s="12" t="s">
        <v>4944</v>
      </c>
      <c r="M1916" s="12" t="s">
        <v>3118</v>
      </c>
    </row>
    <row r="1917" spans="1:13" x14ac:dyDescent="0.25">
      <c r="A1917" s="12">
        <v>15670</v>
      </c>
      <c r="B1917" s="12" t="s">
        <v>1323</v>
      </c>
      <c r="C1917" s="12" t="s">
        <v>27</v>
      </c>
      <c r="D1917" s="12" t="s">
        <v>1722</v>
      </c>
      <c r="E1917" s="12" t="s">
        <v>3225</v>
      </c>
      <c r="F1917" s="12" t="s">
        <v>1988</v>
      </c>
      <c r="G1917" s="12" t="s">
        <v>1770</v>
      </c>
      <c r="H1917" s="12" t="s">
        <v>1764</v>
      </c>
      <c r="I1917" s="12" t="s">
        <v>3116</v>
      </c>
      <c r="J1917" s="12">
        <v>0</v>
      </c>
      <c r="L1917" s="12" t="s">
        <v>4945</v>
      </c>
      <c r="M1917" s="12" t="s">
        <v>3118</v>
      </c>
    </row>
    <row r="1918" spans="1:13" x14ac:dyDescent="0.25">
      <c r="A1918" s="12">
        <v>119</v>
      </c>
      <c r="B1918" s="12" t="s">
        <v>2311</v>
      </c>
      <c r="C1918" s="12" t="s">
        <v>56</v>
      </c>
      <c r="D1918" s="12" t="s">
        <v>1722</v>
      </c>
      <c r="E1918" s="12" t="s">
        <v>3166</v>
      </c>
      <c r="F1918" s="12" t="s">
        <v>2049</v>
      </c>
      <c r="G1918" s="12" t="s">
        <v>2050</v>
      </c>
      <c r="H1918" s="12" t="s">
        <v>1782</v>
      </c>
      <c r="I1918" s="12" t="s">
        <v>3351</v>
      </c>
      <c r="J1918" s="12">
        <v>0</v>
      </c>
      <c r="L1918" s="12" t="s">
        <v>3117</v>
      </c>
      <c r="M1918" s="12" t="s">
        <v>3118</v>
      </c>
    </row>
    <row r="1919" spans="1:13" x14ac:dyDescent="0.25">
      <c r="A1919" s="12">
        <v>15693</v>
      </c>
      <c r="B1919" s="12" t="s">
        <v>453</v>
      </c>
      <c r="C1919" s="12" t="s">
        <v>59</v>
      </c>
      <c r="D1919" s="12" t="s">
        <v>1722</v>
      </c>
      <c r="E1919" s="12" t="s">
        <v>3115</v>
      </c>
      <c r="F1919" s="12" t="s">
        <v>1815</v>
      </c>
      <c r="G1919" s="12" t="s">
        <v>1816</v>
      </c>
      <c r="H1919" s="12" t="s">
        <v>1725</v>
      </c>
      <c r="I1919" s="12" t="s">
        <v>3116</v>
      </c>
      <c r="J1919" s="12">
        <v>0</v>
      </c>
      <c r="L1919" s="12" t="s">
        <v>3464</v>
      </c>
      <c r="M1919" s="12" t="s">
        <v>3118</v>
      </c>
    </row>
    <row r="1920" spans="1:13" x14ac:dyDescent="0.25">
      <c r="A1920" s="12">
        <v>15698</v>
      </c>
      <c r="B1920" s="12" t="s">
        <v>4946</v>
      </c>
      <c r="C1920" s="12" t="s">
        <v>211</v>
      </c>
      <c r="D1920" s="12" t="s">
        <v>1722</v>
      </c>
      <c r="E1920" s="12" t="s">
        <v>3146</v>
      </c>
      <c r="F1920" s="12" t="s">
        <v>1794</v>
      </c>
      <c r="G1920" s="12" t="s">
        <v>1792</v>
      </c>
      <c r="H1920" s="12" t="s">
        <v>1822</v>
      </c>
      <c r="I1920" s="12" t="s">
        <v>3116</v>
      </c>
      <c r="J1920" s="12">
        <v>0</v>
      </c>
      <c r="L1920" s="12" t="s">
        <v>3117</v>
      </c>
      <c r="M1920" s="12" t="s">
        <v>3118</v>
      </c>
    </row>
    <row r="1921" spans="1:13" x14ac:dyDescent="0.25">
      <c r="A1921" s="12">
        <v>15779</v>
      </c>
      <c r="B1921" s="12" t="s">
        <v>454</v>
      </c>
      <c r="C1921" s="12" t="s">
        <v>39</v>
      </c>
      <c r="D1921" s="12" t="s">
        <v>1722</v>
      </c>
      <c r="E1921" s="12" t="s">
        <v>3146</v>
      </c>
      <c r="F1921" s="12" t="s">
        <v>1794</v>
      </c>
      <c r="G1921" s="12" t="s">
        <v>1792</v>
      </c>
      <c r="H1921" s="12" t="s">
        <v>1822</v>
      </c>
      <c r="I1921" s="12" t="s">
        <v>3116</v>
      </c>
      <c r="J1921" s="12">
        <v>0</v>
      </c>
      <c r="L1921" s="12" t="s">
        <v>3412</v>
      </c>
      <c r="M1921" s="12" t="s">
        <v>3118</v>
      </c>
    </row>
    <row r="1922" spans="1:13" x14ac:dyDescent="0.25">
      <c r="A1922" s="12">
        <v>73395</v>
      </c>
      <c r="B1922" s="12" t="s">
        <v>4947</v>
      </c>
      <c r="C1922" s="12" t="s">
        <v>78</v>
      </c>
      <c r="D1922" s="12" t="s">
        <v>1722</v>
      </c>
      <c r="E1922" s="12" t="s">
        <v>4005</v>
      </c>
      <c r="F1922" s="12" t="s">
        <v>1735</v>
      </c>
      <c r="G1922" s="12" t="s">
        <v>1721</v>
      </c>
      <c r="H1922" s="12" t="s">
        <v>1720</v>
      </c>
      <c r="I1922" s="12" t="s">
        <v>3116</v>
      </c>
      <c r="J1922" s="12">
        <v>0</v>
      </c>
      <c r="L1922" s="12" t="s">
        <v>4948</v>
      </c>
      <c r="M1922" s="12" t="s">
        <v>4949</v>
      </c>
    </row>
    <row r="1923" spans="1:13" x14ac:dyDescent="0.25">
      <c r="A1923" s="12">
        <v>38118</v>
      </c>
      <c r="B1923" s="12" t="s">
        <v>1325</v>
      </c>
      <c r="C1923" s="12" t="s">
        <v>116</v>
      </c>
      <c r="D1923" s="12" t="s">
        <v>1722</v>
      </c>
      <c r="E1923" s="12" t="s">
        <v>3119</v>
      </c>
      <c r="F1923" s="12" t="s">
        <v>1789</v>
      </c>
      <c r="G1923" s="12" t="s">
        <v>1790</v>
      </c>
      <c r="H1923" s="12" t="s">
        <v>1720</v>
      </c>
      <c r="I1923" s="12" t="s">
        <v>3116</v>
      </c>
      <c r="J1923" s="12">
        <v>0</v>
      </c>
      <c r="L1923" s="12" t="s">
        <v>3117</v>
      </c>
      <c r="M1923" s="12" t="s">
        <v>3118</v>
      </c>
    </row>
    <row r="1924" spans="1:13" x14ac:dyDescent="0.25">
      <c r="A1924" s="12">
        <v>15763</v>
      </c>
      <c r="B1924" s="12" t="s">
        <v>2126</v>
      </c>
      <c r="C1924" s="12" t="s">
        <v>59</v>
      </c>
      <c r="D1924" s="12" t="s">
        <v>1722</v>
      </c>
      <c r="E1924" s="12" t="s">
        <v>3119</v>
      </c>
      <c r="F1924" s="12" t="s">
        <v>1737</v>
      </c>
      <c r="G1924" s="12" t="s">
        <v>1721</v>
      </c>
      <c r="H1924" s="12" t="s">
        <v>1720</v>
      </c>
      <c r="I1924" s="12" t="s">
        <v>3116</v>
      </c>
      <c r="J1924" s="12">
        <v>0</v>
      </c>
      <c r="L1924" s="12" t="s">
        <v>4950</v>
      </c>
      <c r="M1924" s="12" t="s">
        <v>4951</v>
      </c>
    </row>
    <row r="1925" spans="1:13" x14ac:dyDescent="0.25">
      <c r="A1925" s="12">
        <v>54767</v>
      </c>
      <c r="B1925" s="12" t="s">
        <v>669</v>
      </c>
      <c r="C1925" s="12" t="s">
        <v>59</v>
      </c>
      <c r="D1925" s="12" t="s">
        <v>1722</v>
      </c>
      <c r="E1925" s="12" t="s">
        <v>3218</v>
      </c>
      <c r="F1925" s="12" t="s">
        <v>1868</v>
      </c>
      <c r="G1925" s="12" t="s">
        <v>1792</v>
      </c>
      <c r="H1925" s="12" t="s">
        <v>1822</v>
      </c>
      <c r="I1925" s="12" t="s">
        <v>3116</v>
      </c>
      <c r="J1925" s="12">
        <v>0</v>
      </c>
      <c r="L1925" s="12" t="s">
        <v>4952</v>
      </c>
      <c r="M1925" s="12" t="s">
        <v>4953</v>
      </c>
    </row>
    <row r="1926" spans="1:13" x14ac:dyDescent="0.25">
      <c r="A1926" s="12">
        <v>61315</v>
      </c>
      <c r="B1926" s="12" t="s">
        <v>455</v>
      </c>
      <c r="C1926" s="12" t="s">
        <v>27</v>
      </c>
      <c r="D1926" s="12" t="s">
        <v>1722</v>
      </c>
      <c r="E1926" s="12" t="s">
        <v>3150</v>
      </c>
      <c r="F1926" s="12" t="s">
        <v>1846</v>
      </c>
      <c r="G1926" s="12" t="s">
        <v>1726</v>
      </c>
      <c r="H1926" s="12" t="s">
        <v>1725</v>
      </c>
      <c r="I1926" s="12" t="s">
        <v>3116</v>
      </c>
      <c r="J1926" s="12">
        <v>0</v>
      </c>
      <c r="L1926" s="12" t="s">
        <v>3291</v>
      </c>
      <c r="M1926" s="12" t="s">
        <v>3118</v>
      </c>
    </row>
    <row r="1927" spans="1:13" x14ac:dyDescent="0.25">
      <c r="A1927" s="12">
        <v>51799</v>
      </c>
      <c r="B1927" s="12" t="s">
        <v>1920</v>
      </c>
      <c r="C1927" s="12" t="s">
        <v>59</v>
      </c>
      <c r="D1927" s="12" t="s">
        <v>1722</v>
      </c>
      <c r="E1927" s="12" t="s">
        <v>3134</v>
      </c>
      <c r="F1927" s="12" t="s">
        <v>1738</v>
      </c>
      <c r="G1927" s="12" t="s">
        <v>1739</v>
      </c>
      <c r="H1927" s="12" t="s">
        <v>1720</v>
      </c>
      <c r="I1927" s="12" t="s">
        <v>3232</v>
      </c>
      <c r="J1927" s="12">
        <v>0</v>
      </c>
      <c r="L1927" s="12" t="s">
        <v>3216</v>
      </c>
      <c r="M1927" s="12" t="s">
        <v>3118</v>
      </c>
    </row>
    <row r="1928" spans="1:13" x14ac:dyDescent="0.25">
      <c r="A1928" s="12">
        <v>5047</v>
      </c>
      <c r="B1928" s="12" t="s">
        <v>2246</v>
      </c>
      <c r="C1928" s="12" t="s">
        <v>43</v>
      </c>
      <c r="D1928" s="12" t="s">
        <v>1722</v>
      </c>
      <c r="E1928" s="12" t="s">
        <v>3128</v>
      </c>
      <c r="F1928" s="12" t="s">
        <v>1826</v>
      </c>
      <c r="G1928" s="12" t="s">
        <v>1828</v>
      </c>
      <c r="H1928" s="12" t="s">
        <v>1827</v>
      </c>
      <c r="I1928" s="12" t="s">
        <v>3131</v>
      </c>
      <c r="J1928" s="12">
        <v>0</v>
      </c>
      <c r="L1928" s="12" t="s">
        <v>3157</v>
      </c>
      <c r="M1928" s="12" t="s">
        <v>3118</v>
      </c>
    </row>
    <row r="1929" spans="1:13" x14ac:dyDescent="0.25">
      <c r="A1929" s="12">
        <v>15829</v>
      </c>
      <c r="B1929" s="12" t="s">
        <v>1326</v>
      </c>
      <c r="C1929" s="12" t="s">
        <v>21</v>
      </c>
      <c r="D1929" s="12" t="s">
        <v>1722</v>
      </c>
      <c r="E1929" s="12" t="s">
        <v>3211</v>
      </c>
      <c r="F1929" s="12" t="s">
        <v>2073</v>
      </c>
      <c r="G1929" s="12" t="s">
        <v>1944</v>
      </c>
      <c r="H1929" s="12" t="s">
        <v>1782</v>
      </c>
      <c r="I1929" s="12" t="s">
        <v>3142</v>
      </c>
      <c r="J1929" s="12">
        <v>0</v>
      </c>
      <c r="L1929" s="12" t="s">
        <v>4954</v>
      </c>
      <c r="M1929" s="12" t="s">
        <v>4955</v>
      </c>
    </row>
    <row r="1930" spans="1:13" x14ac:dyDescent="0.25">
      <c r="A1930" s="12">
        <v>15875</v>
      </c>
      <c r="B1930" s="12" t="s">
        <v>4956</v>
      </c>
      <c r="C1930" s="12" t="s">
        <v>21</v>
      </c>
      <c r="D1930" s="12" t="s">
        <v>1722</v>
      </c>
      <c r="E1930" s="12" t="s">
        <v>3146</v>
      </c>
      <c r="F1930" s="12" t="s">
        <v>1846</v>
      </c>
      <c r="G1930" s="12" t="s">
        <v>1726</v>
      </c>
      <c r="H1930" s="12" t="s">
        <v>1725</v>
      </c>
      <c r="I1930" s="12" t="s">
        <v>3116</v>
      </c>
      <c r="J1930" s="12">
        <v>0</v>
      </c>
      <c r="L1930" s="12" t="s">
        <v>3693</v>
      </c>
      <c r="M1930" s="12" t="s">
        <v>3118</v>
      </c>
    </row>
    <row r="1931" spans="1:13" x14ac:dyDescent="0.25">
      <c r="A1931" s="12">
        <v>62549</v>
      </c>
      <c r="B1931" s="12" t="s">
        <v>4957</v>
      </c>
      <c r="C1931" s="12" t="s">
        <v>27</v>
      </c>
      <c r="D1931" s="12" t="s">
        <v>1722</v>
      </c>
      <c r="E1931" s="12" t="s">
        <v>3119</v>
      </c>
      <c r="F1931" s="12" t="s">
        <v>1775</v>
      </c>
      <c r="G1931" s="12" t="s">
        <v>1743</v>
      </c>
      <c r="H1931" s="12" t="s">
        <v>1720</v>
      </c>
      <c r="I1931" s="12" t="s">
        <v>3351</v>
      </c>
      <c r="J1931" s="12">
        <v>0</v>
      </c>
      <c r="L1931" s="12" t="s">
        <v>4958</v>
      </c>
      <c r="M1931" s="12" t="s">
        <v>4959</v>
      </c>
    </row>
    <row r="1932" spans="1:13" x14ac:dyDescent="0.25">
      <c r="A1932" s="12">
        <v>15841</v>
      </c>
      <c r="B1932" s="12" t="s">
        <v>4960</v>
      </c>
      <c r="C1932" s="12" t="s">
        <v>76</v>
      </c>
      <c r="D1932" s="12" t="s">
        <v>1722</v>
      </c>
      <c r="E1932" s="12" t="s">
        <v>3128</v>
      </c>
      <c r="F1932" s="12" t="s">
        <v>1759</v>
      </c>
      <c r="G1932" s="12" t="s">
        <v>1760</v>
      </c>
      <c r="H1932" s="12" t="s">
        <v>1753</v>
      </c>
      <c r="I1932" s="12" t="s">
        <v>3116</v>
      </c>
      <c r="J1932" s="12">
        <v>0</v>
      </c>
      <c r="L1932" s="12" t="s">
        <v>3117</v>
      </c>
      <c r="M1932" s="12" t="s">
        <v>3118</v>
      </c>
    </row>
    <row r="1933" spans="1:13" x14ac:dyDescent="0.25">
      <c r="A1933" s="12">
        <v>23577</v>
      </c>
      <c r="B1933" s="12" t="s">
        <v>4961</v>
      </c>
      <c r="C1933" s="12" t="s">
        <v>27</v>
      </c>
      <c r="D1933" s="12" t="s">
        <v>1722</v>
      </c>
      <c r="E1933" s="12" t="s">
        <v>3143</v>
      </c>
      <c r="F1933" s="12" t="s">
        <v>1788</v>
      </c>
      <c r="G1933" s="12" t="s">
        <v>1762</v>
      </c>
      <c r="H1933" s="12" t="s">
        <v>1782</v>
      </c>
      <c r="I1933" s="12" t="s">
        <v>3116</v>
      </c>
      <c r="J1933" s="12">
        <v>0</v>
      </c>
      <c r="L1933" s="12" t="s">
        <v>3144</v>
      </c>
      <c r="M1933" s="12" t="s">
        <v>3118</v>
      </c>
    </row>
    <row r="1934" spans="1:13" x14ac:dyDescent="0.25">
      <c r="A1934" s="12">
        <v>15913</v>
      </c>
      <c r="B1934" s="12" t="s">
        <v>1329</v>
      </c>
      <c r="C1934" s="12" t="s">
        <v>27</v>
      </c>
      <c r="D1934" s="12" t="s">
        <v>1722</v>
      </c>
      <c r="E1934" s="12" t="s">
        <v>3227</v>
      </c>
      <c r="F1934" s="12" t="s">
        <v>1735</v>
      </c>
      <c r="G1934" s="12" t="s">
        <v>1721</v>
      </c>
      <c r="H1934" s="12" t="s">
        <v>1720</v>
      </c>
      <c r="I1934" s="12" t="s">
        <v>3116</v>
      </c>
      <c r="J1934" s="12">
        <v>0</v>
      </c>
      <c r="L1934" s="12" t="s">
        <v>3243</v>
      </c>
      <c r="M1934" s="12" t="s">
        <v>3118</v>
      </c>
    </row>
    <row r="1935" spans="1:13" x14ac:dyDescent="0.25">
      <c r="A1935" s="12">
        <v>15911</v>
      </c>
      <c r="B1935" s="12" t="s">
        <v>1330</v>
      </c>
      <c r="C1935" s="12" t="s">
        <v>165</v>
      </c>
      <c r="D1935" s="12" t="s">
        <v>1722</v>
      </c>
      <c r="E1935" s="12" t="s">
        <v>3115</v>
      </c>
      <c r="F1935" s="12" t="s">
        <v>1974</v>
      </c>
      <c r="G1935" s="12" t="s">
        <v>1975</v>
      </c>
      <c r="H1935" s="12" t="s">
        <v>1782</v>
      </c>
      <c r="I1935" s="12" t="s">
        <v>3116</v>
      </c>
      <c r="J1935" s="12">
        <v>0</v>
      </c>
      <c r="L1935" s="12" t="s">
        <v>3132</v>
      </c>
      <c r="M1935" s="12" t="s">
        <v>3118</v>
      </c>
    </row>
    <row r="1936" spans="1:13" x14ac:dyDescent="0.25">
      <c r="A1936" s="12">
        <v>55576</v>
      </c>
      <c r="B1936" s="12" t="s">
        <v>4962</v>
      </c>
      <c r="C1936" s="12" t="s">
        <v>43</v>
      </c>
      <c r="D1936" s="12" t="s">
        <v>1722</v>
      </c>
      <c r="E1936" s="12" t="s">
        <v>3119</v>
      </c>
      <c r="F1936" s="12" t="s">
        <v>1877</v>
      </c>
      <c r="G1936" s="12" t="s">
        <v>1878</v>
      </c>
      <c r="H1936" s="12" t="s">
        <v>1756</v>
      </c>
      <c r="I1936" s="12" t="s">
        <v>3116</v>
      </c>
      <c r="J1936" s="12">
        <v>0</v>
      </c>
      <c r="L1936" s="12" t="s">
        <v>3157</v>
      </c>
      <c r="M1936" s="12" t="s">
        <v>3118</v>
      </c>
    </row>
    <row r="1937" spans="1:13" x14ac:dyDescent="0.25">
      <c r="A1937" s="12">
        <v>15916</v>
      </c>
      <c r="B1937" s="12" t="s">
        <v>1331</v>
      </c>
      <c r="C1937" s="12" t="s">
        <v>56</v>
      </c>
      <c r="D1937" s="12" t="s">
        <v>1722</v>
      </c>
      <c r="E1937" s="12" t="s">
        <v>3128</v>
      </c>
      <c r="F1937" s="12" t="s">
        <v>1784</v>
      </c>
      <c r="G1937" s="12" t="s">
        <v>1785</v>
      </c>
      <c r="H1937" s="12" t="s">
        <v>1725</v>
      </c>
      <c r="I1937" s="12" t="s">
        <v>3116</v>
      </c>
      <c r="J1937" s="12">
        <v>0</v>
      </c>
      <c r="L1937" s="12" t="s">
        <v>4963</v>
      </c>
      <c r="M1937" s="12" t="s">
        <v>4964</v>
      </c>
    </row>
    <row r="1938" spans="1:13" x14ac:dyDescent="0.25">
      <c r="A1938" s="12">
        <v>15921</v>
      </c>
      <c r="B1938" s="12" t="s">
        <v>670</v>
      </c>
      <c r="C1938" s="12" t="s">
        <v>59</v>
      </c>
      <c r="D1938" s="12" t="s">
        <v>1722</v>
      </c>
      <c r="E1938" s="12" t="s">
        <v>3130</v>
      </c>
      <c r="F1938" s="12" t="s">
        <v>1771</v>
      </c>
      <c r="G1938" s="12" t="s">
        <v>1721</v>
      </c>
      <c r="H1938" s="12" t="s">
        <v>1720</v>
      </c>
      <c r="I1938" s="12" t="s">
        <v>3116</v>
      </c>
      <c r="J1938" s="12">
        <v>0</v>
      </c>
      <c r="L1938" s="12" t="s">
        <v>3464</v>
      </c>
      <c r="M1938" s="12" t="s">
        <v>3118</v>
      </c>
    </row>
    <row r="1939" spans="1:13" x14ac:dyDescent="0.25">
      <c r="A1939" s="12">
        <v>15941</v>
      </c>
      <c r="B1939" s="12" t="s">
        <v>2125</v>
      </c>
      <c r="C1939" s="12" t="s">
        <v>21</v>
      </c>
      <c r="D1939" s="12" t="s">
        <v>1722</v>
      </c>
      <c r="E1939" s="12" t="s">
        <v>3146</v>
      </c>
      <c r="F1939" s="12" t="s">
        <v>1780</v>
      </c>
      <c r="G1939" s="12" t="s">
        <v>1746</v>
      </c>
      <c r="H1939" s="12" t="s">
        <v>1720</v>
      </c>
      <c r="I1939" s="12" t="s">
        <v>3348</v>
      </c>
      <c r="J1939" s="12">
        <v>0</v>
      </c>
      <c r="L1939" s="12" t="s">
        <v>3117</v>
      </c>
      <c r="M1939" s="12" t="s">
        <v>3118</v>
      </c>
    </row>
    <row r="1940" spans="1:13" x14ac:dyDescent="0.25">
      <c r="A1940" s="12">
        <v>828388</v>
      </c>
      <c r="B1940" s="12" t="s">
        <v>2844</v>
      </c>
      <c r="C1940" s="12" t="s">
        <v>78</v>
      </c>
      <c r="D1940" s="12" t="s">
        <v>1722</v>
      </c>
      <c r="E1940" s="12" t="s">
        <v>3159</v>
      </c>
      <c r="F1940" s="12" t="s">
        <v>1749</v>
      </c>
      <c r="G1940" s="12" t="s">
        <v>1746</v>
      </c>
      <c r="H1940" s="12" t="s">
        <v>1720</v>
      </c>
      <c r="I1940" s="12" t="s">
        <v>3116</v>
      </c>
      <c r="J1940" s="12">
        <v>0</v>
      </c>
      <c r="L1940" s="12" t="s">
        <v>3630</v>
      </c>
      <c r="M1940" s="12" t="s">
        <v>3118</v>
      </c>
    </row>
    <row r="1941" spans="1:13" x14ac:dyDescent="0.25">
      <c r="A1941" s="12">
        <v>38980</v>
      </c>
      <c r="B1941" s="12" t="s">
        <v>4965</v>
      </c>
      <c r="C1941" s="12" t="s">
        <v>27</v>
      </c>
      <c r="D1941" s="12" t="s">
        <v>1722</v>
      </c>
      <c r="E1941" s="12" t="s">
        <v>3190</v>
      </c>
      <c r="F1941" s="12" t="s">
        <v>1848</v>
      </c>
      <c r="G1941" s="12" t="s">
        <v>1849</v>
      </c>
      <c r="H1941" s="12" t="s">
        <v>1819</v>
      </c>
      <c r="I1941" s="12" t="s">
        <v>3126</v>
      </c>
      <c r="J1941" s="12">
        <v>0</v>
      </c>
      <c r="L1941" s="12" t="s">
        <v>4966</v>
      </c>
    </row>
    <row r="1942" spans="1:13" x14ac:dyDescent="0.25">
      <c r="A1942" s="12">
        <v>15957</v>
      </c>
      <c r="B1942" s="12" t="s">
        <v>456</v>
      </c>
      <c r="C1942" s="12" t="s">
        <v>432</v>
      </c>
      <c r="D1942" s="12" t="s">
        <v>1722</v>
      </c>
      <c r="E1942" s="12" t="s">
        <v>3115</v>
      </c>
      <c r="F1942" s="12" t="s">
        <v>1784</v>
      </c>
      <c r="G1942" s="12" t="s">
        <v>1785</v>
      </c>
      <c r="H1942" s="12" t="s">
        <v>1725</v>
      </c>
      <c r="I1942" s="12" t="s">
        <v>3116</v>
      </c>
      <c r="J1942" s="12">
        <v>0</v>
      </c>
      <c r="L1942" s="12" t="s">
        <v>3237</v>
      </c>
      <c r="M1942" s="12" t="s">
        <v>3118</v>
      </c>
    </row>
    <row r="1943" spans="1:13" x14ac:dyDescent="0.25">
      <c r="A1943" s="12">
        <v>15971</v>
      </c>
      <c r="B1943" s="12" t="s">
        <v>2441</v>
      </c>
      <c r="C1943" s="12" t="s">
        <v>21</v>
      </c>
      <c r="D1943" s="12" t="s">
        <v>1722</v>
      </c>
      <c r="E1943" s="12" t="s">
        <v>3128</v>
      </c>
      <c r="F1943" s="12" t="s">
        <v>1780</v>
      </c>
      <c r="G1943" s="12" t="s">
        <v>1746</v>
      </c>
      <c r="H1943" s="12" t="s">
        <v>1720</v>
      </c>
      <c r="I1943" s="12" t="s">
        <v>3348</v>
      </c>
      <c r="J1943" s="12">
        <v>0</v>
      </c>
      <c r="L1943" s="12" t="s">
        <v>3140</v>
      </c>
      <c r="M1943" s="12" t="s">
        <v>3118</v>
      </c>
    </row>
    <row r="1944" spans="1:13" x14ac:dyDescent="0.25">
      <c r="A1944" s="12">
        <v>31343</v>
      </c>
      <c r="B1944" s="12" t="s">
        <v>4967</v>
      </c>
      <c r="C1944" s="12" t="s">
        <v>211</v>
      </c>
      <c r="D1944" s="12" t="s">
        <v>1722</v>
      </c>
      <c r="E1944" s="12" t="s">
        <v>3128</v>
      </c>
      <c r="F1944" s="12" t="s">
        <v>1943</v>
      </c>
      <c r="G1944" s="12" t="s">
        <v>1944</v>
      </c>
      <c r="H1944" s="12" t="s">
        <v>1782</v>
      </c>
      <c r="I1944" s="12" t="s">
        <v>3142</v>
      </c>
      <c r="J1944" s="12">
        <v>0</v>
      </c>
      <c r="L1944" s="12" t="s">
        <v>3191</v>
      </c>
      <c r="M1944" s="12" t="s">
        <v>3118</v>
      </c>
    </row>
    <row r="1945" spans="1:13" x14ac:dyDescent="0.25">
      <c r="A1945" s="12">
        <v>23119</v>
      </c>
      <c r="B1945" s="12" t="s">
        <v>2024</v>
      </c>
      <c r="C1945" s="12" t="s">
        <v>41</v>
      </c>
      <c r="D1945" s="12" t="s">
        <v>1722</v>
      </c>
      <c r="E1945" s="12" t="s">
        <v>3218</v>
      </c>
      <c r="F1945" s="12" t="s">
        <v>1995</v>
      </c>
      <c r="G1945" s="12" t="s">
        <v>1765</v>
      </c>
      <c r="H1945" s="12" t="s">
        <v>1764</v>
      </c>
      <c r="I1945" s="12" t="s">
        <v>3116</v>
      </c>
      <c r="J1945" s="12">
        <v>0</v>
      </c>
      <c r="L1945" s="12" t="s">
        <v>4968</v>
      </c>
      <c r="M1945" s="12" t="s">
        <v>4969</v>
      </c>
    </row>
    <row r="1946" spans="1:13" x14ac:dyDescent="0.25">
      <c r="A1946" s="12">
        <v>15980</v>
      </c>
      <c r="B1946" s="12" t="s">
        <v>1655</v>
      </c>
      <c r="C1946" s="12" t="s">
        <v>56</v>
      </c>
      <c r="D1946" s="12" t="s">
        <v>1722</v>
      </c>
      <c r="E1946" s="12" t="s">
        <v>3128</v>
      </c>
      <c r="F1946" s="12" t="s">
        <v>1815</v>
      </c>
      <c r="G1946" s="12" t="s">
        <v>1816</v>
      </c>
      <c r="H1946" s="12" t="s">
        <v>1725</v>
      </c>
      <c r="I1946" s="12" t="s">
        <v>3116</v>
      </c>
      <c r="J1946" s="12">
        <v>0</v>
      </c>
      <c r="L1946" s="12" t="s">
        <v>4970</v>
      </c>
      <c r="M1946" s="12" t="s">
        <v>3118</v>
      </c>
    </row>
    <row r="1947" spans="1:13" x14ac:dyDescent="0.25">
      <c r="A1947" s="12">
        <v>15946</v>
      </c>
      <c r="B1947" s="12" t="s">
        <v>4971</v>
      </c>
      <c r="C1947" s="12" t="s">
        <v>27</v>
      </c>
      <c r="D1947" s="12" t="s">
        <v>1722</v>
      </c>
      <c r="E1947" s="12" t="s">
        <v>3128</v>
      </c>
      <c r="F1947" s="12" t="s">
        <v>3579</v>
      </c>
      <c r="G1947" s="12" t="s">
        <v>1757</v>
      </c>
      <c r="H1947" s="12" t="s">
        <v>1756</v>
      </c>
      <c r="I1947" s="12" t="s">
        <v>3129</v>
      </c>
      <c r="J1947" s="12">
        <v>0</v>
      </c>
      <c r="L1947" s="12" t="s">
        <v>3120</v>
      </c>
      <c r="M1947" s="12" t="s">
        <v>3118</v>
      </c>
    </row>
    <row r="1948" spans="1:13" x14ac:dyDescent="0.25">
      <c r="A1948" s="12">
        <v>16012</v>
      </c>
      <c r="B1948" s="12" t="s">
        <v>1333</v>
      </c>
      <c r="C1948" s="12" t="s">
        <v>21</v>
      </c>
      <c r="D1948" s="12" t="s">
        <v>1722</v>
      </c>
      <c r="E1948" s="12" t="s">
        <v>3128</v>
      </c>
      <c r="F1948" s="12" t="s">
        <v>2008</v>
      </c>
      <c r="G1948" s="12" t="s">
        <v>2009</v>
      </c>
      <c r="H1948" s="12" t="s">
        <v>1864</v>
      </c>
      <c r="I1948" s="12" t="s">
        <v>3240</v>
      </c>
      <c r="J1948" s="12">
        <v>0</v>
      </c>
      <c r="L1948" s="12" t="s">
        <v>4972</v>
      </c>
      <c r="M1948" s="12" t="s">
        <v>4973</v>
      </c>
    </row>
    <row r="1949" spans="1:13" x14ac:dyDescent="0.25">
      <c r="A1949" s="12">
        <v>16004</v>
      </c>
      <c r="B1949" s="12" t="s">
        <v>457</v>
      </c>
      <c r="C1949" s="12" t="s">
        <v>21</v>
      </c>
      <c r="D1949" s="12" t="s">
        <v>1722</v>
      </c>
      <c r="E1949" s="12" t="s">
        <v>3128</v>
      </c>
      <c r="F1949" s="12" t="s">
        <v>1877</v>
      </c>
      <c r="G1949" s="12" t="s">
        <v>1878</v>
      </c>
      <c r="H1949" s="12" t="s">
        <v>1756</v>
      </c>
      <c r="I1949" s="12" t="s">
        <v>3116</v>
      </c>
      <c r="J1949" s="12">
        <v>0</v>
      </c>
      <c r="L1949" s="12" t="s">
        <v>3140</v>
      </c>
      <c r="M1949" s="12" t="s">
        <v>3118</v>
      </c>
    </row>
    <row r="1950" spans="1:13" x14ac:dyDescent="0.25">
      <c r="A1950" s="12">
        <v>22142</v>
      </c>
      <c r="B1950" s="12" t="s">
        <v>4974</v>
      </c>
      <c r="C1950" s="12" t="s">
        <v>21</v>
      </c>
      <c r="D1950" s="12" t="s">
        <v>1722</v>
      </c>
      <c r="E1950" s="12" t="s">
        <v>3115</v>
      </c>
      <c r="F1950" s="12" t="s">
        <v>1836</v>
      </c>
      <c r="G1950" s="12" t="s">
        <v>1837</v>
      </c>
      <c r="H1950" s="12" t="s">
        <v>1725</v>
      </c>
      <c r="I1950" s="12" t="s">
        <v>3116</v>
      </c>
      <c r="J1950" s="12">
        <v>0</v>
      </c>
      <c r="L1950" s="12" t="s">
        <v>3140</v>
      </c>
      <c r="M1950" s="12" t="s">
        <v>3118</v>
      </c>
    </row>
    <row r="1951" spans="1:13" x14ac:dyDescent="0.25">
      <c r="A1951" s="12">
        <v>16036</v>
      </c>
      <c r="B1951" s="12" t="s">
        <v>458</v>
      </c>
      <c r="C1951" s="12" t="s">
        <v>31</v>
      </c>
      <c r="D1951" s="12" t="s">
        <v>1722</v>
      </c>
      <c r="E1951" s="12" t="s">
        <v>3150</v>
      </c>
      <c r="F1951" s="12" t="s">
        <v>2124</v>
      </c>
      <c r="G1951" s="12" t="s">
        <v>1831</v>
      </c>
      <c r="H1951" s="12" t="s">
        <v>1827</v>
      </c>
      <c r="I1951" s="12" t="s">
        <v>3131</v>
      </c>
      <c r="J1951" s="12">
        <v>0</v>
      </c>
      <c r="L1951" s="12" t="s">
        <v>4975</v>
      </c>
      <c r="M1951" s="12" t="s">
        <v>3118</v>
      </c>
    </row>
    <row r="1952" spans="1:13" x14ac:dyDescent="0.25">
      <c r="A1952" s="12">
        <v>16072</v>
      </c>
      <c r="B1952" s="12" t="s">
        <v>1656</v>
      </c>
      <c r="C1952" s="12" t="s">
        <v>27</v>
      </c>
      <c r="D1952" s="12" t="s">
        <v>1722</v>
      </c>
      <c r="E1952" s="12" t="s">
        <v>3239</v>
      </c>
      <c r="F1952" s="12" t="s">
        <v>1868</v>
      </c>
      <c r="G1952" s="12" t="s">
        <v>1792</v>
      </c>
      <c r="H1952" s="12" t="s">
        <v>1822</v>
      </c>
      <c r="I1952" s="12" t="s">
        <v>3116</v>
      </c>
      <c r="J1952" s="12">
        <v>0</v>
      </c>
      <c r="L1952" s="12" t="s">
        <v>3969</v>
      </c>
      <c r="M1952" s="12" t="s">
        <v>4976</v>
      </c>
    </row>
    <row r="1953" spans="1:13" x14ac:dyDescent="0.25">
      <c r="A1953" s="12">
        <v>60620</v>
      </c>
      <c r="B1953" s="12" t="s">
        <v>671</v>
      </c>
      <c r="C1953" s="12" t="s">
        <v>65</v>
      </c>
      <c r="D1953" s="12" t="s">
        <v>1722</v>
      </c>
      <c r="E1953" s="12" t="s">
        <v>3128</v>
      </c>
      <c r="F1953" s="12" t="s">
        <v>1859</v>
      </c>
      <c r="G1953" s="12" t="s">
        <v>1823</v>
      </c>
      <c r="H1953" s="12" t="s">
        <v>1822</v>
      </c>
      <c r="I1953" s="12" t="s">
        <v>3116</v>
      </c>
      <c r="J1953" s="12">
        <v>0</v>
      </c>
      <c r="L1953" s="12" t="s">
        <v>3117</v>
      </c>
      <c r="M1953" s="12" t="s">
        <v>3118</v>
      </c>
    </row>
    <row r="1954" spans="1:13" x14ac:dyDescent="0.25">
      <c r="A1954" s="12">
        <v>11584</v>
      </c>
      <c r="B1954" s="12" t="s">
        <v>459</v>
      </c>
      <c r="C1954" s="12" t="s">
        <v>27</v>
      </c>
      <c r="D1954" s="12" t="s">
        <v>1722</v>
      </c>
      <c r="E1954" s="12" t="s">
        <v>3218</v>
      </c>
      <c r="F1954" s="12" t="s">
        <v>1836</v>
      </c>
      <c r="G1954" s="12" t="s">
        <v>1837</v>
      </c>
      <c r="H1954" s="12" t="s">
        <v>1725</v>
      </c>
      <c r="I1954" s="12" t="s">
        <v>3116</v>
      </c>
      <c r="J1954" s="12">
        <v>0</v>
      </c>
      <c r="L1954" s="12" t="s">
        <v>3117</v>
      </c>
      <c r="M1954" s="12" t="s">
        <v>3118</v>
      </c>
    </row>
    <row r="1955" spans="1:13" x14ac:dyDescent="0.25">
      <c r="A1955" s="12">
        <v>50064</v>
      </c>
      <c r="B1955" s="12" t="s">
        <v>1940</v>
      </c>
      <c r="C1955" s="12" t="s">
        <v>172</v>
      </c>
      <c r="D1955" s="12" t="s">
        <v>1722</v>
      </c>
      <c r="E1955" s="12" t="s">
        <v>3115</v>
      </c>
      <c r="F1955" s="12" t="s">
        <v>1780</v>
      </c>
      <c r="G1955" s="12" t="s">
        <v>1746</v>
      </c>
      <c r="H1955" s="12" t="s">
        <v>1720</v>
      </c>
      <c r="I1955" s="12" t="s">
        <v>3348</v>
      </c>
      <c r="J1955" s="12">
        <v>0</v>
      </c>
      <c r="L1955" s="12" t="s">
        <v>4977</v>
      </c>
      <c r="M1955" s="12" t="s">
        <v>4978</v>
      </c>
    </row>
    <row r="1956" spans="1:13" x14ac:dyDescent="0.25">
      <c r="A1956" s="12">
        <v>16102</v>
      </c>
      <c r="B1956" s="12" t="s">
        <v>1340</v>
      </c>
      <c r="C1956" s="12" t="s">
        <v>52</v>
      </c>
      <c r="D1956" s="12" t="s">
        <v>1722</v>
      </c>
      <c r="E1956" s="12" t="s">
        <v>4005</v>
      </c>
      <c r="F1956" s="12" t="s">
        <v>2277</v>
      </c>
      <c r="G1956" s="12" t="s">
        <v>1739</v>
      </c>
      <c r="H1956" s="12" t="s">
        <v>1720</v>
      </c>
      <c r="I1956" s="12" t="s">
        <v>3232</v>
      </c>
      <c r="J1956" s="12">
        <v>0</v>
      </c>
      <c r="L1956" s="12" t="s">
        <v>3120</v>
      </c>
      <c r="M1956" s="12" t="s">
        <v>3118</v>
      </c>
    </row>
    <row r="1957" spans="1:13" x14ac:dyDescent="0.25">
      <c r="A1957" s="12">
        <v>55981</v>
      </c>
      <c r="B1957" s="12" t="s">
        <v>4979</v>
      </c>
      <c r="C1957" s="12" t="s">
        <v>43</v>
      </c>
      <c r="D1957" s="12" t="s">
        <v>1722</v>
      </c>
      <c r="E1957" s="12" t="s">
        <v>3218</v>
      </c>
      <c r="F1957" s="12" t="s">
        <v>1807</v>
      </c>
      <c r="G1957" s="12" t="s">
        <v>1762</v>
      </c>
      <c r="H1957" s="12" t="s">
        <v>1782</v>
      </c>
      <c r="I1957" s="12" t="s">
        <v>1762</v>
      </c>
      <c r="J1957" s="12">
        <v>0</v>
      </c>
      <c r="L1957" s="12" t="s">
        <v>3157</v>
      </c>
      <c r="M1957" s="12" t="s">
        <v>3118</v>
      </c>
    </row>
    <row r="1958" spans="1:13" x14ac:dyDescent="0.25">
      <c r="A1958" s="12">
        <v>30060</v>
      </c>
      <c r="B1958" s="12" t="s">
        <v>4980</v>
      </c>
      <c r="C1958" s="12" t="s">
        <v>172</v>
      </c>
      <c r="D1958" s="12" t="s">
        <v>1722</v>
      </c>
      <c r="E1958" s="12" t="s">
        <v>3509</v>
      </c>
      <c r="F1958" s="12" t="s">
        <v>2014</v>
      </c>
      <c r="G1958" s="12" t="s">
        <v>1834</v>
      </c>
      <c r="H1958" s="12" t="s">
        <v>1833</v>
      </c>
      <c r="I1958" s="12" t="s">
        <v>3116</v>
      </c>
      <c r="J1958" s="12">
        <v>0</v>
      </c>
      <c r="L1958" s="12" t="s">
        <v>3775</v>
      </c>
      <c r="M1958" s="12" t="s">
        <v>3118</v>
      </c>
    </row>
    <row r="1959" spans="1:13" x14ac:dyDescent="0.25">
      <c r="A1959" s="12">
        <v>16119</v>
      </c>
      <c r="B1959" s="12" t="s">
        <v>2444</v>
      </c>
      <c r="C1959" s="12" t="s">
        <v>39</v>
      </c>
      <c r="D1959" s="12" t="s">
        <v>1722</v>
      </c>
      <c r="E1959" s="12" t="s">
        <v>3146</v>
      </c>
      <c r="F1959" s="12" t="s">
        <v>1780</v>
      </c>
      <c r="G1959" s="12" t="s">
        <v>1746</v>
      </c>
      <c r="H1959" s="12" t="s">
        <v>1720</v>
      </c>
      <c r="I1959" s="12" t="s">
        <v>3348</v>
      </c>
      <c r="J1959" s="12">
        <v>0</v>
      </c>
      <c r="L1959" s="12" t="s">
        <v>4981</v>
      </c>
      <c r="M1959" s="12" t="s">
        <v>3118</v>
      </c>
    </row>
    <row r="1960" spans="1:13" x14ac:dyDescent="0.25">
      <c r="A1960" s="12">
        <v>53675</v>
      </c>
      <c r="B1960" s="12" t="s">
        <v>1341</v>
      </c>
      <c r="C1960" s="12" t="s">
        <v>21</v>
      </c>
      <c r="D1960" s="12" t="s">
        <v>1722</v>
      </c>
      <c r="E1960" s="12" t="s">
        <v>3128</v>
      </c>
      <c r="F1960" s="12" t="s">
        <v>1748</v>
      </c>
      <c r="G1960" s="12" t="s">
        <v>1726</v>
      </c>
      <c r="H1960" s="12" t="s">
        <v>1725</v>
      </c>
      <c r="I1960" s="12" t="s">
        <v>3116</v>
      </c>
      <c r="J1960" s="12">
        <v>0</v>
      </c>
      <c r="L1960" s="12" t="s">
        <v>3117</v>
      </c>
      <c r="M1960" s="12" t="s">
        <v>3118</v>
      </c>
    </row>
    <row r="1961" spans="1:13" x14ac:dyDescent="0.25">
      <c r="A1961" s="12">
        <v>38124</v>
      </c>
      <c r="B1961" s="12" t="s">
        <v>1342</v>
      </c>
      <c r="C1961" s="12" t="s">
        <v>84</v>
      </c>
      <c r="D1961" s="12" t="s">
        <v>1722</v>
      </c>
      <c r="E1961" s="12" t="s">
        <v>3125</v>
      </c>
      <c r="F1961" s="12" t="s">
        <v>1974</v>
      </c>
      <c r="G1961" s="12" t="s">
        <v>1975</v>
      </c>
      <c r="H1961" s="12" t="s">
        <v>1782</v>
      </c>
      <c r="I1961" s="12" t="s">
        <v>3116</v>
      </c>
      <c r="J1961" s="12">
        <v>0</v>
      </c>
      <c r="L1961" s="12" t="s">
        <v>3182</v>
      </c>
      <c r="M1961" s="12" t="s">
        <v>3118</v>
      </c>
    </row>
    <row r="1962" spans="1:13" x14ac:dyDescent="0.25">
      <c r="A1962" s="12">
        <v>16151</v>
      </c>
      <c r="B1962" s="12" t="s">
        <v>1343</v>
      </c>
      <c r="C1962" s="12" t="s">
        <v>39</v>
      </c>
      <c r="D1962" s="12" t="s">
        <v>1722</v>
      </c>
      <c r="E1962" s="12" t="s">
        <v>3231</v>
      </c>
      <c r="F1962" s="12" t="s">
        <v>2011</v>
      </c>
      <c r="G1962" s="12" t="s">
        <v>1975</v>
      </c>
      <c r="H1962" s="12" t="s">
        <v>1782</v>
      </c>
      <c r="I1962" s="12" t="s">
        <v>3116</v>
      </c>
      <c r="J1962" s="12">
        <v>0</v>
      </c>
      <c r="L1962" s="12" t="s">
        <v>4982</v>
      </c>
      <c r="M1962" s="12" t="s">
        <v>4983</v>
      </c>
    </row>
    <row r="1963" spans="1:13" x14ac:dyDescent="0.25">
      <c r="A1963" s="12">
        <v>828087</v>
      </c>
      <c r="B1963" s="12" t="s">
        <v>4984</v>
      </c>
      <c r="C1963" s="12" t="s">
        <v>59</v>
      </c>
      <c r="D1963" s="12" t="s">
        <v>1722</v>
      </c>
      <c r="E1963" s="12" t="s">
        <v>3119</v>
      </c>
      <c r="F1963" s="12" t="s">
        <v>1728</v>
      </c>
      <c r="G1963" s="12" t="s">
        <v>1729</v>
      </c>
      <c r="H1963" s="12" t="s">
        <v>1720</v>
      </c>
      <c r="I1963" s="12" t="s">
        <v>3116</v>
      </c>
      <c r="J1963" s="12">
        <v>0</v>
      </c>
      <c r="L1963" s="12" t="s">
        <v>4985</v>
      </c>
    </row>
    <row r="1964" spans="1:13" x14ac:dyDescent="0.25">
      <c r="A1964" s="12">
        <v>16158</v>
      </c>
      <c r="B1964" s="12" t="s">
        <v>1660</v>
      </c>
      <c r="C1964" s="12" t="s">
        <v>27</v>
      </c>
      <c r="D1964" s="12" t="s">
        <v>1722</v>
      </c>
      <c r="E1964" s="12" t="s">
        <v>3255</v>
      </c>
      <c r="F1964" s="12" t="s">
        <v>1824</v>
      </c>
      <c r="G1964" s="12" t="s">
        <v>1825</v>
      </c>
      <c r="H1964" s="12" t="s">
        <v>1725</v>
      </c>
      <c r="I1964" s="12" t="s">
        <v>3116</v>
      </c>
      <c r="J1964" s="12">
        <v>0</v>
      </c>
      <c r="L1964" s="12" t="s">
        <v>3290</v>
      </c>
      <c r="M1964" s="12" t="s">
        <v>3118</v>
      </c>
    </row>
    <row r="1965" spans="1:13" x14ac:dyDescent="0.25">
      <c r="A1965" s="12">
        <v>16137</v>
      </c>
      <c r="B1965" s="12" t="s">
        <v>460</v>
      </c>
      <c r="C1965" s="12" t="s">
        <v>148</v>
      </c>
      <c r="D1965" s="12" t="s">
        <v>1722</v>
      </c>
      <c r="E1965" s="12" t="s">
        <v>3128</v>
      </c>
      <c r="F1965" s="12" t="s">
        <v>1818</v>
      </c>
      <c r="G1965" s="12" t="s">
        <v>1820</v>
      </c>
      <c r="H1965" s="12" t="s">
        <v>1819</v>
      </c>
      <c r="I1965" s="12" t="s">
        <v>3340</v>
      </c>
      <c r="J1965" s="12">
        <v>0</v>
      </c>
      <c r="L1965" s="12" t="s">
        <v>3117</v>
      </c>
      <c r="M1965" s="12" t="s">
        <v>3118</v>
      </c>
    </row>
    <row r="1966" spans="1:13" x14ac:dyDescent="0.25">
      <c r="A1966" s="12">
        <v>51149</v>
      </c>
      <c r="B1966" s="12" t="s">
        <v>4986</v>
      </c>
      <c r="C1966" s="12" t="s">
        <v>84</v>
      </c>
      <c r="D1966" s="12" t="s">
        <v>1722</v>
      </c>
      <c r="E1966" s="12" t="s">
        <v>3829</v>
      </c>
      <c r="F1966" s="12" t="s">
        <v>1735</v>
      </c>
      <c r="G1966" s="12" t="s">
        <v>1721</v>
      </c>
      <c r="H1966" s="12" t="s">
        <v>1720</v>
      </c>
      <c r="I1966" s="12" t="s">
        <v>3116</v>
      </c>
      <c r="J1966" s="12">
        <v>0</v>
      </c>
      <c r="L1966" s="12" t="s">
        <v>3182</v>
      </c>
      <c r="M1966" s="12" t="s">
        <v>3118</v>
      </c>
    </row>
    <row r="1967" spans="1:13" x14ac:dyDescent="0.25">
      <c r="A1967" s="12">
        <v>36752</v>
      </c>
      <c r="B1967" s="12" t="s">
        <v>1345</v>
      </c>
      <c r="C1967" s="12" t="s">
        <v>92</v>
      </c>
      <c r="D1967" s="12" t="s">
        <v>1722</v>
      </c>
      <c r="E1967" s="12" t="s">
        <v>3227</v>
      </c>
      <c r="F1967" s="12" t="s">
        <v>1959</v>
      </c>
      <c r="G1967" s="12" t="s">
        <v>1960</v>
      </c>
      <c r="H1967" s="12" t="s">
        <v>1833</v>
      </c>
      <c r="I1967" s="12" t="s">
        <v>3116</v>
      </c>
      <c r="J1967" s="12">
        <v>0</v>
      </c>
      <c r="L1967" s="12" t="s">
        <v>4987</v>
      </c>
      <c r="M1967" s="12" t="s">
        <v>4988</v>
      </c>
    </row>
    <row r="1968" spans="1:13" x14ac:dyDescent="0.25">
      <c r="A1968" s="12">
        <v>3153</v>
      </c>
      <c r="B1968" s="12" t="s">
        <v>2270</v>
      </c>
      <c r="C1968" s="12" t="s">
        <v>172</v>
      </c>
      <c r="D1968" s="12" t="s">
        <v>1722</v>
      </c>
      <c r="E1968" s="12" t="s">
        <v>3150</v>
      </c>
      <c r="F1968" s="12" t="s">
        <v>1995</v>
      </c>
      <c r="G1968" s="12" t="s">
        <v>1765</v>
      </c>
      <c r="H1968" s="12" t="s">
        <v>1764</v>
      </c>
      <c r="I1968" s="12" t="s">
        <v>3116</v>
      </c>
      <c r="J1968" s="12">
        <v>0</v>
      </c>
      <c r="L1968" s="12" t="s">
        <v>3743</v>
      </c>
      <c r="M1968" s="12" t="s">
        <v>3118</v>
      </c>
    </row>
    <row r="1969" spans="1:13" x14ac:dyDescent="0.25">
      <c r="A1969" s="12">
        <v>16194</v>
      </c>
      <c r="B1969" s="12" t="s">
        <v>2120</v>
      </c>
      <c r="C1969" s="12" t="s">
        <v>172</v>
      </c>
      <c r="D1969" s="12" t="s">
        <v>1722</v>
      </c>
      <c r="E1969" s="12" t="s">
        <v>3134</v>
      </c>
      <c r="F1969" s="12" t="s">
        <v>1771</v>
      </c>
      <c r="G1969" s="12" t="s">
        <v>1721</v>
      </c>
      <c r="H1969" s="12" t="s">
        <v>1720</v>
      </c>
      <c r="I1969" s="12" t="s">
        <v>3116</v>
      </c>
      <c r="J1969" s="12">
        <v>0</v>
      </c>
      <c r="L1969" s="12" t="s">
        <v>3299</v>
      </c>
      <c r="M1969" s="12" t="s">
        <v>3118</v>
      </c>
    </row>
    <row r="1970" spans="1:13" x14ac:dyDescent="0.25">
      <c r="A1970" s="12">
        <v>16191</v>
      </c>
      <c r="B1970" s="12" t="s">
        <v>4989</v>
      </c>
      <c r="C1970" s="12" t="s">
        <v>172</v>
      </c>
      <c r="D1970" s="12" t="s">
        <v>1722</v>
      </c>
      <c r="E1970" s="12" t="s">
        <v>3499</v>
      </c>
      <c r="F1970" s="12" t="s">
        <v>1787</v>
      </c>
      <c r="G1970" s="12" t="s">
        <v>1721</v>
      </c>
      <c r="H1970" s="12" t="s">
        <v>1720</v>
      </c>
      <c r="I1970" s="12" t="s">
        <v>3116</v>
      </c>
      <c r="J1970" s="12">
        <v>0</v>
      </c>
      <c r="L1970" s="12" t="s">
        <v>3299</v>
      </c>
      <c r="M1970" s="12" t="s">
        <v>3118</v>
      </c>
    </row>
    <row r="1971" spans="1:13" x14ac:dyDescent="0.25">
      <c r="A1971" s="12">
        <v>16186</v>
      </c>
      <c r="B1971" s="12" t="s">
        <v>2122</v>
      </c>
      <c r="C1971" s="12" t="s">
        <v>172</v>
      </c>
      <c r="D1971" s="12" t="s">
        <v>1722</v>
      </c>
      <c r="E1971" s="12" t="s">
        <v>3128</v>
      </c>
      <c r="F1971" s="12" t="s">
        <v>2079</v>
      </c>
      <c r="G1971" s="12" t="s">
        <v>1765</v>
      </c>
      <c r="H1971" s="12" t="s">
        <v>1764</v>
      </c>
      <c r="I1971" s="12" t="s">
        <v>3116</v>
      </c>
      <c r="J1971" s="12">
        <v>0</v>
      </c>
      <c r="L1971" s="12" t="s">
        <v>3366</v>
      </c>
      <c r="M1971" s="12" t="s">
        <v>3118</v>
      </c>
    </row>
    <row r="1972" spans="1:13" x14ac:dyDescent="0.25">
      <c r="A1972" s="12">
        <v>16188</v>
      </c>
      <c r="B1972" s="12" t="s">
        <v>2121</v>
      </c>
      <c r="C1972" s="12" t="s">
        <v>172</v>
      </c>
      <c r="D1972" s="12" t="s">
        <v>1722</v>
      </c>
      <c r="E1972" s="12" t="s">
        <v>3146</v>
      </c>
      <c r="F1972" s="12" t="s">
        <v>1817</v>
      </c>
      <c r="G1972" s="12" t="s">
        <v>1816</v>
      </c>
      <c r="H1972" s="12" t="s">
        <v>1725</v>
      </c>
      <c r="I1972" s="12" t="s">
        <v>3116</v>
      </c>
      <c r="J1972" s="12">
        <v>0</v>
      </c>
      <c r="L1972" s="12" t="s">
        <v>3299</v>
      </c>
      <c r="M1972" s="12" t="s">
        <v>3118</v>
      </c>
    </row>
    <row r="1973" spans="1:13" x14ac:dyDescent="0.25">
      <c r="A1973" s="12">
        <v>16168</v>
      </c>
      <c r="B1973" s="12" t="s">
        <v>461</v>
      </c>
      <c r="C1973" s="12" t="s">
        <v>172</v>
      </c>
      <c r="D1973" s="12" t="s">
        <v>1722</v>
      </c>
      <c r="E1973" s="12" t="s">
        <v>3150</v>
      </c>
      <c r="F1973" s="12" t="s">
        <v>2123</v>
      </c>
      <c r="G1973" s="12" t="s">
        <v>1739</v>
      </c>
      <c r="H1973" s="12" t="s">
        <v>1720</v>
      </c>
      <c r="I1973" s="12" t="s">
        <v>3232</v>
      </c>
      <c r="J1973" s="12">
        <v>0</v>
      </c>
      <c r="L1973" s="12" t="s">
        <v>3658</v>
      </c>
      <c r="M1973" s="12" t="s">
        <v>3118</v>
      </c>
    </row>
    <row r="1974" spans="1:13" x14ac:dyDescent="0.25">
      <c r="A1974" s="12">
        <v>16266</v>
      </c>
      <c r="B1974" s="12" t="s">
        <v>672</v>
      </c>
      <c r="C1974" s="12" t="s">
        <v>172</v>
      </c>
      <c r="D1974" s="12" t="s">
        <v>1722</v>
      </c>
      <c r="E1974" s="12" t="s">
        <v>3124</v>
      </c>
      <c r="F1974" s="12" t="s">
        <v>1921</v>
      </c>
      <c r="G1974" s="12" t="s">
        <v>1721</v>
      </c>
      <c r="H1974" s="12" t="s">
        <v>1720</v>
      </c>
      <c r="I1974" s="12" t="s">
        <v>3116</v>
      </c>
      <c r="J1974" s="12">
        <v>0</v>
      </c>
      <c r="L1974" s="12" t="s">
        <v>3658</v>
      </c>
      <c r="M1974" s="12" t="s">
        <v>3118</v>
      </c>
    </row>
    <row r="1975" spans="1:13" x14ac:dyDescent="0.25">
      <c r="A1975" s="12">
        <v>53664</v>
      </c>
      <c r="B1975" s="12" t="s">
        <v>1907</v>
      </c>
      <c r="C1975" s="12" t="s">
        <v>172</v>
      </c>
      <c r="D1975" s="12" t="s">
        <v>1722</v>
      </c>
      <c r="E1975" s="12" t="s">
        <v>3146</v>
      </c>
      <c r="F1975" s="12" t="s">
        <v>1836</v>
      </c>
      <c r="G1975" s="12" t="s">
        <v>1837</v>
      </c>
      <c r="H1975" s="12" t="s">
        <v>1725</v>
      </c>
      <c r="I1975" s="12" t="s">
        <v>3116</v>
      </c>
      <c r="J1975" s="12">
        <v>0</v>
      </c>
      <c r="L1975" s="12" t="s">
        <v>3842</v>
      </c>
      <c r="M1975" s="12" t="s">
        <v>3118</v>
      </c>
    </row>
    <row r="1976" spans="1:13" x14ac:dyDescent="0.25">
      <c r="A1976" s="12">
        <v>830768</v>
      </c>
      <c r="B1976" s="12" t="s">
        <v>4990</v>
      </c>
      <c r="C1976" s="12" t="s">
        <v>758</v>
      </c>
      <c r="D1976" s="12" t="s">
        <v>1722</v>
      </c>
      <c r="E1976" s="12" t="s">
        <v>3860</v>
      </c>
      <c r="F1976" s="12" t="s">
        <v>1908</v>
      </c>
      <c r="G1976" s="12" t="s">
        <v>1909</v>
      </c>
      <c r="H1976" s="12" t="s">
        <v>1725</v>
      </c>
      <c r="I1976" s="12" t="s">
        <v>3116</v>
      </c>
      <c r="J1976" s="12">
        <v>0</v>
      </c>
      <c r="L1976" s="12" t="s">
        <v>4991</v>
      </c>
      <c r="M1976" s="12" t="s">
        <v>4992</v>
      </c>
    </row>
    <row r="1977" spans="1:13" x14ac:dyDescent="0.25">
      <c r="A1977" s="12">
        <v>57567</v>
      </c>
      <c r="B1977" s="12" t="s">
        <v>4993</v>
      </c>
      <c r="C1977" s="12" t="s">
        <v>755</v>
      </c>
      <c r="D1977" s="12" t="s">
        <v>1722</v>
      </c>
      <c r="E1977" s="12" t="s">
        <v>3365</v>
      </c>
      <c r="F1977" s="12" t="s">
        <v>1937</v>
      </c>
      <c r="G1977" s="12" t="s">
        <v>1849</v>
      </c>
      <c r="H1977" s="12" t="s">
        <v>1819</v>
      </c>
      <c r="I1977" s="12" t="s">
        <v>3126</v>
      </c>
      <c r="J1977" s="12">
        <v>0</v>
      </c>
      <c r="L1977" s="12" t="s">
        <v>4994</v>
      </c>
      <c r="M1977" s="12" t="s">
        <v>4995</v>
      </c>
    </row>
    <row r="1978" spans="1:13" x14ac:dyDescent="0.25">
      <c r="A1978" s="12">
        <v>32738</v>
      </c>
      <c r="B1978" s="12" t="s">
        <v>4996</v>
      </c>
      <c r="C1978" s="12" t="s">
        <v>59</v>
      </c>
      <c r="D1978" s="12" t="s">
        <v>1722</v>
      </c>
      <c r="E1978" s="12" t="s">
        <v>3907</v>
      </c>
      <c r="F1978" s="12" t="s">
        <v>1749</v>
      </c>
      <c r="G1978" s="12" t="s">
        <v>1746</v>
      </c>
      <c r="H1978" s="12" t="s">
        <v>1720</v>
      </c>
      <c r="I1978" s="12" t="s">
        <v>3116</v>
      </c>
      <c r="J1978" s="12">
        <v>0</v>
      </c>
      <c r="L1978" s="12" t="s">
        <v>2341</v>
      </c>
      <c r="M1978" s="12" t="s">
        <v>4997</v>
      </c>
    </row>
    <row r="1979" spans="1:13" x14ac:dyDescent="0.25">
      <c r="A1979" s="12">
        <v>31681</v>
      </c>
      <c r="B1979" s="12" t="s">
        <v>4998</v>
      </c>
      <c r="C1979" s="12" t="s">
        <v>48</v>
      </c>
      <c r="D1979" s="12" t="s">
        <v>1722</v>
      </c>
      <c r="E1979" s="12" t="s">
        <v>3128</v>
      </c>
      <c r="F1979" s="12" t="s">
        <v>1943</v>
      </c>
      <c r="G1979" s="12" t="s">
        <v>1944</v>
      </c>
      <c r="H1979" s="12" t="s">
        <v>1782</v>
      </c>
      <c r="I1979" s="12" t="s">
        <v>3142</v>
      </c>
      <c r="J1979" s="12">
        <v>0</v>
      </c>
      <c r="L1979" s="12" t="s">
        <v>3320</v>
      </c>
      <c r="M1979" s="12" t="s">
        <v>3118</v>
      </c>
    </row>
    <row r="1980" spans="1:13" x14ac:dyDescent="0.25">
      <c r="A1980" s="12">
        <v>62148</v>
      </c>
      <c r="B1980" s="12" t="s">
        <v>4999</v>
      </c>
      <c r="C1980" s="12" t="s">
        <v>441</v>
      </c>
      <c r="D1980" s="12" t="s">
        <v>1722</v>
      </c>
      <c r="E1980" s="12" t="s">
        <v>3172</v>
      </c>
      <c r="F1980" s="12" t="s">
        <v>2065</v>
      </c>
      <c r="G1980" s="12" t="s">
        <v>1849</v>
      </c>
      <c r="H1980" s="12" t="s">
        <v>1819</v>
      </c>
      <c r="I1980" s="12" t="s">
        <v>3126</v>
      </c>
      <c r="J1980" s="12">
        <v>0</v>
      </c>
      <c r="M1980" s="12" t="s">
        <v>3118</v>
      </c>
    </row>
    <row r="1981" spans="1:13" x14ac:dyDescent="0.25">
      <c r="A1981" s="12">
        <v>22908</v>
      </c>
      <c r="B1981" s="12" t="s">
        <v>5000</v>
      </c>
      <c r="C1981" s="12" t="s">
        <v>211</v>
      </c>
      <c r="D1981" s="12" t="s">
        <v>1722</v>
      </c>
      <c r="E1981" s="12" t="s">
        <v>3141</v>
      </c>
      <c r="F1981" s="12" t="s">
        <v>1817</v>
      </c>
      <c r="G1981" s="12" t="s">
        <v>1816</v>
      </c>
      <c r="H1981" s="12" t="s">
        <v>1725</v>
      </c>
      <c r="I1981" s="12" t="s">
        <v>3116</v>
      </c>
      <c r="J1981" s="12">
        <v>0</v>
      </c>
      <c r="L1981" s="12" t="s">
        <v>3117</v>
      </c>
      <c r="M1981" s="12" t="s">
        <v>3118</v>
      </c>
    </row>
    <row r="1982" spans="1:13" x14ac:dyDescent="0.25">
      <c r="A1982" s="12">
        <v>16299</v>
      </c>
      <c r="B1982" s="12" t="s">
        <v>462</v>
      </c>
      <c r="C1982" s="12" t="s">
        <v>39</v>
      </c>
      <c r="D1982" s="12" t="s">
        <v>1722</v>
      </c>
      <c r="E1982" s="12" t="s">
        <v>3115</v>
      </c>
      <c r="F1982" s="12" t="s">
        <v>1759</v>
      </c>
      <c r="G1982" s="12" t="s">
        <v>1760</v>
      </c>
      <c r="H1982" s="12" t="s">
        <v>1753</v>
      </c>
      <c r="I1982" s="12" t="s">
        <v>3116</v>
      </c>
      <c r="J1982" s="12">
        <v>0</v>
      </c>
      <c r="L1982" s="12" t="s">
        <v>3117</v>
      </c>
      <c r="M1982" s="12" t="s">
        <v>3118</v>
      </c>
    </row>
    <row r="1983" spans="1:13" x14ac:dyDescent="0.25">
      <c r="A1983" s="12">
        <v>16321</v>
      </c>
      <c r="B1983" s="12" t="s">
        <v>1347</v>
      </c>
      <c r="C1983" s="12" t="s">
        <v>65</v>
      </c>
      <c r="D1983" s="12" t="s">
        <v>1722</v>
      </c>
      <c r="E1983" s="12" t="s">
        <v>3128</v>
      </c>
      <c r="F1983" s="12" t="s">
        <v>1939</v>
      </c>
      <c r="G1983" s="12" t="s">
        <v>1874</v>
      </c>
      <c r="H1983" s="12" t="s">
        <v>1725</v>
      </c>
      <c r="I1983" s="12" t="s">
        <v>3116</v>
      </c>
      <c r="J1983" s="12">
        <v>0</v>
      </c>
      <c r="L1983" s="12" t="s">
        <v>5001</v>
      </c>
      <c r="M1983" s="12" t="s">
        <v>5002</v>
      </c>
    </row>
    <row r="1984" spans="1:13" x14ac:dyDescent="0.25">
      <c r="A1984" s="12">
        <v>16301</v>
      </c>
      <c r="B1984" s="12" t="s">
        <v>463</v>
      </c>
      <c r="C1984" s="12" t="s">
        <v>59</v>
      </c>
      <c r="D1984" s="12" t="s">
        <v>1722</v>
      </c>
      <c r="E1984" s="12" t="s">
        <v>3143</v>
      </c>
      <c r="F1984" s="12" t="s">
        <v>1759</v>
      </c>
      <c r="G1984" s="12" t="s">
        <v>1760</v>
      </c>
      <c r="H1984" s="12" t="s">
        <v>1753</v>
      </c>
      <c r="I1984" s="12" t="s">
        <v>3116</v>
      </c>
      <c r="J1984" s="12">
        <v>0</v>
      </c>
      <c r="L1984" s="12" t="s">
        <v>5003</v>
      </c>
      <c r="M1984" s="12" t="s">
        <v>5004</v>
      </c>
    </row>
    <row r="1985" spans="1:13" x14ac:dyDescent="0.25">
      <c r="A1985" s="12">
        <v>828088</v>
      </c>
      <c r="B1985" s="12" t="s">
        <v>5005</v>
      </c>
      <c r="C1985" s="12" t="s">
        <v>59</v>
      </c>
      <c r="D1985" s="12" t="s">
        <v>1722</v>
      </c>
      <c r="E1985" s="12" t="s">
        <v>3139</v>
      </c>
      <c r="F1985" s="12" t="s">
        <v>1738</v>
      </c>
      <c r="G1985" s="12" t="s">
        <v>1739</v>
      </c>
      <c r="H1985" s="12" t="s">
        <v>1720</v>
      </c>
      <c r="I1985" s="12" t="s">
        <v>3232</v>
      </c>
      <c r="J1985" s="12">
        <v>0</v>
      </c>
      <c r="M1985" s="12" t="s">
        <v>3118</v>
      </c>
    </row>
    <row r="1986" spans="1:13" x14ac:dyDescent="0.25">
      <c r="A1986" s="12">
        <v>16339</v>
      </c>
      <c r="B1986" s="12" t="s">
        <v>1662</v>
      </c>
      <c r="C1986" s="12" t="s">
        <v>31</v>
      </c>
      <c r="D1986" s="12" t="s">
        <v>1722</v>
      </c>
      <c r="E1986" s="12" t="s">
        <v>3146</v>
      </c>
      <c r="F1986" s="12" t="s">
        <v>1824</v>
      </c>
      <c r="G1986" s="12" t="s">
        <v>1825</v>
      </c>
      <c r="H1986" s="12" t="s">
        <v>1725</v>
      </c>
      <c r="I1986" s="12" t="s">
        <v>3116</v>
      </c>
      <c r="J1986" s="12">
        <v>0</v>
      </c>
      <c r="L1986" s="12" t="s">
        <v>3117</v>
      </c>
      <c r="M1986" s="12" t="s">
        <v>3118</v>
      </c>
    </row>
    <row r="1987" spans="1:13" x14ac:dyDescent="0.25">
      <c r="A1987" s="12">
        <v>16290</v>
      </c>
      <c r="B1987" s="12" t="s">
        <v>5006</v>
      </c>
      <c r="C1987" s="12" t="s">
        <v>211</v>
      </c>
      <c r="D1987" s="12" t="s">
        <v>1722</v>
      </c>
      <c r="E1987" s="12" t="s">
        <v>3124</v>
      </c>
      <c r="F1987" s="12" t="s">
        <v>2049</v>
      </c>
      <c r="G1987" s="12" t="s">
        <v>2050</v>
      </c>
      <c r="H1987" s="12" t="s">
        <v>1782</v>
      </c>
      <c r="I1987" s="12" t="s">
        <v>3351</v>
      </c>
      <c r="J1987" s="12">
        <v>0</v>
      </c>
      <c r="L1987" s="12" t="s">
        <v>3245</v>
      </c>
      <c r="M1987" s="12" t="s">
        <v>3118</v>
      </c>
    </row>
    <row r="1988" spans="1:13" x14ac:dyDescent="0.25">
      <c r="A1988" s="12">
        <v>16294</v>
      </c>
      <c r="B1988" s="12" t="s">
        <v>2447</v>
      </c>
      <c r="C1988" s="12" t="s">
        <v>59</v>
      </c>
      <c r="D1988" s="12" t="s">
        <v>1722</v>
      </c>
      <c r="E1988" s="12" t="s">
        <v>3218</v>
      </c>
      <c r="F1988" s="12" t="s">
        <v>2129</v>
      </c>
      <c r="G1988" s="12" t="s">
        <v>1849</v>
      </c>
      <c r="H1988" s="12" t="s">
        <v>1819</v>
      </c>
      <c r="I1988" s="12" t="s">
        <v>3126</v>
      </c>
      <c r="J1988" s="12">
        <v>0</v>
      </c>
      <c r="L1988" s="12" t="s">
        <v>3178</v>
      </c>
      <c r="M1988" s="12" t="s">
        <v>3118</v>
      </c>
    </row>
    <row r="1989" spans="1:13" x14ac:dyDescent="0.25">
      <c r="A1989" s="12">
        <v>16307</v>
      </c>
      <c r="B1989" s="12" t="s">
        <v>5007</v>
      </c>
      <c r="C1989" s="12" t="s">
        <v>56</v>
      </c>
      <c r="D1989" s="12" t="s">
        <v>1722</v>
      </c>
      <c r="E1989" s="12" t="s">
        <v>3128</v>
      </c>
      <c r="F1989" s="12" t="s">
        <v>1937</v>
      </c>
      <c r="G1989" s="12" t="s">
        <v>1849</v>
      </c>
      <c r="H1989" s="12" t="s">
        <v>1819</v>
      </c>
      <c r="I1989" s="12" t="s">
        <v>3126</v>
      </c>
      <c r="J1989" s="12">
        <v>0</v>
      </c>
      <c r="L1989" s="12" t="s">
        <v>5008</v>
      </c>
      <c r="M1989" s="12" t="s">
        <v>3118</v>
      </c>
    </row>
    <row r="1990" spans="1:13" x14ac:dyDescent="0.25">
      <c r="A1990" s="12">
        <v>37230</v>
      </c>
      <c r="B1990" s="12" t="s">
        <v>5009</v>
      </c>
      <c r="C1990" s="12" t="s">
        <v>48</v>
      </c>
      <c r="D1990" s="12" t="s">
        <v>1722</v>
      </c>
      <c r="E1990" s="12" t="s">
        <v>4042</v>
      </c>
      <c r="F1990" s="12" t="s">
        <v>1943</v>
      </c>
      <c r="G1990" s="12" t="s">
        <v>1944</v>
      </c>
      <c r="H1990" s="12" t="s">
        <v>1782</v>
      </c>
      <c r="I1990" s="12" t="s">
        <v>3142</v>
      </c>
      <c r="J1990" s="12">
        <v>0</v>
      </c>
      <c r="L1990" s="12" t="s">
        <v>3320</v>
      </c>
      <c r="M1990" s="12" t="s">
        <v>3118</v>
      </c>
    </row>
    <row r="1991" spans="1:13" x14ac:dyDescent="0.25">
      <c r="A1991" s="12">
        <v>830766</v>
      </c>
      <c r="B1991" s="12" t="s">
        <v>5010</v>
      </c>
      <c r="C1991" s="12" t="s">
        <v>441</v>
      </c>
      <c r="D1991" s="12" t="s">
        <v>1722</v>
      </c>
      <c r="E1991" s="12" t="s">
        <v>3218</v>
      </c>
      <c r="F1991" s="12" t="s">
        <v>1891</v>
      </c>
      <c r="G1991" s="12" t="s">
        <v>1867</v>
      </c>
      <c r="H1991" s="12" t="s">
        <v>1725</v>
      </c>
      <c r="I1991" s="12" t="s">
        <v>3116</v>
      </c>
      <c r="J1991" s="12">
        <v>0</v>
      </c>
      <c r="M1991" s="12" t="s">
        <v>3118</v>
      </c>
    </row>
    <row r="1992" spans="1:13" x14ac:dyDescent="0.25">
      <c r="A1992" s="12">
        <v>16365</v>
      </c>
      <c r="B1992" s="12" t="s">
        <v>2448</v>
      </c>
      <c r="C1992" s="12" t="s">
        <v>52</v>
      </c>
      <c r="D1992" s="12" t="s">
        <v>1722</v>
      </c>
      <c r="E1992" s="12" t="s">
        <v>3128</v>
      </c>
      <c r="F1992" s="12" t="s">
        <v>2002</v>
      </c>
      <c r="G1992" s="12" t="s">
        <v>2003</v>
      </c>
      <c r="H1992" s="12" t="s">
        <v>1756</v>
      </c>
      <c r="I1992" s="12" t="s">
        <v>3129</v>
      </c>
      <c r="J1992" s="12">
        <v>0</v>
      </c>
      <c r="L1992" s="12" t="s">
        <v>5011</v>
      </c>
      <c r="M1992" s="12" t="s">
        <v>5012</v>
      </c>
    </row>
    <row r="1993" spans="1:13" x14ac:dyDescent="0.25">
      <c r="A1993" s="12">
        <v>16366</v>
      </c>
      <c r="B1993" s="12" t="s">
        <v>464</v>
      </c>
      <c r="C1993" s="12" t="s">
        <v>211</v>
      </c>
      <c r="D1993" s="12" t="s">
        <v>1722</v>
      </c>
      <c r="E1993" s="12" t="s">
        <v>3128</v>
      </c>
      <c r="F1993" s="12" t="s">
        <v>1807</v>
      </c>
      <c r="G1993" s="12" t="s">
        <v>1762</v>
      </c>
      <c r="H1993" s="12" t="s">
        <v>1782</v>
      </c>
      <c r="I1993" s="12" t="s">
        <v>1762</v>
      </c>
      <c r="J1993" s="12">
        <v>0</v>
      </c>
      <c r="L1993" s="12" t="s">
        <v>3245</v>
      </c>
      <c r="M1993" s="12" t="s">
        <v>3118</v>
      </c>
    </row>
    <row r="1994" spans="1:13" x14ac:dyDescent="0.25">
      <c r="A1994" s="12">
        <v>38047</v>
      </c>
      <c r="B1994" s="12" t="s">
        <v>1976</v>
      </c>
      <c r="C1994" s="12" t="s">
        <v>27</v>
      </c>
      <c r="D1994" s="12" t="s">
        <v>1722</v>
      </c>
      <c r="E1994" s="12" t="s">
        <v>3195</v>
      </c>
      <c r="F1994" s="12" t="s">
        <v>1755</v>
      </c>
      <c r="G1994" s="12" t="s">
        <v>1757</v>
      </c>
      <c r="H1994" s="12" t="s">
        <v>1756</v>
      </c>
      <c r="I1994" s="12" t="s">
        <v>3129</v>
      </c>
      <c r="J1994" s="12">
        <v>0</v>
      </c>
      <c r="L1994" s="12" t="s">
        <v>3117</v>
      </c>
      <c r="M1994" s="12" t="s">
        <v>3118</v>
      </c>
    </row>
    <row r="1995" spans="1:13" x14ac:dyDescent="0.25">
      <c r="A1995" s="12">
        <v>38125</v>
      </c>
      <c r="B1995" s="12" t="s">
        <v>1349</v>
      </c>
      <c r="C1995" s="12" t="s">
        <v>31</v>
      </c>
      <c r="D1995" s="12" t="s">
        <v>1722</v>
      </c>
      <c r="E1995" s="12" t="s">
        <v>3159</v>
      </c>
      <c r="F1995" s="12" t="s">
        <v>1974</v>
      </c>
      <c r="G1995" s="12" t="s">
        <v>1975</v>
      </c>
      <c r="H1995" s="12" t="s">
        <v>1782</v>
      </c>
      <c r="I1995" s="12" t="s">
        <v>3116</v>
      </c>
      <c r="J1995" s="12">
        <v>0</v>
      </c>
      <c r="L1995" s="12" t="s">
        <v>3151</v>
      </c>
      <c r="M1995" s="12" t="s">
        <v>3118</v>
      </c>
    </row>
    <row r="1996" spans="1:13" x14ac:dyDescent="0.25">
      <c r="A1996" s="12">
        <v>31902</v>
      </c>
      <c r="B1996" s="12" t="s">
        <v>5013</v>
      </c>
      <c r="C1996" s="12" t="s">
        <v>59</v>
      </c>
      <c r="D1996" s="12" t="s">
        <v>1722</v>
      </c>
      <c r="E1996" s="12" t="s">
        <v>3172</v>
      </c>
      <c r="F1996" s="12" t="s">
        <v>1759</v>
      </c>
      <c r="G1996" s="12" t="s">
        <v>1760</v>
      </c>
      <c r="H1996" s="12" t="s">
        <v>1753</v>
      </c>
      <c r="I1996" s="12" t="s">
        <v>3116</v>
      </c>
      <c r="J1996" s="12">
        <v>0</v>
      </c>
      <c r="L1996" s="12" t="s">
        <v>3464</v>
      </c>
      <c r="M1996" s="12" t="s">
        <v>3118</v>
      </c>
    </row>
    <row r="1997" spans="1:13" x14ac:dyDescent="0.25">
      <c r="A1997" s="12">
        <v>56078</v>
      </c>
      <c r="B1997" s="12" t="s">
        <v>5014</v>
      </c>
      <c r="C1997" s="12" t="s">
        <v>172</v>
      </c>
      <c r="D1997" s="12" t="s">
        <v>1722</v>
      </c>
      <c r="E1997" s="12" t="s">
        <v>3255</v>
      </c>
      <c r="F1997" s="12" t="s">
        <v>1811</v>
      </c>
      <c r="G1997" s="12" t="s">
        <v>1762</v>
      </c>
      <c r="H1997" s="12" t="s">
        <v>1782</v>
      </c>
      <c r="I1997" s="12" t="s">
        <v>1762</v>
      </c>
      <c r="J1997" s="12">
        <v>0</v>
      </c>
      <c r="L1997" s="12" t="s">
        <v>3842</v>
      </c>
      <c r="M1997" s="12" t="s">
        <v>3118</v>
      </c>
    </row>
    <row r="1998" spans="1:13" x14ac:dyDescent="0.25">
      <c r="A1998" s="12">
        <v>831268</v>
      </c>
      <c r="B1998" s="12" t="s">
        <v>5015</v>
      </c>
      <c r="C1998" s="12" t="s">
        <v>84</v>
      </c>
      <c r="D1998" s="12" t="s">
        <v>1722</v>
      </c>
      <c r="E1998" s="12" t="s">
        <v>3375</v>
      </c>
      <c r="F1998" s="12" t="s">
        <v>1752</v>
      </c>
      <c r="G1998" s="12" t="s">
        <v>1754</v>
      </c>
      <c r="H1998" s="12" t="s">
        <v>1753</v>
      </c>
      <c r="I1998" s="12" t="s">
        <v>3116</v>
      </c>
      <c r="J1998" s="12">
        <v>0</v>
      </c>
      <c r="M1998" s="12" t="s">
        <v>3118</v>
      </c>
    </row>
    <row r="1999" spans="1:13" x14ac:dyDescent="0.25">
      <c r="A1999" s="12">
        <v>16406</v>
      </c>
      <c r="B1999" s="12" t="s">
        <v>2119</v>
      </c>
      <c r="C1999" s="12" t="s">
        <v>52</v>
      </c>
      <c r="D1999" s="12" t="s">
        <v>1722</v>
      </c>
      <c r="E1999" s="12" t="s">
        <v>3615</v>
      </c>
      <c r="F1999" s="12" t="s">
        <v>2107</v>
      </c>
      <c r="G1999" s="12" t="s">
        <v>2056</v>
      </c>
      <c r="H1999" s="12" t="s">
        <v>2055</v>
      </c>
      <c r="I1999" s="12" t="s">
        <v>3116</v>
      </c>
      <c r="J1999" s="12">
        <v>0</v>
      </c>
      <c r="L1999" s="12" t="s">
        <v>5016</v>
      </c>
      <c r="M1999" s="12" t="s">
        <v>5017</v>
      </c>
    </row>
    <row r="2000" spans="1:13" x14ac:dyDescent="0.25">
      <c r="A2000" s="12">
        <v>53669</v>
      </c>
      <c r="B2000" s="12" t="s">
        <v>2690</v>
      </c>
      <c r="C2000" s="12" t="s">
        <v>48</v>
      </c>
      <c r="D2000" s="12" t="s">
        <v>1722</v>
      </c>
      <c r="E2000" s="12" t="s">
        <v>3166</v>
      </c>
      <c r="F2000" s="12" t="s">
        <v>1860</v>
      </c>
      <c r="G2000" s="12" t="s">
        <v>1816</v>
      </c>
      <c r="H2000" s="12" t="s">
        <v>1725</v>
      </c>
      <c r="I2000" s="12" t="s">
        <v>3116</v>
      </c>
      <c r="J2000" s="12">
        <v>0</v>
      </c>
      <c r="L2000" s="12" t="s">
        <v>5018</v>
      </c>
      <c r="M2000" s="12" t="s">
        <v>3118</v>
      </c>
    </row>
    <row r="2001" spans="1:13" x14ac:dyDescent="0.25">
      <c r="A2001" s="12">
        <v>16525</v>
      </c>
      <c r="B2001" s="12" t="s">
        <v>1666</v>
      </c>
      <c r="C2001" s="12" t="s">
        <v>148</v>
      </c>
      <c r="D2001" s="12" t="s">
        <v>1722</v>
      </c>
      <c r="E2001" s="12" t="s">
        <v>3128</v>
      </c>
      <c r="F2001" s="12" t="s">
        <v>1939</v>
      </c>
      <c r="G2001" s="12" t="s">
        <v>1874</v>
      </c>
      <c r="H2001" s="12" t="s">
        <v>1725</v>
      </c>
      <c r="I2001" s="12" t="s">
        <v>3116</v>
      </c>
      <c r="J2001" s="12">
        <v>0</v>
      </c>
      <c r="L2001" s="12" t="s">
        <v>3117</v>
      </c>
      <c r="M2001" s="12" t="s">
        <v>3118</v>
      </c>
    </row>
    <row r="2002" spans="1:13" x14ac:dyDescent="0.25">
      <c r="A2002" s="12">
        <v>16422</v>
      </c>
      <c r="B2002" s="12" t="s">
        <v>5019</v>
      </c>
      <c r="C2002" s="12" t="s">
        <v>76</v>
      </c>
      <c r="D2002" s="12" t="s">
        <v>1722</v>
      </c>
      <c r="E2002" s="12" t="s">
        <v>3124</v>
      </c>
      <c r="F2002" s="12" t="s">
        <v>1735</v>
      </c>
      <c r="G2002" s="12" t="s">
        <v>1721</v>
      </c>
      <c r="H2002" s="12" t="s">
        <v>1720</v>
      </c>
      <c r="I2002" s="12" t="s">
        <v>3116</v>
      </c>
      <c r="J2002" s="12">
        <v>0</v>
      </c>
      <c r="L2002" s="12" t="s">
        <v>3140</v>
      </c>
      <c r="M2002" s="12" t="s">
        <v>3118</v>
      </c>
    </row>
    <row r="2003" spans="1:13" x14ac:dyDescent="0.25">
      <c r="A2003" s="12">
        <v>47096</v>
      </c>
      <c r="B2003" s="12" t="s">
        <v>5020</v>
      </c>
      <c r="C2003" s="12" t="s">
        <v>84</v>
      </c>
      <c r="D2003" s="12" t="s">
        <v>1722</v>
      </c>
      <c r="E2003" s="12" t="s">
        <v>3809</v>
      </c>
      <c r="F2003" s="12" t="s">
        <v>2220</v>
      </c>
      <c r="G2003" s="12" t="s">
        <v>1783</v>
      </c>
      <c r="H2003" s="12" t="s">
        <v>1782</v>
      </c>
      <c r="I2003" s="12" t="s">
        <v>3142</v>
      </c>
      <c r="J2003" s="12">
        <v>0</v>
      </c>
      <c r="L2003" s="12" t="s">
        <v>3182</v>
      </c>
      <c r="M2003" s="12" t="s">
        <v>3118</v>
      </c>
    </row>
    <row r="2004" spans="1:13" x14ac:dyDescent="0.25">
      <c r="A2004" s="12">
        <v>16423</v>
      </c>
      <c r="B2004" s="12" t="s">
        <v>1667</v>
      </c>
      <c r="C2004" s="12" t="s">
        <v>39</v>
      </c>
      <c r="D2004" s="12" t="s">
        <v>1722</v>
      </c>
      <c r="E2004" s="12" t="s">
        <v>3146</v>
      </c>
      <c r="F2004" s="12" t="s">
        <v>1735</v>
      </c>
      <c r="G2004" s="12" t="s">
        <v>1721</v>
      </c>
      <c r="H2004" s="12" t="s">
        <v>1720</v>
      </c>
      <c r="I2004" s="12" t="s">
        <v>3116</v>
      </c>
      <c r="J2004" s="12">
        <v>0</v>
      </c>
      <c r="L2004" s="12" t="s">
        <v>3151</v>
      </c>
      <c r="M2004" s="12" t="s">
        <v>3118</v>
      </c>
    </row>
    <row r="2005" spans="1:13" x14ac:dyDescent="0.25">
      <c r="A2005" s="12">
        <v>40410</v>
      </c>
      <c r="B2005" s="12" t="s">
        <v>1350</v>
      </c>
      <c r="C2005" s="12" t="s">
        <v>27</v>
      </c>
      <c r="D2005" s="12" t="s">
        <v>1722</v>
      </c>
      <c r="E2005" s="12" t="s">
        <v>3128</v>
      </c>
      <c r="F2005" s="12" t="s">
        <v>1797</v>
      </c>
      <c r="G2005" s="12" t="s">
        <v>1783</v>
      </c>
      <c r="H2005" s="12" t="s">
        <v>1782</v>
      </c>
      <c r="I2005" s="12" t="s">
        <v>3152</v>
      </c>
      <c r="J2005" s="12">
        <v>0</v>
      </c>
      <c r="L2005" s="12" t="s">
        <v>5021</v>
      </c>
      <c r="M2005" s="12" t="s">
        <v>3118</v>
      </c>
    </row>
    <row r="2006" spans="1:13" x14ac:dyDescent="0.25">
      <c r="A2006" s="12">
        <v>16531</v>
      </c>
      <c r="B2006" s="12" t="s">
        <v>5022</v>
      </c>
      <c r="C2006" s="12" t="s">
        <v>21</v>
      </c>
      <c r="D2006" s="12" t="s">
        <v>1722</v>
      </c>
      <c r="E2006" s="12" t="s">
        <v>3159</v>
      </c>
      <c r="J2006" s="12">
        <v>0</v>
      </c>
      <c r="L2006" s="12" t="s">
        <v>3140</v>
      </c>
      <c r="M2006" s="12" t="s">
        <v>3118</v>
      </c>
    </row>
    <row r="2007" spans="1:13" x14ac:dyDescent="0.25">
      <c r="A2007" s="12">
        <v>52633</v>
      </c>
      <c r="B2007" s="12" t="s">
        <v>465</v>
      </c>
      <c r="C2007" s="12" t="s">
        <v>21</v>
      </c>
      <c r="D2007" s="12" t="s">
        <v>1722</v>
      </c>
      <c r="E2007" s="12" t="s">
        <v>3121</v>
      </c>
      <c r="F2007" s="12" t="s">
        <v>1918</v>
      </c>
      <c r="G2007" s="12" t="s">
        <v>1919</v>
      </c>
      <c r="H2007" s="12" t="s">
        <v>1864</v>
      </c>
      <c r="I2007" s="12" t="s">
        <v>3240</v>
      </c>
      <c r="J2007" s="12">
        <v>0</v>
      </c>
      <c r="L2007" s="12" t="s">
        <v>5023</v>
      </c>
      <c r="M2007" s="12" t="s">
        <v>5024</v>
      </c>
    </row>
    <row r="2008" spans="1:13" x14ac:dyDescent="0.25">
      <c r="A2008" s="12">
        <v>31884</v>
      </c>
      <c r="B2008" s="12" t="s">
        <v>2569</v>
      </c>
      <c r="C2008" s="12" t="s">
        <v>59</v>
      </c>
      <c r="D2008" s="12" t="s">
        <v>1722</v>
      </c>
      <c r="E2008" s="12" t="s">
        <v>3125</v>
      </c>
      <c r="F2008" s="12" t="s">
        <v>1771</v>
      </c>
      <c r="G2008" s="12" t="s">
        <v>1721</v>
      </c>
      <c r="H2008" s="12" t="s">
        <v>1720</v>
      </c>
      <c r="I2008" s="12" t="s">
        <v>3116</v>
      </c>
      <c r="J2008" s="12">
        <v>0</v>
      </c>
      <c r="L2008" s="12" t="s">
        <v>3216</v>
      </c>
      <c r="M2008" s="12" t="s">
        <v>3118</v>
      </c>
    </row>
    <row r="2009" spans="1:13" x14ac:dyDescent="0.25">
      <c r="A2009" s="12">
        <v>37360</v>
      </c>
      <c r="B2009" s="12" t="s">
        <v>466</v>
      </c>
      <c r="C2009" s="12" t="s">
        <v>59</v>
      </c>
      <c r="D2009" s="12" t="s">
        <v>1722</v>
      </c>
      <c r="E2009" s="12" t="s">
        <v>3172</v>
      </c>
      <c r="F2009" s="12" t="s">
        <v>1836</v>
      </c>
      <c r="G2009" s="12" t="s">
        <v>1837</v>
      </c>
      <c r="H2009" s="12" t="s">
        <v>1725</v>
      </c>
      <c r="I2009" s="12" t="s">
        <v>3116</v>
      </c>
      <c r="J2009" s="12">
        <v>0</v>
      </c>
      <c r="L2009" s="12" t="s">
        <v>4316</v>
      </c>
      <c r="M2009" s="12" t="s">
        <v>3118</v>
      </c>
    </row>
    <row r="2010" spans="1:13" x14ac:dyDescent="0.25">
      <c r="A2010" s="12">
        <v>22799</v>
      </c>
      <c r="B2010" s="12" t="s">
        <v>5025</v>
      </c>
      <c r="C2010" s="12" t="s">
        <v>21</v>
      </c>
      <c r="D2010" s="12" t="s">
        <v>1722</v>
      </c>
      <c r="E2010" s="12" t="s">
        <v>3146</v>
      </c>
      <c r="F2010" s="12" t="s">
        <v>1824</v>
      </c>
      <c r="G2010" s="12" t="s">
        <v>1825</v>
      </c>
      <c r="H2010" s="12" t="s">
        <v>1725</v>
      </c>
      <c r="I2010" s="12" t="s">
        <v>3116</v>
      </c>
      <c r="J2010" s="12">
        <v>0</v>
      </c>
      <c r="L2010" s="12" t="s">
        <v>3127</v>
      </c>
      <c r="M2010" s="12" t="s">
        <v>3118</v>
      </c>
    </row>
    <row r="2011" spans="1:13" x14ac:dyDescent="0.25">
      <c r="A2011" s="12">
        <v>51166</v>
      </c>
      <c r="B2011" s="12" t="s">
        <v>2664</v>
      </c>
      <c r="C2011" s="12" t="s">
        <v>59</v>
      </c>
      <c r="D2011" s="12" t="s">
        <v>1722</v>
      </c>
      <c r="E2011" s="12" t="s">
        <v>3249</v>
      </c>
      <c r="F2011" s="12" t="s">
        <v>1761</v>
      </c>
      <c r="G2011" s="12" t="s">
        <v>1762</v>
      </c>
      <c r="H2011" s="12" t="s">
        <v>1782</v>
      </c>
      <c r="I2011" s="12" t="s">
        <v>1762</v>
      </c>
      <c r="J2011" s="12">
        <v>0</v>
      </c>
      <c r="L2011" s="12" t="s">
        <v>3216</v>
      </c>
      <c r="M2011" s="12" t="s">
        <v>3118</v>
      </c>
    </row>
    <row r="2012" spans="1:13" x14ac:dyDescent="0.25">
      <c r="A2012" s="12">
        <v>16580</v>
      </c>
      <c r="B2012" s="12" t="s">
        <v>2451</v>
      </c>
      <c r="C2012" s="12" t="s">
        <v>111</v>
      </c>
      <c r="D2012" s="12" t="s">
        <v>1722</v>
      </c>
      <c r="E2012" s="12" t="s">
        <v>3218</v>
      </c>
      <c r="F2012" s="12" t="s">
        <v>1870</v>
      </c>
      <c r="G2012" s="12" t="s">
        <v>1721</v>
      </c>
      <c r="H2012" s="12" t="s">
        <v>1720</v>
      </c>
      <c r="I2012" s="12" t="s">
        <v>3116</v>
      </c>
      <c r="J2012" s="12">
        <v>0</v>
      </c>
      <c r="L2012" s="12" t="s">
        <v>3117</v>
      </c>
      <c r="M2012" s="12" t="s">
        <v>3118</v>
      </c>
    </row>
    <row r="2013" spans="1:13" x14ac:dyDescent="0.25">
      <c r="A2013" s="12">
        <v>16606</v>
      </c>
      <c r="B2013" s="12" t="s">
        <v>1353</v>
      </c>
      <c r="C2013" s="12" t="s">
        <v>27</v>
      </c>
      <c r="D2013" s="12" t="s">
        <v>1722</v>
      </c>
      <c r="E2013" s="12" t="s">
        <v>3282</v>
      </c>
      <c r="F2013" s="12" t="s">
        <v>1728</v>
      </c>
      <c r="G2013" s="12" t="s">
        <v>1729</v>
      </c>
      <c r="H2013" s="12" t="s">
        <v>1720</v>
      </c>
      <c r="I2013" s="12" t="s">
        <v>3116</v>
      </c>
      <c r="J2013" s="12">
        <v>0</v>
      </c>
      <c r="L2013" s="12" t="s">
        <v>3117</v>
      </c>
      <c r="M2013" s="12" t="s">
        <v>3118</v>
      </c>
    </row>
    <row r="2014" spans="1:13" x14ac:dyDescent="0.25">
      <c r="A2014" s="12">
        <v>16601</v>
      </c>
      <c r="B2014" s="12" t="s">
        <v>2117</v>
      </c>
      <c r="C2014" s="12" t="s">
        <v>59</v>
      </c>
      <c r="D2014" s="12" t="s">
        <v>1722</v>
      </c>
      <c r="E2014" s="12" t="s">
        <v>3218</v>
      </c>
      <c r="F2014" s="12" t="s">
        <v>1846</v>
      </c>
      <c r="G2014" s="12" t="s">
        <v>1726</v>
      </c>
      <c r="H2014" s="12" t="s">
        <v>1725</v>
      </c>
      <c r="I2014" s="12" t="s">
        <v>3116</v>
      </c>
      <c r="J2014" s="12">
        <v>0</v>
      </c>
      <c r="L2014" s="12" t="s">
        <v>5026</v>
      </c>
      <c r="M2014" s="12" t="s">
        <v>3118</v>
      </c>
    </row>
    <row r="2015" spans="1:13" x14ac:dyDescent="0.25">
      <c r="A2015" s="12">
        <v>16618</v>
      </c>
      <c r="B2015" s="12" t="s">
        <v>5027</v>
      </c>
      <c r="C2015" s="12" t="s">
        <v>52</v>
      </c>
      <c r="D2015" s="12" t="s">
        <v>1722</v>
      </c>
      <c r="E2015" s="12" t="s">
        <v>3119</v>
      </c>
      <c r="F2015" s="12" t="s">
        <v>1846</v>
      </c>
      <c r="G2015" s="12" t="s">
        <v>1726</v>
      </c>
      <c r="H2015" s="12" t="s">
        <v>1725</v>
      </c>
      <c r="I2015" s="12" t="s">
        <v>3116</v>
      </c>
      <c r="J2015" s="12">
        <v>0</v>
      </c>
      <c r="L2015" s="12" t="s">
        <v>3117</v>
      </c>
      <c r="M2015" s="12" t="s">
        <v>3118</v>
      </c>
    </row>
    <row r="2016" spans="1:13" x14ac:dyDescent="0.25">
      <c r="A2016" s="12">
        <v>16627</v>
      </c>
      <c r="B2016" s="12" t="s">
        <v>5028</v>
      </c>
      <c r="C2016" s="12" t="s">
        <v>59</v>
      </c>
      <c r="D2016" s="12" t="s">
        <v>1722</v>
      </c>
      <c r="E2016" s="12" t="s">
        <v>3218</v>
      </c>
      <c r="F2016" s="12" t="s">
        <v>1824</v>
      </c>
      <c r="G2016" s="12" t="s">
        <v>1825</v>
      </c>
      <c r="H2016" s="12" t="s">
        <v>1725</v>
      </c>
      <c r="I2016" s="12" t="s">
        <v>3116</v>
      </c>
      <c r="J2016" s="12">
        <v>0</v>
      </c>
      <c r="L2016" s="12" t="s">
        <v>3178</v>
      </c>
      <c r="M2016" s="12" t="s">
        <v>3118</v>
      </c>
    </row>
    <row r="2017" spans="1:13" x14ac:dyDescent="0.25">
      <c r="A2017" s="12">
        <v>16630</v>
      </c>
      <c r="B2017" s="12" t="s">
        <v>1354</v>
      </c>
      <c r="C2017" s="12" t="s">
        <v>21</v>
      </c>
      <c r="D2017" s="12" t="s">
        <v>1722</v>
      </c>
      <c r="E2017" s="12" t="s">
        <v>3128</v>
      </c>
      <c r="F2017" s="12" t="s">
        <v>1860</v>
      </c>
      <c r="G2017" s="12" t="s">
        <v>1816</v>
      </c>
      <c r="H2017" s="12" t="s">
        <v>1725</v>
      </c>
      <c r="I2017" s="12" t="s">
        <v>3116</v>
      </c>
      <c r="J2017" s="12">
        <v>0</v>
      </c>
      <c r="L2017" s="12" t="s">
        <v>3117</v>
      </c>
      <c r="M2017" s="12" t="s">
        <v>3118</v>
      </c>
    </row>
    <row r="2018" spans="1:13" x14ac:dyDescent="0.25">
      <c r="A2018" s="12">
        <v>57479</v>
      </c>
      <c r="B2018" s="12" t="s">
        <v>5029</v>
      </c>
      <c r="C2018" s="12" t="s">
        <v>59</v>
      </c>
      <c r="D2018" s="12" t="s">
        <v>1722</v>
      </c>
      <c r="E2018" s="12" t="s">
        <v>3121</v>
      </c>
      <c r="F2018" s="12" t="s">
        <v>1749</v>
      </c>
      <c r="G2018" s="12" t="s">
        <v>1746</v>
      </c>
      <c r="H2018" s="12" t="s">
        <v>1720</v>
      </c>
      <c r="I2018" s="12" t="s">
        <v>3116</v>
      </c>
      <c r="J2018" s="12">
        <v>0</v>
      </c>
      <c r="L2018" s="12" t="s">
        <v>3216</v>
      </c>
      <c r="M2018" s="12" t="s">
        <v>3118</v>
      </c>
    </row>
    <row r="2019" spans="1:13" x14ac:dyDescent="0.25">
      <c r="A2019" s="12">
        <v>16656</v>
      </c>
      <c r="B2019" s="12" t="s">
        <v>467</v>
      </c>
      <c r="C2019" s="12" t="s">
        <v>59</v>
      </c>
      <c r="D2019" s="12" t="s">
        <v>1722</v>
      </c>
      <c r="E2019" s="12" t="s">
        <v>3119</v>
      </c>
      <c r="F2019" s="12" t="s">
        <v>1737</v>
      </c>
      <c r="G2019" s="12" t="s">
        <v>1721</v>
      </c>
      <c r="H2019" s="12" t="s">
        <v>1720</v>
      </c>
      <c r="I2019" s="12" t="s">
        <v>3116</v>
      </c>
      <c r="J2019" s="12">
        <v>0</v>
      </c>
      <c r="L2019" s="12" t="s">
        <v>5030</v>
      </c>
      <c r="M2019" s="12" t="s">
        <v>5031</v>
      </c>
    </row>
    <row r="2020" spans="1:13" x14ac:dyDescent="0.25">
      <c r="A2020" s="12">
        <v>53037</v>
      </c>
      <c r="B2020" s="12" t="s">
        <v>5032</v>
      </c>
      <c r="C2020" s="12" t="s">
        <v>59</v>
      </c>
      <c r="D2020" s="12" t="s">
        <v>1722</v>
      </c>
      <c r="E2020" s="12" t="s">
        <v>3218</v>
      </c>
      <c r="F2020" s="12" t="s">
        <v>1775</v>
      </c>
      <c r="G2020" s="12" t="s">
        <v>1743</v>
      </c>
      <c r="H2020" s="12" t="s">
        <v>1720</v>
      </c>
      <c r="I2020" s="12" t="s">
        <v>3351</v>
      </c>
      <c r="J2020" s="12">
        <v>0</v>
      </c>
      <c r="M2020" s="12" t="s">
        <v>3118</v>
      </c>
    </row>
    <row r="2021" spans="1:13" x14ac:dyDescent="0.25">
      <c r="A2021" s="12">
        <v>21143</v>
      </c>
      <c r="B2021" s="12" t="s">
        <v>5033</v>
      </c>
      <c r="C2021" s="12" t="s">
        <v>208</v>
      </c>
      <c r="D2021" s="12" t="s">
        <v>1722</v>
      </c>
      <c r="E2021" s="12" t="s">
        <v>3128</v>
      </c>
      <c r="F2021" s="12" t="s">
        <v>1815</v>
      </c>
      <c r="G2021" s="12" t="s">
        <v>1816</v>
      </c>
      <c r="H2021" s="12" t="s">
        <v>1725</v>
      </c>
      <c r="I2021" s="12" t="s">
        <v>3116</v>
      </c>
      <c r="J2021" s="12">
        <v>0</v>
      </c>
      <c r="L2021" s="12" t="s">
        <v>3127</v>
      </c>
      <c r="M2021" s="12" t="s">
        <v>3118</v>
      </c>
    </row>
    <row r="2022" spans="1:13" x14ac:dyDescent="0.25">
      <c r="A2022" s="12">
        <v>16645</v>
      </c>
      <c r="B2022" s="12" t="s">
        <v>468</v>
      </c>
      <c r="C2022" s="12" t="s">
        <v>59</v>
      </c>
      <c r="D2022" s="12" t="s">
        <v>1722</v>
      </c>
      <c r="E2022" s="12" t="s">
        <v>3119</v>
      </c>
      <c r="F2022" s="12" t="s">
        <v>1871</v>
      </c>
      <c r="G2022" s="12" t="s">
        <v>1765</v>
      </c>
      <c r="H2022" s="12" t="s">
        <v>1764</v>
      </c>
      <c r="I2022" s="12" t="s">
        <v>3116</v>
      </c>
      <c r="J2022" s="12">
        <v>0</v>
      </c>
      <c r="L2022" s="12" t="s">
        <v>3524</v>
      </c>
      <c r="M2022" s="12" t="s">
        <v>3118</v>
      </c>
    </row>
    <row r="2023" spans="1:13" x14ac:dyDescent="0.25">
      <c r="A2023" s="12">
        <v>16650</v>
      </c>
      <c r="B2023" s="12" t="s">
        <v>469</v>
      </c>
      <c r="C2023" s="12" t="s">
        <v>59</v>
      </c>
      <c r="D2023" s="12" t="s">
        <v>1722</v>
      </c>
      <c r="E2023" s="12" t="s">
        <v>3218</v>
      </c>
      <c r="F2023" s="12" t="s">
        <v>1871</v>
      </c>
      <c r="G2023" s="12" t="s">
        <v>1765</v>
      </c>
      <c r="H2023" s="12" t="s">
        <v>1764</v>
      </c>
      <c r="I2023" s="12" t="s">
        <v>3116</v>
      </c>
      <c r="J2023" s="12">
        <v>0</v>
      </c>
      <c r="L2023" s="12" t="s">
        <v>3117</v>
      </c>
      <c r="M2023" s="12" t="s">
        <v>3118</v>
      </c>
    </row>
    <row r="2024" spans="1:13" x14ac:dyDescent="0.25">
      <c r="A2024" s="12">
        <v>16652</v>
      </c>
      <c r="B2024" s="12" t="s">
        <v>1668</v>
      </c>
      <c r="C2024" s="12" t="s">
        <v>27</v>
      </c>
      <c r="D2024" s="12" t="s">
        <v>1722</v>
      </c>
      <c r="E2024" s="12" t="s">
        <v>3125</v>
      </c>
      <c r="F2024" s="12" t="s">
        <v>1829</v>
      </c>
      <c r="G2024" s="12" t="s">
        <v>1814</v>
      </c>
      <c r="H2024" s="12" t="s">
        <v>1764</v>
      </c>
      <c r="I2024" s="12" t="s">
        <v>3131</v>
      </c>
      <c r="J2024" s="12">
        <v>0</v>
      </c>
      <c r="L2024" s="12" t="s">
        <v>3839</v>
      </c>
      <c r="M2024" s="12" t="s">
        <v>3118</v>
      </c>
    </row>
    <row r="2025" spans="1:13" x14ac:dyDescent="0.25">
      <c r="A2025" s="12">
        <v>34494</v>
      </c>
      <c r="B2025" s="12" t="s">
        <v>470</v>
      </c>
      <c r="C2025" s="12" t="s">
        <v>27</v>
      </c>
      <c r="D2025" s="12" t="s">
        <v>1722</v>
      </c>
      <c r="E2025" s="12" t="s">
        <v>3121</v>
      </c>
      <c r="F2025" s="12" t="s">
        <v>1979</v>
      </c>
      <c r="G2025" s="12" t="s">
        <v>1721</v>
      </c>
      <c r="H2025" s="12" t="s">
        <v>1720</v>
      </c>
      <c r="I2025" s="12" t="s">
        <v>3116</v>
      </c>
      <c r="J2025" s="12">
        <v>0</v>
      </c>
      <c r="L2025" s="12" t="s">
        <v>3417</v>
      </c>
      <c r="M2025" s="12" t="s">
        <v>3118</v>
      </c>
    </row>
    <row r="2026" spans="1:13" x14ac:dyDescent="0.25">
      <c r="A2026" s="12">
        <v>51228</v>
      </c>
      <c r="B2026" s="12" t="s">
        <v>5034</v>
      </c>
      <c r="C2026" s="12" t="s">
        <v>78</v>
      </c>
      <c r="D2026" s="12" t="s">
        <v>1722</v>
      </c>
      <c r="E2026" s="12" t="s">
        <v>3225</v>
      </c>
      <c r="F2026" s="12" t="s">
        <v>1784</v>
      </c>
      <c r="G2026" s="12" t="s">
        <v>1785</v>
      </c>
      <c r="H2026" s="12" t="s">
        <v>1725</v>
      </c>
      <c r="I2026" s="12" t="s">
        <v>3116</v>
      </c>
      <c r="J2026" s="12">
        <v>0</v>
      </c>
      <c r="L2026" s="12" t="s">
        <v>3122</v>
      </c>
      <c r="M2026" s="12" t="s">
        <v>3118</v>
      </c>
    </row>
    <row r="2027" spans="1:13" x14ac:dyDescent="0.25">
      <c r="A2027" s="12">
        <v>51150</v>
      </c>
      <c r="B2027" s="12" t="s">
        <v>5035</v>
      </c>
      <c r="C2027" s="12" t="s">
        <v>84</v>
      </c>
      <c r="D2027" s="12" t="s">
        <v>1722</v>
      </c>
      <c r="E2027" s="12" t="s">
        <v>3141</v>
      </c>
      <c r="F2027" s="12" t="s">
        <v>1851</v>
      </c>
      <c r="G2027" s="12" t="s">
        <v>1852</v>
      </c>
      <c r="H2027" s="12" t="s">
        <v>1720</v>
      </c>
      <c r="I2027" s="12" t="s">
        <v>3116</v>
      </c>
      <c r="J2027" s="12">
        <v>0</v>
      </c>
      <c r="L2027" s="12" t="s">
        <v>5036</v>
      </c>
      <c r="M2027" s="12" t="s">
        <v>3118</v>
      </c>
    </row>
    <row r="2028" spans="1:13" x14ac:dyDescent="0.25">
      <c r="A2028" s="12">
        <v>22796</v>
      </c>
      <c r="B2028" s="12" t="s">
        <v>471</v>
      </c>
      <c r="C2028" s="12" t="s">
        <v>21</v>
      </c>
      <c r="D2028" s="12" t="s">
        <v>1722</v>
      </c>
      <c r="E2028" s="12" t="s">
        <v>3125</v>
      </c>
      <c r="F2028" s="12" t="s">
        <v>1780</v>
      </c>
      <c r="G2028" s="12" t="s">
        <v>1746</v>
      </c>
      <c r="H2028" s="12" t="s">
        <v>1720</v>
      </c>
      <c r="I2028" s="12" t="s">
        <v>3348</v>
      </c>
      <c r="J2028" s="12">
        <v>0</v>
      </c>
      <c r="L2028" s="12" t="s">
        <v>3140</v>
      </c>
      <c r="M2028" s="12" t="s">
        <v>3118</v>
      </c>
    </row>
    <row r="2029" spans="1:13" x14ac:dyDescent="0.25">
      <c r="A2029" s="12">
        <v>51815</v>
      </c>
      <c r="B2029" s="12" t="s">
        <v>2674</v>
      </c>
      <c r="C2029" s="12" t="s">
        <v>59</v>
      </c>
      <c r="D2029" s="12" t="s">
        <v>1722</v>
      </c>
      <c r="E2029" s="12" t="s">
        <v>3255</v>
      </c>
      <c r="F2029" s="12" t="s">
        <v>1771</v>
      </c>
      <c r="G2029" s="12" t="s">
        <v>1721</v>
      </c>
      <c r="H2029" s="12" t="s">
        <v>1720</v>
      </c>
      <c r="I2029" s="12" t="s">
        <v>3116</v>
      </c>
      <c r="J2029" s="12">
        <v>0</v>
      </c>
      <c r="L2029" s="12" t="s">
        <v>5037</v>
      </c>
      <c r="M2029" s="12" t="s">
        <v>5038</v>
      </c>
    </row>
    <row r="2030" spans="1:13" x14ac:dyDescent="0.25">
      <c r="A2030" s="12">
        <v>50602</v>
      </c>
      <c r="B2030" s="12" t="s">
        <v>5039</v>
      </c>
      <c r="C2030" s="12" t="s">
        <v>21</v>
      </c>
      <c r="D2030" s="12" t="s">
        <v>1722</v>
      </c>
      <c r="E2030" s="12" t="s">
        <v>3255</v>
      </c>
      <c r="F2030" s="12" t="s">
        <v>1749</v>
      </c>
      <c r="G2030" s="12" t="s">
        <v>1746</v>
      </c>
      <c r="H2030" s="12" t="s">
        <v>1720</v>
      </c>
      <c r="I2030" s="12" t="s">
        <v>3116</v>
      </c>
      <c r="J2030" s="12">
        <v>0</v>
      </c>
      <c r="L2030" s="12" t="s">
        <v>3117</v>
      </c>
      <c r="M2030" s="12" t="s">
        <v>3118</v>
      </c>
    </row>
    <row r="2031" spans="1:13" x14ac:dyDescent="0.25">
      <c r="A2031" s="12">
        <v>57255</v>
      </c>
      <c r="B2031" s="12" t="s">
        <v>5040</v>
      </c>
      <c r="C2031" s="12" t="s">
        <v>27</v>
      </c>
      <c r="D2031" s="12" t="s">
        <v>1722</v>
      </c>
      <c r="E2031" s="12" t="s">
        <v>3239</v>
      </c>
      <c r="F2031" s="12" t="s">
        <v>1848</v>
      </c>
      <c r="G2031" s="12" t="s">
        <v>1849</v>
      </c>
      <c r="H2031" s="12" t="s">
        <v>1819</v>
      </c>
      <c r="I2031" s="12" t="s">
        <v>3126</v>
      </c>
      <c r="J2031" s="12">
        <v>0</v>
      </c>
      <c r="L2031" s="12" t="s">
        <v>2341</v>
      </c>
      <c r="M2031" s="12" t="s">
        <v>5041</v>
      </c>
    </row>
    <row r="2032" spans="1:13" x14ac:dyDescent="0.25">
      <c r="A2032" s="12">
        <v>16672</v>
      </c>
      <c r="B2032" s="12" t="s">
        <v>2452</v>
      </c>
      <c r="C2032" s="12" t="s">
        <v>21</v>
      </c>
      <c r="D2032" s="12" t="s">
        <v>1722</v>
      </c>
      <c r="E2032" s="12" t="s">
        <v>3115</v>
      </c>
      <c r="F2032" s="12" t="s">
        <v>1836</v>
      </c>
      <c r="G2032" s="12" t="s">
        <v>1837</v>
      </c>
      <c r="H2032" s="12" t="s">
        <v>1725</v>
      </c>
      <c r="I2032" s="12" t="s">
        <v>3116</v>
      </c>
      <c r="J2032" s="12">
        <v>0</v>
      </c>
      <c r="M2032" s="12" t="s">
        <v>3118</v>
      </c>
    </row>
    <row r="2033" spans="1:13" x14ac:dyDescent="0.25">
      <c r="A2033" s="12">
        <v>829863</v>
      </c>
      <c r="B2033" s="12" t="s">
        <v>5042</v>
      </c>
      <c r="C2033" s="12" t="s">
        <v>27</v>
      </c>
      <c r="D2033" s="12" t="s">
        <v>1722</v>
      </c>
      <c r="E2033" s="12" t="s">
        <v>3125</v>
      </c>
      <c r="F2033" s="12" t="s">
        <v>1728</v>
      </c>
      <c r="G2033" s="12" t="s">
        <v>1729</v>
      </c>
      <c r="H2033" s="12" t="s">
        <v>1720</v>
      </c>
      <c r="I2033" s="12" t="s">
        <v>3116</v>
      </c>
      <c r="J2033" s="12">
        <v>0</v>
      </c>
      <c r="L2033" s="12" t="s">
        <v>3464</v>
      </c>
      <c r="M2033" s="12" t="s">
        <v>3118</v>
      </c>
    </row>
    <row r="2034" spans="1:13" x14ac:dyDescent="0.25">
      <c r="A2034" s="12">
        <v>830770</v>
      </c>
      <c r="B2034" s="12" t="s">
        <v>1768</v>
      </c>
      <c r="C2034" s="12" t="s">
        <v>36</v>
      </c>
      <c r="D2034" s="12" t="s">
        <v>1722</v>
      </c>
      <c r="E2034" s="12" t="s">
        <v>3134</v>
      </c>
      <c r="F2034" s="12" t="s">
        <v>1766</v>
      </c>
      <c r="G2034" s="12" t="s">
        <v>1767</v>
      </c>
      <c r="H2034" s="12" t="s">
        <v>1756</v>
      </c>
      <c r="I2034" s="12" t="s">
        <v>3129</v>
      </c>
      <c r="J2034" s="12">
        <v>0</v>
      </c>
      <c r="L2034" s="12" t="s">
        <v>5043</v>
      </c>
      <c r="M2034" s="12" t="s">
        <v>5044</v>
      </c>
    </row>
    <row r="2035" spans="1:13" x14ac:dyDescent="0.25">
      <c r="A2035" s="12">
        <v>52681</v>
      </c>
      <c r="B2035" s="12" t="s">
        <v>1917</v>
      </c>
      <c r="C2035" s="12" t="s">
        <v>1916</v>
      </c>
      <c r="D2035" s="12" t="s">
        <v>1722</v>
      </c>
      <c r="E2035" s="12" t="s">
        <v>3130</v>
      </c>
      <c r="F2035" s="12" t="s">
        <v>1915</v>
      </c>
      <c r="G2035" s="12" t="s">
        <v>1878</v>
      </c>
      <c r="H2035" s="12" t="s">
        <v>1756</v>
      </c>
      <c r="I2035" s="12" t="s">
        <v>3129</v>
      </c>
      <c r="J2035" s="12">
        <v>0</v>
      </c>
      <c r="L2035" s="12" t="s">
        <v>5045</v>
      </c>
      <c r="M2035" s="12" t="s">
        <v>5046</v>
      </c>
    </row>
    <row r="2036" spans="1:13" x14ac:dyDescent="0.25">
      <c r="A2036" s="12">
        <v>16725</v>
      </c>
      <c r="B2036" s="12" t="s">
        <v>472</v>
      </c>
      <c r="C2036" s="12" t="s">
        <v>59</v>
      </c>
      <c r="D2036" s="12" t="s">
        <v>1722</v>
      </c>
      <c r="E2036" s="12" t="s">
        <v>3134</v>
      </c>
      <c r="F2036" s="12" t="s">
        <v>1788</v>
      </c>
      <c r="G2036" s="12" t="s">
        <v>1762</v>
      </c>
      <c r="H2036" s="12" t="s">
        <v>1782</v>
      </c>
      <c r="I2036" s="12" t="s">
        <v>3116</v>
      </c>
      <c r="J2036" s="12">
        <v>0</v>
      </c>
      <c r="L2036" s="12" t="s">
        <v>3464</v>
      </c>
      <c r="M2036" s="12" t="s">
        <v>3118</v>
      </c>
    </row>
    <row r="2037" spans="1:13" x14ac:dyDescent="0.25">
      <c r="A2037" s="12">
        <v>16728</v>
      </c>
      <c r="B2037" s="12" t="s">
        <v>2116</v>
      </c>
      <c r="C2037" s="12" t="s">
        <v>59</v>
      </c>
      <c r="D2037" s="12" t="s">
        <v>1722</v>
      </c>
      <c r="E2037" s="12" t="s">
        <v>3274</v>
      </c>
      <c r="F2037" s="12" t="s">
        <v>1986</v>
      </c>
      <c r="G2037" s="12" t="s">
        <v>1987</v>
      </c>
      <c r="H2037" s="12" t="s">
        <v>1822</v>
      </c>
      <c r="I2037" s="12" t="s">
        <v>3116</v>
      </c>
      <c r="J2037" s="12">
        <v>0</v>
      </c>
      <c r="L2037" s="12" t="s">
        <v>5047</v>
      </c>
      <c r="M2037" s="12" t="s">
        <v>3118</v>
      </c>
    </row>
    <row r="2038" spans="1:13" x14ac:dyDescent="0.25">
      <c r="A2038" s="12">
        <v>53513</v>
      </c>
      <c r="B2038" s="12" t="s">
        <v>5048</v>
      </c>
      <c r="C2038" s="12" t="s">
        <v>56</v>
      </c>
      <c r="D2038" s="12" t="s">
        <v>1722</v>
      </c>
      <c r="E2038" s="12" t="s">
        <v>3115</v>
      </c>
      <c r="F2038" s="12" t="s">
        <v>1863</v>
      </c>
      <c r="G2038" s="12" t="s">
        <v>1865</v>
      </c>
      <c r="H2038" s="12" t="s">
        <v>1864</v>
      </c>
      <c r="I2038" s="12" t="s">
        <v>3240</v>
      </c>
      <c r="J2038" s="12">
        <v>0</v>
      </c>
      <c r="L2038" s="12" t="s">
        <v>5049</v>
      </c>
      <c r="M2038" s="12" t="s">
        <v>5050</v>
      </c>
    </row>
    <row r="2039" spans="1:13" x14ac:dyDescent="0.25">
      <c r="A2039" s="12">
        <v>16722</v>
      </c>
      <c r="B2039" s="12" t="s">
        <v>473</v>
      </c>
      <c r="C2039" s="12" t="s">
        <v>21</v>
      </c>
      <c r="D2039" s="12" t="s">
        <v>1722</v>
      </c>
      <c r="E2039" s="12" t="s">
        <v>3128</v>
      </c>
      <c r="F2039" s="12" t="s">
        <v>2004</v>
      </c>
      <c r="G2039" s="12" t="s">
        <v>1770</v>
      </c>
      <c r="H2039" s="12" t="s">
        <v>1764</v>
      </c>
      <c r="I2039" s="12" t="s">
        <v>3116</v>
      </c>
      <c r="J2039" s="12">
        <v>0</v>
      </c>
      <c r="L2039" s="12" t="s">
        <v>3127</v>
      </c>
      <c r="M2039" s="12" t="s">
        <v>3118</v>
      </c>
    </row>
    <row r="2040" spans="1:13" x14ac:dyDescent="0.25">
      <c r="A2040" s="12">
        <v>16751</v>
      </c>
      <c r="B2040" s="12" t="s">
        <v>2455</v>
      </c>
      <c r="C2040" s="12" t="s">
        <v>76</v>
      </c>
      <c r="D2040" s="12" t="s">
        <v>1722</v>
      </c>
      <c r="E2040" s="12" t="s">
        <v>3115</v>
      </c>
      <c r="F2040" s="12" t="s">
        <v>1836</v>
      </c>
      <c r="G2040" s="12" t="s">
        <v>1837</v>
      </c>
      <c r="H2040" s="12" t="s">
        <v>1725</v>
      </c>
      <c r="I2040" s="12" t="s">
        <v>3116</v>
      </c>
      <c r="J2040" s="12">
        <v>0</v>
      </c>
      <c r="L2040" s="12" t="s">
        <v>3117</v>
      </c>
      <c r="M2040" s="12" t="s">
        <v>3118</v>
      </c>
    </row>
    <row r="2041" spans="1:13" x14ac:dyDescent="0.25">
      <c r="A2041" s="12">
        <v>61705</v>
      </c>
      <c r="B2041" s="12" t="s">
        <v>673</v>
      </c>
      <c r="C2041" s="12" t="s">
        <v>84</v>
      </c>
      <c r="D2041" s="12" t="s">
        <v>1722</v>
      </c>
      <c r="E2041" s="12" t="s">
        <v>3146</v>
      </c>
      <c r="F2041" s="12" t="s">
        <v>1846</v>
      </c>
      <c r="G2041" s="12" t="s">
        <v>1726</v>
      </c>
      <c r="H2041" s="12" t="s">
        <v>1725</v>
      </c>
      <c r="I2041" s="12" t="s">
        <v>3116</v>
      </c>
      <c r="J2041" s="12">
        <v>0</v>
      </c>
      <c r="L2041" s="12" t="s">
        <v>3117</v>
      </c>
      <c r="M2041" s="12" t="s">
        <v>3118</v>
      </c>
    </row>
    <row r="2042" spans="1:13" x14ac:dyDescent="0.25">
      <c r="A2042" s="12">
        <v>16760</v>
      </c>
      <c r="B2042" s="12" t="s">
        <v>474</v>
      </c>
      <c r="C2042" s="12" t="s">
        <v>21</v>
      </c>
      <c r="D2042" s="12" t="s">
        <v>1722</v>
      </c>
      <c r="E2042" s="12" t="s">
        <v>3130</v>
      </c>
      <c r="F2042" s="12" t="s">
        <v>1860</v>
      </c>
      <c r="G2042" s="12" t="s">
        <v>1816</v>
      </c>
      <c r="H2042" s="12" t="s">
        <v>1725</v>
      </c>
      <c r="I2042" s="12" t="s">
        <v>3116</v>
      </c>
      <c r="J2042" s="12">
        <v>0</v>
      </c>
      <c r="L2042" s="12" t="s">
        <v>4164</v>
      </c>
      <c r="M2042" s="12" t="s">
        <v>3118</v>
      </c>
    </row>
    <row r="2043" spans="1:13" x14ac:dyDescent="0.25">
      <c r="A2043" s="12">
        <v>61030</v>
      </c>
      <c r="B2043" s="12" t="s">
        <v>5051</v>
      </c>
      <c r="C2043" s="12" t="s">
        <v>84</v>
      </c>
      <c r="D2043" s="12" t="s">
        <v>1722</v>
      </c>
      <c r="E2043" s="12" t="s">
        <v>3190</v>
      </c>
      <c r="F2043" s="12" t="s">
        <v>1807</v>
      </c>
      <c r="G2043" s="12" t="s">
        <v>1762</v>
      </c>
      <c r="H2043" s="12" t="s">
        <v>1782</v>
      </c>
      <c r="I2043" s="12" t="s">
        <v>1762</v>
      </c>
      <c r="J2043" s="12">
        <v>0</v>
      </c>
      <c r="L2043" s="12" t="s">
        <v>5052</v>
      </c>
      <c r="M2043" s="12" t="s">
        <v>3118</v>
      </c>
    </row>
    <row r="2044" spans="1:13" x14ac:dyDescent="0.25">
      <c r="A2044" s="12">
        <v>831176</v>
      </c>
      <c r="B2044" s="12" t="s">
        <v>475</v>
      </c>
      <c r="C2044" s="12" t="s">
        <v>84</v>
      </c>
      <c r="D2044" s="12" t="s">
        <v>1722</v>
      </c>
      <c r="E2044" s="12" t="s">
        <v>3125</v>
      </c>
      <c r="F2044" s="12" t="s">
        <v>1759</v>
      </c>
      <c r="G2044" s="12" t="s">
        <v>1760</v>
      </c>
      <c r="H2044" s="12" t="s">
        <v>1753</v>
      </c>
      <c r="I2044" s="12" t="s">
        <v>3116</v>
      </c>
      <c r="J2044" s="12">
        <v>0</v>
      </c>
      <c r="L2044" s="12" t="s">
        <v>5053</v>
      </c>
      <c r="M2044" s="12" t="s">
        <v>3118</v>
      </c>
    </row>
    <row r="2045" spans="1:13" x14ac:dyDescent="0.25">
      <c r="A2045" s="12">
        <v>62312</v>
      </c>
      <c r="B2045" s="12" t="s">
        <v>1841</v>
      </c>
      <c r="C2045" s="12" t="s">
        <v>84</v>
      </c>
      <c r="D2045" s="12" t="s">
        <v>1722</v>
      </c>
      <c r="E2045" s="12" t="s">
        <v>3458</v>
      </c>
      <c r="F2045" s="12" t="s">
        <v>1749</v>
      </c>
      <c r="G2045" s="12" t="s">
        <v>1746</v>
      </c>
      <c r="H2045" s="12" t="s">
        <v>1720</v>
      </c>
      <c r="I2045" s="12" t="s">
        <v>3116</v>
      </c>
      <c r="J2045" s="12">
        <v>0</v>
      </c>
      <c r="L2045" s="12" t="s">
        <v>2341</v>
      </c>
      <c r="M2045" s="12" t="s">
        <v>5054</v>
      </c>
    </row>
    <row r="2046" spans="1:13" x14ac:dyDescent="0.25">
      <c r="A2046" s="12">
        <v>61192</v>
      </c>
      <c r="B2046" s="12" t="s">
        <v>5055</v>
      </c>
      <c r="C2046" s="12" t="s">
        <v>84</v>
      </c>
      <c r="D2046" s="12" t="s">
        <v>1722</v>
      </c>
      <c r="E2046" s="12" t="s">
        <v>3130</v>
      </c>
      <c r="F2046" s="12" t="s">
        <v>1824</v>
      </c>
      <c r="G2046" s="12" t="s">
        <v>1825</v>
      </c>
      <c r="H2046" s="12" t="s">
        <v>1725</v>
      </c>
      <c r="I2046" s="12" t="s">
        <v>3116</v>
      </c>
      <c r="J2046" s="12">
        <v>0</v>
      </c>
      <c r="M2046" s="12" t="s">
        <v>3118</v>
      </c>
    </row>
    <row r="2047" spans="1:13" x14ac:dyDescent="0.25">
      <c r="A2047" s="12">
        <v>61190</v>
      </c>
      <c r="B2047" s="12" t="s">
        <v>476</v>
      </c>
      <c r="C2047" s="12" t="s">
        <v>84</v>
      </c>
      <c r="D2047" s="12" t="s">
        <v>1722</v>
      </c>
      <c r="E2047" s="12" t="s">
        <v>3274</v>
      </c>
      <c r="F2047" s="12" t="s">
        <v>1794</v>
      </c>
      <c r="G2047" s="12" t="s">
        <v>1792</v>
      </c>
      <c r="H2047" s="12" t="s">
        <v>1822</v>
      </c>
      <c r="I2047" s="12" t="s">
        <v>3116</v>
      </c>
      <c r="J2047" s="12">
        <v>0</v>
      </c>
      <c r="L2047" s="12" t="s">
        <v>3182</v>
      </c>
      <c r="M2047" s="12" t="s">
        <v>3118</v>
      </c>
    </row>
    <row r="2048" spans="1:13" x14ac:dyDescent="0.25">
      <c r="A2048" s="12">
        <v>828571</v>
      </c>
      <c r="B2048" s="12" t="s">
        <v>5056</v>
      </c>
      <c r="C2048" s="12" t="s">
        <v>84</v>
      </c>
      <c r="D2048" s="12" t="s">
        <v>1722</v>
      </c>
      <c r="E2048" s="12" t="s">
        <v>3146</v>
      </c>
      <c r="F2048" s="12" t="s">
        <v>1728</v>
      </c>
      <c r="G2048" s="12" t="s">
        <v>1729</v>
      </c>
      <c r="H2048" s="12" t="s">
        <v>1720</v>
      </c>
      <c r="I2048" s="12" t="s">
        <v>3116</v>
      </c>
      <c r="J2048" s="12">
        <v>0</v>
      </c>
      <c r="L2048" s="12" t="s">
        <v>3182</v>
      </c>
      <c r="M2048" s="12" t="s">
        <v>3118</v>
      </c>
    </row>
    <row r="2049" spans="1:13" x14ac:dyDescent="0.25">
      <c r="A2049" s="12">
        <v>47255</v>
      </c>
      <c r="B2049" s="12" t="s">
        <v>5057</v>
      </c>
      <c r="C2049" s="12" t="s">
        <v>84</v>
      </c>
      <c r="D2049" s="12" t="s">
        <v>1722</v>
      </c>
      <c r="E2049" s="12" t="s">
        <v>3125</v>
      </c>
      <c r="F2049" s="12" t="s">
        <v>1784</v>
      </c>
      <c r="G2049" s="12" t="s">
        <v>1785</v>
      </c>
      <c r="H2049" s="12" t="s">
        <v>1725</v>
      </c>
      <c r="I2049" s="12" t="s">
        <v>3116</v>
      </c>
      <c r="J2049" s="12">
        <v>0</v>
      </c>
      <c r="L2049" s="12" t="s">
        <v>3182</v>
      </c>
      <c r="M2049" s="12" t="s">
        <v>3118</v>
      </c>
    </row>
    <row r="2050" spans="1:13" x14ac:dyDescent="0.25">
      <c r="A2050" s="12">
        <v>828402</v>
      </c>
      <c r="B2050" s="12" t="s">
        <v>5058</v>
      </c>
      <c r="C2050" s="12" t="s">
        <v>84</v>
      </c>
      <c r="D2050" s="12" t="s">
        <v>1722</v>
      </c>
      <c r="E2050" s="12" t="s">
        <v>3162</v>
      </c>
      <c r="F2050" s="12" t="s">
        <v>1732</v>
      </c>
      <c r="G2050" s="12" t="s">
        <v>1731</v>
      </c>
      <c r="H2050" s="12" t="s">
        <v>1720</v>
      </c>
      <c r="I2050" s="12" t="s">
        <v>3116</v>
      </c>
      <c r="J2050" s="12">
        <v>0</v>
      </c>
      <c r="L2050" s="12" t="s">
        <v>3182</v>
      </c>
      <c r="M2050" s="12" t="s">
        <v>3118</v>
      </c>
    </row>
    <row r="2051" spans="1:13" x14ac:dyDescent="0.25">
      <c r="A2051" s="12">
        <v>826814</v>
      </c>
      <c r="B2051" s="12" t="s">
        <v>5059</v>
      </c>
      <c r="C2051" s="12" t="s">
        <v>84</v>
      </c>
      <c r="D2051" s="12" t="s">
        <v>1722</v>
      </c>
      <c r="E2051" s="12" t="s">
        <v>3181</v>
      </c>
      <c r="F2051" s="12" t="s">
        <v>1775</v>
      </c>
      <c r="G2051" s="12" t="s">
        <v>1743</v>
      </c>
      <c r="H2051" s="12" t="s">
        <v>1720</v>
      </c>
      <c r="I2051" s="12" t="s">
        <v>3351</v>
      </c>
      <c r="J2051" s="12">
        <v>0</v>
      </c>
      <c r="L2051" s="12" t="s">
        <v>5060</v>
      </c>
    </row>
    <row r="2052" spans="1:13" x14ac:dyDescent="0.25">
      <c r="A2052" s="12">
        <v>61706</v>
      </c>
      <c r="B2052" s="12" t="s">
        <v>2765</v>
      </c>
      <c r="C2052" s="12" t="s">
        <v>84</v>
      </c>
      <c r="D2052" s="12" t="s">
        <v>1722</v>
      </c>
      <c r="E2052" s="12" t="s">
        <v>3134</v>
      </c>
      <c r="F2052" s="12" t="s">
        <v>2000</v>
      </c>
      <c r="G2052" s="12" t="s">
        <v>1792</v>
      </c>
      <c r="H2052" s="12" t="s">
        <v>1822</v>
      </c>
      <c r="I2052" s="12" t="s">
        <v>3116</v>
      </c>
      <c r="J2052" s="12">
        <v>0</v>
      </c>
      <c r="L2052" s="12" t="s">
        <v>3182</v>
      </c>
      <c r="M2052" s="12" t="s">
        <v>3118</v>
      </c>
    </row>
    <row r="2053" spans="1:13" x14ac:dyDescent="0.25">
      <c r="A2053" s="12">
        <v>16789</v>
      </c>
      <c r="B2053" s="12" t="s">
        <v>5061</v>
      </c>
      <c r="C2053" s="12" t="s">
        <v>84</v>
      </c>
      <c r="D2053" s="12" t="s">
        <v>1722</v>
      </c>
      <c r="E2053" s="12" t="s">
        <v>3115</v>
      </c>
      <c r="F2053" s="12" t="s">
        <v>2107</v>
      </c>
      <c r="G2053" s="12" t="s">
        <v>2056</v>
      </c>
      <c r="H2053" s="12" t="s">
        <v>2055</v>
      </c>
      <c r="I2053" s="12" t="s">
        <v>3116</v>
      </c>
      <c r="J2053" s="12">
        <v>0</v>
      </c>
      <c r="L2053" s="12" t="s">
        <v>3120</v>
      </c>
      <c r="M2053" s="12" t="s">
        <v>3118</v>
      </c>
    </row>
    <row r="2054" spans="1:13" x14ac:dyDescent="0.25">
      <c r="A2054" s="12">
        <v>16794</v>
      </c>
      <c r="B2054" s="12" t="s">
        <v>1366</v>
      </c>
      <c r="C2054" s="12" t="s">
        <v>59</v>
      </c>
      <c r="D2054" s="12" t="s">
        <v>1722</v>
      </c>
      <c r="E2054" s="12" t="s">
        <v>3143</v>
      </c>
      <c r="F2054" s="12" t="s">
        <v>1771</v>
      </c>
      <c r="G2054" s="12" t="s">
        <v>1721</v>
      </c>
      <c r="H2054" s="12" t="s">
        <v>1720</v>
      </c>
      <c r="I2054" s="12" t="s">
        <v>3116</v>
      </c>
      <c r="J2054" s="12">
        <v>0</v>
      </c>
      <c r="L2054" s="12" t="s">
        <v>5062</v>
      </c>
      <c r="M2054" s="12" t="s">
        <v>3118</v>
      </c>
    </row>
    <row r="2055" spans="1:13" x14ac:dyDescent="0.25">
      <c r="A2055" s="12">
        <v>34728</v>
      </c>
      <c r="B2055" s="12" t="s">
        <v>5063</v>
      </c>
      <c r="C2055" s="12" t="s">
        <v>27</v>
      </c>
      <c r="D2055" s="12" t="s">
        <v>1722</v>
      </c>
      <c r="E2055" s="12" t="s">
        <v>3124</v>
      </c>
      <c r="F2055" s="12" t="s">
        <v>1794</v>
      </c>
      <c r="G2055" s="12" t="s">
        <v>1792</v>
      </c>
      <c r="H2055" s="12" t="s">
        <v>1822</v>
      </c>
      <c r="I2055" s="12" t="s">
        <v>3116</v>
      </c>
      <c r="J2055" s="12">
        <v>0</v>
      </c>
      <c r="M2055" s="12" t="s">
        <v>3118</v>
      </c>
    </row>
    <row r="2056" spans="1:13" x14ac:dyDescent="0.25">
      <c r="A2056" s="12">
        <v>16804</v>
      </c>
      <c r="B2056" s="12" t="s">
        <v>5064</v>
      </c>
      <c r="C2056" s="12" t="s">
        <v>56</v>
      </c>
      <c r="D2056" s="12" t="s">
        <v>1722</v>
      </c>
      <c r="E2056" s="12" t="s">
        <v>3128</v>
      </c>
      <c r="F2056" s="12" t="s">
        <v>1941</v>
      </c>
      <c r="G2056" s="12" t="s">
        <v>1867</v>
      </c>
      <c r="H2056" s="12" t="s">
        <v>1725</v>
      </c>
      <c r="I2056" s="12" t="s">
        <v>3116</v>
      </c>
      <c r="J2056" s="12">
        <v>0</v>
      </c>
      <c r="L2056" s="12" t="s">
        <v>3117</v>
      </c>
      <c r="M2056" s="12" t="s">
        <v>3118</v>
      </c>
    </row>
    <row r="2057" spans="1:13" x14ac:dyDescent="0.25">
      <c r="A2057" s="12">
        <v>63513</v>
      </c>
      <c r="B2057" s="12" t="s">
        <v>1835</v>
      </c>
      <c r="C2057" s="12" t="s">
        <v>78</v>
      </c>
      <c r="D2057" s="12" t="s">
        <v>1722</v>
      </c>
      <c r="E2057" s="12" t="s">
        <v>3510</v>
      </c>
      <c r="F2057" s="12" t="s">
        <v>1832</v>
      </c>
      <c r="G2057" s="12" t="s">
        <v>1834</v>
      </c>
      <c r="H2057" s="12" t="s">
        <v>1833</v>
      </c>
      <c r="I2057" s="12" t="s">
        <v>3116</v>
      </c>
      <c r="J2057" s="12">
        <v>0</v>
      </c>
      <c r="L2057" s="12" t="s">
        <v>3630</v>
      </c>
      <c r="M2057" s="12" t="s">
        <v>3118</v>
      </c>
    </row>
    <row r="2058" spans="1:13" x14ac:dyDescent="0.25">
      <c r="A2058" s="12">
        <v>38127</v>
      </c>
      <c r="B2058" s="12" t="s">
        <v>1973</v>
      </c>
      <c r="C2058" s="12" t="s">
        <v>84</v>
      </c>
      <c r="D2058" s="12" t="s">
        <v>1722</v>
      </c>
      <c r="E2058" s="12" t="s">
        <v>3121</v>
      </c>
      <c r="F2058" s="12" t="s">
        <v>1775</v>
      </c>
      <c r="G2058" s="12" t="s">
        <v>1743</v>
      </c>
      <c r="H2058" s="12" t="s">
        <v>1720</v>
      </c>
      <c r="I2058" s="12" t="s">
        <v>3351</v>
      </c>
      <c r="J2058" s="12">
        <v>0</v>
      </c>
      <c r="L2058" s="12" t="s">
        <v>3182</v>
      </c>
      <c r="M2058" s="12" t="s">
        <v>3118</v>
      </c>
    </row>
    <row r="2059" spans="1:13" x14ac:dyDescent="0.25">
      <c r="A2059" s="12">
        <v>57619</v>
      </c>
      <c r="B2059" s="12" t="s">
        <v>5065</v>
      </c>
      <c r="C2059" s="12" t="s">
        <v>84</v>
      </c>
      <c r="D2059" s="12" t="s">
        <v>1722</v>
      </c>
      <c r="E2059" s="12" t="s">
        <v>3119</v>
      </c>
      <c r="F2059" s="12" t="s">
        <v>1761</v>
      </c>
      <c r="G2059" s="12" t="s">
        <v>1762</v>
      </c>
      <c r="H2059" s="12" t="s">
        <v>1782</v>
      </c>
      <c r="I2059" s="12" t="s">
        <v>1762</v>
      </c>
      <c r="J2059" s="12">
        <v>0</v>
      </c>
      <c r="L2059" s="12" t="s">
        <v>3237</v>
      </c>
      <c r="M2059" s="12" t="s">
        <v>3118</v>
      </c>
    </row>
    <row r="2060" spans="1:13" x14ac:dyDescent="0.25">
      <c r="A2060" s="12">
        <v>47100</v>
      </c>
      <c r="B2060" s="12" t="s">
        <v>2640</v>
      </c>
      <c r="C2060" s="12" t="s">
        <v>84</v>
      </c>
      <c r="D2060" s="12" t="s">
        <v>1722</v>
      </c>
      <c r="E2060" s="12" t="s">
        <v>3124</v>
      </c>
      <c r="F2060" s="12" t="s">
        <v>1787</v>
      </c>
      <c r="G2060" s="12" t="s">
        <v>1721</v>
      </c>
      <c r="H2060" s="12" t="s">
        <v>1720</v>
      </c>
      <c r="I2060" s="12" t="s">
        <v>3116</v>
      </c>
      <c r="J2060" s="12">
        <v>0</v>
      </c>
      <c r="L2060" s="12" t="s">
        <v>3182</v>
      </c>
      <c r="M2060" s="12" t="s">
        <v>3118</v>
      </c>
    </row>
    <row r="2061" spans="1:13" x14ac:dyDescent="0.25">
      <c r="A2061" s="12">
        <v>61450</v>
      </c>
      <c r="B2061" s="12" t="s">
        <v>477</v>
      </c>
      <c r="C2061" s="12" t="s">
        <v>84</v>
      </c>
      <c r="D2061" s="12" t="s">
        <v>1722</v>
      </c>
      <c r="E2061" s="12" t="s">
        <v>3274</v>
      </c>
      <c r="F2061" s="12" t="s">
        <v>1771</v>
      </c>
      <c r="G2061" s="12" t="s">
        <v>1721</v>
      </c>
      <c r="H2061" s="12" t="s">
        <v>1720</v>
      </c>
      <c r="I2061" s="12" t="s">
        <v>3116</v>
      </c>
      <c r="J2061" s="12">
        <v>0</v>
      </c>
      <c r="L2061" s="12" t="s">
        <v>3182</v>
      </c>
      <c r="M2061" s="12" t="s">
        <v>3118</v>
      </c>
    </row>
    <row r="2062" spans="1:13" x14ac:dyDescent="0.25">
      <c r="A2062" s="12">
        <v>57435</v>
      </c>
      <c r="B2062" s="12" t="s">
        <v>5066</v>
      </c>
      <c r="C2062" s="12" t="s">
        <v>84</v>
      </c>
      <c r="D2062" s="12" t="s">
        <v>1722</v>
      </c>
      <c r="E2062" s="12" t="s">
        <v>3371</v>
      </c>
      <c r="F2062" s="12" t="s">
        <v>1771</v>
      </c>
      <c r="G2062" s="12" t="s">
        <v>1721</v>
      </c>
      <c r="H2062" s="12" t="s">
        <v>1720</v>
      </c>
      <c r="I2062" s="12" t="s">
        <v>3116</v>
      </c>
      <c r="J2062" s="12">
        <v>0</v>
      </c>
      <c r="L2062" s="12" t="s">
        <v>3182</v>
      </c>
      <c r="M2062" s="12" t="s">
        <v>3118</v>
      </c>
    </row>
    <row r="2063" spans="1:13" x14ac:dyDescent="0.25">
      <c r="A2063" s="12">
        <v>831183</v>
      </c>
      <c r="B2063" s="12" t="s">
        <v>5067</v>
      </c>
      <c r="C2063" s="12" t="s">
        <v>84</v>
      </c>
      <c r="D2063" s="12" t="s">
        <v>1722</v>
      </c>
      <c r="E2063" s="12" t="s">
        <v>3642</v>
      </c>
      <c r="F2063" s="12" t="s">
        <v>1728</v>
      </c>
      <c r="G2063" s="12" t="s">
        <v>1729</v>
      </c>
      <c r="H2063" s="12" t="s">
        <v>1720</v>
      </c>
      <c r="I2063" s="12" t="s">
        <v>3116</v>
      </c>
      <c r="J2063" s="12">
        <v>0</v>
      </c>
      <c r="L2063" s="12" t="s">
        <v>5068</v>
      </c>
      <c r="M2063" s="12" t="s">
        <v>3118</v>
      </c>
    </row>
    <row r="2064" spans="1:13" x14ac:dyDescent="0.25">
      <c r="A2064" s="12">
        <v>16842</v>
      </c>
      <c r="B2064" s="12" t="s">
        <v>5069</v>
      </c>
      <c r="C2064" s="12" t="s">
        <v>27</v>
      </c>
      <c r="D2064" s="12" t="s">
        <v>1722</v>
      </c>
      <c r="E2064" s="12" t="s">
        <v>3119</v>
      </c>
      <c r="F2064" s="12" t="s">
        <v>1761</v>
      </c>
      <c r="G2064" s="12" t="s">
        <v>1762</v>
      </c>
      <c r="H2064" s="12" t="s">
        <v>1782</v>
      </c>
      <c r="I2064" s="12" t="s">
        <v>1762</v>
      </c>
      <c r="J2064" s="12">
        <v>0</v>
      </c>
      <c r="L2064" s="12" t="s">
        <v>5070</v>
      </c>
      <c r="M2064" s="12" t="s">
        <v>5071</v>
      </c>
    </row>
    <row r="2065" spans="1:13" x14ac:dyDescent="0.25">
      <c r="A2065" s="12">
        <v>832077</v>
      </c>
      <c r="B2065" s="12" t="s">
        <v>5072</v>
      </c>
      <c r="C2065" s="12" t="s">
        <v>27</v>
      </c>
      <c r="D2065" s="12" t="s">
        <v>1722</v>
      </c>
      <c r="E2065" s="12" t="s">
        <v>3685</v>
      </c>
      <c r="F2065" s="12" t="s">
        <v>1836</v>
      </c>
      <c r="G2065" s="12" t="s">
        <v>1837</v>
      </c>
      <c r="H2065" s="12" t="s">
        <v>1725</v>
      </c>
      <c r="I2065" s="12" t="s">
        <v>3116</v>
      </c>
      <c r="J2065" s="12">
        <v>0</v>
      </c>
      <c r="L2065" s="12" t="s">
        <v>5073</v>
      </c>
    </row>
    <row r="2066" spans="1:13" x14ac:dyDescent="0.25">
      <c r="A2066" s="12">
        <v>16837</v>
      </c>
      <c r="B2066" s="12" t="s">
        <v>2115</v>
      </c>
      <c r="C2066" s="12" t="s">
        <v>59</v>
      </c>
      <c r="D2066" s="12" t="s">
        <v>1722</v>
      </c>
      <c r="E2066" s="12" t="s">
        <v>3130</v>
      </c>
      <c r="F2066" s="12" t="s">
        <v>1995</v>
      </c>
      <c r="G2066" s="12" t="s">
        <v>1765</v>
      </c>
      <c r="H2066" s="12" t="s">
        <v>1764</v>
      </c>
      <c r="I2066" s="12" t="s">
        <v>3116</v>
      </c>
      <c r="J2066" s="12">
        <v>0</v>
      </c>
      <c r="L2066" s="12" t="s">
        <v>5074</v>
      </c>
      <c r="M2066" s="12" t="s">
        <v>5075</v>
      </c>
    </row>
    <row r="2067" spans="1:13" x14ac:dyDescent="0.25">
      <c r="A2067" s="12">
        <v>16839</v>
      </c>
      <c r="B2067" s="12" t="s">
        <v>5076</v>
      </c>
      <c r="C2067" s="12" t="s">
        <v>59</v>
      </c>
      <c r="D2067" s="12" t="s">
        <v>1722</v>
      </c>
      <c r="E2067" s="12" t="s">
        <v>3124</v>
      </c>
      <c r="F2067" s="12" t="s">
        <v>1761</v>
      </c>
      <c r="G2067" s="12" t="s">
        <v>1762</v>
      </c>
      <c r="H2067" s="12" t="s">
        <v>1782</v>
      </c>
      <c r="I2067" s="12" t="s">
        <v>1762</v>
      </c>
      <c r="J2067" s="12">
        <v>0</v>
      </c>
      <c r="L2067" s="12" t="s">
        <v>3524</v>
      </c>
      <c r="M2067" s="12" t="s">
        <v>3118</v>
      </c>
    </row>
    <row r="2068" spans="1:13" x14ac:dyDescent="0.25">
      <c r="A2068" s="12">
        <v>16891</v>
      </c>
      <c r="B2068" s="12" t="s">
        <v>2114</v>
      </c>
      <c r="C2068" s="12" t="s">
        <v>172</v>
      </c>
      <c r="D2068" s="12" t="s">
        <v>1722</v>
      </c>
      <c r="E2068" s="12" t="s">
        <v>3128</v>
      </c>
      <c r="F2068" s="12" t="s">
        <v>1815</v>
      </c>
      <c r="G2068" s="12" t="s">
        <v>1816</v>
      </c>
      <c r="H2068" s="12" t="s">
        <v>1725</v>
      </c>
      <c r="I2068" s="12" t="s">
        <v>3116</v>
      </c>
      <c r="J2068" s="12">
        <v>0</v>
      </c>
      <c r="L2068" s="12" t="s">
        <v>3299</v>
      </c>
      <c r="M2068" s="12" t="s">
        <v>3118</v>
      </c>
    </row>
    <row r="2069" spans="1:13" x14ac:dyDescent="0.25">
      <c r="A2069" s="12">
        <v>22237</v>
      </c>
      <c r="B2069" s="12" t="s">
        <v>2039</v>
      </c>
      <c r="C2069" s="12" t="s">
        <v>59</v>
      </c>
      <c r="D2069" s="12" t="s">
        <v>1722</v>
      </c>
      <c r="E2069" s="12" t="s">
        <v>3458</v>
      </c>
      <c r="F2069" s="12" t="s">
        <v>1979</v>
      </c>
      <c r="G2069" s="12" t="s">
        <v>1721</v>
      </c>
      <c r="H2069" s="12" t="s">
        <v>1720</v>
      </c>
      <c r="I2069" s="12" t="s">
        <v>3116</v>
      </c>
      <c r="J2069" s="12">
        <v>0</v>
      </c>
      <c r="L2069" s="12" t="s">
        <v>2341</v>
      </c>
      <c r="M2069" s="12" t="s">
        <v>5077</v>
      </c>
    </row>
    <row r="2070" spans="1:13" x14ac:dyDescent="0.25">
      <c r="A2070" s="12">
        <v>16876</v>
      </c>
      <c r="B2070" s="12" t="s">
        <v>478</v>
      </c>
      <c r="C2070" s="12" t="s">
        <v>59</v>
      </c>
      <c r="D2070" s="12" t="s">
        <v>1722</v>
      </c>
      <c r="E2070" s="12" t="s">
        <v>3172</v>
      </c>
      <c r="F2070" s="12" t="s">
        <v>1759</v>
      </c>
      <c r="G2070" s="12" t="s">
        <v>1760</v>
      </c>
      <c r="H2070" s="12" t="s">
        <v>1753</v>
      </c>
      <c r="I2070" s="12" t="s">
        <v>3116</v>
      </c>
      <c r="J2070" s="12">
        <v>0</v>
      </c>
      <c r="L2070" s="12" t="s">
        <v>3216</v>
      </c>
      <c r="M2070" s="12" t="s">
        <v>3118</v>
      </c>
    </row>
    <row r="2071" spans="1:13" x14ac:dyDescent="0.25">
      <c r="A2071" s="12">
        <v>22797</v>
      </c>
      <c r="B2071" s="12" t="s">
        <v>479</v>
      </c>
      <c r="C2071" s="12" t="s">
        <v>111</v>
      </c>
      <c r="D2071" s="12" t="s">
        <v>1722</v>
      </c>
      <c r="E2071" s="12" t="s">
        <v>3124</v>
      </c>
      <c r="F2071" s="12" t="s">
        <v>1759</v>
      </c>
      <c r="G2071" s="12" t="s">
        <v>1760</v>
      </c>
      <c r="H2071" s="12" t="s">
        <v>1753</v>
      </c>
      <c r="I2071" s="12" t="s">
        <v>3116</v>
      </c>
      <c r="J2071" s="12">
        <v>0</v>
      </c>
      <c r="L2071" s="12" t="s">
        <v>3117</v>
      </c>
      <c r="M2071" s="12" t="s">
        <v>3118</v>
      </c>
    </row>
    <row r="2072" spans="1:13" x14ac:dyDescent="0.25">
      <c r="A2072" s="12">
        <v>16852</v>
      </c>
      <c r="B2072" s="12" t="s">
        <v>1370</v>
      </c>
      <c r="C2072" s="12" t="s">
        <v>59</v>
      </c>
      <c r="D2072" s="12" t="s">
        <v>1722</v>
      </c>
      <c r="E2072" s="12" t="s">
        <v>3172</v>
      </c>
      <c r="F2072" s="12" t="s">
        <v>1788</v>
      </c>
      <c r="G2072" s="12" t="s">
        <v>1762</v>
      </c>
      <c r="H2072" s="12" t="s">
        <v>1782</v>
      </c>
      <c r="I2072" s="12" t="s">
        <v>3116</v>
      </c>
      <c r="J2072" s="12">
        <v>0</v>
      </c>
      <c r="L2072" s="12" t="s">
        <v>3216</v>
      </c>
      <c r="M2072" s="12" t="s">
        <v>3118</v>
      </c>
    </row>
    <row r="2073" spans="1:13" x14ac:dyDescent="0.25">
      <c r="A2073" s="12">
        <v>71840</v>
      </c>
      <c r="B2073" s="12" t="s">
        <v>5078</v>
      </c>
      <c r="C2073" s="12" t="s">
        <v>252</v>
      </c>
      <c r="D2073" s="12" t="s">
        <v>1722</v>
      </c>
      <c r="E2073" s="12" t="s">
        <v>3587</v>
      </c>
      <c r="F2073" s="12" t="s">
        <v>3773</v>
      </c>
      <c r="G2073" s="12" t="s">
        <v>1849</v>
      </c>
      <c r="H2073" s="12" t="s">
        <v>1819</v>
      </c>
      <c r="I2073" s="12" t="s">
        <v>3126</v>
      </c>
      <c r="J2073" s="12">
        <v>0</v>
      </c>
      <c r="L2073" s="12" t="s">
        <v>4538</v>
      </c>
      <c r="M2073" s="12" t="s">
        <v>3118</v>
      </c>
    </row>
    <row r="2074" spans="1:13" x14ac:dyDescent="0.25">
      <c r="A2074" s="12">
        <v>16848</v>
      </c>
      <c r="B2074" s="12" t="s">
        <v>1372</v>
      </c>
      <c r="C2074" s="12" t="s">
        <v>211</v>
      </c>
      <c r="D2074" s="12" t="s">
        <v>1722</v>
      </c>
      <c r="E2074" s="12" t="s">
        <v>3128</v>
      </c>
      <c r="F2074" s="12" t="s">
        <v>1986</v>
      </c>
      <c r="G2074" s="12" t="s">
        <v>1987</v>
      </c>
      <c r="H2074" s="12" t="s">
        <v>1822</v>
      </c>
      <c r="I2074" s="12" t="s">
        <v>3116</v>
      </c>
      <c r="J2074" s="12">
        <v>0</v>
      </c>
      <c r="L2074" s="12" t="s">
        <v>3329</v>
      </c>
      <c r="M2074" s="12" t="s">
        <v>3118</v>
      </c>
    </row>
    <row r="2075" spans="1:13" x14ac:dyDescent="0.25">
      <c r="A2075" s="12">
        <v>72841</v>
      </c>
      <c r="B2075" s="12" t="s">
        <v>5079</v>
      </c>
      <c r="C2075" s="12" t="s">
        <v>59</v>
      </c>
      <c r="D2075" s="12" t="s">
        <v>1722</v>
      </c>
      <c r="E2075" s="12" t="s">
        <v>3125</v>
      </c>
      <c r="F2075" s="12" t="s">
        <v>1738</v>
      </c>
      <c r="G2075" s="12" t="s">
        <v>1739</v>
      </c>
      <c r="H2075" s="12" t="s">
        <v>1720</v>
      </c>
      <c r="I2075" s="12" t="s">
        <v>3232</v>
      </c>
      <c r="J2075" s="12">
        <v>0</v>
      </c>
      <c r="L2075" s="12" t="s">
        <v>5080</v>
      </c>
      <c r="M2075" s="12" t="s">
        <v>5081</v>
      </c>
    </row>
    <row r="2076" spans="1:13" x14ac:dyDescent="0.25">
      <c r="A2076" s="12">
        <v>8351</v>
      </c>
      <c r="B2076" s="12" t="s">
        <v>5082</v>
      </c>
      <c r="C2076" s="12" t="s">
        <v>59</v>
      </c>
      <c r="D2076" s="12" t="s">
        <v>1722</v>
      </c>
      <c r="E2076" s="12" t="s">
        <v>3190</v>
      </c>
      <c r="F2076" s="12" t="s">
        <v>1761</v>
      </c>
      <c r="G2076" s="12" t="s">
        <v>1762</v>
      </c>
      <c r="H2076" s="12" t="s">
        <v>1782</v>
      </c>
      <c r="I2076" s="12" t="s">
        <v>1762</v>
      </c>
      <c r="J2076" s="12">
        <v>0</v>
      </c>
      <c r="L2076" s="12" t="s">
        <v>5083</v>
      </c>
      <c r="M2076" s="12" t="s">
        <v>5084</v>
      </c>
    </row>
    <row r="2077" spans="1:13" x14ac:dyDescent="0.25">
      <c r="A2077" s="12">
        <v>16912</v>
      </c>
      <c r="B2077" s="12" t="s">
        <v>5085</v>
      </c>
      <c r="C2077" s="12" t="s">
        <v>252</v>
      </c>
      <c r="D2077" s="12" t="s">
        <v>1722</v>
      </c>
      <c r="E2077" s="12" t="s">
        <v>3166</v>
      </c>
      <c r="F2077" s="12" t="s">
        <v>2031</v>
      </c>
      <c r="G2077" s="12" t="s">
        <v>2032</v>
      </c>
      <c r="H2077" s="12" t="s">
        <v>1782</v>
      </c>
      <c r="I2077" s="12" t="s">
        <v>2031</v>
      </c>
      <c r="J2077" s="12">
        <v>0</v>
      </c>
      <c r="L2077" s="12" t="s">
        <v>3194</v>
      </c>
      <c r="M2077" s="12" t="s">
        <v>3118</v>
      </c>
    </row>
    <row r="2078" spans="1:13" x14ac:dyDescent="0.25">
      <c r="A2078" s="12">
        <v>56887</v>
      </c>
      <c r="B2078" s="12" t="s">
        <v>2726</v>
      </c>
      <c r="C2078" s="12" t="s">
        <v>84</v>
      </c>
      <c r="D2078" s="12" t="s">
        <v>1722</v>
      </c>
      <c r="E2078" s="12" t="s">
        <v>3487</v>
      </c>
      <c r="F2078" s="12" t="s">
        <v>1851</v>
      </c>
      <c r="G2078" s="12" t="s">
        <v>1852</v>
      </c>
      <c r="H2078" s="12" t="s">
        <v>1720</v>
      </c>
      <c r="I2078" s="12" t="s">
        <v>3116</v>
      </c>
      <c r="J2078" s="12">
        <v>0</v>
      </c>
      <c r="L2078" s="12" t="s">
        <v>3182</v>
      </c>
      <c r="M2078" s="12" t="s">
        <v>3118</v>
      </c>
    </row>
    <row r="2079" spans="1:13" x14ac:dyDescent="0.25">
      <c r="A2079" s="12">
        <v>46817</v>
      </c>
      <c r="B2079" s="12" t="s">
        <v>5086</v>
      </c>
      <c r="C2079" s="12" t="s">
        <v>84</v>
      </c>
      <c r="D2079" s="12" t="s">
        <v>1722</v>
      </c>
      <c r="E2079" s="12" t="s">
        <v>3181</v>
      </c>
      <c r="F2079" s="12" t="s">
        <v>1789</v>
      </c>
      <c r="G2079" s="12" t="s">
        <v>1790</v>
      </c>
      <c r="H2079" s="12" t="s">
        <v>1720</v>
      </c>
      <c r="I2079" s="12" t="s">
        <v>3116</v>
      </c>
      <c r="J2079" s="12">
        <v>0</v>
      </c>
      <c r="L2079" s="12" t="s">
        <v>3237</v>
      </c>
      <c r="M2079" s="12" t="s">
        <v>3118</v>
      </c>
    </row>
    <row r="2080" spans="1:13" x14ac:dyDescent="0.25">
      <c r="A2080" s="12">
        <v>830776</v>
      </c>
      <c r="B2080" s="12" t="s">
        <v>5087</v>
      </c>
      <c r="C2080" s="12" t="s">
        <v>213</v>
      </c>
      <c r="D2080" s="12" t="s">
        <v>1722</v>
      </c>
      <c r="E2080" s="12" t="s">
        <v>3124</v>
      </c>
      <c r="F2080" s="12" t="s">
        <v>1846</v>
      </c>
      <c r="G2080" s="12" t="s">
        <v>1726</v>
      </c>
      <c r="H2080" s="12" t="s">
        <v>1725</v>
      </c>
      <c r="I2080" s="12" t="s">
        <v>3116</v>
      </c>
      <c r="J2080" s="12">
        <v>0</v>
      </c>
      <c r="L2080" s="12" t="s">
        <v>3151</v>
      </c>
      <c r="M2080" s="12" t="s">
        <v>3118</v>
      </c>
    </row>
    <row r="2081" spans="1:13" x14ac:dyDescent="0.25">
      <c r="A2081" s="12">
        <v>16902</v>
      </c>
      <c r="B2081" s="12" t="s">
        <v>480</v>
      </c>
      <c r="C2081" s="12" t="s">
        <v>92</v>
      </c>
      <c r="D2081" s="12" t="s">
        <v>1722</v>
      </c>
      <c r="E2081" s="12" t="s">
        <v>3159</v>
      </c>
      <c r="F2081" s="12" t="s">
        <v>1910</v>
      </c>
      <c r="G2081" s="12" t="s">
        <v>1765</v>
      </c>
      <c r="H2081" s="12" t="s">
        <v>1764</v>
      </c>
      <c r="I2081" s="12" t="s">
        <v>3116</v>
      </c>
      <c r="J2081" s="12">
        <v>0</v>
      </c>
      <c r="L2081" s="12" t="s">
        <v>3117</v>
      </c>
      <c r="M2081" s="12" t="s">
        <v>3118</v>
      </c>
    </row>
    <row r="2082" spans="1:13" x14ac:dyDescent="0.25">
      <c r="A2082" s="12">
        <v>49682</v>
      </c>
      <c r="B2082" s="12" t="s">
        <v>1375</v>
      </c>
      <c r="C2082" s="12" t="s">
        <v>211</v>
      </c>
      <c r="D2082" s="12" t="s">
        <v>1722</v>
      </c>
      <c r="E2082" s="12" t="s">
        <v>3128</v>
      </c>
      <c r="F2082" s="12" t="s">
        <v>1943</v>
      </c>
      <c r="G2082" s="12" t="s">
        <v>1944</v>
      </c>
      <c r="H2082" s="12" t="s">
        <v>1782</v>
      </c>
      <c r="I2082" s="12" t="s">
        <v>3142</v>
      </c>
      <c r="J2082" s="12">
        <v>0</v>
      </c>
      <c r="L2082" s="12" t="s">
        <v>3237</v>
      </c>
      <c r="M2082" s="12" t="s">
        <v>3118</v>
      </c>
    </row>
    <row r="2083" spans="1:13" x14ac:dyDescent="0.25">
      <c r="A2083" s="12">
        <v>52734</v>
      </c>
      <c r="B2083" s="12" t="s">
        <v>5088</v>
      </c>
      <c r="C2083" s="12" t="s">
        <v>432</v>
      </c>
      <c r="D2083" s="12" t="s">
        <v>1722</v>
      </c>
      <c r="E2083" s="12" t="s">
        <v>3255</v>
      </c>
      <c r="F2083" s="12" t="s">
        <v>2070</v>
      </c>
      <c r="G2083" s="12" t="s">
        <v>2071</v>
      </c>
      <c r="H2083" s="12" t="s">
        <v>1864</v>
      </c>
      <c r="I2083" s="12" t="s">
        <v>3116</v>
      </c>
      <c r="J2083" s="12">
        <v>0</v>
      </c>
      <c r="L2083" s="12" t="s">
        <v>5089</v>
      </c>
      <c r="M2083" s="12" t="s">
        <v>5090</v>
      </c>
    </row>
    <row r="2084" spans="1:13" x14ac:dyDescent="0.25">
      <c r="A2084" s="12">
        <v>16919</v>
      </c>
      <c r="B2084" s="12" t="s">
        <v>2113</v>
      </c>
      <c r="C2084" s="12" t="s">
        <v>31</v>
      </c>
      <c r="D2084" s="12" t="s">
        <v>1722</v>
      </c>
      <c r="E2084" s="12" t="s">
        <v>3146</v>
      </c>
      <c r="F2084" s="12" t="s">
        <v>1749</v>
      </c>
      <c r="G2084" s="12" t="s">
        <v>1746</v>
      </c>
      <c r="H2084" s="12" t="s">
        <v>1720</v>
      </c>
      <c r="I2084" s="12" t="s">
        <v>3116</v>
      </c>
      <c r="J2084" s="12">
        <v>0</v>
      </c>
      <c r="L2084" s="12" t="s">
        <v>3117</v>
      </c>
      <c r="M2084" s="12" t="s">
        <v>3118</v>
      </c>
    </row>
    <row r="2085" spans="1:13" x14ac:dyDescent="0.25">
      <c r="A2085" s="12">
        <v>22917</v>
      </c>
      <c r="B2085" s="12" t="s">
        <v>481</v>
      </c>
      <c r="C2085" s="12" t="s">
        <v>36</v>
      </c>
      <c r="D2085" s="12" t="s">
        <v>1722</v>
      </c>
      <c r="E2085" s="12" t="s">
        <v>3115</v>
      </c>
      <c r="F2085" s="12" t="s">
        <v>2028</v>
      </c>
      <c r="G2085" s="12" t="s">
        <v>2029</v>
      </c>
      <c r="H2085" s="12" t="s">
        <v>1720</v>
      </c>
      <c r="I2085" s="12" t="s">
        <v>3116</v>
      </c>
      <c r="J2085" s="12">
        <v>0</v>
      </c>
      <c r="L2085" s="12" t="s">
        <v>3300</v>
      </c>
      <c r="M2085" s="12" t="s">
        <v>3118</v>
      </c>
    </row>
    <row r="2086" spans="1:13" x14ac:dyDescent="0.25">
      <c r="A2086" s="12">
        <v>1591</v>
      </c>
      <c r="B2086" s="12" t="s">
        <v>2333</v>
      </c>
      <c r="C2086" s="12" t="s">
        <v>21</v>
      </c>
      <c r="D2086" s="12" t="s">
        <v>1722</v>
      </c>
      <c r="E2086" s="12" t="s">
        <v>3146</v>
      </c>
      <c r="F2086" s="12" t="s">
        <v>1866</v>
      </c>
      <c r="G2086" s="12" t="s">
        <v>1867</v>
      </c>
      <c r="H2086" s="12" t="s">
        <v>1725</v>
      </c>
      <c r="I2086" s="12" t="s">
        <v>3116</v>
      </c>
      <c r="J2086" s="12">
        <v>0</v>
      </c>
      <c r="L2086" s="12" t="s">
        <v>3127</v>
      </c>
      <c r="M2086" s="12" t="s">
        <v>3118</v>
      </c>
    </row>
    <row r="2087" spans="1:13" x14ac:dyDescent="0.25">
      <c r="A2087" s="12">
        <v>32334</v>
      </c>
      <c r="B2087" s="12" t="s">
        <v>674</v>
      </c>
      <c r="C2087" s="12" t="s">
        <v>41</v>
      </c>
      <c r="D2087" s="12" t="s">
        <v>1722</v>
      </c>
      <c r="E2087" s="12" t="s">
        <v>3125</v>
      </c>
      <c r="F2087" s="12" t="s">
        <v>1735</v>
      </c>
      <c r="G2087" s="12" t="s">
        <v>1721</v>
      </c>
      <c r="H2087" s="12" t="s">
        <v>1720</v>
      </c>
      <c r="I2087" s="12" t="s">
        <v>3116</v>
      </c>
      <c r="J2087" s="12">
        <v>0</v>
      </c>
      <c r="L2087" s="12" t="s">
        <v>3117</v>
      </c>
      <c r="M2087" s="12" t="s">
        <v>3118</v>
      </c>
    </row>
    <row r="2088" spans="1:13" x14ac:dyDescent="0.25">
      <c r="A2088" s="12">
        <v>17037</v>
      </c>
      <c r="B2088" s="12" t="s">
        <v>5091</v>
      </c>
      <c r="C2088" s="12" t="s">
        <v>76</v>
      </c>
      <c r="D2088" s="12" t="s">
        <v>1722</v>
      </c>
      <c r="E2088" s="12" t="s">
        <v>3146</v>
      </c>
      <c r="F2088" s="12" t="s">
        <v>1761</v>
      </c>
      <c r="G2088" s="12" t="s">
        <v>1762</v>
      </c>
      <c r="H2088" s="12" t="s">
        <v>1782</v>
      </c>
      <c r="I2088" s="12" t="s">
        <v>1762</v>
      </c>
      <c r="J2088" s="12">
        <v>0</v>
      </c>
      <c r="L2088" s="12" t="s">
        <v>3660</v>
      </c>
      <c r="M2088" s="12" t="s">
        <v>3118</v>
      </c>
    </row>
    <row r="2089" spans="1:13" x14ac:dyDescent="0.25">
      <c r="A2089" s="12">
        <v>30125</v>
      </c>
      <c r="B2089" s="12" t="s">
        <v>482</v>
      </c>
      <c r="C2089" s="12" t="s">
        <v>27</v>
      </c>
      <c r="D2089" s="12" t="s">
        <v>1722</v>
      </c>
      <c r="E2089" s="12" t="s">
        <v>3139</v>
      </c>
      <c r="F2089" s="12" t="s">
        <v>1728</v>
      </c>
      <c r="G2089" s="12" t="s">
        <v>1729</v>
      </c>
      <c r="H2089" s="12" t="s">
        <v>1720</v>
      </c>
      <c r="I2089" s="12" t="s">
        <v>3116</v>
      </c>
      <c r="J2089" s="12">
        <v>0</v>
      </c>
      <c r="L2089" s="12" t="s">
        <v>5092</v>
      </c>
      <c r="M2089" s="12" t="s">
        <v>5093</v>
      </c>
    </row>
    <row r="2090" spans="1:13" x14ac:dyDescent="0.25">
      <c r="A2090" s="12">
        <v>17041</v>
      </c>
      <c r="B2090" s="12" t="s">
        <v>5094</v>
      </c>
      <c r="C2090" s="12" t="s">
        <v>78</v>
      </c>
      <c r="D2090" s="12" t="s">
        <v>1722</v>
      </c>
      <c r="E2090" s="12" t="s">
        <v>3146</v>
      </c>
      <c r="F2090" s="12" t="s">
        <v>1979</v>
      </c>
      <c r="G2090" s="12" t="s">
        <v>1721</v>
      </c>
      <c r="H2090" s="12" t="s">
        <v>1720</v>
      </c>
      <c r="I2090" s="12" t="s">
        <v>3116</v>
      </c>
      <c r="J2090" s="12">
        <v>0</v>
      </c>
      <c r="L2090" s="12" t="s">
        <v>3237</v>
      </c>
      <c r="M2090" s="12" t="s">
        <v>3118</v>
      </c>
    </row>
    <row r="2091" spans="1:13" x14ac:dyDescent="0.25">
      <c r="A2091" s="12">
        <v>58816</v>
      </c>
      <c r="B2091" s="12" t="s">
        <v>1378</v>
      </c>
      <c r="C2091" s="12" t="s">
        <v>31</v>
      </c>
      <c r="D2091" s="12" t="s">
        <v>1722</v>
      </c>
      <c r="E2091" s="12" t="s">
        <v>3115</v>
      </c>
      <c r="F2091" s="12" t="s">
        <v>1771</v>
      </c>
      <c r="G2091" s="12" t="s">
        <v>1721</v>
      </c>
      <c r="H2091" s="12" t="s">
        <v>1720</v>
      </c>
      <c r="I2091" s="12" t="s">
        <v>3116</v>
      </c>
      <c r="J2091" s="12">
        <v>0</v>
      </c>
      <c r="L2091" s="12" t="s">
        <v>3117</v>
      </c>
      <c r="M2091" s="12" t="s">
        <v>3118</v>
      </c>
    </row>
    <row r="2092" spans="1:13" x14ac:dyDescent="0.25">
      <c r="A2092" s="12">
        <v>828920</v>
      </c>
      <c r="B2092" s="12" t="s">
        <v>5095</v>
      </c>
      <c r="C2092" s="12" t="s">
        <v>36</v>
      </c>
      <c r="D2092" s="12" t="s">
        <v>1722</v>
      </c>
      <c r="E2092" s="12" t="s">
        <v>3146</v>
      </c>
      <c r="F2092" s="12" t="s">
        <v>1724</v>
      </c>
      <c r="G2092" s="12" t="s">
        <v>1726</v>
      </c>
      <c r="H2092" s="12" t="s">
        <v>1725</v>
      </c>
      <c r="I2092" s="12" t="s">
        <v>3116</v>
      </c>
      <c r="J2092" s="12">
        <v>0</v>
      </c>
      <c r="L2092" s="12" t="s">
        <v>5096</v>
      </c>
      <c r="M2092" s="12" t="s">
        <v>5097</v>
      </c>
    </row>
    <row r="2093" spans="1:13" x14ac:dyDescent="0.25">
      <c r="A2093" s="12">
        <v>17069</v>
      </c>
      <c r="B2093" s="12" t="s">
        <v>1379</v>
      </c>
      <c r="C2093" s="12" t="s">
        <v>27</v>
      </c>
      <c r="D2093" s="12" t="s">
        <v>1722</v>
      </c>
      <c r="E2093" s="12" t="s">
        <v>3128</v>
      </c>
      <c r="F2093" s="12" t="s">
        <v>1860</v>
      </c>
      <c r="G2093" s="12" t="s">
        <v>1816</v>
      </c>
      <c r="H2093" s="12" t="s">
        <v>1725</v>
      </c>
      <c r="I2093" s="12" t="s">
        <v>3116</v>
      </c>
      <c r="J2093" s="12">
        <v>0</v>
      </c>
      <c r="L2093" s="12" t="s">
        <v>3117</v>
      </c>
      <c r="M2093" s="12" t="s">
        <v>3118</v>
      </c>
    </row>
    <row r="2094" spans="1:13" x14ac:dyDescent="0.25">
      <c r="A2094" s="12">
        <v>17028</v>
      </c>
      <c r="B2094" s="12" t="s">
        <v>483</v>
      </c>
      <c r="C2094" s="12" t="s">
        <v>48</v>
      </c>
      <c r="D2094" s="12" t="s">
        <v>1722</v>
      </c>
      <c r="E2094" s="12" t="s">
        <v>3207</v>
      </c>
      <c r="F2094" s="12" t="s">
        <v>1988</v>
      </c>
      <c r="G2094" s="12" t="s">
        <v>1770</v>
      </c>
      <c r="H2094" s="12" t="s">
        <v>1764</v>
      </c>
      <c r="I2094" s="12" t="s">
        <v>3116</v>
      </c>
      <c r="J2094" s="12">
        <v>0</v>
      </c>
      <c r="L2094" s="12" t="s">
        <v>5098</v>
      </c>
      <c r="M2094" s="12" t="s">
        <v>5099</v>
      </c>
    </row>
    <row r="2095" spans="1:13" x14ac:dyDescent="0.25">
      <c r="A2095" s="12">
        <v>17098</v>
      </c>
      <c r="B2095" s="12" t="s">
        <v>5100</v>
      </c>
      <c r="C2095" s="12" t="s">
        <v>485</v>
      </c>
      <c r="D2095" s="12" t="s">
        <v>1722</v>
      </c>
      <c r="E2095" s="12" t="s">
        <v>3459</v>
      </c>
      <c r="F2095" s="12" t="s">
        <v>1866</v>
      </c>
      <c r="G2095" s="12" t="s">
        <v>1867</v>
      </c>
      <c r="H2095" s="12" t="s">
        <v>1725</v>
      </c>
      <c r="I2095" s="12" t="s">
        <v>3116</v>
      </c>
      <c r="J2095" s="12">
        <v>0</v>
      </c>
      <c r="L2095" s="12" t="s">
        <v>5101</v>
      </c>
      <c r="M2095" s="12" t="s">
        <v>3118</v>
      </c>
    </row>
    <row r="2096" spans="1:13" x14ac:dyDescent="0.25">
      <c r="A2096" s="12">
        <v>13899</v>
      </c>
      <c r="B2096" s="12" t="s">
        <v>484</v>
      </c>
      <c r="C2096" s="12" t="s">
        <v>485</v>
      </c>
      <c r="D2096" s="12" t="s">
        <v>1722</v>
      </c>
      <c r="E2096" s="12" t="s">
        <v>3218</v>
      </c>
      <c r="F2096" s="12" t="s">
        <v>1784</v>
      </c>
      <c r="G2096" s="12" t="s">
        <v>1785</v>
      </c>
      <c r="H2096" s="12" t="s">
        <v>1725</v>
      </c>
      <c r="I2096" s="12" t="s">
        <v>3116</v>
      </c>
      <c r="J2096" s="12">
        <v>0</v>
      </c>
      <c r="L2096" s="12" t="s">
        <v>5102</v>
      </c>
      <c r="M2096" s="12" t="s">
        <v>5103</v>
      </c>
    </row>
    <row r="2097" spans="1:13" x14ac:dyDescent="0.25">
      <c r="A2097" s="12">
        <v>17114</v>
      </c>
      <c r="B2097" s="12" t="s">
        <v>2460</v>
      </c>
      <c r="C2097" s="12" t="s">
        <v>84</v>
      </c>
      <c r="D2097" s="12" t="s">
        <v>1722</v>
      </c>
      <c r="E2097" s="12" t="s">
        <v>3398</v>
      </c>
      <c r="F2097" s="12" t="s">
        <v>1877</v>
      </c>
      <c r="G2097" s="12" t="s">
        <v>1878</v>
      </c>
      <c r="H2097" s="12" t="s">
        <v>1756</v>
      </c>
      <c r="I2097" s="12" t="s">
        <v>3116</v>
      </c>
      <c r="J2097" s="12">
        <v>0</v>
      </c>
      <c r="L2097" s="12" t="s">
        <v>5104</v>
      </c>
      <c r="M2097" s="12" t="s">
        <v>3118</v>
      </c>
    </row>
    <row r="2098" spans="1:13" x14ac:dyDescent="0.25">
      <c r="A2098" s="12">
        <v>51297</v>
      </c>
      <c r="B2098" s="12" t="s">
        <v>1381</v>
      </c>
      <c r="C2098" s="12" t="s">
        <v>84</v>
      </c>
      <c r="D2098" s="12" t="s">
        <v>1722</v>
      </c>
      <c r="E2098" s="12" t="s">
        <v>3218</v>
      </c>
      <c r="F2098" s="12" t="s">
        <v>1775</v>
      </c>
      <c r="G2098" s="12" t="s">
        <v>1743</v>
      </c>
      <c r="H2098" s="12" t="s">
        <v>1720</v>
      </c>
      <c r="I2098" s="12" t="s">
        <v>3351</v>
      </c>
      <c r="J2098" s="12">
        <v>0</v>
      </c>
      <c r="L2098" s="12" t="s">
        <v>3182</v>
      </c>
      <c r="M2098" s="12" t="s">
        <v>3118</v>
      </c>
    </row>
    <row r="2099" spans="1:13" x14ac:dyDescent="0.25">
      <c r="A2099" s="12">
        <v>52987</v>
      </c>
      <c r="B2099" s="12" t="s">
        <v>486</v>
      </c>
      <c r="C2099" s="12" t="s">
        <v>172</v>
      </c>
      <c r="D2099" s="12" t="s">
        <v>1722</v>
      </c>
      <c r="E2099" s="12" t="s">
        <v>3146</v>
      </c>
      <c r="F2099" s="12" t="s">
        <v>1910</v>
      </c>
      <c r="G2099" s="12" t="s">
        <v>1765</v>
      </c>
      <c r="H2099" s="12" t="s">
        <v>1764</v>
      </c>
      <c r="I2099" s="12" t="s">
        <v>3116</v>
      </c>
      <c r="J2099" s="12">
        <v>0</v>
      </c>
      <c r="L2099" s="12" t="s">
        <v>5105</v>
      </c>
      <c r="M2099" s="12" t="s">
        <v>3118</v>
      </c>
    </row>
    <row r="2100" spans="1:13" x14ac:dyDescent="0.25">
      <c r="A2100" s="12">
        <v>8663</v>
      </c>
      <c r="B2100" s="12" t="s">
        <v>2216</v>
      </c>
      <c r="C2100" s="12" t="s">
        <v>172</v>
      </c>
      <c r="D2100" s="12" t="s">
        <v>1722</v>
      </c>
      <c r="E2100" s="12" t="s">
        <v>3139</v>
      </c>
      <c r="F2100" s="12" t="s">
        <v>1771</v>
      </c>
      <c r="G2100" s="12" t="s">
        <v>1721</v>
      </c>
      <c r="H2100" s="12" t="s">
        <v>1720</v>
      </c>
      <c r="I2100" s="12" t="s">
        <v>3116</v>
      </c>
      <c r="J2100" s="12">
        <v>0</v>
      </c>
      <c r="L2100" s="12" t="s">
        <v>5106</v>
      </c>
      <c r="M2100" s="12" t="s">
        <v>5107</v>
      </c>
    </row>
    <row r="2101" spans="1:13" x14ac:dyDescent="0.25">
      <c r="A2101" s="12">
        <v>31514</v>
      </c>
      <c r="B2101" s="12" t="s">
        <v>487</v>
      </c>
      <c r="C2101" s="12" t="s">
        <v>172</v>
      </c>
      <c r="D2101" s="12" t="s">
        <v>1722</v>
      </c>
      <c r="E2101" s="12" t="s">
        <v>3121</v>
      </c>
      <c r="F2101" s="12" t="s">
        <v>2008</v>
      </c>
      <c r="G2101" s="12" t="s">
        <v>2009</v>
      </c>
      <c r="H2101" s="12" t="s">
        <v>1864</v>
      </c>
      <c r="I2101" s="12" t="s">
        <v>3240</v>
      </c>
      <c r="J2101" s="12">
        <v>0</v>
      </c>
      <c r="L2101" s="12" t="s">
        <v>3743</v>
      </c>
      <c r="M2101" s="12" t="s">
        <v>3118</v>
      </c>
    </row>
    <row r="2102" spans="1:13" x14ac:dyDescent="0.25">
      <c r="A2102" s="12">
        <v>17073</v>
      </c>
      <c r="B2102" s="12" t="s">
        <v>488</v>
      </c>
      <c r="C2102" s="12" t="s">
        <v>172</v>
      </c>
      <c r="D2102" s="12" t="s">
        <v>1722</v>
      </c>
      <c r="E2102" s="12" t="s">
        <v>3115</v>
      </c>
      <c r="F2102" s="12" t="s">
        <v>1784</v>
      </c>
      <c r="G2102" s="12" t="s">
        <v>1785</v>
      </c>
      <c r="H2102" s="12" t="s">
        <v>1725</v>
      </c>
      <c r="I2102" s="12" t="s">
        <v>3116</v>
      </c>
      <c r="J2102" s="12">
        <v>0</v>
      </c>
      <c r="L2102" s="12" t="s">
        <v>3743</v>
      </c>
      <c r="M2102" s="12" t="s">
        <v>3118</v>
      </c>
    </row>
    <row r="2103" spans="1:13" x14ac:dyDescent="0.25">
      <c r="A2103" s="12">
        <v>22943</v>
      </c>
      <c r="B2103" s="12" t="s">
        <v>489</v>
      </c>
      <c r="C2103" s="12" t="s">
        <v>52</v>
      </c>
      <c r="D2103" s="12" t="s">
        <v>1722</v>
      </c>
      <c r="E2103" s="12" t="s">
        <v>3128</v>
      </c>
      <c r="F2103" s="12" t="s">
        <v>1815</v>
      </c>
      <c r="G2103" s="12" t="s">
        <v>1816</v>
      </c>
      <c r="H2103" s="12" t="s">
        <v>1725</v>
      </c>
      <c r="I2103" s="12" t="s">
        <v>3116</v>
      </c>
      <c r="J2103" s="12">
        <v>0</v>
      </c>
      <c r="L2103" s="12" t="s">
        <v>3117</v>
      </c>
      <c r="M2103" s="12" t="s">
        <v>3118</v>
      </c>
    </row>
    <row r="2104" spans="1:13" x14ac:dyDescent="0.25">
      <c r="A2104" s="12">
        <v>29059</v>
      </c>
      <c r="B2104" s="12" t="s">
        <v>5108</v>
      </c>
      <c r="C2104" s="12" t="s">
        <v>148</v>
      </c>
      <c r="D2104" s="12" t="s">
        <v>1722</v>
      </c>
      <c r="E2104" s="12" t="s">
        <v>3124</v>
      </c>
      <c r="F2104" s="12" t="s">
        <v>1789</v>
      </c>
      <c r="G2104" s="12" t="s">
        <v>1790</v>
      </c>
      <c r="H2104" s="12" t="s">
        <v>1720</v>
      </c>
      <c r="I2104" s="12" t="s">
        <v>3116</v>
      </c>
      <c r="J2104" s="12">
        <v>0</v>
      </c>
      <c r="L2104" s="12" t="s">
        <v>3117</v>
      </c>
      <c r="M2104" s="12" t="s">
        <v>3118</v>
      </c>
    </row>
    <row r="2105" spans="1:13" x14ac:dyDescent="0.25">
      <c r="A2105" s="12">
        <v>17149</v>
      </c>
      <c r="B2105" s="12" t="s">
        <v>2112</v>
      </c>
      <c r="C2105" s="12" t="s">
        <v>52</v>
      </c>
      <c r="D2105" s="12" t="s">
        <v>1722</v>
      </c>
      <c r="E2105" s="12" t="s">
        <v>3218</v>
      </c>
      <c r="F2105" s="12" t="s">
        <v>1995</v>
      </c>
      <c r="G2105" s="12" t="s">
        <v>1765</v>
      </c>
      <c r="H2105" s="12" t="s">
        <v>1764</v>
      </c>
      <c r="I2105" s="12" t="s">
        <v>3116</v>
      </c>
      <c r="J2105" s="12">
        <v>0</v>
      </c>
      <c r="L2105" s="12" t="s">
        <v>4371</v>
      </c>
      <c r="M2105" s="12" t="s">
        <v>3118</v>
      </c>
    </row>
    <row r="2106" spans="1:13" x14ac:dyDescent="0.25">
      <c r="A2106" s="12">
        <v>70107</v>
      </c>
      <c r="B2106" s="12" t="s">
        <v>5109</v>
      </c>
      <c r="C2106" s="12" t="s">
        <v>52</v>
      </c>
      <c r="D2106" s="12" t="s">
        <v>1722</v>
      </c>
      <c r="E2106" s="12" t="s">
        <v>3172</v>
      </c>
      <c r="F2106" s="12" t="s">
        <v>1974</v>
      </c>
      <c r="G2106" s="12" t="s">
        <v>1975</v>
      </c>
      <c r="H2106" s="12" t="s">
        <v>1782</v>
      </c>
      <c r="I2106" s="12" t="s">
        <v>3116</v>
      </c>
      <c r="J2106" s="12">
        <v>0</v>
      </c>
      <c r="M2106" s="12" t="s">
        <v>3118</v>
      </c>
    </row>
    <row r="2107" spans="1:13" x14ac:dyDescent="0.25">
      <c r="A2107" s="12">
        <v>73398</v>
      </c>
      <c r="B2107" s="12" t="s">
        <v>1796</v>
      </c>
      <c r="C2107" s="12" t="s">
        <v>84</v>
      </c>
      <c r="D2107" s="12" t="s">
        <v>1722</v>
      </c>
      <c r="E2107" s="12" t="s">
        <v>3369</v>
      </c>
      <c r="F2107" s="12" t="s">
        <v>1735</v>
      </c>
      <c r="G2107" s="12" t="s">
        <v>1721</v>
      </c>
      <c r="H2107" s="12" t="s">
        <v>1720</v>
      </c>
      <c r="I2107" s="12" t="s">
        <v>3116</v>
      </c>
      <c r="J2107" s="12">
        <v>0</v>
      </c>
      <c r="L2107" s="12" t="s">
        <v>3182</v>
      </c>
      <c r="M2107" s="12" t="s">
        <v>3118</v>
      </c>
    </row>
    <row r="2108" spans="1:13" x14ac:dyDescent="0.25">
      <c r="A2108" s="12">
        <v>2302</v>
      </c>
      <c r="B2108" s="12" t="s">
        <v>675</v>
      </c>
      <c r="C2108" s="12" t="s">
        <v>21</v>
      </c>
      <c r="D2108" s="12" t="s">
        <v>1722</v>
      </c>
      <c r="E2108" s="12" t="s">
        <v>3195</v>
      </c>
      <c r="F2108" s="12" t="s">
        <v>1908</v>
      </c>
      <c r="G2108" s="12" t="s">
        <v>1909</v>
      </c>
      <c r="H2108" s="12" t="s">
        <v>1725</v>
      </c>
      <c r="I2108" s="12" t="s">
        <v>3116</v>
      </c>
      <c r="J2108" s="12">
        <v>0</v>
      </c>
      <c r="L2108" s="12" t="s">
        <v>3329</v>
      </c>
      <c r="M2108" s="12" t="s">
        <v>3118</v>
      </c>
    </row>
    <row r="2109" spans="1:13" x14ac:dyDescent="0.25">
      <c r="A2109" s="12">
        <v>40413</v>
      </c>
      <c r="B2109" s="12" t="s">
        <v>5110</v>
      </c>
      <c r="C2109" s="12" t="s">
        <v>27</v>
      </c>
      <c r="D2109" s="12" t="s">
        <v>1722</v>
      </c>
      <c r="E2109" s="12" t="s">
        <v>3146</v>
      </c>
      <c r="F2109" s="12" t="s">
        <v>1860</v>
      </c>
      <c r="G2109" s="12" t="s">
        <v>1816</v>
      </c>
      <c r="H2109" s="12" t="s">
        <v>1725</v>
      </c>
      <c r="I2109" s="12" t="s">
        <v>3116</v>
      </c>
      <c r="J2109" s="12">
        <v>0</v>
      </c>
      <c r="L2109" s="12" t="s">
        <v>3117</v>
      </c>
      <c r="M2109" s="12" t="s">
        <v>3118</v>
      </c>
    </row>
    <row r="2110" spans="1:13" x14ac:dyDescent="0.25">
      <c r="A2110" s="12">
        <v>56212</v>
      </c>
      <c r="B2110" s="12" t="s">
        <v>1896</v>
      </c>
      <c r="C2110" s="12" t="s">
        <v>1895</v>
      </c>
      <c r="D2110" s="12" t="s">
        <v>1722</v>
      </c>
      <c r="E2110" s="12" t="s">
        <v>3134</v>
      </c>
      <c r="F2110" s="12" t="s">
        <v>1873</v>
      </c>
      <c r="G2110" s="12" t="s">
        <v>1874</v>
      </c>
      <c r="H2110" s="12" t="s">
        <v>1725</v>
      </c>
      <c r="I2110" s="12" t="s">
        <v>3116</v>
      </c>
      <c r="J2110" s="12">
        <v>0</v>
      </c>
      <c r="L2110" s="12" t="s">
        <v>3117</v>
      </c>
      <c r="M2110" s="12" t="s">
        <v>3118</v>
      </c>
    </row>
    <row r="2111" spans="1:13" x14ac:dyDescent="0.25">
      <c r="A2111" s="12">
        <v>17180</v>
      </c>
      <c r="B2111" s="12" t="s">
        <v>5111</v>
      </c>
      <c r="C2111" s="12" t="s">
        <v>27</v>
      </c>
      <c r="D2111" s="12" t="s">
        <v>1722</v>
      </c>
      <c r="E2111" s="12" t="s">
        <v>3274</v>
      </c>
      <c r="F2111" s="12" t="s">
        <v>1870</v>
      </c>
      <c r="G2111" s="12" t="s">
        <v>1721</v>
      </c>
      <c r="H2111" s="12" t="s">
        <v>1720</v>
      </c>
      <c r="I2111" s="12" t="s">
        <v>3116</v>
      </c>
      <c r="J2111" s="12">
        <v>0</v>
      </c>
      <c r="L2111" s="12" t="s">
        <v>3117</v>
      </c>
      <c r="M2111" s="12" t="s">
        <v>3118</v>
      </c>
    </row>
    <row r="2112" spans="1:13" x14ac:dyDescent="0.25">
      <c r="A2112" s="12">
        <v>17190</v>
      </c>
      <c r="B2112" s="12" t="s">
        <v>490</v>
      </c>
      <c r="C2112" s="12" t="s">
        <v>21</v>
      </c>
      <c r="D2112" s="12" t="s">
        <v>1722</v>
      </c>
      <c r="E2112" s="12" t="s">
        <v>3172</v>
      </c>
      <c r="F2112" s="12" t="s">
        <v>1752</v>
      </c>
      <c r="G2112" s="12" t="s">
        <v>1754</v>
      </c>
      <c r="H2112" s="12" t="s">
        <v>1753</v>
      </c>
      <c r="I2112" s="12" t="s">
        <v>3116</v>
      </c>
      <c r="J2112" s="12">
        <v>0</v>
      </c>
      <c r="L2112" s="12" t="s">
        <v>3117</v>
      </c>
      <c r="M2112" s="12" t="s">
        <v>3118</v>
      </c>
    </row>
    <row r="2113" spans="1:13" x14ac:dyDescent="0.25">
      <c r="A2113" s="12">
        <v>40418</v>
      </c>
      <c r="B2113" s="12" t="s">
        <v>491</v>
      </c>
      <c r="C2113" s="12" t="s">
        <v>27</v>
      </c>
      <c r="D2113" s="12" t="s">
        <v>1722</v>
      </c>
      <c r="E2113" s="12" t="s">
        <v>3274</v>
      </c>
      <c r="F2113" s="12" t="s">
        <v>1876</v>
      </c>
      <c r="G2113" s="12" t="s">
        <v>1849</v>
      </c>
      <c r="H2113" s="12" t="s">
        <v>1819</v>
      </c>
      <c r="I2113" s="12" t="s">
        <v>3126</v>
      </c>
      <c r="J2113" s="12">
        <v>0</v>
      </c>
      <c r="L2113" s="12" t="s">
        <v>3117</v>
      </c>
      <c r="M2113" s="12" t="s">
        <v>3118</v>
      </c>
    </row>
    <row r="2114" spans="1:13" x14ac:dyDescent="0.25">
      <c r="A2114" s="12">
        <v>17278</v>
      </c>
      <c r="B2114" s="12" t="s">
        <v>5112</v>
      </c>
      <c r="C2114" s="12" t="s">
        <v>21</v>
      </c>
      <c r="D2114" s="12" t="s">
        <v>1722</v>
      </c>
      <c r="E2114" s="12" t="s">
        <v>3166</v>
      </c>
      <c r="F2114" s="12" t="s">
        <v>1749</v>
      </c>
      <c r="G2114" s="12" t="s">
        <v>1746</v>
      </c>
      <c r="H2114" s="12" t="s">
        <v>1720</v>
      </c>
      <c r="I2114" s="12" t="s">
        <v>3116</v>
      </c>
      <c r="J2114" s="12">
        <v>0</v>
      </c>
      <c r="L2114" s="12" t="s">
        <v>3117</v>
      </c>
      <c r="M2114" s="12" t="s">
        <v>3118</v>
      </c>
    </row>
    <row r="2115" spans="1:13" x14ac:dyDescent="0.25">
      <c r="A2115" s="12">
        <v>17280</v>
      </c>
      <c r="B2115" s="12" t="s">
        <v>5113</v>
      </c>
      <c r="C2115" s="12" t="s">
        <v>111</v>
      </c>
      <c r="D2115" s="12" t="s">
        <v>1722</v>
      </c>
      <c r="E2115" s="12" t="s">
        <v>3150</v>
      </c>
      <c r="F2115" s="12" t="s">
        <v>1775</v>
      </c>
      <c r="G2115" s="12" t="s">
        <v>1743</v>
      </c>
      <c r="H2115" s="12" t="s">
        <v>1720</v>
      </c>
      <c r="I2115" s="12" t="s">
        <v>3351</v>
      </c>
      <c r="J2115" s="12">
        <v>0</v>
      </c>
      <c r="L2115" s="12" t="s">
        <v>5114</v>
      </c>
      <c r="M2115" s="12" t="s">
        <v>5115</v>
      </c>
    </row>
    <row r="2116" spans="1:13" x14ac:dyDescent="0.25">
      <c r="A2116" s="12">
        <v>17279</v>
      </c>
      <c r="B2116" s="12" t="s">
        <v>2110</v>
      </c>
      <c r="C2116" s="12" t="s">
        <v>92</v>
      </c>
      <c r="D2116" s="12" t="s">
        <v>1722</v>
      </c>
      <c r="E2116" s="12" t="s">
        <v>3162</v>
      </c>
      <c r="F2116" s="12" t="s">
        <v>1918</v>
      </c>
      <c r="G2116" s="12" t="s">
        <v>1919</v>
      </c>
      <c r="H2116" s="12" t="s">
        <v>1864</v>
      </c>
      <c r="I2116" s="12" t="s">
        <v>3240</v>
      </c>
      <c r="J2116" s="12">
        <v>0</v>
      </c>
      <c r="L2116" s="12" t="s">
        <v>5116</v>
      </c>
      <c r="M2116" s="12" t="s">
        <v>5117</v>
      </c>
    </row>
    <row r="2117" spans="1:13" x14ac:dyDescent="0.25">
      <c r="A2117" s="12">
        <v>17166</v>
      </c>
      <c r="B2117" s="12" t="s">
        <v>2111</v>
      </c>
      <c r="C2117" s="12" t="s">
        <v>56</v>
      </c>
      <c r="D2117" s="12" t="s">
        <v>1722</v>
      </c>
      <c r="E2117" s="12" t="s">
        <v>3282</v>
      </c>
      <c r="F2117" s="12" t="s">
        <v>1995</v>
      </c>
      <c r="G2117" s="12" t="s">
        <v>1765</v>
      </c>
      <c r="H2117" s="12" t="s">
        <v>1764</v>
      </c>
      <c r="I2117" s="12" t="s">
        <v>3116</v>
      </c>
      <c r="J2117" s="12">
        <v>0</v>
      </c>
      <c r="L2117" s="12" t="s">
        <v>3117</v>
      </c>
      <c r="M2117" s="12" t="s">
        <v>3118</v>
      </c>
    </row>
    <row r="2118" spans="1:13" x14ac:dyDescent="0.25">
      <c r="A2118" s="12">
        <v>17320</v>
      </c>
      <c r="B2118" s="12" t="s">
        <v>5118</v>
      </c>
      <c r="C2118" s="12" t="s">
        <v>39</v>
      </c>
      <c r="D2118" s="12" t="s">
        <v>1722</v>
      </c>
      <c r="E2118" s="12" t="s">
        <v>3146</v>
      </c>
      <c r="F2118" s="12" t="s">
        <v>1815</v>
      </c>
      <c r="G2118" s="12" t="s">
        <v>1816</v>
      </c>
      <c r="H2118" s="12" t="s">
        <v>1725</v>
      </c>
      <c r="I2118" s="12" t="s">
        <v>3116</v>
      </c>
      <c r="J2118" s="12">
        <v>0</v>
      </c>
      <c r="L2118" s="12" t="s">
        <v>3120</v>
      </c>
      <c r="M2118" s="12" t="s">
        <v>3118</v>
      </c>
    </row>
    <row r="2119" spans="1:13" x14ac:dyDescent="0.25">
      <c r="A2119" s="12">
        <v>17322</v>
      </c>
      <c r="B2119" s="12" t="s">
        <v>492</v>
      </c>
      <c r="C2119" s="12" t="s">
        <v>39</v>
      </c>
      <c r="D2119" s="12" t="s">
        <v>1722</v>
      </c>
      <c r="E2119" s="12" t="s">
        <v>3124</v>
      </c>
      <c r="F2119" s="12" t="s">
        <v>2109</v>
      </c>
      <c r="G2119" s="12" t="s">
        <v>2056</v>
      </c>
      <c r="H2119" s="12" t="s">
        <v>2055</v>
      </c>
      <c r="I2119" s="12" t="s">
        <v>3116</v>
      </c>
      <c r="J2119" s="12">
        <v>0</v>
      </c>
      <c r="L2119" s="12" t="s">
        <v>3117</v>
      </c>
      <c r="M2119" s="12" t="s">
        <v>3118</v>
      </c>
    </row>
    <row r="2120" spans="1:13" x14ac:dyDescent="0.25">
      <c r="A2120" s="12">
        <v>36186</v>
      </c>
      <c r="B2120" s="12" t="s">
        <v>493</v>
      </c>
      <c r="C2120" s="12" t="s">
        <v>92</v>
      </c>
      <c r="D2120" s="12" t="s">
        <v>1722</v>
      </c>
      <c r="E2120" s="12" t="s">
        <v>3125</v>
      </c>
      <c r="F2120" s="12" t="s">
        <v>1775</v>
      </c>
      <c r="G2120" s="12" t="s">
        <v>1743</v>
      </c>
      <c r="H2120" s="12" t="s">
        <v>1720</v>
      </c>
      <c r="I2120" s="12" t="s">
        <v>3351</v>
      </c>
      <c r="J2120" s="12">
        <v>0</v>
      </c>
      <c r="L2120" s="12" t="s">
        <v>3122</v>
      </c>
      <c r="M2120" s="12" t="s">
        <v>3118</v>
      </c>
    </row>
    <row r="2121" spans="1:13" x14ac:dyDescent="0.25">
      <c r="A2121" s="12">
        <v>17344</v>
      </c>
      <c r="B2121" s="12" t="s">
        <v>1671</v>
      </c>
      <c r="C2121" s="12" t="s">
        <v>59</v>
      </c>
      <c r="D2121" s="12" t="s">
        <v>1722</v>
      </c>
      <c r="E2121" s="12" t="s">
        <v>3274</v>
      </c>
      <c r="F2121" s="12" t="s">
        <v>1784</v>
      </c>
      <c r="G2121" s="12" t="s">
        <v>1785</v>
      </c>
      <c r="H2121" s="12" t="s">
        <v>1725</v>
      </c>
      <c r="I2121" s="12" t="s">
        <v>3116</v>
      </c>
      <c r="J2121" s="12">
        <v>0</v>
      </c>
      <c r="L2121" s="12" t="s">
        <v>3216</v>
      </c>
      <c r="M2121" s="12" t="s">
        <v>3118</v>
      </c>
    </row>
    <row r="2122" spans="1:13" x14ac:dyDescent="0.25">
      <c r="A2122" s="12">
        <v>17313</v>
      </c>
      <c r="B2122" s="12" t="s">
        <v>494</v>
      </c>
      <c r="C2122" s="12" t="s">
        <v>59</v>
      </c>
      <c r="D2122" s="12" t="s">
        <v>1722</v>
      </c>
      <c r="E2122" s="12" t="s">
        <v>3121</v>
      </c>
      <c r="F2122" s="12" t="s">
        <v>1846</v>
      </c>
      <c r="G2122" s="12" t="s">
        <v>1726</v>
      </c>
      <c r="H2122" s="12" t="s">
        <v>1725</v>
      </c>
      <c r="I2122" s="12" t="s">
        <v>3116</v>
      </c>
      <c r="J2122" s="12">
        <v>0</v>
      </c>
      <c r="L2122" s="12" t="s">
        <v>3178</v>
      </c>
      <c r="M2122" s="12" t="s">
        <v>3118</v>
      </c>
    </row>
    <row r="2123" spans="1:13" x14ac:dyDescent="0.25">
      <c r="A2123" s="12">
        <v>17315</v>
      </c>
      <c r="B2123" s="12" t="s">
        <v>1391</v>
      </c>
      <c r="C2123" s="12" t="s">
        <v>59</v>
      </c>
      <c r="D2123" s="12" t="s">
        <v>1722</v>
      </c>
      <c r="E2123" s="12" t="s">
        <v>3458</v>
      </c>
      <c r="F2123" s="12" t="s">
        <v>1794</v>
      </c>
      <c r="G2123" s="12" t="s">
        <v>1792</v>
      </c>
      <c r="H2123" s="12" t="s">
        <v>1822</v>
      </c>
      <c r="I2123" s="12" t="s">
        <v>3116</v>
      </c>
      <c r="J2123" s="12">
        <v>0</v>
      </c>
      <c r="L2123" s="12" t="s">
        <v>3216</v>
      </c>
      <c r="M2123" s="12" t="s">
        <v>3118</v>
      </c>
    </row>
    <row r="2124" spans="1:13" x14ac:dyDescent="0.25">
      <c r="A2124" s="12">
        <v>56056</v>
      </c>
      <c r="B2124" s="12" t="s">
        <v>676</v>
      </c>
      <c r="C2124" s="12" t="s">
        <v>39</v>
      </c>
      <c r="D2124" s="12" t="s">
        <v>1722</v>
      </c>
      <c r="E2124" s="12" t="s">
        <v>3146</v>
      </c>
      <c r="F2124" s="12" t="s">
        <v>1788</v>
      </c>
      <c r="G2124" s="12" t="s">
        <v>1762</v>
      </c>
      <c r="H2124" s="12" t="s">
        <v>1782</v>
      </c>
      <c r="I2124" s="12" t="s">
        <v>3116</v>
      </c>
      <c r="J2124" s="12">
        <v>0</v>
      </c>
      <c r="L2124" s="12" t="s">
        <v>3117</v>
      </c>
      <c r="M2124" s="12" t="s">
        <v>3118</v>
      </c>
    </row>
    <row r="2125" spans="1:13" x14ac:dyDescent="0.25">
      <c r="A2125" s="12">
        <v>17328</v>
      </c>
      <c r="B2125" s="12" t="s">
        <v>5119</v>
      </c>
      <c r="C2125" s="12" t="s">
        <v>165</v>
      </c>
      <c r="D2125" s="12" t="s">
        <v>1722</v>
      </c>
      <c r="E2125" s="12" t="s">
        <v>3585</v>
      </c>
      <c r="F2125" s="12" t="s">
        <v>1794</v>
      </c>
      <c r="G2125" s="12" t="s">
        <v>1792</v>
      </c>
      <c r="H2125" s="12" t="s">
        <v>1822</v>
      </c>
      <c r="I2125" s="12" t="s">
        <v>3116</v>
      </c>
      <c r="J2125" s="12">
        <v>0</v>
      </c>
      <c r="L2125" s="12" t="s">
        <v>3144</v>
      </c>
      <c r="M2125" s="12" t="s">
        <v>3118</v>
      </c>
    </row>
    <row r="2126" spans="1:13" x14ac:dyDescent="0.25">
      <c r="A2126" s="12">
        <v>17296</v>
      </c>
      <c r="B2126" s="12" t="s">
        <v>1393</v>
      </c>
      <c r="C2126" s="12" t="s">
        <v>116</v>
      </c>
      <c r="D2126" s="12" t="s">
        <v>1722</v>
      </c>
      <c r="E2126" s="12" t="s">
        <v>3146</v>
      </c>
      <c r="F2126" s="12" t="s">
        <v>1761</v>
      </c>
      <c r="G2126" s="12" t="s">
        <v>1762</v>
      </c>
      <c r="H2126" s="12" t="s">
        <v>1782</v>
      </c>
      <c r="I2126" s="12" t="s">
        <v>1762</v>
      </c>
      <c r="J2126" s="12">
        <v>0</v>
      </c>
      <c r="L2126" s="12" t="s">
        <v>5120</v>
      </c>
      <c r="M2126" s="12" t="s">
        <v>5121</v>
      </c>
    </row>
    <row r="2127" spans="1:13" x14ac:dyDescent="0.25">
      <c r="A2127" s="12">
        <v>17377</v>
      </c>
      <c r="B2127" s="12" t="s">
        <v>2106</v>
      </c>
      <c r="C2127" s="12" t="s">
        <v>59</v>
      </c>
      <c r="D2127" s="12" t="s">
        <v>1722</v>
      </c>
      <c r="E2127" s="12" t="s">
        <v>3218</v>
      </c>
      <c r="F2127" s="12" t="s">
        <v>1817</v>
      </c>
      <c r="G2127" s="12" t="s">
        <v>1816</v>
      </c>
      <c r="H2127" s="12" t="s">
        <v>1725</v>
      </c>
      <c r="I2127" s="12" t="s">
        <v>3116</v>
      </c>
      <c r="J2127" s="12">
        <v>0</v>
      </c>
      <c r="L2127" s="12" t="s">
        <v>3122</v>
      </c>
      <c r="M2127" s="12" t="s">
        <v>3118</v>
      </c>
    </row>
    <row r="2128" spans="1:13" x14ac:dyDescent="0.25">
      <c r="A2128" s="12">
        <v>52425</v>
      </c>
      <c r="B2128" s="12" t="s">
        <v>495</v>
      </c>
      <c r="C2128" s="12" t="s">
        <v>27</v>
      </c>
      <c r="D2128" s="12" t="s">
        <v>1722</v>
      </c>
      <c r="E2128" s="12" t="s">
        <v>3143</v>
      </c>
      <c r="F2128" s="12" t="s">
        <v>1787</v>
      </c>
      <c r="G2128" s="12" t="s">
        <v>1721</v>
      </c>
      <c r="H2128" s="12" t="s">
        <v>1720</v>
      </c>
      <c r="I2128" s="12" t="s">
        <v>3116</v>
      </c>
      <c r="J2128" s="12">
        <v>0</v>
      </c>
      <c r="L2128" s="12" t="s">
        <v>3122</v>
      </c>
      <c r="M2128" s="12" t="s">
        <v>3118</v>
      </c>
    </row>
    <row r="2129" spans="1:13" x14ac:dyDescent="0.25">
      <c r="A2129" s="12">
        <v>17372</v>
      </c>
      <c r="B2129" s="12" t="s">
        <v>5122</v>
      </c>
      <c r="C2129" s="12" t="s">
        <v>76</v>
      </c>
      <c r="D2129" s="12" t="s">
        <v>1722</v>
      </c>
      <c r="E2129" s="12" t="s">
        <v>3271</v>
      </c>
      <c r="F2129" s="12" t="s">
        <v>1752</v>
      </c>
      <c r="G2129" s="12" t="s">
        <v>1754</v>
      </c>
      <c r="H2129" s="12" t="s">
        <v>1753</v>
      </c>
      <c r="I2129" s="12" t="s">
        <v>3116</v>
      </c>
      <c r="J2129" s="12">
        <v>0</v>
      </c>
      <c r="L2129" s="12" t="s">
        <v>3117</v>
      </c>
      <c r="M2129" s="12" t="s">
        <v>3118</v>
      </c>
    </row>
    <row r="2130" spans="1:13" x14ac:dyDescent="0.25">
      <c r="A2130" s="12">
        <v>17367</v>
      </c>
      <c r="B2130" s="12" t="s">
        <v>496</v>
      </c>
      <c r="C2130" s="12" t="s">
        <v>59</v>
      </c>
      <c r="D2130" s="12" t="s">
        <v>1722</v>
      </c>
      <c r="E2130" s="12" t="s">
        <v>3121</v>
      </c>
      <c r="F2130" s="12" t="s">
        <v>1737</v>
      </c>
      <c r="G2130" s="12" t="s">
        <v>1721</v>
      </c>
      <c r="H2130" s="12" t="s">
        <v>1720</v>
      </c>
      <c r="I2130" s="12" t="s">
        <v>3116</v>
      </c>
      <c r="J2130" s="12">
        <v>0</v>
      </c>
      <c r="L2130" s="12" t="s">
        <v>3117</v>
      </c>
      <c r="M2130" s="12" t="s">
        <v>3118</v>
      </c>
    </row>
    <row r="2131" spans="1:13" x14ac:dyDescent="0.25">
      <c r="A2131" s="12">
        <v>54735</v>
      </c>
      <c r="B2131" s="12" t="s">
        <v>1906</v>
      </c>
      <c r="C2131" s="12" t="s">
        <v>39</v>
      </c>
      <c r="D2131" s="12" t="s">
        <v>1722</v>
      </c>
      <c r="E2131" s="12" t="s">
        <v>3218</v>
      </c>
      <c r="F2131" s="12" t="s">
        <v>1836</v>
      </c>
      <c r="G2131" s="12" t="s">
        <v>1837</v>
      </c>
      <c r="H2131" s="12" t="s">
        <v>1725</v>
      </c>
      <c r="I2131" s="12" t="s">
        <v>3116</v>
      </c>
      <c r="J2131" s="12">
        <v>0</v>
      </c>
      <c r="L2131" s="12" t="s">
        <v>3117</v>
      </c>
      <c r="M2131" s="12" t="s">
        <v>3118</v>
      </c>
    </row>
    <row r="2132" spans="1:13" x14ac:dyDescent="0.25">
      <c r="A2132" s="12">
        <v>58298</v>
      </c>
      <c r="B2132" s="12" t="s">
        <v>497</v>
      </c>
      <c r="C2132" s="12" t="s">
        <v>48</v>
      </c>
      <c r="D2132" s="12" t="s">
        <v>1722</v>
      </c>
      <c r="E2132" s="12" t="s">
        <v>3128</v>
      </c>
      <c r="F2132" s="12" t="s">
        <v>1781</v>
      </c>
      <c r="G2132" s="12" t="s">
        <v>1783</v>
      </c>
      <c r="H2132" s="12" t="s">
        <v>1782</v>
      </c>
      <c r="I2132" s="12" t="s">
        <v>3142</v>
      </c>
      <c r="J2132" s="12">
        <v>0</v>
      </c>
      <c r="L2132" s="12" t="s">
        <v>5123</v>
      </c>
      <c r="M2132" s="12" t="s">
        <v>5124</v>
      </c>
    </row>
    <row r="2133" spans="1:13" x14ac:dyDescent="0.25">
      <c r="A2133" s="12">
        <v>17420</v>
      </c>
      <c r="B2133" s="12" t="s">
        <v>5125</v>
      </c>
      <c r="C2133" s="12" t="s">
        <v>27</v>
      </c>
      <c r="D2133" s="12" t="s">
        <v>1722</v>
      </c>
      <c r="E2133" s="12" t="s">
        <v>3128</v>
      </c>
      <c r="F2133" s="12" t="s">
        <v>2002</v>
      </c>
      <c r="G2133" s="12" t="s">
        <v>2003</v>
      </c>
      <c r="H2133" s="12" t="s">
        <v>1756</v>
      </c>
      <c r="I2133" s="12" t="s">
        <v>3129</v>
      </c>
      <c r="J2133" s="12">
        <v>0</v>
      </c>
      <c r="L2133" s="12" t="s">
        <v>3117</v>
      </c>
      <c r="M2133" s="12" t="s">
        <v>3118</v>
      </c>
    </row>
    <row r="2134" spans="1:13" x14ac:dyDescent="0.25">
      <c r="A2134" s="12">
        <v>18413</v>
      </c>
      <c r="B2134" s="12" t="s">
        <v>498</v>
      </c>
      <c r="C2134" s="12" t="s">
        <v>155</v>
      </c>
      <c r="D2134" s="12" t="s">
        <v>1722</v>
      </c>
      <c r="E2134" s="12" t="s">
        <v>3907</v>
      </c>
      <c r="F2134" s="12" t="s">
        <v>1784</v>
      </c>
      <c r="G2134" s="12" t="s">
        <v>1785</v>
      </c>
      <c r="H2134" s="12" t="s">
        <v>1725</v>
      </c>
      <c r="I2134" s="12" t="s">
        <v>3116</v>
      </c>
      <c r="J2134" s="12">
        <v>0</v>
      </c>
      <c r="L2134" s="12" t="s">
        <v>3643</v>
      </c>
      <c r="M2134" s="12" t="s">
        <v>3118</v>
      </c>
    </row>
    <row r="2135" spans="1:13" x14ac:dyDescent="0.25">
      <c r="A2135" s="12">
        <v>828408</v>
      </c>
      <c r="B2135" s="12" t="s">
        <v>5126</v>
      </c>
      <c r="C2135" s="12" t="s">
        <v>78</v>
      </c>
      <c r="D2135" s="12" t="s">
        <v>1722</v>
      </c>
      <c r="E2135" s="12" t="s">
        <v>3274</v>
      </c>
      <c r="F2135" s="12" t="s">
        <v>1794</v>
      </c>
      <c r="G2135" s="12" t="s">
        <v>1792</v>
      </c>
      <c r="H2135" s="12" t="s">
        <v>1822</v>
      </c>
      <c r="I2135" s="12" t="s">
        <v>3116</v>
      </c>
      <c r="J2135" s="12">
        <v>0</v>
      </c>
      <c r="M2135" s="12" t="s">
        <v>3118</v>
      </c>
    </row>
    <row r="2136" spans="1:13" x14ac:dyDescent="0.25">
      <c r="A2136" s="12">
        <v>17560</v>
      </c>
      <c r="B2136" s="12" t="s">
        <v>5127</v>
      </c>
      <c r="C2136" s="12" t="s">
        <v>21</v>
      </c>
      <c r="D2136" s="12" t="s">
        <v>1722</v>
      </c>
      <c r="E2136" s="12" t="s">
        <v>3146</v>
      </c>
      <c r="F2136" s="12" t="s">
        <v>1735</v>
      </c>
      <c r="G2136" s="12" t="s">
        <v>1721</v>
      </c>
      <c r="H2136" s="12" t="s">
        <v>1720</v>
      </c>
      <c r="I2136" s="12" t="s">
        <v>3116</v>
      </c>
      <c r="J2136" s="12">
        <v>0</v>
      </c>
      <c r="L2136" s="12" t="s">
        <v>3140</v>
      </c>
      <c r="M2136" s="12" t="s">
        <v>3118</v>
      </c>
    </row>
    <row r="2137" spans="1:13" x14ac:dyDescent="0.25">
      <c r="A2137" s="12">
        <v>828406</v>
      </c>
      <c r="B2137" s="12" t="s">
        <v>5128</v>
      </c>
      <c r="C2137" s="12" t="s">
        <v>84</v>
      </c>
      <c r="D2137" s="12" t="s">
        <v>1722</v>
      </c>
      <c r="E2137" s="12" t="s">
        <v>3128</v>
      </c>
      <c r="F2137" s="12" t="s">
        <v>1732</v>
      </c>
      <c r="G2137" s="12" t="s">
        <v>1731</v>
      </c>
      <c r="H2137" s="12" t="s">
        <v>1720</v>
      </c>
      <c r="I2137" s="12" t="s">
        <v>3116</v>
      </c>
      <c r="J2137" s="12">
        <v>0</v>
      </c>
      <c r="L2137" s="12" t="s">
        <v>3182</v>
      </c>
      <c r="M2137" s="12" t="s">
        <v>3118</v>
      </c>
    </row>
    <row r="2138" spans="1:13" x14ac:dyDescent="0.25">
      <c r="A2138" s="12">
        <v>35739</v>
      </c>
      <c r="B2138" s="12" t="s">
        <v>5129</v>
      </c>
      <c r="C2138" s="12" t="s">
        <v>21</v>
      </c>
      <c r="D2138" s="12" t="s">
        <v>1722</v>
      </c>
      <c r="E2138" s="12" t="s">
        <v>3141</v>
      </c>
      <c r="F2138" s="12" t="s">
        <v>1802</v>
      </c>
      <c r="G2138" s="12" t="s">
        <v>1803</v>
      </c>
      <c r="H2138" s="12" t="s">
        <v>1725</v>
      </c>
      <c r="I2138" s="12" t="s">
        <v>3116</v>
      </c>
      <c r="J2138" s="12">
        <v>0</v>
      </c>
      <c r="L2138" s="12" t="s">
        <v>3127</v>
      </c>
      <c r="M2138" s="12" t="s">
        <v>3118</v>
      </c>
    </row>
    <row r="2139" spans="1:13" x14ac:dyDescent="0.25">
      <c r="A2139" s="12">
        <v>17533</v>
      </c>
      <c r="B2139" s="12" t="s">
        <v>1672</v>
      </c>
      <c r="C2139" s="12" t="s">
        <v>21</v>
      </c>
      <c r="D2139" s="12" t="s">
        <v>1722</v>
      </c>
      <c r="E2139" s="12" t="s">
        <v>3685</v>
      </c>
      <c r="F2139" s="12" t="s">
        <v>1787</v>
      </c>
      <c r="G2139" s="12" t="s">
        <v>1721</v>
      </c>
      <c r="H2139" s="12" t="s">
        <v>1720</v>
      </c>
      <c r="I2139" s="12" t="s">
        <v>3116</v>
      </c>
      <c r="J2139" s="12">
        <v>0</v>
      </c>
      <c r="L2139" s="12" t="s">
        <v>3117</v>
      </c>
      <c r="M2139" s="12" t="s">
        <v>3118</v>
      </c>
    </row>
    <row r="2140" spans="1:13" x14ac:dyDescent="0.25">
      <c r="A2140" s="12">
        <v>17583</v>
      </c>
      <c r="B2140" s="12" t="s">
        <v>2105</v>
      </c>
      <c r="C2140" s="12" t="s">
        <v>52</v>
      </c>
      <c r="D2140" s="12" t="s">
        <v>1722</v>
      </c>
      <c r="E2140" s="12" t="s">
        <v>3255</v>
      </c>
      <c r="F2140" s="12" t="s">
        <v>1797</v>
      </c>
      <c r="G2140" s="12" t="s">
        <v>1783</v>
      </c>
      <c r="H2140" s="12" t="s">
        <v>1782</v>
      </c>
      <c r="I2140" s="12" t="s">
        <v>3152</v>
      </c>
      <c r="J2140" s="12">
        <v>0</v>
      </c>
      <c r="L2140" s="12" t="s">
        <v>5130</v>
      </c>
      <c r="M2140" s="12" t="s">
        <v>3118</v>
      </c>
    </row>
    <row r="2141" spans="1:13" x14ac:dyDescent="0.25">
      <c r="A2141" s="12">
        <v>16558</v>
      </c>
      <c r="B2141" s="12" t="s">
        <v>1401</v>
      </c>
      <c r="C2141" s="12" t="s">
        <v>21</v>
      </c>
      <c r="D2141" s="12" t="s">
        <v>1722</v>
      </c>
      <c r="E2141" s="12" t="s">
        <v>3125</v>
      </c>
      <c r="F2141" s="12" t="s">
        <v>2118</v>
      </c>
      <c r="G2141" s="12" t="s">
        <v>1828</v>
      </c>
      <c r="H2141" s="12" t="s">
        <v>1827</v>
      </c>
      <c r="J2141" s="12">
        <v>0</v>
      </c>
      <c r="L2141" s="12" t="s">
        <v>5131</v>
      </c>
      <c r="M2141" s="12" t="s">
        <v>3118</v>
      </c>
    </row>
    <row r="2142" spans="1:13" x14ac:dyDescent="0.25">
      <c r="A2142" s="12">
        <v>17628</v>
      </c>
      <c r="B2142" s="12" t="s">
        <v>499</v>
      </c>
      <c r="C2142" s="12" t="s">
        <v>21</v>
      </c>
      <c r="D2142" s="12" t="s">
        <v>1722</v>
      </c>
      <c r="E2142" s="12" t="s">
        <v>3146</v>
      </c>
      <c r="I2142" s="12" t="s">
        <v>3116</v>
      </c>
      <c r="J2142" s="12">
        <v>0</v>
      </c>
      <c r="L2142" s="12" t="s">
        <v>3117</v>
      </c>
      <c r="M2142" s="12" t="s">
        <v>3118</v>
      </c>
    </row>
    <row r="2143" spans="1:13" x14ac:dyDescent="0.25">
      <c r="A2143" s="12">
        <v>17634</v>
      </c>
      <c r="B2143" s="12" t="s">
        <v>2104</v>
      </c>
      <c r="C2143" s="12" t="s">
        <v>21</v>
      </c>
      <c r="D2143" s="12" t="s">
        <v>1722</v>
      </c>
      <c r="E2143" s="12" t="s">
        <v>3130</v>
      </c>
      <c r="F2143" s="12" t="s">
        <v>1967</v>
      </c>
      <c r="G2143" s="12" t="s">
        <v>1958</v>
      </c>
      <c r="H2143" s="12" t="s">
        <v>1756</v>
      </c>
      <c r="I2143" s="12" t="s">
        <v>3129</v>
      </c>
      <c r="J2143" s="12">
        <v>0</v>
      </c>
      <c r="L2143" s="12" t="s">
        <v>3127</v>
      </c>
      <c r="M2143" s="12" t="s">
        <v>3118</v>
      </c>
    </row>
    <row r="2144" spans="1:13" x14ac:dyDescent="0.25">
      <c r="A2144" s="12">
        <v>53090</v>
      </c>
      <c r="B2144" s="12" t="s">
        <v>5132</v>
      </c>
      <c r="C2144" s="12" t="s">
        <v>56</v>
      </c>
      <c r="D2144" s="12" t="s">
        <v>1722</v>
      </c>
      <c r="E2144" s="12" t="s">
        <v>4309</v>
      </c>
      <c r="F2144" s="12" t="s">
        <v>1893</v>
      </c>
      <c r="G2144" s="12" t="s">
        <v>1852</v>
      </c>
      <c r="H2144" s="12" t="s">
        <v>1720</v>
      </c>
      <c r="I2144" s="12" t="s">
        <v>3116</v>
      </c>
      <c r="J2144" s="12">
        <v>0</v>
      </c>
      <c r="L2144" s="12" t="s">
        <v>3117</v>
      </c>
      <c r="M2144" s="12" t="s">
        <v>3118</v>
      </c>
    </row>
    <row r="2145" spans="1:13" x14ac:dyDescent="0.25">
      <c r="A2145" s="12">
        <v>17637</v>
      </c>
      <c r="B2145" s="12" t="s">
        <v>500</v>
      </c>
      <c r="C2145" s="12" t="s">
        <v>211</v>
      </c>
      <c r="D2145" s="12" t="s">
        <v>1722</v>
      </c>
      <c r="E2145" s="12" t="s">
        <v>3128</v>
      </c>
      <c r="F2145" s="12" t="s">
        <v>1815</v>
      </c>
      <c r="G2145" s="12" t="s">
        <v>1816</v>
      </c>
      <c r="H2145" s="12" t="s">
        <v>1725</v>
      </c>
      <c r="I2145" s="12" t="s">
        <v>3116</v>
      </c>
      <c r="J2145" s="12">
        <v>0</v>
      </c>
      <c r="L2145" s="12" t="s">
        <v>3117</v>
      </c>
      <c r="M2145" s="12" t="s">
        <v>3118</v>
      </c>
    </row>
    <row r="2146" spans="1:13" x14ac:dyDescent="0.25">
      <c r="A2146" s="12">
        <v>17624</v>
      </c>
      <c r="B2146" s="12" t="s">
        <v>1402</v>
      </c>
      <c r="C2146" s="12" t="s">
        <v>21</v>
      </c>
      <c r="D2146" s="12" t="s">
        <v>1722</v>
      </c>
      <c r="E2146" s="12" t="s">
        <v>3146</v>
      </c>
      <c r="F2146" s="12" t="s">
        <v>1815</v>
      </c>
      <c r="G2146" s="12" t="s">
        <v>1816</v>
      </c>
      <c r="H2146" s="12" t="s">
        <v>1725</v>
      </c>
      <c r="I2146" s="12" t="s">
        <v>3116</v>
      </c>
      <c r="J2146" s="12">
        <v>0</v>
      </c>
      <c r="L2146" s="12" t="s">
        <v>3846</v>
      </c>
      <c r="M2146" s="12" t="s">
        <v>3118</v>
      </c>
    </row>
    <row r="2147" spans="1:13" x14ac:dyDescent="0.25">
      <c r="A2147" s="12">
        <v>17673</v>
      </c>
      <c r="B2147" s="12" t="s">
        <v>501</v>
      </c>
      <c r="C2147" s="12" t="s">
        <v>27</v>
      </c>
      <c r="D2147" s="12" t="s">
        <v>1722</v>
      </c>
      <c r="E2147" s="12" t="s">
        <v>3124</v>
      </c>
      <c r="F2147" s="12" t="s">
        <v>1732</v>
      </c>
      <c r="G2147" s="12" t="s">
        <v>1731</v>
      </c>
      <c r="H2147" s="12" t="s">
        <v>1720</v>
      </c>
      <c r="I2147" s="12" t="s">
        <v>3116</v>
      </c>
      <c r="J2147" s="12">
        <v>0</v>
      </c>
      <c r="L2147" s="12" t="s">
        <v>3117</v>
      </c>
      <c r="M2147" s="12" t="s">
        <v>3118</v>
      </c>
    </row>
    <row r="2148" spans="1:13" x14ac:dyDescent="0.25">
      <c r="A2148" s="12">
        <v>17684</v>
      </c>
      <c r="B2148" s="12" t="s">
        <v>5133</v>
      </c>
      <c r="C2148" s="12" t="s">
        <v>56</v>
      </c>
      <c r="D2148" s="12" t="s">
        <v>1722</v>
      </c>
      <c r="E2148" s="12" t="s">
        <v>3115</v>
      </c>
      <c r="F2148" s="12" t="s">
        <v>1962</v>
      </c>
      <c r="G2148" s="12" t="s">
        <v>1837</v>
      </c>
      <c r="H2148" s="12" t="s">
        <v>1725</v>
      </c>
      <c r="I2148" s="12" t="s">
        <v>3116</v>
      </c>
      <c r="J2148" s="12">
        <v>0</v>
      </c>
      <c r="L2148" s="12" t="s">
        <v>3247</v>
      </c>
      <c r="M2148" s="12" t="s">
        <v>3118</v>
      </c>
    </row>
    <row r="2149" spans="1:13" x14ac:dyDescent="0.25">
      <c r="A2149" s="12">
        <v>17666</v>
      </c>
      <c r="B2149" s="12" t="s">
        <v>5134</v>
      </c>
      <c r="C2149" s="12" t="s">
        <v>27</v>
      </c>
      <c r="D2149" s="12" t="s">
        <v>1722</v>
      </c>
      <c r="E2149" s="12" t="s">
        <v>3769</v>
      </c>
      <c r="F2149" s="12" t="s">
        <v>3773</v>
      </c>
      <c r="G2149" s="12" t="s">
        <v>1849</v>
      </c>
      <c r="H2149" s="12" t="s">
        <v>1819</v>
      </c>
      <c r="I2149" s="12" t="s">
        <v>3126</v>
      </c>
      <c r="J2149" s="12">
        <v>0</v>
      </c>
      <c r="L2149" s="12" t="s">
        <v>3117</v>
      </c>
      <c r="M2149" s="12" t="s">
        <v>3118</v>
      </c>
    </row>
    <row r="2150" spans="1:13" x14ac:dyDescent="0.25">
      <c r="A2150" s="12">
        <v>17652</v>
      </c>
      <c r="B2150" s="12" t="s">
        <v>1403</v>
      </c>
      <c r="C2150" s="12" t="s">
        <v>27</v>
      </c>
      <c r="D2150" s="12" t="s">
        <v>1722</v>
      </c>
      <c r="E2150" s="12" t="s">
        <v>3146</v>
      </c>
      <c r="F2150" s="12" t="s">
        <v>2109</v>
      </c>
      <c r="G2150" s="12" t="s">
        <v>2056</v>
      </c>
      <c r="H2150" s="12" t="s">
        <v>2055</v>
      </c>
      <c r="I2150" s="12" t="s">
        <v>3116</v>
      </c>
      <c r="J2150" s="12">
        <v>0</v>
      </c>
      <c r="L2150" s="12" t="s">
        <v>3117</v>
      </c>
      <c r="M2150" s="12" t="s">
        <v>3118</v>
      </c>
    </row>
    <row r="2151" spans="1:13" x14ac:dyDescent="0.25">
      <c r="A2151" s="12">
        <v>32748</v>
      </c>
      <c r="B2151" s="12" t="s">
        <v>5135</v>
      </c>
      <c r="C2151" s="12" t="s">
        <v>109</v>
      </c>
      <c r="D2151" s="12" t="s">
        <v>1722</v>
      </c>
      <c r="E2151" s="12" t="s">
        <v>3585</v>
      </c>
      <c r="F2151" s="12" t="s">
        <v>1836</v>
      </c>
      <c r="G2151" s="12" t="s">
        <v>1837</v>
      </c>
      <c r="H2151" s="12" t="s">
        <v>1725</v>
      </c>
      <c r="I2151" s="12" t="s">
        <v>3116</v>
      </c>
      <c r="J2151" s="12">
        <v>0</v>
      </c>
      <c r="L2151" s="12" t="s">
        <v>3417</v>
      </c>
      <c r="M2151" s="12" t="s">
        <v>3118</v>
      </c>
    </row>
    <row r="2152" spans="1:13" x14ac:dyDescent="0.25">
      <c r="A2152" s="12">
        <v>22352</v>
      </c>
      <c r="B2152" s="12" t="s">
        <v>502</v>
      </c>
      <c r="C2152" s="12" t="s">
        <v>252</v>
      </c>
      <c r="D2152" s="12" t="s">
        <v>1722</v>
      </c>
      <c r="E2152" s="12" t="s">
        <v>3146</v>
      </c>
      <c r="F2152" s="12" t="s">
        <v>1815</v>
      </c>
      <c r="G2152" s="12" t="s">
        <v>1816</v>
      </c>
      <c r="H2152" s="12" t="s">
        <v>1725</v>
      </c>
      <c r="I2152" s="12" t="s">
        <v>3116</v>
      </c>
      <c r="J2152" s="12">
        <v>0</v>
      </c>
      <c r="L2152" s="12" t="s">
        <v>3117</v>
      </c>
      <c r="M2152" s="12" t="s">
        <v>3118</v>
      </c>
    </row>
    <row r="2153" spans="1:13" x14ac:dyDescent="0.25">
      <c r="A2153" s="12">
        <v>828412</v>
      </c>
      <c r="B2153" s="12" t="s">
        <v>5136</v>
      </c>
      <c r="C2153" s="12" t="s">
        <v>84</v>
      </c>
      <c r="D2153" s="12" t="s">
        <v>1722</v>
      </c>
      <c r="E2153" s="12" t="s">
        <v>3509</v>
      </c>
      <c r="F2153" s="12" t="s">
        <v>1749</v>
      </c>
      <c r="G2153" s="12" t="s">
        <v>1746</v>
      </c>
      <c r="H2153" s="12" t="s">
        <v>1720</v>
      </c>
      <c r="I2153" s="12" t="s">
        <v>3116</v>
      </c>
      <c r="J2153" s="12">
        <v>0</v>
      </c>
      <c r="M2153" s="12" t="s">
        <v>3118</v>
      </c>
    </row>
    <row r="2154" spans="1:13" x14ac:dyDescent="0.25">
      <c r="A2154" s="12">
        <v>17690</v>
      </c>
      <c r="B2154" s="12" t="s">
        <v>2465</v>
      </c>
      <c r="C2154" s="12" t="s">
        <v>27</v>
      </c>
      <c r="D2154" s="12" t="s">
        <v>1722</v>
      </c>
      <c r="E2154" s="12" t="s">
        <v>4005</v>
      </c>
      <c r="F2154" s="12" t="s">
        <v>1815</v>
      </c>
      <c r="G2154" s="12" t="s">
        <v>1816</v>
      </c>
      <c r="H2154" s="12" t="s">
        <v>1725</v>
      </c>
      <c r="I2154" s="12" t="s">
        <v>3116</v>
      </c>
      <c r="J2154" s="12">
        <v>0</v>
      </c>
      <c r="L2154" s="12" t="s">
        <v>3117</v>
      </c>
      <c r="M2154" s="12" t="s">
        <v>3118</v>
      </c>
    </row>
    <row r="2155" spans="1:13" x14ac:dyDescent="0.25">
      <c r="A2155" s="12">
        <v>17788</v>
      </c>
      <c r="B2155" s="12" t="s">
        <v>677</v>
      </c>
      <c r="C2155" s="12" t="s">
        <v>27</v>
      </c>
      <c r="D2155" s="12" t="s">
        <v>1722</v>
      </c>
      <c r="E2155" s="12" t="s">
        <v>3124</v>
      </c>
      <c r="F2155" s="12" t="s">
        <v>1893</v>
      </c>
      <c r="G2155" s="12" t="s">
        <v>1852</v>
      </c>
      <c r="H2155" s="12" t="s">
        <v>1720</v>
      </c>
      <c r="I2155" s="12" t="s">
        <v>3116</v>
      </c>
      <c r="J2155" s="12">
        <v>0</v>
      </c>
      <c r="L2155" s="12" t="s">
        <v>3117</v>
      </c>
      <c r="M2155" s="12" t="s">
        <v>3118</v>
      </c>
    </row>
    <row r="2156" spans="1:13" x14ac:dyDescent="0.25">
      <c r="A2156" s="12">
        <v>50116</v>
      </c>
      <c r="B2156" s="12" t="s">
        <v>5137</v>
      </c>
      <c r="C2156" s="12" t="s">
        <v>56</v>
      </c>
      <c r="D2156" s="12" t="s">
        <v>1722</v>
      </c>
      <c r="E2156" s="12" t="s">
        <v>3128</v>
      </c>
      <c r="F2156" s="12" t="s">
        <v>1949</v>
      </c>
      <c r="G2156" s="12" t="s">
        <v>1898</v>
      </c>
      <c r="H2156" s="12" t="s">
        <v>1720</v>
      </c>
      <c r="I2156" s="12" t="s">
        <v>3351</v>
      </c>
      <c r="J2156" s="12">
        <v>0</v>
      </c>
      <c r="L2156" s="12" t="s">
        <v>3117</v>
      </c>
      <c r="M2156" s="12" t="s">
        <v>3118</v>
      </c>
    </row>
    <row r="2157" spans="1:13" x14ac:dyDescent="0.25">
      <c r="A2157" s="12">
        <v>17771</v>
      </c>
      <c r="B2157" s="12" t="s">
        <v>5138</v>
      </c>
      <c r="C2157" s="12" t="s">
        <v>27</v>
      </c>
      <c r="D2157" s="12" t="s">
        <v>1722</v>
      </c>
      <c r="E2157" s="12" t="s">
        <v>5139</v>
      </c>
      <c r="F2157" s="12" t="s">
        <v>1752</v>
      </c>
      <c r="G2157" s="12" t="s">
        <v>1754</v>
      </c>
      <c r="H2157" s="12" t="s">
        <v>1753</v>
      </c>
      <c r="I2157" s="12" t="s">
        <v>3116</v>
      </c>
      <c r="J2157" s="12">
        <v>0</v>
      </c>
      <c r="L2157" s="12" t="s">
        <v>3117</v>
      </c>
      <c r="M2157" s="12" t="s">
        <v>3118</v>
      </c>
    </row>
    <row r="2158" spans="1:13" x14ac:dyDescent="0.25">
      <c r="A2158" s="12">
        <v>21815</v>
      </c>
      <c r="B2158" s="12" t="s">
        <v>1405</v>
      </c>
      <c r="C2158" s="12" t="s">
        <v>21</v>
      </c>
      <c r="D2158" s="12" t="s">
        <v>1722</v>
      </c>
      <c r="E2158" s="12" t="s">
        <v>3146</v>
      </c>
      <c r="F2158" s="12" t="s">
        <v>1846</v>
      </c>
      <c r="G2158" s="12" t="s">
        <v>1726</v>
      </c>
      <c r="H2158" s="12" t="s">
        <v>1725</v>
      </c>
      <c r="I2158" s="12" t="s">
        <v>3116</v>
      </c>
      <c r="J2158" s="12">
        <v>0</v>
      </c>
      <c r="L2158" s="12" t="s">
        <v>3140</v>
      </c>
      <c r="M2158" s="12" t="s">
        <v>3118</v>
      </c>
    </row>
    <row r="2159" spans="1:13" x14ac:dyDescent="0.25">
      <c r="A2159" s="12">
        <v>23024</v>
      </c>
      <c r="B2159" s="12" t="s">
        <v>1673</v>
      </c>
      <c r="C2159" s="12" t="s">
        <v>76</v>
      </c>
      <c r="D2159" s="12" t="s">
        <v>1722</v>
      </c>
      <c r="E2159" s="12" t="s">
        <v>3509</v>
      </c>
      <c r="F2159" s="12" t="s">
        <v>1771</v>
      </c>
      <c r="G2159" s="12" t="s">
        <v>1721</v>
      </c>
      <c r="H2159" s="12" t="s">
        <v>1720</v>
      </c>
      <c r="I2159" s="12" t="s">
        <v>3116</v>
      </c>
      <c r="J2159" s="12">
        <v>0</v>
      </c>
      <c r="L2159" s="12" t="s">
        <v>3117</v>
      </c>
      <c r="M2159" s="12" t="s">
        <v>3118</v>
      </c>
    </row>
    <row r="2160" spans="1:13" x14ac:dyDescent="0.25">
      <c r="A2160" s="12">
        <v>17770</v>
      </c>
      <c r="B2160" s="12" t="s">
        <v>2103</v>
      </c>
      <c r="C2160" s="12" t="s">
        <v>48</v>
      </c>
      <c r="D2160" s="12" t="s">
        <v>1722</v>
      </c>
      <c r="E2160" s="12" t="s">
        <v>3146</v>
      </c>
      <c r="F2160" s="12" t="s">
        <v>1860</v>
      </c>
      <c r="G2160" s="12" t="s">
        <v>1816</v>
      </c>
      <c r="H2160" s="12" t="s">
        <v>1725</v>
      </c>
      <c r="I2160" s="12" t="s">
        <v>3116</v>
      </c>
      <c r="J2160" s="12">
        <v>0</v>
      </c>
      <c r="L2160" s="12" t="s">
        <v>3320</v>
      </c>
      <c r="M2160" s="12" t="s">
        <v>3118</v>
      </c>
    </row>
    <row r="2161" spans="1:13" x14ac:dyDescent="0.25">
      <c r="A2161" s="12">
        <v>23128</v>
      </c>
      <c r="B2161" s="12" t="s">
        <v>2023</v>
      </c>
      <c r="C2161" s="12" t="s">
        <v>65</v>
      </c>
      <c r="D2161" s="12" t="s">
        <v>1722</v>
      </c>
      <c r="E2161" s="12" t="s">
        <v>3146</v>
      </c>
      <c r="F2161" s="12" t="s">
        <v>2010</v>
      </c>
      <c r="G2161" s="12" t="s">
        <v>1823</v>
      </c>
      <c r="H2161" s="12" t="s">
        <v>1822</v>
      </c>
      <c r="I2161" s="12" t="s">
        <v>3116</v>
      </c>
      <c r="J2161" s="12">
        <v>0</v>
      </c>
      <c r="L2161" s="12" t="s">
        <v>3117</v>
      </c>
      <c r="M2161" s="12" t="s">
        <v>3118</v>
      </c>
    </row>
    <row r="2162" spans="1:13" x14ac:dyDescent="0.25">
      <c r="A2162" s="12">
        <v>23129</v>
      </c>
      <c r="B2162" s="12" t="s">
        <v>5140</v>
      </c>
      <c r="C2162" s="12" t="s">
        <v>65</v>
      </c>
      <c r="D2162" s="12" t="s">
        <v>1722</v>
      </c>
      <c r="E2162" s="12" t="s">
        <v>3282</v>
      </c>
      <c r="F2162" s="12" t="s">
        <v>2049</v>
      </c>
      <c r="G2162" s="12" t="s">
        <v>2050</v>
      </c>
      <c r="H2162" s="12" t="s">
        <v>1782</v>
      </c>
      <c r="I2162" s="12" t="s">
        <v>3351</v>
      </c>
      <c r="J2162" s="12">
        <v>0</v>
      </c>
      <c r="L2162" s="12" t="s">
        <v>3132</v>
      </c>
      <c r="M2162" s="12" t="s">
        <v>3118</v>
      </c>
    </row>
    <row r="2163" spans="1:13" x14ac:dyDescent="0.25">
      <c r="A2163" s="12">
        <v>17834</v>
      </c>
      <c r="B2163" s="12" t="s">
        <v>2102</v>
      </c>
      <c r="C2163" s="12" t="s">
        <v>148</v>
      </c>
      <c r="D2163" s="12" t="s">
        <v>1722</v>
      </c>
      <c r="E2163" s="12" t="s">
        <v>3128</v>
      </c>
      <c r="F2163" s="12" t="s">
        <v>1817</v>
      </c>
      <c r="G2163" s="12" t="s">
        <v>1816</v>
      </c>
      <c r="H2163" s="12" t="s">
        <v>1725</v>
      </c>
      <c r="I2163" s="12" t="s">
        <v>3116</v>
      </c>
      <c r="J2163" s="12">
        <v>0</v>
      </c>
      <c r="L2163" s="12" t="s">
        <v>3117</v>
      </c>
      <c r="M2163" s="12" t="s">
        <v>3118</v>
      </c>
    </row>
    <row r="2164" spans="1:13" x14ac:dyDescent="0.25">
      <c r="A2164" s="12">
        <v>17842</v>
      </c>
      <c r="B2164" s="12" t="s">
        <v>2101</v>
      </c>
      <c r="C2164" s="12" t="s">
        <v>76</v>
      </c>
      <c r="D2164" s="12" t="s">
        <v>1722</v>
      </c>
      <c r="E2164" s="12" t="s">
        <v>3509</v>
      </c>
      <c r="F2164" s="12" t="s">
        <v>1752</v>
      </c>
      <c r="G2164" s="12" t="s">
        <v>1754</v>
      </c>
      <c r="H2164" s="12" t="s">
        <v>1753</v>
      </c>
      <c r="I2164" s="12" t="s">
        <v>3116</v>
      </c>
      <c r="J2164" s="12">
        <v>0</v>
      </c>
      <c r="L2164" s="12" t="s">
        <v>3120</v>
      </c>
      <c r="M2164" s="12" t="s">
        <v>3118</v>
      </c>
    </row>
    <row r="2165" spans="1:13" x14ac:dyDescent="0.25">
      <c r="A2165" s="12">
        <v>17815</v>
      </c>
      <c r="B2165" s="12" t="s">
        <v>1409</v>
      </c>
      <c r="C2165" s="12" t="s">
        <v>27</v>
      </c>
      <c r="D2165" s="12" t="s">
        <v>1722</v>
      </c>
      <c r="E2165" s="12" t="s">
        <v>3128</v>
      </c>
      <c r="F2165" s="12" t="s">
        <v>1752</v>
      </c>
      <c r="G2165" s="12" t="s">
        <v>1754</v>
      </c>
      <c r="H2165" s="12" t="s">
        <v>1753</v>
      </c>
      <c r="I2165" s="12" t="s">
        <v>3116</v>
      </c>
      <c r="J2165" s="12">
        <v>0</v>
      </c>
      <c r="L2165" s="12" t="s">
        <v>3117</v>
      </c>
      <c r="M2165" s="12" t="s">
        <v>3118</v>
      </c>
    </row>
    <row r="2166" spans="1:13" x14ac:dyDescent="0.25">
      <c r="A2166" s="12">
        <v>6855</v>
      </c>
      <c r="B2166" s="12" t="s">
        <v>1674</v>
      </c>
      <c r="C2166" s="12" t="s">
        <v>59</v>
      </c>
      <c r="D2166" s="12" t="s">
        <v>1722</v>
      </c>
      <c r="E2166" s="12" t="s">
        <v>3225</v>
      </c>
      <c r="F2166" s="12" t="s">
        <v>1738</v>
      </c>
      <c r="G2166" s="12" t="s">
        <v>1739</v>
      </c>
      <c r="H2166" s="12" t="s">
        <v>1720</v>
      </c>
      <c r="I2166" s="12" t="s">
        <v>3232</v>
      </c>
      <c r="J2166" s="12">
        <v>0</v>
      </c>
      <c r="L2166" s="12" t="s">
        <v>3216</v>
      </c>
      <c r="M2166" s="12" t="s">
        <v>3118</v>
      </c>
    </row>
    <row r="2167" spans="1:13" x14ac:dyDescent="0.25">
      <c r="A2167" s="12">
        <v>17877</v>
      </c>
      <c r="B2167" s="12" t="s">
        <v>5141</v>
      </c>
      <c r="C2167" s="12" t="s">
        <v>148</v>
      </c>
      <c r="D2167" s="12" t="s">
        <v>1722</v>
      </c>
      <c r="E2167" s="12" t="s">
        <v>3282</v>
      </c>
      <c r="F2167" s="12" t="s">
        <v>1941</v>
      </c>
      <c r="G2167" s="12" t="s">
        <v>1867</v>
      </c>
      <c r="H2167" s="12" t="s">
        <v>1725</v>
      </c>
      <c r="I2167" s="12" t="s">
        <v>3116</v>
      </c>
      <c r="J2167" s="12">
        <v>0</v>
      </c>
      <c r="L2167" s="12" t="s">
        <v>3127</v>
      </c>
      <c r="M2167" s="12" t="s">
        <v>3118</v>
      </c>
    </row>
    <row r="2168" spans="1:13" x14ac:dyDescent="0.25">
      <c r="A2168" s="12">
        <v>17873</v>
      </c>
      <c r="B2168" s="12" t="s">
        <v>503</v>
      </c>
      <c r="C2168" s="12" t="s">
        <v>39</v>
      </c>
      <c r="D2168" s="12" t="s">
        <v>1722</v>
      </c>
      <c r="E2168" s="12" t="s">
        <v>3141</v>
      </c>
      <c r="F2168" s="12" t="s">
        <v>2004</v>
      </c>
      <c r="G2168" s="12" t="s">
        <v>1770</v>
      </c>
      <c r="H2168" s="12" t="s">
        <v>1764</v>
      </c>
      <c r="I2168" s="12" t="s">
        <v>3116</v>
      </c>
      <c r="J2168" s="12">
        <v>0</v>
      </c>
      <c r="L2168" s="12" t="s">
        <v>5142</v>
      </c>
      <c r="M2168" s="12" t="s">
        <v>5143</v>
      </c>
    </row>
    <row r="2169" spans="1:13" x14ac:dyDescent="0.25">
      <c r="A2169" s="12">
        <v>57483</v>
      </c>
      <c r="B2169" s="12" t="s">
        <v>5144</v>
      </c>
      <c r="C2169" s="12" t="s">
        <v>59</v>
      </c>
      <c r="D2169" s="12" t="s">
        <v>1722</v>
      </c>
      <c r="E2169" s="12" t="s">
        <v>3139</v>
      </c>
      <c r="F2169" s="12" t="s">
        <v>1807</v>
      </c>
      <c r="G2169" s="12" t="s">
        <v>1762</v>
      </c>
      <c r="H2169" s="12" t="s">
        <v>1782</v>
      </c>
      <c r="I2169" s="12" t="s">
        <v>1762</v>
      </c>
      <c r="J2169" s="12">
        <v>0</v>
      </c>
      <c r="L2169" s="12" t="s">
        <v>3464</v>
      </c>
      <c r="M2169" s="12" t="s">
        <v>3118</v>
      </c>
    </row>
    <row r="2170" spans="1:13" x14ac:dyDescent="0.25">
      <c r="A2170" s="12">
        <v>56654</v>
      </c>
      <c r="B2170" s="12" t="s">
        <v>1888</v>
      </c>
      <c r="C2170" s="12" t="s">
        <v>213</v>
      </c>
      <c r="D2170" s="12" t="s">
        <v>1722</v>
      </c>
      <c r="E2170" s="12" t="s">
        <v>3195</v>
      </c>
      <c r="F2170" s="12" t="s">
        <v>1887</v>
      </c>
      <c r="G2170" s="12" t="s">
        <v>1849</v>
      </c>
      <c r="H2170" s="12" t="s">
        <v>1819</v>
      </c>
      <c r="I2170" s="12" t="s">
        <v>3126</v>
      </c>
      <c r="J2170" s="12">
        <v>0</v>
      </c>
      <c r="L2170" s="12" t="s">
        <v>5145</v>
      </c>
      <c r="M2170" s="12" t="s">
        <v>3118</v>
      </c>
    </row>
    <row r="2171" spans="1:13" x14ac:dyDescent="0.25">
      <c r="A2171" s="12">
        <v>21457</v>
      </c>
      <c r="B2171" s="12" t="s">
        <v>2507</v>
      </c>
      <c r="C2171" s="12" t="s">
        <v>43</v>
      </c>
      <c r="D2171" s="12" t="s">
        <v>1722</v>
      </c>
      <c r="E2171" s="12" t="s">
        <v>3590</v>
      </c>
      <c r="F2171" s="12" t="s">
        <v>1817</v>
      </c>
      <c r="G2171" s="12" t="s">
        <v>1816</v>
      </c>
      <c r="H2171" s="12" t="s">
        <v>1725</v>
      </c>
      <c r="I2171" s="12" t="s">
        <v>3116</v>
      </c>
      <c r="J2171" s="12">
        <v>0</v>
      </c>
      <c r="L2171" s="12" t="s">
        <v>3157</v>
      </c>
      <c r="M2171" s="12" t="s">
        <v>3118</v>
      </c>
    </row>
    <row r="2172" spans="1:13" x14ac:dyDescent="0.25">
      <c r="A2172" s="12">
        <v>17868</v>
      </c>
      <c r="B2172" s="12" t="s">
        <v>504</v>
      </c>
      <c r="C2172" s="12" t="s">
        <v>59</v>
      </c>
      <c r="D2172" s="12" t="s">
        <v>1722</v>
      </c>
      <c r="E2172" s="12" t="s">
        <v>3271</v>
      </c>
      <c r="F2172" s="12" t="s">
        <v>1979</v>
      </c>
      <c r="G2172" s="12" t="s">
        <v>1721</v>
      </c>
      <c r="H2172" s="12" t="s">
        <v>1720</v>
      </c>
      <c r="I2172" s="12" t="s">
        <v>3116</v>
      </c>
      <c r="J2172" s="12">
        <v>0</v>
      </c>
      <c r="L2172" s="12" t="s">
        <v>3464</v>
      </c>
      <c r="M2172" s="12" t="s">
        <v>3118</v>
      </c>
    </row>
    <row r="2173" spans="1:13" x14ac:dyDescent="0.25">
      <c r="A2173" s="12">
        <v>51824</v>
      </c>
      <c r="B2173" s="12" t="s">
        <v>5146</v>
      </c>
      <c r="C2173" s="12" t="s">
        <v>59</v>
      </c>
      <c r="D2173" s="12" t="s">
        <v>1722</v>
      </c>
      <c r="E2173" s="12" t="s">
        <v>3255</v>
      </c>
      <c r="F2173" s="12" t="s">
        <v>1832</v>
      </c>
      <c r="G2173" s="12" t="s">
        <v>1834</v>
      </c>
      <c r="H2173" s="12" t="s">
        <v>1833</v>
      </c>
      <c r="I2173" s="12" t="s">
        <v>3116</v>
      </c>
      <c r="J2173" s="12">
        <v>0</v>
      </c>
      <c r="L2173" s="12" t="s">
        <v>3216</v>
      </c>
      <c r="M2173" s="12" t="s">
        <v>3118</v>
      </c>
    </row>
    <row r="2174" spans="1:13" x14ac:dyDescent="0.25">
      <c r="A2174" s="12">
        <v>17880</v>
      </c>
      <c r="B2174" s="12" t="s">
        <v>2100</v>
      </c>
      <c r="C2174" s="12" t="s">
        <v>59</v>
      </c>
      <c r="D2174" s="12" t="s">
        <v>1722</v>
      </c>
      <c r="E2174" s="12" t="s">
        <v>3428</v>
      </c>
      <c r="F2174" s="12" t="s">
        <v>1807</v>
      </c>
      <c r="G2174" s="12" t="s">
        <v>1762</v>
      </c>
      <c r="H2174" s="12" t="s">
        <v>1782</v>
      </c>
      <c r="I2174" s="12" t="s">
        <v>1762</v>
      </c>
      <c r="J2174" s="12">
        <v>0</v>
      </c>
      <c r="L2174" s="12" t="s">
        <v>3524</v>
      </c>
      <c r="M2174" s="12" t="s">
        <v>3118</v>
      </c>
    </row>
    <row r="2175" spans="1:13" x14ac:dyDescent="0.25">
      <c r="A2175" s="12">
        <v>17884</v>
      </c>
      <c r="B2175" s="12" t="s">
        <v>505</v>
      </c>
      <c r="C2175" s="12" t="s">
        <v>59</v>
      </c>
      <c r="D2175" s="12" t="s">
        <v>1722</v>
      </c>
      <c r="E2175" s="12" t="s">
        <v>3150</v>
      </c>
      <c r="F2175" s="12" t="s">
        <v>1735</v>
      </c>
      <c r="G2175" s="12" t="s">
        <v>1721</v>
      </c>
      <c r="H2175" s="12" t="s">
        <v>1720</v>
      </c>
      <c r="I2175" s="12" t="s">
        <v>3116</v>
      </c>
      <c r="J2175" s="12">
        <v>0</v>
      </c>
      <c r="L2175" s="12" t="s">
        <v>5147</v>
      </c>
      <c r="M2175" s="12" t="s">
        <v>5148</v>
      </c>
    </row>
    <row r="2176" spans="1:13" x14ac:dyDescent="0.25">
      <c r="A2176" s="12">
        <v>17897</v>
      </c>
      <c r="B2176" s="12" t="s">
        <v>506</v>
      </c>
      <c r="C2176" s="12" t="s">
        <v>59</v>
      </c>
      <c r="D2176" s="12" t="s">
        <v>1722</v>
      </c>
      <c r="E2176" s="12" t="s">
        <v>3121</v>
      </c>
      <c r="F2176" s="12" t="s">
        <v>2096</v>
      </c>
      <c r="G2176" s="12" t="s">
        <v>2097</v>
      </c>
      <c r="H2176" s="12" t="s">
        <v>1819</v>
      </c>
      <c r="I2176" s="12" t="s">
        <v>3351</v>
      </c>
      <c r="J2176" s="12">
        <v>0</v>
      </c>
      <c r="L2176" s="12" t="s">
        <v>3216</v>
      </c>
      <c r="M2176" s="12" t="s">
        <v>3118</v>
      </c>
    </row>
    <row r="2177" spans="1:13" x14ac:dyDescent="0.25">
      <c r="A2177" s="12">
        <v>17919</v>
      </c>
      <c r="B2177" s="12" t="s">
        <v>507</v>
      </c>
      <c r="C2177" s="12" t="s">
        <v>59</v>
      </c>
      <c r="D2177" s="12" t="s">
        <v>1722</v>
      </c>
      <c r="E2177" s="12" t="s">
        <v>3459</v>
      </c>
      <c r="F2177" s="12" t="s">
        <v>1938</v>
      </c>
      <c r="G2177" s="12" t="s">
        <v>1746</v>
      </c>
      <c r="H2177" s="12" t="s">
        <v>1720</v>
      </c>
      <c r="I2177" s="12" t="s">
        <v>3116</v>
      </c>
      <c r="J2177" s="12">
        <v>0</v>
      </c>
      <c r="L2177" s="12" t="s">
        <v>5149</v>
      </c>
      <c r="M2177" s="12" t="s">
        <v>5150</v>
      </c>
    </row>
    <row r="2178" spans="1:13" x14ac:dyDescent="0.25">
      <c r="A2178" s="12">
        <v>17895</v>
      </c>
      <c r="B2178" s="12" t="s">
        <v>1675</v>
      </c>
      <c r="C2178" s="12" t="s">
        <v>59</v>
      </c>
      <c r="D2178" s="12" t="s">
        <v>1722</v>
      </c>
      <c r="E2178" s="12" t="s">
        <v>3590</v>
      </c>
      <c r="F2178" s="12" t="s">
        <v>2072</v>
      </c>
      <c r="G2178" s="12" t="s">
        <v>1783</v>
      </c>
      <c r="H2178" s="12" t="s">
        <v>1782</v>
      </c>
      <c r="I2178" s="12" t="s">
        <v>3142</v>
      </c>
      <c r="J2178" s="12">
        <v>0</v>
      </c>
      <c r="L2178" s="12" t="s">
        <v>4316</v>
      </c>
      <c r="M2178" s="12" t="s">
        <v>3118</v>
      </c>
    </row>
    <row r="2179" spans="1:13" x14ac:dyDescent="0.25">
      <c r="A2179" s="12">
        <v>17899</v>
      </c>
      <c r="B2179" s="12" t="s">
        <v>2095</v>
      </c>
      <c r="C2179" s="12" t="s">
        <v>59</v>
      </c>
      <c r="D2179" s="12" t="s">
        <v>1722</v>
      </c>
      <c r="E2179" s="12" t="s">
        <v>3121</v>
      </c>
      <c r="J2179" s="12">
        <v>0</v>
      </c>
      <c r="L2179" s="12" t="s">
        <v>5151</v>
      </c>
      <c r="M2179" s="12" t="s">
        <v>5152</v>
      </c>
    </row>
    <row r="2180" spans="1:13" x14ac:dyDescent="0.25">
      <c r="A2180" s="12">
        <v>37310</v>
      </c>
      <c r="B2180" s="12" t="s">
        <v>678</v>
      </c>
      <c r="C2180" s="12" t="s">
        <v>59</v>
      </c>
      <c r="D2180" s="12" t="s">
        <v>1722</v>
      </c>
      <c r="E2180" s="12" t="s">
        <v>3218</v>
      </c>
      <c r="F2180" s="12" t="s">
        <v>1815</v>
      </c>
      <c r="G2180" s="12" t="s">
        <v>1816</v>
      </c>
      <c r="H2180" s="12" t="s">
        <v>1725</v>
      </c>
      <c r="I2180" s="12" t="s">
        <v>3116</v>
      </c>
      <c r="J2180" s="12">
        <v>0</v>
      </c>
      <c r="L2180" s="12" t="s">
        <v>4031</v>
      </c>
      <c r="M2180" s="12" t="s">
        <v>3118</v>
      </c>
    </row>
    <row r="2181" spans="1:13" x14ac:dyDescent="0.25">
      <c r="A2181" s="12">
        <v>17918</v>
      </c>
      <c r="B2181" s="12" t="s">
        <v>5153</v>
      </c>
      <c r="C2181" s="12" t="s">
        <v>59</v>
      </c>
      <c r="D2181" s="12" t="s">
        <v>1722</v>
      </c>
      <c r="E2181" s="12" t="s">
        <v>4074</v>
      </c>
      <c r="F2181" s="12" t="s">
        <v>2031</v>
      </c>
      <c r="G2181" s="12" t="s">
        <v>2032</v>
      </c>
      <c r="H2181" s="12" t="s">
        <v>1782</v>
      </c>
      <c r="I2181" s="12" t="s">
        <v>2031</v>
      </c>
      <c r="J2181" s="12">
        <v>0</v>
      </c>
      <c r="L2181" s="12" t="s">
        <v>3216</v>
      </c>
      <c r="M2181" s="12" t="s">
        <v>3118</v>
      </c>
    </row>
    <row r="2182" spans="1:13" x14ac:dyDescent="0.25">
      <c r="A2182" s="12">
        <v>4237</v>
      </c>
      <c r="B2182" s="12" t="s">
        <v>508</v>
      </c>
      <c r="C2182" s="12" t="s">
        <v>59</v>
      </c>
      <c r="D2182" s="12" t="s">
        <v>1722</v>
      </c>
      <c r="E2182" s="12" t="s">
        <v>3121</v>
      </c>
      <c r="F2182" s="12" t="s">
        <v>1759</v>
      </c>
      <c r="G2182" s="12" t="s">
        <v>1760</v>
      </c>
      <c r="H2182" s="12" t="s">
        <v>1753</v>
      </c>
      <c r="I2182" s="12" t="s">
        <v>3116</v>
      </c>
      <c r="J2182" s="12">
        <v>0</v>
      </c>
      <c r="L2182" s="12" t="s">
        <v>3216</v>
      </c>
      <c r="M2182" s="12" t="s">
        <v>3118</v>
      </c>
    </row>
    <row r="2183" spans="1:13" x14ac:dyDescent="0.25">
      <c r="A2183" s="12">
        <v>17893</v>
      </c>
      <c r="B2183" s="12" t="s">
        <v>2466</v>
      </c>
      <c r="C2183" s="12" t="s">
        <v>59</v>
      </c>
      <c r="D2183" s="12" t="s">
        <v>1722</v>
      </c>
      <c r="E2183" s="12" t="s">
        <v>3139</v>
      </c>
      <c r="F2183" s="12" t="s">
        <v>1897</v>
      </c>
      <c r="G2183" s="12" t="s">
        <v>1898</v>
      </c>
      <c r="H2183" s="12" t="s">
        <v>1720</v>
      </c>
      <c r="I2183" s="12" t="s">
        <v>3116</v>
      </c>
      <c r="J2183" s="12">
        <v>0</v>
      </c>
      <c r="L2183" s="12" t="s">
        <v>4035</v>
      </c>
      <c r="M2183" s="12" t="s">
        <v>3118</v>
      </c>
    </row>
    <row r="2184" spans="1:13" x14ac:dyDescent="0.25">
      <c r="A2184" s="12">
        <v>17889</v>
      </c>
      <c r="B2184" s="12" t="s">
        <v>509</v>
      </c>
      <c r="C2184" s="12" t="s">
        <v>211</v>
      </c>
      <c r="D2184" s="12" t="s">
        <v>1722</v>
      </c>
      <c r="E2184" s="12" t="s">
        <v>3146</v>
      </c>
      <c r="F2184" s="12" t="s">
        <v>2098</v>
      </c>
      <c r="G2184" s="12" t="s">
        <v>2099</v>
      </c>
      <c r="H2184" s="12" t="s">
        <v>2055</v>
      </c>
      <c r="I2184" s="12" t="s">
        <v>3116</v>
      </c>
      <c r="J2184" s="12">
        <v>0</v>
      </c>
      <c r="L2184" s="12" t="s">
        <v>3117</v>
      </c>
      <c r="M2184" s="12" t="s">
        <v>3118</v>
      </c>
    </row>
    <row r="2185" spans="1:13" x14ac:dyDescent="0.25">
      <c r="A2185" s="12">
        <v>17886</v>
      </c>
      <c r="B2185" s="12" t="s">
        <v>5154</v>
      </c>
      <c r="C2185" s="12" t="s">
        <v>56</v>
      </c>
      <c r="D2185" s="12" t="s">
        <v>1722</v>
      </c>
      <c r="E2185" s="12" t="s">
        <v>3207</v>
      </c>
      <c r="F2185" s="12" t="s">
        <v>1817</v>
      </c>
      <c r="G2185" s="12" t="s">
        <v>1816</v>
      </c>
      <c r="H2185" s="12" t="s">
        <v>1725</v>
      </c>
      <c r="I2185" s="12" t="s">
        <v>3116</v>
      </c>
      <c r="J2185" s="12">
        <v>0</v>
      </c>
      <c r="L2185" s="12" t="s">
        <v>3117</v>
      </c>
      <c r="M2185" s="12" t="s">
        <v>3118</v>
      </c>
    </row>
    <row r="2186" spans="1:13" x14ac:dyDescent="0.25">
      <c r="A2186" s="12">
        <v>57975</v>
      </c>
      <c r="B2186" s="12" t="s">
        <v>1875</v>
      </c>
      <c r="C2186" s="12" t="s">
        <v>59</v>
      </c>
      <c r="D2186" s="12" t="s">
        <v>1722</v>
      </c>
      <c r="E2186" s="12" t="s">
        <v>3218</v>
      </c>
      <c r="F2186" s="12" t="s">
        <v>1873</v>
      </c>
      <c r="G2186" s="12" t="s">
        <v>1874</v>
      </c>
      <c r="H2186" s="12" t="s">
        <v>1725</v>
      </c>
      <c r="I2186" s="12" t="s">
        <v>3116</v>
      </c>
      <c r="J2186" s="12">
        <v>0</v>
      </c>
      <c r="L2186" s="12" t="s">
        <v>5155</v>
      </c>
      <c r="M2186" s="12" t="s">
        <v>5156</v>
      </c>
    </row>
    <row r="2187" spans="1:13" x14ac:dyDescent="0.25">
      <c r="A2187" s="12">
        <v>17929</v>
      </c>
      <c r="B2187" s="12" t="s">
        <v>5157</v>
      </c>
      <c r="C2187" s="12" t="s">
        <v>56</v>
      </c>
      <c r="D2187" s="12" t="s">
        <v>1722</v>
      </c>
      <c r="E2187" s="12" t="s">
        <v>3458</v>
      </c>
      <c r="F2187" s="12" t="s">
        <v>2008</v>
      </c>
      <c r="G2187" s="12" t="s">
        <v>2009</v>
      </c>
      <c r="H2187" s="12" t="s">
        <v>1864</v>
      </c>
      <c r="I2187" s="12" t="s">
        <v>3240</v>
      </c>
      <c r="J2187" s="12">
        <v>0</v>
      </c>
      <c r="L2187" s="12" t="s">
        <v>5158</v>
      </c>
      <c r="M2187" s="12" t="s">
        <v>5159</v>
      </c>
    </row>
    <row r="2188" spans="1:13" x14ac:dyDescent="0.25">
      <c r="A2188" s="12">
        <v>17937</v>
      </c>
      <c r="B2188" s="12" t="s">
        <v>2468</v>
      </c>
      <c r="C2188" s="12" t="s">
        <v>48</v>
      </c>
      <c r="D2188" s="12" t="s">
        <v>1722</v>
      </c>
      <c r="E2188" s="12" t="s">
        <v>3128</v>
      </c>
      <c r="F2188" s="12" t="s">
        <v>1817</v>
      </c>
      <c r="G2188" s="12" t="s">
        <v>1816</v>
      </c>
      <c r="H2188" s="12" t="s">
        <v>1725</v>
      </c>
      <c r="I2188" s="12" t="s">
        <v>3116</v>
      </c>
      <c r="J2188" s="12">
        <v>0</v>
      </c>
      <c r="L2188" s="12" t="s">
        <v>3320</v>
      </c>
      <c r="M2188" s="12" t="s">
        <v>3118</v>
      </c>
    </row>
    <row r="2189" spans="1:13" x14ac:dyDescent="0.25">
      <c r="A2189" s="12">
        <v>53106</v>
      </c>
      <c r="B2189" s="12" t="s">
        <v>5160</v>
      </c>
      <c r="C2189" s="12" t="s">
        <v>27</v>
      </c>
      <c r="D2189" s="12" t="s">
        <v>1722</v>
      </c>
      <c r="E2189" s="12" t="s">
        <v>3124</v>
      </c>
      <c r="F2189" s="12" t="s">
        <v>1836</v>
      </c>
      <c r="G2189" s="12" t="s">
        <v>1837</v>
      </c>
      <c r="H2189" s="12" t="s">
        <v>1725</v>
      </c>
      <c r="I2189" s="12" t="s">
        <v>3116</v>
      </c>
      <c r="J2189" s="12">
        <v>0</v>
      </c>
      <c r="L2189" s="12" t="s">
        <v>3117</v>
      </c>
      <c r="M2189" s="12" t="s">
        <v>3118</v>
      </c>
    </row>
    <row r="2190" spans="1:13" x14ac:dyDescent="0.25">
      <c r="A2190" s="12">
        <v>55754</v>
      </c>
      <c r="B2190" s="12" t="s">
        <v>5161</v>
      </c>
      <c r="C2190" s="12" t="s">
        <v>485</v>
      </c>
      <c r="D2190" s="12" t="s">
        <v>1722</v>
      </c>
      <c r="E2190" s="12" t="s">
        <v>3125</v>
      </c>
      <c r="F2190" s="12" t="s">
        <v>1728</v>
      </c>
      <c r="G2190" s="12" t="s">
        <v>1729</v>
      </c>
      <c r="H2190" s="12" t="s">
        <v>1720</v>
      </c>
      <c r="I2190" s="12" t="s">
        <v>3116</v>
      </c>
      <c r="J2190" s="12">
        <v>0</v>
      </c>
      <c r="M2190" s="12" t="s">
        <v>3118</v>
      </c>
    </row>
    <row r="2191" spans="1:13" x14ac:dyDescent="0.25">
      <c r="A2191" s="12">
        <v>34425</v>
      </c>
      <c r="B2191" s="12" t="s">
        <v>1994</v>
      </c>
      <c r="C2191" s="12" t="s">
        <v>78</v>
      </c>
      <c r="D2191" s="12" t="s">
        <v>1722</v>
      </c>
      <c r="E2191" s="12" t="s">
        <v>3225</v>
      </c>
      <c r="F2191" s="12" t="s">
        <v>1771</v>
      </c>
      <c r="G2191" s="12" t="s">
        <v>1721</v>
      </c>
      <c r="H2191" s="12" t="s">
        <v>1720</v>
      </c>
      <c r="I2191" s="12" t="s">
        <v>3116</v>
      </c>
      <c r="J2191" s="12">
        <v>0</v>
      </c>
      <c r="L2191" s="12" t="s">
        <v>5162</v>
      </c>
      <c r="M2191" s="12" t="s">
        <v>3118</v>
      </c>
    </row>
    <row r="2192" spans="1:13" x14ac:dyDescent="0.25">
      <c r="A2192" s="12">
        <v>51827</v>
      </c>
      <c r="B2192" s="12" t="s">
        <v>5163</v>
      </c>
      <c r="C2192" s="12" t="s">
        <v>59</v>
      </c>
      <c r="D2192" s="12" t="s">
        <v>1722</v>
      </c>
      <c r="E2192" s="12" t="s">
        <v>3150</v>
      </c>
      <c r="F2192" s="12" t="s">
        <v>1761</v>
      </c>
      <c r="G2192" s="12" t="s">
        <v>1762</v>
      </c>
      <c r="H2192" s="12" t="s">
        <v>1782</v>
      </c>
      <c r="I2192" s="12" t="s">
        <v>1762</v>
      </c>
      <c r="J2192" s="12">
        <v>0</v>
      </c>
      <c r="L2192" s="12" t="s">
        <v>3216</v>
      </c>
      <c r="M2192" s="12" t="s">
        <v>3118</v>
      </c>
    </row>
    <row r="2193" spans="1:13" x14ac:dyDescent="0.25">
      <c r="A2193" s="12">
        <v>50182</v>
      </c>
      <c r="B2193" s="12" t="s">
        <v>1936</v>
      </c>
      <c r="C2193" s="12" t="s">
        <v>59</v>
      </c>
      <c r="D2193" s="12" t="s">
        <v>1722</v>
      </c>
      <c r="E2193" s="12" t="s">
        <v>3458</v>
      </c>
      <c r="F2193" s="12" t="s">
        <v>1881</v>
      </c>
      <c r="G2193" s="12" t="s">
        <v>1849</v>
      </c>
      <c r="H2193" s="12" t="s">
        <v>1819</v>
      </c>
      <c r="I2193" s="12" t="s">
        <v>3126</v>
      </c>
      <c r="J2193" s="12">
        <v>0</v>
      </c>
      <c r="L2193" s="12" t="s">
        <v>3524</v>
      </c>
      <c r="M2193" s="12" t="s">
        <v>3118</v>
      </c>
    </row>
    <row r="2194" spans="1:13" x14ac:dyDescent="0.25">
      <c r="A2194" s="12">
        <v>31463</v>
      </c>
      <c r="B2194" s="12" t="s">
        <v>510</v>
      </c>
      <c r="C2194" s="12" t="s">
        <v>21</v>
      </c>
      <c r="D2194" s="12" t="s">
        <v>1722</v>
      </c>
      <c r="E2194" s="12" t="s">
        <v>3128</v>
      </c>
      <c r="F2194" s="12" t="s">
        <v>2010</v>
      </c>
      <c r="G2194" s="12" t="s">
        <v>1823</v>
      </c>
      <c r="H2194" s="12" t="s">
        <v>1822</v>
      </c>
      <c r="I2194" s="12" t="s">
        <v>3116</v>
      </c>
      <c r="J2194" s="12">
        <v>0</v>
      </c>
      <c r="L2194" s="12" t="s">
        <v>3117</v>
      </c>
      <c r="M2194" s="12" t="s">
        <v>3118</v>
      </c>
    </row>
    <row r="2195" spans="1:13" x14ac:dyDescent="0.25">
      <c r="A2195" s="12">
        <v>56903</v>
      </c>
      <c r="B2195" s="12" t="s">
        <v>5164</v>
      </c>
      <c r="C2195" s="12" t="s">
        <v>84</v>
      </c>
      <c r="D2195" s="12" t="s">
        <v>1722</v>
      </c>
      <c r="E2195" s="12" t="s">
        <v>4074</v>
      </c>
      <c r="F2195" s="12" t="s">
        <v>1771</v>
      </c>
      <c r="G2195" s="12" t="s">
        <v>1721</v>
      </c>
      <c r="H2195" s="12" t="s">
        <v>1720</v>
      </c>
      <c r="I2195" s="12" t="s">
        <v>3116</v>
      </c>
      <c r="J2195" s="12">
        <v>0</v>
      </c>
      <c r="L2195" s="12" t="s">
        <v>5165</v>
      </c>
      <c r="M2195" s="12" t="s">
        <v>5166</v>
      </c>
    </row>
    <row r="2196" spans="1:13" x14ac:dyDescent="0.25">
      <c r="A2196" s="12">
        <v>73407</v>
      </c>
      <c r="B2196" s="12" t="s">
        <v>5167</v>
      </c>
      <c r="C2196" s="12" t="s">
        <v>84</v>
      </c>
      <c r="D2196" s="12" t="s">
        <v>1722</v>
      </c>
      <c r="E2196" s="12" t="s">
        <v>3172</v>
      </c>
      <c r="F2196" s="12" t="s">
        <v>1732</v>
      </c>
      <c r="G2196" s="12" t="s">
        <v>1731</v>
      </c>
      <c r="H2196" s="12" t="s">
        <v>1720</v>
      </c>
      <c r="I2196" s="12" t="s">
        <v>3116</v>
      </c>
      <c r="J2196" s="12">
        <v>0</v>
      </c>
      <c r="L2196" s="12" t="s">
        <v>3182</v>
      </c>
      <c r="M2196" s="12" t="s">
        <v>3118</v>
      </c>
    </row>
    <row r="2197" spans="1:13" x14ac:dyDescent="0.25">
      <c r="A2197" s="12">
        <v>56307</v>
      </c>
      <c r="B2197" s="12" t="s">
        <v>1413</v>
      </c>
      <c r="C2197" s="12" t="s">
        <v>84</v>
      </c>
      <c r="D2197" s="12" t="s">
        <v>1722</v>
      </c>
      <c r="E2197" s="12" t="s">
        <v>3124</v>
      </c>
      <c r="F2197" s="12" t="s">
        <v>1787</v>
      </c>
      <c r="G2197" s="12" t="s">
        <v>1721</v>
      </c>
      <c r="H2197" s="12" t="s">
        <v>1720</v>
      </c>
      <c r="I2197" s="12" t="s">
        <v>3116</v>
      </c>
      <c r="J2197" s="12">
        <v>0</v>
      </c>
      <c r="L2197" s="12" t="s">
        <v>3122</v>
      </c>
      <c r="M2197" s="12" t="s">
        <v>3118</v>
      </c>
    </row>
    <row r="2198" spans="1:13" x14ac:dyDescent="0.25">
      <c r="A2198" s="12">
        <v>51155</v>
      </c>
      <c r="B2198" s="12" t="s">
        <v>5168</v>
      </c>
      <c r="C2198" s="12" t="s">
        <v>84</v>
      </c>
      <c r="D2198" s="12" t="s">
        <v>1722</v>
      </c>
      <c r="E2198" s="12" t="s">
        <v>3274</v>
      </c>
      <c r="F2198" s="12" t="s">
        <v>1737</v>
      </c>
      <c r="G2198" s="12" t="s">
        <v>1721</v>
      </c>
      <c r="H2198" s="12" t="s">
        <v>1720</v>
      </c>
      <c r="I2198" s="12" t="s">
        <v>3116</v>
      </c>
      <c r="J2198" s="12">
        <v>0</v>
      </c>
      <c r="L2198" s="12" t="s">
        <v>5169</v>
      </c>
    </row>
    <row r="2199" spans="1:13" x14ac:dyDescent="0.25">
      <c r="A2199" s="12">
        <v>48135</v>
      </c>
      <c r="B2199" s="12" t="s">
        <v>5170</v>
      </c>
      <c r="C2199" s="12" t="s">
        <v>84</v>
      </c>
      <c r="D2199" s="12" t="s">
        <v>1722</v>
      </c>
      <c r="E2199" s="12" t="s">
        <v>3769</v>
      </c>
      <c r="F2199" s="12" t="s">
        <v>4331</v>
      </c>
      <c r="G2199" s="12" t="s">
        <v>2032</v>
      </c>
      <c r="H2199" s="12" t="s">
        <v>1782</v>
      </c>
      <c r="I2199" s="12" t="s">
        <v>2031</v>
      </c>
      <c r="J2199" s="12">
        <v>0</v>
      </c>
      <c r="L2199" s="12" t="s">
        <v>2341</v>
      </c>
      <c r="M2199" s="12" t="s">
        <v>5171</v>
      </c>
    </row>
    <row r="2200" spans="1:13" x14ac:dyDescent="0.25">
      <c r="A2200" s="12">
        <v>828886</v>
      </c>
      <c r="B2200" s="12" t="s">
        <v>5172</v>
      </c>
      <c r="C2200" s="12" t="s">
        <v>84</v>
      </c>
      <c r="D2200" s="12" t="s">
        <v>1722</v>
      </c>
      <c r="E2200" s="12" t="s">
        <v>3614</v>
      </c>
      <c r="F2200" s="12" t="s">
        <v>1735</v>
      </c>
      <c r="G2200" s="12" t="s">
        <v>1721</v>
      </c>
      <c r="H2200" s="12" t="s">
        <v>1720</v>
      </c>
      <c r="I2200" s="12" t="s">
        <v>3116</v>
      </c>
      <c r="J2200" s="12">
        <v>0</v>
      </c>
      <c r="L2200" s="12" t="s">
        <v>5173</v>
      </c>
      <c r="M2200" s="12" t="s">
        <v>5174</v>
      </c>
    </row>
    <row r="2201" spans="1:13" x14ac:dyDescent="0.25">
      <c r="A2201" s="12">
        <v>828421</v>
      </c>
      <c r="B2201" s="12" t="s">
        <v>5175</v>
      </c>
      <c r="C2201" s="12" t="s">
        <v>84</v>
      </c>
      <c r="D2201" s="12" t="s">
        <v>1722</v>
      </c>
      <c r="E2201" s="12" t="s">
        <v>3139</v>
      </c>
      <c r="F2201" s="12" t="s">
        <v>1780</v>
      </c>
      <c r="G2201" s="12" t="s">
        <v>1746</v>
      </c>
      <c r="H2201" s="12" t="s">
        <v>1720</v>
      </c>
      <c r="I2201" s="12" t="s">
        <v>3348</v>
      </c>
      <c r="J2201" s="12">
        <v>0</v>
      </c>
      <c r="L2201" s="12" t="s">
        <v>5176</v>
      </c>
      <c r="M2201" s="12" t="s">
        <v>3118</v>
      </c>
    </row>
    <row r="2202" spans="1:13" x14ac:dyDescent="0.25">
      <c r="A2202" s="12">
        <v>829200</v>
      </c>
      <c r="B2202" s="12" t="s">
        <v>1773</v>
      </c>
      <c r="C2202" s="12" t="s">
        <v>84</v>
      </c>
      <c r="D2202" s="12" t="s">
        <v>1722</v>
      </c>
      <c r="E2202" s="12" t="s">
        <v>3375</v>
      </c>
      <c r="F2202" s="12" t="s">
        <v>1749</v>
      </c>
      <c r="G2202" s="12" t="s">
        <v>1746</v>
      </c>
      <c r="H2202" s="12" t="s">
        <v>1720</v>
      </c>
      <c r="I2202" s="12" t="s">
        <v>3116</v>
      </c>
      <c r="J2202" s="12">
        <v>0</v>
      </c>
      <c r="L2202" s="12" t="s">
        <v>5177</v>
      </c>
      <c r="M2202" s="12" t="s">
        <v>3118</v>
      </c>
    </row>
    <row r="2203" spans="1:13" x14ac:dyDescent="0.25">
      <c r="A2203" s="12">
        <v>35262</v>
      </c>
      <c r="B2203" s="12" t="s">
        <v>1992</v>
      </c>
      <c r="C2203" s="12" t="s">
        <v>84</v>
      </c>
      <c r="D2203" s="12" t="s">
        <v>1722</v>
      </c>
      <c r="E2203" s="12" t="s">
        <v>3590</v>
      </c>
      <c r="F2203" s="12" t="s">
        <v>1735</v>
      </c>
      <c r="G2203" s="12" t="s">
        <v>1721</v>
      </c>
      <c r="H2203" s="12" t="s">
        <v>1720</v>
      </c>
      <c r="I2203" s="12" t="s">
        <v>3116</v>
      </c>
      <c r="J2203" s="12">
        <v>0</v>
      </c>
      <c r="L2203" s="12" t="s">
        <v>3144</v>
      </c>
      <c r="M2203" s="12" t="s">
        <v>3118</v>
      </c>
    </row>
    <row r="2204" spans="1:13" x14ac:dyDescent="0.25">
      <c r="A2204" s="12">
        <v>828419</v>
      </c>
      <c r="B2204" s="12" t="s">
        <v>5178</v>
      </c>
      <c r="C2204" s="12" t="s">
        <v>84</v>
      </c>
      <c r="D2204" s="12" t="s">
        <v>1722</v>
      </c>
      <c r="E2204" s="12" t="s">
        <v>3119</v>
      </c>
      <c r="F2204" s="12" t="s">
        <v>1780</v>
      </c>
      <c r="G2204" s="12" t="s">
        <v>1746</v>
      </c>
      <c r="H2204" s="12" t="s">
        <v>1720</v>
      </c>
      <c r="I2204" s="12" t="s">
        <v>3348</v>
      </c>
      <c r="J2204" s="12">
        <v>0</v>
      </c>
      <c r="L2204" s="12" t="s">
        <v>3182</v>
      </c>
      <c r="M2204" s="12" t="s">
        <v>3118</v>
      </c>
    </row>
    <row r="2205" spans="1:13" x14ac:dyDescent="0.25">
      <c r="A2205" s="12">
        <v>56058</v>
      </c>
      <c r="B2205" s="12" t="s">
        <v>1900</v>
      </c>
      <c r="C2205" s="12" t="s">
        <v>84</v>
      </c>
      <c r="D2205" s="12" t="s">
        <v>1722</v>
      </c>
      <c r="E2205" s="12" t="s">
        <v>3115</v>
      </c>
      <c r="F2205" s="12" t="s">
        <v>1789</v>
      </c>
      <c r="G2205" s="12" t="s">
        <v>1790</v>
      </c>
      <c r="H2205" s="12" t="s">
        <v>1720</v>
      </c>
      <c r="I2205" s="12" t="s">
        <v>3116</v>
      </c>
      <c r="J2205" s="12">
        <v>0</v>
      </c>
      <c r="L2205" s="12" t="s">
        <v>3182</v>
      </c>
      <c r="M2205" s="12" t="s">
        <v>3118</v>
      </c>
    </row>
    <row r="2206" spans="1:13" x14ac:dyDescent="0.25">
      <c r="A2206" s="12">
        <v>73380</v>
      </c>
      <c r="B2206" s="12" t="s">
        <v>1800</v>
      </c>
      <c r="C2206" s="12" t="s">
        <v>84</v>
      </c>
      <c r="D2206" s="12" t="s">
        <v>1722</v>
      </c>
      <c r="E2206" s="12" t="s">
        <v>3458</v>
      </c>
      <c r="F2206" s="12" t="s">
        <v>1749</v>
      </c>
      <c r="G2206" s="12" t="s">
        <v>1746</v>
      </c>
      <c r="H2206" s="12" t="s">
        <v>1720</v>
      </c>
      <c r="I2206" s="12" t="s">
        <v>3116</v>
      </c>
      <c r="J2206" s="12">
        <v>0</v>
      </c>
      <c r="L2206" s="12" t="s">
        <v>3182</v>
      </c>
      <c r="M2206" s="12" t="s">
        <v>3118</v>
      </c>
    </row>
    <row r="2207" spans="1:13" x14ac:dyDescent="0.25">
      <c r="A2207" s="12">
        <v>828420</v>
      </c>
      <c r="B2207" s="12" t="s">
        <v>1414</v>
      </c>
      <c r="C2207" s="12" t="s">
        <v>84</v>
      </c>
      <c r="D2207" s="12" t="s">
        <v>1722</v>
      </c>
      <c r="E2207" s="12" t="s">
        <v>3227</v>
      </c>
      <c r="F2207" s="12" t="s">
        <v>1775</v>
      </c>
      <c r="G2207" s="12" t="s">
        <v>1743</v>
      </c>
      <c r="H2207" s="12" t="s">
        <v>1720</v>
      </c>
      <c r="I2207" s="12" t="s">
        <v>3351</v>
      </c>
      <c r="J2207" s="12">
        <v>0</v>
      </c>
      <c r="L2207" s="12" t="s">
        <v>5162</v>
      </c>
      <c r="M2207" s="12" t="s">
        <v>3118</v>
      </c>
    </row>
    <row r="2208" spans="1:13" x14ac:dyDescent="0.25">
      <c r="A2208" s="12">
        <v>18061</v>
      </c>
      <c r="B2208" s="12" t="s">
        <v>1415</v>
      </c>
      <c r="C2208" s="12" t="s">
        <v>52</v>
      </c>
      <c r="D2208" s="12" t="s">
        <v>1722</v>
      </c>
      <c r="E2208" s="12" t="s">
        <v>3128</v>
      </c>
      <c r="F2208" s="12" t="s">
        <v>1815</v>
      </c>
      <c r="G2208" s="12" t="s">
        <v>1816</v>
      </c>
      <c r="H2208" s="12" t="s">
        <v>1725</v>
      </c>
      <c r="I2208" s="12" t="s">
        <v>3116</v>
      </c>
      <c r="J2208" s="12">
        <v>0</v>
      </c>
      <c r="L2208" s="12" t="s">
        <v>3117</v>
      </c>
      <c r="M2208" s="12" t="s">
        <v>3118</v>
      </c>
    </row>
    <row r="2209" spans="1:13" x14ac:dyDescent="0.25">
      <c r="A2209" s="12">
        <v>38132</v>
      </c>
      <c r="B2209" s="12" t="s">
        <v>5179</v>
      </c>
      <c r="C2209" s="12" t="s">
        <v>21</v>
      </c>
      <c r="D2209" s="12" t="s">
        <v>1722</v>
      </c>
      <c r="E2209" s="12" t="s">
        <v>4309</v>
      </c>
      <c r="F2209" s="12" t="s">
        <v>1788</v>
      </c>
      <c r="G2209" s="12" t="s">
        <v>1762</v>
      </c>
      <c r="H2209" s="12" t="s">
        <v>1782</v>
      </c>
      <c r="I2209" s="12" t="s">
        <v>3116</v>
      </c>
      <c r="J2209" s="12">
        <v>0</v>
      </c>
      <c r="L2209" s="12" t="s">
        <v>5180</v>
      </c>
      <c r="M2209" s="12" t="s">
        <v>5181</v>
      </c>
    </row>
    <row r="2210" spans="1:13" x14ac:dyDescent="0.25">
      <c r="A2210" s="12">
        <v>18047</v>
      </c>
      <c r="B2210" s="12" t="s">
        <v>1679</v>
      </c>
      <c r="C2210" s="12" t="s">
        <v>380</v>
      </c>
      <c r="D2210" s="12" t="s">
        <v>1722</v>
      </c>
      <c r="E2210" s="12" t="s">
        <v>3128</v>
      </c>
      <c r="F2210" s="12" t="s">
        <v>2002</v>
      </c>
      <c r="G2210" s="12" t="s">
        <v>2003</v>
      </c>
      <c r="H2210" s="12" t="s">
        <v>1756</v>
      </c>
      <c r="I2210" s="12" t="s">
        <v>3129</v>
      </c>
      <c r="J2210" s="12">
        <v>0</v>
      </c>
      <c r="L2210" s="12" t="s">
        <v>4200</v>
      </c>
      <c r="M2210" s="12" t="s">
        <v>3118</v>
      </c>
    </row>
    <row r="2211" spans="1:13" x14ac:dyDescent="0.25">
      <c r="A2211" s="12">
        <v>18122</v>
      </c>
      <c r="B2211" s="12" t="s">
        <v>5182</v>
      </c>
      <c r="C2211" s="12" t="s">
        <v>76</v>
      </c>
      <c r="D2211" s="12" t="s">
        <v>1722</v>
      </c>
      <c r="E2211" s="12" t="s">
        <v>3128</v>
      </c>
      <c r="F2211" s="12" t="s">
        <v>1817</v>
      </c>
      <c r="G2211" s="12" t="s">
        <v>1816</v>
      </c>
      <c r="H2211" s="12" t="s">
        <v>1725</v>
      </c>
      <c r="I2211" s="12" t="s">
        <v>3116</v>
      </c>
      <c r="J2211" s="12">
        <v>0</v>
      </c>
      <c r="L2211" s="12" t="s">
        <v>5183</v>
      </c>
      <c r="M2211" s="12" t="s">
        <v>4166</v>
      </c>
    </row>
    <row r="2212" spans="1:13" x14ac:dyDescent="0.25">
      <c r="A2212" s="12">
        <v>47748</v>
      </c>
      <c r="B2212" s="12" t="s">
        <v>5184</v>
      </c>
      <c r="C2212" s="12" t="s">
        <v>76</v>
      </c>
      <c r="D2212" s="12" t="s">
        <v>1722</v>
      </c>
      <c r="E2212" s="12" t="s">
        <v>3139</v>
      </c>
      <c r="F2212" s="12" t="s">
        <v>1915</v>
      </c>
      <c r="G2212" s="12" t="s">
        <v>1878</v>
      </c>
      <c r="H2212" s="12" t="s">
        <v>1756</v>
      </c>
      <c r="I2212" s="12" t="s">
        <v>3129</v>
      </c>
      <c r="J2212" s="12">
        <v>0</v>
      </c>
      <c r="L2212" s="12" t="s">
        <v>3120</v>
      </c>
      <c r="M2212" s="12" t="s">
        <v>3118</v>
      </c>
    </row>
    <row r="2213" spans="1:13" x14ac:dyDescent="0.25">
      <c r="A2213" s="12">
        <v>18114</v>
      </c>
      <c r="B2213" s="12" t="s">
        <v>5185</v>
      </c>
      <c r="C2213" s="12" t="s">
        <v>76</v>
      </c>
      <c r="D2213" s="12" t="s">
        <v>1722</v>
      </c>
      <c r="E2213" s="12" t="s">
        <v>3146</v>
      </c>
      <c r="F2213" s="12" t="s">
        <v>1817</v>
      </c>
      <c r="G2213" s="12" t="s">
        <v>1816</v>
      </c>
      <c r="H2213" s="12" t="s">
        <v>1725</v>
      </c>
      <c r="I2213" s="12" t="s">
        <v>3116</v>
      </c>
      <c r="J2213" s="12">
        <v>0</v>
      </c>
      <c r="L2213" s="12" t="s">
        <v>3117</v>
      </c>
      <c r="M2213" s="12" t="s">
        <v>3118</v>
      </c>
    </row>
    <row r="2214" spans="1:13" x14ac:dyDescent="0.25">
      <c r="A2214" s="12">
        <v>18124</v>
      </c>
      <c r="B2214" s="12" t="s">
        <v>2094</v>
      </c>
      <c r="C2214" s="12" t="s">
        <v>76</v>
      </c>
      <c r="D2214" s="12" t="s">
        <v>1722</v>
      </c>
      <c r="E2214" s="12" t="s">
        <v>3128</v>
      </c>
      <c r="F2214" s="12" t="s">
        <v>1784</v>
      </c>
      <c r="G2214" s="12" t="s">
        <v>1785</v>
      </c>
      <c r="H2214" s="12" t="s">
        <v>1725</v>
      </c>
      <c r="I2214" s="12" t="s">
        <v>3116</v>
      </c>
      <c r="J2214" s="12">
        <v>0</v>
      </c>
      <c r="L2214" s="12" t="s">
        <v>5186</v>
      </c>
      <c r="M2214" s="12" t="s">
        <v>5187</v>
      </c>
    </row>
    <row r="2215" spans="1:13" x14ac:dyDescent="0.25">
      <c r="A2215" s="12">
        <v>18127</v>
      </c>
      <c r="B2215" s="12" t="s">
        <v>2470</v>
      </c>
      <c r="C2215" s="12" t="s">
        <v>27</v>
      </c>
      <c r="D2215" s="12" t="s">
        <v>1722</v>
      </c>
      <c r="E2215" s="12" t="s">
        <v>3125</v>
      </c>
      <c r="F2215" s="12" t="s">
        <v>1724</v>
      </c>
      <c r="G2215" s="12" t="s">
        <v>1726</v>
      </c>
      <c r="H2215" s="12" t="s">
        <v>1725</v>
      </c>
      <c r="I2215" s="12" t="s">
        <v>3116</v>
      </c>
      <c r="J2215" s="12">
        <v>0</v>
      </c>
      <c r="L2215" s="12" t="s">
        <v>3117</v>
      </c>
      <c r="M2215" s="12" t="s">
        <v>3118</v>
      </c>
    </row>
    <row r="2216" spans="1:13" x14ac:dyDescent="0.25">
      <c r="A2216" s="12">
        <v>18135</v>
      </c>
      <c r="B2216" s="12" t="s">
        <v>511</v>
      </c>
      <c r="C2216" s="12" t="s">
        <v>31</v>
      </c>
      <c r="D2216" s="12" t="s">
        <v>1722</v>
      </c>
      <c r="E2216" s="12" t="s">
        <v>3150</v>
      </c>
      <c r="F2216" s="12" t="s">
        <v>1761</v>
      </c>
      <c r="G2216" s="12" t="s">
        <v>1762</v>
      </c>
      <c r="H2216" s="12" t="s">
        <v>1782</v>
      </c>
      <c r="I2216" s="12" t="s">
        <v>1762</v>
      </c>
      <c r="J2216" s="12">
        <v>0</v>
      </c>
      <c r="L2216" s="12" t="s">
        <v>3117</v>
      </c>
      <c r="M2216" s="12" t="s">
        <v>3118</v>
      </c>
    </row>
    <row r="2217" spans="1:13" x14ac:dyDescent="0.25">
      <c r="A2217" s="12">
        <v>18141</v>
      </c>
      <c r="B2217" s="12" t="s">
        <v>5188</v>
      </c>
      <c r="C2217" s="12" t="s">
        <v>76</v>
      </c>
      <c r="D2217" s="12" t="s">
        <v>1722</v>
      </c>
      <c r="E2217" s="12" t="s">
        <v>3130</v>
      </c>
      <c r="F2217" s="12" t="s">
        <v>3990</v>
      </c>
      <c r="G2217" s="12" t="s">
        <v>1762</v>
      </c>
      <c r="H2217" s="12" t="s">
        <v>1782</v>
      </c>
      <c r="I2217" s="12" t="s">
        <v>1762</v>
      </c>
      <c r="J2217" s="12">
        <v>0</v>
      </c>
      <c r="L2217" s="12" t="s">
        <v>3329</v>
      </c>
      <c r="M2217" s="12" t="s">
        <v>3118</v>
      </c>
    </row>
    <row r="2218" spans="1:13" x14ac:dyDescent="0.25">
      <c r="A2218" s="12">
        <v>28924</v>
      </c>
      <c r="B2218" s="12" t="s">
        <v>512</v>
      </c>
      <c r="C2218" s="12" t="s">
        <v>27</v>
      </c>
      <c r="D2218" s="12" t="s">
        <v>1722</v>
      </c>
      <c r="E2218" s="12" t="s">
        <v>3239</v>
      </c>
      <c r="F2218" s="12" t="s">
        <v>1784</v>
      </c>
      <c r="G2218" s="12" t="s">
        <v>1785</v>
      </c>
      <c r="H2218" s="12" t="s">
        <v>1725</v>
      </c>
      <c r="I2218" s="12" t="s">
        <v>3116</v>
      </c>
      <c r="J2218" s="12">
        <v>0</v>
      </c>
      <c r="L2218" s="12" t="s">
        <v>3117</v>
      </c>
      <c r="M2218" s="12" t="s">
        <v>3118</v>
      </c>
    </row>
    <row r="2219" spans="1:13" x14ac:dyDescent="0.25">
      <c r="A2219" s="12">
        <v>44674</v>
      </c>
      <c r="B2219" s="12" t="s">
        <v>5189</v>
      </c>
      <c r="C2219" s="12" t="s">
        <v>21</v>
      </c>
      <c r="D2219" s="12" t="s">
        <v>1722</v>
      </c>
      <c r="E2219" s="12" t="s">
        <v>3115</v>
      </c>
      <c r="F2219" s="12" t="s">
        <v>1807</v>
      </c>
      <c r="G2219" s="12" t="s">
        <v>1762</v>
      </c>
      <c r="H2219" s="12" t="s">
        <v>1782</v>
      </c>
      <c r="I2219" s="12" t="s">
        <v>1762</v>
      </c>
      <c r="J2219" s="12">
        <v>0</v>
      </c>
      <c r="L2219" s="12" t="s">
        <v>3127</v>
      </c>
      <c r="M2219" s="12" t="s">
        <v>3118</v>
      </c>
    </row>
    <row r="2220" spans="1:13" x14ac:dyDescent="0.25">
      <c r="A2220" s="12">
        <v>18155</v>
      </c>
      <c r="B2220" s="12" t="s">
        <v>5190</v>
      </c>
      <c r="C2220" s="12" t="s">
        <v>27</v>
      </c>
      <c r="D2220" s="12" t="s">
        <v>1722</v>
      </c>
      <c r="E2220" s="12" t="s">
        <v>3218</v>
      </c>
      <c r="F2220" s="12" t="s">
        <v>1791</v>
      </c>
      <c r="G2220" s="12" t="s">
        <v>1792</v>
      </c>
      <c r="H2220" s="12" t="s">
        <v>1822</v>
      </c>
      <c r="I2220" s="12" t="s">
        <v>3126</v>
      </c>
      <c r="J2220" s="12">
        <v>0</v>
      </c>
      <c r="L2220" s="12" t="s">
        <v>3117</v>
      </c>
      <c r="M2220" s="12" t="s">
        <v>3118</v>
      </c>
    </row>
    <row r="2221" spans="1:13" x14ac:dyDescent="0.25">
      <c r="A2221" s="12">
        <v>18156</v>
      </c>
      <c r="B2221" s="12" t="s">
        <v>5191</v>
      </c>
      <c r="C2221" s="12" t="s">
        <v>59</v>
      </c>
      <c r="D2221" s="12" t="s">
        <v>1722</v>
      </c>
      <c r="E2221" s="12" t="s">
        <v>3218</v>
      </c>
      <c r="F2221" s="12" t="s">
        <v>2264</v>
      </c>
      <c r="G2221" s="12" t="s">
        <v>1754</v>
      </c>
      <c r="H2221" s="12" t="s">
        <v>1753</v>
      </c>
      <c r="I2221" s="12" t="s">
        <v>3116</v>
      </c>
      <c r="J2221" s="12">
        <v>0</v>
      </c>
      <c r="L2221" s="12" t="s">
        <v>3178</v>
      </c>
      <c r="M2221" s="12" t="s">
        <v>3118</v>
      </c>
    </row>
    <row r="2222" spans="1:13" x14ac:dyDescent="0.25">
      <c r="A2222" s="12">
        <v>22331</v>
      </c>
      <c r="B2222" s="12" t="s">
        <v>1421</v>
      </c>
      <c r="C2222" s="12" t="s">
        <v>27</v>
      </c>
      <c r="D2222" s="12" t="s">
        <v>1722</v>
      </c>
      <c r="E2222" s="12" t="s">
        <v>3146</v>
      </c>
      <c r="F2222" s="12" t="s">
        <v>1784</v>
      </c>
      <c r="G2222" s="12" t="s">
        <v>1785</v>
      </c>
      <c r="H2222" s="12" t="s">
        <v>1725</v>
      </c>
      <c r="I2222" s="12" t="s">
        <v>3116</v>
      </c>
      <c r="J2222" s="12">
        <v>0</v>
      </c>
      <c r="L2222" s="12" t="s">
        <v>3171</v>
      </c>
      <c r="M2222" s="12" t="s">
        <v>3118</v>
      </c>
    </row>
    <row r="2223" spans="1:13" x14ac:dyDescent="0.25">
      <c r="A2223" s="12">
        <v>18170</v>
      </c>
      <c r="B2223" s="12" t="s">
        <v>513</v>
      </c>
      <c r="C2223" s="12" t="s">
        <v>59</v>
      </c>
      <c r="D2223" s="12" t="s">
        <v>1722</v>
      </c>
      <c r="E2223" s="12" t="s">
        <v>3121</v>
      </c>
      <c r="F2223" s="12" t="s">
        <v>1817</v>
      </c>
      <c r="G2223" s="12" t="s">
        <v>1816</v>
      </c>
      <c r="H2223" s="12" t="s">
        <v>1725</v>
      </c>
      <c r="I2223" s="12" t="s">
        <v>3116</v>
      </c>
      <c r="J2223" s="12">
        <v>0</v>
      </c>
      <c r="L2223" s="12" t="s">
        <v>3178</v>
      </c>
      <c r="M2223" s="12" t="s">
        <v>3118</v>
      </c>
    </row>
    <row r="2224" spans="1:13" x14ac:dyDescent="0.25">
      <c r="A2224" s="12">
        <v>56294</v>
      </c>
      <c r="B2224" s="12" t="s">
        <v>5192</v>
      </c>
      <c r="C2224" s="12" t="s">
        <v>84</v>
      </c>
      <c r="D2224" s="12" t="s">
        <v>1722</v>
      </c>
      <c r="E2224" s="12" t="s">
        <v>3130</v>
      </c>
      <c r="F2224" s="12" t="s">
        <v>1787</v>
      </c>
      <c r="G2224" s="12" t="s">
        <v>1721</v>
      </c>
      <c r="H2224" s="12" t="s">
        <v>1720</v>
      </c>
      <c r="I2224" s="12" t="s">
        <v>3116</v>
      </c>
      <c r="J2224" s="12">
        <v>0</v>
      </c>
      <c r="L2224" s="12" t="s">
        <v>3300</v>
      </c>
      <c r="M2224" s="12" t="s">
        <v>3118</v>
      </c>
    </row>
    <row r="2225" spans="1:13" x14ac:dyDescent="0.25">
      <c r="A2225" s="12">
        <v>18169</v>
      </c>
      <c r="B2225" s="12" t="s">
        <v>1422</v>
      </c>
      <c r="C2225" s="12" t="s">
        <v>27</v>
      </c>
      <c r="D2225" s="12" t="s">
        <v>1722</v>
      </c>
      <c r="E2225" s="12" t="s">
        <v>3128</v>
      </c>
      <c r="F2225" s="12" t="s">
        <v>1984</v>
      </c>
      <c r="G2225" s="12" t="s">
        <v>1816</v>
      </c>
      <c r="H2225" s="12" t="s">
        <v>1725</v>
      </c>
      <c r="I2225" s="12" t="s">
        <v>3116</v>
      </c>
      <c r="J2225" s="12">
        <v>0</v>
      </c>
      <c r="L2225" s="12" t="s">
        <v>3117</v>
      </c>
      <c r="M2225" s="12" t="s">
        <v>3118</v>
      </c>
    </row>
    <row r="2226" spans="1:13" x14ac:dyDescent="0.25">
      <c r="A2226" s="12">
        <v>21129</v>
      </c>
      <c r="B2226" s="12" t="s">
        <v>2500</v>
      </c>
      <c r="C2226" s="12" t="s">
        <v>208</v>
      </c>
      <c r="D2226" s="12" t="s">
        <v>1722</v>
      </c>
      <c r="E2226" s="12" t="s">
        <v>3128</v>
      </c>
      <c r="F2226" s="12" t="s">
        <v>1815</v>
      </c>
      <c r="G2226" s="12" t="s">
        <v>1816</v>
      </c>
      <c r="H2226" s="12" t="s">
        <v>1725</v>
      </c>
      <c r="I2226" s="12" t="s">
        <v>3116</v>
      </c>
      <c r="J2226" s="12">
        <v>0</v>
      </c>
      <c r="L2226" s="12" t="s">
        <v>3117</v>
      </c>
      <c r="M2226" s="12" t="s">
        <v>3118</v>
      </c>
    </row>
    <row r="2227" spans="1:13" x14ac:dyDescent="0.25">
      <c r="A2227" s="12">
        <v>827525</v>
      </c>
      <c r="B2227" s="12" t="s">
        <v>5193</v>
      </c>
      <c r="C2227" s="12" t="s">
        <v>59</v>
      </c>
      <c r="D2227" s="12" t="s">
        <v>1722</v>
      </c>
      <c r="E2227" s="12" t="s">
        <v>3134</v>
      </c>
      <c r="F2227" s="12" t="s">
        <v>1738</v>
      </c>
      <c r="G2227" s="12" t="s">
        <v>1739</v>
      </c>
      <c r="H2227" s="12" t="s">
        <v>1720</v>
      </c>
      <c r="I2227" s="12" t="s">
        <v>3232</v>
      </c>
      <c r="J2227" s="12">
        <v>0</v>
      </c>
      <c r="L2227" s="12" t="s">
        <v>3524</v>
      </c>
      <c r="M2227" s="12" t="s">
        <v>3118</v>
      </c>
    </row>
    <row r="2228" spans="1:13" x14ac:dyDescent="0.25">
      <c r="A2228" s="12">
        <v>21154</v>
      </c>
      <c r="B2228" s="12" t="s">
        <v>1423</v>
      </c>
      <c r="C2228" s="12" t="s">
        <v>208</v>
      </c>
      <c r="D2228" s="12" t="s">
        <v>1722</v>
      </c>
      <c r="E2228" s="12" t="s">
        <v>3146</v>
      </c>
      <c r="F2228" s="12" t="s">
        <v>1815</v>
      </c>
      <c r="G2228" s="12" t="s">
        <v>1816</v>
      </c>
      <c r="H2228" s="12" t="s">
        <v>1725</v>
      </c>
      <c r="I2228" s="12" t="s">
        <v>3116</v>
      </c>
      <c r="J2228" s="12">
        <v>0</v>
      </c>
      <c r="L2228" s="12" t="s">
        <v>5194</v>
      </c>
      <c r="M2228" s="12" t="s">
        <v>5195</v>
      </c>
    </row>
    <row r="2229" spans="1:13" x14ac:dyDescent="0.25">
      <c r="A2229" s="12">
        <v>21142</v>
      </c>
      <c r="B2229" s="12" t="s">
        <v>5196</v>
      </c>
      <c r="C2229" s="12" t="s">
        <v>208</v>
      </c>
      <c r="D2229" s="12" t="s">
        <v>1722</v>
      </c>
      <c r="E2229" s="12" t="s">
        <v>3119</v>
      </c>
      <c r="F2229" s="12" t="s">
        <v>2011</v>
      </c>
      <c r="G2229" s="12" t="s">
        <v>1975</v>
      </c>
      <c r="H2229" s="12" t="s">
        <v>1782</v>
      </c>
      <c r="I2229" s="12" t="s">
        <v>3116</v>
      </c>
      <c r="J2229" s="12">
        <v>0</v>
      </c>
      <c r="L2229" s="12" t="s">
        <v>3122</v>
      </c>
      <c r="M2229" s="12" t="s">
        <v>3118</v>
      </c>
    </row>
    <row r="2230" spans="1:13" x14ac:dyDescent="0.25">
      <c r="A2230" s="12">
        <v>48137</v>
      </c>
      <c r="B2230" s="12" t="s">
        <v>5197</v>
      </c>
      <c r="C2230" s="12" t="s">
        <v>84</v>
      </c>
      <c r="D2230" s="12" t="s">
        <v>1722</v>
      </c>
      <c r="E2230" s="12" t="s">
        <v>3124</v>
      </c>
      <c r="F2230" s="12" t="s">
        <v>1771</v>
      </c>
      <c r="G2230" s="12" t="s">
        <v>1721</v>
      </c>
      <c r="H2230" s="12" t="s">
        <v>1720</v>
      </c>
      <c r="I2230" s="12" t="s">
        <v>3116</v>
      </c>
      <c r="J2230" s="12">
        <v>0</v>
      </c>
      <c r="M2230" s="12" t="s">
        <v>3118</v>
      </c>
    </row>
    <row r="2231" spans="1:13" x14ac:dyDescent="0.25">
      <c r="A2231" s="12">
        <v>18266</v>
      </c>
      <c r="B2231" s="12" t="s">
        <v>2093</v>
      </c>
      <c r="C2231" s="12" t="s">
        <v>59</v>
      </c>
      <c r="D2231" s="12" t="s">
        <v>1722</v>
      </c>
      <c r="E2231" s="12" t="s">
        <v>3274</v>
      </c>
      <c r="F2231" s="12" t="s">
        <v>1995</v>
      </c>
      <c r="G2231" s="12" t="s">
        <v>1765</v>
      </c>
      <c r="H2231" s="12" t="s">
        <v>1764</v>
      </c>
      <c r="I2231" s="12" t="s">
        <v>3116</v>
      </c>
      <c r="J2231" s="12">
        <v>0</v>
      </c>
      <c r="L2231" s="12" t="s">
        <v>5198</v>
      </c>
      <c r="M2231" s="12" t="s">
        <v>5199</v>
      </c>
    </row>
    <row r="2232" spans="1:13" x14ac:dyDescent="0.25">
      <c r="A2232" s="12">
        <v>63555</v>
      </c>
      <c r="B2232" s="12" t="s">
        <v>5200</v>
      </c>
      <c r="C2232" s="12" t="s">
        <v>59</v>
      </c>
      <c r="D2232" s="12" t="s">
        <v>1722</v>
      </c>
      <c r="E2232" s="12" t="s">
        <v>3124</v>
      </c>
      <c r="F2232" s="12" t="s">
        <v>1871</v>
      </c>
      <c r="G2232" s="12" t="s">
        <v>1765</v>
      </c>
      <c r="H2232" s="12" t="s">
        <v>1764</v>
      </c>
      <c r="I2232" s="12" t="s">
        <v>3116</v>
      </c>
      <c r="J2232" s="12">
        <v>0</v>
      </c>
      <c r="L2232" s="12" t="s">
        <v>3524</v>
      </c>
      <c r="M2232" s="12" t="s">
        <v>3118</v>
      </c>
    </row>
    <row r="2233" spans="1:13" x14ac:dyDescent="0.25">
      <c r="A2233" s="12">
        <v>56394</v>
      </c>
      <c r="B2233" s="12" t="s">
        <v>5201</v>
      </c>
      <c r="C2233" s="12" t="s">
        <v>59</v>
      </c>
      <c r="D2233" s="12" t="s">
        <v>1722</v>
      </c>
      <c r="E2233" s="12" t="s">
        <v>3218</v>
      </c>
      <c r="F2233" s="12" t="s">
        <v>1910</v>
      </c>
      <c r="G2233" s="12" t="s">
        <v>1765</v>
      </c>
      <c r="H2233" s="12" t="s">
        <v>1764</v>
      </c>
      <c r="I2233" s="12" t="s">
        <v>3116</v>
      </c>
      <c r="J2233" s="12">
        <v>0</v>
      </c>
      <c r="L2233" s="12" t="s">
        <v>3524</v>
      </c>
      <c r="M2233" s="12" t="s">
        <v>3118</v>
      </c>
    </row>
    <row r="2234" spans="1:13" x14ac:dyDescent="0.25">
      <c r="A2234" s="12">
        <v>56393</v>
      </c>
      <c r="B2234" s="12" t="s">
        <v>5202</v>
      </c>
      <c r="C2234" s="12" t="s">
        <v>59</v>
      </c>
      <c r="D2234" s="12" t="s">
        <v>1722</v>
      </c>
      <c r="E2234" s="12" t="s">
        <v>3139</v>
      </c>
      <c r="F2234" s="12" t="s">
        <v>1871</v>
      </c>
      <c r="G2234" s="12" t="s">
        <v>1765</v>
      </c>
      <c r="H2234" s="12" t="s">
        <v>1764</v>
      </c>
      <c r="I2234" s="12" t="s">
        <v>3116</v>
      </c>
      <c r="J2234" s="12">
        <v>0</v>
      </c>
      <c r="M2234" s="12" t="s">
        <v>3118</v>
      </c>
    </row>
    <row r="2235" spans="1:13" x14ac:dyDescent="0.25">
      <c r="A2235" s="12">
        <v>18277</v>
      </c>
      <c r="B2235" s="12" t="s">
        <v>514</v>
      </c>
      <c r="C2235" s="12" t="s">
        <v>78</v>
      </c>
      <c r="D2235" s="12" t="s">
        <v>1722</v>
      </c>
      <c r="E2235" s="12" t="s">
        <v>3128</v>
      </c>
      <c r="F2235" s="12" t="s">
        <v>1784</v>
      </c>
      <c r="G2235" s="12" t="s">
        <v>1785</v>
      </c>
      <c r="H2235" s="12" t="s">
        <v>1725</v>
      </c>
      <c r="I2235" s="12" t="s">
        <v>3116</v>
      </c>
      <c r="J2235" s="12">
        <v>0</v>
      </c>
      <c r="L2235" s="12" t="s">
        <v>3122</v>
      </c>
      <c r="M2235" s="12" t="s">
        <v>3118</v>
      </c>
    </row>
    <row r="2236" spans="1:13" x14ac:dyDescent="0.25">
      <c r="A2236" s="12">
        <v>18280</v>
      </c>
      <c r="B2236" s="12" t="s">
        <v>1425</v>
      </c>
      <c r="C2236" s="12" t="s">
        <v>78</v>
      </c>
      <c r="D2236" s="12" t="s">
        <v>1722</v>
      </c>
      <c r="E2236" s="12" t="s">
        <v>3128</v>
      </c>
      <c r="F2236" s="12" t="s">
        <v>1979</v>
      </c>
      <c r="G2236" s="12" t="s">
        <v>1721</v>
      </c>
      <c r="H2236" s="12" t="s">
        <v>1720</v>
      </c>
      <c r="I2236" s="12" t="s">
        <v>3116</v>
      </c>
      <c r="J2236" s="12">
        <v>0</v>
      </c>
      <c r="L2236" s="12" t="s">
        <v>3177</v>
      </c>
      <c r="M2236" s="12" t="s">
        <v>3118</v>
      </c>
    </row>
    <row r="2237" spans="1:13" x14ac:dyDescent="0.25">
      <c r="A2237" s="12">
        <v>18292</v>
      </c>
      <c r="B2237" s="12" t="s">
        <v>1426</v>
      </c>
      <c r="C2237" s="12" t="s">
        <v>59</v>
      </c>
      <c r="D2237" s="12" t="s">
        <v>1722</v>
      </c>
      <c r="E2237" s="12" t="s">
        <v>3218</v>
      </c>
      <c r="F2237" s="12" t="s">
        <v>1771</v>
      </c>
      <c r="G2237" s="12" t="s">
        <v>1721</v>
      </c>
      <c r="H2237" s="12" t="s">
        <v>1720</v>
      </c>
      <c r="I2237" s="12" t="s">
        <v>3116</v>
      </c>
      <c r="J2237" s="12">
        <v>0</v>
      </c>
      <c r="L2237" s="12" t="s">
        <v>3826</v>
      </c>
      <c r="M2237" s="12" t="s">
        <v>3118</v>
      </c>
    </row>
    <row r="2238" spans="1:13" x14ac:dyDescent="0.25">
      <c r="A2238" s="12">
        <v>828648</v>
      </c>
      <c r="B2238" s="12" t="s">
        <v>5203</v>
      </c>
      <c r="C2238" s="12" t="s">
        <v>59</v>
      </c>
      <c r="D2238" s="12" t="s">
        <v>1722</v>
      </c>
      <c r="E2238" s="12" t="s">
        <v>3124</v>
      </c>
      <c r="F2238" s="12" t="s">
        <v>1728</v>
      </c>
      <c r="G2238" s="12" t="s">
        <v>1729</v>
      </c>
      <c r="H2238" s="12" t="s">
        <v>1720</v>
      </c>
      <c r="I2238" s="12" t="s">
        <v>3116</v>
      </c>
      <c r="J2238" s="12">
        <v>0</v>
      </c>
      <c r="L2238" s="12" t="s">
        <v>5204</v>
      </c>
      <c r="M2238" s="12" t="s">
        <v>5205</v>
      </c>
    </row>
    <row r="2239" spans="1:13" x14ac:dyDescent="0.25">
      <c r="A2239" s="12">
        <v>51264</v>
      </c>
      <c r="B2239" s="12" t="s">
        <v>1427</v>
      </c>
      <c r="C2239" s="12" t="s">
        <v>59</v>
      </c>
      <c r="D2239" s="12" t="s">
        <v>1722</v>
      </c>
      <c r="E2239" s="12" t="s">
        <v>3121</v>
      </c>
      <c r="F2239" s="12" t="s">
        <v>1862</v>
      </c>
      <c r="G2239" s="12" t="s">
        <v>1765</v>
      </c>
      <c r="H2239" s="12" t="s">
        <v>1764</v>
      </c>
      <c r="I2239" s="12" t="s">
        <v>3116</v>
      </c>
      <c r="J2239" s="12">
        <v>0</v>
      </c>
      <c r="L2239" s="12" t="s">
        <v>3216</v>
      </c>
      <c r="M2239" s="12" t="s">
        <v>3118</v>
      </c>
    </row>
    <row r="2240" spans="1:13" x14ac:dyDescent="0.25">
      <c r="A2240" s="12">
        <v>18316</v>
      </c>
      <c r="B2240" s="12" t="s">
        <v>679</v>
      </c>
      <c r="C2240" s="12" t="s">
        <v>59</v>
      </c>
      <c r="D2240" s="12" t="s">
        <v>1722</v>
      </c>
      <c r="E2240" s="12" t="s">
        <v>3172</v>
      </c>
      <c r="F2240" s="12" t="s">
        <v>1759</v>
      </c>
      <c r="G2240" s="12" t="s">
        <v>1760</v>
      </c>
      <c r="H2240" s="12" t="s">
        <v>1753</v>
      </c>
      <c r="I2240" s="12" t="s">
        <v>3116</v>
      </c>
      <c r="J2240" s="12">
        <v>0</v>
      </c>
      <c r="L2240" s="12" t="s">
        <v>3382</v>
      </c>
      <c r="M2240" s="12" t="s">
        <v>3118</v>
      </c>
    </row>
    <row r="2241" spans="1:13" x14ac:dyDescent="0.25">
      <c r="A2241" s="12">
        <v>57486</v>
      </c>
      <c r="B2241" s="12" t="s">
        <v>5206</v>
      </c>
      <c r="C2241" s="12" t="s">
        <v>59</v>
      </c>
      <c r="D2241" s="12" t="s">
        <v>1722</v>
      </c>
      <c r="E2241" s="12" t="s">
        <v>3119</v>
      </c>
      <c r="F2241" s="12" t="s">
        <v>1730</v>
      </c>
      <c r="G2241" s="12" t="s">
        <v>1731</v>
      </c>
      <c r="H2241" s="12" t="s">
        <v>1720</v>
      </c>
      <c r="I2241" s="12" t="s">
        <v>3116</v>
      </c>
      <c r="J2241" s="12">
        <v>0</v>
      </c>
      <c r="L2241" s="12" t="s">
        <v>5207</v>
      </c>
      <c r="M2241" s="12" t="s">
        <v>5208</v>
      </c>
    </row>
    <row r="2242" spans="1:13" x14ac:dyDescent="0.25">
      <c r="A2242" s="12">
        <v>18301</v>
      </c>
      <c r="B2242" s="12" t="s">
        <v>5209</v>
      </c>
      <c r="C2242" s="12" t="s">
        <v>31</v>
      </c>
      <c r="D2242" s="12" t="s">
        <v>1722</v>
      </c>
      <c r="E2242" s="12" t="s">
        <v>3227</v>
      </c>
      <c r="F2242" s="12" t="s">
        <v>1821</v>
      </c>
      <c r="G2242" s="12" t="s">
        <v>1823</v>
      </c>
      <c r="H2242" s="12" t="s">
        <v>1822</v>
      </c>
      <c r="I2242" s="12" t="s">
        <v>3116</v>
      </c>
      <c r="J2242" s="12">
        <v>0</v>
      </c>
      <c r="L2242" s="12" t="s">
        <v>3122</v>
      </c>
      <c r="M2242" s="12" t="s">
        <v>3118</v>
      </c>
    </row>
    <row r="2243" spans="1:13" x14ac:dyDescent="0.25">
      <c r="A2243" s="12">
        <v>31464</v>
      </c>
      <c r="B2243" s="12" t="s">
        <v>5210</v>
      </c>
      <c r="C2243" s="12" t="s">
        <v>21</v>
      </c>
      <c r="D2243" s="12" t="s">
        <v>1722</v>
      </c>
      <c r="E2243" s="12" t="s">
        <v>3168</v>
      </c>
      <c r="F2243" s="12" t="s">
        <v>1784</v>
      </c>
      <c r="G2243" s="12" t="s">
        <v>1785</v>
      </c>
      <c r="H2243" s="12" t="s">
        <v>1725</v>
      </c>
      <c r="I2243" s="12" t="s">
        <v>3116</v>
      </c>
      <c r="J2243" s="12">
        <v>0</v>
      </c>
      <c r="L2243" s="12" t="s">
        <v>3127</v>
      </c>
      <c r="M2243" s="12" t="s">
        <v>3118</v>
      </c>
    </row>
    <row r="2244" spans="1:13" x14ac:dyDescent="0.25">
      <c r="A2244" s="12">
        <v>828098</v>
      </c>
      <c r="B2244" s="12" t="s">
        <v>1779</v>
      </c>
      <c r="C2244" s="12" t="s">
        <v>59</v>
      </c>
      <c r="D2244" s="12" t="s">
        <v>1722</v>
      </c>
      <c r="E2244" s="12" t="s">
        <v>3124</v>
      </c>
      <c r="F2244" s="12" t="s">
        <v>1738</v>
      </c>
      <c r="G2244" s="12" t="s">
        <v>1739</v>
      </c>
      <c r="H2244" s="12" t="s">
        <v>1720</v>
      </c>
      <c r="I2244" s="12" t="s">
        <v>3232</v>
      </c>
      <c r="J2244" s="12">
        <v>0</v>
      </c>
      <c r="L2244" s="12" t="s">
        <v>3117</v>
      </c>
      <c r="M2244" s="12" t="s">
        <v>3118</v>
      </c>
    </row>
    <row r="2245" spans="1:13" x14ac:dyDescent="0.25">
      <c r="A2245" s="12">
        <v>57487</v>
      </c>
      <c r="B2245" s="12" t="s">
        <v>515</v>
      </c>
      <c r="C2245" s="12" t="s">
        <v>59</v>
      </c>
      <c r="D2245" s="12" t="s">
        <v>1722</v>
      </c>
      <c r="E2245" s="12" t="s">
        <v>3124</v>
      </c>
      <c r="F2245" s="12" t="s">
        <v>1775</v>
      </c>
      <c r="G2245" s="12" t="s">
        <v>1743</v>
      </c>
      <c r="H2245" s="12" t="s">
        <v>1720</v>
      </c>
      <c r="I2245" s="12" t="s">
        <v>3351</v>
      </c>
      <c r="J2245" s="12">
        <v>0</v>
      </c>
      <c r="L2245" s="12" t="s">
        <v>3216</v>
      </c>
      <c r="M2245" s="12" t="s">
        <v>3118</v>
      </c>
    </row>
    <row r="2246" spans="1:13" x14ac:dyDescent="0.25">
      <c r="A2246" s="12">
        <v>3546</v>
      </c>
      <c r="B2246" s="12" t="s">
        <v>1432</v>
      </c>
      <c r="C2246" s="12" t="s">
        <v>27</v>
      </c>
      <c r="D2246" s="12" t="s">
        <v>1722</v>
      </c>
      <c r="E2246" s="12" t="s">
        <v>3146</v>
      </c>
      <c r="F2246" s="12" t="s">
        <v>2010</v>
      </c>
      <c r="G2246" s="12" t="s">
        <v>1823</v>
      </c>
      <c r="H2246" s="12" t="s">
        <v>1822</v>
      </c>
      <c r="I2246" s="12" t="s">
        <v>3116</v>
      </c>
      <c r="J2246" s="12">
        <v>0</v>
      </c>
      <c r="L2246" s="12" t="s">
        <v>3117</v>
      </c>
      <c r="M2246" s="12" t="s">
        <v>3118</v>
      </c>
    </row>
    <row r="2247" spans="1:13" x14ac:dyDescent="0.25">
      <c r="A2247" s="12">
        <v>18320</v>
      </c>
      <c r="B2247" s="12" t="s">
        <v>516</v>
      </c>
      <c r="C2247" s="12" t="s">
        <v>27</v>
      </c>
      <c r="D2247" s="12" t="s">
        <v>1722</v>
      </c>
      <c r="E2247" s="12" t="s">
        <v>3172</v>
      </c>
      <c r="F2247" s="12" t="s">
        <v>1986</v>
      </c>
      <c r="G2247" s="12" t="s">
        <v>1987</v>
      </c>
      <c r="H2247" s="12" t="s">
        <v>1822</v>
      </c>
      <c r="I2247" s="12" t="s">
        <v>3116</v>
      </c>
      <c r="J2247" s="12">
        <v>0</v>
      </c>
      <c r="L2247" s="12" t="s">
        <v>3247</v>
      </c>
      <c r="M2247" s="12" t="s">
        <v>3118</v>
      </c>
    </row>
    <row r="2248" spans="1:13" x14ac:dyDescent="0.25">
      <c r="A2248" s="12">
        <v>53746</v>
      </c>
      <c r="B2248" s="12" t="s">
        <v>5211</v>
      </c>
      <c r="C2248" s="12" t="s">
        <v>39</v>
      </c>
      <c r="D2248" s="12" t="s">
        <v>1722</v>
      </c>
      <c r="E2248" s="12" t="s">
        <v>3124</v>
      </c>
      <c r="F2248" s="12" t="s">
        <v>1974</v>
      </c>
      <c r="G2248" s="12" t="s">
        <v>1975</v>
      </c>
      <c r="H2248" s="12" t="s">
        <v>1782</v>
      </c>
      <c r="I2248" s="12" t="s">
        <v>3116</v>
      </c>
      <c r="J2248" s="12">
        <v>0</v>
      </c>
      <c r="L2248" s="12" t="s">
        <v>3117</v>
      </c>
      <c r="M2248" s="12" t="s">
        <v>3118</v>
      </c>
    </row>
    <row r="2249" spans="1:13" x14ac:dyDescent="0.25">
      <c r="A2249" s="12">
        <v>18288</v>
      </c>
      <c r="B2249" s="12" t="s">
        <v>1433</v>
      </c>
      <c r="C2249" s="12" t="s">
        <v>252</v>
      </c>
      <c r="D2249" s="12" t="s">
        <v>1722</v>
      </c>
      <c r="E2249" s="12" t="s">
        <v>3282</v>
      </c>
      <c r="F2249" s="12" t="s">
        <v>1811</v>
      </c>
      <c r="G2249" s="12" t="s">
        <v>1762</v>
      </c>
      <c r="H2249" s="12" t="s">
        <v>1782</v>
      </c>
      <c r="I2249" s="12" t="s">
        <v>1762</v>
      </c>
      <c r="J2249" s="12">
        <v>0</v>
      </c>
      <c r="L2249" s="12" t="s">
        <v>5212</v>
      </c>
      <c r="M2249" s="12" t="s">
        <v>5213</v>
      </c>
    </row>
    <row r="2250" spans="1:13" x14ac:dyDescent="0.25">
      <c r="A2250" s="12">
        <v>18284</v>
      </c>
      <c r="B2250" s="12" t="s">
        <v>517</v>
      </c>
      <c r="C2250" s="12" t="s">
        <v>252</v>
      </c>
      <c r="D2250" s="12" t="s">
        <v>1722</v>
      </c>
      <c r="E2250" s="12" t="s">
        <v>3146</v>
      </c>
      <c r="F2250" s="12" t="s">
        <v>1869</v>
      </c>
      <c r="G2250" s="12" t="s">
        <v>1785</v>
      </c>
      <c r="H2250" s="12" t="s">
        <v>1725</v>
      </c>
      <c r="I2250" s="12" t="s">
        <v>3116</v>
      </c>
      <c r="J2250" s="12">
        <v>0</v>
      </c>
      <c r="L2250" s="12" t="s">
        <v>3245</v>
      </c>
      <c r="M2250" s="12" t="s">
        <v>3118</v>
      </c>
    </row>
    <row r="2251" spans="1:13" x14ac:dyDescent="0.25">
      <c r="A2251" s="12">
        <v>18287</v>
      </c>
      <c r="B2251" s="12" t="s">
        <v>1434</v>
      </c>
      <c r="C2251" s="12" t="s">
        <v>252</v>
      </c>
      <c r="D2251" s="12" t="s">
        <v>1722</v>
      </c>
      <c r="E2251" s="12" t="s">
        <v>3119</v>
      </c>
      <c r="F2251" s="12" t="s">
        <v>1836</v>
      </c>
      <c r="G2251" s="12" t="s">
        <v>1837</v>
      </c>
      <c r="H2251" s="12" t="s">
        <v>1725</v>
      </c>
      <c r="I2251" s="12" t="s">
        <v>3116</v>
      </c>
      <c r="J2251" s="12">
        <v>0</v>
      </c>
      <c r="L2251" s="12" t="s">
        <v>3329</v>
      </c>
      <c r="M2251" s="12" t="s">
        <v>3118</v>
      </c>
    </row>
    <row r="2252" spans="1:13" x14ac:dyDescent="0.25">
      <c r="A2252" s="12">
        <v>32014</v>
      </c>
      <c r="B2252" s="12" t="s">
        <v>518</v>
      </c>
      <c r="C2252" s="12" t="s">
        <v>252</v>
      </c>
      <c r="D2252" s="12" t="s">
        <v>1722</v>
      </c>
      <c r="E2252" s="12" t="s">
        <v>3121</v>
      </c>
      <c r="F2252" s="12" t="s">
        <v>2005</v>
      </c>
      <c r="G2252" s="12" t="s">
        <v>1849</v>
      </c>
      <c r="H2252" s="12" t="s">
        <v>1819</v>
      </c>
      <c r="I2252" s="12" t="s">
        <v>3340</v>
      </c>
      <c r="J2252" s="12">
        <v>0</v>
      </c>
      <c r="L2252" s="12" t="s">
        <v>3117</v>
      </c>
      <c r="M2252" s="12" t="s">
        <v>3118</v>
      </c>
    </row>
    <row r="2253" spans="1:13" x14ac:dyDescent="0.25">
      <c r="A2253" s="12">
        <v>18285</v>
      </c>
      <c r="B2253" s="12" t="s">
        <v>2092</v>
      </c>
      <c r="C2253" s="12" t="s">
        <v>252</v>
      </c>
      <c r="D2253" s="12" t="s">
        <v>1722</v>
      </c>
      <c r="E2253" s="12" t="s">
        <v>3121</v>
      </c>
      <c r="F2253" s="12" t="s">
        <v>1738</v>
      </c>
      <c r="G2253" s="12" t="s">
        <v>1739</v>
      </c>
      <c r="H2253" s="12" t="s">
        <v>1720</v>
      </c>
      <c r="I2253" s="12" t="s">
        <v>3232</v>
      </c>
      <c r="J2253" s="12">
        <v>0</v>
      </c>
      <c r="L2253" s="12" t="s">
        <v>5214</v>
      </c>
      <c r="M2253" s="12" t="s">
        <v>3118</v>
      </c>
    </row>
    <row r="2254" spans="1:13" x14ac:dyDescent="0.25">
      <c r="A2254" s="12">
        <v>18286</v>
      </c>
      <c r="B2254" s="12" t="s">
        <v>5215</v>
      </c>
      <c r="C2254" s="12" t="s">
        <v>252</v>
      </c>
      <c r="D2254" s="12" t="s">
        <v>1722</v>
      </c>
      <c r="E2254" s="12" t="s">
        <v>3218</v>
      </c>
      <c r="F2254" s="12" t="s">
        <v>1830</v>
      </c>
      <c r="G2254" s="12" t="s">
        <v>1831</v>
      </c>
      <c r="H2254" s="12" t="s">
        <v>1827</v>
      </c>
      <c r="I2254" s="12" t="s">
        <v>3131</v>
      </c>
      <c r="J2254" s="12">
        <v>0</v>
      </c>
      <c r="L2254" s="12" t="s">
        <v>3117</v>
      </c>
      <c r="M2254" s="12" t="s">
        <v>3118</v>
      </c>
    </row>
    <row r="2255" spans="1:13" x14ac:dyDescent="0.25">
      <c r="A2255" s="12">
        <v>18344</v>
      </c>
      <c r="B2255" s="12" t="s">
        <v>5216</v>
      </c>
      <c r="C2255" s="12" t="s">
        <v>252</v>
      </c>
      <c r="D2255" s="12" t="s">
        <v>1722</v>
      </c>
      <c r="E2255" s="12" t="s">
        <v>3124</v>
      </c>
      <c r="F2255" s="12" t="s">
        <v>1797</v>
      </c>
      <c r="G2255" s="12" t="s">
        <v>1783</v>
      </c>
      <c r="H2255" s="12" t="s">
        <v>1782</v>
      </c>
      <c r="I2255" s="12" t="s">
        <v>3152</v>
      </c>
      <c r="J2255" s="12">
        <v>0</v>
      </c>
      <c r="L2255" s="12" t="s">
        <v>5217</v>
      </c>
      <c r="M2255" s="12" t="s">
        <v>3118</v>
      </c>
    </row>
    <row r="2256" spans="1:13" x14ac:dyDescent="0.25">
      <c r="A2256" s="12">
        <v>18346</v>
      </c>
      <c r="B2256" s="12" t="s">
        <v>1435</v>
      </c>
      <c r="C2256" s="12" t="s">
        <v>21</v>
      </c>
      <c r="D2256" s="12" t="s">
        <v>1722</v>
      </c>
      <c r="E2256" s="12" t="s">
        <v>3150</v>
      </c>
      <c r="F2256" s="12" t="s">
        <v>1876</v>
      </c>
      <c r="G2256" s="12" t="s">
        <v>1849</v>
      </c>
      <c r="H2256" s="12" t="s">
        <v>1819</v>
      </c>
      <c r="I2256" s="12" t="s">
        <v>3126</v>
      </c>
      <c r="J2256" s="12">
        <v>0</v>
      </c>
      <c r="L2256" s="12" t="s">
        <v>3171</v>
      </c>
      <c r="M2256" s="12" t="s">
        <v>3118</v>
      </c>
    </row>
    <row r="2257" spans="1:13" x14ac:dyDescent="0.25">
      <c r="A2257" s="12">
        <v>22566</v>
      </c>
      <c r="B2257" s="12" t="s">
        <v>519</v>
      </c>
      <c r="C2257" s="12" t="s">
        <v>78</v>
      </c>
      <c r="D2257" s="12" t="s">
        <v>1722</v>
      </c>
      <c r="E2257" s="12" t="s">
        <v>3166</v>
      </c>
      <c r="F2257" s="12" t="s">
        <v>1787</v>
      </c>
      <c r="G2257" s="12" t="s">
        <v>1721</v>
      </c>
      <c r="H2257" s="12" t="s">
        <v>1720</v>
      </c>
      <c r="I2257" s="12" t="s">
        <v>3116</v>
      </c>
      <c r="J2257" s="12">
        <v>0</v>
      </c>
      <c r="L2257" s="12" t="s">
        <v>3177</v>
      </c>
      <c r="M2257" s="12" t="s">
        <v>3118</v>
      </c>
    </row>
    <row r="2258" spans="1:13" x14ac:dyDescent="0.25">
      <c r="A2258" s="12">
        <v>18354</v>
      </c>
      <c r="B2258" s="12" t="s">
        <v>5218</v>
      </c>
      <c r="C2258" s="12" t="s">
        <v>21</v>
      </c>
      <c r="D2258" s="12" t="s">
        <v>1722</v>
      </c>
      <c r="E2258" s="12" t="s">
        <v>3128</v>
      </c>
      <c r="F2258" s="12" t="s">
        <v>1871</v>
      </c>
      <c r="G2258" s="12" t="s">
        <v>1765</v>
      </c>
      <c r="H2258" s="12" t="s">
        <v>1764</v>
      </c>
      <c r="I2258" s="12" t="s">
        <v>3116</v>
      </c>
      <c r="J2258" s="12">
        <v>0</v>
      </c>
      <c r="L2258" s="12" t="s">
        <v>3117</v>
      </c>
      <c r="M2258" s="12" t="s">
        <v>3118</v>
      </c>
    </row>
    <row r="2259" spans="1:13" x14ac:dyDescent="0.25">
      <c r="A2259" s="12">
        <v>73480</v>
      </c>
      <c r="B2259" s="12" t="s">
        <v>5219</v>
      </c>
      <c r="C2259" s="12" t="s">
        <v>59</v>
      </c>
      <c r="D2259" s="12" t="s">
        <v>1722</v>
      </c>
      <c r="E2259" s="12" t="s">
        <v>3274</v>
      </c>
      <c r="F2259" s="12" t="s">
        <v>1851</v>
      </c>
      <c r="G2259" s="12" t="s">
        <v>1852</v>
      </c>
      <c r="H2259" s="12" t="s">
        <v>1720</v>
      </c>
      <c r="I2259" s="12" t="s">
        <v>3116</v>
      </c>
      <c r="J2259" s="12">
        <v>0</v>
      </c>
      <c r="L2259" s="12" t="s">
        <v>3216</v>
      </c>
      <c r="M2259" s="12" t="s">
        <v>3118</v>
      </c>
    </row>
    <row r="2260" spans="1:13" x14ac:dyDescent="0.25">
      <c r="A2260" s="12">
        <v>19304</v>
      </c>
      <c r="B2260" s="12" t="s">
        <v>2484</v>
      </c>
      <c r="C2260" s="12" t="s">
        <v>56</v>
      </c>
      <c r="D2260" s="12" t="s">
        <v>1722</v>
      </c>
      <c r="E2260" s="12" t="s">
        <v>3146</v>
      </c>
      <c r="F2260" s="12" t="s">
        <v>1918</v>
      </c>
      <c r="G2260" s="12" t="s">
        <v>1919</v>
      </c>
      <c r="H2260" s="12" t="s">
        <v>1864</v>
      </c>
      <c r="I2260" s="12" t="s">
        <v>3240</v>
      </c>
      <c r="J2260" s="12">
        <v>0</v>
      </c>
      <c r="L2260" s="12" t="s">
        <v>5220</v>
      </c>
      <c r="M2260" s="12" t="s">
        <v>5221</v>
      </c>
    </row>
    <row r="2261" spans="1:13" x14ac:dyDescent="0.25">
      <c r="A2261" s="12">
        <v>19241</v>
      </c>
      <c r="B2261" s="12" t="s">
        <v>680</v>
      </c>
      <c r="C2261" s="12" t="s">
        <v>56</v>
      </c>
      <c r="D2261" s="12" t="s">
        <v>1722</v>
      </c>
      <c r="E2261" s="12" t="s">
        <v>3146</v>
      </c>
      <c r="F2261" s="12" t="s">
        <v>1815</v>
      </c>
      <c r="G2261" s="12" t="s">
        <v>1816</v>
      </c>
      <c r="H2261" s="12" t="s">
        <v>1725</v>
      </c>
      <c r="I2261" s="12" t="s">
        <v>3116</v>
      </c>
      <c r="J2261" s="12">
        <v>0</v>
      </c>
      <c r="L2261" s="12" t="s">
        <v>3117</v>
      </c>
      <c r="M2261" s="12" t="s">
        <v>3118</v>
      </c>
    </row>
    <row r="2262" spans="1:13" x14ac:dyDescent="0.25">
      <c r="A2262" s="12">
        <v>62315</v>
      </c>
      <c r="B2262" s="12" t="s">
        <v>520</v>
      </c>
      <c r="C2262" s="12" t="s">
        <v>84</v>
      </c>
      <c r="D2262" s="12" t="s">
        <v>1722</v>
      </c>
      <c r="E2262" s="12" t="s">
        <v>3211</v>
      </c>
      <c r="F2262" s="12" t="s">
        <v>1749</v>
      </c>
      <c r="G2262" s="12" t="s">
        <v>1746</v>
      </c>
      <c r="H2262" s="12" t="s">
        <v>1720</v>
      </c>
      <c r="I2262" s="12" t="s">
        <v>3116</v>
      </c>
      <c r="J2262" s="12">
        <v>0</v>
      </c>
      <c r="L2262" s="12" t="s">
        <v>3182</v>
      </c>
      <c r="M2262" s="12" t="s">
        <v>3118</v>
      </c>
    </row>
    <row r="2263" spans="1:13" x14ac:dyDescent="0.25">
      <c r="A2263" s="12">
        <v>18366</v>
      </c>
      <c r="B2263" s="12" t="s">
        <v>5222</v>
      </c>
      <c r="C2263" s="12" t="s">
        <v>59</v>
      </c>
      <c r="D2263" s="12" t="s">
        <v>1722</v>
      </c>
      <c r="E2263" s="12" t="s">
        <v>3218</v>
      </c>
      <c r="F2263" s="12" t="s">
        <v>1771</v>
      </c>
      <c r="G2263" s="12" t="s">
        <v>1721</v>
      </c>
      <c r="H2263" s="12" t="s">
        <v>1720</v>
      </c>
      <c r="I2263" s="12" t="s">
        <v>3116</v>
      </c>
      <c r="J2263" s="12">
        <v>0</v>
      </c>
      <c r="L2263" s="12" t="s">
        <v>5223</v>
      </c>
    </row>
    <row r="2264" spans="1:13" x14ac:dyDescent="0.25">
      <c r="A2264" s="12">
        <v>19628</v>
      </c>
      <c r="B2264" s="12" t="s">
        <v>5224</v>
      </c>
      <c r="C2264" s="12" t="s">
        <v>76</v>
      </c>
      <c r="D2264" s="12" t="s">
        <v>1722</v>
      </c>
      <c r="E2264" s="12" t="s">
        <v>3128</v>
      </c>
      <c r="F2264" s="12" t="s">
        <v>1771</v>
      </c>
      <c r="G2264" s="12" t="s">
        <v>1721</v>
      </c>
      <c r="H2264" s="12" t="s">
        <v>1720</v>
      </c>
      <c r="I2264" s="12" t="s">
        <v>3116</v>
      </c>
      <c r="J2264" s="12">
        <v>0</v>
      </c>
      <c r="L2264" s="12" t="s">
        <v>3117</v>
      </c>
      <c r="M2264" s="12" t="s">
        <v>3118</v>
      </c>
    </row>
    <row r="2265" spans="1:13" x14ac:dyDescent="0.25">
      <c r="A2265" s="12">
        <v>18377</v>
      </c>
      <c r="B2265" s="12" t="s">
        <v>1438</v>
      </c>
      <c r="C2265" s="12" t="s">
        <v>76</v>
      </c>
      <c r="D2265" s="12" t="s">
        <v>1722</v>
      </c>
      <c r="E2265" s="12" t="s">
        <v>3312</v>
      </c>
      <c r="F2265" s="12" t="s">
        <v>1752</v>
      </c>
      <c r="G2265" s="12" t="s">
        <v>1754</v>
      </c>
      <c r="H2265" s="12" t="s">
        <v>1753</v>
      </c>
      <c r="I2265" s="12" t="s">
        <v>3116</v>
      </c>
      <c r="J2265" s="12">
        <v>0</v>
      </c>
      <c r="L2265" s="12" t="s">
        <v>5225</v>
      </c>
      <c r="M2265" s="12" t="s">
        <v>5226</v>
      </c>
    </row>
    <row r="2266" spans="1:13" x14ac:dyDescent="0.25">
      <c r="A2266" s="12">
        <v>18373</v>
      </c>
      <c r="B2266" s="12" t="s">
        <v>2473</v>
      </c>
      <c r="C2266" s="12" t="s">
        <v>252</v>
      </c>
      <c r="D2266" s="12" t="s">
        <v>1722</v>
      </c>
      <c r="E2266" s="12" t="s">
        <v>3124</v>
      </c>
      <c r="F2266" s="12" t="s">
        <v>1836</v>
      </c>
      <c r="G2266" s="12" t="s">
        <v>1837</v>
      </c>
      <c r="H2266" s="12" t="s">
        <v>1725</v>
      </c>
      <c r="I2266" s="12" t="s">
        <v>3116</v>
      </c>
      <c r="J2266" s="12">
        <v>0</v>
      </c>
      <c r="L2266" s="12" t="s">
        <v>5227</v>
      </c>
      <c r="M2266" s="12" t="s">
        <v>5228</v>
      </c>
    </row>
    <row r="2267" spans="1:13" x14ac:dyDescent="0.25">
      <c r="A2267" s="12">
        <v>19100</v>
      </c>
      <c r="B2267" s="12" t="s">
        <v>521</v>
      </c>
      <c r="C2267" s="12" t="s">
        <v>39</v>
      </c>
      <c r="D2267" s="12" t="s">
        <v>1722</v>
      </c>
      <c r="E2267" s="12" t="s">
        <v>3134</v>
      </c>
      <c r="F2267" s="12" t="s">
        <v>1787</v>
      </c>
      <c r="G2267" s="12" t="s">
        <v>1721</v>
      </c>
      <c r="H2267" s="12" t="s">
        <v>1720</v>
      </c>
      <c r="I2267" s="12" t="s">
        <v>3116</v>
      </c>
      <c r="J2267" s="12">
        <v>0</v>
      </c>
      <c r="L2267" s="12" t="s">
        <v>3117</v>
      </c>
      <c r="M2267" s="12" t="s">
        <v>3118</v>
      </c>
    </row>
    <row r="2268" spans="1:13" x14ac:dyDescent="0.25">
      <c r="A2268" s="12">
        <v>21481</v>
      </c>
      <c r="B2268" s="12" t="s">
        <v>2047</v>
      </c>
      <c r="C2268" s="12" t="s">
        <v>56</v>
      </c>
      <c r="D2268" s="12" t="s">
        <v>1722</v>
      </c>
      <c r="E2268" s="12" t="s">
        <v>3166</v>
      </c>
      <c r="F2268" s="12" t="s">
        <v>2046</v>
      </c>
      <c r="G2268" s="12" t="s">
        <v>1944</v>
      </c>
      <c r="H2268" s="12" t="s">
        <v>1782</v>
      </c>
      <c r="I2268" s="12" t="s">
        <v>3142</v>
      </c>
      <c r="J2268" s="12">
        <v>0</v>
      </c>
      <c r="L2268" s="12" t="s">
        <v>3117</v>
      </c>
      <c r="M2268" s="12" t="s">
        <v>3118</v>
      </c>
    </row>
    <row r="2269" spans="1:13" x14ac:dyDescent="0.25">
      <c r="A2269" s="12">
        <v>828976</v>
      </c>
      <c r="B2269" s="12" t="s">
        <v>5229</v>
      </c>
      <c r="C2269" s="12" t="s">
        <v>84</v>
      </c>
      <c r="D2269" s="12" t="s">
        <v>1722</v>
      </c>
      <c r="E2269" s="12" t="s">
        <v>3125</v>
      </c>
      <c r="F2269" s="12" t="s">
        <v>3990</v>
      </c>
      <c r="G2269" s="12" t="s">
        <v>1762</v>
      </c>
      <c r="H2269" s="12" t="s">
        <v>1782</v>
      </c>
      <c r="I2269" s="12" t="s">
        <v>1762</v>
      </c>
      <c r="J2269" s="12">
        <v>0</v>
      </c>
      <c r="M2269" s="12" t="s">
        <v>3118</v>
      </c>
    </row>
    <row r="2270" spans="1:13" x14ac:dyDescent="0.25">
      <c r="A2270" s="12">
        <v>18396</v>
      </c>
      <c r="B2270" s="12" t="s">
        <v>5230</v>
      </c>
      <c r="C2270" s="12" t="s">
        <v>36</v>
      </c>
      <c r="D2270" s="12" t="s">
        <v>1722</v>
      </c>
      <c r="E2270" s="12" t="s">
        <v>3271</v>
      </c>
      <c r="F2270" s="12" t="s">
        <v>2079</v>
      </c>
      <c r="G2270" s="12" t="s">
        <v>1765</v>
      </c>
      <c r="H2270" s="12" t="s">
        <v>1764</v>
      </c>
      <c r="I2270" s="12" t="s">
        <v>3116</v>
      </c>
      <c r="J2270" s="12">
        <v>0</v>
      </c>
      <c r="L2270" s="12" t="s">
        <v>3140</v>
      </c>
      <c r="M2270" s="12" t="s">
        <v>3118</v>
      </c>
    </row>
    <row r="2271" spans="1:13" x14ac:dyDescent="0.25">
      <c r="A2271" s="12">
        <v>72664</v>
      </c>
      <c r="B2271" s="12" t="s">
        <v>5231</v>
      </c>
      <c r="C2271" s="12" t="s">
        <v>43</v>
      </c>
      <c r="D2271" s="12" t="s">
        <v>1722</v>
      </c>
      <c r="E2271" s="12" t="s">
        <v>3274</v>
      </c>
      <c r="F2271" s="12" t="s">
        <v>1737</v>
      </c>
      <c r="G2271" s="12" t="s">
        <v>1721</v>
      </c>
      <c r="H2271" s="12" t="s">
        <v>1720</v>
      </c>
      <c r="I2271" s="12" t="s">
        <v>3116</v>
      </c>
      <c r="J2271" s="12">
        <v>0</v>
      </c>
      <c r="L2271" s="12" t="s">
        <v>2341</v>
      </c>
    </row>
    <row r="2272" spans="1:13" x14ac:dyDescent="0.25">
      <c r="A2272" s="12">
        <v>22257</v>
      </c>
      <c r="B2272" s="12" t="s">
        <v>1439</v>
      </c>
      <c r="C2272" s="12" t="s">
        <v>21</v>
      </c>
      <c r="D2272" s="12" t="s">
        <v>1722</v>
      </c>
      <c r="E2272" s="12" t="s">
        <v>3146</v>
      </c>
      <c r="F2272" s="12" t="s">
        <v>2010</v>
      </c>
      <c r="G2272" s="12" t="s">
        <v>1823</v>
      </c>
      <c r="H2272" s="12" t="s">
        <v>1822</v>
      </c>
      <c r="I2272" s="12" t="s">
        <v>3116</v>
      </c>
      <c r="J2272" s="12">
        <v>0</v>
      </c>
      <c r="L2272" s="12" t="s">
        <v>3117</v>
      </c>
      <c r="M2272" s="12" t="s">
        <v>3118</v>
      </c>
    </row>
    <row r="2273" spans="1:13" x14ac:dyDescent="0.25">
      <c r="A2273" s="12">
        <v>21150</v>
      </c>
      <c r="B2273" s="12" t="s">
        <v>2502</v>
      </c>
      <c r="C2273" s="12" t="s">
        <v>208</v>
      </c>
      <c r="D2273" s="12" t="s">
        <v>1722</v>
      </c>
      <c r="E2273" s="12" t="s">
        <v>3130</v>
      </c>
      <c r="F2273" s="12" t="s">
        <v>1862</v>
      </c>
      <c r="G2273" s="12" t="s">
        <v>1765</v>
      </c>
      <c r="H2273" s="12" t="s">
        <v>1764</v>
      </c>
      <c r="I2273" s="12" t="s">
        <v>3116</v>
      </c>
      <c r="J2273" s="12">
        <v>0</v>
      </c>
      <c r="L2273" s="12" t="s">
        <v>3117</v>
      </c>
      <c r="M2273" s="12" t="s">
        <v>3118</v>
      </c>
    </row>
    <row r="2274" spans="1:13" x14ac:dyDescent="0.25">
      <c r="A2274" s="12">
        <v>52648</v>
      </c>
      <c r="B2274" s="12" t="s">
        <v>5232</v>
      </c>
      <c r="C2274" s="12" t="s">
        <v>21</v>
      </c>
      <c r="D2274" s="12" t="s">
        <v>1722</v>
      </c>
      <c r="E2274" s="12" t="s">
        <v>3255</v>
      </c>
      <c r="F2274" s="12" t="s">
        <v>1784</v>
      </c>
      <c r="G2274" s="12" t="s">
        <v>1785</v>
      </c>
      <c r="H2274" s="12" t="s">
        <v>1725</v>
      </c>
      <c r="I2274" s="12" t="s">
        <v>3116</v>
      </c>
      <c r="J2274" s="12">
        <v>0</v>
      </c>
      <c r="L2274" s="12" t="s">
        <v>5233</v>
      </c>
      <c r="M2274" s="12" t="s">
        <v>5234</v>
      </c>
    </row>
    <row r="2275" spans="1:13" x14ac:dyDescent="0.25">
      <c r="A2275" s="12">
        <v>18427</v>
      </c>
      <c r="B2275" s="12" t="s">
        <v>2091</v>
      </c>
      <c r="C2275" s="12" t="s">
        <v>36</v>
      </c>
      <c r="D2275" s="12" t="s">
        <v>1722</v>
      </c>
      <c r="E2275" s="12" t="s">
        <v>3274</v>
      </c>
      <c r="F2275" s="12" t="s">
        <v>1784</v>
      </c>
      <c r="G2275" s="12" t="s">
        <v>1785</v>
      </c>
      <c r="H2275" s="12" t="s">
        <v>1725</v>
      </c>
      <c r="I2275" s="12" t="s">
        <v>3116</v>
      </c>
      <c r="J2275" s="12">
        <v>0</v>
      </c>
      <c r="L2275" s="12" t="s">
        <v>3117</v>
      </c>
      <c r="M2275" s="12" t="s">
        <v>3118</v>
      </c>
    </row>
    <row r="2276" spans="1:13" x14ac:dyDescent="0.25">
      <c r="A2276" s="12">
        <v>18433</v>
      </c>
      <c r="B2276" s="12" t="s">
        <v>1441</v>
      </c>
      <c r="C2276" s="12" t="s">
        <v>415</v>
      </c>
      <c r="D2276" s="12" t="s">
        <v>1722</v>
      </c>
      <c r="E2276" s="12" t="s">
        <v>3146</v>
      </c>
      <c r="F2276" s="12" t="s">
        <v>1784</v>
      </c>
      <c r="G2276" s="12" t="s">
        <v>1785</v>
      </c>
      <c r="H2276" s="12" t="s">
        <v>1725</v>
      </c>
      <c r="I2276" s="12" t="s">
        <v>3116</v>
      </c>
      <c r="J2276" s="12">
        <v>0</v>
      </c>
      <c r="L2276" s="12" t="s">
        <v>3117</v>
      </c>
      <c r="M2276" s="12" t="s">
        <v>3118</v>
      </c>
    </row>
    <row r="2277" spans="1:13" x14ac:dyDescent="0.25">
      <c r="A2277" s="12">
        <v>18435</v>
      </c>
      <c r="B2277" s="12" t="s">
        <v>1442</v>
      </c>
      <c r="C2277" s="12" t="s">
        <v>148</v>
      </c>
      <c r="D2277" s="12" t="s">
        <v>1722</v>
      </c>
      <c r="E2277" s="12" t="s">
        <v>3134</v>
      </c>
      <c r="F2277" s="12" t="s">
        <v>1784</v>
      </c>
      <c r="G2277" s="12" t="s">
        <v>1785</v>
      </c>
      <c r="H2277" s="12" t="s">
        <v>1725</v>
      </c>
      <c r="I2277" s="12" t="s">
        <v>3116</v>
      </c>
      <c r="J2277" s="12">
        <v>0</v>
      </c>
      <c r="L2277" s="12" t="s">
        <v>3117</v>
      </c>
      <c r="M2277" s="12" t="s">
        <v>3118</v>
      </c>
    </row>
    <row r="2278" spans="1:13" x14ac:dyDescent="0.25">
      <c r="A2278" s="12">
        <v>18430</v>
      </c>
      <c r="B2278" s="12" t="s">
        <v>1443</v>
      </c>
      <c r="C2278" s="12" t="s">
        <v>52</v>
      </c>
      <c r="D2278" s="12" t="s">
        <v>1722</v>
      </c>
      <c r="E2278" s="12" t="s">
        <v>3146</v>
      </c>
      <c r="F2278" s="12" t="s">
        <v>1784</v>
      </c>
      <c r="G2278" s="12" t="s">
        <v>1785</v>
      </c>
      <c r="H2278" s="12" t="s">
        <v>1725</v>
      </c>
      <c r="I2278" s="12" t="s">
        <v>3116</v>
      </c>
      <c r="J2278" s="12">
        <v>0</v>
      </c>
      <c r="L2278" s="12" t="s">
        <v>3117</v>
      </c>
      <c r="M2278" s="12" t="s">
        <v>3118</v>
      </c>
    </row>
    <row r="2279" spans="1:13" x14ac:dyDescent="0.25">
      <c r="A2279" s="12">
        <v>18436</v>
      </c>
      <c r="B2279" s="12" t="s">
        <v>5235</v>
      </c>
      <c r="C2279" s="12" t="s">
        <v>211</v>
      </c>
      <c r="D2279" s="12" t="s">
        <v>1722</v>
      </c>
      <c r="E2279" s="12" t="s">
        <v>3128</v>
      </c>
      <c r="F2279" s="12" t="s">
        <v>1784</v>
      </c>
      <c r="G2279" s="12" t="s">
        <v>1785</v>
      </c>
      <c r="H2279" s="12" t="s">
        <v>1725</v>
      </c>
      <c r="I2279" s="12" t="s">
        <v>3116</v>
      </c>
      <c r="J2279" s="12">
        <v>0</v>
      </c>
      <c r="L2279" s="12" t="s">
        <v>3117</v>
      </c>
      <c r="M2279" s="12" t="s">
        <v>3118</v>
      </c>
    </row>
    <row r="2280" spans="1:13" x14ac:dyDescent="0.25">
      <c r="A2280" s="12">
        <v>18519</v>
      </c>
      <c r="B2280" s="12" t="s">
        <v>1444</v>
      </c>
      <c r="C2280" s="12" t="s">
        <v>48</v>
      </c>
      <c r="D2280" s="12" t="s">
        <v>1722</v>
      </c>
      <c r="E2280" s="12" t="s">
        <v>3130</v>
      </c>
      <c r="F2280" s="12" t="s">
        <v>1784</v>
      </c>
      <c r="G2280" s="12" t="s">
        <v>1785</v>
      </c>
      <c r="H2280" s="12" t="s">
        <v>1725</v>
      </c>
      <c r="I2280" s="12" t="s">
        <v>3116</v>
      </c>
      <c r="J2280" s="12">
        <v>0</v>
      </c>
      <c r="L2280" s="12" t="s">
        <v>5236</v>
      </c>
      <c r="M2280" s="12" t="s">
        <v>3118</v>
      </c>
    </row>
    <row r="2281" spans="1:13" x14ac:dyDescent="0.25">
      <c r="A2281" s="12">
        <v>18526</v>
      </c>
      <c r="B2281" s="12" t="s">
        <v>522</v>
      </c>
      <c r="C2281" s="12" t="s">
        <v>56</v>
      </c>
      <c r="D2281" s="12" t="s">
        <v>1722</v>
      </c>
      <c r="E2281" s="12" t="s">
        <v>3124</v>
      </c>
      <c r="F2281" s="12" t="s">
        <v>1784</v>
      </c>
      <c r="G2281" s="12" t="s">
        <v>1785</v>
      </c>
      <c r="H2281" s="12" t="s">
        <v>1725</v>
      </c>
      <c r="I2281" s="12" t="s">
        <v>3116</v>
      </c>
      <c r="J2281" s="12">
        <v>0</v>
      </c>
      <c r="L2281" s="12" t="s">
        <v>3117</v>
      </c>
      <c r="M2281" s="12" t="s">
        <v>3118</v>
      </c>
    </row>
    <row r="2282" spans="1:13" x14ac:dyDescent="0.25">
      <c r="A2282" s="12">
        <v>18535</v>
      </c>
      <c r="B2282" s="12" t="s">
        <v>5237</v>
      </c>
      <c r="C2282" s="12" t="s">
        <v>27</v>
      </c>
      <c r="D2282" s="12" t="s">
        <v>1722</v>
      </c>
      <c r="E2282" s="12" t="s">
        <v>3128</v>
      </c>
      <c r="F2282" s="12" t="s">
        <v>2161</v>
      </c>
      <c r="G2282" s="12" t="s">
        <v>2162</v>
      </c>
      <c r="H2282" s="12" t="s">
        <v>1753</v>
      </c>
      <c r="I2282" s="12" t="s">
        <v>3116</v>
      </c>
      <c r="J2282" s="12">
        <v>0</v>
      </c>
      <c r="L2282" s="12" t="s">
        <v>5238</v>
      </c>
      <c r="M2282" s="12" t="s">
        <v>5239</v>
      </c>
    </row>
    <row r="2283" spans="1:13" x14ac:dyDescent="0.25">
      <c r="A2283" s="12">
        <v>37977</v>
      </c>
      <c r="B2283" s="12" t="s">
        <v>523</v>
      </c>
      <c r="C2283" s="12" t="s">
        <v>27</v>
      </c>
      <c r="D2283" s="12" t="s">
        <v>1722</v>
      </c>
      <c r="E2283" s="12" t="s">
        <v>3125</v>
      </c>
      <c r="F2283" s="12" t="s">
        <v>1749</v>
      </c>
      <c r="G2283" s="12" t="s">
        <v>1746</v>
      </c>
      <c r="H2283" s="12" t="s">
        <v>1720</v>
      </c>
      <c r="I2283" s="12" t="s">
        <v>3116</v>
      </c>
      <c r="J2283" s="12">
        <v>0</v>
      </c>
      <c r="L2283" s="12" t="s">
        <v>3454</v>
      </c>
      <c r="M2283" s="12" t="s">
        <v>3118</v>
      </c>
    </row>
    <row r="2284" spans="1:13" x14ac:dyDescent="0.25">
      <c r="A2284" s="12">
        <v>34453</v>
      </c>
      <c r="B2284" s="12" t="s">
        <v>5240</v>
      </c>
      <c r="C2284" s="12" t="s">
        <v>27</v>
      </c>
      <c r="D2284" s="12" t="s">
        <v>1722</v>
      </c>
      <c r="E2284" s="12" t="s">
        <v>3128</v>
      </c>
      <c r="F2284" s="12" t="s">
        <v>1732</v>
      </c>
      <c r="G2284" s="12" t="s">
        <v>1731</v>
      </c>
      <c r="H2284" s="12" t="s">
        <v>1720</v>
      </c>
      <c r="I2284" s="12" t="s">
        <v>3116</v>
      </c>
      <c r="J2284" s="12">
        <v>0</v>
      </c>
      <c r="L2284" s="12" t="s">
        <v>3400</v>
      </c>
      <c r="M2284" s="12" t="s">
        <v>3118</v>
      </c>
    </row>
    <row r="2285" spans="1:13" x14ac:dyDescent="0.25">
      <c r="A2285" s="12">
        <v>56671</v>
      </c>
      <c r="B2285" s="12" t="s">
        <v>5241</v>
      </c>
      <c r="C2285" s="12" t="s">
        <v>213</v>
      </c>
      <c r="D2285" s="12" t="s">
        <v>1722</v>
      </c>
      <c r="E2285" s="12" t="s">
        <v>3590</v>
      </c>
      <c r="F2285" s="12" t="s">
        <v>2129</v>
      </c>
      <c r="G2285" s="12" t="s">
        <v>1849</v>
      </c>
      <c r="H2285" s="12" t="s">
        <v>1819</v>
      </c>
      <c r="I2285" s="12" t="s">
        <v>3126</v>
      </c>
      <c r="J2285" s="12">
        <v>0</v>
      </c>
      <c r="L2285" s="12" t="s">
        <v>3419</v>
      </c>
      <c r="M2285" s="12" t="s">
        <v>3118</v>
      </c>
    </row>
    <row r="2286" spans="1:13" x14ac:dyDescent="0.25">
      <c r="A2286" s="12">
        <v>18513</v>
      </c>
      <c r="B2286" s="12" t="s">
        <v>1446</v>
      </c>
      <c r="C2286" s="12" t="s">
        <v>27</v>
      </c>
      <c r="D2286" s="12" t="s">
        <v>1722</v>
      </c>
      <c r="E2286" s="12" t="s">
        <v>3585</v>
      </c>
      <c r="F2286" s="12" t="s">
        <v>1836</v>
      </c>
      <c r="G2286" s="12" t="s">
        <v>1837</v>
      </c>
      <c r="H2286" s="12" t="s">
        <v>1725</v>
      </c>
      <c r="I2286" s="12" t="s">
        <v>3116</v>
      </c>
      <c r="J2286" s="12">
        <v>0</v>
      </c>
      <c r="L2286" s="12" t="s">
        <v>3290</v>
      </c>
      <c r="M2286" s="12" t="s">
        <v>3118</v>
      </c>
    </row>
    <row r="2287" spans="1:13" x14ac:dyDescent="0.25">
      <c r="A2287" s="12">
        <v>18553</v>
      </c>
      <c r="B2287" s="12" t="s">
        <v>524</v>
      </c>
      <c r="C2287" s="12" t="s">
        <v>27</v>
      </c>
      <c r="D2287" s="12" t="s">
        <v>1722</v>
      </c>
      <c r="E2287" s="12" t="s">
        <v>3143</v>
      </c>
      <c r="F2287" s="12" t="s">
        <v>1771</v>
      </c>
      <c r="G2287" s="12" t="s">
        <v>1721</v>
      </c>
      <c r="H2287" s="12" t="s">
        <v>1720</v>
      </c>
      <c r="I2287" s="12" t="s">
        <v>3116</v>
      </c>
      <c r="J2287" s="12">
        <v>0</v>
      </c>
      <c r="L2287" s="12" t="s">
        <v>3117</v>
      </c>
      <c r="M2287" s="12" t="s">
        <v>3118</v>
      </c>
    </row>
    <row r="2288" spans="1:13" x14ac:dyDescent="0.25">
      <c r="A2288" s="12">
        <v>56665</v>
      </c>
      <c r="B2288" s="12" t="s">
        <v>5242</v>
      </c>
      <c r="C2288" s="12" t="s">
        <v>213</v>
      </c>
      <c r="D2288" s="12" t="s">
        <v>1722</v>
      </c>
      <c r="E2288" s="12" t="s">
        <v>3255</v>
      </c>
      <c r="F2288" s="12" t="s">
        <v>1876</v>
      </c>
      <c r="G2288" s="12" t="s">
        <v>1849</v>
      </c>
      <c r="H2288" s="12" t="s">
        <v>1819</v>
      </c>
      <c r="I2288" s="12" t="s">
        <v>3126</v>
      </c>
      <c r="J2288" s="12">
        <v>0</v>
      </c>
      <c r="L2288" s="12" t="s">
        <v>3419</v>
      </c>
      <c r="M2288" s="12" t="s">
        <v>3118</v>
      </c>
    </row>
    <row r="2289" spans="1:13" x14ac:dyDescent="0.25">
      <c r="A2289" s="12">
        <v>18573</v>
      </c>
      <c r="B2289" s="12" t="s">
        <v>1447</v>
      </c>
      <c r="C2289" s="12" t="s">
        <v>27</v>
      </c>
      <c r="D2289" s="12" t="s">
        <v>1722</v>
      </c>
      <c r="E2289" s="12" t="s">
        <v>3211</v>
      </c>
      <c r="F2289" s="12" t="s">
        <v>1938</v>
      </c>
      <c r="G2289" s="12" t="s">
        <v>1746</v>
      </c>
      <c r="H2289" s="12" t="s">
        <v>1720</v>
      </c>
      <c r="I2289" s="12" t="s">
        <v>3116</v>
      </c>
      <c r="J2289" s="12">
        <v>0</v>
      </c>
      <c r="L2289" s="12" t="s">
        <v>3117</v>
      </c>
      <c r="M2289" s="12" t="s">
        <v>3118</v>
      </c>
    </row>
    <row r="2290" spans="1:13" x14ac:dyDescent="0.25">
      <c r="A2290" s="12">
        <v>61416</v>
      </c>
      <c r="B2290" s="12" t="s">
        <v>5243</v>
      </c>
      <c r="C2290" s="12" t="s">
        <v>758</v>
      </c>
      <c r="D2290" s="12" t="s">
        <v>1722</v>
      </c>
      <c r="E2290" s="12" t="s">
        <v>3590</v>
      </c>
      <c r="F2290" s="12" t="s">
        <v>1891</v>
      </c>
      <c r="G2290" s="12" t="s">
        <v>1867</v>
      </c>
      <c r="H2290" s="12" t="s">
        <v>1725</v>
      </c>
      <c r="I2290" s="12" t="s">
        <v>3116</v>
      </c>
      <c r="J2290" s="12">
        <v>0</v>
      </c>
      <c r="M2290" s="12" t="s">
        <v>3118</v>
      </c>
    </row>
    <row r="2291" spans="1:13" x14ac:dyDescent="0.25">
      <c r="A2291" s="12">
        <v>18579</v>
      </c>
      <c r="B2291" s="12" t="s">
        <v>525</v>
      </c>
      <c r="C2291" s="12" t="s">
        <v>92</v>
      </c>
      <c r="D2291" s="12" t="s">
        <v>1722</v>
      </c>
      <c r="E2291" s="12" t="s">
        <v>3130</v>
      </c>
      <c r="F2291" s="12" t="s">
        <v>1829</v>
      </c>
      <c r="G2291" s="12" t="s">
        <v>1814</v>
      </c>
      <c r="H2291" s="12" t="s">
        <v>1764</v>
      </c>
      <c r="I2291" s="12" t="s">
        <v>3131</v>
      </c>
      <c r="J2291" s="12">
        <v>0</v>
      </c>
      <c r="L2291" s="12" t="s">
        <v>3245</v>
      </c>
      <c r="M2291" s="12" t="s">
        <v>3118</v>
      </c>
    </row>
    <row r="2292" spans="1:13" x14ac:dyDescent="0.25">
      <c r="A2292" s="12">
        <v>18571</v>
      </c>
      <c r="B2292" s="12" t="s">
        <v>2478</v>
      </c>
      <c r="C2292" s="12" t="s">
        <v>59</v>
      </c>
      <c r="D2292" s="12" t="s">
        <v>1722</v>
      </c>
      <c r="E2292" s="12" t="s">
        <v>3458</v>
      </c>
      <c r="F2292" s="12" t="s">
        <v>2264</v>
      </c>
      <c r="G2292" s="12" t="s">
        <v>1754</v>
      </c>
      <c r="H2292" s="12" t="s">
        <v>1753</v>
      </c>
      <c r="I2292" s="12" t="s">
        <v>3116</v>
      </c>
      <c r="J2292" s="12">
        <v>0</v>
      </c>
      <c r="L2292" s="12" t="s">
        <v>5244</v>
      </c>
      <c r="M2292" s="12" t="s">
        <v>5245</v>
      </c>
    </row>
    <row r="2293" spans="1:13" x14ac:dyDescent="0.25">
      <c r="A2293" s="12">
        <v>56505</v>
      </c>
      <c r="B2293" s="12" t="s">
        <v>5246</v>
      </c>
      <c r="C2293" s="12" t="s">
        <v>485</v>
      </c>
      <c r="D2293" s="12" t="s">
        <v>1722</v>
      </c>
      <c r="E2293" s="12" t="s">
        <v>3124</v>
      </c>
      <c r="F2293" s="12" t="s">
        <v>1891</v>
      </c>
      <c r="G2293" s="12" t="s">
        <v>1867</v>
      </c>
      <c r="H2293" s="12" t="s">
        <v>1725</v>
      </c>
      <c r="I2293" s="12" t="s">
        <v>3116</v>
      </c>
      <c r="J2293" s="12">
        <v>0</v>
      </c>
      <c r="L2293" s="12" t="s">
        <v>3550</v>
      </c>
      <c r="M2293" s="12" t="s">
        <v>3118</v>
      </c>
    </row>
    <row r="2294" spans="1:13" x14ac:dyDescent="0.25">
      <c r="A2294" s="12">
        <v>18574</v>
      </c>
      <c r="B2294" s="12" t="s">
        <v>526</v>
      </c>
      <c r="C2294" s="12" t="s">
        <v>21</v>
      </c>
      <c r="D2294" s="12" t="s">
        <v>1722</v>
      </c>
      <c r="E2294" s="12" t="s">
        <v>3128</v>
      </c>
      <c r="F2294" s="12" t="s">
        <v>1986</v>
      </c>
      <c r="G2294" s="12" t="s">
        <v>1987</v>
      </c>
      <c r="H2294" s="12" t="s">
        <v>1822</v>
      </c>
      <c r="I2294" s="12" t="s">
        <v>3116</v>
      </c>
      <c r="J2294" s="12">
        <v>0</v>
      </c>
      <c r="L2294" s="12" t="s">
        <v>3117</v>
      </c>
      <c r="M2294" s="12" t="s">
        <v>3118</v>
      </c>
    </row>
    <row r="2295" spans="1:13" x14ac:dyDescent="0.25">
      <c r="A2295" s="12">
        <v>28840</v>
      </c>
      <c r="B2295" s="12" t="s">
        <v>1449</v>
      </c>
      <c r="C2295" s="12" t="s">
        <v>27</v>
      </c>
      <c r="D2295" s="12" t="s">
        <v>1722</v>
      </c>
      <c r="E2295" s="12" t="s">
        <v>3124</v>
      </c>
      <c r="F2295" s="12" t="s">
        <v>1728</v>
      </c>
      <c r="G2295" s="12" t="s">
        <v>1729</v>
      </c>
      <c r="H2295" s="12" t="s">
        <v>1720</v>
      </c>
      <c r="I2295" s="12" t="s">
        <v>3116</v>
      </c>
      <c r="J2295" s="12">
        <v>0</v>
      </c>
      <c r="L2295" s="12" t="s">
        <v>5247</v>
      </c>
      <c r="M2295" s="12" t="s">
        <v>3118</v>
      </c>
    </row>
    <row r="2296" spans="1:13" x14ac:dyDescent="0.25">
      <c r="A2296" s="12">
        <v>18585</v>
      </c>
      <c r="B2296" s="12" t="s">
        <v>2479</v>
      </c>
      <c r="C2296" s="12" t="s">
        <v>52</v>
      </c>
      <c r="D2296" s="12" t="s">
        <v>1722</v>
      </c>
      <c r="E2296" s="12" t="s">
        <v>3124</v>
      </c>
      <c r="F2296" s="12" t="s">
        <v>1775</v>
      </c>
      <c r="G2296" s="12" t="s">
        <v>1743</v>
      </c>
      <c r="H2296" s="12" t="s">
        <v>1720</v>
      </c>
      <c r="I2296" s="12" t="s">
        <v>3351</v>
      </c>
      <c r="J2296" s="12">
        <v>0</v>
      </c>
      <c r="L2296" s="12" t="s">
        <v>3117</v>
      </c>
      <c r="M2296" s="12" t="s">
        <v>3118</v>
      </c>
    </row>
    <row r="2297" spans="1:13" x14ac:dyDescent="0.25">
      <c r="A2297" s="12">
        <v>18586</v>
      </c>
      <c r="B2297" s="12" t="s">
        <v>527</v>
      </c>
      <c r="C2297" s="12" t="s">
        <v>109</v>
      </c>
      <c r="D2297" s="12" t="s">
        <v>1722</v>
      </c>
      <c r="E2297" s="12" t="s">
        <v>3125</v>
      </c>
      <c r="F2297" s="12" t="s">
        <v>1759</v>
      </c>
      <c r="G2297" s="12" t="s">
        <v>1760</v>
      </c>
      <c r="H2297" s="12" t="s">
        <v>1753</v>
      </c>
      <c r="I2297" s="12" t="s">
        <v>3116</v>
      </c>
      <c r="J2297" s="12">
        <v>0</v>
      </c>
      <c r="L2297" s="12" t="s">
        <v>3117</v>
      </c>
      <c r="M2297" s="12" t="s">
        <v>3118</v>
      </c>
    </row>
    <row r="2298" spans="1:13" x14ac:dyDescent="0.25">
      <c r="A2298" s="12">
        <v>18640</v>
      </c>
      <c r="B2298" s="12" t="s">
        <v>528</v>
      </c>
      <c r="C2298" s="12" t="s">
        <v>27</v>
      </c>
      <c r="D2298" s="12" t="s">
        <v>1722</v>
      </c>
      <c r="E2298" s="12" t="s">
        <v>3119</v>
      </c>
      <c r="F2298" s="12" t="s">
        <v>1771</v>
      </c>
      <c r="G2298" s="12" t="s">
        <v>1721</v>
      </c>
      <c r="H2298" s="12" t="s">
        <v>1720</v>
      </c>
      <c r="I2298" s="12" t="s">
        <v>3116</v>
      </c>
      <c r="J2298" s="12">
        <v>0</v>
      </c>
      <c r="L2298" s="12" t="s">
        <v>5248</v>
      </c>
      <c r="M2298" s="12" t="s">
        <v>3118</v>
      </c>
    </row>
    <row r="2299" spans="1:13" x14ac:dyDescent="0.25">
      <c r="A2299" s="12">
        <v>18633</v>
      </c>
      <c r="B2299" s="12" t="s">
        <v>5249</v>
      </c>
      <c r="C2299" s="12" t="s">
        <v>27</v>
      </c>
      <c r="D2299" s="12" t="s">
        <v>1722</v>
      </c>
      <c r="E2299" s="12" t="s">
        <v>3590</v>
      </c>
      <c r="F2299" s="12" t="s">
        <v>2277</v>
      </c>
      <c r="G2299" s="12" t="s">
        <v>1739</v>
      </c>
      <c r="H2299" s="12" t="s">
        <v>1720</v>
      </c>
      <c r="I2299" s="12" t="s">
        <v>3232</v>
      </c>
      <c r="J2299" s="12">
        <v>0</v>
      </c>
      <c r="L2299" s="12" t="s">
        <v>4349</v>
      </c>
      <c r="M2299" s="12" t="s">
        <v>3118</v>
      </c>
    </row>
    <row r="2300" spans="1:13" x14ac:dyDescent="0.25">
      <c r="A2300" s="12">
        <v>18631</v>
      </c>
      <c r="B2300" s="12" t="s">
        <v>1450</v>
      </c>
      <c r="C2300" s="12" t="s">
        <v>39</v>
      </c>
      <c r="D2300" s="12" t="s">
        <v>1722</v>
      </c>
      <c r="E2300" s="12" t="s">
        <v>3133</v>
      </c>
      <c r="F2300" s="12" t="s">
        <v>1735</v>
      </c>
      <c r="G2300" s="12" t="s">
        <v>1721</v>
      </c>
      <c r="H2300" s="12" t="s">
        <v>1720</v>
      </c>
      <c r="I2300" s="12" t="s">
        <v>3116</v>
      </c>
      <c r="J2300" s="12">
        <v>0</v>
      </c>
      <c r="L2300" s="12" t="s">
        <v>3117</v>
      </c>
      <c r="M2300" s="12" t="s">
        <v>3118</v>
      </c>
    </row>
    <row r="2301" spans="1:13" x14ac:dyDescent="0.25">
      <c r="A2301" s="12">
        <v>304</v>
      </c>
      <c r="B2301" s="12" t="s">
        <v>2309</v>
      </c>
      <c r="C2301" s="12" t="s">
        <v>27</v>
      </c>
      <c r="D2301" s="12" t="s">
        <v>1722</v>
      </c>
      <c r="E2301" s="12" t="s">
        <v>3168</v>
      </c>
      <c r="F2301" s="12" t="s">
        <v>1829</v>
      </c>
      <c r="G2301" s="12" t="s">
        <v>1814</v>
      </c>
      <c r="H2301" s="12" t="s">
        <v>1764</v>
      </c>
      <c r="I2301" s="12" t="s">
        <v>3131</v>
      </c>
      <c r="J2301" s="12">
        <v>0</v>
      </c>
      <c r="L2301" s="12" t="s">
        <v>3117</v>
      </c>
      <c r="M2301" s="12" t="s">
        <v>3118</v>
      </c>
    </row>
    <row r="2302" spans="1:13" x14ac:dyDescent="0.25">
      <c r="A2302" s="12">
        <v>582</v>
      </c>
      <c r="B2302" s="12" t="s">
        <v>2320</v>
      </c>
      <c r="C2302" s="12" t="s">
        <v>27</v>
      </c>
      <c r="D2302" s="12" t="s">
        <v>1722</v>
      </c>
      <c r="E2302" s="12" t="s">
        <v>3128</v>
      </c>
      <c r="F2302" s="12" t="s">
        <v>1817</v>
      </c>
      <c r="G2302" s="12" t="s">
        <v>1816</v>
      </c>
      <c r="H2302" s="12" t="s">
        <v>1725</v>
      </c>
      <c r="I2302" s="12" t="s">
        <v>3116</v>
      </c>
      <c r="J2302" s="12">
        <v>0</v>
      </c>
      <c r="L2302" s="12" t="s">
        <v>3117</v>
      </c>
      <c r="M2302" s="12" t="s">
        <v>3118</v>
      </c>
    </row>
    <row r="2303" spans="1:13" x14ac:dyDescent="0.25">
      <c r="A2303" s="12">
        <v>1481</v>
      </c>
      <c r="B2303" s="12" t="s">
        <v>5250</v>
      </c>
      <c r="C2303" s="12" t="s">
        <v>59</v>
      </c>
      <c r="D2303" s="12" t="s">
        <v>1722</v>
      </c>
      <c r="E2303" s="12" t="s">
        <v>3218</v>
      </c>
      <c r="F2303" s="12" t="s">
        <v>1815</v>
      </c>
      <c r="G2303" s="12" t="s">
        <v>1816</v>
      </c>
      <c r="H2303" s="12" t="s">
        <v>1725</v>
      </c>
      <c r="I2303" s="12" t="s">
        <v>3116</v>
      </c>
      <c r="J2303" s="12">
        <v>0</v>
      </c>
      <c r="L2303" s="12" t="s">
        <v>3464</v>
      </c>
      <c r="M2303" s="12" t="s">
        <v>3118</v>
      </c>
    </row>
    <row r="2304" spans="1:13" x14ac:dyDescent="0.25">
      <c r="A2304" s="12">
        <v>3564</v>
      </c>
      <c r="B2304" s="12" t="s">
        <v>1451</v>
      </c>
      <c r="C2304" s="12" t="s">
        <v>27</v>
      </c>
      <c r="D2304" s="12" t="s">
        <v>1722</v>
      </c>
      <c r="E2304" s="12" t="s">
        <v>3218</v>
      </c>
      <c r="F2304" s="12" t="s">
        <v>1881</v>
      </c>
      <c r="G2304" s="12" t="s">
        <v>1849</v>
      </c>
      <c r="H2304" s="12" t="s">
        <v>1819</v>
      </c>
      <c r="I2304" s="12" t="s">
        <v>3126</v>
      </c>
      <c r="J2304" s="12">
        <v>0</v>
      </c>
      <c r="L2304" s="12" t="s">
        <v>3117</v>
      </c>
      <c r="M2304" s="12" t="s">
        <v>3118</v>
      </c>
    </row>
    <row r="2305" spans="1:13" x14ac:dyDescent="0.25">
      <c r="A2305" s="12">
        <v>4826</v>
      </c>
      <c r="B2305" s="12" t="s">
        <v>529</v>
      </c>
      <c r="C2305" s="12" t="s">
        <v>27</v>
      </c>
      <c r="D2305" s="12" t="s">
        <v>1722</v>
      </c>
      <c r="E2305" s="12" t="s">
        <v>3134</v>
      </c>
      <c r="F2305" s="12" t="s">
        <v>1807</v>
      </c>
      <c r="G2305" s="12" t="s">
        <v>1762</v>
      </c>
      <c r="H2305" s="12" t="s">
        <v>1782</v>
      </c>
      <c r="I2305" s="12" t="s">
        <v>1762</v>
      </c>
      <c r="J2305" s="12">
        <v>0</v>
      </c>
      <c r="L2305" s="12" t="s">
        <v>3117</v>
      </c>
      <c r="M2305" s="12" t="s">
        <v>3118</v>
      </c>
    </row>
    <row r="2306" spans="1:13" x14ac:dyDescent="0.25">
      <c r="A2306" s="12">
        <v>7619</v>
      </c>
      <c r="B2306" s="12" t="s">
        <v>5251</v>
      </c>
      <c r="C2306" s="12" t="s">
        <v>27</v>
      </c>
      <c r="D2306" s="12" t="s">
        <v>1722</v>
      </c>
      <c r="E2306" s="12" t="s">
        <v>3133</v>
      </c>
      <c r="F2306" s="12" t="s">
        <v>1897</v>
      </c>
      <c r="G2306" s="12" t="s">
        <v>1898</v>
      </c>
      <c r="H2306" s="12" t="s">
        <v>1720</v>
      </c>
      <c r="I2306" s="12" t="s">
        <v>3116</v>
      </c>
      <c r="J2306" s="12">
        <v>0</v>
      </c>
      <c r="L2306" s="12" t="s">
        <v>3550</v>
      </c>
      <c r="M2306" s="12" t="s">
        <v>3118</v>
      </c>
    </row>
    <row r="2307" spans="1:13" x14ac:dyDescent="0.25">
      <c r="A2307" s="12">
        <v>8032</v>
      </c>
      <c r="B2307" s="12" t="s">
        <v>1452</v>
      </c>
      <c r="C2307" s="12" t="s">
        <v>59</v>
      </c>
      <c r="D2307" s="12" t="s">
        <v>1722</v>
      </c>
      <c r="E2307" s="12" t="s">
        <v>3121</v>
      </c>
      <c r="F2307" s="12" t="s">
        <v>1815</v>
      </c>
      <c r="G2307" s="12" t="s">
        <v>1816</v>
      </c>
      <c r="H2307" s="12" t="s">
        <v>1725</v>
      </c>
      <c r="I2307" s="12" t="s">
        <v>3116</v>
      </c>
      <c r="J2307" s="12">
        <v>0</v>
      </c>
      <c r="L2307" s="12" t="s">
        <v>3216</v>
      </c>
      <c r="M2307" s="12" t="s">
        <v>3118</v>
      </c>
    </row>
    <row r="2308" spans="1:13" x14ac:dyDescent="0.25">
      <c r="A2308" s="12">
        <v>8116</v>
      </c>
      <c r="B2308" s="12" t="s">
        <v>2221</v>
      </c>
      <c r="C2308" s="12" t="s">
        <v>27</v>
      </c>
      <c r="D2308" s="12" t="s">
        <v>1722</v>
      </c>
      <c r="E2308" s="12" t="s">
        <v>3128</v>
      </c>
      <c r="F2308" s="12" t="s">
        <v>1817</v>
      </c>
      <c r="G2308" s="12" t="s">
        <v>1816</v>
      </c>
      <c r="H2308" s="12" t="s">
        <v>1725</v>
      </c>
      <c r="I2308" s="12" t="s">
        <v>3116</v>
      </c>
      <c r="J2308" s="12">
        <v>0</v>
      </c>
      <c r="L2308" s="12" t="s">
        <v>5252</v>
      </c>
      <c r="M2308" s="12" t="s">
        <v>3118</v>
      </c>
    </row>
    <row r="2309" spans="1:13" x14ac:dyDescent="0.25">
      <c r="A2309" s="12">
        <v>8526</v>
      </c>
      <c r="B2309" s="12" t="s">
        <v>2219</v>
      </c>
      <c r="C2309" s="12" t="s">
        <v>27</v>
      </c>
      <c r="D2309" s="12" t="s">
        <v>1722</v>
      </c>
      <c r="E2309" s="12" t="s">
        <v>3128</v>
      </c>
      <c r="F2309" s="12" t="s">
        <v>1859</v>
      </c>
      <c r="G2309" s="12" t="s">
        <v>1823</v>
      </c>
      <c r="H2309" s="12" t="s">
        <v>1822</v>
      </c>
      <c r="I2309" s="12" t="s">
        <v>3116</v>
      </c>
      <c r="J2309" s="12">
        <v>0</v>
      </c>
      <c r="L2309" s="12" t="s">
        <v>3117</v>
      </c>
      <c r="M2309" s="12" t="s">
        <v>3118</v>
      </c>
    </row>
    <row r="2310" spans="1:13" x14ac:dyDescent="0.25">
      <c r="A2310" s="12">
        <v>22360</v>
      </c>
      <c r="B2310" s="12" t="s">
        <v>5253</v>
      </c>
      <c r="C2310" s="12" t="s">
        <v>27</v>
      </c>
      <c r="D2310" s="12" t="s">
        <v>1722</v>
      </c>
      <c r="E2310" s="12" t="s">
        <v>3128</v>
      </c>
      <c r="F2310" s="12" t="s">
        <v>1876</v>
      </c>
      <c r="G2310" s="12" t="s">
        <v>1849</v>
      </c>
      <c r="H2310" s="12" t="s">
        <v>1819</v>
      </c>
      <c r="I2310" s="12" t="s">
        <v>3126</v>
      </c>
      <c r="J2310" s="12">
        <v>0</v>
      </c>
      <c r="L2310" s="12" t="s">
        <v>3799</v>
      </c>
      <c r="M2310" s="12" t="s">
        <v>3118</v>
      </c>
    </row>
    <row r="2311" spans="1:13" x14ac:dyDescent="0.25">
      <c r="A2311" s="12">
        <v>9972</v>
      </c>
      <c r="B2311" s="12" t="s">
        <v>2392</v>
      </c>
      <c r="C2311" s="12" t="s">
        <v>59</v>
      </c>
      <c r="D2311" s="12" t="s">
        <v>1722</v>
      </c>
      <c r="E2311" s="12" t="s">
        <v>3218</v>
      </c>
      <c r="F2311" s="12" t="s">
        <v>1830</v>
      </c>
      <c r="G2311" s="12" t="s">
        <v>1831</v>
      </c>
      <c r="H2311" s="12" t="s">
        <v>1827</v>
      </c>
      <c r="I2311" s="12" t="s">
        <v>3131</v>
      </c>
      <c r="J2311" s="12">
        <v>0</v>
      </c>
      <c r="L2311" s="12" t="s">
        <v>3178</v>
      </c>
      <c r="M2311" s="12" t="s">
        <v>3118</v>
      </c>
    </row>
    <row r="2312" spans="1:13" x14ac:dyDescent="0.25">
      <c r="A2312" s="12">
        <v>58857</v>
      </c>
      <c r="B2312" s="12" t="s">
        <v>5254</v>
      </c>
      <c r="C2312" s="12" t="s">
        <v>27</v>
      </c>
      <c r="D2312" s="12" t="s">
        <v>1722</v>
      </c>
      <c r="E2312" s="12" t="s">
        <v>3274</v>
      </c>
      <c r="F2312" s="12" t="s">
        <v>1876</v>
      </c>
      <c r="G2312" s="12" t="s">
        <v>1849</v>
      </c>
      <c r="H2312" s="12" t="s">
        <v>1819</v>
      </c>
      <c r="I2312" s="12" t="s">
        <v>3126</v>
      </c>
      <c r="J2312" s="12">
        <v>0</v>
      </c>
      <c r="L2312" s="12" t="s">
        <v>5255</v>
      </c>
      <c r="M2312" s="12" t="s">
        <v>5256</v>
      </c>
    </row>
    <row r="2313" spans="1:13" x14ac:dyDescent="0.25">
      <c r="A2313" s="12">
        <v>39565</v>
      </c>
      <c r="B2313" s="12" t="s">
        <v>1453</v>
      </c>
      <c r="C2313" s="12" t="s">
        <v>165</v>
      </c>
      <c r="D2313" s="12" t="s">
        <v>1722</v>
      </c>
      <c r="E2313" s="12" t="s">
        <v>3119</v>
      </c>
      <c r="F2313" s="12" t="s">
        <v>1924</v>
      </c>
      <c r="G2313" s="12" t="s">
        <v>1852</v>
      </c>
      <c r="H2313" s="12" t="s">
        <v>1720</v>
      </c>
      <c r="I2313" s="12" t="s">
        <v>3116</v>
      </c>
      <c r="J2313" s="12">
        <v>0</v>
      </c>
      <c r="L2313" s="12" t="s">
        <v>3117</v>
      </c>
      <c r="M2313" s="12" t="s">
        <v>3118</v>
      </c>
    </row>
    <row r="2314" spans="1:13" x14ac:dyDescent="0.25">
      <c r="A2314" s="12">
        <v>12382</v>
      </c>
      <c r="B2314" s="12" t="s">
        <v>5257</v>
      </c>
      <c r="C2314" s="12" t="s">
        <v>27</v>
      </c>
      <c r="D2314" s="12" t="s">
        <v>1722</v>
      </c>
      <c r="E2314" s="12" t="s">
        <v>3769</v>
      </c>
      <c r="F2314" s="12" t="s">
        <v>2035</v>
      </c>
      <c r="G2314" s="12" t="s">
        <v>1762</v>
      </c>
      <c r="H2314" s="12" t="s">
        <v>1782</v>
      </c>
      <c r="I2314" s="12" t="s">
        <v>1762</v>
      </c>
      <c r="J2314" s="12">
        <v>0</v>
      </c>
      <c r="L2314" s="12" t="s">
        <v>5258</v>
      </c>
      <c r="M2314" s="12" t="s">
        <v>5259</v>
      </c>
    </row>
    <row r="2315" spans="1:13" x14ac:dyDescent="0.25">
      <c r="A2315" s="12">
        <v>14877</v>
      </c>
      <c r="B2315" s="12" t="s">
        <v>1454</v>
      </c>
      <c r="C2315" s="12" t="s">
        <v>136</v>
      </c>
      <c r="D2315" s="12" t="s">
        <v>1722</v>
      </c>
      <c r="E2315" s="12" t="s">
        <v>3146</v>
      </c>
      <c r="F2315" s="12" t="s">
        <v>2049</v>
      </c>
      <c r="G2315" s="12" t="s">
        <v>2050</v>
      </c>
      <c r="H2315" s="12" t="s">
        <v>1782</v>
      </c>
      <c r="I2315" s="12" t="s">
        <v>3351</v>
      </c>
      <c r="J2315" s="12">
        <v>0</v>
      </c>
      <c r="L2315" s="12" t="s">
        <v>3132</v>
      </c>
      <c r="M2315" s="12" t="s">
        <v>3118</v>
      </c>
    </row>
    <row r="2316" spans="1:13" x14ac:dyDescent="0.25">
      <c r="A2316" s="12">
        <v>57491</v>
      </c>
      <c r="B2316" s="12" t="s">
        <v>5260</v>
      </c>
      <c r="C2316" s="12" t="s">
        <v>59</v>
      </c>
      <c r="D2316" s="12" t="s">
        <v>1722</v>
      </c>
      <c r="E2316" s="12" t="s">
        <v>3166</v>
      </c>
      <c r="F2316" s="12" t="s">
        <v>1775</v>
      </c>
      <c r="G2316" s="12" t="s">
        <v>1743</v>
      </c>
      <c r="H2316" s="12" t="s">
        <v>1720</v>
      </c>
      <c r="I2316" s="12" t="s">
        <v>3351</v>
      </c>
      <c r="J2316" s="12">
        <v>0</v>
      </c>
      <c r="L2316" s="12" t="s">
        <v>3464</v>
      </c>
      <c r="M2316" s="12" t="s">
        <v>3118</v>
      </c>
    </row>
    <row r="2317" spans="1:13" x14ac:dyDescent="0.25">
      <c r="A2317" s="12">
        <v>61318</v>
      </c>
      <c r="B2317" s="12" t="s">
        <v>5261</v>
      </c>
      <c r="C2317" s="12" t="s">
        <v>56</v>
      </c>
      <c r="D2317" s="12" t="s">
        <v>1722</v>
      </c>
      <c r="E2317" s="12" t="s">
        <v>3124</v>
      </c>
      <c r="F2317" s="12" t="s">
        <v>1824</v>
      </c>
      <c r="G2317" s="12" t="s">
        <v>1825</v>
      </c>
      <c r="H2317" s="12" t="s">
        <v>1725</v>
      </c>
      <c r="I2317" s="12" t="s">
        <v>3116</v>
      </c>
      <c r="J2317" s="12">
        <v>0</v>
      </c>
      <c r="L2317" s="12" t="s">
        <v>4064</v>
      </c>
      <c r="M2317" s="12" t="s">
        <v>3118</v>
      </c>
    </row>
    <row r="2318" spans="1:13" x14ac:dyDescent="0.25">
      <c r="A2318" s="12">
        <v>18951</v>
      </c>
      <c r="B2318" s="12" t="s">
        <v>2480</v>
      </c>
      <c r="C2318" s="12" t="s">
        <v>27</v>
      </c>
      <c r="D2318" s="12" t="s">
        <v>1722</v>
      </c>
      <c r="E2318" s="12" t="s">
        <v>3128</v>
      </c>
      <c r="F2318" s="12" t="s">
        <v>1830</v>
      </c>
      <c r="G2318" s="12" t="s">
        <v>1831</v>
      </c>
      <c r="H2318" s="12" t="s">
        <v>1827</v>
      </c>
      <c r="I2318" s="12" t="s">
        <v>3131</v>
      </c>
      <c r="J2318" s="12">
        <v>0</v>
      </c>
      <c r="L2318" s="12" t="s">
        <v>3171</v>
      </c>
      <c r="M2318" s="12" t="s">
        <v>3118</v>
      </c>
    </row>
    <row r="2319" spans="1:13" x14ac:dyDescent="0.25">
      <c r="A2319" s="12">
        <v>18949</v>
      </c>
      <c r="B2319" s="12" t="s">
        <v>2090</v>
      </c>
      <c r="C2319" s="12" t="s">
        <v>211</v>
      </c>
      <c r="D2319" s="12" t="s">
        <v>1722</v>
      </c>
      <c r="E2319" s="12" t="s">
        <v>3128</v>
      </c>
      <c r="F2319" s="12" t="s">
        <v>1986</v>
      </c>
      <c r="G2319" s="12" t="s">
        <v>1987</v>
      </c>
      <c r="H2319" s="12" t="s">
        <v>1822</v>
      </c>
      <c r="I2319" s="12" t="s">
        <v>3116</v>
      </c>
      <c r="J2319" s="12">
        <v>0</v>
      </c>
      <c r="L2319" s="12" t="s">
        <v>3329</v>
      </c>
      <c r="M2319" s="12" t="s">
        <v>3118</v>
      </c>
    </row>
    <row r="2320" spans="1:13" x14ac:dyDescent="0.25">
      <c r="A2320" s="12">
        <v>18517</v>
      </c>
      <c r="B2320" s="12" t="s">
        <v>2477</v>
      </c>
      <c r="C2320" s="12" t="s">
        <v>59</v>
      </c>
      <c r="D2320" s="12" t="s">
        <v>1722</v>
      </c>
      <c r="E2320" s="12" t="s">
        <v>3121</v>
      </c>
      <c r="F2320" s="12" t="s">
        <v>1830</v>
      </c>
      <c r="G2320" s="12" t="s">
        <v>1831</v>
      </c>
      <c r="H2320" s="12" t="s">
        <v>1827</v>
      </c>
      <c r="I2320" s="12" t="s">
        <v>3131</v>
      </c>
      <c r="J2320" s="12">
        <v>0</v>
      </c>
      <c r="L2320" s="12" t="s">
        <v>4031</v>
      </c>
      <c r="M2320" s="12" t="s">
        <v>3118</v>
      </c>
    </row>
    <row r="2321" spans="1:13" x14ac:dyDescent="0.25">
      <c r="A2321" s="12">
        <v>19377</v>
      </c>
      <c r="B2321" s="12" t="s">
        <v>530</v>
      </c>
      <c r="C2321" s="12" t="s">
        <v>27</v>
      </c>
      <c r="D2321" s="12" t="s">
        <v>1722</v>
      </c>
      <c r="E2321" s="12" t="s">
        <v>3128</v>
      </c>
      <c r="F2321" s="12" t="s">
        <v>1817</v>
      </c>
      <c r="G2321" s="12" t="s">
        <v>1816</v>
      </c>
      <c r="H2321" s="12" t="s">
        <v>1725</v>
      </c>
      <c r="I2321" s="12" t="s">
        <v>3116</v>
      </c>
      <c r="J2321" s="12">
        <v>0</v>
      </c>
      <c r="L2321" s="12" t="s">
        <v>3117</v>
      </c>
      <c r="M2321" s="12" t="s">
        <v>3118</v>
      </c>
    </row>
    <row r="2322" spans="1:13" x14ac:dyDescent="0.25">
      <c r="A2322" s="12">
        <v>20384</v>
      </c>
      <c r="B2322" s="12" t="s">
        <v>531</v>
      </c>
      <c r="C2322" s="12" t="s">
        <v>27</v>
      </c>
      <c r="D2322" s="12" t="s">
        <v>1722</v>
      </c>
      <c r="E2322" s="12" t="s">
        <v>3274</v>
      </c>
      <c r="F2322" s="12" t="s">
        <v>1908</v>
      </c>
      <c r="G2322" s="12" t="s">
        <v>1909</v>
      </c>
      <c r="H2322" s="12" t="s">
        <v>1725</v>
      </c>
      <c r="I2322" s="12" t="s">
        <v>3116</v>
      </c>
      <c r="J2322" s="12">
        <v>0</v>
      </c>
      <c r="L2322" s="12" t="s">
        <v>3117</v>
      </c>
      <c r="M2322" s="12" t="s">
        <v>3118</v>
      </c>
    </row>
    <row r="2323" spans="1:13" x14ac:dyDescent="0.25">
      <c r="A2323" s="12">
        <v>20947</v>
      </c>
      <c r="B2323" s="12" t="s">
        <v>681</v>
      </c>
      <c r="C2323" s="12" t="s">
        <v>59</v>
      </c>
      <c r="D2323" s="12" t="s">
        <v>1722</v>
      </c>
      <c r="E2323" s="12" t="s">
        <v>5262</v>
      </c>
      <c r="F2323" s="12" t="s">
        <v>1897</v>
      </c>
      <c r="G2323" s="12" t="s">
        <v>1898</v>
      </c>
      <c r="H2323" s="12" t="s">
        <v>1720</v>
      </c>
      <c r="I2323" s="12" t="s">
        <v>3116</v>
      </c>
      <c r="J2323" s="12">
        <v>0</v>
      </c>
      <c r="L2323" s="12" t="s">
        <v>3216</v>
      </c>
      <c r="M2323" s="12" t="s">
        <v>3118</v>
      </c>
    </row>
    <row r="2324" spans="1:13" x14ac:dyDescent="0.25">
      <c r="A2324" s="12">
        <v>19071</v>
      </c>
      <c r="B2324" s="12" t="s">
        <v>5263</v>
      </c>
      <c r="C2324" s="12" t="s">
        <v>59</v>
      </c>
      <c r="D2324" s="12" t="s">
        <v>1722</v>
      </c>
      <c r="E2324" s="12" t="s">
        <v>3414</v>
      </c>
      <c r="F2324" s="12" t="s">
        <v>1732</v>
      </c>
      <c r="G2324" s="12" t="s">
        <v>1731</v>
      </c>
      <c r="H2324" s="12" t="s">
        <v>1720</v>
      </c>
      <c r="I2324" s="12" t="s">
        <v>3116</v>
      </c>
      <c r="J2324" s="12">
        <v>0</v>
      </c>
      <c r="L2324" s="12" t="s">
        <v>3216</v>
      </c>
      <c r="M2324" s="12" t="s">
        <v>3118</v>
      </c>
    </row>
    <row r="2325" spans="1:13" x14ac:dyDescent="0.25">
      <c r="A2325" s="12">
        <v>21791</v>
      </c>
      <c r="B2325" s="12" t="s">
        <v>5264</v>
      </c>
      <c r="C2325" s="12" t="s">
        <v>21</v>
      </c>
      <c r="D2325" s="12" t="s">
        <v>1722</v>
      </c>
      <c r="E2325" s="12" t="s">
        <v>3128</v>
      </c>
      <c r="F2325" s="12" t="s">
        <v>1748</v>
      </c>
      <c r="G2325" s="12" t="s">
        <v>1726</v>
      </c>
      <c r="H2325" s="12" t="s">
        <v>1725</v>
      </c>
      <c r="I2325" s="12" t="s">
        <v>3116</v>
      </c>
      <c r="J2325" s="12">
        <v>0</v>
      </c>
      <c r="L2325" s="12" t="s">
        <v>5265</v>
      </c>
      <c r="M2325" s="12" t="s">
        <v>3118</v>
      </c>
    </row>
    <row r="2326" spans="1:13" x14ac:dyDescent="0.25">
      <c r="A2326" s="12">
        <v>29524</v>
      </c>
      <c r="B2326" s="12" t="s">
        <v>2018</v>
      </c>
      <c r="C2326" s="12" t="s">
        <v>43</v>
      </c>
      <c r="D2326" s="12" t="s">
        <v>1722</v>
      </c>
      <c r="E2326" s="12" t="s">
        <v>3119</v>
      </c>
      <c r="F2326" s="12" t="s">
        <v>1873</v>
      </c>
      <c r="G2326" s="12" t="s">
        <v>1874</v>
      </c>
      <c r="H2326" s="12" t="s">
        <v>1725</v>
      </c>
      <c r="I2326" s="12" t="s">
        <v>3116</v>
      </c>
      <c r="J2326" s="12">
        <v>0</v>
      </c>
      <c r="L2326" s="12" t="s">
        <v>3157</v>
      </c>
      <c r="M2326" s="12" t="s">
        <v>3118</v>
      </c>
    </row>
    <row r="2327" spans="1:13" x14ac:dyDescent="0.25">
      <c r="A2327" s="12">
        <v>19075</v>
      </c>
      <c r="B2327" s="12" t="s">
        <v>532</v>
      </c>
      <c r="C2327" s="12" t="s">
        <v>27</v>
      </c>
      <c r="D2327" s="12" t="s">
        <v>1722</v>
      </c>
      <c r="E2327" s="12" t="s">
        <v>3128</v>
      </c>
      <c r="F2327" s="12" t="s">
        <v>1836</v>
      </c>
      <c r="G2327" s="12" t="s">
        <v>1837</v>
      </c>
      <c r="H2327" s="12" t="s">
        <v>1725</v>
      </c>
      <c r="I2327" s="12" t="s">
        <v>3116</v>
      </c>
      <c r="J2327" s="12">
        <v>0</v>
      </c>
      <c r="L2327" s="12" t="s">
        <v>3117</v>
      </c>
      <c r="M2327" s="12" t="s">
        <v>3118</v>
      </c>
    </row>
    <row r="2328" spans="1:13" x14ac:dyDescent="0.25">
      <c r="A2328" s="12">
        <v>19080</v>
      </c>
      <c r="B2328" s="12" t="s">
        <v>533</v>
      </c>
      <c r="C2328" s="12" t="s">
        <v>31</v>
      </c>
      <c r="D2328" s="12" t="s">
        <v>1722</v>
      </c>
      <c r="E2328" s="12" t="s">
        <v>3128</v>
      </c>
      <c r="F2328" s="12" t="s">
        <v>1846</v>
      </c>
      <c r="G2328" s="12" t="s">
        <v>1726</v>
      </c>
      <c r="H2328" s="12" t="s">
        <v>1725</v>
      </c>
      <c r="I2328" s="12" t="s">
        <v>3116</v>
      </c>
      <c r="J2328" s="12">
        <v>0</v>
      </c>
      <c r="L2328" s="12" t="s">
        <v>3117</v>
      </c>
      <c r="M2328" s="12" t="s">
        <v>3118</v>
      </c>
    </row>
    <row r="2329" spans="1:13" x14ac:dyDescent="0.25">
      <c r="A2329" s="12">
        <v>23125</v>
      </c>
      <c r="B2329" s="12" t="s">
        <v>534</v>
      </c>
      <c r="C2329" s="12" t="s">
        <v>65</v>
      </c>
      <c r="D2329" s="12" t="s">
        <v>1722</v>
      </c>
      <c r="E2329" s="12" t="s">
        <v>3128</v>
      </c>
      <c r="F2329" s="12" t="s">
        <v>1836</v>
      </c>
      <c r="G2329" s="12" t="s">
        <v>1837</v>
      </c>
      <c r="H2329" s="12" t="s">
        <v>1725</v>
      </c>
      <c r="I2329" s="12" t="s">
        <v>3116</v>
      </c>
      <c r="J2329" s="12">
        <v>0</v>
      </c>
      <c r="L2329" s="12" t="s">
        <v>3117</v>
      </c>
      <c r="M2329" s="12" t="s">
        <v>3118</v>
      </c>
    </row>
    <row r="2330" spans="1:13" x14ac:dyDescent="0.25">
      <c r="A2330" s="12">
        <v>31270</v>
      </c>
      <c r="B2330" s="12" t="s">
        <v>2555</v>
      </c>
      <c r="C2330" s="12" t="s">
        <v>65</v>
      </c>
      <c r="D2330" s="12" t="s">
        <v>1722</v>
      </c>
      <c r="E2330" s="12" t="s">
        <v>3146</v>
      </c>
      <c r="F2330" s="12" t="s">
        <v>1836</v>
      </c>
      <c r="G2330" s="12" t="s">
        <v>1837</v>
      </c>
      <c r="H2330" s="12" t="s">
        <v>1725</v>
      </c>
      <c r="I2330" s="12" t="s">
        <v>3116</v>
      </c>
      <c r="J2330" s="12">
        <v>0</v>
      </c>
      <c r="L2330" s="12" t="s">
        <v>3117</v>
      </c>
      <c r="M2330" s="12" t="s">
        <v>3118</v>
      </c>
    </row>
    <row r="2331" spans="1:13" x14ac:dyDescent="0.25">
      <c r="A2331" s="12">
        <v>19083</v>
      </c>
      <c r="B2331" s="12" t="s">
        <v>682</v>
      </c>
      <c r="C2331" s="12" t="s">
        <v>27</v>
      </c>
      <c r="D2331" s="12" t="s">
        <v>1722</v>
      </c>
      <c r="E2331" s="12" t="s">
        <v>3128</v>
      </c>
      <c r="F2331" s="12" t="s">
        <v>1859</v>
      </c>
      <c r="G2331" s="12" t="s">
        <v>1823</v>
      </c>
      <c r="H2331" s="12" t="s">
        <v>1822</v>
      </c>
      <c r="I2331" s="12" t="s">
        <v>3116</v>
      </c>
      <c r="J2331" s="12">
        <v>0</v>
      </c>
      <c r="L2331" s="12" t="s">
        <v>3290</v>
      </c>
      <c r="M2331" s="12" t="s">
        <v>3118</v>
      </c>
    </row>
    <row r="2332" spans="1:13" x14ac:dyDescent="0.25">
      <c r="A2332" s="12">
        <v>19102</v>
      </c>
      <c r="B2332" s="12" t="s">
        <v>2089</v>
      </c>
      <c r="C2332" s="12" t="s">
        <v>211</v>
      </c>
      <c r="D2332" s="12" t="s">
        <v>1722</v>
      </c>
      <c r="E2332" s="12" t="s">
        <v>3239</v>
      </c>
      <c r="F2332" s="12" t="s">
        <v>1876</v>
      </c>
      <c r="G2332" s="12" t="s">
        <v>1849</v>
      </c>
      <c r="H2332" s="12" t="s">
        <v>1819</v>
      </c>
      <c r="I2332" s="12" t="s">
        <v>3126</v>
      </c>
      <c r="J2332" s="12">
        <v>0</v>
      </c>
      <c r="L2332" s="12" t="s">
        <v>3117</v>
      </c>
      <c r="M2332" s="12" t="s">
        <v>3118</v>
      </c>
    </row>
    <row r="2333" spans="1:13" x14ac:dyDescent="0.25">
      <c r="A2333" s="12">
        <v>19063</v>
      </c>
      <c r="B2333" s="12" t="s">
        <v>1686</v>
      </c>
      <c r="C2333" s="12" t="s">
        <v>43</v>
      </c>
      <c r="D2333" s="12" t="s">
        <v>1722</v>
      </c>
      <c r="E2333" s="12" t="s">
        <v>3218</v>
      </c>
      <c r="F2333" s="12" t="s">
        <v>1784</v>
      </c>
      <c r="G2333" s="12" t="s">
        <v>1785</v>
      </c>
      <c r="H2333" s="12" t="s">
        <v>1725</v>
      </c>
      <c r="I2333" s="12" t="s">
        <v>3116</v>
      </c>
      <c r="J2333" s="12">
        <v>0</v>
      </c>
      <c r="L2333" s="12" t="s">
        <v>3607</v>
      </c>
      <c r="M2333" s="12" t="s">
        <v>3118</v>
      </c>
    </row>
    <row r="2334" spans="1:13" x14ac:dyDescent="0.25">
      <c r="A2334" s="12">
        <v>19145</v>
      </c>
      <c r="B2334" s="12" t="s">
        <v>1462</v>
      </c>
      <c r="C2334" s="12" t="s">
        <v>27</v>
      </c>
      <c r="D2334" s="12" t="s">
        <v>1722</v>
      </c>
      <c r="E2334" s="12" t="s">
        <v>3128</v>
      </c>
      <c r="F2334" s="12" t="s">
        <v>2010</v>
      </c>
      <c r="G2334" s="12" t="s">
        <v>1823</v>
      </c>
      <c r="H2334" s="12" t="s">
        <v>1822</v>
      </c>
      <c r="I2334" s="12" t="s">
        <v>3116</v>
      </c>
      <c r="J2334" s="12">
        <v>0</v>
      </c>
      <c r="L2334" s="12" t="s">
        <v>3117</v>
      </c>
      <c r="M2334" s="12" t="s">
        <v>3118</v>
      </c>
    </row>
    <row r="2335" spans="1:13" x14ac:dyDescent="0.25">
      <c r="A2335" s="12">
        <v>827535</v>
      </c>
      <c r="B2335" s="12" t="s">
        <v>5266</v>
      </c>
      <c r="C2335" s="12" t="s">
        <v>208</v>
      </c>
      <c r="D2335" s="12" t="s">
        <v>1722</v>
      </c>
      <c r="E2335" s="12" t="s">
        <v>3119</v>
      </c>
      <c r="F2335" s="12" t="s">
        <v>2072</v>
      </c>
      <c r="G2335" s="12" t="s">
        <v>1783</v>
      </c>
      <c r="H2335" s="12" t="s">
        <v>1782</v>
      </c>
      <c r="I2335" s="12" t="s">
        <v>3142</v>
      </c>
      <c r="J2335" s="12">
        <v>0</v>
      </c>
      <c r="L2335" s="12" t="s">
        <v>2341</v>
      </c>
      <c r="M2335" s="12" t="s">
        <v>5267</v>
      </c>
    </row>
    <row r="2336" spans="1:13" x14ac:dyDescent="0.25">
      <c r="A2336" s="12">
        <v>19152</v>
      </c>
      <c r="B2336" s="12" t="s">
        <v>2088</v>
      </c>
      <c r="C2336" s="12" t="s">
        <v>59</v>
      </c>
      <c r="D2336" s="12" t="s">
        <v>1722</v>
      </c>
      <c r="E2336" s="12" t="s">
        <v>3274</v>
      </c>
      <c r="F2336" s="12" t="s">
        <v>1995</v>
      </c>
      <c r="G2336" s="12" t="s">
        <v>1765</v>
      </c>
      <c r="H2336" s="12" t="s">
        <v>1764</v>
      </c>
      <c r="I2336" s="12" t="s">
        <v>3116</v>
      </c>
      <c r="J2336" s="12">
        <v>0</v>
      </c>
      <c r="L2336" s="12" t="s">
        <v>4615</v>
      </c>
      <c r="M2336" s="12" t="s">
        <v>3118</v>
      </c>
    </row>
    <row r="2337" spans="1:13" x14ac:dyDescent="0.25">
      <c r="A2337" s="12">
        <v>54991</v>
      </c>
      <c r="B2337" s="12" t="s">
        <v>5268</v>
      </c>
      <c r="C2337" s="12" t="s">
        <v>59</v>
      </c>
      <c r="D2337" s="12" t="s">
        <v>1722</v>
      </c>
      <c r="E2337" s="12" t="s">
        <v>3130</v>
      </c>
      <c r="F2337" s="12" t="s">
        <v>1761</v>
      </c>
      <c r="G2337" s="12" t="s">
        <v>1762</v>
      </c>
      <c r="H2337" s="12" t="s">
        <v>1782</v>
      </c>
      <c r="I2337" s="12" t="s">
        <v>1762</v>
      </c>
      <c r="J2337" s="12">
        <v>0</v>
      </c>
      <c r="L2337" s="12" t="s">
        <v>3216</v>
      </c>
      <c r="M2337" s="12" t="s">
        <v>3118</v>
      </c>
    </row>
    <row r="2338" spans="1:13" x14ac:dyDescent="0.25">
      <c r="A2338" s="12">
        <v>21151</v>
      </c>
      <c r="B2338" s="12" t="s">
        <v>2503</v>
      </c>
      <c r="C2338" s="12" t="s">
        <v>208</v>
      </c>
      <c r="D2338" s="12" t="s">
        <v>1722</v>
      </c>
      <c r="E2338" s="12" t="s">
        <v>3143</v>
      </c>
      <c r="F2338" s="12" t="s">
        <v>1738</v>
      </c>
      <c r="G2338" s="12" t="s">
        <v>1739</v>
      </c>
      <c r="H2338" s="12" t="s">
        <v>1720</v>
      </c>
      <c r="I2338" s="12" t="s">
        <v>3232</v>
      </c>
      <c r="J2338" s="12">
        <v>0</v>
      </c>
      <c r="L2338" s="12" t="s">
        <v>3237</v>
      </c>
      <c r="M2338" s="12" t="s">
        <v>3118</v>
      </c>
    </row>
    <row r="2339" spans="1:13" x14ac:dyDescent="0.25">
      <c r="A2339" s="12">
        <v>57495</v>
      </c>
      <c r="B2339" s="12" t="s">
        <v>5269</v>
      </c>
      <c r="C2339" s="12" t="s">
        <v>59</v>
      </c>
      <c r="D2339" s="12" t="s">
        <v>1722</v>
      </c>
      <c r="E2339" s="12" t="s">
        <v>3125</v>
      </c>
      <c r="F2339" s="12" t="s">
        <v>1775</v>
      </c>
      <c r="G2339" s="12" t="s">
        <v>1743</v>
      </c>
      <c r="H2339" s="12" t="s">
        <v>1720</v>
      </c>
      <c r="I2339" s="12" t="s">
        <v>3351</v>
      </c>
      <c r="J2339" s="12">
        <v>0</v>
      </c>
      <c r="L2339" s="12" t="s">
        <v>3216</v>
      </c>
      <c r="M2339" s="12" t="s">
        <v>3118</v>
      </c>
    </row>
    <row r="2340" spans="1:13" x14ac:dyDescent="0.25">
      <c r="A2340" s="12">
        <v>19164</v>
      </c>
      <c r="B2340" s="12" t="s">
        <v>2482</v>
      </c>
      <c r="C2340" s="12" t="s">
        <v>59</v>
      </c>
      <c r="D2340" s="12" t="s">
        <v>1722</v>
      </c>
      <c r="E2340" s="12" t="s">
        <v>3211</v>
      </c>
      <c r="F2340" s="12" t="s">
        <v>1830</v>
      </c>
      <c r="G2340" s="12" t="s">
        <v>1831</v>
      </c>
      <c r="H2340" s="12" t="s">
        <v>1827</v>
      </c>
      <c r="I2340" s="12" t="s">
        <v>3131</v>
      </c>
      <c r="J2340" s="12">
        <v>0</v>
      </c>
      <c r="L2340" s="12" t="s">
        <v>3178</v>
      </c>
      <c r="M2340" s="12" t="s">
        <v>3118</v>
      </c>
    </row>
    <row r="2341" spans="1:13" x14ac:dyDescent="0.25">
      <c r="A2341" s="12">
        <v>51171</v>
      </c>
      <c r="B2341" s="12" t="s">
        <v>5270</v>
      </c>
      <c r="C2341" s="12" t="s">
        <v>59</v>
      </c>
      <c r="D2341" s="12" t="s">
        <v>1722</v>
      </c>
      <c r="E2341" s="12" t="s">
        <v>3119</v>
      </c>
      <c r="F2341" s="12" t="s">
        <v>1775</v>
      </c>
      <c r="G2341" s="12" t="s">
        <v>1743</v>
      </c>
      <c r="H2341" s="12" t="s">
        <v>1720</v>
      </c>
      <c r="I2341" s="12" t="s">
        <v>3351</v>
      </c>
      <c r="J2341" s="12">
        <v>0</v>
      </c>
      <c r="L2341" s="12" t="s">
        <v>3464</v>
      </c>
      <c r="M2341" s="12" t="s">
        <v>3118</v>
      </c>
    </row>
    <row r="2342" spans="1:13" x14ac:dyDescent="0.25">
      <c r="A2342" s="12">
        <v>19163</v>
      </c>
      <c r="B2342" s="12" t="s">
        <v>5271</v>
      </c>
      <c r="C2342" s="12" t="s">
        <v>59</v>
      </c>
      <c r="D2342" s="12" t="s">
        <v>1722</v>
      </c>
      <c r="E2342" s="12" t="s">
        <v>3218</v>
      </c>
      <c r="F2342" s="12" t="s">
        <v>1811</v>
      </c>
      <c r="G2342" s="12" t="s">
        <v>1762</v>
      </c>
      <c r="H2342" s="12" t="s">
        <v>1782</v>
      </c>
      <c r="I2342" s="12" t="s">
        <v>1762</v>
      </c>
      <c r="J2342" s="12">
        <v>0</v>
      </c>
      <c r="L2342" s="12" t="s">
        <v>3216</v>
      </c>
      <c r="M2342" s="12" t="s">
        <v>3118</v>
      </c>
    </row>
    <row r="2343" spans="1:13" x14ac:dyDescent="0.25">
      <c r="A2343" s="12">
        <v>51843</v>
      </c>
      <c r="B2343" s="12" t="s">
        <v>5272</v>
      </c>
      <c r="C2343" s="12" t="s">
        <v>59</v>
      </c>
      <c r="D2343" s="12" t="s">
        <v>1722</v>
      </c>
      <c r="E2343" s="12" t="s">
        <v>3642</v>
      </c>
      <c r="F2343" s="12" t="s">
        <v>1738</v>
      </c>
      <c r="G2343" s="12" t="s">
        <v>1739</v>
      </c>
      <c r="H2343" s="12" t="s">
        <v>1720</v>
      </c>
      <c r="I2343" s="12" t="s">
        <v>3232</v>
      </c>
      <c r="J2343" s="12">
        <v>0</v>
      </c>
      <c r="L2343" s="12" t="s">
        <v>3117</v>
      </c>
      <c r="M2343" s="12" t="s">
        <v>3118</v>
      </c>
    </row>
    <row r="2344" spans="1:13" x14ac:dyDescent="0.25">
      <c r="A2344" s="12">
        <v>19167</v>
      </c>
      <c r="B2344" s="12" t="s">
        <v>1687</v>
      </c>
      <c r="C2344" s="12" t="s">
        <v>59</v>
      </c>
      <c r="D2344" s="12" t="s">
        <v>1722</v>
      </c>
      <c r="E2344" s="12" t="s">
        <v>3255</v>
      </c>
      <c r="F2344" s="12" t="s">
        <v>1732</v>
      </c>
      <c r="G2344" s="12" t="s">
        <v>1731</v>
      </c>
      <c r="H2344" s="12" t="s">
        <v>1720</v>
      </c>
      <c r="I2344" s="12" t="s">
        <v>3116</v>
      </c>
      <c r="J2344" s="12">
        <v>0</v>
      </c>
      <c r="L2344" s="12" t="s">
        <v>3524</v>
      </c>
      <c r="M2344" s="12" t="s">
        <v>3118</v>
      </c>
    </row>
    <row r="2345" spans="1:13" x14ac:dyDescent="0.25">
      <c r="A2345" s="12">
        <v>19184</v>
      </c>
      <c r="B2345" s="12" t="s">
        <v>1688</v>
      </c>
      <c r="C2345" s="12" t="s">
        <v>59</v>
      </c>
      <c r="D2345" s="12" t="s">
        <v>1722</v>
      </c>
      <c r="E2345" s="12" t="s">
        <v>3218</v>
      </c>
      <c r="F2345" s="12" t="s">
        <v>1817</v>
      </c>
      <c r="G2345" s="12" t="s">
        <v>1816</v>
      </c>
      <c r="H2345" s="12" t="s">
        <v>1725</v>
      </c>
      <c r="I2345" s="12" t="s">
        <v>3116</v>
      </c>
      <c r="J2345" s="12">
        <v>0</v>
      </c>
      <c r="L2345" s="12" t="s">
        <v>5273</v>
      </c>
      <c r="M2345" s="12" t="s">
        <v>3118</v>
      </c>
    </row>
    <row r="2346" spans="1:13" x14ac:dyDescent="0.25">
      <c r="A2346" s="12">
        <v>22273</v>
      </c>
      <c r="B2346" s="12" t="s">
        <v>1466</v>
      </c>
      <c r="C2346" s="12" t="s">
        <v>59</v>
      </c>
      <c r="D2346" s="12" t="s">
        <v>1722</v>
      </c>
      <c r="E2346" s="12" t="s">
        <v>3130</v>
      </c>
      <c r="F2346" s="12" t="s">
        <v>1868</v>
      </c>
      <c r="G2346" s="12" t="s">
        <v>1792</v>
      </c>
      <c r="H2346" s="12" t="s">
        <v>1822</v>
      </c>
      <c r="I2346" s="12" t="s">
        <v>3116</v>
      </c>
      <c r="J2346" s="12">
        <v>0</v>
      </c>
      <c r="L2346" s="12" t="s">
        <v>3216</v>
      </c>
      <c r="M2346" s="12" t="s">
        <v>3118</v>
      </c>
    </row>
    <row r="2347" spans="1:13" x14ac:dyDescent="0.25">
      <c r="A2347" s="12">
        <v>19174</v>
      </c>
      <c r="B2347" s="12" t="s">
        <v>1467</v>
      </c>
      <c r="C2347" s="12" t="s">
        <v>59</v>
      </c>
      <c r="D2347" s="12" t="s">
        <v>1722</v>
      </c>
      <c r="E2347" s="12" t="s">
        <v>3458</v>
      </c>
      <c r="F2347" s="12" t="s">
        <v>1771</v>
      </c>
      <c r="G2347" s="12" t="s">
        <v>1721</v>
      </c>
      <c r="H2347" s="12" t="s">
        <v>1720</v>
      </c>
      <c r="I2347" s="12" t="s">
        <v>3116</v>
      </c>
      <c r="J2347" s="12">
        <v>0</v>
      </c>
      <c r="L2347" s="12" t="s">
        <v>3216</v>
      </c>
      <c r="M2347" s="12" t="s">
        <v>3118</v>
      </c>
    </row>
    <row r="2348" spans="1:13" x14ac:dyDescent="0.25">
      <c r="A2348" s="12">
        <v>19192</v>
      </c>
      <c r="B2348" s="12" t="s">
        <v>2087</v>
      </c>
      <c r="C2348" s="12" t="s">
        <v>59</v>
      </c>
      <c r="D2348" s="12" t="s">
        <v>1722</v>
      </c>
      <c r="E2348" s="12" t="s">
        <v>3121</v>
      </c>
      <c r="F2348" s="12" t="s">
        <v>1813</v>
      </c>
      <c r="G2348" s="12" t="s">
        <v>1814</v>
      </c>
      <c r="H2348" s="12" t="s">
        <v>1764</v>
      </c>
      <c r="I2348" s="12" t="s">
        <v>3240</v>
      </c>
      <c r="J2348" s="12">
        <v>0</v>
      </c>
      <c r="L2348" s="12" t="s">
        <v>5274</v>
      </c>
      <c r="M2348" s="12" t="s">
        <v>3118</v>
      </c>
    </row>
    <row r="2349" spans="1:13" x14ac:dyDescent="0.25">
      <c r="A2349" s="12">
        <v>49535</v>
      </c>
      <c r="B2349" s="12" t="s">
        <v>535</v>
      </c>
      <c r="C2349" s="12" t="s">
        <v>59</v>
      </c>
      <c r="D2349" s="12" t="s">
        <v>1722</v>
      </c>
      <c r="E2349" s="12" t="s">
        <v>3133</v>
      </c>
      <c r="F2349" s="12" t="s">
        <v>1761</v>
      </c>
      <c r="G2349" s="12" t="s">
        <v>1762</v>
      </c>
      <c r="H2349" s="12" t="s">
        <v>1782</v>
      </c>
      <c r="I2349" s="12" t="s">
        <v>1762</v>
      </c>
      <c r="J2349" s="12">
        <v>0</v>
      </c>
      <c r="L2349" s="12" t="s">
        <v>5275</v>
      </c>
      <c r="M2349" s="12" t="s">
        <v>5276</v>
      </c>
    </row>
    <row r="2350" spans="1:13" x14ac:dyDescent="0.25">
      <c r="A2350" s="12">
        <v>828112</v>
      </c>
      <c r="B2350" s="12" t="s">
        <v>5277</v>
      </c>
      <c r="C2350" s="12" t="s">
        <v>59</v>
      </c>
      <c r="D2350" s="12" t="s">
        <v>1722</v>
      </c>
      <c r="E2350" s="12" t="s">
        <v>3121</v>
      </c>
      <c r="F2350" s="12" t="s">
        <v>1728</v>
      </c>
      <c r="G2350" s="12" t="s">
        <v>1729</v>
      </c>
      <c r="H2350" s="12" t="s">
        <v>1720</v>
      </c>
      <c r="I2350" s="12" t="s">
        <v>3116</v>
      </c>
      <c r="J2350" s="12">
        <v>0</v>
      </c>
      <c r="L2350" s="12" t="s">
        <v>3216</v>
      </c>
      <c r="M2350" s="12" t="s">
        <v>3118</v>
      </c>
    </row>
    <row r="2351" spans="1:13" x14ac:dyDescent="0.25">
      <c r="A2351" s="12">
        <v>19195</v>
      </c>
      <c r="B2351" s="12" t="s">
        <v>1690</v>
      </c>
      <c r="C2351" s="12" t="s">
        <v>59</v>
      </c>
      <c r="D2351" s="12" t="s">
        <v>1722</v>
      </c>
      <c r="E2351" s="12" t="s">
        <v>3146</v>
      </c>
      <c r="F2351" s="12" t="s">
        <v>1912</v>
      </c>
      <c r="G2351" s="12" t="s">
        <v>1913</v>
      </c>
      <c r="H2351" s="12" t="s">
        <v>1764</v>
      </c>
      <c r="I2351" s="12" t="s">
        <v>3116</v>
      </c>
      <c r="J2351" s="12">
        <v>0</v>
      </c>
      <c r="L2351" s="12" t="s">
        <v>5278</v>
      </c>
      <c r="M2351" s="12" t="s">
        <v>5279</v>
      </c>
    </row>
    <row r="2352" spans="1:13" x14ac:dyDescent="0.25">
      <c r="A2352" s="12">
        <v>51172</v>
      </c>
      <c r="B2352" s="12" t="s">
        <v>536</v>
      </c>
      <c r="C2352" s="12" t="s">
        <v>59</v>
      </c>
      <c r="D2352" s="12" t="s">
        <v>1722</v>
      </c>
      <c r="E2352" s="12" t="s">
        <v>3134</v>
      </c>
      <c r="F2352" s="12" t="s">
        <v>1775</v>
      </c>
      <c r="G2352" s="12" t="s">
        <v>1743</v>
      </c>
      <c r="H2352" s="12" t="s">
        <v>1720</v>
      </c>
      <c r="I2352" s="12" t="s">
        <v>3351</v>
      </c>
      <c r="J2352" s="12">
        <v>0</v>
      </c>
      <c r="L2352" s="12" t="s">
        <v>3216</v>
      </c>
      <c r="M2352" s="12" t="s">
        <v>3118</v>
      </c>
    </row>
    <row r="2353" spans="1:13" x14ac:dyDescent="0.25">
      <c r="A2353" s="12">
        <v>19201</v>
      </c>
      <c r="B2353" s="12" t="s">
        <v>5280</v>
      </c>
      <c r="C2353" s="12" t="s">
        <v>148</v>
      </c>
      <c r="D2353" s="12" t="s">
        <v>1722</v>
      </c>
      <c r="E2353" s="12" t="s">
        <v>3128</v>
      </c>
      <c r="F2353" s="12" t="s">
        <v>1749</v>
      </c>
      <c r="G2353" s="12" t="s">
        <v>1746</v>
      </c>
      <c r="H2353" s="12" t="s">
        <v>1720</v>
      </c>
      <c r="I2353" s="12" t="s">
        <v>3116</v>
      </c>
      <c r="J2353" s="12">
        <v>0</v>
      </c>
      <c r="L2353" s="12" t="s">
        <v>3117</v>
      </c>
      <c r="M2353" s="12" t="s">
        <v>3118</v>
      </c>
    </row>
    <row r="2354" spans="1:13" x14ac:dyDescent="0.25">
      <c r="A2354" s="12">
        <v>62889</v>
      </c>
      <c r="B2354" s="12" t="s">
        <v>5281</v>
      </c>
      <c r="C2354" s="12" t="s">
        <v>78</v>
      </c>
      <c r="D2354" s="12" t="s">
        <v>1722</v>
      </c>
      <c r="E2354" s="12" t="s">
        <v>5282</v>
      </c>
      <c r="F2354" s="12" t="s">
        <v>1735</v>
      </c>
      <c r="G2354" s="12" t="s">
        <v>1721</v>
      </c>
      <c r="H2354" s="12" t="s">
        <v>1720</v>
      </c>
      <c r="I2354" s="12" t="s">
        <v>3116</v>
      </c>
      <c r="J2354" s="12">
        <v>0</v>
      </c>
      <c r="L2354" s="12" t="s">
        <v>3182</v>
      </c>
      <c r="M2354" s="12" t="s">
        <v>3118</v>
      </c>
    </row>
    <row r="2355" spans="1:13" x14ac:dyDescent="0.25">
      <c r="A2355" s="12">
        <v>19207</v>
      </c>
      <c r="B2355" s="12" t="s">
        <v>2086</v>
      </c>
      <c r="C2355" s="12" t="s">
        <v>211</v>
      </c>
      <c r="D2355" s="12" t="s">
        <v>1722</v>
      </c>
      <c r="E2355" s="12" t="s">
        <v>3128</v>
      </c>
      <c r="F2355" s="12" t="s">
        <v>2085</v>
      </c>
      <c r="G2355" s="12" t="s">
        <v>1849</v>
      </c>
      <c r="H2355" s="12" t="s">
        <v>1819</v>
      </c>
      <c r="I2355" s="12" t="s">
        <v>3340</v>
      </c>
      <c r="J2355" s="12">
        <v>0</v>
      </c>
      <c r="L2355" s="12" t="s">
        <v>3191</v>
      </c>
      <c r="M2355" s="12" t="s">
        <v>3118</v>
      </c>
    </row>
    <row r="2356" spans="1:13" x14ac:dyDescent="0.25">
      <c r="A2356" s="12">
        <v>19227</v>
      </c>
      <c r="B2356" s="12" t="s">
        <v>1469</v>
      </c>
      <c r="C2356" s="12" t="s">
        <v>165</v>
      </c>
      <c r="D2356" s="12" t="s">
        <v>1722</v>
      </c>
      <c r="E2356" s="12" t="s">
        <v>3128</v>
      </c>
      <c r="F2356" s="12" t="s">
        <v>1817</v>
      </c>
      <c r="G2356" s="12" t="s">
        <v>1816</v>
      </c>
      <c r="H2356" s="12" t="s">
        <v>1725</v>
      </c>
      <c r="I2356" s="12" t="s">
        <v>3116</v>
      </c>
      <c r="J2356" s="12">
        <v>0</v>
      </c>
      <c r="L2356" s="12" t="s">
        <v>3117</v>
      </c>
      <c r="M2356" s="12" t="s">
        <v>3118</v>
      </c>
    </row>
    <row r="2357" spans="1:13" x14ac:dyDescent="0.25">
      <c r="A2357" s="12">
        <v>19238</v>
      </c>
      <c r="B2357" s="12" t="s">
        <v>1470</v>
      </c>
      <c r="C2357" s="12" t="s">
        <v>59</v>
      </c>
      <c r="D2357" s="12" t="s">
        <v>1722</v>
      </c>
      <c r="E2357" s="12" t="s">
        <v>3239</v>
      </c>
      <c r="F2357" s="12" t="s">
        <v>1873</v>
      </c>
      <c r="G2357" s="12" t="s">
        <v>1874</v>
      </c>
      <c r="H2357" s="12" t="s">
        <v>1725</v>
      </c>
      <c r="I2357" s="12" t="s">
        <v>3116</v>
      </c>
      <c r="J2357" s="12">
        <v>0</v>
      </c>
      <c r="L2357" s="12" t="s">
        <v>4031</v>
      </c>
      <c r="M2357" s="12" t="s">
        <v>3118</v>
      </c>
    </row>
    <row r="2358" spans="1:13" x14ac:dyDescent="0.25">
      <c r="A2358" s="12">
        <v>19242</v>
      </c>
      <c r="B2358" s="12" t="s">
        <v>2084</v>
      </c>
      <c r="C2358" s="12" t="s">
        <v>59</v>
      </c>
      <c r="D2358" s="12" t="s">
        <v>1722</v>
      </c>
      <c r="E2358" s="12" t="s">
        <v>3130</v>
      </c>
      <c r="F2358" s="12" t="s">
        <v>1728</v>
      </c>
      <c r="G2358" s="12" t="s">
        <v>1729</v>
      </c>
      <c r="H2358" s="12" t="s">
        <v>1720</v>
      </c>
      <c r="I2358" s="12" t="s">
        <v>1762</v>
      </c>
      <c r="J2358" s="12">
        <v>0</v>
      </c>
      <c r="L2358" s="12" t="s">
        <v>4035</v>
      </c>
      <c r="M2358" s="12" t="s">
        <v>3118</v>
      </c>
    </row>
    <row r="2359" spans="1:13" x14ac:dyDescent="0.25">
      <c r="A2359" s="12">
        <v>19197</v>
      </c>
      <c r="B2359" s="12" t="s">
        <v>537</v>
      </c>
      <c r="C2359" s="12" t="s">
        <v>59</v>
      </c>
      <c r="D2359" s="12" t="s">
        <v>1722</v>
      </c>
      <c r="E2359" s="12" t="s">
        <v>3124</v>
      </c>
      <c r="F2359" s="12" t="s">
        <v>1771</v>
      </c>
      <c r="G2359" s="12" t="s">
        <v>1721</v>
      </c>
      <c r="H2359" s="12" t="s">
        <v>1720</v>
      </c>
      <c r="I2359" s="12" t="s">
        <v>3116</v>
      </c>
      <c r="J2359" s="12">
        <v>0</v>
      </c>
      <c r="L2359" s="12" t="s">
        <v>3382</v>
      </c>
      <c r="M2359" s="12" t="s">
        <v>3118</v>
      </c>
    </row>
    <row r="2360" spans="1:13" x14ac:dyDescent="0.25">
      <c r="A2360" s="12">
        <v>19254</v>
      </c>
      <c r="B2360" s="12" t="s">
        <v>5283</v>
      </c>
      <c r="C2360" s="12" t="s">
        <v>59</v>
      </c>
      <c r="D2360" s="12" t="s">
        <v>1722</v>
      </c>
      <c r="E2360" s="12" t="s">
        <v>3172</v>
      </c>
      <c r="F2360" s="12" t="s">
        <v>1807</v>
      </c>
      <c r="G2360" s="12" t="s">
        <v>1762</v>
      </c>
      <c r="H2360" s="12" t="s">
        <v>1782</v>
      </c>
      <c r="I2360" s="12" t="s">
        <v>1762</v>
      </c>
      <c r="J2360" s="12">
        <v>0</v>
      </c>
      <c r="L2360" s="12" t="s">
        <v>3216</v>
      </c>
      <c r="M2360" s="12" t="s">
        <v>3118</v>
      </c>
    </row>
    <row r="2361" spans="1:13" x14ac:dyDescent="0.25">
      <c r="A2361" s="12">
        <v>61317</v>
      </c>
      <c r="B2361" s="12" t="s">
        <v>5284</v>
      </c>
      <c r="C2361" s="12" t="s">
        <v>27</v>
      </c>
      <c r="D2361" s="12" t="s">
        <v>1722</v>
      </c>
      <c r="E2361" s="12" t="s">
        <v>3119</v>
      </c>
      <c r="F2361" s="12" t="s">
        <v>2011</v>
      </c>
      <c r="G2361" s="12" t="s">
        <v>1975</v>
      </c>
      <c r="H2361" s="12" t="s">
        <v>1782</v>
      </c>
      <c r="I2361" s="12" t="s">
        <v>3116</v>
      </c>
      <c r="J2361" s="12">
        <v>0</v>
      </c>
      <c r="M2361" s="12" t="s">
        <v>3118</v>
      </c>
    </row>
    <row r="2362" spans="1:13" x14ac:dyDescent="0.25">
      <c r="A2362" s="12">
        <v>63625</v>
      </c>
      <c r="B2362" s="12" t="s">
        <v>1472</v>
      </c>
      <c r="C2362" s="12" t="s">
        <v>27</v>
      </c>
      <c r="D2362" s="12" t="s">
        <v>1722</v>
      </c>
      <c r="E2362" s="12" t="s">
        <v>3907</v>
      </c>
      <c r="F2362" s="12" t="s">
        <v>1761</v>
      </c>
      <c r="G2362" s="12" t="s">
        <v>1762</v>
      </c>
      <c r="H2362" s="12" t="s">
        <v>1782</v>
      </c>
      <c r="I2362" s="12" t="s">
        <v>1762</v>
      </c>
      <c r="J2362" s="12">
        <v>0</v>
      </c>
      <c r="M2362" s="12" t="s">
        <v>3118</v>
      </c>
    </row>
    <row r="2363" spans="1:13" x14ac:dyDescent="0.25">
      <c r="A2363" s="12">
        <v>29744</v>
      </c>
      <c r="B2363" s="12" t="s">
        <v>538</v>
      </c>
      <c r="C2363" s="12" t="s">
        <v>84</v>
      </c>
      <c r="D2363" s="12" t="s">
        <v>1722</v>
      </c>
      <c r="E2363" s="12" t="s">
        <v>3211</v>
      </c>
      <c r="F2363" s="12" t="s">
        <v>1735</v>
      </c>
      <c r="G2363" s="12" t="s">
        <v>1721</v>
      </c>
      <c r="H2363" s="12" t="s">
        <v>1720</v>
      </c>
      <c r="I2363" s="12" t="s">
        <v>3116</v>
      </c>
      <c r="J2363" s="12">
        <v>0</v>
      </c>
      <c r="L2363" s="12" t="s">
        <v>5285</v>
      </c>
      <c r="M2363" s="12" t="s">
        <v>3118</v>
      </c>
    </row>
    <row r="2364" spans="1:13" x14ac:dyDescent="0.25">
      <c r="A2364" s="12">
        <v>19257</v>
      </c>
      <c r="B2364" s="12" t="s">
        <v>5286</v>
      </c>
      <c r="C2364" s="12" t="s">
        <v>39</v>
      </c>
      <c r="D2364" s="12" t="s">
        <v>1722</v>
      </c>
      <c r="E2364" s="12" t="s">
        <v>3146</v>
      </c>
      <c r="F2364" s="12" t="s">
        <v>2008</v>
      </c>
      <c r="G2364" s="12" t="s">
        <v>2009</v>
      </c>
      <c r="H2364" s="12" t="s">
        <v>1864</v>
      </c>
      <c r="I2364" s="12" t="s">
        <v>3240</v>
      </c>
      <c r="J2364" s="12">
        <v>0</v>
      </c>
      <c r="L2364" s="12" t="s">
        <v>3241</v>
      </c>
      <c r="M2364" s="12" t="s">
        <v>3118</v>
      </c>
    </row>
    <row r="2365" spans="1:13" x14ac:dyDescent="0.25">
      <c r="A2365" s="12">
        <v>19266</v>
      </c>
      <c r="B2365" s="12" t="s">
        <v>1473</v>
      </c>
      <c r="C2365" s="12" t="s">
        <v>59</v>
      </c>
      <c r="D2365" s="12" t="s">
        <v>1722</v>
      </c>
      <c r="E2365" s="12" t="s">
        <v>3130</v>
      </c>
      <c r="F2365" s="12" t="s">
        <v>1728</v>
      </c>
      <c r="G2365" s="12" t="s">
        <v>1729</v>
      </c>
      <c r="H2365" s="12" t="s">
        <v>1720</v>
      </c>
      <c r="I2365" s="12" t="s">
        <v>3116</v>
      </c>
      <c r="J2365" s="12">
        <v>0</v>
      </c>
      <c r="L2365" s="12" t="s">
        <v>5287</v>
      </c>
      <c r="M2365" s="12" t="s">
        <v>5288</v>
      </c>
    </row>
    <row r="2366" spans="1:13" x14ac:dyDescent="0.25">
      <c r="A2366" s="12">
        <v>36604</v>
      </c>
      <c r="B2366" s="12" t="s">
        <v>5289</v>
      </c>
      <c r="C2366" s="12" t="s">
        <v>56</v>
      </c>
      <c r="D2366" s="12" t="s">
        <v>1722</v>
      </c>
      <c r="E2366" s="12" t="s">
        <v>3128</v>
      </c>
      <c r="F2366" s="12" t="s">
        <v>2061</v>
      </c>
      <c r="G2366" s="12" t="s">
        <v>1865</v>
      </c>
      <c r="H2366" s="12" t="s">
        <v>1864</v>
      </c>
      <c r="I2366" s="12" t="s">
        <v>3240</v>
      </c>
      <c r="J2366" s="12">
        <v>0</v>
      </c>
      <c r="L2366" s="12" t="s">
        <v>5290</v>
      </c>
      <c r="M2366" s="12" t="s">
        <v>5291</v>
      </c>
    </row>
    <row r="2367" spans="1:13" x14ac:dyDescent="0.25">
      <c r="A2367" s="12">
        <v>19271</v>
      </c>
      <c r="B2367" s="12" t="s">
        <v>5292</v>
      </c>
      <c r="C2367" s="12" t="s">
        <v>27</v>
      </c>
      <c r="D2367" s="12" t="s">
        <v>1722</v>
      </c>
      <c r="E2367" s="12" t="s">
        <v>3128</v>
      </c>
      <c r="F2367" s="12" t="s">
        <v>1759</v>
      </c>
      <c r="G2367" s="12" t="s">
        <v>1760</v>
      </c>
      <c r="H2367" s="12" t="s">
        <v>1753</v>
      </c>
      <c r="I2367" s="12" t="s">
        <v>3116</v>
      </c>
      <c r="J2367" s="12">
        <v>0</v>
      </c>
      <c r="L2367" s="12" t="s">
        <v>5293</v>
      </c>
      <c r="M2367" s="12" t="s">
        <v>5294</v>
      </c>
    </row>
    <row r="2368" spans="1:13" x14ac:dyDescent="0.25">
      <c r="A2368" s="12">
        <v>39219</v>
      </c>
      <c r="B2368" s="12" t="s">
        <v>5295</v>
      </c>
      <c r="C2368" s="12" t="s">
        <v>27</v>
      </c>
      <c r="D2368" s="12" t="s">
        <v>1722</v>
      </c>
      <c r="E2368" s="12" t="s">
        <v>3255</v>
      </c>
      <c r="F2368" s="12" t="s">
        <v>1832</v>
      </c>
      <c r="G2368" s="12" t="s">
        <v>1834</v>
      </c>
      <c r="H2368" s="12" t="s">
        <v>1833</v>
      </c>
      <c r="I2368" s="12" t="s">
        <v>3116</v>
      </c>
      <c r="J2368" s="12">
        <v>0</v>
      </c>
      <c r="M2368" s="12" t="s">
        <v>3118</v>
      </c>
    </row>
    <row r="2369" spans="1:13" x14ac:dyDescent="0.25">
      <c r="A2369" s="12">
        <v>22228</v>
      </c>
      <c r="B2369" s="12" t="s">
        <v>1474</v>
      </c>
      <c r="C2369" s="12" t="s">
        <v>59</v>
      </c>
      <c r="D2369" s="12" t="s">
        <v>1722</v>
      </c>
      <c r="E2369" s="12" t="s">
        <v>3218</v>
      </c>
      <c r="F2369" s="12" t="s">
        <v>1761</v>
      </c>
      <c r="G2369" s="12" t="s">
        <v>1762</v>
      </c>
      <c r="H2369" s="12" t="s">
        <v>1782</v>
      </c>
      <c r="I2369" s="12" t="s">
        <v>1762</v>
      </c>
      <c r="J2369" s="12">
        <v>0</v>
      </c>
      <c r="L2369" s="12" t="s">
        <v>3216</v>
      </c>
      <c r="M2369" s="12" t="s">
        <v>3118</v>
      </c>
    </row>
    <row r="2370" spans="1:13" x14ac:dyDescent="0.25">
      <c r="A2370" s="12">
        <v>19276</v>
      </c>
      <c r="B2370" s="12" t="s">
        <v>539</v>
      </c>
      <c r="C2370" s="12" t="s">
        <v>59</v>
      </c>
      <c r="D2370" s="12" t="s">
        <v>1722</v>
      </c>
      <c r="E2370" s="12" t="s">
        <v>3121</v>
      </c>
      <c r="F2370" s="12" t="s">
        <v>1730</v>
      </c>
      <c r="G2370" s="12" t="s">
        <v>1731</v>
      </c>
      <c r="H2370" s="12" t="s">
        <v>1720</v>
      </c>
      <c r="I2370" s="12" t="s">
        <v>3116</v>
      </c>
      <c r="J2370" s="12">
        <v>0</v>
      </c>
      <c r="L2370" s="12" t="s">
        <v>5296</v>
      </c>
      <c r="M2370" s="12" t="s">
        <v>3118</v>
      </c>
    </row>
    <row r="2371" spans="1:13" x14ac:dyDescent="0.25">
      <c r="A2371" s="12">
        <v>50248</v>
      </c>
      <c r="B2371" s="12" t="s">
        <v>1935</v>
      </c>
      <c r="C2371" s="12" t="s">
        <v>59</v>
      </c>
      <c r="D2371" s="12" t="s">
        <v>1722</v>
      </c>
      <c r="E2371" s="12" t="s">
        <v>3134</v>
      </c>
      <c r="F2371" s="12" t="s">
        <v>1897</v>
      </c>
      <c r="G2371" s="12" t="s">
        <v>1898</v>
      </c>
      <c r="H2371" s="12" t="s">
        <v>1720</v>
      </c>
      <c r="I2371" s="12" t="s">
        <v>3116</v>
      </c>
      <c r="J2371" s="12">
        <v>0</v>
      </c>
      <c r="L2371" s="12" t="s">
        <v>3178</v>
      </c>
      <c r="M2371" s="12" t="s">
        <v>3118</v>
      </c>
    </row>
    <row r="2372" spans="1:13" x14ac:dyDescent="0.25">
      <c r="A2372" s="12">
        <v>19279</v>
      </c>
      <c r="B2372" s="12" t="s">
        <v>540</v>
      </c>
      <c r="C2372" s="12" t="s">
        <v>59</v>
      </c>
      <c r="D2372" s="12" t="s">
        <v>1722</v>
      </c>
      <c r="E2372" s="12" t="s">
        <v>3458</v>
      </c>
      <c r="F2372" s="12" t="s">
        <v>1832</v>
      </c>
      <c r="G2372" s="12" t="s">
        <v>1834</v>
      </c>
      <c r="H2372" s="12" t="s">
        <v>1833</v>
      </c>
      <c r="I2372" s="12" t="s">
        <v>3116</v>
      </c>
      <c r="J2372" s="12">
        <v>0</v>
      </c>
      <c r="L2372" s="12" t="s">
        <v>3464</v>
      </c>
      <c r="M2372" s="12" t="s">
        <v>3118</v>
      </c>
    </row>
    <row r="2373" spans="1:13" x14ac:dyDescent="0.25">
      <c r="A2373" s="12">
        <v>37874</v>
      </c>
      <c r="B2373" s="12" t="s">
        <v>5297</v>
      </c>
      <c r="C2373" s="12" t="s">
        <v>59</v>
      </c>
      <c r="D2373" s="12" t="s">
        <v>1722</v>
      </c>
      <c r="E2373" s="12" t="s">
        <v>3459</v>
      </c>
      <c r="F2373" s="12" t="s">
        <v>1893</v>
      </c>
      <c r="G2373" s="12" t="s">
        <v>1852</v>
      </c>
      <c r="H2373" s="12" t="s">
        <v>1720</v>
      </c>
      <c r="I2373" s="12" t="s">
        <v>3116</v>
      </c>
      <c r="J2373" s="12">
        <v>0</v>
      </c>
      <c r="L2373" s="12" t="s">
        <v>5298</v>
      </c>
      <c r="M2373" s="12" t="s">
        <v>5299</v>
      </c>
    </row>
    <row r="2374" spans="1:13" x14ac:dyDescent="0.25">
      <c r="A2374" s="12">
        <v>23270</v>
      </c>
      <c r="B2374" s="12" t="s">
        <v>683</v>
      </c>
      <c r="C2374" s="12" t="s">
        <v>136</v>
      </c>
      <c r="D2374" s="12" t="s">
        <v>1722</v>
      </c>
      <c r="E2374" s="12" t="s">
        <v>3172</v>
      </c>
      <c r="F2374" s="12" t="s">
        <v>1738</v>
      </c>
      <c r="G2374" s="12" t="s">
        <v>1739</v>
      </c>
      <c r="H2374" s="12" t="s">
        <v>1720</v>
      </c>
      <c r="I2374" s="12" t="s">
        <v>3232</v>
      </c>
      <c r="J2374" s="12">
        <v>0</v>
      </c>
      <c r="L2374" s="12" t="s">
        <v>3117</v>
      </c>
      <c r="M2374" s="12" t="s">
        <v>3118</v>
      </c>
    </row>
    <row r="2375" spans="1:13" x14ac:dyDescent="0.25">
      <c r="A2375" s="12">
        <v>19288</v>
      </c>
      <c r="B2375" s="12" t="s">
        <v>2083</v>
      </c>
      <c r="C2375" s="12" t="s">
        <v>59</v>
      </c>
      <c r="D2375" s="12" t="s">
        <v>1722</v>
      </c>
      <c r="E2375" s="12" t="s">
        <v>3218</v>
      </c>
      <c r="F2375" s="12" t="s">
        <v>1738</v>
      </c>
      <c r="G2375" s="12" t="s">
        <v>1739</v>
      </c>
      <c r="H2375" s="12" t="s">
        <v>1720</v>
      </c>
      <c r="I2375" s="12" t="s">
        <v>3232</v>
      </c>
      <c r="J2375" s="12">
        <v>0</v>
      </c>
      <c r="L2375" s="12" t="s">
        <v>3117</v>
      </c>
      <c r="M2375" s="12" t="s">
        <v>3118</v>
      </c>
    </row>
    <row r="2376" spans="1:13" x14ac:dyDescent="0.25">
      <c r="A2376" s="12">
        <v>19290</v>
      </c>
      <c r="B2376" s="12" t="s">
        <v>2082</v>
      </c>
      <c r="C2376" s="12" t="s">
        <v>59</v>
      </c>
      <c r="D2376" s="12" t="s">
        <v>1722</v>
      </c>
      <c r="E2376" s="12" t="s">
        <v>3121</v>
      </c>
      <c r="F2376" s="12" t="s">
        <v>1738</v>
      </c>
      <c r="G2376" s="12" t="s">
        <v>1739</v>
      </c>
      <c r="H2376" s="12" t="s">
        <v>1720</v>
      </c>
      <c r="I2376" s="12" t="s">
        <v>3232</v>
      </c>
      <c r="J2376" s="12">
        <v>0</v>
      </c>
      <c r="L2376" s="12" t="s">
        <v>3117</v>
      </c>
      <c r="M2376" s="12" t="s">
        <v>3118</v>
      </c>
    </row>
    <row r="2377" spans="1:13" x14ac:dyDescent="0.25">
      <c r="A2377" s="12">
        <v>61660</v>
      </c>
      <c r="B2377" s="12" t="s">
        <v>5300</v>
      </c>
      <c r="C2377" s="12" t="s">
        <v>59</v>
      </c>
      <c r="D2377" s="12" t="s">
        <v>1722</v>
      </c>
      <c r="E2377" s="12" t="s">
        <v>3218</v>
      </c>
      <c r="F2377" s="12" t="s">
        <v>2170</v>
      </c>
      <c r="G2377" s="12" t="s">
        <v>1878</v>
      </c>
      <c r="H2377" s="12" t="s">
        <v>1756</v>
      </c>
      <c r="I2377" s="12" t="s">
        <v>3129</v>
      </c>
      <c r="J2377" s="12">
        <v>0</v>
      </c>
      <c r="M2377" s="12" t="s">
        <v>3118</v>
      </c>
    </row>
    <row r="2378" spans="1:13" x14ac:dyDescent="0.25">
      <c r="A2378" s="12">
        <v>32634</v>
      </c>
      <c r="B2378" s="12" t="s">
        <v>541</v>
      </c>
      <c r="C2378" s="12" t="s">
        <v>78</v>
      </c>
      <c r="D2378" s="12" t="s">
        <v>1722</v>
      </c>
      <c r="E2378" s="12" t="s">
        <v>3121</v>
      </c>
      <c r="F2378" s="12" t="s">
        <v>1771</v>
      </c>
      <c r="G2378" s="12" t="s">
        <v>1721</v>
      </c>
      <c r="H2378" s="12" t="s">
        <v>1720</v>
      </c>
      <c r="I2378" s="12" t="s">
        <v>3116</v>
      </c>
      <c r="J2378" s="12">
        <v>0</v>
      </c>
      <c r="L2378" s="12" t="s">
        <v>3122</v>
      </c>
      <c r="M2378" s="12" t="s">
        <v>3118</v>
      </c>
    </row>
    <row r="2379" spans="1:13" x14ac:dyDescent="0.25">
      <c r="A2379" s="12">
        <v>830793</v>
      </c>
      <c r="B2379" s="12" t="s">
        <v>5301</v>
      </c>
      <c r="C2379" s="12" t="s">
        <v>441</v>
      </c>
      <c r="D2379" s="12" t="s">
        <v>1722</v>
      </c>
      <c r="E2379" s="12" t="s">
        <v>4327</v>
      </c>
      <c r="F2379" s="12" t="s">
        <v>1775</v>
      </c>
      <c r="G2379" s="12" t="s">
        <v>1743</v>
      </c>
      <c r="H2379" s="12" t="s">
        <v>1720</v>
      </c>
      <c r="I2379" s="12" t="s">
        <v>3351</v>
      </c>
      <c r="J2379" s="12">
        <v>0</v>
      </c>
      <c r="M2379" s="12" t="s">
        <v>3118</v>
      </c>
    </row>
    <row r="2380" spans="1:13" x14ac:dyDescent="0.25">
      <c r="A2380" s="12">
        <v>827542</v>
      </c>
      <c r="B2380" s="12" t="s">
        <v>5302</v>
      </c>
      <c r="C2380" s="12" t="s">
        <v>31</v>
      </c>
      <c r="D2380" s="12" t="s">
        <v>1722</v>
      </c>
      <c r="E2380" s="12" t="s">
        <v>3150</v>
      </c>
      <c r="F2380" s="12" t="s">
        <v>2072</v>
      </c>
      <c r="G2380" s="12" t="s">
        <v>1783</v>
      </c>
      <c r="H2380" s="12" t="s">
        <v>1782</v>
      </c>
      <c r="I2380" s="12" t="s">
        <v>3142</v>
      </c>
      <c r="J2380" s="12">
        <v>0</v>
      </c>
      <c r="L2380" s="12" t="s">
        <v>3464</v>
      </c>
      <c r="M2380" s="12" t="s">
        <v>3118</v>
      </c>
    </row>
    <row r="2381" spans="1:13" x14ac:dyDescent="0.25">
      <c r="A2381" s="12">
        <v>32711</v>
      </c>
      <c r="B2381" s="12" t="s">
        <v>1476</v>
      </c>
      <c r="C2381" s="12" t="s">
        <v>84</v>
      </c>
      <c r="D2381" s="12" t="s">
        <v>1722</v>
      </c>
      <c r="E2381" s="12" t="s">
        <v>3141</v>
      </c>
      <c r="F2381" s="12" t="s">
        <v>1787</v>
      </c>
      <c r="G2381" s="12" t="s">
        <v>1721</v>
      </c>
      <c r="H2381" s="12" t="s">
        <v>1720</v>
      </c>
      <c r="I2381" s="12" t="s">
        <v>3116</v>
      </c>
      <c r="J2381" s="12">
        <v>0</v>
      </c>
      <c r="L2381" s="12" t="s">
        <v>5303</v>
      </c>
      <c r="M2381" s="12" t="s">
        <v>3118</v>
      </c>
    </row>
    <row r="2382" spans="1:13" x14ac:dyDescent="0.25">
      <c r="A2382" s="12">
        <v>63741</v>
      </c>
      <c r="B2382" s="12" t="s">
        <v>1477</v>
      </c>
      <c r="C2382" s="12" t="s">
        <v>41</v>
      </c>
      <c r="D2382" s="12" t="s">
        <v>1722</v>
      </c>
      <c r="E2382" s="12" t="s">
        <v>3128</v>
      </c>
      <c r="F2382" s="12" t="s">
        <v>2070</v>
      </c>
      <c r="G2382" s="12" t="s">
        <v>2071</v>
      </c>
      <c r="H2382" s="12" t="s">
        <v>1864</v>
      </c>
      <c r="I2382" s="12" t="s">
        <v>3116</v>
      </c>
      <c r="J2382" s="12">
        <v>0</v>
      </c>
      <c r="L2382" s="12" t="s">
        <v>5304</v>
      </c>
      <c r="M2382" s="12" t="s">
        <v>3118</v>
      </c>
    </row>
    <row r="2383" spans="1:13" x14ac:dyDescent="0.25">
      <c r="A2383" s="12">
        <v>9103</v>
      </c>
      <c r="B2383" s="12" t="s">
        <v>1478</v>
      </c>
      <c r="C2383" s="12" t="s">
        <v>111</v>
      </c>
      <c r="D2383" s="12" t="s">
        <v>1722</v>
      </c>
      <c r="E2383" s="12" t="s">
        <v>3239</v>
      </c>
      <c r="F2383" s="12" t="s">
        <v>1735</v>
      </c>
      <c r="G2383" s="12" t="s">
        <v>1721</v>
      </c>
      <c r="H2383" s="12" t="s">
        <v>1720</v>
      </c>
      <c r="I2383" s="12" t="s">
        <v>3116</v>
      </c>
      <c r="J2383" s="12">
        <v>0</v>
      </c>
      <c r="L2383" s="12" t="s">
        <v>5305</v>
      </c>
      <c r="M2383" s="12" t="s">
        <v>3118</v>
      </c>
    </row>
    <row r="2384" spans="1:13" x14ac:dyDescent="0.25">
      <c r="A2384" s="12">
        <v>37764</v>
      </c>
      <c r="B2384" s="12" t="s">
        <v>542</v>
      </c>
      <c r="C2384" s="12" t="s">
        <v>27</v>
      </c>
      <c r="D2384" s="12" t="s">
        <v>1722</v>
      </c>
      <c r="E2384" s="12" t="s">
        <v>3124</v>
      </c>
      <c r="F2384" s="12" t="s">
        <v>1915</v>
      </c>
      <c r="G2384" s="12" t="s">
        <v>1878</v>
      </c>
      <c r="H2384" s="12" t="s">
        <v>1756</v>
      </c>
      <c r="I2384" s="12" t="s">
        <v>3129</v>
      </c>
      <c r="J2384" s="12">
        <v>0</v>
      </c>
      <c r="L2384" s="12" t="s">
        <v>3144</v>
      </c>
      <c r="M2384" s="12" t="s">
        <v>3118</v>
      </c>
    </row>
    <row r="2385" spans="1:13" x14ac:dyDescent="0.25">
      <c r="A2385" s="12">
        <v>19328</v>
      </c>
      <c r="B2385" s="12" t="s">
        <v>2081</v>
      </c>
      <c r="C2385" s="12" t="s">
        <v>56</v>
      </c>
      <c r="D2385" s="12" t="s">
        <v>1722</v>
      </c>
      <c r="E2385" s="12" t="s">
        <v>3769</v>
      </c>
      <c r="F2385" s="12" t="s">
        <v>1830</v>
      </c>
      <c r="G2385" s="12" t="s">
        <v>1831</v>
      </c>
      <c r="H2385" s="12" t="s">
        <v>1827</v>
      </c>
      <c r="I2385" s="12" t="s">
        <v>3131</v>
      </c>
      <c r="J2385" s="12">
        <v>0</v>
      </c>
      <c r="L2385" s="12" t="s">
        <v>5306</v>
      </c>
      <c r="M2385" s="12" t="s">
        <v>5307</v>
      </c>
    </row>
    <row r="2386" spans="1:13" x14ac:dyDescent="0.25">
      <c r="A2386" s="12">
        <v>19305</v>
      </c>
      <c r="B2386" s="12" t="s">
        <v>1479</v>
      </c>
      <c r="C2386" s="12" t="s">
        <v>56</v>
      </c>
      <c r="D2386" s="12" t="s">
        <v>1722</v>
      </c>
      <c r="E2386" s="12" t="s">
        <v>3218</v>
      </c>
      <c r="F2386" s="12" t="s">
        <v>1939</v>
      </c>
      <c r="G2386" s="12" t="s">
        <v>1874</v>
      </c>
      <c r="H2386" s="12" t="s">
        <v>1725</v>
      </c>
      <c r="I2386" s="12" t="s">
        <v>3116</v>
      </c>
      <c r="J2386" s="12">
        <v>0</v>
      </c>
      <c r="L2386" s="12" t="s">
        <v>3117</v>
      </c>
      <c r="M2386" s="12" t="s">
        <v>3118</v>
      </c>
    </row>
    <row r="2387" spans="1:13" x14ac:dyDescent="0.25">
      <c r="A2387" s="12">
        <v>46851</v>
      </c>
      <c r="B2387" s="12" t="s">
        <v>5308</v>
      </c>
      <c r="C2387" s="12" t="s">
        <v>92</v>
      </c>
      <c r="D2387" s="12" t="s">
        <v>1722</v>
      </c>
      <c r="E2387" s="12" t="s">
        <v>3143</v>
      </c>
      <c r="F2387" s="12" t="s">
        <v>1766</v>
      </c>
      <c r="G2387" s="12" t="s">
        <v>1767</v>
      </c>
      <c r="H2387" s="12" t="s">
        <v>1756</v>
      </c>
      <c r="I2387" s="12" t="s">
        <v>3129</v>
      </c>
      <c r="J2387" s="12">
        <v>0</v>
      </c>
      <c r="L2387" s="12" t="s">
        <v>5309</v>
      </c>
    </row>
    <row r="2388" spans="1:13" x14ac:dyDescent="0.25">
      <c r="A2388" s="12">
        <v>41390</v>
      </c>
      <c r="B2388" s="12" t="s">
        <v>5310</v>
      </c>
      <c r="C2388" s="12" t="s">
        <v>211</v>
      </c>
      <c r="D2388" s="12" t="s">
        <v>1722</v>
      </c>
      <c r="E2388" s="12" t="s">
        <v>3255</v>
      </c>
      <c r="F2388" s="12" t="s">
        <v>1915</v>
      </c>
      <c r="G2388" s="12" t="s">
        <v>1878</v>
      </c>
      <c r="H2388" s="12" t="s">
        <v>1756</v>
      </c>
      <c r="I2388" s="12" t="s">
        <v>3129</v>
      </c>
      <c r="J2388" s="12">
        <v>0</v>
      </c>
      <c r="L2388" s="12" t="s">
        <v>5311</v>
      </c>
    </row>
    <row r="2389" spans="1:13" x14ac:dyDescent="0.25">
      <c r="A2389" s="12">
        <v>830796</v>
      </c>
      <c r="B2389" s="12" t="s">
        <v>5312</v>
      </c>
      <c r="C2389" s="12" t="s">
        <v>36</v>
      </c>
      <c r="D2389" s="12" t="s">
        <v>1722</v>
      </c>
      <c r="E2389" s="12" t="s">
        <v>3282</v>
      </c>
      <c r="F2389" s="12" t="s">
        <v>1766</v>
      </c>
      <c r="G2389" s="12" t="s">
        <v>1767</v>
      </c>
      <c r="H2389" s="12" t="s">
        <v>1756</v>
      </c>
      <c r="I2389" s="12" t="s">
        <v>3129</v>
      </c>
      <c r="J2389" s="12">
        <v>0</v>
      </c>
      <c r="L2389" s="12" t="s">
        <v>3466</v>
      </c>
      <c r="M2389" s="12" t="s">
        <v>3118</v>
      </c>
    </row>
    <row r="2390" spans="1:13" x14ac:dyDescent="0.25">
      <c r="A2390" s="12">
        <v>830792</v>
      </c>
      <c r="B2390" s="12" t="s">
        <v>5313</v>
      </c>
      <c r="C2390" s="12" t="s">
        <v>213</v>
      </c>
      <c r="D2390" s="12" t="s">
        <v>1722</v>
      </c>
      <c r="E2390" s="12" t="s">
        <v>3124</v>
      </c>
      <c r="F2390" s="12" t="s">
        <v>1766</v>
      </c>
      <c r="G2390" s="12" t="s">
        <v>1767</v>
      </c>
      <c r="H2390" s="12" t="s">
        <v>1756</v>
      </c>
      <c r="I2390" s="12" t="s">
        <v>3129</v>
      </c>
      <c r="J2390" s="12">
        <v>0</v>
      </c>
      <c r="M2390" s="12" t="s">
        <v>3118</v>
      </c>
    </row>
    <row r="2391" spans="1:13" x14ac:dyDescent="0.25">
      <c r="A2391" s="12">
        <v>830795</v>
      </c>
      <c r="B2391" s="12" t="s">
        <v>5314</v>
      </c>
      <c r="C2391" s="12" t="s">
        <v>213</v>
      </c>
      <c r="D2391" s="12" t="s">
        <v>1722</v>
      </c>
      <c r="E2391" s="12" t="s">
        <v>3207</v>
      </c>
      <c r="F2391" s="12" t="s">
        <v>1766</v>
      </c>
      <c r="G2391" s="12" t="s">
        <v>1767</v>
      </c>
      <c r="H2391" s="12" t="s">
        <v>1756</v>
      </c>
      <c r="I2391" s="12" t="s">
        <v>3129</v>
      </c>
      <c r="J2391" s="12">
        <v>0</v>
      </c>
      <c r="L2391" s="12" t="s">
        <v>5315</v>
      </c>
      <c r="M2391" s="12" t="s">
        <v>5316</v>
      </c>
    </row>
    <row r="2392" spans="1:13" x14ac:dyDescent="0.25">
      <c r="A2392" s="12">
        <v>29612</v>
      </c>
      <c r="B2392" s="12" t="s">
        <v>5317</v>
      </c>
      <c r="C2392" s="12" t="s">
        <v>43</v>
      </c>
      <c r="D2392" s="12" t="s">
        <v>1722</v>
      </c>
      <c r="E2392" s="12" t="s">
        <v>3509</v>
      </c>
      <c r="F2392" s="12" t="s">
        <v>1766</v>
      </c>
      <c r="G2392" s="12" t="s">
        <v>1767</v>
      </c>
      <c r="H2392" s="12" t="s">
        <v>1756</v>
      </c>
      <c r="I2392" s="12" t="s">
        <v>3129</v>
      </c>
      <c r="J2392" s="12">
        <v>0</v>
      </c>
      <c r="L2392" s="12" t="s">
        <v>3157</v>
      </c>
      <c r="M2392" s="12" t="s">
        <v>3118</v>
      </c>
    </row>
    <row r="2393" spans="1:13" x14ac:dyDescent="0.25">
      <c r="A2393" s="12">
        <v>29622</v>
      </c>
      <c r="B2393" s="12" t="s">
        <v>5318</v>
      </c>
      <c r="C2393" s="12" t="s">
        <v>43</v>
      </c>
      <c r="D2393" s="12" t="s">
        <v>1722</v>
      </c>
      <c r="E2393" s="12" t="s">
        <v>3119</v>
      </c>
      <c r="F2393" s="12" t="s">
        <v>1866</v>
      </c>
      <c r="G2393" s="12" t="s">
        <v>1867</v>
      </c>
      <c r="H2393" s="12" t="s">
        <v>1725</v>
      </c>
      <c r="I2393" s="12" t="s">
        <v>3116</v>
      </c>
      <c r="J2393" s="12">
        <v>0</v>
      </c>
      <c r="L2393" s="12" t="s">
        <v>3157</v>
      </c>
      <c r="M2393" s="12" t="s">
        <v>3118</v>
      </c>
    </row>
    <row r="2394" spans="1:13" x14ac:dyDescent="0.25">
      <c r="A2394" s="12">
        <v>56524</v>
      </c>
      <c r="B2394" s="12" t="s">
        <v>2717</v>
      </c>
      <c r="C2394" s="12" t="s">
        <v>43</v>
      </c>
      <c r="D2394" s="12" t="s">
        <v>1722</v>
      </c>
      <c r="E2394" s="12" t="s">
        <v>3134</v>
      </c>
      <c r="F2394" s="12" t="s">
        <v>1766</v>
      </c>
      <c r="G2394" s="12" t="s">
        <v>1767</v>
      </c>
      <c r="H2394" s="12" t="s">
        <v>1756</v>
      </c>
      <c r="I2394" s="12" t="s">
        <v>3129</v>
      </c>
      <c r="J2394" s="12">
        <v>0</v>
      </c>
      <c r="L2394" s="12" t="s">
        <v>3122</v>
      </c>
      <c r="M2394" s="12" t="s">
        <v>3118</v>
      </c>
    </row>
    <row r="2395" spans="1:13" x14ac:dyDescent="0.25">
      <c r="A2395" s="12">
        <v>843785</v>
      </c>
      <c r="B2395" s="12" t="s">
        <v>5319</v>
      </c>
      <c r="C2395" s="12" t="s">
        <v>43</v>
      </c>
      <c r="D2395" s="12" t="s">
        <v>1722</v>
      </c>
      <c r="E2395" s="12" t="s">
        <v>3130</v>
      </c>
      <c r="F2395" s="12" t="s">
        <v>1866</v>
      </c>
      <c r="G2395" s="12" t="s">
        <v>1867</v>
      </c>
      <c r="H2395" s="12" t="s">
        <v>1725</v>
      </c>
      <c r="I2395" s="12" t="s">
        <v>3116</v>
      </c>
      <c r="J2395" s="12">
        <v>0</v>
      </c>
      <c r="L2395" s="12" t="s">
        <v>5320</v>
      </c>
      <c r="M2395" s="12" t="s">
        <v>5321</v>
      </c>
    </row>
    <row r="2396" spans="1:13" x14ac:dyDescent="0.25">
      <c r="A2396" s="12">
        <v>19366</v>
      </c>
      <c r="B2396" s="12" t="s">
        <v>2080</v>
      </c>
      <c r="C2396" s="12" t="s">
        <v>21</v>
      </c>
      <c r="D2396" s="12" t="s">
        <v>1722</v>
      </c>
      <c r="E2396" s="12" t="s">
        <v>3119</v>
      </c>
      <c r="F2396" s="12" t="s">
        <v>2079</v>
      </c>
      <c r="G2396" s="12" t="s">
        <v>1765</v>
      </c>
      <c r="H2396" s="12" t="s">
        <v>1764</v>
      </c>
      <c r="I2396" s="12" t="s">
        <v>3116</v>
      </c>
      <c r="J2396" s="12">
        <v>0</v>
      </c>
      <c r="L2396" s="12" t="s">
        <v>3127</v>
      </c>
      <c r="M2396" s="12" t="s">
        <v>3118</v>
      </c>
    </row>
    <row r="2397" spans="1:13" x14ac:dyDescent="0.25">
      <c r="A2397" s="12">
        <v>20869</v>
      </c>
      <c r="B2397" s="12" t="s">
        <v>5322</v>
      </c>
      <c r="C2397" s="12" t="s">
        <v>27</v>
      </c>
      <c r="D2397" s="12" t="s">
        <v>1722</v>
      </c>
      <c r="E2397" s="12" t="s">
        <v>3136</v>
      </c>
      <c r="F2397" s="12" t="s">
        <v>2107</v>
      </c>
      <c r="G2397" s="12" t="s">
        <v>2056</v>
      </c>
      <c r="H2397" s="12" t="s">
        <v>2055</v>
      </c>
      <c r="I2397" s="12" t="s">
        <v>3116</v>
      </c>
      <c r="J2397" s="12">
        <v>0</v>
      </c>
      <c r="L2397" s="12" t="s">
        <v>3117</v>
      </c>
      <c r="M2397" s="12" t="s">
        <v>3118</v>
      </c>
    </row>
    <row r="2398" spans="1:13" x14ac:dyDescent="0.25">
      <c r="A2398" s="12">
        <v>19376</v>
      </c>
      <c r="B2398" s="12" t="s">
        <v>1694</v>
      </c>
      <c r="C2398" s="12" t="s">
        <v>21</v>
      </c>
      <c r="D2398" s="12" t="s">
        <v>1722</v>
      </c>
      <c r="E2398" s="12" t="s">
        <v>3146</v>
      </c>
      <c r="F2398" s="12" t="s">
        <v>1794</v>
      </c>
      <c r="G2398" s="12" t="s">
        <v>1792</v>
      </c>
      <c r="H2398" s="12" t="s">
        <v>1822</v>
      </c>
      <c r="I2398" s="12" t="s">
        <v>3116</v>
      </c>
      <c r="J2398" s="12">
        <v>0</v>
      </c>
      <c r="L2398" s="12" t="s">
        <v>3127</v>
      </c>
      <c r="M2398" s="12" t="s">
        <v>3118</v>
      </c>
    </row>
    <row r="2399" spans="1:13" x14ac:dyDescent="0.25">
      <c r="A2399" s="12">
        <v>19429</v>
      </c>
      <c r="B2399" s="12" t="s">
        <v>5323</v>
      </c>
      <c r="C2399" s="12" t="s">
        <v>52</v>
      </c>
      <c r="D2399" s="12" t="s">
        <v>1722</v>
      </c>
      <c r="E2399" s="12" t="s">
        <v>3282</v>
      </c>
      <c r="F2399" s="12" t="s">
        <v>1897</v>
      </c>
      <c r="G2399" s="12" t="s">
        <v>1898</v>
      </c>
      <c r="H2399" s="12" t="s">
        <v>1720</v>
      </c>
      <c r="I2399" s="12" t="s">
        <v>3116</v>
      </c>
      <c r="J2399" s="12">
        <v>0</v>
      </c>
      <c r="L2399" s="12" t="s">
        <v>5324</v>
      </c>
      <c r="M2399" s="12" t="s">
        <v>5325</v>
      </c>
    </row>
    <row r="2400" spans="1:13" x14ac:dyDescent="0.25">
      <c r="A2400" s="12">
        <v>830589</v>
      </c>
      <c r="B2400" s="12" t="s">
        <v>5326</v>
      </c>
      <c r="C2400" s="12" t="s">
        <v>107</v>
      </c>
      <c r="D2400" s="12" t="s">
        <v>1722</v>
      </c>
      <c r="E2400" s="12" t="s">
        <v>3190</v>
      </c>
      <c r="F2400" s="12" t="s">
        <v>1877</v>
      </c>
      <c r="G2400" s="12" t="s">
        <v>1878</v>
      </c>
      <c r="H2400" s="12" t="s">
        <v>1756</v>
      </c>
      <c r="I2400" s="12" t="s">
        <v>3116</v>
      </c>
      <c r="J2400" s="12">
        <v>0</v>
      </c>
      <c r="M2400" s="12" t="s">
        <v>3118</v>
      </c>
    </row>
    <row r="2401" spans="1:13" x14ac:dyDescent="0.25">
      <c r="A2401" s="12">
        <v>19396</v>
      </c>
      <c r="B2401" s="12" t="s">
        <v>5327</v>
      </c>
      <c r="C2401" s="12" t="s">
        <v>27</v>
      </c>
      <c r="D2401" s="12" t="s">
        <v>1722</v>
      </c>
      <c r="E2401" s="12" t="s">
        <v>3239</v>
      </c>
      <c r="F2401" s="12" t="s">
        <v>1759</v>
      </c>
      <c r="G2401" s="12" t="s">
        <v>1760</v>
      </c>
      <c r="H2401" s="12" t="s">
        <v>1753</v>
      </c>
      <c r="I2401" s="12" t="s">
        <v>3116</v>
      </c>
      <c r="J2401" s="12">
        <v>0</v>
      </c>
      <c r="L2401" s="12" t="s">
        <v>5328</v>
      </c>
    </row>
    <row r="2402" spans="1:13" x14ac:dyDescent="0.25">
      <c r="A2402" s="12">
        <v>40442</v>
      </c>
      <c r="B2402" s="12" t="s">
        <v>1481</v>
      </c>
      <c r="C2402" s="12" t="s">
        <v>27</v>
      </c>
      <c r="D2402" s="12" t="s">
        <v>1722</v>
      </c>
      <c r="E2402" s="12" t="s">
        <v>3150</v>
      </c>
      <c r="F2402" s="12" t="s">
        <v>1735</v>
      </c>
      <c r="G2402" s="12" t="s">
        <v>1721</v>
      </c>
      <c r="H2402" s="12" t="s">
        <v>1720</v>
      </c>
      <c r="I2402" s="12" t="s">
        <v>3116</v>
      </c>
      <c r="J2402" s="12">
        <v>0</v>
      </c>
      <c r="L2402" s="12" t="s">
        <v>5329</v>
      </c>
      <c r="M2402" s="12" t="s">
        <v>3118</v>
      </c>
    </row>
    <row r="2403" spans="1:13" x14ac:dyDescent="0.25">
      <c r="A2403" s="12">
        <v>37921</v>
      </c>
      <c r="B2403" s="12" t="s">
        <v>5330</v>
      </c>
      <c r="C2403" s="12" t="s">
        <v>27</v>
      </c>
      <c r="D2403" s="12" t="s">
        <v>1722</v>
      </c>
      <c r="E2403" s="12" t="s">
        <v>3124</v>
      </c>
      <c r="F2403" s="12" t="s">
        <v>1761</v>
      </c>
      <c r="G2403" s="12" t="s">
        <v>1762</v>
      </c>
      <c r="H2403" s="12" t="s">
        <v>1782</v>
      </c>
      <c r="I2403" s="12" t="s">
        <v>1762</v>
      </c>
      <c r="J2403" s="12">
        <v>0</v>
      </c>
      <c r="L2403" s="12" t="s">
        <v>3117</v>
      </c>
      <c r="M2403" s="12" t="s">
        <v>3118</v>
      </c>
    </row>
    <row r="2404" spans="1:13" x14ac:dyDescent="0.25">
      <c r="A2404" s="12">
        <v>21694</v>
      </c>
      <c r="B2404" s="12" t="s">
        <v>5331</v>
      </c>
      <c r="C2404" s="12" t="s">
        <v>78</v>
      </c>
      <c r="D2404" s="12" t="s">
        <v>1722</v>
      </c>
      <c r="E2404" s="12" t="s">
        <v>3218</v>
      </c>
      <c r="F2404" s="12" t="s">
        <v>1771</v>
      </c>
      <c r="G2404" s="12" t="s">
        <v>1721</v>
      </c>
      <c r="H2404" s="12" t="s">
        <v>1720</v>
      </c>
      <c r="I2404" s="12" t="s">
        <v>3116</v>
      </c>
      <c r="J2404" s="12">
        <v>0</v>
      </c>
      <c r="L2404" s="12" t="s">
        <v>3300</v>
      </c>
      <c r="M2404" s="12" t="s">
        <v>3118</v>
      </c>
    </row>
    <row r="2405" spans="1:13" x14ac:dyDescent="0.25">
      <c r="A2405" s="12">
        <v>828110</v>
      </c>
      <c r="B2405" s="12" t="s">
        <v>5332</v>
      </c>
      <c r="C2405" s="12" t="s">
        <v>59</v>
      </c>
      <c r="D2405" s="12" t="s">
        <v>1722</v>
      </c>
      <c r="E2405" s="12" t="s">
        <v>3255</v>
      </c>
      <c r="F2405" s="12" t="s">
        <v>1738</v>
      </c>
      <c r="G2405" s="12" t="s">
        <v>1739</v>
      </c>
      <c r="H2405" s="12" t="s">
        <v>1720</v>
      </c>
      <c r="I2405" s="12" t="s">
        <v>3232</v>
      </c>
      <c r="J2405" s="12">
        <v>0</v>
      </c>
      <c r="L2405" s="12" t="s">
        <v>3216</v>
      </c>
      <c r="M2405" s="12" t="s">
        <v>3118</v>
      </c>
    </row>
    <row r="2406" spans="1:13" x14ac:dyDescent="0.25">
      <c r="A2406" s="12">
        <v>55587</v>
      </c>
      <c r="B2406" s="12" t="s">
        <v>5333</v>
      </c>
      <c r="C2406" s="12" t="s">
        <v>43</v>
      </c>
      <c r="D2406" s="12" t="s">
        <v>1722</v>
      </c>
      <c r="E2406" s="12" t="s">
        <v>3590</v>
      </c>
      <c r="F2406" s="12" t="s">
        <v>1891</v>
      </c>
      <c r="G2406" s="12" t="s">
        <v>1867</v>
      </c>
      <c r="H2406" s="12" t="s">
        <v>1725</v>
      </c>
      <c r="I2406" s="12" t="s">
        <v>3116</v>
      </c>
      <c r="J2406" s="12">
        <v>0</v>
      </c>
      <c r="L2406" s="12" t="s">
        <v>3157</v>
      </c>
      <c r="M2406" s="12" t="s">
        <v>3118</v>
      </c>
    </row>
    <row r="2407" spans="1:13" x14ac:dyDescent="0.25">
      <c r="A2407" s="12">
        <v>31492</v>
      </c>
      <c r="B2407" s="12" t="s">
        <v>1482</v>
      </c>
      <c r="C2407" s="12" t="s">
        <v>441</v>
      </c>
      <c r="D2407" s="12" t="s">
        <v>1722</v>
      </c>
      <c r="E2407" s="12" t="s">
        <v>3146</v>
      </c>
      <c r="F2407" s="12" t="s">
        <v>1784</v>
      </c>
      <c r="G2407" s="12" t="s">
        <v>1785</v>
      </c>
      <c r="H2407" s="12" t="s">
        <v>1725</v>
      </c>
      <c r="I2407" s="12" t="s">
        <v>3116</v>
      </c>
      <c r="J2407" s="12">
        <v>0</v>
      </c>
      <c r="L2407" s="12" t="s">
        <v>5334</v>
      </c>
      <c r="M2407" s="12" t="s">
        <v>3118</v>
      </c>
    </row>
    <row r="2408" spans="1:13" x14ac:dyDescent="0.25">
      <c r="A2408" s="12">
        <v>71241</v>
      </c>
      <c r="B2408" s="12" t="s">
        <v>5335</v>
      </c>
      <c r="C2408" s="12" t="s">
        <v>59</v>
      </c>
      <c r="D2408" s="12" t="s">
        <v>1722</v>
      </c>
      <c r="E2408" s="12" t="s">
        <v>3255</v>
      </c>
      <c r="F2408" s="12" t="s">
        <v>1794</v>
      </c>
      <c r="G2408" s="12" t="s">
        <v>1792</v>
      </c>
      <c r="H2408" s="12" t="s">
        <v>1822</v>
      </c>
      <c r="I2408" s="12" t="s">
        <v>3116</v>
      </c>
      <c r="J2408" s="12">
        <v>0</v>
      </c>
      <c r="L2408" s="12" t="s">
        <v>5336</v>
      </c>
      <c r="M2408" s="12" t="s">
        <v>5337</v>
      </c>
    </row>
    <row r="2409" spans="1:13" x14ac:dyDescent="0.25">
      <c r="A2409" s="12">
        <v>19565</v>
      </c>
      <c r="B2409" s="12" t="s">
        <v>2486</v>
      </c>
      <c r="C2409" s="12" t="s">
        <v>211</v>
      </c>
      <c r="D2409" s="12" t="s">
        <v>1722</v>
      </c>
      <c r="E2409" s="12" t="s">
        <v>3459</v>
      </c>
      <c r="F2409" s="12" t="s">
        <v>2010</v>
      </c>
      <c r="G2409" s="12" t="s">
        <v>1823</v>
      </c>
      <c r="H2409" s="12" t="s">
        <v>1822</v>
      </c>
      <c r="I2409" s="12" t="s">
        <v>3116</v>
      </c>
      <c r="J2409" s="12">
        <v>0</v>
      </c>
      <c r="L2409" s="12" t="s">
        <v>3117</v>
      </c>
      <c r="M2409" s="12" t="s">
        <v>3118</v>
      </c>
    </row>
    <row r="2410" spans="1:13" x14ac:dyDescent="0.25">
      <c r="A2410" s="12">
        <v>22231</v>
      </c>
      <c r="B2410" s="12" t="s">
        <v>1483</v>
      </c>
      <c r="C2410" s="12" t="s">
        <v>59</v>
      </c>
      <c r="D2410" s="12" t="s">
        <v>1722</v>
      </c>
      <c r="E2410" s="12" t="s">
        <v>3150</v>
      </c>
      <c r="F2410" s="12" t="s">
        <v>1893</v>
      </c>
      <c r="G2410" s="12" t="s">
        <v>1852</v>
      </c>
      <c r="H2410" s="12" t="s">
        <v>1720</v>
      </c>
      <c r="I2410" s="12" t="s">
        <v>3116</v>
      </c>
      <c r="J2410" s="12">
        <v>0</v>
      </c>
      <c r="L2410" s="12" t="s">
        <v>3464</v>
      </c>
      <c r="M2410" s="12" t="s">
        <v>3118</v>
      </c>
    </row>
    <row r="2411" spans="1:13" x14ac:dyDescent="0.25">
      <c r="A2411" s="12">
        <v>71563</v>
      </c>
      <c r="B2411" s="12" t="s">
        <v>5338</v>
      </c>
      <c r="C2411" s="12" t="s">
        <v>27</v>
      </c>
      <c r="D2411" s="12" t="s">
        <v>1722</v>
      </c>
      <c r="E2411" s="12" t="s">
        <v>3255</v>
      </c>
      <c r="F2411" s="12" t="s">
        <v>1780</v>
      </c>
      <c r="G2411" s="12" t="s">
        <v>1746</v>
      </c>
      <c r="H2411" s="12" t="s">
        <v>1720</v>
      </c>
      <c r="I2411" s="12" t="s">
        <v>3348</v>
      </c>
      <c r="J2411" s="12">
        <v>0</v>
      </c>
      <c r="M2411" s="12" t="s">
        <v>3118</v>
      </c>
    </row>
    <row r="2412" spans="1:13" x14ac:dyDescent="0.25">
      <c r="A2412" s="12">
        <v>61677</v>
      </c>
      <c r="B2412" s="12" t="s">
        <v>543</v>
      </c>
      <c r="C2412" s="12" t="s">
        <v>59</v>
      </c>
      <c r="D2412" s="12" t="s">
        <v>1722</v>
      </c>
      <c r="E2412" s="12" t="s">
        <v>3282</v>
      </c>
      <c r="F2412" s="12" t="s">
        <v>1738</v>
      </c>
      <c r="G2412" s="12" t="s">
        <v>1739</v>
      </c>
      <c r="H2412" s="12" t="s">
        <v>1720</v>
      </c>
      <c r="I2412" s="12" t="s">
        <v>3232</v>
      </c>
      <c r="J2412" s="12">
        <v>0</v>
      </c>
      <c r="M2412" s="12" t="s">
        <v>3118</v>
      </c>
    </row>
    <row r="2413" spans="1:13" x14ac:dyDescent="0.25">
      <c r="A2413" s="12">
        <v>19559</v>
      </c>
      <c r="B2413" s="12" t="s">
        <v>5339</v>
      </c>
      <c r="C2413" s="12" t="s">
        <v>59</v>
      </c>
      <c r="D2413" s="12" t="s">
        <v>1722</v>
      </c>
      <c r="E2413" s="12" t="s">
        <v>3121</v>
      </c>
      <c r="F2413" s="12" t="s">
        <v>1759</v>
      </c>
      <c r="G2413" s="12" t="s">
        <v>1760</v>
      </c>
      <c r="H2413" s="12" t="s">
        <v>1753</v>
      </c>
      <c r="I2413" s="12" t="s">
        <v>3116</v>
      </c>
      <c r="J2413" s="12">
        <v>0</v>
      </c>
      <c r="L2413" s="12" t="s">
        <v>3216</v>
      </c>
      <c r="M2413" s="12" t="s">
        <v>3118</v>
      </c>
    </row>
    <row r="2414" spans="1:13" x14ac:dyDescent="0.25">
      <c r="A2414" s="12">
        <v>34462</v>
      </c>
      <c r="B2414" s="12" t="s">
        <v>684</v>
      </c>
      <c r="C2414" s="12" t="s">
        <v>56</v>
      </c>
      <c r="D2414" s="12" t="s">
        <v>1722</v>
      </c>
      <c r="E2414" s="12" t="s">
        <v>3225</v>
      </c>
      <c r="F2414" s="12" t="s">
        <v>1766</v>
      </c>
      <c r="G2414" s="12" t="s">
        <v>1767</v>
      </c>
      <c r="H2414" s="12" t="s">
        <v>1756</v>
      </c>
      <c r="I2414" s="12" t="s">
        <v>3129</v>
      </c>
      <c r="J2414" s="12">
        <v>0</v>
      </c>
      <c r="L2414" s="12" t="s">
        <v>5340</v>
      </c>
      <c r="M2414" s="12" t="s">
        <v>3118</v>
      </c>
    </row>
    <row r="2415" spans="1:13" x14ac:dyDescent="0.25">
      <c r="A2415" s="12">
        <v>70041</v>
      </c>
      <c r="B2415" s="12" t="s">
        <v>5341</v>
      </c>
      <c r="C2415" s="12" t="s">
        <v>84</v>
      </c>
      <c r="D2415" s="12" t="s">
        <v>1722</v>
      </c>
      <c r="E2415" s="12" t="s">
        <v>3159</v>
      </c>
      <c r="F2415" s="12" t="s">
        <v>1760</v>
      </c>
      <c r="G2415" s="12" t="s">
        <v>1760</v>
      </c>
      <c r="H2415" s="12" t="s">
        <v>1753</v>
      </c>
      <c r="I2415" s="12" t="s">
        <v>3116</v>
      </c>
      <c r="J2415" s="12">
        <v>0</v>
      </c>
      <c r="L2415" s="12" t="s">
        <v>3122</v>
      </c>
      <c r="M2415" s="12" t="s">
        <v>3118</v>
      </c>
    </row>
    <row r="2416" spans="1:13" x14ac:dyDescent="0.25">
      <c r="A2416" s="12">
        <v>56372</v>
      </c>
      <c r="B2416" s="12" t="s">
        <v>1890</v>
      </c>
      <c r="C2416" s="12" t="s">
        <v>21</v>
      </c>
      <c r="D2416" s="12" t="s">
        <v>1722</v>
      </c>
      <c r="E2416" s="12" t="s">
        <v>3128</v>
      </c>
      <c r="F2416" s="12" t="s">
        <v>1748</v>
      </c>
      <c r="G2416" s="12" t="s">
        <v>1726</v>
      </c>
      <c r="H2416" s="12" t="s">
        <v>1725</v>
      </c>
      <c r="I2416" s="12" t="s">
        <v>3116</v>
      </c>
      <c r="J2416" s="12">
        <v>0</v>
      </c>
      <c r="L2416" s="12" t="s">
        <v>5342</v>
      </c>
      <c r="M2416" s="12" t="s">
        <v>5343</v>
      </c>
    </row>
    <row r="2417" spans="1:13" x14ac:dyDescent="0.25">
      <c r="A2417" s="12">
        <v>21145</v>
      </c>
      <c r="B2417" s="12" t="s">
        <v>1487</v>
      </c>
      <c r="C2417" s="12" t="s">
        <v>208</v>
      </c>
      <c r="D2417" s="12" t="s">
        <v>1722</v>
      </c>
      <c r="E2417" s="12" t="s">
        <v>3128</v>
      </c>
      <c r="F2417" s="12" t="s">
        <v>1784</v>
      </c>
      <c r="G2417" s="12" t="s">
        <v>1785</v>
      </c>
      <c r="H2417" s="12" t="s">
        <v>1725</v>
      </c>
      <c r="I2417" s="12" t="s">
        <v>3116</v>
      </c>
      <c r="J2417" s="12">
        <v>0</v>
      </c>
      <c r="L2417" s="12" t="s">
        <v>5344</v>
      </c>
      <c r="M2417" s="12" t="s">
        <v>3118</v>
      </c>
    </row>
    <row r="2418" spans="1:13" x14ac:dyDescent="0.25">
      <c r="A2418" s="12">
        <v>21131</v>
      </c>
      <c r="B2418" s="12" t="s">
        <v>1488</v>
      </c>
      <c r="C2418" s="12" t="s">
        <v>208</v>
      </c>
      <c r="D2418" s="12" t="s">
        <v>1722</v>
      </c>
      <c r="E2418" s="12" t="s">
        <v>5345</v>
      </c>
      <c r="F2418" s="12" t="s">
        <v>1815</v>
      </c>
      <c r="G2418" s="12" t="s">
        <v>1816</v>
      </c>
      <c r="H2418" s="12" t="s">
        <v>1725</v>
      </c>
      <c r="I2418" s="12" t="s">
        <v>3116</v>
      </c>
      <c r="J2418" s="12">
        <v>0</v>
      </c>
      <c r="L2418" s="12" t="s">
        <v>3191</v>
      </c>
      <c r="M2418" s="12" t="s">
        <v>3118</v>
      </c>
    </row>
    <row r="2419" spans="1:13" x14ac:dyDescent="0.25">
      <c r="A2419" s="12">
        <v>21158</v>
      </c>
      <c r="B2419" s="12" t="s">
        <v>544</v>
      </c>
      <c r="C2419" s="12" t="s">
        <v>208</v>
      </c>
      <c r="D2419" s="12" t="s">
        <v>1722</v>
      </c>
      <c r="E2419" s="12" t="s">
        <v>3128</v>
      </c>
      <c r="F2419" s="12" t="s">
        <v>1815</v>
      </c>
      <c r="G2419" s="12" t="s">
        <v>1816</v>
      </c>
      <c r="H2419" s="12" t="s">
        <v>1725</v>
      </c>
      <c r="I2419" s="12" t="s">
        <v>3116</v>
      </c>
      <c r="J2419" s="12">
        <v>0</v>
      </c>
      <c r="L2419" s="12" t="s">
        <v>5346</v>
      </c>
      <c r="M2419" s="12" t="s">
        <v>3118</v>
      </c>
    </row>
    <row r="2420" spans="1:13" x14ac:dyDescent="0.25">
      <c r="A2420" s="12">
        <v>61565</v>
      </c>
      <c r="B2420" s="12" t="s">
        <v>5347</v>
      </c>
      <c r="C2420" s="12" t="s">
        <v>27</v>
      </c>
      <c r="D2420" s="12" t="s">
        <v>1722</v>
      </c>
      <c r="E2420" s="12" t="s">
        <v>3255</v>
      </c>
      <c r="F2420" s="12" t="s">
        <v>1794</v>
      </c>
      <c r="G2420" s="12" t="s">
        <v>1792</v>
      </c>
      <c r="H2420" s="12" t="s">
        <v>1822</v>
      </c>
      <c r="I2420" s="12" t="s">
        <v>3116</v>
      </c>
      <c r="J2420" s="12">
        <v>0</v>
      </c>
      <c r="L2420" s="12" t="s">
        <v>4064</v>
      </c>
      <c r="M2420" s="12" t="s">
        <v>3118</v>
      </c>
    </row>
    <row r="2421" spans="1:13" x14ac:dyDescent="0.25">
      <c r="A2421" s="12">
        <v>71726</v>
      </c>
      <c r="B2421" s="12" t="s">
        <v>5348</v>
      </c>
      <c r="C2421" s="12" t="s">
        <v>84</v>
      </c>
      <c r="D2421" s="12" t="s">
        <v>1722</v>
      </c>
      <c r="E2421" s="12" t="s">
        <v>3218</v>
      </c>
      <c r="F2421" s="12" t="s">
        <v>1749</v>
      </c>
      <c r="G2421" s="12" t="s">
        <v>1746</v>
      </c>
      <c r="H2421" s="12" t="s">
        <v>1720</v>
      </c>
      <c r="I2421" s="12" t="s">
        <v>3116</v>
      </c>
      <c r="J2421" s="12">
        <v>0</v>
      </c>
      <c r="M2421" s="12" t="s">
        <v>3118</v>
      </c>
    </row>
    <row r="2422" spans="1:13" x14ac:dyDescent="0.25">
      <c r="A2422" s="12">
        <v>13126</v>
      </c>
      <c r="B2422" s="12" t="s">
        <v>5349</v>
      </c>
      <c r="C2422" s="12" t="s">
        <v>27</v>
      </c>
      <c r="D2422" s="12" t="s">
        <v>1722</v>
      </c>
      <c r="E2422" s="12" t="s">
        <v>3642</v>
      </c>
      <c r="F2422" s="12" t="s">
        <v>1908</v>
      </c>
      <c r="G2422" s="12" t="s">
        <v>1909</v>
      </c>
      <c r="H2422" s="12" t="s">
        <v>1725</v>
      </c>
      <c r="I2422" s="12" t="s">
        <v>3116</v>
      </c>
      <c r="J2422" s="12">
        <v>0</v>
      </c>
      <c r="L2422" s="12" t="s">
        <v>3117</v>
      </c>
      <c r="M2422" s="12" t="s">
        <v>3118</v>
      </c>
    </row>
    <row r="2423" spans="1:13" x14ac:dyDescent="0.25">
      <c r="A2423" s="12">
        <v>19581</v>
      </c>
      <c r="B2423" s="12" t="s">
        <v>545</v>
      </c>
      <c r="C2423" s="12" t="s">
        <v>27</v>
      </c>
      <c r="D2423" s="12" t="s">
        <v>1722</v>
      </c>
      <c r="E2423" s="12" t="s">
        <v>3218</v>
      </c>
      <c r="F2423" s="12" t="s">
        <v>1887</v>
      </c>
      <c r="G2423" s="12" t="s">
        <v>1849</v>
      </c>
      <c r="H2423" s="12" t="s">
        <v>1819</v>
      </c>
      <c r="I2423" s="12" t="s">
        <v>3126</v>
      </c>
      <c r="J2423" s="12">
        <v>0</v>
      </c>
      <c r="L2423" s="12" t="s">
        <v>5252</v>
      </c>
      <c r="M2423" s="12" t="s">
        <v>3118</v>
      </c>
    </row>
    <row r="2424" spans="1:13" x14ac:dyDescent="0.25">
      <c r="A2424" s="12">
        <v>19593</v>
      </c>
      <c r="B2424" s="12" t="s">
        <v>1697</v>
      </c>
      <c r="C2424" s="12" t="s">
        <v>27</v>
      </c>
      <c r="D2424" s="12" t="s">
        <v>1722</v>
      </c>
      <c r="E2424" s="12" t="s">
        <v>3172</v>
      </c>
      <c r="F2424" s="12" t="s">
        <v>1815</v>
      </c>
      <c r="G2424" s="12" t="s">
        <v>1816</v>
      </c>
      <c r="H2424" s="12" t="s">
        <v>1725</v>
      </c>
      <c r="I2424" s="12" t="s">
        <v>3116</v>
      </c>
      <c r="J2424" s="12">
        <v>0</v>
      </c>
      <c r="L2424" s="12" t="s">
        <v>5350</v>
      </c>
      <c r="M2424" s="12" t="s">
        <v>3118</v>
      </c>
    </row>
    <row r="2425" spans="1:13" x14ac:dyDescent="0.25">
      <c r="A2425" s="12">
        <v>50241</v>
      </c>
      <c r="B2425" s="12" t="s">
        <v>5351</v>
      </c>
      <c r="C2425" s="12" t="s">
        <v>59</v>
      </c>
      <c r="D2425" s="12" t="s">
        <v>1722</v>
      </c>
      <c r="E2425" s="12" t="s">
        <v>3130</v>
      </c>
      <c r="F2425" s="12" t="s">
        <v>1781</v>
      </c>
      <c r="G2425" s="12" t="s">
        <v>1783</v>
      </c>
      <c r="H2425" s="12" t="s">
        <v>1782</v>
      </c>
      <c r="I2425" s="12" t="s">
        <v>3142</v>
      </c>
      <c r="J2425" s="12">
        <v>0</v>
      </c>
      <c r="L2425" s="12" t="s">
        <v>3216</v>
      </c>
      <c r="M2425" s="12" t="s">
        <v>3118</v>
      </c>
    </row>
    <row r="2426" spans="1:13" x14ac:dyDescent="0.25">
      <c r="A2426" s="12">
        <v>51132</v>
      </c>
      <c r="B2426" s="12" t="s">
        <v>1929</v>
      </c>
      <c r="C2426" s="12" t="s">
        <v>213</v>
      </c>
      <c r="D2426" s="12" t="s">
        <v>1722</v>
      </c>
      <c r="E2426" s="12" t="s">
        <v>3499</v>
      </c>
      <c r="F2426" s="12" t="s">
        <v>1732</v>
      </c>
      <c r="G2426" s="12" t="s">
        <v>1731</v>
      </c>
      <c r="H2426" s="12" t="s">
        <v>1720</v>
      </c>
      <c r="I2426" s="12" t="s">
        <v>3116</v>
      </c>
      <c r="J2426" s="12">
        <v>0</v>
      </c>
      <c r="L2426" s="12" t="s">
        <v>5352</v>
      </c>
      <c r="M2426" s="12" t="s">
        <v>5353</v>
      </c>
    </row>
    <row r="2427" spans="1:13" x14ac:dyDescent="0.25">
      <c r="A2427" s="12">
        <v>19573</v>
      </c>
      <c r="B2427" s="12" t="s">
        <v>546</v>
      </c>
      <c r="C2427" s="12" t="s">
        <v>59</v>
      </c>
      <c r="D2427" s="12" t="s">
        <v>1722</v>
      </c>
      <c r="E2427" s="12" t="s">
        <v>3274</v>
      </c>
      <c r="F2427" s="12" t="s">
        <v>1807</v>
      </c>
      <c r="G2427" s="12" t="s">
        <v>1762</v>
      </c>
      <c r="H2427" s="12" t="s">
        <v>1782</v>
      </c>
      <c r="I2427" s="12" t="s">
        <v>1762</v>
      </c>
      <c r="J2427" s="12">
        <v>0</v>
      </c>
      <c r="L2427" s="12" t="s">
        <v>3216</v>
      </c>
      <c r="M2427" s="12" t="s">
        <v>3118</v>
      </c>
    </row>
    <row r="2428" spans="1:13" x14ac:dyDescent="0.25">
      <c r="A2428" s="12">
        <v>19875</v>
      </c>
      <c r="B2428" s="12" t="s">
        <v>5354</v>
      </c>
      <c r="C2428" s="12" t="s">
        <v>21</v>
      </c>
      <c r="D2428" s="12" t="s">
        <v>1722</v>
      </c>
      <c r="E2428" s="12" t="s">
        <v>3590</v>
      </c>
      <c r="F2428" s="12" t="s">
        <v>1846</v>
      </c>
      <c r="G2428" s="12" t="s">
        <v>1726</v>
      </c>
      <c r="H2428" s="12" t="s">
        <v>1725</v>
      </c>
      <c r="I2428" s="12" t="s">
        <v>3116</v>
      </c>
      <c r="J2428" s="12">
        <v>0</v>
      </c>
      <c r="L2428" s="12" t="s">
        <v>3117</v>
      </c>
      <c r="M2428" s="12" t="s">
        <v>3118</v>
      </c>
    </row>
    <row r="2429" spans="1:13" x14ac:dyDescent="0.25">
      <c r="A2429" s="12">
        <v>22416</v>
      </c>
      <c r="B2429" s="12" t="s">
        <v>685</v>
      </c>
      <c r="C2429" s="12" t="s">
        <v>76</v>
      </c>
      <c r="D2429" s="12" t="s">
        <v>1722</v>
      </c>
      <c r="E2429" s="12" t="s">
        <v>3166</v>
      </c>
      <c r="F2429" s="12" t="s">
        <v>1984</v>
      </c>
      <c r="G2429" s="12" t="s">
        <v>1816</v>
      </c>
      <c r="H2429" s="12" t="s">
        <v>1725</v>
      </c>
      <c r="I2429" s="12" t="s">
        <v>3116</v>
      </c>
      <c r="J2429" s="12">
        <v>0</v>
      </c>
      <c r="L2429" s="12" t="s">
        <v>5355</v>
      </c>
      <c r="M2429" s="12" t="s">
        <v>5356</v>
      </c>
    </row>
    <row r="2430" spans="1:13" x14ac:dyDescent="0.25">
      <c r="A2430" s="12">
        <v>19657</v>
      </c>
      <c r="B2430" s="12" t="s">
        <v>1489</v>
      </c>
      <c r="C2430" s="12" t="s">
        <v>116</v>
      </c>
      <c r="D2430" s="12" t="s">
        <v>1722</v>
      </c>
      <c r="E2430" s="12" t="s">
        <v>3225</v>
      </c>
      <c r="F2430" s="12" t="s">
        <v>1971</v>
      </c>
      <c r="G2430" s="12" t="s">
        <v>1760</v>
      </c>
      <c r="H2430" s="12" t="s">
        <v>1753</v>
      </c>
      <c r="I2430" s="12" t="s">
        <v>3116</v>
      </c>
      <c r="J2430" s="12">
        <v>0</v>
      </c>
      <c r="L2430" s="12" t="s">
        <v>3117</v>
      </c>
      <c r="M2430" s="12" t="s">
        <v>3118</v>
      </c>
    </row>
    <row r="2431" spans="1:13" x14ac:dyDescent="0.25">
      <c r="A2431" s="12">
        <v>829509</v>
      </c>
      <c r="B2431" s="12" t="s">
        <v>5357</v>
      </c>
      <c r="C2431" s="12" t="s">
        <v>27</v>
      </c>
      <c r="D2431" s="12" t="s">
        <v>1722</v>
      </c>
      <c r="E2431" s="12" t="s">
        <v>3119</v>
      </c>
      <c r="F2431" s="12" t="s">
        <v>1732</v>
      </c>
      <c r="G2431" s="12" t="s">
        <v>1731</v>
      </c>
      <c r="H2431" s="12" t="s">
        <v>1720</v>
      </c>
      <c r="I2431" s="12" t="s">
        <v>3116</v>
      </c>
      <c r="J2431" s="12">
        <v>0</v>
      </c>
      <c r="M2431" s="12" t="s">
        <v>3118</v>
      </c>
    </row>
    <row r="2432" spans="1:13" x14ac:dyDescent="0.25">
      <c r="A2432" s="12">
        <v>19783</v>
      </c>
      <c r="B2432" s="12" t="s">
        <v>686</v>
      </c>
      <c r="C2432" s="12" t="s">
        <v>43</v>
      </c>
      <c r="D2432" s="12" t="s">
        <v>1722</v>
      </c>
      <c r="E2432" s="12" t="s">
        <v>3274</v>
      </c>
      <c r="F2432" s="12" t="s">
        <v>2070</v>
      </c>
      <c r="G2432" s="12" t="s">
        <v>2071</v>
      </c>
      <c r="H2432" s="12" t="s">
        <v>1864</v>
      </c>
      <c r="I2432" s="12" t="s">
        <v>3116</v>
      </c>
      <c r="J2432" s="12">
        <v>0</v>
      </c>
      <c r="L2432" s="12" t="s">
        <v>3188</v>
      </c>
      <c r="M2432" s="12" t="s">
        <v>3118</v>
      </c>
    </row>
    <row r="2433" spans="1:13" x14ac:dyDescent="0.25">
      <c r="A2433" s="12">
        <v>19631</v>
      </c>
      <c r="B2433" s="12" t="s">
        <v>5358</v>
      </c>
      <c r="C2433" s="12" t="s">
        <v>252</v>
      </c>
      <c r="D2433" s="12" t="s">
        <v>1722</v>
      </c>
      <c r="E2433" s="12" t="s">
        <v>3146</v>
      </c>
      <c r="F2433" s="12" t="s">
        <v>2031</v>
      </c>
      <c r="G2433" s="12" t="s">
        <v>2032</v>
      </c>
      <c r="H2433" s="12" t="s">
        <v>1782</v>
      </c>
      <c r="I2433" s="12" t="s">
        <v>2031</v>
      </c>
      <c r="J2433" s="12">
        <v>0</v>
      </c>
      <c r="L2433" s="12" t="s">
        <v>5359</v>
      </c>
      <c r="M2433" s="12" t="s">
        <v>3118</v>
      </c>
    </row>
    <row r="2434" spans="1:13" x14ac:dyDescent="0.25">
      <c r="A2434" s="12">
        <v>31070</v>
      </c>
      <c r="B2434" s="12" t="s">
        <v>5360</v>
      </c>
      <c r="C2434" s="12" t="s">
        <v>27</v>
      </c>
      <c r="D2434" s="12" t="s">
        <v>1722</v>
      </c>
      <c r="E2434" s="12" t="s">
        <v>3128</v>
      </c>
      <c r="F2434" s="12" t="s">
        <v>1791</v>
      </c>
      <c r="G2434" s="12" t="s">
        <v>1792</v>
      </c>
      <c r="H2434" s="12" t="s">
        <v>1822</v>
      </c>
      <c r="I2434" s="12" t="s">
        <v>3126</v>
      </c>
      <c r="J2434" s="12">
        <v>0</v>
      </c>
      <c r="L2434" s="12" t="s">
        <v>3117</v>
      </c>
      <c r="M2434" s="12" t="s">
        <v>3118</v>
      </c>
    </row>
    <row r="2435" spans="1:13" x14ac:dyDescent="0.25">
      <c r="A2435" s="12">
        <v>19792</v>
      </c>
      <c r="B2435" s="12" t="s">
        <v>547</v>
      </c>
      <c r="C2435" s="12" t="s">
        <v>59</v>
      </c>
      <c r="D2435" s="12" t="s">
        <v>1722</v>
      </c>
      <c r="E2435" s="12" t="s">
        <v>3121</v>
      </c>
      <c r="F2435" s="12" t="s">
        <v>1788</v>
      </c>
      <c r="G2435" s="12" t="s">
        <v>1762</v>
      </c>
      <c r="H2435" s="12" t="s">
        <v>1782</v>
      </c>
      <c r="I2435" s="12" t="s">
        <v>3116</v>
      </c>
      <c r="J2435" s="12">
        <v>0</v>
      </c>
      <c r="L2435" s="12" t="s">
        <v>3524</v>
      </c>
      <c r="M2435" s="12" t="s">
        <v>3118</v>
      </c>
    </row>
    <row r="2436" spans="1:13" x14ac:dyDescent="0.25">
      <c r="A2436" s="12">
        <v>19789</v>
      </c>
      <c r="B2436" s="12" t="s">
        <v>548</v>
      </c>
      <c r="C2436" s="12" t="s">
        <v>39</v>
      </c>
      <c r="D2436" s="12" t="s">
        <v>1722</v>
      </c>
      <c r="E2436" s="12" t="s">
        <v>3115</v>
      </c>
      <c r="F2436" s="12" t="s">
        <v>1860</v>
      </c>
      <c r="G2436" s="12" t="s">
        <v>1816</v>
      </c>
      <c r="H2436" s="12" t="s">
        <v>1725</v>
      </c>
      <c r="I2436" s="12" t="s">
        <v>3116</v>
      </c>
      <c r="J2436" s="12">
        <v>0</v>
      </c>
      <c r="L2436" s="12" t="s">
        <v>4422</v>
      </c>
      <c r="M2436" s="12" t="s">
        <v>3118</v>
      </c>
    </row>
    <row r="2437" spans="1:13" x14ac:dyDescent="0.25">
      <c r="A2437" s="12">
        <v>19794</v>
      </c>
      <c r="B2437" s="12" t="s">
        <v>2078</v>
      </c>
      <c r="C2437" s="12" t="s">
        <v>92</v>
      </c>
      <c r="D2437" s="12" t="s">
        <v>1722</v>
      </c>
      <c r="E2437" s="12" t="s">
        <v>3115</v>
      </c>
      <c r="F2437" s="12" t="s">
        <v>1815</v>
      </c>
      <c r="G2437" s="12" t="s">
        <v>1816</v>
      </c>
      <c r="H2437" s="12" t="s">
        <v>1725</v>
      </c>
      <c r="I2437" s="12" t="s">
        <v>3116</v>
      </c>
      <c r="J2437" s="12">
        <v>0</v>
      </c>
      <c r="L2437" s="12" t="s">
        <v>3120</v>
      </c>
      <c r="M2437" s="12" t="s">
        <v>3118</v>
      </c>
    </row>
    <row r="2438" spans="1:13" x14ac:dyDescent="0.25">
      <c r="A2438" s="12">
        <v>19829</v>
      </c>
      <c r="B2438" s="12" t="s">
        <v>2077</v>
      </c>
      <c r="C2438" s="12" t="s">
        <v>21</v>
      </c>
      <c r="D2438" s="12" t="s">
        <v>1722</v>
      </c>
      <c r="E2438" s="12" t="s">
        <v>3150</v>
      </c>
      <c r="F2438" s="12" t="s">
        <v>1788</v>
      </c>
      <c r="G2438" s="12" t="s">
        <v>1762</v>
      </c>
      <c r="H2438" s="12" t="s">
        <v>1782</v>
      </c>
      <c r="I2438" s="12" t="s">
        <v>3116</v>
      </c>
      <c r="J2438" s="12">
        <v>0</v>
      </c>
      <c r="L2438" s="12" t="s">
        <v>3117</v>
      </c>
      <c r="M2438" s="12" t="s">
        <v>3118</v>
      </c>
    </row>
    <row r="2439" spans="1:13" x14ac:dyDescent="0.25">
      <c r="A2439" s="12">
        <v>21686</v>
      </c>
      <c r="B2439" s="12" t="s">
        <v>2044</v>
      </c>
      <c r="C2439" s="12" t="s">
        <v>78</v>
      </c>
      <c r="D2439" s="12" t="s">
        <v>1722</v>
      </c>
      <c r="E2439" s="12" t="s">
        <v>3134</v>
      </c>
      <c r="F2439" s="12" t="s">
        <v>1771</v>
      </c>
      <c r="G2439" s="12" t="s">
        <v>1721</v>
      </c>
      <c r="H2439" s="12" t="s">
        <v>1720</v>
      </c>
      <c r="I2439" s="12" t="s">
        <v>3116</v>
      </c>
      <c r="J2439" s="12">
        <v>0</v>
      </c>
      <c r="L2439" s="12" t="s">
        <v>3122</v>
      </c>
      <c r="M2439" s="12" t="s">
        <v>3118</v>
      </c>
    </row>
    <row r="2440" spans="1:13" x14ac:dyDescent="0.25">
      <c r="A2440" s="12">
        <v>19845</v>
      </c>
      <c r="B2440" s="12" t="s">
        <v>5361</v>
      </c>
      <c r="C2440" s="12" t="s">
        <v>27</v>
      </c>
      <c r="D2440" s="12" t="s">
        <v>1722</v>
      </c>
      <c r="E2440" s="12" t="s">
        <v>3195</v>
      </c>
      <c r="F2440" s="12" t="s">
        <v>1957</v>
      </c>
      <c r="G2440" s="12" t="s">
        <v>1958</v>
      </c>
      <c r="H2440" s="12" t="s">
        <v>1756</v>
      </c>
      <c r="I2440" s="12" t="s">
        <v>3129</v>
      </c>
      <c r="J2440" s="12">
        <v>0</v>
      </c>
      <c r="L2440" s="12" t="s">
        <v>3247</v>
      </c>
      <c r="M2440" s="12" t="s">
        <v>3118</v>
      </c>
    </row>
    <row r="2441" spans="1:13" x14ac:dyDescent="0.25">
      <c r="A2441" s="12">
        <v>63843</v>
      </c>
      <c r="B2441" s="12" t="s">
        <v>1491</v>
      </c>
      <c r="C2441" s="12" t="s">
        <v>31</v>
      </c>
      <c r="D2441" s="12" t="s">
        <v>1722</v>
      </c>
      <c r="E2441" s="12" t="s">
        <v>3282</v>
      </c>
      <c r="F2441" s="12" t="s">
        <v>1829</v>
      </c>
      <c r="G2441" s="12" t="s">
        <v>1814</v>
      </c>
      <c r="H2441" s="12" t="s">
        <v>1764</v>
      </c>
      <c r="I2441" s="12" t="s">
        <v>3131</v>
      </c>
      <c r="J2441" s="12">
        <v>0</v>
      </c>
      <c r="L2441" s="12" t="s">
        <v>5362</v>
      </c>
      <c r="M2441" s="12" t="s">
        <v>5363</v>
      </c>
    </row>
    <row r="2442" spans="1:13" x14ac:dyDescent="0.25">
      <c r="A2442" s="12">
        <v>19822</v>
      </c>
      <c r="B2442" s="12" t="s">
        <v>1493</v>
      </c>
      <c r="C2442" s="12" t="s">
        <v>27</v>
      </c>
      <c r="D2442" s="12" t="s">
        <v>1722</v>
      </c>
      <c r="E2442" s="12" t="s">
        <v>3587</v>
      </c>
      <c r="F2442" s="12" t="s">
        <v>1836</v>
      </c>
      <c r="G2442" s="12" t="s">
        <v>1837</v>
      </c>
      <c r="H2442" s="12" t="s">
        <v>1725</v>
      </c>
      <c r="I2442" s="12" t="s">
        <v>3116</v>
      </c>
      <c r="J2442" s="12">
        <v>0</v>
      </c>
      <c r="L2442" s="12" t="s">
        <v>3243</v>
      </c>
      <c r="M2442" s="12" t="s">
        <v>3118</v>
      </c>
    </row>
    <row r="2443" spans="1:13" x14ac:dyDescent="0.25">
      <c r="A2443" s="12">
        <v>19834</v>
      </c>
      <c r="B2443" s="12" t="s">
        <v>2076</v>
      </c>
      <c r="C2443" s="12" t="s">
        <v>21</v>
      </c>
      <c r="D2443" s="12" t="s">
        <v>1722</v>
      </c>
      <c r="E2443" s="12" t="s">
        <v>3146</v>
      </c>
      <c r="F2443" s="12" t="s">
        <v>1903</v>
      </c>
      <c r="G2443" s="12" t="s">
        <v>1803</v>
      </c>
      <c r="H2443" s="12" t="s">
        <v>1725</v>
      </c>
      <c r="I2443" s="12" t="s">
        <v>3116</v>
      </c>
      <c r="J2443" s="12">
        <v>0</v>
      </c>
      <c r="L2443" s="12" t="s">
        <v>3127</v>
      </c>
      <c r="M2443" s="12" t="s">
        <v>3118</v>
      </c>
    </row>
    <row r="2444" spans="1:13" x14ac:dyDescent="0.25">
      <c r="A2444" s="12">
        <v>19569</v>
      </c>
      <c r="B2444" s="12" t="s">
        <v>1494</v>
      </c>
      <c r="C2444" s="12" t="s">
        <v>27</v>
      </c>
      <c r="D2444" s="12" t="s">
        <v>1722</v>
      </c>
      <c r="E2444" s="12" t="s">
        <v>4212</v>
      </c>
      <c r="F2444" s="12" t="s">
        <v>2002</v>
      </c>
      <c r="G2444" s="12" t="s">
        <v>2003</v>
      </c>
      <c r="H2444" s="12" t="s">
        <v>1756</v>
      </c>
      <c r="I2444" s="12" t="s">
        <v>3129</v>
      </c>
      <c r="J2444" s="12">
        <v>0</v>
      </c>
      <c r="L2444" s="12" t="s">
        <v>3122</v>
      </c>
      <c r="M2444" s="12" t="s">
        <v>3118</v>
      </c>
    </row>
    <row r="2445" spans="1:13" x14ac:dyDescent="0.25">
      <c r="A2445" s="12">
        <v>31484</v>
      </c>
      <c r="B2445" s="12" t="s">
        <v>5364</v>
      </c>
      <c r="C2445" s="12" t="s">
        <v>432</v>
      </c>
      <c r="D2445" s="12" t="s">
        <v>1722</v>
      </c>
      <c r="E2445" s="12" t="s">
        <v>3146</v>
      </c>
      <c r="F2445" s="12" t="s">
        <v>1781</v>
      </c>
      <c r="G2445" s="12" t="s">
        <v>1783</v>
      </c>
      <c r="H2445" s="12" t="s">
        <v>1782</v>
      </c>
      <c r="I2445" s="12" t="s">
        <v>3142</v>
      </c>
      <c r="J2445" s="12">
        <v>0</v>
      </c>
      <c r="L2445" s="12" t="s">
        <v>5365</v>
      </c>
      <c r="M2445" s="12" t="s">
        <v>5366</v>
      </c>
    </row>
    <row r="2446" spans="1:13" x14ac:dyDescent="0.25">
      <c r="A2446" s="12">
        <v>19858</v>
      </c>
      <c r="B2446" s="12" t="s">
        <v>5367</v>
      </c>
      <c r="C2446" s="12" t="s">
        <v>27</v>
      </c>
      <c r="D2446" s="12" t="s">
        <v>1722</v>
      </c>
      <c r="E2446" s="12" t="s">
        <v>3128</v>
      </c>
      <c r="F2446" s="12" t="s">
        <v>1802</v>
      </c>
      <c r="G2446" s="12" t="s">
        <v>1803</v>
      </c>
      <c r="H2446" s="12" t="s">
        <v>1725</v>
      </c>
      <c r="I2446" s="12" t="s">
        <v>3116</v>
      </c>
      <c r="J2446" s="12">
        <v>0</v>
      </c>
      <c r="L2446" s="12" t="s">
        <v>3117</v>
      </c>
      <c r="M2446" s="12" t="s">
        <v>3118</v>
      </c>
    </row>
    <row r="2447" spans="1:13" x14ac:dyDescent="0.25">
      <c r="A2447" s="12">
        <v>19877</v>
      </c>
      <c r="B2447" s="12" t="s">
        <v>1698</v>
      </c>
      <c r="C2447" s="12" t="s">
        <v>78</v>
      </c>
      <c r="D2447" s="12" t="s">
        <v>1722</v>
      </c>
      <c r="E2447" s="12" t="s">
        <v>3128</v>
      </c>
      <c r="F2447" s="12" t="s">
        <v>1979</v>
      </c>
      <c r="G2447" s="12" t="s">
        <v>1721</v>
      </c>
      <c r="H2447" s="12" t="s">
        <v>1720</v>
      </c>
      <c r="I2447" s="12" t="s">
        <v>3116</v>
      </c>
      <c r="J2447" s="12">
        <v>0</v>
      </c>
      <c r="L2447" s="12" t="s">
        <v>3237</v>
      </c>
      <c r="M2447" s="12" t="s">
        <v>3118</v>
      </c>
    </row>
    <row r="2448" spans="1:13" x14ac:dyDescent="0.25">
      <c r="A2448" s="12">
        <v>19859</v>
      </c>
      <c r="B2448" s="12" t="s">
        <v>549</v>
      </c>
      <c r="C2448" s="12" t="s">
        <v>27</v>
      </c>
      <c r="D2448" s="12" t="s">
        <v>1722</v>
      </c>
      <c r="E2448" s="12" t="s">
        <v>3312</v>
      </c>
      <c r="F2448" s="12" t="s">
        <v>1780</v>
      </c>
      <c r="G2448" s="12" t="s">
        <v>1746</v>
      </c>
      <c r="H2448" s="12" t="s">
        <v>1720</v>
      </c>
      <c r="I2448" s="12" t="s">
        <v>3348</v>
      </c>
      <c r="J2448" s="12">
        <v>0</v>
      </c>
      <c r="L2448" s="12" t="s">
        <v>3117</v>
      </c>
      <c r="M2448" s="12" t="s">
        <v>3118</v>
      </c>
    </row>
    <row r="2449" spans="1:13" x14ac:dyDescent="0.25">
      <c r="A2449" s="12">
        <v>19856</v>
      </c>
      <c r="B2449" s="12" t="s">
        <v>2075</v>
      </c>
      <c r="C2449" s="12" t="s">
        <v>21</v>
      </c>
      <c r="D2449" s="12" t="s">
        <v>1722</v>
      </c>
      <c r="E2449" s="12" t="s">
        <v>3128</v>
      </c>
      <c r="F2449" s="12" t="s">
        <v>2004</v>
      </c>
      <c r="G2449" s="12" t="s">
        <v>1770</v>
      </c>
      <c r="H2449" s="12" t="s">
        <v>1764</v>
      </c>
      <c r="I2449" s="12" t="s">
        <v>3116</v>
      </c>
      <c r="J2449" s="12">
        <v>0</v>
      </c>
      <c r="L2449" s="12" t="s">
        <v>5368</v>
      </c>
      <c r="M2449" s="12" t="s">
        <v>5369</v>
      </c>
    </row>
    <row r="2450" spans="1:13" x14ac:dyDescent="0.25">
      <c r="A2450" s="12">
        <v>32572</v>
      </c>
      <c r="B2450" s="12" t="s">
        <v>5370</v>
      </c>
      <c r="C2450" s="12" t="s">
        <v>84</v>
      </c>
      <c r="D2450" s="12" t="s">
        <v>1722</v>
      </c>
      <c r="E2450" s="12" t="s">
        <v>3146</v>
      </c>
      <c r="F2450" s="12" t="s">
        <v>1735</v>
      </c>
      <c r="G2450" s="12" t="s">
        <v>1721</v>
      </c>
      <c r="H2450" s="12" t="s">
        <v>1720</v>
      </c>
      <c r="I2450" s="12" t="s">
        <v>3116</v>
      </c>
      <c r="J2450" s="12">
        <v>0</v>
      </c>
      <c r="L2450" s="12" t="s">
        <v>3300</v>
      </c>
      <c r="M2450" s="12" t="s">
        <v>3118</v>
      </c>
    </row>
    <row r="2451" spans="1:13" x14ac:dyDescent="0.25">
      <c r="A2451" s="12">
        <v>20021</v>
      </c>
      <c r="B2451" s="12" t="s">
        <v>550</v>
      </c>
      <c r="C2451" s="12" t="s">
        <v>27</v>
      </c>
      <c r="D2451" s="12" t="s">
        <v>1722</v>
      </c>
      <c r="E2451" s="12" t="s">
        <v>3168</v>
      </c>
      <c r="J2451" s="12">
        <v>0</v>
      </c>
      <c r="L2451" s="12" t="s">
        <v>5371</v>
      </c>
      <c r="M2451" s="12" t="s">
        <v>3118</v>
      </c>
    </row>
    <row r="2452" spans="1:13" x14ac:dyDescent="0.25">
      <c r="A2452" s="12">
        <v>32481</v>
      </c>
      <c r="B2452" s="12" t="s">
        <v>1497</v>
      </c>
      <c r="C2452" s="12" t="s">
        <v>65</v>
      </c>
      <c r="D2452" s="12" t="s">
        <v>1722</v>
      </c>
      <c r="E2452" s="12" t="s">
        <v>3119</v>
      </c>
      <c r="F2452" s="12" t="s">
        <v>2049</v>
      </c>
      <c r="G2452" s="12" t="s">
        <v>2050</v>
      </c>
      <c r="H2452" s="12" t="s">
        <v>1782</v>
      </c>
      <c r="I2452" s="12" t="s">
        <v>3351</v>
      </c>
      <c r="J2452" s="12">
        <v>0</v>
      </c>
      <c r="L2452" s="12" t="s">
        <v>3117</v>
      </c>
      <c r="M2452" s="12" t="s">
        <v>3118</v>
      </c>
    </row>
    <row r="2453" spans="1:13" x14ac:dyDescent="0.25">
      <c r="A2453" s="12">
        <v>19898</v>
      </c>
      <c r="B2453" s="12" t="s">
        <v>2074</v>
      </c>
      <c r="C2453" s="12" t="s">
        <v>27</v>
      </c>
      <c r="D2453" s="12" t="s">
        <v>1722</v>
      </c>
      <c r="E2453" s="12" t="s">
        <v>3134</v>
      </c>
      <c r="F2453" s="12" t="s">
        <v>1877</v>
      </c>
      <c r="G2453" s="12" t="s">
        <v>1878</v>
      </c>
      <c r="H2453" s="12" t="s">
        <v>1756</v>
      </c>
      <c r="I2453" s="12" t="s">
        <v>3116</v>
      </c>
      <c r="J2453" s="12">
        <v>0</v>
      </c>
      <c r="L2453" s="12" t="s">
        <v>3117</v>
      </c>
      <c r="M2453" s="12" t="s">
        <v>3118</v>
      </c>
    </row>
    <row r="2454" spans="1:13" x14ac:dyDescent="0.25">
      <c r="A2454" s="12">
        <v>20081</v>
      </c>
      <c r="B2454" s="12" t="s">
        <v>1499</v>
      </c>
      <c r="C2454" s="12" t="s">
        <v>59</v>
      </c>
      <c r="D2454" s="12" t="s">
        <v>1722</v>
      </c>
      <c r="E2454" s="12" t="s">
        <v>3458</v>
      </c>
      <c r="F2454" s="12" t="s">
        <v>1771</v>
      </c>
      <c r="G2454" s="12" t="s">
        <v>1721</v>
      </c>
      <c r="H2454" s="12" t="s">
        <v>1720</v>
      </c>
      <c r="I2454" s="12" t="s">
        <v>3116</v>
      </c>
      <c r="J2454" s="12">
        <v>0</v>
      </c>
      <c r="L2454" s="12" t="s">
        <v>5372</v>
      </c>
      <c r="M2454" s="12" t="s">
        <v>5373</v>
      </c>
    </row>
    <row r="2455" spans="1:13" x14ac:dyDescent="0.25">
      <c r="A2455" s="12">
        <v>61082</v>
      </c>
      <c r="B2455" s="12" t="s">
        <v>5374</v>
      </c>
      <c r="C2455" s="12" t="s">
        <v>43</v>
      </c>
      <c r="D2455" s="12" t="s">
        <v>1722</v>
      </c>
      <c r="E2455" s="12" t="s">
        <v>3255</v>
      </c>
      <c r="F2455" s="12" t="s">
        <v>1846</v>
      </c>
      <c r="G2455" s="12" t="s">
        <v>1726</v>
      </c>
      <c r="H2455" s="12" t="s">
        <v>1725</v>
      </c>
      <c r="I2455" s="12" t="s">
        <v>3116</v>
      </c>
      <c r="J2455" s="12">
        <v>0</v>
      </c>
      <c r="M2455" s="12" t="s">
        <v>3118</v>
      </c>
    </row>
    <row r="2456" spans="1:13" x14ac:dyDescent="0.25">
      <c r="A2456" s="12">
        <v>23130</v>
      </c>
      <c r="B2456" s="12" t="s">
        <v>551</v>
      </c>
      <c r="C2456" s="12" t="s">
        <v>65</v>
      </c>
      <c r="D2456" s="12" t="s">
        <v>1722</v>
      </c>
      <c r="E2456" s="12" t="s">
        <v>5375</v>
      </c>
      <c r="F2456" s="12" t="s">
        <v>1735</v>
      </c>
      <c r="G2456" s="12" t="s">
        <v>1721</v>
      </c>
      <c r="H2456" s="12" t="s">
        <v>1720</v>
      </c>
      <c r="I2456" s="12" t="s">
        <v>3116</v>
      </c>
      <c r="J2456" s="12">
        <v>0</v>
      </c>
      <c r="L2456" s="12" t="s">
        <v>5376</v>
      </c>
      <c r="M2456" s="12" t="s">
        <v>5377</v>
      </c>
    </row>
    <row r="2457" spans="1:13" x14ac:dyDescent="0.25">
      <c r="A2457" s="12">
        <v>20050</v>
      </c>
      <c r="B2457" s="12" t="s">
        <v>552</v>
      </c>
      <c r="C2457" s="12" t="s">
        <v>43</v>
      </c>
      <c r="D2457" s="12" t="s">
        <v>1722</v>
      </c>
      <c r="E2457" s="12" t="s">
        <v>3128</v>
      </c>
      <c r="F2457" s="12" t="s">
        <v>2073</v>
      </c>
      <c r="G2457" s="12" t="s">
        <v>1944</v>
      </c>
      <c r="H2457" s="12" t="s">
        <v>1782</v>
      </c>
      <c r="I2457" s="12" t="s">
        <v>3142</v>
      </c>
      <c r="J2457" s="12">
        <v>0</v>
      </c>
      <c r="L2457" s="12" t="s">
        <v>5378</v>
      </c>
      <c r="M2457" s="12" t="s">
        <v>5379</v>
      </c>
    </row>
    <row r="2458" spans="1:13" x14ac:dyDescent="0.25">
      <c r="A2458" s="12">
        <v>22714</v>
      </c>
      <c r="B2458" s="12" t="s">
        <v>1501</v>
      </c>
      <c r="C2458" s="12" t="s">
        <v>39</v>
      </c>
      <c r="D2458" s="12" t="s">
        <v>1722</v>
      </c>
      <c r="E2458" s="12" t="s">
        <v>3119</v>
      </c>
      <c r="F2458" s="12" t="s">
        <v>1735</v>
      </c>
      <c r="G2458" s="12" t="s">
        <v>1721</v>
      </c>
      <c r="H2458" s="12" t="s">
        <v>1720</v>
      </c>
      <c r="I2458" s="12" t="s">
        <v>3116</v>
      </c>
      <c r="J2458" s="12">
        <v>0</v>
      </c>
      <c r="L2458" s="12" t="s">
        <v>3151</v>
      </c>
      <c r="M2458" s="12" t="s">
        <v>3118</v>
      </c>
    </row>
    <row r="2459" spans="1:13" x14ac:dyDescent="0.25">
      <c r="A2459" s="12">
        <v>20058</v>
      </c>
      <c r="B2459" s="12" t="s">
        <v>5380</v>
      </c>
      <c r="C2459" s="12" t="s">
        <v>76</v>
      </c>
      <c r="D2459" s="12" t="s">
        <v>1722</v>
      </c>
      <c r="E2459" s="12" t="s">
        <v>3146</v>
      </c>
      <c r="F2459" s="12" t="s">
        <v>1815</v>
      </c>
      <c r="G2459" s="12" t="s">
        <v>1816</v>
      </c>
      <c r="H2459" s="12" t="s">
        <v>1725</v>
      </c>
      <c r="I2459" s="12" t="s">
        <v>3116</v>
      </c>
      <c r="J2459" s="12">
        <v>0</v>
      </c>
      <c r="L2459" s="12" t="s">
        <v>3120</v>
      </c>
      <c r="M2459" s="12" t="s">
        <v>3118</v>
      </c>
    </row>
    <row r="2460" spans="1:13" x14ac:dyDescent="0.25">
      <c r="A2460" s="12">
        <v>56669</v>
      </c>
      <c r="B2460" s="12" t="s">
        <v>5381</v>
      </c>
      <c r="C2460" s="12" t="s">
        <v>213</v>
      </c>
      <c r="D2460" s="12" t="s">
        <v>1722</v>
      </c>
      <c r="E2460" s="12" t="s">
        <v>3255</v>
      </c>
      <c r="F2460" s="12" t="s">
        <v>1881</v>
      </c>
      <c r="G2460" s="12" t="s">
        <v>1849</v>
      </c>
      <c r="H2460" s="12" t="s">
        <v>1819</v>
      </c>
      <c r="I2460" s="12" t="s">
        <v>3126</v>
      </c>
      <c r="J2460" s="12">
        <v>0</v>
      </c>
      <c r="L2460" s="12" t="s">
        <v>3419</v>
      </c>
      <c r="M2460" s="12" t="s">
        <v>3118</v>
      </c>
    </row>
    <row r="2461" spans="1:13" x14ac:dyDescent="0.25">
      <c r="A2461" s="12">
        <v>20055</v>
      </c>
      <c r="B2461" s="12" t="s">
        <v>1503</v>
      </c>
      <c r="C2461" s="12" t="s">
        <v>39</v>
      </c>
      <c r="D2461" s="12" t="s">
        <v>1722</v>
      </c>
      <c r="E2461" s="12" t="s">
        <v>3398</v>
      </c>
      <c r="F2461" s="12" t="s">
        <v>2072</v>
      </c>
      <c r="G2461" s="12" t="s">
        <v>1783</v>
      </c>
      <c r="H2461" s="12" t="s">
        <v>1782</v>
      </c>
      <c r="I2461" s="12" t="s">
        <v>3142</v>
      </c>
      <c r="J2461" s="12">
        <v>0</v>
      </c>
      <c r="L2461" s="12" t="s">
        <v>3117</v>
      </c>
      <c r="M2461" s="12" t="s">
        <v>3118</v>
      </c>
    </row>
    <row r="2462" spans="1:13" x14ac:dyDescent="0.25">
      <c r="A2462" s="12">
        <v>51086</v>
      </c>
      <c r="B2462" s="12" t="s">
        <v>1931</v>
      </c>
      <c r="C2462" s="12" t="s">
        <v>65</v>
      </c>
      <c r="D2462" s="12" t="s">
        <v>1722</v>
      </c>
      <c r="E2462" s="12" t="s">
        <v>3128</v>
      </c>
      <c r="F2462" s="12" t="s">
        <v>1749</v>
      </c>
      <c r="G2462" s="12" t="s">
        <v>1746</v>
      </c>
      <c r="H2462" s="12" t="s">
        <v>1720</v>
      </c>
      <c r="I2462" s="12" t="s">
        <v>3116</v>
      </c>
      <c r="J2462" s="12">
        <v>0</v>
      </c>
      <c r="L2462" s="12" t="s">
        <v>3117</v>
      </c>
      <c r="M2462" s="12" t="s">
        <v>3118</v>
      </c>
    </row>
    <row r="2463" spans="1:13" x14ac:dyDescent="0.25">
      <c r="A2463" s="12">
        <v>55086</v>
      </c>
      <c r="B2463" s="12" t="s">
        <v>5382</v>
      </c>
      <c r="C2463" s="12" t="s">
        <v>59</v>
      </c>
      <c r="D2463" s="12" t="s">
        <v>1722</v>
      </c>
      <c r="E2463" s="12" t="s">
        <v>3458</v>
      </c>
      <c r="F2463" s="12" t="s">
        <v>1807</v>
      </c>
      <c r="G2463" s="12" t="s">
        <v>1762</v>
      </c>
      <c r="H2463" s="12" t="s">
        <v>1782</v>
      </c>
      <c r="I2463" s="12" t="s">
        <v>1762</v>
      </c>
      <c r="J2463" s="12">
        <v>0</v>
      </c>
      <c r="L2463" s="12" t="s">
        <v>3216</v>
      </c>
      <c r="M2463" s="12" t="s">
        <v>3118</v>
      </c>
    </row>
    <row r="2464" spans="1:13" x14ac:dyDescent="0.25">
      <c r="A2464" s="12">
        <v>71847</v>
      </c>
      <c r="B2464" s="12" t="s">
        <v>5383</v>
      </c>
      <c r="C2464" s="12" t="s">
        <v>56</v>
      </c>
      <c r="D2464" s="12" t="s">
        <v>1722</v>
      </c>
      <c r="E2464" s="12" t="s">
        <v>3458</v>
      </c>
      <c r="F2464" s="12" t="s">
        <v>1996</v>
      </c>
      <c r="G2464" s="12" t="s">
        <v>1849</v>
      </c>
      <c r="H2464" s="12" t="s">
        <v>1819</v>
      </c>
      <c r="I2464" s="12" t="s">
        <v>3126</v>
      </c>
      <c r="J2464" s="12">
        <v>0</v>
      </c>
      <c r="L2464" s="12" t="s">
        <v>5384</v>
      </c>
      <c r="M2464" s="12" t="s">
        <v>5385</v>
      </c>
    </row>
    <row r="2465" spans="1:13" x14ac:dyDescent="0.25">
      <c r="A2465" s="12">
        <v>37134</v>
      </c>
      <c r="B2465" s="12" t="s">
        <v>553</v>
      </c>
      <c r="C2465" s="12" t="s">
        <v>41</v>
      </c>
      <c r="D2465" s="12" t="s">
        <v>1722</v>
      </c>
      <c r="E2465" s="12" t="s">
        <v>3146</v>
      </c>
      <c r="F2465" s="12" t="s">
        <v>1984</v>
      </c>
      <c r="G2465" s="12" t="s">
        <v>1816</v>
      </c>
      <c r="H2465" s="12" t="s">
        <v>1725</v>
      </c>
      <c r="I2465" s="12" t="s">
        <v>3116</v>
      </c>
      <c r="J2465" s="12">
        <v>0</v>
      </c>
      <c r="L2465" s="12" t="s">
        <v>3117</v>
      </c>
      <c r="M2465" s="12" t="s">
        <v>3118</v>
      </c>
    </row>
    <row r="2466" spans="1:13" x14ac:dyDescent="0.25">
      <c r="A2466" s="12">
        <v>21683</v>
      </c>
      <c r="B2466" s="12" t="s">
        <v>5386</v>
      </c>
      <c r="C2466" s="12" t="s">
        <v>78</v>
      </c>
      <c r="D2466" s="12" t="s">
        <v>1722</v>
      </c>
      <c r="E2466" s="12" t="s">
        <v>3128</v>
      </c>
      <c r="F2466" s="12" t="s">
        <v>1979</v>
      </c>
      <c r="G2466" s="12" t="s">
        <v>1721</v>
      </c>
      <c r="H2466" s="12" t="s">
        <v>1720</v>
      </c>
      <c r="I2466" s="12" t="s">
        <v>3116</v>
      </c>
      <c r="J2466" s="12">
        <v>0</v>
      </c>
      <c r="L2466" s="12" t="s">
        <v>3122</v>
      </c>
      <c r="M2466" s="12" t="s">
        <v>3118</v>
      </c>
    </row>
    <row r="2467" spans="1:13" x14ac:dyDescent="0.25">
      <c r="A2467" s="12">
        <v>831825</v>
      </c>
      <c r="B2467" s="12" t="s">
        <v>554</v>
      </c>
      <c r="C2467" s="12" t="s">
        <v>27</v>
      </c>
      <c r="D2467" s="12" t="s">
        <v>1722</v>
      </c>
      <c r="E2467" s="12" t="s">
        <v>3146</v>
      </c>
      <c r="F2467" s="12" t="s">
        <v>1752</v>
      </c>
      <c r="G2467" s="12" t="s">
        <v>1754</v>
      </c>
      <c r="H2467" s="12" t="s">
        <v>1753</v>
      </c>
      <c r="I2467" s="12" t="s">
        <v>3116</v>
      </c>
      <c r="J2467" s="12">
        <v>0</v>
      </c>
      <c r="L2467" s="12" t="s">
        <v>3290</v>
      </c>
      <c r="M2467" s="12" t="s">
        <v>3118</v>
      </c>
    </row>
    <row r="2468" spans="1:13" x14ac:dyDescent="0.25">
      <c r="A2468" s="12">
        <v>22874</v>
      </c>
      <c r="B2468" s="12" t="s">
        <v>5387</v>
      </c>
      <c r="C2468" s="12" t="s">
        <v>27</v>
      </c>
      <c r="D2468" s="12" t="s">
        <v>1722</v>
      </c>
      <c r="E2468" s="12" t="s">
        <v>3143</v>
      </c>
      <c r="F2468" s="12" t="s">
        <v>1752</v>
      </c>
      <c r="G2468" s="12" t="s">
        <v>1754</v>
      </c>
      <c r="H2468" s="12" t="s">
        <v>1753</v>
      </c>
      <c r="I2468" s="12" t="s">
        <v>3116</v>
      </c>
      <c r="J2468" s="12">
        <v>0</v>
      </c>
      <c r="L2468" s="12" t="s">
        <v>5388</v>
      </c>
      <c r="M2468" s="12" t="s">
        <v>3118</v>
      </c>
    </row>
    <row r="2469" spans="1:13" x14ac:dyDescent="0.25">
      <c r="A2469" s="12">
        <v>72914</v>
      </c>
      <c r="B2469" s="12" t="s">
        <v>5389</v>
      </c>
      <c r="C2469" s="12" t="s">
        <v>52</v>
      </c>
      <c r="D2469" s="12" t="s">
        <v>1722</v>
      </c>
      <c r="E2469" s="12" t="s">
        <v>3146</v>
      </c>
      <c r="F2469" s="12" t="s">
        <v>1802</v>
      </c>
      <c r="G2469" s="12" t="s">
        <v>1803</v>
      </c>
      <c r="H2469" s="12" t="s">
        <v>1725</v>
      </c>
      <c r="I2469" s="12" t="s">
        <v>3116</v>
      </c>
      <c r="J2469" s="12">
        <v>0</v>
      </c>
      <c r="L2469" s="12" t="s">
        <v>3117</v>
      </c>
      <c r="M2469" s="12" t="s">
        <v>3118</v>
      </c>
    </row>
    <row r="2470" spans="1:13" x14ac:dyDescent="0.25">
      <c r="A2470" s="12">
        <v>22135</v>
      </c>
      <c r="B2470" s="12" t="s">
        <v>1700</v>
      </c>
      <c r="C2470" s="12" t="s">
        <v>52</v>
      </c>
      <c r="D2470" s="12" t="s">
        <v>1722</v>
      </c>
      <c r="E2470" s="12" t="s">
        <v>3282</v>
      </c>
      <c r="F2470" s="12" t="s">
        <v>1830</v>
      </c>
      <c r="G2470" s="12" t="s">
        <v>1831</v>
      </c>
      <c r="H2470" s="12" t="s">
        <v>1827</v>
      </c>
      <c r="I2470" s="12" t="s">
        <v>3131</v>
      </c>
      <c r="J2470" s="12">
        <v>0</v>
      </c>
      <c r="L2470" s="12" t="s">
        <v>3132</v>
      </c>
      <c r="M2470" s="12" t="s">
        <v>3118</v>
      </c>
    </row>
    <row r="2471" spans="1:13" x14ac:dyDescent="0.25">
      <c r="A2471" s="12">
        <v>20141</v>
      </c>
      <c r="B2471" s="12" t="s">
        <v>555</v>
      </c>
      <c r="C2471" s="12" t="s">
        <v>27</v>
      </c>
      <c r="D2471" s="12" t="s">
        <v>1722</v>
      </c>
      <c r="E2471" s="12" t="s">
        <v>3128</v>
      </c>
      <c r="F2471" s="12" t="s">
        <v>2070</v>
      </c>
      <c r="G2471" s="12" t="s">
        <v>2071</v>
      </c>
      <c r="H2471" s="12" t="s">
        <v>1864</v>
      </c>
      <c r="I2471" s="12" t="s">
        <v>3116</v>
      </c>
      <c r="J2471" s="12">
        <v>0</v>
      </c>
      <c r="L2471" s="12" t="s">
        <v>3417</v>
      </c>
      <c r="M2471" s="12" t="s">
        <v>3118</v>
      </c>
    </row>
    <row r="2472" spans="1:13" x14ac:dyDescent="0.25">
      <c r="A2472" s="12">
        <v>22001</v>
      </c>
      <c r="B2472" s="12" t="s">
        <v>5390</v>
      </c>
      <c r="C2472" s="12" t="s">
        <v>21</v>
      </c>
      <c r="D2472" s="12" t="s">
        <v>1722</v>
      </c>
      <c r="E2472" s="12" t="s">
        <v>3587</v>
      </c>
      <c r="F2472" s="12" t="s">
        <v>1759</v>
      </c>
      <c r="G2472" s="12" t="s">
        <v>1760</v>
      </c>
      <c r="H2472" s="12" t="s">
        <v>1753</v>
      </c>
      <c r="I2472" s="12" t="s">
        <v>3116</v>
      </c>
      <c r="J2472" s="12">
        <v>0</v>
      </c>
      <c r="L2472" s="12" t="s">
        <v>3117</v>
      </c>
      <c r="M2472" s="12" t="s">
        <v>3118</v>
      </c>
    </row>
    <row r="2473" spans="1:13" x14ac:dyDescent="0.25">
      <c r="A2473" s="12">
        <v>20146</v>
      </c>
      <c r="B2473" s="12" t="s">
        <v>5391</v>
      </c>
      <c r="C2473" s="12" t="s">
        <v>21</v>
      </c>
      <c r="D2473" s="12" t="s">
        <v>1722</v>
      </c>
      <c r="E2473" s="12" t="s">
        <v>3128</v>
      </c>
      <c r="F2473" s="12" t="s">
        <v>4016</v>
      </c>
      <c r="G2473" s="12" t="s">
        <v>1783</v>
      </c>
      <c r="H2473" s="12" t="s">
        <v>1782</v>
      </c>
      <c r="I2473" s="12" t="s">
        <v>3142</v>
      </c>
      <c r="J2473" s="12">
        <v>0</v>
      </c>
      <c r="L2473" s="12" t="s">
        <v>3117</v>
      </c>
      <c r="M2473" s="12" t="s">
        <v>3118</v>
      </c>
    </row>
    <row r="2474" spans="1:13" x14ac:dyDescent="0.25">
      <c r="A2474" s="12">
        <v>20149</v>
      </c>
      <c r="B2474" s="12" t="s">
        <v>2069</v>
      </c>
      <c r="C2474" s="12" t="s">
        <v>148</v>
      </c>
      <c r="D2474" s="12" t="s">
        <v>1722</v>
      </c>
      <c r="E2474" s="12" t="s">
        <v>3282</v>
      </c>
      <c r="F2474" s="12" t="s">
        <v>1862</v>
      </c>
      <c r="G2474" s="12" t="s">
        <v>1765</v>
      </c>
      <c r="H2474" s="12" t="s">
        <v>1764</v>
      </c>
      <c r="I2474" s="12" t="s">
        <v>3116</v>
      </c>
      <c r="J2474" s="12">
        <v>0</v>
      </c>
      <c r="L2474" s="12" t="s">
        <v>3117</v>
      </c>
      <c r="M2474" s="12" t="s">
        <v>3118</v>
      </c>
    </row>
    <row r="2475" spans="1:13" x14ac:dyDescent="0.25">
      <c r="A2475" s="12">
        <v>830810</v>
      </c>
      <c r="B2475" s="12" t="s">
        <v>5392</v>
      </c>
      <c r="C2475" s="12" t="s">
        <v>252</v>
      </c>
      <c r="D2475" s="12" t="s">
        <v>1722</v>
      </c>
      <c r="E2475" s="12" t="s">
        <v>3125</v>
      </c>
      <c r="F2475" s="12" t="s">
        <v>1996</v>
      </c>
      <c r="G2475" s="12" t="s">
        <v>1849</v>
      </c>
      <c r="H2475" s="12" t="s">
        <v>1819</v>
      </c>
      <c r="I2475" s="12" t="s">
        <v>3126</v>
      </c>
      <c r="J2475" s="12">
        <v>0</v>
      </c>
      <c r="M2475" s="12" t="s">
        <v>3118</v>
      </c>
    </row>
    <row r="2476" spans="1:13" x14ac:dyDescent="0.25">
      <c r="A2476" s="12">
        <v>22873</v>
      </c>
      <c r="B2476" s="12" t="s">
        <v>1505</v>
      </c>
      <c r="C2476" s="12" t="s">
        <v>27</v>
      </c>
      <c r="D2476" s="12" t="s">
        <v>1722</v>
      </c>
      <c r="E2476" s="12" t="s">
        <v>3166</v>
      </c>
      <c r="F2476" s="12" t="s">
        <v>1860</v>
      </c>
      <c r="G2476" s="12" t="s">
        <v>1816</v>
      </c>
      <c r="H2476" s="12" t="s">
        <v>1725</v>
      </c>
      <c r="I2476" s="12" t="s">
        <v>3116</v>
      </c>
      <c r="J2476" s="12">
        <v>0</v>
      </c>
      <c r="L2476" s="12" t="s">
        <v>3117</v>
      </c>
      <c r="M2476" s="12" t="s">
        <v>3118</v>
      </c>
    </row>
    <row r="2477" spans="1:13" x14ac:dyDescent="0.25">
      <c r="A2477" s="12">
        <v>20102</v>
      </c>
      <c r="B2477" s="12" t="s">
        <v>556</v>
      </c>
      <c r="C2477" s="12" t="s">
        <v>39</v>
      </c>
      <c r="D2477" s="12" t="s">
        <v>1722</v>
      </c>
      <c r="E2477" s="12" t="s">
        <v>4309</v>
      </c>
      <c r="F2477" s="12" t="s">
        <v>2004</v>
      </c>
      <c r="G2477" s="12" t="s">
        <v>1770</v>
      </c>
      <c r="H2477" s="12" t="s">
        <v>1764</v>
      </c>
      <c r="I2477" s="12" t="s">
        <v>3116</v>
      </c>
      <c r="J2477" s="12">
        <v>0</v>
      </c>
      <c r="L2477" s="12" t="s">
        <v>3117</v>
      </c>
      <c r="M2477" s="12" t="s">
        <v>3118</v>
      </c>
    </row>
    <row r="2478" spans="1:13" x14ac:dyDescent="0.25">
      <c r="A2478" s="12">
        <v>20108</v>
      </c>
      <c r="B2478" s="12" t="s">
        <v>687</v>
      </c>
      <c r="C2478" s="12" t="s">
        <v>415</v>
      </c>
      <c r="D2478" s="12" t="s">
        <v>1722</v>
      </c>
      <c r="E2478" s="12" t="s">
        <v>3115</v>
      </c>
      <c r="F2478" s="12" t="s">
        <v>1829</v>
      </c>
      <c r="G2478" s="12" t="s">
        <v>1814</v>
      </c>
      <c r="H2478" s="12" t="s">
        <v>1764</v>
      </c>
      <c r="I2478" s="12" t="s">
        <v>3131</v>
      </c>
      <c r="J2478" s="12">
        <v>0</v>
      </c>
      <c r="L2478" s="12" t="s">
        <v>3132</v>
      </c>
      <c r="M2478" s="12" t="s">
        <v>3118</v>
      </c>
    </row>
    <row r="2479" spans="1:13" x14ac:dyDescent="0.25">
      <c r="A2479" s="12">
        <v>40461</v>
      </c>
      <c r="B2479" s="12" t="s">
        <v>5393</v>
      </c>
      <c r="C2479" s="12" t="s">
        <v>27</v>
      </c>
      <c r="D2479" s="12" t="s">
        <v>1722</v>
      </c>
      <c r="E2479" s="12" t="s">
        <v>3146</v>
      </c>
      <c r="F2479" s="12" t="s">
        <v>1836</v>
      </c>
      <c r="G2479" s="12" t="s">
        <v>1837</v>
      </c>
      <c r="H2479" s="12" t="s">
        <v>1725</v>
      </c>
      <c r="I2479" s="12" t="s">
        <v>3116</v>
      </c>
      <c r="J2479" s="12">
        <v>0</v>
      </c>
      <c r="L2479" s="12" t="s">
        <v>3117</v>
      </c>
      <c r="M2479" s="12" t="s">
        <v>3118</v>
      </c>
    </row>
    <row r="2480" spans="1:13" x14ac:dyDescent="0.25">
      <c r="A2480" s="12">
        <v>20175</v>
      </c>
      <c r="B2480" s="12" t="s">
        <v>1701</v>
      </c>
      <c r="C2480" s="12" t="s">
        <v>27</v>
      </c>
      <c r="D2480" s="12" t="s">
        <v>1722</v>
      </c>
      <c r="E2480" s="12" t="s">
        <v>3121</v>
      </c>
      <c r="F2480" s="12" t="s">
        <v>1784</v>
      </c>
      <c r="G2480" s="12" t="s">
        <v>1785</v>
      </c>
      <c r="H2480" s="12" t="s">
        <v>1725</v>
      </c>
      <c r="I2480" s="12" t="s">
        <v>3116</v>
      </c>
      <c r="J2480" s="12">
        <v>0</v>
      </c>
      <c r="L2480" s="12" t="s">
        <v>5394</v>
      </c>
      <c r="M2480" s="12" t="s">
        <v>5395</v>
      </c>
    </row>
    <row r="2481" spans="1:13" x14ac:dyDescent="0.25">
      <c r="A2481" s="12">
        <v>20173</v>
      </c>
      <c r="B2481" s="12" t="s">
        <v>2068</v>
      </c>
      <c r="C2481" s="12" t="s">
        <v>56</v>
      </c>
      <c r="D2481" s="12" t="s">
        <v>1722</v>
      </c>
      <c r="E2481" s="12" t="s">
        <v>3166</v>
      </c>
      <c r="F2481" s="12" t="s">
        <v>1863</v>
      </c>
      <c r="G2481" s="12" t="s">
        <v>1865</v>
      </c>
      <c r="H2481" s="12" t="s">
        <v>1864</v>
      </c>
      <c r="I2481" s="12" t="s">
        <v>3240</v>
      </c>
      <c r="J2481" s="12">
        <v>0</v>
      </c>
      <c r="L2481" s="12" t="s">
        <v>5396</v>
      </c>
      <c r="M2481" s="12" t="s">
        <v>5397</v>
      </c>
    </row>
    <row r="2482" spans="1:13" x14ac:dyDescent="0.25">
      <c r="A2482" s="12">
        <v>70601</v>
      </c>
      <c r="B2482" s="12" t="s">
        <v>5398</v>
      </c>
      <c r="C2482" s="12" t="s">
        <v>27</v>
      </c>
      <c r="D2482" s="12" t="s">
        <v>1722</v>
      </c>
      <c r="E2482" s="12" t="s">
        <v>3119</v>
      </c>
      <c r="F2482" s="12" t="s">
        <v>1761</v>
      </c>
      <c r="G2482" s="12" t="s">
        <v>1762</v>
      </c>
      <c r="H2482" s="12" t="s">
        <v>1782</v>
      </c>
      <c r="I2482" s="12" t="s">
        <v>1762</v>
      </c>
      <c r="J2482" s="12">
        <v>0</v>
      </c>
      <c r="L2482" s="12" t="s">
        <v>5399</v>
      </c>
      <c r="M2482" s="12" t="s">
        <v>5400</v>
      </c>
    </row>
    <row r="2483" spans="1:13" x14ac:dyDescent="0.25">
      <c r="A2483" s="12">
        <v>20182</v>
      </c>
      <c r="B2483" s="12" t="s">
        <v>1510</v>
      </c>
      <c r="C2483" s="12" t="s">
        <v>165</v>
      </c>
      <c r="D2483" s="12" t="s">
        <v>1722</v>
      </c>
      <c r="E2483" s="12" t="s">
        <v>3162</v>
      </c>
      <c r="F2483" s="12" t="s">
        <v>2028</v>
      </c>
      <c r="G2483" s="12" t="s">
        <v>2029</v>
      </c>
      <c r="H2483" s="12" t="s">
        <v>1720</v>
      </c>
      <c r="I2483" s="12" t="s">
        <v>3116</v>
      </c>
      <c r="J2483" s="12">
        <v>0</v>
      </c>
      <c r="L2483" s="12" t="s">
        <v>3117</v>
      </c>
      <c r="M2483" s="12" t="s">
        <v>3118</v>
      </c>
    </row>
    <row r="2484" spans="1:13" x14ac:dyDescent="0.25">
      <c r="A2484" s="12">
        <v>31759</v>
      </c>
      <c r="B2484" s="12" t="s">
        <v>1511</v>
      </c>
      <c r="C2484" s="12" t="s">
        <v>208</v>
      </c>
      <c r="D2484" s="12" t="s">
        <v>1722</v>
      </c>
      <c r="E2484" s="12" t="s">
        <v>3146</v>
      </c>
      <c r="I2484" s="12" t="s">
        <v>3116</v>
      </c>
      <c r="J2484" s="12">
        <v>0</v>
      </c>
      <c r="L2484" s="12" t="s">
        <v>3122</v>
      </c>
      <c r="M2484" s="12" t="s">
        <v>3118</v>
      </c>
    </row>
    <row r="2485" spans="1:13" x14ac:dyDescent="0.25">
      <c r="A2485" s="12">
        <v>21159</v>
      </c>
      <c r="B2485" s="12" t="s">
        <v>557</v>
      </c>
      <c r="C2485" s="12" t="s">
        <v>208</v>
      </c>
      <c r="D2485" s="12" t="s">
        <v>1722</v>
      </c>
      <c r="E2485" s="12" t="s">
        <v>3146</v>
      </c>
      <c r="F2485" s="12" t="s">
        <v>1737</v>
      </c>
      <c r="G2485" s="12" t="s">
        <v>1721</v>
      </c>
      <c r="H2485" s="12" t="s">
        <v>1720</v>
      </c>
      <c r="I2485" s="12" t="s">
        <v>3116</v>
      </c>
      <c r="J2485" s="12">
        <v>0</v>
      </c>
      <c r="L2485" s="12" t="s">
        <v>5401</v>
      </c>
      <c r="M2485" s="12" t="s">
        <v>3118</v>
      </c>
    </row>
    <row r="2486" spans="1:13" x14ac:dyDescent="0.25">
      <c r="A2486" s="12">
        <v>22872</v>
      </c>
      <c r="B2486" s="12" t="s">
        <v>1512</v>
      </c>
      <c r="C2486" s="12" t="s">
        <v>27</v>
      </c>
      <c r="D2486" s="12" t="s">
        <v>1722</v>
      </c>
      <c r="E2486" s="12" t="s">
        <v>3218</v>
      </c>
      <c r="F2486" s="12" t="s">
        <v>1959</v>
      </c>
      <c r="G2486" s="12" t="s">
        <v>1960</v>
      </c>
      <c r="H2486" s="12" t="s">
        <v>1833</v>
      </c>
      <c r="I2486" s="12" t="s">
        <v>3116</v>
      </c>
      <c r="J2486" s="12">
        <v>0</v>
      </c>
      <c r="L2486" s="12" t="s">
        <v>3117</v>
      </c>
      <c r="M2486" s="12" t="s">
        <v>3118</v>
      </c>
    </row>
    <row r="2487" spans="1:13" x14ac:dyDescent="0.25">
      <c r="A2487" s="12">
        <v>50155</v>
      </c>
      <c r="B2487" s="12" t="s">
        <v>5402</v>
      </c>
      <c r="C2487" s="12" t="s">
        <v>43</v>
      </c>
      <c r="D2487" s="12" t="s">
        <v>1722</v>
      </c>
      <c r="E2487" s="12" t="s">
        <v>3128</v>
      </c>
      <c r="F2487" s="12" t="s">
        <v>1859</v>
      </c>
      <c r="G2487" s="12" t="s">
        <v>1823</v>
      </c>
      <c r="H2487" s="12" t="s">
        <v>1822</v>
      </c>
      <c r="I2487" s="12" t="s">
        <v>3116</v>
      </c>
      <c r="J2487" s="12">
        <v>0</v>
      </c>
      <c r="L2487" s="12" t="s">
        <v>3157</v>
      </c>
      <c r="M2487" s="12" t="s">
        <v>3118</v>
      </c>
    </row>
    <row r="2488" spans="1:13" x14ac:dyDescent="0.25">
      <c r="A2488" s="12">
        <v>60580</v>
      </c>
      <c r="B2488" s="12" t="s">
        <v>1861</v>
      </c>
      <c r="C2488" s="12" t="s">
        <v>48</v>
      </c>
      <c r="D2488" s="12" t="s">
        <v>1722</v>
      </c>
      <c r="E2488" s="12" t="s">
        <v>3128</v>
      </c>
      <c r="F2488" s="12" t="s">
        <v>1860</v>
      </c>
      <c r="G2488" s="12" t="s">
        <v>1816</v>
      </c>
      <c r="H2488" s="12" t="s">
        <v>1725</v>
      </c>
      <c r="I2488" s="12" t="s">
        <v>3116</v>
      </c>
      <c r="J2488" s="12">
        <v>0</v>
      </c>
      <c r="L2488" s="12" t="s">
        <v>5403</v>
      </c>
      <c r="M2488" s="12" t="s">
        <v>5404</v>
      </c>
    </row>
    <row r="2489" spans="1:13" x14ac:dyDescent="0.25">
      <c r="A2489" s="12">
        <v>58774</v>
      </c>
      <c r="B2489" s="12" t="s">
        <v>5405</v>
      </c>
      <c r="C2489" s="12" t="s">
        <v>52</v>
      </c>
      <c r="D2489" s="12" t="s">
        <v>1722</v>
      </c>
      <c r="E2489" s="12" t="s">
        <v>3115</v>
      </c>
      <c r="F2489" s="12" t="s">
        <v>1912</v>
      </c>
      <c r="G2489" s="12" t="s">
        <v>1913</v>
      </c>
      <c r="H2489" s="12" t="s">
        <v>1764</v>
      </c>
      <c r="I2489" s="12" t="s">
        <v>3116</v>
      </c>
      <c r="J2489" s="12">
        <v>0</v>
      </c>
      <c r="L2489" s="12" t="s">
        <v>5406</v>
      </c>
      <c r="M2489" s="12" t="s">
        <v>5407</v>
      </c>
    </row>
    <row r="2490" spans="1:13" x14ac:dyDescent="0.25">
      <c r="A2490" s="12">
        <v>831718</v>
      </c>
      <c r="B2490" s="12" t="s">
        <v>5408</v>
      </c>
      <c r="C2490" s="12" t="s">
        <v>1270</v>
      </c>
      <c r="D2490" s="12" t="s">
        <v>1722</v>
      </c>
      <c r="E2490" s="12" t="s">
        <v>3195</v>
      </c>
      <c r="F2490" s="12" t="s">
        <v>1760</v>
      </c>
      <c r="G2490" s="12" t="s">
        <v>1760</v>
      </c>
      <c r="H2490" s="12" t="s">
        <v>1753</v>
      </c>
      <c r="I2490" s="12" t="s">
        <v>3116</v>
      </c>
      <c r="J2490" s="12">
        <v>0</v>
      </c>
      <c r="L2490" s="12" t="s">
        <v>4128</v>
      </c>
      <c r="M2490" s="12" t="s">
        <v>3118</v>
      </c>
    </row>
    <row r="2491" spans="1:13" x14ac:dyDescent="0.25">
      <c r="A2491" s="12">
        <v>31711</v>
      </c>
      <c r="B2491" s="12" t="s">
        <v>5409</v>
      </c>
      <c r="C2491" s="12" t="s">
        <v>415</v>
      </c>
      <c r="D2491" s="12" t="s">
        <v>1722</v>
      </c>
      <c r="E2491" s="12" t="s">
        <v>3133</v>
      </c>
      <c r="F2491" s="12" t="s">
        <v>1817</v>
      </c>
      <c r="G2491" s="12" t="s">
        <v>1816</v>
      </c>
      <c r="H2491" s="12" t="s">
        <v>1725</v>
      </c>
      <c r="I2491" s="12" t="s">
        <v>3116</v>
      </c>
      <c r="J2491" s="12">
        <v>0</v>
      </c>
      <c r="M2491" s="12" t="s">
        <v>3118</v>
      </c>
    </row>
    <row r="2492" spans="1:13" x14ac:dyDescent="0.25">
      <c r="A2492" s="12">
        <v>7013</v>
      </c>
      <c r="B2492" s="12" t="s">
        <v>2368</v>
      </c>
      <c r="C2492" s="12" t="s">
        <v>76</v>
      </c>
      <c r="D2492" s="12" t="s">
        <v>1722</v>
      </c>
      <c r="E2492" s="12" t="s">
        <v>3128</v>
      </c>
      <c r="F2492" s="12" t="s">
        <v>1759</v>
      </c>
      <c r="G2492" s="12" t="s">
        <v>1760</v>
      </c>
      <c r="H2492" s="12" t="s">
        <v>1753</v>
      </c>
      <c r="I2492" s="12" t="s">
        <v>3116</v>
      </c>
      <c r="J2492" s="12">
        <v>0</v>
      </c>
      <c r="L2492" s="12" t="s">
        <v>3117</v>
      </c>
      <c r="M2492" s="12" t="s">
        <v>3118</v>
      </c>
    </row>
    <row r="2493" spans="1:13" x14ac:dyDescent="0.25">
      <c r="A2493" s="12">
        <v>831417</v>
      </c>
      <c r="B2493" s="12" t="s">
        <v>5410</v>
      </c>
      <c r="C2493" s="12" t="s">
        <v>65</v>
      </c>
      <c r="D2493" s="12" t="s">
        <v>1722</v>
      </c>
      <c r="E2493" s="12" t="s">
        <v>3139</v>
      </c>
      <c r="F2493" s="12" t="s">
        <v>1876</v>
      </c>
      <c r="G2493" s="12" t="s">
        <v>1849</v>
      </c>
      <c r="H2493" s="12" t="s">
        <v>1819</v>
      </c>
      <c r="I2493" s="12" t="s">
        <v>3126</v>
      </c>
      <c r="J2493" s="12">
        <v>0</v>
      </c>
      <c r="L2493" s="12" t="s">
        <v>5411</v>
      </c>
      <c r="M2493" s="12" t="s">
        <v>5412</v>
      </c>
    </row>
    <row r="2494" spans="1:13" x14ac:dyDescent="0.25">
      <c r="A2494" s="12">
        <v>50099</v>
      </c>
      <c r="B2494" s="12" t="s">
        <v>5413</v>
      </c>
      <c r="C2494" s="12" t="s">
        <v>48</v>
      </c>
      <c r="D2494" s="12" t="s">
        <v>1722</v>
      </c>
      <c r="E2494" s="12" t="s">
        <v>3590</v>
      </c>
      <c r="F2494" s="12" t="s">
        <v>1908</v>
      </c>
      <c r="G2494" s="12" t="s">
        <v>1909</v>
      </c>
      <c r="H2494" s="12" t="s">
        <v>1725</v>
      </c>
      <c r="I2494" s="12" t="s">
        <v>3116</v>
      </c>
      <c r="J2494" s="12">
        <v>0</v>
      </c>
      <c r="L2494" s="12" t="s">
        <v>3320</v>
      </c>
      <c r="M2494" s="12" t="s">
        <v>3118</v>
      </c>
    </row>
    <row r="2495" spans="1:13" x14ac:dyDescent="0.25">
      <c r="A2495" s="12">
        <v>22534</v>
      </c>
      <c r="B2495" s="12" t="s">
        <v>1514</v>
      </c>
      <c r="C2495" s="12" t="s">
        <v>908</v>
      </c>
      <c r="D2495" s="12" t="s">
        <v>1722</v>
      </c>
      <c r="E2495" s="12" t="s">
        <v>3119</v>
      </c>
      <c r="F2495" s="12" t="s">
        <v>2129</v>
      </c>
      <c r="G2495" s="12" t="s">
        <v>1849</v>
      </c>
      <c r="H2495" s="12" t="s">
        <v>1819</v>
      </c>
      <c r="I2495" s="12" t="s">
        <v>3126</v>
      </c>
      <c r="J2495" s="12">
        <v>0</v>
      </c>
      <c r="L2495" s="12" t="s">
        <v>3117</v>
      </c>
      <c r="M2495" s="12" t="s">
        <v>3118</v>
      </c>
    </row>
    <row r="2496" spans="1:13" x14ac:dyDescent="0.25">
      <c r="A2496" s="12">
        <v>20205</v>
      </c>
      <c r="B2496" s="12" t="s">
        <v>2488</v>
      </c>
      <c r="C2496" s="12" t="s">
        <v>39</v>
      </c>
      <c r="D2496" s="12" t="s">
        <v>1722</v>
      </c>
      <c r="E2496" s="12" t="s">
        <v>3146</v>
      </c>
      <c r="F2496" s="12" t="s">
        <v>1995</v>
      </c>
      <c r="G2496" s="12" t="s">
        <v>1765</v>
      </c>
      <c r="H2496" s="12" t="s">
        <v>1764</v>
      </c>
      <c r="I2496" s="12" t="s">
        <v>3116</v>
      </c>
      <c r="J2496" s="12">
        <v>0</v>
      </c>
      <c r="L2496" s="12" t="s">
        <v>5414</v>
      </c>
      <c r="M2496" s="12" t="s">
        <v>3118</v>
      </c>
    </row>
    <row r="2497" spans="1:13" x14ac:dyDescent="0.25">
      <c r="A2497" s="12">
        <v>32524</v>
      </c>
      <c r="B2497" s="12" t="s">
        <v>558</v>
      </c>
      <c r="C2497" s="12" t="s">
        <v>21</v>
      </c>
      <c r="D2497" s="12" t="s">
        <v>1722</v>
      </c>
      <c r="E2497" s="12" t="s">
        <v>3168</v>
      </c>
      <c r="F2497" s="12" t="s">
        <v>2002</v>
      </c>
      <c r="G2497" s="12" t="s">
        <v>2003</v>
      </c>
      <c r="H2497" s="12" t="s">
        <v>1756</v>
      </c>
      <c r="I2497" s="12" t="s">
        <v>3129</v>
      </c>
      <c r="J2497" s="12">
        <v>0</v>
      </c>
      <c r="L2497" s="12" t="s">
        <v>3120</v>
      </c>
      <c r="M2497" s="12" t="s">
        <v>3118</v>
      </c>
    </row>
    <row r="2498" spans="1:13" x14ac:dyDescent="0.25">
      <c r="A2498" s="12">
        <v>20186</v>
      </c>
      <c r="B2498" s="12" t="s">
        <v>5415</v>
      </c>
      <c r="C2498" s="12" t="s">
        <v>27</v>
      </c>
      <c r="D2498" s="12" t="s">
        <v>1722</v>
      </c>
      <c r="E2498" s="12" t="s">
        <v>3115</v>
      </c>
      <c r="F2498" s="12" t="s">
        <v>1836</v>
      </c>
      <c r="G2498" s="12" t="s">
        <v>1837</v>
      </c>
      <c r="H2498" s="12" t="s">
        <v>1725</v>
      </c>
      <c r="I2498" s="12" t="s">
        <v>3116</v>
      </c>
      <c r="J2498" s="12">
        <v>0</v>
      </c>
      <c r="L2498" s="12" t="s">
        <v>3117</v>
      </c>
      <c r="M2498" s="12" t="s">
        <v>3118</v>
      </c>
    </row>
    <row r="2499" spans="1:13" x14ac:dyDescent="0.25">
      <c r="A2499" s="12">
        <v>22867</v>
      </c>
      <c r="B2499" s="12" t="s">
        <v>5416</v>
      </c>
      <c r="C2499" s="12" t="s">
        <v>27</v>
      </c>
      <c r="D2499" s="12" t="s">
        <v>1722</v>
      </c>
      <c r="E2499" s="12" t="s">
        <v>3168</v>
      </c>
      <c r="F2499" s="12" t="s">
        <v>1815</v>
      </c>
      <c r="G2499" s="12" t="s">
        <v>1816</v>
      </c>
      <c r="H2499" s="12" t="s">
        <v>1725</v>
      </c>
      <c r="I2499" s="12" t="s">
        <v>3116</v>
      </c>
      <c r="J2499" s="12">
        <v>0</v>
      </c>
      <c r="L2499" s="12" t="s">
        <v>5417</v>
      </c>
      <c r="M2499" s="12" t="s">
        <v>3118</v>
      </c>
    </row>
    <row r="2500" spans="1:13" x14ac:dyDescent="0.25">
      <c r="A2500" s="12">
        <v>20265</v>
      </c>
      <c r="B2500" s="12" t="s">
        <v>5418</v>
      </c>
      <c r="C2500" s="12" t="s">
        <v>27</v>
      </c>
      <c r="D2500" s="12" t="s">
        <v>1722</v>
      </c>
      <c r="E2500" s="12" t="s">
        <v>3146</v>
      </c>
      <c r="F2500" s="12" t="s">
        <v>1735</v>
      </c>
      <c r="G2500" s="12" t="s">
        <v>1721</v>
      </c>
      <c r="H2500" s="12" t="s">
        <v>1720</v>
      </c>
      <c r="I2500" s="12" t="s">
        <v>3116</v>
      </c>
      <c r="J2500" s="12">
        <v>0</v>
      </c>
      <c r="L2500" s="12" t="s">
        <v>5329</v>
      </c>
      <c r="M2500" s="12" t="s">
        <v>3118</v>
      </c>
    </row>
    <row r="2501" spans="1:13" x14ac:dyDescent="0.25">
      <c r="A2501" s="12">
        <v>47144</v>
      </c>
      <c r="B2501" s="12" t="s">
        <v>5419</v>
      </c>
      <c r="C2501" s="12" t="s">
        <v>27</v>
      </c>
      <c r="D2501" s="12" t="s">
        <v>1722</v>
      </c>
      <c r="E2501" s="12" t="s">
        <v>3168</v>
      </c>
      <c r="F2501" s="12" t="s">
        <v>1787</v>
      </c>
      <c r="G2501" s="12" t="s">
        <v>1721</v>
      </c>
      <c r="H2501" s="12" t="s">
        <v>1720</v>
      </c>
      <c r="I2501" s="12" t="s">
        <v>3116</v>
      </c>
      <c r="J2501" s="12">
        <v>0</v>
      </c>
      <c r="L2501" s="12" t="s">
        <v>3300</v>
      </c>
      <c r="M2501" s="12" t="s">
        <v>3118</v>
      </c>
    </row>
    <row r="2502" spans="1:13" x14ac:dyDescent="0.25">
      <c r="A2502" s="12">
        <v>829433</v>
      </c>
      <c r="B2502" s="12" t="s">
        <v>5420</v>
      </c>
      <c r="C2502" s="12" t="s">
        <v>43</v>
      </c>
      <c r="D2502" s="12" t="s">
        <v>1722</v>
      </c>
      <c r="E2502" s="12" t="s">
        <v>3172</v>
      </c>
      <c r="F2502" s="12" t="s">
        <v>1846</v>
      </c>
      <c r="G2502" s="12" t="s">
        <v>1726</v>
      </c>
      <c r="H2502" s="12" t="s">
        <v>1725</v>
      </c>
      <c r="I2502" s="12" t="s">
        <v>3116</v>
      </c>
      <c r="J2502" s="12">
        <v>0</v>
      </c>
      <c r="L2502" s="12" t="s">
        <v>5421</v>
      </c>
      <c r="M2502" s="12" t="s">
        <v>5422</v>
      </c>
    </row>
    <row r="2503" spans="1:13" x14ac:dyDescent="0.25">
      <c r="A2503" s="12">
        <v>36917</v>
      </c>
      <c r="B2503" s="12" t="s">
        <v>559</v>
      </c>
      <c r="C2503" s="12" t="s">
        <v>27</v>
      </c>
      <c r="D2503" s="12" t="s">
        <v>1722</v>
      </c>
      <c r="E2503" s="12" t="s">
        <v>3124</v>
      </c>
      <c r="F2503" s="12" t="s">
        <v>1824</v>
      </c>
      <c r="G2503" s="12" t="s">
        <v>1825</v>
      </c>
      <c r="H2503" s="12" t="s">
        <v>1725</v>
      </c>
      <c r="I2503" s="12" t="s">
        <v>3116</v>
      </c>
      <c r="J2503" s="12">
        <v>0</v>
      </c>
      <c r="L2503" s="12" t="s">
        <v>3117</v>
      </c>
      <c r="M2503" s="12" t="s">
        <v>3118</v>
      </c>
    </row>
    <row r="2504" spans="1:13" x14ac:dyDescent="0.25">
      <c r="A2504" s="12">
        <v>22902</v>
      </c>
      <c r="B2504" s="12" t="s">
        <v>1518</v>
      </c>
      <c r="C2504" s="12" t="s">
        <v>211</v>
      </c>
      <c r="D2504" s="12" t="s">
        <v>1722</v>
      </c>
      <c r="E2504" s="12" t="s">
        <v>3128</v>
      </c>
      <c r="F2504" s="12" t="s">
        <v>1784</v>
      </c>
      <c r="G2504" s="12" t="s">
        <v>1785</v>
      </c>
      <c r="H2504" s="12" t="s">
        <v>1725</v>
      </c>
      <c r="I2504" s="12" t="s">
        <v>3116</v>
      </c>
      <c r="J2504" s="12">
        <v>0</v>
      </c>
      <c r="L2504" s="12" t="s">
        <v>3117</v>
      </c>
      <c r="M2504" s="12" t="s">
        <v>3118</v>
      </c>
    </row>
    <row r="2505" spans="1:13" x14ac:dyDescent="0.25">
      <c r="A2505" s="12">
        <v>20316</v>
      </c>
      <c r="B2505" s="12" t="s">
        <v>560</v>
      </c>
      <c r="C2505" s="12" t="s">
        <v>21</v>
      </c>
      <c r="D2505" s="12" t="s">
        <v>1722</v>
      </c>
      <c r="E2505" s="12" t="s">
        <v>3255</v>
      </c>
      <c r="F2505" s="12" t="s">
        <v>1784</v>
      </c>
      <c r="G2505" s="12" t="s">
        <v>1785</v>
      </c>
      <c r="H2505" s="12" t="s">
        <v>1725</v>
      </c>
      <c r="I2505" s="12" t="s">
        <v>3116</v>
      </c>
      <c r="J2505" s="12">
        <v>0</v>
      </c>
      <c r="L2505" s="12" t="s">
        <v>3117</v>
      </c>
      <c r="M2505" s="12" t="s">
        <v>3118</v>
      </c>
    </row>
    <row r="2506" spans="1:13" x14ac:dyDescent="0.25">
      <c r="A2506" s="12">
        <v>20301</v>
      </c>
      <c r="B2506" s="12" t="s">
        <v>1519</v>
      </c>
      <c r="C2506" s="12" t="s">
        <v>415</v>
      </c>
      <c r="D2506" s="12" t="s">
        <v>1722</v>
      </c>
      <c r="E2506" s="12" t="s">
        <v>3133</v>
      </c>
      <c r="F2506" s="12" t="s">
        <v>1797</v>
      </c>
      <c r="G2506" s="12" t="s">
        <v>1783</v>
      </c>
      <c r="H2506" s="12" t="s">
        <v>1782</v>
      </c>
      <c r="I2506" s="12" t="s">
        <v>3142</v>
      </c>
      <c r="J2506" s="12">
        <v>0</v>
      </c>
      <c r="L2506" s="12" t="s">
        <v>3699</v>
      </c>
      <c r="M2506" s="12" t="s">
        <v>3118</v>
      </c>
    </row>
    <row r="2507" spans="1:13" x14ac:dyDescent="0.25">
      <c r="A2507" s="12">
        <v>31466</v>
      </c>
      <c r="B2507" s="12" t="s">
        <v>5423</v>
      </c>
      <c r="C2507" s="12" t="s">
        <v>21</v>
      </c>
      <c r="D2507" s="12" t="s">
        <v>1722</v>
      </c>
      <c r="E2507" s="12" t="s">
        <v>3448</v>
      </c>
      <c r="F2507" s="12" t="s">
        <v>1735</v>
      </c>
      <c r="G2507" s="12" t="s">
        <v>1721</v>
      </c>
      <c r="H2507" s="12" t="s">
        <v>1720</v>
      </c>
      <c r="I2507" s="12" t="s">
        <v>3116</v>
      </c>
      <c r="J2507" s="12">
        <v>0</v>
      </c>
      <c r="L2507" s="12" t="s">
        <v>5424</v>
      </c>
      <c r="M2507" s="12" t="s">
        <v>3118</v>
      </c>
    </row>
    <row r="2508" spans="1:13" x14ac:dyDescent="0.25">
      <c r="A2508" s="12">
        <v>20309</v>
      </c>
      <c r="B2508" s="12" t="s">
        <v>1520</v>
      </c>
      <c r="C2508" s="12" t="s">
        <v>31</v>
      </c>
      <c r="D2508" s="12" t="s">
        <v>1722</v>
      </c>
      <c r="E2508" s="12" t="s">
        <v>3119</v>
      </c>
      <c r="F2508" s="12" t="s">
        <v>1738</v>
      </c>
      <c r="G2508" s="12" t="s">
        <v>1739</v>
      </c>
      <c r="H2508" s="12" t="s">
        <v>1720</v>
      </c>
      <c r="I2508" s="12" t="s">
        <v>3232</v>
      </c>
      <c r="J2508" s="12">
        <v>0</v>
      </c>
      <c r="L2508" s="12" t="s">
        <v>3117</v>
      </c>
      <c r="M2508" s="12" t="s">
        <v>3118</v>
      </c>
    </row>
    <row r="2509" spans="1:13" x14ac:dyDescent="0.25">
      <c r="A2509" s="12">
        <v>20280</v>
      </c>
      <c r="B2509" s="12" t="s">
        <v>5425</v>
      </c>
      <c r="C2509" s="12" t="s">
        <v>76</v>
      </c>
      <c r="D2509" s="12" t="s">
        <v>1722</v>
      </c>
      <c r="E2509" s="12" t="s">
        <v>3458</v>
      </c>
      <c r="F2509" s="12" t="s">
        <v>1815</v>
      </c>
      <c r="G2509" s="12" t="s">
        <v>1816</v>
      </c>
      <c r="H2509" s="12" t="s">
        <v>1725</v>
      </c>
      <c r="I2509" s="12" t="s">
        <v>3116</v>
      </c>
      <c r="J2509" s="12">
        <v>0</v>
      </c>
      <c r="L2509" s="12" t="s">
        <v>3117</v>
      </c>
      <c r="M2509" s="12" t="s">
        <v>3118</v>
      </c>
    </row>
    <row r="2510" spans="1:13" x14ac:dyDescent="0.25">
      <c r="A2510" s="12">
        <v>22287</v>
      </c>
      <c r="B2510" s="12" t="s">
        <v>561</v>
      </c>
      <c r="C2510" s="12" t="s">
        <v>41</v>
      </c>
      <c r="D2510" s="12" t="s">
        <v>1722</v>
      </c>
      <c r="E2510" s="12" t="s">
        <v>3128</v>
      </c>
      <c r="F2510" s="12" t="s">
        <v>1918</v>
      </c>
      <c r="G2510" s="12" t="s">
        <v>1919</v>
      </c>
      <c r="H2510" s="12" t="s">
        <v>1864</v>
      </c>
      <c r="I2510" s="12" t="s">
        <v>3240</v>
      </c>
      <c r="J2510" s="12">
        <v>0</v>
      </c>
      <c r="L2510" s="12" t="s">
        <v>4975</v>
      </c>
      <c r="M2510" s="12" t="s">
        <v>3118</v>
      </c>
    </row>
    <row r="2511" spans="1:13" x14ac:dyDescent="0.25">
      <c r="A2511" s="12">
        <v>50310</v>
      </c>
      <c r="B2511" s="12" t="s">
        <v>2656</v>
      </c>
      <c r="C2511" s="12" t="s">
        <v>27</v>
      </c>
      <c r="D2511" s="12" t="s">
        <v>1722</v>
      </c>
      <c r="E2511" s="12" t="s">
        <v>3128</v>
      </c>
      <c r="F2511" s="12" t="s">
        <v>1817</v>
      </c>
      <c r="G2511" s="12" t="s">
        <v>1816</v>
      </c>
      <c r="H2511" s="12" t="s">
        <v>1725</v>
      </c>
      <c r="I2511" s="12" t="s">
        <v>3116</v>
      </c>
      <c r="J2511" s="12">
        <v>0</v>
      </c>
      <c r="L2511" s="12" t="s">
        <v>3470</v>
      </c>
      <c r="M2511" s="12" t="s">
        <v>3118</v>
      </c>
    </row>
    <row r="2512" spans="1:13" x14ac:dyDescent="0.25">
      <c r="A2512" s="12">
        <v>20355</v>
      </c>
      <c r="B2512" s="12" t="s">
        <v>5426</v>
      </c>
      <c r="C2512" s="12" t="s">
        <v>27</v>
      </c>
      <c r="D2512" s="12" t="s">
        <v>1722</v>
      </c>
      <c r="E2512" s="12" t="s">
        <v>3150</v>
      </c>
      <c r="F2512" s="12" t="s">
        <v>1974</v>
      </c>
      <c r="G2512" s="12" t="s">
        <v>1975</v>
      </c>
      <c r="H2512" s="12" t="s">
        <v>1782</v>
      </c>
      <c r="I2512" s="12" t="s">
        <v>3116</v>
      </c>
      <c r="J2512" s="12">
        <v>0</v>
      </c>
      <c r="L2512" s="12" t="s">
        <v>3470</v>
      </c>
      <c r="M2512" s="12" t="s">
        <v>3118</v>
      </c>
    </row>
    <row r="2513" spans="1:13" x14ac:dyDescent="0.25">
      <c r="A2513" s="12">
        <v>22861</v>
      </c>
      <c r="B2513" s="12" t="s">
        <v>1523</v>
      </c>
      <c r="C2513" s="12" t="s">
        <v>27</v>
      </c>
      <c r="D2513" s="12" t="s">
        <v>1722</v>
      </c>
      <c r="E2513" s="12" t="s">
        <v>3119</v>
      </c>
      <c r="F2513" s="12" t="s">
        <v>1794</v>
      </c>
      <c r="G2513" s="12" t="s">
        <v>1792</v>
      </c>
      <c r="H2513" s="12" t="s">
        <v>1822</v>
      </c>
      <c r="I2513" s="12" t="s">
        <v>3116</v>
      </c>
      <c r="J2513" s="12">
        <v>0</v>
      </c>
      <c r="L2513" s="12" t="s">
        <v>3117</v>
      </c>
      <c r="M2513" s="12" t="s">
        <v>3118</v>
      </c>
    </row>
    <row r="2514" spans="1:13" x14ac:dyDescent="0.25">
      <c r="A2514" s="12">
        <v>20363</v>
      </c>
      <c r="B2514" s="12" t="s">
        <v>5427</v>
      </c>
      <c r="C2514" s="12" t="s">
        <v>31</v>
      </c>
      <c r="D2514" s="12" t="s">
        <v>1722</v>
      </c>
      <c r="E2514" s="12" t="s">
        <v>3255</v>
      </c>
      <c r="F2514" s="12" t="s">
        <v>1761</v>
      </c>
      <c r="G2514" s="12" t="s">
        <v>1762</v>
      </c>
      <c r="H2514" s="12" t="s">
        <v>1782</v>
      </c>
      <c r="I2514" s="12" t="s">
        <v>1762</v>
      </c>
      <c r="J2514" s="12">
        <v>0</v>
      </c>
      <c r="L2514" s="12" t="s">
        <v>3117</v>
      </c>
      <c r="M2514" s="12" t="s">
        <v>3118</v>
      </c>
    </row>
    <row r="2515" spans="1:13" x14ac:dyDescent="0.25">
      <c r="A2515" s="12">
        <v>20332</v>
      </c>
      <c r="B2515" s="12" t="s">
        <v>562</v>
      </c>
      <c r="C2515" s="12" t="s">
        <v>213</v>
      </c>
      <c r="D2515" s="12" t="s">
        <v>1722</v>
      </c>
      <c r="E2515" s="12" t="s">
        <v>3128</v>
      </c>
      <c r="F2515" s="12" t="s">
        <v>1986</v>
      </c>
      <c r="G2515" s="12" t="s">
        <v>1987</v>
      </c>
      <c r="H2515" s="12" t="s">
        <v>1822</v>
      </c>
      <c r="I2515" s="12" t="s">
        <v>3116</v>
      </c>
      <c r="J2515" s="12">
        <v>0</v>
      </c>
      <c r="L2515" s="12" t="s">
        <v>4022</v>
      </c>
      <c r="M2515" s="12" t="s">
        <v>3118</v>
      </c>
    </row>
    <row r="2516" spans="1:13" x14ac:dyDescent="0.25">
      <c r="A2516" s="12">
        <v>20398</v>
      </c>
      <c r="B2516" s="12" t="s">
        <v>2067</v>
      </c>
      <c r="C2516" s="12" t="s">
        <v>27</v>
      </c>
      <c r="D2516" s="12" t="s">
        <v>1722</v>
      </c>
      <c r="E2516" s="12" t="s">
        <v>3128</v>
      </c>
      <c r="F2516" s="12" t="s">
        <v>1986</v>
      </c>
      <c r="G2516" s="12" t="s">
        <v>1987</v>
      </c>
      <c r="H2516" s="12" t="s">
        <v>1822</v>
      </c>
      <c r="I2516" s="12" t="s">
        <v>3116</v>
      </c>
      <c r="J2516" s="12">
        <v>0</v>
      </c>
      <c r="L2516" s="12" t="s">
        <v>3117</v>
      </c>
      <c r="M2516" s="12" t="s">
        <v>3118</v>
      </c>
    </row>
    <row r="2517" spans="1:13" x14ac:dyDescent="0.25">
      <c r="A2517" s="12">
        <v>20402</v>
      </c>
      <c r="B2517" s="12" t="s">
        <v>563</v>
      </c>
      <c r="C2517" s="12" t="s">
        <v>27</v>
      </c>
      <c r="D2517" s="12" t="s">
        <v>1722</v>
      </c>
      <c r="E2517" s="12" t="s">
        <v>3125</v>
      </c>
      <c r="F2517" s="12" t="s">
        <v>1986</v>
      </c>
      <c r="G2517" s="12" t="s">
        <v>1987</v>
      </c>
      <c r="H2517" s="12" t="s">
        <v>1822</v>
      </c>
      <c r="I2517" s="12" t="s">
        <v>3116</v>
      </c>
      <c r="J2517" s="12">
        <v>0</v>
      </c>
      <c r="L2517" s="12" t="s">
        <v>3117</v>
      </c>
      <c r="M2517" s="12" t="s">
        <v>3118</v>
      </c>
    </row>
    <row r="2518" spans="1:13" x14ac:dyDescent="0.25">
      <c r="A2518" s="12">
        <v>20416</v>
      </c>
      <c r="B2518" s="12" t="s">
        <v>564</v>
      </c>
      <c r="C2518" s="12" t="s">
        <v>155</v>
      </c>
      <c r="D2518" s="12" t="s">
        <v>1722</v>
      </c>
      <c r="E2518" s="12" t="s">
        <v>3590</v>
      </c>
      <c r="F2518" s="12" t="s">
        <v>1986</v>
      </c>
      <c r="G2518" s="12" t="s">
        <v>1987</v>
      </c>
      <c r="H2518" s="12" t="s">
        <v>1822</v>
      </c>
      <c r="I2518" s="12" t="s">
        <v>3116</v>
      </c>
      <c r="J2518" s="12">
        <v>0</v>
      </c>
      <c r="L2518" s="12" t="s">
        <v>3643</v>
      </c>
      <c r="M2518" s="12" t="s">
        <v>3118</v>
      </c>
    </row>
    <row r="2519" spans="1:13" x14ac:dyDescent="0.25">
      <c r="A2519" s="12">
        <v>20408</v>
      </c>
      <c r="B2519" s="12" t="s">
        <v>565</v>
      </c>
      <c r="C2519" s="12" t="s">
        <v>65</v>
      </c>
      <c r="D2519" s="12" t="s">
        <v>1722</v>
      </c>
      <c r="E2519" s="12" t="s">
        <v>3128</v>
      </c>
      <c r="F2519" s="12" t="s">
        <v>1749</v>
      </c>
      <c r="G2519" s="12" t="s">
        <v>1746</v>
      </c>
      <c r="H2519" s="12" t="s">
        <v>1720</v>
      </c>
      <c r="I2519" s="12" t="s">
        <v>3116</v>
      </c>
      <c r="J2519" s="12">
        <v>0</v>
      </c>
      <c r="L2519" s="12" t="s">
        <v>5428</v>
      </c>
      <c r="M2519" s="12" t="s">
        <v>5429</v>
      </c>
    </row>
    <row r="2520" spans="1:13" x14ac:dyDescent="0.25">
      <c r="A2520" s="12">
        <v>20515</v>
      </c>
      <c r="B2520" s="12" t="s">
        <v>566</v>
      </c>
      <c r="C2520" s="12" t="s">
        <v>27</v>
      </c>
      <c r="D2520" s="12" t="s">
        <v>1722</v>
      </c>
      <c r="E2520" s="12" t="s">
        <v>3190</v>
      </c>
      <c r="F2520" s="12" t="s">
        <v>1988</v>
      </c>
      <c r="G2520" s="12" t="s">
        <v>1770</v>
      </c>
      <c r="H2520" s="12" t="s">
        <v>1764</v>
      </c>
      <c r="I2520" s="12" t="s">
        <v>3116</v>
      </c>
      <c r="J2520" s="12">
        <v>0</v>
      </c>
      <c r="L2520" s="12" t="s">
        <v>5430</v>
      </c>
      <c r="M2520" s="12" t="s">
        <v>3118</v>
      </c>
    </row>
    <row r="2521" spans="1:13" x14ac:dyDescent="0.25">
      <c r="A2521" s="12">
        <v>830182</v>
      </c>
      <c r="B2521" s="12" t="s">
        <v>567</v>
      </c>
      <c r="C2521" s="12" t="s">
        <v>27</v>
      </c>
      <c r="D2521" s="12" t="s">
        <v>1722</v>
      </c>
      <c r="E2521" s="12" t="s">
        <v>3128</v>
      </c>
      <c r="F2521" s="12" t="s">
        <v>1769</v>
      </c>
      <c r="G2521" s="12" t="s">
        <v>1770</v>
      </c>
      <c r="H2521" s="12" t="s">
        <v>1764</v>
      </c>
      <c r="I2521" s="12" t="s">
        <v>3116</v>
      </c>
      <c r="J2521" s="12">
        <v>0</v>
      </c>
      <c r="L2521" s="12" t="s">
        <v>5431</v>
      </c>
      <c r="M2521" s="12" t="s">
        <v>5432</v>
      </c>
    </row>
    <row r="2522" spans="1:13" x14ac:dyDescent="0.25">
      <c r="A2522" s="12">
        <v>20523</v>
      </c>
      <c r="B2522" s="12" t="s">
        <v>1527</v>
      </c>
      <c r="C2522" s="12" t="s">
        <v>27</v>
      </c>
      <c r="D2522" s="12" t="s">
        <v>1722</v>
      </c>
      <c r="E2522" s="12" t="s">
        <v>3282</v>
      </c>
      <c r="F2522" s="12" t="s">
        <v>1752</v>
      </c>
      <c r="G2522" s="12" t="s">
        <v>1754</v>
      </c>
      <c r="H2522" s="12" t="s">
        <v>1753</v>
      </c>
      <c r="I2522" s="12" t="s">
        <v>3116</v>
      </c>
      <c r="J2522" s="12">
        <v>0</v>
      </c>
      <c r="L2522" s="12" t="s">
        <v>3245</v>
      </c>
      <c r="M2522" s="12" t="s">
        <v>3118</v>
      </c>
    </row>
    <row r="2523" spans="1:13" x14ac:dyDescent="0.25">
      <c r="A2523" s="12">
        <v>48438</v>
      </c>
      <c r="B2523" s="12" t="s">
        <v>1947</v>
      </c>
      <c r="C2523" s="12" t="s">
        <v>84</v>
      </c>
      <c r="D2523" s="12" t="s">
        <v>1722</v>
      </c>
      <c r="E2523" s="12" t="s">
        <v>3128</v>
      </c>
      <c r="F2523" s="12" t="s">
        <v>1876</v>
      </c>
      <c r="G2523" s="12" t="s">
        <v>1849</v>
      </c>
      <c r="H2523" s="12" t="s">
        <v>1819</v>
      </c>
      <c r="I2523" s="12" t="s">
        <v>3126</v>
      </c>
      <c r="J2523" s="12">
        <v>0</v>
      </c>
      <c r="L2523" s="12" t="s">
        <v>5433</v>
      </c>
      <c r="M2523" s="12" t="s">
        <v>5434</v>
      </c>
    </row>
    <row r="2524" spans="1:13" x14ac:dyDescent="0.25">
      <c r="A2524" s="12">
        <v>20516</v>
      </c>
      <c r="B2524" s="12" t="s">
        <v>5435</v>
      </c>
      <c r="C2524" s="12" t="s">
        <v>27</v>
      </c>
      <c r="D2524" s="12" t="s">
        <v>1722</v>
      </c>
      <c r="E2524" s="12" t="s">
        <v>3590</v>
      </c>
      <c r="F2524" s="12" t="s">
        <v>1941</v>
      </c>
      <c r="G2524" s="12" t="s">
        <v>1867</v>
      </c>
      <c r="H2524" s="12" t="s">
        <v>1725</v>
      </c>
      <c r="I2524" s="12" t="s">
        <v>3116</v>
      </c>
      <c r="J2524" s="12">
        <v>0</v>
      </c>
      <c r="L2524" s="12" t="s">
        <v>5436</v>
      </c>
      <c r="M2524" s="12" t="s">
        <v>3118</v>
      </c>
    </row>
    <row r="2525" spans="1:13" x14ac:dyDescent="0.25">
      <c r="A2525" s="12">
        <v>8892</v>
      </c>
      <c r="B2525" s="12" t="s">
        <v>5437</v>
      </c>
      <c r="C2525" s="12" t="s">
        <v>92</v>
      </c>
      <c r="D2525" s="12" t="s">
        <v>1722</v>
      </c>
      <c r="E2525" s="12" t="s">
        <v>3172</v>
      </c>
      <c r="F2525" s="12" t="s">
        <v>1910</v>
      </c>
      <c r="G2525" s="12" t="s">
        <v>1765</v>
      </c>
      <c r="H2525" s="12" t="s">
        <v>1764</v>
      </c>
      <c r="I2525" s="12" t="s">
        <v>3116</v>
      </c>
      <c r="J2525" s="12">
        <v>0</v>
      </c>
      <c r="L2525" s="12" t="s">
        <v>5438</v>
      </c>
      <c r="M2525" s="12" t="s">
        <v>5439</v>
      </c>
    </row>
    <row r="2526" spans="1:13" x14ac:dyDescent="0.25">
      <c r="A2526" s="12">
        <v>20750</v>
      </c>
      <c r="B2526" s="12" t="s">
        <v>2064</v>
      </c>
      <c r="C2526" s="12" t="s">
        <v>27</v>
      </c>
      <c r="D2526" s="12" t="s">
        <v>1722</v>
      </c>
      <c r="E2526" s="12" t="s">
        <v>3115</v>
      </c>
      <c r="F2526" s="12" t="s">
        <v>1830</v>
      </c>
      <c r="G2526" s="12" t="s">
        <v>1831</v>
      </c>
      <c r="H2526" s="12" t="s">
        <v>1827</v>
      </c>
      <c r="I2526" s="12" t="s">
        <v>3131</v>
      </c>
      <c r="J2526" s="12">
        <v>0</v>
      </c>
      <c r="L2526" s="12" t="s">
        <v>3417</v>
      </c>
      <c r="M2526" s="12" t="s">
        <v>3118</v>
      </c>
    </row>
    <row r="2527" spans="1:13" x14ac:dyDescent="0.25">
      <c r="A2527" s="12">
        <v>38138</v>
      </c>
      <c r="B2527" s="12" t="s">
        <v>1528</v>
      </c>
      <c r="C2527" s="12" t="s">
        <v>31</v>
      </c>
      <c r="D2527" s="12" t="s">
        <v>1722</v>
      </c>
      <c r="E2527" s="12" t="s">
        <v>3121</v>
      </c>
      <c r="F2527" s="12" t="s">
        <v>1749</v>
      </c>
      <c r="G2527" s="12" t="s">
        <v>1746</v>
      </c>
      <c r="H2527" s="12" t="s">
        <v>1720</v>
      </c>
      <c r="I2527" s="12" t="s">
        <v>3116</v>
      </c>
      <c r="J2527" s="12">
        <v>0</v>
      </c>
      <c r="L2527" s="12" t="s">
        <v>3117</v>
      </c>
      <c r="M2527" s="12" t="s">
        <v>3118</v>
      </c>
    </row>
    <row r="2528" spans="1:13" x14ac:dyDescent="0.25">
      <c r="A2528" s="12">
        <v>40676</v>
      </c>
      <c r="B2528" s="12" t="s">
        <v>1529</v>
      </c>
      <c r="C2528" s="12" t="s">
        <v>31</v>
      </c>
      <c r="D2528" s="12" t="s">
        <v>1722</v>
      </c>
      <c r="E2528" s="12" t="s">
        <v>3143</v>
      </c>
      <c r="F2528" s="12" t="s">
        <v>1789</v>
      </c>
      <c r="G2528" s="12" t="s">
        <v>1790</v>
      </c>
      <c r="H2528" s="12" t="s">
        <v>1720</v>
      </c>
      <c r="I2528" s="12" t="s">
        <v>3116</v>
      </c>
      <c r="J2528" s="12">
        <v>0</v>
      </c>
      <c r="L2528" s="12" t="s">
        <v>3132</v>
      </c>
      <c r="M2528" s="12" t="s">
        <v>3118</v>
      </c>
    </row>
    <row r="2529" spans="1:13" x14ac:dyDescent="0.25">
      <c r="A2529" s="12">
        <v>20527</v>
      </c>
      <c r="B2529" s="12" t="s">
        <v>5440</v>
      </c>
      <c r="C2529" s="12" t="s">
        <v>43</v>
      </c>
      <c r="D2529" s="12" t="s">
        <v>1722</v>
      </c>
      <c r="E2529" s="12" t="s">
        <v>3150</v>
      </c>
      <c r="F2529" s="12" t="s">
        <v>1780</v>
      </c>
      <c r="G2529" s="12" t="s">
        <v>1746</v>
      </c>
      <c r="H2529" s="12" t="s">
        <v>1720</v>
      </c>
      <c r="I2529" s="12" t="s">
        <v>3348</v>
      </c>
      <c r="J2529" s="12">
        <v>0</v>
      </c>
      <c r="L2529" s="12" t="s">
        <v>3157</v>
      </c>
      <c r="M2529" s="12" t="s">
        <v>3118</v>
      </c>
    </row>
    <row r="2530" spans="1:13" x14ac:dyDescent="0.25">
      <c r="A2530" s="12">
        <v>21677</v>
      </c>
      <c r="B2530" s="12" t="s">
        <v>5441</v>
      </c>
      <c r="C2530" s="12" t="s">
        <v>84</v>
      </c>
      <c r="D2530" s="12" t="s">
        <v>1722</v>
      </c>
      <c r="E2530" s="12" t="s">
        <v>3128</v>
      </c>
      <c r="F2530" s="12" t="s">
        <v>3521</v>
      </c>
      <c r="G2530" s="12" t="s">
        <v>1739</v>
      </c>
      <c r="H2530" s="12" t="s">
        <v>1720</v>
      </c>
      <c r="I2530" s="12" t="s">
        <v>3232</v>
      </c>
      <c r="J2530" s="12">
        <v>0</v>
      </c>
      <c r="M2530" s="12" t="s">
        <v>3118</v>
      </c>
    </row>
    <row r="2531" spans="1:13" x14ac:dyDescent="0.25">
      <c r="A2531" s="12">
        <v>73382</v>
      </c>
      <c r="B2531" s="12" t="s">
        <v>568</v>
      </c>
      <c r="C2531" s="12" t="s">
        <v>84</v>
      </c>
      <c r="D2531" s="12" t="s">
        <v>1722</v>
      </c>
      <c r="E2531" s="12" t="s">
        <v>3115</v>
      </c>
      <c r="F2531" s="12" t="s">
        <v>1732</v>
      </c>
      <c r="G2531" s="12" t="s">
        <v>1731</v>
      </c>
      <c r="H2531" s="12" t="s">
        <v>1720</v>
      </c>
      <c r="I2531" s="12" t="s">
        <v>3116</v>
      </c>
      <c r="J2531" s="12">
        <v>0</v>
      </c>
      <c r="L2531" s="12" t="s">
        <v>5442</v>
      </c>
      <c r="M2531" s="12" t="s">
        <v>3118</v>
      </c>
    </row>
    <row r="2532" spans="1:13" x14ac:dyDescent="0.25">
      <c r="A2532" s="12">
        <v>20548</v>
      </c>
      <c r="B2532" s="12" t="s">
        <v>5443</v>
      </c>
      <c r="C2532" s="12" t="s">
        <v>21</v>
      </c>
      <c r="D2532" s="12" t="s">
        <v>1722</v>
      </c>
      <c r="E2532" s="12" t="s">
        <v>3128</v>
      </c>
      <c r="F2532" s="12" t="s">
        <v>1749</v>
      </c>
      <c r="G2532" s="12" t="s">
        <v>1746</v>
      </c>
      <c r="H2532" s="12" t="s">
        <v>1720</v>
      </c>
      <c r="I2532" s="12" t="s">
        <v>3116</v>
      </c>
      <c r="J2532" s="12">
        <v>0</v>
      </c>
      <c r="L2532" s="12" t="s">
        <v>3140</v>
      </c>
      <c r="M2532" s="12" t="s">
        <v>3118</v>
      </c>
    </row>
    <row r="2533" spans="1:13" x14ac:dyDescent="0.25">
      <c r="A2533" s="12">
        <v>20575</v>
      </c>
      <c r="B2533" s="12" t="s">
        <v>569</v>
      </c>
      <c r="C2533" s="12" t="s">
        <v>27</v>
      </c>
      <c r="D2533" s="12" t="s">
        <v>1722</v>
      </c>
      <c r="E2533" s="12" t="s">
        <v>4245</v>
      </c>
      <c r="F2533" s="12" t="s">
        <v>1815</v>
      </c>
      <c r="G2533" s="12" t="s">
        <v>1816</v>
      </c>
      <c r="H2533" s="12" t="s">
        <v>1725</v>
      </c>
      <c r="I2533" s="12" t="s">
        <v>3116</v>
      </c>
      <c r="J2533" s="12">
        <v>0</v>
      </c>
      <c r="L2533" s="12" t="s">
        <v>5444</v>
      </c>
      <c r="M2533" s="12" t="s">
        <v>3118</v>
      </c>
    </row>
    <row r="2534" spans="1:13" x14ac:dyDescent="0.25">
      <c r="A2534" s="12">
        <v>23202</v>
      </c>
      <c r="B2534" s="12" t="s">
        <v>570</v>
      </c>
      <c r="C2534" s="12" t="s">
        <v>27</v>
      </c>
      <c r="D2534" s="12" t="s">
        <v>1722</v>
      </c>
      <c r="E2534" s="12" t="s">
        <v>3166</v>
      </c>
      <c r="F2534" s="12" t="s">
        <v>1860</v>
      </c>
      <c r="G2534" s="12" t="s">
        <v>1816</v>
      </c>
      <c r="H2534" s="12" t="s">
        <v>1725</v>
      </c>
      <c r="I2534" s="12" t="s">
        <v>3116</v>
      </c>
      <c r="J2534" s="12">
        <v>0</v>
      </c>
      <c r="L2534" s="12" t="s">
        <v>5445</v>
      </c>
      <c r="M2534" s="12" t="s">
        <v>3118</v>
      </c>
    </row>
    <row r="2535" spans="1:13" x14ac:dyDescent="0.25">
      <c r="A2535" s="12">
        <v>20591</v>
      </c>
      <c r="B2535" s="12" t="s">
        <v>1531</v>
      </c>
      <c r="C2535" s="12" t="s">
        <v>41</v>
      </c>
      <c r="D2535" s="12" t="s">
        <v>1722</v>
      </c>
      <c r="E2535" s="12" t="s">
        <v>3115</v>
      </c>
      <c r="F2535" s="12" t="s">
        <v>1860</v>
      </c>
      <c r="G2535" s="12" t="s">
        <v>1816</v>
      </c>
      <c r="H2535" s="12" t="s">
        <v>1725</v>
      </c>
      <c r="I2535" s="12" t="s">
        <v>3116</v>
      </c>
      <c r="J2535" s="12">
        <v>0</v>
      </c>
      <c r="L2535" s="12" t="s">
        <v>3117</v>
      </c>
      <c r="M2535" s="12" t="s">
        <v>3118</v>
      </c>
    </row>
    <row r="2536" spans="1:13" x14ac:dyDescent="0.25">
      <c r="A2536" s="12">
        <v>20593</v>
      </c>
      <c r="B2536" s="12" t="s">
        <v>5446</v>
      </c>
      <c r="C2536" s="12" t="s">
        <v>27</v>
      </c>
      <c r="D2536" s="12" t="s">
        <v>1722</v>
      </c>
      <c r="E2536" s="12" t="s">
        <v>3128</v>
      </c>
      <c r="F2536" s="12" t="s">
        <v>1794</v>
      </c>
      <c r="G2536" s="12" t="s">
        <v>1792</v>
      </c>
      <c r="H2536" s="12" t="s">
        <v>1822</v>
      </c>
      <c r="I2536" s="12" t="s">
        <v>3116</v>
      </c>
      <c r="J2536" s="12">
        <v>0</v>
      </c>
      <c r="L2536" s="12" t="s">
        <v>3117</v>
      </c>
      <c r="M2536" s="12" t="s">
        <v>3118</v>
      </c>
    </row>
    <row r="2537" spans="1:13" x14ac:dyDescent="0.25">
      <c r="A2537" s="12">
        <v>20597</v>
      </c>
      <c r="B2537" s="12" t="s">
        <v>1532</v>
      </c>
      <c r="C2537" s="12" t="s">
        <v>59</v>
      </c>
      <c r="D2537" s="12" t="s">
        <v>1722</v>
      </c>
      <c r="E2537" s="12" t="s">
        <v>3121</v>
      </c>
      <c r="F2537" s="12" t="s">
        <v>1967</v>
      </c>
      <c r="G2537" s="12" t="s">
        <v>1958</v>
      </c>
      <c r="H2537" s="12" t="s">
        <v>1756</v>
      </c>
      <c r="I2537" s="12" t="s">
        <v>3129</v>
      </c>
      <c r="J2537" s="12">
        <v>0</v>
      </c>
      <c r="L2537" s="12" t="s">
        <v>3178</v>
      </c>
      <c r="M2537" s="12" t="s">
        <v>3118</v>
      </c>
    </row>
    <row r="2538" spans="1:13" x14ac:dyDescent="0.25">
      <c r="A2538" s="12">
        <v>28692</v>
      </c>
      <c r="B2538" s="12" t="s">
        <v>2539</v>
      </c>
      <c r="C2538" s="12" t="s">
        <v>27</v>
      </c>
      <c r="D2538" s="12" t="s">
        <v>1722</v>
      </c>
      <c r="E2538" s="12" t="s">
        <v>3124</v>
      </c>
      <c r="F2538" s="12" t="s">
        <v>2264</v>
      </c>
      <c r="G2538" s="12" t="s">
        <v>1754</v>
      </c>
      <c r="H2538" s="12" t="s">
        <v>1753</v>
      </c>
      <c r="I2538" s="12" t="s">
        <v>3116</v>
      </c>
      <c r="J2538" s="12">
        <v>0</v>
      </c>
      <c r="L2538" s="12" t="s">
        <v>5447</v>
      </c>
      <c r="M2538" s="12" t="s">
        <v>3118</v>
      </c>
    </row>
    <row r="2539" spans="1:13" x14ac:dyDescent="0.25">
      <c r="A2539" s="12">
        <v>20614</v>
      </c>
      <c r="B2539" s="12" t="s">
        <v>5448</v>
      </c>
      <c r="C2539" s="12" t="s">
        <v>48</v>
      </c>
      <c r="D2539" s="12" t="s">
        <v>1722</v>
      </c>
      <c r="E2539" s="12" t="s">
        <v>3146</v>
      </c>
      <c r="F2539" s="12" t="s">
        <v>2046</v>
      </c>
      <c r="G2539" s="12" t="s">
        <v>1944</v>
      </c>
      <c r="H2539" s="12" t="s">
        <v>1782</v>
      </c>
      <c r="I2539" s="12" t="s">
        <v>3142</v>
      </c>
      <c r="J2539" s="12">
        <v>0</v>
      </c>
      <c r="L2539" s="12" t="s">
        <v>3320</v>
      </c>
      <c r="M2539" s="12" t="s">
        <v>3118</v>
      </c>
    </row>
    <row r="2540" spans="1:13" x14ac:dyDescent="0.25">
      <c r="A2540" s="12">
        <v>22865</v>
      </c>
      <c r="B2540" s="12" t="s">
        <v>571</v>
      </c>
      <c r="C2540" s="12" t="s">
        <v>27</v>
      </c>
      <c r="D2540" s="12" t="s">
        <v>1722</v>
      </c>
      <c r="E2540" s="12" t="s">
        <v>3134</v>
      </c>
      <c r="F2540" s="12" t="s">
        <v>1870</v>
      </c>
      <c r="G2540" s="12" t="s">
        <v>1721</v>
      </c>
      <c r="H2540" s="12" t="s">
        <v>1720</v>
      </c>
      <c r="I2540" s="12" t="s">
        <v>3116</v>
      </c>
      <c r="J2540" s="12">
        <v>0</v>
      </c>
      <c r="L2540" s="12" t="s">
        <v>5449</v>
      </c>
      <c r="M2540" s="12" t="s">
        <v>3118</v>
      </c>
    </row>
    <row r="2541" spans="1:13" x14ac:dyDescent="0.25">
      <c r="A2541" s="12">
        <v>48098</v>
      </c>
      <c r="B2541" s="12" t="s">
        <v>5450</v>
      </c>
      <c r="C2541" s="12" t="s">
        <v>252</v>
      </c>
      <c r="D2541" s="12" t="s">
        <v>1722</v>
      </c>
      <c r="E2541" s="12" t="s">
        <v>3255</v>
      </c>
      <c r="F2541" s="12" t="s">
        <v>1735</v>
      </c>
      <c r="G2541" s="12" t="s">
        <v>1721</v>
      </c>
      <c r="H2541" s="12" t="s">
        <v>1720</v>
      </c>
      <c r="I2541" s="12" t="s">
        <v>3116</v>
      </c>
      <c r="J2541" s="12">
        <v>0</v>
      </c>
      <c r="L2541" s="12" t="s">
        <v>2341</v>
      </c>
      <c r="M2541" s="12" t="s">
        <v>5451</v>
      </c>
    </row>
    <row r="2542" spans="1:13" x14ac:dyDescent="0.25">
      <c r="A2542" s="12">
        <v>20629</v>
      </c>
      <c r="B2542" s="12" t="s">
        <v>5452</v>
      </c>
      <c r="C2542" s="12" t="s">
        <v>48</v>
      </c>
      <c r="D2542" s="12" t="s">
        <v>1722</v>
      </c>
      <c r="E2542" s="12" t="s">
        <v>3146</v>
      </c>
      <c r="F2542" s="12" t="s">
        <v>1860</v>
      </c>
      <c r="G2542" s="12" t="s">
        <v>1816</v>
      </c>
      <c r="H2542" s="12" t="s">
        <v>1725</v>
      </c>
      <c r="I2542" s="12" t="s">
        <v>3116</v>
      </c>
      <c r="J2542" s="12">
        <v>0</v>
      </c>
      <c r="L2542" s="12" t="s">
        <v>5453</v>
      </c>
      <c r="M2542" s="12" t="s">
        <v>3118</v>
      </c>
    </row>
    <row r="2543" spans="1:13" x14ac:dyDescent="0.25">
      <c r="A2543" s="12">
        <v>19051</v>
      </c>
      <c r="B2543" s="12" t="s">
        <v>572</v>
      </c>
      <c r="C2543" s="12" t="s">
        <v>48</v>
      </c>
      <c r="D2543" s="12" t="s">
        <v>1722</v>
      </c>
      <c r="E2543" s="12" t="s">
        <v>3128</v>
      </c>
      <c r="F2543" s="12" t="s">
        <v>1815</v>
      </c>
      <c r="G2543" s="12" t="s">
        <v>1816</v>
      </c>
      <c r="H2543" s="12" t="s">
        <v>1725</v>
      </c>
      <c r="I2543" s="12" t="s">
        <v>3116</v>
      </c>
      <c r="J2543" s="12">
        <v>0</v>
      </c>
      <c r="L2543" s="12" t="s">
        <v>5454</v>
      </c>
      <c r="M2543" s="12" t="s">
        <v>3118</v>
      </c>
    </row>
    <row r="2544" spans="1:13" x14ac:dyDescent="0.25">
      <c r="A2544" s="12">
        <v>58295</v>
      </c>
      <c r="B2544" s="12" t="s">
        <v>5455</v>
      </c>
      <c r="C2544" s="12" t="s">
        <v>27</v>
      </c>
      <c r="D2544" s="12" t="s">
        <v>1722</v>
      </c>
      <c r="E2544" s="12" t="s">
        <v>3134</v>
      </c>
      <c r="F2544" s="12" t="s">
        <v>1775</v>
      </c>
      <c r="G2544" s="12" t="s">
        <v>1743</v>
      </c>
      <c r="H2544" s="12" t="s">
        <v>1720</v>
      </c>
      <c r="I2544" s="12" t="s">
        <v>3351</v>
      </c>
      <c r="J2544" s="12">
        <v>0</v>
      </c>
      <c r="L2544" s="12" t="s">
        <v>3117</v>
      </c>
      <c r="M2544" s="12" t="s">
        <v>3118</v>
      </c>
    </row>
    <row r="2545" spans="1:13" x14ac:dyDescent="0.25">
      <c r="A2545" s="12">
        <v>20606</v>
      </c>
      <c r="B2545" s="12" t="s">
        <v>2490</v>
      </c>
      <c r="C2545" s="12" t="s">
        <v>21</v>
      </c>
      <c r="D2545" s="12" t="s">
        <v>1722</v>
      </c>
      <c r="E2545" s="12" t="s">
        <v>3509</v>
      </c>
      <c r="F2545" s="12" t="s">
        <v>1859</v>
      </c>
      <c r="G2545" s="12" t="s">
        <v>1823</v>
      </c>
      <c r="H2545" s="12" t="s">
        <v>1822</v>
      </c>
      <c r="I2545" s="12" t="s">
        <v>3116</v>
      </c>
      <c r="J2545" s="12">
        <v>0</v>
      </c>
      <c r="L2545" s="12" t="s">
        <v>3140</v>
      </c>
      <c r="M2545" s="12" t="s">
        <v>3118</v>
      </c>
    </row>
    <row r="2546" spans="1:13" x14ac:dyDescent="0.25">
      <c r="A2546" s="12">
        <v>17063</v>
      </c>
      <c r="B2546" s="12" t="s">
        <v>5456</v>
      </c>
      <c r="C2546" s="12" t="s">
        <v>56</v>
      </c>
      <c r="D2546" s="12" t="s">
        <v>1722</v>
      </c>
      <c r="E2546" s="12" t="s">
        <v>3146</v>
      </c>
      <c r="F2546" s="12" t="s">
        <v>1984</v>
      </c>
      <c r="G2546" s="12" t="s">
        <v>1816</v>
      </c>
      <c r="H2546" s="12" t="s">
        <v>1725</v>
      </c>
      <c r="I2546" s="12" t="s">
        <v>3116</v>
      </c>
      <c r="J2546" s="12">
        <v>0</v>
      </c>
      <c r="L2546" s="12" t="s">
        <v>3117</v>
      </c>
      <c r="M2546" s="12" t="s">
        <v>3118</v>
      </c>
    </row>
    <row r="2547" spans="1:13" x14ac:dyDescent="0.25">
      <c r="A2547" s="12">
        <v>56296</v>
      </c>
      <c r="B2547" s="12" t="s">
        <v>1894</v>
      </c>
      <c r="C2547" s="12" t="s">
        <v>21</v>
      </c>
      <c r="D2547" s="12" t="s">
        <v>1722</v>
      </c>
      <c r="E2547" s="12" t="s">
        <v>3141</v>
      </c>
      <c r="F2547" s="12" t="s">
        <v>1893</v>
      </c>
      <c r="G2547" s="12" t="s">
        <v>1852</v>
      </c>
      <c r="H2547" s="12" t="s">
        <v>1720</v>
      </c>
      <c r="I2547" s="12" t="s">
        <v>3116</v>
      </c>
      <c r="J2547" s="12">
        <v>0</v>
      </c>
      <c r="L2547" s="12" t="s">
        <v>3127</v>
      </c>
      <c r="M2547" s="12" t="s">
        <v>3118</v>
      </c>
    </row>
    <row r="2548" spans="1:13" x14ac:dyDescent="0.25">
      <c r="A2548" s="12">
        <v>20676</v>
      </c>
      <c r="B2548" s="12" t="s">
        <v>5457</v>
      </c>
      <c r="C2548" s="12" t="s">
        <v>21</v>
      </c>
      <c r="D2548" s="12" t="s">
        <v>1722</v>
      </c>
      <c r="E2548" s="12" t="s">
        <v>3128</v>
      </c>
      <c r="F2548" s="12" t="s">
        <v>2107</v>
      </c>
      <c r="G2548" s="12" t="s">
        <v>2056</v>
      </c>
      <c r="H2548" s="12" t="s">
        <v>2055</v>
      </c>
      <c r="I2548" s="12" t="s">
        <v>3116</v>
      </c>
      <c r="J2548" s="12">
        <v>0</v>
      </c>
      <c r="L2548" s="12" t="s">
        <v>3140</v>
      </c>
      <c r="M2548" s="12" t="s">
        <v>3118</v>
      </c>
    </row>
    <row r="2549" spans="1:13" x14ac:dyDescent="0.25">
      <c r="A2549" s="12">
        <v>831914</v>
      </c>
      <c r="B2549" s="12" t="s">
        <v>2882</v>
      </c>
      <c r="C2549" s="12" t="s">
        <v>78</v>
      </c>
      <c r="D2549" s="12" t="s">
        <v>1722</v>
      </c>
      <c r="E2549" s="12" t="s">
        <v>3146</v>
      </c>
      <c r="F2549" s="12" t="s">
        <v>1851</v>
      </c>
      <c r="G2549" s="12" t="s">
        <v>1852</v>
      </c>
      <c r="H2549" s="12" t="s">
        <v>1720</v>
      </c>
      <c r="I2549" s="12" t="s">
        <v>3116</v>
      </c>
      <c r="J2549" s="12">
        <v>0</v>
      </c>
      <c r="L2549" s="12" t="s">
        <v>3630</v>
      </c>
      <c r="M2549" s="12" t="s">
        <v>3118</v>
      </c>
    </row>
    <row r="2550" spans="1:13" x14ac:dyDescent="0.25">
      <c r="A2550" s="12">
        <v>20664</v>
      </c>
      <c r="B2550" s="12" t="s">
        <v>2066</v>
      </c>
      <c r="C2550" s="12" t="s">
        <v>485</v>
      </c>
      <c r="D2550" s="12" t="s">
        <v>1722</v>
      </c>
      <c r="E2550" s="12" t="s">
        <v>3119</v>
      </c>
      <c r="F2550" s="12" t="s">
        <v>2065</v>
      </c>
      <c r="G2550" s="12" t="s">
        <v>1849</v>
      </c>
      <c r="H2550" s="12" t="s">
        <v>1819</v>
      </c>
      <c r="I2550" s="12" t="s">
        <v>3126</v>
      </c>
      <c r="J2550" s="12">
        <v>0</v>
      </c>
      <c r="L2550" s="12" t="s">
        <v>5458</v>
      </c>
      <c r="M2550" s="12" t="s">
        <v>5459</v>
      </c>
    </row>
    <row r="2551" spans="1:13" x14ac:dyDescent="0.25">
      <c r="A2551" s="12">
        <v>20754</v>
      </c>
      <c r="B2551" s="12" t="s">
        <v>5460</v>
      </c>
      <c r="C2551" s="12" t="s">
        <v>211</v>
      </c>
      <c r="D2551" s="12" t="s">
        <v>1722</v>
      </c>
      <c r="E2551" s="12" t="s">
        <v>3128</v>
      </c>
      <c r="F2551" s="12" t="s">
        <v>1995</v>
      </c>
      <c r="G2551" s="12" t="s">
        <v>1765</v>
      </c>
      <c r="H2551" s="12" t="s">
        <v>1764</v>
      </c>
      <c r="I2551" s="12" t="s">
        <v>3116</v>
      </c>
      <c r="J2551" s="12">
        <v>0</v>
      </c>
      <c r="L2551" s="12" t="s">
        <v>3117</v>
      </c>
      <c r="M2551" s="12" t="s">
        <v>3118</v>
      </c>
    </row>
    <row r="2552" spans="1:13" x14ac:dyDescent="0.25">
      <c r="A2552" s="12">
        <v>74150</v>
      </c>
      <c r="B2552" s="12" t="s">
        <v>5461</v>
      </c>
      <c r="C2552" s="12" t="s">
        <v>78</v>
      </c>
      <c r="D2552" s="12" t="s">
        <v>1722</v>
      </c>
      <c r="E2552" s="12" t="s">
        <v>3128</v>
      </c>
      <c r="F2552" s="12" t="s">
        <v>1979</v>
      </c>
      <c r="G2552" s="12" t="s">
        <v>1721</v>
      </c>
      <c r="H2552" s="12" t="s">
        <v>1720</v>
      </c>
      <c r="I2552" s="12" t="s">
        <v>3116</v>
      </c>
      <c r="J2552" s="12">
        <v>0</v>
      </c>
      <c r="L2552" s="12" t="s">
        <v>3177</v>
      </c>
      <c r="M2552" s="12" t="s">
        <v>3118</v>
      </c>
    </row>
    <row r="2553" spans="1:13" x14ac:dyDescent="0.25">
      <c r="A2553" s="12">
        <v>47916</v>
      </c>
      <c r="B2553" s="12" t="s">
        <v>5462</v>
      </c>
      <c r="C2553" s="12" t="s">
        <v>84</v>
      </c>
      <c r="D2553" s="12" t="s">
        <v>1722</v>
      </c>
      <c r="E2553" s="12" t="s">
        <v>3255</v>
      </c>
      <c r="F2553" s="12" t="s">
        <v>1775</v>
      </c>
      <c r="G2553" s="12" t="s">
        <v>1743</v>
      </c>
      <c r="H2553" s="12" t="s">
        <v>1720</v>
      </c>
      <c r="I2553" s="12" t="s">
        <v>3351</v>
      </c>
      <c r="J2553" s="12">
        <v>0</v>
      </c>
      <c r="L2553" s="12" t="s">
        <v>3237</v>
      </c>
      <c r="M2553" s="12" t="s">
        <v>3118</v>
      </c>
    </row>
    <row r="2554" spans="1:13" x14ac:dyDescent="0.25">
      <c r="A2554" s="12">
        <v>20757</v>
      </c>
      <c r="B2554" s="12" t="s">
        <v>2063</v>
      </c>
      <c r="C2554" s="12" t="s">
        <v>252</v>
      </c>
      <c r="D2554" s="12" t="s">
        <v>1722</v>
      </c>
      <c r="E2554" s="12" t="s">
        <v>3225</v>
      </c>
      <c r="F2554" s="12" t="s">
        <v>1836</v>
      </c>
      <c r="G2554" s="12" t="s">
        <v>1837</v>
      </c>
      <c r="H2554" s="12" t="s">
        <v>1725</v>
      </c>
      <c r="I2554" s="12" t="s">
        <v>3116</v>
      </c>
      <c r="J2554" s="12">
        <v>0</v>
      </c>
      <c r="L2554" s="12" t="s">
        <v>5463</v>
      </c>
      <c r="M2554" s="12" t="s">
        <v>3118</v>
      </c>
    </row>
    <row r="2555" spans="1:13" x14ac:dyDescent="0.25">
      <c r="A2555" s="12">
        <v>63454</v>
      </c>
      <c r="B2555" s="12" t="s">
        <v>1838</v>
      </c>
      <c r="C2555" s="12" t="s">
        <v>27</v>
      </c>
      <c r="D2555" s="12" t="s">
        <v>1722</v>
      </c>
      <c r="E2555" s="12" t="s">
        <v>3146</v>
      </c>
      <c r="F2555" s="12" t="s">
        <v>1836</v>
      </c>
      <c r="G2555" s="12" t="s">
        <v>1837</v>
      </c>
      <c r="H2555" s="12" t="s">
        <v>1725</v>
      </c>
      <c r="I2555" s="12" t="s">
        <v>3116</v>
      </c>
      <c r="J2555" s="12">
        <v>0</v>
      </c>
      <c r="L2555" s="12" t="s">
        <v>3117</v>
      </c>
      <c r="M2555" s="12" t="s">
        <v>3118</v>
      </c>
    </row>
    <row r="2556" spans="1:13" x14ac:dyDescent="0.25">
      <c r="A2556" s="12">
        <v>21394</v>
      </c>
      <c r="B2556" s="12" t="s">
        <v>2506</v>
      </c>
      <c r="C2556" s="12" t="s">
        <v>78</v>
      </c>
      <c r="D2556" s="12" t="s">
        <v>1722</v>
      </c>
      <c r="E2556" s="12" t="s">
        <v>3276</v>
      </c>
      <c r="F2556" s="12" t="s">
        <v>1771</v>
      </c>
      <c r="G2556" s="12" t="s">
        <v>1721</v>
      </c>
      <c r="H2556" s="12" t="s">
        <v>1720</v>
      </c>
      <c r="I2556" s="12" t="s">
        <v>3116</v>
      </c>
      <c r="J2556" s="12">
        <v>0</v>
      </c>
      <c r="L2556" s="12" t="s">
        <v>3122</v>
      </c>
      <c r="M2556" s="12" t="s">
        <v>3118</v>
      </c>
    </row>
    <row r="2557" spans="1:13" x14ac:dyDescent="0.25">
      <c r="A2557" s="12">
        <v>28632</v>
      </c>
      <c r="B2557" s="12" t="s">
        <v>5464</v>
      </c>
      <c r="C2557" s="12" t="s">
        <v>78</v>
      </c>
      <c r="D2557" s="12" t="s">
        <v>1722</v>
      </c>
      <c r="E2557" s="12" t="s">
        <v>3125</v>
      </c>
      <c r="F2557" s="12" t="s">
        <v>1787</v>
      </c>
      <c r="G2557" s="12" t="s">
        <v>1721</v>
      </c>
      <c r="H2557" s="12" t="s">
        <v>1720</v>
      </c>
      <c r="I2557" s="12" t="s">
        <v>3116</v>
      </c>
      <c r="J2557" s="12">
        <v>0</v>
      </c>
      <c r="L2557" s="12" t="s">
        <v>3624</v>
      </c>
      <c r="M2557" s="12" t="s">
        <v>3118</v>
      </c>
    </row>
    <row r="2558" spans="1:13" x14ac:dyDescent="0.25">
      <c r="A2558" s="12">
        <v>70439</v>
      </c>
      <c r="B2558" s="12" t="s">
        <v>5465</v>
      </c>
      <c r="C2558" s="12" t="s">
        <v>43</v>
      </c>
      <c r="D2558" s="12" t="s">
        <v>1722</v>
      </c>
      <c r="E2558" s="12" t="s">
        <v>3141</v>
      </c>
      <c r="F2558" s="12" t="s">
        <v>1784</v>
      </c>
      <c r="G2558" s="12" t="s">
        <v>1785</v>
      </c>
      <c r="H2558" s="12" t="s">
        <v>1725</v>
      </c>
      <c r="I2558" s="12" t="s">
        <v>3116</v>
      </c>
      <c r="J2558" s="12">
        <v>0</v>
      </c>
      <c r="L2558" s="12" t="s">
        <v>5466</v>
      </c>
      <c r="M2558" s="12" t="s">
        <v>5467</v>
      </c>
    </row>
    <row r="2559" spans="1:13" x14ac:dyDescent="0.25">
      <c r="A2559" s="12">
        <v>71145</v>
      </c>
      <c r="B2559" s="12" t="s">
        <v>5468</v>
      </c>
      <c r="C2559" s="12" t="s">
        <v>84</v>
      </c>
      <c r="D2559" s="12" t="s">
        <v>1722</v>
      </c>
      <c r="E2559" s="12" t="s">
        <v>3121</v>
      </c>
      <c r="F2559" s="12" t="s">
        <v>1771</v>
      </c>
      <c r="G2559" s="12" t="s">
        <v>1721</v>
      </c>
      <c r="H2559" s="12" t="s">
        <v>1720</v>
      </c>
      <c r="I2559" s="12" t="s">
        <v>3116</v>
      </c>
      <c r="J2559" s="12">
        <v>0</v>
      </c>
      <c r="L2559" s="12" t="s">
        <v>5469</v>
      </c>
      <c r="M2559" s="12" t="s">
        <v>3118</v>
      </c>
    </row>
    <row r="2560" spans="1:13" x14ac:dyDescent="0.25">
      <c r="A2560" s="12">
        <v>34285</v>
      </c>
      <c r="B2560" s="12" t="s">
        <v>5470</v>
      </c>
      <c r="C2560" s="12" t="s">
        <v>27</v>
      </c>
      <c r="D2560" s="12" t="s">
        <v>1722</v>
      </c>
      <c r="E2560" s="12" t="s">
        <v>3128</v>
      </c>
      <c r="F2560" s="12" t="s">
        <v>1735</v>
      </c>
      <c r="G2560" s="12" t="s">
        <v>1721</v>
      </c>
      <c r="H2560" s="12" t="s">
        <v>1720</v>
      </c>
      <c r="I2560" s="12" t="s">
        <v>3116</v>
      </c>
      <c r="J2560" s="12">
        <v>0</v>
      </c>
      <c r="L2560" s="12" t="s">
        <v>5471</v>
      </c>
      <c r="M2560" s="12" t="s">
        <v>5472</v>
      </c>
    </row>
    <row r="2561" spans="1:13" x14ac:dyDescent="0.25">
      <c r="A2561" s="12">
        <v>20747</v>
      </c>
      <c r="B2561" s="12" t="s">
        <v>573</v>
      </c>
      <c r="C2561" s="12" t="s">
        <v>41</v>
      </c>
      <c r="D2561" s="12" t="s">
        <v>1722</v>
      </c>
      <c r="E2561" s="12" t="s">
        <v>3128</v>
      </c>
      <c r="F2561" s="12" t="s">
        <v>1836</v>
      </c>
      <c r="G2561" s="12" t="s">
        <v>1837</v>
      </c>
      <c r="H2561" s="12" t="s">
        <v>1725</v>
      </c>
      <c r="I2561" s="12" t="s">
        <v>3116</v>
      </c>
      <c r="J2561" s="12">
        <v>0</v>
      </c>
      <c r="L2561" s="12" t="s">
        <v>3127</v>
      </c>
      <c r="M2561" s="12" t="s">
        <v>3118</v>
      </c>
    </row>
    <row r="2562" spans="1:13" x14ac:dyDescent="0.25">
      <c r="A2562" s="12">
        <v>23206</v>
      </c>
      <c r="B2562" s="12" t="s">
        <v>1537</v>
      </c>
      <c r="C2562" s="12" t="s">
        <v>21</v>
      </c>
      <c r="D2562" s="12" t="s">
        <v>1722</v>
      </c>
      <c r="E2562" s="12" t="s">
        <v>3124</v>
      </c>
      <c r="F2562" s="12" t="s">
        <v>1941</v>
      </c>
      <c r="G2562" s="12" t="s">
        <v>1867</v>
      </c>
      <c r="H2562" s="12" t="s">
        <v>1725</v>
      </c>
      <c r="I2562" s="12" t="s">
        <v>3116</v>
      </c>
      <c r="J2562" s="12">
        <v>0</v>
      </c>
      <c r="L2562" s="12" t="s">
        <v>3117</v>
      </c>
      <c r="M2562" s="12" t="s">
        <v>3118</v>
      </c>
    </row>
    <row r="2563" spans="1:13" x14ac:dyDescent="0.25">
      <c r="A2563" s="12">
        <v>20771</v>
      </c>
      <c r="B2563" s="12" t="s">
        <v>2062</v>
      </c>
      <c r="C2563" s="12" t="s">
        <v>48</v>
      </c>
      <c r="D2563" s="12" t="s">
        <v>1722</v>
      </c>
      <c r="E2563" s="12" t="s">
        <v>3128</v>
      </c>
      <c r="F2563" s="12" t="s">
        <v>2061</v>
      </c>
      <c r="G2563" s="12" t="s">
        <v>1865</v>
      </c>
      <c r="H2563" s="12" t="s">
        <v>1864</v>
      </c>
      <c r="I2563" s="12" t="s">
        <v>3240</v>
      </c>
      <c r="J2563" s="12">
        <v>0</v>
      </c>
      <c r="L2563" s="12" t="s">
        <v>3320</v>
      </c>
      <c r="M2563" s="12" t="s">
        <v>3118</v>
      </c>
    </row>
    <row r="2564" spans="1:13" x14ac:dyDescent="0.25">
      <c r="A2564" s="12">
        <v>20780</v>
      </c>
      <c r="B2564" s="12" t="s">
        <v>574</v>
      </c>
      <c r="C2564" s="12" t="s">
        <v>48</v>
      </c>
      <c r="D2564" s="12" t="s">
        <v>1722</v>
      </c>
      <c r="E2564" s="12" t="s">
        <v>3128</v>
      </c>
      <c r="F2564" s="12" t="s">
        <v>1986</v>
      </c>
      <c r="G2564" s="12" t="s">
        <v>1987</v>
      </c>
      <c r="H2564" s="12" t="s">
        <v>1822</v>
      </c>
      <c r="I2564" s="12" t="s">
        <v>3116</v>
      </c>
      <c r="J2564" s="12">
        <v>0</v>
      </c>
      <c r="L2564" s="12" t="s">
        <v>3843</v>
      </c>
      <c r="M2564" s="12" t="s">
        <v>3118</v>
      </c>
    </row>
    <row r="2565" spans="1:13" x14ac:dyDescent="0.25">
      <c r="A2565" s="12">
        <v>20773</v>
      </c>
      <c r="B2565" s="12" t="s">
        <v>575</v>
      </c>
      <c r="C2565" s="12" t="s">
        <v>211</v>
      </c>
      <c r="D2565" s="12" t="s">
        <v>1722</v>
      </c>
      <c r="E2565" s="12" t="s">
        <v>3128</v>
      </c>
      <c r="F2565" s="12" t="s">
        <v>1986</v>
      </c>
      <c r="G2565" s="12" t="s">
        <v>1987</v>
      </c>
      <c r="H2565" s="12" t="s">
        <v>1822</v>
      </c>
      <c r="I2565" s="12" t="s">
        <v>3116</v>
      </c>
      <c r="J2565" s="12">
        <v>0</v>
      </c>
      <c r="L2565" s="12" t="s">
        <v>3117</v>
      </c>
      <c r="M2565" s="12" t="s">
        <v>3118</v>
      </c>
    </row>
    <row r="2566" spans="1:13" x14ac:dyDescent="0.25">
      <c r="A2566" s="12">
        <v>20799</v>
      </c>
      <c r="B2566" s="12" t="s">
        <v>2060</v>
      </c>
      <c r="C2566" s="12" t="s">
        <v>21</v>
      </c>
      <c r="D2566" s="12" t="s">
        <v>1722</v>
      </c>
      <c r="E2566" s="12" t="s">
        <v>3115</v>
      </c>
      <c r="F2566" s="12" t="s">
        <v>1860</v>
      </c>
      <c r="G2566" s="12" t="s">
        <v>1816</v>
      </c>
      <c r="H2566" s="12" t="s">
        <v>1725</v>
      </c>
      <c r="I2566" s="12" t="s">
        <v>3116</v>
      </c>
      <c r="J2566" s="12">
        <v>0</v>
      </c>
      <c r="L2566" s="12" t="s">
        <v>3127</v>
      </c>
      <c r="M2566" s="12" t="s">
        <v>3118</v>
      </c>
    </row>
    <row r="2567" spans="1:13" x14ac:dyDescent="0.25">
      <c r="A2567" s="12">
        <v>20801</v>
      </c>
      <c r="B2567" s="12" t="s">
        <v>2059</v>
      </c>
      <c r="C2567" s="12" t="s">
        <v>27</v>
      </c>
      <c r="D2567" s="12" t="s">
        <v>1722</v>
      </c>
      <c r="E2567" s="12" t="s">
        <v>3128</v>
      </c>
      <c r="F2567" s="12" t="s">
        <v>1815</v>
      </c>
      <c r="G2567" s="12" t="s">
        <v>1816</v>
      </c>
      <c r="H2567" s="12" t="s">
        <v>1725</v>
      </c>
      <c r="I2567" s="12" t="s">
        <v>3116</v>
      </c>
      <c r="J2567" s="12">
        <v>0</v>
      </c>
      <c r="L2567" s="12" t="s">
        <v>3117</v>
      </c>
      <c r="M2567" s="12" t="s">
        <v>3118</v>
      </c>
    </row>
    <row r="2568" spans="1:13" x14ac:dyDescent="0.25">
      <c r="A2568" s="12">
        <v>20813</v>
      </c>
      <c r="B2568" s="12" t="s">
        <v>5473</v>
      </c>
      <c r="C2568" s="12" t="s">
        <v>27</v>
      </c>
      <c r="D2568" s="12" t="s">
        <v>1722</v>
      </c>
      <c r="E2568" s="12" t="s">
        <v>3124</v>
      </c>
      <c r="F2568" s="12" t="s">
        <v>1784</v>
      </c>
      <c r="G2568" s="12" t="s">
        <v>1785</v>
      </c>
      <c r="H2568" s="12" t="s">
        <v>1725</v>
      </c>
      <c r="I2568" s="12" t="s">
        <v>3116</v>
      </c>
      <c r="J2568" s="12">
        <v>0</v>
      </c>
      <c r="L2568" s="12" t="s">
        <v>3117</v>
      </c>
      <c r="M2568" s="12" t="s">
        <v>3118</v>
      </c>
    </row>
    <row r="2569" spans="1:13" x14ac:dyDescent="0.25">
      <c r="A2569" s="12">
        <v>59326</v>
      </c>
      <c r="B2569" s="12" t="s">
        <v>5474</v>
      </c>
      <c r="C2569" s="12" t="s">
        <v>27</v>
      </c>
      <c r="D2569" s="12" t="s">
        <v>1722</v>
      </c>
      <c r="E2569" s="12" t="s">
        <v>3128</v>
      </c>
      <c r="F2569" s="12" t="s">
        <v>1815</v>
      </c>
      <c r="G2569" s="12" t="s">
        <v>1816</v>
      </c>
      <c r="H2569" s="12" t="s">
        <v>1725</v>
      </c>
      <c r="I2569" s="12" t="s">
        <v>3116</v>
      </c>
      <c r="J2569" s="12">
        <v>0</v>
      </c>
      <c r="L2569" s="12" t="s">
        <v>3140</v>
      </c>
      <c r="M2569" s="12" t="s">
        <v>3118</v>
      </c>
    </row>
    <row r="2570" spans="1:13" x14ac:dyDescent="0.25">
      <c r="A2570" s="12">
        <v>20792</v>
      </c>
      <c r="B2570" s="12" t="s">
        <v>576</v>
      </c>
      <c r="C2570" s="12" t="s">
        <v>48</v>
      </c>
      <c r="D2570" s="12" t="s">
        <v>1722</v>
      </c>
      <c r="E2570" s="12" t="s">
        <v>3195</v>
      </c>
      <c r="F2570" s="12" t="s">
        <v>1962</v>
      </c>
      <c r="G2570" s="12" t="s">
        <v>1837</v>
      </c>
      <c r="H2570" s="12" t="s">
        <v>1725</v>
      </c>
      <c r="I2570" s="12" t="s">
        <v>3116</v>
      </c>
      <c r="J2570" s="12">
        <v>0</v>
      </c>
      <c r="L2570" s="12" t="s">
        <v>5475</v>
      </c>
      <c r="M2570" s="12" t="s">
        <v>3118</v>
      </c>
    </row>
    <row r="2571" spans="1:13" x14ac:dyDescent="0.25">
      <c r="A2571" s="12">
        <v>20789</v>
      </c>
      <c r="B2571" s="12" t="s">
        <v>1538</v>
      </c>
      <c r="C2571" s="12" t="s">
        <v>21</v>
      </c>
      <c r="D2571" s="12" t="s">
        <v>1722</v>
      </c>
      <c r="E2571" s="12" t="s">
        <v>3139</v>
      </c>
      <c r="F2571" s="12" t="s">
        <v>1908</v>
      </c>
      <c r="G2571" s="12" t="s">
        <v>1909</v>
      </c>
      <c r="H2571" s="12" t="s">
        <v>1725</v>
      </c>
      <c r="I2571" s="12" t="s">
        <v>3116</v>
      </c>
      <c r="J2571" s="12">
        <v>0</v>
      </c>
      <c r="L2571" s="12" t="s">
        <v>3117</v>
      </c>
      <c r="M2571" s="12" t="s">
        <v>3118</v>
      </c>
    </row>
    <row r="2572" spans="1:13" x14ac:dyDescent="0.25">
      <c r="A2572" s="12">
        <v>56163</v>
      </c>
      <c r="B2572" s="12" t="s">
        <v>5476</v>
      </c>
      <c r="C2572" s="12" t="s">
        <v>27</v>
      </c>
      <c r="D2572" s="12" t="s">
        <v>1722</v>
      </c>
      <c r="E2572" s="12" t="s">
        <v>5282</v>
      </c>
      <c r="F2572" s="12" t="s">
        <v>1728</v>
      </c>
      <c r="G2572" s="12" t="s">
        <v>1729</v>
      </c>
      <c r="H2572" s="12" t="s">
        <v>1720</v>
      </c>
      <c r="I2572" s="12" t="s">
        <v>3116</v>
      </c>
      <c r="J2572" s="12">
        <v>0</v>
      </c>
      <c r="M2572" s="12" t="s">
        <v>3118</v>
      </c>
    </row>
    <row r="2573" spans="1:13" x14ac:dyDescent="0.25">
      <c r="A2573" s="12">
        <v>20841</v>
      </c>
      <c r="B2573" s="12" t="s">
        <v>1539</v>
      </c>
      <c r="C2573" s="12" t="s">
        <v>56</v>
      </c>
      <c r="D2573" s="12" t="s">
        <v>1722</v>
      </c>
      <c r="E2573" s="12" t="s">
        <v>3128</v>
      </c>
      <c r="F2573" s="12" t="s">
        <v>1962</v>
      </c>
      <c r="G2573" s="12" t="s">
        <v>1837</v>
      </c>
      <c r="H2573" s="12" t="s">
        <v>1725</v>
      </c>
      <c r="I2573" s="12" t="s">
        <v>3116</v>
      </c>
      <c r="J2573" s="12">
        <v>0</v>
      </c>
      <c r="L2573" s="12" t="s">
        <v>3117</v>
      </c>
      <c r="M2573" s="12" t="s">
        <v>3118</v>
      </c>
    </row>
    <row r="2574" spans="1:13" x14ac:dyDescent="0.25">
      <c r="A2574" s="12">
        <v>56066</v>
      </c>
      <c r="B2574" s="12" t="s">
        <v>5477</v>
      </c>
      <c r="C2574" s="12" t="s">
        <v>84</v>
      </c>
      <c r="D2574" s="12" t="s">
        <v>1722</v>
      </c>
      <c r="E2574" s="12" t="s">
        <v>3130</v>
      </c>
      <c r="F2574" s="12" t="s">
        <v>1771</v>
      </c>
      <c r="G2574" s="12" t="s">
        <v>1721</v>
      </c>
      <c r="H2574" s="12" t="s">
        <v>1720</v>
      </c>
      <c r="I2574" s="12" t="s">
        <v>3116</v>
      </c>
      <c r="J2574" s="12">
        <v>0</v>
      </c>
      <c r="L2574" s="12" t="s">
        <v>5478</v>
      </c>
      <c r="M2574" s="12" t="s">
        <v>3118</v>
      </c>
    </row>
    <row r="2575" spans="1:13" x14ac:dyDescent="0.25">
      <c r="A2575" s="12">
        <v>20851</v>
      </c>
      <c r="B2575" s="12" t="s">
        <v>577</v>
      </c>
      <c r="C2575" s="12" t="s">
        <v>84</v>
      </c>
      <c r="D2575" s="12" t="s">
        <v>1722</v>
      </c>
      <c r="E2575" s="12" t="s">
        <v>3218</v>
      </c>
      <c r="F2575" s="12" t="s">
        <v>1771</v>
      </c>
      <c r="G2575" s="12" t="s">
        <v>1721</v>
      </c>
      <c r="H2575" s="12" t="s">
        <v>1720</v>
      </c>
      <c r="I2575" s="12" t="s">
        <v>3116</v>
      </c>
      <c r="J2575" s="12">
        <v>0</v>
      </c>
      <c r="L2575" s="12" t="s">
        <v>5479</v>
      </c>
      <c r="M2575" s="12" t="s">
        <v>5480</v>
      </c>
    </row>
    <row r="2576" spans="1:13" x14ac:dyDescent="0.25">
      <c r="A2576" s="12">
        <v>56059</v>
      </c>
      <c r="B2576" s="12" t="s">
        <v>5481</v>
      </c>
      <c r="C2576" s="12" t="s">
        <v>84</v>
      </c>
      <c r="D2576" s="12" t="s">
        <v>1722</v>
      </c>
      <c r="E2576" s="12" t="s">
        <v>3121</v>
      </c>
      <c r="F2576" s="12" t="s">
        <v>1775</v>
      </c>
      <c r="G2576" s="12" t="s">
        <v>1743</v>
      </c>
      <c r="H2576" s="12" t="s">
        <v>1720</v>
      </c>
      <c r="I2576" s="12" t="s">
        <v>3351</v>
      </c>
      <c r="J2576" s="12">
        <v>0</v>
      </c>
      <c r="L2576" s="12" t="s">
        <v>5482</v>
      </c>
      <c r="M2576" s="12" t="s">
        <v>5483</v>
      </c>
    </row>
    <row r="2577" spans="1:13" x14ac:dyDescent="0.25">
      <c r="A2577" s="12">
        <v>20839</v>
      </c>
      <c r="B2577" s="12" t="s">
        <v>2058</v>
      </c>
      <c r="C2577" s="12" t="s">
        <v>27</v>
      </c>
      <c r="D2577" s="12" t="s">
        <v>1722</v>
      </c>
      <c r="E2577" s="12" t="s">
        <v>3136</v>
      </c>
      <c r="F2577" s="12" t="s">
        <v>1830</v>
      </c>
      <c r="G2577" s="12" t="s">
        <v>1831</v>
      </c>
      <c r="H2577" s="12" t="s">
        <v>1827</v>
      </c>
      <c r="I2577" s="12" t="s">
        <v>3131</v>
      </c>
      <c r="J2577" s="12">
        <v>0</v>
      </c>
      <c r="L2577" s="12" t="s">
        <v>5484</v>
      </c>
      <c r="M2577" s="12" t="s">
        <v>3118</v>
      </c>
    </row>
    <row r="2578" spans="1:13" x14ac:dyDescent="0.25">
      <c r="A2578" s="12">
        <v>47261</v>
      </c>
      <c r="B2578" s="12" t="s">
        <v>5485</v>
      </c>
      <c r="C2578" s="12" t="s">
        <v>84</v>
      </c>
      <c r="D2578" s="12" t="s">
        <v>1722</v>
      </c>
      <c r="E2578" s="12" t="s">
        <v>3231</v>
      </c>
      <c r="F2578" s="12" t="s">
        <v>1787</v>
      </c>
      <c r="G2578" s="12" t="s">
        <v>1721</v>
      </c>
      <c r="H2578" s="12" t="s">
        <v>1720</v>
      </c>
      <c r="I2578" s="12" t="s">
        <v>3116</v>
      </c>
      <c r="J2578" s="12">
        <v>0</v>
      </c>
      <c r="M2578" s="12" t="s">
        <v>3118</v>
      </c>
    </row>
    <row r="2579" spans="1:13" x14ac:dyDescent="0.25">
      <c r="A2579" s="12">
        <v>20822</v>
      </c>
      <c r="B2579" s="12" t="s">
        <v>578</v>
      </c>
      <c r="C2579" s="12" t="s">
        <v>27</v>
      </c>
      <c r="D2579" s="12" t="s">
        <v>1722</v>
      </c>
      <c r="E2579" s="12" t="s">
        <v>3211</v>
      </c>
      <c r="F2579" s="12" t="s">
        <v>1737</v>
      </c>
      <c r="G2579" s="12" t="s">
        <v>1721</v>
      </c>
      <c r="H2579" s="12" t="s">
        <v>1720</v>
      </c>
      <c r="I2579" s="12" t="s">
        <v>3116</v>
      </c>
      <c r="J2579" s="12">
        <v>0</v>
      </c>
      <c r="L2579" s="12" t="s">
        <v>3117</v>
      </c>
      <c r="M2579" s="12" t="s">
        <v>3118</v>
      </c>
    </row>
    <row r="2580" spans="1:13" x14ac:dyDescent="0.25">
      <c r="A2580" s="12">
        <v>52244</v>
      </c>
      <c r="B2580" s="12" t="s">
        <v>5486</v>
      </c>
      <c r="C2580" s="12" t="s">
        <v>84</v>
      </c>
      <c r="D2580" s="12" t="s">
        <v>1722</v>
      </c>
      <c r="E2580" s="12" t="s">
        <v>3274</v>
      </c>
      <c r="F2580" s="12" t="s">
        <v>1784</v>
      </c>
      <c r="G2580" s="12" t="s">
        <v>1785</v>
      </c>
      <c r="H2580" s="12" t="s">
        <v>1725</v>
      </c>
      <c r="I2580" s="12" t="s">
        <v>3116</v>
      </c>
      <c r="J2580" s="12">
        <v>0</v>
      </c>
      <c r="L2580" s="12" t="s">
        <v>3122</v>
      </c>
      <c r="M2580" s="12" t="s">
        <v>3118</v>
      </c>
    </row>
    <row r="2581" spans="1:13" x14ac:dyDescent="0.25">
      <c r="A2581" s="12">
        <v>22859</v>
      </c>
      <c r="B2581" s="12" t="s">
        <v>579</v>
      </c>
      <c r="C2581" s="12" t="s">
        <v>27</v>
      </c>
      <c r="D2581" s="12" t="s">
        <v>1722</v>
      </c>
      <c r="E2581" s="12" t="s">
        <v>3218</v>
      </c>
      <c r="F2581" s="12" t="s">
        <v>1771</v>
      </c>
      <c r="G2581" s="12" t="s">
        <v>1721</v>
      </c>
      <c r="H2581" s="12" t="s">
        <v>1720</v>
      </c>
      <c r="I2581" s="12" t="s">
        <v>3116</v>
      </c>
      <c r="J2581" s="12">
        <v>0</v>
      </c>
      <c r="L2581" s="12" t="s">
        <v>5487</v>
      </c>
      <c r="M2581" s="12" t="s">
        <v>5488</v>
      </c>
    </row>
    <row r="2582" spans="1:13" x14ac:dyDescent="0.25">
      <c r="A2582" s="12">
        <v>31468</v>
      </c>
      <c r="B2582" s="12" t="s">
        <v>5489</v>
      </c>
      <c r="C2582" s="12" t="s">
        <v>485</v>
      </c>
      <c r="D2582" s="12" t="s">
        <v>1722</v>
      </c>
      <c r="E2582" s="12" t="s">
        <v>3172</v>
      </c>
      <c r="F2582" s="12" t="s">
        <v>1732</v>
      </c>
      <c r="G2582" s="12" t="s">
        <v>1731</v>
      </c>
      <c r="H2582" s="12" t="s">
        <v>1720</v>
      </c>
      <c r="I2582" s="12" t="s">
        <v>3116</v>
      </c>
      <c r="J2582" s="12">
        <v>0</v>
      </c>
      <c r="L2582" s="12" t="s">
        <v>3117</v>
      </c>
      <c r="M2582" s="12" t="s">
        <v>3118</v>
      </c>
    </row>
    <row r="2583" spans="1:13" x14ac:dyDescent="0.25">
      <c r="A2583" s="12">
        <v>36718</v>
      </c>
      <c r="B2583" s="12" t="s">
        <v>5490</v>
      </c>
      <c r="C2583" s="12" t="s">
        <v>27</v>
      </c>
      <c r="D2583" s="12" t="s">
        <v>1722</v>
      </c>
      <c r="E2583" s="12" t="s">
        <v>3282</v>
      </c>
      <c r="F2583" s="12" t="s">
        <v>1749</v>
      </c>
      <c r="G2583" s="12" t="s">
        <v>1746</v>
      </c>
      <c r="H2583" s="12" t="s">
        <v>1720</v>
      </c>
      <c r="I2583" s="12" t="s">
        <v>3116</v>
      </c>
      <c r="J2583" s="12">
        <v>0</v>
      </c>
      <c r="L2583" s="12" t="s">
        <v>3117</v>
      </c>
      <c r="M2583" s="12" t="s">
        <v>3118</v>
      </c>
    </row>
    <row r="2584" spans="1:13" x14ac:dyDescent="0.25">
      <c r="A2584" s="12">
        <v>828138</v>
      </c>
      <c r="B2584" s="12" t="s">
        <v>580</v>
      </c>
      <c r="C2584" s="12" t="s">
        <v>59</v>
      </c>
      <c r="D2584" s="12" t="s">
        <v>1722</v>
      </c>
      <c r="E2584" s="12" t="s">
        <v>3125</v>
      </c>
      <c r="F2584" s="12" t="s">
        <v>1738</v>
      </c>
      <c r="G2584" s="12" t="s">
        <v>1739</v>
      </c>
      <c r="H2584" s="12" t="s">
        <v>1720</v>
      </c>
      <c r="I2584" s="12" t="s">
        <v>3232</v>
      </c>
      <c r="J2584" s="12">
        <v>0</v>
      </c>
      <c r="L2584" s="12" t="s">
        <v>3216</v>
      </c>
      <c r="M2584" s="12" t="s">
        <v>3118</v>
      </c>
    </row>
    <row r="2585" spans="1:13" x14ac:dyDescent="0.25">
      <c r="A2585" s="12">
        <v>20883</v>
      </c>
      <c r="B2585" s="12" t="s">
        <v>2057</v>
      </c>
      <c r="C2585" s="12" t="s">
        <v>59</v>
      </c>
      <c r="D2585" s="12" t="s">
        <v>1722</v>
      </c>
      <c r="E2585" s="12" t="s">
        <v>3211</v>
      </c>
      <c r="F2585" s="12" t="s">
        <v>1851</v>
      </c>
      <c r="G2585" s="12" t="s">
        <v>1852</v>
      </c>
      <c r="H2585" s="12" t="s">
        <v>1720</v>
      </c>
      <c r="I2585" s="12" t="s">
        <v>3116</v>
      </c>
      <c r="J2585" s="12">
        <v>0</v>
      </c>
      <c r="L2585" s="12" t="s">
        <v>3524</v>
      </c>
      <c r="M2585" s="12" t="s">
        <v>3118</v>
      </c>
    </row>
    <row r="2586" spans="1:13" x14ac:dyDescent="0.25">
      <c r="A2586" s="12">
        <v>20893</v>
      </c>
      <c r="B2586" s="12" t="s">
        <v>581</v>
      </c>
      <c r="C2586" s="12" t="s">
        <v>59</v>
      </c>
      <c r="D2586" s="12" t="s">
        <v>1722</v>
      </c>
      <c r="E2586" s="12" t="s">
        <v>3190</v>
      </c>
      <c r="F2586" s="12" t="s">
        <v>1738</v>
      </c>
      <c r="G2586" s="12" t="s">
        <v>1739</v>
      </c>
      <c r="H2586" s="12" t="s">
        <v>1720</v>
      </c>
      <c r="I2586" s="12" t="s">
        <v>3232</v>
      </c>
      <c r="J2586" s="12">
        <v>0</v>
      </c>
      <c r="L2586" s="12" t="s">
        <v>5491</v>
      </c>
      <c r="M2586" s="12" t="s">
        <v>3118</v>
      </c>
    </row>
    <row r="2587" spans="1:13" x14ac:dyDescent="0.25">
      <c r="A2587" s="12">
        <v>57504</v>
      </c>
      <c r="B2587" s="12" t="s">
        <v>1879</v>
      </c>
      <c r="C2587" s="12" t="s">
        <v>59</v>
      </c>
      <c r="D2587" s="12" t="s">
        <v>1722</v>
      </c>
      <c r="E2587" s="12" t="s">
        <v>4005</v>
      </c>
      <c r="F2587" s="12" t="s">
        <v>1775</v>
      </c>
      <c r="G2587" s="12" t="s">
        <v>1743</v>
      </c>
      <c r="H2587" s="12" t="s">
        <v>1720</v>
      </c>
      <c r="I2587" s="12" t="s">
        <v>3351</v>
      </c>
      <c r="J2587" s="12">
        <v>0</v>
      </c>
      <c r="L2587" s="12" t="s">
        <v>3216</v>
      </c>
      <c r="M2587" s="12" t="s">
        <v>3118</v>
      </c>
    </row>
    <row r="2588" spans="1:13" x14ac:dyDescent="0.25">
      <c r="A2588" s="12">
        <v>20878</v>
      </c>
      <c r="B2588" s="12" t="s">
        <v>2495</v>
      </c>
      <c r="C2588" s="12" t="s">
        <v>59</v>
      </c>
      <c r="D2588" s="12" t="s">
        <v>1722</v>
      </c>
      <c r="E2588" s="12" t="s">
        <v>3282</v>
      </c>
      <c r="F2588" s="12" t="s">
        <v>1877</v>
      </c>
      <c r="G2588" s="12" t="s">
        <v>1878</v>
      </c>
      <c r="H2588" s="12" t="s">
        <v>1756</v>
      </c>
      <c r="I2588" s="12" t="s">
        <v>3116</v>
      </c>
      <c r="J2588" s="12">
        <v>0</v>
      </c>
      <c r="L2588" s="12" t="s">
        <v>5492</v>
      </c>
      <c r="M2588" s="12" t="s">
        <v>5493</v>
      </c>
    </row>
    <row r="2589" spans="1:13" x14ac:dyDescent="0.25">
      <c r="A2589" s="12">
        <v>47919</v>
      </c>
      <c r="B2589" s="12" t="s">
        <v>582</v>
      </c>
      <c r="C2589" s="12" t="s">
        <v>84</v>
      </c>
      <c r="D2589" s="12" t="s">
        <v>1722</v>
      </c>
      <c r="E2589" s="12" t="s">
        <v>3168</v>
      </c>
      <c r="F2589" s="12" t="s">
        <v>1728</v>
      </c>
      <c r="G2589" s="12" t="s">
        <v>1729</v>
      </c>
      <c r="H2589" s="12" t="s">
        <v>1720</v>
      </c>
      <c r="I2589" s="12" t="s">
        <v>3116</v>
      </c>
      <c r="J2589" s="12">
        <v>0</v>
      </c>
      <c r="L2589" s="12" t="s">
        <v>5494</v>
      </c>
      <c r="M2589" s="12" t="s">
        <v>3118</v>
      </c>
    </row>
    <row r="2590" spans="1:13" x14ac:dyDescent="0.25">
      <c r="A2590" s="12">
        <v>828877</v>
      </c>
      <c r="B2590" s="12" t="s">
        <v>5495</v>
      </c>
      <c r="C2590" s="12" t="s">
        <v>84</v>
      </c>
      <c r="D2590" s="12" t="s">
        <v>1722</v>
      </c>
      <c r="E2590" s="12" t="s">
        <v>3227</v>
      </c>
      <c r="F2590" s="12" t="s">
        <v>1749</v>
      </c>
      <c r="G2590" s="12" t="s">
        <v>1746</v>
      </c>
      <c r="H2590" s="12" t="s">
        <v>1720</v>
      </c>
      <c r="I2590" s="12" t="s">
        <v>3116</v>
      </c>
      <c r="J2590" s="12">
        <v>0</v>
      </c>
      <c r="L2590" s="12" t="s">
        <v>3144</v>
      </c>
      <c r="M2590" s="12" t="s">
        <v>3118</v>
      </c>
    </row>
    <row r="2591" spans="1:13" x14ac:dyDescent="0.25">
      <c r="A2591" s="12">
        <v>21160</v>
      </c>
      <c r="B2591" s="12" t="s">
        <v>688</v>
      </c>
      <c r="C2591" s="12" t="s">
        <v>208</v>
      </c>
      <c r="D2591" s="12" t="s">
        <v>1722</v>
      </c>
      <c r="E2591" s="12" t="s">
        <v>3128</v>
      </c>
      <c r="F2591" s="12" t="s">
        <v>1815</v>
      </c>
      <c r="G2591" s="12" t="s">
        <v>1816</v>
      </c>
      <c r="H2591" s="12" t="s">
        <v>1725</v>
      </c>
      <c r="I2591" s="12" t="s">
        <v>3116</v>
      </c>
      <c r="J2591" s="12">
        <v>0</v>
      </c>
      <c r="L2591" s="12" t="s">
        <v>3237</v>
      </c>
      <c r="M2591" s="12" t="s">
        <v>3118</v>
      </c>
    </row>
    <row r="2592" spans="1:13" x14ac:dyDescent="0.25">
      <c r="A2592" s="12">
        <v>20928</v>
      </c>
      <c r="B2592" s="12" t="s">
        <v>1544</v>
      </c>
      <c r="C2592" s="12" t="s">
        <v>148</v>
      </c>
      <c r="D2592" s="12" t="s">
        <v>1722</v>
      </c>
      <c r="E2592" s="12" t="s">
        <v>3128</v>
      </c>
      <c r="F2592" s="12" t="s">
        <v>1985</v>
      </c>
      <c r="G2592" s="12" t="s">
        <v>1762</v>
      </c>
      <c r="H2592" s="12" t="s">
        <v>1782</v>
      </c>
      <c r="I2592" s="12" t="s">
        <v>1762</v>
      </c>
      <c r="J2592" s="12">
        <v>0</v>
      </c>
      <c r="L2592" s="12" t="s">
        <v>5496</v>
      </c>
      <c r="M2592" s="12" t="s">
        <v>5497</v>
      </c>
    </row>
    <row r="2593" spans="1:13" x14ac:dyDescent="0.25">
      <c r="A2593" s="12">
        <v>61981</v>
      </c>
      <c r="B2593" s="12" t="s">
        <v>5498</v>
      </c>
      <c r="C2593" s="12" t="s">
        <v>59</v>
      </c>
      <c r="D2593" s="12" t="s">
        <v>1722</v>
      </c>
      <c r="E2593" s="12" t="s">
        <v>3282</v>
      </c>
      <c r="F2593" s="12" t="s">
        <v>1728</v>
      </c>
      <c r="G2593" s="12" t="s">
        <v>1729</v>
      </c>
      <c r="H2593" s="12" t="s">
        <v>1720</v>
      </c>
      <c r="I2593" s="12" t="s">
        <v>3116</v>
      </c>
      <c r="J2593" s="12">
        <v>0</v>
      </c>
      <c r="L2593" s="12" t="s">
        <v>3182</v>
      </c>
      <c r="M2593" s="12" t="s">
        <v>3118</v>
      </c>
    </row>
    <row r="2594" spans="1:13" x14ac:dyDescent="0.25">
      <c r="A2594" s="12">
        <v>20926</v>
      </c>
      <c r="B2594" s="12" t="s">
        <v>1545</v>
      </c>
      <c r="C2594" s="12" t="s">
        <v>59</v>
      </c>
      <c r="D2594" s="12" t="s">
        <v>1722</v>
      </c>
      <c r="E2594" s="12" t="s">
        <v>3211</v>
      </c>
      <c r="F2594" s="12" t="s">
        <v>1749</v>
      </c>
      <c r="G2594" s="12" t="s">
        <v>1746</v>
      </c>
      <c r="H2594" s="12" t="s">
        <v>1720</v>
      </c>
      <c r="I2594" s="12" t="s">
        <v>3116</v>
      </c>
      <c r="J2594" s="12">
        <v>0</v>
      </c>
      <c r="L2594" s="12" t="s">
        <v>3117</v>
      </c>
      <c r="M2594" s="12" t="s">
        <v>3118</v>
      </c>
    </row>
    <row r="2595" spans="1:13" x14ac:dyDescent="0.25">
      <c r="A2595" s="12">
        <v>20936</v>
      </c>
      <c r="B2595" s="12" t="s">
        <v>2053</v>
      </c>
      <c r="C2595" s="12" t="s">
        <v>252</v>
      </c>
      <c r="D2595" s="12" t="s">
        <v>1722</v>
      </c>
      <c r="E2595" s="12" t="s">
        <v>3146</v>
      </c>
      <c r="F2595" s="12" t="s">
        <v>1815</v>
      </c>
      <c r="G2595" s="12" t="s">
        <v>1816</v>
      </c>
      <c r="H2595" s="12" t="s">
        <v>1725</v>
      </c>
      <c r="I2595" s="12" t="s">
        <v>3116</v>
      </c>
      <c r="J2595" s="12">
        <v>0</v>
      </c>
      <c r="L2595" s="12" t="s">
        <v>4039</v>
      </c>
      <c r="M2595" s="12" t="s">
        <v>3118</v>
      </c>
    </row>
    <row r="2596" spans="1:13" x14ac:dyDescent="0.25">
      <c r="A2596" s="12">
        <v>22539</v>
      </c>
      <c r="B2596" s="12" t="s">
        <v>5499</v>
      </c>
      <c r="C2596" s="12" t="s">
        <v>65</v>
      </c>
      <c r="D2596" s="12" t="s">
        <v>1722</v>
      </c>
      <c r="E2596" s="12" t="s">
        <v>3128</v>
      </c>
      <c r="F2596" s="12" t="s">
        <v>1871</v>
      </c>
      <c r="G2596" s="12" t="s">
        <v>1765</v>
      </c>
      <c r="H2596" s="12" t="s">
        <v>1764</v>
      </c>
      <c r="I2596" s="12" t="s">
        <v>3116</v>
      </c>
      <c r="J2596" s="12">
        <v>0</v>
      </c>
      <c r="L2596" s="12" t="s">
        <v>3117</v>
      </c>
      <c r="M2596" s="12" t="s">
        <v>3118</v>
      </c>
    </row>
    <row r="2597" spans="1:13" x14ac:dyDescent="0.25">
      <c r="A2597" s="12">
        <v>20945</v>
      </c>
      <c r="B2597" s="12" t="s">
        <v>583</v>
      </c>
      <c r="C2597" s="12" t="s">
        <v>59</v>
      </c>
      <c r="D2597" s="12" t="s">
        <v>1722</v>
      </c>
      <c r="E2597" s="12" t="s">
        <v>3172</v>
      </c>
      <c r="F2597" s="12" t="s">
        <v>1749</v>
      </c>
      <c r="G2597" s="12" t="s">
        <v>1746</v>
      </c>
      <c r="H2597" s="12" t="s">
        <v>1720</v>
      </c>
      <c r="I2597" s="12" t="s">
        <v>3116</v>
      </c>
      <c r="J2597" s="12">
        <v>0</v>
      </c>
      <c r="L2597" s="12" t="s">
        <v>3382</v>
      </c>
      <c r="M2597" s="12" t="s">
        <v>3118</v>
      </c>
    </row>
    <row r="2598" spans="1:13" x14ac:dyDescent="0.25">
      <c r="A2598" s="12">
        <v>31324</v>
      </c>
      <c r="B2598" s="12" t="s">
        <v>584</v>
      </c>
      <c r="C2598" s="12" t="s">
        <v>92</v>
      </c>
      <c r="D2598" s="12" t="s">
        <v>1722</v>
      </c>
      <c r="E2598" s="12" t="s">
        <v>3276</v>
      </c>
      <c r="F2598" s="12" t="s">
        <v>1821</v>
      </c>
      <c r="G2598" s="12" t="s">
        <v>1823</v>
      </c>
      <c r="H2598" s="12" t="s">
        <v>1822</v>
      </c>
      <c r="I2598" s="12" t="s">
        <v>3116</v>
      </c>
      <c r="J2598" s="12">
        <v>0</v>
      </c>
      <c r="L2598" s="12" t="s">
        <v>5500</v>
      </c>
      <c r="M2598" s="12" t="s">
        <v>5501</v>
      </c>
    </row>
    <row r="2599" spans="1:13" x14ac:dyDescent="0.25">
      <c r="A2599" s="12">
        <v>51409</v>
      </c>
      <c r="B2599" s="12" t="s">
        <v>2670</v>
      </c>
      <c r="C2599" s="12" t="s">
        <v>27</v>
      </c>
      <c r="D2599" s="12" t="s">
        <v>1722</v>
      </c>
      <c r="E2599" s="12" t="s">
        <v>3375</v>
      </c>
      <c r="F2599" s="12" t="s">
        <v>1794</v>
      </c>
      <c r="G2599" s="12" t="s">
        <v>1792</v>
      </c>
      <c r="H2599" s="12" t="s">
        <v>1822</v>
      </c>
      <c r="I2599" s="12" t="s">
        <v>3116</v>
      </c>
      <c r="J2599" s="12">
        <v>0</v>
      </c>
      <c r="L2599" s="12" t="s">
        <v>3182</v>
      </c>
      <c r="M2599" s="12" t="s">
        <v>3118</v>
      </c>
    </row>
    <row r="2600" spans="1:13" x14ac:dyDescent="0.25">
      <c r="A2600" s="12">
        <v>56933</v>
      </c>
      <c r="B2600" s="12" t="s">
        <v>1547</v>
      </c>
      <c r="C2600" s="12" t="s">
        <v>84</v>
      </c>
      <c r="D2600" s="12" t="s">
        <v>1722</v>
      </c>
      <c r="E2600" s="12" t="s">
        <v>3276</v>
      </c>
      <c r="F2600" s="12" t="s">
        <v>1737</v>
      </c>
      <c r="G2600" s="12" t="s">
        <v>1721</v>
      </c>
      <c r="H2600" s="12" t="s">
        <v>1720</v>
      </c>
      <c r="I2600" s="12" t="s">
        <v>3116</v>
      </c>
      <c r="J2600" s="12">
        <v>0</v>
      </c>
      <c r="L2600" s="12" t="s">
        <v>3182</v>
      </c>
      <c r="M2600" s="12" t="s">
        <v>3118</v>
      </c>
    </row>
    <row r="2601" spans="1:13" x14ac:dyDescent="0.25">
      <c r="A2601" s="12">
        <v>20917</v>
      </c>
      <c r="B2601" s="12" t="s">
        <v>585</v>
      </c>
      <c r="C2601" s="12" t="s">
        <v>27</v>
      </c>
      <c r="D2601" s="12" t="s">
        <v>1722</v>
      </c>
      <c r="E2601" s="12" t="s">
        <v>3128</v>
      </c>
      <c r="F2601" s="12" t="s">
        <v>2054</v>
      </c>
      <c r="G2601" s="12" t="s">
        <v>2056</v>
      </c>
      <c r="H2601" s="12" t="s">
        <v>2055</v>
      </c>
      <c r="I2601" s="12" t="s">
        <v>3116</v>
      </c>
      <c r="J2601" s="12">
        <v>0</v>
      </c>
      <c r="L2601" s="12" t="s">
        <v>3117</v>
      </c>
      <c r="M2601" s="12" t="s">
        <v>3118</v>
      </c>
    </row>
    <row r="2602" spans="1:13" x14ac:dyDescent="0.25">
      <c r="A2602" s="12">
        <v>53647</v>
      </c>
      <c r="B2602" s="12" t="s">
        <v>1549</v>
      </c>
      <c r="C2602" s="12" t="s">
        <v>31</v>
      </c>
      <c r="D2602" s="12" t="s">
        <v>1722</v>
      </c>
      <c r="E2602" s="12" t="s">
        <v>3146</v>
      </c>
      <c r="F2602" s="12" t="s">
        <v>1821</v>
      </c>
      <c r="G2602" s="12" t="s">
        <v>1823</v>
      </c>
      <c r="H2602" s="12" t="s">
        <v>1822</v>
      </c>
      <c r="I2602" s="12" t="s">
        <v>3116</v>
      </c>
      <c r="J2602" s="12">
        <v>0</v>
      </c>
      <c r="L2602" s="12" t="s">
        <v>3117</v>
      </c>
      <c r="M2602" s="12" t="s">
        <v>3118</v>
      </c>
    </row>
    <row r="2603" spans="1:13" x14ac:dyDescent="0.25">
      <c r="A2603" s="12">
        <v>33241</v>
      </c>
      <c r="B2603" s="12" t="s">
        <v>586</v>
      </c>
      <c r="C2603" s="12" t="s">
        <v>27</v>
      </c>
      <c r="D2603" s="12" t="s">
        <v>1722</v>
      </c>
      <c r="E2603" s="12" t="s">
        <v>3642</v>
      </c>
      <c r="F2603" s="12" t="s">
        <v>2000</v>
      </c>
      <c r="G2603" s="12" t="s">
        <v>1792</v>
      </c>
      <c r="H2603" s="12" t="s">
        <v>1822</v>
      </c>
      <c r="I2603" s="12" t="s">
        <v>3116</v>
      </c>
      <c r="J2603" s="12">
        <v>0</v>
      </c>
      <c r="L2603" s="12" t="s">
        <v>3117</v>
      </c>
      <c r="M2603" s="12" t="s">
        <v>3118</v>
      </c>
    </row>
    <row r="2604" spans="1:13" x14ac:dyDescent="0.25">
      <c r="A2604" s="12">
        <v>52876</v>
      </c>
      <c r="B2604" s="12" t="s">
        <v>5502</v>
      </c>
      <c r="C2604" s="12" t="s">
        <v>252</v>
      </c>
      <c r="D2604" s="12" t="s">
        <v>1722</v>
      </c>
      <c r="E2604" s="12" t="s">
        <v>3115</v>
      </c>
      <c r="F2604" s="12" t="s">
        <v>1759</v>
      </c>
      <c r="G2604" s="12" t="s">
        <v>1760</v>
      </c>
      <c r="H2604" s="12" t="s">
        <v>1753</v>
      </c>
      <c r="I2604" s="12" t="s">
        <v>3116</v>
      </c>
      <c r="J2604" s="12">
        <v>0</v>
      </c>
      <c r="M2604" s="12" t="s">
        <v>3118</v>
      </c>
    </row>
    <row r="2605" spans="1:13" x14ac:dyDescent="0.25">
      <c r="A2605" s="12">
        <v>51245</v>
      </c>
      <c r="B2605" s="12" t="s">
        <v>1927</v>
      </c>
      <c r="C2605" s="12" t="s">
        <v>172</v>
      </c>
      <c r="D2605" s="12" t="s">
        <v>1722</v>
      </c>
      <c r="E2605" s="12" t="s">
        <v>3458</v>
      </c>
      <c r="F2605" s="12" t="s">
        <v>1761</v>
      </c>
      <c r="G2605" s="12" t="s">
        <v>1762</v>
      </c>
      <c r="H2605" s="12" t="s">
        <v>1782</v>
      </c>
      <c r="I2605" s="12" t="s">
        <v>1762</v>
      </c>
      <c r="J2605" s="12">
        <v>0</v>
      </c>
      <c r="L2605" s="12" t="s">
        <v>3842</v>
      </c>
      <c r="M2605" s="12" t="s">
        <v>3118</v>
      </c>
    </row>
    <row r="2606" spans="1:13" x14ac:dyDescent="0.25">
      <c r="A2606" s="12">
        <v>22194</v>
      </c>
      <c r="B2606" s="12" t="s">
        <v>587</v>
      </c>
      <c r="C2606" s="12" t="s">
        <v>59</v>
      </c>
      <c r="D2606" s="12" t="s">
        <v>1722</v>
      </c>
      <c r="E2606" s="12" t="s">
        <v>3458</v>
      </c>
      <c r="F2606" s="12" t="s">
        <v>1807</v>
      </c>
      <c r="G2606" s="12" t="s">
        <v>1762</v>
      </c>
      <c r="H2606" s="12" t="s">
        <v>1782</v>
      </c>
      <c r="I2606" s="12" t="s">
        <v>1762</v>
      </c>
      <c r="J2606" s="12">
        <v>0</v>
      </c>
      <c r="L2606" s="12" t="s">
        <v>3464</v>
      </c>
      <c r="M2606" s="12" t="s">
        <v>3118</v>
      </c>
    </row>
    <row r="2607" spans="1:13" x14ac:dyDescent="0.25">
      <c r="A2607" s="12">
        <v>73401</v>
      </c>
      <c r="B2607" s="12" t="s">
        <v>5503</v>
      </c>
      <c r="C2607" s="12" t="s">
        <v>84</v>
      </c>
      <c r="D2607" s="12" t="s">
        <v>1722</v>
      </c>
      <c r="E2607" s="12" t="s">
        <v>3115</v>
      </c>
      <c r="F2607" s="12" t="s">
        <v>1735</v>
      </c>
      <c r="G2607" s="12" t="s">
        <v>1721</v>
      </c>
      <c r="H2607" s="12" t="s">
        <v>1720</v>
      </c>
      <c r="I2607" s="12" t="s">
        <v>3116</v>
      </c>
      <c r="J2607" s="12">
        <v>0</v>
      </c>
      <c r="L2607" s="12" t="s">
        <v>3182</v>
      </c>
      <c r="M2607" s="12" t="s">
        <v>3118</v>
      </c>
    </row>
    <row r="2608" spans="1:13" x14ac:dyDescent="0.25">
      <c r="A2608" s="12">
        <v>828871</v>
      </c>
      <c r="B2608" s="12" t="s">
        <v>5504</v>
      </c>
      <c r="C2608" s="12" t="s">
        <v>84</v>
      </c>
      <c r="D2608" s="12" t="s">
        <v>1722</v>
      </c>
      <c r="E2608" s="12" t="s">
        <v>3369</v>
      </c>
      <c r="F2608" s="12" t="s">
        <v>1735</v>
      </c>
      <c r="G2608" s="12" t="s">
        <v>1721</v>
      </c>
      <c r="H2608" s="12" t="s">
        <v>1720</v>
      </c>
      <c r="I2608" s="12" t="s">
        <v>3116</v>
      </c>
      <c r="J2608" s="12">
        <v>0</v>
      </c>
      <c r="L2608" s="12" t="s">
        <v>3182</v>
      </c>
      <c r="M2608" s="12" t="s">
        <v>3118</v>
      </c>
    </row>
    <row r="2609" spans="1:13" x14ac:dyDescent="0.25">
      <c r="A2609" s="12">
        <v>828838</v>
      </c>
      <c r="B2609" s="12" t="s">
        <v>1551</v>
      </c>
      <c r="C2609" s="12" t="s">
        <v>84</v>
      </c>
      <c r="D2609" s="12" t="s">
        <v>1722</v>
      </c>
      <c r="E2609" s="12" t="s">
        <v>3128</v>
      </c>
      <c r="F2609" s="12" t="s">
        <v>1735</v>
      </c>
      <c r="G2609" s="12" t="s">
        <v>1721</v>
      </c>
      <c r="H2609" s="12" t="s">
        <v>1720</v>
      </c>
      <c r="I2609" s="12" t="s">
        <v>3116</v>
      </c>
      <c r="J2609" s="12">
        <v>0</v>
      </c>
      <c r="M2609" s="12" t="s">
        <v>3118</v>
      </c>
    </row>
    <row r="2610" spans="1:13" x14ac:dyDescent="0.25">
      <c r="A2610" s="12">
        <v>828454</v>
      </c>
      <c r="B2610" s="12" t="s">
        <v>588</v>
      </c>
      <c r="C2610" s="12" t="s">
        <v>84</v>
      </c>
      <c r="D2610" s="12" t="s">
        <v>1722</v>
      </c>
      <c r="E2610" s="12" t="s">
        <v>3166</v>
      </c>
      <c r="F2610" s="12" t="s">
        <v>1728</v>
      </c>
      <c r="G2610" s="12" t="s">
        <v>1729</v>
      </c>
      <c r="H2610" s="12" t="s">
        <v>1720</v>
      </c>
      <c r="I2610" s="12" t="s">
        <v>3116</v>
      </c>
      <c r="J2610" s="12">
        <v>0</v>
      </c>
      <c r="L2610" s="12" t="s">
        <v>3182</v>
      </c>
      <c r="M2610" s="12" t="s">
        <v>3118</v>
      </c>
    </row>
    <row r="2611" spans="1:13" x14ac:dyDescent="0.25">
      <c r="A2611" s="12">
        <v>73406</v>
      </c>
      <c r="B2611" s="12" t="s">
        <v>5505</v>
      </c>
      <c r="C2611" s="12" t="s">
        <v>84</v>
      </c>
      <c r="D2611" s="12" t="s">
        <v>1722</v>
      </c>
      <c r="E2611" s="12" t="s">
        <v>3143</v>
      </c>
      <c r="F2611" s="12" t="s">
        <v>1735</v>
      </c>
      <c r="G2611" s="12" t="s">
        <v>1721</v>
      </c>
      <c r="H2611" s="12" t="s">
        <v>1720</v>
      </c>
      <c r="I2611" s="12" t="s">
        <v>3116</v>
      </c>
      <c r="J2611" s="12">
        <v>0</v>
      </c>
      <c r="L2611" s="12" t="s">
        <v>3182</v>
      </c>
      <c r="M2611" s="12" t="s">
        <v>3118</v>
      </c>
    </row>
    <row r="2612" spans="1:13" x14ac:dyDescent="0.25">
      <c r="A2612" s="12">
        <v>70116</v>
      </c>
      <c r="B2612" s="12" t="s">
        <v>5506</v>
      </c>
      <c r="C2612" s="12" t="s">
        <v>84</v>
      </c>
      <c r="D2612" s="12" t="s">
        <v>1722</v>
      </c>
      <c r="E2612" s="12" t="s">
        <v>3282</v>
      </c>
      <c r="F2612" s="12" t="s">
        <v>1759</v>
      </c>
      <c r="G2612" s="12" t="s">
        <v>1760</v>
      </c>
      <c r="H2612" s="12" t="s">
        <v>1753</v>
      </c>
      <c r="I2612" s="12" t="s">
        <v>3116</v>
      </c>
      <c r="J2612" s="12">
        <v>0</v>
      </c>
      <c r="L2612" s="12" t="s">
        <v>3122</v>
      </c>
      <c r="M2612" s="12" t="s">
        <v>3118</v>
      </c>
    </row>
    <row r="2613" spans="1:13" x14ac:dyDescent="0.25">
      <c r="A2613" s="12">
        <v>56935</v>
      </c>
      <c r="B2613" s="12" t="s">
        <v>5507</v>
      </c>
      <c r="C2613" s="12" t="s">
        <v>84</v>
      </c>
      <c r="D2613" s="12" t="s">
        <v>1722</v>
      </c>
      <c r="E2613" s="12" t="s">
        <v>3125</v>
      </c>
      <c r="F2613" s="12" t="s">
        <v>1735</v>
      </c>
      <c r="G2613" s="12" t="s">
        <v>1721</v>
      </c>
      <c r="H2613" s="12" t="s">
        <v>1720</v>
      </c>
      <c r="I2613" s="12" t="s">
        <v>3116</v>
      </c>
      <c r="J2613" s="12">
        <v>0</v>
      </c>
      <c r="L2613" s="12" t="s">
        <v>5508</v>
      </c>
      <c r="M2613" s="12" t="s">
        <v>3118</v>
      </c>
    </row>
    <row r="2614" spans="1:13" x14ac:dyDescent="0.25">
      <c r="A2614" s="12">
        <v>52397</v>
      </c>
      <c r="B2614" s="12" t="s">
        <v>5509</v>
      </c>
      <c r="C2614" s="12" t="s">
        <v>84</v>
      </c>
      <c r="D2614" s="12" t="s">
        <v>1722</v>
      </c>
      <c r="E2614" s="12" t="s">
        <v>3128</v>
      </c>
      <c r="F2614" s="12" t="s">
        <v>1738</v>
      </c>
      <c r="G2614" s="12" t="s">
        <v>1739</v>
      </c>
      <c r="H2614" s="12" t="s">
        <v>1720</v>
      </c>
      <c r="I2614" s="12" t="s">
        <v>3232</v>
      </c>
      <c r="J2614" s="12">
        <v>0</v>
      </c>
      <c r="L2614" s="12" t="s">
        <v>4218</v>
      </c>
      <c r="M2614" s="12" t="s">
        <v>3118</v>
      </c>
    </row>
    <row r="2615" spans="1:13" x14ac:dyDescent="0.25">
      <c r="A2615" s="12">
        <v>62318</v>
      </c>
      <c r="B2615" s="12" t="s">
        <v>1840</v>
      </c>
      <c r="C2615" s="12" t="s">
        <v>84</v>
      </c>
      <c r="D2615" s="12" t="s">
        <v>1722</v>
      </c>
      <c r="E2615" s="12" t="s">
        <v>3271</v>
      </c>
      <c r="F2615" s="12" t="s">
        <v>1735</v>
      </c>
      <c r="G2615" s="12" t="s">
        <v>1721</v>
      </c>
      <c r="H2615" s="12" t="s">
        <v>1720</v>
      </c>
      <c r="I2615" s="12" t="s">
        <v>3116</v>
      </c>
      <c r="J2615" s="12">
        <v>0</v>
      </c>
      <c r="L2615" s="12" t="s">
        <v>3182</v>
      </c>
      <c r="M2615" s="12" t="s">
        <v>3118</v>
      </c>
    </row>
    <row r="2616" spans="1:13" x14ac:dyDescent="0.25">
      <c r="A2616" s="12">
        <v>62319</v>
      </c>
      <c r="B2616" s="12" t="s">
        <v>1839</v>
      </c>
      <c r="C2616" s="12" t="s">
        <v>84</v>
      </c>
      <c r="D2616" s="12" t="s">
        <v>1722</v>
      </c>
      <c r="E2616" s="12" t="s">
        <v>3146</v>
      </c>
      <c r="F2616" s="12" t="s">
        <v>1735</v>
      </c>
      <c r="G2616" s="12" t="s">
        <v>1721</v>
      </c>
      <c r="H2616" s="12" t="s">
        <v>1720</v>
      </c>
      <c r="I2616" s="12" t="s">
        <v>3116</v>
      </c>
      <c r="J2616" s="12">
        <v>0</v>
      </c>
      <c r="L2616" s="12" t="s">
        <v>3182</v>
      </c>
      <c r="M2616" s="12" t="s">
        <v>3118</v>
      </c>
    </row>
    <row r="2617" spans="1:13" x14ac:dyDescent="0.25">
      <c r="A2617" s="12">
        <v>56048</v>
      </c>
      <c r="B2617" s="12" t="s">
        <v>1553</v>
      </c>
      <c r="C2617" s="12" t="s">
        <v>84</v>
      </c>
      <c r="D2617" s="12" t="s">
        <v>1722</v>
      </c>
      <c r="E2617" s="12" t="s">
        <v>3907</v>
      </c>
      <c r="F2617" s="12" t="s">
        <v>1728</v>
      </c>
      <c r="G2617" s="12" t="s">
        <v>1729</v>
      </c>
      <c r="H2617" s="12" t="s">
        <v>1720</v>
      </c>
      <c r="I2617" s="12" t="s">
        <v>3116</v>
      </c>
      <c r="J2617" s="12">
        <v>0</v>
      </c>
      <c r="L2617" s="12" t="s">
        <v>5510</v>
      </c>
      <c r="M2617" s="12" t="s">
        <v>3118</v>
      </c>
    </row>
    <row r="2618" spans="1:13" x14ac:dyDescent="0.25">
      <c r="A2618" s="12">
        <v>45020</v>
      </c>
      <c r="B2618" s="12" t="s">
        <v>5511</v>
      </c>
      <c r="C2618" s="12" t="s">
        <v>78</v>
      </c>
      <c r="D2618" s="12" t="s">
        <v>1722</v>
      </c>
      <c r="E2618" s="12" t="s">
        <v>3128</v>
      </c>
      <c r="F2618" s="12" t="s">
        <v>1771</v>
      </c>
      <c r="G2618" s="12" t="s">
        <v>1721</v>
      </c>
      <c r="H2618" s="12" t="s">
        <v>1720</v>
      </c>
      <c r="I2618" s="12" t="s">
        <v>3116</v>
      </c>
      <c r="J2618" s="12">
        <v>0</v>
      </c>
      <c r="L2618" s="12" t="s">
        <v>3122</v>
      </c>
      <c r="M2618" s="12" t="s">
        <v>3118</v>
      </c>
    </row>
    <row r="2619" spans="1:13" x14ac:dyDescent="0.25">
      <c r="A2619" s="12">
        <v>51157</v>
      </c>
      <c r="B2619" s="12" t="s">
        <v>1928</v>
      </c>
      <c r="C2619" s="12" t="s">
        <v>84</v>
      </c>
      <c r="D2619" s="12" t="s">
        <v>1722</v>
      </c>
      <c r="E2619" s="12" t="s">
        <v>3139</v>
      </c>
      <c r="F2619" s="12" t="s">
        <v>1771</v>
      </c>
      <c r="G2619" s="12" t="s">
        <v>1721</v>
      </c>
      <c r="H2619" s="12" t="s">
        <v>1720</v>
      </c>
      <c r="I2619" s="12" t="s">
        <v>3116</v>
      </c>
      <c r="J2619" s="12">
        <v>0</v>
      </c>
      <c r="L2619" s="12" t="s">
        <v>5512</v>
      </c>
      <c r="M2619" s="12" t="s">
        <v>5513</v>
      </c>
    </row>
    <row r="2620" spans="1:13" x14ac:dyDescent="0.25">
      <c r="A2620" s="12">
        <v>31334</v>
      </c>
      <c r="B2620" s="12" t="s">
        <v>2012</v>
      </c>
      <c r="C2620" s="12" t="s">
        <v>92</v>
      </c>
      <c r="D2620" s="12" t="s">
        <v>1722</v>
      </c>
      <c r="E2620" s="12" t="s">
        <v>3181</v>
      </c>
      <c r="F2620" s="12" t="s">
        <v>2011</v>
      </c>
      <c r="G2620" s="12" t="s">
        <v>1975</v>
      </c>
      <c r="H2620" s="12" t="s">
        <v>1782</v>
      </c>
      <c r="I2620" s="12" t="s">
        <v>3116</v>
      </c>
      <c r="J2620" s="12">
        <v>0</v>
      </c>
      <c r="L2620" s="12" t="s">
        <v>5514</v>
      </c>
      <c r="M2620" s="12" t="s">
        <v>5515</v>
      </c>
    </row>
    <row r="2621" spans="1:13" x14ac:dyDescent="0.25">
      <c r="A2621" s="12">
        <v>47483</v>
      </c>
      <c r="B2621" s="12" t="s">
        <v>1554</v>
      </c>
      <c r="C2621" s="12" t="s">
        <v>109</v>
      </c>
      <c r="D2621" s="12" t="s">
        <v>1722</v>
      </c>
      <c r="E2621" s="12" t="s">
        <v>3249</v>
      </c>
      <c r="F2621" s="12" t="s">
        <v>1755</v>
      </c>
      <c r="G2621" s="12" t="s">
        <v>1757</v>
      </c>
      <c r="H2621" s="12" t="s">
        <v>1756</v>
      </c>
      <c r="I2621" s="12" t="s">
        <v>3129</v>
      </c>
      <c r="J2621" s="12">
        <v>0</v>
      </c>
      <c r="L2621" s="12" t="s">
        <v>5516</v>
      </c>
      <c r="M2621" s="12" t="s">
        <v>5517</v>
      </c>
    </row>
    <row r="2622" spans="1:13" x14ac:dyDescent="0.25">
      <c r="A2622" s="12">
        <v>21063</v>
      </c>
      <c r="B2622" s="12" t="s">
        <v>589</v>
      </c>
      <c r="C2622" s="12" t="s">
        <v>27</v>
      </c>
      <c r="D2622" s="12" t="s">
        <v>1722</v>
      </c>
      <c r="E2622" s="12" t="s">
        <v>3143</v>
      </c>
      <c r="F2622" s="12" t="s">
        <v>1752</v>
      </c>
      <c r="G2622" s="12" t="s">
        <v>1754</v>
      </c>
      <c r="H2622" s="12" t="s">
        <v>1753</v>
      </c>
      <c r="I2622" s="12" t="s">
        <v>3116</v>
      </c>
      <c r="J2622" s="12">
        <v>0</v>
      </c>
      <c r="L2622" s="12" t="s">
        <v>3117</v>
      </c>
      <c r="M2622" s="12" t="s">
        <v>3118</v>
      </c>
    </row>
    <row r="2623" spans="1:13" x14ac:dyDescent="0.25">
      <c r="A2623" s="12">
        <v>34421</v>
      </c>
      <c r="B2623" s="12" t="s">
        <v>5518</v>
      </c>
      <c r="C2623" s="12" t="s">
        <v>84</v>
      </c>
      <c r="D2623" s="12" t="s">
        <v>1722</v>
      </c>
      <c r="E2623" s="12" t="s">
        <v>3159</v>
      </c>
      <c r="F2623" s="12" t="s">
        <v>1737</v>
      </c>
      <c r="G2623" s="12" t="s">
        <v>1721</v>
      </c>
      <c r="H2623" s="12" t="s">
        <v>1720</v>
      </c>
      <c r="I2623" s="12" t="s">
        <v>3116</v>
      </c>
      <c r="J2623" s="12">
        <v>0</v>
      </c>
      <c r="L2623" s="12" t="s">
        <v>4202</v>
      </c>
      <c r="M2623" s="12" t="s">
        <v>3118</v>
      </c>
    </row>
    <row r="2624" spans="1:13" x14ac:dyDescent="0.25">
      <c r="A2624" s="12">
        <v>41437</v>
      </c>
      <c r="B2624" s="12" t="s">
        <v>590</v>
      </c>
      <c r="C2624" s="12" t="s">
        <v>208</v>
      </c>
      <c r="D2624" s="12" t="s">
        <v>1722</v>
      </c>
      <c r="E2624" s="12" t="s">
        <v>3128</v>
      </c>
      <c r="I2624" s="12" t="s">
        <v>3131</v>
      </c>
      <c r="J2624" s="12">
        <v>0</v>
      </c>
      <c r="L2624" s="12" t="s">
        <v>3300</v>
      </c>
      <c r="M2624" s="12" t="s">
        <v>3118</v>
      </c>
    </row>
    <row r="2625" spans="1:13" x14ac:dyDescent="0.25">
      <c r="A2625" s="12">
        <v>31761</v>
      </c>
      <c r="B2625" s="12" t="s">
        <v>2566</v>
      </c>
      <c r="C2625" s="12" t="s">
        <v>208</v>
      </c>
      <c r="D2625" s="12" t="s">
        <v>1722</v>
      </c>
      <c r="E2625" s="12" t="s">
        <v>3128</v>
      </c>
      <c r="I2625" s="12" t="s">
        <v>3131</v>
      </c>
      <c r="J2625" s="12">
        <v>0</v>
      </c>
      <c r="L2625" s="12" t="s">
        <v>3300</v>
      </c>
      <c r="M2625" s="12" t="s">
        <v>3118</v>
      </c>
    </row>
    <row r="2626" spans="1:13" x14ac:dyDescent="0.25">
      <c r="A2626" s="12">
        <v>71988</v>
      </c>
      <c r="B2626" s="12" t="s">
        <v>1808</v>
      </c>
      <c r="C2626" s="12" t="s">
        <v>84</v>
      </c>
      <c r="D2626" s="12" t="s">
        <v>1722</v>
      </c>
      <c r="E2626" s="12" t="s">
        <v>3365</v>
      </c>
      <c r="F2626" s="12" t="s">
        <v>1807</v>
      </c>
      <c r="G2626" s="12" t="s">
        <v>1762</v>
      </c>
      <c r="H2626" s="12" t="s">
        <v>1782</v>
      </c>
      <c r="I2626" s="12" t="s">
        <v>1762</v>
      </c>
      <c r="J2626" s="12">
        <v>0</v>
      </c>
      <c r="L2626" s="12" t="s">
        <v>3182</v>
      </c>
      <c r="M2626" s="12" t="s">
        <v>3118</v>
      </c>
    </row>
    <row r="2627" spans="1:13" x14ac:dyDescent="0.25">
      <c r="A2627" s="12">
        <v>46837</v>
      </c>
      <c r="B2627" s="12" t="s">
        <v>5519</v>
      </c>
      <c r="C2627" s="12" t="s">
        <v>59</v>
      </c>
      <c r="D2627" s="12" t="s">
        <v>1722</v>
      </c>
      <c r="E2627" s="12" t="s">
        <v>3585</v>
      </c>
      <c r="F2627" s="12" t="s">
        <v>1749</v>
      </c>
      <c r="G2627" s="12" t="s">
        <v>1746</v>
      </c>
      <c r="H2627" s="12" t="s">
        <v>1720</v>
      </c>
      <c r="I2627" s="12" t="s">
        <v>3116</v>
      </c>
      <c r="J2627" s="12">
        <v>0</v>
      </c>
      <c r="L2627" s="12" t="s">
        <v>3464</v>
      </c>
      <c r="M2627" s="12" t="s">
        <v>3118</v>
      </c>
    </row>
    <row r="2628" spans="1:13" x14ac:dyDescent="0.25">
      <c r="A2628" s="12">
        <v>21064</v>
      </c>
      <c r="B2628" s="12" t="s">
        <v>2499</v>
      </c>
      <c r="C2628" s="12" t="s">
        <v>76</v>
      </c>
      <c r="D2628" s="12" t="s">
        <v>1722</v>
      </c>
      <c r="E2628" s="12" t="s">
        <v>3398</v>
      </c>
      <c r="F2628" s="12" t="s">
        <v>1817</v>
      </c>
      <c r="G2628" s="12" t="s">
        <v>1816</v>
      </c>
      <c r="H2628" s="12" t="s">
        <v>1725</v>
      </c>
      <c r="I2628" s="12" t="s">
        <v>3116</v>
      </c>
      <c r="J2628" s="12">
        <v>0</v>
      </c>
      <c r="L2628" s="12" t="s">
        <v>3245</v>
      </c>
      <c r="M2628" s="12" t="s">
        <v>3118</v>
      </c>
    </row>
  </sheetData>
  <autoFilter ref="A1:M2628" xr:uid="{74ABA039-6EA9-4A87-850A-A06283554BA7}"/>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E1B13-47B3-4ED5-976A-7ABE68066B26}">
  <sheetPr codeName="Sheet11"/>
  <dimension ref="A1:M5911"/>
  <sheetViews>
    <sheetView workbookViewId="0">
      <pane ySplit="1" topLeftCell="A5876" activePane="bottomLeft" state="frozen"/>
      <selection pane="bottomLeft" activeCell="H1" sqref="H1"/>
    </sheetView>
  </sheetViews>
  <sheetFormatPr defaultColWidth="9.140625" defaultRowHeight="15" x14ac:dyDescent="0.25"/>
  <cols>
    <col min="1" max="5" width="9.140625" style="14"/>
    <col min="6" max="6" width="51.7109375" style="14" bestFit="1" customWidth="1"/>
    <col min="7" max="7" width="46.85546875" style="14" bestFit="1" customWidth="1"/>
    <col min="8" max="8" width="28.140625" style="14" bestFit="1" customWidth="1"/>
    <col min="9" max="9" width="29.42578125" style="14" bestFit="1" customWidth="1"/>
    <col min="10" max="11" width="9.140625" style="14"/>
    <col min="12" max="12" width="34.28515625" style="14" customWidth="1"/>
    <col min="13" max="29" width="9.140625" style="14"/>
    <col min="30" max="30" width="26.5703125" style="14" customWidth="1"/>
    <col min="31" max="16384" width="9.140625" style="14"/>
  </cols>
  <sheetData>
    <row r="1" spans="1:13" s="13" customFormat="1" x14ac:dyDescent="0.25">
      <c r="A1" s="3" t="s">
        <v>3102</v>
      </c>
      <c r="B1" s="3" t="s">
        <v>3103</v>
      </c>
      <c r="C1" s="3" t="s">
        <v>3104</v>
      </c>
      <c r="D1" s="3" t="s">
        <v>3105</v>
      </c>
      <c r="E1" s="3" t="s">
        <v>3106</v>
      </c>
      <c r="F1" s="3" t="s">
        <v>3107</v>
      </c>
      <c r="G1" s="3" t="s">
        <v>3108</v>
      </c>
      <c r="H1" s="3" t="s">
        <v>3109</v>
      </c>
      <c r="I1" s="3" t="s">
        <v>3110</v>
      </c>
      <c r="J1" s="3" t="s">
        <v>3111</v>
      </c>
      <c r="K1" s="3" t="s">
        <v>3112</v>
      </c>
      <c r="L1" s="3" t="s">
        <v>5520</v>
      </c>
      <c r="M1" s="3" t="s">
        <v>5521</v>
      </c>
    </row>
    <row r="2" spans="1:13" x14ac:dyDescent="0.25">
      <c r="A2">
        <v>843435</v>
      </c>
      <c r="B2" t="s">
        <v>5522</v>
      </c>
      <c r="C2" t="s">
        <v>830</v>
      </c>
      <c r="D2" t="s">
        <v>1722</v>
      </c>
      <c r="E2" s="15" t="s">
        <v>5523</v>
      </c>
      <c r="F2" t="s">
        <v>1728</v>
      </c>
      <c r="G2" t="s">
        <v>1729</v>
      </c>
      <c r="H2" t="s">
        <v>1720</v>
      </c>
      <c r="I2" t="s">
        <v>3116</v>
      </c>
      <c r="J2">
        <v>0</v>
      </c>
      <c r="K2"/>
      <c r="L2" t="s">
        <v>5524</v>
      </c>
      <c r="M2" t="s">
        <v>3118</v>
      </c>
    </row>
    <row r="3" spans="1:13" x14ac:dyDescent="0.25">
      <c r="A3">
        <v>851708</v>
      </c>
      <c r="B3" t="s">
        <v>5525</v>
      </c>
      <c r="C3" t="s">
        <v>84</v>
      </c>
      <c r="D3" t="s">
        <v>1722</v>
      </c>
      <c r="E3" s="15" t="s">
        <v>5526</v>
      </c>
      <c r="F3" t="s">
        <v>2011</v>
      </c>
      <c r="G3" t="s">
        <v>1975</v>
      </c>
      <c r="H3" t="s">
        <v>1782</v>
      </c>
      <c r="I3" t="s">
        <v>3116</v>
      </c>
      <c r="J3">
        <v>0</v>
      </c>
      <c r="K3"/>
      <c r="L3"/>
      <c r="M3" t="s">
        <v>3118</v>
      </c>
    </row>
    <row r="4" spans="1:13" x14ac:dyDescent="0.25">
      <c r="A4">
        <v>4919</v>
      </c>
      <c r="B4" t="s">
        <v>5527</v>
      </c>
      <c r="C4" t="s">
        <v>31</v>
      </c>
      <c r="D4" t="s">
        <v>1722</v>
      </c>
      <c r="E4" s="15" t="s">
        <v>5528</v>
      </c>
      <c r="F4" t="s">
        <v>1784</v>
      </c>
      <c r="G4" t="s">
        <v>1785</v>
      </c>
      <c r="H4" t="s">
        <v>1725</v>
      </c>
      <c r="I4" t="s">
        <v>3116</v>
      </c>
      <c r="J4">
        <v>0</v>
      </c>
      <c r="K4"/>
      <c r="L4" t="s">
        <v>5529</v>
      </c>
      <c r="M4" t="s">
        <v>5530</v>
      </c>
    </row>
    <row r="5" spans="1:13" x14ac:dyDescent="0.25">
      <c r="A5">
        <v>860250</v>
      </c>
      <c r="B5" t="s">
        <v>3088</v>
      </c>
      <c r="C5" t="s">
        <v>21</v>
      </c>
      <c r="D5" t="s">
        <v>1722</v>
      </c>
      <c r="E5" s="15" t="s">
        <v>5531</v>
      </c>
      <c r="F5" t="s">
        <v>1869</v>
      </c>
      <c r="G5" t="s">
        <v>1785</v>
      </c>
      <c r="H5" t="s">
        <v>1725</v>
      </c>
      <c r="I5" t="s">
        <v>3116</v>
      </c>
      <c r="J5">
        <v>0</v>
      </c>
      <c r="K5"/>
      <c r="L5" t="s">
        <v>5532</v>
      </c>
      <c r="M5" t="s">
        <v>3118</v>
      </c>
    </row>
    <row r="6" spans="1:13" x14ac:dyDescent="0.25">
      <c r="A6">
        <v>845296</v>
      </c>
      <c r="B6" t="s">
        <v>5533</v>
      </c>
      <c r="C6" t="s">
        <v>21</v>
      </c>
      <c r="D6" t="s">
        <v>1722</v>
      </c>
      <c r="E6" s="15" t="s">
        <v>5534</v>
      </c>
      <c r="F6" t="s">
        <v>1836</v>
      </c>
      <c r="G6" t="s">
        <v>1837</v>
      </c>
      <c r="H6" t="s">
        <v>1725</v>
      </c>
      <c r="I6" t="s">
        <v>3116</v>
      </c>
      <c r="J6">
        <v>0</v>
      </c>
      <c r="K6"/>
      <c r="L6"/>
      <c r="M6" t="s">
        <v>3118</v>
      </c>
    </row>
    <row r="7" spans="1:13" x14ac:dyDescent="0.25">
      <c r="A7">
        <v>847157</v>
      </c>
      <c r="B7" t="s">
        <v>689</v>
      </c>
      <c r="C7" t="s">
        <v>84</v>
      </c>
      <c r="D7" t="s">
        <v>1722</v>
      </c>
      <c r="E7" s="15" t="s">
        <v>5535</v>
      </c>
      <c r="F7" t="s">
        <v>1824</v>
      </c>
      <c r="G7" t="s">
        <v>1825</v>
      </c>
      <c r="H7" t="s">
        <v>1725</v>
      </c>
      <c r="I7" t="s">
        <v>3116</v>
      </c>
      <c r="J7">
        <v>0</v>
      </c>
      <c r="K7"/>
      <c r="L7" t="s">
        <v>3122</v>
      </c>
      <c r="M7" t="s">
        <v>3118</v>
      </c>
    </row>
    <row r="8" spans="1:13" x14ac:dyDescent="0.25">
      <c r="A8">
        <v>56726</v>
      </c>
      <c r="B8" t="s">
        <v>5536</v>
      </c>
      <c r="C8" t="s">
        <v>36</v>
      </c>
      <c r="D8" t="s">
        <v>1722</v>
      </c>
      <c r="E8" s="15" t="s">
        <v>5537</v>
      </c>
      <c r="F8" t="s">
        <v>1877</v>
      </c>
      <c r="G8" t="s">
        <v>1878</v>
      </c>
      <c r="H8" t="s">
        <v>1756</v>
      </c>
      <c r="I8" t="s">
        <v>3116</v>
      </c>
      <c r="J8">
        <v>0</v>
      </c>
      <c r="K8"/>
      <c r="L8" t="s">
        <v>5532</v>
      </c>
      <c r="M8" t="s">
        <v>3118</v>
      </c>
    </row>
    <row r="9" spans="1:13" x14ac:dyDescent="0.25">
      <c r="A9">
        <v>44</v>
      </c>
      <c r="B9" t="s">
        <v>20</v>
      </c>
      <c r="C9" t="s">
        <v>21</v>
      </c>
      <c r="D9" t="s">
        <v>1722</v>
      </c>
      <c r="E9" s="15" t="s">
        <v>5538</v>
      </c>
      <c r="F9" t="s">
        <v>1984</v>
      </c>
      <c r="G9" t="s">
        <v>1816</v>
      </c>
      <c r="H9" t="s">
        <v>1725</v>
      </c>
      <c r="I9" t="s">
        <v>1816</v>
      </c>
      <c r="J9">
        <v>0</v>
      </c>
      <c r="K9"/>
      <c r="L9" t="s">
        <v>3117</v>
      </c>
      <c r="M9" t="s">
        <v>3118</v>
      </c>
    </row>
    <row r="10" spans="1:13" x14ac:dyDescent="0.25">
      <c r="A10">
        <v>285</v>
      </c>
      <c r="B10" t="s">
        <v>26</v>
      </c>
      <c r="C10" t="s">
        <v>27</v>
      </c>
      <c r="D10" t="s">
        <v>1722</v>
      </c>
      <c r="E10" s="15" t="s">
        <v>5539</v>
      </c>
      <c r="F10" t="s">
        <v>1761</v>
      </c>
      <c r="G10" t="s">
        <v>1762</v>
      </c>
      <c r="H10" t="s">
        <v>1782</v>
      </c>
      <c r="I10" t="s">
        <v>1762</v>
      </c>
      <c r="J10">
        <v>0</v>
      </c>
      <c r="K10"/>
      <c r="L10" t="s">
        <v>5540</v>
      </c>
      <c r="M10"/>
    </row>
    <row r="11" spans="1:13" x14ac:dyDescent="0.25">
      <c r="A11">
        <v>846142</v>
      </c>
      <c r="B11" t="s">
        <v>5541</v>
      </c>
      <c r="C11" t="s">
        <v>27</v>
      </c>
      <c r="D11" t="s">
        <v>1722</v>
      </c>
      <c r="E11" s="15" t="s">
        <v>5542</v>
      </c>
      <c r="F11" t="s">
        <v>1824</v>
      </c>
      <c r="G11" t="s">
        <v>1825</v>
      </c>
      <c r="H11" t="s">
        <v>1725</v>
      </c>
      <c r="I11" t="s">
        <v>3116</v>
      </c>
      <c r="J11">
        <v>0</v>
      </c>
      <c r="K11"/>
      <c r="L11" t="s">
        <v>5532</v>
      </c>
      <c r="M11" t="s">
        <v>3118</v>
      </c>
    </row>
    <row r="12" spans="1:13" x14ac:dyDescent="0.25">
      <c r="A12">
        <v>47752</v>
      </c>
      <c r="B12" t="s">
        <v>2647</v>
      </c>
      <c r="C12" t="s">
        <v>84</v>
      </c>
      <c r="D12" t="s">
        <v>1722</v>
      </c>
      <c r="E12" s="15" t="s">
        <v>5543</v>
      </c>
      <c r="F12" t="s">
        <v>1870</v>
      </c>
      <c r="G12" t="s">
        <v>1721</v>
      </c>
      <c r="H12" t="s">
        <v>1720</v>
      </c>
      <c r="I12" t="s">
        <v>3116</v>
      </c>
      <c r="J12">
        <v>0</v>
      </c>
      <c r="K12"/>
      <c r="L12" t="s">
        <v>4202</v>
      </c>
      <c r="M12" t="s">
        <v>3118</v>
      </c>
    </row>
    <row r="13" spans="1:13" x14ac:dyDescent="0.25">
      <c r="A13">
        <v>64083</v>
      </c>
      <c r="B13" t="s">
        <v>5544</v>
      </c>
      <c r="C13" t="s">
        <v>84</v>
      </c>
      <c r="D13" t="s">
        <v>1722</v>
      </c>
      <c r="E13" s="15" t="s">
        <v>5545</v>
      </c>
      <c r="F13" t="s">
        <v>1971</v>
      </c>
      <c r="G13" t="s">
        <v>1760</v>
      </c>
      <c r="H13" t="s">
        <v>1753</v>
      </c>
      <c r="I13" t="s">
        <v>3116</v>
      </c>
      <c r="J13">
        <v>0</v>
      </c>
      <c r="K13"/>
      <c r="L13" t="s">
        <v>5546</v>
      </c>
      <c r="M13" t="s">
        <v>5547</v>
      </c>
    </row>
    <row r="14" spans="1:13" x14ac:dyDescent="0.25">
      <c r="A14">
        <v>33253</v>
      </c>
      <c r="B14" t="s">
        <v>5548</v>
      </c>
      <c r="C14" t="s">
        <v>27</v>
      </c>
      <c r="D14" t="s">
        <v>1722</v>
      </c>
      <c r="E14" s="15" t="s">
        <v>5549</v>
      </c>
      <c r="F14" t="s">
        <v>1846</v>
      </c>
      <c r="G14" t="s">
        <v>1726</v>
      </c>
      <c r="H14" t="s">
        <v>1725</v>
      </c>
      <c r="I14" t="s">
        <v>3116</v>
      </c>
      <c r="J14">
        <v>0</v>
      </c>
      <c r="K14"/>
      <c r="L14" t="s">
        <v>5550</v>
      </c>
      <c r="M14" t="s">
        <v>5551</v>
      </c>
    </row>
    <row r="15" spans="1:13" x14ac:dyDescent="0.25">
      <c r="A15">
        <v>860247</v>
      </c>
      <c r="B15" t="s">
        <v>5552</v>
      </c>
      <c r="C15" t="s">
        <v>148</v>
      </c>
      <c r="D15" t="s">
        <v>1722</v>
      </c>
      <c r="E15" s="15" t="s">
        <v>5553</v>
      </c>
      <c r="F15" t="s">
        <v>1876</v>
      </c>
      <c r="G15" t="s">
        <v>1849</v>
      </c>
      <c r="H15" t="s">
        <v>1819</v>
      </c>
      <c r="I15" t="s">
        <v>3126</v>
      </c>
      <c r="J15">
        <v>0</v>
      </c>
      <c r="K15"/>
      <c r="L15" t="s">
        <v>3117</v>
      </c>
      <c r="M15" t="s">
        <v>3118</v>
      </c>
    </row>
    <row r="16" spans="1:13" x14ac:dyDescent="0.25">
      <c r="A16">
        <v>70086</v>
      </c>
      <c r="B16" t="s">
        <v>3123</v>
      </c>
      <c r="C16" t="s">
        <v>92</v>
      </c>
      <c r="D16" t="s">
        <v>1722</v>
      </c>
      <c r="E16" s="15" t="s">
        <v>5554</v>
      </c>
      <c r="F16" t="s">
        <v>1811</v>
      </c>
      <c r="G16" t="s">
        <v>1762</v>
      </c>
      <c r="H16" t="s">
        <v>1782</v>
      </c>
      <c r="I16" t="s">
        <v>1762</v>
      </c>
      <c r="J16">
        <v>0</v>
      </c>
      <c r="K16"/>
      <c r="L16"/>
      <c r="M16" t="s">
        <v>3118</v>
      </c>
    </row>
    <row r="17" spans="1:13" x14ac:dyDescent="0.25">
      <c r="A17">
        <v>847588</v>
      </c>
      <c r="B17" t="s">
        <v>5555</v>
      </c>
      <c r="C17" t="s">
        <v>43</v>
      </c>
      <c r="D17" t="s">
        <v>1722</v>
      </c>
      <c r="E17" s="15" t="s">
        <v>5556</v>
      </c>
      <c r="F17" t="s">
        <v>3264</v>
      </c>
      <c r="G17" t="s">
        <v>1739</v>
      </c>
      <c r="H17" t="s">
        <v>1720</v>
      </c>
      <c r="I17" t="s">
        <v>3232</v>
      </c>
      <c r="J17">
        <v>0</v>
      </c>
      <c r="K17"/>
      <c r="L17" t="s">
        <v>5557</v>
      </c>
      <c r="M17"/>
    </row>
    <row r="18" spans="1:13" x14ac:dyDescent="0.25">
      <c r="A18">
        <v>828233</v>
      </c>
      <c r="B18" t="s">
        <v>5558</v>
      </c>
      <c r="C18" t="s">
        <v>27</v>
      </c>
      <c r="D18" t="s">
        <v>1722</v>
      </c>
      <c r="E18" s="15" t="s">
        <v>5559</v>
      </c>
      <c r="F18" t="s">
        <v>1732</v>
      </c>
      <c r="G18" t="s">
        <v>1731</v>
      </c>
      <c r="H18" t="s">
        <v>1720</v>
      </c>
      <c r="I18" t="s">
        <v>3116</v>
      </c>
      <c r="J18">
        <v>0</v>
      </c>
      <c r="K18"/>
      <c r="L18"/>
      <c r="M18" t="s">
        <v>3118</v>
      </c>
    </row>
    <row r="19" spans="1:13" x14ac:dyDescent="0.25">
      <c r="A19">
        <v>79</v>
      </c>
      <c r="B19" t="s">
        <v>5560</v>
      </c>
      <c r="C19" t="s">
        <v>21</v>
      </c>
      <c r="D19" t="s">
        <v>1722</v>
      </c>
      <c r="E19" s="15" t="s">
        <v>5561</v>
      </c>
      <c r="F19" t="s">
        <v>1836</v>
      </c>
      <c r="G19" t="s">
        <v>1837</v>
      </c>
      <c r="H19" t="s">
        <v>1725</v>
      </c>
      <c r="I19" t="s">
        <v>3116</v>
      </c>
      <c r="J19">
        <v>0</v>
      </c>
      <c r="K19"/>
      <c r="L19" t="s">
        <v>3117</v>
      </c>
      <c r="M19" t="s">
        <v>3118</v>
      </c>
    </row>
    <row r="20" spans="1:13" x14ac:dyDescent="0.25">
      <c r="A20">
        <v>854857</v>
      </c>
      <c r="B20" t="s">
        <v>5562</v>
      </c>
      <c r="C20" t="s">
        <v>84</v>
      </c>
      <c r="D20" t="s">
        <v>1722</v>
      </c>
      <c r="E20" s="15" t="s">
        <v>5563</v>
      </c>
      <c r="F20" t="s">
        <v>1771</v>
      </c>
      <c r="G20" t="s">
        <v>1721</v>
      </c>
      <c r="H20" t="s">
        <v>1720</v>
      </c>
      <c r="I20" t="s">
        <v>3116</v>
      </c>
      <c r="J20">
        <v>0</v>
      </c>
      <c r="K20"/>
      <c r="L20" t="s">
        <v>5564</v>
      </c>
      <c r="M20" t="s">
        <v>3118</v>
      </c>
    </row>
    <row r="21" spans="1:13" x14ac:dyDescent="0.25">
      <c r="A21">
        <v>28727</v>
      </c>
      <c r="B21" t="s">
        <v>5565</v>
      </c>
      <c r="C21" t="s">
        <v>92</v>
      </c>
      <c r="D21" t="s">
        <v>1722</v>
      </c>
      <c r="E21" s="15" t="s">
        <v>5566</v>
      </c>
      <c r="F21" t="s">
        <v>1988</v>
      </c>
      <c r="G21" t="s">
        <v>1770</v>
      </c>
      <c r="H21" t="s">
        <v>1764</v>
      </c>
      <c r="I21" t="s">
        <v>3116</v>
      </c>
      <c r="J21">
        <v>0</v>
      </c>
      <c r="K21"/>
      <c r="L21" t="s">
        <v>3144</v>
      </c>
      <c r="M21" t="s">
        <v>3118</v>
      </c>
    </row>
    <row r="22" spans="1:13" x14ac:dyDescent="0.25">
      <c r="A22">
        <v>1535</v>
      </c>
      <c r="B22" t="s">
        <v>29</v>
      </c>
      <c r="C22" t="s">
        <v>21</v>
      </c>
      <c r="D22" t="s">
        <v>1722</v>
      </c>
      <c r="E22" s="15" t="s">
        <v>5567</v>
      </c>
      <c r="F22" t="s">
        <v>1881</v>
      </c>
      <c r="G22" t="s">
        <v>1849</v>
      </c>
      <c r="H22" t="s">
        <v>1819</v>
      </c>
      <c r="I22" t="s">
        <v>3126</v>
      </c>
      <c r="J22">
        <v>0</v>
      </c>
      <c r="K22"/>
      <c r="L22" t="s">
        <v>3117</v>
      </c>
      <c r="M22" t="s">
        <v>3118</v>
      </c>
    </row>
    <row r="23" spans="1:13" x14ac:dyDescent="0.25">
      <c r="A23">
        <v>838732</v>
      </c>
      <c r="B23" t="s">
        <v>2949</v>
      </c>
      <c r="C23" t="s">
        <v>31</v>
      </c>
      <c r="D23" t="s">
        <v>1722</v>
      </c>
      <c r="E23" s="15" t="s">
        <v>5568</v>
      </c>
      <c r="F23" t="s">
        <v>1732</v>
      </c>
      <c r="G23" t="s">
        <v>1731</v>
      </c>
      <c r="H23" t="s">
        <v>1720</v>
      </c>
      <c r="I23" t="s">
        <v>3116</v>
      </c>
      <c r="J23">
        <v>0</v>
      </c>
      <c r="K23"/>
      <c r="L23" t="s">
        <v>5569</v>
      </c>
      <c r="M23" t="s">
        <v>5570</v>
      </c>
    </row>
    <row r="24" spans="1:13" x14ac:dyDescent="0.25">
      <c r="A24">
        <v>276</v>
      </c>
      <c r="B24" t="s">
        <v>692</v>
      </c>
      <c r="C24" t="s">
        <v>165</v>
      </c>
      <c r="D24" t="s">
        <v>1722</v>
      </c>
      <c r="E24" s="15" t="s">
        <v>5571</v>
      </c>
      <c r="F24" t="s">
        <v>1755</v>
      </c>
      <c r="G24" t="s">
        <v>1757</v>
      </c>
      <c r="H24" t="s">
        <v>1756</v>
      </c>
      <c r="I24" t="s">
        <v>3129</v>
      </c>
      <c r="J24">
        <v>0</v>
      </c>
      <c r="K24"/>
      <c r="L24" t="s">
        <v>3117</v>
      </c>
      <c r="M24" t="s">
        <v>3118</v>
      </c>
    </row>
    <row r="25" spans="1:13" x14ac:dyDescent="0.25">
      <c r="A25">
        <v>50108</v>
      </c>
      <c r="B25" t="s">
        <v>5572</v>
      </c>
      <c r="C25" t="s">
        <v>155</v>
      </c>
      <c r="D25" t="s">
        <v>1722</v>
      </c>
      <c r="E25" s="15" t="s">
        <v>5573</v>
      </c>
      <c r="F25" t="s">
        <v>4535</v>
      </c>
      <c r="G25" t="s">
        <v>1820</v>
      </c>
      <c r="H25" t="s">
        <v>1819</v>
      </c>
      <c r="I25" t="s">
        <v>3340</v>
      </c>
      <c r="J25">
        <v>0</v>
      </c>
      <c r="K25"/>
      <c r="L25" t="s">
        <v>3204</v>
      </c>
      <c r="M25" t="s">
        <v>3118</v>
      </c>
    </row>
    <row r="26" spans="1:13" x14ac:dyDescent="0.25">
      <c r="A26">
        <v>37083</v>
      </c>
      <c r="B26" t="s">
        <v>5574</v>
      </c>
      <c r="C26" t="s">
        <v>84</v>
      </c>
      <c r="D26" t="s">
        <v>1722</v>
      </c>
      <c r="E26" s="15" t="s">
        <v>5575</v>
      </c>
      <c r="F26" t="s">
        <v>1771</v>
      </c>
      <c r="G26" t="s">
        <v>1721</v>
      </c>
      <c r="H26" t="s">
        <v>1720</v>
      </c>
      <c r="I26" t="s">
        <v>3116</v>
      </c>
      <c r="J26">
        <v>0</v>
      </c>
      <c r="K26"/>
      <c r="L26" t="s">
        <v>3182</v>
      </c>
      <c r="M26" t="s">
        <v>3118</v>
      </c>
    </row>
    <row r="27" spans="1:13" x14ac:dyDescent="0.25">
      <c r="A27">
        <v>847007</v>
      </c>
      <c r="B27" t="s">
        <v>5576</v>
      </c>
      <c r="C27" t="s">
        <v>252</v>
      </c>
      <c r="D27" t="s">
        <v>1722</v>
      </c>
      <c r="E27" s="15" t="s">
        <v>5577</v>
      </c>
      <c r="F27" t="s">
        <v>1761</v>
      </c>
      <c r="G27" t="s">
        <v>1762</v>
      </c>
      <c r="H27" t="s">
        <v>1782</v>
      </c>
      <c r="I27" t="s">
        <v>1762</v>
      </c>
      <c r="J27">
        <v>0</v>
      </c>
      <c r="K27"/>
      <c r="L27" t="s">
        <v>5578</v>
      </c>
      <c r="M27" t="s">
        <v>5579</v>
      </c>
    </row>
    <row r="28" spans="1:13" x14ac:dyDescent="0.25">
      <c r="A28">
        <v>97</v>
      </c>
      <c r="B28" t="s">
        <v>30</v>
      </c>
      <c r="C28" t="s">
        <v>31</v>
      </c>
      <c r="D28" t="s">
        <v>1722</v>
      </c>
      <c r="E28" s="15" t="s">
        <v>5580</v>
      </c>
      <c r="F28" t="s">
        <v>1815</v>
      </c>
      <c r="G28" t="s">
        <v>1816</v>
      </c>
      <c r="H28" t="s">
        <v>1725</v>
      </c>
      <c r="I28" t="s">
        <v>1816</v>
      </c>
      <c r="J28">
        <v>0</v>
      </c>
      <c r="K28"/>
      <c r="L28" t="s">
        <v>5581</v>
      </c>
      <c r="M28" t="s">
        <v>3118</v>
      </c>
    </row>
    <row r="29" spans="1:13" x14ac:dyDescent="0.25">
      <c r="A29">
        <v>839617</v>
      </c>
      <c r="B29" t="s">
        <v>5582</v>
      </c>
      <c r="C29" t="s">
        <v>252</v>
      </c>
      <c r="D29" t="s">
        <v>1722</v>
      </c>
      <c r="E29" s="15" t="s">
        <v>5583</v>
      </c>
      <c r="F29" t="s">
        <v>1807</v>
      </c>
      <c r="G29" t="s">
        <v>1762</v>
      </c>
      <c r="H29" t="s">
        <v>1782</v>
      </c>
      <c r="I29" t="s">
        <v>1762</v>
      </c>
      <c r="J29">
        <v>0</v>
      </c>
      <c r="K29"/>
      <c r="L29" t="s">
        <v>5584</v>
      </c>
      <c r="M29" t="s">
        <v>3118</v>
      </c>
    </row>
    <row r="30" spans="1:13" x14ac:dyDescent="0.25">
      <c r="A30">
        <v>851160</v>
      </c>
      <c r="B30" t="s">
        <v>5585</v>
      </c>
      <c r="C30" t="s">
        <v>5586</v>
      </c>
      <c r="D30" t="s">
        <v>1722</v>
      </c>
      <c r="E30" s="15" t="s">
        <v>5587</v>
      </c>
      <c r="F30" t="s">
        <v>5588</v>
      </c>
      <c r="G30" t="s">
        <v>1849</v>
      </c>
      <c r="H30" t="s">
        <v>1819</v>
      </c>
      <c r="I30" t="s">
        <v>3126</v>
      </c>
      <c r="J30">
        <v>0</v>
      </c>
      <c r="K30"/>
      <c r="L30"/>
      <c r="M30" t="s">
        <v>3118</v>
      </c>
    </row>
    <row r="31" spans="1:13" x14ac:dyDescent="0.25">
      <c r="A31">
        <v>862400</v>
      </c>
      <c r="B31" t="s">
        <v>5589</v>
      </c>
      <c r="C31" t="s">
        <v>969</v>
      </c>
      <c r="D31" t="s">
        <v>1722</v>
      </c>
      <c r="E31" s="15" t="s">
        <v>5590</v>
      </c>
      <c r="F31" t="s">
        <v>1829</v>
      </c>
      <c r="G31" t="s">
        <v>1814</v>
      </c>
      <c r="H31" t="s">
        <v>1764</v>
      </c>
      <c r="I31" t="s">
        <v>3131</v>
      </c>
      <c r="J31">
        <v>0</v>
      </c>
      <c r="K31"/>
      <c r="L31" t="s">
        <v>4831</v>
      </c>
      <c r="M31" t="s">
        <v>3118</v>
      </c>
    </row>
    <row r="32" spans="1:13" x14ac:dyDescent="0.25">
      <c r="A32">
        <v>41800</v>
      </c>
      <c r="B32" t="s">
        <v>5591</v>
      </c>
      <c r="C32" t="s">
        <v>43</v>
      </c>
      <c r="D32" t="s">
        <v>1722</v>
      </c>
      <c r="E32" s="15" t="s">
        <v>5592</v>
      </c>
      <c r="F32" t="s">
        <v>1728</v>
      </c>
      <c r="G32" t="s">
        <v>1729</v>
      </c>
      <c r="H32" t="s">
        <v>1720</v>
      </c>
      <c r="I32" t="s">
        <v>3116</v>
      </c>
      <c r="J32">
        <v>0</v>
      </c>
      <c r="K32"/>
      <c r="L32" t="s">
        <v>3157</v>
      </c>
      <c r="M32" t="s">
        <v>3118</v>
      </c>
    </row>
    <row r="33" spans="1:13" x14ac:dyDescent="0.25">
      <c r="A33">
        <v>851859</v>
      </c>
      <c r="B33" t="s">
        <v>5593</v>
      </c>
      <c r="C33" t="s">
        <v>84</v>
      </c>
      <c r="D33" t="s">
        <v>1722</v>
      </c>
      <c r="E33" s="15" t="s">
        <v>5594</v>
      </c>
      <c r="F33" t="s">
        <v>3990</v>
      </c>
      <c r="G33" t="s">
        <v>1762</v>
      </c>
      <c r="H33" t="s">
        <v>1782</v>
      </c>
      <c r="I33" t="s">
        <v>1762</v>
      </c>
      <c r="J33">
        <v>0</v>
      </c>
      <c r="K33"/>
      <c r="L33" t="s">
        <v>5595</v>
      </c>
      <c r="M33" t="s">
        <v>3118</v>
      </c>
    </row>
    <row r="34" spans="1:13" x14ac:dyDescent="0.25">
      <c r="A34">
        <v>861491</v>
      </c>
      <c r="B34" t="s">
        <v>5596</v>
      </c>
      <c r="C34" t="s">
        <v>36</v>
      </c>
      <c r="D34" t="s">
        <v>1722</v>
      </c>
      <c r="E34" s="15" t="s">
        <v>5597</v>
      </c>
      <c r="F34" t="s">
        <v>1784</v>
      </c>
      <c r="G34" t="s">
        <v>1785</v>
      </c>
      <c r="H34" t="s">
        <v>1725</v>
      </c>
      <c r="I34" t="s">
        <v>3116</v>
      </c>
      <c r="J34">
        <v>0</v>
      </c>
      <c r="K34"/>
      <c r="L34"/>
      <c r="M34" t="s">
        <v>3118</v>
      </c>
    </row>
    <row r="35" spans="1:13" x14ac:dyDescent="0.25">
      <c r="A35">
        <v>282</v>
      </c>
      <c r="B35" t="s">
        <v>1556</v>
      </c>
      <c r="C35" t="s">
        <v>76</v>
      </c>
      <c r="D35" t="s">
        <v>1722</v>
      </c>
      <c r="E35" s="15" t="s">
        <v>5598</v>
      </c>
      <c r="F35" t="s">
        <v>1737</v>
      </c>
      <c r="G35" t="s">
        <v>1721</v>
      </c>
      <c r="H35" t="s">
        <v>1720</v>
      </c>
      <c r="I35" t="s">
        <v>3116</v>
      </c>
      <c r="J35">
        <v>0</v>
      </c>
      <c r="K35"/>
      <c r="L35" t="s">
        <v>5599</v>
      </c>
      <c r="M35" t="s">
        <v>3118</v>
      </c>
    </row>
    <row r="36" spans="1:13" x14ac:dyDescent="0.25">
      <c r="A36">
        <v>64</v>
      </c>
      <c r="B36" t="s">
        <v>693</v>
      </c>
      <c r="C36" t="s">
        <v>27</v>
      </c>
      <c r="D36" t="s">
        <v>1722</v>
      </c>
      <c r="E36" s="15" t="s">
        <v>5600</v>
      </c>
      <c r="F36" t="s">
        <v>1752</v>
      </c>
      <c r="G36" t="s">
        <v>1754</v>
      </c>
      <c r="H36" t="s">
        <v>1753</v>
      </c>
      <c r="I36" t="s">
        <v>3116</v>
      </c>
      <c r="J36">
        <v>0</v>
      </c>
      <c r="K36"/>
      <c r="L36" t="s">
        <v>3117</v>
      </c>
      <c r="M36" t="s">
        <v>3118</v>
      </c>
    </row>
    <row r="37" spans="1:13" x14ac:dyDescent="0.25">
      <c r="A37">
        <v>45103</v>
      </c>
      <c r="B37" t="s">
        <v>1954</v>
      </c>
      <c r="C37" t="s">
        <v>27</v>
      </c>
      <c r="D37" t="s">
        <v>1722</v>
      </c>
      <c r="E37" s="15" t="s">
        <v>5601</v>
      </c>
      <c r="F37" t="s">
        <v>1759</v>
      </c>
      <c r="G37" t="s">
        <v>1760</v>
      </c>
      <c r="H37" t="s">
        <v>1753</v>
      </c>
      <c r="I37" t="s">
        <v>3116</v>
      </c>
      <c r="J37">
        <v>0</v>
      </c>
      <c r="K37"/>
      <c r="L37" t="s">
        <v>5602</v>
      </c>
      <c r="M37" t="s">
        <v>3118</v>
      </c>
    </row>
    <row r="38" spans="1:13" x14ac:dyDescent="0.25">
      <c r="A38">
        <v>851199</v>
      </c>
      <c r="B38" t="s">
        <v>5603</v>
      </c>
      <c r="C38" t="s">
        <v>27</v>
      </c>
      <c r="D38" t="s">
        <v>1722</v>
      </c>
      <c r="E38" s="15" t="s">
        <v>5604</v>
      </c>
      <c r="F38" t="s">
        <v>1873</v>
      </c>
      <c r="G38" t="s">
        <v>1874</v>
      </c>
      <c r="H38" t="s">
        <v>1725</v>
      </c>
      <c r="I38" t="s">
        <v>3116</v>
      </c>
      <c r="J38">
        <v>0</v>
      </c>
      <c r="K38"/>
      <c r="L38" t="s">
        <v>5605</v>
      </c>
      <c r="M38" t="s">
        <v>5606</v>
      </c>
    </row>
    <row r="39" spans="1:13" x14ac:dyDescent="0.25">
      <c r="A39">
        <v>857159</v>
      </c>
      <c r="B39" t="s">
        <v>5607</v>
      </c>
      <c r="C39" t="s">
        <v>52</v>
      </c>
      <c r="D39" t="s">
        <v>1722</v>
      </c>
      <c r="E39" s="15" t="s">
        <v>5608</v>
      </c>
      <c r="F39" t="s">
        <v>1829</v>
      </c>
      <c r="G39" t="s">
        <v>1814</v>
      </c>
      <c r="H39" t="s">
        <v>1764</v>
      </c>
      <c r="I39" t="s">
        <v>3131</v>
      </c>
      <c r="J39">
        <v>0</v>
      </c>
      <c r="K39"/>
      <c r="L39"/>
      <c r="M39" t="s">
        <v>3118</v>
      </c>
    </row>
    <row r="40" spans="1:13" x14ac:dyDescent="0.25">
      <c r="A40">
        <v>32498</v>
      </c>
      <c r="B40" t="s">
        <v>694</v>
      </c>
      <c r="C40" t="s">
        <v>36</v>
      </c>
      <c r="D40" t="s">
        <v>1722</v>
      </c>
      <c r="E40" s="15" t="s">
        <v>5609</v>
      </c>
      <c r="F40" t="s">
        <v>1962</v>
      </c>
      <c r="G40" t="s">
        <v>1837</v>
      </c>
      <c r="H40" t="s">
        <v>1725</v>
      </c>
      <c r="I40" t="s">
        <v>3116</v>
      </c>
      <c r="J40">
        <v>0</v>
      </c>
      <c r="K40"/>
      <c r="L40" t="s">
        <v>3237</v>
      </c>
      <c r="M40" t="s">
        <v>3118</v>
      </c>
    </row>
    <row r="41" spans="1:13" x14ac:dyDescent="0.25">
      <c r="A41">
        <v>53</v>
      </c>
      <c r="B41" t="s">
        <v>2313</v>
      </c>
      <c r="C41" t="s">
        <v>36</v>
      </c>
      <c r="D41" t="s">
        <v>1722</v>
      </c>
      <c r="E41" s="15" t="s">
        <v>5610</v>
      </c>
      <c r="F41" t="s">
        <v>5611</v>
      </c>
      <c r="G41" t="s">
        <v>1913</v>
      </c>
      <c r="H41" t="s">
        <v>1764</v>
      </c>
      <c r="I41" t="s">
        <v>3116</v>
      </c>
      <c r="J41">
        <v>0</v>
      </c>
      <c r="K41"/>
      <c r="L41" t="s">
        <v>3138</v>
      </c>
      <c r="M41" t="s">
        <v>3118</v>
      </c>
    </row>
    <row r="42" spans="1:13" x14ac:dyDescent="0.25">
      <c r="A42">
        <v>34978</v>
      </c>
      <c r="B42" t="s">
        <v>5612</v>
      </c>
      <c r="C42" t="s">
        <v>27</v>
      </c>
      <c r="D42" t="s">
        <v>1722</v>
      </c>
      <c r="E42" s="15" t="s">
        <v>5613</v>
      </c>
      <c r="F42" t="s">
        <v>1766</v>
      </c>
      <c r="G42" t="s">
        <v>1767</v>
      </c>
      <c r="H42" t="s">
        <v>1756</v>
      </c>
      <c r="I42" t="s">
        <v>3129</v>
      </c>
      <c r="J42">
        <v>0</v>
      </c>
      <c r="K42"/>
      <c r="L42" t="s">
        <v>3511</v>
      </c>
      <c r="M42" t="s">
        <v>3118</v>
      </c>
    </row>
    <row r="43" spans="1:13" x14ac:dyDescent="0.25">
      <c r="A43">
        <v>849961</v>
      </c>
      <c r="B43" t="s">
        <v>5614</v>
      </c>
      <c r="C43" t="s">
        <v>27</v>
      </c>
      <c r="D43" t="s">
        <v>1722</v>
      </c>
      <c r="E43" s="15" t="s">
        <v>5615</v>
      </c>
      <c r="F43" t="s">
        <v>1728</v>
      </c>
      <c r="G43" t="s">
        <v>1729</v>
      </c>
      <c r="H43" t="s">
        <v>1720</v>
      </c>
      <c r="I43" t="s">
        <v>3116</v>
      </c>
      <c r="J43">
        <v>0</v>
      </c>
      <c r="K43"/>
      <c r="L43"/>
      <c r="M43" t="s">
        <v>3118</v>
      </c>
    </row>
    <row r="44" spans="1:13" x14ac:dyDescent="0.25">
      <c r="A44">
        <v>836299</v>
      </c>
      <c r="B44" t="s">
        <v>5616</v>
      </c>
      <c r="C44" t="s">
        <v>78</v>
      </c>
      <c r="D44" t="s">
        <v>1722</v>
      </c>
      <c r="E44" s="15" t="s">
        <v>5617</v>
      </c>
      <c r="F44" t="s">
        <v>1771</v>
      </c>
      <c r="G44" t="s">
        <v>1721</v>
      </c>
      <c r="H44" t="s">
        <v>1720</v>
      </c>
      <c r="I44" t="s">
        <v>3116</v>
      </c>
      <c r="J44">
        <v>0</v>
      </c>
      <c r="K44"/>
      <c r="L44" t="s">
        <v>5618</v>
      </c>
      <c r="M44" t="s">
        <v>3924</v>
      </c>
    </row>
    <row r="45" spans="1:13" x14ac:dyDescent="0.25">
      <c r="A45">
        <v>827448</v>
      </c>
      <c r="B45" t="s">
        <v>5619</v>
      </c>
      <c r="C45" t="s">
        <v>78</v>
      </c>
      <c r="D45" t="s">
        <v>1722</v>
      </c>
      <c r="E45" s="15" t="s">
        <v>5620</v>
      </c>
      <c r="F45" t="s">
        <v>1735</v>
      </c>
      <c r="G45" t="s">
        <v>1721</v>
      </c>
      <c r="H45" t="s">
        <v>1720</v>
      </c>
      <c r="I45" t="s">
        <v>3116</v>
      </c>
      <c r="J45">
        <v>0</v>
      </c>
      <c r="K45"/>
      <c r="L45" t="s">
        <v>3122</v>
      </c>
      <c r="M45" t="s">
        <v>3118</v>
      </c>
    </row>
    <row r="46" spans="1:13" x14ac:dyDescent="0.25">
      <c r="A46">
        <v>58</v>
      </c>
      <c r="B46" t="s">
        <v>695</v>
      </c>
      <c r="C46" t="s">
        <v>27</v>
      </c>
      <c r="D46" t="s">
        <v>1722</v>
      </c>
      <c r="E46" s="15" t="s">
        <v>5621</v>
      </c>
      <c r="F46" t="s">
        <v>1846</v>
      </c>
      <c r="G46" t="s">
        <v>1726</v>
      </c>
      <c r="H46" t="s">
        <v>1725</v>
      </c>
      <c r="I46" t="s">
        <v>3116</v>
      </c>
      <c r="J46">
        <v>0</v>
      </c>
      <c r="K46"/>
      <c r="L46" t="s">
        <v>3117</v>
      </c>
      <c r="M46" t="s">
        <v>3118</v>
      </c>
    </row>
    <row r="47" spans="1:13" x14ac:dyDescent="0.25">
      <c r="A47">
        <v>135</v>
      </c>
      <c r="B47" t="s">
        <v>591</v>
      </c>
      <c r="C47" t="s">
        <v>41</v>
      </c>
      <c r="D47" t="s">
        <v>1722</v>
      </c>
      <c r="E47" s="15" t="s">
        <v>5622</v>
      </c>
      <c r="F47" t="s">
        <v>1815</v>
      </c>
      <c r="G47" t="s">
        <v>1816</v>
      </c>
      <c r="H47" t="s">
        <v>1725</v>
      </c>
      <c r="I47" t="s">
        <v>1816</v>
      </c>
      <c r="J47">
        <v>0</v>
      </c>
      <c r="K47"/>
      <c r="L47" t="s">
        <v>3117</v>
      </c>
      <c r="M47" t="s">
        <v>3118</v>
      </c>
    </row>
    <row r="48" spans="1:13" x14ac:dyDescent="0.25">
      <c r="A48">
        <v>134</v>
      </c>
      <c r="B48" t="s">
        <v>696</v>
      </c>
      <c r="C48" t="s">
        <v>697</v>
      </c>
      <c r="D48" t="s">
        <v>1722</v>
      </c>
      <c r="E48" s="15" t="s">
        <v>5623</v>
      </c>
      <c r="F48" t="s">
        <v>1829</v>
      </c>
      <c r="G48" t="s">
        <v>1814</v>
      </c>
      <c r="H48" t="s">
        <v>1764</v>
      </c>
      <c r="I48" t="s">
        <v>3131</v>
      </c>
      <c r="J48">
        <v>0</v>
      </c>
      <c r="K48"/>
      <c r="L48" t="s">
        <v>3149</v>
      </c>
      <c r="M48" t="s">
        <v>3118</v>
      </c>
    </row>
    <row r="49" spans="1:13" x14ac:dyDescent="0.25">
      <c r="A49">
        <v>836345</v>
      </c>
      <c r="B49" t="s">
        <v>5624</v>
      </c>
      <c r="C49" t="s">
        <v>36</v>
      </c>
      <c r="D49" t="s">
        <v>1722</v>
      </c>
      <c r="E49" s="15" t="s">
        <v>5625</v>
      </c>
      <c r="F49" t="s">
        <v>1784</v>
      </c>
      <c r="G49" t="s">
        <v>1785</v>
      </c>
      <c r="H49" t="s">
        <v>1725</v>
      </c>
      <c r="I49" t="s">
        <v>3116</v>
      </c>
      <c r="J49">
        <v>0</v>
      </c>
      <c r="K49"/>
      <c r="L49"/>
      <c r="M49" t="s">
        <v>3118</v>
      </c>
    </row>
    <row r="50" spans="1:13" x14ac:dyDescent="0.25">
      <c r="A50">
        <v>17604</v>
      </c>
      <c r="B50" t="s">
        <v>698</v>
      </c>
      <c r="C50" t="s">
        <v>21</v>
      </c>
      <c r="D50" t="s">
        <v>1722</v>
      </c>
      <c r="E50" s="15" t="s">
        <v>5626</v>
      </c>
      <c r="F50" t="s">
        <v>1984</v>
      </c>
      <c r="G50" t="s">
        <v>1816</v>
      </c>
      <c r="H50" t="s">
        <v>1725</v>
      </c>
      <c r="I50" t="s">
        <v>1816</v>
      </c>
      <c r="J50">
        <v>0</v>
      </c>
      <c r="K50"/>
      <c r="L50" t="s">
        <v>5627</v>
      </c>
      <c r="M50" t="s">
        <v>3118</v>
      </c>
    </row>
    <row r="51" spans="1:13" x14ac:dyDescent="0.25">
      <c r="A51">
        <v>138</v>
      </c>
      <c r="B51" t="s">
        <v>699</v>
      </c>
      <c r="C51" t="s">
        <v>211</v>
      </c>
      <c r="D51" t="s">
        <v>1722</v>
      </c>
      <c r="E51" s="15" t="s">
        <v>5628</v>
      </c>
      <c r="F51" t="s">
        <v>1815</v>
      </c>
      <c r="G51" t="s">
        <v>1816</v>
      </c>
      <c r="H51" t="s">
        <v>1725</v>
      </c>
      <c r="I51" t="s">
        <v>1816</v>
      </c>
      <c r="J51">
        <v>0</v>
      </c>
      <c r="K51"/>
      <c r="L51" t="s">
        <v>5629</v>
      </c>
      <c r="M51" t="s">
        <v>5630</v>
      </c>
    </row>
    <row r="52" spans="1:13" x14ac:dyDescent="0.25">
      <c r="A52">
        <v>836880</v>
      </c>
      <c r="B52" t="s">
        <v>5631</v>
      </c>
      <c r="C52" t="s">
        <v>3342</v>
      </c>
      <c r="D52" t="s">
        <v>1722</v>
      </c>
      <c r="E52" s="15" t="s">
        <v>5632</v>
      </c>
      <c r="F52" t="s">
        <v>1836</v>
      </c>
      <c r="G52" t="s">
        <v>1837</v>
      </c>
      <c r="H52" t="s">
        <v>1725</v>
      </c>
      <c r="I52" t="s">
        <v>3116</v>
      </c>
      <c r="J52">
        <v>0</v>
      </c>
      <c r="K52"/>
      <c r="L52" t="s">
        <v>5633</v>
      </c>
      <c r="M52"/>
    </row>
    <row r="53" spans="1:13" x14ac:dyDescent="0.25">
      <c r="A53">
        <v>56327</v>
      </c>
      <c r="B53" t="s">
        <v>2714</v>
      </c>
      <c r="C53" t="s">
        <v>27</v>
      </c>
      <c r="D53" t="s">
        <v>1722</v>
      </c>
      <c r="E53" s="15" t="s">
        <v>5634</v>
      </c>
      <c r="F53" t="s">
        <v>1836</v>
      </c>
      <c r="G53" t="s">
        <v>1837</v>
      </c>
      <c r="H53" t="s">
        <v>1725</v>
      </c>
      <c r="I53" t="s">
        <v>3116</v>
      </c>
      <c r="J53">
        <v>0</v>
      </c>
      <c r="K53"/>
      <c r="L53" t="s">
        <v>5635</v>
      </c>
      <c r="M53"/>
    </row>
    <row r="54" spans="1:13" x14ac:dyDescent="0.25">
      <c r="A54">
        <v>149</v>
      </c>
      <c r="B54" t="s">
        <v>1557</v>
      </c>
      <c r="C54" t="s">
        <v>78</v>
      </c>
      <c r="D54" t="s">
        <v>1722</v>
      </c>
      <c r="E54" s="15" t="s">
        <v>5636</v>
      </c>
      <c r="F54" t="s">
        <v>1771</v>
      </c>
      <c r="G54" t="s">
        <v>1721</v>
      </c>
      <c r="H54" t="s">
        <v>1720</v>
      </c>
      <c r="I54" t="s">
        <v>3116</v>
      </c>
      <c r="J54">
        <v>0</v>
      </c>
      <c r="K54"/>
      <c r="L54" t="s">
        <v>3300</v>
      </c>
      <c r="M54" t="s">
        <v>3118</v>
      </c>
    </row>
    <row r="55" spans="1:13" x14ac:dyDescent="0.25">
      <c r="A55">
        <v>143</v>
      </c>
      <c r="B55" t="s">
        <v>3145</v>
      </c>
      <c r="C55" t="s">
        <v>252</v>
      </c>
      <c r="D55" t="s">
        <v>1722</v>
      </c>
      <c r="E55" s="15" t="s">
        <v>5637</v>
      </c>
      <c r="F55" t="s">
        <v>2031</v>
      </c>
      <c r="G55" t="s">
        <v>3147</v>
      </c>
      <c r="H55" t="s">
        <v>3148</v>
      </c>
      <c r="I55" t="s">
        <v>2031</v>
      </c>
      <c r="J55">
        <v>0</v>
      </c>
      <c r="K55"/>
      <c r="L55" t="s">
        <v>5638</v>
      </c>
      <c r="M55" t="s">
        <v>5639</v>
      </c>
    </row>
    <row r="56" spans="1:13" x14ac:dyDescent="0.25">
      <c r="A56">
        <v>21318</v>
      </c>
      <c r="B56" t="s">
        <v>700</v>
      </c>
      <c r="C56" t="s">
        <v>111</v>
      </c>
      <c r="D56" t="s">
        <v>1722</v>
      </c>
      <c r="E56" s="15" t="s">
        <v>5640</v>
      </c>
      <c r="F56" t="s">
        <v>5641</v>
      </c>
      <c r="G56" t="s">
        <v>1825</v>
      </c>
      <c r="H56" t="s">
        <v>1725</v>
      </c>
      <c r="I56" t="s">
        <v>3116</v>
      </c>
      <c r="J56">
        <v>0</v>
      </c>
      <c r="K56"/>
      <c r="L56" t="s">
        <v>3117</v>
      </c>
      <c r="M56" t="s">
        <v>3118</v>
      </c>
    </row>
    <row r="57" spans="1:13" x14ac:dyDescent="0.25">
      <c r="A57">
        <v>154</v>
      </c>
      <c r="B57" t="s">
        <v>593</v>
      </c>
      <c r="C57" t="s">
        <v>36</v>
      </c>
      <c r="D57" t="s">
        <v>1722</v>
      </c>
      <c r="E57" s="15" t="s">
        <v>5642</v>
      </c>
      <c r="F57" t="s">
        <v>1763</v>
      </c>
      <c r="G57" t="s">
        <v>1765</v>
      </c>
      <c r="H57" t="s">
        <v>1764</v>
      </c>
      <c r="I57" t="s">
        <v>3116</v>
      </c>
      <c r="J57">
        <v>0</v>
      </c>
      <c r="K57"/>
      <c r="L57" t="s">
        <v>5524</v>
      </c>
      <c r="M57" t="s">
        <v>3118</v>
      </c>
    </row>
    <row r="58" spans="1:13" x14ac:dyDescent="0.25">
      <c r="A58">
        <v>156</v>
      </c>
      <c r="B58" t="s">
        <v>701</v>
      </c>
      <c r="C58" t="s">
        <v>39</v>
      </c>
      <c r="D58" t="s">
        <v>1722</v>
      </c>
      <c r="E58" s="15" t="s">
        <v>5643</v>
      </c>
      <c r="F58" t="s">
        <v>2107</v>
      </c>
      <c r="G58" t="s">
        <v>2056</v>
      </c>
      <c r="H58" t="s">
        <v>2055</v>
      </c>
      <c r="I58" t="s">
        <v>5644</v>
      </c>
      <c r="J58">
        <v>0</v>
      </c>
      <c r="K58"/>
      <c r="L58" t="s">
        <v>3117</v>
      </c>
      <c r="M58" t="s">
        <v>3118</v>
      </c>
    </row>
    <row r="59" spans="1:13" x14ac:dyDescent="0.25">
      <c r="A59">
        <v>841234</v>
      </c>
      <c r="B59" t="s">
        <v>5645</v>
      </c>
      <c r="C59" t="s">
        <v>78</v>
      </c>
      <c r="D59" t="s">
        <v>1722</v>
      </c>
      <c r="E59" s="15" t="s">
        <v>5646</v>
      </c>
      <c r="F59" t="s">
        <v>1787</v>
      </c>
      <c r="G59" t="s">
        <v>1721</v>
      </c>
      <c r="H59" t="s">
        <v>1720</v>
      </c>
      <c r="I59" t="s">
        <v>3116</v>
      </c>
      <c r="J59">
        <v>0</v>
      </c>
      <c r="K59"/>
      <c r="L59" t="s">
        <v>3624</v>
      </c>
      <c r="M59" t="s">
        <v>3118</v>
      </c>
    </row>
    <row r="60" spans="1:13" x14ac:dyDescent="0.25">
      <c r="A60">
        <v>827972</v>
      </c>
      <c r="B60" t="s">
        <v>5647</v>
      </c>
      <c r="C60" t="s">
        <v>27</v>
      </c>
      <c r="D60" t="s">
        <v>1722</v>
      </c>
      <c r="E60" s="15" t="s">
        <v>5648</v>
      </c>
      <c r="F60" t="s">
        <v>1918</v>
      </c>
      <c r="G60" t="s">
        <v>1919</v>
      </c>
      <c r="H60" t="s">
        <v>1864</v>
      </c>
      <c r="I60" t="s">
        <v>3240</v>
      </c>
      <c r="J60">
        <v>0</v>
      </c>
      <c r="K60"/>
      <c r="L60" t="s">
        <v>5649</v>
      </c>
      <c r="M60" t="s">
        <v>4368</v>
      </c>
    </row>
    <row r="61" spans="1:13" x14ac:dyDescent="0.25">
      <c r="A61">
        <v>860927</v>
      </c>
      <c r="B61" t="s">
        <v>5650</v>
      </c>
      <c r="C61" t="s">
        <v>27</v>
      </c>
      <c r="D61" t="s">
        <v>1722</v>
      </c>
      <c r="E61" s="15" t="s">
        <v>5651</v>
      </c>
      <c r="F61" t="s">
        <v>1759</v>
      </c>
      <c r="G61" t="s">
        <v>1760</v>
      </c>
      <c r="H61" t="s">
        <v>1753</v>
      </c>
      <c r="I61" t="s">
        <v>3116</v>
      </c>
      <c r="J61">
        <v>0</v>
      </c>
      <c r="K61"/>
      <c r="L61" t="s">
        <v>5652</v>
      </c>
      <c r="M61" t="s">
        <v>5653</v>
      </c>
    </row>
    <row r="62" spans="1:13" x14ac:dyDescent="0.25">
      <c r="A62">
        <v>28973</v>
      </c>
      <c r="B62" t="s">
        <v>2540</v>
      </c>
      <c r="C62" t="s">
        <v>27</v>
      </c>
      <c r="D62" t="s">
        <v>1722</v>
      </c>
      <c r="E62" s="15" t="s">
        <v>5654</v>
      </c>
      <c r="F62" t="s">
        <v>1775</v>
      </c>
      <c r="G62" t="s">
        <v>1743</v>
      </c>
      <c r="H62" t="s">
        <v>1720</v>
      </c>
      <c r="I62" t="s">
        <v>3351</v>
      </c>
      <c r="J62">
        <v>0</v>
      </c>
      <c r="K62"/>
      <c r="L62" t="s">
        <v>3417</v>
      </c>
      <c r="M62" t="s">
        <v>3118</v>
      </c>
    </row>
    <row r="63" spans="1:13" x14ac:dyDescent="0.25">
      <c r="A63">
        <v>854511</v>
      </c>
      <c r="B63" t="s">
        <v>5655</v>
      </c>
      <c r="C63" t="s">
        <v>56</v>
      </c>
      <c r="D63" t="s">
        <v>1722</v>
      </c>
      <c r="E63" s="15" t="s">
        <v>5656</v>
      </c>
      <c r="F63" t="s">
        <v>1846</v>
      </c>
      <c r="G63" t="s">
        <v>1726</v>
      </c>
      <c r="H63" t="s">
        <v>1725</v>
      </c>
      <c r="I63" t="s">
        <v>3116</v>
      </c>
      <c r="J63">
        <v>0</v>
      </c>
      <c r="K63"/>
      <c r="L63"/>
      <c r="M63" t="s">
        <v>3118</v>
      </c>
    </row>
    <row r="64" spans="1:13" x14ac:dyDescent="0.25">
      <c r="A64">
        <v>850125</v>
      </c>
      <c r="B64" t="s">
        <v>5657</v>
      </c>
      <c r="C64" t="s">
        <v>78</v>
      </c>
      <c r="D64" t="s">
        <v>1722</v>
      </c>
      <c r="E64" s="15" t="s">
        <v>5658</v>
      </c>
      <c r="F64" t="s">
        <v>1732</v>
      </c>
      <c r="G64" t="s">
        <v>1731</v>
      </c>
      <c r="H64" t="s">
        <v>1720</v>
      </c>
      <c r="I64" t="s">
        <v>3116</v>
      </c>
      <c r="J64">
        <v>0</v>
      </c>
      <c r="K64"/>
      <c r="L64" t="s">
        <v>3630</v>
      </c>
      <c r="M64" t="s">
        <v>3118</v>
      </c>
    </row>
    <row r="65" spans="1:13" x14ac:dyDescent="0.25">
      <c r="A65">
        <v>34261</v>
      </c>
      <c r="B65" t="s">
        <v>5659</v>
      </c>
      <c r="C65" t="s">
        <v>172</v>
      </c>
      <c r="D65" t="s">
        <v>1722</v>
      </c>
      <c r="E65" s="15" t="s">
        <v>5660</v>
      </c>
      <c r="F65" t="s">
        <v>1771</v>
      </c>
      <c r="G65" t="s">
        <v>1721</v>
      </c>
      <c r="H65" t="s">
        <v>1720</v>
      </c>
      <c r="I65" t="s">
        <v>3116</v>
      </c>
      <c r="J65">
        <v>0</v>
      </c>
      <c r="K65"/>
      <c r="L65" t="s">
        <v>3842</v>
      </c>
      <c r="M65" t="s">
        <v>3118</v>
      </c>
    </row>
    <row r="66" spans="1:13" x14ac:dyDescent="0.25">
      <c r="A66">
        <v>313</v>
      </c>
      <c r="B66" t="s">
        <v>594</v>
      </c>
      <c r="C66" t="s">
        <v>92</v>
      </c>
      <c r="D66" t="s">
        <v>1722</v>
      </c>
      <c r="E66" s="15" t="s">
        <v>5661</v>
      </c>
      <c r="F66" t="s">
        <v>1829</v>
      </c>
      <c r="G66" t="s">
        <v>1814</v>
      </c>
      <c r="H66" t="s">
        <v>1764</v>
      </c>
      <c r="I66" t="s">
        <v>3131</v>
      </c>
      <c r="J66">
        <v>0</v>
      </c>
      <c r="K66"/>
      <c r="L66" t="s">
        <v>3117</v>
      </c>
      <c r="M66" t="s">
        <v>3118</v>
      </c>
    </row>
    <row r="67" spans="1:13" x14ac:dyDescent="0.25">
      <c r="A67">
        <v>316</v>
      </c>
      <c r="B67" t="s">
        <v>2317</v>
      </c>
      <c r="C67" t="s">
        <v>78</v>
      </c>
      <c r="D67" t="s">
        <v>1722</v>
      </c>
      <c r="E67" s="15" t="s">
        <v>5662</v>
      </c>
      <c r="F67" t="s">
        <v>1870</v>
      </c>
      <c r="G67" t="s">
        <v>1721</v>
      </c>
      <c r="H67" t="s">
        <v>1720</v>
      </c>
      <c r="I67" t="s">
        <v>3116</v>
      </c>
      <c r="J67">
        <v>0</v>
      </c>
      <c r="K67"/>
      <c r="L67" t="s">
        <v>5663</v>
      </c>
      <c r="M67" t="s">
        <v>3118</v>
      </c>
    </row>
    <row r="68" spans="1:13" x14ac:dyDescent="0.25">
      <c r="A68">
        <v>169</v>
      </c>
      <c r="B68" t="s">
        <v>35</v>
      </c>
      <c r="C68" t="s">
        <v>36</v>
      </c>
      <c r="D68" t="s">
        <v>1722</v>
      </c>
      <c r="E68" s="15" t="s">
        <v>5664</v>
      </c>
      <c r="F68" t="s">
        <v>1797</v>
      </c>
      <c r="G68" t="s">
        <v>1783</v>
      </c>
      <c r="H68" t="s">
        <v>1782</v>
      </c>
      <c r="I68" t="s">
        <v>3152</v>
      </c>
      <c r="J68">
        <v>0</v>
      </c>
      <c r="K68"/>
      <c r="L68" t="s">
        <v>3153</v>
      </c>
      <c r="M68" t="s">
        <v>3118</v>
      </c>
    </row>
    <row r="69" spans="1:13" x14ac:dyDescent="0.25">
      <c r="A69">
        <v>836137</v>
      </c>
      <c r="B69" t="s">
        <v>5665</v>
      </c>
      <c r="C69" t="s">
        <v>39</v>
      </c>
      <c r="D69" t="s">
        <v>1722</v>
      </c>
      <c r="E69" s="15" t="s">
        <v>5666</v>
      </c>
      <c r="F69" t="s">
        <v>5667</v>
      </c>
      <c r="G69" t="s">
        <v>1792</v>
      </c>
      <c r="H69" t="s">
        <v>1822</v>
      </c>
      <c r="I69" t="s">
        <v>3116</v>
      </c>
      <c r="J69">
        <v>0</v>
      </c>
      <c r="K69"/>
      <c r="L69" t="s">
        <v>5668</v>
      </c>
      <c r="M69" t="s">
        <v>3118</v>
      </c>
    </row>
    <row r="70" spans="1:13" x14ac:dyDescent="0.25">
      <c r="A70">
        <v>123</v>
      </c>
      <c r="B70" t="s">
        <v>5669</v>
      </c>
      <c r="C70" t="s">
        <v>21</v>
      </c>
      <c r="D70" t="s">
        <v>1722</v>
      </c>
      <c r="E70" s="15" t="s">
        <v>5670</v>
      </c>
      <c r="F70" t="s">
        <v>1824</v>
      </c>
      <c r="G70" t="s">
        <v>1825</v>
      </c>
      <c r="H70" t="s">
        <v>1725</v>
      </c>
      <c r="I70" t="s">
        <v>3116</v>
      </c>
      <c r="J70">
        <v>0</v>
      </c>
      <c r="K70"/>
      <c r="L70" t="s">
        <v>3117</v>
      </c>
      <c r="M70" t="s">
        <v>3118</v>
      </c>
    </row>
    <row r="71" spans="1:13" x14ac:dyDescent="0.25">
      <c r="A71">
        <v>852209</v>
      </c>
      <c r="B71" t="s">
        <v>5671</v>
      </c>
      <c r="C71" t="s">
        <v>21</v>
      </c>
      <c r="D71" t="s">
        <v>1722</v>
      </c>
      <c r="E71" s="15" t="s">
        <v>5672</v>
      </c>
      <c r="F71" t="s">
        <v>1988</v>
      </c>
      <c r="G71" t="s">
        <v>1770</v>
      </c>
      <c r="H71" t="s">
        <v>1764</v>
      </c>
      <c r="I71" t="s">
        <v>3116</v>
      </c>
      <c r="J71">
        <v>0</v>
      </c>
      <c r="K71"/>
      <c r="L71" t="s">
        <v>5532</v>
      </c>
      <c r="M71" t="s">
        <v>3118</v>
      </c>
    </row>
    <row r="72" spans="1:13" x14ac:dyDescent="0.25">
      <c r="A72">
        <v>46659</v>
      </c>
      <c r="B72" t="s">
        <v>3154</v>
      </c>
      <c r="C72" t="s">
        <v>2602</v>
      </c>
      <c r="D72" t="s">
        <v>1722</v>
      </c>
      <c r="E72" s="15" t="s">
        <v>5673</v>
      </c>
      <c r="F72" t="s">
        <v>1728</v>
      </c>
      <c r="G72" t="s">
        <v>1729</v>
      </c>
      <c r="H72" t="s">
        <v>1720</v>
      </c>
      <c r="I72" t="s">
        <v>3116</v>
      </c>
      <c r="J72">
        <v>0</v>
      </c>
      <c r="K72"/>
      <c r="L72" t="s">
        <v>5674</v>
      </c>
      <c r="M72" t="s">
        <v>3155</v>
      </c>
    </row>
    <row r="73" spans="1:13" x14ac:dyDescent="0.25">
      <c r="A73">
        <v>847370</v>
      </c>
      <c r="B73" t="s">
        <v>5675</v>
      </c>
      <c r="C73" t="s">
        <v>43</v>
      </c>
      <c r="D73" t="s">
        <v>1722</v>
      </c>
      <c r="E73" s="15" t="s">
        <v>5676</v>
      </c>
      <c r="F73" t="s">
        <v>1732</v>
      </c>
      <c r="G73" t="s">
        <v>1731</v>
      </c>
      <c r="H73" t="s">
        <v>1720</v>
      </c>
      <c r="I73" t="s">
        <v>3116</v>
      </c>
      <c r="J73">
        <v>0</v>
      </c>
      <c r="K73"/>
      <c r="L73" t="s">
        <v>3157</v>
      </c>
      <c r="M73" t="s">
        <v>3118</v>
      </c>
    </row>
    <row r="74" spans="1:13" x14ac:dyDescent="0.25">
      <c r="A74">
        <v>118</v>
      </c>
      <c r="B74" t="s">
        <v>5677</v>
      </c>
      <c r="C74" t="s">
        <v>432</v>
      </c>
      <c r="D74" t="s">
        <v>1722</v>
      </c>
      <c r="E74" s="15" t="s">
        <v>5678</v>
      </c>
      <c r="F74" t="s">
        <v>1985</v>
      </c>
      <c r="G74" t="s">
        <v>1762</v>
      </c>
      <c r="H74" t="s">
        <v>1782</v>
      </c>
      <c r="I74" t="s">
        <v>1762</v>
      </c>
      <c r="J74">
        <v>0</v>
      </c>
      <c r="K74"/>
      <c r="L74" t="s">
        <v>5679</v>
      </c>
      <c r="M74"/>
    </row>
    <row r="75" spans="1:13" x14ac:dyDescent="0.25">
      <c r="A75">
        <v>71990</v>
      </c>
      <c r="B75" t="s">
        <v>2801</v>
      </c>
      <c r="C75" t="s">
        <v>84</v>
      </c>
      <c r="D75" t="s">
        <v>1722</v>
      </c>
      <c r="E75" s="15" t="s">
        <v>5680</v>
      </c>
      <c r="F75" t="s">
        <v>1870</v>
      </c>
      <c r="G75" t="s">
        <v>1721</v>
      </c>
      <c r="H75" t="s">
        <v>1720</v>
      </c>
      <c r="I75" t="s">
        <v>3116</v>
      </c>
      <c r="J75">
        <v>0</v>
      </c>
      <c r="K75"/>
      <c r="L75" t="s">
        <v>3660</v>
      </c>
      <c r="M75" t="s">
        <v>3118</v>
      </c>
    </row>
    <row r="76" spans="1:13" x14ac:dyDescent="0.25">
      <c r="A76">
        <v>61205</v>
      </c>
      <c r="B76" t="s">
        <v>3158</v>
      </c>
      <c r="C76" t="s">
        <v>43</v>
      </c>
      <c r="D76" t="s">
        <v>1722</v>
      </c>
      <c r="E76" s="15" t="s">
        <v>5681</v>
      </c>
      <c r="F76" t="s">
        <v>1891</v>
      </c>
      <c r="G76" t="s">
        <v>1867</v>
      </c>
      <c r="H76" t="s">
        <v>1725</v>
      </c>
      <c r="I76" t="s">
        <v>3116</v>
      </c>
      <c r="J76">
        <v>0</v>
      </c>
      <c r="K76"/>
      <c r="L76" t="s">
        <v>3160</v>
      </c>
      <c r="M76"/>
    </row>
    <row r="77" spans="1:13" x14ac:dyDescent="0.25">
      <c r="A77">
        <v>34262</v>
      </c>
      <c r="B77" t="s">
        <v>5682</v>
      </c>
      <c r="C77" t="s">
        <v>31</v>
      </c>
      <c r="D77" t="s">
        <v>1722</v>
      </c>
      <c r="E77" s="15" t="s">
        <v>5683</v>
      </c>
      <c r="F77" t="s">
        <v>1897</v>
      </c>
      <c r="G77" t="s">
        <v>1898</v>
      </c>
      <c r="H77" t="s">
        <v>1720</v>
      </c>
      <c r="I77" t="s">
        <v>3116</v>
      </c>
      <c r="J77">
        <v>0</v>
      </c>
      <c r="K77"/>
      <c r="L77" t="s">
        <v>3748</v>
      </c>
      <c r="M77" t="s">
        <v>5684</v>
      </c>
    </row>
    <row r="78" spans="1:13" x14ac:dyDescent="0.25">
      <c r="A78">
        <v>58301</v>
      </c>
      <c r="B78" t="s">
        <v>702</v>
      </c>
      <c r="C78" t="s">
        <v>27</v>
      </c>
      <c r="D78" t="s">
        <v>1722</v>
      </c>
      <c r="E78" s="15" t="s">
        <v>5685</v>
      </c>
      <c r="F78" t="s">
        <v>1735</v>
      </c>
      <c r="G78" t="s">
        <v>1721</v>
      </c>
      <c r="H78" t="s">
        <v>1720</v>
      </c>
      <c r="I78" t="s">
        <v>5686</v>
      </c>
      <c r="J78">
        <v>0</v>
      </c>
      <c r="K78"/>
      <c r="L78" t="s">
        <v>5687</v>
      </c>
      <c r="M78" t="s">
        <v>3118</v>
      </c>
    </row>
    <row r="79" spans="1:13" x14ac:dyDescent="0.25">
      <c r="A79">
        <v>51887</v>
      </c>
      <c r="B79" t="s">
        <v>5688</v>
      </c>
      <c r="C79" t="s">
        <v>43</v>
      </c>
      <c r="D79" t="s">
        <v>1722</v>
      </c>
      <c r="E79" s="15" t="s">
        <v>5689</v>
      </c>
      <c r="F79" t="s">
        <v>1921</v>
      </c>
      <c r="G79" t="s">
        <v>1721</v>
      </c>
      <c r="H79" t="s">
        <v>1720</v>
      </c>
      <c r="I79" t="s">
        <v>3116</v>
      </c>
      <c r="J79">
        <v>0</v>
      </c>
      <c r="K79"/>
      <c r="L79" t="s">
        <v>3429</v>
      </c>
      <c r="M79" t="s">
        <v>3118</v>
      </c>
    </row>
    <row r="80" spans="1:13" x14ac:dyDescent="0.25">
      <c r="A80">
        <v>836997</v>
      </c>
      <c r="B80" t="s">
        <v>5690</v>
      </c>
      <c r="C80" t="s">
        <v>109</v>
      </c>
      <c r="D80" t="s">
        <v>1722</v>
      </c>
      <c r="E80" s="15" t="s">
        <v>5691</v>
      </c>
      <c r="F80" t="s">
        <v>3990</v>
      </c>
      <c r="G80" t="s">
        <v>1762</v>
      </c>
      <c r="H80" t="s">
        <v>1782</v>
      </c>
      <c r="I80" t="s">
        <v>1762</v>
      </c>
      <c r="J80">
        <v>0</v>
      </c>
      <c r="K80"/>
      <c r="L80" t="s">
        <v>5692</v>
      </c>
      <c r="M80" t="s">
        <v>5693</v>
      </c>
    </row>
    <row r="81" spans="1:13" x14ac:dyDescent="0.25">
      <c r="A81">
        <v>841759</v>
      </c>
      <c r="B81" t="s">
        <v>5694</v>
      </c>
      <c r="C81" t="s">
        <v>252</v>
      </c>
      <c r="D81" t="s">
        <v>1722</v>
      </c>
      <c r="E81" s="15" t="s">
        <v>5695</v>
      </c>
      <c r="F81" t="s">
        <v>5696</v>
      </c>
      <c r="G81" t="s">
        <v>1828</v>
      </c>
      <c r="H81" t="s">
        <v>1827</v>
      </c>
      <c r="I81" t="s">
        <v>3131</v>
      </c>
      <c r="J81">
        <v>0</v>
      </c>
      <c r="K81"/>
      <c r="L81" t="s">
        <v>5584</v>
      </c>
      <c r="M81" t="s">
        <v>3118</v>
      </c>
    </row>
    <row r="82" spans="1:13" x14ac:dyDescent="0.25">
      <c r="A82">
        <v>21325</v>
      </c>
      <c r="B82" t="s">
        <v>5697</v>
      </c>
      <c r="C82" t="s">
        <v>252</v>
      </c>
      <c r="D82" t="s">
        <v>1722</v>
      </c>
      <c r="E82" s="15" t="s">
        <v>5698</v>
      </c>
      <c r="F82" t="s">
        <v>2124</v>
      </c>
      <c r="G82" t="s">
        <v>1831</v>
      </c>
      <c r="H82" t="s">
        <v>1827</v>
      </c>
      <c r="I82" t="s">
        <v>3131</v>
      </c>
      <c r="J82">
        <v>0</v>
      </c>
      <c r="K82"/>
      <c r="L82" t="s">
        <v>3356</v>
      </c>
      <c r="M82" t="s">
        <v>3118</v>
      </c>
    </row>
    <row r="83" spans="1:13" x14ac:dyDescent="0.25">
      <c r="A83">
        <v>832235</v>
      </c>
      <c r="B83" t="s">
        <v>5699</v>
      </c>
      <c r="C83" t="s">
        <v>252</v>
      </c>
      <c r="D83" t="s">
        <v>1722</v>
      </c>
      <c r="E83" s="15" t="s">
        <v>5700</v>
      </c>
      <c r="F83" t="s">
        <v>1829</v>
      </c>
      <c r="G83" t="s">
        <v>1814</v>
      </c>
      <c r="H83" t="s">
        <v>1764</v>
      </c>
      <c r="I83" t="s">
        <v>3131</v>
      </c>
      <c r="J83">
        <v>0</v>
      </c>
      <c r="K83"/>
      <c r="L83" t="s">
        <v>5701</v>
      </c>
      <c r="M83" t="s">
        <v>3118</v>
      </c>
    </row>
    <row r="84" spans="1:13" x14ac:dyDescent="0.25">
      <c r="A84">
        <v>856015</v>
      </c>
      <c r="B84" t="s">
        <v>5702</v>
      </c>
      <c r="C84" t="s">
        <v>78</v>
      </c>
      <c r="D84" t="s">
        <v>1722</v>
      </c>
      <c r="E84" s="15" t="s">
        <v>5703</v>
      </c>
      <c r="F84" t="s">
        <v>1737</v>
      </c>
      <c r="G84" t="s">
        <v>1721</v>
      </c>
      <c r="H84" t="s">
        <v>1720</v>
      </c>
      <c r="I84" t="s">
        <v>3116</v>
      </c>
      <c r="J84">
        <v>0</v>
      </c>
      <c r="K84"/>
      <c r="L84" t="s">
        <v>5704</v>
      </c>
      <c r="M84" t="s">
        <v>3118</v>
      </c>
    </row>
    <row r="85" spans="1:13" x14ac:dyDescent="0.25">
      <c r="A85">
        <v>36842</v>
      </c>
      <c r="B85" t="s">
        <v>3165</v>
      </c>
      <c r="C85" t="s">
        <v>52</v>
      </c>
      <c r="D85" t="s">
        <v>1722</v>
      </c>
      <c r="E85" s="15" t="s">
        <v>5705</v>
      </c>
      <c r="F85" t="s">
        <v>5706</v>
      </c>
      <c r="G85" t="s">
        <v>1792</v>
      </c>
      <c r="H85" t="s">
        <v>1822</v>
      </c>
      <c r="I85" t="s">
        <v>3116</v>
      </c>
      <c r="J85">
        <v>0</v>
      </c>
      <c r="K85"/>
      <c r="L85" t="s">
        <v>3117</v>
      </c>
      <c r="M85" t="s">
        <v>3118</v>
      </c>
    </row>
    <row r="86" spans="1:13" x14ac:dyDescent="0.25">
      <c r="A86">
        <v>220</v>
      </c>
      <c r="B86" t="s">
        <v>2310</v>
      </c>
      <c r="C86" t="s">
        <v>76</v>
      </c>
      <c r="D86" t="s">
        <v>1722</v>
      </c>
      <c r="E86" s="15" t="s">
        <v>5707</v>
      </c>
      <c r="F86" t="s">
        <v>1846</v>
      </c>
      <c r="G86" t="s">
        <v>1726</v>
      </c>
      <c r="H86" t="s">
        <v>1725</v>
      </c>
      <c r="I86" t="s">
        <v>3116</v>
      </c>
      <c r="J86">
        <v>0</v>
      </c>
      <c r="K86"/>
      <c r="L86" t="s">
        <v>3117</v>
      </c>
      <c r="M86" t="s">
        <v>3118</v>
      </c>
    </row>
    <row r="87" spans="1:13" x14ac:dyDescent="0.25">
      <c r="A87">
        <v>21327</v>
      </c>
      <c r="B87" t="s">
        <v>5708</v>
      </c>
      <c r="C87" t="s">
        <v>59</v>
      </c>
      <c r="D87" t="s">
        <v>1722</v>
      </c>
      <c r="E87" s="15" t="s">
        <v>5709</v>
      </c>
      <c r="F87" t="s">
        <v>1807</v>
      </c>
      <c r="G87" t="s">
        <v>1762</v>
      </c>
      <c r="H87" t="s">
        <v>1782</v>
      </c>
      <c r="I87" t="s">
        <v>1762</v>
      </c>
      <c r="J87">
        <v>0</v>
      </c>
      <c r="K87"/>
      <c r="L87" t="s">
        <v>5710</v>
      </c>
      <c r="M87" t="s">
        <v>3118</v>
      </c>
    </row>
    <row r="88" spans="1:13" x14ac:dyDescent="0.25">
      <c r="A88">
        <v>57427</v>
      </c>
      <c r="B88" t="s">
        <v>5711</v>
      </c>
      <c r="C88" t="s">
        <v>31</v>
      </c>
      <c r="D88" t="s">
        <v>1722</v>
      </c>
      <c r="E88" s="15" t="s">
        <v>5712</v>
      </c>
      <c r="F88" t="s">
        <v>1771</v>
      </c>
      <c r="G88" t="s">
        <v>1721</v>
      </c>
      <c r="H88" t="s">
        <v>1720</v>
      </c>
      <c r="I88" t="s">
        <v>3116</v>
      </c>
      <c r="J88">
        <v>0</v>
      </c>
      <c r="K88"/>
      <c r="L88" t="s">
        <v>5713</v>
      </c>
      <c r="M88" t="s">
        <v>5714</v>
      </c>
    </row>
    <row r="89" spans="1:13" x14ac:dyDescent="0.25">
      <c r="A89">
        <v>839156</v>
      </c>
      <c r="B89" t="s">
        <v>5715</v>
      </c>
      <c r="C89" t="s">
        <v>27</v>
      </c>
      <c r="D89" t="s">
        <v>1722</v>
      </c>
      <c r="E89" s="15" t="s">
        <v>5716</v>
      </c>
      <c r="F89" t="s">
        <v>5717</v>
      </c>
      <c r="G89" t="s">
        <v>1792</v>
      </c>
      <c r="H89" t="s">
        <v>1822</v>
      </c>
      <c r="I89" t="s">
        <v>3116</v>
      </c>
      <c r="J89">
        <v>0</v>
      </c>
      <c r="K89"/>
      <c r="L89" t="s">
        <v>3182</v>
      </c>
      <c r="M89" t="s">
        <v>3118</v>
      </c>
    </row>
    <row r="90" spans="1:13" x14ac:dyDescent="0.25">
      <c r="A90">
        <v>21380</v>
      </c>
      <c r="B90" t="s">
        <v>37</v>
      </c>
      <c r="C90" t="s">
        <v>31</v>
      </c>
      <c r="D90" t="s">
        <v>1722</v>
      </c>
      <c r="E90" s="15" t="s">
        <v>5718</v>
      </c>
      <c r="F90" t="s">
        <v>5719</v>
      </c>
      <c r="G90" t="s">
        <v>1834</v>
      </c>
      <c r="H90" t="s">
        <v>1833</v>
      </c>
      <c r="I90" t="s">
        <v>3116</v>
      </c>
      <c r="J90">
        <v>0</v>
      </c>
      <c r="K90"/>
      <c r="L90" t="s">
        <v>5627</v>
      </c>
      <c r="M90" t="s">
        <v>3118</v>
      </c>
    </row>
    <row r="91" spans="1:13" x14ac:dyDescent="0.25">
      <c r="A91">
        <v>28842</v>
      </c>
      <c r="B91" t="s">
        <v>5720</v>
      </c>
      <c r="C91" t="s">
        <v>21</v>
      </c>
      <c r="D91" t="s">
        <v>1722</v>
      </c>
      <c r="E91" s="15" t="s">
        <v>5721</v>
      </c>
      <c r="F91" t="s">
        <v>1891</v>
      </c>
      <c r="G91" t="s">
        <v>1867</v>
      </c>
      <c r="H91" t="s">
        <v>1725</v>
      </c>
      <c r="I91" t="s">
        <v>3116</v>
      </c>
      <c r="J91">
        <v>0</v>
      </c>
      <c r="K91"/>
      <c r="L91" t="s">
        <v>3122</v>
      </c>
      <c r="M91" t="s">
        <v>3118</v>
      </c>
    </row>
    <row r="92" spans="1:13" x14ac:dyDescent="0.25">
      <c r="A92">
        <v>28620</v>
      </c>
      <c r="B92" t="s">
        <v>2536</v>
      </c>
      <c r="C92" t="s">
        <v>116</v>
      </c>
      <c r="D92" t="s">
        <v>1722</v>
      </c>
      <c r="E92" s="15" t="s">
        <v>5722</v>
      </c>
      <c r="F92" t="s">
        <v>1974</v>
      </c>
      <c r="G92" t="s">
        <v>1975</v>
      </c>
      <c r="H92" t="s">
        <v>1782</v>
      </c>
      <c r="I92" t="s">
        <v>3116</v>
      </c>
      <c r="J92">
        <v>0</v>
      </c>
      <c r="K92"/>
      <c r="L92" t="s">
        <v>4320</v>
      </c>
      <c r="M92" t="s">
        <v>3118</v>
      </c>
    </row>
    <row r="93" spans="1:13" x14ac:dyDescent="0.25">
      <c r="A93">
        <v>47208</v>
      </c>
      <c r="B93" t="s">
        <v>3170</v>
      </c>
      <c r="C93" t="s">
        <v>78</v>
      </c>
      <c r="D93" t="s">
        <v>1722</v>
      </c>
      <c r="E93" s="15" t="s">
        <v>5723</v>
      </c>
      <c r="F93" t="s">
        <v>1870</v>
      </c>
      <c r="G93" t="s">
        <v>1721</v>
      </c>
      <c r="H93" t="s">
        <v>1720</v>
      </c>
      <c r="I93" t="s">
        <v>3116</v>
      </c>
      <c r="J93">
        <v>0</v>
      </c>
      <c r="K93"/>
      <c r="L93" t="s">
        <v>3120</v>
      </c>
      <c r="M93" t="s">
        <v>3118</v>
      </c>
    </row>
    <row r="94" spans="1:13" x14ac:dyDescent="0.25">
      <c r="A94">
        <v>51267</v>
      </c>
      <c r="B94" t="s">
        <v>5724</v>
      </c>
      <c r="C94" t="s">
        <v>39</v>
      </c>
      <c r="D94" t="s">
        <v>1722</v>
      </c>
      <c r="E94" s="15" t="s">
        <v>5725</v>
      </c>
      <c r="F94" t="s">
        <v>1908</v>
      </c>
      <c r="G94" t="s">
        <v>1909</v>
      </c>
      <c r="H94" t="s">
        <v>1725</v>
      </c>
      <c r="I94" t="s">
        <v>3116</v>
      </c>
      <c r="J94">
        <v>0</v>
      </c>
      <c r="K94"/>
      <c r="L94" t="s">
        <v>5726</v>
      </c>
      <c r="M94" t="s">
        <v>5727</v>
      </c>
    </row>
    <row r="95" spans="1:13" x14ac:dyDescent="0.25">
      <c r="A95">
        <v>333</v>
      </c>
      <c r="B95" t="s">
        <v>703</v>
      </c>
      <c r="C95" t="s">
        <v>27</v>
      </c>
      <c r="D95" t="s">
        <v>1722</v>
      </c>
      <c r="E95" s="15" t="s">
        <v>5728</v>
      </c>
      <c r="F95" t="s">
        <v>1824</v>
      </c>
      <c r="G95" t="s">
        <v>1825</v>
      </c>
      <c r="H95" t="s">
        <v>1725</v>
      </c>
      <c r="I95" t="s">
        <v>3116</v>
      </c>
      <c r="J95">
        <v>0</v>
      </c>
      <c r="K95"/>
      <c r="L95" t="s">
        <v>3117</v>
      </c>
      <c r="M95" t="s">
        <v>3118</v>
      </c>
    </row>
    <row r="96" spans="1:13" x14ac:dyDescent="0.25">
      <c r="A96">
        <v>33597</v>
      </c>
      <c r="B96" t="s">
        <v>3175</v>
      </c>
      <c r="C96" t="s">
        <v>27</v>
      </c>
      <c r="D96" t="s">
        <v>1722</v>
      </c>
      <c r="E96" s="15" t="s">
        <v>5729</v>
      </c>
      <c r="F96" t="s">
        <v>1787</v>
      </c>
      <c r="G96" t="s">
        <v>1721</v>
      </c>
      <c r="H96" t="s">
        <v>1720</v>
      </c>
      <c r="I96" t="s">
        <v>3116</v>
      </c>
      <c r="J96">
        <v>0</v>
      </c>
      <c r="K96"/>
      <c r="L96" t="s">
        <v>3117</v>
      </c>
      <c r="M96" t="s">
        <v>3118</v>
      </c>
    </row>
    <row r="97" spans="1:13" x14ac:dyDescent="0.25">
      <c r="A97">
        <v>29552</v>
      </c>
      <c r="B97" t="s">
        <v>5730</v>
      </c>
      <c r="C97" t="s">
        <v>43</v>
      </c>
      <c r="D97" t="s">
        <v>1722</v>
      </c>
      <c r="E97" s="15" t="s">
        <v>5731</v>
      </c>
      <c r="F97" t="s">
        <v>5732</v>
      </c>
      <c r="G97" t="s">
        <v>4155</v>
      </c>
      <c r="H97" t="s">
        <v>1819</v>
      </c>
      <c r="I97" t="s">
        <v>3340</v>
      </c>
      <c r="J97">
        <v>0</v>
      </c>
      <c r="K97"/>
      <c r="L97" t="s">
        <v>3157</v>
      </c>
      <c r="M97" t="s">
        <v>3118</v>
      </c>
    </row>
    <row r="98" spans="1:13" x14ac:dyDescent="0.25">
      <c r="A98">
        <v>240</v>
      </c>
      <c r="B98" t="s">
        <v>2314</v>
      </c>
      <c r="C98" t="s">
        <v>31</v>
      </c>
      <c r="D98" t="s">
        <v>1722</v>
      </c>
      <c r="E98" s="15" t="s">
        <v>5733</v>
      </c>
      <c r="F98" t="s">
        <v>1787</v>
      </c>
      <c r="G98" t="s">
        <v>1721</v>
      </c>
      <c r="H98" t="s">
        <v>1720</v>
      </c>
      <c r="I98" t="s">
        <v>3116</v>
      </c>
      <c r="J98">
        <v>0</v>
      </c>
      <c r="K98"/>
      <c r="L98" t="s">
        <v>5734</v>
      </c>
      <c r="M98" t="s">
        <v>5735</v>
      </c>
    </row>
    <row r="99" spans="1:13" x14ac:dyDescent="0.25">
      <c r="A99">
        <v>40175</v>
      </c>
      <c r="B99" t="s">
        <v>1558</v>
      </c>
      <c r="C99" t="s">
        <v>27</v>
      </c>
      <c r="D99" t="s">
        <v>1722</v>
      </c>
      <c r="E99" s="15" t="s">
        <v>5736</v>
      </c>
      <c r="F99" t="s">
        <v>5737</v>
      </c>
      <c r="G99" t="s">
        <v>1792</v>
      </c>
      <c r="H99" t="s">
        <v>1822</v>
      </c>
      <c r="I99" t="s">
        <v>3116</v>
      </c>
      <c r="J99">
        <v>0</v>
      </c>
      <c r="K99"/>
      <c r="L99" t="s">
        <v>5738</v>
      </c>
      <c r="M99" t="s">
        <v>3118</v>
      </c>
    </row>
    <row r="100" spans="1:13" x14ac:dyDescent="0.25">
      <c r="A100">
        <v>234</v>
      </c>
      <c r="B100" t="s">
        <v>5739</v>
      </c>
      <c r="C100" t="s">
        <v>27</v>
      </c>
      <c r="D100" t="s">
        <v>1722</v>
      </c>
      <c r="E100" s="15" t="s">
        <v>5740</v>
      </c>
      <c r="F100" t="s">
        <v>1836</v>
      </c>
      <c r="G100" t="s">
        <v>1837</v>
      </c>
      <c r="H100" t="s">
        <v>1725</v>
      </c>
      <c r="I100" t="s">
        <v>3116</v>
      </c>
      <c r="J100">
        <v>0</v>
      </c>
      <c r="K100"/>
      <c r="L100" t="s">
        <v>3660</v>
      </c>
      <c r="M100" t="s">
        <v>3118</v>
      </c>
    </row>
    <row r="101" spans="1:13" x14ac:dyDescent="0.25">
      <c r="A101">
        <v>862506</v>
      </c>
      <c r="B101" t="s">
        <v>704</v>
      </c>
      <c r="C101" t="s">
        <v>27</v>
      </c>
      <c r="D101" t="s">
        <v>1722</v>
      </c>
      <c r="E101" s="15" t="s">
        <v>5741</v>
      </c>
      <c r="F101" t="s">
        <v>1735</v>
      </c>
      <c r="G101" t="s">
        <v>1721</v>
      </c>
      <c r="H101" t="s">
        <v>1720</v>
      </c>
      <c r="I101" t="s">
        <v>5686</v>
      </c>
      <c r="J101">
        <v>0</v>
      </c>
      <c r="K101"/>
      <c r="L101" t="s">
        <v>3122</v>
      </c>
      <c r="M101" t="s">
        <v>3118</v>
      </c>
    </row>
    <row r="102" spans="1:13" x14ac:dyDescent="0.25">
      <c r="A102">
        <v>854393</v>
      </c>
      <c r="B102" t="s">
        <v>3062</v>
      </c>
      <c r="C102" t="s">
        <v>84</v>
      </c>
      <c r="D102" t="s">
        <v>1722</v>
      </c>
      <c r="E102" s="15" t="s">
        <v>5742</v>
      </c>
      <c r="F102" t="s">
        <v>1851</v>
      </c>
      <c r="G102" t="s">
        <v>1852</v>
      </c>
      <c r="H102" t="s">
        <v>1720</v>
      </c>
      <c r="I102" t="s">
        <v>3116</v>
      </c>
      <c r="J102">
        <v>0</v>
      </c>
      <c r="K102"/>
      <c r="L102" t="s">
        <v>5743</v>
      </c>
      <c r="M102" s="15" t="s">
        <v>5744</v>
      </c>
    </row>
    <row r="103" spans="1:13" x14ac:dyDescent="0.25">
      <c r="A103">
        <v>334</v>
      </c>
      <c r="B103" t="s">
        <v>2318</v>
      </c>
      <c r="C103" t="s">
        <v>27</v>
      </c>
      <c r="D103" t="s">
        <v>1722</v>
      </c>
      <c r="E103" s="15" t="s">
        <v>5745</v>
      </c>
      <c r="F103" t="s">
        <v>1771</v>
      </c>
      <c r="G103" t="s">
        <v>1721</v>
      </c>
      <c r="H103" t="s">
        <v>1720</v>
      </c>
      <c r="I103" t="s">
        <v>3116</v>
      </c>
      <c r="J103">
        <v>0</v>
      </c>
      <c r="K103"/>
      <c r="L103" t="s">
        <v>3117</v>
      </c>
      <c r="M103" t="s">
        <v>3118</v>
      </c>
    </row>
    <row r="104" spans="1:13" x14ac:dyDescent="0.25">
      <c r="A104">
        <v>828874</v>
      </c>
      <c r="B104" t="s">
        <v>5746</v>
      </c>
      <c r="C104" t="s">
        <v>84</v>
      </c>
      <c r="D104" t="s">
        <v>1722</v>
      </c>
      <c r="E104" s="15" t="s">
        <v>5747</v>
      </c>
      <c r="F104" t="s">
        <v>1728</v>
      </c>
      <c r="G104" t="s">
        <v>1729</v>
      </c>
      <c r="H104" t="s">
        <v>1720</v>
      </c>
      <c r="I104" t="s">
        <v>3116</v>
      </c>
      <c r="J104">
        <v>0</v>
      </c>
      <c r="K104"/>
      <c r="L104" t="s">
        <v>3182</v>
      </c>
      <c r="M104" t="s">
        <v>3118</v>
      </c>
    </row>
    <row r="105" spans="1:13" x14ac:dyDescent="0.25">
      <c r="A105">
        <v>21330</v>
      </c>
      <c r="B105" t="s">
        <v>3176</v>
      </c>
      <c r="C105" t="s">
        <v>78</v>
      </c>
      <c r="D105" t="s">
        <v>1722</v>
      </c>
      <c r="E105" s="15" t="s">
        <v>5748</v>
      </c>
      <c r="F105" t="s">
        <v>1870</v>
      </c>
      <c r="G105" t="s">
        <v>1721</v>
      </c>
      <c r="H105" t="s">
        <v>1720</v>
      </c>
      <c r="I105" t="s">
        <v>3116</v>
      </c>
      <c r="J105">
        <v>0</v>
      </c>
      <c r="K105"/>
      <c r="L105" t="s">
        <v>3177</v>
      </c>
      <c r="M105" t="s">
        <v>3118</v>
      </c>
    </row>
    <row r="106" spans="1:13" x14ac:dyDescent="0.25">
      <c r="A106">
        <v>246</v>
      </c>
      <c r="B106" t="s">
        <v>705</v>
      </c>
      <c r="C106" t="s">
        <v>59</v>
      </c>
      <c r="D106" t="s">
        <v>1722</v>
      </c>
      <c r="E106" s="15" t="s">
        <v>5749</v>
      </c>
      <c r="F106" t="s">
        <v>1749</v>
      </c>
      <c r="G106" t="s">
        <v>1746</v>
      </c>
      <c r="H106" t="s">
        <v>1720</v>
      </c>
      <c r="I106" t="s">
        <v>5686</v>
      </c>
      <c r="J106">
        <v>0</v>
      </c>
      <c r="K106"/>
      <c r="L106" t="s">
        <v>5750</v>
      </c>
      <c r="M106" t="s">
        <v>5751</v>
      </c>
    </row>
    <row r="107" spans="1:13" x14ac:dyDescent="0.25">
      <c r="A107">
        <v>60942</v>
      </c>
      <c r="B107" t="s">
        <v>5752</v>
      </c>
      <c r="C107" t="s">
        <v>43</v>
      </c>
      <c r="D107" t="s">
        <v>1722</v>
      </c>
      <c r="E107" s="15" t="s">
        <v>5753</v>
      </c>
      <c r="F107" t="s">
        <v>1836</v>
      </c>
      <c r="G107" t="s">
        <v>1837</v>
      </c>
      <c r="H107" t="s">
        <v>1725</v>
      </c>
      <c r="I107" t="s">
        <v>3116</v>
      </c>
      <c r="J107">
        <v>0</v>
      </c>
      <c r="K107"/>
      <c r="L107" t="s">
        <v>3157</v>
      </c>
      <c r="M107" t="s">
        <v>3118</v>
      </c>
    </row>
    <row r="108" spans="1:13" x14ac:dyDescent="0.25">
      <c r="A108">
        <v>828401</v>
      </c>
      <c r="B108" t="s">
        <v>3180</v>
      </c>
      <c r="C108" t="s">
        <v>84</v>
      </c>
      <c r="D108" t="s">
        <v>1722</v>
      </c>
      <c r="E108" s="15" t="s">
        <v>5754</v>
      </c>
      <c r="F108" t="s">
        <v>1737</v>
      </c>
      <c r="G108" t="s">
        <v>1721</v>
      </c>
      <c r="H108" t="s">
        <v>1720</v>
      </c>
      <c r="I108" t="s">
        <v>3116</v>
      </c>
      <c r="J108">
        <v>0</v>
      </c>
      <c r="K108"/>
      <c r="L108" t="s">
        <v>3182</v>
      </c>
      <c r="M108" t="s">
        <v>3118</v>
      </c>
    </row>
    <row r="109" spans="1:13" x14ac:dyDescent="0.25">
      <c r="A109">
        <v>248</v>
      </c>
      <c r="B109" t="s">
        <v>2315</v>
      </c>
      <c r="C109" t="s">
        <v>211</v>
      </c>
      <c r="D109" t="s">
        <v>1722</v>
      </c>
      <c r="E109" s="15" t="s">
        <v>5755</v>
      </c>
      <c r="F109" t="s">
        <v>1761</v>
      </c>
      <c r="G109" t="s">
        <v>1762</v>
      </c>
      <c r="H109" t="s">
        <v>1782</v>
      </c>
      <c r="I109" t="s">
        <v>1762</v>
      </c>
      <c r="J109">
        <v>0</v>
      </c>
      <c r="K109"/>
      <c r="L109" t="s">
        <v>3117</v>
      </c>
      <c r="M109" t="s">
        <v>3118</v>
      </c>
    </row>
    <row r="110" spans="1:13" x14ac:dyDescent="0.25">
      <c r="A110">
        <v>31416</v>
      </c>
      <c r="B110" t="s">
        <v>2559</v>
      </c>
      <c r="C110" t="s">
        <v>116</v>
      </c>
      <c r="D110" t="s">
        <v>1722</v>
      </c>
      <c r="E110" s="15" t="s">
        <v>5756</v>
      </c>
      <c r="F110" t="s">
        <v>1860</v>
      </c>
      <c r="G110" t="s">
        <v>1816</v>
      </c>
      <c r="H110" t="s">
        <v>1725</v>
      </c>
      <c r="I110" t="s">
        <v>5644</v>
      </c>
      <c r="J110">
        <v>0</v>
      </c>
      <c r="K110"/>
      <c r="L110" t="s">
        <v>5757</v>
      </c>
      <c r="M110" t="s">
        <v>3118</v>
      </c>
    </row>
    <row r="111" spans="1:13" x14ac:dyDescent="0.25">
      <c r="A111">
        <v>252</v>
      </c>
      <c r="B111" t="s">
        <v>40</v>
      </c>
      <c r="C111" t="s">
        <v>41</v>
      </c>
      <c r="D111" t="s">
        <v>1722</v>
      </c>
      <c r="E111" s="15" t="s">
        <v>5758</v>
      </c>
      <c r="F111" t="s">
        <v>1817</v>
      </c>
      <c r="G111" t="s">
        <v>1816</v>
      </c>
      <c r="H111" t="s">
        <v>1725</v>
      </c>
      <c r="I111" t="s">
        <v>1816</v>
      </c>
      <c r="J111">
        <v>0</v>
      </c>
      <c r="K111"/>
      <c r="L111" t="s">
        <v>5759</v>
      </c>
      <c r="M111" t="s">
        <v>5760</v>
      </c>
    </row>
    <row r="112" spans="1:13" x14ac:dyDescent="0.25">
      <c r="A112">
        <v>57666</v>
      </c>
      <c r="B112" t="s">
        <v>2738</v>
      </c>
      <c r="C112" t="s">
        <v>36</v>
      </c>
      <c r="D112" t="s">
        <v>1722</v>
      </c>
      <c r="E112" s="15" t="s">
        <v>5761</v>
      </c>
      <c r="F112" t="s">
        <v>1866</v>
      </c>
      <c r="G112" t="s">
        <v>1867</v>
      </c>
      <c r="H112" t="s">
        <v>1725</v>
      </c>
      <c r="I112" t="s">
        <v>3116</v>
      </c>
      <c r="J112">
        <v>0</v>
      </c>
      <c r="K112"/>
      <c r="L112" t="s">
        <v>3117</v>
      </c>
      <c r="M112" t="s">
        <v>3118</v>
      </c>
    </row>
    <row r="113" spans="1:13" x14ac:dyDescent="0.25">
      <c r="A113">
        <v>258</v>
      </c>
      <c r="B113" t="s">
        <v>595</v>
      </c>
      <c r="C113" t="s">
        <v>59</v>
      </c>
      <c r="D113" t="s">
        <v>1722</v>
      </c>
      <c r="E113" s="15" t="s">
        <v>5762</v>
      </c>
      <c r="F113" t="s">
        <v>1986</v>
      </c>
      <c r="G113" t="s">
        <v>1987</v>
      </c>
      <c r="H113" t="s">
        <v>1822</v>
      </c>
      <c r="I113" t="s">
        <v>3116</v>
      </c>
      <c r="J113">
        <v>0</v>
      </c>
      <c r="K113"/>
      <c r="L113" t="s">
        <v>3186</v>
      </c>
      <c r="M113" t="s">
        <v>5763</v>
      </c>
    </row>
    <row r="114" spans="1:13" x14ac:dyDescent="0.25">
      <c r="A114">
        <v>261</v>
      </c>
      <c r="B114" t="s">
        <v>707</v>
      </c>
      <c r="C114" t="s">
        <v>59</v>
      </c>
      <c r="D114" t="s">
        <v>1722</v>
      </c>
      <c r="E114" s="15" t="s">
        <v>5764</v>
      </c>
      <c r="F114" t="s">
        <v>1912</v>
      </c>
      <c r="G114" t="s">
        <v>1913</v>
      </c>
      <c r="H114" t="s">
        <v>1764</v>
      </c>
      <c r="I114" t="s">
        <v>5644</v>
      </c>
      <c r="J114">
        <v>0</v>
      </c>
      <c r="K114"/>
      <c r="L114" t="s">
        <v>3216</v>
      </c>
      <c r="M114" t="s">
        <v>3118</v>
      </c>
    </row>
    <row r="115" spans="1:13" x14ac:dyDescent="0.25">
      <c r="A115">
        <v>70943</v>
      </c>
      <c r="B115" t="s">
        <v>708</v>
      </c>
      <c r="C115" t="s">
        <v>21</v>
      </c>
      <c r="D115" t="s">
        <v>1722</v>
      </c>
      <c r="E115" s="15" t="s">
        <v>5765</v>
      </c>
      <c r="F115" t="s">
        <v>1728</v>
      </c>
      <c r="G115" t="s">
        <v>1729</v>
      </c>
      <c r="H115" t="s">
        <v>1720</v>
      </c>
      <c r="I115" t="s">
        <v>3116</v>
      </c>
      <c r="J115">
        <v>0</v>
      </c>
      <c r="K115"/>
      <c r="L115" t="s">
        <v>3466</v>
      </c>
      <c r="M115" t="s">
        <v>3118</v>
      </c>
    </row>
    <row r="116" spans="1:13" x14ac:dyDescent="0.25">
      <c r="A116">
        <v>847460</v>
      </c>
      <c r="B116" t="s">
        <v>5766</v>
      </c>
      <c r="C116" t="s">
        <v>43</v>
      </c>
      <c r="D116" t="s">
        <v>1722</v>
      </c>
      <c r="E116" s="15" t="s">
        <v>5767</v>
      </c>
      <c r="F116" t="s">
        <v>5768</v>
      </c>
      <c r="G116" t="s">
        <v>2003</v>
      </c>
      <c r="H116" t="s">
        <v>1756</v>
      </c>
      <c r="I116" t="s">
        <v>3129</v>
      </c>
      <c r="J116">
        <v>0</v>
      </c>
      <c r="K116"/>
      <c r="L116" t="s">
        <v>5769</v>
      </c>
      <c r="M116" t="s">
        <v>5770</v>
      </c>
    </row>
    <row r="117" spans="1:13" x14ac:dyDescent="0.25">
      <c r="A117">
        <v>863247</v>
      </c>
      <c r="B117" t="s">
        <v>5771</v>
      </c>
      <c r="C117" t="s">
        <v>43</v>
      </c>
      <c r="D117" t="s">
        <v>1722</v>
      </c>
      <c r="E117" s="15" t="s">
        <v>5772</v>
      </c>
      <c r="F117" t="s">
        <v>2028</v>
      </c>
      <c r="G117" t="s">
        <v>2029</v>
      </c>
      <c r="H117" t="s">
        <v>1720</v>
      </c>
      <c r="I117" t="s">
        <v>3116</v>
      </c>
      <c r="J117">
        <v>0</v>
      </c>
      <c r="K117"/>
      <c r="L117" t="s">
        <v>3157</v>
      </c>
      <c r="M117" t="s">
        <v>3118</v>
      </c>
    </row>
    <row r="118" spans="1:13" x14ac:dyDescent="0.25">
      <c r="A118">
        <v>256</v>
      </c>
      <c r="B118" t="s">
        <v>2316</v>
      </c>
      <c r="C118" t="s">
        <v>432</v>
      </c>
      <c r="D118" t="s">
        <v>1722</v>
      </c>
      <c r="E118" s="15" t="s">
        <v>5773</v>
      </c>
      <c r="F118" t="s">
        <v>2002</v>
      </c>
      <c r="G118" t="s">
        <v>2003</v>
      </c>
      <c r="H118" t="s">
        <v>1756</v>
      </c>
      <c r="I118" t="s">
        <v>3129</v>
      </c>
      <c r="J118">
        <v>0</v>
      </c>
      <c r="K118"/>
      <c r="L118" t="s">
        <v>5774</v>
      </c>
      <c r="M118" t="s">
        <v>5775</v>
      </c>
    </row>
    <row r="119" spans="1:13" x14ac:dyDescent="0.25">
      <c r="A119">
        <v>64076</v>
      </c>
      <c r="B119" t="s">
        <v>42</v>
      </c>
      <c r="C119" t="s">
        <v>43</v>
      </c>
      <c r="D119" t="s">
        <v>1722</v>
      </c>
      <c r="E119" s="15" t="s">
        <v>5776</v>
      </c>
      <c r="F119" t="s">
        <v>1826</v>
      </c>
      <c r="G119" t="s">
        <v>1828</v>
      </c>
      <c r="H119" t="s">
        <v>1827</v>
      </c>
      <c r="I119" t="s">
        <v>3131</v>
      </c>
      <c r="J119">
        <v>0</v>
      </c>
      <c r="K119"/>
      <c r="L119" t="s">
        <v>3188</v>
      </c>
      <c r="M119" t="s">
        <v>3118</v>
      </c>
    </row>
    <row r="120" spans="1:13" x14ac:dyDescent="0.25">
      <c r="A120">
        <v>37280</v>
      </c>
      <c r="B120" t="s">
        <v>5777</v>
      </c>
      <c r="C120" t="s">
        <v>148</v>
      </c>
      <c r="D120" t="s">
        <v>1722</v>
      </c>
      <c r="E120" s="15" t="s">
        <v>5778</v>
      </c>
      <c r="F120" t="s">
        <v>1995</v>
      </c>
      <c r="G120" t="s">
        <v>1765</v>
      </c>
      <c r="H120" t="s">
        <v>1764</v>
      </c>
      <c r="I120" t="s">
        <v>1765</v>
      </c>
      <c r="J120">
        <v>0</v>
      </c>
      <c r="K120"/>
      <c r="L120" t="s">
        <v>3117</v>
      </c>
      <c r="M120" t="s">
        <v>3118</v>
      </c>
    </row>
    <row r="121" spans="1:13" x14ac:dyDescent="0.25">
      <c r="A121">
        <v>365</v>
      </c>
      <c r="B121" t="s">
        <v>46</v>
      </c>
      <c r="C121" t="s">
        <v>27</v>
      </c>
      <c r="D121" t="s">
        <v>1722</v>
      </c>
      <c r="E121" s="15" t="s">
        <v>5779</v>
      </c>
      <c r="F121" t="s">
        <v>1984</v>
      </c>
      <c r="G121" t="s">
        <v>1816</v>
      </c>
      <c r="H121" t="s">
        <v>1725</v>
      </c>
      <c r="I121" t="s">
        <v>1816</v>
      </c>
      <c r="J121">
        <v>0</v>
      </c>
      <c r="K121"/>
      <c r="L121" t="s">
        <v>5780</v>
      </c>
      <c r="M121" t="s">
        <v>3118</v>
      </c>
    </row>
    <row r="122" spans="1:13" x14ac:dyDescent="0.25">
      <c r="A122">
        <v>17116</v>
      </c>
      <c r="B122" t="s">
        <v>5781</v>
      </c>
      <c r="C122" t="s">
        <v>432</v>
      </c>
      <c r="D122" t="s">
        <v>1722</v>
      </c>
      <c r="E122" s="15" t="s">
        <v>5782</v>
      </c>
      <c r="F122" t="s">
        <v>1784</v>
      </c>
      <c r="G122" t="s">
        <v>1785</v>
      </c>
      <c r="H122" t="s">
        <v>1725</v>
      </c>
      <c r="I122" t="s">
        <v>3116</v>
      </c>
      <c r="J122">
        <v>0</v>
      </c>
      <c r="K122"/>
      <c r="L122" t="s">
        <v>5783</v>
      </c>
      <c r="M122" t="s">
        <v>5784</v>
      </c>
    </row>
    <row r="123" spans="1:13" x14ac:dyDescent="0.25">
      <c r="A123">
        <v>362</v>
      </c>
      <c r="B123" t="s">
        <v>709</v>
      </c>
      <c r="C123" t="s">
        <v>27</v>
      </c>
      <c r="D123" t="s">
        <v>1722</v>
      </c>
      <c r="E123" s="15" t="s">
        <v>5785</v>
      </c>
      <c r="F123" t="s">
        <v>1817</v>
      </c>
      <c r="G123" t="s">
        <v>1816</v>
      </c>
      <c r="H123" t="s">
        <v>1725</v>
      </c>
      <c r="I123" t="s">
        <v>1816</v>
      </c>
      <c r="J123">
        <v>0</v>
      </c>
      <c r="K123"/>
      <c r="L123" t="s">
        <v>3524</v>
      </c>
      <c r="M123" t="s">
        <v>3118</v>
      </c>
    </row>
    <row r="124" spans="1:13" x14ac:dyDescent="0.25">
      <c r="A124">
        <v>830189</v>
      </c>
      <c r="B124" t="s">
        <v>2872</v>
      </c>
      <c r="C124" t="s">
        <v>1227</v>
      </c>
      <c r="D124" t="s">
        <v>1722</v>
      </c>
      <c r="E124" s="15" t="s">
        <v>5786</v>
      </c>
      <c r="F124" t="s">
        <v>1832</v>
      </c>
      <c r="G124" t="s">
        <v>1834</v>
      </c>
      <c r="H124" t="s">
        <v>1833</v>
      </c>
      <c r="I124" t="s">
        <v>3116</v>
      </c>
      <c r="J124">
        <v>0</v>
      </c>
      <c r="K124"/>
      <c r="L124" t="s">
        <v>4064</v>
      </c>
      <c r="M124" t="s">
        <v>3118</v>
      </c>
    </row>
    <row r="125" spans="1:13" x14ac:dyDescent="0.25">
      <c r="A125">
        <v>31144</v>
      </c>
      <c r="B125" t="s">
        <v>3192</v>
      </c>
      <c r="C125" t="s">
        <v>52</v>
      </c>
      <c r="D125" t="s">
        <v>1722</v>
      </c>
      <c r="E125" s="15" t="s">
        <v>5787</v>
      </c>
      <c r="F125" t="s">
        <v>1962</v>
      </c>
      <c r="G125" t="s">
        <v>1837</v>
      </c>
      <c r="H125" t="s">
        <v>1725</v>
      </c>
      <c r="I125" t="s">
        <v>3116</v>
      </c>
      <c r="J125">
        <v>0</v>
      </c>
      <c r="K125"/>
      <c r="L125" t="s">
        <v>3117</v>
      </c>
      <c r="M125" t="s">
        <v>3118</v>
      </c>
    </row>
    <row r="126" spans="1:13" x14ac:dyDescent="0.25">
      <c r="A126">
        <v>860652</v>
      </c>
      <c r="B126" t="s">
        <v>5788</v>
      </c>
      <c r="C126" t="s">
        <v>213</v>
      </c>
      <c r="D126" t="s">
        <v>1722</v>
      </c>
      <c r="E126" s="15" t="s">
        <v>5789</v>
      </c>
      <c r="F126" t="s">
        <v>5732</v>
      </c>
      <c r="G126" t="s">
        <v>4155</v>
      </c>
      <c r="H126" t="s">
        <v>1819</v>
      </c>
      <c r="I126" t="s">
        <v>3340</v>
      </c>
      <c r="J126">
        <v>0</v>
      </c>
      <c r="K126"/>
      <c r="L126" t="s">
        <v>5790</v>
      </c>
      <c r="M126" t="s">
        <v>3118</v>
      </c>
    </row>
    <row r="127" spans="1:13" x14ac:dyDescent="0.25">
      <c r="A127">
        <v>860648</v>
      </c>
      <c r="B127" t="s">
        <v>5791</v>
      </c>
      <c r="C127" t="s">
        <v>213</v>
      </c>
      <c r="D127" t="s">
        <v>1722</v>
      </c>
      <c r="E127" s="15" t="s">
        <v>5792</v>
      </c>
      <c r="F127" t="s">
        <v>5732</v>
      </c>
      <c r="G127" t="s">
        <v>4155</v>
      </c>
      <c r="H127" t="s">
        <v>1819</v>
      </c>
      <c r="I127" t="s">
        <v>3340</v>
      </c>
      <c r="J127">
        <v>0</v>
      </c>
      <c r="K127"/>
      <c r="L127" t="s">
        <v>5793</v>
      </c>
      <c r="M127" t="s">
        <v>5794</v>
      </c>
    </row>
    <row r="128" spans="1:13" x14ac:dyDescent="0.25">
      <c r="A128">
        <v>993</v>
      </c>
      <c r="B128" t="s">
        <v>2295</v>
      </c>
      <c r="C128" t="s">
        <v>59</v>
      </c>
      <c r="D128" t="s">
        <v>1722</v>
      </c>
      <c r="E128" s="15" t="s">
        <v>5795</v>
      </c>
      <c r="F128" t="s">
        <v>2011</v>
      </c>
      <c r="G128" t="s">
        <v>1975</v>
      </c>
      <c r="H128" t="s">
        <v>1782</v>
      </c>
      <c r="I128" t="s">
        <v>3116</v>
      </c>
      <c r="J128">
        <v>0</v>
      </c>
      <c r="K128"/>
      <c r="L128" t="s">
        <v>5796</v>
      </c>
      <c r="M128" t="s">
        <v>3118</v>
      </c>
    </row>
    <row r="129" spans="1:13" x14ac:dyDescent="0.25">
      <c r="A129">
        <v>40178</v>
      </c>
      <c r="B129" t="s">
        <v>5797</v>
      </c>
      <c r="C129" t="s">
        <v>27</v>
      </c>
      <c r="D129" t="s">
        <v>1722</v>
      </c>
      <c r="E129" s="15" t="s">
        <v>5798</v>
      </c>
      <c r="F129" t="s">
        <v>1938</v>
      </c>
      <c r="G129" t="s">
        <v>1746</v>
      </c>
      <c r="H129" t="s">
        <v>1720</v>
      </c>
      <c r="I129" t="s">
        <v>5686</v>
      </c>
      <c r="J129">
        <v>0</v>
      </c>
      <c r="K129"/>
      <c r="L129" t="s">
        <v>5799</v>
      </c>
      <c r="M129" t="s">
        <v>3118</v>
      </c>
    </row>
    <row r="130" spans="1:13" x14ac:dyDescent="0.25">
      <c r="A130">
        <v>22733</v>
      </c>
      <c r="B130" t="s">
        <v>5800</v>
      </c>
      <c r="C130" t="s">
        <v>116</v>
      </c>
      <c r="D130" t="s">
        <v>1722</v>
      </c>
      <c r="E130" s="15" t="s">
        <v>5801</v>
      </c>
      <c r="F130" t="s">
        <v>1817</v>
      </c>
      <c r="G130" t="s">
        <v>1816</v>
      </c>
      <c r="H130" t="s">
        <v>1725</v>
      </c>
      <c r="I130" t="s">
        <v>1816</v>
      </c>
      <c r="J130">
        <v>0</v>
      </c>
      <c r="K130"/>
      <c r="L130" t="s">
        <v>5802</v>
      </c>
      <c r="M130" t="s">
        <v>3118</v>
      </c>
    </row>
    <row r="131" spans="1:13" x14ac:dyDescent="0.25">
      <c r="A131">
        <v>845046</v>
      </c>
      <c r="B131" t="s">
        <v>5803</v>
      </c>
      <c r="C131" t="s">
        <v>43</v>
      </c>
      <c r="D131" t="s">
        <v>1722</v>
      </c>
      <c r="E131" s="15" t="s">
        <v>5804</v>
      </c>
      <c r="F131" t="s">
        <v>1815</v>
      </c>
      <c r="G131" t="s">
        <v>1816</v>
      </c>
      <c r="H131" t="s">
        <v>1725</v>
      </c>
      <c r="I131" t="s">
        <v>1816</v>
      </c>
      <c r="J131">
        <v>0</v>
      </c>
      <c r="K131"/>
      <c r="L131" t="s">
        <v>3157</v>
      </c>
      <c r="M131" t="s">
        <v>3118</v>
      </c>
    </row>
    <row r="132" spans="1:13" x14ac:dyDescent="0.25">
      <c r="A132">
        <v>383</v>
      </c>
      <c r="B132" t="s">
        <v>5805</v>
      </c>
      <c r="C132" t="s">
        <v>21</v>
      </c>
      <c r="D132" t="s">
        <v>1722</v>
      </c>
      <c r="E132" s="15" t="s">
        <v>5806</v>
      </c>
      <c r="F132" t="s">
        <v>1868</v>
      </c>
      <c r="G132" t="s">
        <v>1792</v>
      </c>
      <c r="H132" t="s">
        <v>1822</v>
      </c>
      <c r="I132" t="s">
        <v>3116</v>
      </c>
      <c r="J132">
        <v>0</v>
      </c>
      <c r="K132"/>
      <c r="L132" t="s">
        <v>3117</v>
      </c>
      <c r="M132" t="s">
        <v>3118</v>
      </c>
    </row>
    <row r="133" spans="1:13" x14ac:dyDescent="0.25">
      <c r="A133">
        <v>852196</v>
      </c>
      <c r="B133" t="s">
        <v>5807</v>
      </c>
      <c r="C133" t="s">
        <v>1227</v>
      </c>
      <c r="D133" t="s">
        <v>1722</v>
      </c>
      <c r="E133" s="15" t="s">
        <v>5808</v>
      </c>
      <c r="F133" t="s">
        <v>1832</v>
      </c>
      <c r="G133" t="s">
        <v>1834</v>
      </c>
      <c r="H133" t="s">
        <v>1833</v>
      </c>
      <c r="I133" t="s">
        <v>3116</v>
      </c>
      <c r="J133">
        <v>0</v>
      </c>
      <c r="K133"/>
      <c r="L133" t="s">
        <v>4064</v>
      </c>
      <c r="M133" t="s">
        <v>3118</v>
      </c>
    </row>
    <row r="134" spans="1:13" x14ac:dyDescent="0.25">
      <c r="A134">
        <v>391</v>
      </c>
      <c r="B134" t="s">
        <v>3200</v>
      </c>
      <c r="C134" t="s">
        <v>27</v>
      </c>
      <c r="D134" t="s">
        <v>1722</v>
      </c>
      <c r="E134" s="15" t="s">
        <v>5809</v>
      </c>
      <c r="F134" t="s">
        <v>1752</v>
      </c>
      <c r="G134" t="s">
        <v>1754</v>
      </c>
      <c r="H134" t="s">
        <v>1753</v>
      </c>
      <c r="I134" t="s">
        <v>3116</v>
      </c>
      <c r="J134">
        <v>0</v>
      </c>
      <c r="K134"/>
      <c r="L134" t="s">
        <v>5810</v>
      </c>
      <c r="M134" t="s">
        <v>3202</v>
      </c>
    </row>
    <row r="135" spans="1:13" x14ac:dyDescent="0.25">
      <c r="A135">
        <v>838222</v>
      </c>
      <c r="B135" t="s">
        <v>2934</v>
      </c>
      <c r="C135" t="s">
        <v>78</v>
      </c>
      <c r="D135" t="s">
        <v>1722</v>
      </c>
      <c r="E135" s="15" t="s">
        <v>5811</v>
      </c>
      <c r="F135" t="s">
        <v>1732</v>
      </c>
      <c r="G135" t="s">
        <v>1731</v>
      </c>
      <c r="H135" t="s">
        <v>1720</v>
      </c>
      <c r="I135" t="s">
        <v>3116</v>
      </c>
      <c r="J135">
        <v>0</v>
      </c>
      <c r="K135"/>
      <c r="L135" t="s">
        <v>3630</v>
      </c>
      <c r="M135" t="s">
        <v>3118</v>
      </c>
    </row>
    <row r="136" spans="1:13" x14ac:dyDescent="0.25">
      <c r="A136">
        <v>351</v>
      </c>
      <c r="B136" t="s">
        <v>47</v>
      </c>
      <c r="C136" t="s">
        <v>48</v>
      </c>
      <c r="D136" t="s">
        <v>1722</v>
      </c>
      <c r="E136" s="15" t="s">
        <v>5812</v>
      </c>
      <c r="F136" t="s">
        <v>2124</v>
      </c>
      <c r="G136" t="s">
        <v>1831</v>
      </c>
      <c r="H136" t="s">
        <v>1827</v>
      </c>
      <c r="I136" t="s">
        <v>3131</v>
      </c>
      <c r="J136">
        <v>0</v>
      </c>
      <c r="K136"/>
      <c r="L136" t="s">
        <v>5813</v>
      </c>
      <c r="M136" t="s">
        <v>3118</v>
      </c>
    </row>
    <row r="137" spans="1:13" x14ac:dyDescent="0.25">
      <c r="A137">
        <v>350</v>
      </c>
      <c r="B137" t="s">
        <v>3205</v>
      </c>
      <c r="C137" t="s">
        <v>56</v>
      </c>
      <c r="D137" t="s">
        <v>1722</v>
      </c>
      <c r="E137" s="15" t="s">
        <v>5814</v>
      </c>
      <c r="F137" t="s">
        <v>1943</v>
      </c>
      <c r="G137" t="s">
        <v>1944</v>
      </c>
      <c r="H137" t="s">
        <v>1782</v>
      </c>
      <c r="I137" t="s">
        <v>3142</v>
      </c>
      <c r="J137">
        <v>0</v>
      </c>
      <c r="K137"/>
      <c r="L137" t="s">
        <v>5815</v>
      </c>
      <c r="M137" t="s">
        <v>3118</v>
      </c>
    </row>
    <row r="138" spans="1:13" x14ac:dyDescent="0.25">
      <c r="A138">
        <v>834528</v>
      </c>
      <c r="B138" t="s">
        <v>5816</v>
      </c>
      <c r="C138" t="s">
        <v>116</v>
      </c>
      <c r="D138" t="s">
        <v>1722</v>
      </c>
      <c r="E138" s="15" t="s">
        <v>5817</v>
      </c>
      <c r="F138" t="s">
        <v>1876</v>
      </c>
      <c r="G138" t="s">
        <v>1849</v>
      </c>
      <c r="H138" t="s">
        <v>1819</v>
      </c>
      <c r="I138" t="s">
        <v>3126</v>
      </c>
      <c r="J138">
        <v>0</v>
      </c>
      <c r="K138"/>
      <c r="L138" t="s">
        <v>3739</v>
      </c>
      <c r="M138" t="s">
        <v>3118</v>
      </c>
    </row>
    <row r="139" spans="1:13" x14ac:dyDescent="0.25">
      <c r="A139">
        <v>38019</v>
      </c>
      <c r="B139" t="s">
        <v>2601</v>
      </c>
      <c r="C139" t="s">
        <v>2602</v>
      </c>
      <c r="D139" t="s">
        <v>1722</v>
      </c>
      <c r="E139" s="15" t="s">
        <v>5818</v>
      </c>
      <c r="F139" t="s">
        <v>2129</v>
      </c>
      <c r="G139" t="s">
        <v>1849</v>
      </c>
      <c r="H139" t="s">
        <v>1819</v>
      </c>
      <c r="I139" t="s">
        <v>3126</v>
      </c>
      <c r="J139">
        <v>0</v>
      </c>
      <c r="K139"/>
      <c r="L139" t="s">
        <v>4538</v>
      </c>
      <c r="M139" t="s">
        <v>3118</v>
      </c>
    </row>
    <row r="140" spans="1:13" x14ac:dyDescent="0.25">
      <c r="A140">
        <v>71800</v>
      </c>
      <c r="B140" t="s">
        <v>2798</v>
      </c>
      <c r="C140" t="s">
        <v>213</v>
      </c>
      <c r="D140" t="s">
        <v>1722</v>
      </c>
      <c r="E140" s="15" t="s">
        <v>5819</v>
      </c>
      <c r="F140" t="s">
        <v>2019</v>
      </c>
      <c r="G140" t="s">
        <v>1849</v>
      </c>
      <c r="H140" t="s">
        <v>1819</v>
      </c>
      <c r="I140" t="s">
        <v>3126</v>
      </c>
      <c r="J140">
        <v>0</v>
      </c>
      <c r="K140"/>
      <c r="L140" t="s">
        <v>3417</v>
      </c>
      <c r="M140" t="s">
        <v>3118</v>
      </c>
    </row>
    <row r="141" spans="1:13" x14ac:dyDescent="0.25">
      <c r="A141">
        <v>70019</v>
      </c>
      <c r="B141" t="s">
        <v>2780</v>
      </c>
      <c r="C141" t="s">
        <v>84</v>
      </c>
      <c r="D141" t="s">
        <v>1722</v>
      </c>
      <c r="E141" s="15" t="s">
        <v>5820</v>
      </c>
      <c r="F141" t="s">
        <v>1761</v>
      </c>
      <c r="G141" t="s">
        <v>1762</v>
      </c>
      <c r="H141" t="s">
        <v>1782</v>
      </c>
      <c r="I141" t="s">
        <v>1762</v>
      </c>
      <c r="J141">
        <v>0</v>
      </c>
      <c r="K141"/>
      <c r="L141" t="s">
        <v>3182</v>
      </c>
      <c r="M141" t="s">
        <v>3118</v>
      </c>
    </row>
    <row r="142" spans="1:13" x14ac:dyDescent="0.25">
      <c r="A142">
        <v>21338</v>
      </c>
      <c r="B142" t="s">
        <v>710</v>
      </c>
      <c r="C142" t="s">
        <v>41</v>
      </c>
      <c r="D142" t="s">
        <v>1722</v>
      </c>
      <c r="E142" s="15" t="s">
        <v>5821</v>
      </c>
      <c r="F142" t="s">
        <v>1986</v>
      </c>
      <c r="G142" t="s">
        <v>1987</v>
      </c>
      <c r="H142" t="s">
        <v>1822</v>
      </c>
      <c r="I142" t="s">
        <v>3116</v>
      </c>
      <c r="J142">
        <v>0</v>
      </c>
      <c r="K142"/>
      <c r="L142" t="s">
        <v>3117</v>
      </c>
      <c r="M142" t="s">
        <v>3118</v>
      </c>
    </row>
    <row r="143" spans="1:13" x14ac:dyDescent="0.25">
      <c r="A143">
        <v>51598</v>
      </c>
      <c r="B143" t="s">
        <v>3214</v>
      </c>
      <c r="C143" t="s">
        <v>59</v>
      </c>
      <c r="D143" t="s">
        <v>1722</v>
      </c>
      <c r="E143" s="15" t="s">
        <v>5822</v>
      </c>
      <c r="F143" t="s">
        <v>3215</v>
      </c>
      <c r="G143" t="s">
        <v>1783</v>
      </c>
      <c r="H143" t="s">
        <v>1782</v>
      </c>
      <c r="I143" t="s">
        <v>3142</v>
      </c>
      <c r="J143">
        <v>0</v>
      </c>
      <c r="K143"/>
      <c r="L143" t="s">
        <v>3216</v>
      </c>
      <c r="M143" t="s">
        <v>3118</v>
      </c>
    </row>
    <row r="144" spans="1:13" x14ac:dyDescent="0.25">
      <c r="A144">
        <v>600</v>
      </c>
      <c r="B144" t="s">
        <v>2302</v>
      </c>
      <c r="C144" t="s">
        <v>111</v>
      </c>
      <c r="D144" t="s">
        <v>1722</v>
      </c>
      <c r="E144" s="15" t="s">
        <v>5823</v>
      </c>
      <c r="F144" t="s">
        <v>1815</v>
      </c>
      <c r="G144" t="s">
        <v>1816</v>
      </c>
      <c r="H144" t="s">
        <v>1725</v>
      </c>
      <c r="I144" t="s">
        <v>1816</v>
      </c>
      <c r="J144">
        <v>0</v>
      </c>
      <c r="K144"/>
      <c r="L144" t="s">
        <v>5627</v>
      </c>
      <c r="M144" t="s">
        <v>3118</v>
      </c>
    </row>
    <row r="145" spans="1:13" x14ac:dyDescent="0.25">
      <c r="A145">
        <v>54751</v>
      </c>
      <c r="B145" t="s">
        <v>3217</v>
      </c>
      <c r="C145" t="s">
        <v>59</v>
      </c>
      <c r="D145" t="s">
        <v>1722</v>
      </c>
      <c r="E145" s="15" t="s">
        <v>5824</v>
      </c>
      <c r="F145" t="s">
        <v>1761</v>
      </c>
      <c r="G145" t="s">
        <v>1762</v>
      </c>
      <c r="H145" t="s">
        <v>1782</v>
      </c>
      <c r="I145" t="s">
        <v>1762</v>
      </c>
      <c r="J145">
        <v>0</v>
      </c>
      <c r="K145"/>
      <c r="L145" t="s">
        <v>3216</v>
      </c>
      <c r="M145" t="s">
        <v>3118</v>
      </c>
    </row>
    <row r="146" spans="1:13" x14ac:dyDescent="0.25">
      <c r="A146">
        <v>71203</v>
      </c>
      <c r="B146" t="s">
        <v>2792</v>
      </c>
      <c r="C146" t="s">
        <v>41</v>
      </c>
      <c r="D146" t="s">
        <v>1722</v>
      </c>
      <c r="E146" s="15" t="s">
        <v>5825</v>
      </c>
      <c r="F146" t="s">
        <v>1846</v>
      </c>
      <c r="G146" t="s">
        <v>1726</v>
      </c>
      <c r="H146" t="s">
        <v>1725</v>
      </c>
      <c r="I146" t="s">
        <v>3116</v>
      </c>
      <c r="J146">
        <v>0</v>
      </c>
      <c r="K146"/>
      <c r="L146" t="s">
        <v>5826</v>
      </c>
      <c r="M146" t="s">
        <v>5827</v>
      </c>
    </row>
    <row r="147" spans="1:13" x14ac:dyDescent="0.25">
      <c r="A147">
        <v>427</v>
      </c>
      <c r="B147" t="s">
        <v>55</v>
      </c>
      <c r="C147" t="s">
        <v>56</v>
      </c>
      <c r="D147" t="s">
        <v>1722</v>
      </c>
      <c r="E147" s="15" t="s">
        <v>5828</v>
      </c>
      <c r="F147" t="s">
        <v>2002</v>
      </c>
      <c r="G147" t="s">
        <v>2003</v>
      </c>
      <c r="H147" t="s">
        <v>1756</v>
      </c>
      <c r="I147" t="s">
        <v>3129</v>
      </c>
      <c r="J147">
        <v>0</v>
      </c>
      <c r="K147"/>
      <c r="L147" t="s">
        <v>3117</v>
      </c>
      <c r="M147" t="s">
        <v>3118</v>
      </c>
    </row>
    <row r="148" spans="1:13" x14ac:dyDescent="0.25">
      <c r="A148">
        <v>429</v>
      </c>
      <c r="B148" t="s">
        <v>57</v>
      </c>
      <c r="C148" t="s">
        <v>39</v>
      </c>
      <c r="D148" t="s">
        <v>1722</v>
      </c>
      <c r="E148" s="15" t="s">
        <v>5829</v>
      </c>
      <c r="F148" t="s">
        <v>2002</v>
      </c>
      <c r="G148" t="s">
        <v>2003</v>
      </c>
      <c r="H148" t="s">
        <v>1756</v>
      </c>
      <c r="I148" t="s">
        <v>3129</v>
      </c>
      <c r="J148">
        <v>0</v>
      </c>
      <c r="K148"/>
      <c r="L148" t="s">
        <v>3226</v>
      </c>
      <c r="M148" t="s">
        <v>3118</v>
      </c>
    </row>
    <row r="149" spans="1:13" x14ac:dyDescent="0.25">
      <c r="A149">
        <v>432</v>
      </c>
      <c r="B149" t="s">
        <v>2307</v>
      </c>
      <c r="C149" t="s">
        <v>39</v>
      </c>
      <c r="D149" t="s">
        <v>1722</v>
      </c>
      <c r="E149" s="15" t="s">
        <v>5830</v>
      </c>
      <c r="F149" t="s">
        <v>1811</v>
      </c>
      <c r="G149" t="s">
        <v>1762</v>
      </c>
      <c r="H149" t="s">
        <v>1782</v>
      </c>
      <c r="I149" t="s">
        <v>1762</v>
      </c>
      <c r="J149">
        <v>0</v>
      </c>
      <c r="K149"/>
      <c r="L149" t="s">
        <v>5831</v>
      </c>
      <c r="M149" t="s">
        <v>5832</v>
      </c>
    </row>
    <row r="150" spans="1:13" x14ac:dyDescent="0.25">
      <c r="A150">
        <v>435</v>
      </c>
      <c r="B150" t="s">
        <v>3229</v>
      </c>
      <c r="C150" t="s">
        <v>27</v>
      </c>
      <c r="D150" t="s">
        <v>1722</v>
      </c>
      <c r="E150" s="15" t="s">
        <v>5833</v>
      </c>
      <c r="F150" t="s">
        <v>1811</v>
      </c>
      <c r="G150" t="s">
        <v>1762</v>
      </c>
      <c r="H150" t="s">
        <v>1782</v>
      </c>
      <c r="I150" t="s">
        <v>1762</v>
      </c>
      <c r="J150">
        <v>0</v>
      </c>
      <c r="K150"/>
      <c r="L150" t="s">
        <v>3230</v>
      </c>
      <c r="M150" t="s">
        <v>3118</v>
      </c>
    </row>
    <row r="151" spans="1:13" x14ac:dyDescent="0.25">
      <c r="A151">
        <v>834609</v>
      </c>
      <c r="B151" t="s">
        <v>5834</v>
      </c>
      <c r="C151" t="s">
        <v>65</v>
      </c>
      <c r="D151" t="s">
        <v>1722</v>
      </c>
      <c r="E151" s="15" t="s">
        <v>5835</v>
      </c>
      <c r="F151" t="s">
        <v>5717</v>
      </c>
      <c r="G151" t="s">
        <v>1792</v>
      </c>
      <c r="H151" t="s">
        <v>1822</v>
      </c>
      <c r="I151" t="s">
        <v>3116</v>
      </c>
      <c r="J151">
        <v>0</v>
      </c>
      <c r="K151"/>
      <c r="L151" t="s">
        <v>3117</v>
      </c>
      <c r="M151" t="s">
        <v>3118</v>
      </c>
    </row>
    <row r="152" spans="1:13" x14ac:dyDescent="0.25">
      <c r="A152">
        <v>21770</v>
      </c>
      <c r="B152" t="s">
        <v>1559</v>
      </c>
      <c r="C152" t="s">
        <v>41</v>
      </c>
      <c r="D152" t="s">
        <v>1722</v>
      </c>
      <c r="E152" s="15" t="s">
        <v>5836</v>
      </c>
      <c r="F152" t="s">
        <v>2277</v>
      </c>
      <c r="G152" t="s">
        <v>1739</v>
      </c>
      <c r="H152" t="s">
        <v>1720</v>
      </c>
      <c r="I152" t="s">
        <v>3232</v>
      </c>
      <c r="J152">
        <v>0</v>
      </c>
      <c r="K152"/>
      <c r="L152" t="s">
        <v>3117</v>
      </c>
      <c r="M152" t="s">
        <v>3118</v>
      </c>
    </row>
    <row r="153" spans="1:13" x14ac:dyDescent="0.25">
      <c r="A153">
        <v>41240</v>
      </c>
      <c r="B153" t="s">
        <v>1966</v>
      </c>
      <c r="C153" t="s">
        <v>84</v>
      </c>
      <c r="D153" t="s">
        <v>1722</v>
      </c>
      <c r="E153" s="15" t="s">
        <v>5837</v>
      </c>
      <c r="F153" t="s">
        <v>1749</v>
      </c>
      <c r="G153" t="s">
        <v>1746</v>
      </c>
      <c r="H153" t="s">
        <v>1720</v>
      </c>
      <c r="I153" t="s">
        <v>3116</v>
      </c>
      <c r="J153">
        <v>0</v>
      </c>
      <c r="K153"/>
      <c r="L153" t="s">
        <v>3182</v>
      </c>
      <c r="M153" t="s">
        <v>3118</v>
      </c>
    </row>
    <row r="154" spans="1:13" x14ac:dyDescent="0.25">
      <c r="A154">
        <v>74149</v>
      </c>
      <c r="B154" t="s">
        <v>5838</v>
      </c>
      <c r="C154" t="s">
        <v>78</v>
      </c>
      <c r="D154" t="s">
        <v>1722</v>
      </c>
      <c r="E154" s="15" t="s">
        <v>5839</v>
      </c>
      <c r="F154" t="s">
        <v>1732</v>
      </c>
      <c r="G154" t="s">
        <v>1731</v>
      </c>
      <c r="H154" t="s">
        <v>1720</v>
      </c>
      <c r="I154" t="s">
        <v>3116</v>
      </c>
      <c r="J154">
        <v>0</v>
      </c>
      <c r="K154"/>
      <c r="L154" t="s">
        <v>5840</v>
      </c>
      <c r="M154" t="s">
        <v>3118</v>
      </c>
    </row>
    <row r="155" spans="1:13" x14ac:dyDescent="0.25">
      <c r="A155">
        <v>838754</v>
      </c>
      <c r="B155" t="s">
        <v>2950</v>
      </c>
      <c r="C155" t="s">
        <v>48</v>
      </c>
      <c r="D155" t="s">
        <v>1722</v>
      </c>
      <c r="E155" s="15" t="s">
        <v>5841</v>
      </c>
      <c r="F155" t="s">
        <v>1869</v>
      </c>
      <c r="G155" t="s">
        <v>1785</v>
      </c>
      <c r="H155" t="s">
        <v>1725</v>
      </c>
      <c r="I155" t="s">
        <v>3116</v>
      </c>
      <c r="J155">
        <v>0</v>
      </c>
      <c r="K155"/>
      <c r="L155" t="s">
        <v>3204</v>
      </c>
      <c r="M155" t="s">
        <v>3118</v>
      </c>
    </row>
    <row r="156" spans="1:13" x14ac:dyDescent="0.25">
      <c r="A156">
        <v>843844</v>
      </c>
      <c r="B156" t="s">
        <v>5842</v>
      </c>
      <c r="C156" t="s">
        <v>27</v>
      </c>
      <c r="D156" t="s">
        <v>1722</v>
      </c>
      <c r="E156" s="15" t="s">
        <v>5843</v>
      </c>
      <c r="F156" t="s">
        <v>1745</v>
      </c>
      <c r="G156" t="s">
        <v>1746</v>
      </c>
      <c r="H156" t="s">
        <v>1720</v>
      </c>
      <c r="I156" t="s">
        <v>3116</v>
      </c>
      <c r="J156">
        <v>0</v>
      </c>
      <c r="K156"/>
      <c r="L156" t="s">
        <v>5844</v>
      </c>
      <c r="M156" t="s">
        <v>3118</v>
      </c>
    </row>
    <row r="157" spans="1:13" x14ac:dyDescent="0.25">
      <c r="A157">
        <v>399</v>
      </c>
      <c r="B157" t="s">
        <v>597</v>
      </c>
      <c r="C157" t="s">
        <v>59</v>
      </c>
      <c r="D157" t="s">
        <v>1722</v>
      </c>
      <c r="E157" s="15" t="s">
        <v>5845</v>
      </c>
      <c r="F157" t="s">
        <v>1732</v>
      </c>
      <c r="G157" t="s">
        <v>1731</v>
      </c>
      <c r="H157" t="s">
        <v>1720</v>
      </c>
      <c r="I157" t="s">
        <v>3116</v>
      </c>
      <c r="J157">
        <v>0</v>
      </c>
      <c r="K157"/>
      <c r="L157" t="s">
        <v>3117</v>
      </c>
      <c r="M157" t="s">
        <v>3118</v>
      </c>
    </row>
    <row r="158" spans="1:13" x14ac:dyDescent="0.25">
      <c r="A158">
        <v>403</v>
      </c>
      <c r="B158" t="s">
        <v>711</v>
      </c>
      <c r="C158" t="s">
        <v>31</v>
      </c>
      <c r="D158" t="s">
        <v>1722</v>
      </c>
      <c r="E158" s="15" t="s">
        <v>5846</v>
      </c>
      <c r="F158" t="s">
        <v>1749</v>
      </c>
      <c r="G158" t="s">
        <v>1746</v>
      </c>
      <c r="H158" t="s">
        <v>1720</v>
      </c>
      <c r="I158" t="s">
        <v>5686</v>
      </c>
      <c r="J158">
        <v>0</v>
      </c>
      <c r="K158"/>
      <c r="L158" t="s">
        <v>5524</v>
      </c>
      <c r="M158" t="s">
        <v>3118</v>
      </c>
    </row>
    <row r="159" spans="1:13" x14ac:dyDescent="0.25">
      <c r="A159">
        <v>829442</v>
      </c>
      <c r="B159" t="s">
        <v>5847</v>
      </c>
      <c r="C159" t="s">
        <v>27</v>
      </c>
      <c r="D159" t="s">
        <v>1722</v>
      </c>
      <c r="E159" s="15" t="s">
        <v>5848</v>
      </c>
      <c r="F159" t="s">
        <v>1732</v>
      </c>
      <c r="G159" t="s">
        <v>1731</v>
      </c>
      <c r="H159" t="s">
        <v>1720</v>
      </c>
      <c r="I159" t="s">
        <v>3116</v>
      </c>
      <c r="J159">
        <v>0</v>
      </c>
      <c r="K159"/>
      <c r="L159"/>
      <c r="M159" t="s">
        <v>3118</v>
      </c>
    </row>
    <row r="160" spans="1:13" x14ac:dyDescent="0.25">
      <c r="A160">
        <v>394</v>
      </c>
      <c r="B160" t="s">
        <v>58</v>
      </c>
      <c r="C160" t="s">
        <v>59</v>
      </c>
      <c r="D160" t="s">
        <v>1722</v>
      </c>
      <c r="E160" s="15" t="s">
        <v>5849</v>
      </c>
      <c r="F160" t="s">
        <v>1876</v>
      </c>
      <c r="G160" t="s">
        <v>1849</v>
      </c>
      <c r="H160" t="s">
        <v>1819</v>
      </c>
      <c r="I160" t="s">
        <v>3126</v>
      </c>
      <c r="J160">
        <v>0</v>
      </c>
      <c r="K160"/>
      <c r="L160" t="s">
        <v>5850</v>
      </c>
      <c r="M160" t="s">
        <v>3118</v>
      </c>
    </row>
    <row r="161" spans="1:13" x14ac:dyDescent="0.25">
      <c r="A161">
        <v>454</v>
      </c>
      <c r="B161" t="s">
        <v>2306</v>
      </c>
      <c r="C161" t="s">
        <v>27</v>
      </c>
      <c r="D161" t="s">
        <v>1722</v>
      </c>
      <c r="E161" s="15" t="s">
        <v>5851</v>
      </c>
      <c r="F161" t="s">
        <v>1824</v>
      </c>
      <c r="G161" t="s">
        <v>1825</v>
      </c>
      <c r="H161" t="s">
        <v>1725</v>
      </c>
      <c r="I161" t="s">
        <v>3116</v>
      </c>
      <c r="J161">
        <v>0</v>
      </c>
      <c r="K161"/>
      <c r="L161" t="s">
        <v>5852</v>
      </c>
      <c r="M161" t="s">
        <v>3118</v>
      </c>
    </row>
    <row r="162" spans="1:13" x14ac:dyDescent="0.25">
      <c r="A162">
        <v>54202</v>
      </c>
      <c r="B162" t="s">
        <v>712</v>
      </c>
      <c r="C162" t="s">
        <v>148</v>
      </c>
      <c r="D162" t="s">
        <v>1722</v>
      </c>
      <c r="E162" s="15" t="s">
        <v>5853</v>
      </c>
      <c r="F162" t="s">
        <v>1984</v>
      </c>
      <c r="G162" t="s">
        <v>1816</v>
      </c>
      <c r="H162" t="s">
        <v>1725</v>
      </c>
      <c r="I162" t="s">
        <v>1816</v>
      </c>
      <c r="J162">
        <v>0</v>
      </c>
      <c r="K162"/>
      <c r="L162" t="s">
        <v>3117</v>
      </c>
      <c r="M162" t="s">
        <v>3118</v>
      </c>
    </row>
    <row r="163" spans="1:13" x14ac:dyDescent="0.25">
      <c r="A163">
        <v>449</v>
      </c>
      <c r="B163" t="s">
        <v>713</v>
      </c>
      <c r="C163" t="s">
        <v>208</v>
      </c>
      <c r="D163" t="s">
        <v>1722</v>
      </c>
      <c r="E163" s="15" t="s">
        <v>5854</v>
      </c>
      <c r="F163" t="s">
        <v>1815</v>
      </c>
      <c r="G163" t="s">
        <v>1816</v>
      </c>
      <c r="H163" t="s">
        <v>1725</v>
      </c>
      <c r="I163" t="s">
        <v>1816</v>
      </c>
      <c r="J163">
        <v>0</v>
      </c>
      <c r="K163"/>
      <c r="L163" t="s">
        <v>3117</v>
      </c>
      <c r="M163" t="s">
        <v>3118</v>
      </c>
    </row>
    <row r="164" spans="1:13" x14ac:dyDescent="0.25">
      <c r="A164">
        <v>35233</v>
      </c>
      <c r="B164" t="s">
        <v>5855</v>
      </c>
      <c r="C164" t="s">
        <v>208</v>
      </c>
      <c r="D164" t="s">
        <v>1722</v>
      </c>
      <c r="E164" s="15" t="s">
        <v>5856</v>
      </c>
      <c r="F164" t="s">
        <v>2031</v>
      </c>
      <c r="G164" t="s">
        <v>2032</v>
      </c>
      <c r="H164" t="s">
        <v>1782</v>
      </c>
      <c r="I164" t="s">
        <v>2031</v>
      </c>
      <c r="J164">
        <v>0</v>
      </c>
      <c r="K164"/>
      <c r="L164" t="s">
        <v>5857</v>
      </c>
      <c r="M164" t="s">
        <v>3118</v>
      </c>
    </row>
    <row r="165" spans="1:13" x14ac:dyDescent="0.25">
      <c r="A165">
        <v>21112</v>
      </c>
      <c r="B165" t="s">
        <v>3236</v>
      </c>
      <c r="C165" t="s">
        <v>208</v>
      </c>
      <c r="D165" t="s">
        <v>1722</v>
      </c>
      <c r="E165" s="15" t="s">
        <v>5858</v>
      </c>
      <c r="F165" t="s">
        <v>1830</v>
      </c>
      <c r="G165" t="s">
        <v>1831</v>
      </c>
      <c r="H165" t="s">
        <v>1827</v>
      </c>
      <c r="I165" t="s">
        <v>3131</v>
      </c>
      <c r="J165">
        <v>0</v>
      </c>
      <c r="K165"/>
      <c r="L165" t="s">
        <v>3237</v>
      </c>
      <c r="M165" t="s">
        <v>3118</v>
      </c>
    </row>
    <row r="166" spans="1:13" x14ac:dyDescent="0.25">
      <c r="A166">
        <v>457</v>
      </c>
      <c r="B166" t="s">
        <v>3238</v>
      </c>
      <c r="C166" t="s">
        <v>148</v>
      </c>
      <c r="D166" t="s">
        <v>1722</v>
      </c>
      <c r="E166" s="15" t="s">
        <v>5859</v>
      </c>
      <c r="F166" t="s">
        <v>1984</v>
      </c>
      <c r="G166" t="s">
        <v>1816</v>
      </c>
      <c r="H166" t="s">
        <v>1725</v>
      </c>
      <c r="I166" t="s">
        <v>1816</v>
      </c>
      <c r="J166">
        <v>0</v>
      </c>
      <c r="K166"/>
      <c r="L166" t="s">
        <v>3117</v>
      </c>
      <c r="M166" t="s">
        <v>3118</v>
      </c>
    </row>
    <row r="167" spans="1:13" x14ac:dyDescent="0.25">
      <c r="A167">
        <v>64656</v>
      </c>
      <c r="B167" t="s">
        <v>1560</v>
      </c>
      <c r="C167" t="s">
        <v>148</v>
      </c>
      <c r="D167" t="s">
        <v>1722</v>
      </c>
      <c r="E167" s="15" t="s">
        <v>5860</v>
      </c>
      <c r="F167" t="s">
        <v>1863</v>
      </c>
      <c r="G167" t="s">
        <v>1865</v>
      </c>
      <c r="H167" t="s">
        <v>1864</v>
      </c>
      <c r="I167" t="s">
        <v>3240</v>
      </c>
      <c r="J167">
        <v>0</v>
      </c>
      <c r="K167"/>
      <c r="L167" t="s">
        <v>5861</v>
      </c>
      <c r="M167" t="s">
        <v>3118</v>
      </c>
    </row>
    <row r="168" spans="1:13" x14ac:dyDescent="0.25">
      <c r="A168">
        <v>21306</v>
      </c>
      <c r="B168" t="s">
        <v>714</v>
      </c>
      <c r="C168" t="s">
        <v>148</v>
      </c>
      <c r="D168" t="s">
        <v>1722</v>
      </c>
      <c r="E168" s="15" t="s">
        <v>5862</v>
      </c>
      <c r="F168" t="s">
        <v>1941</v>
      </c>
      <c r="G168" t="s">
        <v>1867</v>
      </c>
      <c r="H168" t="s">
        <v>1725</v>
      </c>
      <c r="I168" t="s">
        <v>3116</v>
      </c>
      <c r="J168">
        <v>0</v>
      </c>
      <c r="K168"/>
      <c r="L168" t="s">
        <v>3117</v>
      </c>
      <c r="M168" t="s">
        <v>3118</v>
      </c>
    </row>
    <row r="169" spans="1:13" x14ac:dyDescent="0.25">
      <c r="A169">
        <v>828468</v>
      </c>
      <c r="B169" t="s">
        <v>5863</v>
      </c>
      <c r="C169" t="s">
        <v>84</v>
      </c>
      <c r="D169" t="s">
        <v>1722</v>
      </c>
      <c r="E169" s="15" t="s">
        <v>5864</v>
      </c>
      <c r="F169" t="s">
        <v>1732</v>
      </c>
      <c r="G169" t="s">
        <v>1731</v>
      </c>
      <c r="H169" t="s">
        <v>1720</v>
      </c>
      <c r="I169" t="s">
        <v>3116</v>
      </c>
      <c r="J169">
        <v>0</v>
      </c>
      <c r="K169"/>
      <c r="L169" t="s">
        <v>3182</v>
      </c>
      <c r="M169" t="s">
        <v>3118</v>
      </c>
    </row>
    <row r="170" spans="1:13" x14ac:dyDescent="0.25">
      <c r="A170">
        <v>851374</v>
      </c>
      <c r="B170" t="s">
        <v>5865</v>
      </c>
      <c r="C170" t="s">
        <v>43</v>
      </c>
      <c r="D170" t="s">
        <v>1722</v>
      </c>
      <c r="E170" s="15" t="s">
        <v>5866</v>
      </c>
      <c r="F170" t="s">
        <v>1811</v>
      </c>
      <c r="G170" t="s">
        <v>1762</v>
      </c>
      <c r="H170" t="s">
        <v>1782</v>
      </c>
      <c r="I170" t="s">
        <v>1762</v>
      </c>
      <c r="J170">
        <v>0</v>
      </c>
      <c r="K170"/>
      <c r="L170" t="s">
        <v>5867</v>
      </c>
      <c r="M170" t="s">
        <v>5868</v>
      </c>
    </row>
    <row r="171" spans="1:13" x14ac:dyDescent="0.25">
      <c r="A171">
        <v>857709</v>
      </c>
      <c r="B171" t="s">
        <v>5869</v>
      </c>
      <c r="C171" t="s">
        <v>21</v>
      </c>
      <c r="D171" t="s">
        <v>1722</v>
      </c>
      <c r="E171" s="15" t="s">
        <v>5870</v>
      </c>
      <c r="F171" t="s">
        <v>1732</v>
      </c>
      <c r="G171" t="s">
        <v>1731</v>
      </c>
      <c r="H171" t="s">
        <v>1720</v>
      </c>
      <c r="I171" t="s">
        <v>3116</v>
      </c>
      <c r="J171">
        <v>0</v>
      </c>
      <c r="K171"/>
      <c r="L171" t="s">
        <v>4457</v>
      </c>
      <c r="M171" t="s">
        <v>1806</v>
      </c>
    </row>
    <row r="172" spans="1:13" x14ac:dyDescent="0.25">
      <c r="A172">
        <v>51505</v>
      </c>
      <c r="B172" t="s">
        <v>3244</v>
      </c>
      <c r="C172" t="s">
        <v>1227</v>
      </c>
      <c r="D172" t="s">
        <v>1722</v>
      </c>
      <c r="E172" s="15" t="s">
        <v>5871</v>
      </c>
      <c r="F172" t="s">
        <v>1832</v>
      </c>
      <c r="G172" t="s">
        <v>1834</v>
      </c>
      <c r="H172" t="s">
        <v>1833</v>
      </c>
      <c r="I172" t="s">
        <v>3116</v>
      </c>
      <c r="J172">
        <v>0</v>
      </c>
      <c r="K172"/>
      <c r="L172" t="s">
        <v>3241</v>
      </c>
      <c r="M172" t="s">
        <v>3118</v>
      </c>
    </row>
    <row r="173" spans="1:13" x14ac:dyDescent="0.25">
      <c r="A173">
        <v>827246</v>
      </c>
      <c r="B173" t="s">
        <v>5872</v>
      </c>
      <c r="C173" t="s">
        <v>830</v>
      </c>
      <c r="D173" t="s">
        <v>1722</v>
      </c>
      <c r="E173" s="15" t="s">
        <v>5873</v>
      </c>
      <c r="F173" t="s">
        <v>2085</v>
      </c>
      <c r="G173" t="s">
        <v>1849</v>
      </c>
      <c r="H173" t="s">
        <v>1819</v>
      </c>
      <c r="I173" t="s">
        <v>3126</v>
      </c>
      <c r="J173">
        <v>0</v>
      </c>
      <c r="K173"/>
      <c r="L173" t="s">
        <v>3122</v>
      </c>
      <c r="M173" t="s">
        <v>3118</v>
      </c>
    </row>
    <row r="174" spans="1:13" x14ac:dyDescent="0.25">
      <c r="A174">
        <v>21388</v>
      </c>
      <c r="B174" t="s">
        <v>5874</v>
      </c>
      <c r="C174" t="s">
        <v>56</v>
      </c>
      <c r="D174" t="s">
        <v>1722</v>
      </c>
      <c r="E174" s="15" t="s">
        <v>5875</v>
      </c>
      <c r="F174" t="s">
        <v>1943</v>
      </c>
      <c r="G174" t="s">
        <v>1944</v>
      </c>
      <c r="H174" t="s">
        <v>1782</v>
      </c>
      <c r="I174" t="s">
        <v>3142</v>
      </c>
      <c r="J174">
        <v>0</v>
      </c>
      <c r="K174"/>
      <c r="L174" s="15" t="s">
        <v>5876</v>
      </c>
      <c r="M174" t="s">
        <v>5877</v>
      </c>
    </row>
    <row r="175" spans="1:13" x14ac:dyDescent="0.25">
      <c r="A175">
        <v>31563</v>
      </c>
      <c r="B175" t="s">
        <v>2562</v>
      </c>
      <c r="C175" t="s">
        <v>208</v>
      </c>
      <c r="D175" t="s">
        <v>1722</v>
      </c>
      <c r="E175" s="15" t="s">
        <v>5878</v>
      </c>
      <c r="F175" t="s">
        <v>1815</v>
      </c>
      <c r="G175" t="s">
        <v>1816</v>
      </c>
      <c r="H175" t="s">
        <v>1725</v>
      </c>
      <c r="I175" t="s">
        <v>1816</v>
      </c>
      <c r="J175">
        <v>0</v>
      </c>
      <c r="K175"/>
      <c r="L175" t="s">
        <v>5879</v>
      </c>
      <c r="M175" t="s">
        <v>3118</v>
      </c>
    </row>
    <row r="176" spans="1:13" x14ac:dyDescent="0.25">
      <c r="A176">
        <v>40180</v>
      </c>
      <c r="B176" t="s">
        <v>5880</v>
      </c>
      <c r="C176" t="s">
        <v>27</v>
      </c>
      <c r="D176" t="s">
        <v>1722</v>
      </c>
      <c r="E176" s="15" t="s">
        <v>5881</v>
      </c>
      <c r="F176" t="s">
        <v>1761</v>
      </c>
      <c r="G176" t="s">
        <v>1762</v>
      </c>
      <c r="H176" t="s">
        <v>1782</v>
      </c>
      <c r="I176" t="s">
        <v>1762</v>
      </c>
      <c r="J176">
        <v>0</v>
      </c>
      <c r="K176"/>
      <c r="L176" t="s">
        <v>3117</v>
      </c>
      <c r="M176" t="s">
        <v>3118</v>
      </c>
    </row>
    <row r="177" spans="1:13" x14ac:dyDescent="0.25">
      <c r="A177">
        <v>73490</v>
      </c>
      <c r="B177" t="s">
        <v>3246</v>
      </c>
      <c r="C177" t="s">
        <v>27</v>
      </c>
      <c r="D177" t="s">
        <v>1722</v>
      </c>
      <c r="E177" s="15" t="s">
        <v>5882</v>
      </c>
      <c r="F177" t="s">
        <v>1986</v>
      </c>
      <c r="G177" t="s">
        <v>1987</v>
      </c>
      <c r="H177" t="s">
        <v>1822</v>
      </c>
      <c r="I177" t="s">
        <v>3116</v>
      </c>
      <c r="J177">
        <v>0</v>
      </c>
      <c r="K177"/>
      <c r="L177" t="s">
        <v>3247</v>
      </c>
      <c r="M177" t="s">
        <v>3118</v>
      </c>
    </row>
    <row r="178" spans="1:13" x14ac:dyDescent="0.25">
      <c r="A178">
        <v>16615</v>
      </c>
      <c r="B178" t="s">
        <v>5883</v>
      </c>
      <c r="C178" t="s">
        <v>39</v>
      </c>
      <c r="D178" t="s">
        <v>1722</v>
      </c>
      <c r="E178" s="15" t="s">
        <v>5884</v>
      </c>
      <c r="F178" t="s">
        <v>2118</v>
      </c>
      <c r="G178" t="s">
        <v>1828</v>
      </c>
      <c r="H178" t="s">
        <v>1827</v>
      </c>
      <c r="I178" t="s">
        <v>3131</v>
      </c>
      <c r="J178">
        <v>0</v>
      </c>
      <c r="K178"/>
      <c r="L178" t="s">
        <v>5885</v>
      </c>
      <c r="M178" t="s">
        <v>5886</v>
      </c>
    </row>
    <row r="179" spans="1:13" x14ac:dyDescent="0.25">
      <c r="A179">
        <v>29174</v>
      </c>
      <c r="B179" t="s">
        <v>5887</v>
      </c>
      <c r="C179" t="s">
        <v>39</v>
      </c>
      <c r="D179" t="s">
        <v>1722</v>
      </c>
      <c r="E179" s="15" t="s">
        <v>5888</v>
      </c>
      <c r="F179" t="s">
        <v>1868</v>
      </c>
      <c r="G179" t="s">
        <v>1792</v>
      </c>
      <c r="H179" t="s">
        <v>1822</v>
      </c>
      <c r="I179" t="s">
        <v>3116</v>
      </c>
      <c r="J179">
        <v>0</v>
      </c>
      <c r="K179"/>
      <c r="L179" t="s">
        <v>5889</v>
      </c>
      <c r="M179" t="s">
        <v>3118</v>
      </c>
    </row>
    <row r="180" spans="1:13" x14ac:dyDescent="0.25">
      <c r="A180">
        <v>63523</v>
      </c>
      <c r="B180" t="s">
        <v>715</v>
      </c>
      <c r="C180" t="s">
        <v>56</v>
      </c>
      <c r="D180" t="s">
        <v>1722</v>
      </c>
      <c r="E180" s="15" t="s">
        <v>5890</v>
      </c>
      <c r="F180" t="s">
        <v>1908</v>
      </c>
      <c r="G180" t="s">
        <v>1909</v>
      </c>
      <c r="H180" t="s">
        <v>1725</v>
      </c>
      <c r="I180" t="s">
        <v>3116</v>
      </c>
      <c r="J180">
        <v>0</v>
      </c>
      <c r="K180"/>
      <c r="L180" t="s">
        <v>3117</v>
      </c>
      <c r="M180" t="s">
        <v>3118</v>
      </c>
    </row>
    <row r="181" spans="1:13" x14ac:dyDescent="0.25">
      <c r="A181">
        <v>850651</v>
      </c>
      <c r="B181" t="s">
        <v>5891</v>
      </c>
      <c r="C181" t="s">
        <v>27</v>
      </c>
      <c r="D181" t="s">
        <v>1722</v>
      </c>
      <c r="E181" s="15" t="s">
        <v>5892</v>
      </c>
      <c r="F181" t="s">
        <v>1903</v>
      </c>
      <c r="G181" t="s">
        <v>1803</v>
      </c>
      <c r="H181" t="s">
        <v>1725</v>
      </c>
      <c r="I181" t="s">
        <v>3116</v>
      </c>
      <c r="J181">
        <v>0</v>
      </c>
      <c r="K181"/>
      <c r="L181" t="s">
        <v>5893</v>
      </c>
      <c r="M181" t="s">
        <v>5894</v>
      </c>
    </row>
    <row r="182" spans="1:13" x14ac:dyDescent="0.25">
      <c r="A182">
        <v>74116</v>
      </c>
      <c r="B182" t="s">
        <v>5895</v>
      </c>
      <c r="C182" t="s">
        <v>21</v>
      </c>
      <c r="D182" t="s">
        <v>1722</v>
      </c>
      <c r="E182" s="15" t="s">
        <v>5896</v>
      </c>
      <c r="F182" t="s">
        <v>1824</v>
      </c>
      <c r="G182" t="s">
        <v>1825</v>
      </c>
      <c r="H182" t="s">
        <v>1725</v>
      </c>
      <c r="I182" t="s">
        <v>3116</v>
      </c>
      <c r="J182">
        <v>0</v>
      </c>
      <c r="K182"/>
      <c r="L182" t="s">
        <v>5897</v>
      </c>
      <c r="M182" t="s">
        <v>5898</v>
      </c>
    </row>
    <row r="183" spans="1:13" x14ac:dyDescent="0.25">
      <c r="A183">
        <v>528</v>
      </c>
      <c r="B183" t="s">
        <v>2319</v>
      </c>
      <c r="C183" t="s">
        <v>52</v>
      </c>
      <c r="D183" t="s">
        <v>1722</v>
      </c>
      <c r="E183" s="15" t="s">
        <v>5899</v>
      </c>
      <c r="F183" t="s">
        <v>2028</v>
      </c>
      <c r="G183" t="s">
        <v>2029</v>
      </c>
      <c r="H183" t="s">
        <v>1720</v>
      </c>
      <c r="I183" t="s">
        <v>5686</v>
      </c>
      <c r="J183">
        <v>0</v>
      </c>
      <c r="K183"/>
      <c r="L183" t="s">
        <v>5900</v>
      </c>
      <c r="M183" t="s">
        <v>5901</v>
      </c>
    </row>
    <row r="184" spans="1:13" x14ac:dyDescent="0.25">
      <c r="A184">
        <v>832307</v>
      </c>
      <c r="B184" t="s">
        <v>5902</v>
      </c>
      <c r="C184" t="s">
        <v>41</v>
      </c>
      <c r="D184" t="s">
        <v>1722</v>
      </c>
      <c r="E184" s="15" t="s">
        <v>5903</v>
      </c>
      <c r="F184" t="s">
        <v>2079</v>
      </c>
      <c r="G184" t="s">
        <v>1765</v>
      </c>
      <c r="H184" t="s">
        <v>1764</v>
      </c>
      <c r="I184" t="s">
        <v>3116</v>
      </c>
      <c r="J184">
        <v>0</v>
      </c>
      <c r="K184"/>
      <c r="L184" t="s">
        <v>5904</v>
      </c>
      <c r="M184" t="s">
        <v>5905</v>
      </c>
    </row>
    <row r="185" spans="1:13" x14ac:dyDescent="0.25">
      <c r="A185">
        <v>524</v>
      </c>
      <c r="B185" t="s">
        <v>716</v>
      </c>
      <c r="C185" t="s">
        <v>56</v>
      </c>
      <c r="D185" t="s">
        <v>1722</v>
      </c>
      <c r="E185" s="15" t="s">
        <v>5906</v>
      </c>
      <c r="F185" t="s">
        <v>1829</v>
      </c>
      <c r="G185" t="s">
        <v>1814</v>
      </c>
      <c r="H185" t="s">
        <v>1764</v>
      </c>
      <c r="I185" t="s">
        <v>3131</v>
      </c>
      <c r="J185">
        <v>0</v>
      </c>
      <c r="K185"/>
      <c r="L185" t="s">
        <v>3117</v>
      </c>
      <c r="M185" t="s">
        <v>3118</v>
      </c>
    </row>
    <row r="186" spans="1:13" x14ac:dyDescent="0.25">
      <c r="A186">
        <v>846862</v>
      </c>
      <c r="B186" t="s">
        <v>3017</v>
      </c>
      <c r="C186" t="s">
        <v>1227</v>
      </c>
      <c r="D186" t="s">
        <v>1722</v>
      </c>
      <c r="E186" s="15" t="s">
        <v>5907</v>
      </c>
      <c r="F186" t="s">
        <v>1832</v>
      </c>
      <c r="G186" t="s">
        <v>1834</v>
      </c>
      <c r="H186" t="s">
        <v>1833</v>
      </c>
      <c r="I186" t="s">
        <v>3116</v>
      </c>
      <c r="J186">
        <v>0</v>
      </c>
      <c r="K186"/>
      <c r="L186" t="s">
        <v>5908</v>
      </c>
      <c r="M186" t="s">
        <v>3118</v>
      </c>
    </row>
    <row r="187" spans="1:13" x14ac:dyDescent="0.25">
      <c r="A187">
        <v>58753</v>
      </c>
      <c r="B187" t="s">
        <v>5909</v>
      </c>
      <c r="C187" t="s">
        <v>43</v>
      </c>
      <c r="D187" t="s">
        <v>1722</v>
      </c>
      <c r="E187" s="15" t="s">
        <v>5910</v>
      </c>
      <c r="F187" t="s">
        <v>1912</v>
      </c>
      <c r="G187" t="s">
        <v>1913</v>
      </c>
      <c r="H187" t="s">
        <v>1764</v>
      </c>
      <c r="I187" t="s">
        <v>5644</v>
      </c>
      <c r="J187">
        <v>0</v>
      </c>
      <c r="K187"/>
      <c r="L187" t="s">
        <v>3188</v>
      </c>
      <c r="M187" t="s">
        <v>3118</v>
      </c>
    </row>
    <row r="188" spans="1:13" x14ac:dyDescent="0.25">
      <c r="A188">
        <v>837003</v>
      </c>
      <c r="B188" t="s">
        <v>2902</v>
      </c>
      <c r="C188" t="s">
        <v>213</v>
      </c>
      <c r="D188" t="s">
        <v>1722</v>
      </c>
      <c r="E188" s="15" t="s">
        <v>5911</v>
      </c>
      <c r="F188" t="s">
        <v>1915</v>
      </c>
      <c r="G188" t="s">
        <v>1878</v>
      </c>
      <c r="H188" t="s">
        <v>1756</v>
      </c>
      <c r="I188" t="s">
        <v>3129</v>
      </c>
      <c r="J188">
        <v>0</v>
      </c>
      <c r="K188"/>
      <c r="L188" t="s">
        <v>4064</v>
      </c>
      <c r="M188" t="s">
        <v>3118</v>
      </c>
    </row>
    <row r="189" spans="1:13" x14ac:dyDescent="0.25">
      <c r="A189">
        <v>22383</v>
      </c>
      <c r="B189" t="s">
        <v>2520</v>
      </c>
      <c r="C189" t="s">
        <v>165</v>
      </c>
      <c r="D189" t="s">
        <v>1722</v>
      </c>
      <c r="E189" s="15" t="s">
        <v>5912</v>
      </c>
      <c r="F189" t="s">
        <v>1759</v>
      </c>
      <c r="G189" t="s">
        <v>1760</v>
      </c>
      <c r="H189" t="s">
        <v>1753</v>
      </c>
      <c r="I189" t="s">
        <v>3116</v>
      </c>
      <c r="J189">
        <v>0</v>
      </c>
      <c r="K189"/>
      <c r="L189" t="s">
        <v>5599</v>
      </c>
      <c r="M189" t="s">
        <v>3118</v>
      </c>
    </row>
    <row r="190" spans="1:13" x14ac:dyDescent="0.25">
      <c r="A190">
        <v>844971</v>
      </c>
      <c r="B190" t="s">
        <v>2998</v>
      </c>
      <c r="C190" t="s">
        <v>1227</v>
      </c>
      <c r="D190" t="s">
        <v>1722</v>
      </c>
      <c r="E190" s="15" t="s">
        <v>5913</v>
      </c>
      <c r="F190" t="s">
        <v>1832</v>
      </c>
      <c r="G190" t="s">
        <v>1834</v>
      </c>
      <c r="H190" t="s">
        <v>1833</v>
      </c>
      <c r="I190" t="s">
        <v>3116</v>
      </c>
      <c r="J190">
        <v>0</v>
      </c>
      <c r="K190"/>
      <c r="L190" t="s">
        <v>5914</v>
      </c>
      <c r="M190" t="s">
        <v>5915</v>
      </c>
    </row>
    <row r="191" spans="1:13" x14ac:dyDescent="0.25">
      <c r="A191">
        <v>23612</v>
      </c>
      <c r="B191" t="s">
        <v>62</v>
      </c>
      <c r="C191" t="s">
        <v>27</v>
      </c>
      <c r="D191" t="s">
        <v>1722</v>
      </c>
      <c r="E191" s="15" t="s">
        <v>5916</v>
      </c>
      <c r="F191" t="s">
        <v>5719</v>
      </c>
      <c r="G191" t="s">
        <v>1834</v>
      </c>
      <c r="H191" t="s">
        <v>1833</v>
      </c>
      <c r="I191" t="s">
        <v>3116</v>
      </c>
      <c r="J191">
        <v>0</v>
      </c>
      <c r="K191"/>
      <c r="L191" t="s">
        <v>5917</v>
      </c>
      <c r="M191" t="s">
        <v>5918</v>
      </c>
    </row>
    <row r="192" spans="1:13" x14ac:dyDescent="0.25">
      <c r="A192">
        <v>828235</v>
      </c>
      <c r="B192" t="s">
        <v>5919</v>
      </c>
      <c r="C192" t="s">
        <v>84</v>
      </c>
      <c r="D192" t="s">
        <v>1722</v>
      </c>
      <c r="E192" s="15" t="s">
        <v>5920</v>
      </c>
      <c r="F192" t="s">
        <v>1730</v>
      </c>
      <c r="G192" t="s">
        <v>1731</v>
      </c>
      <c r="H192" t="s">
        <v>1720</v>
      </c>
      <c r="I192" t="s">
        <v>3116</v>
      </c>
      <c r="J192">
        <v>0</v>
      </c>
      <c r="K192"/>
      <c r="L192" t="s">
        <v>5921</v>
      </c>
      <c r="M192" t="s">
        <v>3118</v>
      </c>
    </row>
    <row r="193" spans="1:13" x14ac:dyDescent="0.25">
      <c r="A193">
        <v>50132</v>
      </c>
      <c r="B193" t="s">
        <v>5922</v>
      </c>
      <c r="C193" t="s">
        <v>111</v>
      </c>
      <c r="D193" t="s">
        <v>1722</v>
      </c>
      <c r="E193" s="15" t="s">
        <v>5923</v>
      </c>
      <c r="F193" t="s">
        <v>1735</v>
      </c>
      <c r="G193" t="s">
        <v>1721</v>
      </c>
      <c r="H193" t="s">
        <v>1720</v>
      </c>
      <c r="I193" t="s">
        <v>5686</v>
      </c>
      <c r="J193">
        <v>0</v>
      </c>
      <c r="K193"/>
      <c r="L193" t="s">
        <v>3417</v>
      </c>
      <c r="M193" t="s">
        <v>3118</v>
      </c>
    </row>
    <row r="194" spans="1:13" x14ac:dyDescent="0.25">
      <c r="A194">
        <v>853114</v>
      </c>
      <c r="B194" t="s">
        <v>3061</v>
      </c>
      <c r="C194" t="s">
        <v>43</v>
      </c>
      <c r="D194" t="s">
        <v>1722</v>
      </c>
      <c r="E194" s="15" t="s">
        <v>5924</v>
      </c>
      <c r="F194" t="s">
        <v>1766</v>
      </c>
      <c r="G194" t="s">
        <v>1767</v>
      </c>
      <c r="H194" t="s">
        <v>1756</v>
      </c>
      <c r="I194" t="s">
        <v>3129</v>
      </c>
      <c r="J194">
        <v>0</v>
      </c>
      <c r="K194"/>
      <c r="L194" t="s">
        <v>3188</v>
      </c>
      <c r="M194" t="s">
        <v>3118</v>
      </c>
    </row>
    <row r="195" spans="1:13" x14ac:dyDescent="0.25">
      <c r="A195">
        <v>40183</v>
      </c>
      <c r="B195" t="s">
        <v>3259</v>
      </c>
      <c r="C195" t="s">
        <v>27</v>
      </c>
      <c r="D195" t="s">
        <v>1722</v>
      </c>
      <c r="E195" s="15" t="s">
        <v>5925</v>
      </c>
      <c r="F195" t="s">
        <v>1815</v>
      </c>
      <c r="G195" t="s">
        <v>1816</v>
      </c>
      <c r="H195" t="s">
        <v>1725</v>
      </c>
      <c r="I195" t="s">
        <v>1816</v>
      </c>
      <c r="J195">
        <v>0</v>
      </c>
      <c r="K195"/>
      <c r="L195" t="s">
        <v>5524</v>
      </c>
      <c r="M195" t="s">
        <v>3118</v>
      </c>
    </row>
    <row r="196" spans="1:13" x14ac:dyDescent="0.25">
      <c r="A196">
        <v>586</v>
      </c>
      <c r="B196" t="s">
        <v>2321</v>
      </c>
      <c r="C196" t="s">
        <v>27</v>
      </c>
      <c r="D196" t="s">
        <v>1722</v>
      </c>
      <c r="E196" s="15" t="s">
        <v>5926</v>
      </c>
      <c r="F196" t="s">
        <v>1830</v>
      </c>
      <c r="G196" t="s">
        <v>1831</v>
      </c>
      <c r="H196" t="s">
        <v>1827</v>
      </c>
      <c r="I196" t="s">
        <v>3131</v>
      </c>
      <c r="J196">
        <v>0</v>
      </c>
      <c r="K196"/>
      <c r="L196" t="s">
        <v>5927</v>
      </c>
      <c r="M196" t="s">
        <v>3118</v>
      </c>
    </row>
    <row r="197" spans="1:13" x14ac:dyDescent="0.25">
      <c r="A197">
        <v>593</v>
      </c>
      <c r="B197" t="s">
        <v>2322</v>
      </c>
      <c r="C197" t="s">
        <v>31</v>
      </c>
      <c r="D197" t="s">
        <v>1722</v>
      </c>
      <c r="E197" s="15" t="s">
        <v>5928</v>
      </c>
      <c r="F197" t="s">
        <v>1817</v>
      </c>
      <c r="G197" t="s">
        <v>1816</v>
      </c>
      <c r="H197" t="s">
        <v>1725</v>
      </c>
      <c r="I197" t="s">
        <v>1816</v>
      </c>
      <c r="J197">
        <v>0</v>
      </c>
      <c r="K197"/>
      <c r="L197" t="s">
        <v>3117</v>
      </c>
      <c r="M197" t="s">
        <v>3118</v>
      </c>
    </row>
    <row r="198" spans="1:13" x14ac:dyDescent="0.25">
      <c r="A198">
        <v>854243</v>
      </c>
      <c r="B198" t="s">
        <v>5929</v>
      </c>
      <c r="C198" t="s">
        <v>43</v>
      </c>
      <c r="D198" t="s">
        <v>1722</v>
      </c>
      <c r="E198" s="15" t="s">
        <v>5930</v>
      </c>
      <c r="F198" t="s">
        <v>1962</v>
      </c>
      <c r="G198" t="s">
        <v>1837</v>
      </c>
      <c r="H198" t="s">
        <v>1725</v>
      </c>
      <c r="I198" t="s">
        <v>3116</v>
      </c>
      <c r="J198">
        <v>0</v>
      </c>
      <c r="K198"/>
      <c r="L198" t="s">
        <v>3157</v>
      </c>
      <c r="M198" t="s">
        <v>3118</v>
      </c>
    </row>
    <row r="199" spans="1:13" x14ac:dyDescent="0.25">
      <c r="A199">
        <v>607</v>
      </c>
      <c r="B199" t="s">
        <v>5931</v>
      </c>
      <c r="C199" t="s">
        <v>76</v>
      </c>
      <c r="D199" t="s">
        <v>1722</v>
      </c>
      <c r="E199" s="15" t="s">
        <v>5932</v>
      </c>
      <c r="F199" t="s">
        <v>1995</v>
      </c>
      <c r="G199" t="s">
        <v>1765</v>
      </c>
      <c r="H199" t="s">
        <v>1764</v>
      </c>
      <c r="I199" t="s">
        <v>1765</v>
      </c>
      <c r="J199">
        <v>0</v>
      </c>
      <c r="K199"/>
      <c r="L199" t="s">
        <v>5933</v>
      </c>
      <c r="M199" t="s">
        <v>5934</v>
      </c>
    </row>
    <row r="200" spans="1:13" x14ac:dyDescent="0.25">
      <c r="A200">
        <v>35769</v>
      </c>
      <c r="B200" t="s">
        <v>3262</v>
      </c>
      <c r="C200" t="s">
        <v>56</v>
      </c>
      <c r="D200" t="s">
        <v>1722</v>
      </c>
      <c r="E200" s="15" t="s">
        <v>5935</v>
      </c>
      <c r="F200" t="s">
        <v>1893</v>
      </c>
      <c r="G200" t="s">
        <v>1852</v>
      </c>
      <c r="H200" t="s">
        <v>1720</v>
      </c>
      <c r="I200" t="s">
        <v>3116</v>
      </c>
      <c r="J200">
        <v>0</v>
      </c>
      <c r="K200"/>
      <c r="L200" t="s">
        <v>3247</v>
      </c>
      <c r="M200" t="s">
        <v>3118</v>
      </c>
    </row>
    <row r="201" spans="1:13" x14ac:dyDescent="0.25">
      <c r="A201">
        <v>843487</v>
      </c>
      <c r="B201" t="s">
        <v>2986</v>
      </c>
      <c r="C201" t="s">
        <v>27</v>
      </c>
      <c r="D201" t="s">
        <v>1722</v>
      </c>
      <c r="E201" s="15" t="s">
        <v>5936</v>
      </c>
      <c r="F201" t="s">
        <v>1915</v>
      </c>
      <c r="G201" t="s">
        <v>1878</v>
      </c>
      <c r="H201" t="s">
        <v>1756</v>
      </c>
      <c r="I201" t="s">
        <v>3129</v>
      </c>
      <c r="J201">
        <v>0</v>
      </c>
      <c r="K201"/>
      <c r="L201" t="s">
        <v>5937</v>
      </c>
      <c r="M201" t="s">
        <v>5938</v>
      </c>
    </row>
    <row r="202" spans="1:13" x14ac:dyDescent="0.25">
      <c r="A202">
        <v>43995</v>
      </c>
      <c r="B202" t="s">
        <v>5939</v>
      </c>
      <c r="C202" t="s">
        <v>27</v>
      </c>
      <c r="D202" t="s">
        <v>1722</v>
      </c>
      <c r="E202" s="15" t="s">
        <v>5940</v>
      </c>
      <c r="F202" t="s">
        <v>1815</v>
      </c>
      <c r="G202" t="s">
        <v>1816</v>
      </c>
      <c r="H202" t="s">
        <v>1725</v>
      </c>
      <c r="I202" t="s">
        <v>1816</v>
      </c>
      <c r="J202">
        <v>0</v>
      </c>
      <c r="K202"/>
      <c r="L202" t="s">
        <v>5941</v>
      </c>
      <c r="M202" t="s">
        <v>3118</v>
      </c>
    </row>
    <row r="203" spans="1:13" x14ac:dyDescent="0.25">
      <c r="A203">
        <v>56954</v>
      </c>
      <c r="B203" t="s">
        <v>5942</v>
      </c>
      <c r="C203" t="s">
        <v>27</v>
      </c>
      <c r="D203" t="s">
        <v>1722</v>
      </c>
      <c r="E203" s="15" t="s">
        <v>5943</v>
      </c>
      <c r="F203" t="s">
        <v>1836</v>
      </c>
      <c r="G203" t="s">
        <v>1837</v>
      </c>
      <c r="H203" t="s">
        <v>1725</v>
      </c>
      <c r="I203" t="s">
        <v>3116</v>
      </c>
      <c r="J203">
        <v>0</v>
      </c>
      <c r="K203"/>
      <c r="L203" t="s">
        <v>5944</v>
      </c>
      <c r="M203" t="s">
        <v>5945</v>
      </c>
    </row>
    <row r="204" spans="1:13" x14ac:dyDescent="0.25">
      <c r="A204">
        <v>569</v>
      </c>
      <c r="B204" t="s">
        <v>64</v>
      </c>
      <c r="C204" t="s">
        <v>65</v>
      </c>
      <c r="D204" t="s">
        <v>1722</v>
      </c>
      <c r="E204" s="15" t="s">
        <v>5946</v>
      </c>
      <c r="F204" t="s">
        <v>1939</v>
      </c>
      <c r="G204" t="s">
        <v>1874</v>
      </c>
      <c r="H204" t="s">
        <v>1725</v>
      </c>
      <c r="I204" t="s">
        <v>3116</v>
      </c>
      <c r="J204">
        <v>0</v>
      </c>
      <c r="K204"/>
      <c r="L204" t="s">
        <v>3117</v>
      </c>
      <c r="M204" t="s">
        <v>3118</v>
      </c>
    </row>
    <row r="205" spans="1:13" x14ac:dyDescent="0.25">
      <c r="A205">
        <v>61423</v>
      </c>
      <c r="B205" t="s">
        <v>5947</v>
      </c>
      <c r="C205" t="s">
        <v>27</v>
      </c>
      <c r="D205" t="s">
        <v>1722</v>
      </c>
      <c r="E205" s="15" t="s">
        <v>5948</v>
      </c>
      <c r="F205" t="s">
        <v>1873</v>
      </c>
      <c r="G205" t="s">
        <v>1874</v>
      </c>
      <c r="H205" t="s">
        <v>1725</v>
      </c>
      <c r="I205" t="s">
        <v>3116</v>
      </c>
      <c r="J205">
        <v>0</v>
      </c>
      <c r="K205"/>
      <c r="L205"/>
      <c r="M205" t="s">
        <v>3118</v>
      </c>
    </row>
    <row r="206" spans="1:13" x14ac:dyDescent="0.25">
      <c r="A206">
        <v>21355</v>
      </c>
      <c r="B206" t="s">
        <v>2052</v>
      </c>
      <c r="C206" t="s">
        <v>36</v>
      </c>
      <c r="D206" t="s">
        <v>1722</v>
      </c>
      <c r="E206" s="15" t="s">
        <v>5949</v>
      </c>
      <c r="F206" t="s">
        <v>1759</v>
      </c>
      <c r="G206" t="s">
        <v>1760</v>
      </c>
      <c r="H206" t="s">
        <v>1753</v>
      </c>
      <c r="I206" t="s">
        <v>3116</v>
      </c>
      <c r="J206">
        <v>0</v>
      </c>
      <c r="K206"/>
      <c r="L206" t="s">
        <v>3117</v>
      </c>
      <c r="M206" t="s">
        <v>3118</v>
      </c>
    </row>
    <row r="207" spans="1:13" x14ac:dyDescent="0.25">
      <c r="A207">
        <v>838278</v>
      </c>
      <c r="B207" t="s">
        <v>5950</v>
      </c>
      <c r="C207" t="s">
        <v>172</v>
      </c>
      <c r="D207" t="s">
        <v>1722</v>
      </c>
      <c r="E207" s="15" t="s">
        <v>5951</v>
      </c>
      <c r="F207" t="s">
        <v>1787</v>
      </c>
      <c r="G207" t="s">
        <v>1721</v>
      </c>
      <c r="H207" t="s">
        <v>1720</v>
      </c>
      <c r="I207" t="s">
        <v>3116</v>
      </c>
      <c r="J207">
        <v>0</v>
      </c>
      <c r="K207"/>
      <c r="L207" t="s">
        <v>3842</v>
      </c>
      <c r="M207" t="s">
        <v>3118</v>
      </c>
    </row>
    <row r="208" spans="1:13" x14ac:dyDescent="0.25">
      <c r="A208">
        <v>846879</v>
      </c>
      <c r="B208" t="s">
        <v>3019</v>
      </c>
      <c r="C208" t="s">
        <v>830</v>
      </c>
      <c r="D208" t="s">
        <v>1722</v>
      </c>
      <c r="E208" s="15" t="s">
        <v>5952</v>
      </c>
      <c r="F208" t="s">
        <v>1832</v>
      </c>
      <c r="G208" t="s">
        <v>1834</v>
      </c>
      <c r="H208" t="s">
        <v>1833</v>
      </c>
      <c r="I208" t="s">
        <v>3116</v>
      </c>
      <c r="J208">
        <v>0</v>
      </c>
      <c r="K208"/>
      <c r="L208" t="s">
        <v>5953</v>
      </c>
      <c r="M208" t="s">
        <v>5954</v>
      </c>
    </row>
    <row r="209" spans="1:13" x14ac:dyDescent="0.25">
      <c r="A209">
        <v>54540</v>
      </c>
      <c r="B209" t="s">
        <v>5955</v>
      </c>
      <c r="C209" t="s">
        <v>213</v>
      </c>
      <c r="D209" t="s">
        <v>1722</v>
      </c>
      <c r="E209" s="15" t="s">
        <v>5956</v>
      </c>
      <c r="F209" t="s">
        <v>1807</v>
      </c>
      <c r="G209" t="s">
        <v>1762</v>
      </c>
      <c r="H209" t="s">
        <v>1782</v>
      </c>
      <c r="I209" t="s">
        <v>1762</v>
      </c>
      <c r="J209">
        <v>0</v>
      </c>
      <c r="K209"/>
      <c r="L209" t="s">
        <v>5957</v>
      </c>
      <c r="M209" t="s">
        <v>3118</v>
      </c>
    </row>
    <row r="210" spans="1:13" x14ac:dyDescent="0.25">
      <c r="A210">
        <v>850298</v>
      </c>
      <c r="B210" t="s">
        <v>717</v>
      </c>
      <c r="C210" t="s">
        <v>92</v>
      </c>
      <c r="D210" t="s">
        <v>1722</v>
      </c>
      <c r="E210" s="15" t="s">
        <v>5958</v>
      </c>
      <c r="F210" t="s">
        <v>1941</v>
      </c>
      <c r="G210" t="s">
        <v>1867</v>
      </c>
      <c r="H210" t="s">
        <v>1725</v>
      </c>
      <c r="I210" t="s">
        <v>3116</v>
      </c>
      <c r="J210">
        <v>0</v>
      </c>
      <c r="K210"/>
      <c r="L210" t="s">
        <v>3117</v>
      </c>
      <c r="M210" t="s">
        <v>3118</v>
      </c>
    </row>
    <row r="211" spans="1:13" x14ac:dyDescent="0.25">
      <c r="A211">
        <v>830646</v>
      </c>
      <c r="B211" t="s">
        <v>5959</v>
      </c>
      <c r="C211" t="s">
        <v>213</v>
      </c>
      <c r="D211" t="s">
        <v>1722</v>
      </c>
      <c r="E211" s="15" t="s">
        <v>5960</v>
      </c>
      <c r="F211" t="s">
        <v>2019</v>
      </c>
      <c r="G211" t="s">
        <v>1849</v>
      </c>
      <c r="H211" t="s">
        <v>1819</v>
      </c>
      <c r="I211" t="s">
        <v>3126</v>
      </c>
      <c r="J211">
        <v>0</v>
      </c>
      <c r="K211"/>
      <c r="L211" t="s">
        <v>5961</v>
      </c>
      <c r="M211" t="s">
        <v>5962</v>
      </c>
    </row>
    <row r="212" spans="1:13" x14ac:dyDescent="0.25">
      <c r="A212">
        <v>573</v>
      </c>
      <c r="B212" t="s">
        <v>2303</v>
      </c>
      <c r="C212" t="s">
        <v>429</v>
      </c>
      <c r="D212" t="s">
        <v>1722</v>
      </c>
      <c r="E212" s="15" t="s">
        <v>5963</v>
      </c>
      <c r="F212" t="s">
        <v>1815</v>
      </c>
      <c r="G212" t="s">
        <v>1816</v>
      </c>
      <c r="H212" t="s">
        <v>1725</v>
      </c>
      <c r="I212" t="s">
        <v>1816</v>
      </c>
      <c r="J212">
        <v>0</v>
      </c>
      <c r="K212"/>
      <c r="L212" t="s">
        <v>3245</v>
      </c>
      <c r="M212" t="s">
        <v>3118</v>
      </c>
    </row>
    <row r="213" spans="1:13" x14ac:dyDescent="0.25">
      <c r="A213">
        <v>48068</v>
      </c>
      <c r="B213" t="s">
        <v>3263</v>
      </c>
      <c r="C213" t="s">
        <v>78</v>
      </c>
      <c r="D213" t="s">
        <v>1722</v>
      </c>
      <c r="E213" s="15" t="s">
        <v>5964</v>
      </c>
      <c r="F213" t="s">
        <v>1737</v>
      </c>
      <c r="G213" t="s">
        <v>1721</v>
      </c>
      <c r="H213" t="s">
        <v>1720</v>
      </c>
      <c r="I213" t="s">
        <v>3116</v>
      </c>
      <c r="J213">
        <v>0</v>
      </c>
      <c r="K213"/>
      <c r="L213" t="s">
        <v>3177</v>
      </c>
      <c r="M213" t="s">
        <v>3118</v>
      </c>
    </row>
    <row r="214" spans="1:13" x14ac:dyDescent="0.25">
      <c r="A214">
        <v>828018</v>
      </c>
      <c r="B214" t="s">
        <v>2829</v>
      </c>
      <c r="C214" t="s">
        <v>59</v>
      </c>
      <c r="D214" t="s">
        <v>1722</v>
      </c>
      <c r="E214" s="15" t="s">
        <v>5965</v>
      </c>
      <c r="F214" t="s">
        <v>1824</v>
      </c>
      <c r="G214" t="s">
        <v>1825</v>
      </c>
      <c r="H214" t="s">
        <v>1725</v>
      </c>
      <c r="I214" t="s">
        <v>3116</v>
      </c>
      <c r="J214">
        <v>0</v>
      </c>
      <c r="K214"/>
      <c r="L214" t="s">
        <v>3216</v>
      </c>
      <c r="M214" t="s">
        <v>3118</v>
      </c>
    </row>
    <row r="215" spans="1:13" x14ac:dyDescent="0.25">
      <c r="A215">
        <v>7616</v>
      </c>
      <c r="B215" t="s">
        <v>2228</v>
      </c>
      <c r="C215" t="s">
        <v>27</v>
      </c>
      <c r="D215" t="s">
        <v>1722</v>
      </c>
      <c r="E215" s="15" t="s">
        <v>5966</v>
      </c>
      <c r="F215" t="s">
        <v>5967</v>
      </c>
      <c r="G215" t="s">
        <v>1909</v>
      </c>
      <c r="H215" t="s">
        <v>1725</v>
      </c>
      <c r="I215" t="s">
        <v>3116</v>
      </c>
      <c r="J215">
        <v>0</v>
      </c>
      <c r="K215"/>
      <c r="L215" t="s">
        <v>3117</v>
      </c>
      <c r="M215" t="s">
        <v>3118</v>
      </c>
    </row>
    <row r="216" spans="1:13" x14ac:dyDescent="0.25">
      <c r="A216">
        <v>850707</v>
      </c>
      <c r="B216" t="s">
        <v>5968</v>
      </c>
      <c r="C216" t="s">
        <v>441</v>
      </c>
      <c r="D216" t="s">
        <v>1722</v>
      </c>
      <c r="E216" s="15" t="s">
        <v>5969</v>
      </c>
      <c r="F216" t="s">
        <v>1732</v>
      </c>
      <c r="G216" t="s">
        <v>1731</v>
      </c>
      <c r="H216" t="s">
        <v>1720</v>
      </c>
      <c r="I216" t="s">
        <v>3116</v>
      </c>
      <c r="J216">
        <v>0</v>
      </c>
      <c r="K216"/>
      <c r="L216" t="s">
        <v>5970</v>
      </c>
      <c r="M216"/>
    </row>
    <row r="217" spans="1:13" x14ac:dyDescent="0.25">
      <c r="A217">
        <v>631</v>
      </c>
      <c r="B217" t="s">
        <v>718</v>
      </c>
      <c r="C217" t="s">
        <v>415</v>
      </c>
      <c r="D217" t="s">
        <v>1722</v>
      </c>
      <c r="E217" s="15" t="s">
        <v>5971</v>
      </c>
      <c r="F217" t="s">
        <v>1728</v>
      </c>
      <c r="G217" t="s">
        <v>1729</v>
      </c>
      <c r="H217" t="s">
        <v>1720</v>
      </c>
      <c r="I217" t="s">
        <v>3116</v>
      </c>
      <c r="J217">
        <v>0</v>
      </c>
      <c r="K217"/>
      <c r="L217" t="s">
        <v>3117</v>
      </c>
      <c r="M217" t="s">
        <v>3118</v>
      </c>
    </row>
    <row r="218" spans="1:13" x14ac:dyDescent="0.25">
      <c r="A218">
        <v>850711</v>
      </c>
      <c r="B218" t="s">
        <v>5972</v>
      </c>
      <c r="C218" t="s">
        <v>441</v>
      </c>
      <c r="D218" t="s">
        <v>1722</v>
      </c>
      <c r="E218" s="15" t="s">
        <v>5973</v>
      </c>
      <c r="F218" t="s">
        <v>1728</v>
      </c>
      <c r="G218" t="s">
        <v>1729</v>
      </c>
      <c r="H218" t="s">
        <v>1720</v>
      </c>
      <c r="I218" t="s">
        <v>3116</v>
      </c>
      <c r="J218">
        <v>0</v>
      </c>
      <c r="K218"/>
      <c r="L218"/>
      <c r="M218" t="s">
        <v>3118</v>
      </c>
    </row>
    <row r="219" spans="1:13" x14ac:dyDescent="0.25">
      <c r="A219">
        <v>21365</v>
      </c>
      <c r="B219" t="s">
        <v>719</v>
      </c>
      <c r="C219" t="s">
        <v>59</v>
      </c>
      <c r="D219" t="s">
        <v>1722</v>
      </c>
      <c r="E219" s="15" t="s">
        <v>5974</v>
      </c>
      <c r="F219" t="s">
        <v>1737</v>
      </c>
      <c r="G219" t="s">
        <v>1721</v>
      </c>
      <c r="H219" t="s">
        <v>1720</v>
      </c>
      <c r="I219" t="s">
        <v>3116</v>
      </c>
      <c r="J219">
        <v>0</v>
      </c>
      <c r="K219"/>
      <c r="L219" t="s">
        <v>3216</v>
      </c>
      <c r="M219" t="s">
        <v>3118</v>
      </c>
    </row>
    <row r="220" spans="1:13" x14ac:dyDescent="0.25">
      <c r="A220">
        <v>37329</v>
      </c>
      <c r="B220" t="s">
        <v>2596</v>
      </c>
      <c r="C220" t="s">
        <v>432</v>
      </c>
      <c r="D220" t="s">
        <v>1722</v>
      </c>
      <c r="E220" s="15" t="s">
        <v>5975</v>
      </c>
      <c r="F220" t="s">
        <v>1943</v>
      </c>
      <c r="G220" t="s">
        <v>1944</v>
      </c>
      <c r="H220" t="s">
        <v>1782</v>
      </c>
      <c r="I220" t="s">
        <v>3142</v>
      </c>
      <c r="J220">
        <v>0</v>
      </c>
      <c r="K220"/>
      <c r="L220" t="s">
        <v>5976</v>
      </c>
      <c r="M220" t="s">
        <v>5977</v>
      </c>
    </row>
    <row r="221" spans="1:13" x14ac:dyDescent="0.25">
      <c r="A221">
        <v>622</v>
      </c>
      <c r="B221" t="s">
        <v>720</v>
      </c>
      <c r="C221" t="s">
        <v>39</v>
      </c>
      <c r="D221" t="s">
        <v>1722</v>
      </c>
      <c r="E221" s="15" t="s">
        <v>5978</v>
      </c>
      <c r="F221" t="s">
        <v>3264</v>
      </c>
      <c r="G221" t="s">
        <v>1739</v>
      </c>
      <c r="H221" t="s">
        <v>1720</v>
      </c>
      <c r="I221" t="s">
        <v>3232</v>
      </c>
      <c r="J221">
        <v>0</v>
      </c>
      <c r="K221"/>
      <c r="L221" t="s">
        <v>5979</v>
      </c>
      <c r="M221" t="s">
        <v>3118</v>
      </c>
    </row>
    <row r="222" spans="1:13" x14ac:dyDescent="0.25">
      <c r="A222">
        <v>625</v>
      </c>
      <c r="B222" t="s">
        <v>66</v>
      </c>
      <c r="C222" t="s">
        <v>31</v>
      </c>
      <c r="D222" t="s">
        <v>1722</v>
      </c>
      <c r="E222" s="15" t="s">
        <v>5980</v>
      </c>
      <c r="F222" t="s">
        <v>1860</v>
      </c>
      <c r="G222" t="s">
        <v>1816</v>
      </c>
      <c r="H222" t="s">
        <v>1725</v>
      </c>
      <c r="I222" t="s">
        <v>5644</v>
      </c>
      <c r="J222">
        <v>0</v>
      </c>
      <c r="K222"/>
      <c r="L222" t="s">
        <v>5981</v>
      </c>
      <c r="M222" t="s">
        <v>5982</v>
      </c>
    </row>
    <row r="223" spans="1:13" x14ac:dyDescent="0.25">
      <c r="A223">
        <v>629</v>
      </c>
      <c r="B223" t="s">
        <v>3267</v>
      </c>
      <c r="C223" t="s">
        <v>56</v>
      </c>
      <c r="D223" t="s">
        <v>1722</v>
      </c>
      <c r="E223" s="15" t="s">
        <v>5983</v>
      </c>
      <c r="F223" t="s">
        <v>1813</v>
      </c>
      <c r="G223" t="s">
        <v>1814</v>
      </c>
      <c r="H223" t="s">
        <v>1764</v>
      </c>
      <c r="I223" t="s">
        <v>3116</v>
      </c>
      <c r="J223">
        <v>0</v>
      </c>
      <c r="K223"/>
      <c r="L223" t="s">
        <v>5984</v>
      </c>
      <c r="M223" t="s">
        <v>5985</v>
      </c>
    </row>
    <row r="224" spans="1:13" x14ac:dyDescent="0.25">
      <c r="A224">
        <v>47212</v>
      </c>
      <c r="B224" t="s">
        <v>721</v>
      </c>
      <c r="C224" t="s">
        <v>65</v>
      </c>
      <c r="D224" t="s">
        <v>1722</v>
      </c>
      <c r="E224" s="15" t="s">
        <v>5986</v>
      </c>
      <c r="F224" t="s">
        <v>3215</v>
      </c>
      <c r="G224" t="s">
        <v>1783</v>
      </c>
      <c r="H224" t="s">
        <v>1782</v>
      </c>
      <c r="I224" t="s">
        <v>3142</v>
      </c>
      <c r="J224">
        <v>0</v>
      </c>
      <c r="K224"/>
      <c r="L224" t="s">
        <v>5987</v>
      </c>
      <c r="M224" t="s">
        <v>5988</v>
      </c>
    </row>
    <row r="225" spans="1:13" x14ac:dyDescent="0.25">
      <c r="A225">
        <v>638</v>
      </c>
      <c r="B225" t="s">
        <v>2301</v>
      </c>
      <c r="C225" t="s">
        <v>39</v>
      </c>
      <c r="D225" t="s">
        <v>1722</v>
      </c>
      <c r="E225" s="15" t="s">
        <v>5989</v>
      </c>
      <c r="F225" t="s">
        <v>1962</v>
      </c>
      <c r="G225" t="s">
        <v>1837</v>
      </c>
      <c r="H225" t="s">
        <v>1725</v>
      </c>
      <c r="I225" t="s">
        <v>3116</v>
      </c>
      <c r="J225">
        <v>0</v>
      </c>
      <c r="K225"/>
      <c r="L225" t="s">
        <v>3117</v>
      </c>
      <c r="M225" t="s">
        <v>3118</v>
      </c>
    </row>
    <row r="226" spans="1:13" x14ac:dyDescent="0.25">
      <c r="A226">
        <v>837642</v>
      </c>
      <c r="B226" t="s">
        <v>1741</v>
      </c>
      <c r="C226" t="s">
        <v>84</v>
      </c>
      <c r="D226" t="s">
        <v>1722</v>
      </c>
      <c r="E226" s="15" t="s">
        <v>5990</v>
      </c>
      <c r="F226" t="s">
        <v>1719</v>
      </c>
      <c r="G226" t="s">
        <v>1721</v>
      </c>
      <c r="H226" t="s">
        <v>1720</v>
      </c>
      <c r="I226" t="s">
        <v>3116</v>
      </c>
      <c r="J226">
        <v>0</v>
      </c>
      <c r="K226"/>
      <c r="L226" t="s">
        <v>4202</v>
      </c>
      <c r="M226" t="s">
        <v>3118</v>
      </c>
    </row>
    <row r="227" spans="1:13" x14ac:dyDescent="0.25">
      <c r="A227">
        <v>618</v>
      </c>
      <c r="B227" t="s">
        <v>5991</v>
      </c>
      <c r="C227" t="s">
        <v>136</v>
      </c>
      <c r="D227" t="s">
        <v>1722</v>
      </c>
      <c r="E227" s="15" t="s">
        <v>5992</v>
      </c>
      <c r="F227" t="s">
        <v>2049</v>
      </c>
      <c r="G227" t="s">
        <v>2050</v>
      </c>
      <c r="H227" t="s">
        <v>1782</v>
      </c>
      <c r="I227" t="s">
        <v>3351</v>
      </c>
      <c r="J227">
        <v>0</v>
      </c>
      <c r="K227"/>
      <c r="L227" t="s">
        <v>5993</v>
      </c>
      <c r="M227" t="s">
        <v>3118</v>
      </c>
    </row>
    <row r="228" spans="1:13" x14ac:dyDescent="0.25">
      <c r="A228">
        <v>628</v>
      </c>
      <c r="B228" t="s">
        <v>67</v>
      </c>
      <c r="C228" t="s">
        <v>27</v>
      </c>
      <c r="D228" t="s">
        <v>1722</v>
      </c>
      <c r="E228" s="15" t="s">
        <v>5994</v>
      </c>
      <c r="F228" t="s">
        <v>1932</v>
      </c>
      <c r="G228" t="s">
        <v>1933</v>
      </c>
      <c r="H228" t="s">
        <v>1819</v>
      </c>
      <c r="I228" t="s">
        <v>3126</v>
      </c>
      <c r="J228">
        <v>0</v>
      </c>
      <c r="K228"/>
      <c r="L228" t="s">
        <v>3117</v>
      </c>
      <c r="M228" t="s">
        <v>3118</v>
      </c>
    </row>
    <row r="229" spans="1:13" x14ac:dyDescent="0.25">
      <c r="A229">
        <v>597</v>
      </c>
      <c r="B229" t="s">
        <v>5995</v>
      </c>
      <c r="C229" t="s">
        <v>211</v>
      </c>
      <c r="D229" t="s">
        <v>1722</v>
      </c>
      <c r="E229" s="15" t="s">
        <v>5996</v>
      </c>
      <c r="F229" t="s">
        <v>5997</v>
      </c>
      <c r="G229" t="s">
        <v>1792</v>
      </c>
      <c r="H229" t="s">
        <v>1822</v>
      </c>
      <c r="I229" t="s">
        <v>3116</v>
      </c>
      <c r="J229">
        <v>0</v>
      </c>
      <c r="K229"/>
      <c r="L229" t="s">
        <v>5998</v>
      </c>
      <c r="M229" t="s">
        <v>5999</v>
      </c>
    </row>
    <row r="230" spans="1:13" x14ac:dyDescent="0.25">
      <c r="A230">
        <v>851037</v>
      </c>
      <c r="B230" t="s">
        <v>6000</v>
      </c>
      <c r="C230" t="s">
        <v>165</v>
      </c>
      <c r="D230" t="s">
        <v>1722</v>
      </c>
      <c r="E230" s="15" t="s">
        <v>6001</v>
      </c>
      <c r="F230" t="s">
        <v>1943</v>
      </c>
      <c r="G230" t="s">
        <v>1944</v>
      </c>
      <c r="H230" t="s">
        <v>1782</v>
      </c>
      <c r="I230" t="s">
        <v>3142</v>
      </c>
      <c r="J230">
        <v>0</v>
      </c>
      <c r="K230"/>
      <c r="L230"/>
      <c r="M230" t="s">
        <v>3118</v>
      </c>
    </row>
    <row r="231" spans="1:13" x14ac:dyDescent="0.25">
      <c r="A231">
        <v>609</v>
      </c>
      <c r="B231" t="s">
        <v>3273</v>
      </c>
      <c r="C231" t="s">
        <v>48</v>
      </c>
      <c r="D231" t="s">
        <v>1722</v>
      </c>
      <c r="E231" s="15" t="s">
        <v>6002</v>
      </c>
      <c r="F231" t="s">
        <v>3215</v>
      </c>
      <c r="G231" t="s">
        <v>1783</v>
      </c>
      <c r="H231" t="s">
        <v>1782</v>
      </c>
      <c r="I231" t="s">
        <v>3142</v>
      </c>
      <c r="J231">
        <v>0</v>
      </c>
      <c r="K231"/>
      <c r="L231" t="s">
        <v>6003</v>
      </c>
      <c r="M231" t="s">
        <v>3118</v>
      </c>
    </row>
    <row r="232" spans="1:13" x14ac:dyDescent="0.25">
      <c r="A232">
        <v>839292</v>
      </c>
      <c r="B232" t="s">
        <v>6004</v>
      </c>
      <c r="C232" t="s">
        <v>84</v>
      </c>
      <c r="D232" t="s">
        <v>1722</v>
      </c>
      <c r="E232" s="15" t="s">
        <v>6005</v>
      </c>
      <c r="F232" t="s">
        <v>6006</v>
      </c>
      <c r="G232" t="s">
        <v>1792</v>
      </c>
      <c r="H232" t="s">
        <v>1822</v>
      </c>
      <c r="I232" t="s">
        <v>3116</v>
      </c>
      <c r="J232">
        <v>0</v>
      </c>
      <c r="K232"/>
      <c r="L232" t="s">
        <v>3182</v>
      </c>
      <c r="M232" t="s">
        <v>3118</v>
      </c>
    </row>
    <row r="233" spans="1:13" x14ac:dyDescent="0.25">
      <c r="A233">
        <v>31917</v>
      </c>
      <c r="B233" t="s">
        <v>2006</v>
      </c>
      <c r="C233" t="s">
        <v>36</v>
      </c>
      <c r="D233" t="s">
        <v>1722</v>
      </c>
      <c r="E233" s="15" t="s">
        <v>6007</v>
      </c>
      <c r="F233" t="s">
        <v>6008</v>
      </c>
      <c r="G233" t="s">
        <v>1837</v>
      </c>
      <c r="H233" t="s">
        <v>1725</v>
      </c>
      <c r="I233" t="s">
        <v>3116</v>
      </c>
      <c r="J233">
        <v>0</v>
      </c>
      <c r="K233"/>
      <c r="L233" t="s">
        <v>3117</v>
      </c>
      <c r="M233" t="s">
        <v>3118</v>
      </c>
    </row>
    <row r="234" spans="1:13" x14ac:dyDescent="0.25">
      <c r="A234">
        <v>849236</v>
      </c>
      <c r="B234" t="s">
        <v>722</v>
      </c>
      <c r="C234" t="s">
        <v>43</v>
      </c>
      <c r="D234" t="s">
        <v>1722</v>
      </c>
      <c r="E234" s="15" t="s">
        <v>6009</v>
      </c>
      <c r="F234" t="s">
        <v>1962</v>
      </c>
      <c r="G234" t="s">
        <v>1837</v>
      </c>
      <c r="H234" t="s">
        <v>1725</v>
      </c>
      <c r="I234" t="s">
        <v>3116</v>
      </c>
      <c r="J234">
        <v>0</v>
      </c>
      <c r="K234"/>
      <c r="L234" t="s">
        <v>3429</v>
      </c>
      <c r="M234" t="s">
        <v>3118</v>
      </c>
    </row>
    <row r="235" spans="1:13" x14ac:dyDescent="0.25">
      <c r="A235">
        <v>31872</v>
      </c>
      <c r="B235" t="s">
        <v>723</v>
      </c>
      <c r="C235" t="s">
        <v>165</v>
      </c>
      <c r="D235" t="s">
        <v>1722</v>
      </c>
      <c r="E235" s="15" t="s">
        <v>6010</v>
      </c>
      <c r="F235" t="s">
        <v>2264</v>
      </c>
      <c r="G235" t="s">
        <v>1754</v>
      </c>
      <c r="H235" t="s">
        <v>1753</v>
      </c>
      <c r="I235" t="s">
        <v>3116</v>
      </c>
      <c r="J235">
        <v>0</v>
      </c>
      <c r="K235"/>
      <c r="L235" t="s">
        <v>6011</v>
      </c>
      <c r="M235" t="s">
        <v>6012</v>
      </c>
    </row>
    <row r="236" spans="1:13" x14ac:dyDescent="0.25">
      <c r="A236">
        <v>668</v>
      </c>
      <c r="B236" t="s">
        <v>3278</v>
      </c>
      <c r="C236" t="s">
        <v>252</v>
      </c>
      <c r="D236" t="s">
        <v>1722</v>
      </c>
      <c r="E236" s="15" t="s">
        <v>6013</v>
      </c>
      <c r="F236" t="s">
        <v>2031</v>
      </c>
      <c r="G236" t="s">
        <v>2032</v>
      </c>
      <c r="H236" t="s">
        <v>1782</v>
      </c>
      <c r="I236" t="s">
        <v>2031</v>
      </c>
      <c r="J236">
        <v>0</v>
      </c>
      <c r="K236"/>
      <c r="L236" t="s">
        <v>3194</v>
      </c>
      <c r="M236" t="s">
        <v>3118</v>
      </c>
    </row>
    <row r="237" spans="1:13" x14ac:dyDescent="0.25">
      <c r="A237">
        <v>828575</v>
      </c>
      <c r="B237" t="s">
        <v>2854</v>
      </c>
      <c r="C237" t="s">
        <v>84</v>
      </c>
      <c r="D237" t="s">
        <v>1722</v>
      </c>
      <c r="E237" s="15" t="s">
        <v>6014</v>
      </c>
      <c r="F237" t="s">
        <v>1811</v>
      </c>
      <c r="G237" t="s">
        <v>1762</v>
      </c>
      <c r="H237" t="s">
        <v>1782</v>
      </c>
      <c r="I237" t="s">
        <v>1762</v>
      </c>
      <c r="J237">
        <v>0</v>
      </c>
      <c r="K237"/>
      <c r="L237" t="s">
        <v>3182</v>
      </c>
      <c r="M237" t="s">
        <v>3118</v>
      </c>
    </row>
    <row r="238" spans="1:13" x14ac:dyDescent="0.25">
      <c r="A238">
        <v>674</v>
      </c>
      <c r="B238" t="s">
        <v>3279</v>
      </c>
      <c r="C238" t="s">
        <v>48</v>
      </c>
      <c r="D238" t="s">
        <v>1722</v>
      </c>
      <c r="E238" s="15" t="s">
        <v>6015</v>
      </c>
      <c r="F238" t="s">
        <v>1789</v>
      </c>
      <c r="G238" t="s">
        <v>1790</v>
      </c>
      <c r="H238" t="s">
        <v>1720</v>
      </c>
      <c r="I238" t="s">
        <v>3116</v>
      </c>
      <c r="J238">
        <v>0</v>
      </c>
      <c r="K238"/>
      <c r="L238" t="s">
        <v>6016</v>
      </c>
      <c r="M238" t="s">
        <v>6017</v>
      </c>
    </row>
    <row r="239" spans="1:13" x14ac:dyDescent="0.25">
      <c r="A239">
        <v>21368</v>
      </c>
      <c r="B239" t="s">
        <v>724</v>
      </c>
      <c r="C239" t="s">
        <v>725</v>
      </c>
      <c r="D239" t="s">
        <v>1722</v>
      </c>
      <c r="E239" s="15" t="s">
        <v>6018</v>
      </c>
      <c r="F239" t="s">
        <v>5641</v>
      </c>
      <c r="G239" t="s">
        <v>1825</v>
      </c>
      <c r="H239" t="s">
        <v>1725</v>
      </c>
      <c r="I239" t="s">
        <v>3116</v>
      </c>
      <c r="J239">
        <v>0</v>
      </c>
      <c r="K239"/>
      <c r="L239" t="s">
        <v>6019</v>
      </c>
      <c r="M239" t="s">
        <v>3118</v>
      </c>
    </row>
    <row r="240" spans="1:13" x14ac:dyDescent="0.25">
      <c r="A240">
        <v>641</v>
      </c>
      <c r="B240" t="s">
        <v>726</v>
      </c>
      <c r="C240" t="s">
        <v>65</v>
      </c>
      <c r="D240" t="s">
        <v>1722</v>
      </c>
      <c r="E240" s="15" t="s">
        <v>6020</v>
      </c>
      <c r="F240" t="s">
        <v>3285</v>
      </c>
      <c r="G240" t="s">
        <v>1852</v>
      </c>
      <c r="H240" t="s">
        <v>1720</v>
      </c>
      <c r="I240" t="s">
        <v>3116</v>
      </c>
      <c r="J240">
        <v>0</v>
      </c>
      <c r="K240"/>
      <c r="L240" t="s">
        <v>3117</v>
      </c>
      <c r="M240" t="s">
        <v>3118</v>
      </c>
    </row>
    <row r="241" spans="1:13" x14ac:dyDescent="0.25">
      <c r="A241">
        <v>661</v>
      </c>
      <c r="B241" t="s">
        <v>68</v>
      </c>
      <c r="C241" t="s">
        <v>27</v>
      </c>
      <c r="D241" t="s">
        <v>1722</v>
      </c>
      <c r="E241" s="15" t="s">
        <v>6021</v>
      </c>
      <c r="F241" t="s">
        <v>1829</v>
      </c>
      <c r="G241" t="s">
        <v>1814</v>
      </c>
      <c r="H241" t="s">
        <v>1764</v>
      </c>
      <c r="I241" t="s">
        <v>3131</v>
      </c>
      <c r="J241">
        <v>0</v>
      </c>
      <c r="K241"/>
      <c r="L241" t="s">
        <v>3286</v>
      </c>
      <c r="M241" t="s">
        <v>6022</v>
      </c>
    </row>
    <row r="242" spans="1:13" x14ac:dyDescent="0.25">
      <c r="A242">
        <v>862718</v>
      </c>
      <c r="B242" t="s">
        <v>6023</v>
      </c>
      <c r="C242" t="s">
        <v>27</v>
      </c>
      <c r="D242" t="s">
        <v>1722</v>
      </c>
      <c r="E242" s="15" t="s">
        <v>6024</v>
      </c>
      <c r="F242" t="s">
        <v>1787</v>
      </c>
      <c r="G242" t="s">
        <v>1721</v>
      </c>
      <c r="H242" t="s">
        <v>1720</v>
      </c>
      <c r="I242" t="s">
        <v>3116</v>
      </c>
      <c r="J242">
        <v>0</v>
      </c>
      <c r="K242"/>
      <c r="L242" t="s">
        <v>6025</v>
      </c>
      <c r="M242" t="s">
        <v>3118</v>
      </c>
    </row>
    <row r="243" spans="1:13" x14ac:dyDescent="0.25">
      <c r="A243">
        <v>660</v>
      </c>
      <c r="B243" t="s">
        <v>727</v>
      </c>
      <c r="C243" t="s">
        <v>27</v>
      </c>
      <c r="D243" t="s">
        <v>1722</v>
      </c>
      <c r="E243" s="15" t="s">
        <v>6026</v>
      </c>
      <c r="F243" t="s">
        <v>2002</v>
      </c>
      <c r="G243" t="s">
        <v>2003</v>
      </c>
      <c r="H243" t="s">
        <v>1756</v>
      </c>
      <c r="I243" t="s">
        <v>3129</v>
      </c>
      <c r="J243">
        <v>0</v>
      </c>
      <c r="K243"/>
      <c r="L243" t="s">
        <v>3117</v>
      </c>
      <c r="M243" t="s">
        <v>3118</v>
      </c>
    </row>
    <row r="244" spans="1:13" x14ac:dyDescent="0.25">
      <c r="A244">
        <v>47287</v>
      </c>
      <c r="B244" t="s">
        <v>6027</v>
      </c>
      <c r="C244" t="s">
        <v>27</v>
      </c>
      <c r="D244" t="s">
        <v>1722</v>
      </c>
      <c r="E244" s="15" t="s">
        <v>6028</v>
      </c>
      <c r="F244" t="s">
        <v>1732</v>
      </c>
      <c r="G244" t="s">
        <v>1731</v>
      </c>
      <c r="H244" t="s">
        <v>1720</v>
      </c>
      <c r="I244" t="s">
        <v>3116</v>
      </c>
      <c r="J244">
        <v>0</v>
      </c>
      <c r="K244"/>
      <c r="L244" t="s">
        <v>6029</v>
      </c>
      <c r="M244" t="s">
        <v>6030</v>
      </c>
    </row>
    <row r="245" spans="1:13" x14ac:dyDescent="0.25">
      <c r="A245">
        <v>38267</v>
      </c>
      <c r="B245" t="s">
        <v>2606</v>
      </c>
      <c r="C245" t="s">
        <v>27</v>
      </c>
      <c r="D245" t="s">
        <v>1722</v>
      </c>
      <c r="E245" s="15" t="s">
        <v>6031</v>
      </c>
      <c r="F245" t="s">
        <v>1728</v>
      </c>
      <c r="G245" t="s">
        <v>1729</v>
      </c>
      <c r="H245" t="s">
        <v>1720</v>
      </c>
      <c r="I245" t="s">
        <v>3116</v>
      </c>
      <c r="J245">
        <v>0</v>
      </c>
      <c r="K245"/>
      <c r="L245" t="s">
        <v>6032</v>
      </c>
      <c r="M245" t="s">
        <v>3289</v>
      </c>
    </row>
    <row r="246" spans="1:13" x14ac:dyDescent="0.25">
      <c r="A246">
        <v>40188</v>
      </c>
      <c r="B246" t="s">
        <v>1561</v>
      </c>
      <c r="C246" t="s">
        <v>27</v>
      </c>
      <c r="D246" t="s">
        <v>1722</v>
      </c>
      <c r="E246" s="15" t="s">
        <v>6033</v>
      </c>
      <c r="F246" t="s">
        <v>2010</v>
      </c>
      <c r="G246" t="s">
        <v>1823</v>
      </c>
      <c r="H246" t="s">
        <v>1822</v>
      </c>
      <c r="I246" t="s">
        <v>3116</v>
      </c>
      <c r="J246">
        <v>0</v>
      </c>
      <c r="K246"/>
      <c r="L246" t="s">
        <v>3117</v>
      </c>
      <c r="M246" t="s">
        <v>3118</v>
      </c>
    </row>
    <row r="247" spans="1:13" x14ac:dyDescent="0.25">
      <c r="A247">
        <v>689</v>
      </c>
      <c r="B247" t="s">
        <v>69</v>
      </c>
      <c r="C247" t="s">
        <v>27</v>
      </c>
      <c r="D247" t="s">
        <v>1722</v>
      </c>
      <c r="E247" s="15" t="s">
        <v>6034</v>
      </c>
      <c r="F247" t="s">
        <v>1829</v>
      </c>
      <c r="G247" t="s">
        <v>1814</v>
      </c>
      <c r="H247" t="s">
        <v>1764</v>
      </c>
      <c r="I247" t="s">
        <v>3131</v>
      </c>
      <c r="J247">
        <v>0</v>
      </c>
      <c r="K247"/>
      <c r="L247" t="s">
        <v>3171</v>
      </c>
      <c r="M247" t="s">
        <v>3118</v>
      </c>
    </row>
    <row r="248" spans="1:13" x14ac:dyDescent="0.25">
      <c r="A248">
        <v>692</v>
      </c>
      <c r="B248" t="s">
        <v>2300</v>
      </c>
      <c r="C248" t="s">
        <v>27</v>
      </c>
      <c r="D248" t="s">
        <v>1722</v>
      </c>
      <c r="E248" s="15" t="s">
        <v>6035</v>
      </c>
      <c r="F248" t="s">
        <v>1815</v>
      </c>
      <c r="G248" t="s">
        <v>1816</v>
      </c>
      <c r="H248" t="s">
        <v>1725</v>
      </c>
      <c r="I248" t="s">
        <v>1816</v>
      </c>
      <c r="J248">
        <v>0</v>
      </c>
      <c r="K248"/>
      <c r="L248" t="s">
        <v>6036</v>
      </c>
      <c r="M248" t="s">
        <v>3118</v>
      </c>
    </row>
    <row r="249" spans="1:13" x14ac:dyDescent="0.25">
      <c r="A249">
        <v>863036</v>
      </c>
      <c r="B249" t="s">
        <v>3098</v>
      </c>
      <c r="C249" t="s">
        <v>27</v>
      </c>
      <c r="D249" t="s">
        <v>1722</v>
      </c>
      <c r="E249" s="15" t="s">
        <v>6037</v>
      </c>
      <c r="F249" t="s">
        <v>1817</v>
      </c>
      <c r="G249" t="s">
        <v>1816</v>
      </c>
      <c r="H249" t="s">
        <v>1725</v>
      </c>
      <c r="I249" t="s">
        <v>1816</v>
      </c>
      <c r="J249">
        <v>0</v>
      </c>
      <c r="K249"/>
      <c r="L249" t="s">
        <v>3117</v>
      </c>
      <c r="M249" t="s">
        <v>3118</v>
      </c>
    </row>
    <row r="250" spans="1:13" x14ac:dyDescent="0.25">
      <c r="A250">
        <v>699</v>
      </c>
      <c r="B250" t="s">
        <v>2299</v>
      </c>
      <c r="C250" t="s">
        <v>27</v>
      </c>
      <c r="D250" t="s">
        <v>1722</v>
      </c>
      <c r="E250" s="15" t="s">
        <v>6038</v>
      </c>
      <c r="F250" t="s">
        <v>1817</v>
      </c>
      <c r="G250" t="s">
        <v>1816</v>
      </c>
      <c r="H250" t="s">
        <v>1725</v>
      </c>
      <c r="I250" t="s">
        <v>1816</v>
      </c>
      <c r="J250">
        <v>0</v>
      </c>
      <c r="K250"/>
      <c r="L250" t="s">
        <v>6039</v>
      </c>
      <c r="M250" t="s">
        <v>6040</v>
      </c>
    </row>
    <row r="251" spans="1:13" x14ac:dyDescent="0.25">
      <c r="A251">
        <v>702</v>
      </c>
      <c r="B251" t="s">
        <v>3292</v>
      </c>
      <c r="C251" t="s">
        <v>27</v>
      </c>
      <c r="D251" t="s">
        <v>1722</v>
      </c>
      <c r="E251" s="15" t="s">
        <v>6041</v>
      </c>
      <c r="F251" t="s">
        <v>1730</v>
      </c>
      <c r="G251" t="s">
        <v>1731</v>
      </c>
      <c r="H251" t="s">
        <v>1720</v>
      </c>
      <c r="I251" t="s">
        <v>3116</v>
      </c>
      <c r="J251">
        <v>0</v>
      </c>
      <c r="K251"/>
      <c r="L251" t="s">
        <v>6042</v>
      </c>
      <c r="M251" t="s">
        <v>3118</v>
      </c>
    </row>
    <row r="252" spans="1:13" x14ac:dyDescent="0.25">
      <c r="A252">
        <v>38280</v>
      </c>
      <c r="B252" t="s">
        <v>1972</v>
      </c>
      <c r="C252" t="s">
        <v>27</v>
      </c>
      <c r="D252" t="s">
        <v>1722</v>
      </c>
      <c r="E252" s="15" t="s">
        <v>6043</v>
      </c>
      <c r="F252" t="s">
        <v>1851</v>
      </c>
      <c r="G252" t="s">
        <v>1852</v>
      </c>
      <c r="H252" t="s">
        <v>1720</v>
      </c>
      <c r="I252" t="s">
        <v>3116</v>
      </c>
      <c r="J252">
        <v>0</v>
      </c>
      <c r="K252"/>
      <c r="L252" t="s">
        <v>6044</v>
      </c>
      <c r="M252" t="s">
        <v>3118</v>
      </c>
    </row>
    <row r="253" spans="1:13" x14ac:dyDescent="0.25">
      <c r="A253">
        <v>706</v>
      </c>
      <c r="B253" t="s">
        <v>2323</v>
      </c>
      <c r="C253" t="s">
        <v>27</v>
      </c>
      <c r="D253" t="s">
        <v>1722</v>
      </c>
      <c r="E253" s="15" t="s">
        <v>6045</v>
      </c>
      <c r="F253" t="s">
        <v>1882</v>
      </c>
      <c r="G253" t="s">
        <v>1765</v>
      </c>
      <c r="H253" t="s">
        <v>1764</v>
      </c>
      <c r="I253" t="s">
        <v>3116</v>
      </c>
      <c r="J253">
        <v>0</v>
      </c>
      <c r="K253"/>
      <c r="L253" t="s">
        <v>3117</v>
      </c>
      <c r="M253" t="s">
        <v>3118</v>
      </c>
    </row>
    <row r="254" spans="1:13" x14ac:dyDescent="0.25">
      <c r="A254">
        <v>32490</v>
      </c>
      <c r="B254" t="s">
        <v>70</v>
      </c>
      <c r="C254" t="s">
        <v>27</v>
      </c>
      <c r="D254" t="s">
        <v>1722</v>
      </c>
      <c r="E254" s="15" t="s">
        <v>6046</v>
      </c>
      <c r="F254" t="s">
        <v>2004</v>
      </c>
      <c r="G254" t="s">
        <v>1770</v>
      </c>
      <c r="H254" t="s">
        <v>1764</v>
      </c>
      <c r="I254" t="s">
        <v>3116</v>
      </c>
      <c r="J254">
        <v>0</v>
      </c>
      <c r="K254"/>
      <c r="L254" t="s">
        <v>3117</v>
      </c>
      <c r="M254" t="s">
        <v>3118</v>
      </c>
    </row>
    <row r="255" spans="1:13" x14ac:dyDescent="0.25">
      <c r="A255">
        <v>10793</v>
      </c>
      <c r="B255" t="s">
        <v>3294</v>
      </c>
      <c r="C255" t="s">
        <v>43</v>
      </c>
      <c r="D255" t="s">
        <v>1722</v>
      </c>
      <c r="E255" s="15" t="s">
        <v>6047</v>
      </c>
      <c r="F255" t="s">
        <v>2179</v>
      </c>
      <c r="G255" t="s">
        <v>1823</v>
      </c>
      <c r="H255" t="s">
        <v>1822</v>
      </c>
      <c r="I255" t="s">
        <v>3116</v>
      </c>
      <c r="J255">
        <v>0</v>
      </c>
      <c r="K255"/>
      <c r="L255" t="s">
        <v>3157</v>
      </c>
      <c r="M255" t="s">
        <v>3118</v>
      </c>
    </row>
    <row r="256" spans="1:13" x14ac:dyDescent="0.25">
      <c r="A256">
        <v>707</v>
      </c>
      <c r="B256" t="s">
        <v>3295</v>
      </c>
      <c r="C256" t="s">
        <v>27</v>
      </c>
      <c r="D256" t="s">
        <v>1722</v>
      </c>
      <c r="E256" s="15" t="s">
        <v>6048</v>
      </c>
      <c r="F256" t="s">
        <v>1984</v>
      </c>
      <c r="G256" t="s">
        <v>1816</v>
      </c>
      <c r="H256" t="s">
        <v>1725</v>
      </c>
      <c r="I256" t="s">
        <v>1816</v>
      </c>
      <c r="J256">
        <v>0</v>
      </c>
      <c r="K256"/>
      <c r="L256" t="s">
        <v>3296</v>
      </c>
      <c r="M256" t="s">
        <v>3118</v>
      </c>
    </row>
    <row r="257" spans="1:13" x14ac:dyDescent="0.25">
      <c r="A257">
        <v>710</v>
      </c>
      <c r="B257" t="s">
        <v>1562</v>
      </c>
      <c r="C257" t="s">
        <v>27</v>
      </c>
      <c r="D257" t="s">
        <v>1722</v>
      </c>
      <c r="E257" s="15" t="s">
        <v>6049</v>
      </c>
      <c r="F257" t="s">
        <v>6050</v>
      </c>
      <c r="G257" t="s">
        <v>1792</v>
      </c>
      <c r="H257" t="s">
        <v>1822</v>
      </c>
      <c r="I257" t="s">
        <v>3116</v>
      </c>
      <c r="J257">
        <v>0</v>
      </c>
      <c r="K257"/>
      <c r="L257" t="s">
        <v>3117</v>
      </c>
      <c r="M257" t="s">
        <v>3118</v>
      </c>
    </row>
    <row r="258" spans="1:13" x14ac:dyDescent="0.25">
      <c r="A258">
        <v>713</v>
      </c>
      <c r="B258" t="s">
        <v>6051</v>
      </c>
      <c r="C258" t="s">
        <v>41</v>
      </c>
      <c r="D258" t="s">
        <v>1722</v>
      </c>
      <c r="E258" s="15" t="s">
        <v>6052</v>
      </c>
      <c r="F258" t="s">
        <v>1761</v>
      </c>
      <c r="G258" t="s">
        <v>1762</v>
      </c>
      <c r="H258" t="s">
        <v>1782</v>
      </c>
      <c r="I258" t="s">
        <v>1762</v>
      </c>
      <c r="J258">
        <v>0</v>
      </c>
      <c r="K258"/>
      <c r="L258" t="s">
        <v>5844</v>
      </c>
      <c r="M258" t="s">
        <v>3118</v>
      </c>
    </row>
    <row r="259" spans="1:13" x14ac:dyDescent="0.25">
      <c r="A259">
        <v>716</v>
      </c>
      <c r="B259" t="s">
        <v>599</v>
      </c>
      <c r="C259" t="s">
        <v>27</v>
      </c>
      <c r="D259" t="s">
        <v>1722</v>
      </c>
      <c r="E259" s="15" t="s">
        <v>6053</v>
      </c>
      <c r="F259" t="s">
        <v>1971</v>
      </c>
      <c r="G259" t="s">
        <v>1760</v>
      </c>
      <c r="H259" t="s">
        <v>1753</v>
      </c>
      <c r="I259" t="s">
        <v>3116</v>
      </c>
      <c r="J259">
        <v>0</v>
      </c>
      <c r="K259"/>
      <c r="L259" t="s">
        <v>6054</v>
      </c>
      <c r="M259" t="s">
        <v>3118</v>
      </c>
    </row>
    <row r="260" spans="1:13" x14ac:dyDescent="0.25">
      <c r="A260">
        <v>719</v>
      </c>
      <c r="B260" t="s">
        <v>3298</v>
      </c>
      <c r="C260" t="s">
        <v>27</v>
      </c>
      <c r="D260" t="s">
        <v>1722</v>
      </c>
      <c r="E260" s="15" t="s">
        <v>6055</v>
      </c>
      <c r="F260" t="s">
        <v>1891</v>
      </c>
      <c r="G260" t="s">
        <v>1867</v>
      </c>
      <c r="H260" t="s">
        <v>1725</v>
      </c>
      <c r="I260" t="s">
        <v>3116</v>
      </c>
      <c r="J260">
        <v>0</v>
      </c>
      <c r="K260"/>
      <c r="L260" t="s">
        <v>6056</v>
      </c>
      <c r="M260"/>
    </row>
    <row r="261" spans="1:13" x14ac:dyDescent="0.25">
      <c r="A261">
        <v>722</v>
      </c>
      <c r="B261" t="s">
        <v>728</v>
      </c>
      <c r="C261" t="s">
        <v>172</v>
      </c>
      <c r="D261" t="s">
        <v>1722</v>
      </c>
      <c r="E261" s="15" t="s">
        <v>6057</v>
      </c>
      <c r="F261" t="s">
        <v>1788</v>
      </c>
      <c r="G261" t="s">
        <v>1762</v>
      </c>
      <c r="H261" t="s">
        <v>1782</v>
      </c>
      <c r="I261" t="s">
        <v>3116</v>
      </c>
      <c r="J261">
        <v>0</v>
      </c>
      <c r="K261"/>
      <c r="L261" t="s">
        <v>3775</v>
      </c>
      <c r="M261" t="s">
        <v>3118</v>
      </c>
    </row>
    <row r="262" spans="1:13" x14ac:dyDescent="0.25">
      <c r="A262">
        <v>838276</v>
      </c>
      <c r="B262" t="s">
        <v>2935</v>
      </c>
      <c r="C262" t="s">
        <v>172</v>
      </c>
      <c r="D262" t="s">
        <v>1722</v>
      </c>
      <c r="E262" s="15" t="s">
        <v>6058</v>
      </c>
      <c r="F262" t="s">
        <v>1771</v>
      </c>
      <c r="G262" t="s">
        <v>1721</v>
      </c>
      <c r="H262" t="s">
        <v>1720</v>
      </c>
      <c r="I262" t="s">
        <v>3116</v>
      </c>
      <c r="J262">
        <v>0</v>
      </c>
      <c r="K262"/>
      <c r="L262" t="s">
        <v>6059</v>
      </c>
      <c r="M262" t="s">
        <v>6060</v>
      </c>
    </row>
    <row r="263" spans="1:13" x14ac:dyDescent="0.25">
      <c r="A263">
        <v>724</v>
      </c>
      <c r="B263" t="s">
        <v>71</v>
      </c>
      <c r="C263" t="s">
        <v>48</v>
      </c>
      <c r="D263" t="s">
        <v>1722</v>
      </c>
      <c r="E263" s="15" t="s">
        <v>6061</v>
      </c>
      <c r="F263" t="s">
        <v>1984</v>
      </c>
      <c r="G263" t="s">
        <v>1816</v>
      </c>
      <c r="H263" t="s">
        <v>1725</v>
      </c>
      <c r="I263" t="s">
        <v>1816</v>
      </c>
      <c r="J263">
        <v>0</v>
      </c>
      <c r="K263"/>
      <c r="L263" t="s">
        <v>3117</v>
      </c>
      <c r="M263" t="s">
        <v>3118</v>
      </c>
    </row>
    <row r="264" spans="1:13" x14ac:dyDescent="0.25">
      <c r="A264">
        <v>852538</v>
      </c>
      <c r="B264" t="s">
        <v>6062</v>
      </c>
      <c r="C264" t="s">
        <v>84</v>
      </c>
      <c r="D264" t="s">
        <v>1722</v>
      </c>
      <c r="E264" s="15" t="s">
        <v>6063</v>
      </c>
      <c r="F264" t="s">
        <v>1771</v>
      </c>
      <c r="G264" t="s">
        <v>1721</v>
      </c>
      <c r="H264" t="s">
        <v>1720</v>
      </c>
      <c r="I264" t="s">
        <v>3116</v>
      </c>
      <c r="J264">
        <v>0</v>
      </c>
      <c r="K264"/>
      <c r="L264" t="s">
        <v>3182</v>
      </c>
      <c r="M264" t="s">
        <v>3118</v>
      </c>
    </row>
    <row r="265" spans="1:13" x14ac:dyDescent="0.25">
      <c r="A265">
        <v>682</v>
      </c>
      <c r="B265" t="s">
        <v>6064</v>
      </c>
      <c r="C265" t="s">
        <v>27</v>
      </c>
      <c r="D265" t="s">
        <v>1722</v>
      </c>
      <c r="E265" s="15" t="s">
        <v>6065</v>
      </c>
      <c r="F265" t="s">
        <v>1771</v>
      </c>
      <c r="G265" t="s">
        <v>1721</v>
      </c>
      <c r="H265" t="s">
        <v>1720</v>
      </c>
      <c r="I265" t="s">
        <v>3116</v>
      </c>
      <c r="J265">
        <v>0</v>
      </c>
      <c r="K265"/>
      <c r="L265" t="s">
        <v>6066</v>
      </c>
      <c r="M265" t="s">
        <v>3118</v>
      </c>
    </row>
    <row r="266" spans="1:13" x14ac:dyDescent="0.25">
      <c r="A266">
        <v>1193</v>
      </c>
      <c r="B266" t="s">
        <v>2289</v>
      </c>
      <c r="C266" t="s">
        <v>415</v>
      </c>
      <c r="D266" t="s">
        <v>1722</v>
      </c>
      <c r="E266" s="15" t="s">
        <v>6067</v>
      </c>
      <c r="F266" t="s">
        <v>1771</v>
      </c>
      <c r="G266" t="s">
        <v>1721</v>
      </c>
      <c r="H266" t="s">
        <v>1720</v>
      </c>
      <c r="I266" t="s">
        <v>3116</v>
      </c>
      <c r="J266">
        <v>0</v>
      </c>
      <c r="K266"/>
      <c r="L266" t="s">
        <v>3117</v>
      </c>
      <c r="M266" t="s">
        <v>3118</v>
      </c>
    </row>
    <row r="267" spans="1:13" x14ac:dyDescent="0.25">
      <c r="A267">
        <v>52374</v>
      </c>
      <c r="B267" t="s">
        <v>6068</v>
      </c>
      <c r="C267" t="s">
        <v>213</v>
      </c>
      <c r="D267" t="s">
        <v>1722</v>
      </c>
      <c r="E267" s="15" t="s">
        <v>6069</v>
      </c>
      <c r="F267" t="s">
        <v>1761</v>
      </c>
      <c r="G267" t="s">
        <v>1762</v>
      </c>
      <c r="H267" t="s">
        <v>1782</v>
      </c>
      <c r="I267" t="s">
        <v>1762</v>
      </c>
      <c r="J267">
        <v>0</v>
      </c>
      <c r="K267"/>
      <c r="L267" t="s">
        <v>6070</v>
      </c>
      <c r="M267" t="s">
        <v>6071</v>
      </c>
    </row>
    <row r="268" spans="1:13" x14ac:dyDescent="0.25">
      <c r="A268">
        <v>44672</v>
      </c>
      <c r="B268" t="s">
        <v>729</v>
      </c>
      <c r="C268" t="s">
        <v>27</v>
      </c>
      <c r="D268" t="s">
        <v>1722</v>
      </c>
      <c r="E268" s="15" t="s">
        <v>6072</v>
      </c>
      <c r="F268" t="s">
        <v>1967</v>
      </c>
      <c r="G268" t="s">
        <v>1958</v>
      </c>
      <c r="H268" t="s">
        <v>1756</v>
      </c>
      <c r="I268" t="s">
        <v>3129</v>
      </c>
      <c r="J268">
        <v>0</v>
      </c>
      <c r="K268"/>
      <c r="L268" t="s">
        <v>5524</v>
      </c>
      <c r="M268" t="s">
        <v>3118</v>
      </c>
    </row>
    <row r="269" spans="1:13" x14ac:dyDescent="0.25">
      <c r="A269">
        <v>70028</v>
      </c>
      <c r="B269" t="s">
        <v>2782</v>
      </c>
      <c r="C269" t="s">
        <v>27</v>
      </c>
      <c r="D269" t="s">
        <v>1722</v>
      </c>
      <c r="E269" s="15" t="s">
        <v>6073</v>
      </c>
      <c r="F269" t="s">
        <v>1971</v>
      </c>
      <c r="G269" t="s">
        <v>1760</v>
      </c>
      <c r="H269" t="s">
        <v>1753</v>
      </c>
      <c r="I269" t="s">
        <v>3116</v>
      </c>
      <c r="J269">
        <v>0</v>
      </c>
      <c r="K269"/>
      <c r="L269" t="s">
        <v>6074</v>
      </c>
      <c r="M269" t="s">
        <v>3118</v>
      </c>
    </row>
    <row r="270" spans="1:13" x14ac:dyDescent="0.25">
      <c r="A270">
        <v>41714</v>
      </c>
      <c r="B270" t="s">
        <v>600</v>
      </c>
      <c r="C270" t="s">
        <v>111</v>
      </c>
      <c r="D270" t="s">
        <v>1722</v>
      </c>
      <c r="E270" s="15" t="s">
        <v>6075</v>
      </c>
      <c r="F270" t="s">
        <v>1877</v>
      </c>
      <c r="G270" t="s">
        <v>1878</v>
      </c>
      <c r="H270" t="s">
        <v>1756</v>
      </c>
      <c r="I270" t="s">
        <v>3116</v>
      </c>
      <c r="J270">
        <v>0</v>
      </c>
      <c r="K270"/>
      <c r="L270" t="s">
        <v>3122</v>
      </c>
      <c r="M270" t="s">
        <v>3118</v>
      </c>
    </row>
    <row r="271" spans="1:13" x14ac:dyDescent="0.25">
      <c r="A271">
        <v>550</v>
      </c>
      <c r="B271" t="s">
        <v>2304</v>
      </c>
      <c r="C271" t="s">
        <v>59</v>
      </c>
      <c r="D271" t="s">
        <v>1722</v>
      </c>
      <c r="E271" s="15" t="s">
        <v>6076</v>
      </c>
      <c r="F271" t="s">
        <v>2002</v>
      </c>
      <c r="G271" t="s">
        <v>2003</v>
      </c>
      <c r="H271" t="s">
        <v>1756</v>
      </c>
      <c r="I271" t="s">
        <v>3129</v>
      </c>
      <c r="J271">
        <v>0</v>
      </c>
      <c r="K271"/>
      <c r="L271" t="s">
        <v>6077</v>
      </c>
      <c r="M271" t="s">
        <v>3118</v>
      </c>
    </row>
    <row r="272" spans="1:13" x14ac:dyDescent="0.25">
      <c r="A272">
        <v>746</v>
      </c>
      <c r="B272" t="s">
        <v>730</v>
      </c>
      <c r="C272" t="s">
        <v>27</v>
      </c>
      <c r="D272" t="s">
        <v>1722</v>
      </c>
      <c r="E272" s="15" t="s">
        <v>6078</v>
      </c>
      <c r="F272" t="s">
        <v>1771</v>
      </c>
      <c r="G272" t="s">
        <v>1721</v>
      </c>
      <c r="H272" t="s">
        <v>1720</v>
      </c>
      <c r="I272" t="s">
        <v>3116</v>
      </c>
      <c r="J272">
        <v>0</v>
      </c>
      <c r="K272"/>
      <c r="L272" t="s">
        <v>3117</v>
      </c>
      <c r="M272" t="s">
        <v>3118</v>
      </c>
    </row>
    <row r="273" spans="1:13" x14ac:dyDescent="0.25">
      <c r="A273">
        <v>843743</v>
      </c>
      <c r="B273" t="s">
        <v>6079</v>
      </c>
      <c r="C273" t="s">
        <v>43</v>
      </c>
      <c r="D273" t="s">
        <v>1722</v>
      </c>
      <c r="E273" s="15" t="s">
        <v>6080</v>
      </c>
      <c r="F273" t="s">
        <v>1766</v>
      </c>
      <c r="G273" t="s">
        <v>1767</v>
      </c>
      <c r="H273" t="s">
        <v>1756</v>
      </c>
      <c r="I273" t="s">
        <v>3129</v>
      </c>
      <c r="J273">
        <v>0</v>
      </c>
      <c r="K273"/>
      <c r="L273" t="s">
        <v>6081</v>
      </c>
      <c r="M273" t="s">
        <v>6082</v>
      </c>
    </row>
    <row r="274" spans="1:13" x14ac:dyDescent="0.25">
      <c r="A274">
        <v>862872</v>
      </c>
      <c r="B274" t="s">
        <v>3095</v>
      </c>
      <c r="C274" t="s">
        <v>84</v>
      </c>
      <c r="D274" t="s">
        <v>1722</v>
      </c>
      <c r="E274" s="15" t="s">
        <v>6083</v>
      </c>
      <c r="F274" t="s">
        <v>1730</v>
      </c>
      <c r="G274" t="s">
        <v>1731</v>
      </c>
      <c r="H274" t="s">
        <v>1720</v>
      </c>
      <c r="I274" t="s">
        <v>3116</v>
      </c>
      <c r="J274">
        <v>0</v>
      </c>
      <c r="K274"/>
      <c r="L274" t="s">
        <v>3630</v>
      </c>
      <c r="M274" t="s">
        <v>3118</v>
      </c>
    </row>
    <row r="275" spans="1:13" x14ac:dyDescent="0.25">
      <c r="A275">
        <v>70625</v>
      </c>
      <c r="B275" t="s">
        <v>1563</v>
      </c>
      <c r="C275" t="s">
        <v>92</v>
      </c>
      <c r="D275" t="s">
        <v>1722</v>
      </c>
      <c r="E275" s="15" t="s">
        <v>6084</v>
      </c>
      <c r="F275" t="s">
        <v>1788</v>
      </c>
      <c r="G275" t="s">
        <v>1762</v>
      </c>
      <c r="H275" t="s">
        <v>1782</v>
      </c>
      <c r="I275" t="s">
        <v>3116</v>
      </c>
      <c r="J275">
        <v>0</v>
      </c>
      <c r="K275"/>
      <c r="L275" t="s">
        <v>3144</v>
      </c>
      <c r="M275" t="s">
        <v>3118</v>
      </c>
    </row>
    <row r="276" spans="1:13" x14ac:dyDescent="0.25">
      <c r="A276">
        <v>70705</v>
      </c>
      <c r="B276" t="s">
        <v>6085</v>
      </c>
      <c r="C276" t="s">
        <v>755</v>
      </c>
      <c r="D276" t="s">
        <v>1722</v>
      </c>
      <c r="E276" s="15" t="s">
        <v>6086</v>
      </c>
      <c r="F276" t="s">
        <v>1766</v>
      </c>
      <c r="G276" t="s">
        <v>1767</v>
      </c>
      <c r="H276" t="s">
        <v>1756</v>
      </c>
      <c r="I276" t="s">
        <v>3129</v>
      </c>
      <c r="J276">
        <v>0</v>
      </c>
      <c r="K276"/>
      <c r="L276" t="s">
        <v>3117</v>
      </c>
      <c r="M276" t="s">
        <v>3118</v>
      </c>
    </row>
    <row r="277" spans="1:13" x14ac:dyDescent="0.25">
      <c r="A277">
        <v>62067</v>
      </c>
      <c r="B277" t="s">
        <v>6087</v>
      </c>
      <c r="C277" t="s">
        <v>36</v>
      </c>
      <c r="D277" t="s">
        <v>1722</v>
      </c>
      <c r="E277" s="15" t="s">
        <v>6088</v>
      </c>
      <c r="F277" t="s">
        <v>3773</v>
      </c>
      <c r="G277" t="s">
        <v>1849</v>
      </c>
      <c r="H277" t="s">
        <v>1819</v>
      </c>
      <c r="I277" t="s">
        <v>3126</v>
      </c>
      <c r="J277">
        <v>0</v>
      </c>
      <c r="K277"/>
      <c r="L277" t="s">
        <v>6089</v>
      </c>
      <c r="M277" t="s">
        <v>6090</v>
      </c>
    </row>
    <row r="278" spans="1:13" x14ac:dyDescent="0.25">
      <c r="A278">
        <v>29338</v>
      </c>
      <c r="B278" t="s">
        <v>6091</v>
      </c>
      <c r="C278" t="s">
        <v>21</v>
      </c>
      <c r="D278" t="s">
        <v>1722</v>
      </c>
      <c r="E278" s="15" t="s">
        <v>6092</v>
      </c>
      <c r="F278" t="s">
        <v>1836</v>
      </c>
      <c r="G278" t="s">
        <v>1837</v>
      </c>
      <c r="H278" t="s">
        <v>1725</v>
      </c>
      <c r="I278" t="s">
        <v>3116</v>
      </c>
      <c r="J278">
        <v>0</v>
      </c>
      <c r="K278"/>
      <c r="L278" t="s">
        <v>5627</v>
      </c>
      <c r="M278" t="s">
        <v>3118</v>
      </c>
    </row>
    <row r="279" spans="1:13" x14ac:dyDescent="0.25">
      <c r="A279">
        <v>769</v>
      </c>
      <c r="B279" t="s">
        <v>1564</v>
      </c>
      <c r="C279" t="s">
        <v>21</v>
      </c>
      <c r="D279" t="s">
        <v>1722</v>
      </c>
      <c r="E279" s="15" t="s">
        <v>6093</v>
      </c>
      <c r="F279" t="s">
        <v>2004</v>
      </c>
      <c r="G279" t="s">
        <v>1770</v>
      </c>
      <c r="H279" t="s">
        <v>1764</v>
      </c>
      <c r="I279" t="s">
        <v>3116</v>
      </c>
      <c r="J279">
        <v>0</v>
      </c>
      <c r="K279"/>
      <c r="L279" t="s">
        <v>3117</v>
      </c>
      <c r="M279" t="s">
        <v>3118</v>
      </c>
    </row>
    <row r="280" spans="1:13" x14ac:dyDescent="0.25">
      <c r="A280">
        <v>777</v>
      </c>
      <c r="B280" t="s">
        <v>602</v>
      </c>
      <c r="C280" t="s">
        <v>211</v>
      </c>
      <c r="D280" t="s">
        <v>1722</v>
      </c>
      <c r="E280" s="15" t="s">
        <v>6094</v>
      </c>
      <c r="F280" t="s">
        <v>1943</v>
      </c>
      <c r="G280" t="s">
        <v>1944</v>
      </c>
      <c r="H280" t="s">
        <v>1782</v>
      </c>
      <c r="I280" t="s">
        <v>3142</v>
      </c>
      <c r="J280">
        <v>0</v>
      </c>
      <c r="K280"/>
      <c r="L280" t="s">
        <v>5757</v>
      </c>
      <c r="M280" t="s">
        <v>3118</v>
      </c>
    </row>
    <row r="281" spans="1:13" x14ac:dyDescent="0.25">
      <c r="A281">
        <v>70315</v>
      </c>
      <c r="B281" t="s">
        <v>3310</v>
      </c>
      <c r="C281" t="s">
        <v>43</v>
      </c>
      <c r="D281" t="s">
        <v>1722</v>
      </c>
      <c r="E281" s="15" t="s">
        <v>6095</v>
      </c>
      <c r="F281" t="s">
        <v>1962</v>
      </c>
      <c r="G281" t="s">
        <v>1837</v>
      </c>
      <c r="H281" t="s">
        <v>1725</v>
      </c>
      <c r="I281" t="s">
        <v>3116</v>
      </c>
      <c r="J281">
        <v>0</v>
      </c>
      <c r="K281"/>
      <c r="L281"/>
      <c r="M281" t="s">
        <v>3118</v>
      </c>
    </row>
    <row r="282" spans="1:13" x14ac:dyDescent="0.25">
      <c r="A282">
        <v>22350</v>
      </c>
      <c r="B282" t="s">
        <v>731</v>
      </c>
      <c r="C282" t="s">
        <v>116</v>
      </c>
      <c r="D282" t="s">
        <v>1722</v>
      </c>
      <c r="E282" s="15" t="s">
        <v>6096</v>
      </c>
      <c r="F282" t="s">
        <v>2129</v>
      </c>
      <c r="G282" t="s">
        <v>1849</v>
      </c>
      <c r="H282" t="s">
        <v>1819</v>
      </c>
      <c r="I282" t="s">
        <v>3126</v>
      </c>
      <c r="J282">
        <v>0</v>
      </c>
      <c r="K282"/>
      <c r="L282" t="s">
        <v>6097</v>
      </c>
      <c r="M282" t="s">
        <v>3118</v>
      </c>
    </row>
    <row r="283" spans="1:13" x14ac:dyDescent="0.25">
      <c r="A283">
        <v>837649</v>
      </c>
      <c r="B283" t="s">
        <v>6098</v>
      </c>
      <c r="C283" t="s">
        <v>84</v>
      </c>
      <c r="D283" t="s">
        <v>1722</v>
      </c>
      <c r="E283" s="15" t="s">
        <v>6099</v>
      </c>
      <c r="F283" t="s">
        <v>1728</v>
      </c>
      <c r="G283" t="s">
        <v>1729</v>
      </c>
      <c r="H283" t="s">
        <v>1720</v>
      </c>
      <c r="I283" t="s">
        <v>3116</v>
      </c>
      <c r="J283">
        <v>0</v>
      </c>
      <c r="K283"/>
      <c r="L283" t="s">
        <v>3182</v>
      </c>
      <c r="M283" t="s">
        <v>3118</v>
      </c>
    </row>
    <row r="284" spans="1:13" x14ac:dyDescent="0.25">
      <c r="A284">
        <v>52170</v>
      </c>
      <c r="B284" t="s">
        <v>6100</v>
      </c>
      <c r="C284" t="s">
        <v>84</v>
      </c>
      <c r="D284" t="s">
        <v>1722</v>
      </c>
      <c r="E284" s="15" t="s">
        <v>6101</v>
      </c>
      <c r="F284" t="s">
        <v>1836</v>
      </c>
      <c r="G284" t="s">
        <v>1837</v>
      </c>
      <c r="H284" t="s">
        <v>1725</v>
      </c>
      <c r="I284" t="s">
        <v>3116</v>
      </c>
      <c r="J284">
        <v>0</v>
      </c>
      <c r="K284"/>
      <c r="L284" t="s">
        <v>3182</v>
      </c>
      <c r="M284" t="s">
        <v>3118</v>
      </c>
    </row>
    <row r="285" spans="1:13" x14ac:dyDescent="0.25">
      <c r="A285">
        <v>58740</v>
      </c>
      <c r="B285" t="s">
        <v>6102</v>
      </c>
      <c r="C285" t="s">
        <v>43</v>
      </c>
      <c r="D285" t="s">
        <v>1722</v>
      </c>
      <c r="E285" s="15" t="s">
        <v>6103</v>
      </c>
      <c r="F285" t="s">
        <v>2282</v>
      </c>
      <c r="G285" t="s">
        <v>1803</v>
      </c>
      <c r="H285" t="s">
        <v>1725</v>
      </c>
      <c r="I285" t="s">
        <v>3116</v>
      </c>
      <c r="J285">
        <v>0</v>
      </c>
      <c r="K285"/>
      <c r="L285" t="s">
        <v>6104</v>
      </c>
      <c r="M285" t="s">
        <v>6105</v>
      </c>
    </row>
    <row r="286" spans="1:13" x14ac:dyDescent="0.25">
      <c r="A286">
        <v>839295</v>
      </c>
      <c r="B286" t="s">
        <v>2959</v>
      </c>
      <c r="C286" t="s">
        <v>84</v>
      </c>
      <c r="D286" t="s">
        <v>1722</v>
      </c>
      <c r="E286" s="15" t="s">
        <v>6106</v>
      </c>
      <c r="F286" t="s">
        <v>6006</v>
      </c>
      <c r="G286" t="s">
        <v>1792</v>
      </c>
      <c r="H286" t="s">
        <v>1822</v>
      </c>
      <c r="I286" t="s">
        <v>3116</v>
      </c>
      <c r="J286">
        <v>0</v>
      </c>
      <c r="K286"/>
      <c r="L286" t="s">
        <v>5285</v>
      </c>
      <c r="M286" t="s">
        <v>3118</v>
      </c>
    </row>
    <row r="287" spans="1:13" x14ac:dyDescent="0.25">
      <c r="A287">
        <v>828248</v>
      </c>
      <c r="B287" t="s">
        <v>2833</v>
      </c>
      <c r="C287" t="s">
        <v>92</v>
      </c>
      <c r="D287" t="s">
        <v>1722</v>
      </c>
      <c r="E287" s="15" t="s">
        <v>6107</v>
      </c>
      <c r="F287" t="s">
        <v>1732</v>
      </c>
      <c r="G287" t="s">
        <v>1731</v>
      </c>
      <c r="H287" t="s">
        <v>1720</v>
      </c>
      <c r="I287" t="s">
        <v>3116</v>
      </c>
      <c r="J287">
        <v>0</v>
      </c>
      <c r="K287"/>
      <c r="L287" t="s">
        <v>3182</v>
      </c>
      <c r="M287" t="s">
        <v>3118</v>
      </c>
    </row>
    <row r="288" spans="1:13" x14ac:dyDescent="0.25">
      <c r="A288">
        <v>845641</v>
      </c>
      <c r="B288" t="s">
        <v>6108</v>
      </c>
      <c r="C288" t="s">
        <v>21</v>
      </c>
      <c r="D288" t="s">
        <v>1722</v>
      </c>
      <c r="E288" s="15" t="s">
        <v>6109</v>
      </c>
      <c r="F288" t="s">
        <v>1735</v>
      </c>
      <c r="G288" t="s">
        <v>1721</v>
      </c>
      <c r="H288" t="s">
        <v>1720</v>
      </c>
      <c r="I288" t="s">
        <v>5686</v>
      </c>
      <c r="J288">
        <v>0</v>
      </c>
      <c r="K288"/>
      <c r="L288" t="s">
        <v>3117</v>
      </c>
      <c r="M288" t="s">
        <v>3118</v>
      </c>
    </row>
    <row r="289" spans="1:13" x14ac:dyDescent="0.25">
      <c r="A289">
        <v>37363</v>
      </c>
      <c r="B289" t="s">
        <v>1983</v>
      </c>
      <c r="C289" t="s">
        <v>59</v>
      </c>
      <c r="D289" t="s">
        <v>1722</v>
      </c>
      <c r="E289" s="15" t="s">
        <v>6110</v>
      </c>
      <c r="F289" t="s">
        <v>1735</v>
      </c>
      <c r="G289" t="s">
        <v>1721</v>
      </c>
      <c r="H289" t="s">
        <v>1720</v>
      </c>
      <c r="I289" t="s">
        <v>5686</v>
      </c>
      <c r="J289">
        <v>0</v>
      </c>
      <c r="K289"/>
      <c r="L289" t="s">
        <v>5524</v>
      </c>
      <c r="M289" t="s">
        <v>3118</v>
      </c>
    </row>
    <row r="290" spans="1:13" x14ac:dyDescent="0.25">
      <c r="A290">
        <v>806</v>
      </c>
      <c r="B290" t="s">
        <v>3315</v>
      </c>
      <c r="C290" t="s">
        <v>48</v>
      </c>
      <c r="D290" t="s">
        <v>1722</v>
      </c>
      <c r="E290" s="15" t="s">
        <v>6111</v>
      </c>
      <c r="F290" t="s">
        <v>2264</v>
      </c>
      <c r="G290" t="s">
        <v>1754</v>
      </c>
      <c r="H290" t="s">
        <v>1753</v>
      </c>
      <c r="I290" t="s">
        <v>3116</v>
      </c>
      <c r="J290">
        <v>0</v>
      </c>
      <c r="K290"/>
      <c r="L290" t="s">
        <v>3122</v>
      </c>
      <c r="M290" t="s">
        <v>3118</v>
      </c>
    </row>
    <row r="291" spans="1:13" x14ac:dyDescent="0.25">
      <c r="A291">
        <v>40193</v>
      </c>
      <c r="B291" t="s">
        <v>6112</v>
      </c>
      <c r="C291" t="s">
        <v>27</v>
      </c>
      <c r="D291" t="s">
        <v>1722</v>
      </c>
      <c r="E291" s="15" t="s">
        <v>6113</v>
      </c>
      <c r="F291" t="s">
        <v>1824</v>
      </c>
      <c r="G291" t="s">
        <v>1825</v>
      </c>
      <c r="H291" t="s">
        <v>1725</v>
      </c>
      <c r="I291" t="s">
        <v>3116</v>
      </c>
      <c r="J291">
        <v>0</v>
      </c>
      <c r="K291"/>
      <c r="L291" t="s">
        <v>3117</v>
      </c>
      <c r="M291" t="s">
        <v>3118</v>
      </c>
    </row>
    <row r="292" spans="1:13" x14ac:dyDescent="0.25">
      <c r="A292">
        <v>20595</v>
      </c>
      <c r="B292" t="s">
        <v>732</v>
      </c>
      <c r="C292" t="s">
        <v>27</v>
      </c>
      <c r="D292" t="s">
        <v>1722</v>
      </c>
      <c r="E292" s="15" t="s">
        <v>6114</v>
      </c>
      <c r="F292" t="s">
        <v>1802</v>
      </c>
      <c r="G292" t="s">
        <v>1803</v>
      </c>
      <c r="H292" t="s">
        <v>1725</v>
      </c>
      <c r="I292" t="s">
        <v>3116</v>
      </c>
      <c r="J292">
        <v>0</v>
      </c>
      <c r="K292"/>
      <c r="L292" t="s">
        <v>3117</v>
      </c>
      <c r="M292" t="s">
        <v>3118</v>
      </c>
    </row>
    <row r="293" spans="1:13" x14ac:dyDescent="0.25">
      <c r="A293">
        <v>820</v>
      </c>
      <c r="B293" t="s">
        <v>72</v>
      </c>
      <c r="C293" t="s">
        <v>21</v>
      </c>
      <c r="D293" t="s">
        <v>1722</v>
      </c>
      <c r="E293" s="15" t="s">
        <v>6115</v>
      </c>
      <c r="F293" t="s">
        <v>4016</v>
      </c>
      <c r="G293" t="s">
        <v>1783</v>
      </c>
      <c r="H293" t="s">
        <v>1782</v>
      </c>
      <c r="I293" t="s">
        <v>3142</v>
      </c>
      <c r="J293">
        <v>0</v>
      </c>
      <c r="K293"/>
      <c r="L293" t="s">
        <v>3120</v>
      </c>
      <c r="M293" t="s">
        <v>3118</v>
      </c>
    </row>
    <row r="294" spans="1:13" x14ac:dyDescent="0.25">
      <c r="A294">
        <v>51602</v>
      </c>
      <c r="B294" t="s">
        <v>2671</v>
      </c>
      <c r="C294" t="s">
        <v>31</v>
      </c>
      <c r="D294" t="s">
        <v>1722</v>
      </c>
      <c r="E294" s="15" t="s">
        <v>6116</v>
      </c>
      <c r="F294" t="s">
        <v>1732</v>
      </c>
      <c r="G294" t="s">
        <v>1731</v>
      </c>
      <c r="H294" t="s">
        <v>1720</v>
      </c>
      <c r="I294" t="s">
        <v>3116</v>
      </c>
      <c r="J294">
        <v>0</v>
      </c>
      <c r="K294"/>
      <c r="L294" t="s">
        <v>6117</v>
      </c>
      <c r="M294" t="s">
        <v>6118</v>
      </c>
    </row>
    <row r="295" spans="1:13" x14ac:dyDescent="0.25">
      <c r="A295">
        <v>855653</v>
      </c>
      <c r="B295" t="s">
        <v>6119</v>
      </c>
      <c r="C295" t="s">
        <v>432</v>
      </c>
      <c r="D295" t="s">
        <v>1722</v>
      </c>
      <c r="E295" s="15" t="s">
        <v>6120</v>
      </c>
      <c r="F295" t="s">
        <v>1728</v>
      </c>
      <c r="G295" t="s">
        <v>1729</v>
      </c>
      <c r="H295" t="s">
        <v>1720</v>
      </c>
      <c r="I295" t="s">
        <v>3116</v>
      </c>
      <c r="J295">
        <v>0</v>
      </c>
      <c r="K295"/>
      <c r="L295" t="s">
        <v>6121</v>
      </c>
      <c r="M295" t="s">
        <v>6122</v>
      </c>
    </row>
    <row r="296" spans="1:13" x14ac:dyDescent="0.25">
      <c r="A296">
        <v>838211</v>
      </c>
      <c r="B296" t="s">
        <v>6123</v>
      </c>
      <c r="C296" t="s">
        <v>84</v>
      </c>
      <c r="D296" t="s">
        <v>1722</v>
      </c>
      <c r="E296" s="15" t="s">
        <v>6124</v>
      </c>
      <c r="F296" t="s">
        <v>1742</v>
      </c>
      <c r="G296" t="s">
        <v>1743</v>
      </c>
      <c r="H296" t="s">
        <v>1720</v>
      </c>
      <c r="I296" t="s">
        <v>3351</v>
      </c>
      <c r="J296">
        <v>0</v>
      </c>
      <c r="K296"/>
      <c r="L296" t="s">
        <v>3182</v>
      </c>
      <c r="M296" t="s">
        <v>3118</v>
      </c>
    </row>
    <row r="297" spans="1:13" x14ac:dyDescent="0.25">
      <c r="A297">
        <v>830</v>
      </c>
      <c r="B297" t="s">
        <v>74</v>
      </c>
      <c r="C297" t="s">
        <v>59</v>
      </c>
      <c r="D297" t="s">
        <v>1722</v>
      </c>
      <c r="E297" s="15" t="s">
        <v>6125</v>
      </c>
      <c r="F297" t="s">
        <v>2010</v>
      </c>
      <c r="G297" t="s">
        <v>1823</v>
      </c>
      <c r="H297" t="s">
        <v>1822</v>
      </c>
      <c r="I297" t="s">
        <v>3116</v>
      </c>
      <c r="J297">
        <v>0</v>
      </c>
      <c r="K297"/>
      <c r="L297" t="s">
        <v>3524</v>
      </c>
      <c r="M297" t="s">
        <v>3118</v>
      </c>
    </row>
    <row r="298" spans="1:13" x14ac:dyDescent="0.25">
      <c r="A298">
        <v>36611</v>
      </c>
      <c r="B298" t="s">
        <v>6126</v>
      </c>
      <c r="C298" t="s">
        <v>3342</v>
      </c>
      <c r="D298" t="s">
        <v>1722</v>
      </c>
      <c r="E298" s="15" t="s">
        <v>6127</v>
      </c>
      <c r="F298" t="s">
        <v>1797</v>
      </c>
      <c r="G298" t="s">
        <v>1783</v>
      </c>
      <c r="H298" t="s">
        <v>1782</v>
      </c>
      <c r="I298" t="s">
        <v>3152</v>
      </c>
      <c r="J298">
        <v>0</v>
      </c>
      <c r="K298"/>
      <c r="L298" t="s">
        <v>4275</v>
      </c>
      <c r="M298" t="s">
        <v>3118</v>
      </c>
    </row>
    <row r="299" spans="1:13" x14ac:dyDescent="0.25">
      <c r="A299">
        <v>834759</v>
      </c>
      <c r="B299" t="s">
        <v>733</v>
      </c>
      <c r="C299" t="s">
        <v>65</v>
      </c>
      <c r="D299" t="s">
        <v>1722</v>
      </c>
      <c r="E299" s="15" t="s">
        <v>6128</v>
      </c>
      <c r="F299" t="s">
        <v>1876</v>
      </c>
      <c r="G299" t="s">
        <v>1849</v>
      </c>
      <c r="H299" t="s">
        <v>1819</v>
      </c>
      <c r="I299" t="s">
        <v>3126</v>
      </c>
      <c r="J299">
        <v>0</v>
      </c>
      <c r="K299"/>
      <c r="L299" t="s">
        <v>3117</v>
      </c>
      <c r="M299" t="s">
        <v>3118</v>
      </c>
    </row>
    <row r="300" spans="1:13" x14ac:dyDescent="0.25">
      <c r="A300">
        <v>839765</v>
      </c>
      <c r="B300" t="s">
        <v>2964</v>
      </c>
      <c r="C300" t="s">
        <v>441</v>
      </c>
      <c r="D300" t="s">
        <v>1722</v>
      </c>
      <c r="E300" s="15" t="s">
        <v>6129</v>
      </c>
      <c r="F300" t="s">
        <v>1771</v>
      </c>
      <c r="G300" t="s">
        <v>1721</v>
      </c>
      <c r="H300" t="s">
        <v>1720</v>
      </c>
      <c r="I300" t="s">
        <v>3116</v>
      </c>
      <c r="J300">
        <v>0</v>
      </c>
      <c r="K300"/>
      <c r="L300" t="s">
        <v>6130</v>
      </c>
      <c r="M300" t="s">
        <v>3118</v>
      </c>
    </row>
    <row r="301" spans="1:13" x14ac:dyDescent="0.25">
      <c r="A301">
        <v>851200</v>
      </c>
      <c r="B301" t="s">
        <v>6131</v>
      </c>
      <c r="C301" t="s">
        <v>21</v>
      </c>
      <c r="D301" t="s">
        <v>1722</v>
      </c>
      <c r="E301" s="15" t="s">
        <v>6132</v>
      </c>
      <c r="F301" t="s">
        <v>1893</v>
      </c>
      <c r="G301" t="s">
        <v>1852</v>
      </c>
      <c r="H301" t="s">
        <v>1720</v>
      </c>
      <c r="I301" t="s">
        <v>3116</v>
      </c>
      <c r="J301">
        <v>0</v>
      </c>
      <c r="K301"/>
      <c r="L301" t="s">
        <v>6133</v>
      </c>
      <c r="M301" t="s">
        <v>6134</v>
      </c>
    </row>
    <row r="302" spans="1:13" x14ac:dyDescent="0.25">
      <c r="A302">
        <v>53635</v>
      </c>
      <c r="B302" t="s">
        <v>75</v>
      </c>
      <c r="C302" t="s">
        <v>76</v>
      </c>
      <c r="D302" t="s">
        <v>1722</v>
      </c>
      <c r="E302" s="15" t="s">
        <v>6135</v>
      </c>
      <c r="F302" t="s">
        <v>1908</v>
      </c>
      <c r="G302" t="s">
        <v>1909</v>
      </c>
      <c r="H302" t="s">
        <v>1725</v>
      </c>
      <c r="I302" t="s">
        <v>3116</v>
      </c>
      <c r="J302">
        <v>0</v>
      </c>
      <c r="K302"/>
      <c r="L302" t="s">
        <v>3321</v>
      </c>
      <c r="M302" t="s">
        <v>6136</v>
      </c>
    </row>
    <row r="303" spans="1:13" x14ac:dyDescent="0.25">
      <c r="A303">
        <v>828556</v>
      </c>
      <c r="B303" t="s">
        <v>6137</v>
      </c>
      <c r="C303" t="s">
        <v>84</v>
      </c>
      <c r="D303" t="s">
        <v>1722</v>
      </c>
      <c r="E303" s="15" t="s">
        <v>6138</v>
      </c>
      <c r="F303" t="s">
        <v>1728</v>
      </c>
      <c r="G303" t="s">
        <v>1729</v>
      </c>
      <c r="H303" t="s">
        <v>1720</v>
      </c>
      <c r="I303" t="s">
        <v>3116</v>
      </c>
      <c r="J303">
        <v>0</v>
      </c>
      <c r="K303"/>
      <c r="L303" t="s">
        <v>4064</v>
      </c>
      <c r="M303" t="s">
        <v>3118</v>
      </c>
    </row>
    <row r="304" spans="1:13" x14ac:dyDescent="0.25">
      <c r="A304">
        <v>854966</v>
      </c>
      <c r="B304" t="s">
        <v>6139</v>
      </c>
      <c r="C304" t="s">
        <v>6140</v>
      </c>
      <c r="D304" t="s">
        <v>1722</v>
      </c>
      <c r="E304" s="15" t="s">
        <v>6141</v>
      </c>
      <c r="F304" t="s">
        <v>1732</v>
      </c>
      <c r="G304" t="s">
        <v>1731</v>
      </c>
      <c r="H304" t="s">
        <v>1720</v>
      </c>
      <c r="I304" t="s">
        <v>3116</v>
      </c>
      <c r="J304">
        <v>0</v>
      </c>
      <c r="K304"/>
      <c r="L304" t="s">
        <v>6142</v>
      </c>
      <c r="M304" t="s">
        <v>6143</v>
      </c>
    </row>
    <row r="305" spans="1:13" x14ac:dyDescent="0.25">
      <c r="A305">
        <v>34888</v>
      </c>
      <c r="B305" t="s">
        <v>6144</v>
      </c>
      <c r="C305" t="s">
        <v>43</v>
      </c>
      <c r="D305" t="s">
        <v>1722</v>
      </c>
      <c r="E305" s="15" t="s">
        <v>6145</v>
      </c>
      <c r="F305" t="s">
        <v>1766</v>
      </c>
      <c r="G305" t="s">
        <v>1767</v>
      </c>
      <c r="H305" t="s">
        <v>1756</v>
      </c>
      <c r="I305" t="s">
        <v>3129</v>
      </c>
      <c r="J305">
        <v>0</v>
      </c>
      <c r="K305"/>
      <c r="L305" t="s">
        <v>3157</v>
      </c>
      <c r="M305" t="s">
        <v>3118</v>
      </c>
    </row>
    <row r="306" spans="1:13" x14ac:dyDescent="0.25">
      <c r="A306">
        <v>837515</v>
      </c>
      <c r="B306" t="s">
        <v>6146</v>
      </c>
      <c r="C306" t="s">
        <v>56</v>
      </c>
      <c r="D306" t="s">
        <v>1722</v>
      </c>
      <c r="E306" s="15" t="s">
        <v>6147</v>
      </c>
      <c r="F306" t="s">
        <v>1732</v>
      </c>
      <c r="G306" t="s">
        <v>1731</v>
      </c>
      <c r="H306" t="s">
        <v>1720</v>
      </c>
      <c r="I306" t="s">
        <v>3116</v>
      </c>
      <c r="J306">
        <v>0</v>
      </c>
      <c r="K306"/>
      <c r="L306"/>
      <c r="M306" t="s">
        <v>3118</v>
      </c>
    </row>
    <row r="307" spans="1:13" x14ac:dyDescent="0.25">
      <c r="A307">
        <v>36642</v>
      </c>
      <c r="B307" t="s">
        <v>2588</v>
      </c>
      <c r="C307" t="s">
        <v>252</v>
      </c>
      <c r="D307" t="s">
        <v>1722</v>
      </c>
      <c r="E307" s="15" t="s">
        <v>6148</v>
      </c>
      <c r="F307" t="s">
        <v>6149</v>
      </c>
      <c r="G307" t="s">
        <v>1790</v>
      </c>
      <c r="H307" t="s">
        <v>1720</v>
      </c>
      <c r="I307" t="s">
        <v>3116</v>
      </c>
      <c r="J307">
        <v>0</v>
      </c>
      <c r="K307"/>
      <c r="L307" t="s">
        <v>6150</v>
      </c>
      <c r="M307" t="s">
        <v>3118</v>
      </c>
    </row>
    <row r="308" spans="1:13" x14ac:dyDescent="0.25">
      <c r="A308">
        <v>865</v>
      </c>
      <c r="B308" t="s">
        <v>1565</v>
      </c>
      <c r="C308" t="s">
        <v>27</v>
      </c>
      <c r="D308" t="s">
        <v>1722</v>
      </c>
      <c r="E308" s="15" t="s">
        <v>6151</v>
      </c>
      <c r="F308" t="s">
        <v>1787</v>
      </c>
      <c r="G308" t="s">
        <v>1721</v>
      </c>
      <c r="H308" t="s">
        <v>1720</v>
      </c>
      <c r="I308" t="s">
        <v>3116</v>
      </c>
      <c r="J308">
        <v>0</v>
      </c>
      <c r="K308"/>
      <c r="L308" t="s">
        <v>6152</v>
      </c>
      <c r="M308" t="s">
        <v>3118</v>
      </c>
    </row>
    <row r="309" spans="1:13" x14ac:dyDescent="0.25">
      <c r="A309">
        <v>829441</v>
      </c>
      <c r="B309" t="s">
        <v>3326</v>
      </c>
      <c r="C309" t="s">
        <v>27</v>
      </c>
      <c r="D309" t="s">
        <v>1722</v>
      </c>
      <c r="E309" s="15" t="s">
        <v>6153</v>
      </c>
      <c r="F309" t="s">
        <v>1738</v>
      </c>
      <c r="G309" t="s">
        <v>1739</v>
      </c>
      <c r="H309" t="s">
        <v>1720</v>
      </c>
      <c r="I309" t="s">
        <v>3232</v>
      </c>
      <c r="J309">
        <v>0</v>
      </c>
      <c r="K309"/>
      <c r="L309" t="s">
        <v>6154</v>
      </c>
      <c r="M309" t="s">
        <v>3118</v>
      </c>
    </row>
    <row r="310" spans="1:13" x14ac:dyDescent="0.25">
      <c r="A310">
        <v>868</v>
      </c>
      <c r="B310" t="s">
        <v>734</v>
      </c>
      <c r="C310" t="s">
        <v>27</v>
      </c>
      <c r="D310" t="s">
        <v>1722</v>
      </c>
      <c r="E310" s="15" t="s">
        <v>6155</v>
      </c>
      <c r="F310" t="s">
        <v>1749</v>
      </c>
      <c r="G310" t="s">
        <v>1746</v>
      </c>
      <c r="H310" t="s">
        <v>1720</v>
      </c>
      <c r="I310" t="s">
        <v>5686</v>
      </c>
      <c r="J310">
        <v>0</v>
      </c>
      <c r="K310"/>
      <c r="L310" t="s">
        <v>3117</v>
      </c>
      <c r="M310" t="s">
        <v>3118</v>
      </c>
    </row>
    <row r="311" spans="1:13" x14ac:dyDescent="0.25">
      <c r="A311">
        <v>35459</v>
      </c>
      <c r="B311" t="s">
        <v>735</v>
      </c>
      <c r="C311" t="s">
        <v>27</v>
      </c>
      <c r="D311" t="s">
        <v>1722</v>
      </c>
      <c r="E311" s="15" t="s">
        <v>6156</v>
      </c>
      <c r="F311" t="s">
        <v>1787</v>
      </c>
      <c r="G311" t="s">
        <v>1721</v>
      </c>
      <c r="H311" t="s">
        <v>1720</v>
      </c>
      <c r="I311" t="s">
        <v>3116</v>
      </c>
      <c r="J311">
        <v>0</v>
      </c>
      <c r="K311"/>
      <c r="L311" t="s">
        <v>3117</v>
      </c>
      <c r="M311" t="s">
        <v>3118</v>
      </c>
    </row>
    <row r="312" spans="1:13" x14ac:dyDescent="0.25">
      <c r="A312">
        <v>29187</v>
      </c>
      <c r="B312" t="s">
        <v>3328</v>
      </c>
      <c r="C312" t="s">
        <v>36</v>
      </c>
      <c r="D312" t="s">
        <v>1722</v>
      </c>
      <c r="E312" s="15" t="s">
        <v>6157</v>
      </c>
      <c r="F312" t="s">
        <v>1846</v>
      </c>
      <c r="G312" t="s">
        <v>1726</v>
      </c>
      <c r="H312" t="s">
        <v>1725</v>
      </c>
      <c r="I312" t="s">
        <v>3116</v>
      </c>
      <c r="J312">
        <v>0</v>
      </c>
      <c r="K312"/>
      <c r="L312" t="s">
        <v>3117</v>
      </c>
      <c r="M312" t="s">
        <v>3118</v>
      </c>
    </row>
    <row r="313" spans="1:13" x14ac:dyDescent="0.25">
      <c r="A313">
        <v>856866</v>
      </c>
      <c r="B313" t="s">
        <v>6158</v>
      </c>
      <c r="C313" t="s">
        <v>27</v>
      </c>
      <c r="D313" t="s">
        <v>1722</v>
      </c>
      <c r="E313" s="15" t="s">
        <v>6159</v>
      </c>
      <c r="F313" t="s">
        <v>1789</v>
      </c>
      <c r="G313" t="s">
        <v>1790</v>
      </c>
      <c r="H313" t="s">
        <v>1720</v>
      </c>
      <c r="I313" t="s">
        <v>3116</v>
      </c>
      <c r="J313">
        <v>0</v>
      </c>
      <c r="K313"/>
      <c r="L313"/>
      <c r="M313" t="s">
        <v>3118</v>
      </c>
    </row>
    <row r="314" spans="1:13" x14ac:dyDescent="0.25">
      <c r="A314">
        <v>71689</v>
      </c>
      <c r="B314" t="s">
        <v>6160</v>
      </c>
      <c r="C314" t="s">
        <v>84</v>
      </c>
      <c r="D314" t="s">
        <v>1722</v>
      </c>
      <c r="E314" s="15" t="s">
        <v>6161</v>
      </c>
      <c r="F314" t="s">
        <v>1979</v>
      </c>
      <c r="G314" t="s">
        <v>1721</v>
      </c>
      <c r="H314" t="s">
        <v>1720</v>
      </c>
      <c r="I314" t="s">
        <v>3116</v>
      </c>
      <c r="J314">
        <v>0</v>
      </c>
      <c r="K314"/>
      <c r="L314" t="s">
        <v>3117</v>
      </c>
      <c r="M314" t="s">
        <v>3118</v>
      </c>
    </row>
    <row r="315" spans="1:13" x14ac:dyDescent="0.25">
      <c r="A315">
        <v>846</v>
      </c>
      <c r="B315" t="s">
        <v>603</v>
      </c>
      <c r="C315" t="s">
        <v>27</v>
      </c>
      <c r="D315" t="s">
        <v>1722</v>
      </c>
      <c r="E315" s="15" t="s">
        <v>6162</v>
      </c>
      <c r="F315" t="s">
        <v>1728</v>
      </c>
      <c r="G315" t="s">
        <v>1729</v>
      </c>
      <c r="H315" t="s">
        <v>1720</v>
      </c>
      <c r="I315" t="s">
        <v>3116</v>
      </c>
      <c r="J315">
        <v>0</v>
      </c>
      <c r="K315"/>
      <c r="L315" t="s">
        <v>5879</v>
      </c>
      <c r="M315" t="s">
        <v>3118</v>
      </c>
    </row>
    <row r="316" spans="1:13" x14ac:dyDescent="0.25">
      <c r="A316">
        <v>853809</v>
      </c>
      <c r="B316" t="s">
        <v>6163</v>
      </c>
      <c r="C316" t="s">
        <v>27</v>
      </c>
      <c r="D316" t="s">
        <v>1722</v>
      </c>
      <c r="E316" s="15" t="s">
        <v>6164</v>
      </c>
      <c r="F316" t="s">
        <v>5706</v>
      </c>
      <c r="G316" t="s">
        <v>1792</v>
      </c>
      <c r="H316" t="s">
        <v>1822</v>
      </c>
      <c r="I316" t="s">
        <v>3116</v>
      </c>
      <c r="J316">
        <v>0</v>
      </c>
      <c r="K316"/>
      <c r="L316"/>
      <c r="M316" t="s">
        <v>3118</v>
      </c>
    </row>
    <row r="317" spans="1:13" x14ac:dyDescent="0.25">
      <c r="A317">
        <v>4407</v>
      </c>
      <c r="B317" t="s">
        <v>3330</v>
      </c>
      <c r="C317" t="s">
        <v>21</v>
      </c>
      <c r="D317" t="s">
        <v>1722</v>
      </c>
      <c r="E317" s="15" t="s">
        <v>6165</v>
      </c>
      <c r="F317" t="s">
        <v>1735</v>
      </c>
      <c r="G317" t="s">
        <v>1721</v>
      </c>
      <c r="H317" t="s">
        <v>1720</v>
      </c>
      <c r="I317" t="s">
        <v>5686</v>
      </c>
      <c r="J317">
        <v>0</v>
      </c>
      <c r="K317"/>
      <c r="L317" t="s">
        <v>3117</v>
      </c>
      <c r="M317" t="s">
        <v>3118</v>
      </c>
    </row>
    <row r="318" spans="1:13" x14ac:dyDescent="0.25">
      <c r="A318">
        <v>51380</v>
      </c>
      <c r="B318" t="s">
        <v>6166</v>
      </c>
      <c r="C318" t="s">
        <v>27</v>
      </c>
      <c r="D318" t="s">
        <v>1722</v>
      </c>
      <c r="E318" s="15" t="s">
        <v>6167</v>
      </c>
      <c r="F318" t="s">
        <v>1846</v>
      </c>
      <c r="G318" t="s">
        <v>1726</v>
      </c>
      <c r="H318" t="s">
        <v>1725</v>
      </c>
      <c r="I318" t="s">
        <v>3116</v>
      </c>
      <c r="J318">
        <v>0</v>
      </c>
      <c r="K318"/>
      <c r="L318" t="s">
        <v>6044</v>
      </c>
      <c r="M318" t="s">
        <v>3118</v>
      </c>
    </row>
    <row r="319" spans="1:13" x14ac:dyDescent="0.25">
      <c r="A319">
        <v>846777</v>
      </c>
      <c r="B319" t="s">
        <v>736</v>
      </c>
      <c r="C319" t="s">
        <v>136</v>
      </c>
      <c r="D319" t="s">
        <v>1722</v>
      </c>
      <c r="E319" s="15" t="s">
        <v>6168</v>
      </c>
      <c r="F319" t="s">
        <v>1807</v>
      </c>
      <c r="G319" t="s">
        <v>1762</v>
      </c>
      <c r="H319" t="s">
        <v>1782</v>
      </c>
      <c r="I319" t="s">
        <v>1762</v>
      </c>
      <c r="J319">
        <v>0</v>
      </c>
      <c r="K319"/>
      <c r="L319" t="s">
        <v>3117</v>
      </c>
      <c r="M319" t="s">
        <v>3118</v>
      </c>
    </row>
    <row r="320" spans="1:13" x14ac:dyDescent="0.25">
      <c r="A320">
        <v>828056</v>
      </c>
      <c r="B320" t="s">
        <v>2831</v>
      </c>
      <c r="C320" t="s">
        <v>59</v>
      </c>
      <c r="D320" t="s">
        <v>1722</v>
      </c>
      <c r="E320" s="15" t="s">
        <v>6169</v>
      </c>
      <c r="F320" t="s">
        <v>1738</v>
      </c>
      <c r="G320" t="s">
        <v>1739</v>
      </c>
      <c r="H320" t="s">
        <v>1720</v>
      </c>
      <c r="I320" t="s">
        <v>3232</v>
      </c>
      <c r="J320">
        <v>0</v>
      </c>
      <c r="K320"/>
      <c r="L320" t="s">
        <v>6170</v>
      </c>
      <c r="M320" t="s">
        <v>6171</v>
      </c>
    </row>
    <row r="321" spans="1:13" x14ac:dyDescent="0.25">
      <c r="A321">
        <v>829775</v>
      </c>
      <c r="B321" t="s">
        <v>6172</v>
      </c>
      <c r="C321" t="s">
        <v>36</v>
      </c>
      <c r="D321" t="s">
        <v>1722</v>
      </c>
      <c r="E321" s="15" t="s">
        <v>6173</v>
      </c>
      <c r="F321" t="s">
        <v>1784</v>
      </c>
      <c r="G321" t="s">
        <v>1785</v>
      </c>
      <c r="H321" t="s">
        <v>1725</v>
      </c>
      <c r="I321" t="s">
        <v>3116</v>
      </c>
      <c r="J321">
        <v>0</v>
      </c>
      <c r="K321"/>
      <c r="L321" t="s">
        <v>5532</v>
      </c>
      <c r="M321" t="s">
        <v>3118</v>
      </c>
    </row>
    <row r="322" spans="1:13" x14ac:dyDescent="0.25">
      <c r="A322">
        <v>889</v>
      </c>
      <c r="B322" t="s">
        <v>737</v>
      </c>
      <c r="C322" t="s">
        <v>27</v>
      </c>
      <c r="D322" t="s">
        <v>1722</v>
      </c>
      <c r="E322" s="15" t="s">
        <v>6174</v>
      </c>
      <c r="F322" t="s">
        <v>2109</v>
      </c>
      <c r="G322" t="s">
        <v>2056</v>
      </c>
      <c r="H322" t="s">
        <v>2055</v>
      </c>
      <c r="I322" t="s">
        <v>3116</v>
      </c>
      <c r="J322">
        <v>0</v>
      </c>
      <c r="K322"/>
      <c r="L322" t="s">
        <v>6175</v>
      </c>
      <c r="M322" t="s">
        <v>3118</v>
      </c>
    </row>
    <row r="323" spans="1:13" x14ac:dyDescent="0.25">
      <c r="A323">
        <v>849998</v>
      </c>
      <c r="B323" t="s">
        <v>6176</v>
      </c>
      <c r="C323" t="s">
        <v>78</v>
      </c>
      <c r="D323" t="s">
        <v>1722</v>
      </c>
      <c r="E323" s="15" t="s">
        <v>6177</v>
      </c>
      <c r="F323" t="s">
        <v>1787</v>
      </c>
      <c r="G323" t="s">
        <v>1721</v>
      </c>
      <c r="H323" t="s">
        <v>1720</v>
      </c>
      <c r="I323" t="s">
        <v>3116</v>
      </c>
      <c r="J323">
        <v>0</v>
      </c>
      <c r="K323"/>
      <c r="L323" t="s">
        <v>3630</v>
      </c>
      <c r="M323" t="s">
        <v>3118</v>
      </c>
    </row>
    <row r="324" spans="1:13" x14ac:dyDescent="0.25">
      <c r="A324">
        <v>902</v>
      </c>
      <c r="B324" t="s">
        <v>3331</v>
      </c>
      <c r="C324" t="s">
        <v>56</v>
      </c>
      <c r="D324" t="s">
        <v>1722</v>
      </c>
      <c r="E324" s="15" t="s">
        <v>6178</v>
      </c>
      <c r="F324" t="s">
        <v>1863</v>
      </c>
      <c r="G324" t="s">
        <v>1865</v>
      </c>
      <c r="H324" t="s">
        <v>1864</v>
      </c>
      <c r="I324" t="s">
        <v>3240</v>
      </c>
      <c r="J324">
        <v>0</v>
      </c>
      <c r="K324"/>
      <c r="L324" t="s">
        <v>6179</v>
      </c>
      <c r="M324" t="s">
        <v>6180</v>
      </c>
    </row>
    <row r="325" spans="1:13" x14ac:dyDescent="0.25">
      <c r="A325">
        <v>894</v>
      </c>
      <c r="B325" t="s">
        <v>1566</v>
      </c>
      <c r="C325" t="s">
        <v>41</v>
      </c>
      <c r="D325" t="s">
        <v>1722</v>
      </c>
      <c r="E325" s="15" t="s">
        <v>6181</v>
      </c>
      <c r="F325" t="s">
        <v>1962</v>
      </c>
      <c r="G325" t="s">
        <v>1837</v>
      </c>
      <c r="H325" t="s">
        <v>1725</v>
      </c>
      <c r="I325" t="s">
        <v>3116</v>
      </c>
      <c r="J325">
        <v>0</v>
      </c>
      <c r="K325"/>
      <c r="L325" t="s">
        <v>3120</v>
      </c>
      <c r="M325" t="s">
        <v>3118</v>
      </c>
    </row>
    <row r="326" spans="1:13" x14ac:dyDescent="0.25">
      <c r="A326">
        <v>895</v>
      </c>
      <c r="B326" t="s">
        <v>77</v>
      </c>
      <c r="C326" t="s">
        <v>78</v>
      </c>
      <c r="D326" t="s">
        <v>1722</v>
      </c>
      <c r="E326" s="15" t="s">
        <v>6182</v>
      </c>
      <c r="F326" t="s">
        <v>1737</v>
      </c>
      <c r="G326" t="s">
        <v>1721</v>
      </c>
      <c r="H326" t="s">
        <v>1720</v>
      </c>
      <c r="I326" t="s">
        <v>3116</v>
      </c>
      <c r="J326">
        <v>0</v>
      </c>
      <c r="K326"/>
      <c r="L326" t="s">
        <v>6183</v>
      </c>
      <c r="M326" t="s">
        <v>6184</v>
      </c>
    </row>
    <row r="327" spans="1:13" x14ac:dyDescent="0.25">
      <c r="A327">
        <v>57434</v>
      </c>
      <c r="B327" t="s">
        <v>3335</v>
      </c>
      <c r="C327" t="s">
        <v>84</v>
      </c>
      <c r="D327" t="s">
        <v>1722</v>
      </c>
      <c r="E327" s="15" t="s">
        <v>6185</v>
      </c>
      <c r="F327" t="s">
        <v>1789</v>
      </c>
      <c r="G327" t="s">
        <v>1790</v>
      </c>
      <c r="H327" t="s">
        <v>1720</v>
      </c>
      <c r="I327" t="s">
        <v>3116</v>
      </c>
      <c r="J327">
        <v>0</v>
      </c>
      <c r="K327"/>
      <c r="L327" t="s">
        <v>3182</v>
      </c>
      <c r="M327" t="s">
        <v>3118</v>
      </c>
    </row>
    <row r="328" spans="1:13" x14ac:dyDescent="0.25">
      <c r="A328">
        <v>848492</v>
      </c>
      <c r="B328" t="s">
        <v>6186</v>
      </c>
      <c r="C328" t="s">
        <v>27</v>
      </c>
      <c r="D328" t="s">
        <v>1722</v>
      </c>
      <c r="E328" s="15" t="s">
        <v>6187</v>
      </c>
      <c r="F328" t="s">
        <v>1766</v>
      </c>
      <c r="G328" t="s">
        <v>1767</v>
      </c>
      <c r="H328" t="s">
        <v>1756</v>
      </c>
      <c r="I328" t="s">
        <v>3129</v>
      </c>
      <c r="J328">
        <v>0</v>
      </c>
      <c r="K328"/>
      <c r="L328" t="s">
        <v>6188</v>
      </c>
      <c r="M328" t="s">
        <v>3118</v>
      </c>
    </row>
    <row r="329" spans="1:13" x14ac:dyDescent="0.25">
      <c r="A329">
        <v>21115</v>
      </c>
      <c r="B329" t="s">
        <v>1567</v>
      </c>
      <c r="C329" t="s">
        <v>208</v>
      </c>
      <c r="D329" t="s">
        <v>1722</v>
      </c>
      <c r="E329" s="15" t="s">
        <v>6189</v>
      </c>
      <c r="F329" t="s">
        <v>1719</v>
      </c>
      <c r="G329" t="s">
        <v>1721</v>
      </c>
      <c r="H329" t="s">
        <v>1720</v>
      </c>
      <c r="I329" t="s">
        <v>3116</v>
      </c>
      <c r="J329">
        <v>0</v>
      </c>
      <c r="K329"/>
      <c r="L329" t="s">
        <v>3122</v>
      </c>
      <c r="M329" t="s">
        <v>3118</v>
      </c>
    </row>
    <row r="330" spans="1:13" x14ac:dyDescent="0.25">
      <c r="A330">
        <v>904</v>
      </c>
      <c r="B330" t="s">
        <v>3341</v>
      </c>
      <c r="C330" t="s">
        <v>3342</v>
      </c>
      <c r="D330" t="s">
        <v>1722</v>
      </c>
      <c r="E330" s="15" t="s">
        <v>6190</v>
      </c>
      <c r="F330" t="s">
        <v>1797</v>
      </c>
      <c r="G330" t="s">
        <v>1783</v>
      </c>
      <c r="H330" t="s">
        <v>1782</v>
      </c>
      <c r="I330" t="s">
        <v>3152</v>
      </c>
      <c r="J330">
        <v>0</v>
      </c>
      <c r="K330"/>
      <c r="L330" t="s">
        <v>6191</v>
      </c>
      <c r="M330" t="s">
        <v>6192</v>
      </c>
    </row>
    <row r="331" spans="1:13" x14ac:dyDescent="0.25">
      <c r="A331">
        <v>912</v>
      </c>
      <c r="B331" t="s">
        <v>2325</v>
      </c>
      <c r="C331" t="s">
        <v>27</v>
      </c>
      <c r="D331" t="s">
        <v>1722</v>
      </c>
      <c r="E331" s="15" t="s">
        <v>6193</v>
      </c>
      <c r="F331" t="s">
        <v>6194</v>
      </c>
      <c r="G331" t="s">
        <v>1792</v>
      </c>
      <c r="H331" t="s">
        <v>1822</v>
      </c>
      <c r="I331" t="s">
        <v>3340</v>
      </c>
      <c r="J331">
        <v>0</v>
      </c>
      <c r="K331"/>
      <c r="L331" t="s">
        <v>6195</v>
      </c>
      <c r="M331" t="s">
        <v>3118</v>
      </c>
    </row>
    <row r="332" spans="1:13" x14ac:dyDescent="0.25">
      <c r="A332">
        <v>860270</v>
      </c>
      <c r="B332" t="s">
        <v>6196</v>
      </c>
      <c r="C332" t="s">
        <v>21</v>
      </c>
      <c r="D332" t="s">
        <v>1722</v>
      </c>
      <c r="E332" s="15" t="s">
        <v>6197</v>
      </c>
      <c r="F332" t="s">
        <v>6198</v>
      </c>
      <c r="G332" t="s">
        <v>1785</v>
      </c>
      <c r="H332" t="s">
        <v>1725</v>
      </c>
      <c r="I332" t="s">
        <v>3116</v>
      </c>
      <c r="J332">
        <v>0</v>
      </c>
      <c r="K332"/>
      <c r="L332" t="s">
        <v>4457</v>
      </c>
      <c r="M332" t="s">
        <v>6199</v>
      </c>
    </row>
    <row r="333" spans="1:13" x14ac:dyDescent="0.25">
      <c r="A333">
        <v>64106</v>
      </c>
      <c r="B333" t="s">
        <v>3347</v>
      </c>
      <c r="C333" t="s">
        <v>27</v>
      </c>
      <c r="D333" t="s">
        <v>1722</v>
      </c>
      <c r="E333" s="15" t="s">
        <v>6200</v>
      </c>
      <c r="F333" t="s">
        <v>3215</v>
      </c>
      <c r="G333" t="s">
        <v>1783</v>
      </c>
      <c r="H333" t="s">
        <v>1782</v>
      </c>
      <c r="I333" t="s">
        <v>3142</v>
      </c>
      <c r="J333">
        <v>0</v>
      </c>
      <c r="K333"/>
      <c r="L333" t="s">
        <v>6201</v>
      </c>
      <c r="M333" t="s">
        <v>3118</v>
      </c>
    </row>
    <row r="334" spans="1:13" x14ac:dyDescent="0.25">
      <c r="A334">
        <v>57351</v>
      </c>
      <c r="B334" t="s">
        <v>738</v>
      </c>
      <c r="C334" t="s">
        <v>43</v>
      </c>
      <c r="D334" t="s">
        <v>1722</v>
      </c>
      <c r="E334" s="15" t="s">
        <v>6202</v>
      </c>
      <c r="F334" t="s">
        <v>2109</v>
      </c>
      <c r="G334" t="s">
        <v>2056</v>
      </c>
      <c r="H334" t="s">
        <v>2055</v>
      </c>
      <c r="I334" t="s">
        <v>3116</v>
      </c>
      <c r="J334">
        <v>0</v>
      </c>
      <c r="K334"/>
      <c r="L334" t="s">
        <v>3157</v>
      </c>
      <c r="M334" t="s">
        <v>3118</v>
      </c>
    </row>
    <row r="335" spans="1:13" x14ac:dyDescent="0.25">
      <c r="A335">
        <v>858145</v>
      </c>
      <c r="B335" t="s">
        <v>6203</v>
      </c>
      <c r="C335" t="s">
        <v>21</v>
      </c>
      <c r="D335" t="s">
        <v>1722</v>
      </c>
      <c r="E335" s="15" t="s">
        <v>6204</v>
      </c>
      <c r="F335" t="s">
        <v>1903</v>
      </c>
      <c r="G335" t="s">
        <v>1803</v>
      </c>
      <c r="H335" t="s">
        <v>1725</v>
      </c>
      <c r="I335" t="s">
        <v>3116</v>
      </c>
      <c r="J335">
        <v>0</v>
      </c>
      <c r="K335"/>
      <c r="L335" t="s">
        <v>5757</v>
      </c>
      <c r="M335" t="s">
        <v>3118</v>
      </c>
    </row>
    <row r="336" spans="1:13" x14ac:dyDescent="0.25">
      <c r="A336">
        <v>960</v>
      </c>
      <c r="B336" t="s">
        <v>6205</v>
      </c>
      <c r="C336" t="s">
        <v>148</v>
      </c>
      <c r="D336" t="s">
        <v>1722</v>
      </c>
      <c r="E336" s="15" t="s">
        <v>6206</v>
      </c>
      <c r="F336" t="s">
        <v>1826</v>
      </c>
      <c r="G336" t="s">
        <v>1828</v>
      </c>
      <c r="H336" t="s">
        <v>1827</v>
      </c>
      <c r="I336" t="s">
        <v>3131</v>
      </c>
      <c r="J336">
        <v>0</v>
      </c>
      <c r="K336"/>
      <c r="L336" t="s">
        <v>6207</v>
      </c>
      <c r="M336" t="s">
        <v>6208</v>
      </c>
    </row>
    <row r="337" spans="1:13" x14ac:dyDescent="0.25">
      <c r="A337">
        <v>44718</v>
      </c>
      <c r="B337" t="s">
        <v>6209</v>
      </c>
      <c r="C337" t="s">
        <v>43</v>
      </c>
      <c r="D337" t="s">
        <v>1722</v>
      </c>
      <c r="E337" s="15" t="s">
        <v>6210</v>
      </c>
      <c r="F337" t="s">
        <v>2010</v>
      </c>
      <c r="G337" t="s">
        <v>1823</v>
      </c>
      <c r="H337" t="s">
        <v>1822</v>
      </c>
      <c r="I337" t="s">
        <v>3116</v>
      </c>
      <c r="J337">
        <v>0</v>
      </c>
      <c r="K337"/>
      <c r="L337" t="s">
        <v>3157</v>
      </c>
      <c r="M337" t="s">
        <v>3118</v>
      </c>
    </row>
    <row r="338" spans="1:13" x14ac:dyDescent="0.25">
      <c r="A338">
        <v>845088</v>
      </c>
      <c r="B338" t="s">
        <v>6211</v>
      </c>
      <c r="C338" t="s">
        <v>43</v>
      </c>
      <c r="D338" t="s">
        <v>1722</v>
      </c>
      <c r="E338" s="15" t="s">
        <v>6212</v>
      </c>
      <c r="F338" t="s">
        <v>1836</v>
      </c>
      <c r="G338" t="s">
        <v>1837</v>
      </c>
      <c r="H338" t="s">
        <v>1725</v>
      </c>
      <c r="I338" t="s">
        <v>3116</v>
      </c>
      <c r="J338">
        <v>0</v>
      </c>
      <c r="K338"/>
      <c r="L338" t="s">
        <v>3157</v>
      </c>
      <c r="M338" t="s">
        <v>3118</v>
      </c>
    </row>
    <row r="339" spans="1:13" x14ac:dyDescent="0.25">
      <c r="A339">
        <v>31688</v>
      </c>
      <c r="B339" t="s">
        <v>6213</v>
      </c>
      <c r="C339" t="s">
        <v>155</v>
      </c>
      <c r="D339" t="s">
        <v>1722</v>
      </c>
      <c r="E339" s="15" t="s">
        <v>6214</v>
      </c>
      <c r="F339" t="s">
        <v>1860</v>
      </c>
      <c r="G339" t="s">
        <v>1816</v>
      </c>
      <c r="H339" t="s">
        <v>1725</v>
      </c>
      <c r="I339" t="s">
        <v>5644</v>
      </c>
      <c r="J339">
        <v>0</v>
      </c>
      <c r="K339"/>
      <c r="L339" t="s">
        <v>3122</v>
      </c>
      <c r="M339" t="s">
        <v>3118</v>
      </c>
    </row>
    <row r="340" spans="1:13" x14ac:dyDescent="0.25">
      <c r="A340">
        <v>51537</v>
      </c>
      <c r="B340" t="s">
        <v>3349</v>
      </c>
      <c r="C340" t="s">
        <v>27</v>
      </c>
      <c r="D340" t="s">
        <v>1722</v>
      </c>
      <c r="E340" s="15" t="s">
        <v>6215</v>
      </c>
      <c r="F340" t="s">
        <v>1787</v>
      </c>
      <c r="G340" t="s">
        <v>1721</v>
      </c>
      <c r="H340" t="s">
        <v>1720</v>
      </c>
      <c r="I340" t="s">
        <v>3116</v>
      </c>
      <c r="J340">
        <v>0</v>
      </c>
      <c r="K340"/>
      <c r="L340" t="s">
        <v>3117</v>
      </c>
      <c r="M340" t="s">
        <v>3118</v>
      </c>
    </row>
    <row r="341" spans="1:13" x14ac:dyDescent="0.25">
      <c r="A341">
        <v>68212</v>
      </c>
      <c r="B341" t="s">
        <v>2779</v>
      </c>
      <c r="C341" t="s">
        <v>56</v>
      </c>
      <c r="D341" t="s">
        <v>1722</v>
      </c>
      <c r="E341" s="15" t="s">
        <v>6216</v>
      </c>
      <c r="F341" t="s">
        <v>2010</v>
      </c>
      <c r="G341" t="s">
        <v>1823</v>
      </c>
      <c r="H341" t="s">
        <v>1822</v>
      </c>
      <c r="I341" t="s">
        <v>3116</v>
      </c>
      <c r="J341">
        <v>0</v>
      </c>
      <c r="K341"/>
      <c r="L341" t="s">
        <v>6217</v>
      </c>
      <c r="M341" t="s">
        <v>6218</v>
      </c>
    </row>
    <row r="342" spans="1:13" x14ac:dyDescent="0.25">
      <c r="A342">
        <v>851207</v>
      </c>
      <c r="B342" t="s">
        <v>6219</v>
      </c>
      <c r="C342" t="s">
        <v>27</v>
      </c>
      <c r="D342" t="s">
        <v>1722</v>
      </c>
      <c r="E342" s="15" t="s">
        <v>6220</v>
      </c>
      <c r="F342" t="s">
        <v>1742</v>
      </c>
      <c r="G342" t="s">
        <v>1743</v>
      </c>
      <c r="H342" t="s">
        <v>1720</v>
      </c>
      <c r="I342" t="s">
        <v>3351</v>
      </c>
      <c r="J342">
        <v>0</v>
      </c>
      <c r="K342"/>
      <c r="L342" t="s">
        <v>5524</v>
      </c>
      <c r="M342" t="s">
        <v>3118</v>
      </c>
    </row>
    <row r="343" spans="1:13" x14ac:dyDescent="0.25">
      <c r="A343">
        <v>943</v>
      </c>
      <c r="B343" t="s">
        <v>739</v>
      </c>
      <c r="C343" t="s">
        <v>39</v>
      </c>
      <c r="D343" t="s">
        <v>1722</v>
      </c>
      <c r="E343" s="15" t="s">
        <v>6221</v>
      </c>
      <c r="F343" t="s">
        <v>1807</v>
      </c>
      <c r="G343" t="s">
        <v>1762</v>
      </c>
      <c r="H343" t="s">
        <v>1782</v>
      </c>
      <c r="I343" t="s">
        <v>1762</v>
      </c>
      <c r="J343">
        <v>0</v>
      </c>
      <c r="K343"/>
      <c r="L343" t="s">
        <v>6222</v>
      </c>
      <c r="M343" t="s">
        <v>3118</v>
      </c>
    </row>
    <row r="344" spans="1:13" x14ac:dyDescent="0.25">
      <c r="A344">
        <v>52914</v>
      </c>
      <c r="B344" t="s">
        <v>1914</v>
      </c>
      <c r="C344" t="s">
        <v>432</v>
      </c>
      <c r="D344" t="s">
        <v>1722</v>
      </c>
      <c r="E344" s="15" t="s">
        <v>6223</v>
      </c>
      <c r="F344" t="s">
        <v>2049</v>
      </c>
      <c r="G344" t="s">
        <v>2050</v>
      </c>
      <c r="H344" t="s">
        <v>1782</v>
      </c>
      <c r="I344" t="s">
        <v>3351</v>
      </c>
      <c r="J344">
        <v>0</v>
      </c>
      <c r="K344"/>
      <c r="L344" t="s">
        <v>6224</v>
      </c>
      <c r="M344" t="s">
        <v>6225</v>
      </c>
    </row>
    <row r="345" spans="1:13" x14ac:dyDescent="0.25">
      <c r="A345">
        <v>858973</v>
      </c>
      <c r="B345" t="s">
        <v>6226</v>
      </c>
      <c r="C345" t="s">
        <v>213</v>
      </c>
      <c r="D345" t="s">
        <v>1722</v>
      </c>
      <c r="E345" s="15" t="s">
        <v>6227</v>
      </c>
      <c r="F345" t="s">
        <v>1887</v>
      </c>
      <c r="G345" t="s">
        <v>1849</v>
      </c>
      <c r="H345" t="s">
        <v>1819</v>
      </c>
      <c r="I345" t="s">
        <v>3126</v>
      </c>
      <c r="J345">
        <v>0</v>
      </c>
      <c r="K345"/>
      <c r="L345" t="s">
        <v>3419</v>
      </c>
      <c r="M345" t="s">
        <v>3118</v>
      </c>
    </row>
    <row r="346" spans="1:13" x14ac:dyDescent="0.25">
      <c r="A346">
        <v>950</v>
      </c>
      <c r="B346" t="s">
        <v>740</v>
      </c>
      <c r="C346" t="s">
        <v>21</v>
      </c>
      <c r="D346" t="s">
        <v>1722</v>
      </c>
      <c r="E346" s="15" t="s">
        <v>6228</v>
      </c>
      <c r="F346" t="s">
        <v>1836</v>
      </c>
      <c r="G346" t="s">
        <v>1837</v>
      </c>
      <c r="H346" t="s">
        <v>1725</v>
      </c>
      <c r="I346" t="s">
        <v>3116</v>
      </c>
      <c r="J346">
        <v>0</v>
      </c>
      <c r="K346"/>
      <c r="L346" t="s">
        <v>3117</v>
      </c>
      <c r="M346" t="s">
        <v>3118</v>
      </c>
    </row>
    <row r="347" spans="1:13" x14ac:dyDescent="0.25">
      <c r="A347">
        <v>847208</v>
      </c>
      <c r="B347" t="s">
        <v>6229</v>
      </c>
      <c r="C347" t="s">
        <v>27</v>
      </c>
      <c r="D347" t="s">
        <v>1722</v>
      </c>
      <c r="E347" s="15" t="s">
        <v>6230</v>
      </c>
      <c r="F347" t="s">
        <v>1877</v>
      </c>
      <c r="G347" t="s">
        <v>1878</v>
      </c>
      <c r="H347" t="s">
        <v>1756</v>
      </c>
      <c r="I347" t="s">
        <v>3116</v>
      </c>
      <c r="J347">
        <v>0</v>
      </c>
      <c r="K347"/>
      <c r="L347" t="s">
        <v>3117</v>
      </c>
      <c r="M347" t="s">
        <v>3118</v>
      </c>
    </row>
    <row r="348" spans="1:13" x14ac:dyDescent="0.25">
      <c r="A348">
        <v>855366</v>
      </c>
      <c r="B348" t="s">
        <v>6231</v>
      </c>
      <c r="C348" t="s">
        <v>31</v>
      </c>
      <c r="D348" t="s">
        <v>1722</v>
      </c>
      <c r="E348" s="15" t="s">
        <v>6232</v>
      </c>
      <c r="F348" t="s">
        <v>5706</v>
      </c>
      <c r="G348" t="s">
        <v>1792</v>
      </c>
      <c r="H348" t="s">
        <v>1822</v>
      </c>
      <c r="I348" t="s">
        <v>3116</v>
      </c>
      <c r="J348">
        <v>0</v>
      </c>
      <c r="K348"/>
      <c r="L348" t="s">
        <v>3120</v>
      </c>
      <c r="M348" t="s">
        <v>3118</v>
      </c>
    </row>
    <row r="349" spans="1:13" x14ac:dyDescent="0.25">
      <c r="A349">
        <v>72686</v>
      </c>
      <c r="B349" t="s">
        <v>6233</v>
      </c>
      <c r="C349" t="s">
        <v>43</v>
      </c>
      <c r="D349" t="s">
        <v>1722</v>
      </c>
      <c r="E349" s="15" t="s">
        <v>6234</v>
      </c>
      <c r="F349" t="s">
        <v>1910</v>
      </c>
      <c r="G349" t="s">
        <v>1765</v>
      </c>
      <c r="H349" t="s">
        <v>1764</v>
      </c>
      <c r="I349" t="s">
        <v>3116</v>
      </c>
      <c r="J349">
        <v>0</v>
      </c>
      <c r="K349"/>
      <c r="L349" t="s">
        <v>3157</v>
      </c>
      <c r="M349" t="s">
        <v>3118</v>
      </c>
    </row>
    <row r="350" spans="1:13" x14ac:dyDescent="0.25">
      <c r="A350">
        <v>829223</v>
      </c>
      <c r="B350" t="s">
        <v>6235</v>
      </c>
      <c r="C350" t="s">
        <v>56</v>
      </c>
      <c r="D350" t="s">
        <v>1722</v>
      </c>
      <c r="E350" s="15" t="s">
        <v>6236</v>
      </c>
      <c r="F350" t="s">
        <v>1908</v>
      </c>
      <c r="G350" t="s">
        <v>1909</v>
      </c>
      <c r="H350" t="s">
        <v>1725</v>
      </c>
      <c r="I350" t="s">
        <v>3116</v>
      </c>
      <c r="J350">
        <v>0</v>
      </c>
      <c r="K350"/>
      <c r="L350" t="s">
        <v>3117</v>
      </c>
      <c r="M350" t="s">
        <v>3118</v>
      </c>
    </row>
    <row r="351" spans="1:13" x14ac:dyDescent="0.25">
      <c r="A351">
        <v>47679</v>
      </c>
      <c r="B351" t="s">
        <v>741</v>
      </c>
      <c r="C351" t="s">
        <v>432</v>
      </c>
      <c r="D351" t="s">
        <v>1722</v>
      </c>
      <c r="E351" s="15" t="s">
        <v>6237</v>
      </c>
      <c r="F351" t="s">
        <v>1788</v>
      </c>
      <c r="G351" t="s">
        <v>1762</v>
      </c>
      <c r="H351" t="s">
        <v>1782</v>
      </c>
      <c r="I351" t="s">
        <v>3116</v>
      </c>
      <c r="J351">
        <v>0</v>
      </c>
      <c r="K351"/>
      <c r="L351" t="s">
        <v>6238</v>
      </c>
      <c r="M351" t="s">
        <v>6239</v>
      </c>
    </row>
    <row r="352" spans="1:13" x14ac:dyDescent="0.25">
      <c r="A352">
        <v>846653</v>
      </c>
      <c r="B352" t="s">
        <v>6240</v>
      </c>
      <c r="C352" t="s">
        <v>43</v>
      </c>
      <c r="D352" t="s">
        <v>1722</v>
      </c>
      <c r="E352" s="15" t="s">
        <v>6241</v>
      </c>
      <c r="F352" t="s">
        <v>1732</v>
      </c>
      <c r="G352" t="s">
        <v>1731</v>
      </c>
      <c r="H352" t="s">
        <v>1720</v>
      </c>
      <c r="I352" t="s">
        <v>3116</v>
      </c>
      <c r="J352">
        <v>0</v>
      </c>
      <c r="K352"/>
      <c r="L352" t="s">
        <v>6242</v>
      </c>
      <c r="M352" t="s">
        <v>6243</v>
      </c>
    </row>
    <row r="353" spans="1:13" x14ac:dyDescent="0.25">
      <c r="A353">
        <v>832847</v>
      </c>
      <c r="B353" t="s">
        <v>6244</v>
      </c>
      <c r="C353" t="s">
        <v>755</v>
      </c>
      <c r="D353" t="s">
        <v>1722</v>
      </c>
      <c r="E353" s="15" t="s">
        <v>6245</v>
      </c>
      <c r="F353" t="s">
        <v>1887</v>
      </c>
      <c r="G353" t="s">
        <v>1849</v>
      </c>
      <c r="H353" t="s">
        <v>1819</v>
      </c>
      <c r="I353" t="s">
        <v>3126</v>
      </c>
      <c r="J353">
        <v>0</v>
      </c>
      <c r="K353"/>
      <c r="L353" t="s">
        <v>6246</v>
      </c>
      <c r="M353" t="s">
        <v>6247</v>
      </c>
    </row>
    <row r="354" spans="1:13" x14ac:dyDescent="0.25">
      <c r="A354">
        <v>28642</v>
      </c>
      <c r="B354" t="s">
        <v>2538</v>
      </c>
      <c r="C354" t="s">
        <v>21</v>
      </c>
      <c r="D354" t="s">
        <v>1722</v>
      </c>
      <c r="E354" s="15" t="s">
        <v>6248</v>
      </c>
      <c r="F354" t="s">
        <v>5667</v>
      </c>
      <c r="G354" t="s">
        <v>1792</v>
      </c>
      <c r="H354" t="s">
        <v>1822</v>
      </c>
      <c r="I354" t="s">
        <v>3116</v>
      </c>
      <c r="J354">
        <v>0</v>
      </c>
      <c r="K354"/>
      <c r="L354" t="s">
        <v>5532</v>
      </c>
      <c r="M354" t="s">
        <v>3118</v>
      </c>
    </row>
    <row r="355" spans="1:13" x14ac:dyDescent="0.25">
      <c r="A355">
        <v>57266</v>
      </c>
      <c r="B355" t="s">
        <v>2730</v>
      </c>
      <c r="C355" t="s">
        <v>59</v>
      </c>
      <c r="D355" t="s">
        <v>1722</v>
      </c>
      <c r="E355" s="15" t="s">
        <v>6249</v>
      </c>
      <c r="F355" t="s">
        <v>1789</v>
      </c>
      <c r="G355" t="s">
        <v>1790</v>
      </c>
      <c r="H355" t="s">
        <v>1720</v>
      </c>
      <c r="I355" t="s">
        <v>3116</v>
      </c>
      <c r="J355">
        <v>0</v>
      </c>
      <c r="K355"/>
      <c r="L355" t="s">
        <v>3216</v>
      </c>
      <c r="M355" t="s">
        <v>3118</v>
      </c>
    </row>
    <row r="356" spans="1:13" x14ac:dyDescent="0.25">
      <c r="A356">
        <v>831768</v>
      </c>
      <c r="B356" t="s">
        <v>6250</v>
      </c>
      <c r="C356" t="s">
        <v>755</v>
      </c>
      <c r="D356" t="s">
        <v>1722</v>
      </c>
      <c r="E356" s="15" t="s">
        <v>6251</v>
      </c>
      <c r="F356" t="s">
        <v>1728</v>
      </c>
      <c r="G356" t="s">
        <v>1729</v>
      </c>
      <c r="H356" t="s">
        <v>1720</v>
      </c>
      <c r="I356" t="s">
        <v>3116</v>
      </c>
      <c r="J356">
        <v>0</v>
      </c>
      <c r="K356"/>
      <c r="L356" t="s">
        <v>6252</v>
      </c>
      <c r="M356" t="s">
        <v>6253</v>
      </c>
    </row>
    <row r="357" spans="1:13" x14ac:dyDescent="0.25">
      <c r="A357">
        <v>34284</v>
      </c>
      <c r="B357" t="s">
        <v>6254</v>
      </c>
      <c r="C357" t="s">
        <v>84</v>
      </c>
      <c r="D357" t="s">
        <v>1722</v>
      </c>
      <c r="E357" s="15" t="s">
        <v>6255</v>
      </c>
      <c r="F357" t="s">
        <v>1737</v>
      </c>
      <c r="G357" t="s">
        <v>1721</v>
      </c>
      <c r="H357" t="s">
        <v>1720</v>
      </c>
      <c r="I357" t="s">
        <v>3116</v>
      </c>
      <c r="J357">
        <v>0</v>
      </c>
      <c r="K357"/>
      <c r="L357" t="s">
        <v>4202</v>
      </c>
      <c r="M357" t="s">
        <v>3118</v>
      </c>
    </row>
    <row r="358" spans="1:13" x14ac:dyDescent="0.25">
      <c r="A358">
        <v>73874</v>
      </c>
      <c r="B358" t="s">
        <v>6256</v>
      </c>
      <c r="C358" t="s">
        <v>155</v>
      </c>
      <c r="D358" t="s">
        <v>1722</v>
      </c>
      <c r="E358" s="15" t="s">
        <v>6257</v>
      </c>
      <c r="F358" t="s">
        <v>1903</v>
      </c>
      <c r="G358" t="s">
        <v>1803</v>
      </c>
      <c r="H358" t="s">
        <v>1725</v>
      </c>
      <c r="I358" t="s">
        <v>3116</v>
      </c>
      <c r="J358">
        <v>0</v>
      </c>
      <c r="K358"/>
      <c r="L358" t="s">
        <v>6258</v>
      </c>
      <c r="M358" t="s">
        <v>3118</v>
      </c>
    </row>
    <row r="359" spans="1:13" x14ac:dyDescent="0.25">
      <c r="A359">
        <v>54167</v>
      </c>
      <c r="B359" t="s">
        <v>604</v>
      </c>
      <c r="C359" t="s">
        <v>252</v>
      </c>
      <c r="D359" t="s">
        <v>1722</v>
      </c>
      <c r="E359" s="15" t="s">
        <v>6259</v>
      </c>
      <c r="F359" t="s">
        <v>1832</v>
      </c>
      <c r="G359" t="s">
        <v>1834</v>
      </c>
      <c r="H359" t="s">
        <v>1833</v>
      </c>
      <c r="I359" t="s">
        <v>3116</v>
      </c>
      <c r="J359">
        <v>0</v>
      </c>
      <c r="K359"/>
      <c r="L359" t="s">
        <v>5584</v>
      </c>
      <c r="M359" t="s">
        <v>3118</v>
      </c>
    </row>
    <row r="360" spans="1:13" x14ac:dyDescent="0.25">
      <c r="A360">
        <v>829950</v>
      </c>
      <c r="B360" t="s">
        <v>6260</v>
      </c>
      <c r="C360" t="s">
        <v>252</v>
      </c>
      <c r="D360" t="s">
        <v>1722</v>
      </c>
      <c r="E360" s="15" t="s">
        <v>6261</v>
      </c>
      <c r="F360" t="s">
        <v>1735</v>
      </c>
      <c r="G360" t="s">
        <v>1721</v>
      </c>
      <c r="H360" t="s">
        <v>1720</v>
      </c>
      <c r="I360" t="s">
        <v>3116</v>
      </c>
      <c r="J360">
        <v>0</v>
      </c>
      <c r="K360"/>
      <c r="L360" t="s">
        <v>6262</v>
      </c>
      <c r="M360" t="s">
        <v>6263</v>
      </c>
    </row>
    <row r="361" spans="1:13" x14ac:dyDescent="0.25">
      <c r="A361">
        <v>983</v>
      </c>
      <c r="B361" t="s">
        <v>3357</v>
      </c>
      <c r="C361" t="s">
        <v>76</v>
      </c>
      <c r="D361" t="s">
        <v>1722</v>
      </c>
      <c r="E361" s="15" t="s">
        <v>6264</v>
      </c>
      <c r="F361" t="s">
        <v>1848</v>
      </c>
      <c r="G361" t="s">
        <v>1849</v>
      </c>
      <c r="H361" t="s">
        <v>1819</v>
      </c>
      <c r="I361" t="s">
        <v>3126</v>
      </c>
      <c r="J361">
        <v>0</v>
      </c>
      <c r="K361"/>
      <c r="L361" t="s">
        <v>3117</v>
      </c>
      <c r="M361" t="s">
        <v>3118</v>
      </c>
    </row>
    <row r="362" spans="1:13" x14ac:dyDescent="0.25">
      <c r="A362">
        <v>71571</v>
      </c>
      <c r="B362" t="s">
        <v>2795</v>
      </c>
      <c r="C362" t="s">
        <v>172</v>
      </c>
      <c r="D362" t="s">
        <v>1722</v>
      </c>
      <c r="E362" s="15" t="s">
        <v>6265</v>
      </c>
      <c r="F362" t="s">
        <v>1732</v>
      </c>
      <c r="G362" t="s">
        <v>1731</v>
      </c>
      <c r="H362" t="s">
        <v>1720</v>
      </c>
      <c r="I362" t="s">
        <v>3116</v>
      </c>
      <c r="J362">
        <v>0</v>
      </c>
      <c r="K362"/>
      <c r="L362" t="s">
        <v>3842</v>
      </c>
      <c r="M362" t="s">
        <v>3118</v>
      </c>
    </row>
    <row r="363" spans="1:13" x14ac:dyDescent="0.25">
      <c r="A363">
        <v>844932</v>
      </c>
      <c r="B363" t="s">
        <v>2997</v>
      </c>
      <c r="C363" t="s">
        <v>84</v>
      </c>
      <c r="D363" t="s">
        <v>1722</v>
      </c>
      <c r="E363" s="15" t="s">
        <v>6266</v>
      </c>
      <c r="F363" t="s">
        <v>1732</v>
      </c>
      <c r="G363" t="s">
        <v>1731</v>
      </c>
      <c r="H363" t="s">
        <v>1720</v>
      </c>
      <c r="I363" t="s">
        <v>3116</v>
      </c>
      <c r="J363">
        <v>0</v>
      </c>
      <c r="K363"/>
      <c r="L363" t="s">
        <v>3122</v>
      </c>
      <c r="M363" t="s">
        <v>3118</v>
      </c>
    </row>
    <row r="364" spans="1:13" x14ac:dyDescent="0.25">
      <c r="A364">
        <v>828052</v>
      </c>
      <c r="B364" t="s">
        <v>2830</v>
      </c>
      <c r="C364" t="s">
        <v>59</v>
      </c>
      <c r="D364" t="s">
        <v>1722</v>
      </c>
      <c r="E364" s="15" t="s">
        <v>6267</v>
      </c>
      <c r="F364" t="s">
        <v>1780</v>
      </c>
      <c r="G364" t="s">
        <v>1746</v>
      </c>
      <c r="H364" t="s">
        <v>1720</v>
      </c>
      <c r="I364" t="s">
        <v>3348</v>
      </c>
      <c r="J364">
        <v>0</v>
      </c>
      <c r="K364"/>
      <c r="L364" t="s">
        <v>3216</v>
      </c>
      <c r="M364" t="s">
        <v>3118</v>
      </c>
    </row>
    <row r="365" spans="1:13" x14ac:dyDescent="0.25">
      <c r="A365">
        <v>992</v>
      </c>
      <c r="B365" t="s">
        <v>2296</v>
      </c>
      <c r="C365" t="s">
        <v>59</v>
      </c>
      <c r="D365" t="s">
        <v>1722</v>
      </c>
      <c r="E365" s="15" t="s">
        <v>6268</v>
      </c>
      <c r="F365" t="s">
        <v>2129</v>
      </c>
      <c r="G365" t="s">
        <v>1849</v>
      </c>
      <c r="H365" t="s">
        <v>1819</v>
      </c>
      <c r="I365" t="s">
        <v>3126</v>
      </c>
      <c r="J365">
        <v>0</v>
      </c>
      <c r="K365"/>
      <c r="L365" t="s">
        <v>6269</v>
      </c>
      <c r="M365" t="s">
        <v>3118</v>
      </c>
    </row>
    <row r="366" spans="1:13" x14ac:dyDescent="0.25">
      <c r="A366">
        <v>994</v>
      </c>
      <c r="B366" t="s">
        <v>81</v>
      </c>
      <c r="C366" t="s">
        <v>59</v>
      </c>
      <c r="D366" t="s">
        <v>1722</v>
      </c>
      <c r="E366" s="15" t="s">
        <v>6270</v>
      </c>
      <c r="F366" t="s">
        <v>1811</v>
      </c>
      <c r="G366" t="s">
        <v>1762</v>
      </c>
      <c r="H366" t="s">
        <v>1782</v>
      </c>
      <c r="I366" t="s">
        <v>1762</v>
      </c>
      <c r="J366">
        <v>0</v>
      </c>
      <c r="K366"/>
      <c r="L366" t="s">
        <v>3216</v>
      </c>
      <c r="M366" t="s">
        <v>3118</v>
      </c>
    </row>
    <row r="367" spans="1:13" x14ac:dyDescent="0.25">
      <c r="A367">
        <v>860536</v>
      </c>
      <c r="B367" t="s">
        <v>6271</v>
      </c>
      <c r="C367" t="s">
        <v>59</v>
      </c>
      <c r="D367" t="s">
        <v>1722</v>
      </c>
      <c r="E367" s="15" t="s">
        <v>6272</v>
      </c>
      <c r="F367" t="s">
        <v>6273</v>
      </c>
      <c r="G367" t="s">
        <v>1783</v>
      </c>
      <c r="H367" t="s">
        <v>1782</v>
      </c>
      <c r="I367" t="s">
        <v>3142</v>
      </c>
      <c r="J367">
        <v>0</v>
      </c>
      <c r="K367"/>
      <c r="L367" t="s">
        <v>3216</v>
      </c>
      <c r="M367" t="s">
        <v>3118</v>
      </c>
    </row>
    <row r="368" spans="1:13" x14ac:dyDescent="0.25">
      <c r="A368">
        <v>56044</v>
      </c>
      <c r="B368" t="s">
        <v>742</v>
      </c>
      <c r="C368" t="s">
        <v>59</v>
      </c>
      <c r="D368" t="s">
        <v>1722</v>
      </c>
      <c r="E368" s="15" t="s">
        <v>6274</v>
      </c>
      <c r="F368" t="s">
        <v>1789</v>
      </c>
      <c r="G368" t="s">
        <v>1790</v>
      </c>
      <c r="H368" t="s">
        <v>1720</v>
      </c>
      <c r="I368" t="s">
        <v>3116</v>
      </c>
      <c r="J368">
        <v>0</v>
      </c>
      <c r="K368"/>
      <c r="L368" t="s">
        <v>3216</v>
      </c>
      <c r="M368" t="s">
        <v>3118</v>
      </c>
    </row>
    <row r="369" spans="1:13" x14ac:dyDescent="0.25">
      <c r="A369">
        <v>827295</v>
      </c>
      <c r="B369" t="s">
        <v>3361</v>
      </c>
      <c r="C369" t="s">
        <v>59</v>
      </c>
      <c r="D369" t="s">
        <v>1722</v>
      </c>
      <c r="E369" s="15" t="s">
        <v>6275</v>
      </c>
      <c r="F369" t="s">
        <v>3215</v>
      </c>
      <c r="G369" t="s">
        <v>1783</v>
      </c>
      <c r="H369" t="s">
        <v>1782</v>
      </c>
      <c r="I369" t="s">
        <v>3142</v>
      </c>
      <c r="J369">
        <v>0</v>
      </c>
      <c r="K369"/>
      <c r="L369" t="s">
        <v>3362</v>
      </c>
      <c r="M369" t="s">
        <v>3363</v>
      </c>
    </row>
    <row r="370" spans="1:13" x14ac:dyDescent="0.25">
      <c r="A370">
        <v>34289</v>
      </c>
      <c r="B370" t="s">
        <v>3364</v>
      </c>
      <c r="C370" t="s">
        <v>84</v>
      </c>
      <c r="D370" t="s">
        <v>1722</v>
      </c>
      <c r="E370" s="15" t="s">
        <v>6276</v>
      </c>
      <c r="F370" t="s">
        <v>1870</v>
      </c>
      <c r="G370" t="s">
        <v>1721</v>
      </c>
      <c r="H370" t="s">
        <v>1720</v>
      </c>
      <c r="I370" t="s">
        <v>3116</v>
      </c>
      <c r="J370">
        <v>0</v>
      </c>
      <c r="K370"/>
      <c r="L370" t="s">
        <v>6277</v>
      </c>
      <c r="M370" t="s">
        <v>6278</v>
      </c>
    </row>
    <row r="371" spans="1:13" x14ac:dyDescent="0.25">
      <c r="A371">
        <v>68397</v>
      </c>
      <c r="B371" t="s">
        <v>6279</v>
      </c>
      <c r="C371" t="s">
        <v>21</v>
      </c>
      <c r="D371" t="s">
        <v>1722</v>
      </c>
      <c r="E371" s="15" t="s">
        <v>6280</v>
      </c>
      <c r="F371" t="s">
        <v>1908</v>
      </c>
      <c r="G371" t="s">
        <v>1909</v>
      </c>
      <c r="H371" t="s">
        <v>1725</v>
      </c>
      <c r="I371" t="s">
        <v>3116</v>
      </c>
      <c r="J371">
        <v>0</v>
      </c>
      <c r="K371"/>
      <c r="L371" t="s">
        <v>3117</v>
      </c>
      <c r="M371" t="s">
        <v>3118</v>
      </c>
    </row>
    <row r="372" spans="1:13" x14ac:dyDescent="0.25">
      <c r="A372">
        <v>336</v>
      </c>
      <c r="B372" t="s">
        <v>743</v>
      </c>
      <c r="C372" t="s">
        <v>78</v>
      </c>
      <c r="D372" t="s">
        <v>1722</v>
      </c>
      <c r="E372" s="15" t="s">
        <v>6281</v>
      </c>
      <c r="F372" t="s">
        <v>1891</v>
      </c>
      <c r="G372" t="s">
        <v>1867</v>
      </c>
      <c r="H372" t="s">
        <v>1725</v>
      </c>
      <c r="I372" t="s">
        <v>3116</v>
      </c>
      <c r="J372">
        <v>0</v>
      </c>
      <c r="K372"/>
      <c r="L372" t="s">
        <v>6282</v>
      </c>
      <c r="M372" t="s">
        <v>3118</v>
      </c>
    </row>
    <row r="373" spans="1:13" x14ac:dyDescent="0.25">
      <c r="A373">
        <v>31565</v>
      </c>
      <c r="B373" t="s">
        <v>3367</v>
      </c>
      <c r="C373" t="s">
        <v>208</v>
      </c>
      <c r="D373" t="s">
        <v>1722</v>
      </c>
      <c r="E373" s="15" t="s">
        <v>6283</v>
      </c>
      <c r="F373" t="s">
        <v>1735</v>
      </c>
      <c r="G373" t="s">
        <v>1721</v>
      </c>
      <c r="H373" t="s">
        <v>1720</v>
      </c>
      <c r="I373" t="s">
        <v>5686</v>
      </c>
      <c r="J373">
        <v>0</v>
      </c>
      <c r="K373"/>
      <c r="L373" t="s">
        <v>6284</v>
      </c>
      <c r="M373" t="s">
        <v>3118</v>
      </c>
    </row>
    <row r="374" spans="1:13" x14ac:dyDescent="0.25">
      <c r="A374">
        <v>836731</v>
      </c>
      <c r="B374" t="s">
        <v>6285</v>
      </c>
      <c r="C374" t="s">
        <v>27</v>
      </c>
      <c r="D374" t="s">
        <v>1722</v>
      </c>
      <c r="E374" s="15" t="s">
        <v>6286</v>
      </c>
      <c r="F374" t="s">
        <v>5641</v>
      </c>
      <c r="G374" t="s">
        <v>1825</v>
      </c>
      <c r="H374" t="s">
        <v>1725</v>
      </c>
      <c r="I374" t="s">
        <v>3116</v>
      </c>
      <c r="J374">
        <v>0</v>
      </c>
      <c r="K374"/>
      <c r="L374" t="s">
        <v>6287</v>
      </c>
      <c r="M374" t="s">
        <v>6288</v>
      </c>
    </row>
    <row r="375" spans="1:13" x14ac:dyDescent="0.25">
      <c r="A375">
        <v>34292</v>
      </c>
      <c r="B375" t="s">
        <v>6289</v>
      </c>
      <c r="C375" t="s">
        <v>252</v>
      </c>
      <c r="D375" t="s">
        <v>1722</v>
      </c>
      <c r="E375" s="15" t="s">
        <v>6290</v>
      </c>
      <c r="F375" t="s">
        <v>1738</v>
      </c>
      <c r="G375" t="s">
        <v>1739</v>
      </c>
      <c r="H375" t="s">
        <v>1720</v>
      </c>
      <c r="I375" t="s">
        <v>3232</v>
      </c>
      <c r="J375">
        <v>0</v>
      </c>
      <c r="K375"/>
      <c r="L375" t="s">
        <v>6291</v>
      </c>
      <c r="M375" t="s">
        <v>6292</v>
      </c>
    </row>
    <row r="376" spans="1:13" x14ac:dyDescent="0.25">
      <c r="A376">
        <v>838221</v>
      </c>
      <c r="B376" t="s">
        <v>6293</v>
      </c>
      <c r="C376" t="s">
        <v>84</v>
      </c>
      <c r="D376" t="s">
        <v>1722</v>
      </c>
      <c r="E376" s="15" t="s">
        <v>6294</v>
      </c>
      <c r="F376" t="s">
        <v>1719</v>
      </c>
      <c r="G376" t="s">
        <v>1721</v>
      </c>
      <c r="H376" t="s">
        <v>1720</v>
      </c>
      <c r="I376" t="s">
        <v>3116</v>
      </c>
      <c r="J376">
        <v>0</v>
      </c>
      <c r="K376"/>
      <c r="L376" t="s">
        <v>3182</v>
      </c>
      <c r="M376" t="s">
        <v>3118</v>
      </c>
    </row>
    <row r="377" spans="1:13" x14ac:dyDescent="0.25">
      <c r="A377">
        <v>1037</v>
      </c>
      <c r="B377" t="s">
        <v>83</v>
      </c>
      <c r="C377" t="s">
        <v>84</v>
      </c>
      <c r="D377" t="s">
        <v>1722</v>
      </c>
      <c r="E377" s="15" t="s">
        <v>6295</v>
      </c>
      <c r="F377" t="s">
        <v>1771</v>
      </c>
      <c r="G377" t="s">
        <v>1721</v>
      </c>
      <c r="H377" t="s">
        <v>1720</v>
      </c>
      <c r="I377" t="s">
        <v>3116</v>
      </c>
      <c r="J377">
        <v>0</v>
      </c>
      <c r="K377"/>
      <c r="L377" t="s">
        <v>3122</v>
      </c>
      <c r="M377" t="s">
        <v>3118</v>
      </c>
    </row>
    <row r="378" spans="1:13" x14ac:dyDescent="0.25">
      <c r="A378">
        <v>1046</v>
      </c>
      <c r="B378" t="s">
        <v>2294</v>
      </c>
      <c r="C378" t="s">
        <v>59</v>
      </c>
      <c r="D378" t="s">
        <v>1722</v>
      </c>
      <c r="E378" s="15" t="s">
        <v>6296</v>
      </c>
      <c r="F378" t="s">
        <v>5719</v>
      </c>
      <c r="G378" t="s">
        <v>1834</v>
      </c>
      <c r="H378" t="s">
        <v>1833</v>
      </c>
      <c r="I378" t="s">
        <v>3116</v>
      </c>
      <c r="J378">
        <v>0</v>
      </c>
      <c r="K378"/>
      <c r="L378" t="s">
        <v>3117</v>
      </c>
      <c r="M378" t="s">
        <v>3118</v>
      </c>
    </row>
    <row r="379" spans="1:13" x14ac:dyDescent="0.25">
      <c r="A379">
        <v>55922</v>
      </c>
      <c r="B379" t="s">
        <v>6297</v>
      </c>
      <c r="C379" t="s">
        <v>92</v>
      </c>
      <c r="D379" t="s">
        <v>1722</v>
      </c>
      <c r="E379" s="15" t="s">
        <v>6298</v>
      </c>
      <c r="F379" t="s">
        <v>1738</v>
      </c>
      <c r="G379" t="s">
        <v>1739</v>
      </c>
      <c r="H379" t="s">
        <v>1720</v>
      </c>
      <c r="I379" t="s">
        <v>3232</v>
      </c>
      <c r="J379">
        <v>0</v>
      </c>
      <c r="K379"/>
      <c r="L379" t="s">
        <v>6299</v>
      </c>
      <c r="M379" t="s">
        <v>6300</v>
      </c>
    </row>
    <row r="380" spans="1:13" x14ac:dyDescent="0.25">
      <c r="A380">
        <v>55607</v>
      </c>
      <c r="B380" t="s">
        <v>2704</v>
      </c>
      <c r="C380" t="s">
        <v>78</v>
      </c>
      <c r="D380" t="s">
        <v>1722</v>
      </c>
      <c r="E380" s="15" t="s">
        <v>6301</v>
      </c>
      <c r="F380" t="s">
        <v>1787</v>
      </c>
      <c r="G380" t="s">
        <v>1721</v>
      </c>
      <c r="H380" t="s">
        <v>1720</v>
      </c>
      <c r="I380" t="s">
        <v>3116</v>
      </c>
      <c r="J380">
        <v>0</v>
      </c>
      <c r="K380"/>
      <c r="L380" t="s">
        <v>3372</v>
      </c>
      <c r="M380" t="s">
        <v>3118</v>
      </c>
    </row>
    <row r="381" spans="1:13" x14ac:dyDescent="0.25">
      <c r="A381">
        <v>64623</v>
      </c>
      <c r="B381" t="s">
        <v>2777</v>
      </c>
      <c r="C381" t="s">
        <v>59</v>
      </c>
      <c r="D381" t="s">
        <v>1722</v>
      </c>
      <c r="E381" s="15" t="s">
        <v>6302</v>
      </c>
      <c r="F381" t="s">
        <v>5967</v>
      </c>
      <c r="G381" t="s">
        <v>1909</v>
      </c>
      <c r="H381" t="s">
        <v>1725</v>
      </c>
      <c r="I381" t="s">
        <v>3116</v>
      </c>
      <c r="J381">
        <v>0</v>
      </c>
      <c r="K381"/>
      <c r="L381" t="s">
        <v>3382</v>
      </c>
      <c r="M381" t="s">
        <v>3118</v>
      </c>
    </row>
    <row r="382" spans="1:13" x14ac:dyDescent="0.25">
      <c r="A382">
        <v>848393</v>
      </c>
      <c r="B382" t="s">
        <v>6303</v>
      </c>
      <c r="C382" t="s">
        <v>380</v>
      </c>
      <c r="D382" t="s">
        <v>1722</v>
      </c>
      <c r="E382" s="15" t="s">
        <v>6304</v>
      </c>
      <c r="F382" t="s">
        <v>1908</v>
      </c>
      <c r="G382" t="s">
        <v>1909</v>
      </c>
      <c r="H382" t="s">
        <v>1725</v>
      </c>
      <c r="I382" t="s">
        <v>3116</v>
      </c>
      <c r="J382">
        <v>0</v>
      </c>
      <c r="K382"/>
      <c r="L382" t="s">
        <v>6305</v>
      </c>
      <c r="M382" t="s">
        <v>3118</v>
      </c>
    </row>
    <row r="383" spans="1:13" x14ac:dyDescent="0.25">
      <c r="A383">
        <v>1039</v>
      </c>
      <c r="B383" t="s">
        <v>3373</v>
      </c>
      <c r="C383" t="s">
        <v>41</v>
      </c>
      <c r="D383" t="s">
        <v>1722</v>
      </c>
      <c r="E383" s="15" t="s">
        <v>6306</v>
      </c>
      <c r="F383" t="s">
        <v>1749</v>
      </c>
      <c r="G383" t="s">
        <v>1746</v>
      </c>
      <c r="H383" t="s">
        <v>1720</v>
      </c>
      <c r="I383" t="s">
        <v>5686</v>
      </c>
      <c r="J383">
        <v>0</v>
      </c>
      <c r="K383"/>
      <c r="L383" t="s">
        <v>3117</v>
      </c>
      <c r="M383" t="s">
        <v>3118</v>
      </c>
    </row>
    <row r="384" spans="1:13" x14ac:dyDescent="0.25">
      <c r="A384">
        <v>32055</v>
      </c>
      <c r="B384" t="s">
        <v>3374</v>
      </c>
      <c r="C384" t="s">
        <v>380</v>
      </c>
      <c r="D384" t="s">
        <v>1722</v>
      </c>
      <c r="E384" s="15" t="s">
        <v>6307</v>
      </c>
      <c r="F384" t="s">
        <v>1749</v>
      </c>
      <c r="G384" t="s">
        <v>1746</v>
      </c>
      <c r="H384" t="s">
        <v>1720</v>
      </c>
      <c r="I384" t="s">
        <v>5686</v>
      </c>
      <c r="J384">
        <v>0</v>
      </c>
      <c r="K384"/>
      <c r="L384"/>
      <c r="M384" t="s">
        <v>3118</v>
      </c>
    </row>
    <row r="385" spans="1:13" x14ac:dyDescent="0.25">
      <c r="A385">
        <v>1048</v>
      </c>
      <c r="B385" t="s">
        <v>85</v>
      </c>
      <c r="C385" t="s">
        <v>41</v>
      </c>
      <c r="D385" t="s">
        <v>1722</v>
      </c>
      <c r="E385" s="15" t="s">
        <v>6308</v>
      </c>
      <c r="F385" t="s">
        <v>1749</v>
      </c>
      <c r="G385" t="s">
        <v>1746</v>
      </c>
      <c r="H385" t="s">
        <v>1720</v>
      </c>
      <c r="I385" t="s">
        <v>5686</v>
      </c>
      <c r="J385">
        <v>0</v>
      </c>
      <c r="K385"/>
      <c r="L385" t="s">
        <v>3376</v>
      </c>
      <c r="M385" t="s">
        <v>3118</v>
      </c>
    </row>
    <row r="386" spans="1:13" x14ac:dyDescent="0.25">
      <c r="A386">
        <v>860273</v>
      </c>
      <c r="B386" t="s">
        <v>6309</v>
      </c>
      <c r="C386" t="s">
        <v>21</v>
      </c>
      <c r="D386" t="s">
        <v>1722</v>
      </c>
      <c r="E386" s="15" t="s">
        <v>6310</v>
      </c>
      <c r="F386" t="s">
        <v>1859</v>
      </c>
      <c r="G386" t="s">
        <v>1823</v>
      </c>
      <c r="H386" t="s">
        <v>1822</v>
      </c>
      <c r="I386" t="s">
        <v>3116</v>
      </c>
      <c r="J386">
        <v>0</v>
      </c>
      <c r="K386"/>
      <c r="L386" t="s">
        <v>6311</v>
      </c>
      <c r="M386" t="s">
        <v>6312</v>
      </c>
    </row>
    <row r="387" spans="1:13" x14ac:dyDescent="0.25">
      <c r="A387">
        <v>828699</v>
      </c>
      <c r="B387" t="s">
        <v>6313</v>
      </c>
      <c r="C387" t="s">
        <v>78</v>
      </c>
      <c r="D387" t="s">
        <v>1722</v>
      </c>
      <c r="E387" s="15" t="s">
        <v>6314</v>
      </c>
      <c r="F387" t="s">
        <v>1771</v>
      </c>
      <c r="G387" t="s">
        <v>1721</v>
      </c>
      <c r="H387" t="s">
        <v>1720</v>
      </c>
      <c r="I387" t="s">
        <v>3116</v>
      </c>
      <c r="J387">
        <v>0</v>
      </c>
      <c r="K387"/>
      <c r="L387" t="s">
        <v>3630</v>
      </c>
      <c r="M387" t="s">
        <v>3118</v>
      </c>
    </row>
    <row r="388" spans="1:13" x14ac:dyDescent="0.25">
      <c r="A388">
        <v>1069</v>
      </c>
      <c r="B388" t="s">
        <v>3377</v>
      </c>
      <c r="C388" t="s">
        <v>211</v>
      </c>
      <c r="D388" t="s">
        <v>1722</v>
      </c>
      <c r="E388" s="15" t="s">
        <v>6315</v>
      </c>
      <c r="F388" t="s">
        <v>1759</v>
      </c>
      <c r="G388" t="s">
        <v>1760</v>
      </c>
      <c r="H388" t="s">
        <v>1753</v>
      </c>
      <c r="I388" t="s">
        <v>3116</v>
      </c>
      <c r="J388">
        <v>0</v>
      </c>
      <c r="K388"/>
      <c r="L388" t="s">
        <v>3117</v>
      </c>
      <c r="M388" t="s">
        <v>3118</v>
      </c>
    </row>
    <row r="389" spans="1:13" x14ac:dyDescent="0.25">
      <c r="A389">
        <v>855736</v>
      </c>
      <c r="B389" t="s">
        <v>744</v>
      </c>
      <c r="C389" t="s">
        <v>36</v>
      </c>
      <c r="D389" t="s">
        <v>1722</v>
      </c>
      <c r="E389" s="15" t="s">
        <v>6316</v>
      </c>
      <c r="F389" t="s">
        <v>1728</v>
      </c>
      <c r="G389" t="s">
        <v>1729</v>
      </c>
      <c r="H389" t="s">
        <v>1720</v>
      </c>
      <c r="I389" t="s">
        <v>3116</v>
      </c>
      <c r="J389">
        <v>0</v>
      </c>
      <c r="K389"/>
      <c r="L389" t="s">
        <v>6317</v>
      </c>
      <c r="M389" t="s">
        <v>6318</v>
      </c>
    </row>
    <row r="390" spans="1:13" x14ac:dyDescent="0.25">
      <c r="A390">
        <v>68135</v>
      </c>
      <c r="B390" t="s">
        <v>87</v>
      </c>
      <c r="C390" t="s">
        <v>41</v>
      </c>
      <c r="D390" t="s">
        <v>1722</v>
      </c>
      <c r="E390" s="15" t="s">
        <v>6319</v>
      </c>
      <c r="F390" t="s">
        <v>1817</v>
      </c>
      <c r="G390" t="s">
        <v>1816</v>
      </c>
      <c r="H390" t="s">
        <v>1725</v>
      </c>
      <c r="I390" t="s">
        <v>1816</v>
      </c>
      <c r="J390">
        <v>0</v>
      </c>
      <c r="K390"/>
      <c r="L390" t="s">
        <v>3117</v>
      </c>
      <c r="M390" t="s">
        <v>3118</v>
      </c>
    </row>
    <row r="391" spans="1:13" x14ac:dyDescent="0.25">
      <c r="A391">
        <v>1065</v>
      </c>
      <c r="B391" t="s">
        <v>3380</v>
      </c>
      <c r="C391" t="s">
        <v>52</v>
      </c>
      <c r="D391" t="s">
        <v>1722</v>
      </c>
      <c r="E391" s="15" t="s">
        <v>6320</v>
      </c>
      <c r="F391" t="s">
        <v>1735</v>
      </c>
      <c r="G391" t="s">
        <v>1721</v>
      </c>
      <c r="H391" t="s">
        <v>1720</v>
      </c>
      <c r="I391" t="s">
        <v>5686</v>
      </c>
      <c r="J391">
        <v>0</v>
      </c>
      <c r="K391"/>
      <c r="L391" t="s">
        <v>3117</v>
      </c>
      <c r="M391" t="s">
        <v>3118</v>
      </c>
    </row>
    <row r="392" spans="1:13" x14ac:dyDescent="0.25">
      <c r="A392">
        <v>843835</v>
      </c>
      <c r="B392" t="s">
        <v>6321</v>
      </c>
      <c r="C392" t="s">
        <v>43</v>
      </c>
      <c r="D392" t="s">
        <v>1722</v>
      </c>
      <c r="E392" s="15" t="s">
        <v>6322</v>
      </c>
      <c r="F392" t="s">
        <v>2161</v>
      </c>
      <c r="G392" t="s">
        <v>2162</v>
      </c>
      <c r="H392" t="s">
        <v>1753</v>
      </c>
      <c r="I392" t="s">
        <v>3116</v>
      </c>
      <c r="J392">
        <v>0</v>
      </c>
      <c r="K392"/>
      <c r="L392"/>
      <c r="M392" t="s">
        <v>3118</v>
      </c>
    </row>
    <row r="393" spans="1:13" x14ac:dyDescent="0.25">
      <c r="A393">
        <v>1076</v>
      </c>
      <c r="B393" t="s">
        <v>2327</v>
      </c>
      <c r="C393" t="s">
        <v>92</v>
      </c>
      <c r="D393" t="s">
        <v>1722</v>
      </c>
      <c r="E393" s="15" t="s">
        <v>6323</v>
      </c>
      <c r="F393" t="s">
        <v>1817</v>
      </c>
      <c r="G393" t="s">
        <v>1816</v>
      </c>
      <c r="H393" t="s">
        <v>1725</v>
      </c>
      <c r="I393" t="s">
        <v>1816</v>
      </c>
      <c r="J393">
        <v>0</v>
      </c>
      <c r="K393"/>
      <c r="L393" t="s">
        <v>6324</v>
      </c>
      <c r="M393" t="s">
        <v>3118</v>
      </c>
    </row>
    <row r="394" spans="1:13" x14ac:dyDescent="0.25">
      <c r="A394">
        <v>1085</v>
      </c>
      <c r="B394" t="s">
        <v>2328</v>
      </c>
      <c r="C394" t="s">
        <v>21</v>
      </c>
      <c r="D394" t="s">
        <v>1722</v>
      </c>
      <c r="E394" s="15" t="s">
        <v>6325</v>
      </c>
      <c r="F394" t="s">
        <v>1876</v>
      </c>
      <c r="G394" t="s">
        <v>1849</v>
      </c>
      <c r="H394" t="s">
        <v>1819</v>
      </c>
      <c r="I394" t="s">
        <v>3126</v>
      </c>
      <c r="J394">
        <v>0</v>
      </c>
      <c r="K394"/>
      <c r="L394" t="s">
        <v>6326</v>
      </c>
      <c r="M394" t="s">
        <v>3118</v>
      </c>
    </row>
    <row r="395" spans="1:13" x14ac:dyDescent="0.25">
      <c r="A395">
        <v>41827</v>
      </c>
      <c r="B395" t="s">
        <v>6327</v>
      </c>
      <c r="C395" t="s">
        <v>111</v>
      </c>
      <c r="D395" t="s">
        <v>1722</v>
      </c>
      <c r="E395" s="15" t="s">
        <v>6328</v>
      </c>
      <c r="F395" t="s">
        <v>1766</v>
      </c>
      <c r="G395" t="s">
        <v>1767</v>
      </c>
      <c r="H395" t="s">
        <v>1756</v>
      </c>
      <c r="I395" t="s">
        <v>3129</v>
      </c>
      <c r="J395">
        <v>0</v>
      </c>
      <c r="K395"/>
      <c r="L395"/>
      <c r="M395" t="s">
        <v>3118</v>
      </c>
    </row>
    <row r="396" spans="1:13" x14ac:dyDescent="0.25">
      <c r="A396">
        <v>840624</v>
      </c>
      <c r="B396" t="s">
        <v>6329</v>
      </c>
      <c r="C396" t="s">
        <v>252</v>
      </c>
      <c r="D396" t="s">
        <v>1722</v>
      </c>
      <c r="E396" s="15" t="s">
        <v>6330</v>
      </c>
      <c r="F396" t="s">
        <v>1766</v>
      </c>
      <c r="G396" t="s">
        <v>1767</v>
      </c>
      <c r="H396" t="s">
        <v>1756</v>
      </c>
      <c r="I396" t="s">
        <v>3129</v>
      </c>
      <c r="J396">
        <v>0</v>
      </c>
      <c r="K396"/>
      <c r="L396" t="s">
        <v>6331</v>
      </c>
      <c r="M396" t="s">
        <v>6332</v>
      </c>
    </row>
    <row r="397" spans="1:13" x14ac:dyDescent="0.25">
      <c r="A397">
        <v>859845</v>
      </c>
      <c r="B397" t="s">
        <v>6333</v>
      </c>
      <c r="C397" t="s">
        <v>27</v>
      </c>
      <c r="D397" t="s">
        <v>1722</v>
      </c>
      <c r="E397" s="15" t="s">
        <v>6334</v>
      </c>
      <c r="F397" t="s">
        <v>1836</v>
      </c>
      <c r="G397" t="s">
        <v>1837</v>
      </c>
      <c r="H397" t="s">
        <v>1725</v>
      </c>
      <c r="I397" t="s">
        <v>3116</v>
      </c>
      <c r="J397">
        <v>0</v>
      </c>
      <c r="K397"/>
      <c r="L397"/>
      <c r="M397" t="s">
        <v>3118</v>
      </c>
    </row>
    <row r="398" spans="1:13" x14ac:dyDescent="0.25">
      <c r="A398">
        <v>22726</v>
      </c>
      <c r="B398" t="s">
        <v>6335</v>
      </c>
      <c r="C398" t="s">
        <v>21</v>
      </c>
      <c r="D398" t="s">
        <v>1722</v>
      </c>
      <c r="E398" s="15" t="s">
        <v>6336</v>
      </c>
      <c r="F398" t="s">
        <v>1860</v>
      </c>
      <c r="G398" t="s">
        <v>1816</v>
      </c>
      <c r="H398" t="s">
        <v>1725</v>
      </c>
      <c r="I398" t="s">
        <v>5644</v>
      </c>
      <c r="J398">
        <v>0</v>
      </c>
      <c r="K398"/>
      <c r="L398" t="s">
        <v>6337</v>
      </c>
      <c r="M398" t="s">
        <v>3118</v>
      </c>
    </row>
    <row r="399" spans="1:13" x14ac:dyDescent="0.25">
      <c r="A399">
        <v>1087</v>
      </c>
      <c r="B399" t="s">
        <v>89</v>
      </c>
      <c r="C399" t="s">
        <v>27</v>
      </c>
      <c r="D399" t="s">
        <v>1722</v>
      </c>
      <c r="E399" s="15" t="s">
        <v>6338</v>
      </c>
      <c r="F399" t="s">
        <v>1817</v>
      </c>
      <c r="G399" t="s">
        <v>1816</v>
      </c>
      <c r="H399" t="s">
        <v>1725</v>
      </c>
      <c r="I399" t="s">
        <v>1816</v>
      </c>
      <c r="J399">
        <v>0</v>
      </c>
      <c r="K399"/>
      <c r="L399" t="s">
        <v>3117</v>
      </c>
      <c r="M399" t="s">
        <v>3118</v>
      </c>
    </row>
    <row r="400" spans="1:13" x14ac:dyDescent="0.25">
      <c r="A400">
        <v>853158</v>
      </c>
      <c r="B400" t="s">
        <v>6339</v>
      </c>
      <c r="C400" t="s">
        <v>27</v>
      </c>
      <c r="D400" t="s">
        <v>1722</v>
      </c>
      <c r="E400" s="15" t="s">
        <v>6340</v>
      </c>
      <c r="F400" t="s">
        <v>1817</v>
      </c>
      <c r="G400" t="s">
        <v>1816</v>
      </c>
      <c r="H400" t="s">
        <v>1725</v>
      </c>
      <c r="I400" t="s">
        <v>1816</v>
      </c>
      <c r="J400">
        <v>0</v>
      </c>
      <c r="K400"/>
      <c r="L400"/>
      <c r="M400" t="s">
        <v>3118</v>
      </c>
    </row>
    <row r="401" spans="1:13" x14ac:dyDescent="0.25">
      <c r="A401">
        <v>1062</v>
      </c>
      <c r="B401" t="s">
        <v>6341</v>
      </c>
      <c r="C401" t="s">
        <v>39</v>
      </c>
      <c r="D401" t="s">
        <v>1722</v>
      </c>
      <c r="E401" s="15" t="s">
        <v>6342</v>
      </c>
      <c r="F401" t="s">
        <v>1962</v>
      </c>
      <c r="G401" t="s">
        <v>1837</v>
      </c>
      <c r="H401" t="s">
        <v>1725</v>
      </c>
      <c r="I401" t="s">
        <v>3116</v>
      </c>
      <c r="J401">
        <v>0</v>
      </c>
      <c r="K401"/>
      <c r="L401" t="s">
        <v>5162</v>
      </c>
      <c r="M401" t="s">
        <v>3118</v>
      </c>
    </row>
    <row r="402" spans="1:13" x14ac:dyDescent="0.25">
      <c r="A402">
        <v>851208</v>
      </c>
      <c r="B402" t="s">
        <v>6343</v>
      </c>
      <c r="C402" t="s">
        <v>21</v>
      </c>
      <c r="D402" t="s">
        <v>1722</v>
      </c>
      <c r="E402" s="15" t="s">
        <v>6344</v>
      </c>
      <c r="F402" t="s">
        <v>1893</v>
      </c>
      <c r="G402" t="s">
        <v>1852</v>
      </c>
      <c r="H402" t="s">
        <v>1720</v>
      </c>
      <c r="I402" t="s">
        <v>3116</v>
      </c>
      <c r="J402">
        <v>0</v>
      </c>
      <c r="K402"/>
      <c r="L402"/>
      <c r="M402" t="s">
        <v>3118</v>
      </c>
    </row>
    <row r="403" spans="1:13" x14ac:dyDescent="0.25">
      <c r="A403">
        <v>1051</v>
      </c>
      <c r="B403" t="s">
        <v>90</v>
      </c>
      <c r="C403" t="s">
        <v>59</v>
      </c>
      <c r="D403" t="s">
        <v>1722</v>
      </c>
      <c r="E403" s="15" t="s">
        <v>6345</v>
      </c>
      <c r="F403" t="s">
        <v>1759</v>
      </c>
      <c r="G403" t="s">
        <v>1760</v>
      </c>
      <c r="H403" t="s">
        <v>1753</v>
      </c>
      <c r="I403" t="s">
        <v>3116</v>
      </c>
      <c r="J403">
        <v>0</v>
      </c>
      <c r="K403"/>
      <c r="L403" t="s">
        <v>3382</v>
      </c>
      <c r="M403" t="s">
        <v>3118</v>
      </c>
    </row>
    <row r="404" spans="1:13" x14ac:dyDescent="0.25">
      <c r="A404">
        <v>853650</v>
      </c>
      <c r="B404" t="s">
        <v>6346</v>
      </c>
      <c r="C404" t="s">
        <v>43</v>
      </c>
      <c r="D404" t="s">
        <v>1722</v>
      </c>
      <c r="E404" s="15" t="s">
        <v>6347</v>
      </c>
      <c r="F404" t="s">
        <v>1995</v>
      </c>
      <c r="G404" t="s">
        <v>1765</v>
      </c>
      <c r="H404" t="s">
        <v>1764</v>
      </c>
      <c r="I404" t="s">
        <v>1765</v>
      </c>
      <c r="J404">
        <v>0</v>
      </c>
      <c r="K404"/>
      <c r="L404" t="s">
        <v>3157</v>
      </c>
      <c r="M404" t="s">
        <v>3118</v>
      </c>
    </row>
    <row r="405" spans="1:13" x14ac:dyDescent="0.25">
      <c r="A405">
        <v>31290</v>
      </c>
      <c r="B405" t="s">
        <v>91</v>
      </c>
      <c r="C405" t="s">
        <v>92</v>
      </c>
      <c r="D405" t="s">
        <v>1722</v>
      </c>
      <c r="E405" s="15" t="s">
        <v>6348</v>
      </c>
      <c r="F405" t="s">
        <v>1910</v>
      </c>
      <c r="G405" t="s">
        <v>1765</v>
      </c>
      <c r="H405" t="s">
        <v>1764</v>
      </c>
      <c r="I405" t="s">
        <v>3116</v>
      </c>
      <c r="J405">
        <v>0</v>
      </c>
      <c r="K405"/>
      <c r="L405" t="s">
        <v>5524</v>
      </c>
      <c r="M405" t="s">
        <v>3118</v>
      </c>
    </row>
    <row r="406" spans="1:13" x14ac:dyDescent="0.25">
      <c r="A406">
        <v>1104</v>
      </c>
      <c r="B406" t="s">
        <v>745</v>
      </c>
      <c r="C406" t="s">
        <v>21</v>
      </c>
      <c r="D406" t="s">
        <v>1722</v>
      </c>
      <c r="E406" s="15" t="s">
        <v>6349</v>
      </c>
      <c r="F406" t="s">
        <v>1759</v>
      </c>
      <c r="G406" t="s">
        <v>1760</v>
      </c>
      <c r="H406" t="s">
        <v>1753</v>
      </c>
      <c r="I406" t="s">
        <v>3116</v>
      </c>
      <c r="J406">
        <v>0</v>
      </c>
      <c r="K406"/>
      <c r="L406" t="s">
        <v>5524</v>
      </c>
      <c r="M406" t="s">
        <v>3118</v>
      </c>
    </row>
    <row r="407" spans="1:13" x14ac:dyDescent="0.25">
      <c r="A407">
        <v>1106</v>
      </c>
      <c r="B407" t="s">
        <v>93</v>
      </c>
      <c r="C407" t="s">
        <v>78</v>
      </c>
      <c r="D407" t="s">
        <v>1722</v>
      </c>
      <c r="E407" s="15" t="s">
        <v>6350</v>
      </c>
      <c r="F407" t="s">
        <v>1870</v>
      </c>
      <c r="G407" t="s">
        <v>1721</v>
      </c>
      <c r="H407" t="s">
        <v>1720</v>
      </c>
      <c r="I407" t="s">
        <v>3116</v>
      </c>
      <c r="J407">
        <v>0</v>
      </c>
      <c r="K407"/>
      <c r="L407" t="s">
        <v>3392</v>
      </c>
      <c r="M407" t="s">
        <v>3118</v>
      </c>
    </row>
    <row r="408" spans="1:13" x14ac:dyDescent="0.25">
      <c r="A408">
        <v>31951</v>
      </c>
      <c r="B408" t="s">
        <v>3383</v>
      </c>
      <c r="C408" t="s">
        <v>415</v>
      </c>
      <c r="D408" t="s">
        <v>1722</v>
      </c>
      <c r="E408" s="15" t="s">
        <v>6351</v>
      </c>
      <c r="F408" t="s">
        <v>1771</v>
      </c>
      <c r="G408" t="s">
        <v>1721</v>
      </c>
      <c r="H408" t="s">
        <v>1720</v>
      </c>
      <c r="I408" t="s">
        <v>3116</v>
      </c>
      <c r="J408">
        <v>0</v>
      </c>
      <c r="K408"/>
      <c r="L408" t="s">
        <v>6352</v>
      </c>
      <c r="M408" t="s">
        <v>6353</v>
      </c>
    </row>
    <row r="409" spans="1:13" x14ac:dyDescent="0.25">
      <c r="A409">
        <v>1113</v>
      </c>
      <c r="B409" t="s">
        <v>746</v>
      </c>
      <c r="C409" t="s">
        <v>27</v>
      </c>
      <c r="D409" t="s">
        <v>1722</v>
      </c>
      <c r="E409" s="15" t="s">
        <v>6354</v>
      </c>
      <c r="F409" t="s">
        <v>1784</v>
      </c>
      <c r="G409" t="s">
        <v>1785</v>
      </c>
      <c r="H409" t="s">
        <v>1725</v>
      </c>
      <c r="I409" t="s">
        <v>3116</v>
      </c>
      <c r="J409">
        <v>0</v>
      </c>
      <c r="K409"/>
      <c r="L409" t="s">
        <v>6355</v>
      </c>
      <c r="M409" t="s">
        <v>6356</v>
      </c>
    </row>
    <row r="410" spans="1:13" x14ac:dyDescent="0.25">
      <c r="A410">
        <v>846709</v>
      </c>
      <c r="B410" t="s">
        <v>3011</v>
      </c>
      <c r="C410" t="s">
        <v>92</v>
      </c>
      <c r="D410" t="s">
        <v>1722</v>
      </c>
      <c r="E410" s="15" t="s">
        <v>6357</v>
      </c>
      <c r="F410" t="s">
        <v>1728</v>
      </c>
      <c r="G410" t="s">
        <v>1729</v>
      </c>
      <c r="H410" t="s">
        <v>1720</v>
      </c>
      <c r="I410" t="s">
        <v>3116</v>
      </c>
      <c r="J410">
        <v>0</v>
      </c>
      <c r="K410"/>
      <c r="L410" t="s">
        <v>6358</v>
      </c>
      <c r="M410" t="s">
        <v>6359</v>
      </c>
    </row>
    <row r="411" spans="1:13" x14ac:dyDescent="0.25">
      <c r="A411">
        <v>1115</v>
      </c>
      <c r="B411" t="s">
        <v>2291</v>
      </c>
      <c r="C411" t="s">
        <v>148</v>
      </c>
      <c r="D411" t="s">
        <v>1722</v>
      </c>
      <c r="E411" s="15" t="s">
        <v>6360</v>
      </c>
      <c r="F411" t="s">
        <v>1824</v>
      </c>
      <c r="G411" t="s">
        <v>1825</v>
      </c>
      <c r="H411" t="s">
        <v>1725</v>
      </c>
      <c r="I411" t="s">
        <v>3116</v>
      </c>
      <c r="J411">
        <v>0</v>
      </c>
      <c r="K411"/>
      <c r="L411" t="s">
        <v>3117</v>
      </c>
      <c r="M411" t="s">
        <v>3118</v>
      </c>
    </row>
    <row r="412" spans="1:13" x14ac:dyDescent="0.25">
      <c r="A412">
        <v>1124</v>
      </c>
      <c r="B412" t="s">
        <v>3387</v>
      </c>
      <c r="C412" t="s">
        <v>43</v>
      </c>
      <c r="D412" t="s">
        <v>1722</v>
      </c>
      <c r="E412" s="15" t="s">
        <v>6361</v>
      </c>
      <c r="F412" t="s">
        <v>1784</v>
      </c>
      <c r="G412" t="s">
        <v>1785</v>
      </c>
      <c r="H412" t="s">
        <v>1725</v>
      </c>
      <c r="I412" t="s">
        <v>3116</v>
      </c>
      <c r="J412">
        <v>0</v>
      </c>
      <c r="K412"/>
      <c r="L412" t="s">
        <v>3157</v>
      </c>
      <c r="M412" t="s">
        <v>3118</v>
      </c>
    </row>
    <row r="413" spans="1:13" x14ac:dyDescent="0.25">
      <c r="A413">
        <v>863081</v>
      </c>
      <c r="B413" t="s">
        <v>6362</v>
      </c>
      <c r="C413" t="s">
        <v>36</v>
      </c>
      <c r="D413" t="s">
        <v>1722</v>
      </c>
      <c r="E413" s="15" t="s">
        <v>6363</v>
      </c>
      <c r="F413" t="s">
        <v>1784</v>
      </c>
      <c r="G413" t="s">
        <v>1785</v>
      </c>
      <c r="H413" t="s">
        <v>1725</v>
      </c>
      <c r="I413" t="s">
        <v>3116</v>
      </c>
      <c r="J413">
        <v>0</v>
      </c>
      <c r="K413"/>
      <c r="L413" t="s">
        <v>3157</v>
      </c>
      <c r="M413" t="s">
        <v>3118</v>
      </c>
    </row>
    <row r="414" spans="1:13" x14ac:dyDescent="0.25">
      <c r="A414">
        <v>856799</v>
      </c>
      <c r="B414" t="s">
        <v>747</v>
      </c>
      <c r="C414" t="s">
        <v>92</v>
      </c>
      <c r="D414" t="s">
        <v>1722</v>
      </c>
      <c r="E414" s="15" t="s">
        <v>6364</v>
      </c>
      <c r="F414" t="s">
        <v>5719</v>
      </c>
      <c r="G414" t="s">
        <v>1834</v>
      </c>
      <c r="H414" t="s">
        <v>1833</v>
      </c>
      <c r="I414" t="s">
        <v>3116</v>
      </c>
      <c r="J414">
        <v>0</v>
      </c>
      <c r="K414"/>
      <c r="L414" t="s">
        <v>3122</v>
      </c>
      <c r="M414" t="s">
        <v>3118</v>
      </c>
    </row>
    <row r="415" spans="1:13" x14ac:dyDescent="0.25">
      <c r="A415">
        <v>852887</v>
      </c>
      <c r="B415" t="s">
        <v>6365</v>
      </c>
      <c r="C415" t="s">
        <v>92</v>
      </c>
      <c r="D415" t="s">
        <v>1722</v>
      </c>
      <c r="E415" s="15" t="s">
        <v>6366</v>
      </c>
      <c r="F415" t="s">
        <v>1846</v>
      </c>
      <c r="G415" t="s">
        <v>1726</v>
      </c>
      <c r="H415" t="s">
        <v>1725</v>
      </c>
      <c r="I415" t="s">
        <v>3116</v>
      </c>
      <c r="J415">
        <v>0</v>
      </c>
      <c r="K415"/>
      <c r="L415" t="s">
        <v>6367</v>
      </c>
      <c r="M415" t="s">
        <v>6368</v>
      </c>
    </row>
    <row r="416" spans="1:13" x14ac:dyDescent="0.25">
      <c r="A416">
        <v>1134</v>
      </c>
      <c r="B416" t="s">
        <v>1568</v>
      </c>
      <c r="C416" t="s">
        <v>92</v>
      </c>
      <c r="D416" t="s">
        <v>1722</v>
      </c>
      <c r="E416" s="15" t="s">
        <v>6369</v>
      </c>
      <c r="F416" t="s">
        <v>5611</v>
      </c>
      <c r="G416" t="s">
        <v>1913</v>
      </c>
      <c r="H416" t="s">
        <v>1764</v>
      </c>
      <c r="I416" t="s">
        <v>3116</v>
      </c>
      <c r="J416">
        <v>0</v>
      </c>
      <c r="K416"/>
      <c r="L416" t="s">
        <v>6370</v>
      </c>
      <c r="M416" t="s">
        <v>3118</v>
      </c>
    </row>
    <row r="417" spans="1:13" x14ac:dyDescent="0.25">
      <c r="A417">
        <v>832006</v>
      </c>
      <c r="B417" t="s">
        <v>2885</v>
      </c>
      <c r="C417" t="s">
        <v>27</v>
      </c>
      <c r="D417" t="s">
        <v>1722</v>
      </c>
      <c r="E417" s="15" t="s">
        <v>6371</v>
      </c>
      <c r="F417" t="s">
        <v>1728</v>
      </c>
      <c r="G417" t="s">
        <v>1729</v>
      </c>
      <c r="H417" t="s">
        <v>1720</v>
      </c>
      <c r="I417" t="s">
        <v>3116</v>
      </c>
      <c r="J417">
        <v>0</v>
      </c>
      <c r="K417"/>
      <c r="L417" t="s">
        <v>5941</v>
      </c>
      <c r="M417" t="s">
        <v>3118</v>
      </c>
    </row>
    <row r="418" spans="1:13" x14ac:dyDescent="0.25">
      <c r="A418">
        <v>831040</v>
      </c>
      <c r="B418" t="s">
        <v>6372</v>
      </c>
      <c r="C418" t="s">
        <v>21</v>
      </c>
      <c r="D418" t="s">
        <v>1722</v>
      </c>
      <c r="E418" s="15" t="s">
        <v>6373</v>
      </c>
      <c r="F418" t="s">
        <v>2118</v>
      </c>
      <c r="G418" t="s">
        <v>1828</v>
      </c>
      <c r="H418" t="s">
        <v>1827</v>
      </c>
      <c r="I418" t="s">
        <v>3131</v>
      </c>
      <c r="J418">
        <v>0</v>
      </c>
      <c r="K418"/>
      <c r="L418" t="s">
        <v>4831</v>
      </c>
      <c r="M418" t="s">
        <v>3118</v>
      </c>
    </row>
    <row r="419" spans="1:13" x14ac:dyDescent="0.25">
      <c r="A419">
        <v>1144</v>
      </c>
      <c r="B419" t="s">
        <v>3389</v>
      </c>
      <c r="C419" t="s">
        <v>52</v>
      </c>
      <c r="D419" t="s">
        <v>1722</v>
      </c>
      <c r="E419" s="15" t="s">
        <v>6374</v>
      </c>
      <c r="F419" t="s">
        <v>1749</v>
      </c>
      <c r="G419" t="s">
        <v>1746</v>
      </c>
      <c r="H419" t="s">
        <v>1720</v>
      </c>
      <c r="I419" t="s">
        <v>5686</v>
      </c>
      <c r="J419">
        <v>0</v>
      </c>
      <c r="K419"/>
      <c r="L419" t="s">
        <v>6375</v>
      </c>
      <c r="M419" t="s">
        <v>6376</v>
      </c>
    </row>
    <row r="420" spans="1:13" x14ac:dyDescent="0.25">
      <c r="A420">
        <v>845970</v>
      </c>
      <c r="B420" t="s">
        <v>6377</v>
      </c>
      <c r="C420" t="s">
        <v>252</v>
      </c>
      <c r="D420" t="s">
        <v>1722</v>
      </c>
      <c r="E420" s="15" t="s">
        <v>6378</v>
      </c>
      <c r="F420" t="s">
        <v>1832</v>
      </c>
      <c r="G420" t="s">
        <v>1834</v>
      </c>
      <c r="H420" t="s">
        <v>1833</v>
      </c>
      <c r="I420" t="s">
        <v>3116</v>
      </c>
      <c r="J420">
        <v>0</v>
      </c>
      <c r="K420"/>
      <c r="L420" t="s">
        <v>6379</v>
      </c>
      <c r="M420" t="s">
        <v>3118</v>
      </c>
    </row>
    <row r="421" spans="1:13" x14ac:dyDescent="0.25">
      <c r="A421">
        <v>47294</v>
      </c>
      <c r="B421" t="s">
        <v>748</v>
      </c>
      <c r="C421" t="s">
        <v>172</v>
      </c>
      <c r="D421" t="s">
        <v>1722</v>
      </c>
      <c r="E421" s="15" t="s">
        <v>6380</v>
      </c>
      <c r="F421" t="s">
        <v>1921</v>
      </c>
      <c r="G421" t="s">
        <v>1721</v>
      </c>
      <c r="H421" t="s">
        <v>1720</v>
      </c>
      <c r="I421" t="s">
        <v>5686</v>
      </c>
      <c r="J421">
        <v>0</v>
      </c>
      <c r="K421"/>
      <c r="L421" t="s">
        <v>3842</v>
      </c>
      <c r="M421" t="s">
        <v>3118</v>
      </c>
    </row>
    <row r="422" spans="1:13" x14ac:dyDescent="0.25">
      <c r="A422">
        <v>1146</v>
      </c>
      <c r="B422" t="s">
        <v>6381</v>
      </c>
      <c r="C422" t="s">
        <v>27</v>
      </c>
      <c r="D422" t="s">
        <v>1722</v>
      </c>
      <c r="E422" s="15" t="s">
        <v>6382</v>
      </c>
      <c r="F422" t="s">
        <v>1813</v>
      </c>
      <c r="G422" t="s">
        <v>1814</v>
      </c>
      <c r="H422" t="s">
        <v>1764</v>
      </c>
      <c r="I422" t="s">
        <v>3116</v>
      </c>
      <c r="J422">
        <v>0</v>
      </c>
      <c r="K422"/>
      <c r="L422" t="s">
        <v>3417</v>
      </c>
      <c r="M422" t="s">
        <v>3118</v>
      </c>
    </row>
    <row r="423" spans="1:13" x14ac:dyDescent="0.25">
      <c r="A423">
        <v>852534</v>
      </c>
      <c r="B423" t="s">
        <v>3058</v>
      </c>
      <c r="C423" t="s">
        <v>84</v>
      </c>
      <c r="D423" t="s">
        <v>1722</v>
      </c>
      <c r="E423" s="15" t="s">
        <v>6383</v>
      </c>
      <c r="F423" t="s">
        <v>1737</v>
      </c>
      <c r="G423" t="s">
        <v>1721</v>
      </c>
      <c r="H423" t="s">
        <v>1720</v>
      </c>
      <c r="I423" t="s">
        <v>3116</v>
      </c>
      <c r="J423">
        <v>0</v>
      </c>
      <c r="K423"/>
      <c r="L423" t="s">
        <v>3144</v>
      </c>
      <c r="M423" t="s">
        <v>3118</v>
      </c>
    </row>
    <row r="424" spans="1:13" x14ac:dyDescent="0.25">
      <c r="A424">
        <v>1149</v>
      </c>
      <c r="B424" t="s">
        <v>2290</v>
      </c>
      <c r="C424" t="s">
        <v>39</v>
      </c>
      <c r="D424" t="s">
        <v>1722</v>
      </c>
      <c r="E424" s="15" t="s">
        <v>6384</v>
      </c>
      <c r="F424" t="s">
        <v>5641</v>
      </c>
      <c r="G424" t="s">
        <v>1825</v>
      </c>
      <c r="H424" t="s">
        <v>1725</v>
      </c>
      <c r="I424" t="s">
        <v>3116</v>
      </c>
      <c r="J424">
        <v>0</v>
      </c>
      <c r="K424"/>
      <c r="L424" t="s">
        <v>3117</v>
      </c>
      <c r="M424" t="s">
        <v>3118</v>
      </c>
    </row>
    <row r="425" spans="1:13" x14ac:dyDescent="0.25">
      <c r="A425">
        <v>814</v>
      </c>
      <c r="B425" t="s">
        <v>1569</v>
      </c>
      <c r="C425" t="s">
        <v>36</v>
      </c>
      <c r="D425" t="s">
        <v>1722</v>
      </c>
      <c r="E425" s="15" t="s">
        <v>6385</v>
      </c>
      <c r="F425" t="s">
        <v>6198</v>
      </c>
      <c r="G425" t="s">
        <v>1785</v>
      </c>
      <c r="H425" t="s">
        <v>1725</v>
      </c>
      <c r="I425" t="s">
        <v>3116</v>
      </c>
      <c r="J425">
        <v>0</v>
      </c>
      <c r="K425"/>
      <c r="L425" t="s">
        <v>6386</v>
      </c>
      <c r="M425" t="s">
        <v>6387</v>
      </c>
    </row>
    <row r="426" spans="1:13" x14ac:dyDescent="0.25">
      <c r="A426">
        <v>61170</v>
      </c>
      <c r="B426" t="s">
        <v>6388</v>
      </c>
      <c r="C426" t="s">
        <v>109</v>
      </c>
      <c r="D426" t="s">
        <v>1722</v>
      </c>
      <c r="E426" s="15" t="s">
        <v>6389</v>
      </c>
      <c r="F426" t="s">
        <v>1784</v>
      </c>
      <c r="G426" t="s">
        <v>1785</v>
      </c>
      <c r="H426" t="s">
        <v>1725</v>
      </c>
      <c r="I426" t="s">
        <v>3116</v>
      </c>
      <c r="J426">
        <v>0</v>
      </c>
      <c r="K426"/>
      <c r="L426" t="s">
        <v>3464</v>
      </c>
      <c r="M426" t="s">
        <v>3118</v>
      </c>
    </row>
    <row r="427" spans="1:13" x14ac:dyDescent="0.25">
      <c r="A427">
        <v>1152</v>
      </c>
      <c r="B427" t="s">
        <v>6390</v>
      </c>
      <c r="C427" t="s">
        <v>56</v>
      </c>
      <c r="D427" t="s">
        <v>1722</v>
      </c>
      <c r="E427" s="15" t="s">
        <v>6391</v>
      </c>
      <c r="F427" t="s">
        <v>1749</v>
      </c>
      <c r="G427" t="s">
        <v>1746</v>
      </c>
      <c r="H427" t="s">
        <v>1720</v>
      </c>
      <c r="I427" t="s">
        <v>5686</v>
      </c>
      <c r="J427">
        <v>0</v>
      </c>
      <c r="K427"/>
      <c r="L427" t="s">
        <v>3245</v>
      </c>
      <c r="M427" t="s">
        <v>3118</v>
      </c>
    </row>
    <row r="428" spans="1:13" x14ac:dyDescent="0.25">
      <c r="A428">
        <v>51611</v>
      </c>
      <c r="B428" t="s">
        <v>6392</v>
      </c>
      <c r="C428" t="s">
        <v>59</v>
      </c>
      <c r="D428" t="s">
        <v>1722</v>
      </c>
      <c r="E428" s="15" t="s">
        <v>6393</v>
      </c>
      <c r="F428" t="s">
        <v>1780</v>
      </c>
      <c r="G428" t="s">
        <v>1746</v>
      </c>
      <c r="H428" t="s">
        <v>1720</v>
      </c>
      <c r="I428" t="s">
        <v>3348</v>
      </c>
      <c r="J428">
        <v>0</v>
      </c>
      <c r="K428"/>
      <c r="L428" t="s">
        <v>3216</v>
      </c>
      <c r="M428" t="s">
        <v>3118</v>
      </c>
    </row>
    <row r="429" spans="1:13" x14ac:dyDescent="0.25">
      <c r="A429">
        <v>50119</v>
      </c>
      <c r="B429" t="s">
        <v>6394</v>
      </c>
      <c r="C429" t="s">
        <v>211</v>
      </c>
      <c r="D429" t="s">
        <v>1722</v>
      </c>
      <c r="E429" s="15" t="s">
        <v>6395</v>
      </c>
      <c r="F429" t="s">
        <v>1912</v>
      </c>
      <c r="G429" t="s">
        <v>1913</v>
      </c>
      <c r="H429" t="s">
        <v>1764</v>
      </c>
      <c r="I429" t="s">
        <v>5644</v>
      </c>
      <c r="J429">
        <v>0</v>
      </c>
      <c r="K429"/>
      <c r="L429" t="s">
        <v>5815</v>
      </c>
      <c r="M429" t="s">
        <v>3118</v>
      </c>
    </row>
    <row r="430" spans="1:13" x14ac:dyDescent="0.25">
      <c r="A430">
        <v>854720</v>
      </c>
      <c r="B430" t="s">
        <v>6396</v>
      </c>
      <c r="C430" t="s">
        <v>1286</v>
      </c>
      <c r="D430" t="s">
        <v>1722</v>
      </c>
      <c r="E430" s="15" t="s">
        <v>6397</v>
      </c>
      <c r="F430" t="s">
        <v>1742</v>
      </c>
      <c r="G430" t="s">
        <v>1743</v>
      </c>
      <c r="H430" t="s">
        <v>1720</v>
      </c>
      <c r="I430" t="s">
        <v>3351</v>
      </c>
      <c r="J430">
        <v>0</v>
      </c>
      <c r="K430"/>
      <c r="L430" t="s">
        <v>6398</v>
      </c>
      <c r="M430" t="s">
        <v>6399</v>
      </c>
    </row>
    <row r="431" spans="1:13" x14ac:dyDescent="0.25">
      <c r="A431">
        <v>1158</v>
      </c>
      <c r="B431" t="s">
        <v>605</v>
      </c>
      <c r="C431" t="s">
        <v>78</v>
      </c>
      <c r="D431" t="s">
        <v>1722</v>
      </c>
      <c r="E431" s="15" t="s">
        <v>6400</v>
      </c>
      <c r="F431" t="s">
        <v>1771</v>
      </c>
      <c r="G431" t="s">
        <v>1721</v>
      </c>
      <c r="H431" t="s">
        <v>1720</v>
      </c>
      <c r="I431" t="s">
        <v>3116</v>
      </c>
      <c r="J431">
        <v>0</v>
      </c>
      <c r="K431"/>
      <c r="L431" t="s">
        <v>3370</v>
      </c>
      <c r="M431" t="s">
        <v>3118</v>
      </c>
    </row>
    <row r="432" spans="1:13" x14ac:dyDescent="0.25">
      <c r="A432">
        <v>44321</v>
      </c>
      <c r="B432" t="s">
        <v>3393</v>
      </c>
      <c r="C432" t="s">
        <v>39</v>
      </c>
      <c r="D432" t="s">
        <v>1722</v>
      </c>
      <c r="E432" s="15" t="s">
        <v>6401</v>
      </c>
      <c r="F432" t="s">
        <v>1986</v>
      </c>
      <c r="G432" t="s">
        <v>1987</v>
      </c>
      <c r="H432" t="s">
        <v>1822</v>
      </c>
      <c r="I432" t="s">
        <v>3116</v>
      </c>
      <c r="J432">
        <v>0</v>
      </c>
      <c r="K432"/>
      <c r="L432" t="s">
        <v>3412</v>
      </c>
      <c r="M432" t="s">
        <v>3118</v>
      </c>
    </row>
    <row r="433" spans="1:13" x14ac:dyDescent="0.25">
      <c r="A433">
        <v>856125</v>
      </c>
      <c r="B433" t="s">
        <v>6402</v>
      </c>
      <c r="C433" t="s">
        <v>39</v>
      </c>
      <c r="D433" t="s">
        <v>1722</v>
      </c>
      <c r="E433" s="15" t="s">
        <v>6403</v>
      </c>
      <c r="F433" t="s">
        <v>1908</v>
      </c>
      <c r="G433" t="s">
        <v>1909</v>
      </c>
      <c r="H433" t="s">
        <v>1725</v>
      </c>
      <c r="I433" t="s">
        <v>3116</v>
      </c>
      <c r="J433">
        <v>0</v>
      </c>
      <c r="K433"/>
      <c r="L433"/>
      <c r="M433" t="s">
        <v>3118</v>
      </c>
    </row>
    <row r="434" spans="1:13" x14ac:dyDescent="0.25">
      <c r="A434">
        <v>850124</v>
      </c>
      <c r="B434" t="s">
        <v>6404</v>
      </c>
      <c r="C434" t="s">
        <v>84</v>
      </c>
      <c r="D434" t="s">
        <v>1722</v>
      </c>
      <c r="E434" s="15" t="s">
        <v>6405</v>
      </c>
      <c r="F434" t="s">
        <v>1728</v>
      </c>
      <c r="G434" t="s">
        <v>1729</v>
      </c>
      <c r="H434" t="s">
        <v>1720</v>
      </c>
      <c r="I434" t="s">
        <v>3116</v>
      </c>
      <c r="J434">
        <v>0</v>
      </c>
      <c r="K434"/>
      <c r="L434" t="s">
        <v>3151</v>
      </c>
      <c r="M434" t="s">
        <v>3118</v>
      </c>
    </row>
    <row r="435" spans="1:13" x14ac:dyDescent="0.25">
      <c r="A435">
        <v>1177</v>
      </c>
      <c r="B435" t="s">
        <v>94</v>
      </c>
      <c r="C435" t="s">
        <v>31</v>
      </c>
      <c r="D435" t="s">
        <v>1722</v>
      </c>
      <c r="E435" s="15" t="s">
        <v>6406</v>
      </c>
      <c r="F435" t="s">
        <v>4016</v>
      </c>
      <c r="G435" t="s">
        <v>1783</v>
      </c>
      <c r="H435" t="s">
        <v>1782</v>
      </c>
      <c r="I435" t="s">
        <v>3142</v>
      </c>
      <c r="J435">
        <v>0</v>
      </c>
      <c r="K435"/>
      <c r="L435" t="s">
        <v>3132</v>
      </c>
      <c r="M435" t="s">
        <v>3118</v>
      </c>
    </row>
    <row r="436" spans="1:13" x14ac:dyDescent="0.25">
      <c r="A436">
        <v>17397</v>
      </c>
      <c r="B436" t="s">
        <v>6407</v>
      </c>
      <c r="C436" t="s">
        <v>48</v>
      </c>
      <c r="D436" t="s">
        <v>1722</v>
      </c>
      <c r="E436" s="15" t="s">
        <v>6408</v>
      </c>
      <c r="F436" t="s">
        <v>1829</v>
      </c>
      <c r="G436" t="s">
        <v>1814</v>
      </c>
      <c r="H436" t="s">
        <v>1764</v>
      </c>
      <c r="I436" t="s">
        <v>3131</v>
      </c>
      <c r="J436">
        <v>0</v>
      </c>
      <c r="K436"/>
      <c r="L436" t="s">
        <v>3320</v>
      </c>
      <c r="M436" t="s">
        <v>3118</v>
      </c>
    </row>
    <row r="437" spans="1:13" x14ac:dyDescent="0.25">
      <c r="A437">
        <v>1182</v>
      </c>
      <c r="B437" t="s">
        <v>6409</v>
      </c>
      <c r="C437" t="s">
        <v>148</v>
      </c>
      <c r="D437" t="s">
        <v>1722</v>
      </c>
      <c r="E437" s="15" t="s">
        <v>6410</v>
      </c>
      <c r="F437" t="s">
        <v>1818</v>
      </c>
      <c r="G437" t="s">
        <v>1820</v>
      </c>
      <c r="H437" t="s">
        <v>1819</v>
      </c>
      <c r="I437" t="s">
        <v>3340</v>
      </c>
      <c r="J437">
        <v>0</v>
      </c>
      <c r="K437"/>
      <c r="L437" t="s">
        <v>3117</v>
      </c>
      <c r="M437" t="s">
        <v>3118</v>
      </c>
    </row>
    <row r="438" spans="1:13" x14ac:dyDescent="0.25">
      <c r="A438">
        <v>1187</v>
      </c>
      <c r="B438" t="s">
        <v>606</v>
      </c>
      <c r="C438" t="s">
        <v>48</v>
      </c>
      <c r="D438" t="s">
        <v>1722</v>
      </c>
      <c r="E438" s="15" t="s">
        <v>6411</v>
      </c>
      <c r="F438" t="s">
        <v>1815</v>
      </c>
      <c r="G438" t="s">
        <v>1816</v>
      </c>
      <c r="H438" t="s">
        <v>1725</v>
      </c>
      <c r="I438" t="s">
        <v>1816</v>
      </c>
      <c r="J438">
        <v>0</v>
      </c>
      <c r="K438"/>
      <c r="L438" t="s">
        <v>6412</v>
      </c>
      <c r="M438" t="s">
        <v>6413</v>
      </c>
    </row>
    <row r="439" spans="1:13" x14ac:dyDescent="0.25">
      <c r="A439">
        <v>57626</v>
      </c>
      <c r="B439" t="s">
        <v>95</v>
      </c>
      <c r="C439" t="s">
        <v>48</v>
      </c>
      <c r="D439" t="s">
        <v>1722</v>
      </c>
      <c r="E439" s="15" t="s">
        <v>6414</v>
      </c>
      <c r="F439" t="s">
        <v>1915</v>
      </c>
      <c r="G439" t="s">
        <v>1878</v>
      </c>
      <c r="H439" t="s">
        <v>1756</v>
      </c>
      <c r="I439" t="s">
        <v>3116</v>
      </c>
      <c r="J439">
        <v>0</v>
      </c>
      <c r="K439"/>
      <c r="L439" t="s">
        <v>3320</v>
      </c>
      <c r="M439" t="s">
        <v>3118</v>
      </c>
    </row>
    <row r="440" spans="1:13" x14ac:dyDescent="0.25">
      <c r="A440">
        <v>29054</v>
      </c>
      <c r="B440" t="s">
        <v>2542</v>
      </c>
      <c r="C440" t="s">
        <v>39</v>
      </c>
      <c r="D440" t="s">
        <v>1722</v>
      </c>
      <c r="E440" s="15" t="s">
        <v>6415</v>
      </c>
      <c r="F440" t="s">
        <v>1742</v>
      </c>
      <c r="G440" t="s">
        <v>1743</v>
      </c>
      <c r="H440" t="s">
        <v>1720</v>
      </c>
      <c r="I440" t="s">
        <v>3351</v>
      </c>
      <c r="J440">
        <v>0</v>
      </c>
      <c r="K440"/>
      <c r="L440" t="s">
        <v>3151</v>
      </c>
      <c r="M440" t="s">
        <v>3118</v>
      </c>
    </row>
    <row r="441" spans="1:13" x14ac:dyDescent="0.25">
      <c r="A441">
        <v>838220</v>
      </c>
      <c r="B441" t="s">
        <v>6416</v>
      </c>
      <c r="C441" t="s">
        <v>78</v>
      </c>
      <c r="D441" t="s">
        <v>1722</v>
      </c>
      <c r="E441" s="15" t="s">
        <v>6417</v>
      </c>
      <c r="F441" t="s">
        <v>1732</v>
      </c>
      <c r="G441" t="s">
        <v>1731</v>
      </c>
      <c r="H441" t="s">
        <v>1720</v>
      </c>
      <c r="I441" t="s">
        <v>3116</v>
      </c>
      <c r="J441">
        <v>0</v>
      </c>
      <c r="K441"/>
      <c r="L441" t="s">
        <v>3630</v>
      </c>
      <c r="M441" t="s">
        <v>3118</v>
      </c>
    </row>
    <row r="442" spans="1:13" x14ac:dyDescent="0.25">
      <c r="A442">
        <v>58707</v>
      </c>
      <c r="B442" t="s">
        <v>3399</v>
      </c>
      <c r="C442" t="s">
        <v>21</v>
      </c>
      <c r="D442" t="s">
        <v>1722</v>
      </c>
      <c r="E442" s="15" t="s">
        <v>6418</v>
      </c>
      <c r="F442" t="s">
        <v>5967</v>
      </c>
      <c r="G442" t="s">
        <v>1909</v>
      </c>
      <c r="H442" t="s">
        <v>1725</v>
      </c>
      <c r="I442" t="s">
        <v>3116</v>
      </c>
      <c r="J442">
        <v>0</v>
      </c>
      <c r="K442"/>
      <c r="L442" t="s">
        <v>3117</v>
      </c>
      <c r="M442" t="s">
        <v>3118</v>
      </c>
    </row>
    <row r="443" spans="1:13" x14ac:dyDescent="0.25">
      <c r="A443">
        <v>1198</v>
      </c>
      <c r="B443" t="s">
        <v>2288</v>
      </c>
      <c r="C443" t="s">
        <v>27</v>
      </c>
      <c r="D443" t="s">
        <v>1722</v>
      </c>
      <c r="E443" s="15" t="s">
        <v>6419</v>
      </c>
      <c r="F443" t="s">
        <v>1824</v>
      </c>
      <c r="G443" t="s">
        <v>1825</v>
      </c>
      <c r="H443" t="s">
        <v>1725</v>
      </c>
      <c r="I443" t="s">
        <v>3116</v>
      </c>
      <c r="J443">
        <v>0</v>
      </c>
      <c r="K443"/>
      <c r="L443" t="s">
        <v>3117</v>
      </c>
      <c r="M443" t="s">
        <v>3118</v>
      </c>
    </row>
    <row r="444" spans="1:13" x14ac:dyDescent="0.25">
      <c r="A444">
        <v>22381</v>
      </c>
      <c r="B444" t="s">
        <v>6420</v>
      </c>
      <c r="C444" t="s">
        <v>52</v>
      </c>
      <c r="D444" t="s">
        <v>1722</v>
      </c>
      <c r="E444" s="15" t="s">
        <v>6421</v>
      </c>
      <c r="F444" t="s">
        <v>1732</v>
      </c>
      <c r="G444" t="s">
        <v>1731</v>
      </c>
      <c r="H444" t="s">
        <v>1720</v>
      </c>
      <c r="I444" t="s">
        <v>3116</v>
      </c>
      <c r="J444">
        <v>0</v>
      </c>
      <c r="K444"/>
      <c r="L444" t="s">
        <v>3245</v>
      </c>
      <c r="M444" t="s">
        <v>3118</v>
      </c>
    </row>
    <row r="445" spans="1:13" x14ac:dyDescent="0.25">
      <c r="A445">
        <v>1203</v>
      </c>
      <c r="B445" t="s">
        <v>96</v>
      </c>
      <c r="C445" t="s">
        <v>27</v>
      </c>
      <c r="D445" t="s">
        <v>1722</v>
      </c>
      <c r="E445" s="15" t="s">
        <v>6422</v>
      </c>
      <c r="F445" t="s">
        <v>6008</v>
      </c>
      <c r="G445" t="s">
        <v>1837</v>
      </c>
      <c r="H445" t="s">
        <v>1725</v>
      </c>
      <c r="I445" t="s">
        <v>3116</v>
      </c>
      <c r="J445">
        <v>0</v>
      </c>
      <c r="K445"/>
      <c r="L445" t="s">
        <v>6423</v>
      </c>
      <c r="M445" t="s">
        <v>3118</v>
      </c>
    </row>
    <row r="446" spans="1:13" x14ac:dyDescent="0.25">
      <c r="A446">
        <v>72680</v>
      </c>
      <c r="B446" t="s">
        <v>3401</v>
      </c>
      <c r="C446" t="s">
        <v>43</v>
      </c>
      <c r="D446" t="s">
        <v>1722</v>
      </c>
      <c r="E446" s="15" t="s">
        <v>6424</v>
      </c>
      <c r="F446" t="s">
        <v>1891</v>
      </c>
      <c r="G446" t="s">
        <v>1867</v>
      </c>
      <c r="H446" t="s">
        <v>1725</v>
      </c>
      <c r="I446" t="s">
        <v>3116</v>
      </c>
      <c r="J446">
        <v>0</v>
      </c>
      <c r="K446"/>
      <c r="L446" t="s">
        <v>3464</v>
      </c>
      <c r="M446" t="s">
        <v>3118</v>
      </c>
    </row>
    <row r="447" spans="1:13" x14ac:dyDescent="0.25">
      <c r="A447">
        <v>1166</v>
      </c>
      <c r="B447" t="s">
        <v>2329</v>
      </c>
      <c r="C447" t="s">
        <v>27</v>
      </c>
      <c r="D447" t="s">
        <v>1722</v>
      </c>
      <c r="E447" s="15" t="s">
        <v>6425</v>
      </c>
      <c r="F447" t="s">
        <v>1859</v>
      </c>
      <c r="G447" t="s">
        <v>1823</v>
      </c>
      <c r="H447" t="s">
        <v>1822</v>
      </c>
      <c r="I447" t="s">
        <v>3116</v>
      </c>
      <c r="J447">
        <v>0</v>
      </c>
      <c r="K447"/>
      <c r="L447"/>
      <c r="M447" t="s">
        <v>3118</v>
      </c>
    </row>
    <row r="448" spans="1:13" x14ac:dyDescent="0.25">
      <c r="A448">
        <v>856092</v>
      </c>
      <c r="B448" t="s">
        <v>3073</v>
      </c>
      <c r="C448" t="s">
        <v>84</v>
      </c>
      <c r="D448" t="s">
        <v>1722</v>
      </c>
      <c r="E448" s="15" t="s">
        <v>6426</v>
      </c>
      <c r="F448" t="s">
        <v>1788</v>
      </c>
      <c r="G448" t="s">
        <v>1762</v>
      </c>
      <c r="H448" t="s">
        <v>1782</v>
      </c>
      <c r="I448" t="s">
        <v>3116</v>
      </c>
      <c r="J448">
        <v>0</v>
      </c>
      <c r="K448"/>
      <c r="L448" t="s">
        <v>6427</v>
      </c>
      <c r="M448" t="s">
        <v>3118</v>
      </c>
    </row>
    <row r="449" spans="1:13" x14ac:dyDescent="0.25">
      <c r="A449">
        <v>851483</v>
      </c>
      <c r="B449" t="s">
        <v>6428</v>
      </c>
      <c r="C449" t="s">
        <v>252</v>
      </c>
      <c r="D449" t="s">
        <v>1722</v>
      </c>
      <c r="E449" s="15" t="s">
        <v>6429</v>
      </c>
      <c r="F449" t="s">
        <v>1732</v>
      </c>
      <c r="G449" t="s">
        <v>1731</v>
      </c>
      <c r="H449" t="s">
        <v>1720</v>
      </c>
      <c r="I449" t="s">
        <v>3116</v>
      </c>
      <c r="J449">
        <v>0</v>
      </c>
      <c r="K449"/>
      <c r="L449"/>
      <c r="M449" t="s">
        <v>3118</v>
      </c>
    </row>
    <row r="450" spans="1:13" x14ac:dyDescent="0.25">
      <c r="A450">
        <v>844294</v>
      </c>
      <c r="B450" t="s">
        <v>6430</v>
      </c>
      <c r="C450" t="s">
        <v>27</v>
      </c>
      <c r="D450" t="s">
        <v>1722</v>
      </c>
      <c r="E450" s="15" t="s">
        <v>6431</v>
      </c>
      <c r="F450" t="s">
        <v>1732</v>
      </c>
      <c r="G450" t="s">
        <v>1731</v>
      </c>
      <c r="H450" t="s">
        <v>1720</v>
      </c>
      <c r="I450" t="s">
        <v>3116</v>
      </c>
      <c r="J450">
        <v>0</v>
      </c>
      <c r="K450"/>
      <c r="L450" t="s">
        <v>3463</v>
      </c>
      <c r="M450" t="s">
        <v>4437</v>
      </c>
    </row>
    <row r="451" spans="1:13" x14ac:dyDescent="0.25">
      <c r="A451">
        <v>1219</v>
      </c>
      <c r="B451" t="s">
        <v>3402</v>
      </c>
      <c r="C451" t="s">
        <v>27</v>
      </c>
      <c r="D451" t="s">
        <v>1722</v>
      </c>
      <c r="E451" s="15" t="s">
        <v>6432</v>
      </c>
      <c r="F451" t="s">
        <v>1860</v>
      </c>
      <c r="G451" t="s">
        <v>1816</v>
      </c>
      <c r="H451" t="s">
        <v>1725</v>
      </c>
      <c r="I451" t="s">
        <v>5644</v>
      </c>
      <c r="J451">
        <v>0</v>
      </c>
      <c r="K451"/>
      <c r="L451" t="s">
        <v>6433</v>
      </c>
      <c r="M451" t="s">
        <v>3118</v>
      </c>
    </row>
    <row r="452" spans="1:13" x14ac:dyDescent="0.25">
      <c r="A452">
        <v>63724</v>
      </c>
      <c r="B452" t="s">
        <v>97</v>
      </c>
      <c r="C452" t="s">
        <v>27</v>
      </c>
      <c r="D452" t="s">
        <v>1722</v>
      </c>
      <c r="E452" s="15" t="s">
        <v>6434</v>
      </c>
      <c r="F452" t="s">
        <v>1829</v>
      </c>
      <c r="G452" t="s">
        <v>1814</v>
      </c>
      <c r="H452" t="s">
        <v>1764</v>
      </c>
      <c r="I452" t="s">
        <v>3131</v>
      </c>
      <c r="J452">
        <v>0</v>
      </c>
      <c r="K452"/>
      <c r="L452" t="s">
        <v>6435</v>
      </c>
      <c r="M452" t="s">
        <v>6436</v>
      </c>
    </row>
    <row r="453" spans="1:13" x14ac:dyDescent="0.25">
      <c r="A453">
        <v>29005</v>
      </c>
      <c r="B453" t="s">
        <v>6437</v>
      </c>
      <c r="C453" t="s">
        <v>21</v>
      </c>
      <c r="D453" t="s">
        <v>1722</v>
      </c>
      <c r="E453" s="15" t="s">
        <v>6438</v>
      </c>
      <c r="F453" t="s">
        <v>1784</v>
      </c>
      <c r="G453" t="s">
        <v>1785</v>
      </c>
      <c r="H453" t="s">
        <v>1725</v>
      </c>
      <c r="I453" t="s">
        <v>3116</v>
      </c>
      <c r="J453">
        <v>0</v>
      </c>
      <c r="K453"/>
      <c r="L453" t="s">
        <v>2341</v>
      </c>
      <c r="M453" t="s">
        <v>6439</v>
      </c>
    </row>
    <row r="454" spans="1:13" x14ac:dyDescent="0.25">
      <c r="A454">
        <v>20344</v>
      </c>
      <c r="B454" t="s">
        <v>2489</v>
      </c>
      <c r="C454" t="s">
        <v>27</v>
      </c>
      <c r="D454" t="s">
        <v>1722</v>
      </c>
      <c r="E454" s="15" t="s">
        <v>6440</v>
      </c>
      <c r="F454" t="s">
        <v>1752</v>
      </c>
      <c r="G454" t="s">
        <v>1754</v>
      </c>
      <c r="H454" t="s">
        <v>1753</v>
      </c>
      <c r="I454" t="s">
        <v>3116</v>
      </c>
      <c r="J454">
        <v>0</v>
      </c>
      <c r="K454"/>
      <c r="L454" t="s">
        <v>6441</v>
      </c>
      <c r="M454" t="s">
        <v>3118</v>
      </c>
    </row>
    <row r="455" spans="1:13" x14ac:dyDescent="0.25">
      <c r="A455">
        <v>1213</v>
      </c>
      <c r="B455" t="s">
        <v>98</v>
      </c>
      <c r="C455" t="s">
        <v>27</v>
      </c>
      <c r="D455" t="s">
        <v>1722</v>
      </c>
      <c r="E455" s="15" t="s">
        <v>6442</v>
      </c>
      <c r="F455" t="s">
        <v>1784</v>
      </c>
      <c r="G455" t="s">
        <v>1785</v>
      </c>
      <c r="H455" t="s">
        <v>1725</v>
      </c>
      <c r="I455" t="s">
        <v>3116</v>
      </c>
      <c r="J455">
        <v>0</v>
      </c>
      <c r="K455"/>
      <c r="L455" t="s">
        <v>6443</v>
      </c>
      <c r="M455" t="s">
        <v>3118</v>
      </c>
    </row>
    <row r="456" spans="1:13" x14ac:dyDescent="0.25">
      <c r="A456">
        <v>1227</v>
      </c>
      <c r="B456" t="s">
        <v>99</v>
      </c>
      <c r="C456" t="s">
        <v>27</v>
      </c>
      <c r="D456" t="s">
        <v>1722</v>
      </c>
      <c r="E456" s="15" t="s">
        <v>6444</v>
      </c>
      <c r="F456" t="s">
        <v>1742</v>
      </c>
      <c r="G456" t="s">
        <v>1743</v>
      </c>
      <c r="H456" t="s">
        <v>1720</v>
      </c>
      <c r="I456" t="s">
        <v>3351</v>
      </c>
      <c r="J456">
        <v>0</v>
      </c>
      <c r="K456"/>
      <c r="L456" t="s">
        <v>3117</v>
      </c>
      <c r="M456" t="s">
        <v>3118</v>
      </c>
    </row>
    <row r="457" spans="1:13" x14ac:dyDescent="0.25">
      <c r="A457">
        <v>50174</v>
      </c>
      <c r="B457" t="s">
        <v>3405</v>
      </c>
      <c r="C457" t="s">
        <v>107</v>
      </c>
      <c r="D457" t="s">
        <v>1722</v>
      </c>
      <c r="E457" s="15" t="s">
        <v>6445</v>
      </c>
      <c r="F457" t="s">
        <v>2002</v>
      </c>
      <c r="G457" t="s">
        <v>2003</v>
      </c>
      <c r="H457" t="s">
        <v>1756</v>
      </c>
      <c r="I457" t="s">
        <v>3129</v>
      </c>
      <c r="J457">
        <v>0</v>
      </c>
      <c r="K457"/>
      <c r="L457" t="s">
        <v>3122</v>
      </c>
      <c r="M457" t="s">
        <v>3118</v>
      </c>
    </row>
    <row r="458" spans="1:13" x14ac:dyDescent="0.25">
      <c r="A458">
        <v>34555</v>
      </c>
      <c r="B458" t="s">
        <v>2581</v>
      </c>
      <c r="C458" t="s">
        <v>27</v>
      </c>
      <c r="D458" t="s">
        <v>1722</v>
      </c>
      <c r="E458" s="15" t="s">
        <v>6446</v>
      </c>
      <c r="F458" t="s">
        <v>5667</v>
      </c>
      <c r="G458" t="s">
        <v>1792</v>
      </c>
      <c r="H458" t="s">
        <v>1822</v>
      </c>
      <c r="I458" t="s">
        <v>1762</v>
      </c>
      <c r="J458">
        <v>0</v>
      </c>
      <c r="K458"/>
      <c r="L458" t="s">
        <v>6447</v>
      </c>
      <c r="M458" t="s">
        <v>6448</v>
      </c>
    </row>
    <row r="459" spans="1:13" x14ac:dyDescent="0.25">
      <c r="A459">
        <v>23276</v>
      </c>
      <c r="B459" t="s">
        <v>749</v>
      </c>
      <c r="C459" t="s">
        <v>27</v>
      </c>
      <c r="D459" t="s">
        <v>1722</v>
      </c>
      <c r="E459" s="15" t="s">
        <v>6449</v>
      </c>
      <c r="F459" t="s">
        <v>1868</v>
      </c>
      <c r="G459" t="s">
        <v>1792</v>
      </c>
      <c r="H459" t="s">
        <v>1822</v>
      </c>
      <c r="I459" t="s">
        <v>3116</v>
      </c>
      <c r="J459">
        <v>0</v>
      </c>
      <c r="K459"/>
      <c r="L459" t="s">
        <v>3117</v>
      </c>
      <c r="M459" t="s">
        <v>3118</v>
      </c>
    </row>
    <row r="460" spans="1:13" x14ac:dyDescent="0.25">
      <c r="A460">
        <v>1268</v>
      </c>
      <c r="B460" t="s">
        <v>607</v>
      </c>
      <c r="C460" t="s">
        <v>21</v>
      </c>
      <c r="D460" t="s">
        <v>1722</v>
      </c>
      <c r="E460" s="15" t="s">
        <v>6450</v>
      </c>
      <c r="F460" t="s">
        <v>1984</v>
      </c>
      <c r="G460" t="s">
        <v>1816</v>
      </c>
      <c r="H460" t="s">
        <v>1725</v>
      </c>
      <c r="I460" t="s">
        <v>1816</v>
      </c>
      <c r="J460">
        <v>0</v>
      </c>
      <c r="K460"/>
      <c r="L460" t="s">
        <v>6451</v>
      </c>
      <c r="M460" t="s">
        <v>3118</v>
      </c>
    </row>
    <row r="461" spans="1:13" x14ac:dyDescent="0.25">
      <c r="A461">
        <v>837047</v>
      </c>
      <c r="B461" t="s">
        <v>6452</v>
      </c>
      <c r="C461" t="s">
        <v>21</v>
      </c>
      <c r="D461" t="s">
        <v>1722</v>
      </c>
      <c r="E461" s="15" t="s">
        <v>6453</v>
      </c>
      <c r="F461" t="s">
        <v>1836</v>
      </c>
      <c r="G461" t="s">
        <v>1837</v>
      </c>
      <c r="H461" t="s">
        <v>1725</v>
      </c>
      <c r="I461" t="s">
        <v>3116</v>
      </c>
      <c r="J461">
        <v>0</v>
      </c>
      <c r="K461"/>
      <c r="L461" t="s">
        <v>5532</v>
      </c>
      <c r="M461" t="s">
        <v>3118</v>
      </c>
    </row>
    <row r="462" spans="1:13" x14ac:dyDescent="0.25">
      <c r="A462">
        <v>23260</v>
      </c>
      <c r="B462" t="s">
        <v>6454</v>
      </c>
      <c r="C462" t="s">
        <v>27</v>
      </c>
      <c r="D462" t="s">
        <v>1722</v>
      </c>
      <c r="E462" s="15" t="s">
        <v>6455</v>
      </c>
      <c r="F462" t="s">
        <v>5997</v>
      </c>
      <c r="G462" t="s">
        <v>1792</v>
      </c>
      <c r="H462" t="s">
        <v>1822</v>
      </c>
      <c r="I462" t="s">
        <v>3116</v>
      </c>
      <c r="J462">
        <v>0</v>
      </c>
      <c r="K462"/>
      <c r="L462" t="s">
        <v>6456</v>
      </c>
      <c r="M462" t="s">
        <v>6457</v>
      </c>
    </row>
    <row r="463" spans="1:13" x14ac:dyDescent="0.25">
      <c r="A463">
        <v>837665</v>
      </c>
      <c r="B463" t="s">
        <v>6458</v>
      </c>
      <c r="C463" t="s">
        <v>84</v>
      </c>
      <c r="D463" t="s">
        <v>1722</v>
      </c>
      <c r="E463" s="15" t="s">
        <v>6459</v>
      </c>
      <c r="F463" t="s">
        <v>1771</v>
      </c>
      <c r="G463" t="s">
        <v>1721</v>
      </c>
      <c r="H463" t="s">
        <v>1720</v>
      </c>
      <c r="I463" t="s">
        <v>3116</v>
      </c>
      <c r="J463">
        <v>0</v>
      </c>
      <c r="K463"/>
      <c r="L463" t="s">
        <v>3182</v>
      </c>
      <c r="M463" t="s">
        <v>3118</v>
      </c>
    </row>
    <row r="464" spans="1:13" x14ac:dyDescent="0.25">
      <c r="A464">
        <v>52088</v>
      </c>
      <c r="B464" t="s">
        <v>6460</v>
      </c>
      <c r="C464" t="s">
        <v>2697</v>
      </c>
      <c r="D464" t="s">
        <v>1722</v>
      </c>
      <c r="E464" s="15" t="s">
        <v>6461</v>
      </c>
      <c r="F464" t="s">
        <v>1730</v>
      </c>
      <c r="G464" t="s">
        <v>1731</v>
      </c>
      <c r="H464" t="s">
        <v>1720</v>
      </c>
      <c r="I464" t="s">
        <v>3116</v>
      </c>
      <c r="J464">
        <v>0</v>
      </c>
      <c r="K464"/>
      <c r="L464" t="s">
        <v>6462</v>
      </c>
      <c r="M464" t="s">
        <v>6463</v>
      </c>
    </row>
    <row r="465" spans="1:13" x14ac:dyDescent="0.25">
      <c r="A465">
        <v>1287</v>
      </c>
      <c r="B465" t="s">
        <v>750</v>
      </c>
      <c r="C465" t="s">
        <v>39</v>
      </c>
      <c r="D465" t="s">
        <v>1722</v>
      </c>
      <c r="E465" s="15" t="s">
        <v>6464</v>
      </c>
      <c r="F465" t="s">
        <v>1817</v>
      </c>
      <c r="G465" t="s">
        <v>1816</v>
      </c>
      <c r="H465" t="s">
        <v>1725</v>
      </c>
      <c r="I465" t="s">
        <v>1816</v>
      </c>
      <c r="J465">
        <v>0</v>
      </c>
      <c r="K465"/>
      <c r="L465" t="s">
        <v>5802</v>
      </c>
      <c r="M465" t="s">
        <v>3118</v>
      </c>
    </row>
    <row r="466" spans="1:13" x14ac:dyDescent="0.25">
      <c r="A466">
        <v>51923</v>
      </c>
      <c r="B466" t="s">
        <v>3413</v>
      </c>
      <c r="C466" t="s">
        <v>27</v>
      </c>
      <c r="D466" t="s">
        <v>1722</v>
      </c>
      <c r="E466" s="15" t="s">
        <v>6465</v>
      </c>
      <c r="F466" t="s">
        <v>1761</v>
      </c>
      <c r="G466" t="s">
        <v>1762</v>
      </c>
      <c r="H466" t="s">
        <v>1782</v>
      </c>
      <c r="I466" t="s">
        <v>1762</v>
      </c>
      <c r="J466">
        <v>0</v>
      </c>
      <c r="K466"/>
      <c r="L466" t="s">
        <v>3117</v>
      </c>
      <c r="M466" t="s">
        <v>3118</v>
      </c>
    </row>
    <row r="467" spans="1:13" x14ac:dyDescent="0.25">
      <c r="A467">
        <v>827151</v>
      </c>
      <c r="B467" t="s">
        <v>3415</v>
      </c>
      <c r="C467" t="s">
        <v>31</v>
      </c>
      <c r="D467" t="s">
        <v>1722</v>
      </c>
      <c r="E467" s="15" t="s">
        <v>6466</v>
      </c>
      <c r="F467" t="s">
        <v>1836</v>
      </c>
      <c r="G467" t="s">
        <v>1837</v>
      </c>
      <c r="H467" t="s">
        <v>1725</v>
      </c>
      <c r="I467" t="s">
        <v>3116</v>
      </c>
      <c r="J467">
        <v>0</v>
      </c>
      <c r="K467"/>
      <c r="L467" t="s">
        <v>3122</v>
      </c>
      <c r="M467" t="s">
        <v>3118</v>
      </c>
    </row>
    <row r="468" spans="1:13" x14ac:dyDescent="0.25">
      <c r="A468">
        <v>846899</v>
      </c>
      <c r="B468" t="s">
        <v>6467</v>
      </c>
      <c r="C468" t="s">
        <v>172</v>
      </c>
      <c r="D468" t="s">
        <v>1722</v>
      </c>
      <c r="E468" s="15" t="s">
        <v>6468</v>
      </c>
      <c r="F468" t="s">
        <v>1979</v>
      </c>
      <c r="G468" t="s">
        <v>1721</v>
      </c>
      <c r="H468" t="s">
        <v>1720</v>
      </c>
      <c r="I468" t="s">
        <v>3116</v>
      </c>
      <c r="J468">
        <v>0</v>
      </c>
      <c r="K468"/>
      <c r="L468" t="s">
        <v>6469</v>
      </c>
      <c r="M468" t="s">
        <v>6470</v>
      </c>
    </row>
    <row r="469" spans="1:13" x14ac:dyDescent="0.25">
      <c r="A469">
        <v>1290</v>
      </c>
      <c r="B469" t="s">
        <v>3416</v>
      </c>
      <c r="C469" t="s">
        <v>31</v>
      </c>
      <c r="D469" t="s">
        <v>1722</v>
      </c>
      <c r="E469" s="15" t="s">
        <v>6471</v>
      </c>
      <c r="F469" t="s">
        <v>5967</v>
      </c>
      <c r="G469" t="s">
        <v>1909</v>
      </c>
      <c r="H469" t="s">
        <v>1725</v>
      </c>
      <c r="I469" t="s">
        <v>3116</v>
      </c>
      <c r="J469">
        <v>0</v>
      </c>
      <c r="K469"/>
      <c r="L469" t="s">
        <v>3117</v>
      </c>
      <c r="M469" t="s">
        <v>3118</v>
      </c>
    </row>
    <row r="470" spans="1:13" x14ac:dyDescent="0.25">
      <c r="A470">
        <v>21419</v>
      </c>
      <c r="B470" t="s">
        <v>2051</v>
      </c>
      <c r="C470" t="s">
        <v>1286</v>
      </c>
      <c r="D470" t="s">
        <v>1722</v>
      </c>
      <c r="E470" s="15" t="s">
        <v>6472</v>
      </c>
      <c r="F470" t="s">
        <v>1784</v>
      </c>
      <c r="G470" t="s">
        <v>1785</v>
      </c>
      <c r="H470" t="s">
        <v>1725</v>
      </c>
      <c r="I470" t="s">
        <v>3116</v>
      </c>
      <c r="J470">
        <v>0</v>
      </c>
      <c r="K470"/>
      <c r="L470" t="s">
        <v>3117</v>
      </c>
      <c r="M470" t="s">
        <v>3118</v>
      </c>
    </row>
    <row r="471" spans="1:13" x14ac:dyDescent="0.25">
      <c r="A471">
        <v>851792</v>
      </c>
      <c r="B471" t="s">
        <v>6473</v>
      </c>
      <c r="C471" t="s">
        <v>43</v>
      </c>
      <c r="D471" t="s">
        <v>1722</v>
      </c>
      <c r="E471" s="15" t="s">
        <v>6474</v>
      </c>
      <c r="F471" t="s">
        <v>1985</v>
      </c>
      <c r="G471" t="s">
        <v>1762</v>
      </c>
      <c r="H471" t="s">
        <v>1782</v>
      </c>
      <c r="I471" t="s">
        <v>1762</v>
      </c>
      <c r="J471">
        <v>0</v>
      </c>
      <c r="K471"/>
      <c r="L471" t="s">
        <v>3157</v>
      </c>
      <c r="M471" t="s">
        <v>3118</v>
      </c>
    </row>
    <row r="472" spans="1:13" x14ac:dyDescent="0.25">
      <c r="A472">
        <v>70652</v>
      </c>
      <c r="B472" t="s">
        <v>1570</v>
      </c>
      <c r="C472" t="s">
        <v>39</v>
      </c>
      <c r="D472" t="s">
        <v>1722</v>
      </c>
      <c r="E472" s="15" t="s">
        <v>6475</v>
      </c>
      <c r="F472" t="s">
        <v>1730</v>
      </c>
      <c r="G472" t="s">
        <v>1731</v>
      </c>
      <c r="H472" t="s">
        <v>1720</v>
      </c>
      <c r="I472" t="s">
        <v>3116</v>
      </c>
      <c r="J472">
        <v>0</v>
      </c>
      <c r="K472"/>
      <c r="L472" t="s">
        <v>3151</v>
      </c>
      <c r="M472" t="s">
        <v>3118</v>
      </c>
    </row>
    <row r="473" spans="1:13" x14ac:dyDescent="0.25">
      <c r="A473">
        <v>837668</v>
      </c>
      <c r="B473" t="s">
        <v>6476</v>
      </c>
      <c r="C473" t="s">
        <v>27</v>
      </c>
      <c r="D473" t="s">
        <v>1722</v>
      </c>
      <c r="E473" s="15" t="s">
        <v>6477</v>
      </c>
      <c r="F473" t="s">
        <v>1836</v>
      </c>
      <c r="G473" t="s">
        <v>1837</v>
      </c>
      <c r="H473" t="s">
        <v>1725</v>
      </c>
      <c r="I473" t="s">
        <v>3116</v>
      </c>
      <c r="J473">
        <v>0</v>
      </c>
      <c r="K473"/>
      <c r="L473" t="s">
        <v>6287</v>
      </c>
      <c r="M473" t="s">
        <v>1799</v>
      </c>
    </row>
    <row r="474" spans="1:13" x14ac:dyDescent="0.25">
      <c r="A474">
        <v>57527</v>
      </c>
      <c r="B474" t="s">
        <v>2737</v>
      </c>
      <c r="C474" t="s">
        <v>107</v>
      </c>
      <c r="D474" t="s">
        <v>1722</v>
      </c>
      <c r="E474" s="15" t="s">
        <v>6478</v>
      </c>
      <c r="F474" t="s">
        <v>1791</v>
      </c>
      <c r="G474" t="s">
        <v>1792</v>
      </c>
      <c r="H474" t="s">
        <v>1822</v>
      </c>
      <c r="I474" t="s">
        <v>3116</v>
      </c>
      <c r="J474">
        <v>0</v>
      </c>
      <c r="K474"/>
      <c r="L474" t="s">
        <v>6479</v>
      </c>
      <c r="M474" t="s">
        <v>6480</v>
      </c>
    </row>
    <row r="475" spans="1:13" x14ac:dyDescent="0.25">
      <c r="A475">
        <v>1321</v>
      </c>
      <c r="B475" t="s">
        <v>3418</v>
      </c>
      <c r="C475" t="s">
        <v>252</v>
      </c>
      <c r="D475" t="s">
        <v>1722</v>
      </c>
      <c r="E475" s="15" t="s">
        <v>6481</v>
      </c>
      <c r="F475" t="s">
        <v>1815</v>
      </c>
      <c r="G475" t="s">
        <v>1816</v>
      </c>
      <c r="H475" t="s">
        <v>1725</v>
      </c>
      <c r="I475" t="s">
        <v>1816</v>
      </c>
      <c r="J475">
        <v>0</v>
      </c>
      <c r="K475"/>
      <c r="L475" t="s">
        <v>3245</v>
      </c>
      <c r="M475" t="s">
        <v>3118</v>
      </c>
    </row>
    <row r="476" spans="1:13" x14ac:dyDescent="0.25">
      <c r="A476">
        <v>58029</v>
      </c>
      <c r="B476" t="s">
        <v>1872</v>
      </c>
      <c r="C476" t="s">
        <v>213</v>
      </c>
      <c r="D476" t="s">
        <v>1722</v>
      </c>
      <c r="E476" s="15" t="s">
        <v>6482</v>
      </c>
      <c r="F476" t="s">
        <v>1784</v>
      </c>
      <c r="G476" t="s">
        <v>1785</v>
      </c>
      <c r="H476" t="s">
        <v>1725</v>
      </c>
      <c r="I476" t="s">
        <v>3116</v>
      </c>
      <c r="J476">
        <v>0</v>
      </c>
      <c r="K476"/>
      <c r="L476" t="s">
        <v>6483</v>
      </c>
      <c r="M476" t="s">
        <v>6484</v>
      </c>
    </row>
    <row r="477" spans="1:13" x14ac:dyDescent="0.25">
      <c r="A477">
        <v>22691</v>
      </c>
      <c r="B477" t="s">
        <v>2527</v>
      </c>
      <c r="C477" t="s">
        <v>697</v>
      </c>
      <c r="D477" t="s">
        <v>1722</v>
      </c>
      <c r="E477" s="15" t="s">
        <v>6485</v>
      </c>
      <c r="F477" t="s">
        <v>1912</v>
      </c>
      <c r="G477" t="s">
        <v>1913</v>
      </c>
      <c r="H477" t="s">
        <v>1764</v>
      </c>
      <c r="I477" t="s">
        <v>5644</v>
      </c>
      <c r="J477">
        <v>0</v>
      </c>
      <c r="K477"/>
      <c r="L477" t="s">
        <v>3117</v>
      </c>
      <c r="M477" t="s">
        <v>3118</v>
      </c>
    </row>
    <row r="478" spans="1:13" x14ac:dyDescent="0.25">
      <c r="A478">
        <v>23018</v>
      </c>
      <c r="B478" t="s">
        <v>751</v>
      </c>
      <c r="C478" t="s">
        <v>697</v>
      </c>
      <c r="D478" t="s">
        <v>1722</v>
      </c>
      <c r="E478" s="15" t="s">
        <v>6486</v>
      </c>
      <c r="F478" t="s">
        <v>1912</v>
      </c>
      <c r="G478" t="s">
        <v>1913</v>
      </c>
      <c r="H478" t="s">
        <v>1764</v>
      </c>
      <c r="I478" t="s">
        <v>5644</v>
      </c>
      <c r="J478">
        <v>0</v>
      </c>
      <c r="K478"/>
      <c r="L478" t="s">
        <v>3117</v>
      </c>
      <c r="M478" t="s">
        <v>3118</v>
      </c>
    </row>
    <row r="479" spans="1:13" x14ac:dyDescent="0.25">
      <c r="A479">
        <v>848480</v>
      </c>
      <c r="B479" t="s">
        <v>6487</v>
      </c>
      <c r="C479" t="s">
        <v>208</v>
      </c>
      <c r="D479" t="s">
        <v>1722</v>
      </c>
      <c r="E479" s="15" t="s">
        <v>6488</v>
      </c>
      <c r="F479" t="s">
        <v>1826</v>
      </c>
      <c r="G479" t="s">
        <v>1828</v>
      </c>
      <c r="H479" t="s">
        <v>1827</v>
      </c>
      <c r="I479" t="s">
        <v>3131</v>
      </c>
      <c r="J479">
        <v>0</v>
      </c>
      <c r="K479"/>
      <c r="L479" t="s">
        <v>5879</v>
      </c>
      <c r="M479" t="s">
        <v>3118</v>
      </c>
    </row>
    <row r="480" spans="1:13" x14ac:dyDescent="0.25">
      <c r="A480">
        <v>20871</v>
      </c>
      <c r="B480" t="s">
        <v>101</v>
      </c>
      <c r="C480" t="s">
        <v>59</v>
      </c>
      <c r="D480" t="s">
        <v>1722</v>
      </c>
      <c r="E480" s="15" t="s">
        <v>6489</v>
      </c>
      <c r="F480" t="s">
        <v>1749</v>
      </c>
      <c r="G480" t="s">
        <v>1746</v>
      </c>
      <c r="H480" t="s">
        <v>1720</v>
      </c>
      <c r="I480" t="s">
        <v>5686</v>
      </c>
      <c r="J480">
        <v>0</v>
      </c>
      <c r="K480"/>
      <c r="L480" t="s">
        <v>3122</v>
      </c>
      <c r="M480" t="s">
        <v>3118</v>
      </c>
    </row>
    <row r="481" spans="1:13" x14ac:dyDescent="0.25">
      <c r="A481">
        <v>857642</v>
      </c>
      <c r="B481" t="s">
        <v>6490</v>
      </c>
      <c r="C481" t="s">
        <v>830</v>
      </c>
      <c r="D481" t="s">
        <v>1722</v>
      </c>
      <c r="E481" s="15" t="s">
        <v>6491</v>
      </c>
      <c r="F481" t="s">
        <v>2166</v>
      </c>
      <c r="G481" t="s">
        <v>1767</v>
      </c>
      <c r="H481" t="s">
        <v>1756</v>
      </c>
      <c r="I481" t="s">
        <v>3129</v>
      </c>
      <c r="J481">
        <v>0</v>
      </c>
      <c r="K481"/>
      <c r="L481" t="s">
        <v>6492</v>
      </c>
      <c r="M481" t="s">
        <v>3118</v>
      </c>
    </row>
    <row r="482" spans="1:13" x14ac:dyDescent="0.25">
      <c r="A482">
        <v>73994</v>
      </c>
      <c r="B482" t="s">
        <v>6493</v>
      </c>
      <c r="C482" t="s">
        <v>43</v>
      </c>
      <c r="D482" t="s">
        <v>1722</v>
      </c>
      <c r="E482" s="15" t="s">
        <v>6494</v>
      </c>
      <c r="F482" t="s">
        <v>2002</v>
      </c>
      <c r="G482" t="s">
        <v>2003</v>
      </c>
      <c r="H482" t="s">
        <v>1756</v>
      </c>
      <c r="I482" t="s">
        <v>3129</v>
      </c>
      <c r="J482">
        <v>0</v>
      </c>
      <c r="K482"/>
      <c r="L482" t="s">
        <v>3188</v>
      </c>
      <c r="M482" t="s">
        <v>3118</v>
      </c>
    </row>
    <row r="483" spans="1:13" x14ac:dyDescent="0.25">
      <c r="A483">
        <v>841760</v>
      </c>
      <c r="B483" t="s">
        <v>6495</v>
      </c>
      <c r="C483" t="s">
        <v>252</v>
      </c>
      <c r="D483" t="s">
        <v>1722</v>
      </c>
      <c r="E483" s="15" t="s">
        <v>6496</v>
      </c>
      <c r="F483" t="s">
        <v>1763</v>
      </c>
      <c r="G483" t="s">
        <v>1765</v>
      </c>
      <c r="H483" t="s">
        <v>1764</v>
      </c>
      <c r="I483" t="s">
        <v>3116</v>
      </c>
      <c r="J483">
        <v>0</v>
      </c>
      <c r="K483"/>
      <c r="L483" t="s">
        <v>3144</v>
      </c>
      <c r="M483" t="s">
        <v>3118</v>
      </c>
    </row>
    <row r="484" spans="1:13" x14ac:dyDescent="0.25">
      <c r="A484">
        <v>28625</v>
      </c>
      <c r="B484" t="s">
        <v>2537</v>
      </c>
      <c r="C484" t="s">
        <v>78</v>
      </c>
      <c r="D484" t="s">
        <v>1722</v>
      </c>
      <c r="E484" s="15" t="s">
        <v>6497</v>
      </c>
      <c r="F484" t="s">
        <v>1787</v>
      </c>
      <c r="G484" t="s">
        <v>1721</v>
      </c>
      <c r="H484" t="s">
        <v>1720</v>
      </c>
      <c r="I484" t="s">
        <v>3116</v>
      </c>
      <c r="J484">
        <v>0</v>
      </c>
      <c r="K484"/>
      <c r="L484" t="s">
        <v>3182</v>
      </c>
      <c r="M484" t="s">
        <v>3118</v>
      </c>
    </row>
    <row r="485" spans="1:13" x14ac:dyDescent="0.25">
      <c r="A485">
        <v>843146</v>
      </c>
      <c r="B485" t="s">
        <v>6498</v>
      </c>
      <c r="C485" t="s">
        <v>52</v>
      </c>
      <c r="D485" t="s">
        <v>1722</v>
      </c>
      <c r="E485" s="15" t="s">
        <v>6499</v>
      </c>
      <c r="F485" t="s">
        <v>1732</v>
      </c>
      <c r="G485" t="s">
        <v>1731</v>
      </c>
      <c r="H485" t="s">
        <v>1720</v>
      </c>
      <c r="I485" t="s">
        <v>3116</v>
      </c>
      <c r="J485">
        <v>0</v>
      </c>
      <c r="K485"/>
      <c r="L485"/>
      <c r="M485" t="s">
        <v>3118</v>
      </c>
    </row>
    <row r="486" spans="1:13" x14ac:dyDescent="0.25">
      <c r="A486">
        <v>33334</v>
      </c>
      <c r="B486" t="s">
        <v>6500</v>
      </c>
      <c r="C486" t="s">
        <v>27</v>
      </c>
      <c r="D486" t="s">
        <v>1722</v>
      </c>
      <c r="E486" s="15" t="s">
        <v>6501</v>
      </c>
      <c r="F486" t="s">
        <v>1876</v>
      </c>
      <c r="G486" t="s">
        <v>1849</v>
      </c>
      <c r="H486" t="s">
        <v>1819</v>
      </c>
      <c r="I486" t="s">
        <v>3126</v>
      </c>
      <c r="J486">
        <v>0</v>
      </c>
      <c r="K486"/>
      <c r="L486" t="s">
        <v>6502</v>
      </c>
      <c r="M486" t="s">
        <v>3118</v>
      </c>
    </row>
    <row r="487" spans="1:13" x14ac:dyDescent="0.25">
      <c r="A487">
        <v>58695</v>
      </c>
      <c r="B487" t="s">
        <v>6503</v>
      </c>
      <c r="C487" t="s">
        <v>3342</v>
      </c>
      <c r="D487" t="s">
        <v>1722</v>
      </c>
      <c r="E487" s="15" t="s">
        <v>6504</v>
      </c>
      <c r="F487" t="s">
        <v>1859</v>
      </c>
      <c r="G487" t="s">
        <v>1823</v>
      </c>
      <c r="H487" t="s">
        <v>1822</v>
      </c>
      <c r="I487" t="s">
        <v>3116</v>
      </c>
      <c r="J487">
        <v>0</v>
      </c>
      <c r="K487"/>
      <c r="L487" t="s">
        <v>3117</v>
      </c>
      <c r="M487" t="s">
        <v>3118</v>
      </c>
    </row>
    <row r="488" spans="1:13" x14ac:dyDescent="0.25">
      <c r="A488">
        <v>1318</v>
      </c>
      <c r="B488" t="s">
        <v>3420</v>
      </c>
      <c r="C488" t="s">
        <v>43</v>
      </c>
      <c r="D488" t="s">
        <v>1722</v>
      </c>
      <c r="E488" s="15" t="s">
        <v>6505</v>
      </c>
      <c r="F488" t="s">
        <v>1821</v>
      </c>
      <c r="G488" t="s">
        <v>1823</v>
      </c>
      <c r="H488" t="s">
        <v>1822</v>
      </c>
      <c r="I488" t="s">
        <v>3116</v>
      </c>
      <c r="J488">
        <v>0</v>
      </c>
      <c r="K488"/>
      <c r="L488" t="s">
        <v>3157</v>
      </c>
      <c r="M488" t="s">
        <v>3118</v>
      </c>
    </row>
    <row r="489" spans="1:13" x14ac:dyDescent="0.25">
      <c r="A489">
        <v>22735</v>
      </c>
      <c r="B489" t="s">
        <v>3421</v>
      </c>
      <c r="C489" t="s">
        <v>43</v>
      </c>
      <c r="D489" t="s">
        <v>1722</v>
      </c>
      <c r="E489" s="15" t="s">
        <v>6506</v>
      </c>
      <c r="F489" t="s">
        <v>6008</v>
      </c>
      <c r="G489" t="s">
        <v>1837</v>
      </c>
      <c r="H489" t="s">
        <v>1725</v>
      </c>
      <c r="I489" t="s">
        <v>3116</v>
      </c>
      <c r="J489">
        <v>0</v>
      </c>
      <c r="K489"/>
      <c r="L489" t="s">
        <v>6507</v>
      </c>
      <c r="M489" t="s">
        <v>6508</v>
      </c>
    </row>
    <row r="490" spans="1:13" x14ac:dyDescent="0.25">
      <c r="A490">
        <v>1344</v>
      </c>
      <c r="B490" t="s">
        <v>2330</v>
      </c>
      <c r="C490" t="s">
        <v>21</v>
      </c>
      <c r="D490" t="s">
        <v>1722</v>
      </c>
      <c r="E490" s="15" t="s">
        <v>6509</v>
      </c>
      <c r="F490" t="s">
        <v>6510</v>
      </c>
      <c r="G490" t="s">
        <v>1790</v>
      </c>
      <c r="H490" t="s">
        <v>1720</v>
      </c>
      <c r="I490" t="s">
        <v>3116</v>
      </c>
      <c r="J490">
        <v>0</v>
      </c>
      <c r="K490"/>
      <c r="L490" t="s">
        <v>3117</v>
      </c>
      <c r="M490" t="s">
        <v>3118</v>
      </c>
    </row>
    <row r="491" spans="1:13" x14ac:dyDescent="0.25">
      <c r="A491">
        <v>1353</v>
      </c>
      <c r="B491" t="s">
        <v>6511</v>
      </c>
      <c r="C491" t="s">
        <v>21</v>
      </c>
      <c r="D491" t="s">
        <v>1722</v>
      </c>
      <c r="E491" s="15" t="s">
        <v>6512</v>
      </c>
      <c r="F491" t="s">
        <v>1988</v>
      </c>
      <c r="G491" t="s">
        <v>1770</v>
      </c>
      <c r="H491" t="s">
        <v>1764</v>
      </c>
      <c r="I491" t="s">
        <v>3116</v>
      </c>
      <c r="J491">
        <v>0</v>
      </c>
      <c r="K491"/>
      <c r="L491" t="s">
        <v>3144</v>
      </c>
      <c r="M491" t="s">
        <v>3118</v>
      </c>
    </row>
    <row r="492" spans="1:13" x14ac:dyDescent="0.25">
      <c r="A492">
        <v>71691</v>
      </c>
      <c r="B492" t="s">
        <v>3424</v>
      </c>
      <c r="C492" t="s">
        <v>84</v>
      </c>
      <c r="D492" t="s">
        <v>1722</v>
      </c>
      <c r="E492" s="15" t="s">
        <v>6513</v>
      </c>
      <c r="F492" t="s">
        <v>1728</v>
      </c>
      <c r="G492" t="s">
        <v>1729</v>
      </c>
      <c r="H492" t="s">
        <v>1720</v>
      </c>
      <c r="I492" t="s">
        <v>3116</v>
      </c>
      <c r="J492">
        <v>0</v>
      </c>
      <c r="K492"/>
      <c r="L492" t="s">
        <v>3182</v>
      </c>
      <c r="M492" t="s">
        <v>3118</v>
      </c>
    </row>
    <row r="493" spans="1:13" x14ac:dyDescent="0.25">
      <c r="A493">
        <v>56740</v>
      </c>
      <c r="B493" t="s">
        <v>2719</v>
      </c>
      <c r="C493" t="s">
        <v>39</v>
      </c>
      <c r="D493" t="s">
        <v>1722</v>
      </c>
      <c r="E493" s="15" t="s">
        <v>6514</v>
      </c>
      <c r="F493" t="s">
        <v>1761</v>
      </c>
      <c r="G493" t="s">
        <v>1762</v>
      </c>
      <c r="H493" t="s">
        <v>1782</v>
      </c>
      <c r="I493" t="s">
        <v>1762</v>
      </c>
      <c r="J493">
        <v>0</v>
      </c>
      <c r="K493"/>
      <c r="L493" t="s">
        <v>5668</v>
      </c>
      <c r="M493" t="s">
        <v>3118</v>
      </c>
    </row>
    <row r="494" spans="1:13" x14ac:dyDescent="0.25">
      <c r="A494">
        <v>35244</v>
      </c>
      <c r="B494" t="s">
        <v>1571</v>
      </c>
      <c r="C494" t="s">
        <v>27</v>
      </c>
      <c r="D494" t="s">
        <v>1722</v>
      </c>
      <c r="E494" s="15" t="s">
        <v>6515</v>
      </c>
      <c r="F494" t="s">
        <v>1836</v>
      </c>
      <c r="G494" t="s">
        <v>1837</v>
      </c>
      <c r="H494" t="s">
        <v>1725</v>
      </c>
      <c r="I494" t="s">
        <v>3116</v>
      </c>
      <c r="J494">
        <v>0</v>
      </c>
      <c r="K494"/>
      <c r="L494" t="s">
        <v>3117</v>
      </c>
      <c r="M494" t="s">
        <v>3118</v>
      </c>
    </row>
    <row r="495" spans="1:13" x14ac:dyDescent="0.25">
      <c r="A495">
        <v>1356</v>
      </c>
      <c r="B495" t="s">
        <v>2331</v>
      </c>
      <c r="C495" t="s">
        <v>27</v>
      </c>
      <c r="D495" t="s">
        <v>1722</v>
      </c>
      <c r="E495" s="15" t="s">
        <v>6516</v>
      </c>
      <c r="F495" t="s">
        <v>1941</v>
      </c>
      <c r="G495" t="s">
        <v>1867</v>
      </c>
      <c r="H495" t="s">
        <v>1725</v>
      </c>
      <c r="I495" t="s">
        <v>3116</v>
      </c>
      <c r="J495">
        <v>0</v>
      </c>
      <c r="K495"/>
      <c r="L495" t="s">
        <v>6152</v>
      </c>
      <c r="M495" t="s">
        <v>3118</v>
      </c>
    </row>
    <row r="496" spans="1:13" x14ac:dyDescent="0.25">
      <c r="A496">
        <v>31256</v>
      </c>
      <c r="B496" t="s">
        <v>752</v>
      </c>
      <c r="C496" t="s">
        <v>165</v>
      </c>
      <c r="D496" t="s">
        <v>1722</v>
      </c>
      <c r="E496" s="15" t="s">
        <v>6517</v>
      </c>
      <c r="F496" t="s">
        <v>1818</v>
      </c>
      <c r="G496" t="s">
        <v>1820</v>
      </c>
      <c r="H496" t="s">
        <v>1819</v>
      </c>
      <c r="I496" t="s">
        <v>3340</v>
      </c>
      <c r="J496">
        <v>0</v>
      </c>
      <c r="K496"/>
      <c r="L496" t="s">
        <v>5627</v>
      </c>
      <c r="M496" t="s">
        <v>3118</v>
      </c>
    </row>
    <row r="497" spans="1:13" x14ac:dyDescent="0.25">
      <c r="A497">
        <v>1362</v>
      </c>
      <c r="B497" t="s">
        <v>6518</v>
      </c>
      <c r="C497" t="s">
        <v>21</v>
      </c>
      <c r="D497" t="s">
        <v>1722</v>
      </c>
      <c r="E497" s="15" t="s">
        <v>6519</v>
      </c>
      <c r="F497" t="s">
        <v>1876</v>
      </c>
      <c r="G497" t="s">
        <v>1849</v>
      </c>
      <c r="H497" t="s">
        <v>1819</v>
      </c>
      <c r="I497" t="s">
        <v>3126</v>
      </c>
      <c r="J497">
        <v>0</v>
      </c>
      <c r="K497"/>
      <c r="L497" t="s">
        <v>3117</v>
      </c>
      <c r="M497" t="s">
        <v>3118</v>
      </c>
    </row>
    <row r="498" spans="1:13" x14ac:dyDescent="0.25">
      <c r="A498">
        <v>1323</v>
      </c>
      <c r="B498" t="s">
        <v>3425</v>
      </c>
      <c r="C498" t="s">
        <v>21</v>
      </c>
      <c r="D498" t="s">
        <v>1722</v>
      </c>
      <c r="E498" s="15" t="s">
        <v>6520</v>
      </c>
      <c r="F498" t="s">
        <v>1995</v>
      </c>
      <c r="G498" t="s">
        <v>1765</v>
      </c>
      <c r="H498" t="s">
        <v>1764</v>
      </c>
      <c r="I498" t="s">
        <v>1765</v>
      </c>
      <c r="J498">
        <v>0</v>
      </c>
      <c r="K498"/>
      <c r="L498" t="s">
        <v>6521</v>
      </c>
      <c r="M498" t="s">
        <v>3118</v>
      </c>
    </row>
    <row r="499" spans="1:13" x14ac:dyDescent="0.25">
      <c r="A499">
        <v>1328</v>
      </c>
      <c r="B499" t="s">
        <v>102</v>
      </c>
      <c r="C499" t="s">
        <v>27</v>
      </c>
      <c r="D499" t="s">
        <v>1722</v>
      </c>
      <c r="E499" s="15" t="s">
        <v>6522</v>
      </c>
      <c r="F499" t="s">
        <v>1730</v>
      </c>
      <c r="G499" t="s">
        <v>1731</v>
      </c>
      <c r="H499" t="s">
        <v>1720</v>
      </c>
      <c r="I499" t="s">
        <v>3116</v>
      </c>
      <c r="J499">
        <v>0</v>
      </c>
      <c r="K499"/>
      <c r="L499" t="s">
        <v>3117</v>
      </c>
      <c r="M499" t="s">
        <v>3118</v>
      </c>
    </row>
    <row r="500" spans="1:13" x14ac:dyDescent="0.25">
      <c r="A500">
        <v>1340</v>
      </c>
      <c r="B500" t="s">
        <v>6523</v>
      </c>
      <c r="C500" t="s">
        <v>56</v>
      </c>
      <c r="D500" t="s">
        <v>1722</v>
      </c>
      <c r="E500" s="15" t="s">
        <v>6524</v>
      </c>
      <c r="F500" t="s">
        <v>2028</v>
      </c>
      <c r="G500" t="s">
        <v>2029</v>
      </c>
      <c r="H500" t="s">
        <v>1720</v>
      </c>
      <c r="I500" t="s">
        <v>5686</v>
      </c>
      <c r="J500">
        <v>0</v>
      </c>
      <c r="K500"/>
      <c r="L500" t="s">
        <v>3117</v>
      </c>
      <c r="M500" t="s">
        <v>3118</v>
      </c>
    </row>
    <row r="501" spans="1:13" x14ac:dyDescent="0.25">
      <c r="A501">
        <v>73992</v>
      </c>
      <c r="B501" t="s">
        <v>6525</v>
      </c>
      <c r="C501" t="s">
        <v>116</v>
      </c>
      <c r="D501" t="s">
        <v>1722</v>
      </c>
      <c r="E501" s="15" t="s">
        <v>6526</v>
      </c>
      <c r="F501" t="s">
        <v>1832</v>
      </c>
      <c r="G501" t="s">
        <v>1834</v>
      </c>
      <c r="H501" t="s">
        <v>1833</v>
      </c>
      <c r="I501" t="s">
        <v>3116</v>
      </c>
      <c r="J501">
        <v>0</v>
      </c>
      <c r="K501"/>
      <c r="L501" t="s">
        <v>3739</v>
      </c>
      <c r="M501" t="s">
        <v>3118</v>
      </c>
    </row>
    <row r="502" spans="1:13" x14ac:dyDescent="0.25">
      <c r="A502">
        <v>11650</v>
      </c>
      <c r="B502" t="s">
        <v>6527</v>
      </c>
      <c r="C502" t="s">
        <v>92</v>
      </c>
      <c r="D502" t="s">
        <v>1722</v>
      </c>
      <c r="E502" s="15" t="s">
        <v>6528</v>
      </c>
      <c r="F502" t="s">
        <v>1984</v>
      </c>
      <c r="G502" t="s">
        <v>1816</v>
      </c>
      <c r="H502" t="s">
        <v>1725</v>
      </c>
      <c r="I502" t="s">
        <v>1816</v>
      </c>
      <c r="J502">
        <v>0</v>
      </c>
      <c r="K502"/>
      <c r="L502" t="s">
        <v>6529</v>
      </c>
      <c r="M502" t="s">
        <v>3118</v>
      </c>
    </row>
    <row r="503" spans="1:13" x14ac:dyDescent="0.25">
      <c r="A503">
        <v>22217</v>
      </c>
      <c r="B503" t="s">
        <v>6530</v>
      </c>
      <c r="C503" t="s">
        <v>92</v>
      </c>
      <c r="D503" t="s">
        <v>1722</v>
      </c>
      <c r="E503" s="15" t="s">
        <v>6531</v>
      </c>
      <c r="F503" t="s">
        <v>1815</v>
      </c>
      <c r="G503" t="s">
        <v>1816</v>
      </c>
      <c r="H503" t="s">
        <v>1725</v>
      </c>
      <c r="I503" t="s">
        <v>1816</v>
      </c>
      <c r="J503">
        <v>0</v>
      </c>
      <c r="K503"/>
      <c r="L503" t="s">
        <v>6532</v>
      </c>
      <c r="M503" t="s">
        <v>3118</v>
      </c>
    </row>
    <row r="504" spans="1:13" x14ac:dyDescent="0.25">
      <c r="A504">
        <v>58756</v>
      </c>
      <c r="B504" t="s">
        <v>6533</v>
      </c>
      <c r="C504" t="s">
        <v>43</v>
      </c>
      <c r="D504" t="s">
        <v>1722</v>
      </c>
      <c r="E504" s="15" t="s">
        <v>6534</v>
      </c>
      <c r="F504" t="s">
        <v>1815</v>
      </c>
      <c r="G504" t="s">
        <v>1816</v>
      </c>
      <c r="H504" t="s">
        <v>1725</v>
      </c>
      <c r="I504" t="s">
        <v>1816</v>
      </c>
      <c r="J504">
        <v>0</v>
      </c>
      <c r="K504"/>
      <c r="L504" t="s">
        <v>3157</v>
      </c>
      <c r="M504" t="s">
        <v>3118</v>
      </c>
    </row>
    <row r="505" spans="1:13" x14ac:dyDescent="0.25">
      <c r="A505">
        <v>68423</v>
      </c>
      <c r="B505" t="s">
        <v>753</v>
      </c>
      <c r="C505" t="s">
        <v>92</v>
      </c>
      <c r="D505" t="s">
        <v>1722</v>
      </c>
      <c r="E505" s="15" t="s">
        <v>6535</v>
      </c>
      <c r="F505" t="s">
        <v>1815</v>
      </c>
      <c r="G505" t="s">
        <v>1816</v>
      </c>
      <c r="H505" t="s">
        <v>1725</v>
      </c>
      <c r="I505" t="s">
        <v>1816</v>
      </c>
      <c r="J505">
        <v>0</v>
      </c>
      <c r="K505"/>
      <c r="L505" t="s">
        <v>4218</v>
      </c>
      <c r="M505" t="s">
        <v>3118</v>
      </c>
    </row>
    <row r="506" spans="1:13" x14ac:dyDescent="0.25">
      <c r="A506">
        <v>1395</v>
      </c>
      <c r="B506" t="s">
        <v>2287</v>
      </c>
      <c r="C506" t="s">
        <v>43</v>
      </c>
      <c r="D506" t="s">
        <v>1722</v>
      </c>
      <c r="E506" s="15" t="s">
        <v>6536</v>
      </c>
      <c r="F506" t="s">
        <v>1815</v>
      </c>
      <c r="G506" t="s">
        <v>1816</v>
      </c>
      <c r="H506" t="s">
        <v>1725</v>
      </c>
      <c r="I506" t="s">
        <v>1816</v>
      </c>
      <c r="J506">
        <v>0</v>
      </c>
      <c r="K506"/>
      <c r="L506" t="s">
        <v>3429</v>
      </c>
      <c r="M506" t="s">
        <v>3118</v>
      </c>
    </row>
    <row r="507" spans="1:13" x14ac:dyDescent="0.25">
      <c r="A507">
        <v>1397</v>
      </c>
      <c r="B507" t="s">
        <v>2286</v>
      </c>
      <c r="C507" t="s">
        <v>136</v>
      </c>
      <c r="D507" t="s">
        <v>1722</v>
      </c>
      <c r="E507" s="15" t="s">
        <v>6537</v>
      </c>
      <c r="F507" t="s">
        <v>1815</v>
      </c>
      <c r="G507" t="s">
        <v>1816</v>
      </c>
      <c r="H507" t="s">
        <v>1725</v>
      </c>
      <c r="I507" t="s">
        <v>1816</v>
      </c>
      <c r="J507">
        <v>0</v>
      </c>
      <c r="K507"/>
      <c r="L507" t="s">
        <v>3117</v>
      </c>
      <c r="M507" t="s">
        <v>3118</v>
      </c>
    </row>
    <row r="508" spans="1:13" x14ac:dyDescent="0.25">
      <c r="A508">
        <v>37464</v>
      </c>
      <c r="B508" t="s">
        <v>1981</v>
      </c>
      <c r="C508" t="s">
        <v>107</v>
      </c>
      <c r="D508" t="s">
        <v>1722</v>
      </c>
      <c r="E508" s="15" t="s">
        <v>6538</v>
      </c>
      <c r="F508" t="s">
        <v>1815</v>
      </c>
      <c r="G508" t="s">
        <v>1816</v>
      </c>
      <c r="H508" t="s">
        <v>1725</v>
      </c>
      <c r="I508" t="s">
        <v>1816</v>
      </c>
      <c r="J508">
        <v>0</v>
      </c>
      <c r="K508"/>
      <c r="L508" t="s">
        <v>3430</v>
      </c>
      <c r="M508" t="s">
        <v>6539</v>
      </c>
    </row>
    <row r="509" spans="1:13" x14ac:dyDescent="0.25">
      <c r="A509">
        <v>1408</v>
      </c>
      <c r="B509" t="s">
        <v>754</v>
      </c>
      <c r="C509" t="s">
        <v>755</v>
      </c>
      <c r="D509" t="s">
        <v>1722</v>
      </c>
      <c r="E509" s="15" t="s">
        <v>6540</v>
      </c>
      <c r="F509" t="s">
        <v>1815</v>
      </c>
      <c r="G509" t="s">
        <v>1816</v>
      </c>
      <c r="H509" t="s">
        <v>1725</v>
      </c>
      <c r="I509" t="s">
        <v>1816</v>
      </c>
      <c r="J509">
        <v>0</v>
      </c>
      <c r="K509"/>
      <c r="L509" t="s">
        <v>3120</v>
      </c>
      <c r="M509" t="s">
        <v>3118</v>
      </c>
    </row>
    <row r="510" spans="1:13" x14ac:dyDescent="0.25">
      <c r="A510">
        <v>1405</v>
      </c>
      <c r="B510" t="s">
        <v>756</v>
      </c>
      <c r="C510" t="s">
        <v>43</v>
      </c>
      <c r="D510" t="s">
        <v>1722</v>
      </c>
      <c r="E510" s="15" t="s">
        <v>6541</v>
      </c>
      <c r="F510" t="s">
        <v>1815</v>
      </c>
      <c r="G510" t="s">
        <v>1816</v>
      </c>
      <c r="H510" t="s">
        <v>1725</v>
      </c>
      <c r="I510" t="s">
        <v>1816</v>
      </c>
      <c r="J510">
        <v>0</v>
      </c>
      <c r="K510"/>
      <c r="L510" t="s">
        <v>3429</v>
      </c>
      <c r="M510" t="s">
        <v>3118</v>
      </c>
    </row>
    <row r="511" spans="1:13" x14ac:dyDescent="0.25">
      <c r="A511">
        <v>841176</v>
      </c>
      <c r="B511" t="s">
        <v>6542</v>
      </c>
      <c r="C511" t="s">
        <v>43</v>
      </c>
      <c r="D511" t="s">
        <v>1722</v>
      </c>
      <c r="E511" s="15" t="s">
        <v>6543</v>
      </c>
      <c r="F511" t="s">
        <v>1815</v>
      </c>
      <c r="G511" t="s">
        <v>1816</v>
      </c>
      <c r="H511" t="s">
        <v>1725</v>
      </c>
      <c r="I511" t="s">
        <v>1816</v>
      </c>
      <c r="J511">
        <v>0</v>
      </c>
      <c r="K511"/>
      <c r="L511" t="s">
        <v>3157</v>
      </c>
      <c r="M511" t="s">
        <v>3118</v>
      </c>
    </row>
    <row r="512" spans="1:13" x14ac:dyDescent="0.25">
      <c r="A512">
        <v>849258</v>
      </c>
      <c r="B512" t="s">
        <v>757</v>
      </c>
      <c r="C512" t="s">
        <v>758</v>
      </c>
      <c r="D512" t="s">
        <v>1722</v>
      </c>
      <c r="E512" s="15" t="s">
        <v>6544</v>
      </c>
      <c r="F512" t="s">
        <v>1815</v>
      </c>
      <c r="G512" t="s">
        <v>1816</v>
      </c>
      <c r="H512" t="s">
        <v>1725</v>
      </c>
      <c r="I512" t="s">
        <v>1816</v>
      </c>
      <c r="J512">
        <v>0</v>
      </c>
      <c r="K512"/>
      <c r="L512" t="s">
        <v>6545</v>
      </c>
      <c r="M512" t="s">
        <v>3118</v>
      </c>
    </row>
    <row r="513" spans="1:13" x14ac:dyDescent="0.25">
      <c r="A513">
        <v>1441</v>
      </c>
      <c r="B513" t="s">
        <v>103</v>
      </c>
      <c r="C513" t="s">
        <v>36</v>
      </c>
      <c r="D513" t="s">
        <v>1722</v>
      </c>
      <c r="E513" s="15" t="s">
        <v>6546</v>
      </c>
      <c r="F513" t="s">
        <v>1815</v>
      </c>
      <c r="G513" t="s">
        <v>1816</v>
      </c>
      <c r="H513" t="s">
        <v>1725</v>
      </c>
      <c r="I513" t="s">
        <v>1816</v>
      </c>
      <c r="J513">
        <v>0</v>
      </c>
      <c r="K513"/>
      <c r="L513" t="s">
        <v>6547</v>
      </c>
      <c r="M513" t="s">
        <v>3118</v>
      </c>
    </row>
    <row r="514" spans="1:13" x14ac:dyDescent="0.25">
      <c r="A514">
        <v>31393</v>
      </c>
      <c r="B514" t="s">
        <v>104</v>
      </c>
      <c r="C514" t="s">
        <v>43</v>
      </c>
      <c r="D514" t="s">
        <v>1722</v>
      </c>
      <c r="E514" s="15" t="s">
        <v>6548</v>
      </c>
      <c r="F514" t="s">
        <v>1815</v>
      </c>
      <c r="G514" t="s">
        <v>1816</v>
      </c>
      <c r="H514" t="s">
        <v>1725</v>
      </c>
      <c r="I514" t="s">
        <v>1816</v>
      </c>
      <c r="J514">
        <v>0</v>
      </c>
      <c r="K514"/>
      <c r="L514" t="s">
        <v>3157</v>
      </c>
      <c r="M514" t="s">
        <v>3118</v>
      </c>
    </row>
    <row r="515" spans="1:13" x14ac:dyDescent="0.25">
      <c r="A515">
        <v>37110</v>
      </c>
      <c r="B515" t="s">
        <v>106</v>
      </c>
      <c r="C515" t="s">
        <v>107</v>
      </c>
      <c r="D515" t="s">
        <v>1722</v>
      </c>
      <c r="E515" s="15" t="s">
        <v>6549</v>
      </c>
      <c r="F515" t="s">
        <v>1815</v>
      </c>
      <c r="G515" t="s">
        <v>1816</v>
      </c>
      <c r="H515" t="s">
        <v>1725</v>
      </c>
      <c r="I515" t="s">
        <v>1816</v>
      </c>
      <c r="J515">
        <v>0</v>
      </c>
      <c r="K515"/>
      <c r="L515" t="s">
        <v>3117</v>
      </c>
      <c r="M515" t="s">
        <v>3118</v>
      </c>
    </row>
    <row r="516" spans="1:13" x14ac:dyDescent="0.25">
      <c r="A516">
        <v>12669</v>
      </c>
      <c r="B516" t="s">
        <v>1572</v>
      </c>
      <c r="C516" t="s">
        <v>59</v>
      </c>
      <c r="D516" t="s">
        <v>1722</v>
      </c>
      <c r="E516" s="15" t="s">
        <v>6550</v>
      </c>
      <c r="F516" t="s">
        <v>1824</v>
      </c>
      <c r="G516" t="s">
        <v>1825</v>
      </c>
      <c r="H516" t="s">
        <v>1725</v>
      </c>
      <c r="I516" t="s">
        <v>3116</v>
      </c>
      <c r="J516">
        <v>0</v>
      </c>
      <c r="K516"/>
      <c r="L516" t="s">
        <v>3434</v>
      </c>
      <c r="M516" t="s">
        <v>3118</v>
      </c>
    </row>
    <row r="517" spans="1:13" x14ac:dyDescent="0.25">
      <c r="A517">
        <v>30541</v>
      </c>
      <c r="B517" t="s">
        <v>2553</v>
      </c>
      <c r="C517" t="s">
        <v>172</v>
      </c>
      <c r="D517" t="s">
        <v>1722</v>
      </c>
      <c r="E517" s="15" t="s">
        <v>6551</v>
      </c>
      <c r="F517" t="s">
        <v>5719</v>
      </c>
      <c r="G517" t="s">
        <v>1834</v>
      </c>
      <c r="H517" t="s">
        <v>1833</v>
      </c>
      <c r="I517" t="s">
        <v>3116</v>
      </c>
      <c r="J517">
        <v>0</v>
      </c>
      <c r="K517"/>
      <c r="L517" t="s">
        <v>3117</v>
      </c>
      <c r="M517" t="s">
        <v>3118</v>
      </c>
    </row>
    <row r="518" spans="1:13" x14ac:dyDescent="0.25">
      <c r="A518">
        <v>21991</v>
      </c>
      <c r="B518" t="s">
        <v>108</v>
      </c>
      <c r="C518" t="s">
        <v>109</v>
      </c>
      <c r="D518" t="s">
        <v>1722</v>
      </c>
      <c r="E518" s="15" t="s">
        <v>6552</v>
      </c>
      <c r="F518" t="s">
        <v>1815</v>
      </c>
      <c r="G518" t="s">
        <v>1816</v>
      </c>
      <c r="H518" t="s">
        <v>1725</v>
      </c>
      <c r="I518" t="s">
        <v>1816</v>
      </c>
      <c r="J518">
        <v>0</v>
      </c>
      <c r="K518"/>
      <c r="L518" t="s">
        <v>6553</v>
      </c>
      <c r="M518" t="s">
        <v>6554</v>
      </c>
    </row>
    <row r="519" spans="1:13" x14ac:dyDescent="0.25">
      <c r="A519">
        <v>1452</v>
      </c>
      <c r="B519" t="s">
        <v>2285</v>
      </c>
      <c r="C519" t="s">
        <v>27</v>
      </c>
      <c r="D519" t="s">
        <v>1722</v>
      </c>
      <c r="E519" s="15" t="s">
        <v>6555</v>
      </c>
      <c r="F519" t="s">
        <v>1815</v>
      </c>
      <c r="G519" t="s">
        <v>1816</v>
      </c>
      <c r="H519" t="s">
        <v>1725</v>
      </c>
      <c r="I519" t="s">
        <v>1816</v>
      </c>
      <c r="J519">
        <v>0</v>
      </c>
      <c r="K519"/>
      <c r="L519" t="s">
        <v>6556</v>
      </c>
      <c r="M519" t="s">
        <v>3118</v>
      </c>
    </row>
    <row r="520" spans="1:13" x14ac:dyDescent="0.25">
      <c r="A520">
        <v>1454</v>
      </c>
      <c r="B520" t="s">
        <v>6557</v>
      </c>
      <c r="C520" t="s">
        <v>84</v>
      </c>
      <c r="D520" t="s">
        <v>1722</v>
      </c>
      <c r="E520" s="15" t="s">
        <v>6558</v>
      </c>
      <c r="F520" t="s">
        <v>1815</v>
      </c>
      <c r="G520" t="s">
        <v>1816</v>
      </c>
      <c r="H520" t="s">
        <v>1725</v>
      </c>
      <c r="I520" t="s">
        <v>1816</v>
      </c>
      <c r="J520">
        <v>0</v>
      </c>
      <c r="K520"/>
      <c r="L520" t="s">
        <v>6559</v>
      </c>
      <c r="M520"/>
    </row>
    <row r="521" spans="1:13" x14ac:dyDescent="0.25">
      <c r="A521">
        <v>1411</v>
      </c>
      <c r="B521" t="s">
        <v>110</v>
      </c>
      <c r="C521" t="s">
        <v>111</v>
      </c>
      <c r="D521" t="s">
        <v>1722</v>
      </c>
      <c r="E521" s="15" t="s">
        <v>6560</v>
      </c>
      <c r="F521" t="s">
        <v>1815</v>
      </c>
      <c r="G521" t="s">
        <v>1816</v>
      </c>
      <c r="H521" t="s">
        <v>1725</v>
      </c>
      <c r="I521" t="s">
        <v>1816</v>
      </c>
      <c r="J521">
        <v>0</v>
      </c>
      <c r="K521"/>
      <c r="L521" t="s">
        <v>3120</v>
      </c>
      <c r="M521" t="s">
        <v>3118</v>
      </c>
    </row>
    <row r="522" spans="1:13" x14ac:dyDescent="0.25">
      <c r="A522">
        <v>1417</v>
      </c>
      <c r="B522" t="s">
        <v>112</v>
      </c>
      <c r="C522" t="s">
        <v>56</v>
      </c>
      <c r="D522" t="s">
        <v>1722</v>
      </c>
      <c r="E522" s="15" t="s">
        <v>6561</v>
      </c>
      <c r="F522" t="s">
        <v>1815</v>
      </c>
      <c r="G522" t="s">
        <v>1816</v>
      </c>
      <c r="H522" t="s">
        <v>1725</v>
      </c>
      <c r="I522" t="s">
        <v>1816</v>
      </c>
      <c r="J522">
        <v>0</v>
      </c>
      <c r="K522"/>
      <c r="L522" t="s">
        <v>3117</v>
      </c>
      <c r="M522" t="s">
        <v>3118</v>
      </c>
    </row>
    <row r="523" spans="1:13" x14ac:dyDescent="0.25">
      <c r="A523">
        <v>1470</v>
      </c>
      <c r="B523" t="s">
        <v>113</v>
      </c>
      <c r="C523" t="s">
        <v>56</v>
      </c>
      <c r="D523" t="s">
        <v>1722</v>
      </c>
      <c r="E523" s="15" t="s">
        <v>6562</v>
      </c>
      <c r="F523" t="s">
        <v>1815</v>
      </c>
      <c r="G523" t="s">
        <v>1816</v>
      </c>
      <c r="H523" t="s">
        <v>1725</v>
      </c>
      <c r="I523" t="s">
        <v>1816</v>
      </c>
      <c r="J523">
        <v>0</v>
      </c>
      <c r="K523"/>
      <c r="L523" t="s">
        <v>3120</v>
      </c>
      <c r="M523" t="s">
        <v>3118</v>
      </c>
    </row>
    <row r="524" spans="1:13" x14ac:dyDescent="0.25">
      <c r="A524">
        <v>1474</v>
      </c>
      <c r="B524" t="s">
        <v>6563</v>
      </c>
      <c r="C524" t="s">
        <v>763</v>
      </c>
      <c r="D524" t="s">
        <v>1722</v>
      </c>
      <c r="E524" s="15" t="s">
        <v>6564</v>
      </c>
      <c r="F524" t="s">
        <v>1815</v>
      </c>
      <c r="G524" t="s">
        <v>1816</v>
      </c>
      <c r="H524" t="s">
        <v>1725</v>
      </c>
      <c r="I524" t="s">
        <v>1816</v>
      </c>
      <c r="J524">
        <v>0</v>
      </c>
      <c r="K524"/>
      <c r="L524" t="s">
        <v>3117</v>
      </c>
      <c r="M524" t="s">
        <v>3118</v>
      </c>
    </row>
    <row r="525" spans="1:13" x14ac:dyDescent="0.25">
      <c r="A525">
        <v>1487</v>
      </c>
      <c r="B525" t="s">
        <v>609</v>
      </c>
      <c r="C525" t="s">
        <v>36</v>
      </c>
      <c r="D525" t="s">
        <v>1722</v>
      </c>
      <c r="E525" s="15" t="s">
        <v>6565</v>
      </c>
      <c r="F525" t="s">
        <v>1815</v>
      </c>
      <c r="G525" t="s">
        <v>1816</v>
      </c>
      <c r="H525" t="s">
        <v>1725</v>
      </c>
      <c r="I525" t="s">
        <v>1816</v>
      </c>
      <c r="J525">
        <v>0</v>
      </c>
      <c r="K525"/>
      <c r="L525" t="s">
        <v>3117</v>
      </c>
      <c r="M525" t="s">
        <v>3118</v>
      </c>
    </row>
    <row r="526" spans="1:13" x14ac:dyDescent="0.25">
      <c r="A526">
        <v>1458</v>
      </c>
      <c r="B526" t="s">
        <v>759</v>
      </c>
      <c r="C526" t="s">
        <v>76</v>
      </c>
      <c r="D526" t="s">
        <v>1722</v>
      </c>
      <c r="E526" s="15" t="s">
        <v>6566</v>
      </c>
      <c r="F526" t="s">
        <v>1815</v>
      </c>
      <c r="G526" t="s">
        <v>1816</v>
      </c>
      <c r="H526" t="s">
        <v>1725</v>
      </c>
      <c r="I526" t="s">
        <v>1816</v>
      </c>
      <c r="J526">
        <v>0</v>
      </c>
      <c r="K526"/>
      <c r="L526" t="s">
        <v>3120</v>
      </c>
      <c r="M526" t="s">
        <v>3118</v>
      </c>
    </row>
    <row r="527" spans="1:13" x14ac:dyDescent="0.25">
      <c r="A527">
        <v>841378</v>
      </c>
      <c r="B527" t="s">
        <v>6567</v>
      </c>
      <c r="C527" t="s">
        <v>84</v>
      </c>
      <c r="D527" t="s">
        <v>1722</v>
      </c>
      <c r="E527" s="15" t="s">
        <v>6568</v>
      </c>
      <c r="F527" t="s">
        <v>5641</v>
      </c>
      <c r="G527" t="s">
        <v>1825</v>
      </c>
      <c r="H527" t="s">
        <v>1725</v>
      </c>
      <c r="I527" t="s">
        <v>3116</v>
      </c>
      <c r="J527">
        <v>0</v>
      </c>
      <c r="K527"/>
      <c r="L527" t="s">
        <v>6569</v>
      </c>
      <c r="M527" t="s">
        <v>3118</v>
      </c>
    </row>
    <row r="528" spans="1:13" x14ac:dyDescent="0.25">
      <c r="A528">
        <v>852874</v>
      </c>
      <c r="B528" t="s">
        <v>6570</v>
      </c>
      <c r="C528" t="s">
        <v>21</v>
      </c>
      <c r="D528" t="s">
        <v>1722</v>
      </c>
      <c r="E528" s="15" t="s">
        <v>6571</v>
      </c>
      <c r="F528" t="s">
        <v>1937</v>
      </c>
      <c r="G528" t="s">
        <v>1849</v>
      </c>
      <c r="H528" t="s">
        <v>1819</v>
      </c>
      <c r="I528" t="s">
        <v>3126</v>
      </c>
      <c r="J528">
        <v>0</v>
      </c>
      <c r="K528"/>
      <c r="L528" t="s">
        <v>5532</v>
      </c>
      <c r="M528" t="s">
        <v>3118</v>
      </c>
    </row>
    <row r="529" spans="1:13" x14ac:dyDescent="0.25">
      <c r="A529">
        <v>1502</v>
      </c>
      <c r="B529" t="s">
        <v>114</v>
      </c>
      <c r="C529" t="s">
        <v>21</v>
      </c>
      <c r="D529" t="s">
        <v>1722</v>
      </c>
      <c r="E529" s="15" t="s">
        <v>6572</v>
      </c>
      <c r="F529" t="s">
        <v>1815</v>
      </c>
      <c r="G529" t="s">
        <v>1816</v>
      </c>
      <c r="H529" t="s">
        <v>1725</v>
      </c>
      <c r="I529" t="s">
        <v>1816</v>
      </c>
      <c r="J529">
        <v>0</v>
      </c>
      <c r="K529"/>
      <c r="L529" t="s">
        <v>3117</v>
      </c>
      <c r="M529" t="s">
        <v>3118</v>
      </c>
    </row>
    <row r="530" spans="1:13" x14ac:dyDescent="0.25">
      <c r="A530">
        <v>31375</v>
      </c>
      <c r="B530" t="s">
        <v>115</v>
      </c>
      <c r="C530" t="s">
        <v>116</v>
      </c>
      <c r="D530" t="s">
        <v>1722</v>
      </c>
      <c r="E530" s="15" t="s">
        <v>6573</v>
      </c>
      <c r="F530" t="s">
        <v>1771</v>
      </c>
      <c r="G530" t="s">
        <v>1721</v>
      </c>
      <c r="H530" t="s">
        <v>1720</v>
      </c>
      <c r="I530" t="s">
        <v>3116</v>
      </c>
      <c r="J530">
        <v>0</v>
      </c>
      <c r="K530"/>
      <c r="L530" t="s">
        <v>3151</v>
      </c>
      <c r="M530" t="s">
        <v>3118</v>
      </c>
    </row>
    <row r="531" spans="1:13" x14ac:dyDescent="0.25">
      <c r="A531">
        <v>827976</v>
      </c>
      <c r="B531" t="s">
        <v>1573</v>
      </c>
      <c r="C531" t="s">
        <v>21</v>
      </c>
      <c r="D531" t="s">
        <v>1722</v>
      </c>
      <c r="E531" s="15" t="s">
        <v>6574</v>
      </c>
      <c r="F531" t="s">
        <v>1882</v>
      </c>
      <c r="G531" t="s">
        <v>1765</v>
      </c>
      <c r="H531" t="s">
        <v>1764</v>
      </c>
      <c r="I531" t="s">
        <v>3116</v>
      </c>
      <c r="J531">
        <v>0</v>
      </c>
      <c r="K531"/>
      <c r="L531" t="s">
        <v>6575</v>
      </c>
      <c r="M531" t="s">
        <v>6576</v>
      </c>
    </row>
    <row r="532" spans="1:13" x14ac:dyDescent="0.25">
      <c r="A532">
        <v>38359</v>
      </c>
      <c r="B532" t="s">
        <v>760</v>
      </c>
      <c r="C532" t="s">
        <v>92</v>
      </c>
      <c r="D532" t="s">
        <v>1722</v>
      </c>
      <c r="E532" s="15" t="s">
        <v>6577</v>
      </c>
      <c r="F532" t="s">
        <v>1848</v>
      </c>
      <c r="G532" t="s">
        <v>1849</v>
      </c>
      <c r="H532" t="s">
        <v>1819</v>
      </c>
      <c r="I532" t="s">
        <v>3126</v>
      </c>
      <c r="J532">
        <v>0</v>
      </c>
      <c r="K532"/>
      <c r="L532" t="s">
        <v>3831</v>
      </c>
      <c r="M532" t="s">
        <v>3118</v>
      </c>
    </row>
    <row r="533" spans="1:13" x14ac:dyDescent="0.25">
      <c r="A533">
        <v>1529</v>
      </c>
      <c r="B533" t="s">
        <v>3445</v>
      </c>
      <c r="C533" t="s">
        <v>211</v>
      </c>
      <c r="D533" t="s">
        <v>1722</v>
      </c>
      <c r="E533" s="15" t="s">
        <v>6578</v>
      </c>
      <c r="F533" t="s">
        <v>5706</v>
      </c>
      <c r="G533" t="s">
        <v>1792</v>
      </c>
      <c r="H533" t="s">
        <v>1822</v>
      </c>
      <c r="I533" t="s">
        <v>3116</v>
      </c>
      <c r="J533">
        <v>0</v>
      </c>
      <c r="K533"/>
      <c r="L533" t="s">
        <v>3117</v>
      </c>
      <c r="M533" t="s">
        <v>3118</v>
      </c>
    </row>
    <row r="534" spans="1:13" x14ac:dyDescent="0.25">
      <c r="A534">
        <v>830655</v>
      </c>
      <c r="B534" t="s">
        <v>6579</v>
      </c>
      <c r="C534" t="s">
        <v>211</v>
      </c>
      <c r="D534" t="s">
        <v>1722</v>
      </c>
      <c r="E534" s="15" t="s">
        <v>6580</v>
      </c>
      <c r="F534" t="s">
        <v>1766</v>
      </c>
      <c r="G534" t="s">
        <v>1767</v>
      </c>
      <c r="H534" t="s">
        <v>1756</v>
      </c>
      <c r="I534" t="s">
        <v>3129</v>
      </c>
      <c r="J534">
        <v>0</v>
      </c>
      <c r="K534"/>
      <c r="L534" t="s">
        <v>3117</v>
      </c>
      <c r="M534" t="s">
        <v>3118</v>
      </c>
    </row>
    <row r="535" spans="1:13" x14ac:dyDescent="0.25">
      <c r="A535">
        <v>23046</v>
      </c>
      <c r="B535" t="s">
        <v>2531</v>
      </c>
      <c r="C535" t="s">
        <v>21</v>
      </c>
      <c r="D535" t="s">
        <v>1722</v>
      </c>
      <c r="E535" s="15" t="s">
        <v>6581</v>
      </c>
      <c r="F535" t="s">
        <v>1871</v>
      </c>
      <c r="G535" t="s">
        <v>1765</v>
      </c>
      <c r="H535" t="s">
        <v>1764</v>
      </c>
      <c r="I535" t="s">
        <v>1765</v>
      </c>
      <c r="J535">
        <v>0</v>
      </c>
      <c r="K535"/>
      <c r="L535" t="s">
        <v>3117</v>
      </c>
      <c r="M535" t="s">
        <v>3118</v>
      </c>
    </row>
    <row r="536" spans="1:13" x14ac:dyDescent="0.25">
      <c r="A536">
        <v>1536</v>
      </c>
      <c r="B536" t="s">
        <v>761</v>
      </c>
      <c r="C536" t="s">
        <v>56</v>
      </c>
      <c r="D536" t="s">
        <v>1722</v>
      </c>
      <c r="E536" s="15" t="s">
        <v>6582</v>
      </c>
      <c r="F536" t="s">
        <v>1943</v>
      </c>
      <c r="G536" t="s">
        <v>1944</v>
      </c>
      <c r="H536" t="s">
        <v>1782</v>
      </c>
      <c r="I536" t="s">
        <v>3142</v>
      </c>
      <c r="J536">
        <v>0</v>
      </c>
      <c r="K536"/>
      <c r="L536" t="s">
        <v>6583</v>
      </c>
      <c r="M536" t="s">
        <v>3118</v>
      </c>
    </row>
    <row r="537" spans="1:13" x14ac:dyDescent="0.25">
      <c r="A537">
        <v>23318</v>
      </c>
      <c r="B537" t="s">
        <v>118</v>
      </c>
      <c r="C537" t="s">
        <v>76</v>
      </c>
      <c r="D537" t="s">
        <v>1722</v>
      </c>
      <c r="E537" s="15" t="s">
        <v>6584</v>
      </c>
      <c r="F537" t="s">
        <v>2019</v>
      </c>
      <c r="G537" t="s">
        <v>1849</v>
      </c>
      <c r="H537" t="s">
        <v>1819</v>
      </c>
      <c r="I537" t="s">
        <v>3126</v>
      </c>
      <c r="J537">
        <v>0</v>
      </c>
      <c r="K537"/>
      <c r="L537" t="s">
        <v>3117</v>
      </c>
      <c r="M537" t="s">
        <v>3118</v>
      </c>
    </row>
    <row r="538" spans="1:13" x14ac:dyDescent="0.25">
      <c r="A538">
        <v>837117</v>
      </c>
      <c r="B538" t="s">
        <v>762</v>
      </c>
      <c r="C538" t="s">
        <v>763</v>
      </c>
      <c r="D538" t="s">
        <v>1722</v>
      </c>
      <c r="E538" s="15" t="s">
        <v>6585</v>
      </c>
      <c r="F538" t="s">
        <v>1742</v>
      </c>
      <c r="G538" t="s">
        <v>1743</v>
      </c>
      <c r="H538" t="s">
        <v>1720</v>
      </c>
      <c r="I538" t="s">
        <v>3351</v>
      </c>
      <c r="J538">
        <v>0</v>
      </c>
      <c r="K538"/>
      <c r="L538" t="s">
        <v>6586</v>
      </c>
      <c r="M538" t="s">
        <v>6587</v>
      </c>
    </row>
    <row r="539" spans="1:13" x14ac:dyDescent="0.25">
      <c r="A539">
        <v>838692</v>
      </c>
      <c r="B539" t="s">
        <v>6588</v>
      </c>
      <c r="C539" t="s">
        <v>31</v>
      </c>
      <c r="D539" t="s">
        <v>1722</v>
      </c>
      <c r="E539" s="15" t="s">
        <v>6589</v>
      </c>
      <c r="F539" t="s">
        <v>2129</v>
      </c>
      <c r="G539" t="s">
        <v>1849</v>
      </c>
      <c r="H539" t="s">
        <v>1819</v>
      </c>
      <c r="I539" t="s">
        <v>3126</v>
      </c>
      <c r="J539">
        <v>0</v>
      </c>
      <c r="K539"/>
      <c r="L539" t="s">
        <v>6590</v>
      </c>
      <c r="M539" t="s">
        <v>3118</v>
      </c>
    </row>
    <row r="540" spans="1:13" x14ac:dyDescent="0.25">
      <c r="A540">
        <v>41627</v>
      </c>
      <c r="B540" t="s">
        <v>2616</v>
      </c>
      <c r="C540" t="s">
        <v>213</v>
      </c>
      <c r="D540" t="s">
        <v>1722</v>
      </c>
      <c r="E540" s="15" t="s">
        <v>6591</v>
      </c>
      <c r="F540" t="s">
        <v>1761</v>
      </c>
      <c r="G540" t="s">
        <v>1762</v>
      </c>
      <c r="H540" t="s">
        <v>1782</v>
      </c>
      <c r="I540" t="s">
        <v>1762</v>
      </c>
      <c r="J540">
        <v>0</v>
      </c>
      <c r="K540"/>
      <c r="L540" t="s">
        <v>6592</v>
      </c>
      <c r="M540" t="s">
        <v>3118</v>
      </c>
    </row>
    <row r="541" spans="1:13" x14ac:dyDescent="0.25">
      <c r="A541">
        <v>1516</v>
      </c>
      <c r="B541" t="s">
        <v>764</v>
      </c>
      <c r="C541" t="s">
        <v>31</v>
      </c>
      <c r="D541" t="s">
        <v>1722</v>
      </c>
      <c r="E541" s="15" t="s">
        <v>6593</v>
      </c>
      <c r="F541" t="s">
        <v>1761</v>
      </c>
      <c r="G541" t="s">
        <v>1762</v>
      </c>
      <c r="H541" t="s">
        <v>1782</v>
      </c>
      <c r="I541" t="s">
        <v>1762</v>
      </c>
      <c r="J541">
        <v>0</v>
      </c>
      <c r="K541"/>
      <c r="L541" t="s">
        <v>3117</v>
      </c>
      <c r="M541" t="s">
        <v>3118</v>
      </c>
    </row>
    <row r="542" spans="1:13" x14ac:dyDescent="0.25">
      <c r="A542">
        <v>54210</v>
      </c>
      <c r="B542" t="s">
        <v>6594</v>
      </c>
      <c r="C542" t="s">
        <v>65</v>
      </c>
      <c r="D542" t="s">
        <v>1722</v>
      </c>
      <c r="E542" s="15" t="s">
        <v>6595</v>
      </c>
      <c r="F542" t="s">
        <v>1824</v>
      </c>
      <c r="G542" t="s">
        <v>1825</v>
      </c>
      <c r="H542" t="s">
        <v>1725</v>
      </c>
      <c r="I542" t="s">
        <v>3116</v>
      </c>
      <c r="J542">
        <v>0</v>
      </c>
      <c r="K542"/>
      <c r="L542" t="s">
        <v>3117</v>
      </c>
      <c r="M542" t="s">
        <v>3118</v>
      </c>
    </row>
    <row r="543" spans="1:13" x14ac:dyDescent="0.25">
      <c r="A543">
        <v>829444</v>
      </c>
      <c r="B543" t="s">
        <v>6596</v>
      </c>
      <c r="C543" t="s">
        <v>27</v>
      </c>
      <c r="D543" t="s">
        <v>1722</v>
      </c>
      <c r="E543" s="15" t="s">
        <v>6597</v>
      </c>
      <c r="F543" t="s">
        <v>1738</v>
      </c>
      <c r="G543" t="s">
        <v>1739</v>
      </c>
      <c r="H543" t="s">
        <v>1720</v>
      </c>
      <c r="I543" t="s">
        <v>3232</v>
      </c>
      <c r="J543">
        <v>0</v>
      </c>
      <c r="K543"/>
      <c r="L543" t="s">
        <v>3522</v>
      </c>
      <c r="M543" t="s">
        <v>6598</v>
      </c>
    </row>
    <row r="544" spans="1:13" x14ac:dyDescent="0.25">
      <c r="A544">
        <v>829709</v>
      </c>
      <c r="B544" t="s">
        <v>6599</v>
      </c>
      <c r="C544" t="s">
        <v>27</v>
      </c>
      <c r="D544" t="s">
        <v>1722</v>
      </c>
      <c r="E544" s="15" t="s">
        <v>6600</v>
      </c>
      <c r="F544" t="s">
        <v>2293</v>
      </c>
      <c r="G544" t="s">
        <v>1852</v>
      </c>
      <c r="H544" t="s">
        <v>1720</v>
      </c>
      <c r="I544" t="s">
        <v>3116</v>
      </c>
      <c r="J544">
        <v>0</v>
      </c>
      <c r="K544"/>
      <c r="L544" t="s">
        <v>6601</v>
      </c>
      <c r="M544" t="s">
        <v>6602</v>
      </c>
    </row>
    <row r="545" spans="1:13" x14ac:dyDescent="0.25">
      <c r="A545">
        <v>31831</v>
      </c>
      <c r="B545" t="s">
        <v>2567</v>
      </c>
      <c r="C545" t="s">
        <v>27</v>
      </c>
      <c r="D545" t="s">
        <v>1722</v>
      </c>
      <c r="E545" s="15" t="s">
        <v>6603</v>
      </c>
      <c r="F545" t="s">
        <v>1759</v>
      </c>
      <c r="G545" t="s">
        <v>1760</v>
      </c>
      <c r="H545" t="s">
        <v>1753</v>
      </c>
      <c r="I545" t="s">
        <v>3116</v>
      </c>
      <c r="J545">
        <v>0</v>
      </c>
      <c r="K545"/>
      <c r="L545" t="s">
        <v>3584</v>
      </c>
      <c r="M545" t="s">
        <v>3118</v>
      </c>
    </row>
    <row r="546" spans="1:13" x14ac:dyDescent="0.25">
      <c r="A546">
        <v>1574</v>
      </c>
      <c r="B546" t="s">
        <v>119</v>
      </c>
      <c r="C546" t="s">
        <v>27</v>
      </c>
      <c r="D546" t="s">
        <v>1722</v>
      </c>
      <c r="E546" s="15" t="s">
        <v>6604</v>
      </c>
      <c r="F546" t="s">
        <v>2264</v>
      </c>
      <c r="G546" t="s">
        <v>1754</v>
      </c>
      <c r="H546" t="s">
        <v>1753</v>
      </c>
      <c r="I546" t="s">
        <v>3116</v>
      </c>
      <c r="J546">
        <v>0</v>
      </c>
      <c r="K546"/>
      <c r="L546" t="s">
        <v>3117</v>
      </c>
      <c r="M546" t="s">
        <v>3118</v>
      </c>
    </row>
    <row r="547" spans="1:13" x14ac:dyDescent="0.25">
      <c r="A547">
        <v>47681</v>
      </c>
      <c r="B547" t="s">
        <v>6605</v>
      </c>
      <c r="C547" t="s">
        <v>21</v>
      </c>
      <c r="D547" t="s">
        <v>1722</v>
      </c>
      <c r="E547" s="15" t="s">
        <v>6606</v>
      </c>
      <c r="F547" t="s">
        <v>1876</v>
      </c>
      <c r="G547" t="s">
        <v>1849</v>
      </c>
      <c r="H547" t="s">
        <v>1819</v>
      </c>
      <c r="I547" t="s">
        <v>3126</v>
      </c>
      <c r="J547">
        <v>0</v>
      </c>
      <c r="K547"/>
      <c r="L547" t="s">
        <v>6607</v>
      </c>
      <c r="M547" t="s">
        <v>6608</v>
      </c>
    </row>
    <row r="548" spans="1:13" x14ac:dyDescent="0.25">
      <c r="A548">
        <v>57225</v>
      </c>
      <c r="B548" t="s">
        <v>6609</v>
      </c>
      <c r="C548" t="s">
        <v>27</v>
      </c>
      <c r="D548" t="s">
        <v>1722</v>
      </c>
      <c r="E548" s="15" t="s">
        <v>6610</v>
      </c>
      <c r="F548" t="s">
        <v>1775</v>
      </c>
      <c r="G548" t="s">
        <v>1743</v>
      </c>
      <c r="H548" t="s">
        <v>1720</v>
      </c>
      <c r="I548" t="s">
        <v>3351</v>
      </c>
      <c r="J548">
        <v>0</v>
      </c>
      <c r="K548"/>
      <c r="L548" t="s">
        <v>6611</v>
      </c>
      <c r="M548" t="s">
        <v>6612</v>
      </c>
    </row>
    <row r="549" spans="1:13" x14ac:dyDescent="0.25">
      <c r="A549">
        <v>827445</v>
      </c>
      <c r="B549" t="s">
        <v>3447</v>
      </c>
      <c r="C549" t="s">
        <v>78</v>
      </c>
      <c r="D549" t="s">
        <v>1722</v>
      </c>
      <c r="E549" s="15" t="s">
        <v>6613</v>
      </c>
      <c r="F549" t="s">
        <v>1869</v>
      </c>
      <c r="G549" t="s">
        <v>1785</v>
      </c>
      <c r="H549" t="s">
        <v>1725</v>
      </c>
      <c r="I549" t="s">
        <v>3116</v>
      </c>
      <c r="J549">
        <v>0</v>
      </c>
      <c r="K549"/>
      <c r="L549" t="s">
        <v>3122</v>
      </c>
      <c r="M549" t="s">
        <v>3118</v>
      </c>
    </row>
    <row r="550" spans="1:13" x14ac:dyDescent="0.25">
      <c r="A550">
        <v>1581</v>
      </c>
      <c r="B550" t="s">
        <v>2332</v>
      </c>
      <c r="C550" t="s">
        <v>31</v>
      </c>
      <c r="D550" t="s">
        <v>1722</v>
      </c>
      <c r="E550" s="15" t="s">
        <v>6614</v>
      </c>
      <c r="F550" t="s">
        <v>1759</v>
      </c>
      <c r="G550" t="s">
        <v>1760</v>
      </c>
      <c r="H550" t="s">
        <v>1753</v>
      </c>
      <c r="I550" t="s">
        <v>3116</v>
      </c>
      <c r="J550">
        <v>0</v>
      </c>
      <c r="K550"/>
      <c r="L550" t="s">
        <v>3117</v>
      </c>
      <c r="M550" t="s">
        <v>3118</v>
      </c>
    </row>
    <row r="551" spans="1:13" x14ac:dyDescent="0.25">
      <c r="A551">
        <v>844021</v>
      </c>
      <c r="B551" t="s">
        <v>6615</v>
      </c>
      <c r="C551" t="s">
        <v>56</v>
      </c>
      <c r="D551" t="s">
        <v>1722</v>
      </c>
      <c r="E551" s="15" t="s">
        <v>6616</v>
      </c>
      <c r="F551" t="s">
        <v>1728</v>
      </c>
      <c r="G551" t="s">
        <v>1729</v>
      </c>
      <c r="H551" t="s">
        <v>1720</v>
      </c>
      <c r="I551" t="s">
        <v>3116</v>
      </c>
      <c r="J551">
        <v>0</v>
      </c>
      <c r="K551"/>
      <c r="L551" t="s">
        <v>6617</v>
      </c>
      <c r="M551" t="s">
        <v>6618</v>
      </c>
    </row>
    <row r="552" spans="1:13" x14ac:dyDescent="0.25">
      <c r="A552">
        <v>1602</v>
      </c>
      <c r="B552" t="s">
        <v>3449</v>
      </c>
      <c r="C552" t="s">
        <v>56</v>
      </c>
      <c r="D552" t="s">
        <v>1722</v>
      </c>
      <c r="E552" s="15" t="s">
        <v>6619</v>
      </c>
      <c r="F552" t="s">
        <v>1863</v>
      </c>
      <c r="G552" t="s">
        <v>1865</v>
      </c>
      <c r="H552" t="s">
        <v>1864</v>
      </c>
      <c r="I552" t="s">
        <v>3240</v>
      </c>
      <c r="J552">
        <v>0</v>
      </c>
      <c r="K552"/>
      <c r="L552" t="s">
        <v>6620</v>
      </c>
      <c r="M552" t="s">
        <v>3118</v>
      </c>
    </row>
    <row r="553" spans="1:13" x14ac:dyDescent="0.25">
      <c r="A553">
        <v>1592</v>
      </c>
      <c r="B553" t="s">
        <v>765</v>
      </c>
      <c r="C553" t="s">
        <v>31</v>
      </c>
      <c r="D553" t="s">
        <v>1722</v>
      </c>
      <c r="E553" s="15" t="s">
        <v>6621</v>
      </c>
      <c r="F553" t="s">
        <v>6194</v>
      </c>
      <c r="G553" t="s">
        <v>1792</v>
      </c>
      <c r="H553" t="s">
        <v>1822</v>
      </c>
      <c r="I553" t="s">
        <v>3340</v>
      </c>
      <c r="J553">
        <v>0</v>
      </c>
      <c r="K553"/>
      <c r="L553" t="s">
        <v>3117</v>
      </c>
      <c r="M553" t="s">
        <v>3118</v>
      </c>
    </row>
    <row r="554" spans="1:13" x14ac:dyDescent="0.25">
      <c r="A554">
        <v>1590</v>
      </c>
      <c r="B554" t="s">
        <v>6622</v>
      </c>
      <c r="C554" t="s">
        <v>172</v>
      </c>
      <c r="D554" t="s">
        <v>1722</v>
      </c>
      <c r="E554" s="15" t="s">
        <v>6623</v>
      </c>
      <c r="F554" t="s">
        <v>1866</v>
      </c>
      <c r="G554" t="s">
        <v>1867</v>
      </c>
      <c r="H554" t="s">
        <v>1725</v>
      </c>
      <c r="I554" t="s">
        <v>3116</v>
      </c>
      <c r="J554">
        <v>0</v>
      </c>
      <c r="K554"/>
      <c r="L554"/>
      <c r="M554" t="s">
        <v>3118</v>
      </c>
    </row>
    <row r="555" spans="1:13" x14ac:dyDescent="0.25">
      <c r="A555">
        <v>843747</v>
      </c>
      <c r="B555" t="s">
        <v>6624</v>
      </c>
      <c r="C555" t="s">
        <v>43</v>
      </c>
      <c r="D555" t="s">
        <v>1722</v>
      </c>
      <c r="E555" s="15" t="s">
        <v>6625</v>
      </c>
      <c r="F555" t="s">
        <v>1766</v>
      </c>
      <c r="G555" t="s">
        <v>1767</v>
      </c>
      <c r="H555" t="s">
        <v>1756</v>
      </c>
      <c r="I555" t="s">
        <v>3129</v>
      </c>
      <c r="J555">
        <v>0</v>
      </c>
      <c r="K555"/>
      <c r="L555" t="s">
        <v>3607</v>
      </c>
      <c r="M555" t="s">
        <v>3118</v>
      </c>
    </row>
    <row r="556" spans="1:13" x14ac:dyDescent="0.25">
      <c r="A556">
        <v>838481</v>
      </c>
      <c r="B556" t="s">
        <v>6626</v>
      </c>
      <c r="C556" t="s">
        <v>36</v>
      </c>
      <c r="D556" t="s">
        <v>1722</v>
      </c>
      <c r="E556" s="15" t="s">
        <v>6627</v>
      </c>
      <c r="F556" t="s">
        <v>1742</v>
      </c>
      <c r="G556" t="s">
        <v>1743</v>
      </c>
      <c r="H556" t="s">
        <v>1720</v>
      </c>
      <c r="I556" t="s">
        <v>3351</v>
      </c>
      <c r="J556">
        <v>0</v>
      </c>
      <c r="K556"/>
      <c r="L556" t="s">
        <v>3122</v>
      </c>
      <c r="M556" t="s">
        <v>3118</v>
      </c>
    </row>
    <row r="557" spans="1:13" x14ac:dyDescent="0.25">
      <c r="A557">
        <v>1613</v>
      </c>
      <c r="B557" t="s">
        <v>120</v>
      </c>
      <c r="C557" t="s">
        <v>36</v>
      </c>
      <c r="D557" t="s">
        <v>1722</v>
      </c>
      <c r="E557" s="15" t="s">
        <v>6628</v>
      </c>
      <c r="F557" t="s">
        <v>1815</v>
      </c>
      <c r="G557" t="s">
        <v>1816</v>
      </c>
      <c r="H557" t="s">
        <v>1725</v>
      </c>
      <c r="I557" t="s">
        <v>1816</v>
      </c>
      <c r="J557">
        <v>0</v>
      </c>
      <c r="K557"/>
      <c r="L557" t="s">
        <v>6629</v>
      </c>
      <c r="M557" t="s">
        <v>3118</v>
      </c>
    </row>
    <row r="558" spans="1:13" x14ac:dyDescent="0.25">
      <c r="A558">
        <v>1616</v>
      </c>
      <c r="B558" t="s">
        <v>3452</v>
      </c>
      <c r="C558" t="s">
        <v>56</v>
      </c>
      <c r="D558" t="s">
        <v>1722</v>
      </c>
      <c r="E558" s="15" t="s">
        <v>6630</v>
      </c>
      <c r="F558" t="s">
        <v>1784</v>
      </c>
      <c r="G558" t="s">
        <v>1785</v>
      </c>
      <c r="H558" t="s">
        <v>1725</v>
      </c>
      <c r="I558" t="s">
        <v>3116</v>
      </c>
      <c r="J558">
        <v>0</v>
      </c>
      <c r="K558"/>
      <c r="L558" t="s">
        <v>3120</v>
      </c>
      <c r="M558" t="s">
        <v>3118</v>
      </c>
    </row>
    <row r="559" spans="1:13" x14ac:dyDescent="0.25">
      <c r="A559">
        <v>42110</v>
      </c>
      <c r="B559" t="s">
        <v>6631</v>
      </c>
      <c r="C559" t="s">
        <v>21</v>
      </c>
      <c r="D559" t="s">
        <v>1722</v>
      </c>
      <c r="E559" s="15" t="s">
        <v>6632</v>
      </c>
      <c r="F559" t="s">
        <v>6008</v>
      </c>
      <c r="G559" t="s">
        <v>1837</v>
      </c>
      <c r="H559" t="s">
        <v>1725</v>
      </c>
      <c r="I559" t="s">
        <v>3116</v>
      </c>
      <c r="J559">
        <v>0</v>
      </c>
      <c r="K559"/>
      <c r="L559" t="s">
        <v>5627</v>
      </c>
      <c r="M559" t="s">
        <v>3118</v>
      </c>
    </row>
    <row r="560" spans="1:13" x14ac:dyDescent="0.25">
      <c r="A560">
        <v>21456</v>
      </c>
      <c r="B560" t="s">
        <v>6633</v>
      </c>
      <c r="C560" t="s">
        <v>48</v>
      </c>
      <c r="D560" t="s">
        <v>1722</v>
      </c>
      <c r="E560" s="15" t="s">
        <v>6634</v>
      </c>
      <c r="F560" t="s">
        <v>1863</v>
      </c>
      <c r="G560" t="s">
        <v>1865</v>
      </c>
      <c r="H560" t="s">
        <v>1864</v>
      </c>
      <c r="I560" t="s">
        <v>3240</v>
      </c>
      <c r="J560">
        <v>0</v>
      </c>
      <c r="K560"/>
      <c r="L560" t="s">
        <v>3843</v>
      </c>
      <c r="M560" t="s">
        <v>3118</v>
      </c>
    </row>
    <row r="561" spans="1:13" x14ac:dyDescent="0.25">
      <c r="A561">
        <v>836571</v>
      </c>
      <c r="B561" t="s">
        <v>6635</v>
      </c>
      <c r="C561" t="s">
        <v>56</v>
      </c>
      <c r="D561" t="s">
        <v>1722</v>
      </c>
      <c r="E561" s="15" t="s">
        <v>6636</v>
      </c>
      <c r="F561" t="s">
        <v>1836</v>
      </c>
      <c r="G561" t="s">
        <v>1837</v>
      </c>
      <c r="H561" t="s">
        <v>1725</v>
      </c>
      <c r="I561" t="s">
        <v>3116</v>
      </c>
      <c r="J561">
        <v>0</v>
      </c>
      <c r="K561"/>
      <c r="L561" t="s">
        <v>3117</v>
      </c>
      <c r="M561" t="s">
        <v>3118</v>
      </c>
    </row>
    <row r="562" spans="1:13" x14ac:dyDescent="0.25">
      <c r="A562">
        <v>838519</v>
      </c>
      <c r="B562" t="s">
        <v>2948</v>
      </c>
      <c r="C562" t="s">
        <v>84</v>
      </c>
      <c r="D562" t="s">
        <v>1722</v>
      </c>
      <c r="E562" s="15" t="s">
        <v>6637</v>
      </c>
      <c r="F562" t="s">
        <v>1719</v>
      </c>
      <c r="G562" t="s">
        <v>1721</v>
      </c>
      <c r="H562" t="s">
        <v>1720</v>
      </c>
      <c r="I562" t="s">
        <v>3116</v>
      </c>
      <c r="J562">
        <v>0</v>
      </c>
      <c r="K562"/>
      <c r="L562" t="s">
        <v>5921</v>
      </c>
      <c r="M562" t="s">
        <v>3118</v>
      </c>
    </row>
    <row r="563" spans="1:13" x14ac:dyDescent="0.25">
      <c r="A563">
        <v>1627</v>
      </c>
      <c r="B563" t="s">
        <v>6638</v>
      </c>
      <c r="C563" t="s">
        <v>21</v>
      </c>
      <c r="D563" t="s">
        <v>1722</v>
      </c>
      <c r="E563" s="15" t="s">
        <v>6639</v>
      </c>
      <c r="F563" t="s">
        <v>1817</v>
      </c>
      <c r="G563" t="s">
        <v>1816</v>
      </c>
      <c r="H563" t="s">
        <v>1725</v>
      </c>
      <c r="I563" t="s">
        <v>1816</v>
      </c>
      <c r="J563">
        <v>0</v>
      </c>
      <c r="K563"/>
      <c r="L563" t="s">
        <v>5757</v>
      </c>
      <c r="M563" t="s">
        <v>3118</v>
      </c>
    </row>
    <row r="564" spans="1:13" x14ac:dyDescent="0.25">
      <c r="A564">
        <v>56549</v>
      </c>
      <c r="B564" t="s">
        <v>6640</v>
      </c>
      <c r="C564" t="s">
        <v>213</v>
      </c>
      <c r="D564" t="s">
        <v>1722</v>
      </c>
      <c r="E564" s="15" t="s">
        <v>6641</v>
      </c>
      <c r="F564" t="s">
        <v>1881</v>
      </c>
      <c r="G564" t="s">
        <v>1849</v>
      </c>
      <c r="H564" t="s">
        <v>1819</v>
      </c>
      <c r="I564" t="s">
        <v>3126</v>
      </c>
      <c r="J564">
        <v>0</v>
      </c>
      <c r="K564"/>
      <c r="L564" t="s">
        <v>3419</v>
      </c>
      <c r="M564" t="s">
        <v>3118</v>
      </c>
    </row>
    <row r="565" spans="1:13" x14ac:dyDescent="0.25">
      <c r="A565">
        <v>855618</v>
      </c>
      <c r="B565" t="s">
        <v>6642</v>
      </c>
      <c r="C565" t="s">
        <v>31</v>
      </c>
      <c r="D565" t="s">
        <v>1722</v>
      </c>
      <c r="E565" s="15" t="s">
        <v>6643</v>
      </c>
      <c r="F565" t="s">
        <v>1974</v>
      </c>
      <c r="G565" t="s">
        <v>1975</v>
      </c>
      <c r="H565" t="s">
        <v>1782</v>
      </c>
      <c r="I565" t="s">
        <v>3116</v>
      </c>
      <c r="J565">
        <v>0</v>
      </c>
      <c r="K565"/>
      <c r="L565"/>
      <c r="M565" t="s">
        <v>3118</v>
      </c>
    </row>
    <row r="566" spans="1:13" x14ac:dyDescent="0.25">
      <c r="A566">
        <v>1636</v>
      </c>
      <c r="B566" t="s">
        <v>3453</v>
      </c>
      <c r="C566" t="s">
        <v>31</v>
      </c>
      <c r="D566" t="s">
        <v>1722</v>
      </c>
      <c r="E566" s="15" t="s">
        <v>6644</v>
      </c>
      <c r="F566" t="s">
        <v>5641</v>
      </c>
      <c r="G566" t="s">
        <v>1825</v>
      </c>
      <c r="H566" t="s">
        <v>1725</v>
      </c>
      <c r="I566" t="s">
        <v>3116</v>
      </c>
      <c r="J566">
        <v>0</v>
      </c>
      <c r="K566"/>
      <c r="L566" t="s">
        <v>6645</v>
      </c>
      <c r="M566" t="s">
        <v>3118</v>
      </c>
    </row>
    <row r="567" spans="1:13" x14ac:dyDescent="0.25">
      <c r="A567">
        <v>844564</v>
      </c>
      <c r="B567" t="s">
        <v>6646</v>
      </c>
      <c r="C567" t="s">
        <v>27</v>
      </c>
      <c r="D567" t="s">
        <v>1722</v>
      </c>
      <c r="E567" s="15" t="s">
        <v>6647</v>
      </c>
      <c r="F567" t="s">
        <v>3215</v>
      </c>
      <c r="G567" t="s">
        <v>1783</v>
      </c>
      <c r="H567" t="s">
        <v>1782</v>
      </c>
      <c r="I567" t="s">
        <v>3142</v>
      </c>
      <c r="J567">
        <v>0</v>
      </c>
      <c r="K567"/>
      <c r="L567" t="s">
        <v>6648</v>
      </c>
      <c r="M567" t="s">
        <v>3064</v>
      </c>
    </row>
    <row r="568" spans="1:13" x14ac:dyDescent="0.25">
      <c r="A568">
        <v>33628</v>
      </c>
      <c r="B568" t="s">
        <v>121</v>
      </c>
      <c r="C568" t="s">
        <v>27</v>
      </c>
      <c r="D568" t="s">
        <v>1722</v>
      </c>
      <c r="E568" s="15" t="s">
        <v>6649</v>
      </c>
      <c r="F568" t="s">
        <v>1995</v>
      </c>
      <c r="G568" t="s">
        <v>1765</v>
      </c>
      <c r="H568" t="s">
        <v>1764</v>
      </c>
      <c r="I568" t="s">
        <v>3116</v>
      </c>
      <c r="J568">
        <v>0</v>
      </c>
      <c r="K568"/>
      <c r="L568" t="s">
        <v>3454</v>
      </c>
      <c r="M568" t="s">
        <v>3118</v>
      </c>
    </row>
    <row r="569" spans="1:13" x14ac:dyDescent="0.25">
      <c r="A569">
        <v>1639</v>
      </c>
      <c r="B569" t="s">
        <v>3455</v>
      </c>
      <c r="C569" t="s">
        <v>27</v>
      </c>
      <c r="D569" t="s">
        <v>1722</v>
      </c>
      <c r="E569" s="15" t="s">
        <v>6650</v>
      </c>
      <c r="F569" t="s">
        <v>1752</v>
      </c>
      <c r="G569" t="s">
        <v>1754</v>
      </c>
      <c r="H569" t="s">
        <v>1753</v>
      </c>
      <c r="I569" t="s">
        <v>3116</v>
      </c>
      <c r="J569">
        <v>0</v>
      </c>
      <c r="K569"/>
      <c r="L569" t="s">
        <v>3117</v>
      </c>
      <c r="M569" t="s">
        <v>3118</v>
      </c>
    </row>
    <row r="570" spans="1:13" x14ac:dyDescent="0.25">
      <c r="A570">
        <v>31360</v>
      </c>
      <c r="B570" t="s">
        <v>1574</v>
      </c>
      <c r="C570" t="s">
        <v>116</v>
      </c>
      <c r="D570" t="s">
        <v>1722</v>
      </c>
      <c r="E570" s="15" t="s">
        <v>6651</v>
      </c>
      <c r="F570" t="s">
        <v>1860</v>
      </c>
      <c r="G570" t="s">
        <v>1816</v>
      </c>
      <c r="H570" t="s">
        <v>1725</v>
      </c>
      <c r="I570" t="s">
        <v>5644</v>
      </c>
      <c r="J570">
        <v>0</v>
      </c>
      <c r="K570"/>
      <c r="L570" t="s">
        <v>6652</v>
      </c>
      <c r="M570" t="s">
        <v>3118</v>
      </c>
    </row>
    <row r="571" spans="1:13" x14ac:dyDescent="0.25">
      <c r="A571">
        <v>1641</v>
      </c>
      <c r="B571" t="s">
        <v>766</v>
      </c>
      <c r="C571" t="s">
        <v>31</v>
      </c>
      <c r="D571" t="s">
        <v>1722</v>
      </c>
      <c r="E571" s="15" t="s">
        <v>6653</v>
      </c>
      <c r="F571" t="s">
        <v>1788</v>
      </c>
      <c r="G571" t="s">
        <v>1762</v>
      </c>
      <c r="H571" t="s">
        <v>1782</v>
      </c>
      <c r="I571" t="s">
        <v>3116</v>
      </c>
      <c r="J571">
        <v>0</v>
      </c>
      <c r="K571"/>
      <c r="L571" t="s">
        <v>3117</v>
      </c>
      <c r="M571" t="s">
        <v>3118</v>
      </c>
    </row>
    <row r="572" spans="1:13" x14ac:dyDescent="0.25">
      <c r="A572">
        <v>31467</v>
      </c>
      <c r="B572" t="s">
        <v>3456</v>
      </c>
      <c r="C572" t="s">
        <v>52</v>
      </c>
      <c r="D572" t="s">
        <v>1722</v>
      </c>
      <c r="E572" s="15" t="s">
        <v>6654</v>
      </c>
      <c r="F572" t="s">
        <v>1732</v>
      </c>
      <c r="G572" t="s">
        <v>1731</v>
      </c>
      <c r="H572" t="s">
        <v>1720</v>
      </c>
      <c r="I572" t="s">
        <v>3116</v>
      </c>
      <c r="J572">
        <v>0</v>
      </c>
      <c r="K572"/>
      <c r="L572" t="s">
        <v>5627</v>
      </c>
      <c r="M572" t="s">
        <v>3118</v>
      </c>
    </row>
    <row r="573" spans="1:13" x14ac:dyDescent="0.25">
      <c r="A573">
        <v>56300</v>
      </c>
      <c r="B573" t="s">
        <v>1892</v>
      </c>
      <c r="C573" t="s">
        <v>84</v>
      </c>
      <c r="D573" t="s">
        <v>1722</v>
      </c>
      <c r="E573" s="15" t="s">
        <v>6655</v>
      </c>
      <c r="F573" t="s">
        <v>1891</v>
      </c>
      <c r="G573" t="s">
        <v>1867</v>
      </c>
      <c r="H573" t="s">
        <v>1725</v>
      </c>
      <c r="I573" t="s">
        <v>3116</v>
      </c>
      <c r="J573">
        <v>0</v>
      </c>
      <c r="K573"/>
      <c r="L573" t="s">
        <v>3182</v>
      </c>
      <c r="M573" t="s">
        <v>3118</v>
      </c>
    </row>
    <row r="574" spans="1:13" x14ac:dyDescent="0.25">
      <c r="A574">
        <v>852723</v>
      </c>
      <c r="B574" t="s">
        <v>6656</v>
      </c>
      <c r="C574" t="s">
        <v>84</v>
      </c>
      <c r="D574" t="s">
        <v>1722</v>
      </c>
      <c r="E574" s="15" t="s">
        <v>6657</v>
      </c>
      <c r="F574" t="s">
        <v>1766</v>
      </c>
      <c r="G574" t="s">
        <v>1767</v>
      </c>
      <c r="H574" t="s">
        <v>1756</v>
      </c>
      <c r="I574" t="s">
        <v>3129</v>
      </c>
      <c r="J574">
        <v>0</v>
      </c>
      <c r="K574"/>
      <c r="L574" t="s">
        <v>4275</v>
      </c>
      <c r="M574" t="s">
        <v>3118</v>
      </c>
    </row>
    <row r="575" spans="1:13" x14ac:dyDescent="0.25">
      <c r="A575">
        <v>851861</v>
      </c>
      <c r="B575" t="s">
        <v>6658</v>
      </c>
      <c r="C575" t="s">
        <v>84</v>
      </c>
      <c r="D575" t="s">
        <v>1722</v>
      </c>
      <c r="E575" s="15" t="s">
        <v>6659</v>
      </c>
      <c r="F575" t="s">
        <v>1877</v>
      </c>
      <c r="G575" t="s">
        <v>1878</v>
      </c>
      <c r="H575" t="s">
        <v>1756</v>
      </c>
      <c r="I575" t="s">
        <v>3116</v>
      </c>
      <c r="J575">
        <v>0</v>
      </c>
      <c r="K575"/>
      <c r="L575" t="s">
        <v>6660</v>
      </c>
      <c r="M575" t="s">
        <v>6661</v>
      </c>
    </row>
    <row r="576" spans="1:13" x14ac:dyDescent="0.25">
      <c r="A576">
        <v>41029</v>
      </c>
      <c r="B576" t="s">
        <v>767</v>
      </c>
      <c r="C576" t="s">
        <v>84</v>
      </c>
      <c r="D576" t="s">
        <v>1722</v>
      </c>
      <c r="E576" s="15" t="s">
        <v>6662</v>
      </c>
      <c r="F576" t="s">
        <v>1787</v>
      </c>
      <c r="G576" t="s">
        <v>1721</v>
      </c>
      <c r="H576" t="s">
        <v>1720</v>
      </c>
      <c r="I576" t="s">
        <v>3116</v>
      </c>
      <c r="J576">
        <v>0</v>
      </c>
      <c r="K576"/>
      <c r="L576" t="s">
        <v>3182</v>
      </c>
      <c r="M576" t="s">
        <v>3118</v>
      </c>
    </row>
    <row r="577" spans="1:13" x14ac:dyDescent="0.25">
      <c r="A577">
        <v>860932</v>
      </c>
      <c r="B577" t="s">
        <v>6663</v>
      </c>
      <c r="C577" t="s">
        <v>84</v>
      </c>
      <c r="D577" t="s">
        <v>1722</v>
      </c>
      <c r="E577" s="15" t="s">
        <v>6664</v>
      </c>
      <c r="F577" t="s">
        <v>6198</v>
      </c>
      <c r="G577" t="s">
        <v>1785</v>
      </c>
      <c r="H577" t="s">
        <v>1725</v>
      </c>
      <c r="I577" t="s">
        <v>3116</v>
      </c>
      <c r="J577">
        <v>0</v>
      </c>
      <c r="K577"/>
      <c r="L577" t="s">
        <v>5512</v>
      </c>
      <c r="M577" t="s">
        <v>2662</v>
      </c>
    </row>
    <row r="578" spans="1:13" x14ac:dyDescent="0.25">
      <c r="A578">
        <v>828251</v>
      </c>
      <c r="B578" t="s">
        <v>6665</v>
      </c>
      <c r="C578" t="s">
        <v>84</v>
      </c>
      <c r="D578" t="s">
        <v>1722</v>
      </c>
      <c r="E578" s="15" t="s">
        <v>6666</v>
      </c>
      <c r="F578" t="s">
        <v>1771</v>
      </c>
      <c r="G578" t="s">
        <v>1721</v>
      </c>
      <c r="H578" t="s">
        <v>1720</v>
      </c>
      <c r="I578" t="s">
        <v>3116</v>
      </c>
      <c r="J578">
        <v>0</v>
      </c>
      <c r="K578"/>
      <c r="L578" t="s">
        <v>3182</v>
      </c>
      <c r="M578" t="s">
        <v>3118</v>
      </c>
    </row>
    <row r="579" spans="1:13" x14ac:dyDescent="0.25">
      <c r="A579">
        <v>843489</v>
      </c>
      <c r="B579" t="s">
        <v>6667</v>
      </c>
      <c r="C579" t="s">
        <v>84</v>
      </c>
      <c r="D579" t="s">
        <v>1722</v>
      </c>
      <c r="E579" s="15" t="s">
        <v>6668</v>
      </c>
      <c r="F579" t="s">
        <v>1846</v>
      </c>
      <c r="G579" t="s">
        <v>1726</v>
      </c>
      <c r="H579" t="s">
        <v>1725</v>
      </c>
      <c r="I579" t="s">
        <v>3116</v>
      </c>
      <c r="J579">
        <v>0</v>
      </c>
      <c r="K579"/>
      <c r="L579" t="s">
        <v>5162</v>
      </c>
      <c r="M579" t="s">
        <v>3118</v>
      </c>
    </row>
    <row r="580" spans="1:13" x14ac:dyDescent="0.25">
      <c r="A580">
        <v>31357</v>
      </c>
      <c r="B580" t="s">
        <v>6669</v>
      </c>
      <c r="C580" t="s">
        <v>116</v>
      </c>
      <c r="D580" t="s">
        <v>1722</v>
      </c>
      <c r="E580" s="15" t="s">
        <v>6670</v>
      </c>
      <c r="F580" t="s">
        <v>1732</v>
      </c>
      <c r="G580" t="s">
        <v>1731</v>
      </c>
      <c r="H580" t="s">
        <v>1720</v>
      </c>
      <c r="I580" t="s">
        <v>3116</v>
      </c>
      <c r="J580">
        <v>0</v>
      </c>
      <c r="K580"/>
      <c r="L580" t="s">
        <v>6671</v>
      </c>
      <c r="M580" t="s">
        <v>6672</v>
      </c>
    </row>
    <row r="581" spans="1:13" x14ac:dyDescent="0.25">
      <c r="A581">
        <v>35800</v>
      </c>
      <c r="B581" t="s">
        <v>610</v>
      </c>
      <c r="C581" t="s">
        <v>27</v>
      </c>
      <c r="D581" t="s">
        <v>1722</v>
      </c>
      <c r="E581" s="15" t="s">
        <v>6673</v>
      </c>
      <c r="F581" t="s">
        <v>1732</v>
      </c>
      <c r="G581" t="s">
        <v>1731</v>
      </c>
      <c r="H581" t="s">
        <v>1720</v>
      </c>
      <c r="I581" t="s">
        <v>3116</v>
      </c>
      <c r="J581">
        <v>0</v>
      </c>
      <c r="K581"/>
      <c r="L581" t="s">
        <v>3460</v>
      </c>
      <c r="M581" t="s">
        <v>3461</v>
      </c>
    </row>
    <row r="582" spans="1:13" x14ac:dyDescent="0.25">
      <c r="A582">
        <v>72182</v>
      </c>
      <c r="B582" t="s">
        <v>6674</v>
      </c>
      <c r="C582" t="s">
        <v>213</v>
      </c>
      <c r="D582" t="s">
        <v>1722</v>
      </c>
      <c r="E582" s="15" t="s">
        <v>6675</v>
      </c>
      <c r="F582" t="s">
        <v>1876</v>
      </c>
      <c r="G582" t="s">
        <v>1849</v>
      </c>
      <c r="H582" t="s">
        <v>1819</v>
      </c>
      <c r="I582" t="s">
        <v>3126</v>
      </c>
      <c r="J582">
        <v>0</v>
      </c>
      <c r="K582"/>
      <c r="L582" t="s">
        <v>6676</v>
      </c>
      <c r="M582" t="s">
        <v>3118</v>
      </c>
    </row>
    <row r="583" spans="1:13" x14ac:dyDescent="0.25">
      <c r="A583">
        <v>830202</v>
      </c>
      <c r="B583" t="s">
        <v>2873</v>
      </c>
      <c r="C583" t="s">
        <v>27</v>
      </c>
      <c r="D583" t="s">
        <v>1722</v>
      </c>
      <c r="E583" s="15" t="s">
        <v>6677</v>
      </c>
      <c r="F583" t="s">
        <v>1789</v>
      </c>
      <c r="G583" t="s">
        <v>1790</v>
      </c>
      <c r="H583" t="s">
        <v>1720</v>
      </c>
      <c r="I583" t="s">
        <v>3116</v>
      </c>
      <c r="J583">
        <v>0</v>
      </c>
      <c r="K583"/>
      <c r="L583" t="s">
        <v>6678</v>
      </c>
      <c r="M583" t="s">
        <v>6679</v>
      </c>
    </row>
    <row r="584" spans="1:13" x14ac:dyDescent="0.25">
      <c r="A584">
        <v>856117</v>
      </c>
      <c r="B584" t="s">
        <v>768</v>
      </c>
      <c r="C584" t="s">
        <v>84</v>
      </c>
      <c r="D584" t="s">
        <v>1722</v>
      </c>
      <c r="E584" s="15" t="s">
        <v>6680</v>
      </c>
      <c r="F584" t="s">
        <v>1789</v>
      </c>
      <c r="G584" t="s">
        <v>1790</v>
      </c>
      <c r="H584" t="s">
        <v>1720</v>
      </c>
      <c r="I584" t="s">
        <v>3116</v>
      </c>
      <c r="J584">
        <v>0</v>
      </c>
      <c r="K584"/>
      <c r="L584" t="s">
        <v>6681</v>
      </c>
      <c r="M584" t="s">
        <v>3118</v>
      </c>
    </row>
    <row r="585" spans="1:13" x14ac:dyDescent="0.25">
      <c r="A585">
        <v>829448</v>
      </c>
      <c r="B585" t="s">
        <v>6682</v>
      </c>
      <c r="C585" t="s">
        <v>27</v>
      </c>
      <c r="D585" t="s">
        <v>1722</v>
      </c>
      <c r="E585" s="15" t="s">
        <v>6683</v>
      </c>
      <c r="F585" t="s">
        <v>1738</v>
      </c>
      <c r="G585" t="s">
        <v>1739</v>
      </c>
      <c r="H585" t="s">
        <v>1720</v>
      </c>
      <c r="I585" t="s">
        <v>3232</v>
      </c>
      <c r="J585">
        <v>0</v>
      </c>
      <c r="K585"/>
      <c r="L585" t="s">
        <v>6684</v>
      </c>
      <c r="M585" t="s">
        <v>3118</v>
      </c>
    </row>
    <row r="586" spans="1:13" x14ac:dyDescent="0.25">
      <c r="A586">
        <v>842847</v>
      </c>
      <c r="B586" t="s">
        <v>6685</v>
      </c>
      <c r="C586" t="s">
        <v>441</v>
      </c>
      <c r="D586" t="s">
        <v>1722</v>
      </c>
      <c r="E586" s="15" t="s">
        <v>6686</v>
      </c>
      <c r="F586" t="s">
        <v>1771</v>
      </c>
      <c r="G586" t="s">
        <v>1721</v>
      </c>
      <c r="H586" t="s">
        <v>1720</v>
      </c>
      <c r="I586" t="s">
        <v>3116</v>
      </c>
      <c r="J586">
        <v>0</v>
      </c>
      <c r="K586"/>
      <c r="L586" t="s">
        <v>4559</v>
      </c>
      <c r="M586" t="s">
        <v>3118</v>
      </c>
    </row>
    <row r="587" spans="1:13" x14ac:dyDescent="0.25">
      <c r="A587">
        <v>854100</v>
      </c>
      <c r="B587" t="s">
        <v>6687</v>
      </c>
      <c r="C587" t="s">
        <v>56</v>
      </c>
      <c r="D587" t="s">
        <v>1722</v>
      </c>
      <c r="E587" s="15" t="s">
        <v>6688</v>
      </c>
      <c r="F587" t="s">
        <v>1848</v>
      </c>
      <c r="G587" t="s">
        <v>1849</v>
      </c>
      <c r="H587" t="s">
        <v>1819</v>
      </c>
      <c r="I587" t="s">
        <v>3126</v>
      </c>
      <c r="J587">
        <v>0</v>
      </c>
      <c r="K587"/>
      <c r="L587" t="s">
        <v>3194</v>
      </c>
      <c r="M587" t="s">
        <v>3118</v>
      </c>
    </row>
    <row r="588" spans="1:13" x14ac:dyDescent="0.25">
      <c r="A588">
        <v>1680</v>
      </c>
      <c r="B588" t="s">
        <v>2334</v>
      </c>
      <c r="C588" t="s">
        <v>48</v>
      </c>
      <c r="D588" t="s">
        <v>1722</v>
      </c>
      <c r="E588" s="15" t="s">
        <v>6689</v>
      </c>
      <c r="F588" t="s">
        <v>1815</v>
      </c>
      <c r="G588" t="s">
        <v>1816</v>
      </c>
      <c r="H588" t="s">
        <v>1725</v>
      </c>
      <c r="I588" t="s">
        <v>1816</v>
      </c>
      <c r="J588">
        <v>0</v>
      </c>
      <c r="K588"/>
      <c r="L588" t="s">
        <v>3320</v>
      </c>
      <c r="M588" t="s">
        <v>3118</v>
      </c>
    </row>
    <row r="589" spans="1:13" x14ac:dyDescent="0.25">
      <c r="A589">
        <v>847530</v>
      </c>
      <c r="B589" t="s">
        <v>6690</v>
      </c>
      <c r="C589" t="s">
        <v>43</v>
      </c>
      <c r="D589" t="s">
        <v>1722</v>
      </c>
      <c r="E589" s="15" t="s">
        <v>6691</v>
      </c>
      <c r="F589" t="s">
        <v>1766</v>
      </c>
      <c r="G589" t="s">
        <v>1767</v>
      </c>
      <c r="H589" t="s">
        <v>1756</v>
      </c>
      <c r="I589" t="s">
        <v>3129</v>
      </c>
      <c r="J589">
        <v>0</v>
      </c>
      <c r="K589"/>
      <c r="L589" t="s">
        <v>6692</v>
      </c>
      <c r="M589" t="s">
        <v>6693</v>
      </c>
    </row>
    <row r="590" spans="1:13" x14ac:dyDescent="0.25">
      <c r="A590">
        <v>1681</v>
      </c>
      <c r="B590" t="s">
        <v>2283</v>
      </c>
      <c r="C590" t="s">
        <v>59</v>
      </c>
      <c r="D590" t="s">
        <v>1722</v>
      </c>
      <c r="E590" s="15" t="s">
        <v>6694</v>
      </c>
      <c r="F590" t="s">
        <v>2282</v>
      </c>
      <c r="G590" t="s">
        <v>1803</v>
      </c>
      <c r="H590" t="s">
        <v>1725</v>
      </c>
      <c r="I590" t="s">
        <v>3116</v>
      </c>
      <c r="J590">
        <v>0</v>
      </c>
      <c r="K590"/>
      <c r="L590" t="s">
        <v>6695</v>
      </c>
      <c r="M590" t="s">
        <v>3118</v>
      </c>
    </row>
    <row r="591" spans="1:13" x14ac:dyDescent="0.25">
      <c r="A591">
        <v>852307</v>
      </c>
      <c r="B591" t="s">
        <v>6696</v>
      </c>
      <c r="C591" t="s">
        <v>43</v>
      </c>
      <c r="D591" t="s">
        <v>1722</v>
      </c>
      <c r="E591" s="15" t="s">
        <v>6697</v>
      </c>
      <c r="F591" t="s">
        <v>1824</v>
      </c>
      <c r="G591" t="s">
        <v>1825</v>
      </c>
      <c r="H591" t="s">
        <v>1725</v>
      </c>
      <c r="I591" t="s">
        <v>3116</v>
      </c>
      <c r="J591">
        <v>0</v>
      </c>
      <c r="K591"/>
      <c r="L591" t="s">
        <v>3157</v>
      </c>
      <c r="M591" t="s">
        <v>3118</v>
      </c>
    </row>
    <row r="592" spans="1:13" x14ac:dyDescent="0.25">
      <c r="A592">
        <v>828264</v>
      </c>
      <c r="B592" t="s">
        <v>6698</v>
      </c>
      <c r="C592" t="s">
        <v>27</v>
      </c>
      <c r="D592" t="s">
        <v>1722</v>
      </c>
      <c r="E592" s="15" t="s">
        <v>6699</v>
      </c>
      <c r="F592" t="s">
        <v>1732</v>
      </c>
      <c r="G592" t="s">
        <v>1731</v>
      </c>
      <c r="H592" t="s">
        <v>1720</v>
      </c>
      <c r="I592" t="s">
        <v>3116</v>
      </c>
      <c r="J592">
        <v>0</v>
      </c>
      <c r="K592"/>
      <c r="L592" t="s">
        <v>6700</v>
      </c>
      <c r="M592" t="s">
        <v>3118</v>
      </c>
    </row>
    <row r="593" spans="1:13" x14ac:dyDescent="0.25">
      <c r="A593">
        <v>846787</v>
      </c>
      <c r="B593" t="s">
        <v>769</v>
      </c>
      <c r="C593" t="s">
        <v>92</v>
      </c>
      <c r="D593" t="s">
        <v>1722</v>
      </c>
      <c r="E593" s="15" t="s">
        <v>6701</v>
      </c>
      <c r="F593" t="s">
        <v>6008</v>
      </c>
      <c r="G593" t="s">
        <v>1837</v>
      </c>
      <c r="H593" t="s">
        <v>1725</v>
      </c>
      <c r="I593" t="s">
        <v>3116</v>
      </c>
      <c r="J593">
        <v>0</v>
      </c>
      <c r="K593"/>
      <c r="L593" t="s">
        <v>6702</v>
      </c>
      <c r="M593" t="s">
        <v>6703</v>
      </c>
    </row>
    <row r="594" spans="1:13" x14ac:dyDescent="0.25">
      <c r="A594">
        <v>836817</v>
      </c>
      <c r="B594" t="s">
        <v>770</v>
      </c>
      <c r="C594" t="s">
        <v>415</v>
      </c>
      <c r="D594" t="s">
        <v>1722</v>
      </c>
      <c r="E594" s="15" t="s">
        <v>6704</v>
      </c>
      <c r="F594" t="s">
        <v>1937</v>
      </c>
      <c r="G594" t="s">
        <v>1849</v>
      </c>
      <c r="H594" t="s">
        <v>1819</v>
      </c>
      <c r="I594" t="s">
        <v>3126</v>
      </c>
      <c r="J594">
        <v>0</v>
      </c>
      <c r="K594"/>
      <c r="L594" t="s">
        <v>3318</v>
      </c>
      <c r="M594" t="s">
        <v>3118</v>
      </c>
    </row>
    <row r="595" spans="1:13" x14ac:dyDescent="0.25">
      <c r="A595">
        <v>56384</v>
      </c>
      <c r="B595" t="s">
        <v>6705</v>
      </c>
      <c r="C595" t="s">
        <v>27</v>
      </c>
      <c r="D595" t="s">
        <v>1722</v>
      </c>
      <c r="E595" s="15" t="s">
        <v>6706</v>
      </c>
      <c r="F595" t="s">
        <v>1745</v>
      </c>
      <c r="G595" t="s">
        <v>1746</v>
      </c>
      <c r="H595" t="s">
        <v>1720</v>
      </c>
      <c r="I595" t="s">
        <v>3116</v>
      </c>
      <c r="J595">
        <v>0</v>
      </c>
      <c r="K595"/>
      <c r="L595" t="s">
        <v>6707</v>
      </c>
      <c r="M595" t="s">
        <v>6708</v>
      </c>
    </row>
    <row r="596" spans="1:13" x14ac:dyDescent="0.25">
      <c r="A596">
        <v>70039</v>
      </c>
      <c r="B596" t="s">
        <v>6709</v>
      </c>
      <c r="C596" t="s">
        <v>27</v>
      </c>
      <c r="D596" t="s">
        <v>1722</v>
      </c>
      <c r="E596" s="15" t="s">
        <v>6710</v>
      </c>
      <c r="F596" t="s">
        <v>1974</v>
      </c>
      <c r="G596" t="s">
        <v>1975</v>
      </c>
      <c r="H596" t="s">
        <v>1782</v>
      </c>
      <c r="I596" t="s">
        <v>3116</v>
      </c>
      <c r="J596">
        <v>0</v>
      </c>
      <c r="K596"/>
      <c r="L596" t="s">
        <v>6711</v>
      </c>
      <c r="M596"/>
    </row>
    <row r="597" spans="1:13" x14ac:dyDescent="0.25">
      <c r="A597">
        <v>22082</v>
      </c>
      <c r="B597" t="s">
        <v>771</v>
      </c>
      <c r="C597" t="s">
        <v>21</v>
      </c>
      <c r="D597" t="s">
        <v>1722</v>
      </c>
      <c r="E597" s="15" t="s">
        <v>6712</v>
      </c>
      <c r="F597" t="s">
        <v>1871</v>
      </c>
      <c r="G597" t="s">
        <v>1765</v>
      </c>
      <c r="H597" t="s">
        <v>1764</v>
      </c>
      <c r="I597" t="s">
        <v>1765</v>
      </c>
      <c r="J597">
        <v>0</v>
      </c>
      <c r="K597"/>
      <c r="L597" t="s">
        <v>6713</v>
      </c>
      <c r="M597" t="s">
        <v>6714</v>
      </c>
    </row>
    <row r="598" spans="1:13" x14ac:dyDescent="0.25">
      <c r="A598">
        <v>862633</v>
      </c>
      <c r="B598" t="s">
        <v>6715</v>
      </c>
      <c r="C598" t="s">
        <v>27</v>
      </c>
      <c r="D598" t="s">
        <v>1722</v>
      </c>
      <c r="E598" s="15" t="s">
        <v>6716</v>
      </c>
      <c r="F598" t="s">
        <v>2237</v>
      </c>
      <c r="G598" t="s">
        <v>1828</v>
      </c>
      <c r="H598" t="s">
        <v>1827</v>
      </c>
      <c r="I598" t="s">
        <v>3131</v>
      </c>
      <c r="J598">
        <v>0</v>
      </c>
      <c r="K598"/>
      <c r="L598" t="s">
        <v>6717</v>
      </c>
      <c r="M598" t="s">
        <v>6718</v>
      </c>
    </row>
    <row r="599" spans="1:13" x14ac:dyDescent="0.25">
      <c r="A599">
        <v>1720</v>
      </c>
      <c r="B599" t="s">
        <v>6719</v>
      </c>
      <c r="C599" t="s">
        <v>21</v>
      </c>
      <c r="D599" t="s">
        <v>1722</v>
      </c>
      <c r="E599" s="15" t="s">
        <v>6720</v>
      </c>
      <c r="F599" t="s">
        <v>1887</v>
      </c>
      <c r="G599" t="s">
        <v>1849</v>
      </c>
      <c r="H599" t="s">
        <v>1819</v>
      </c>
      <c r="I599" t="s">
        <v>3126</v>
      </c>
      <c r="J599">
        <v>0</v>
      </c>
      <c r="K599"/>
      <c r="L599" t="s">
        <v>5663</v>
      </c>
      <c r="M599" t="s">
        <v>3118</v>
      </c>
    </row>
    <row r="600" spans="1:13" x14ac:dyDescent="0.25">
      <c r="A600">
        <v>834617</v>
      </c>
      <c r="B600" t="s">
        <v>6721</v>
      </c>
      <c r="C600" t="s">
        <v>65</v>
      </c>
      <c r="D600" t="s">
        <v>1722</v>
      </c>
      <c r="E600" s="15" t="s">
        <v>6722</v>
      </c>
      <c r="F600" t="s">
        <v>1788</v>
      </c>
      <c r="G600" t="s">
        <v>1762</v>
      </c>
      <c r="H600" t="s">
        <v>1782</v>
      </c>
      <c r="I600" t="s">
        <v>3116</v>
      </c>
      <c r="J600">
        <v>0</v>
      </c>
      <c r="K600"/>
      <c r="L600" t="s">
        <v>6723</v>
      </c>
      <c r="M600" t="s">
        <v>6724</v>
      </c>
    </row>
    <row r="601" spans="1:13" x14ac:dyDescent="0.25">
      <c r="A601">
        <v>1650</v>
      </c>
      <c r="B601" t="s">
        <v>2284</v>
      </c>
      <c r="C601" t="s">
        <v>76</v>
      </c>
      <c r="D601" t="s">
        <v>1722</v>
      </c>
      <c r="E601" s="15" t="s">
        <v>6725</v>
      </c>
      <c r="F601" t="s">
        <v>1815</v>
      </c>
      <c r="G601" t="s">
        <v>1816</v>
      </c>
      <c r="H601" t="s">
        <v>1725</v>
      </c>
      <c r="I601" t="s">
        <v>1816</v>
      </c>
      <c r="J601">
        <v>0</v>
      </c>
      <c r="K601"/>
      <c r="L601" t="s">
        <v>3467</v>
      </c>
      <c r="M601" t="s">
        <v>6726</v>
      </c>
    </row>
    <row r="602" spans="1:13" x14ac:dyDescent="0.25">
      <c r="A602">
        <v>35761</v>
      </c>
      <c r="B602" t="s">
        <v>1990</v>
      </c>
      <c r="C602" t="s">
        <v>27</v>
      </c>
      <c r="D602" t="s">
        <v>1722</v>
      </c>
      <c r="E602" s="15" t="s">
        <v>6727</v>
      </c>
      <c r="F602" t="s">
        <v>1893</v>
      </c>
      <c r="G602" t="s">
        <v>1852</v>
      </c>
      <c r="H602" t="s">
        <v>1720</v>
      </c>
      <c r="I602" t="s">
        <v>3116</v>
      </c>
      <c r="J602">
        <v>0</v>
      </c>
      <c r="K602"/>
      <c r="L602" t="s">
        <v>6728</v>
      </c>
      <c r="M602" t="s">
        <v>3118</v>
      </c>
    </row>
    <row r="603" spans="1:13" x14ac:dyDescent="0.25">
      <c r="A603">
        <v>1708</v>
      </c>
      <c r="B603" t="s">
        <v>772</v>
      </c>
      <c r="C603" t="s">
        <v>27</v>
      </c>
      <c r="D603" t="s">
        <v>1722</v>
      </c>
      <c r="E603" s="15" t="s">
        <v>6729</v>
      </c>
      <c r="F603" t="s">
        <v>1728</v>
      </c>
      <c r="G603" t="s">
        <v>1729</v>
      </c>
      <c r="H603" t="s">
        <v>1720</v>
      </c>
      <c r="I603" t="s">
        <v>3116</v>
      </c>
      <c r="J603">
        <v>0</v>
      </c>
      <c r="K603"/>
      <c r="L603" t="s">
        <v>6730</v>
      </c>
      <c r="M603" t="s">
        <v>3118</v>
      </c>
    </row>
    <row r="604" spans="1:13" x14ac:dyDescent="0.25">
      <c r="A604">
        <v>44164</v>
      </c>
      <c r="B604" t="s">
        <v>773</v>
      </c>
      <c r="C604" t="s">
        <v>31</v>
      </c>
      <c r="D604" t="s">
        <v>1722</v>
      </c>
      <c r="E604" s="15" t="s">
        <v>6731</v>
      </c>
      <c r="F604" t="s">
        <v>6198</v>
      </c>
      <c r="G604" t="s">
        <v>1785</v>
      </c>
      <c r="H604" t="s">
        <v>1725</v>
      </c>
      <c r="I604" t="s">
        <v>3116</v>
      </c>
      <c r="J604">
        <v>0</v>
      </c>
      <c r="K604"/>
      <c r="L604" t="s">
        <v>5524</v>
      </c>
      <c r="M604" t="s">
        <v>3118</v>
      </c>
    </row>
    <row r="605" spans="1:13" x14ac:dyDescent="0.25">
      <c r="A605">
        <v>830659</v>
      </c>
      <c r="B605" t="s">
        <v>6732</v>
      </c>
      <c r="C605" t="s">
        <v>208</v>
      </c>
      <c r="D605" t="s">
        <v>1722</v>
      </c>
      <c r="E605" s="15" t="s">
        <v>6733</v>
      </c>
      <c r="F605" t="s">
        <v>2065</v>
      </c>
      <c r="G605" t="s">
        <v>1849</v>
      </c>
      <c r="H605" t="s">
        <v>1819</v>
      </c>
      <c r="I605" t="s">
        <v>3126</v>
      </c>
      <c r="J605">
        <v>0</v>
      </c>
      <c r="K605"/>
      <c r="L605" t="s">
        <v>6734</v>
      </c>
      <c r="M605"/>
    </row>
    <row r="606" spans="1:13" x14ac:dyDescent="0.25">
      <c r="A606">
        <v>70634</v>
      </c>
      <c r="B606" t="s">
        <v>6735</v>
      </c>
      <c r="C606" t="s">
        <v>39</v>
      </c>
      <c r="D606" t="s">
        <v>1722</v>
      </c>
      <c r="E606" s="15" t="s">
        <v>6736</v>
      </c>
      <c r="F606" t="s">
        <v>1766</v>
      </c>
      <c r="G606" t="s">
        <v>1767</v>
      </c>
      <c r="H606" t="s">
        <v>1756</v>
      </c>
      <c r="I606" t="s">
        <v>3129</v>
      </c>
      <c r="J606">
        <v>0</v>
      </c>
      <c r="K606"/>
      <c r="L606" t="s">
        <v>3151</v>
      </c>
      <c r="M606" t="s">
        <v>3118</v>
      </c>
    </row>
    <row r="607" spans="1:13" x14ac:dyDescent="0.25">
      <c r="A607">
        <v>62292</v>
      </c>
      <c r="B607" t="s">
        <v>6737</v>
      </c>
      <c r="C607" t="s">
        <v>78</v>
      </c>
      <c r="D607" t="s">
        <v>1722</v>
      </c>
      <c r="E607" s="15" t="s">
        <v>6738</v>
      </c>
      <c r="F607" t="s">
        <v>1735</v>
      </c>
      <c r="G607" t="s">
        <v>1721</v>
      </c>
      <c r="H607" t="s">
        <v>1720</v>
      </c>
      <c r="I607" t="s">
        <v>5686</v>
      </c>
      <c r="J607">
        <v>0</v>
      </c>
      <c r="K607"/>
      <c r="L607" t="s">
        <v>3182</v>
      </c>
      <c r="M607" t="s">
        <v>3118</v>
      </c>
    </row>
    <row r="608" spans="1:13" x14ac:dyDescent="0.25">
      <c r="A608">
        <v>1693</v>
      </c>
      <c r="B608" t="s">
        <v>2281</v>
      </c>
      <c r="C608" t="s">
        <v>27</v>
      </c>
      <c r="D608" t="s">
        <v>1722</v>
      </c>
      <c r="E608" s="15" t="s">
        <v>6739</v>
      </c>
      <c r="F608" t="s">
        <v>1859</v>
      </c>
      <c r="G608" t="s">
        <v>1823</v>
      </c>
      <c r="H608" t="s">
        <v>1822</v>
      </c>
      <c r="I608" t="s">
        <v>3116</v>
      </c>
      <c r="J608">
        <v>0</v>
      </c>
      <c r="K608"/>
      <c r="L608" t="s">
        <v>6740</v>
      </c>
      <c r="M608" t="s">
        <v>3118</v>
      </c>
    </row>
    <row r="609" spans="1:13" x14ac:dyDescent="0.25">
      <c r="A609">
        <v>836819</v>
      </c>
      <c r="B609" t="s">
        <v>6741</v>
      </c>
      <c r="C609" t="s">
        <v>27</v>
      </c>
      <c r="D609" t="s">
        <v>1722</v>
      </c>
      <c r="E609" s="15" t="s">
        <v>6742</v>
      </c>
      <c r="F609" t="s">
        <v>1775</v>
      </c>
      <c r="G609" t="s">
        <v>1743</v>
      </c>
      <c r="H609" t="s">
        <v>1720</v>
      </c>
      <c r="I609" t="s">
        <v>3351</v>
      </c>
      <c r="J609">
        <v>0</v>
      </c>
      <c r="K609"/>
      <c r="L609" t="s">
        <v>6743</v>
      </c>
      <c r="M609" t="s">
        <v>6744</v>
      </c>
    </row>
    <row r="610" spans="1:13" x14ac:dyDescent="0.25">
      <c r="A610">
        <v>70022</v>
      </c>
      <c r="B610" t="s">
        <v>6745</v>
      </c>
      <c r="C610" t="s">
        <v>252</v>
      </c>
      <c r="D610" t="s">
        <v>1722</v>
      </c>
      <c r="E610" s="15" t="s">
        <v>6746</v>
      </c>
      <c r="F610" t="s">
        <v>1807</v>
      </c>
      <c r="G610" t="s">
        <v>1762</v>
      </c>
      <c r="H610" t="s">
        <v>1782</v>
      </c>
      <c r="I610" t="s">
        <v>1762</v>
      </c>
      <c r="J610">
        <v>0</v>
      </c>
      <c r="K610"/>
      <c r="L610" t="s">
        <v>4064</v>
      </c>
      <c r="M610" t="s">
        <v>3118</v>
      </c>
    </row>
    <row r="611" spans="1:13" x14ac:dyDescent="0.25">
      <c r="A611">
        <v>51510</v>
      </c>
      <c r="B611" t="s">
        <v>3472</v>
      </c>
      <c r="C611" t="s">
        <v>84</v>
      </c>
      <c r="D611" t="s">
        <v>1722</v>
      </c>
      <c r="E611" s="15" t="s">
        <v>6747</v>
      </c>
      <c r="F611" t="s">
        <v>1728</v>
      </c>
      <c r="G611" t="s">
        <v>1729</v>
      </c>
      <c r="H611" t="s">
        <v>1720</v>
      </c>
      <c r="I611" t="s">
        <v>3116</v>
      </c>
      <c r="J611">
        <v>0</v>
      </c>
      <c r="K611"/>
      <c r="L611" t="s">
        <v>3473</v>
      </c>
      <c r="M611" t="s">
        <v>3118</v>
      </c>
    </row>
    <row r="612" spans="1:13" x14ac:dyDescent="0.25">
      <c r="A612">
        <v>856597</v>
      </c>
      <c r="B612" t="s">
        <v>774</v>
      </c>
      <c r="C612" t="s">
        <v>84</v>
      </c>
      <c r="D612" t="s">
        <v>1722</v>
      </c>
      <c r="E612" s="15" t="s">
        <v>6748</v>
      </c>
      <c r="F612" t="s">
        <v>1745</v>
      </c>
      <c r="G612" t="s">
        <v>1746</v>
      </c>
      <c r="H612" t="s">
        <v>1720</v>
      </c>
      <c r="I612" t="s">
        <v>3116</v>
      </c>
      <c r="J612">
        <v>0</v>
      </c>
      <c r="K612"/>
      <c r="L612" t="s">
        <v>3464</v>
      </c>
      <c r="M612" t="s">
        <v>3118</v>
      </c>
    </row>
    <row r="613" spans="1:13" x14ac:dyDescent="0.25">
      <c r="A613">
        <v>70630</v>
      </c>
      <c r="B613" t="s">
        <v>775</v>
      </c>
      <c r="C613" t="s">
        <v>84</v>
      </c>
      <c r="D613" t="s">
        <v>1722</v>
      </c>
      <c r="E613" s="15" t="s">
        <v>6749</v>
      </c>
      <c r="F613" t="s">
        <v>1788</v>
      </c>
      <c r="G613" t="s">
        <v>1762</v>
      </c>
      <c r="H613" t="s">
        <v>1782</v>
      </c>
      <c r="I613" t="s">
        <v>3116</v>
      </c>
      <c r="J613">
        <v>0</v>
      </c>
      <c r="K613"/>
      <c r="L613" t="s">
        <v>3122</v>
      </c>
      <c r="M613" t="s">
        <v>3118</v>
      </c>
    </row>
    <row r="614" spans="1:13" x14ac:dyDescent="0.25">
      <c r="A614">
        <v>51980</v>
      </c>
      <c r="B614" t="s">
        <v>3474</v>
      </c>
      <c r="C614" t="s">
        <v>84</v>
      </c>
      <c r="D614" t="s">
        <v>1722</v>
      </c>
      <c r="E614" s="15" t="s">
        <v>6750</v>
      </c>
      <c r="F614" t="s">
        <v>5641</v>
      </c>
      <c r="G614" t="s">
        <v>1825</v>
      </c>
      <c r="H614" t="s">
        <v>1725</v>
      </c>
      <c r="I614" t="s">
        <v>3116</v>
      </c>
      <c r="J614">
        <v>0</v>
      </c>
      <c r="K614"/>
      <c r="L614" t="s">
        <v>5618</v>
      </c>
      <c r="M614" t="s">
        <v>6751</v>
      </c>
    </row>
    <row r="615" spans="1:13" x14ac:dyDescent="0.25">
      <c r="A615">
        <v>832061</v>
      </c>
      <c r="B615" t="s">
        <v>3475</v>
      </c>
      <c r="C615" t="s">
        <v>56</v>
      </c>
      <c r="D615" t="s">
        <v>1722</v>
      </c>
      <c r="E615" s="15" t="s">
        <v>6752</v>
      </c>
      <c r="F615" t="s">
        <v>1903</v>
      </c>
      <c r="G615" t="s">
        <v>1803</v>
      </c>
      <c r="H615" t="s">
        <v>1725</v>
      </c>
      <c r="I615" t="s">
        <v>3116</v>
      </c>
      <c r="J615">
        <v>0</v>
      </c>
      <c r="K615"/>
      <c r="L615" t="s">
        <v>3122</v>
      </c>
      <c r="M615" t="s">
        <v>3118</v>
      </c>
    </row>
    <row r="616" spans="1:13" x14ac:dyDescent="0.25">
      <c r="A616">
        <v>837794</v>
      </c>
      <c r="B616" t="s">
        <v>6753</v>
      </c>
      <c r="C616" t="s">
        <v>27</v>
      </c>
      <c r="D616" t="s">
        <v>1722</v>
      </c>
      <c r="E616" s="15" t="s">
        <v>6754</v>
      </c>
      <c r="F616" t="s">
        <v>1891</v>
      </c>
      <c r="G616" t="s">
        <v>1867</v>
      </c>
      <c r="H616" t="s">
        <v>1725</v>
      </c>
      <c r="I616" t="s">
        <v>3116</v>
      </c>
      <c r="J616">
        <v>0</v>
      </c>
      <c r="K616"/>
      <c r="L616" t="s">
        <v>3511</v>
      </c>
      <c r="M616" t="s">
        <v>3118</v>
      </c>
    </row>
    <row r="617" spans="1:13" x14ac:dyDescent="0.25">
      <c r="A617">
        <v>846893</v>
      </c>
      <c r="B617" t="s">
        <v>6755</v>
      </c>
      <c r="C617" t="s">
        <v>213</v>
      </c>
      <c r="D617" t="s">
        <v>1722</v>
      </c>
      <c r="E617" s="15" t="s">
        <v>6756</v>
      </c>
      <c r="F617" t="s">
        <v>1728</v>
      </c>
      <c r="G617" t="s">
        <v>1729</v>
      </c>
      <c r="H617" t="s">
        <v>1720</v>
      </c>
      <c r="I617" t="s">
        <v>3116</v>
      </c>
      <c r="J617">
        <v>0</v>
      </c>
      <c r="K617"/>
      <c r="L617" t="s">
        <v>3419</v>
      </c>
      <c r="M617" t="s">
        <v>3118</v>
      </c>
    </row>
    <row r="618" spans="1:13" x14ac:dyDescent="0.25">
      <c r="A618">
        <v>1800</v>
      </c>
      <c r="B618" t="s">
        <v>2335</v>
      </c>
      <c r="C618" t="s">
        <v>252</v>
      </c>
      <c r="D618" t="s">
        <v>1722</v>
      </c>
      <c r="E618" s="15" t="s">
        <v>6757</v>
      </c>
      <c r="F618" t="s">
        <v>2008</v>
      </c>
      <c r="G618" t="s">
        <v>2009</v>
      </c>
      <c r="H618" t="s">
        <v>1864</v>
      </c>
      <c r="I618" t="s">
        <v>3240</v>
      </c>
      <c r="J618">
        <v>0</v>
      </c>
      <c r="K618"/>
      <c r="L618" t="s">
        <v>6758</v>
      </c>
      <c r="M618" t="s">
        <v>3118</v>
      </c>
    </row>
    <row r="619" spans="1:13" x14ac:dyDescent="0.25">
      <c r="A619">
        <v>849265</v>
      </c>
      <c r="B619" t="s">
        <v>6759</v>
      </c>
      <c r="C619" t="s">
        <v>52</v>
      </c>
      <c r="D619" t="s">
        <v>1722</v>
      </c>
      <c r="E619" s="15" t="s">
        <v>6760</v>
      </c>
      <c r="F619" t="s">
        <v>1859</v>
      </c>
      <c r="G619" t="s">
        <v>1823</v>
      </c>
      <c r="H619" t="s">
        <v>1822</v>
      </c>
      <c r="I619" t="s">
        <v>3116</v>
      </c>
      <c r="J619">
        <v>0</v>
      </c>
      <c r="K619"/>
      <c r="L619" t="s">
        <v>3117</v>
      </c>
      <c r="M619" t="s">
        <v>3118</v>
      </c>
    </row>
    <row r="620" spans="1:13" x14ac:dyDescent="0.25">
      <c r="A620">
        <v>1808</v>
      </c>
      <c r="B620" t="s">
        <v>2280</v>
      </c>
      <c r="C620" t="s">
        <v>21</v>
      </c>
      <c r="D620" t="s">
        <v>1722</v>
      </c>
      <c r="E620" s="15" t="s">
        <v>6761</v>
      </c>
      <c r="F620" t="s">
        <v>2073</v>
      </c>
      <c r="G620" t="s">
        <v>1944</v>
      </c>
      <c r="H620" t="s">
        <v>1782</v>
      </c>
      <c r="I620" t="s">
        <v>3142</v>
      </c>
      <c r="J620">
        <v>0</v>
      </c>
      <c r="K620"/>
      <c r="L620" t="s">
        <v>6762</v>
      </c>
      <c r="M620" t="s">
        <v>6763</v>
      </c>
    </row>
    <row r="621" spans="1:13" x14ac:dyDescent="0.25">
      <c r="A621">
        <v>834822</v>
      </c>
      <c r="B621" t="s">
        <v>6764</v>
      </c>
      <c r="C621" t="s">
        <v>92</v>
      </c>
      <c r="D621" t="s">
        <v>1722</v>
      </c>
      <c r="E621" s="15" t="s">
        <v>6765</v>
      </c>
      <c r="F621" t="s">
        <v>2079</v>
      </c>
      <c r="G621" t="s">
        <v>1765</v>
      </c>
      <c r="H621" t="s">
        <v>1764</v>
      </c>
      <c r="I621" t="s">
        <v>3116</v>
      </c>
      <c r="J621">
        <v>0</v>
      </c>
      <c r="K621"/>
      <c r="L621" t="s">
        <v>5908</v>
      </c>
      <c r="M621" t="s">
        <v>3118</v>
      </c>
    </row>
    <row r="622" spans="1:13" x14ac:dyDescent="0.25">
      <c r="A622">
        <v>51120</v>
      </c>
      <c r="B622" t="s">
        <v>6766</v>
      </c>
      <c r="C622" t="s">
        <v>763</v>
      </c>
      <c r="D622" t="s">
        <v>1722</v>
      </c>
      <c r="E622" s="15" t="s">
        <v>6767</v>
      </c>
      <c r="F622" t="s">
        <v>1735</v>
      </c>
      <c r="G622" t="s">
        <v>1721</v>
      </c>
      <c r="H622" t="s">
        <v>1720</v>
      </c>
      <c r="I622" t="s">
        <v>3116</v>
      </c>
      <c r="J622">
        <v>0</v>
      </c>
      <c r="K622"/>
      <c r="L622" t="s">
        <v>6768</v>
      </c>
      <c r="M622" t="s">
        <v>6769</v>
      </c>
    </row>
    <row r="623" spans="1:13" x14ac:dyDescent="0.25">
      <c r="A623">
        <v>1812</v>
      </c>
      <c r="B623" t="s">
        <v>3479</v>
      </c>
      <c r="C623" t="s">
        <v>39</v>
      </c>
      <c r="D623" t="s">
        <v>1722</v>
      </c>
      <c r="E623" s="15" t="s">
        <v>6770</v>
      </c>
      <c r="F623" t="s">
        <v>1851</v>
      </c>
      <c r="G623" t="s">
        <v>1852</v>
      </c>
      <c r="H623" t="s">
        <v>1720</v>
      </c>
      <c r="I623" t="s">
        <v>3116</v>
      </c>
      <c r="J623">
        <v>0</v>
      </c>
      <c r="K623"/>
      <c r="L623" t="s">
        <v>3117</v>
      </c>
      <c r="M623" t="s">
        <v>3118</v>
      </c>
    </row>
    <row r="624" spans="1:13" x14ac:dyDescent="0.25">
      <c r="A624">
        <v>838313</v>
      </c>
      <c r="B624" t="s">
        <v>6771</v>
      </c>
      <c r="C624" t="s">
        <v>380</v>
      </c>
      <c r="D624" t="s">
        <v>1722</v>
      </c>
      <c r="E624" s="15" t="s">
        <v>6772</v>
      </c>
      <c r="F624" t="s">
        <v>1771</v>
      </c>
      <c r="G624" t="s">
        <v>1721</v>
      </c>
      <c r="H624" t="s">
        <v>1720</v>
      </c>
      <c r="I624" t="s">
        <v>3116</v>
      </c>
      <c r="J624">
        <v>0</v>
      </c>
      <c r="K624"/>
      <c r="L624" t="s">
        <v>3182</v>
      </c>
      <c r="M624" t="s">
        <v>3118</v>
      </c>
    </row>
    <row r="625" spans="1:13" x14ac:dyDescent="0.25">
      <c r="A625">
        <v>1819</v>
      </c>
      <c r="B625" t="s">
        <v>1575</v>
      </c>
      <c r="C625" t="s">
        <v>21</v>
      </c>
      <c r="D625" t="s">
        <v>1722</v>
      </c>
      <c r="E625" s="15" t="s">
        <v>6773</v>
      </c>
      <c r="F625" t="s">
        <v>1988</v>
      </c>
      <c r="G625" t="s">
        <v>1770</v>
      </c>
      <c r="H625" t="s">
        <v>1764</v>
      </c>
      <c r="I625" t="s">
        <v>3116</v>
      </c>
      <c r="J625">
        <v>0</v>
      </c>
      <c r="K625"/>
      <c r="L625" t="s">
        <v>3117</v>
      </c>
      <c r="M625" t="s">
        <v>3118</v>
      </c>
    </row>
    <row r="626" spans="1:13" x14ac:dyDescent="0.25">
      <c r="A626">
        <v>829211</v>
      </c>
      <c r="B626" t="s">
        <v>6774</v>
      </c>
      <c r="C626" t="s">
        <v>21</v>
      </c>
      <c r="D626" t="s">
        <v>1722</v>
      </c>
      <c r="E626" s="15" t="s">
        <v>6775</v>
      </c>
      <c r="F626" t="s">
        <v>1908</v>
      </c>
      <c r="G626" t="s">
        <v>1909</v>
      </c>
      <c r="H626" t="s">
        <v>1725</v>
      </c>
      <c r="I626" t="s">
        <v>3116</v>
      </c>
      <c r="J626">
        <v>0</v>
      </c>
      <c r="K626"/>
      <c r="L626" t="s">
        <v>6776</v>
      </c>
      <c r="M626" t="s">
        <v>6777</v>
      </c>
    </row>
    <row r="627" spans="1:13" x14ac:dyDescent="0.25">
      <c r="A627">
        <v>1823</v>
      </c>
      <c r="B627" t="s">
        <v>1576</v>
      </c>
      <c r="C627" t="s">
        <v>21</v>
      </c>
      <c r="D627" t="s">
        <v>1722</v>
      </c>
      <c r="E627" s="15" t="s">
        <v>6778</v>
      </c>
      <c r="F627" t="s">
        <v>1860</v>
      </c>
      <c r="G627" t="s">
        <v>1816</v>
      </c>
      <c r="H627" t="s">
        <v>1725</v>
      </c>
      <c r="I627" t="s">
        <v>5644</v>
      </c>
      <c r="J627">
        <v>0</v>
      </c>
      <c r="K627"/>
      <c r="L627" t="s">
        <v>6779</v>
      </c>
      <c r="M627" t="s">
        <v>3118</v>
      </c>
    </row>
    <row r="628" spans="1:13" x14ac:dyDescent="0.25">
      <c r="A628">
        <v>1833</v>
      </c>
      <c r="B628" t="s">
        <v>6780</v>
      </c>
      <c r="C628" t="s">
        <v>31</v>
      </c>
      <c r="D628" t="s">
        <v>1722</v>
      </c>
      <c r="E628" s="15" t="s">
        <v>6781</v>
      </c>
      <c r="F628" t="s">
        <v>1891</v>
      </c>
      <c r="G628" t="s">
        <v>1867</v>
      </c>
      <c r="H628" t="s">
        <v>1725</v>
      </c>
      <c r="I628" t="s">
        <v>3116</v>
      </c>
      <c r="J628">
        <v>0</v>
      </c>
      <c r="K628"/>
      <c r="L628" t="s">
        <v>6782</v>
      </c>
      <c r="M628" t="s">
        <v>3118</v>
      </c>
    </row>
    <row r="629" spans="1:13" x14ac:dyDescent="0.25">
      <c r="A629">
        <v>22379</v>
      </c>
      <c r="B629" t="s">
        <v>123</v>
      </c>
      <c r="C629" t="s">
        <v>52</v>
      </c>
      <c r="D629" t="s">
        <v>1722</v>
      </c>
      <c r="E629" s="15" t="s">
        <v>6783</v>
      </c>
      <c r="F629" t="s">
        <v>1742</v>
      </c>
      <c r="G629" t="s">
        <v>1743</v>
      </c>
      <c r="H629" t="s">
        <v>1720</v>
      </c>
      <c r="I629" t="s">
        <v>3351</v>
      </c>
      <c r="J629">
        <v>0</v>
      </c>
      <c r="K629"/>
      <c r="L629" t="s">
        <v>3484</v>
      </c>
      <c r="M629" t="s">
        <v>6784</v>
      </c>
    </row>
    <row r="630" spans="1:13" x14ac:dyDescent="0.25">
      <c r="A630">
        <v>1852</v>
      </c>
      <c r="B630" t="s">
        <v>2337</v>
      </c>
      <c r="C630" t="s">
        <v>252</v>
      </c>
      <c r="D630" t="s">
        <v>1722</v>
      </c>
      <c r="E630" s="15" t="s">
        <v>6785</v>
      </c>
      <c r="F630" t="s">
        <v>1759</v>
      </c>
      <c r="G630" t="s">
        <v>1760</v>
      </c>
      <c r="H630" t="s">
        <v>1753</v>
      </c>
      <c r="I630" t="s">
        <v>3116</v>
      </c>
      <c r="J630">
        <v>0</v>
      </c>
      <c r="K630"/>
      <c r="L630" t="s">
        <v>6786</v>
      </c>
      <c r="M630" t="s">
        <v>3118</v>
      </c>
    </row>
    <row r="631" spans="1:13" x14ac:dyDescent="0.25">
      <c r="A631">
        <v>1857</v>
      </c>
      <c r="B631" t="s">
        <v>611</v>
      </c>
      <c r="C631" t="s">
        <v>27</v>
      </c>
      <c r="D631" t="s">
        <v>1722</v>
      </c>
      <c r="E631" s="15" t="s">
        <v>6787</v>
      </c>
      <c r="F631" t="s">
        <v>1971</v>
      </c>
      <c r="G631" t="s">
        <v>1760</v>
      </c>
      <c r="H631" t="s">
        <v>1753</v>
      </c>
      <c r="I631" t="s">
        <v>3116</v>
      </c>
      <c r="J631">
        <v>0</v>
      </c>
      <c r="K631"/>
      <c r="L631" t="s">
        <v>5524</v>
      </c>
      <c r="M631" t="s">
        <v>3118</v>
      </c>
    </row>
    <row r="632" spans="1:13" x14ac:dyDescent="0.25">
      <c r="A632">
        <v>851091</v>
      </c>
      <c r="B632" t="s">
        <v>6788</v>
      </c>
      <c r="C632" t="s">
        <v>65</v>
      </c>
      <c r="D632" t="s">
        <v>1722</v>
      </c>
      <c r="E632" s="15" t="s">
        <v>6789</v>
      </c>
      <c r="F632" t="s">
        <v>2293</v>
      </c>
      <c r="G632" t="s">
        <v>1852</v>
      </c>
      <c r="H632" t="s">
        <v>1720</v>
      </c>
      <c r="I632" t="s">
        <v>3116</v>
      </c>
      <c r="J632">
        <v>0</v>
      </c>
      <c r="K632"/>
      <c r="L632" t="s">
        <v>6790</v>
      </c>
      <c r="M632" t="s">
        <v>6791</v>
      </c>
    </row>
    <row r="633" spans="1:13" x14ac:dyDescent="0.25">
      <c r="A633">
        <v>22960</v>
      </c>
      <c r="B633" t="s">
        <v>6792</v>
      </c>
      <c r="C633" t="s">
        <v>39</v>
      </c>
      <c r="D633" t="s">
        <v>1722</v>
      </c>
      <c r="E633" s="15" t="s">
        <v>6793</v>
      </c>
      <c r="F633" t="s">
        <v>1752</v>
      </c>
      <c r="G633" t="s">
        <v>1754</v>
      </c>
      <c r="H633" t="s">
        <v>1753</v>
      </c>
      <c r="I633" t="s">
        <v>3116</v>
      </c>
      <c r="J633">
        <v>0</v>
      </c>
      <c r="K633"/>
      <c r="L633" t="s">
        <v>6794</v>
      </c>
      <c r="M633" t="s">
        <v>3118</v>
      </c>
    </row>
    <row r="634" spans="1:13" x14ac:dyDescent="0.25">
      <c r="A634">
        <v>71896</v>
      </c>
      <c r="B634" t="s">
        <v>2800</v>
      </c>
      <c r="C634" t="s">
        <v>43</v>
      </c>
      <c r="D634" t="s">
        <v>1722</v>
      </c>
      <c r="E634" s="15" t="s">
        <v>6795</v>
      </c>
      <c r="F634" t="s">
        <v>1876</v>
      </c>
      <c r="G634" t="s">
        <v>1849</v>
      </c>
      <c r="H634" t="s">
        <v>1819</v>
      </c>
      <c r="I634" t="s">
        <v>3126</v>
      </c>
      <c r="J634">
        <v>0</v>
      </c>
      <c r="K634"/>
      <c r="L634" t="s">
        <v>3429</v>
      </c>
      <c r="M634" t="s">
        <v>3118</v>
      </c>
    </row>
    <row r="635" spans="1:13" x14ac:dyDescent="0.25">
      <c r="A635">
        <v>47849</v>
      </c>
      <c r="B635" t="s">
        <v>6796</v>
      </c>
      <c r="C635" t="s">
        <v>56</v>
      </c>
      <c r="D635" t="s">
        <v>1722</v>
      </c>
      <c r="E635" s="15" t="s">
        <v>6797</v>
      </c>
      <c r="F635" t="s">
        <v>2170</v>
      </c>
      <c r="G635" t="s">
        <v>1878</v>
      </c>
      <c r="H635" t="s">
        <v>1756</v>
      </c>
      <c r="I635" t="s">
        <v>3129</v>
      </c>
      <c r="J635">
        <v>0</v>
      </c>
      <c r="K635"/>
      <c r="L635" t="s">
        <v>6798</v>
      </c>
      <c r="M635" t="s">
        <v>6799</v>
      </c>
    </row>
    <row r="636" spans="1:13" x14ac:dyDescent="0.25">
      <c r="A636">
        <v>61486</v>
      </c>
      <c r="B636" t="s">
        <v>6800</v>
      </c>
      <c r="C636" t="s">
        <v>92</v>
      </c>
      <c r="D636" t="s">
        <v>1722</v>
      </c>
      <c r="E636" s="15" t="s">
        <v>6801</v>
      </c>
      <c r="F636" t="s">
        <v>1735</v>
      </c>
      <c r="G636" t="s">
        <v>1721</v>
      </c>
      <c r="H636" t="s">
        <v>1720</v>
      </c>
      <c r="I636" t="s">
        <v>3116</v>
      </c>
      <c r="J636">
        <v>0</v>
      </c>
      <c r="K636"/>
      <c r="L636" t="s">
        <v>3122</v>
      </c>
      <c r="M636" t="s">
        <v>3118</v>
      </c>
    </row>
    <row r="637" spans="1:13" x14ac:dyDescent="0.25">
      <c r="A637">
        <v>51307</v>
      </c>
      <c r="B637" t="s">
        <v>3488</v>
      </c>
      <c r="C637" t="s">
        <v>27</v>
      </c>
      <c r="D637" t="s">
        <v>1722</v>
      </c>
      <c r="E637" s="15" t="s">
        <v>6802</v>
      </c>
      <c r="F637" t="s">
        <v>1771</v>
      </c>
      <c r="G637" t="s">
        <v>1721</v>
      </c>
      <c r="H637" t="s">
        <v>1720</v>
      </c>
      <c r="I637" t="s">
        <v>3116</v>
      </c>
      <c r="J637">
        <v>0</v>
      </c>
      <c r="K637"/>
      <c r="L637" t="s">
        <v>3300</v>
      </c>
      <c r="M637" t="s">
        <v>3118</v>
      </c>
    </row>
    <row r="638" spans="1:13" x14ac:dyDescent="0.25">
      <c r="A638">
        <v>44994</v>
      </c>
      <c r="B638" t="s">
        <v>6803</v>
      </c>
      <c r="C638" t="s">
        <v>76</v>
      </c>
      <c r="D638" t="s">
        <v>1722</v>
      </c>
      <c r="E638" s="15" t="s">
        <v>6804</v>
      </c>
      <c r="F638" t="s">
        <v>1826</v>
      </c>
      <c r="G638" t="s">
        <v>1828</v>
      </c>
      <c r="H638" t="s">
        <v>1827</v>
      </c>
      <c r="I638" t="s">
        <v>3131</v>
      </c>
      <c r="J638">
        <v>0</v>
      </c>
      <c r="K638"/>
      <c r="L638" t="s">
        <v>3122</v>
      </c>
      <c r="M638" t="s">
        <v>3118</v>
      </c>
    </row>
    <row r="639" spans="1:13" x14ac:dyDescent="0.25">
      <c r="A639">
        <v>1830</v>
      </c>
      <c r="B639" t="s">
        <v>2336</v>
      </c>
      <c r="C639" t="s">
        <v>27</v>
      </c>
      <c r="D639" t="s">
        <v>1722</v>
      </c>
      <c r="E639" s="15" t="s">
        <v>6805</v>
      </c>
      <c r="F639" t="s">
        <v>1962</v>
      </c>
      <c r="G639" t="s">
        <v>1837</v>
      </c>
      <c r="H639" t="s">
        <v>1725</v>
      </c>
      <c r="I639" t="s">
        <v>3116</v>
      </c>
      <c r="J639">
        <v>0</v>
      </c>
      <c r="K639"/>
      <c r="L639" t="s">
        <v>6806</v>
      </c>
      <c r="M639" t="s">
        <v>6807</v>
      </c>
    </row>
    <row r="640" spans="1:13" x14ac:dyDescent="0.25">
      <c r="A640">
        <v>70663</v>
      </c>
      <c r="B640" t="s">
        <v>6808</v>
      </c>
      <c r="C640" t="s">
        <v>27</v>
      </c>
      <c r="D640" t="s">
        <v>1722</v>
      </c>
      <c r="E640" s="15" t="s">
        <v>6809</v>
      </c>
      <c r="F640" t="s">
        <v>1784</v>
      </c>
      <c r="G640" t="s">
        <v>1785</v>
      </c>
      <c r="H640" t="s">
        <v>1725</v>
      </c>
      <c r="I640" t="s">
        <v>3116</v>
      </c>
      <c r="J640">
        <v>0</v>
      </c>
      <c r="K640"/>
      <c r="L640" t="s">
        <v>6810</v>
      </c>
      <c r="M640" t="s">
        <v>6811</v>
      </c>
    </row>
    <row r="641" spans="1:13" x14ac:dyDescent="0.25">
      <c r="A641">
        <v>15673</v>
      </c>
      <c r="B641" t="s">
        <v>3489</v>
      </c>
      <c r="C641" t="s">
        <v>56</v>
      </c>
      <c r="D641" t="s">
        <v>1722</v>
      </c>
      <c r="E641" s="15" t="s">
        <v>6812</v>
      </c>
      <c r="F641" t="s">
        <v>1824</v>
      </c>
      <c r="G641" t="s">
        <v>1825</v>
      </c>
      <c r="H641" t="s">
        <v>1725</v>
      </c>
      <c r="I641" t="s">
        <v>3116</v>
      </c>
      <c r="J641">
        <v>0</v>
      </c>
      <c r="K641"/>
      <c r="L641" t="s">
        <v>6813</v>
      </c>
      <c r="M641" t="s">
        <v>6814</v>
      </c>
    </row>
    <row r="642" spans="1:13" x14ac:dyDescent="0.25">
      <c r="A642">
        <v>1875</v>
      </c>
      <c r="B642" t="s">
        <v>124</v>
      </c>
      <c r="C642" t="s">
        <v>27</v>
      </c>
      <c r="D642" t="s">
        <v>1722</v>
      </c>
      <c r="E642" s="15" t="s">
        <v>6815</v>
      </c>
      <c r="F642" t="s">
        <v>1984</v>
      </c>
      <c r="G642" t="s">
        <v>1816</v>
      </c>
      <c r="H642" t="s">
        <v>1725</v>
      </c>
      <c r="I642" t="s">
        <v>1816</v>
      </c>
      <c r="J642">
        <v>0</v>
      </c>
      <c r="K642"/>
      <c r="L642" t="s">
        <v>3117</v>
      </c>
      <c r="M642" t="s">
        <v>3118</v>
      </c>
    </row>
    <row r="643" spans="1:13" x14ac:dyDescent="0.25">
      <c r="A643">
        <v>70130</v>
      </c>
      <c r="B643" t="s">
        <v>6816</v>
      </c>
      <c r="C643" t="s">
        <v>213</v>
      </c>
      <c r="D643" t="s">
        <v>1722</v>
      </c>
      <c r="E643" s="15" t="s">
        <v>6817</v>
      </c>
      <c r="F643" t="s">
        <v>1876</v>
      </c>
      <c r="G643" t="s">
        <v>1849</v>
      </c>
      <c r="H643" t="s">
        <v>1819</v>
      </c>
      <c r="I643" t="s">
        <v>3126</v>
      </c>
      <c r="J643">
        <v>0</v>
      </c>
      <c r="K643"/>
      <c r="L643" t="s">
        <v>6818</v>
      </c>
      <c r="M643" t="s">
        <v>6819</v>
      </c>
    </row>
    <row r="644" spans="1:13" x14ac:dyDescent="0.25">
      <c r="A644">
        <v>1884</v>
      </c>
      <c r="B644" t="s">
        <v>2279</v>
      </c>
      <c r="C644" t="s">
        <v>27</v>
      </c>
      <c r="D644" t="s">
        <v>1722</v>
      </c>
      <c r="E644" s="15" t="s">
        <v>6820</v>
      </c>
      <c r="F644" t="s">
        <v>1836</v>
      </c>
      <c r="G644" t="s">
        <v>1837</v>
      </c>
      <c r="H644" t="s">
        <v>1725</v>
      </c>
      <c r="I644" t="s">
        <v>3116</v>
      </c>
      <c r="J644">
        <v>0</v>
      </c>
      <c r="K644"/>
      <c r="L644" t="s">
        <v>6821</v>
      </c>
      <c r="M644" t="s">
        <v>6822</v>
      </c>
    </row>
    <row r="645" spans="1:13" x14ac:dyDescent="0.25">
      <c r="A645">
        <v>22074</v>
      </c>
      <c r="B645" t="s">
        <v>6823</v>
      </c>
      <c r="C645" t="s">
        <v>21</v>
      </c>
      <c r="D645" t="s">
        <v>1722</v>
      </c>
      <c r="E645" s="15" t="s">
        <v>6824</v>
      </c>
      <c r="F645" t="s">
        <v>1939</v>
      </c>
      <c r="G645" t="s">
        <v>1874</v>
      </c>
      <c r="H645" t="s">
        <v>1725</v>
      </c>
      <c r="I645" t="s">
        <v>3116</v>
      </c>
      <c r="J645">
        <v>0</v>
      </c>
      <c r="K645"/>
      <c r="L645" t="s">
        <v>6825</v>
      </c>
      <c r="M645" t="s">
        <v>6826</v>
      </c>
    </row>
    <row r="646" spans="1:13" x14ac:dyDescent="0.25">
      <c r="A646">
        <v>837669</v>
      </c>
      <c r="B646" t="s">
        <v>6827</v>
      </c>
      <c r="C646" t="s">
        <v>21</v>
      </c>
      <c r="D646" t="s">
        <v>1722</v>
      </c>
      <c r="E646" s="15" t="s">
        <v>6828</v>
      </c>
      <c r="F646" t="s">
        <v>1742</v>
      </c>
      <c r="G646" t="s">
        <v>1743</v>
      </c>
      <c r="H646" t="s">
        <v>1720</v>
      </c>
      <c r="I646" t="s">
        <v>3351</v>
      </c>
      <c r="J646">
        <v>0</v>
      </c>
      <c r="K646"/>
      <c r="L646" t="s">
        <v>6829</v>
      </c>
      <c r="M646" t="s">
        <v>6830</v>
      </c>
    </row>
    <row r="647" spans="1:13" x14ac:dyDescent="0.25">
      <c r="A647">
        <v>60834</v>
      </c>
      <c r="B647" t="s">
        <v>6831</v>
      </c>
      <c r="C647" t="s">
        <v>43</v>
      </c>
      <c r="D647" t="s">
        <v>1722</v>
      </c>
      <c r="E647" s="15" t="s">
        <v>6832</v>
      </c>
      <c r="F647" t="s">
        <v>1877</v>
      </c>
      <c r="G647" t="s">
        <v>1878</v>
      </c>
      <c r="H647" t="s">
        <v>1756</v>
      </c>
      <c r="I647" t="s">
        <v>3116</v>
      </c>
      <c r="J647">
        <v>0</v>
      </c>
      <c r="K647"/>
      <c r="L647" t="s">
        <v>3157</v>
      </c>
      <c r="M647" t="s">
        <v>3118</v>
      </c>
    </row>
    <row r="648" spans="1:13" x14ac:dyDescent="0.25">
      <c r="A648">
        <v>849976</v>
      </c>
      <c r="B648" t="s">
        <v>6833</v>
      </c>
      <c r="C648" t="s">
        <v>6834</v>
      </c>
      <c r="D648" t="s">
        <v>1722</v>
      </c>
      <c r="E648" s="15" t="s">
        <v>6835</v>
      </c>
      <c r="F648" t="s">
        <v>1870</v>
      </c>
      <c r="G648" t="s">
        <v>1721</v>
      </c>
      <c r="H648" t="s">
        <v>1720</v>
      </c>
      <c r="I648" t="s">
        <v>3116</v>
      </c>
      <c r="J648">
        <v>0</v>
      </c>
      <c r="K648"/>
      <c r="L648" t="s">
        <v>3182</v>
      </c>
      <c r="M648" t="s">
        <v>3118</v>
      </c>
    </row>
    <row r="649" spans="1:13" x14ac:dyDescent="0.25">
      <c r="A649">
        <v>844861</v>
      </c>
      <c r="B649" t="s">
        <v>6836</v>
      </c>
      <c r="C649" t="s">
        <v>48</v>
      </c>
      <c r="D649" t="s">
        <v>1722</v>
      </c>
      <c r="E649" s="15" t="s">
        <v>6837</v>
      </c>
      <c r="F649" t="s">
        <v>1836</v>
      </c>
      <c r="G649" t="s">
        <v>1837</v>
      </c>
      <c r="H649" t="s">
        <v>1725</v>
      </c>
      <c r="I649" t="s">
        <v>3116</v>
      </c>
      <c r="J649">
        <v>0</v>
      </c>
      <c r="K649"/>
      <c r="L649" t="s">
        <v>6838</v>
      </c>
      <c r="M649" t="s">
        <v>6839</v>
      </c>
    </row>
    <row r="650" spans="1:13" x14ac:dyDescent="0.25">
      <c r="A650">
        <v>827152</v>
      </c>
      <c r="B650" t="s">
        <v>6840</v>
      </c>
      <c r="C650" t="s">
        <v>31</v>
      </c>
      <c r="D650" t="s">
        <v>1722</v>
      </c>
      <c r="E650" s="15" t="s">
        <v>6841</v>
      </c>
      <c r="F650" t="s">
        <v>1784</v>
      </c>
      <c r="G650" t="s">
        <v>1785</v>
      </c>
      <c r="H650" t="s">
        <v>1725</v>
      </c>
      <c r="I650" t="s">
        <v>3116</v>
      </c>
      <c r="J650">
        <v>0</v>
      </c>
      <c r="K650"/>
      <c r="L650" t="s">
        <v>6842</v>
      </c>
      <c r="M650" t="s">
        <v>3118</v>
      </c>
    </row>
    <row r="651" spans="1:13" x14ac:dyDescent="0.25">
      <c r="A651">
        <v>1918</v>
      </c>
      <c r="B651" t="s">
        <v>2338</v>
      </c>
      <c r="C651" t="s">
        <v>27</v>
      </c>
      <c r="D651" t="s">
        <v>1722</v>
      </c>
      <c r="E651" s="15" t="s">
        <v>6843</v>
      </c>
      <c r="F651" t="s">
        <v>1824</v>
      </c>
      <c r="G651" t="s">
        <v>1825</v>
      </c>
      <c r="H651" t="s">
        <v>1725</v>
      </c>
      <c r="I651" t="s">
        <v>3116</v>
      </c>
      <c r="J651">
        <v>0</v>
      </c>
      <c r="K651"/>
      <c r="L651" t="s">
        <v>5524</v>
      </c>
      <c r="M651" t="s">
        <v>3118</v>
      </c>
    </row>
    <row r="652" spans="1:13" x14ac:dyDescent="0.25">
      <c r="A652">
        <v>837683</v>
      </c>
      <c r="B652" t="s">
        <v>6844</v>
      </c>
      <c r="C652" t="s">
        <v>27</v>
      </c>
      <c r="D652" t="s">
        <v>1722</v>
      </c>
      <c r="E652" s="15" t="s">
        <v>6845</v>
      </c>
      <c r="F652" t="s">
        <v>1728</v>
      </c>
      <c r="G652" t="s">
        <v>1729</v>
      </c>
      <c r="H652" t="s">
        <v>1720</v>
      </c>
      <c r="I652" t="s">
        <v>3116</v>
      </c>
      <c r="J652">
        <v>0</v>
      </c>
      <c r="K652"/>
      <c r="L652" t="s">
        <v>6846</v>
      </c>
      <c r="M652" t="s">
        <v>4437</v>
      </c>
    </row>
    <row r="653" spans="1:13" x14ac:dyDescent="0.25">
      <c r="A653">
        <v>1932</v>
      </c>
      <c r="B653" t="s">
        <v>612</v>
      </c>
      <c r="C653" t="s">
        <v>31</v>
      </c>
      <c r="D653" t="s">
        <v>1722</v>
      </c>
      <c r="E653" s="15" t="s">
        <v>6847</v>
      </c>
      <c r="F653" t="s">
        <v>1738</v>
      </c>
      <c r="G653" t="s">
        <v>1739</v>
      </c>
      <c r="H653" t="s">
        <v>1720</v>
      </c>
      <c r="I653" t="s">
        <v>3232</v>
      </c>
      <c r="J653">
        <v>0</v>
      </c>
      <c r="K653"/>
      <c r="L653" t="s">
        <v>3495</v>
      </c>
      <c r="M653" t="s">
        <v>3118</v>
      </c>
    </row>
    <row r="654" spans="1:13" x14ac:dyDescent="0.25">
      <c r="A654">
        <v>838218</v>
      </c>
      <c r="B654" t="s">
        <v>6848</v>
      </c>
      <c r="C654" t="s">
        <v>84</v>
      </c>
      <c r="D654" t="s">
        <v>1722</v>
      </c>
      <c r="E654" s="15" t="s">
        <v>6849</v>
      </c>
      <c r="F654" t="s">
        <v>1732</v>
      </c>
      <c r="G654" t="s">
        <v>1731</v>
      </c>
      <c r="H654" t="s">
        <v>1720</v>
      </c>
      <c r="I654" t="s">
        <v>3116</v>
      </c>
      <c r="J654">
        <v>0</v>
      </c>
      <c r="K654"/>
      <c r="L654" t="s">
        <v>3182</v>
      </c>
      <c r="M654" t="s">
        <v>3118</v>
      </c>
    </row>
    <row r="655" spans="1:13" x14ac:dyDescent="0.25">
      <c r="A655">
        <v>1907</v>
      </c>
      <c r="B655" t="s">
        <v>3496</v>
      </c>
      <c r="C655" t="s">
        <v>39</v>
      </c>
      <c r="D655" t="s">
        <v>1722</v>
      </c>
      <c r="E655" s="15" t="s">
        <v>6850</v>
      </c>
      <c r="F655" t="s">
        <v>1815</v>
      </c>
      <c r="G655" t="s">
        <v>1816</v>
      </c>
      <c r="H655" t="s">
        <v>1725</v>
      </c>
      <c r="I655" t="s">
        <v>1816</v>
      </c>
      <c r="J655">
        <v>0</v>
      </c>
      <c r="K655"/>
      <c r="L655" t="s">
        <v>6851</v>
      </c>
      <c r="M655" t="s">
        <v>3118</v>
      </c>
    </row>
    <row r="656" spans="1:13" x14ac:dyDescent="0.25">
      <c r="A656">
        <v>1464</v>
      </c>
      <c r="B656" t="s">
        <v>613</v>
      </c>
      <c r="C656" t="s">
        <v>27</v>
      </c>
      <c r="D656" t="s">
        <v>1722</v>
      </c>
      <c r="E656" s="15" t="s">
        <v>6852</v>
      </c>
      <c r="F656" t="s">
        <v>1984</v>
      </c>
      <c r="G656" t="s">
        <v>1816</v>
      </c>
      <c r="H656" t="s">
        <v>1725</v>
      </c>
      <c r="I656" t="s">
        <v>1816</v>
      </c>
      <c r="J656">
        <v>0</v>
      </c>
      <c r="K656"/>
      <c r="L656" t="s">
        <v>6152</v>
      </c>
      <c r="M656" t="s">
        <v>3118</v>
      </c>
    </row>
    <row r="657" spans="1:13" x14ac:dyDescent="0.25">
      <c r="A657">
        <v>851093</v>
      </c>
      <c r="B657" t="s">
        <v>3047</v>
      </c>
      <c r="C657" t="s">
        <v>52</v>
      </c>
      <c r="D657" t="s">
        <v>1722</v>
      </c>
      <c r="E657" s="15" t="s">
        <v>6853</v>
      </c>
      <c r="F657" t="s">
        <v>6854</v>
      </c>
      <c r="G657" t="s">
        <v>2050</v>
      </c>
      <c r="H657" t="s">
        <v>1782</v>
      </c>
      <c r="I657" t="s">
        <v>3351</v>
      </c>
      <c r="J657">
        <v>0</v>
      </c>
      <c r="K657"/>
      <c r="L657" t="s">
        <v>3122</v>
      </c>
      <c r="M657" t="s">
        <v>3118</v>
      </c>
    </row>
    <row r="658" spans="1:13" x14ac:dyDescent="0.25">
      <c r="A658">
        <v>60939</v>
      </c>
      <c r="B658" t="s">
        <v>6855</v>
      </c>
      <c r="C658" t="s">
        <v>43</v>
      </c>
      <c r="D658" t="s">
        <v>1722</v>
      </c>
      <c r="E658" s="15" t="s">
        <v>6856</v>
      </c>
      <c r="F658" t="s">
        <v>5641</v>
      </c>
      <c r="G658" t="s">
        <v>1825</v>
      </c>
      <c r="H658" t="s">
        <v>1725</v>
      </c>
      <c r="I658" t="s">
        <v>3116</v>
      </c>
      <c r="J658">
        <v>0</v>
      </c>
      <c r="K658"/>
      <c r="L658" t="s">
        <v>6857</v>
      </c>
      <c r="M658" t="s">
        <v>6858</v>
      </c>
    </row>
    <row r="659" spans="1:13" x14ac:dyDescent="0.25">
      <c r="A659">
        <v>41274</v>
      </c>
      <c r="B659" t="s">
        <v>2615</v>
      </c>
      <c r="C659" t="s">
        <v>78</v>
      </c>
      <c r="D659" t="s">
        <v>1722</v>
      </c>
      <c r="E659" s="15" t="s">
        <v>6859</v>
      </c>
      <c r="F659" t="s">
        <v>1771</v>
      </c>
      <c r="G659" t="s">
        <v>1721</v>
      </c>
      <c r="H659" t="s">
        <v>1720</v>
      </c>
      <c r="I659" t="s">
        <v>3116</v>
      </c>
      <c r="J659">
        <v>0</v>
      </c>
      <c r="K659"/>
      <c r="L659" t="s">
        <v>3122</v>
      </c>
      <c r="M659" t="s">
        <v>3118</v>
      </c>
    </row>
    <row r="660" spans="1:13" x14ac:dyDescent="0.25">
      <c r="A660">
        <v>1951</v>
      </c>
      <c r="B660" t="s">
        <v>6860</v>
      </c>
      <c r="C660" t="s">
        <v>56</v>
      </c>
      <c r="D660" t="s">
        <v>1722</v>
      </c>
      <c r="E660" s="15" t="s">
        <v>6861</v>
      </c>
      <c r="F660" t="s">
        <v>1860</v>
      </c>
      <c r="G660" t="s">
        <v>1816</v>
      </c>
      <c r="H660" t="s">
        <v>1725</v>
      </c>
      <c r="I660" t="s">
        <v>5644</v>
      </c>
      <c r="J660">
        <v>0</v>
      </c>
      <c r="K660"/>
      <c r="L660" t="s">
        <v>6862</v>
      </c>
      <c r="M660" t="s">
        <v>6863</v>
      </c>
    </row>
    <row r="661" spans="1:13" x14ac:dyDescent="0.25">
      <c r="A661">
        <v>73997</v>
      </c>
      <c r="B661" t="s">
        <v>6864</v>
      </c>
      <c r="C661" t="s">
        <v>380</v>
      </c>
      <c r="D661" t="s">
        <v>1722</v>
      </c>
      <c r="E661" s="15" t="s">
        <v>6865</v>
      </c>
      <c r="F661" t="s">
        <v>1868</v>
      </c>
      <c r="G661" t="s">
        <v>1792</v>
      </c>
      <c r="H661" t="s">
        <v>1822</v>
      </c>
      <c r="I661" t="s">
        <v>3116</v>
      </c>
      <c r="J661">
        <v>0</v>
      </c>
      <c r="K661"/>
      <c r="L661" t="s">
        <v>6866</v>
      </c>
      <c r="M661" t="s">
        <v>6867</v>
      </c>
    </row>
    <row r="662" spans="1:13" x14ac:dyDescent="0.25">
      <c r="A662">
        <v>51787</v>
      </c>
      <c r="B662" t="s">
        <v>6868</v>
      </c>
      <c r="C662" t="s">
        <v>213</v>
      </c>
      <c r="D662" t="s">
        <v>1722</v>
      </c>
      <c r="E662" s="15" t="s">
        <v>6869</v>
      </c>
      <c r="F662" t="s">
        <v>1738</v>
      </c>
      <c r="G662" t="s">
        <v>1739</v>
      </c>
      <c r="H662" t="s">
        <v>1720</v>
      </c>
      <c r="I662" t="s">
        <v>3232</v>
      </c>
      <c r="J662">
        <v>0</v>
      </c>
      <c r="K662"/>
      <c r="L662" t="s">
        <v>5145</v>
      </c>
      <c r="M662" t="s">
        <v>3118</v>
      </c>
    </row>
    <row r="663" spans="1:13" x14ac:dyDescent="0.25">
      <c r="A663">
        <v>38093</v>
      </c>
      <c r="B663" t="s">
        <v>776</v>
      </c>
      <c r="C663" t="s">
        <v>39</v>
      </c>
      <c r="D663" t="s">
        <v>1722</v>
      </c>
      <c r="E663" s="15" t="s">
        <v>6870</v>
      </c>
      <c r="F663" t="s">
        <v>1891</v>
      </c>
      <c r="G663" t="s">
        <v>1867</v>
      </c>
      <c r="H663" t="s">
        <v>1725</v>
      </c>
      <c r="I663" t="s">
        <v>3116</v>
      </c>
      <c r="J663">
        <v>0</v>
      </c>
      <c r="K663"/>
      <c r="L663" t="s">
        <v>3151</v>
      </c>
      <c r="M663" t="s">
        <v>3118</v>
      </c>
    </row>
    <row r="664" spans="1:13" x14ac:dyDescent="0.25">
      <c r="A664">
        <v>1962</v>
      </c>
      <c r="B664" t="s">
        <v>6871</v>
      </c>
      <c r="C664" t="s">
        <v>21</v>
      </c>
      <c r="D664" t="s">
        <v>1722</v>
      </c>
      <c r="E664" s="15" t="s">
        <v>6872</v>
      </c>
      <c r="F664" t="s">
        <v>2072</v>
      </c>
      <c r="G664" t="s">
        <v>1783</v>
      </c>
      <c r="H664" t="s">
        <v>1782</v>
      </c>
      <c r="I664" t="s">
        <v>3142</v>
      </c>
      <c r="J664">
        <v>0</v>
      </c>
      <c r="K664"/>
      <c r="L664" t="s">
        <v>6873</v>
      </c>
      <c r="M664" t="s">
        <v>6874</v>
      </c>
    </row>
    <row r="665" spans="1:13" x14ac:dyDescent="0.25">
      <c r="A665">
        <v>2017</v>
      </c>
      <c r="B665" t="s">
        <v>2278</v>
      </c>
      <c r="C665" t="s">
        <v>27</v>
      </c>
      <c r="D665" t="s">
        <v>1722</v>
      </c>
      <c r="E665" s="15" t="s">
        <v>6875</v>
      </c>
      <c r="F665" t="s">
        <v>2277</v>
      </c>
      <c r="G665" t="s">
        <v>1739</v>
      </c>
      <c r="H665" t="s">
        <v>1720</v>
      </c>
      <c r="I665" t="s">
        <v>3232</v>
      </c>
      <c r="J665">
        <v>0</v>
      </c>
      <c r="K665"/>
      <c r="L665" t="s">
        <v>3204</v>
      </c>
      <c r="M665" t="s">
        <v>3118</v>
      </c>
    </row>
    <row r="666" spans="1:13" x14ac:dyDescent="0.25">
      <c r="A666">
        <v>827180</v>
      </c>
      <c r="B666" t="s">
        <v>6876</v>
      </c>
      <c r="C666" t="s">
        <v>31</v>
      </c>
      <c r="D666" t="s">
        <v>1722</v>
      </c>
      <c r="E666" s="15" t="s">
        <v>6877</v>
      </c>
      <c r="F666" t="s">
        <v>1897</v>
      </c>
      <c r="G666" t="s">
        <v>1898</v>
      </c>
      <c r="H666" t="s">
        <v>1720</v>
      </c>
      <c r="I666" t="s">
        <v>3116</v>
      </c>
      <c r="J666">
        <v>0</v>
      </c>
      <c r="K666"/>
      <c r="L666" t="s">
        <v>3117</v>
      </c>
      <c r="M666" t="s">
        <v>3118</v>
      </c>
    </row>
    <row r="667" spans="1:13" x14ac:dyDescent="0.25">
      <c r="A667">
        <v>73515</v>
      </c>
      <c r="B667" t="s">
        <v>6878</v>
      </c>
      <c r="C667" t="s">
        <v>84</v>
      </c>
      <c r="D667" t="s">
        <v>1722</v>
      </c>
      <c r="E667" s="15" t="s">
        <v>6879</v>
      </c>
      <c r="F667" t="s">
        <v>1728</v>
      </c>
      <c r="G667" t="s">
        <v>1729</v>
      </c>
      <c r="H667" t="s">
        <v>1720</v>
      </c>
      <c r="I667" t="s">
        <v>3116</v>
      </c>
      <c r="J667">
        <v>0</v>
      </c>
      <c r="K667"/>
      <c r="L667" t="s">
        <v>3182</v>
      </c>
      <c r="M667" t="s">
        <v>3118</v>
      </c>
    </row>
    <row r="668" spans="1:13" x14ac:dyDescent="0.25">
      <c r="A668">
        <v>848084</v>
      </c>
      <c r="B668" t="s">
        <v>3032</v>
      </c>
      <c r="C668" t="s">
        <v>27</v>
      </c>
      <c r="D668" t="s">
        <v>1722</v>
      </c>
      <c r="E668" s="15" t="s">
        <v>6880</v>
      </c>
      <c r="F668" t="s">
        <v>1908</v>
      </c>
      <c r="G668" t="s">
        <v>1909</v>
      </c>
      <c r="H668" t="s">
        <v>1725</v>
      </c>
      <c r="I668" t="s">
        <v>3116</v>
      </c>
      <c r="J668">
        <v>0</v>
      </c>
      <c r="K668"/>
      <c r="L668" t="s">
        <v>6881</v>
      </c>
      <c r="M668" t="s">
        <v>6882</v>
      </c>
    </row>
    <row r="669" spans="1:13" x14ac:dyDescent="0.25">
      <c r="A669">
        <v>22520</v>
      </c>
      <c r="B669" t="s">
        <v>777</v>
      </c>
      <c r="C669" t="s">
        <v>39</v>
      </c>
      <c r="D669" t="s">
        <v>1722</v>
      </c>
      <c r="E669" s="15" t="s">
        <v>6883</v>
      </c>
      <c r="F669" t="s">
        <v>6198</v>
      </c>
      <c r="G669" t="s">
        <v>1785</v>
      </c>
      <c r="H669" t="s">
        <v>1725</v>
      </c>
      <c r="I669" t="s">
        <v>3116</v>
      </c>
      <c r="J669">
        <v>0</v>
      </c>
      <c r="K669"/>
      <c r="L669" t="s">
        <v>3412</v>
      </c>
      <c r="M669" t="s">
        <v>3118</v>
      </c>
    </row>
    <row r="670" spans="1:13" x14ac:dyDescent="0.25">
      <c r="A670">
        <v>72183</v>
      </c>
      <c r="B670" t="s">
        <v>6884</v>
      </c>
      <c r="C670" t="s">
        <v>213</v>
      </c>
      <c r="D670" t="s">
        <v>1722</v>
      </c>
      <c r="E670" s="15" t="s">
        <v>6885</v>
      </c>
      <c r="F670" t="s">
        <v>1876</v>
      </c>
      <c r="G670" t="s">
        <v>1849</v>
      </c>
      <c r="H670" t="s">
        <v>1819</v>
      </c>
      <c r="I670" t="s">
        <v>3126</v>
      </c>
      <c r="J670">
        <v>0</v>
      </c>
      <c r="K670"/>
      <c r="L670" t="s">
        <v>3419</v>
      </c>
      <c r="M670" t="s">
        <v>3118</v>
      </c>
    </row>
    <row r="671" spans="1:13" x14ac:dyDescent="0.25">
      <c r="A671">
        <v>64657</v>
      </c>
      <c r="B671" t="s">
        <v>778</v>
      </c>
      <c r="C671" t="s">
        <v>52</v>
      </c>
      <c r="D671" t="s">
        <v>1722</v>
      </c>
      <c r="E671" s="15" t="s">
        <v>6886</v>
      </c>
      <c r="F671" t="s">
        <v>1871</v>
      </c>
      <c r="G671" t="s">
        <v>1765</v>
      </c>
      <c r="H671" t="s">
        <v>1764</v>
      </c>
      <c r="I671" t="s">
        <v>1765</v>
      </c>
      <c r="J671">
        <v>0</v>
      </c>
      <c r="K671"/>
      <c r="L671" t="s">
        <v>3117</v>
      </c>
      <c r="M671" t="s">
        <v>3118</v>
      </c>
    </row>
    <row r="672" spans="1:13" x14ac:dyDescent="0.25">
      <c r="A672">
        <v>854852</v>
      </c>
      <c r="B672" t="s">
        <v>6887</v>
      </c>
      <c r="C672" t="s">
        <v>84</v>
      </c>
      <c r="D672" t="s">
        <v>1722</v>
      </c>
      <c r="E672" s="15" t="s">
        <v>6888</v>
      </c>
      <c r="F672" t="s">
        <v>1732</v>
      </c>
      <c r="G672" t="s">
        <v>1731</v>
      </c>
      <c r="H672" t="s">
        <v>1720</v>
      </c>
      <c r="I672" t="s">
        <v>3116</v>
      </c>
      <c r="J672">
        <v>0</v>
      </c>
      <c r="K672"/>
      <c r="L672" t="s">
        <v>3122</v>
      </c>
      <c r="M672" t="s">
        <v>3118</v>
      </c>
    </row>
    <row r="673" spans="1:13" x14ac:dyDescent="0.25">
      <c r="A673">
        <v>2044</v>
      </c>
      <c r="B673" t="s">
        <v>3503</v>
      </c>
      <c r="C673" t="s">
        <v>27</v>
      </c>
      <c r="D673" t="s">
        <v>1722</v>
      </c>
      <c r="E673" s="15" t="s">
        <v>6889</v>
      </c>
      <c r="F673" t="s">
        <v>5641</v>
      </c>
      <c r="G673" t="s">
        <v>1825</v>
      </c>
      <c r="H673" t="s">
        <v>1725</v>
      </c>
      <c r="I673" t="s">
        <v>3116</v>
      </c>
      <c r="J673">
        <v>0</v>
      </c>
      <c r="K673"/>
      <c r="L673" t="s">
        <v>6890</v>
      </c>
      <c r="M673" t="s">
        <v>3118</v>
      </c>
    </row>
    <row r="674" spans="1:13" x14ac:dyDescent="0.25">
      <c r="A674">
        <v>856258</v>
      </c>
      <c r="B674" t="s">
        <v>6891</v>
      </c>
      <c r="C674" t="s">
        <v>52</v>
      </c>
      <c r="D674" t="s">
        <v>1722</v>
      </c>
      <c r="E674" s="15" t="s">
        <v>6892</v>
      </c>
      <c r="F674" t="s">
        <v>2179</v>
      </c>
      <c r="G674" t="s">
        <v>1823</v>
      </c>
      <c r="H674" t="s">
        <v>1822</v>
      </c>
      <c r="I674" t="s">
        <v>3116</v>
      </c>
      <c r="J674">
        <v>0</v>
      </c>
      <c r="K674"/>
      <c r="L674" t="s">
        <v>3117</v>
      </c>
      <c r="M674" t="s">
        <v>3118</v>
      </c>
    </row>
    <row r="675" spans="1:13" x14ac:dyDescent="0.25">
      <c r="A675">
        <v>2055</v>
      </c>
      <c r="B675" t="s">
        <v>3505</v>
      </c>
      <c r="C675" t="s">
        <v>27</v>
      </c>
      <c r="D675" t="s">
        <v>1722</v>
      </c>
      <c r="E675" s="15" t="s">
        <v>6893</v>
      </c>
      <c r="F675" t="s">
        <v>1780</v>
      </c>
      <c r="G675" t="s">
        <v>1746</v>
      </c>
      <c r="H675" t="s">
        <v>1720</v>
      </c>
      <c r="I675" t="s">
        <v>3348</v>
      </c>
      <c r="J675">
        <v>0</v>
      </c>
      <c r="K675"/>
      <c r="L675" t="s">
        <v>6894</v>
      </c>
      <c r="M675" t="s">
        <v>3118</v>
      </c>
    </row>
    <row r="676" spans="1:13" x14ac:dyDescent="0.25">
      <c r="A676">
        <v>45101</v>
      </c>
      <c r="B676" t="s">
        <v>1955</v>
      </c>
      <c r="C676" t="s">
        <v>148</v>
      </c>
      <c r="D676" t="s">
        <v>1722</v>
      </c>
      <c r="E676" s="15" t="s">
        <v>6895</v>
      </c>
      <c r="F676" t="s">
        <v>1761</v>
      </c>
      <c r="G676" t="s">
        <v>1762</v>
      </c>
      <c r="H676" t="s">
        <v>1782</v>
      </c>
      <c r="I676" t="s">
        <v>1762</v>
      </c>
      <c r="J676">
        <v>0</v>
      </c>
      <c r="K676"/>
      <c r="L676" t="s">
        <v>3132</v>
      </c>
      <c r="M676" t="s">
        <v>3118</v>
      </c>
    </row>
    <row r="677" spans="1:13" x14ac:dyDescent="0.25">
      <c r="A677">
        <v>47306</v>
      </c>
      <c r="B677" t="s">
        <v>6896</v>
      </c>
      <c r="C677" t="s">
        <v>116</v>
      </c>
      <c r="D677" t="s">
        <v>1722</v>
      </c>
      <c r="E677" s="15" t="s">
        <v>6897</v>
      </c>
      <c r="F677" t="s">
        <v>1732</v>
      </c>
      <c r="G677" t="s">
        <v>1731</v>
      </c>
      <c r="H677" t="s">
        <v>1720</v>
      </c>
      <c r="I677" t="s">
        <v>3116</v>
      </c>
      <c r="J677">
        <v>0</v>
      </c>
      <c r="K677"/>
      <c r="L677" t="s">
        <v>6898</v>
      </c>
      <c r="M677" t="s">
        <v>6899</v>
      </c>
    </row>
    <row r="678" spans="1:13" x14ac:dyDescent="0.25">
      <c r="A678">
        <v>70672</v>
      </c>
      <c r="B678" t="s">
        <v>6900</v>
      </c>
      <c r="C678" t="s">
        <v>27</v>
      </c>
      <c r="D678" t="s">
        <v>1722</v>
      </c>
      <c r="E678" s="15" t="s">
        <v>6901</v>
      </c>
      <c r="F678" t="s">
        <v>1836</v>
      </c>
      <c r="G678" t="s">
        <v>1837</v>
      </c>
      <c r="H678" t="s">
        <v>1725</v>
      </c>
      <c r="I678" t="s">
        <v>3116</v>
      </c>
      <c r="J678">
        <v>0</v>
      </c>
      <c r="K678"/>
      <c r="L678" t="s">
        <v>5524</v>
      </c>
      <c r="M678" t="s">
        <v>3118</v>
      </c>
    </row>
    <row r="679" spans="1:13" x14ac:dyDescent="0.25">
      <c r="A679">
        <v>2068</v>
      </c>
      <c r="B679" t="s">
        <v>6902</v>
      </c>
      <c r="C679" t="s">
        <v>27</v>
      </c>
      <c r="D679" t="s">
        <v>1722</v>
      </c>
      <c r="E679" s="15" t="s">
        <v>6903</v>
      </c>
      <c r="F679" t="s">
        <v>1860</v>
      </c>
      <c r="G679" t="s">
        <v>1816</v>
      </c>
      <c r="H679" t="s">
        <v>1725</v>
      </c>
      <c r="I679" t="s">
        <v>5644</v>
      </c>
      <c r="J679">
        <v>0</v>
      </c>
      <c r="K679"/>
      <c r="L679" t="s">
        <v>6441</v>
      </c>
      <c r="M679" t="s">
        <v>3118</v>
      </c>
    </row>
    <row r="680" spans="1:13" x14ac:dyDescent="0.25">
      <c r="A680">
        <v>2095</v>
      </c>
      <c r="B680" t="s">
        <v>779</v>
      </c>
      <c r="C680" t="s">
        <v>27</v>
      </c>
      <c r="D680" t="s">
        <v>1722</v>
      </c>
      <c r="E680" s="15" t="s">
        <v>6904</v>
      </c>
      <c r="F680" t="s">
        <v>1752</v>
      </c>
      <c r="G680" t="s">
        <v>1754</v>
      </c>
      <c r="H680" t="s">
        <v>1753</v>
      </c>
      <c r="I680" t="s">
        <v>3116</v>
      </c>
      <c r="J680">
        <v>0</v>
      </c>
      <c r="K680"/>
      <c r="L680" t="s">
        <v>6905</v>
      </c>
      <c r="M680" t="s">
        <v>3118</v>
      </c>
    </row>
    <row r="681" spans="1:13" x14ac:dyDescent="0.25">
      <c r="A681">
        <v>2096</v>
      </c>
      <c r="B681" t="s">
        <v>125</v>
      </c>
      <c r="C681" t="s">
        <v>39</v>
      </c>
      <c r="D681" t="s">
        <v>1722</v>
      </c>
      <c r="E681" s="15" t="s">
        <v>6906</v>
      </c>
      <c r="F681" t="s">
        <v>1910</v>
      </c>
      <c r="G681" t="s">
        <v>1765</v>
      </c>
      <c r="H681" t="s">
        <v>1764</v>
      </c>
      <c r="I681" t="s">
        <v>3116</v>
      </c>
      <c r="J681">
        <v>0</v>
      </c>
      <c r="K681"/>
      <c r="L681" t="s">
        <v>3412</v>
      </c>
      <c r="M681" t="s">
        <v>3118</v>
      </c>
    </row>
    <row r="682" spans="1:13" x14ac:dyDescent="0.25">
      <c r="A682">
        <v>46939</v>
      </c>
      <c r="B682" t="s">
        <v>2637</v>
      </c>
      <c r="C682" t="s">
        <v>27</v>
      </c>
      <c r="D682" t="s">
        <v>1722</v>
      </c>
      <c r="E682" s="15" t="s">
        <v>6907</v>
      </c>
      <c r="F682" t="s">
        <v>1771</v>
      </c>
      <c r="G682" t="s">
        <v>1721</v>
      </c>
      <c r="H682" t="s">
        <v>1720</v>
      </c>
      <c r="I682" t="s">
        <v>3116</v>
      </c>
      <c r="J682">
        <v>0</v>
      </c>
      <c r="K682"/>
      <c r="L682" t="s">
        <v>3182</v>
      </c>
      <c r="M682" t="s">
        <v>3118</v>
      </c>
    </row>
    <row r="683" spans="1:13" x14ac:dyDescent="0.25">
      <c r="A683">
        <v>2083</v>
      </c>
      <c r="B683" t="s">
        <v>780</v>
      </c>
      <c r="C683" t="s">
        <v>21</v>
      </c>
      <c r="D683" t="s">
        <v>1722</v>
      </c>
      <c r="E683" s="15" t="s">
        <v>6908</v>
      </c>
      <c r="F683" t="s">
        <v>2008</v>
      </c>
      <c r="G683" t="s">
        <v>2009</v>
      </c>
      <c r="H683" t="s">
        <v>1864</v>
      </c>
      <c r="I683" t="s">
        <v>3240</v>
      </c>
      <c r="J683">
        <v>0</v>
      </c>
      <c r="K683"/>
      <c r="L683" t="s">
        <v>6909</v>
      </c>
      <c r="M683" t="s">
        <v>6910</v>
      </c>
    </row>
    <row r="684" spans="1:13" x14ac:dyDescent="0.25">
      <c r="A684">
        <v>22221</v>
      </c>
      <c r="B684" t="s">
        <v>6911</v>
      </c>
      <c r="C684" t="s">
        <v>92</v>
      </c>
      <c r="D684" t="s">
        <v>1722</v>
      </c>
      <c r="E684" s="15" t="s">
        <v>6912</v>
      </c>
      <c r="F684" t="s">
        <v>1815</v>
      </c>
      <c r="G684" t="s">
        <v>1816</v>
      </c>
      <c r="H684" t="s">
        <v>1725</v>
      </c>
      <c r="I684" t="s">
        <v>1816</v>
      </c>
      <c r="J684">
        <v>0</v>
      </c>
      <c r="K684"/>
      <c r="L684" t="s">
        <v>6913</v>
      </c>
      <c r="M684" t="s">
        <v>6914</v>
      </c>
    </row>
    <row r="685" spans="1:13" x14ac:dyDescent="0.25">
      <c r="A685">
        <v>38432</v>
      </c>
      <c r="B685" t="s">
        <v>2607</v>
      </c>
      <c r="C685" t="s">
        <v>27</v>
      </c>
      <c r="D685" t="s">
        <v>1722</v>
      </c>
      <c r="E685" s="15" t="s">
        <v>6915</v>
      </c>
      <c r="F685" t="s">
        <v>5717</v>
      </c>
      <c r="G685" t="s">
        <v>1792</v>
      </c>
      <c r="H685" t="s">
        <v>1822</v>
      </c>
      <c r="I685" t="s">
        <v>3116</v>
      </c>
      <c r="J685">
        <v>0</v>
      </c>
      <c r="K685"/>
      <c r="L685" t="s">
        <v>6916</v>
      </c>
      <c r="M685" t="s">
        <v>6917</v>
      </c>
    </row>
    <row r="686" spans="1:13" x14ac:dyDescent="0.25">
      <c r="A686">
        <v>46940</v>
      </c>
      <c r="B686" t="s">
        <v>126</v>
      </c>
      <c r="C686" t="s">
        <v>27</v>
      </c>
      <c r="D686" t="s">
        <v>1722</v>
      </c>
      <c r="E686" s="15" t="s">
        <v>6918</v>
      </c>
      <c r="F686" t="s">
        <v>1873</v>
      </c>
      <c r="G686" t="s">
        <v>1874</v>
      </c>
      <c r="H686" t="s">
        <v>1725</v>
      </c>
      <c r="I686" t="s">
        <v>3116</v>
      </c>
      <c r="J686">
        <v>0</v>
      </c>
      <c r="K686"/>
      <c r="L686" t="s">
        <v>3182</v>
      </c>
      <c r="M686" t="s">
        <v>3118</v>
      </c>
    </row>
    <row r="687" spans="1:13" x14ac:dyDescent="0.25">
      <c r="A687">
        <v>41043</v>
      </c>
      <c r="B687" t="s">
        <v>6919</v>
      </c>
      <c r="C687" t="s">
        <v>43</v>
      </c>
      <c r="D687" t="s">
        <v>1722</v>
      </c>
      <c r="E687" s="15" t="s">
        <v>6920</v>
      </c>
      <c r="F687" t="s">
        <v>1732</v>
      </c>
      <c r="G687" t="s">
        <v>1731</v>
      </c>
      <c r="H687" t="s">
        <v>1720</v>
      </c>
      <c r="I687" t="s">
        <v>3116</v>
      </c>
      <c r="J687">
        <v>0</v>
      </c>
      <c r="K687"/>
      <c r="L687" t="s">
        <v>6921</v>
      </c>
      <c r="M687" t="s">
        <v>6922</v>
      </c>
    </row>
    <row r="688" spans="1:13" x14ac:dyDescent="0.25">
      <c r="A688">
        <v>2116</v>
      </c>
      <c r="B688" t="s">
        <v>3512</v>
      </c>
      <c r="C688" t="s">
        <v>48</v>
      </c>
      <c r="D688" t="s">
        <v>1722</v>
      </c>
      <c r="E688" s="15" t="s">
        <v>6923</v>
      </c>
      <c r="F688" t="s">
        <v>1789</v>
      </c>
      <c r="G688" t="s">
        <v>1790</v>
      </c>
      <c r="H688" t="s">
        <v>1720</v>
      </c>
      <c r="I688" t="s">
        <v>3116</v>
      </c>
      <c r="J688">
        <v>0</v>
      </c>
      <c r="K688"/>
      <c r="L688" t="s">
        <v>3117</v>
      </c>
      <c r="M688" t="s">
        <v>3118</v>
      </c>
    </row>
    <row r="689" spans="1:13" x14ac:dyDescent="0.25">
      <c r="A689">
        <v>46778</v>
      </c>
      <c r="B689" t="s">
        <v>2636</v>
      </c>
      <c r="C689" t="s">
        <v>21</v>
      </c>
      <c r="D689" t="s">
        <v>1722</v>
      </c>
      <c r="E689" s="15" t="s">
        <v>6924</v>
      </c>
      <c r="F689" t="s">
        <v>1908</v>
      </c>
      <c r="G689" t="s">
        <v>1909</v>
      </c>
      <c r="H689" t="s">
        <v>1725</v>
      </c>
      <c r="I689" t="s">
        <v>3116</v>
      </c>
      <c r="J689">
        <v>0</v>
      </c>
      <c r="K689"/>
      <c r="L689" t="s">
        <v>5532</v>
      </c>
      <c r="M689" t="s">
        <v>3118</v>
      </c>
    </row>
    <row r="690" spans="1:13" x14ac:dyDescent="0.25">
      <c r="A690">
        <v>845197</v>
      </c>
      <c r="B690" t="s">
        <v>6925</v>
      </c>
      <c r="C690" t="s">
        <v>31</v>
      </c>
      <c r="D690" t="s">
        <v>1722</v>
      </c>
      <c r="E690" s="15" t="s">
        <v>6926</v>
      </c>
      <c r="F690" t="s">
        <v>1836</v>
      </c>
      <c r="G690" t="s">
        <v>1837</v>
      </c>
      <c r="H690" t="s">
        <v>1725</v>
      </c>
      <c r="I690" t="s">
        <v>3116</v>
      </c>
      <c r="J690">
        <v>0</v>
      </c>
      <c r="K690"/>
      <c r="L690" t="s">
        <v>6398</v>
      </c>
      <c r="M690" t="s">
        <v>6399</v>
      </c>
    </row>
    <row r="691" spans="1:13" x14ac:dyDescent="0.25">
      <c r="A691">
        <v>2135</v>
      </c>
      <c r="B691" t="s">
        <v>2276</v>
      </c>
      <c r="C691" t="s">
        <v>43</v>
      </c>
      <c r="D691" t="s">
        <v>1722</v>
      </c>
      <c r="E691" s="15" t="s">
        <v>6927</v>
      </c>
      <c r="F691" t="s">
        <v>1807</v>
      </c>
      <c r="G691" t="s">
        <v>1762</v>
      </c>
      <c r="H691" t="s">
        <v>1782</v>
      </c>
      <c r="I691" t="s">
        <v>1762</v>
      </c>
      <c r="J691">
        <v>0</v>
      </c>
      <c r="K691"/>
      <c r="L691" t="s">
        <v>6928</v>
      </c>
      <c r="M691" t="s">
        <v>6929</v>
      </c>
    </row>
    <row r="692" spans="1:13" x14ac:dyDescent="0.25">
      <c r="A692">
        <v>863212</v>
      </c>
      <c r="B692" t="s">
        <v>6930</v>
      </c>
      <c r="C692" t="s">
        <v>76</v>
      </c>
      <c r="D692" t="s">
        <v>1722</v>
      </c>
      <c r="E692" s="15" t="s">
        <v>6931</v>
      </c>
      <c r="F692" t="s">
        <v>2293</v>
      </c>
      <c r="G692" t="s">
        <v>1852</v>
      </c>
      <c r="H692" t="s">
        <v>1720</v>
      </c>
      <c r="I692" t="s">
        <v>3116</v>
      </c>
      <c r="J692">
        <v>0</v>
      </c>
      <c r="K692"/>
      <c r="L692" t="s">
        <v>6932</v>
      </c>
      <c r="M692" t="s">
        <v>6933</v>
      </c>
    </row>
    <row r="693" spans="1:13" x14ac:dyDescent="0.25">
      <c r="A693">
        <v>31309</v>
      </c>
      <c r="B693" t="s">
        <v>1577</v>
      </c>
      <c r="C693" t="s">
        <v>92</v>
      </c>
      <c r="D693" t="s">
        <v>1722</v>
      </c>
      <c r="E693" s="15" t="s">
        <v>6934</v>
      </c>
      <c r="F693" t="s">
        <v>1745</v>
      </c>
      <c r="G693" t="s">
        <v>1746</v>
      </c>
      <c r="H693" t="s">
        <v>1720</v>
      </c>
      <c r="I693" t="s">
        <v>3116</v>
      </c>
      <c r="J693">
        <v>0</v>
      </c>
      <c r="K693"/>
      <c r="L693" t="s">
        <v>5663</v>
      </c>
      <c r="M693" t="s">
        <v>3118</v>
      </c>
    </row>
    <row r="694" spans="1:13" x14ac:dyDescent="0.25">
      <c r="A694">
        <v>851408</v>
      </c>
      <c r="B694" t="s">
        <v>6935</v>
      </c>
      <c r="C694" t="s">
        <v>27</v>
      </c>
      <c r="D694" t="s">
        <v>1722</v>
      </c>
      <c r="E694" s="15" t="s">
        <v>6936</v>
      </c>
      <c r="F694" t="s">
        <v>1732</v>
      </c>
      <c r="G694" t="s">
        <v>1731</v>
      </c>
      <c r="H694" t="s">
        <v>1720</v>
      </c>
      <c r="I694" t="s">
        <v>3116</v>
      </c>
      <c r="J694">
        <v>0</v>
      </c>
      <c r="K694"/>
      <c r="L694" t="s">
        <v>5844</v>
      </c>
      <c r="M694" t="s">
        <v>3118</v>
      </c>
    </row>
    <row r="695" spans="1:13" x14ac:dyDescent="0.25">
      <c r="A695">
        <v>31947</v>
      </c>
      <c r="B695" t="s">
        <v>781</v>
      </c>
      <c r="C695" t="s">
        <v>31</v>
      </c>
      <c r="D695" t="s">
        <v>1722</v>
      </c>
      <c r="E695" s="15" t="s">
        <v>6937</v>
      </c>
      <c r="F695" t="s">
        <v>5667</v>
      </c>
      <c r="G695" t="s">
        <v>1792</v>
      </c>
      <c r="H695" t="s">
        <v>1822</v>
      </c>
      <c r="I695" t="s">
        <v>3116</v>
      </c>
      <c r="J695">
        <v>0</v>
      </c>
      <c r="K695"/>
      <c r="L695" t="s">
        <v>3117</v>
      </c>
      <c r="M695" t="s">
        <v>3118</v>
      </c>
    </row>
    <row r="696" spans="1:13" x14ac:dyDescent="0.25">
      <c r="A696">
        <v>61298</v>
      </c>
      <c r="B696" t="s">
        <v>1857</v>
      </c>
      <c r="C696" t="s">
        <v>27</v>
      </c>
      <c r="D696" t="s">
        <v>1722</v>
      </c>
      <c r="E696" s="15" t="s">
        <v>6938</v>
      </c>
      <c r="F696" t="s">
        <v>1761</v>
      </c>
      <c r="G696" t="s">
        <v>1762</v>
      </c>
      <c r="H696" t="s">
        <v>1782</v>
      </c>
      <c r="I696" t="s">
        <v>1762</v>
      </c>
      <c r="J696">
        <v>0</v>
      </c>
      <c r="K696"/>
      <c r="L696" t="s">
        <v>6684</v>
      </c>
      <c r="M696" t="s">
        <v>3118</v>
      </c>
    </row>
    <row r="697" spans="1:13" x14ac:dyDescent="0.25">
      <c r="A697">
        <v>2166</v>
      </c>
      <c r="B697" t="s">
        <v>6939</v>
      </c>
      <c r="C697" t="s">
        <v>21</v>
      </c>
      <c r="D697" t="s">
        <v>1722</v>
      </c>
      <c r="E697" s="15" t="s">
        <v>6940</v>
      </c>
      <c r="F697" t="s">
        <v>1984</v>
      </c>
      <c r="G697" t="s">
        <v>1816</v>
      </c>
      <c r="H697" t="s">
        <v>1725</v>
      </c>
      <c r="I697" t="s">
        <v>1816</v>
      </c>
      <c r="J697">
        <v>0</v>
      </c>
      <c r="K697"/>
      <c r="L697" t="s">
        <v>3117</v>
      </c>
      <c r="M697" t="s">
        <v>3118</v>
      </c>
    </row>
    <row r="698" spans="1:13" x14ac:dyDescent="0.25">
      <c r="A698">
        <v>21473</v>
      </c>
      <c r="B698" t="s">
        <v>782</v>
      </c>
      <c r="C698" t="s">
        <v>43</v>
      </c>
      <c r="D698" t="s">
        <v>1722</v>
      </c>
      <c r="E698" s="15" t="s">
        <v>6941</v>
      </c>
      <c r="F698" t="s">
        <v>1887</v>
      </c>
      <c r="G698" t="s">
        <v>1849</v>
      </c>
      <c r="H698" t="s">
        <v>1819</v>
      </c>
      <c r="I698" t="s">
        <v>3126</v>
      </c>
      <c r="J698">
        <v>0</v>
      </c>
      <c r="K698"/>
      <c r="L698" t="s">
        <v>6942</v>
      </c>
      <c r="M698" t="s">
        <v>3118</v>
      </c>
    </row>
    <row r="699" spans="1:13" x14ac:dyDescent="0.25">
      <c r="A699">
        <v>854249</v>
      </c>
      <c r="B699" t="s">
        <v>6943</v>
      </c>
      <c r="C699" t="s">
        <v>43</v>
      </c>
      <c r="D699" t="s">
        <v>1722</v>
      </c>
      <c r="E699" s="15" t="s">
        <v>6944</v>
      </c>
      <c r="F699" t="s">
        <v>2146</v>
      </c>
      <c r="G699" t="s">
        <v>1867</v>
      </c>
      <c r="H699" t="s">
        <v>1725</v>
      </c>
      <c r="I699" t="s">
        <v>3116</v>
      </c>
      <c r="J699">
        <v>0</v>
      </c>
      <c r="K699"/>
      <c r="L699" t="s">
        <v>6945</v>
      </c>
      <c r="M699" t="s">
        <v>6946</v>
      </c>
    </row>
    <row r="700" spans="1:13" x14ac:dyDescent="0.25">
      <c r="A700">
        <v>2156</v>
      </c>
      <c r="B700" t="s">
        <v>128</v>
      </c>
      <c r="C700" t="s">
        <v>59</v>
      </c>
      <c r="D700" t="s">
        <v>1722</v>
      </c>
      <c r="E700" s="15" t="s">
        <v>6947</v>
      </c>
      <c r="F700" t="s">
        <v>6149</v>
      </c>
      <c r="G700" t="s">
        <v>1790</v>
      </c>
      <c r="H700" t="s">
        <v>1720</v>
      </c>
      <c r="I700" t="s">
        <v>3116</v>
      </c>
      <c r="J700">
        <v>0</v>
      </c>
      <c r="K700"/>
      <c r="L700" t="s">
        <v>3524</v>
      </c>
      <c r="M700" t="s">
        <v>3118</v>
      </c>
    </row>
    <row r="701" spans="1:13" x14ac:dyDescent="0.25">
      <c r="A701">
        <v>858280</v>
      </c>
      <c r="B701" t="s">
        <v>6948</v>
      </c>
      <c r="C701" t="s">
        <v>6949</v>
      </c>
      <c r="D701" t="s">
        <v>1722</v>
      </c>
      <c r="E701" s="15" t="s">
        <v>6950</v>
      </c>
      <c r="F701" t="s">
        <v>5641</v>
      </c>
      <c r="G701" t="s">
        <v>1825</v>
      </c>
      <c r="H701" t="s">
        <v>1725</v>
      </c>
      <c r="I701" t="s">
        <v>3116</v>
      </c>
      <c r="J701">
        <v>0</v>
      </c>
      <c r="K701"/>
      <c r="L701"/>
      <c r="M701" t="s">
        <v>3118</v>
      </c>
    </row>
    <row r="702" spans="1:13" x14ac:dyDescent="0.25">
      <c r="A702">
        <v>56991</v>
      </c>
      <c r="B702" t="s">
        <v>2727</v>
      </c>
      <c r="C702" t="s">
        <v>27</v>
      </c>
      <c r="D702" t="s">
        <v>1722</v>
      </c>
      <c r="E702" s="15" t="s">
        <v>6951</v>
      </c>
      <c r="F702" t="s">
        <v>1836</v>
      </c>
      <c r="G702" t="s">
        <v>1837</v>
      </c>
      <c r="H702" t="s">
        <v>1725</v>
      </c>
      <c r="I702" t="s">
        <v>3116</v>
      </c>
      <c r="J702">
        <v>0</v>
      </c>
      <c r="K702"/>
      <c r="L702" t="s">
        <v>4039</v>
      </c>
      <c r="M702" t="s">
        <v>3118</v>
      </c>
    </row>
    <row r="703" spans="1:13" x14ac:dyDescent="0.25">
      <c r="A703">
        <v>2173</v>
      </c>
      <c r="B703" t="s">
        <v>6952</v>
      </c>
      <c r="C703" t="s">
        <v>43</v>
      </c>
      <c r="D703" t="s">
        <v>1722</v>
      </c>
      <c r="E703" s="15" t="s">
        <v>6953</v>
      </c>
      <c r="F703" t="s">
        <v>1915</v>
      </c>
      <c r="G703" t="s">
        <v>1878</v>
      </c>
      <c r="H703" t="s">
        <v>1756</v>
      </c>
      <c r="I703" t="s">
        <v>3129</v>
      </c>
      <c r="J703">
        <v>0</v>
      </c>
      <c r="K703"/>
      <c r="L703" t="s">
        <v>3157</v>
      </c>
      <c r="M703" t="s">
        <v>3118</v>
      </c>
    </row>
    <row r="704" spans="1:13" x14ac:dyDescent="0.25">
      <c r="A704">
        <v>35223</v>
      </c>
      <c r="B704" t="s">
        <v>2584</v>
      </c>
      <c r="C704" t="s">
        <v>208</v>
      </c>
      <c r="D704" t="s">
        <v>1722</v>
      </c>
      <c r="E704" s="15" t="s">
        <v>6954</v>
      </c>
      <c r="F704" t="s">
        <v>6149</v>
      </c>
      <c r="G704" t="s">
        <v>1790</v>
      </c>
      <c r="H704" t="s">
        <v>1720</v>
      </c>
      <c r="I704" t="s">
        <v>3116</v>
      </c>
      <c r="J704">
        <v>0</v>
      </c>
      <c r="K704"/>
      <c r="L704" t="s">
        <v>6955</v>
      </c>
      <c r="M704" t="s">
        <v>6956</v>
      </c>
    </row>
    <row r="705" spans="1:13" x14ac:dyDescent="0.25">
      <c r="A705">
        <v>2191</v>
      </c>
      <c r="B705" t="s">
        <v>129</v>
      </c>
      <c r="C705" t="s">
        <v>27</v>
      </c>
      <c r="D705" t="s">
        <v>1722</v>
      </c>
      <c r="E705" s="15" t="s">
        <v>6957</v>
      </c>
      <c r="F705" t="s">
        <v>1759</v>
      </c>
      <c r="G705" t="s">
        <v>1760</v>
      </c>
      <c r="H705" t="s">
        <v>1753</v>
      </c>
      <c r="I705" t="s">
        <v>3116</v>
      </c>
      <c r="J705">
        <v>0</v>
      </c>
      <c r="K705"/>
      <c r="L705" t="s">
        <v>6958</v>
      </c>
      <c r="M705" t="s">
        <v>3118</v>
      </c>
    </row>
    <row r="706" spans="1:13" x14ac:dyDescent="0.25">
      <c r="A706">
        <v>836888</v>
      </c>
      <c r="B706" t="s">
        <v>6959</v>
      </c>
      <c r="C706" t="s">
        <v>763</v>
      </c>
      <c r="D706" t="s">
        <v>1722</v>
      </c>
      <c r="E706" s="15" t="s">
        <v>6960</v>
      </c>
      <c r="F706" t="s">
        <v>1824</v>
      </c>
      <c r="G706" t="s">
        <v>1825</v>
      </c>
      <c r="H706" t="s">
        <v>1725</v>
      </c>
      <c r="I706" t="s">
        <v>3116</v>
      </c>
      <c r="J706">
        <v>0</v>
      </c>
      <c r="K706"/>
      <c r="L706" t="s">
        <v>3296</v>
      </c>
      <c r="M706" t="s">
        <v>3118</v>
      </c>
    </row>
    <row r="707" spans="1:13" x14ac:dyDescent="0.25">
      <c r="A707">
        <v>2269</v>
      </c>
      <c r="B707" t="s">
        <v>1578</v>
      </c>
      <c r="C707" t="s">
        <v>21</v>
      </c>
      <c r="D707" t="s">
        <v>1722</v>
      </c>
      <c r="E707" s="15" t="s">
        <v>6961</v>
      </c>
      <c r="F707" t="s">
        <v>1932</v>
      </c>
      <c r="G707" t="s">
        <v>1933</v>
      </c>
      <c r="H707" t="s">
        <v>1819</v>
      </c>
      <c r="I707" t="s">
        <v>3126</v>
      </c>
      <c r="J707">
        <v>0</v>
      </c>
      <c r="K707"/>
      <c r="L707" t="s">
        <v>6962</v>
      </c>
      <c r="M707" t="s">
        <v>3118</v>
      </c>
    </row>
    <row r="708" spans="1:13" x14ac:dyDescent="0.25">
      <c r="A708">
        <v>837053</v>
      </c>
      <c r="B708" t="s">
        <v>6963</v>
      </c>
      <c r="C708" t="s">
        <v>21</v>
      </c>
      <c r="D708" t="s">
        <v>1722</v>
      </c>
      <c r="E708" s="15" t="s">
        <v>6964</v>
      </c>
      <c r="F708" t="s">
        <v>1787</v>
      </c>
      <c r="G708" t="s">
        <v>1721</v>
      </c>
      <c r="H708" t="s">
        <v>1720</v>
      </c>
      <c r="I708" t="s">
        <v>3116</v>
      </c>
      <c r="J708">
        <v>0</v>
      </c>
      <c r="K708"/>
      <c r="L708" t="s">
        <v>5532</v>
      </c>
      <c r="M708" t="s">
        <v>3118</v>
      </c>
    </row>
    <row r="709" spans="1:13" x14ac:dyDescent="0.25">
      <c r="A709">
        <v>2297</v>
      </c>
      <c r="B709" t="s">
        <v>783</v>
      </c>
      <c r="C709" t="s">
        <v>21</v>
      </c>
      <c r="D709" t="s">
        <v>1722</v>
      </c>
      <c r="E709" s="15" t="s">
        <v>6965</v>
      </c>
      <c r="F709" t="s">
        <v>1860</v>
      </c>
      <c r="G709" t="s">
        <v>1816</v>
      </c>
      <c r="H709" t="s">
        <v>1725</v>
      </c>
      <c r="I709" t="s">
        <v>5644</v>
      </c>
      <c r="J709">
        <v>0</v>
      </c>
      <c r="K709"/>
      <c r="L709" t="s">
        <v>6966</v>
      </c>
      <c r="M709" t="s">
        <v>3118</v>
      </c>
    </row>
    <row r="710" spans="1:13" x14ac:dyDescent="0.25">
      <c r="A710">
        <v>2280</v>
      </c>
      <c r="B710" t="s">
        <v>784</v>
      </c>
      <c r="C710" t="s">
        <v>21</v>
      </c>
      <c r="D710" t="s">
        <v>1722</v>
      </c>
      <c r="E710" s="15" t="s">
        <v>6967</v>
      </c>
      <c r="F710" t="s">
        <v>1881</v>
      </c>
      <c r="G710" t="s">
        <v>1849</v>
      </c>
      <c r="H710" t="s">
        <v>1819</v>
      </c>
      <c r="I710" t="s">
        <v>3126</v>
      </c>
      <c r="J710">
        <v>0</v>
      </c>
      <c r="K710"/>
      <c r="L710" t="s">
        <v>5599</v>
      </c>
      <c r="M710" t="s">
        <v>3118</v>
      </c>
    </row>
    <row r="711" spans="1:13" x14ac:dyDescent="0.25">
      <c r="A711">
        <v>2326</v>
      </c>
      <c r="B711" t="s">
        <v>130</v>
      </c>
      <c r="C711" t="s">
        <v>27</v>
      </c>
      <c r="D711" t="s">
        <v>1722</v>
      </c>
      <c r="E711" s="15" t="s">
        <v>6968</v>
      </c>
      <c r="F711" t="s">
        <v>6008</v>
      </c>
      <c r="G711" t="s">
        <v>1837</v>
      </c>
      <c r="H711" t="s">
        <v>1725</v>
      </c>
      <c r="I711" t="s">
        <v>3116</v>
      </c>
      <c r="J711">
        <v>0</v>
      </c>
      <c r="K711"/>
      <c r="L711" t="s">
        <v>3117</v>
      </c>
      <c r="M711" t="s">
        <v>3118</v>
      </c>
    </row>
    <row r="712" spans="1:13" x14ac:dyDescent="0.25">
      <c r="A712">
        <v>852753</v>
      </c>
      <c r="B712" t="s">
        <v>6969</v>
      </c>
      <c r="C712" t="s">
        <v>21</v>
      </c>
      <c r="D712" t="s">
        <v>1722</v>
      </c>
      <c r="E712" s="15" t="s">
        <v>6970</v>
      </c>
      <c r="F712" t="s">
        <v>1728</v>
      </c>
      <c r="G712" t="s">
        <v>1729</v>
      </c>
      <c r="H712" t="s">
        <v>1720</v>
      </c>
      <c r="I712" t="s">
        <v>3116</v>
      </c>
      <c r="J712">
        <v>0</v>
      </c>
      <c r="K712"/>
      <c r="L712" t="s">
        <v>6971</v>
      </c>
      <c r="M712" t="s">
        <v>6972</v>
      </c>
    </row>
    <row r="713" spans="1:13" x14ac:dyDescent="0.25">
      <c r="A713">
        <v>71994</v>
      </c>
      <c r="B713" t="s">
        <v>6973</v>
      </c>
      <c r="C713" t="s">
        <v>380</v>
      </c>
      <c r="D713" t="s">
        <v>1722</v>
      </c>
      <c r="E713" s="15" t="s">
        <v>6974</v>
      </c>
      <c r="F713" t="s">
        <v>1728</v>
      </c>
      <c r="G713" t="s">
        <v>1729</v>
      </c>
      <c r="H713" t="s">
        <v>1720</v>
      </c>
      <c r="I713" t="s">
        <v>3116</v>
      </c>
      <c r="J713">
        <v>0</v>
      </c>
      <c r="K713"/>
      <c r="L713" t="s">
        <v>3182</v>
      </c>
      <c r="M713" t="s">
        <v>3118</v>
      </c>
    </row>
    <row r="714" spans="1:13" x14ac:dyDescent="0.25">
      <c r="A714">
        <v>827610</v>
      </c>
      <c r="B714" t="s">
        <v>2826</v>
      </c>
      <c r="C714" t="s">
        <v>21</v>
      </c>
      <c r="D714" t="s">
        <v>1722</v>
      </c>
      <c r="E714" s="15" t="s">
        <v>6975</v>
      </c>
      <c r="F714" t="s">
        <v>1787</v>
      </c>
      <c r="G714" t="s">
        <v>1721</v>
      </c>
      <c r="H714" t="s">
        <v>1720</v>
      </c>
      <c r="I714" t="s">
        <v>3116</v>
      </c>
      <c r="J714">
        <v>0</v>
      </c>
      <c r="K714"/>
      <c r="L714" t="s">
        <v>6976</v>
      </c>
      <c r="M714" t="s">
        <v>6977</v>
      </c>
    </row>
    <row r="715" spans="1:13" x14ac:dyDescent="0.25">
      <c r="A715">
        <v>855111</v>
      </c>
      <c r="B715" t="s">
        <v>6978</v>
      </c>
      <c r="C715" t="s">
        <v>39</v>
      </c>
      <c r="D715" t="s">
        <v>1722</v>
      </c>
      <c r="E715" s="15" t="s">
        <v>6979</v>
      </c>
      <c r="F715" t="s">
        <v>6980</v>
      </c>
      <c r="G715" t="s">
        <v>1790</v>
      </c>
      <c r="H715" t="s">
        <v>1720</v>
      </c>
      <c r="I715" t="s">
        <v>3116</v>
      </c>
      <c r="J715">
        <v>0</v>
      </c>
      <c r="K715"/>
      <c r="L715" t="s">
        <v>6981</v>
      </c>
      <c r="M715" t="s">
        <v>6982</v>
      </c>
    </row>
    <row r="716" spans="1:13" x14ac:dyDescent="0.25">
      <c r="A716">
        <v>2335</v>
      </c>
      <c r="B716" t="s">
        <v>131</v>
      </c>
      <c r="C716" t="s">
        <v>59</v>
      </c>
      <c r="D716" t="s">
        <v>1722</v>
      </c>
      <c r="E716" s="15" t="s">
        <v>6983</v>
      </c>
      <c r="F716" t="s">
        <v>1737</v>
      </c>
      <c r="G716" t="s">
        <v>1721</v>
      </c>
      <c r="H716" t="s">
        <v>1720</v>
      </c>
      <c r="I716" t="s">
        <v>3116</v>
      </c>
      <c r="J716">
        <v>0</v>
      </c>
      <c r="K716"/>
      <c r="L716" t="s">
        <v>6984</v>
      </c>
      <c r="M716" t="s">
        <v>3118</v>
      </c>
    </row>
    <row r="717" spans="1:13" x14ac:dyDescent="0.25">
      <c r="A717">
        <v>2354</v>
      </c>
      <c r="B717" t="s">
        <v>132</v>
      </c>
      <c r="C717" t="s">
        <v>27</v>
      </c>
      <c r="D717" t="s">
        <v>1722</v>
      </c>
      <c r="E717" s="15" t="s">
        <v>6985</v>
      </c>
      <c r="F717" t="s">
        <v>2129</v>
      </c>
      <c r="G717" t="s">
        <v>1849</v>
      </c>
      <c r="H717" t="s">
        <v>1819</v>
      </c>
      <c r="I717" t="s">
        <v>3126</v>
      </c>
      <c r="J717">
        <v>0</v>
      </c>
      <c r="K717"/>
      <c r="L717" t="s">
        <v>6986</v>
      </c>
      <c r="M717" t="s">
        <v>6987</v>
      </c>
    </row>
    <row r="718" spans="1:13" x14ac:dyDescent="0.25">
      <c r="A718">
        <v>50117</v>
      </c>
      <c r="B718" t="s">
        <v>3533</v>
      </c>
      <c r="C718" t="s">
        <v>56</v>
      </c>
      <c r="D718" t="s">
        <v>1722</v>
      </c>
      <c r="E718" s="15" t="s">
        <v>6988</v>
      </c>
      <c r="F718" t="s">
        <v>3534</v>
      </c>
      <c r="G718" t="s">
        <v>1739</v>
      </c>
      <c r="H718" t="s">
        <v>1720</v>
      </c>
      <c r="I718" t="s">
        <v>3232</v>
      </c>
      <c r="J718">
        <v>0</v>
      </c>
      <c r="K718"/>
      <c r="L718" t="s">
        <v>3120</v>
      </c>
      <c r="M718" t="s">
        <v>3118</v>
      </c>
    </row>
    <row r="719" spans="1:13" x14ac:dyDescent="0.25">
      <c r="A719">
        <v>2348</v>
      </c>
      <c r="B719" t="s">
        <v>2339</v>
      </c>
      <c r="C719" t="s">
        <v>43</v>
      </c>
      <c r="D719" t="s">
        <v>1722</v>
      </c>
      <c r="E719" s="15" t="s">
        <v>6989</v>
      </c>
      <c r="F719" t="s">
        <v>5641</v>
      </c>
      <c r="G719" t="s">
        <v>1825</v>
      </c>
      <c r="H719" t="s">
        <v>1725</v>
      </c>
      <c r="I719" t="s">
        <v>3116</v>
      </c>
      <c r="J719">
        <v>0</v>
      </c>
      <c r="K719"/>
      <c r="L719" t="s">
        <v>3157</v>
      </c>
      <c r="M719" t="s">
        <v>3118</v>
      </c>
    </row>
    <row r="720" spans="1:13" x14ac:dyDescent="0.25">
      <c r="A720">
        <v>45080</v>
      </c>
      <c r="B720" t="s">
        <v>6990</v>
      </c>
      <c r="C720" t="s">
        <v>92</v>
      </c>
      <c r="D720" t="s">
        <v>1722</v>
      </c>
      <c r="E720" s="15" t="s">
        <v>6991</v>
      </c>
      <c r="F720" t="s">
        <v>2010</v>
      </c>
      <c r="G720" t="s">
        <v>1823</v>
      </c>
      <c r="H720" t="s">
        <v>1822</v>
      </c>
      <c r="I720" t="s">
        <v>3116</v>
      </c>
      <c r="J720">
        <v>0</v>
      </c>
      <c r="K720"/>
      <c r="L720" t="s">
        <v>3117</v>
      </c>
      <c r="M720" t="s">
        <v>3118</v>
      </c>
    </row>
    <row r="721" spans="1:13" x14ac:dyDescent="0.25">
      <c r="A721">
        <v>56447</v>
      </c>
      <c r="B721" t="s">
        <v>6992</v>
      </c>
      <c r="C721" t="s">
        <v>27</v>
      </c>
      <c r="D721" t="s">
        <v>1722</v>
      </c>
      <c r="E721" s="15" t="s">
        <v>6993</v>
      </c>
      <c r="F721" t="s">
        <v>5717</v>
      </c>
      <c r="G721" t="s">
        <v>1792</v>
      </c>
      <c r="H721" t="s">
        <v>1822</v>
      </c>
      <c r="I721" t="s">
        <v>3116</v>
      </c>
      <c r="J721">
        <v>0</v>
      </c>
      <c r="K721"/>
      <c r="L721"/>
      <c r="M721" t="s">
        <v>3118</v>
      </c>
    </row>
    <row r="722" spans="1:13" x14ac:dyDescent="0.25">
      <c r="A722">
        <v>56747</v>
      </c>
      <c r="B722" t="s">
        <v>6994</v>
      </c>
      <c r="C722" t="s">
        <v>84</v>
      </c>
      <c r="D722" t="s">
        <v>1722</v>
      </c>
      <c r="E722" s="15" t="s">
        <v>6995</v>
      </c>
      <c r="F722" t="s">
        <v>2028</v>
      </c>
      <c r="G722" t="s">
        <v>2029</v>
      </c>
      <c r="H722" t="s">
        <v>1720</v>
      </c>
      <c r="I722" t="s">
        <v>5686</v>
      </c>
      <c r="J722">
        <v>0</v>
      </c>
      <c r="K722"/>
      <c r="L722" t="s">
        <v>3122</v>
      </c>
      <c r="M722" t="s">
        <v>3118</v>
      </c>
    </row>
    <row r="723" spans="1:13" x14ac:dyDescent="0.25">
      <c r="A723">
        <v>2377</v>
      </c>
      <c r="B723" t="s">
        <v>2275</v>
      </c>
      <c r="C723" t="s">
        <v>21</v>
      </c>
      <c r="D723" t="s">
        <v>1722</v>
      </c>
      <c r="E723" s="15" t="s">
        <v>6996</v>
      </c>
      <c r="F723" t="s">
        <v>1784</v>
      </c>
      <c r="G723" t="s">
        <v>1785</v>
      </c>
      <c r="H723" t="s">
        <v>1725</v>
      </c>
      <c r="I723" t="s">
        <v>3116</v>
      </c>
      <c r="J723">
        <v>0</v>
      </c>
      <c r="K723"/>
      <c r="L723" t="s">
        <v>5524</v>
      </c>
      <c r="M723" t="s">
        <v>3118</v>
      </c>
    </row>
    <row r="724" spans="1:13" x14ac:dyDescent="0.25">
      <c r="A724">
        <v>2392</v>
      </c>
      <c r="B724" t="s">
        <v>3535</v>
      </c>
      <c r="C724" t="s">
        <v>76</v>
      </c>
      <c r="D724" t="s">
        <v>1722</v>
      </c>
      <c r="E724" s="15" t="s">
        <v>6997</v>
      </c>
      <c r="F724" t="s">
        <v>1938</v>
      </c>
      <c r="G724" t="s">
        <v>1746</v>
      </c>
      <c r="H724" t="s">
        <v>1720</v>
      </c>
      <c r="I724" t="s">
        <v>5686</v>
      </c>
      <c r="J724">
        <v>0</v>
      </c>
      <c r="K724"/>
      <c r="L724" t="s">
        <v>6998</v>
      </c>
      <c r="M724" t="s">
        <v>6999</v>
      </c>
    </row>
    <row r="725" spans="1:13" x14ac:dyDescent="0.25">
      <c r="A725">
        <v>857488</v>
      </c>
      <c r="B725" t="s">
        <v>7000</v>
      </c>
      <c r="C725" t="s">
        <v>7001</v>
      </c>
      <c r="D725" t="s">
        <v>1722</v>
      </c>
      <c r="E725" s="15" t="s">
        <v>7002</v>
      </c>
      <c r="F725" t="s">
        <v>6198</v>
      </c>
      <c r="G725" t="s">
        <v>1785</v>
      </c>
      <c r="H725" t="s">
        <v>1725</v>
      </c>
      <c r="I725" t="s">
        <v>3116</v>
      </c>
      <c r="J725">
        <v>0</v>
      </c>
      <c r="K725"/>
      <c r="L725" t="s">
        <v>3171</v>
      </c>
      <c r="M725" t="s">
        <v>3118</v>
      </c>
    </row>
    <row r="726" spans="1:13" x14ac:dyDescent="0.25">
      <c r="A726">
        <v>848849</v>
      </c>
      <c r="B726" t="s">
        <v>3036</v>
      </c>
      <c r="C726" t="s">
        <v>84</v>
      </c>
      <c r="D726" t="s">
        <v>1722</v>
      </c>
      <c r="E726" s="15" t="s">
        <v>7003</v>
      </c>
      <c r="F726" t="s">
        <v>2129</v>
      </c>
      <c r="G726" t="s">
        <v>1849</v>
      </c>
      <c r="H726" t="s">
        <v>1819</v>
      </c>
      <c r="I726" t="s">
        <v>3126</v>
      </c>
      <c r="J726">
        <v>0</v>
      </c>
      <c r="K726"/>
      <c r="L726" t="s">
        <v>7004</v>
      </c>
      <c r="M726" t="s">
        <v>3118</v>
      </c>
    </row>
    <row r="727" spans="1:13" x14ac:dyDescent="0.25">
      <c r="A727">
        <v>46941</v>
      </c>
      <c r="B727" t="s">
        <v>785</v>
      </c>
      <c r="C727" t="s">
        <v>31</v>
      </c>
      <c r="D727" t="s">
        <v>1722</v>
      </c>
      <c r="E727" s="15" t="s">
        <v>7005</v>
      </c>
      <c r="F727" t="s">
        <v>1745</v>
      </c>
      <c r="G727" t="s">
        <v>1746</v>
      </c>
      <c r="H727" t="s">
        <v>1720</v>
      </c>
      <c r="I727" t="s">
        <v>3116</v>
      </c>
      <c r="J727">
        <v>0</v>
      </c>
      <c r="K727"/>
      <c r="L727" t="s">
        <v>5524</v>
      </c>
      <c r="M727" t="s">
        <v>3118</v>
      </c>
    </row>
    <row r="728" spans="1:13" x14ac:dyDescent="0.25">
      <c r="A728">
        <v>62072</v>
      </c>
      <c r="B728" t="s">
        <v>7006</v>
      </c>
      <c r="C728" t="s">
        <v>76</v>
      </c>
      <c r="D728" t="s">
        <v>1722</v>
      </c>
      <c r="E728" s="15" t="s">
        <v>7007</v>
      </c>
      <c r="F728" t="s">
        <v>1749</v>
      </c>
      <c r="G728" t="s">
        <v>1746</v>
      </c>
      <c r="H728" t="s">
        <v>1720</v>
      </c>
      <c r="I728" t="s">
        <v>3116</v>
      </c>
      <c r="J728">
        <v>0</v>
      </c>
      <c r="K728"/>
      <c r="L728" t="s">
        <v>3117</v>
      </c>
      <c r="M728" t="s">
        <v>3118</v>
      </c>
    </row>
    <row r="729" spans="1:13" x14ac:dyDescent="0.25">
      <c r="A729">
        <v>837693</v>
      </c>
      <c r="B729" t="s">
        <v>7008</v>
      </c>
      <c r="C729" t="s">
        <v>84</v>
      </c>
      <c r="D729" t="s">
        <v>1722</v>
      </c>
      <c r="E729" s="15" t="s">
        <v>7009</v>
      </c>
      <c r="F729" t="s">
        <v>1732</v>
      </c>
      <c r="G729" t="s">
        <v>1731</v>
      </c>
      <c r="H729" t="s">
        <v>1720</v>
      </c>
      <c r="I729" t="s">
        <v>3116</v>
      </c>
      <c r="J729">
        <v>0</v>
      </c>
      <c r="K729"/>
      <c r="L729" t="s">
        <v>3182</v>
      </c>
      <c r="M729" t="s">
        <v>3118</v>
      </c>
    </row>
    <row r="730" spans="1:13" x14ac:dyDescent="0.25">
      <c r="A730">
        <v>855639</v>
      </c>
      <c r="B730" t="s">
        <v>7010</v>
      </c>
      <c r="C730" t="s">
        <v>1227</v>
      </c>
      <c r="D730" t="s">
        <v>1722</v>
      </c>
      <c r="E730" s="15" t="s">
        <v>7011</v>
      </c>
      <c r="F730" t="s">
        <v>1775</v>
      </c>
      <c r="G730" t="s">
        <v>1743</v>
      </c>
      <c r="H730" t="s">
        <v>1720</v>
      </c>
      <c r="I730" t="s">
        <v>3351</v>
      </c>
      <c r="J730">
        <v>0</v>
      </c>
      <c r="K730"/>
      <c r="L730" t="s">
        <v>7012</v>
      </c>
      <c r="M730" t="s">
        <v>7013</v>
      </c>
    </row>
    <row r="731" spans="1:13" x14ac:dyDescent="0.25">
      <c r="A731">
        <v>860016</v>
      </c>
      <c r="B731" t="s">
        <v>7014</v>
      </c>
      <c r="C731" t="s">
        <v>6949</v>
      </c>
      <c r="D731" t="s">
        <v>1722</v>
      </c>
      <c r="E731" s="15" t="s">
        <v>7015</v>
      </c>
      <c r="F731" t="s">
        <v>5641</v>
      </c>
      <c r="G731" t="s">
        <v>1825</v>
      </c>
      <c r="H731" t="s">
        <v>1725</v>
      </c>
      <c r="I731" t="s">
        <v>3116</v>
      </c>
      <c r="J731">
        <v>0</v>
      </c>
      <c r="K731"/>
      <c r="L731" t="s">
        <v>5524</v>
      </c>
      <c r="M731" t="s">
        <v>3118</v>
      </c>
    </row>
    <row r="732" spans="1:13" x14ac:dyDescent="0.25">
      <c r="A732">
        <v>38459</v>
      </c>
      <c r="B732" t="s">
        <v>3538</v>
      </c>
      <c r="C732" t="s">
        <v>27</v>
      </c>
      <c r="D732" t="s">
        <v>1722</v>
      </c>
      <c r="E732" s="15" t="s">
        <v>7016</v>
      </c>
      <c r="F732" t="s">
        <v>3539</v>
      </c>
      <c r="G732" t="s">
        <v>1820</v>
      </c>
      <c r="H732" t="s">
        <v>1819</v>
      </c>
      <c r="I732" t="s">
        <v>3340</v>
      </c>
      <c r="J732">
        <v>0</v>
      </c>
      <c r="K732"/>
      <c r="L732" t="s">
        <v>6175</v>
      </c>
      <c r="M732" t="s">
        <v>3118</v>
      </c>
    </row>
    <row r="733" spans="1:13" x14ac:dyDescent="0.25">
      <c r="A733">
        <v>2407</v>
      </c>
      <c r="B733" t="s">
        <v>3540</v>
      </c>
      <c r="C733" t="s">
        <v>27</v>
      </c>
      <c r="D733" t="s">
        <v>1722</v>
      </c>
      <c r="E733" s="15" t="s">
        <v>7017</v>
      </c>
      <c r="F733" t="s">
        <v>6194</v>
      </c>
      <c r="G733" t="s">
        <v>1792</v>
      </c>
      <c r="H733" t="s">
        <v>1822</v>
      </c>
      <c r="I733" t="s">
        <v>3340</v>
      </c>
      <c r="J733">
        <v>0</v>
      </c>
      <c r="K733"/>
      <c r="L733" t="s">
        <v>3541</v>
      </c>
      <c r="M733" t="s">
        <v>7018</v>
      </c>
    </row>
    <row r="734" spans="1:13" x14ac:dyDescent="0.25">
      <c r="A734">
        <v>826640</v>
      </c>
      <c r="B734" t="s">
        <v>2817</v>
      </c>
      <c r="C734" t="s">
        <v>43</v>
      </c>
      <c r="D734" t="s">
        <v>1722</v>
      </c>
      <c r="E734" s="15" t="s">
        <v>7019</v>
      </c>
      <c r="F734" t="s">
        <v>5717</v>
      </c>
      <c r="G734" t="s">
        <v>1792</v>
      </c>
      <c r="H734" t="s">
        <v>1822</v>
      </c>
      <c r="I734" t="s">
        <v>3116</v>
      </c>
      <c r="J734">
        <v>0</v>
      </c>
      <c r="K734"/>
      <c r="L734" t="s">
        <v>3157</v>
      </c>
      <c r="M734" t="s">
        <v>3118</v>
      </c>
    </row>
    <row r="735" spans="1:13" x14ac:dyDescent="0.25">
      <c r="A735">
        <v>2412</v>
      </c>
      <c r="B735" t="s">
        <v>3543</v>
      </c>
      <c r="C735" t="s">
        <v>21</v>
      </c>
      <c r="D735" t="s">
        <v>1722</v>
      </c>
      <c r="E735" s="15" t="s">
        <v>7020</v>
      </c>
      <c r="F735" t="s">
        <v>5717</v>
      </c>
      <c r="G735" t="s">
        <v>1792</v>
      </c>
      <c r="H735" t="s">
        <v>1822</v>
      </c>
      <c r="I735" t="s">
        <v>3116</v>
      </c>
      <c r="J735">
        <v>0</v>
      </c>
      <c r="K735"/>
      <c r="L735" t="s">
        <v>6782</v>
      </c>
      <c r="M735" t="s">
        <v>3118</v>
      </c>
    </row>
    <row r="736" spans="1:13" x14ac:dyDescent="0.25">
      <c r="A736">
        <v>2414</v>
      </c>
      <c r="B736" t="s">
        <v>133</v>
      </c>
      <c r="C736" t="s">
        <v>21</v>
      </c>
      <c r="D736" t="s">
        <v>1722</v>
      </c>
      <c r="E736" s="15" t="s">
        <v>7021</v>
      </c>
      <c r="F736" t="s">
        <v>5719</v>
      </c>
      <c r="G736" t="s">
        <v>1834</v>
      </c>
      <c r="H736" t="s">
        <v>1833</v>
      </c>
      <c r="I736" t="s">
        <v>3116</v>
      </c>
      <c r="J736">
        <v>0</v>
      </c>
      <c r="K736"/>
      <c r="L736" t="s">
        <v>5524</v>
      </c>
      <c r="M736" t="s">
        <v>3118</v>
      </c>
    </row>
    <row r="737" spans="1:13" x14ac:dyDescent="0.25">
      <c r="A737">
        <v>2426</v>
      </c>
      <c r="B737" t="s">
        <v>3544</v>
      </c>
      <c r="C737" t="s">
        <v>39</v>
      </c>
      <c r="D737" t="s">
        <v>1722</v>
      </c>
      <c r="E737" s="15" t="s">
        <v>7022</v>
      </c>
      <c r="F737" t="s">
        <v>1836</v>
      </c>
      <c r="G737" t="s">
        <v>1837</v>
      </c>
      <c r="H737" t="s">
        <v>1725</v>
      </c>
      <c r="I737" t="s">
        <v>3116</v>
      </c>
      <c r="J737">
        <v>0</v>
      </c>
      <c r="K737"/>
      <c r="L737" t="s">
        <v>7023</v>
      </c>
      <c r="M737" t="s">
        <v>3118</v>
      </c>
    </row>
    <row r="738" spans="1:13" x14ac:dyDescent="0.25">
      <c r="A738">
        <v>837260</v>
      </c>
      <c r="B738" t="s">
        <v>7024</v>
      </c>
      <c r="C738" t="s">
        <v>27</v>
      </c>
      <c r="D738" t="s">
        <v>1722</v>
      </c>
      <c r="E738" s="15" t="s">
        <v>7025</v>
      </c>
      <c r="F738" t="s">
        <v>1732</v>
      </c>
      <c r="G738" t="s">
        <v>1731</v>
      </c>
      <c r="H738" t="s">
        <v>1720</v>
      </c>
      <c r="I738" t="s">
        <v>3116</v>
      </c>
      <c r="J738">
        <v>0</v>
      </c>
      <c r="K738"/>
      <c r="L738" t="s">
        <v>7026</v>
      </c>
      <c r="M738" t="s">
        <v>3118</v>
      </c>
    </row>
    <row r="739" spans="1:13" x14ac:dyDescent="0.25">
      <c r="A739">
        <v>2469</v>
      </c>
      <c r="B739" t="s">
        <v>7027</v>
      </c>
      <c r="C739" t="s">
        <v>4183</v>
      </c>
      <c r="D739" t="s">
        <v>1722</v>
      </c>
      <c r="E739" s="15" t="s">
        <v>7028</v>
      </c>
      <c r="F739" t="s">
        <v>1941</v>
      </c>
      <c r="G739" t="s">
        <v>1867</v>
      </c>
      <c r="H739" t="s">
        <v>1725</v>
      </c>
      <c r="I739" t="s">
        <v>3116</v>
      </c>
      <c r="J739">
        <v>0</v>
      </c>
      <c r="K739"/>
      <c r="L739" t="s">
        <v>7029</v>
      </c>
      <c r="M739" t="s">
        <v>7030</v>
      </c>
    </row>
    <row r="740" spans="1:13" x14ac:dyDescent="0.25">
      <c r="A740">
        <v>38144</v>
      </c>
      <c r="B740" t="s">
        <v>7031</v>
      </c>
      <c r="C740" t="s">
        <v>27</v>
      </c>
      <c r="D740" t="s">
        <v>1722</v>
      </c>
      <c r="E740" s="15" t="s">
        <v>7032</v>
      </c>
      <c r="F740" t="s">
        <v>1789</v>
      </c>
      <c r="G740" t="s">
        <v>1790</v>
      </c>
      <c r="H740" t="s">
        <v>1720</v>
      </c>
      <c r="I740" t="s">
        <v>3116</v>
      </c>
      <c r="J740">
        <v>0</v>
      </c>
      <c r="K740"/>
      <c r="L740" t="s">
        <v>3564</v>
      </c>
      <c r="M740" t="s">
        <v>7033</v>
      </c>
    </row>
    <row r="741" spans="1:13" x14ac:dyDescent="0.25">
      <c r="A741">
        <v>40952</v>
      </c>
      <c r="B741" t="s">
        <v>7034</v>
      </c>
      <c r="C741" t="s">
        <v>27</v>
      </c>
      <c r="D741" t="s">
        <v>1722</v>
      </c>
      <c r="E741" s="15" t="s">
        <v>7035</v>
      </c>
      <c r="F741" t="s">
        <v>1745</v>
      </c>
      <c r="G741" t="s">
        <v>1746</v>
      </c>
      <c r="H741" t="s">
        <v>1720</v>
      </c>
      <c r="I741" t="s">
        <v>3116</v>
      </c>
      <c r="J741">
        <v>0</v>
      </c>
      <c r="K741"/>
      <c r="L741" t="s">
        <v>5524</v>
      </c>
      <c r="M741" t="s">
        <v>3118</v>
      </c>
    </row>
    <row r="742" spans="1:13" x14ac:dyDescent="0.25">
      <c r="A742">
        <v>2415</v>
      </c>
      <c r="B742" t="s">
        <v>3545</v>
      </c>
      <c r="C742" t="s">
        <v>48</v>
      </c>
      <c r="D742" t="s">
        <v>1722</v>
      </c>
      <c r="E742" s="15" t="s">
        <v>7036</v>
      </c>
      <c r="F742" t="s">
        <v>1860</v>
      </c>
      <c r="G742" t="s">
        <v>1816</v>
      </c>
      <c r="H742" t="s">
        <v>1725</v>
      </c>
      <c r="I742" t="s">
        <v>5644</v>
      </c>
      <c r="J742">
        <v>0</v>
      </c>
      <c r="K742"/>
      <c r="L742" t="s">
        <v>3320</v>
      </c>
      <c r="M742" t="s">
        <v>3118</v>
      </c>
    </row>
    <row r="743" spans="1:13" x14ac:dyDescent="0.25">
      <c r="A743">
        <v>41785</v>
      </c>
      <c r="B743" t="s">
        <v>2619</v>
      </c>
      <c r="C743" t="s">
        <v>2620</v>
      </c>
      <c r="D743" t="s">
        <v>1722</v>
      </c>
      <c r="E743" s="15" t="s">
        <v>7037</v>
      </c>
      <c r="F743" t="s">
        <v>1797</v>
      </c>
      <c r="G743" t="s">
        <v>1783</v>
      </c>
      <c r="H743" t="s">
        <v>1782</v>
      </c>
      <c r="I743" t="s">
        <v>3152</v>
      </c>
      <c r="J743">
        <v>0</v>
      </c>
      <c r="K743"/>
      <c r="L743" t="s">
        <v>7038</v>
      </c>
      <c r="M743"/>
    </row>
    <row r="744" spans="1:13" x14ac:dyDescent="0.25">
      <c r="A744">
        <v>837612</v>
      </c>
      <c r="B744" t="s">
        <v>7039</v>
      </c>
      <c r="C744" t="s">
        <v>109</v>
      </c>
      <c r="D744" t="s">
        <v>1722</v>
      </c>
      <c r="E744" s="15" t="s">
        <v>7040</v>
      </c>
      <c r="F744" t="s">
        <v>5641</v>
      </c>
      <c r="G744" t="s">
        <v>1825</v>
      </c>
      <c r="H744" t="s">
        <v>1725</v>
      </c>
      <c r="I744" t="s">
        <v>3116</v>
      </c>
      <c r="J744">
        <v>0</v>
      </c>
      <c r="K744"/>
      <c r="L744" t="s">
        <v>6838</v>
      </c>
      <c r="M744" t="s">
        <v>7041</v>
      </c>
    </row>
    <row r="745" spans="1:13" x14ac:dyDescent="0.25">
      <c r="A745">
        <v>57230</v>
      </c>
      <c r="B745" t="s">
        <v>7042</v>
      </c>
      <c r="C745" t="s">
        <v>27</v>
      </c>
      <c r="D745" t="s">
        <v>1722</v>
      </c>
      <c r="E745" s="15" t="s">
        <v>7043</v>
      </c>
      <c r="F745" t="s">
        <v>1789</v>
      </c>
      <c r="G745" t="s">
        <v>1790</v>
      </c>
      <c r="H745" t="s">
        <v>1720</v>
      </c>
      <c r="I745" t="s">
        <v>3116</v>
      </c>
      <c r="J745">
        <v>0</v>
      </c>
      <c r="K745"/>
      <c r="L745" t="s">
        <v>7044</v>
      </c>
      <c r="M745" t="s">
        <v>7045</v>
      </c>
    </row>
    <row r="746" spans="1:13" x14ac:dyDescent="0.25">
      <c r="A746">
        <v>34395</v>
      </c>
      <c r="B746" t="s">
        <v>2580</v>
      </c>
      <c r="C746" t="s">
        <v>43</v>
      </c>
      <c r="D746" t="s">
        <v>1722</v>
      </c>
      <c r="E746" s="15" t="s">
        <v>7046</v>
      </c>
      <c r="F746" t="s">
        <v>1789</v>
      </c>
      <c r="G746" t="s">
        <v>1790</v>
      </c>
      <c r="H746" t="s">
        <v>1720</v>
      </c>
      <c r="I746" t="s">
        <v>3116</v>
      </c>
      <c r="J746">
        <v>0</v>
      </c>
      <c r="K746"/>
      <c r="L746" t="s">
        <v>3157</v>
      </c>
      <c r="M746" t="s">
        <v>3118</v>
      </c>
    </row>
    <row r="747" spans="1:13" x14ac:dyDescent="0.25">
      <c r="A747">
        <v>850626</v>
      </c>
      <c r="B747" t="s">
        <v>7047</v>
      </c>
      <c r="C747" t="s">
        <v>21</v>
      </c>
      <c r="D747" t="s">
        <v>1722</v>
      </c>
      <c r="E747" s="15" t="s">
        <v>7048</v>
      </c>
      <c r="F747" t="s">
        <v>1784</v>
      </c>
      <c r="G747" t="s">
        <v>1785</v>
      </c>
      <c r="H747" t="s">
        <v>1725</v>
      </c>
      <c r="I747" t="s">
        <v>3116</v>
      </c>
      <c r="J747">
        <v>0</v>
      </c>
      <c r="K747"/>
      <c r="L747" t="s">
        <v>7049</v>
      </c>
      <c r="M747" t="s">
        <v>7050</v>
      </c>
    </row>
    <row r="748" spans="1:13" x14ac:dyDescent="0.25">
      <c r="A748">
        <v>829915</v>
      </c>
      <c r="B748" t="s">
        <v>7051</v>
      </c>
      <c r="C748" t="s">
        <v>252</v>
      </c>
      <c r="D748" t="s">
        <v>1722</v>
      </c>
      <c r="E748" s="15" t="s">
        <v>7052</v>
      </c>
      <c r="F748" t="s">
        <v>1719</v>
      </c>
      <c r="G748" t="s">
        <v>1721</v>
      </c>
      <c r="H748" t="s">
        <v>1720</v>
      </c>
      <c r="I748" t="s">
        <v>3116</v>
      </c>
      <c r="J748">
        <v>0</v>
      </c>
      <c r="K748"/>
      <c r="L748" t="s">
        <v>7053</v>
      </c>
      <c r="M748" t="s">
        <v>7054</v>
      </c>
    </row>
    <row r="749" spans="1:13" x14ac:dyDescent="0.25">
      <c r="A749">
        <v>849275</v>
      </c>
      <c r="B749" t="s">
        <v>786</v>
      </c>
      <c r="C749" t="s">
        <v>43</v>
      </c>
      <c r="D749" t="s">
        <v>1722</v>
      </c>
      <c r="E749" s="15" t="s">
        <v>7055</v>
      </c>
      <c r="F749" t="s">
        <v>2010</v>
      </c>
      <c r="G749" t="s">
        <v>1823</v>
      </c>
      <c r="H749" t="s">
        <v>1822</v>
      </c>
      <c r="I749" t="s">
        <v>3116</v>
      </c>
      <c r="J749">
        <v>0</v>
      </c>
      <c r="K749"/>
      <c r="L749" t="s">
        <v>3157</v>
      </c>
      <c r="M749" t="s">
        <v>3118</v>
      </c>
    </row>
    <row r="750" spans="1:13" x14ac:dyDescent="0.25">
      <c r="A750">
        <v>836139</v>
      </c>
      <c r="B750" t="s">
        <v>2898</v>
      </c>
      <c r="C750" t="s">
        <v>172</v>
      </c>
      <c r="D750" t="s">
        <v>1722</v>
      </c>
      <c r="E750" s="15" t="s">
        <v>7056</v>
      </c>
      <c r="F750" t="s">
        <v>1788</v>
      </c>
      <c r="G750" t="s">
        <v>1762</v>
      </c>
      <c r="H750" t="s">
        <v>1782</v>
      </c>
      <c r="I750" t="s">
        <v>3116</v>
      </c>
      <c r="J750">
        <v>0</v>
      </c>
      <c r="K750"/>
      <c r="L750" t="s">
        <v>7057</v>
      </c>
      <c r="M750" t="s">
        <v>7058</v>
      </c>
    </row>
    <row r="751" spans="1:13" x14ac:dyDescent="0.25">
      <c r="A751">
        <v>2520</v>
      </c>
      <c r="B751" t="s">
        <v>2340</v>
      </c>
      <c r="C751" t="s">
        <v>111</v>
      </c>
      <c r="D751" t="s">
        <v>1722</v>
      </c>
      <c r="E751" s="15" t="s">
        <v>7059</v>
      </c>
      <c r="F751" t="s">
        <v>2129</v>
      </c>
      <c r="G751" t="s">
        <v>1849</v>
      </c>
      <c r="H751" t="s">
        <v>1819</v>
      </c>
      <c r="I751" t="s">
        <v>3126</v>
      </c>
      <c r="J751">
        <v>0</v>
      </c>
      <c r="K751"/>
      <c r="L751" t="s">
        <v>3117</v>
      </c>
      <c r="M751" t="s">
        <v>3118</v>
      </c>
    </row>
    <row r="752" spans="1:13" x14ac:dyDescent="0.25">
      <c r="A752">
        <v>846894</v>
      </c>
      <c r="B752" t="s">
        <v>7060</v>
      </c>
      <c r="C752" t="s">
        <v>172</v>
      </c>
      <c r="D752" t="s">
        <v>1722</v>
      </c>
      <c r="E752" s="15" t="s">
        <v>7061</v>
      </c>
      <c r="F752" t="s">
        <v>1979</v>
      </c>
      <c r="G752" t="s">
        <v>1721</v>
      </c>
      <c r="H752" t="s">
        <v>1720</v>
      </c>
      <c r="I752" t="s">
        <v>3116</v>
      </c>
      <c r="J752">
        <v>0</v>
      </c>
      <c r="K752"/>
      <c r="L752" t="s">
        <v>7062</v>
      </c>
      <c r="M752" t="s">
        <v>7063</v>
      </c>
    </row>
    <row r="753" spans="1:13" x14ac:dyDescent="0.25">
      <c r="A753">
        <v>2523</v>
      </c>
      <c r="B753" t="s">
        <v>7064</v>
      </c>
      <c r="C753" t="s">
        <v>27</v>
      </c>
      <c r="D753" t="s">
        <v>1722</v>
      </c>
      <c r="E753" s="15" t="s">
        <v>7065</v>
      </c>
      <c r="F753" t="s">
        <v>1877</v>
      </c>
      <c r="G753" t="s">
        <v>1878</v>
      </c>
      <c r="H753" t="s">
        <v>1756</v>
      </c>
      <c r="I753" t="s">
        <v>3116</v>
      </c>
      <c r="J753">
        <v>0</v>
      </c>
      <c r="K753"/>
      <c r="L753" t="s">
        <v>7066</v>
      </c>
      <c r="M753" t="s">
        <v>3118</v>
      </c>
    </row>
    <row r="754" spans="1:13" x14ac:dyDescent="0.25">
      <c r="A754">
        <v>850105</v>
      </c>
      <c r="B754" t="s">
        <v>7067</v>
      </c>
      <c r="C754" t="s">
        <v>92</v>
      </c>
      <c r="D754" t="s">
        <v>1722</v>
      </c>
      <c r="E754" s="15" t="s">
        <v>7068</v>
      </c>
      <c r="F754" t="s">
        <v>1882</v>
      </c>
      <c r="G754" t="s">
        <v>1765</v>
      </c>
      <c r="H754" t="s">
        <v>1764</v>
      </c>
      <c r="I754" t="s">
        <v>3116</v>
      </c>
      <c r="J754">
        <v>0</v>
      </c>
      <c r="K754"/>
      <c r="L754" t="s">
        <v>7069</v>
      </c>
      <c r="M754" t="s">
        <v>7070</v>
      </c>
    </row>
    <row r="755" spans="1:13" x14ac:dyDescent="0.25">
      <c r="A755">
        <v>844353</v>
      </c>
      <c r="B755" t="s">
        <v>7071</v>
      </c>
      <c r="C755" t="s">
        <v>84</v>
      </c>
      <c r="D755" t="s">
        <v>1722</v>
      </c>
      <c r="E755" s="15" t="s">
        <v>7072</v>
      </c>
      <c r="F755" t="s">
        <v>1771</v>
      </c>
      <c r="G755" t="s">
        <v>1721</v>
      </c>
      <c r="H755" t="s">
        <v>1720</v>
      </c>
      <c r="I755" t="s">
        <v>3116</v>
      </c>
      <c r="J755">
        <v>0</v>
      </c>
      <c r="K755"/>
      <c r="L755" t="s">
        <v>7073</v>
      </c>
      <c r="M755" t="s">
        <v>3118</v>
      </c>
    </row>
    <row r="756" spans="1:13" x14ac:dyDescent="0.25">
      <c r="A756">
        <v>846649</v>
      </c>
      <c r="B756" t="s">
        <v>7074</v>
      </c>
      <c r="C756" t="s">
        <v>7075</v>
      </c>
      <c r="D756" t="s">
        <v>1722</v>
      </c>
      <c r="E756" s="15" t="s">
        <v>7076</v>
      </c>
      <c r="F756" t="s">
        <v>1719</v>
      </c>
      <c r="G756" t="s">
        <v>1721</v>
      </c>
      <c r="H756" t="s">
        <v>1720</v>
      </c>
      <c r="I756" t="s">
        <v>3116</v>
      </c>
      <c r="J756">
        <v>0</v>
      </c>
      <c r="K756"/>
      <c r="L756" t="s">
        <v>7077</v>
      </c>
      <c r="M756" t="s">
        <v>7078</v>
      </c>
    </row>
    <row r="757" spans="1:13" x14ac:dyDescent="0.25">
      <c r="A757">
        <v>2555</v>
      </c>
      <c r="B757" t="s">
        <v>3549</v>
      </c>
      <c r="C757" t="s">
        <v>27</v>
      </c>
      <c r="D757" t="s">
        <v>1722</v>
      </c>
      <c r="E757" s="15" t="s">
        <v>7079</v>
      </c>
      <c r="F757" t="s">
        <v>1807</v>
      </c>
      <c r="G757" t="s">
        <v>1762</v>
      </c>
      <c r="H757" t="s">
        <v>1782</v>
      </c>
      <c r="I757" t="s">
        <v>1762</v>
      </c>
      <c r="J757">
        <v>0</v>
      </c>
      <c r="K757"/>
      <c r="L757" t="s">
        <v>3550</v>
      </c>
      <c r="M757" t="s">
        <v>3118</v>
      </c>
    </row>
    <row r="758" spans="1:13" x14ac:dyDescent="0.25">
      <c r="A758">
        <v>40219</v>
      </c>
      <c r="B758" t="s">
        <v>787</v>
      </c>
      <c r="C758" t="s">
        <v>27</v>
      </c>
      <c r="D758" t="s">
        <v>1722</v>
      </c>
      <c r="E758" s="15" t="s">
        <v>7080</v>
      </c>
      <c r="F758" t="s">
        <v>1824</v>
      </c>
      <c r="G758" t="s">
        <v>1825</v>
      </c>
      <c r="H758" t="s">
        <v>1725</v>
      </c>
      <c r="I758" t="s">
        <v>3116</v>
      </c>
      <c r="J758">
        <v>0</v>
      </c>
      <c r="K758"/>
      <c r="L758" t="s">
        <v>5524</v>
      </c>
      <c r="M758" t="s">
        <v>3118</v>
      </c>
    </row>
    <row r="759" spans="1:13" x14ac:dyDescent="0.25">
      <c r="A759">
        <v>2573</v>
      </c>
      <c r="B759" t="s">
        <v>3551</v>
      </c>
      <c r="C759" t="s">
        <v>56</v>
      </c>
      <c r="D759" t="s">
        <v>1722</v>
      </c>
      <c r="E759" s="15" t="s">
        <v>7081</v>
      </c>
      <c r="F759" t="s">
        <v>1735</v>
      </c>
      <c r="G759" t="s">
        <v>1721</v>
      </c>
      <c r="H759" t="s">
        <v>1720</v>
      </c>
      <c r="I759" t="s">
        <v>5686</v>
      </c>
      <c r="J759">
        <v>0</v>
      </c>
      <c r="K759"/>
      <c r="L759" t="s">
        <v>3120</v>
      </c>
      <c r="M759" t="s">
        <v>3118</v>
      </c>
    </row>
    <row r="760" spans="1:13" x14ac:dyDescent="0.25">
      <c r="A760">
        <v>853556</v>
      </c>
      <c r="B760" t="s">
        <v>7082</v>
      </c>
      <c r="C760" t="s">
        <v>43</v>
      </c>
      <c r="D760" t="s">
        <v>1722</v>
      </c>
      <c r="E760" s="15" t="s">
        <v>7083</v>
      </c>
      <c r="F760" t="s">
        <v>1766</v>
      </c>
      <c r="G760" t="s">
        <v>1767</v>
      </c>
      <c r="H760" t="s">
        <v>1756</v>
      </c>
      <c r="I760" t="s">
        <v>3129</v>
      </c>
      <c r="J760">
        <v>0</v>
      </c>
      <c r="K760"/>
      <c r="L760"/>
      <c r="M760" t="s">
        <v>3118</v>
      </c>
    </row>
    <row r="761" spans="1:13" x14ac:dyDescent="0.25">
      <c r="A761">
        <v>8054</v>
      </c>
      <c r="B761" t="s">
        <v>2222</v>
      </c>
      <c r="C761" t="s">
        <v>27</v>
      </c>
      <c r="D761" t="s">
        <v>1722</v>
      </c>
      <c r="E761" s="15" t="s">
        <v>7084</v>
      </c>
      <c r="F761" t="s">
        <v>2107</v>
      </c>
      <c r="G761" t="s">
        <v>2056</v>
      </c>
      <c r="H761" t="s">
        <v>2055</v>
      </c>
      <c r="I761" t="s">
        <v>5644</v>
      </c>
      <c r="J761">
        <v>0</v>
      </c>
      <c r="K761"/>
      <c r="L761" t="s">
        <v>7085</v>
      </c>
      <c r="M761" t="s">
        <v>3118</v>
      </c>
    </row>
    <row r="762" spans="1:13" x14ac:dyDescent="0.25">
      <c r="A762">
        <v>73987</v>
      </c>
      <c r="B762" t="s">
        <v>7086</v>
      </c>
      <c r="C762" t="s">
        <v>111</v>
      </c>
      <c r="D762" t="s">
        <v>1722</v>
      </c>
      <c r="E762" s="15" t="s">
        <v>7087</v>
      </c>
      <c r="F762" t="s">
        <v>1871</v>
      </c>
      <c r="G762" t="s">
        <v>1765</v>
      </c>
      <c r="H762" t="s">
        <v>1764</v>
      </c>
      <c r="I762" t="s">
        <v>1765</v>
      </c>
      <c r="J762">
        <v>0</v>
      </c>
      <c r="K762"/>
      <c r="L762" t="s">
        <v>3120</v>
      </c>
      <c r="M762" t="s">
        <v>3118</v>
      </c>
    </row>
    <row r="763" spans="1:13" x14ac:dyDescent="0.25">
      <c r="A763">
        <v>2586</v>
      </c>
      <c r="B763" t="s">
        <v>7088</v>
      </c>
      <c r="C763" t="s">
        <v>43</v>
      </c>
      <c r="D763" t="s">
        <v>1722</v>
      </c>
      <c r="E763" s="15" t="s">
        <v>7089</v>
      </c>
      <c r="F763" t="s">
        <v>1815</v>
      </c>
      <c r="G763" t="s">
        <v>1816</v>
      </c>
      <c r="H763" t="s">
        <v>1725</v>
      </c>
      <c r="I763" t="s">
        <v>1816</v>
      </c>
      <c r="J763">
        <v>0</v>
      </c>
      <c r="K763"/>
      <c r="L763" t="s">
        <v>3157</v>
      </c>
      <c r="M763" t="s">
        <v>3118</v>
      </c>
    </row>
    <row r="764" spans="1:13" x14ac:dyDescent="0.25">
      <c r="A764">
        <v>2588</v>
      </c>
      <c r="B764" t="s">
        <v>135</v>
      </c>
      <c r="C764" t="s">
        <v>136</v>
      </c>
      <c r="D764" t="s">
        <v>1722</v>
      </c>
      <c r="E764" s="15" t="s">
        <v>7090</v>
      </c>
      <c r="F764" t="s">
        <v>1815</v>
      </c>
      <c r="G764" t="s">
        <v>1816</v>
      </c>
      <c r="H764" t="s">
        <v>1725</v>
      </c>
      <c r="I764" t="s">
        <v>1816</v>
      </c>
      <c r="J764">
        <v>0</v>
      </c>
      <c r="K764"/>
      <c r="L764" t="s">
        <v>3117</v>
      </c>
      <c r="M764" t="s">
        <v>3118</v>
      </c>
    </row>
    <row r="765" spans="1:13" x14ac:dyDescent="0.25">
      <c r="A765">
        <v>4081</v>
      </c>
      <c r="B765" t="s">
        <v>137</v>
      </c>
      <c r="C765" t="s">
        <v>36</v>
      </c>
      <c r="D765" t="s">
        <v>1722</v>
      </c>
      <c r="E765" s="15" t="s">
        <v>7091</v>
      </c>
      <c r="F765" t="s">
        <v>1815</v>
      </c>
      <c r="G765" t="s">
        <v>1816</v>
      </c>
      <c r="H765" t="s">
        <v>1725</v>
      </c>
      <c r="I765" t="s">
        <v>1816</v>
      </c>
      <c r="J765">
        <v>0</v>
      </c>
      <c r="K765"/>
      <c r="L765" t="s">
        <v>3120</v>
      </c>
      <c r="M765" t="s">
        <v>3118</v>
      </c>
    </row>
    <row r="766" spans="1:13" x14ac:dyDescent="0.25">
      <c r="A766">
        <v>37173</v>
      </c>
      <c r="B766" t="s">
        <v>1579</v>
      </c>
      <c r="C766" t="s">
        <v>59</v>
      </c>
      <c r="D766" t="s">
        <v>1722</v>
      </c>
      <c r="E766" s="15" t="s">
        <v>7092</v>
      </c>
      <c r="F766" t="s">
        <v>1876</v>
      </c>
      <c r="G766" t="s">
        <v>1849</v>
      </c>
      <c r="H766" t="s">
        <v>1819</v>
      </c>
      <c r="I766" t="s">
        <v>3126</v>
      </c>
      <c r="J766">
        <v>0</v>
      </c>
      <c r="K766"/>
      <c r="L766" t="s">
        <v>4035</v>
      </c>
      <c r="M766" t="s">
        <v>3118</v>
      </c>
    </row>
    <row r="767" spans="1:13" x14ac:dyDescent="0.25">
      <c r="A767">
        <v>855807</v>
      </c>
      <c r="B767" t="s">
        <v>7093</v>
      </c>
      <c r="C767" t="s">
        <v>21</v>
      </c>
      <c r="D767" t="s">
        <v>1722</v>
      </c>
      <c r="E767" s="15" t="s">
        <v>7094</v>
      </c>
      <c r="F767" t="s">
        <v>1846</v>
      </c>
      <c r="G767" t="s">
        <v>1726</v>
      </c>
      <c r="H767" t="s">
        <v>1725</v>
      </c>
      <c r="I767" t="s">
        <v>3116</v>
      </c>
      <c r="J767">
        <v>0</v>
      </c>
      <c r="K767"/>
      <c r="L767" t="s">
        <v>6575</v>
      </c>
      <c r="M767" t="s">
        <v>7095</v>
      </c>
    </row>
    <row r="768" spans="1:13" x14ac:dyDescent="0.25">
      <c r="A768">
        <v>850641</v>
      </c>
      <c r="B768" t="s">
        <v>7096</v>
      </c>
      <c r="C768" t="s">
        <v>27</v>
      </c>
      <c r="D768" t="s">
        <v>1722</v>
      </c>
      <c r="E768" s="15" t="s">
        <v>7097</v>
      </c>
      <c r="F768" t="s">
        <v>1724</v>
      </c>
      <c r="G768" t="s">
        <v>1726</v>
      </c>
      <c r="H768" t="s">
        <v>1725</v>
      </c>
      <c r="I768" t="s">
        <v>3116</v>
      </c>
      <c r="J768">
        <v>0</v>
      </c>
      <c r="K768"/>
      <c r="L768" t="s">
        <v>7098</v>
      </c>
      <c r="M768" t="s">
        <v>7099</v>
      </c>
    </row>
    <row r="769" spans="1:13" x14ac:dyDescent="0.25">
      <c r="A769">
        <v>59242</v>
      </c>
      <c r="B769" t="s">
        <v>138</v>
      </c>
      <c r="C769" t="s">
        <v>27</v>
      </c>
      <c r="D769" t="s">
        <v>1722</v>
      </c>
      <c r="E769" s="15" t="s">
        <v>7100</v>
      </c>
      <c r="F769" t="s">
        <v>1863</v>
      </c>
      <c r="G769" t="s">
        <v>1865</v>
      </c>
      <c r="H769" t="s">
        <v>1864</v>
      </c>
      <c r="I769" t="s">
        <v>3240</v>
      </c>
      <c r="J769">
        <v>0</v>
      </c>
      <c r="K769"/>
      <c r="L769" t="s">
        <v>3557</v>
      </c>
      <c r="M769" t="s">
        <v>3558</v>
      </c>
    </row>
    <row r="770" spans="1:13" x14ac:dyDescent="0.25">
      <c r="A770">
        <v>843132</v>
      </c>
      <c r="B770" t="s">
        <v>7101</v>
      </c>
      <c r="C770" t="s">
        <v>52</v>
      </c>
      <c r="D770" t="s">
        <v>1722</v>
      </c>
      <c r="E770" s="15" t="s">
        <v>7102</v>
      </c>
      <c r="F770" t="s">
        <v>1732</v>
      </c>
      <c r="G770" t="s">
        <v>1731</v>
      </c>
      <c r="H770" t="s">
        <v>1720</v>
      </c>
      <c r="I770" t="s">
        <v>3116</v>
      </c>
      <c r="J770">
        <v>0</v>
      </c>
      <c r="K770"/>
      <c r="L770"/>
      <c r="M770" t="s">
        <v>3118</v>
      </c>
    </row>
    <row r="771" spans="1:13" x14ac:dyDescent="0.25">
      <c r="A771">
        <v>30114</v>
      </c>
      <c r="B771" t="s">
        <v>2551</v>
      </c>
      <c r="C771" t="s">
        <v>380</v>
      </c>
      <c r="D771" t="s">
        <v>1722</v>
      </c>
      <c r="E771" s="15" t="s">
        <v>7103</v>
      </c>
      <c r="F771" t="s">
        <v>5717</v>
      </c>
      <c r="G771" t="s">
        <v>1792</v>
      </c>
      <c r="H771" t="s">
        <v>1822</v>
      </c>
      <c r="I771" t="s">
        <v>3116</v>
      </c>
      <c r="J771">
        <v>0</v>
      </c>
      <c r="K771"/>
      <c r="L771" t="s">
        <v>2341</v>
      </c>
      <c r="M771" t="s">
        <v>7104</v>
      </c>
    </row>
    <row r="772" spans="1:13" x14ac:dyDescent="0.25">
      <c r="A772">
        <v>62076</v>
      </c>
      <c r="B772" t="s">
        <v>7105</v>
      </c>
      <c r="C772" t="s">
        <v>36</v>
      </c>
      <c r="D772" t="s">
        <v>1722</v>
      </c>
      <c r="E772" s="15" t="s">
        <v>7106</v>
      </c>
      <c r="F772" t="s">
        <v>7107</v>
      </c>
      <c r="G772" t="s">
        <v>4155</v>
      </c>
      <c r="H772" t="s">
        <v>1819</v>
      </c>
      <c r="I772" t="s">
        <v>3340</v>
      </c>
      <c r="J772">
        <v>0</v>
      </c>
      <c r="K772"/>
      <c r="L772"/>
      <c r="M772" t="s">
        <v>3118</v>
      </c>
    </row>
    <row r="773" spans="1:13" x14ac:dyDescent="0.25">
      <c r="A773">
        <v>838317</v>
      </c>
      <c r="B773" t="s">
        <v>7108</v>
      </c>
      <c r="C773" t="s">
        <v>2966</v>
      </c>
      <c r="D773" t="s">
        <v>1722</v>
      </c>
      <c r="E773" s="15" t="s">
        <v>7109</v>
      </c>
      <c r="F773" t="s">
        <v>1771</v>
      </c>
      <c r="G773" t="s">
        <v>1721</v>
      </c>
      <c r="H773" t="s">
        <v>1720</v>
      </c>
      <c r="I773" t="s">
        <v>3116</v>
      </c>
      <c r="J773">
        <v>0</v>
      </c>
      <c r="K773"/>
      <c r="L773" t="s">
        <v>4332</v>
      </c>
      <c r="M773" t="s">
        <v>3118</v>
      </c>
    </row>
    <row r="774" spans="1:13" x14ac:dyDescent="0.25">
      <c r="A774">
        <v>2611</v>
      </c>
      <c r="B774" t="s">
        <v>139</v>
      </c>
      <c r="C774" t="s">
        <v>27</v>
      </c>
      <c r="D774" t="s">
        <v>1722</v>
      </c>
      <c r="E774" s="15" t="s">
        <v>7110</v>
      </c>
      <c r="F774" t="s">
        <v>1876</v>
      </c>
      <c r="G774" t="s">
        <v>1849</v>
      </c>
      <c r="H774" t="s">
        <v>1819</v>
      </c>
      <c r="I774" t="s">
        <v>3126</v>
      </c>
      <c r="J774">
        <v>0</v>
      </c>
      <c r="K774"/>
      <c r="L774" t="s">
        <v>5941</v>
      </c>
      <c r="M774" t="s">
        <v>3118</v>
      </c>
    </row>
    <row r="775" spans="1:13" x14ac:dyDescent="0.25">
      <c r="A775">
        <v>848018</v>
      </c>
      <c r="B775" t="s">
        <v>7111</v>
      </c>
      <c r="C775" t="s">
        <v>107</v>
      </c>
      <c r="D775" t="s">
        <v>1722</v>
      </c>
      <c r="E775" s="15" t="s">
        <v>7112</v>
      </c>
      <c r="F775" t="s">
        <v>1863</v>
      </c>
      <c r="G775" t="s">
        <v>1865</v>
      </c>
      <c r="H775" t="s">
        <v>1864</v>
      </c>
      <c r="I775" t="s">
        <v>3240</v>
      </c>
      <c r="J775">
        <v>0</v>
      </c>
      <c r="K775"/>
      <c r="L775" t="s">
        <v>7113</v>
      </c>
      <c r="M775" t="s">
        <v>3118</v>
      </c>
    </row>
    <row r="776" spans="1:13" x14ac:dyDescent="0.25">
      <c r="A776">
        <v>2660</v>
      </c>
      <c r="B776" t="s">
        <v>788</v>
      </c>
      <c r="C776" t="s">
        <v>56</v>
      </c>
      <c r="D776" t="s">
        <v>1722</v>
      </c>
      <c r="E776" s="15" t="s">
        <v>7114</v>
      </c>
      <c r="F776" t="s">
        <v>2170</v>
      </c>
      <c r="G776" t="s">
        <v>1878</v>
      </c>
      <c r="H776" t="s">
        <v>1756</v>
      </c>
      <c r="I776" t="s">
        <v>3129</v>
      </c>
      <c r="J776">
        <v>0</v>
      </c>
      <c r="K776"/>
      <c r="L776" t="s">
        <v>3117</v>
      </c>
      <c r="M776" t="s">
        <v>3118</v>
      </c>
    </row>
    <row r="777" spans="1:13" x14ac:dyDescent="0.25">
      <c r="A777">
        <v>2683</v>
      </c>
      <c r="B777" t="s">
        <v>3569</v>
      </c>
      <c r="C777" t="s">
        <v>56</v>
      </c>
      <c r="D777" t="s">
        <v>1722</v>
      </c>
      <c r="E777" s="15" t="s">
        <v>7115</v>
      </c>
      <c r="F777" t="s">
        <v>1815</v>
      </c>
      <c r="G777" t="s">
        <v>1816</v>
      </c>
      <c r="H777" t="s">
        <v>1725</v>
      </c>
      <c r="I777" t="s">
        <v>1816</v>
      </c>
      <c r="J777">
        <v>0</v>
      </c>
      <c r="K777"/>
      <c r="L777" t="s">
        <v>3117</v>
      </c>
      <c r="M777" t="s">
        <v>3118</v>
      </c>
    </row>
    <row r="778" spans="1:13" x14ac:dyDescent="0.25">
      <c r="A778">
        <v>2656</v>
      </c>
      <c r="B778" t="s">
        <v>3570</v>
      </c>
      <c r="C778" t="s">
        <v>56</v>
      </c>
      <c r="D778" t="s">
        <v>1722</v>
      </c>
      <c r="E778" s="15" t="s">
        <v>7116</v>
      </c>
      <c r="F778" t="s">
        <v>1957</v>
      </c>
      <c r="G778" t="s">
        <v>1958</v>
      </c>
      <c r="H778" t="s">
        <v>1756</v>
      </c>
      <c r="I778" t="s">
        <v>3129</v>
      </c>
      <c r="J778">
        <v>0</v>
      </c>
      <c r="K778"/>
      <c r="L778" t="s">
        <v>3117</v>
      </c>
      <c r="M778" t="s">
        <v>3118</v>
      </c>
    </row>
    <row r="779" spans="1:13" x14ac:dyDescent="0.25">
      <c r="A779">
        <v>2667</v>
      </c>
      <c r="B779" t="s">
        <v>3571</v>
      </c>
      <c r="C779" t="s">
        <v>56</v>
      </c>
      <c r="D779" t="s">
        <v>1722</v>
      </c>
      <c r="E779" s="15" t="s">
        <v>7117</v>
      </c>
      <c r="F779" t="s">
        <v>1863</v>
      </c>
      <c r="G779" t="s">
        <v>1865</v>
      </c>
      <c r="H779" t="s">
        <v>1864</v>
      </c>
      <c r="I779" t="s">
        <v>3240</v>
      </c>
      <c r="J779">
        <v>0</v>
      </c>
      <c r="K779"/>
      <c r="L779" t="s">
        <v>3572</v>
      </c>
      <c r="M779" t="s">
        <v>3118</v>
      </c>
    </row>
    <row r="780" spans="1:13" x14ac:dyDescent="0.25">
      <c r="A780">
        <v>2666</v>
      </c>
      <c r="B780" t="s">
        <v>3573</v>
      </c>
      <c r="C780" t="s">
        <v>56</v>
      </c>
      <c r="D780" t="s">
        <v>1722</v>
      </c>
      <c r="E780" s="15" t="s">
        <v>7118</v>
      </c>
      <c r="F780" t="s">
        <v>1957</v>
      </c>
      <c r="G780" t="s">
        <v>1958</v>
      </c>
      <c r="H780" t="s">
        <v>1756</v>
      </c>
      <c r="I780" t="s">
        <v>3129</v>
      </c>
      <c r="J780">
        <v>0</v>
      </c>
      <c r="K780"/>
      <c r="L780" t="s">
        <v>3117</v>
      </c>
      <c r="M780" t="s">
        <v>3118</v>
      </c>
    </row>
    <row r="781" spans="1:13" x14ac:dyDescent="0.25">
      <c r="A781">
        <v>2670</v>
      </c>
      <c r="B781" t="s">
        <v>140</v>
      </c>
      <c r="C781" t="s">
        <v>56</v>
      </c>
      <c r="D781" t="s">
        <v>1722</v>
      </c>
      <c r="E781" s="15" t="s">
        <v>7119</v>
      </c>
      <c r="F781" t="s">
        <v>1859</v>
      </c>
      <c r="G781" t="s">
        <v>1823</v>
      </c>
      <c r="H781" t="s">
        <v>1822</v>
      </c>
      <c r="I781" t="s">
        <v>3116</v>
      </c>
      <c r="J781">
        <v>0</v>
      </c>
      <c r="K781"/>
      <c r="L781" t="s">
        <v>3117</v>
      </c>
      <c r="M781" t="s">
        <v>3118</v>
      </c>
    </row>
    <row r="782" spans="1:13" x14ac:dyDescent="0.25">
      <c r="A782">
        <v>857490</v>
      </c>
      <c r="B782" t="s">
        <v>7120</v>
      </c>
      <c r="C782" t="s">
        <v>27</v>
      </c>
      <c r="D782" t="s">
        <v>1722</v>
      </c>
      <c r="E782" s="15" t="s">
        <v>7121</v>
      </c>
      <c r="F782" t="s">
        <v>1908</v>
      </c>
      <c r="G782" t="s">
        <v>1909</v>
      </c>
      <c r="H782" t="s">
        <v>1725</v>
      </c>
      <c r="I782" t="s">
        <v>3116</v>
      </c>
      <c r="J782">
        <v>0</v>
      </c>
      <c r="K782"/>
      <c r="L782" t="s">
        <v>3660</v>
      </c>
      <c r="M782" t="s">
        <v>3118</v>
      </c>
    </row>
    <row r="783" spans="1:13" x14ac:dyDescent="0.25">
      <c r="A783">
        <v>52920</v>
      </c>
      <c r="B783" t="s">
        <v>141</v>
      </c>
      <c r="C783" t="s">
        <v>21</v>
      </c>
      <c r="D783" t="s">
        <v>1722</v>
      </c>
      <c r="E783" s="15" t="s">
        <v>7122</v>
      </c>
      <c r="F783" t="s">
        <v>1903</v>
      </c>
      <c r="G783" t="s">
        <v>1803</v>
      </c>
      <c r="H783" t="s">
        <v>1725</v>
      </c>
      <c r="I783" t="s">
        <v>3116</v>
      </c>
      <c r="J783">
        <v>0</v>
      </c>
      <c r="K783"/>
      <c r="L783" t="s">
        <v>5627</v>
      </c>
      <c r="M783" t="s">
        <v>3118</v>
      </c>
    </row>
    <row r="784" spans="1:13" x14ac:dyDescent="0.25">
      <c r="A784">
        <v>2688</v>
      </c>
      <c r="B784" t="s">
        <v>2274</v>
      </c>
      <c r="C784" t="s">
        <v>59</v>
      </c>
      <c r="D784" t="s">
        <v>1722</v>
      </c>
      <c r="E784" s="15" t="s">
        <v>7123</v>
      </c>
      <c r="F784" t="s">
        <v>1737</v>
      </c>
      <c r="G784" t="s">
        <v>1721</v>
      </c>
      <c r="H784" t="s">
        <v>1720</v>
      </c>
      <c r="I784" t="s">
        <v>3116</v>
      </c>
      <c r="J784">
        <v>0</v>
      </c>
      <c r="K784"/>
      <c r="L784" t="s">
        <v>3524</v>
      </c>
      <c r="M784" t="s">
        <v>3118</v>
      </c>
    </row>
    <row r="785" spans="1:13" x14ac:dyDescent="0.25">
      <c r="A785">
        <v>826773</v>
      </c>
      <c r="B785" t="s">
        <v>7124</v>
      </c>
      <c r="C785" t="s">
        <v>43</v>
      </c>
      <c r="D785" t="s">
        <v>1722</v>
      </c>
      <c r="E785" s="15" t="s">
        <v>7125</v>
      </c>
      <c r="F785" t="s">
        <v>1749</v>
      </c>
      <c r="G785" t="s">
        <v>1746</v>
      </c>
      <c r="H785" t="s">
        <v>1720</v>
      </c>
      <c r="I785" t="s">
        <v>3116</v>
      </c>
      <c r="J785">
        <v>0</v>
      </c>
      <c r="K785"/>
      <c r="L785" t="s">
        <v>7126</v>
      </c>
      <c r="M785" t="s">
        <v>3004</v>
      </c>
    </row>
    <row r="786" spans="1:13" x14ac:dyDescent="0.25">
      <c r="A786">
        <v>2697</v>
      </c>
      <c r="B786" t="s">
        <v>142</v>
      </c>
      <c r="C786" t="s">
        <v>39</v>
      </c>
      <c r="D786" t="s">
        <v>1722</v>
      </c>
      <c r="E786" s="15" t="s">
        <v>7127</v>
      </c>
      <c r="F786" t="s">
        <v>5641</v>
      </c>
      <c r="G786" t="s">
        <v>1825</v>
      </c>
      <c r="H786" t="s">
        <v>1725</v>
      </c>
      <c r="I786" t="s">
        <v>3116</v>
      </c>
      <c r="J786">
        <v>0</v>
      </c>
      <c r="K786"/>
      <c r="L786" t="s">
        <v>7128</v>
      </c>
      <c r="M786" t="s">
        <v>7129</v>
      </c>
    </row>
    <row r="787" spans="1:13" x14ac:dyDescent="0.25">
      <c r="A787">
        <v>2788</v>
      </c>
      <c r="B787" t="s">
        <v>789</v>
      </c>
      <c r="C787" t="s">
        <v>21</v>
      </c>
      <c r="D787" t="s">
        <v>1722</v>
      </c>
      <c r="E787" s="15" t="s">
        <v>7130</v>
      </c>
      <c r="F787" t="s">
        <v>1836</v>
      </c>
      <c r="G787" t="s">
        <v>1837</v>
      </c>
      <c r="H787" t="s">
        <v>1725</v>
      </c>
      <c r="I787" t="s">
        <v>3116</v>
      </c>
      <c r="J787">
        <v>0</v>
      </c>
      <c r="K787"/>
      <c r="L787" t="s">
        <v>3117</v>
      </c>
      <c r="M787" t="s">
        <v>3118</v>
      </c>
    </row>
    <row r="788" spans="1:13" x14ac:dyDescent="0.25">
      <c r="A788">
        <v>31426</v>
      </c>
      <c r="B788" t="s">
        <v>143</v>
      </c>
      <c r="C788" t="s">
        <v>21</v>
      </c>
      <c r="D788" t="s">
        <v>1722</v>
      </c>
      <c r="E788" s="15" t="s">
        <v>7131</v>
      </c>
      <c r="F788" t="s">
        <v>1912</v>
      </c>
      <c r="G788" t="s">
        <v>1913</v>
      </c>
      <c r="H788" t="s">
        <v>1764</v>
      </c>
      <c r="I788" t="s">
        <v>5644</v>
      </c>
      <c r="J788">
        <v>0</v>
      </c>
      <c r="K788"/>
      <c r="L788" t="s">
        <v>3117</v>
      </c>
      <c r="M788" t="s">
        <v>3118</v>
      </c>
    </row>
    <row r="789" spans="1:13" x14ac:dyDescent="0.25">
      <c r="A789">
        <v>859920</v>
      </c>
      <c r="B789" t="s">
        <v>7132</v>
      </c>
      <c r="C789" t="s">
        <v>39</v>
      </c>
      <c r="D789" t="s">
        <v>1722</v>
      </c>
      <c r="E789" s="15" t="s">
        <v>7133</v>
      </c>
      <c r="F789" t="s">
        <v>5641</v>
      </c>
      <c r="G789" t="s">
        <v>1825</v>
      </c>
      <c r="H789" t="s">
        <v>1725</v>
      </c>
      <c r="I789" t="s">
        <v>3116</v>
      </c>
      <c r="J789">
        <v>0</v>
      </c>
      <c r="K789"/>
      <c r="L789" t="s">
        <v>7134</v>
      </c>
      <c r="M789" t="s">
        <v>7135</v>
      </c>
    </row>
    <row r="790" spans="1:13" x14ac:dyDescent="0.25">
      <c r="A790">
        <v>2695</v>
      </c>
      <c r="B790" t="s">
        <v>790</v>
      </c>
      <c r="C790" t="s">
        <v>27</v>
      </c>
      <c r="D790" t="s">
        <v>1722</v>
      </c>
      <c r="E790" s="15" t="s">
        <v>7136</v>
      </c>
      <c r="F790" t="s">
        <v>1815</v>
      </c>
      <c r="G790" t="s">
        <v>1816</v>
      </c>
      <c r="H790" t="s">
        <v>1725</v>
      </c>
      <c r="I790" t="s">
        <v>1816</v>
      </c>
      <c r="J790">
        <v>0</v>
      </c>
      <c r="K790"/>
      <c r="L790" t="s">
        <v>7137</v>
      </c>
      <c r="M790" t="s">
        <v>3118</v>
      </c>
    </row>
    <row r="791" spans="1:13" x14ac:dyDescent="0.25">
      <c r="A791">
        <v>31648</v>
      </c>
      <c r="B791" t="s">
        <v>1580</v>
      </c>
      <c r="C791" t="s">
        <v>56</v>
      </c>
      <c r="D791" t="s">
        <v>1722</v>
      </c>
      <c r="E791" s="15" t="s">
        <v>7138</v>
      </c>
      <c r="F791" t="s">
        <v>1830</v>
      </c>
      <c r="G791" t="s">
        <v>1831</v>
      </c>
      <c r="H791" t="s">
        <v>1827</v>
      </c>
      <c r="I791" t="s">
        <v>3131</v>
      </c>
      <c r="J791">
        <v>0</v>
      </c>
      <c r="K791"/>
      <c r="L791" t="s">
        <v>7139</v>
      </c>
      <c r="M791" t="s">
        <v>7140</v>
      </c>
    </row>
    <row r="792" spans="1:13" x14ac:dyDescent="0.25">
      <c r="A792">
        <v>70811</v>
      </c>
      <c r="B792" t="s">
        <v>7141</v>
      </c>
      <c r="C792" t="s">
        <v>27</v>
      </c>
      <c r="D792" t="s">
        <v>1722</v>
      </c>
      <c r="E792" s="15" t="s">
        <v>7142</v>
      </c>
      <c r="F792" t="s">
        <v>1873</v>
      </c>
      <c r="G792" t="s">
        <v>1874</v>
      </c>
      <c r="H792" t="s">
        <v>1725</v>
      </c>
      <c r="I792" t="s">
        <v>3116</v>
      </c>
      <c r="J792">
        <v>0</v>
      </c>
      <c r="K792"/>
      <c r="L792"/>
      <c r="M792" t="s">
        <v>3118</v>
      </c>
    </row>
    <row r="793" spans="1:13" x14ac:dyDescent="0.25">
      <c r="A793">
        <v>2575</v>
      </c>
      <c r="B793" t="s">
        <v>7143</v>
      </c>
      <c r="C793" t="s">
        <v>21</v>
      </c>
      <c r="D793" t="s">
        <v>1722</v>
      </c>
      <c r="E793" s="15" t="s">
        <v>7144</v>
      </c>
      <c r="F793" t="s">
        <v>1863</v>
      </c>
      <c r="G793" t="s">
        <v>1865</v>
      </c>
      <c r="H793" t="s">
        <v>1864</v>
      </c>
      <c r="I793" t="s">
        <v>3240</v>
      </c>
      <c r="J793">
        <v>0</v>
      </c>
      <c r="K793"/>
      <c r="L793" t="s">
        <v>5627</v>
      </c>
      <c r="M793" t="s">
        <v>3118</v>
      </c>
    </row>
    <row r="794" spans="1:13" x14ac:dyDescent="0.25">
      <c r="A794">
        <v>71921</v>
      </c>
      <c r="B794" t="s">
        <v>7145</v>
      </c>
      <c r="C794" t="s">
        <v>92</v>
      </c>
      <c r="D794" t="s">
        <v>1722</v>
      </c>
      <c r="E794" s="15" t="s">
        <v>7146</v>
      </c>
      <c r="F794" t="s">
        <v>1807</v>
      </c>
      <c r="G794" t="s">
        <v>1762</v>
      </c>
      <c r="H794" t="s">
        <v>1782</v>
      </c>
      <c r="I794" t="s">
        <v>1762</v>
      </c>
      <c r="J794">
        <v>0</v>
      </c>
      <c r="K794"/>
      <c r="L794" t="s">
        <v>7147</v>
      </c>
      <c r="M794" t="s">
        <v>7148</v>
      </c>
    </row>
    <row r="795" spans="1:13" x14ac:dyDescent="0.25">
      <c r="A795">
        <v>854751</v>
      </c>
      <c r="B795" t="s">
        <v>7149</v>
      </c>
      <c r="C795" t="s">
        <v>27</v>
      </c>
      <c r="D795" t="s">
        <v>1722</v>
      </c>
      <c r="E795" s="15" t="s">
        <v>7150</v>
      </c>
      <c r="F795" t="s">
        <v>1732</v>
      </c>
      <c r="G795" t="s">
        <v>1731</v>
      </c>
      <c r="H795" t="s">
        <v>1720</v>
      </c>
      <c r="I795" t="s">
        <v>3116</v>
      </c>
      <c r="J795">
        <v>0</v>
      </c>
      <c r="K795"/>
      <c r="L795" t="s">
        <v>7151</v>
      </c>
      <c r="M795" t="s">
        <v>7152</v>
      </c>
    </row>
    <row r="796" spans="1:13" x14ac:dyDescent="0.25">
      <c r="A796">
        <v>845230</v>
      </c>
      <c r="B796" t="s">
        <v>791</v>
      </c>
      <c r="C796" t="s">
        <v>21</v>
      </c>
      <c r="D796" t="s">
        <v>1722</v>
      </c>
      <c r="E796" s="15" t="s">
        <v>7153</v>
      </c>
      <c r="F796" t="s">
        <v>1836</v>
      </c>
      <c r="G796" t="s">
        <v>1837</v>
      </c>
      <c r="H796" t="s">
        <v>1725</v>
      </c>
      <c r="I796" t="s">
        <v>3116</v>
      </c>
      <c r="J796">
        <v>0</v>
      </c>
      <c r="K796"/>
      <c r="L796" t="s">
        <v>5524</v>
      </c>
      <c r="M796" t="s">
        <v>3118</v>
      </c>
    </row>
    <row r="797" spans="1:13" x14ac:dyDescent="0.25">
      <c r="A797">
        <v>57538</v>
      </c>
      <c r="B797" t="s">
        <v>7154</v>
      </c>
      <c r="C797" t="s">
        <v>755</v>
      </c>
      <c r="D797" t="s">
        <v>1722</v>
      </c>
      <c r="E797" s="15" t="s">
        <v>7155</v>
      </c>
      <c r="F797" t="s">
        <v>1848</v>
      </c>
      <c r="G797" t="s">
        <v>1849</v>
      </c>
      <c r="H797" t="s">
        <v>1819</v>
      </c>
      <c r="I797" t="s">
        <v>3126</v>
      </c>
      <c r="J797">
        <v>0</v>
      </c>
      <c r="K797"/>
      <c r="L797" t="s">
        <v>2341</v>
      </c>
      <c r="M797" t="s">
        <v>7156</v>
      </c>
    </row>
    <row r="798" spans="1:13" x14ac:dyDescent="0.25">
      <c r="A798">
        <v>828696</v>
      </c>
      <c r="B798" t="s">
        <v>2855</v>
      </c>
      <c r="C798" t="s">
        <v>78</v>
      </c>
      <c r="D798" t="s">
        <v>1722</v>
      </c>
      <c r="E798" s="15" t="s">
        <v>7157</v>
      </c>
      <c r="F798" t="s">
        <v>1771</v>
      </c>
      <c r="G798" t="s">
        <v>1721</v>
      </c>
      <c r="H798" t="s">
        <v>1720</v>
      </c>
      <c r="I798" t="s">
        <v>3116</v>
      </c>
      <c r="J798">
        <v>0</v>
      </c>
      <c r="K798"/>
      <c r="L798" t="s">
        <v>3122</v>
      </c>
      <c r="M798" t="s">
        <v>3118</v>
      </c>
    </row>
    <row r="799" spans="1:13" x14ac:dyDescent="0.25">
      <c r="A799">
        <v>841087</v>
      </c>
      <c r="B799" t="s">
        <v>7158</v>
      </c>
      <c r="C799" t="s">
        <v>92</v>
      </c>
      <c r="D799" t="s">
        <v>1722</v>
      </c>
      <c r="E799" s="15" t="s">
        <v>7159</v>
      </c>
      <c r="F799" t="s">
        <v>1735</v>
      </c>
      <c r="G799" t="s">
        <v>1721</v>
      </c>
      <c r="H799" t="s">
        <v>1720</v>
      </c>
      <c r="I799" t="s">
        <v>5686</v>
      </c>
      <c r="J799">
        <v>0</v>
      </c>
      <c r="K799"/>
      <c r="L799" t="s">
        <v>7160</v>
      </c>
      <c r="M799" t="s">
        <v>7161</v>
      </c>
    </row>
    <row r="800" spans="1:13" x14ac:dyDescent="0.25">
      <c r="A800">
        <v>52459</v>
      </c>
      <c r="B800" t="s">
        <v>7162</v>
      </c>
      <c r="C800" t="s">
        <v>27</v>
      </c>
      <c r="D800" t="s">
        <v>1722</v>
      </c>
      <c r="E800" s="15" t="s">
        <v>7163</v>
      </c>
      <c r="F800" t="s">
        <v>2166</v>
      </c>
      <c r="G800" t="s">
        <v>1767</v>
      </c>
      <c r="H800" t="s">
        <v>1756</v>
      </c>
      <c r="I800" t="s">
        <v>3129</v>
      </c>
      <c r="J800">
        <v>0</v>
      </c>
      <c r="K800"/>
      <c r="L800" t="s">
        <v>5844</v>
      </c>
      <c r="M800" t="s">
        <v>3118</v>
      </c>
    </row>
    <row r="801" spans="1:13" x14ac:dyDescent="0.25">
      <c r="A801">
        <v>854248</v>
      </c>
      <c r="B801" t="s">
        <v>7164</v>
      </c>
      <c r="C801" t="s">
        <v>43</v>
      </c>
      <c r="D801" t="s">
        <v>1722</v>
      </c>
      <c r="E801" s="15" t="s">
        <v>7165</v>
      </c>
      <c r="F801" t="s">
        <v>1766</v>
      </c>
      <c r="G801" t="s">
        <v>1767</v>
      </c>
      <c r="H801" t="s">
        <v>1756</v>
      </c>
      <c r="I801" t="s">
        <v>3129</v>
      </c>
      <c r="J801">
        <v>0</v>
      </c>
      <c r="K801"/>
      <c r="L801" t="s">
        <v>3157</v>
      </c>
      <c r="M801" t="s">
        <v>3118</v>
      </c>
    </row>
    <row r="802" spans="1:13" x14ac:dyDescent="0.25">
      <c r="A802">
        <v>2802</v>
      </c>
      <c r="B802" t="s">
        <v>792</v>
      </c>
      <c r="C802" t="s">
        <v>27</v>
      </c>
      <c r="D802" t="s">
        <v>1722</v>
      </c>
      <c r="E802" s="15" t="s">
        <v>7166</v>
      </c>
      <c r="F802" t="s">
        <v>2085</v>
      </c>
      <c r="G802" t="s">
        <v>1849</v>
      </c>
      <c r="H802" t="s">
        <v>1819</v>
      </c>
      <c r="I802" t="s">
        <v>3340</v>
      </c>
      <c r="J802">
        <v>0</v>
      </c>
      <c r="K802"/>
      <c r="L802" t="s">
        <v>3117</v>
      </c>
      <c r="M802" t="s">
        <v>3118</v>
      </c>
    </row>
    <row r="803" spans="1:13" x14ac:dyDescent="0.25">
      <c r="A803">
        <v>22372</v>
      </c>
      <c r="B803" t="s">
        <v>793</v>
      </c>
      <c r="C803" t="s">
        <v>65</v>
      </c>
      <c r="D803" t="s">
        <v>1722</v>
      </c>
      <c r="E803" s="15" t="s">
        <v>7167</v>
      </c>
      <c r="F803" t="s">
        <v>1938</v>
      </c>
      <c r="G803" t="s">
        <v>1746</v>
      </c>
      <c r="H803" t="s">
        <v>1720</v>
      </c>
      <c r="I803" t="s">
        <v>5686</v>
      </c>
      <c r="J803">
        <v>0</v>
      </c>
      <c r="K803"/>
      <c r="L803" t="s">
        <v>5524</v>
      </c>
      <c r="M803" t="s">
        <v>3118</v>
      </c>
    </row>
    <row r="804" spans="1:13" x14ac:dyDescent="0.25">
      <c r="A804">
        <v>72419</v>
      </c>
      <c r="B804" t="s">
        <v>7168</v>
      </c>
      <c r="C804" t="s">
        <v>7169</v>
      </c>
      <c r="D804" t="s">
        <v>1722</v>
      </c>
      <c r="E804" s="15" t="s">
        <v>7170</v>
      </c>
      <c r="F804" t="s">
        <v>2129</v>
      </c>
      <c r="G804" t="s">
        <v>1849</v>
      </c>
      <c r="H804" t="s">
        <v>1819</v>
      </c>
      <c r="I804" t="s">
        <v>3126</v>
      </c>
      <c r="J804">
        <v>0</v>
      </c>
      <c r="K804"/>
      <c r="L804" t="s">
        <v>7171</v>
      </c>
      <c r="M804" t="s">
        <v>7172</v>
      </c>
    </row>
    <row r="805" spans="1:13" x14ac:dyDescent="0.25">
      <c r="A805">
        <v>2851</v>
      </c>
      <c r="B805" t="s">
        <v>794</v>
      </c>
      <c r="C805" t="s">
        <v>31</v>
      </c>
      <c r="D805" t="s">
        <v>1722</v>
      </c>
      <c r="E805" s="15" t="s">
        <v>7173</v>
      </c>
      <c r="F805" t="s">
        <v>2264</v>
      </c>
      <c r="G805" t="s">
        <v>1754</v>
      </c>
      <c r="H805" t="s">
        <v>1753</v>
      </c>
      <c r="I805" t="s">
        <v>3116</v>
      </c>
      <c r="J805">
        <v>0</v>
      </c>
      <c r="K805"/>
      <c r="L805" t="s">
        <v>3122</v>
      </c>
      <c r="M805" t="s">
        <v>3118</v>
      </c>
    </row>
    <row r="806" spans="1:13" x14ac:dyDescent="0.25">
      <c r="A806">
        <v>48364</v>
      </c>
      <c r="B806" t="s">
        <v>7174</v>
      </c>
      <c r="C806" t="s">
        <v>78</v>
      </c>
      <c r="D806" t="s">
        <v>1722</v>
      </c>
      <c r="E806" s="15" t="s">
        <v>7175</v>
      </c>
      <c r="F806" t="s">
        <v>1771</v>
      </c>
      <c r="G806" t="s">
        <v>1721</v>
      </c>
      <c r="H806" t="s">
        <v>1720</v>
      </c>
      <c r="I806" t="s">
        <v>3116</v>
      </c>
      <c r="J806">
        <v>0</v>
      </c>
      <c r="K806"/>
      <c r="L806" t="s">
        <v>3182</v>
      </c>
      <c r="M806" t="s">
        <v>3118</v>
      </c>
    </row>
    <row r="807" spans="1:13" x14ac:dyDescent="0.25">
      <c r="A807">
        <v>848590</v>
      </c>
      <c r="B807" t="s">
        <v>7176</v>
      </c>
      <c r="C807" t="s">
        <v>27</v>
      </c>
      <c r="D807" t="s">
        <v>1722</v>
      </c>
      <c r="E807" s="15" t="s">
        <v>7177</v>
      </c>
      <c r="F807" t="s">
        <v>1737</v>
      </c>
      <c r="G807" t="s">
        <v>1721</v>
      </c>
      <c r="H807" t="s">
        <v>1720</v>
      </c>
      <c r="I807" t="s">
        <v>3116</v>
      </c>
      <c r="J807">
        <v>0</v>
      </c>
      <c r="K807"/>
      <c r="L807" t="s">
        <v>7178</v>
      </c>
      <c r="M807" t="s">
        <v>3118</v>
      </c>
    </row>
    <row r="808" spans="1:13" x14ac:dyDescent="0.25">
      <c r="A808">
        <v>837699</v>
      </c>
      <c r="B808" t="s">
        <v>7179</v>
      </c>
      <c r="C808" t="s">
        <v>92</v>
      </c>
      <c r="D808" t="s">
        <v>1722</v>
      </c>
      <c r="E808" s="15" t="s">
        <v>7180</v>
      </c>
      <c r="F808" t="s">
        <v>1979</v>
      </c>
      <c r="G808" t="s">
        <v>1721</v>
      </c>
      <c r="H808" t="s">
        <v>1720</v>
      </c>
      <c r="I808" t="s">
        <v>3116</v>
      </c>
      <c r="J808">
        <v>0</v>
      </c>
      <c r="K808"/>
      <c r="L808"/>
      <c r="M808" t="s">
        <v>3118</v>
      </c>
    </row>
    <row r="809" spans="1:13" x14ac:dyDescent="0.25">
      <c r="A809">
        <v>2797</v>
      </c>
      <c r="B809" t="s">
        <v>616</v>
      </c>
      <c r="C809" t="s">
        <v>165</v>
      </c>
      <c r="D809" t="s">
        <v>1722</v>
      </c>
      <c r="E809" s="15" t="s">
        <v>7181</v>
      </c>
      <c r="F809" t="s">
        <v>2129</v>
      </c>
      <c r="G809" t="s">
        <v>1849</v>
      </c>
      <c r="H809" t="s">
        <v>1819</v>
      </c>
      <c r="I809" t="s">
        <v>3126</v>
      </c>
      <c r="J809">
        <v>0</v>
      </c>
      <c r="K809"/>
      <c r="L809" t="s">
        <v>3117</v>
      </c>
      <c r="M809" t="s">
        <v>3118</v>
      </c>
    </row>
    <row r="810" spans="1:13" x14ac:dyDescent="0.25">
      <c r="A810">
        <v>832187</v>
      </c>
      <c r="B810" t="s">
        <v>795</v>
      </c>
      <c r="C810" t="s">
        <v>39</v>
      </c>
      <c r="D810" t="s">
        <v>1722</v>
      </c>
      <c r="E810" s="15" t="s">
        <v>7182</v>
      </c>
      <c r="F810" t="s">
        <v>1860</v>
      </c>
      <c r="G810" t="s">
        <v>1816</v>
      </c>
      <c r="H810" t="s">
        <v>1725</v>
      </c>
      <c r="I810" t="s">
        <v>5644</v>
      </c>
      <c r="J810">
        <v>0</v>
      </c>
      <c r="K810"/>
      <c r="L810" t="s">
        <v>7183</v>
      </c>
      <c r="M810" t="s">
        <v>3118</v>
      </c>
    </row>
    <row r="811" spans="1:13" x14ac:dyDescent="0.25">
      <c r="A811">
        <v>56546</v>
      </c>
      <c r="B811" t="s">
        <v>7184</v>
      </c>
      <c r="C811" t="s">
        <v>213</v>
      </c>
      <c r="D811" t="s">
        <v>1722</v>
      </c>
      <c r="E811" s="15" t="s">
        <v>7185</v>
      </c>
      <c r="F811" t="s">
        <v>1832</v>
      </c>
      <c r="G811" t="s">
        <v>1834</v>
      </c>
      <c r="H811" t="s">
        <v>1833</v>
      </c>
      <c r="I811" t="s">
        <v>3116</v>
      </c>
      <c r="J811">
        <v>0</v>
      </c>
      <c r="K811"/>
      <c r="L811" t="s">
        <v>7186</v>
      </c>
      <c r="M811" t="s">
        <v>7187</v>
      </c>
    </row>
    <row r="812" spans="1:13" x14ac:dyDescent="0.25">
      <c r="A812">
        <v>2880</v>
      </c>
      <c r="B812" t="s">
        <v>617</v>
      </c>
      <c r="C812" t="s">
        <v>39</v>
      </c>
      <c r="D812" t="s">
        <v>1722</v>
      </c>
      <c r="E812" s="15" t="s">
        <v>7188</v>
      </c>
      <c r="F812" t="s">
        <v>1986</v>
      </c>
      <c r="G812" t="s">
        <v>1987</v>
      </c>
      <c r="H812" t="s">
        <v>1822</v>
      </c>
      <c r="I812" t="s">
        <v>3116</v>
      </c>
      <c r="J812">
        <v>0</v>
      </c>
      <c r="K812"/>
      <c r="L812" t="s">
        <v>7189</v>
      </c>
      <c r="M812" t="s">
        <v>3118</v>
      </c>
    </row>
    <row r="813" spans="1:13" x14ac:dyDescent="0.25">
      <c r="A813">
        <v>58864</v>
      </c>
      <c r="B813" t="s">
        <v>2743</v>
      </c>
      <c r="C813" t="s">
        <v>208</v>
      </c>
      <c r="D813" t="s">
        <v>1722</v>
      </c>
      <c r="E813" s="15" t="s">
        <v>7190</v>
      </c>
      <c r="F813" t="s">
        <v>1986</v>
      </c>
      <c r="G813" t="s">
        <v>1987</v>
      </c>
      <c r="H813" t="s">
        <v>1822</v>
      </c>
      <c r="I813" t="s">
        <v>3116</v>
      </c>
      <c r="J813">
        <v>0</v>
      </c>
      <c r="K813"/>
      <c r="L813" t="s">
        <v>5879</v>
      </c>
      <c r="M813" t="s">
        <v>3118</v>
      </c>
    </row>
    <row r="814" spans="1:13" x14ac:dyDescent="0.25">
      <c r="A814">
        <v>838471</v>
      </c>
      <c r="B814" t="s">
        <v>7191</v>
      </c>
      <c r="C814" t="s">
        <v>36</v>
      </c>
      <c r="D814" t="s">
        <v>1722</v>
      </c>
      <c r="E814" s="15" t="s">
        <v>7192</v>
      </c>
      <c r="F814" t="s">
        <v>1742</v>
      </c>
      <c r="G814" t="s">
        <v>1743</v>
      </c>
      <c r="H814" t="s">
        <v>1720</v>
      </c>
      <c r="I814" t="s">
        <v>3351</v>
      </c>
      <c r="J814">
        <v>0</v>
      </c>
      <c r="K814"/>
      <c r="L814" t="s">
        <v>7193</v>
      </c>
      <c r="M814" t="s">
        <v>7194</v>
      </c>
    </row>
    <row r="815" spans="1:13" x14ac:dyDescent="0.25">
      <c r="A815">
        <v>828513</v>
      </c>
      <c r="B815" t="s">
        <v>3583</v>
      </c>
      <c r="C815" t="s">
        <v>43</v>
      </c>
      <c r="D815" t="s">
        <v>1722</v>
      </c>
      <c r="E815" s="15" t="s">
        <v>7195</v>
      </c>
      <c r="F815" t="s">
        <v>1775</v>
      </c>
      <c r="G815" t="s">
        <v>1743</v>
      </c>
      <c r="H815" t="s">
        <v>1720</v>
      </c>
      <c r="I815" t="s">
        <v>3351</v>
      </c>
      <c r="J815">
        <v>0</v>
      </c>
      <c r="K815"/>
      <c r="L815" t="s">
        <v>3157</v>
      </c>
      <c r="M815" t="s">
        <v>3118</v>
      </c>
    </row>
    <row r="816" spans="1:13" x14ac:dyDescent="0.25">
      <c r="A816">
        <v>38154</v>
      </c>
      <c r="B816" t="s">
        <v>796</v>
      </c>
      <c r="C816" t="s">
        <v>213</v>
      </c>
      <c r="D816" t="s">
        <v>1722</v>
      </c>
      <c r="E816" s="15" t="s">
        <v>7196</v>
      </c>
      <c r="F816" t="s">
        <v>1789</v>
      </c>
      <c r="G816" t="s">
        <v>1790</v>
      </c>
      <c r="H816" t="s">
        <v>1720</v>
      </c>
      <c r="I816" t="s">
        <v>3116</v>
      </c>
      <c r="J816">
        <v>0</v>
      </c>
      <c r="K816"/>
      <c r="L816" t="s">
        <v>3419</v>
      </c>
      <c r="M816" t="s">
        <v>3118</v>
      </c>
    </row>
    <row r="817" spans="1:13" x14ac:dyDescent="0.25">
      <c r="A817">
        <v>40766</v>
      </c>
      <c r="B817" t="s">
        <v>7197</v>
      </c>
      <c r="C817" t="s">
        <v>3747</v>
      </c>
      <c r="D817" t="s">
        <v>1722</v>
      </c>
      <c r="E817" s="15" t="s">
        <v>7198</v>
      </c>
      <c r="F817" t="s">
        <v>1742</v>
      </c>
      <c r="G817" t="s">
        <v>1743</v>
      </c>
      <c r="H817" t="s">
        <v>1720</v>
      </c>
      <c r="I817" t="s">
        <v>3351</v>
      </c>
      <c r="J817">
        <v>0</v>
      </c>
      <c r="K817"/>
      <c r="L817" t="s">
        <v>3434</v>
      </c>
      <c r="M817" t="s">
        <v>3118</v>
      </c>
    </row>
    <row r="818" spans="1:13" x14ac:dyDescent="0.25">
      <c r="A818">
        <v>842830</v>
      </c>
      <c r="B818" t="s">
        <v>7199</v>
      </c>
      <c r="C818" t="s">
        <v>107</v>
      </c>
      <c r="D818" t="s">
        <v>1722</v>
      </c>
      <c r="E818" s="15" t="s">
        <v>7200</v>
      </c>
      <c r="F818" t="s">
        <v>2019</v>
      </c>
      <c r="G818" t="s">
        <v>1849</v>
      </c>
      <c r="H818" t="s">
        <v>1819</v>
      </c>
      <c r="I818" t="s">
        <v>3126</v>
      </c>
      <c r="J818">
        <v>0</v>
      </c>
      <c r="K818"/>
      <c r="L818" t="s">
        <v>5908</v>
      </c>
      <c r="M818" t="s">
        <v>3118</v>
      </c>
    </row>
    <row r="819" spans="1:13" x14ac:dyDescent="0.25">
      <c r="A819">
        <v>829451</v>
      </c>
      <c r="B819" t="s">
        <v>2864</v>
      </c>
      <c r="C819" t="s">
        <v>27</v>
      </c>
      <c r="D819" t="s">
        <v>1722</v>
      </c>
      <c r="E819" s="15" t="s">
        <v>7201</v>
      </c>
      <c r="F819" t="s">
        <v>1728</v>
      </c>
      <c r="G819" t="s">
        <v>1729</v>
      </c>
      <c r="H819" t="s">
        <v>1720</v>
      </c>
      <c r="I819" t="s">
        <v>3116</v>
      </c>
      <c r="J819">
        <v>0</v>
      </c>
      <c r="K819"/>
      <c r="L819" t="s">
        <v>3117</v>
      </c>
      <c r="M819" t="s">
        <v>3118</v>
      </c>
    </row>
    <row r="820" spans="1:13" x14ac:dyDescent="0.25">
      <c r="A820">
        <v>2902</v>
      </c>
      <c r="B820" t="s">
        <v>7202</v>
      </c>
      <c r="C820" t="s">
        <v>56</v>
      </c>
      <c r="D820" t="s">
        <v>1722</v>
      </c>
      <c r="E820" s="15" t="s">
        <v>7203</v>
      </c>
      <c r="F820" t="s">
        <v>1742</v>
      </c>
      <c r="G820" t="s">
        <v>1743</v>
      </c>
      <c r="H820" t="s">
        <v>1720</v>
      </c>
      <c r="I820" t="s">
        <v>3351</v>
      </c>
      <c r="J820">
        <v>0</v>
      </c>
      <c r="K820"/>
      <c r="L820" t="s">
        <v>7204</v>
      </c>
      <c r="M820" t="s">
        <v>7205</v>
      </c>
    </row>
    <row r="821" spans="1:13" x14ac:dyDescent="0.25">
      <c r="A821">
        <v>2840</v>
      </c>
      <c r="B821" t="s">
        <v>797</v>
      </c>
      <c r="C821" t="s">
        <v>27</v>
      </c>
      <c r="D821" t="s">
        <v>1722</v>
      </c>
      <c r="E821" s="15" t="s">
        <v>7206</v>
      </c>
      <c r="F821" t="s">
        <v>1988</v>
      </c>
      <c r="G821" t="s">
        <v>1770</v>
      </c>
      <c r="H821" t="s">
        <v>1764</v>
      </c>
      <c r="I821" t="s">
        <v>3116</v>
      </c>
      <c r="J821">
        <v>0</v>
      </c>
      <c r="K821"/>
      <c r="L821" t="s">
        <v>7207</v>
      </c>
      <c r="M821" t="s">
        <v>3118</v>
      </c>
    </row>
    <row r="822" spans="1:13" x14ac:dyDescent="0.25">
      <c r="A822">
        <v>854657</v>
      </c>
      <c r="B822" t="s">
        <v>7208</v>
      </c>
      <c r="C822" t="s">
        <v>84</v>
      </c>
      <c r="D822" t="s">
        <v>1722</v>
      </c>
      <c r="E822" s="15" t="s">
        <v>7209</v>
      </c>
      <c r="F822" t="s">
        <v>1807</v>
      </c>
      <c r="G822" t="s">
        <v>1762</v>
      </c>
      <c r="H822" t="s">
        <v>1782</v>
      </c>
      <c r="I822" t="s">
        <v>1762</v>
      </c>
      <c r="J822">
        <v>0</v>
      </c>
      <c r="K822"/>
      <c r="L822" t="s">
        <v>7210</v>
      </c>
      <c r="M822" t="s">
        <v>7211</v>
      </c>
    </row>
    <row r="823" spans="1:13" x14ac:dyDescent="0.25">
      <c r="A823">
        <v>2906</v>
      </c>
      <c r="B823" t="s">
        <v>2342</v>
      </c>
      <c r="C823" t="s">
        <v>39</v>
      </c>
      <c r="D823" t="s">
        <v>1722</v>
      </c>
      <c r="E823" s="15" t="s">
        <v>7212</v>
      </c>
      <c r="F823" t="s">
        <v>1986</v>
      </c>
      <c r="G823" t="s">
        <v>1987</v>
      </c>
      <c r="H823" t="s">
        <v>1822</v>
      </c>
      <c r="I823" t="s">
        <v>3116</v>
      </c>
      <c r="J823">
        <v>0</v>
      </c>
      <c r="K823"/>
      <c r="L823" t="s">
        <v>7213</v>
      </c>
      <c r="M823" t="s">
        <v>3118</v>
      </c>
    </row>
    <row r="824" spans="1:13" x14ac:dyDescent="0.25">
      <c r="A824">
        <v>2908</v>
      </c>
      <c r="B824" t="s">
        <v>2273</v>
      </c>
      <c r="C824" t="s">
        <v>59</v>
      </c>
      <c r="D824" t="s">
        <v>1722</v>
      </c>
      <c r="E824" s="15" t="s">
        <v>7214</v>
      </c>
      <c r="F824" t="s">
        <v>1737</v>
      </c>
      <c r="G824" t="s">
        <v>1721</v>
      </c>
      <c r="H824" t="s">
        <v>1720</v>
      </c>
      <c r="I824" t="s">
        <v>3116</v>
      </c>
      <c r="J824">
        <v>0</v>
      </c>
      <c r="K824"/>
      <c r="L824" t="s">
        <v>7215</v>
      </c>
      <c r="M824" t="s">
        <v>3118</v>
      </c>
    </row>
    <row r="825" spans="1:13" x14ac:dyDescent="0.25">
      <c r="A825">
        <v>2913</v>
      </c>
      <c r="B825" t="s">
        <v>798</v>
      </c>
      <c r="C825" t="s">
        <v>52</v>
      </c>
      <c r="D825" t="s">
        <v>1722</v>
      </c>
      <c r="E825" s="15" t="s">
        <v>7216</v>
      </c>
      <c r="F825" t="s">
        <v>1912</v>
      </c>
      <c r="G825" t="s">
        <v>1913</v>
      </c>
      <c r="H825" t="s">
        <v>1764</v>
      </c>
      <c r="I825" t="s">
        <v>5644</v>
      </c>
      <c r="J825">
        <v>0</v>
      </c>
      <c r="K825"/>
      <c r="L825" t="s">
        <v>7217</v>
      </c>
      <c r="M825" t="s">
        <v>3118</v>
      </c>
    </row>
    <row r="826" spans="1:13" x14ac:dyDescent="0.25">
      <c r="A826">
        <v>2914</v>
      </c>
      <c r="B826" t="s">
        <v>799</v>
      </c>
      <c r="C826" t="s">
        <v>27</v>
      </c>
      <c r="D826" t="s">
        <v>1722</v>
      </c>
      <c r="E826" s="15" t="s">
        <v>7218</v>
      </c>
      <c r="F826" t="s">
        <v>1802</v>
      </c>
      <c r="G826" t="s">
        <v>1803</v>
      </c>
      <c r="H826" t="s">
        <v>1725</v>
      </c>
      <c r="I826" t="s">
        <v>3116</v>
      </c>
      <c r="J826">
        <v>0</v>
      </c>
      <c r="K826"/>
      <c r="L826" t="s">
        <v>3117</v>
      </c>
      <c r="M826" t="s">
        <v>3118</v>
      </c>
    </row>
    <row r="827" spans="1:13" x14ac:dyDescent="0.25">
      <c r="A827">
        <v>61669</v>
      </c>
      <c r="B827" t="s">
        <v>1847</v>
      </c>
      <c r="C827" t="s">
        <v>59</v>
      </c>
      <c r="D827" t="s">
        <v>1722</v>
      </c>
      <c r="E827" s="15" t="s">
        <v>7219</v>
      </c>
      <c r="F827" t="s">
        <v>1738</v>
      </c>
      <c r="G827" t="s">
        <v>1739</v>
      </c>
      <c r="H827" t="s">
        <v>1720</v>
      </c>
      <c r="I827" t="s">
        <v>3232</v>
      </c>
      <c r="J827">
        <v>0</v>
      </c>
      <c r="K827"/>
      <c r="L827" t="s">
        <v>3216</v>
      </c>
      <c r="M827" t="s">
        <v>3118</v>
      </c>
    </row>
    <row r="828" spans="1:13" x14ac:dyDescent="0.25">
      <c r="A828">
        <v>2920</v>
      </c>
      <c r="B828" t="s">
        <v>1581</v>
      </c>
      <c r="C828" t="s">
        <v>78</v>
      </c>
      <c r="D828" t="s">
        <v>1722</v>
      </c>
      <c r="E828" s="15" t="s">
        <v>7220</v>
      </c>
      <c r="F828" t="s">
        <v>1817</v>
      </c>
      <c r="G828" t="s">
        <v>1816</v>
      </c>
      <c r="H828" t="s">
        <v>1725</v>
      </c>
      <c r="I828" t="s">
        <v>1816</v>
      </c>
      <c r="J828">
        <v>0</v>
      </c>
      <c r="K828"/>
      <c r="L828" t="s">
        <v>3120</v>
      </c>
      <c r="M828" t="s">
        <v>3118</v>
      </c>
    </row>
    <row r="829" spans="1:13" x14ac:dyDescent="0.25">
      <c r="A829">
        <v>2926</v>
      </c>
      <c r="B829" t="s">
        <v>3592</v>
      </c>
      <c r="C829" t="s">
        <v>380</v>
      </c>
      <c r="D829" t="s">
        <v>1722</v>
      </c>
      <c r="E829" s="15" t="s">
        <v>7221</v>
      </c>
      <c r="F829" t="s">
        <v>2002</v>
      </c>
      <c r="G829" t="s">
        <v>2003</v>
      </c>
      <c r="H829" t="s">
        <v>1756</v>
      </c>
      <c r="I829" t="s">
        <v>3129</v>
      </c>
      <c r="J829">
        <v>0</v>
      </c>
      <c r="K829"/>
      <c r="L829" t="s">
        <v>3117</v>
      </c>
      <c r="M829" t="s">
        <v>3118</v>
      </c>
    </row>
    <row r="830" spans="1:13" x14ac:dyDescent="0.25">
      <c r="A830">
        <v>2891</v>
      </c>
      <c r="B830" t="s">
        <v>7222</v>
      </c>
      <c r="C830" t="s">
        <v>92</v>
      </c>
      <c r="D830" t="s">
        <v>1722</v>
      </c>
      <c r="E830" s="15" t="s">
        <v>7223</v>
      </c>
      <c r="F830" t="s">
        <v>1817</v>
      </c>
      <c r="G830" t="s">
        <v>1816</v>
      </c>
      <c r="H830" t="s">
        <v>1725</v>
      </c>
      <c r="I830" t="s">
        <v>1816</v>
      </c>
      <c r="J830">
        <v>0</v>
      </c>
      <c r="K830"/>
      <c r="L830" t="s">
        <v>7224</v>
      </c>
      <c r="M830" t="s">
        <v>7225</v>
      </c>
    </row>
    <row r="831" spans="1:13" x14ac:dyDescent="0.25">
      <c r="A831">
        <v>847443</v>
      </c>
      <c r="B831" t="s">
        <v>7226</v>
      </c>
      <c r="C831" t="s">
        <v>1122</v>
      </c>
      <c r="D831" t="s">
        <v>1722</v>
      </c>
      <c r="E831" s="15" t="s">
        <v>7227</v>
      </c>
      <c r="F831" t="s">
        <v>2070</v>
      </c>
      <c r="G831" t="s">
        <v>2071</v>
      </c>
      <c r="H831" t="s">
        <v>1864</v>
      </c>
      <c r="I831" t="s">
        <v>3116</v>
      </c>
      <c r="J831">
        <v>0</v>
      </c>
      <c r="K831"/>
      <c r="L831" t="s">
        <v>3296</v>
      </c>
      <c r="M831" t="s">
        <v>3118</v>
      </c>
    </row>
    <row r="832" spans="1:13" x14ac:dyDescent="0.25">
      <c r="A832">
        <v>40594</v>
      </c>
      <c r="B832" t="s">
        <v>2611</v>
      </c>
      <c r="C832" t="s">
        <v>43</v>
      </c>
      <c r="D832" t="s">
        <v>1722</v>
      </c>
      <c r="E832" s="15" t="s">
        <v>7228</v>
      </c>
      <c r="F832" t="s">
        <v>1893</v>
      </c>
      <c r="G832" t="s">
        <v>1852</v>
      </c>
      <c r="H832" t="s">
        <v>1720</v>
      </c>
      <c r="I832" t="s">
        <v>3116</v>
      </c>
      <c r="J832">
        <v>0</v>
      </c>
      <c r="K832"/>
      <c r="L832" t="s">
        <v>3157</v>
      </c>
      <c r="M832" t="s">
        <v>3118</v>
      </c>
    </row>
    <row r="833" spans="1:13" x14ac:dyDescent="0.25">
      <c r="A833">
        <v>49671</v>
      </c>
      <c r="B833" t="s">
        <v>3593</v>
      </c>
      <c r="C833" t="s">
        <v>65</v>
      </c>
      <c r="D833" t="s">
        <v>1722</v>
      </c>
      <c r="E833" s="15" t="s">
        <v>7229</v>
      </c>
      <c r="F833" t="s">
        <v>1846</v>
      </c>
      <c r="G833" t="s">
        <v>1726</v>
      </c>
      <c r="H833" t="s">
        <v>1725</v>
      </c>
      <c r="I833" t="s">
        <v>3116</v>
      </c>
      <c r="J833">
        <v>0</v>
      </c>
      <c r="K833"/>
      <c r="L833" t="s">
        <v>3117</v>
      </c>
      <c r="M833" t="s">
        <v>3118</v>
      </c>
    </row>
    <row r="834" spans="1:13" x14ac:dyDescent="0.25">
      <c r="A834">
        <v>834824</v>
      </c>
      <c r="B834" t="s">
        <v>7230</v>
      </c>
      <c r="C834" t="s">
        <v>92</v>
      </c>
      <c r="D834" t="s">
        <v>1722</v>
      </c>
      <c r="E834" s="15" t="s">
        <v>7231</v>
      </c>
      <c r="F834" t="s">
        <v>1910</v>
      </c>
      <c r="G834" t="s">
        <v>1765</v>
      </c>
      <c r="H834" t="s">
        <v>1764</v>
      </c>
      <c r="I834" t="s">
        <v>3116</v>
      </c>
      <c r="J834">
        <v>0</v>
      </c>
      <c r="K834"/>
      <c r="L834"/>
      <c r="M834" t="s">
        <v>3118</v>
      </c>
    </row>
    <row r="835" spans="1:13" x14ac:dyDescent="0.25">
      <c r="A835">
        <v>2885</v>
      </c>
      <c r="B835" t="s">
        <v>800</v>
      </c>
      <c r="C835" t="s">
        <v>27</v>
      </c>
      <c r="D835" t="s">
        <v>1722</v>
      </c>
      <c r="E835" s="15" t="s">
        <v>7232</v>
      </c>
      <c r="F835" t="s">
        <v>1903</v>
      </c>
      <c r="G835" t="s">
        <v>1803</v>
      </c>
      <c r="H835" t="s">
        <v>1725</v>
      </c>
      <c r="I835" t="s">
        <v>3116</v>
      </c>
      <c r="J835">
        <v>0</v>
      </c>
      <c r="K835"/>
      <c r="L835" t="s">
        <v>5524</v>
      </c>
      <c r="M835" t="s">
        <v>3118</v>
      </c>
    </row>
    <row r="836" spans="1:13" x14ac:dyDescent="0.25">
      <c r="A836">
        <v>2946</v>
      </c>
      <c r="B836" t="s">
        <v>801</v>
      </c>
      <c r="C836" t="s">
        <v>763</v>
      </c>
      <c r="D836" t="s">
        <v>1722</v>
      </c>
      <c r="E836" s="15" t="s">
        <v>7233</v>
      </c>
      <c r="F836" t="s">
        <v>2010</v>
      </c>
      <c r="G836" t="s">
        <v>1823</v>
      </c>
      <c r="H836" t="s">
        <v>1822</v>
      </c>
      <c r="I836" t="s">
        <v>3116</v>
      </c>
      <c r="J836">
        <v>0</v>
      </c>
      <c r="K836"/>
      <c r="L836" t="s">
        <v>5524</v>
      </c>
      <c r="M836" t="s">
        <v>3118</v>
      </c>
    </row>
    <row r="837" spans="1:13" x14ac:dyDescent="0.25">
      <c r="A837">
        <v>2951</v>
      </c>
      <c r="B837" t="s">
        <v>3595</v>
      </c>
      <c r="C837" t="s">
        <v>56</v>
      </c>
      <c r="D837" t="s">
        <v>1722</v>
      </c>
      <c r="E837" s="15" t="s">
        <v>7234</v>
      </c>
      <c r="F837" t="s">
        <v>1789</v>
      </c>
      <c r="G837" t="s">
        <v>1790</v>
      </c>
      <c r="H837" t="s">
        <v>1720</v>
      </c>
      <c r="I837" t="s">
        <v>3116</v>
      </c>
      <c r="J837">
        <v>0</v>
      </c>
      <c r="K837"/>
      <c r="L837" t="s">
        <v>5524</v>
      </c>
      <c r="M837" t="s">
        <v>3118</v>
      </c>
    </row>
    <row r="838" spans="1:13" x14ac:dyDescent="0.25">
      <c r="A838">
        <v>854733</v>
      </c>
      <c r="B838" t="s">
        <v>7235</v>
      </c>
      <c r="C838" t="s">
        <v>78</v>
      </c>
      <c r="D838" t="s">
        <v>1722</v>
      </c>
      <c r="E838" s="15" t="s">
        <v>7236</v>
      </c>
      <c r="F838" t="s">
        <v>1771</v>
      </c>
      <c r="G838" t="s">
        <v>1721</v>
      </c>
      <c r="H838" t="s">
        <v>1720</v>
      </c>
      <c r="I838" t="s">
        <v>3116</v>
      </c>
      <c r="J838">
        <v>0</v>
      </c>
      <c r="K838"/>
      <c r="L838" t="s">
        <v>3122</v>
      </c>
      <c r="M838" t="s">
        <v>3118</v>
      </c>
    </row>
    <row r="839" spans="1:13" x14ac:dyDescent="0.25">
      <c r="A839">
        <v>859521</v>
      </c>
      <c r="B839" t="s">
        <v>7237</v>
      </c>
      <c r="C839" t="s">
        <v>21</v>
      </c>
      <c r="D839" t="s">
        <v>1722</v>
      </c>
      <c r="E839" s="15" t="s">
        <v>7238</v>
      </c>
      <c r="F839" t="s">
        <v>1732</v>
      </c>
      <c r="G839" t="s">
        <v>1731</v>
      </c>
      <c r="H839" t="s">
        <v>1720</v>
      </c>
      <c r="I839" t="s">
        <v>3116</v>
      </c>
      <c r="J839">
        <v>0</v>
      </c>
      <c r="K839"/>
      <c r="L839" t="s">
        <v>7239</v>
      </c>
      <c r="M839" t="s">
        <v>7240</v>
      </c>
    </row>
    <row r="840" spans="1:13" x14ac:dyDescent="0.25">
      <c r="A840">
        <v>829953</v>
      </c>
      <c r="B840" t="s">
        <v>2870</v>
      </c>
      <c r="C840" t="s">
        <v>84</v>
      </c>
      <c r="D840" t="s">
        <v>1722</v>
      </c>
      <c r="E840" s="15" t="s">
        <v>7241</v>
      </c>
      <c r="F840" t="s">
        <v>2011</v>
      </c>
      <c r="G840" t="s">
        <v>1975</v>
      </c>
      <c r="H840" t="s">
        <v>1782</v>
      </c>
      <c r="I840" t="s">
        <v>3116</v>
      </c>
      <c r="J840">
        <v>0</v>
      </c>
      <c r="K840"/>
      <c r="L840" t="s">
        <v>3182</v>
      </c>
      <c r="M840" t="s">
        <v>3118</v>
      </c>
    </row>
    <row r="841" spans="1:13" x14ac:dyDescent="0.25">
      <c r="A841">
        <v>845477</v>
      </c>
      <c r="B841" t="s">
        <v>7242</v>
      </c>
      <c r="C841" t="s">
        <v>21</v>
      </c>
      <c r="D841" t="s">
        <v>1722</v>
      </c>
      <c r="E841" s="15" t="s">
        <v>7243</v>
      </c>
      <c r="F841" t="s">
        <v>1775</v>
      </c>
      <c r="G841" t="s">
        <v>1743</v>
      </c>
      <c r="H841" t="s">
        <v>1720</v>
      </c>
      <c r="I841" t="s">
        <v>3351</v>
      </c>
      <c r="J841">
        <v>0</v>
      </c>
      <c r="K841"/>
      <c r="L841" t="s">
        <v>7244</v>
      </c>
      <c r="M841" t="s">
        <v>7245</v>
      </c>
    </row>
    <row r="842" spans="1:13" x14ac:dyDescent="0.25">
      <c r="A842">
        <v>50905</v>
      </c>
      <c r="B842" t="s">
        <v>145</v>
      </c>
      <c r="C842" t="s">
        <v>36</v>
      </c>
      <c r="D842" t="s">
        <v>1722</v>
      </c>
      <c r="E842" s="15" t="s">
        <v>7246</v>
      </c>
      <c r="F842" t="s">
        <v>1932</v>
      </c>
      <c r="G842" t="s">
        <v>1933</v>
      </c>
      <c r="H842" t="s">
        <v>1819</v>
      </c>
      <c r="I842" t="s">
        <v>3126</v>
      </c>
      <c r="J842">
        <v>0</v>
      </c>
      <c r="K842"/>
      <c r="L842" t="s">
        <v>7247</v>
      </c>
      <c r="M842" t="s">
        <v>7248</v>
      </c>
    </row>
    <row r="843" spans="1:13" x14ac:dyDescent="0.25">
      <c r="A843">
        <v>46858</v>
      </c>
      <c r="B843" t="s">
        <v>7249</v>
      </c>
      <c r="C843" t="s">
        <v>43</v>
      </c>
      <c r="D843" t="s">
        <v>1722</v>
      </c>
      <c r="E843" s="15" t="s">
        <v>7250</v>
      </c>
      <c r="F843" t="s">
        <v>2170</v>
      </c>
      <c r="G843" t="s">
        <v>1878</v>
      </c>
      <c r="H843" t="s">
        <v>1756</v>
      </c>
      <c r="I843" t="s">
        <v>3129</v>
      </c>
      <c r="J843">
        <v>0</v>
      </c>
      <c r="K843"/>
      <c r="L843" t="s">
        <v>7251</v>
      </c>
      <c r="M843" t="s">
        <v>7252</v>
      </c>
    </row>
    <row r="844" spans="1:13" x14ac:dyDescent="0.25">
      <c r="A844">
        <v>28949</v>
      </c>
      <c r="B844" t="s">
        <v>3596</v>
      </c>
      <c r="C844" t="s">
        <v>27</v>
      </c>
      <c r="D844" t="s">
        <v>1722</v>
      </c>
      <c r="E844" s="15" t="s">
        <v>7253</v>
      </c>
      <c r="F844" t="s">
        <v>1807</v>
      </c>
      <c r="G844" t="s">
        <v>1762</v>
      </c>
      <c r="H844" t="s">
        <v>1782</v>
      </c>
      <c r="I844" t="s">
        <v>1762</v>
      </c>
      <c r="J844">
        <v>0</v>
      </c>
      <c r="K844"/>
      <c r="L844" t="s">
        <v>7254</v>
      </c>
      <c r="M844" t="s">
        <v>7255</v>
      </c>
    </row>
    <row r="845" spans="1:13" x14ac:dyDescent="0.25">
      <c r="A845">
        <v>843490</v>
      </c>
      <c r="B845" t="s">
        <v>7256</v>
      </c>
      <c r="C845" t="s">
        <v>84</v>
      </c>
      <c r="D845" t="s">
        <v>1722</v>
      </c>
      <c r="E845" s="15" t="s">
        <v>7257</v>
      </c>
      <c r="F845" t="s">
        <v>5717</v>
      </c>
      <c r="G845" t="s">
        <v>1792</v>
      </c>
      <c r="H845" t="s">
        <v>1822</v>
      </c>
      <c r="I845" t="s">
        <v>3116</v>
      </c>
      <c r="J845">
        <v>0</v>
      </c>
      <c r="K845"/>
      <c r="L845" t="s">
        <v>3182</v>
      </c>
      <c r="M845" t="s">
        <v>3118</v>
      </c>
    </row>
    <row r="846" spans="1:13" x14ac:dyDescent="0.25">
      <c r="A846">
        <v>843983</v>
      </c>
      <c r="B846" t="s">
        <v>7258</v>
      </c>
      <c r="C846" t="s">
        <v>27</v>
      </c>
      <c r="D846" t="s">
        <v>1722</v>
      </c>
      <c r="E846" s="15" t="s">
        <v>7259</v>
      </c>
      <c r="F846" t="s">
        <v>1971</v>
      </c>
      <c r="G846" t="s">
        <v>1760</v>
      </c>
      <c r="H846" t="s">
        <v>1753</v>
      </c>
      <c r="I846" t="s">
        <v>3116</v>
      </c>
      <c r="J846">
        <v>0</v>
      </c>
      <c r="K846"/>
      <c r="L846"/>
      <c r="M846" t="s">
        <v>3118</v>
      </c>
    </row>
    <row r="847" spans="1:13" x14ac:dyDescent="0.25">
      <c r="A847">
        <v>2985</v>
      </c>
      <c r="B847" t="s">
        <v>146</v>
      </c>
      <c r="C847" t="s">
        <v>56</v>
      </c>
      <c r="D847" t="s">
        <v>1722</v>
      </c>
      <c r="E847" s="15" t="s">
        <v>7260</v>
      </c>
      <c r="F847" t="s">
        <v>1771</v>
      </c>
      <c r="G847" t="s">
        <v>1721</v>
      </c>
      <c r="H847" t="s">
        <v>1720</v>
      </c>
      <c r="I847" t="s">
        <v>3116</v>
      </c>
      <c r="J847">
        <v>0</v>
      </c>
      <c r="K847"/>
      <c r="L847" t="s">
        <v>7261</v>
      </c>
      <c r="M847" t="s">
        <v>7262</v>
      </c>
    </row>
    <row r="848" spans="1:13" x14ac:dyDescent="0.25">
      <c r="A848">
        <v>58619</v>
      </c>
      <c r="B848" t="s">
        <v>802</v>
      </c>
      <c r="C848" t="s">
        <v>36</v>
      </c>
      <c r="D848" t="s">
        <v>1722</v>
      </c>
      <c r="E848" s="15" t="s">
        <v>7263</v>
      </c>
      <c r="F848" t="s">
        <v>1882</v>
      </c>
      <c r="G848" t="s">
        <v>1765</v>
      </c>
      <c r="H848" t="s">
        <v>1764</v>
      </c>
      <c r="I848" t="s">
        <v>3116</v>
      </c>
      <c r="J848">
        <v>0</v>
      </c>
      <c r="K848"/>
      <c r="L848" t="s">
        <v>3120</v>
      </c>
      <c r="M848" t="s">
        <v>3118</v>
      </c>
    </row>
    <row r="849" spans="1:13" x14ac:dyDescent="0.25">
      <c r="A849">
        <v>859743</v>
      </c>
      <c r="B849" t="s">
        <v>7264</v>
      </c>
      <c r="C849" t="s">
        <v>59</v>
      </c>
      <c r="D849" t="s">
        <v>1722</v>
      </c>
      <c r="E849" s="15" t="s">
        <v>7265</v>
      </c>
      <c r="F849" t="s">
        <v>1737</v>
      </c>
      <c r="G849" t="s">
        <v>1721</v>
      </c>
      <c r="H849" t="s">
        <v>1720</v>
      </c>
      <c r="I849" t="s">
        <v>3116</v>
      </c>
      <c r="J849">
        <v>0</v>
      </c>
      <c r="K849"/>
      <c r="L849" t="s">
        <v>3216</v>
      </c>
      <c r="M849" t="s">
        <v>3118</v>
      </c>
    </row>
    <row r="850" spans="1:13" x14ac:dyDescent="0.25">
      <c r="A850">
        <v>861423</v>
      </c>
      <c r="B850" t="s">
        <v>7266</v>
      </c>
      <c r="C850" t="s">
        <v>755</v>
      </c>
      <c r="D850" t="s">
        <v>1722</v>
      </c>
      <c r="E850" s="15" t="s">
        <v>7267</v>
      </c>
      <c r="F850" t="s">
        <v>1877</v>
      </c>
      <c r="G850" t="s">
        <v>1878</v>
      </c>
      <c r="H850" t="s">
        <v>1756</v>
      </c>
      <c r="I850" t="s">
        <v>3116</v>
      </c>
      <c r="J850">
        <v>0</v>
      </c>
      <c r="K850"/>
      <c r="L850" t="s">
        <v>3117</v>
      </c>
      <c r="M850" t="s">
        <v>3118</v>
      </c>
    </row>
    <row r="851" spans="1:13" x14ac:dyDescent="0.25">
      <c r="A851">
        <v>31329</v>
      </c>
      <c r="B851" t="s">
        <v>7268</v>
      </c>
      <c r="C851" t="s">
        <v>92</v>
      </c>
      <c r="D851" t="s">
        <v>1722</v>
      </c>
      <c r="E851" s="15" t="s">
        <v>7269</v>
      </c>
      <c r="F851" t="s">
        <v>2031</v>
      </c>
      <c r="G851" t="s">
        <v>2032</v>
      </c>
      <c r="H851" t="s">
        <v>1782</v>
      </c>
      <c r="I851" t="s">
        <v>2031</v>
      </c>
      <c r="J851">
        <v>0</v>
      </c>
      <c r="K851"/>
      <c r="L851" t="s">
        <v>3194</v>
      </c>
      <c r="M851" t="s">
        <v>3118</v>
      </c>
    </row>
    <row r="852" spans="1:13" x14ac:dyDescent="0.25">
      <c r="A852">
        <v>37469</v>
      </c>
      <c r="B852" t="s">
        <v>3601</v>
      </c>
      <c r="C852" t="s">
        <v>107</v>
      </c>
      <c r="D852" t="s">
        <v>1722</v>
      </c>
      <c r="E852" s="15" t="s">
        <v>7270</v>
      </c>
      <c r="F852" t="s">
        <v>2031</v>
      </c>
      <c r="G852" t="s">
        <v>2032</v>
      </c>
      <c r="H852" t="s">
        <v>1782</v>
      </c>
      <c r="I852" t="s">
        <v>2031</v>
      </c>
      <c r="J852">
        <v>0</v>
      </c>
      <c r="K852"/>
      <c r="L852" t="s">
        <v>3149</v>
      </c>
      <c r="M852" t="s">
        <v>3118</v>
      </c>
    </row>
    <row r="853" spans="1:13" x14ac:dyDescent="0.25">
      <c r="A853">
        <v>2986</v>
      </c>
      <c r="B853" t="s">
        <v>3602</v>
      </c>
      <c r="C853" t="s">
        <v>213</v>
      </c>
      <c r="D853" t="s">
        <v>1722</v>
      </c>
      <c r="E853" s="15" t="s">
        <v>7271</v>
      </c>
      <c r="F853" t="s">
        <v>2031</v>
      </c>
      <c r="G853" t="s">
        <v>2032</v>
      </c>
      <c r="H853" t="s">
        <v>1782</v>
      </c>
      <c r="I853" t="s">
        <v>2031</v>
      </c>
      <c r="J853">
        <v>0</v>
      </c>
      <c r="K853"/>
      <c r="L853" t="s">
        <v>3603</v>
      </c>
      <c r="M853" t="s">
        <v>7272</v>
      </c>
    </row>
    <row r="854" spans="1:13" x14ac:dyDescent="0.25">
      <c r="A854">
        <v>58290</v>
      </c>
      <c r="B854" t="s">
        <v>7273</v>
      </c>
      <c r="C854" t="s">
        <v>27</v>
      </c>
      <c r="D854" t="s">
        <v>1722</v>
      </c>
      <c r="E854" s="15" t="s">
        <v>7274</v>
      </c>
      <c r="F854" t="s">
        <v>1817</v>
      </c>
      <c r="G854" t="s">
        <v>1816</v>
      </c>
      <c r="H854" t="s">
        <v>1725</v>
      </c>
      <c r="I854" t="s">
        <v>1816</v>
      </c>
      <c r="J854">
        <v>0</v>
      </c>
      <c r="K854"/>
      <c r="L854" t="s">
        <v>7275</v>
      </c>
      <c r="M854" t="s">
        <v>7276</v>
      </c>
    </row>
    <row r="855" spans="1:13" x14ac:dyDescent="0.25">
      <c r="A855">
        <v>843284</v>
      </c>
      <c r="B855" t="s">
        <v>7277</v>
      </c>
      <c r="C855" t="s">
        <v>78</v>
      </c>
      <c r="D855" t="s">
        <v>1722</v>
      </c>
      <c r="E855" s="15" t="s">
        <v>7278</v>
      </c>
      <c r="F855" t="s">
        <v>1787</v>
      </c>
      <c r="G855" t="s">
        <v>1721</v>
      </c>
      <c r="H855" t="s">
        <v>1720</v>
      </c>
      <c r="I855" t="s">
        <v>3116</v>
      </c>
      <c r="J855">
        <v>0</v>
      </c>
      <c r="K855"/>
      <c r="L855" t="s">
        <v>3630</v>
      </c>
      <c r="M855" t="s">
        <v>3118</v>
      </c>
    </row>
    <row r="856" spans="1:13" x14ac:dyDescent="0.25">
      <c r="A856">
        <v>3005</v>
      </c>
      <c r="B856" t="s">
        <v>3606</v>
      </c>
      <c r="C856" t="s">
        <v>56</v>
      </c>
      <c r="D856" t="s">
        <v>1722</v>
      </c>
      <c r="E856" s="15" t="s">
        <v>7279</v>
      </c>
      <c r="F856" t="s">
        <v>1943</v>
      </c>
      <c r="G856" t="s">
        <v>1944</v>
      </c>
      <c r="H856" t="s">
        <v>1782</v>
      </c>
      <c r="I856" t="s">
        <v>3142</v>
      </c>
      <c r="J856">
        <v>0</v>
      </c>
      <c r="K856"/>
      <c r="L856" t="s">
        <v>7280</v>
      </c>
      <c r="M856" t="s">
        <v>7281</v>
      </c>
    </row>
    <row r="857" spans="1:13" x14ac:dyDescent="0.25">
      <c r="A857">
        <v>3010</v>
      </c>
      <c r="B857" t="s">
        <v>2271</v>
      </c>
      <c r="C857" t="s">
        <v>43</v>
      </c>
      <c r="D857" t="s">
        <v>1722</v>
      </c>
      <c r="E857" s="15" t="s">
        <v>7282</v>
      </c>
      <c r="F857" t="s">
        <v>1826</v>
      </c>
      <c r="G857" t="s">
        <v>1828</v>
      </c>
      <c r="H857" t="s">
        <v>1827</v>
      </c>
      <c r="I857" t="s">
        <v>3131</v>
      </c>
      <c r="J857">
        <v>0</v>
      </c>
      <c r="K857"/>
      <c r="L857" t="s">
        <v>3607</v>
      </c>
      <c r="M857" t="s">
        <v>3118</v>
      </c>
    </row>
    <row r="858" spans="1:13" x14ac:dyDescent="0.25">
      <c r="A858">
        <v>3012</v>
      </c>
      <c r="B858" t="s">
        <v>3608</v>
      </c>
      <c r="C858" t="s">
        <v>43</v>
      </c>
      <c r="D858" t="s">
        <v>1722</v>
      </c>
      <c r="E858" s="15" t="s">
        <v>7283</v>
      </c>
      <c r="F858" t="s">
        <v>1829</v>
      </c>
      <c r="G858" t="s">
        <v>1814</v>
      </c>
      <c r="H858" t="s">
        <v>1764</v>
      </c>
      <c r="I858" t="s">
        <v>3131</v>
      </c>
      <c r="J858">
        <v>0</v>
      </c>
      <c r="K858"/>
      <c r="L858" t="s">
        <v>3157</v>
      </c>
      <c r="M858" t="s">
        <v>3118</v>
      </c>
    </row>
    <row r="859" spans="1:13" x14ac:dyDescent="0.25">
      <c r="A859">
        <v>860116</v>
      </c>
      <c r="B859" t="s">
        <v>7284</v>
      </c>
      <c r="C859" t="s">
        <v>84</v>
      </c>
      <c r="D859" t="s">
        <v>1722</v>
      </c>
      <c r="E859" s="15" t="s">
        <v>7285</v>
      </c>
      <c r="F859" t="s">
        <v>1732</v>
      </c>
      <c r="G859" t="s">
        <v>1731</v>
      </c>
      <c r="H859" t="s">
        <v>1720</v>
      </c>
      <c r="I859" t="s">
        <v>3116</v>
      </c>
      <c r="J859">
        <v>0</v>
      </c>
      <c r="K859"/>
      <c r="L859"/>
      <c r="M859" t="s">
        <v>3118</v>
      </c>
    </row>
    <row r="860" spans="1:13" x14ac:dyDescent="0.25">
      <c r="A860">
        <v>33259</v>
      </c>
      <c r="B860" t="s">
        <v>3609</v>
      </c>
      <c r="C860" t="s">
        <v>27</v>
      </c>
      <c r="D860" t="s">
        <v>1722</v>
      </c>
      <c r="E860" s="15" t="s">
        <v>7286</v>
      </c>
      <c r="F860" t="s">
        <v>1775</v>
      </c>
      <c r="G860" t="s">
        <v>1743</v>
      </c>
      <c r="H860" t="s">
        <v>1720</v>
      </c>
      <c r="I860" t="s">
        <v>3351</v>
      </c>
      <c r="J860">
        <v>0</v>
      </c>
      <c r="K860"/>
      <c r="L860" t="s">
        <v>3417</v>
      </c>
      <c r="M860" t="s">
        <v>3118</v>
      </c>
    </row>
    <row r="861" spans="1:13" x14ac:dyDescent="0.25">
      <c r="A861">
        <v>61671</v>
      </c>
      <c r="B861" t="s">
        <v>7287</v>
      </c>
      <c r="C861" t="s">
        <v>59</v>
      </c>
      <c r="D861" t="s">
        <v>1722</v>
      </c>
      <c r="E861" s="15" t="s">
        <v>7288</v>
      </c>
      <c r="F861" t="s">
        <v>1738</v>
      </c>
      <c r="G861" t="s">
        <v>1739</v>
      </c>
      <c r="H861" t="s">
        <v>1720</v>
      </c>
      <c r="I861" t="s">
        <v>3232</v>
      </c>
      <c r="J861">
        <v>0</v>
      </c>
      <c r="K861"/>
      <c r="L861" t="s">
        <v>3216</v>
      </c>
      <c r="M861" t="s">
        <v>3118</v>
      </c>
    </row>
    <row r="862" spans="1:13" x14ac:dyDescent="0.25">
      <c r="A862">
        <v>60941</v>
      </c>
      <c r="B862" t="s">
        <v>803</v>
      </c>
      <c r="C862" t="s">
        <v>43</v>
      </c>
      <c r="D862" t="s">
        <v>1722</v>
      </c>
      <c r="E862" s="15" t="s">
        <v>7289</v>
      </c>
      <c r="F862" t="s">
        <v>1846</v>
      </c>
      <c r="G862" t="s">
        <v>1726</v>
      </c>
      <c r="H862" t="s">
        <v>1725</v>
      </c>
      <c r="I862" t="s">
        <v>3116</v>
      </c>
      <c r="J862">
        <v>0</v>
      </c>
      <c r="K862"/>
      <c r="L862" t="s">
        <v>3610</v>
      </c>
      <c r="M862" t="s">
        <v>3118</v>
      </c>
    </row>
    <row r="863" spans="1:13" x14ac:dyDescent="0.25">
      <c r="A863">
        <v>847993</v>
      </c>
      <c r="B863" t="s">
        <v>3031</v>
      </c>
      <c r="C863" t="s">
        <v>27</v>
      </c>
      <c r="D863" t="s">
        <v>1722</v>
      </c>
      <c r="E863" s="15" t="s">
        <v>7290</v>
      </c>
      <c r="F863" t="s">
        <v>5719</v>
      </c>
      <c r="G863" t="s">
        <v>1834</v>
      </c>
      <c r="H863" t="s">
        <v>1833</v>
      </c>
      <c r="I863" t="s">
        <v>3116</v>
      </c>
      <c r="J863">
        <v>0</v>
      </c>
      <c r="K863"/>
      <c r="L863"/>
      <c r="M863" t="s">
        <v>3118</v>
      </c>
    </row>
    <row r="864" spans="1:13" x14ac:dyDescent="0.25">
      <c r="A864">
        <v>3042</v>
      </c>
      <c r="B864" t="s">
        <v>1582</v>
      </c>
      <c r="C864" t="s">
        <v>21</v>
      </c>
      <c r="D864" t="s">
        <v>1722</v>
      </c>
      <c r="E864" s="15" t="s">
        <v>7291</v>
      </c>
      <c r="F864" t="s">
        <v>1830</v>
      </c>
      <c r="G864" t="s">
        <v>1831</v>
      </c>
      <c r="H864" t="s">
        <v>1827</v>
      </c>
      <c r="I864" t="s">
        <v>3131</v>
      </c>
      <c r="J864">
        <v>0</v>
      </c>
      <c r="K864"/>
      <c r="L864" t="s">
        <v>7292</v>
      </c>
      <c r="M864" t="s">
        <v>3118</v>
      </c>
    </row>
    <row r="865" spans="1:13" x14ac:dyDescent="0.25">
      <c r="A865">
        <v>838421</v>
      </c>
      <c r="B865" t="s">
        <v>7293</v>
      </c>
      <c r="C865" t="s">
        <v>27</v>
      </c>
      <c r="D865" t="s">
        <v>1722</v>
      </c>
      <c r="E865" s="15" t="s">
        <v>7294</v>
      </c>
      <c r="F865" t="s">
        <v>1876</v>
      </c>
      <c r="G865" t="s">
        <v>1849</v>
      </c>
      <c r="H865" t="s">
        <v>1819</v>
      </c>
      <c r="I865" t="s">
        <v>3126</v>
      </c>
      <c r="J865">
        <v>0</v>
      </c>
      <c r="K865"/>
      <c r="L865" t="s">
        <v>7295</v>
      </c>
      <c r="M865" t="s">
        <v>3118</v>
      </c>
    </row>
    <row r="866" spans="1:13" x14ac:dyDescent="0.25">
      <c r="A866">
        <v>60780</v>
      </c>
      <c r="B866" t="s">
        <v>7296</v>
      </c>
      <c r="C866" t="s">
        <v>213</v>
      </c>
      <c r="D866" t="s">
        <v>1722</v>
      </c>
      <c r="E866" s="15" t="s">
        <v>7297</v>
      </c>
      <c r="F866" t="s">
        <v>1848</v>
      </c>
      <c r="G866" t="s">
        <v>1849</v>
      </c>
      <c r="H866" t="s">
        <v>1819</v>
      </c>
      <c r="I866" t="s">
        <v>3126</v>
      </c>
      <c r="J866">
        <v>0</v>
      </c>
      <c r="K866"/>
      <c r="L866" t="s">
        <v>7298</v>
      </c>
      <c r="M866" t="s">
        <v>3118</v>
      </c>
    </row>
    <row r="867" spans="1:13" x14ac:dyDescent="0.25">
      <c r="A867">
        <v>3062</v>
      </c>
      <c r="B867" t="s">
        <v>147</v>
      </c>
      <c r="C867" t="s">
        <v>148</v>
      </c>
      <c r="D867" t="s">
        <v>1722</v>
      </c>
      <c r="E867" s="15" t="s">
        <v>7299</v>
      </c>
      <c r="F867" t="s">
        <v>1818</v>
      </c>
      <c r="G867" t="s">
        <v>1820</v>
      </c>
      <c r="H867" t="s">
        <v>1819</v>
      </c>
      <c r="I867" t="s">
        <v>3340</v>
      </c>
      <c r="J867">
        <v>0</v>
      </c>
      <c r="K867"/>
      <c r="L867" t="s">
        <v>5532</v>
      </c>
      <c r="M867" t="s">
        <v>3118</v>
      </c>
    </row>
    <row r="868" spans="1:13" x14ac:dyDescent="0.25">
      <c r="A868">
        <v>70137</v>
      </c>
      <c r="B868" t="s">
        <v>7300</v>
      </c>
      <c r="C868" t="s">
        <v>3338</v>
      </c>
      <c r="D868" t="s">
        <v>1722</v>
      </c>
      <c r="E868" s="15" t="s">
        <v>7301</v>
      </c>
      <c r="F868" t="s">
        <v>7302</v>
      </c>
      <c r="G868" t="s">
        <v>4155</v>
      </c>
      <c r="H868" t="s">
        <v>1819</v>
      </c>
      <c r="I868" t="s">
        <v>3340</v>
      </c>
      <c r="J868">
        <v>0</v>
      </c>
      <c r="K868"/>
      <c r="L868" t="s">
        <v>7303</v>
      </c>
      <c r="M868" t="s">
        <v>1799</v>
      </c>
    </row>
    <row r="869" spans="1:13" x14ac:dyDescent="0.25">
      <c r="A869">
        <v>53604</v>
      </c>
      <c r="B869" t="s">
        <v>7304</v>
      </c>
      <c r="C869" t="s">
        <v>92</v>
      </c>
      <c r="D869" t="s">
        <v>1722</v>
      </c>
      <c r="E869" s="15" t="s">
        <v>7305</v>
      </c>
      <c r="F869" t="s">
        <v>6008</v>
      </c>
      <c r="G869" t="s">
        <v>1837</v>
      </c>
      <c r="H869" t="s">
        <v>1725</v>
      </c>
      <c r="I869" t="s">
        <v>3116</v>
      </c>
      <c r="J869">
        <v>0</v>
      </c>
      <c r="K869"/>
      <c r="L869" t="s">
        <v>3117</v>
      </c>
      <c r="M869" t="s">
        <v>3118</v>
      </c>
    </row>
    <row r="870" spans="1:13" x14ac:dyDescent="0.25">
      <c r="A870">
        <v>32827</v>
      </c>
      <c r="B870" t="s">
        <v>7306</v>
      </c>
      <c r="C870" t="s">
        <v>43</v>
      </c>
      <c r="D870" t="s">
        <v>1722</v>
      </c>
      <c r="E870" s="15" t="s">
        <v>7307</v>
      </c>
      <c r="F870" t="s">
        <v>1962</v>
      </c>
      <c r="G870" t="s">
        <v>1837</v>
      </c>
      <c r="H870" t="s">
        <v>1725</v>
      </c>
      <c r="I870" t="s">
        <v>3116</v>
      </c>
      <c r="J870">
        <v>0</v>
      </c>
      <c r="K870"/>
      <c r="L870" t="s">
        <v>7308</v>
      </c>
      <c r="M870" t="s">
        <v>7309</v>
      </c>
    </row>
    <row r="871" spans="1:13" x14ac:dyDescent="0.25">
      <c r="A871">
        <v>22175</v>
      </c>
      <c r="B871" t="s">
        <v>618</v>
      </c>
      <c r="C871" t="s">
        <v>31</v>
      </c>
      <c r="D871" t="s">
        <v>1722</v>
      </c>
      <c r="E871" s="15" t="s">
        <v>7310</v>
      </c>
      <c r="F871" t="s">
        <v>1724</v>
      </c>
      <c r="G871" t="s">
        <v>1726</v>
      </c>
      <c r="H871" t="s">
        <v>1725</v>
      </c>
      <c r="I871" t="s">
        <v>3116</v>
      </c>
      <c r="J871">
        <v>0</v>
      </c>
      <c r="K871"/>
      <c r="L871" t="s">
        <v>3245</v>
      </c>
      <c r="M871" t="s">
        <v>3118</v>
      </c>
    </row>
    <row r="872" spans="1:13" x14ac:dyDescent="0.25">
      <c r="A872">
        <v>3082</v>
      </c>
      <c r="B872" t="s">
        <v>7311</v>
      </c>
      <c r="C872" t="s">
        <v>376</v>
      </c>
      <c r="D872" t="s">
        <v>1722</v>
      </c>
      <c r="E872" s="15" t="s">
        <v>7312</v>
      </c>
      <c r="F872" t="s">
        <v>2124</v>
      </c>
      <c r="G872" t="s">
        <v>1831</v>
      </c>
      <c r="H872" t="s">
        <v>1827</v>
      </c>
      <c r="I872" t="s">
        <v>3131</v>
      </c>
      <c r="J872">
        <v>0</v>
      </c>
      <c r="K872"/>
      <c r="L872" t="s">
        <v>3132</v>
      </c>
      <c r="M872" t="s">
        <v>3118</v>
      </c>
    </row>
    <row r="873" spans="1:13" x14ac:dyDescent="0.25">
      <c r="A873">
        <v>3086</v>
      </c>
      <c r="B873" t="s">
        <v>2343</v>
      </c>
      <c r="C873" t="s">
        <v>21</v>
      </c>
      <c r="D873" t="s">
        <v>1722</v>
      </c>
      <c r="E873" s="15" t="s">
        <v>7313</v>
      </c>
      <c r="F873" t="s">
        <v>1873</v>
      </c>
      <c r="G873" t="s">
        <v>1874</v>
      </c>
      <c r="H873" t="s">
        <v>1725</v>
      </c>
      <c r="I873" t="s">
        <v>3116</v>
      </c>
      <c r="J873">
        <v>0</v>
      </c>
      <c r="K873"/>
      <c r="L873" t="s">
        <v>5532</v>
      </c>
      <c r="M873" t="s">
        <v>3118</v>
      </c>
    </row>
    <row r="874" spans="1:13" x14ac:dyDescent="0.25">
      <c r="A874">
        <v>22948</v>
      </c>
      <c r="B874" t="s">
        <v>7314</v>
      </c>
      <c r="C874" t="s">
        <v>39</v>
      </c>
      <c r="D874" t="s">
        <v>1722</v>
      </c>
      <c r="E874" s="15" t="s">
        <v>7315</v>
      </c>
      <c r="F874" t="s">
        <v>1941</v>
      </c>
      <c r="G874" t="s">
        <v>1867</v>
      </c>
      <c r="H874" t="s">
        <v>1725</v>
      </c>
      <c r="I874" t="s">
        <v>3116</v>
      </c>
      <c r="J874">
        <v>0</v>
      </c>
      <c r="K874"/>
      <c r="L874" t="s">
        <v>3117</v>
      </c>
      <c r="M874" t="s">
        <v>3118</v>
      </c>
    </row>
    <row r="875" spans="1:13" x14ac:dyDescent="0.25">
      <c r="A875">
        <v>3097</v>
      </c>
      <c r="B875" t="s">
        <v>2344</v>
      </c>
      <c r="C875" t="s">
        <v>56</v>
      </c>
      <c r="D875" t="s">
        <v>1722</v>
      </c>
      <c r="E875" s="15" t="s">
        <v>7316</v>
      </c>
      <c r="F875" t="s">
        <v>5641</v>
      </c>
      <c r="G875" t="s">
        <v>1825</v>
      </c>
      <c r="H875" t="s">
        <v>1725</v>
      </c>
      <c r="I875" t="s">
        <v>3116</v>
      </c>
      <c r="J875">
        <v>0</v>
      </c>
      <c r="K875"/>
      <c r="L875" t="s">
        <v>3120</v>
      </c>
      <c r="M875" t="s">
        <v>3118</v>
      </c>
    </row>
    <row r="876" spans="1:13" x14ac:dyDescent="0.25">
      <c r="A876">
        <v>61821</v>
      </c>
      <c r="B876" t="s">
        <v>3612</v>
      </c>
      <c r="C876" t="s">
        <v>27</v>
      </c>
      <c r="D876" t="s">
        <v>1722</v>
      </c>
      <c r="E876" s="15" t="s">
        <v>7317</v>
      </c>
      <c r="F876" t="s">
        <v>1962</v>
      </c>
      <c r="G876" t="s">
        <v>1837</v>
      </c>
      <c r="H876" t="s">
        <v>1725</v>
      </c>
      <c r="I876" t="s">
        <v>3116</v>
      </c>
      <c r="J876">
        <v>0</v>
      </c>
      <c r="K876"/>
      <c r="L876" t="s">
        <v>3117</v>
      </c>
      <c r="M876" t="s">
        <v>3118</v>
      </c>
    </row>
    <row r="877" spans="1:13" x14ac:dyDescent="0.25">
      <c r="A877">
        <v>45017</v>
      </c>
      <c r="B877" t="s">
        <v>2628</v>
      </c>
      <c r="C877" t="s">
        <v>78</v>
      </c>
      <c r="D877" t="s">
        <v>1722</v>
      </c>
      <c r="E877" s="15" t="s">
        <v>7318</v>
      </c>
      <c r="F877" t="s">
        <v>1815</v>
      </c>
      <c r="G877" t="s">
        <v>1816</v>
      </c>
      <c r="H877" t="s">
        <v>1725</v>
      </c>
      <c r="I877" t="s">
        <v>1816</v>
      </c>
      <c r="J877">
        <v>0</v>
      </c>
      <c r="K877"/>
      <c r="L877"/>
      <c r="M877" t="s">
        <v>3118</v>
      </c>
    </row>
    <row r="878" spans="1:13" x14ac:dyDescent="0.25">
      <c r="A878">
        <v>37851</v>
      </c>
      <c r="B878" t="s">
        <v>7319</v>
      </c>
      <c r="C878" t="s">
        <v>27</v>
      </c>
      <c r="D878" t="s">
        <v>1722</v>
      </c>
      <c r="E878" s="15" t="s">
        <v>7320</v>
      </c>
      <c r="F878" t="s">
        <v>1732</v>
      </c>
      <c r="G878" t="s">
        <v>1731</v>
      </c>
      <c r="H878" t="s">
        <v>1720</v>
      </c>
      <c r="I878" t="s">
        <v>3116</v>
      </c>
      <c r="J878">
        <v>0</v>
      </c>
      <c r="K878"/>
      <c r="L878" t="s">
        <v>7321</v>
      </c>
      <c r="M878" t="s">
        <v>7322</v>
      </c>
    </row>
    <row r="879" spans="1:13" x14ac:dyDescent="0.25">
      <c r="A879">
        <v>839165</v>
      </c>
      <c r="B879" t="s">
        <v>7323</v>
      </c>
      <c r="C879" t="s">
        <v>84</v>
      </c>
      <c r="D879" t="s">
        <v>1722</v>
      </c>
      <c r="E879" s="15" t="s">
        <v>7324</v>
      </c>
      <c r="F879" t="s">
        <v>7325</v>
      </c>
      <c r="G879" t="s">
        <v>1792</v>
      </c>
      <c r="H879" t="s">
        <v>1822</v>
      </c>
      <c r="I879" t="s">
        <v>3116</v>
      </c>
      <c r="J879">
        <v>0</v>
      </c>
      <c r="K879"/>
      <c r="L879" t="s">
        <v>3630</v>
      </c>
      <c r="M879" t="s">
        <v>3118</v>
      </c>
    </row>
    <row r="880" spans="1:13" x14ac:dyDescent="0.25">
      <c r="A880">
        <v>832020</v>
      </c>
      <c r="B880" t="s">
        <v>804</v>
      </c>
      <c r="C880" t="s">
        <v>39</v>
      </c>
      <c r="D880" t="s">
        <v>1722</v>
      </c>
      <c r="E880" s="15" t="s">
        <v>7326</v>
      </c>
      <c r="F880" t="s">
        <v>5719</v>
      </c>
      <c r="G880" t="s">
        <v>1834</v>
      </c>
      <c r="H880" t="s">
        <v>1833</v>
      </c>
      <c r="I880" t="s">
        <v>3116</v>
      </c>
      <c r="J880">
        <v>0</v>
      </c>
      <c r="K880"/>
      <c r="L880" t="s">
        <v>7327</v>
      </c>
      <c r="M880" t="s">
        <v>7328</v>
      </c>
    </row>
    <row r="881" spans="1:13" x14ac:dyDescent="0.25">
      <c r="A881">
        <v>850294</v>
      </c>
      <c r="B881" t="s">
        <v>805</v>
      </c>
      <c r="C881" t="s">
        <v>172</v>
      </c>
      <c r="D881" t="s">
        <v>1722</v>
      </c>
      <c r="E881" s="15" t="s">
        <v>7329</v>
      </c>
      <c r="F881" t="s">
        <v>5719</v>
      </c>
      <c r="G881" t="s">
        <v>1834</v>
      </c>
      <c r="H881" t="s">
        <v>1833</v>
      </c>
      <c r="I881" t="s">
        <v>3116</v>
      </c>
      <c r="J881">
        <v>0</v>
      </c>
      <c r="K881"/>
      <c r="L881" t="s">
        <v>3245</v>
      </c>
      <c r="M881" t="s">
        <v>3118</v>
      </c>
    </row>
    <row r="882" spans="1:13" x14ac:dyDescent="0.25">
      <c r="A882">
        <v>852380</v>
      </c>
      <c r="B882" t="s">
        <v>7330</v>
      </c>
      <c r="C882" t="s">
        <v>84</v>
      </c>
      <c r="D882" t="s">
        <v>1722</v>
      </c>
      <c r="E882" s="15" t="s">
        <v>7331</v>
      </c>
      <c r="F882" t="s">
        <v>1732</v>
      </c>
      <c r="G882" t="s">
        <v>1731</v>
      </c>
      <c r="H882" t="s">
        <v>1720</v>
      </c>
      <c r="I882" t="s">
        <v>3116</v>
      </c>
      <c r="J882">
        <v>0</v>
      </c>
      <c r="K882"/>
      <c r="L882" t="s">
        <v>7332</v>
      </c>
      <c r="M882" t="s">
        <v>7333</v>
      </c>
    </row>
    <row r="883" spans="1:13" x14ac:dyDescent="0.25">
      <c r="A883">
        <v>837690</v>
      </c>
      <c r="B883" t="s">
        <v>7334</v>
      </c>
      <c r="C883" t="s">
        <v>84</v>
      </c>
      <c r="D883" t="s">
        <v>1722</v>
      </c>
      <c r="E883" s="15" t="s">
        <v>7335</v>
      </c>
      <c r="F883" t="s">
        <v>1732</v>
      </c>
      <c r="G883" t="s">
        <v>1731</v>
      </c>
      <c r="H883" t="s">
        <v>1720</v>
      </c>
      <c r="I883" t="s">
        <v>3116</v>
      </c>
      <c r="J883">
        <v>0</v>
      </c>
      <c r="K883"/>
      <c r="L883" t="s">
        <v>3182</v>
      </c>
      <c r="M883" t="s">
        <v>3118</v>
      </c>
    </row>
    <row r="884" spans="1:13" x14ac:dyDescent="0.25">
      <c r="A884">
        <v>845100</v>
      </c>
      <c r="B884" t="s">
        <v>2999</v>
      </c>
      <c r="C884" t="s">
        <v>84</v>
      </c>
      <c r="D884" t="s">
        <v>1722</v>
      </c>
      <c r="E884" s="15" t="s">
        <v>7336</v>
      </c>
      <c r="F884" t="s">
        <v>1807</v>
      </c>
      <c r="G884" t="s">
        <v>1762</v>
      </c>
      <c r="H884" t="s">
        <v>1782</v>
      </c>
      <c r="I884" t="s">
        <v>1762</v>
      </c>
      <c r="J884">
        <v>0</v>
      </c>
      <c r="K884"/>
      <c r="L884" t="s">
        <v>4218</v>
      </c>
      <c r="M884" t="s">
        <v>3118</v>
      </c>
    </row>
    <row r="885" spans="1:13" x14ac:dyDescent="0.25">
      <c r="A885">
        <v>856045</v>
      </c>
      <c r="B885" t="s">
        <v>7337</v>
      </c>
      <c r="C885" t="s">
        <v>84</v>
      </c>
      <c r="D885" t="s">
        <v>1722</v>
      </c>
      <c r="E885" s="15" t="s">
        <v>7338</v>
      </c>
      <c r="F885" t="s">
        <v>1737</v>
      </c>
      <c r="G885" t="s">
        <v>1721</v>
      </c>
      <c r="H885" t="s">
        <v>1720</v>
      </c>
      <c r="I885" t="s">
        <v>3116</v>
      </c>
      <c r="J885">
        <v>0</v>
      </c>
      <c r="K885"/>
      <c r="L885" t="s">
        <v>7339</v>
      </c>
      <c r="M885" t="s">
        <v>7340</v>
      </c>
    </row>
    <row r="886" spans="1:13" x14ac:dyDescent="0.25">
      <c r="A886">
        <v>846847</v>
      </c>
      <c r="B886" t="s">
        <v>806</v>
      </c>
      <c r="C886" t="s">
        <v>84</v>
      </c>
      <c r="D886" t="s">
        <v>1722</v>
      </c>
      <c r="E886" s="15" t="s">
        <v>7341</v>
      </c>
      <c r="F886" t="s">
        <v>1832</v>
      </c>
      <c r="G886" t="s">
        <v>1834</v>
      </c>
      <c r="H886" t="s">
        <v>1833</v>
      </c>
      <c r="I886" t="s">
        <v>3116</v>
      </c>
      <c r="J886">
        <v>0</v>
      </c>
      <c r="K886"/>
      <c r="L886" t="s">
        <v>7342</v>
      </c>
      <c r="M886" t="s">
        <v>3118</v>
      </c>
    </row>
    <row r="887" spans="1:13" x14ac:dyDescent="0.25">
      <c r="A887">
        <v>846844</v>
      </c>
      <c r="B887" t="s">
        <v>7343</v>
      </c>
      <c r="C887" t="s">
        <v>84</v>
      </c>
      <c r="D887" t="s">
        <v>1722</v>
      </c>
      <c r="E887" s="15" t="s">
        <v>7344</v>
      </c>
      <c r="F887" t="s">
        <v>1832</v>
      </c>
      <c r="G887" t="s">
        <v>1834</v>
      </c>
      <c r="H887" t="s">
        <v>1833</v>
      </c>
      <c r="I887" t="s">
        <v>3116</v>
      </c>
      <c r="J887">
        <v>0</v>
      </c>
      <c r="K887"/>
      <c r="L887" t="s">
        <v>7345</v>
      </c>
      <c r="M887" t="s">
        <v>3118</v>
      </c>
    </row>
    <row r="888" spans="1:13" x14ac:dyDescent="0.25">
      <c r="A888">
        <v>828267</v>
      </c>
      <c r="B888" t="s">
        <v>7346</v>
      </c>
      <c r="C888" t="s">
        <v>84</v>
      </c>
      <c r="D888" t="s">
        <v>1722</v>
      </c>
      <c r="E888" s="15" t="s">
        <v>7347</v>
      </c>
      <c r="F888" t="s">
        <v>6149</v>
      </c>
      <c r="G888" t="s">
        <v>1790</v>
      </c>
      <c r="H888" t="s">
        <v>1720</v>
      </c>
      <c r="I888" t="s">
        <v>3116</v>
      </c>
      <c r="J888">
        <v>0</v>
      </c>
      <c r="K888"/>
      <c r="L888" t="s">
        <v>2341</v>
      </c>
      <c r="M888" t="s">
        <v>7348</v>
      </c>
    </row>
    <row r="889" spans="1:13" x14ac:dyDescent="0.25">
      <c r="A889">
        <v>73385</v>
      </c>
      <c r="B889" t="s">
        <v>3613</v>
      </c>
      <c r="C889" t="s">
        <v>84</v>
      </c>
      <c r="D889" t="s">
        <v>1722</v>
      </c>
      <c r="E889" s="15" t="s">
        <v>7349</v>
      </c>
      <c r="F889" t="s">
        <v>1851</v>
      </c>
      <c r="G889" t="s">
        <v>1852</v>
      </c>
      <c r="H889" t="s">
        <v>1720</v>
      </c>
      <c r="I889" t="s">
        <v>3116</v>
      </c>
      <c r="J889">
        <v>0</v>
      </c>
      <c r="K889"/>
      <c r="L889" t="s">
        <v>3182</v>
      </c>
      <c r="M889" t="s">
        <v>3118</v>
      </c>
    </row>
    <row r="890" spans="1:13" x14ac:dyDescent="0.25">
      <c r="A890">
        <v>846856</v>
      </c>
      <c r="B890" t="s">
        <v>7350</v>
      </c>
      <c r="C890" t="s">
        <v>84</v>
      </c>
      <c r="D890" t="s">
        <v>1722</v>
      </c>
      <c r="E890" s="15" t="s">
        <v>7351</v>
      </c>
      <c r="F890" t="s">
        <v>1832</v>
      </c>
      <c r="G890" t="s">
        <v>1834</v>
      </c>
      <c r="H890" t="s">
        <v>1833</v>
      </c>
      <c r="I890" t="s">
        <v>3116</v>
      </c>
      <c r="J890">
        <v>0</v>
      </c>
      <c r="K890"/>
      <c r="L890" t="s">
        <v>7352</v>
      </c>
      <c r="M890" t="s">
        <v>3118</v>
      </c>
    </row>
    <row r="891" spans="1:13" x14ac:dyDescent="0.25">
      <c r="A891">
        <v>838044</v>
      </c>
      <c r="B891" t="s">
        <v>7353</v>
      </c>
      <c r="C891" t="s">
        <v>84</v>
      </c>
      <c r="D891" t="s">
        <v>1722</v>
      </c>
      <c r="E891" s="15" t="s">
        <v>7354</v>
      </c>
      <c r="F891" t="s">
        <v>1749</v>
      </c>
      <c r="G891" t="s">
        <v>1746</v>
      </c>
      <c r="H891" t="s">
        <v>1720</v>
      </c>
      <c r="I891" t="s">
        <v>3116</v>
      </c>
      <c r="J891">
        <v>0</v>
      </c>
      <c r="K891"/>
      <c r="L891" t="s">
        <v>3182</v>
      </c>
      <c r="M891" t="s">
        <v>3118</v>
      </c>
    </row>
    <row r="892" spans="1:13" x14ac:dyDescent="0.25">
      <c r="A892">
        <v>837705</v>
      </c>
      <c r="B892" t="s">
        <v>7355</v>
      </c>
      <c r="C892" t="s">
        <v>84</v>
      </c>
      <c r="D892" t="s">
        <v>1722</v>
      </c>
      <c r="E892" s="15" t="s">
        <v>7356</v>
      </c>
      <c r="F892" t="s">
        <v>2293</v>
      </c>
      <c r="G892" t="s">
        <v>1852</v>
      </c>
      <c r="H892" t="s">
        <v>1720</v>
      </c>
      <c r="I892" t="s">
        <v>3116</v>
      </c>
      <c r="J892">
        <v>0</v>
      </c>
      <c r="K892"/>
      <c r="L892" t="s">
        <v>3182</v>
      </c>
      <c r="M892" t="s">
        <v>3118</v>
      </c>
    </row>
    <row r="893" spans="1:13" x14ac:dyDescent="0.25">
      <c r="A893">
        <v>828255</v>
      </c>
      <c r="B893" t="s">
        <v>7357</v>
      </c>
      <c r="C893" t="s">
        <v>84</v>
      </c>
      <c r="D893" t="s">
        <v>1722</v>
      </c>
      <c r="E893" s="15" t="s">
        <v>7358</v>
      </c>
      <c r="F893" t="s">
        <v>1728</v>
      </c>
      <c r="G893" t="s">
        <v>1729</v>
      </c>
      <c r="H893" t="s">
        <v>1720</v>
      </c>
      <c r="I893" t="s">
        <v>3116</v>
      </c>
      <c r="J893">
        <v>0</v>
      </c>
      <c r="K893"/>
      <c r="L893" t="s">
        <v>3182</v>
      </c>
      <c r="M893" t="s">
        <v>3118</v>
      </c>
    </row>
    <row r="894" spans="1:13" x14ac:dyDescent="0.25">
      <c r="A894">
        <v>846884</v>
      </c>
      <c r="B894" t="s">
        <v>7359</v>
      </c>
      <c r="C894" t="s">
        <v>84</v>
      </c>
      <c r="D894" t="s">
        <v>1722</v>
      </c>
      <c r="E894" s="15" t="s">
        <v>7360</v>
      </c>
      <c r="F894" t="s">
        <v>1832</v>
      </c>
      <c r="G894" t="s">
        <v>1834</v>
      </c>
      <c r="H894" t="s">
        <v>1833</v>
      </c>
      <c r="I894" t="s">
        <v>3116</v>
      </c>
      <c r="J894">
        <v>0</v>
      </c>
      <c r="K894"/>
      <c r="L894"/>
      <c r="M894" t="s">
        <v>3118</v>
      </c>
    </row>
    <row r="895" spans="1:13" x14ac:dyDescent="0.25">
      <c r="A895">
        <v>829185</v>
      </c>
      <c r="B895" t="s">
        <v>2862</v>
      </c>
      <c r="C895" t="s">
        <v>84</v>
      </c>
      <c r="D895" t="s">
        <v>1722</v>
      </c>
      <c r="E895" s="15" t="s">
        <v>7361</v>
      </c>
      <c r="F895" t="s">
        <v>1742</v>
      </c>
      <c r="G895" t="s">
        <v>1743</v>
      </c>
      <c r="H895" t="s">
        <v>1720</v>
      </c>
      <c r="I895" t="s">
        <v>3351</v>
      </c>
      <c r="J895">
        <v>0</v>
      </c>
      <c r="K895"/>
      <c r="L895" t="s">
        <v>7362</v>
      </c>
      <c r="M895" t="s">
        <v>3118</v>
      </c>
    </row>
    <row r="896" spans="1:13" x14ac:dyDescent="0.25">
      <c r="A896">
        <v>829095</v>
      </c>
      <c r="B896" t="s">
        <v>7363</v>
      </c>
      <c r="C896" t="s">
        <v>21</v>
      </c>
      <c r="D896" t="s">
        <v>1722</v>
      </c>
      <c r="E896" s="15" t="s">
        <v>7364</v>
      </c>
      <c r="F896" t="s">
        <v>1832</v>
      </c>
      <c r="G896" t="s">
        <v>1834</v>
      </c>
      <c r="H896" t="s">
        <v>1833</v>
      </c>
      <c r="I896" t="s">
        <v>3116</v>
      </c>
      <c r="J896">
        <v>0</v>
      </c>
      <c r="K896"/>
      <c r="L896" t="s">
        <v>3660</v>
      </c>
      <c r="M896" t="s">
        <v>3118</v>
      </c>
    </row>
    <row r="897" spans="1:13" x14ac:dyDescent="0.25">
      <c r="A897">
        <v>837092</v>
      </c>
      <c r="B897" t="s">
        <v>7365</v>
      </c>
      <c r="C897" t="s">
        <v>84</v>
      </c>
      <c r="D897" t="s">
        <v>1722</v>
      </c>
      <c r="E897" s="15" t="s">
        <v>7366</v>
      </c>
      <c r="F897" t="s">
        <v>5717</v>
      </c>
      <c r="G897" t="s">
        <v>1792</v>
      </c>
      <c r="H897" t="s">
        <v>1822</v>
      </c>
      <c r="I897" t="s">
        <v>3116</v>
      </c>
      <c r="J897">
        <v>0</v>
      </c>
      <c r="K897"/>
      <c r="L897" t="s">
        <v>5285</v>
      </c>
      <c r="M897" t="s">
        <v>3118</v>
      </c>
    </row>
    <row r="898" spans="1:13" x14ac:dyDescent="0.25">
      <c r="A898">
        <v>23504</v>
      </c>
      <c r="B898" t="s">
        <v>2532</v>
      </c>
      <c r="C898" t="s">
        <v>27</v>
      </c>
      <c r="D898" t="s">
        <v>1722</v>
      </c>
      <c r="E898" s="15" t="s">
        <v>7367</v>
      </c>
      <c r="F898" t="s">
        <v>5719</v>
      </c>
      <c r="G898" t="s">
        <v>1834</v>
      </c>
      <c r="H898" t="s">
        <v>1833</v>
      </c>
      <c r="I898" t="s">
        <v>3116</v>
      </c>
      <c r="J898">
        <v>0</v>
      </c>
      <c r="K898"/>
      <c r="L898" t="s">
        <v>7368</v>
      </c>
      <c r="M898" t="s">
        <v>3118</v>
      </c>
    </row>
    <row r="899" spans="1:13" x14ac:dyDescent="0.25">
      <c r="A899">
        <v>40228</v>
      </c>
      <c r="B899" t="s">
        <v>149</v>
      </c>
      <c r="C899" t="s">
        <v>27</v>
      </c>
      <c r="D899" t="s">
        <v>1722</v>
      </c>
      <c r="E899" s="15" t="s">
        <v>7369</v>
      </c>
      <c r="F899" t="s">
        <v>1802</v>
      </c>
      <c r="G899" t="s">
        <v>1803</v>
      </c>
      <c r="H899" t="s">
        <v>1725</v>
      </c>
      <c r="I899" t="s">
        <v>3116</v>
      </c>
      <c r="J899">
        <v>0</v>
      </c>
      <c r="K899"/>
      <c r="L899" t="s">
        <v>5602</v>
      </c>
      <c r="M899" t="s">
        <v>3118</v>
      </c>
    </row>
    <row r="900" spans="1:13" x14ac:dyDescent="0.25">
      <c r="A900">
        <v>3133</v>
      </c>
      <c r="B900" t="s">
        <v>150</v>
      </c>
      <c r="C900" t="s">
        <v>27</v>
      </c>
      <c r="D900" t="s">
        <v>1722</v>
      </c>
      <c r="E900" s="15" t="s">
        <v>7370</v>
      </c>
      <c r="F900" t="s">
        <v>1984</v>
      </c>
      <c r="G900" t="s">
        <v>1816</v>
      </c>
      <c r="H900" t="s">
        <v>1725</v>
      </c>
      <c r="I900" t="s">
        <v>1816</v>
      </c>
      <c r="J900">
        <v>0</v>
      </c>
      <c r="K900"/>
      <c r="L900" t="s">
        <v>3117</v>
      </c>
      <c r="M900" t="s">
        <v>3118</v>
      </c>
    </row>
    <row r="901" spans="1:13" x14ac:dyDescent="0.25">
      <c r="A901">
        <v>832709</v>
      </c>
      <c r="B901" t="s">
        <v>807</v>
      </c>
      <c r="C901" t="s">
        <v>441</v>
      </c>
      <c r="D901" t="s">
        <v>1722</v>
      </c>
      <c r="E901" s="15" t="s">
        <v>7371</v>
      </c>
      <c r="F901" t="s">
        <v>1887</v>
      </c>
      <c r="G901" t="s">
        <v>1849</v>
      </c>
      <c r="H901" t="s">
        <v>1819</v>
      </c>
      <c r="I901" t="s">
        <v>3126</v>
      </c>
      <c r="J901">
        <v>0</v>
      </c>
      <c r="K901"/>
      <c r="L901" t="s">
        <v>7372</v>
      </c>
      <c r="M901" t="s">
        <v>3118</v>
      </c>
    </row>
    <row r="902" spans="1:13" x14ac:dyDescent="0.25">
      <c r="A902">
        <v>40230</v>
      </c>
      <c r="B902" t="s">
        <v>7373</v>
      </c>
      <c r="C902" t="s">
        <v>27</v>
      </c>
      <c r="D902" t="s">
        <v>1722</v>
      </c>
      <c r="E902" s="15" t="s">
        <v>7374</v>
      </c>
      <c r="F902" t="s">
        <v>6198</v>
      </c>
      <c r="G902" t="s">
        <v>1785</v>
      </c>
      <c r="H902" t="s">
        <v>1725</v>
      </c>
      <c r="I902" t="s">
        <v>3116</v>
      </c>
      <c r="J902">
        <v>0</v>
      </c>
      <c r="K902"/>
      <c r="L902" t="s">
        <v>7375</v>
      </c>
      <c r="M902" t="s">
        <v>3118</v>
      </c>
    </row>
    <row r="903" spans="1:13" x14ac:dyDescent="0.25">
      <c r="A903">
        <v>30566</v>
      </c>
      <c r="B903" t="s">
        <v>7376</v>
      </c>
      <c r="C903" t="s">
        <v>27</v>
      </c>
      <c r="D903" t="s">
        <v>1722</v>
      </c>
      <c r="E903" s="15" t="s">
        <v>7377</v>
      </c>
      <c r="F903" t="s">
        <v>5719</v>
      </c>
      <c r="G903" t="s">
        <v>1834</v>
      </c>
      <c r="H903" t="s">
        <v>1833</v>
      </c>
      <c r="I903" t="s">
        <v>3116</v>
      </c>
      <c r="J903">
        <v>0</v>
      </c>
      <c r="K903"/>
      <c r="L903" t="s">
        <v>7378</v>
      </c>
      <c r="M903" t="s">
        <v>3118</v>
      </c>
    </row>
    <row r="904" spans="1:13" x14ac:dyDescent="0.25">
      <c r="A904">
        <v>41540</v>
      </c>
      <c r="B904" t="s">
        <v>808</v>
      </c>
      <c r="C904" t="s">
        <v>78</v>
      </c>
      <c r="D904" t="s">
        <v>1722</v>
      </c>
      <c r="E904" s="15" t="s">
        <v>7379</v>
      </c>
      <c r="F904" t="s">
        <v>1771</v>
      </c>
      <c r="G904" t="s">
        <v>1721</v>
      </c>
      <c r="H904" t="s">
        <v>1720</v>
      </c>
      <c r="I904" t="s">
        <v>3116</v>
      </c>
      <c r="J904">
        <v>0</v>
      </c>
      <c r="K904"/>
      <c r="L904" t="s">
        <v>3120</v>
      </c>
      <c r="M904" t="s">
        <v>3118</v>
      </c>
    </row>
    <row r="905" spans="1:13" x14ac:dyDescent="0.25">
      <c r="A905">
        <v>837234</v>
      </c>
      <c r="B905" t="s">
        <v>2906</v>
      </c>
      <c r="C905" t="s">
        <v>84</v>
      </c>
      <c r="D905" t="s">
        <v>1722</v>
      </c>
      <c r="E905" s="15" t="s">
        <v>7380</v>
      </c>
      <c r="F905" t="s">
        <v>1732</v>
      </c>
      <c r="G905" t="s">
        <v>1731</v>
      </c>
      <c r="H905" t="s">
        <v>1720</v>
      </c>
      <c r="I905" t="s">
        <v>3116</v>
      </c>
      <c r="J905">
        <v>0</v>
      </c>
      <c r="K905"/>
      <c r="L905" t="s">
        <v>3122</v>
      </c>
      <c r="M905" t="s">
        <v>3118</v>
      </c>
    </row>
    <row r="906" spans="1:13" x14ac:dyDescent="0.25">
      <c r="A906">
        <v>22666</v>
      </c>
      <c r="B906" t="s">
        <v>7381</v>
      </c>
      <c r="C906" t="s">
        <v>109</v>
      </c>
      <c r="D906" t="s">
        <v>1722</v>
      </c>
      <c r="E906" s="15" t="s">
        <v>7382</v>
      </c>
      <c r="F906" t="s">
        <v>1824</v>
      </c>
      <c r="G906" t="s">
        <v>1825</v>
      </c>
      <c r="H906" t="s">
        <v>1725</v>
      </c>
      <c r="I906" t="s">
        <v>3116</v>
      </c>
      <c r="J906">
        <v>0</v>
      </c>
      <c r="K906"/>
      <c r="L906" t="s">
        <v>7383</v>
      </c>
      <c r="M906" t="s">
        <v>7384</v>
      </c>
    </row>
    <row r="907" spans="1:13" x14ac:dyDescent="0.25">
      <c r="A907">
        <v>32917</v>
      </c>
      <c r="B907" t="s">
        <v>7385</v>
      </c>
      <c r="C907" t="s">
        <v>172</v>
      </c>
      <c r="D907" t="s">
        <v>1722</v>
      </c>
      <c r="E907" s="15" t="s">
        <v>7386</v>
      </c>
      <c r="F907" t="s">
        <v>1735</v>
      </c>
      <c r="G907" t="s">
        <v>1721</v>
      </c>
      <c r="H907" t="s">
        <v>1720</v>
      </c>
      <c r="I907" t="s">
        <v>3116</v>
      </c>
      <c r="J907">
        <v>0</v>
      </c>
      <c r="K907"/>
      <c r="L907" t="s">
        <v>3842</v>
      </c>
      <c r="M907" t="s">
        <v>3118</v>
      </c>
    </row>
    <row r="908" spans="1:13" x14ac:dyDescent="0.25">
      <c r="A908">
        <v>32916</v>
      </c>
      <c r="B908" t="s">
        <v>7387</v>
      </c>
      <c r="C908" t="s">
        <v>27</v>
      </c>
      <c r="D908" t="s">
        <v>1722</v>
      </c>
      <c r="E908" s="15" t="s">
        <v>7388</v>
      </c>
      <c r="F908" t="s">
        <v>1891</v>
      </c>
      <c r="G908" t="s">
        <v>1867</v>
      </c>
      <c r="H908" t="s">
        <v>1725</v>
      </c>
      <c r="I908" t="s">
        <v>3116</v>
      </c>
      <c r="J908">
        <v>0</v>
      </c>
      <c r="K908"/>
      <c r="L908" t="s">
        <v>7389</v>
      </c>
      <c r="M908" t="s">
        <v>7390</v>
      </c>
    </row>
    <row r="909" spans="1:13" x14ac:dyDescent="0.25">
      <c r="A909">
        <v>59899</v>
      </c>
      <c r="B909" t="s">
        <v>809</v>
      </c>
      <c r="C909" t="s">
        <v>27</v>
      </c>
      <c r="D909" t="s">
        <v>1722</v>
      </c>
      <c r="E909" s="15" t="s">
        <v>7391</v>
      </c>
      <c r="F909" t="s">
        <v>1761</v>
      </c>
      <c r="G909" t="s">
        <v>1762</v>
      </c>
      <c r="H909" t="s">
        <v>1782</v>
      </c>
      <c r="I909" t="s">
        <v>1762</v>
      </c>
      <c r="J909">
        <v>0</v>
      </c>
      <c r="K909"/>
      <c r="L909" t="s">
        <v>3117</v>
      </c>
      <c r="M909" t="s">
        <v>3118</v>
      </c>
    </row>
    <row r="910" spans="1:13" x14ac:dyDescent="0.25">
      <c r="A910">
        <v>863152</v>
      </c>
      <c r="B910" t="s">
        <v>7392</v>
      </c>
      <c r="C910" t="s">
        <v>172</v>
      </c>
      <c r="D910" t="s">
        <v>1722</v>
      </c>
      <c r="E910" s="15" t="s">
        <v>7393</v>
      </c>
      <c r="F910" t="s">
        <v>1771</v>
      </c>
      <c r="G910" t="s">
        <v>1721</v>
      </c>
      <c r="H910" t="s">
        <v>1720</v>
      </c>
      <c r="I910" t="s">
        <v>3116</v>
      </c>
      <c r="J910">
        <v>0</v>
      </c>
      <c r="K910"/>
      <c r="L910" t="s">
        <v>3660</v>
      </c>
      <c r="M910" t="s">
        <v>3118</v>
      </c>
    </row>
    <row r="911" spans="1:13" x14ac:dyDescent="0.25">
      <c r="A911">
        <v>837110</v>
      </c>
      <c r="B911" t="s">
        <v>7394</v>
      </c>
      <c r="C911" t="s">
        <v>84</v>
      </c>
      <c r="D911" t="s">
        <v>1722</v>
      </c>
      <c r="E911" s="15" t="s">
        <v>7395</v>
      </c>
      <c r="F911" t="s">
        <v>4444</v>
      </c>
      <c r="G911" t="s">
        <v>1790</v>
      </c>
      <c r="H911" t="s">
        <v>1720</v>
      </c>
      <c r="I911" t="s">
        <v>3116</v>
      </c>
      <c r="J911">
        <v>0</v>
      </c>
      <c r="K911"/>
      <c r="L911" t="s">
        <v>3182</v>
      </c>
      <c r="M911" t="s">
        <v>3118</v>
      </c>
    </row>
    <row r="912" spans="1:13" x14ac:dyDescent="0.25">
      <c r="A912">
        <v>72840</v>
      </c>
      <c r="B912" t="s">
        <v>2806</v>
      </c>
      <c r="C912" t="s">
        <v>78</v>
      </c>
      <c r="D912" t="s">
        <v>1722</v>
      </c>
      <c r="E912" s="15" t="s">
        <v>7396</v>
      </c>
      <c r="F912" t="s">
        <v>6149</v>
      </c>
      <c r="G912" t="s">
        <v>1790</v>
      </c>
      <c r="H912" t="s">
        <v>1720</v>
      </c>
      <c r="I912" t="s">
        <v>3116</v>
      </c>
      <c r="J912">
        <v>0</v>
      </c>
      <c r="K912"/>
      <c r="L912" t="s">
        <v>3624</v>
      </c>
      <c r="M912" t="s">
        <v>3118</v>
      </c>
    </row>
    <row r="913" spans="1:13" x14ac:dyDescent="0.25">
      <c r="A913">
        <v>22659</v>
      </c>
      <c r="B913" t="s">
        <v>3617</v>
      </c>
      <c r="C913" t="s">
        <v>78</v>
      </c>
      <c r="D913" t="s">
        <v>1722</v>
      </c>
      <c r="E913" s="15" t="s">
        <v>7397</v>
      </c>
      <c r="F913" t="s">
        <v>1737</v>
      </c>
      <c r="G913" t="s">
        <v>1721</v>
      </c>
      <c r="H913" t="s">
        <v>1720</v>
      </c>
      <c r="I913" t="s">
        <v>3116</v>
      </c>
      <c r="J913">
        <v>0</v>
      </c>
      <c r="K913"/>
      <c r="L913" t="s">
        <v>3122</v>
      </c>
      <c r="M913" t="s">
        <v>3118</v>
      </c>
    </row>
    <row r="914" spans="1:13" x14ac:dyDescent="0.25">
      <c r="A914">
        <v>828269</v>
      </c>
      <c r="B914" t="s">
        <v>2835</v>
      </c>
      <c r="C914" t="s">
        <v>78</v>
      </c>
      <c r="D914" t="s">
        <v>1722</v>
      </c>
      <c r="E914" s="15" t="s">
        <v>7398</v>
      </c>
      <c r="F914" t="s">
        <v>1851</v>
      </c>
      <c r="G914" t="s">
        <v>1852</v>
      </c>
      <c r="H914" t="s">
        <v>1720</v>
      </c>
      <c r="I914" t="s">
        <v>3116</v>
      </c>
      <c r="J914">
        <v>0</v>
      </c>
      <c r="K914"/>
      <c r="L914" t="s">
        <v>3630</v>
      </c>
      <c r="M914" t="s">
        <v>3118</v>
      </c>
    </row>
    <row r="915" spans="1:13" x14ac:dyDescent="0.25">
      <c r="A915">
        <v>837244</v>
      </c>
      <c r="B915" t="s">
        <v>2907</v>
      </c>
      <c r="C915" t="s">
        <v>84</v>
      </c>
      <c r="D915" t="s">
        <v>1722</v>
      </c>
      <c r="E915" s="15" t="s">
        <v>7399</v>
      </c>
      <c r="F915" t="s">
        <v>1728</v>
      </c>
      <c r="G915" t="s">
        <v>1729</v>
      </c>
      <c r="H915" t="s">
        <v>1720</v>
      </c>
      <c r="I915" t="s">
        <v>3116</v>
      </c>
      <c r="J915">
        <v>0</v>
      </c>
      <c r="K915"/>
      <c r="L915" t="s">
        <v>7400</v>
      </c>
      <c r="M915" t="s">
        <v>3118</v>
      </c>
    </row>
    <row r="916" spans="1:13" x14ac:dyDescent="0.25">
      <c r="A916">
        <v>839033</v>
      </c>
      <c r="B916" t="s">
        <v>2952</v>
      </c>
      <c r="C916" t="s">
        <v>380</v>
      </c>
      <c r="D916" t="s">
        <v>1722</v>
      </c>
      <c r="E916" s="15" t="s">
        <v>7401</v>
      </c>
      <c r="F916" t="s">
        <v>1771</v>
      </c>
      <c r="G916" t="s">
        <v>1721</v>
      </c>
      <c r="H916" t="s">
        <v>1720</v>
      </c>
      <c r="I916" t="s">
        <v>3116</v>
      </c>
      <c r="J916">
        <v>0</v>
      </c>
      <c r="K916"/>
      <c r="L916" t="s">
        <v>3182</v>
      </c>
      <c r="M916" t="s">
        <v>3118</v>
      </c>
    </row>
    <row r="917" spans="1:13" x14ac:dyDescent="0.25">
      <c r="A917">
        <v>850710</v>
      </c>
      <c r="B917" t="s">
        <v>7402</v>
      </c>
      <c r="C917" t="s">
        <v>78</v>
      </c>
      <c r="D917" t="s">
        <v>1722</v>
      </c>
      <c r="E917" s="15" t="s">
        <v>7403</v>
      </c>
      <c r="F917" t="s">
        <v>1732</v>
      </c>
      <c r="G917" t="s">
        <v>1731</v>
      </c>
      <c r="H917" t="s">
        <v>1720</v>
      </c>
      <c r="I917" t="s">
        <v>3116</v>
      </c>
      <c r="J917">
        <v>0</v>
      </c>
      <c r="K917"/>
      <c r="L917" t="s">
        <v>3630</v>
      </c>
      <c r="M917" t="s">
        <v>3118</v>
      </c>
    </row>
    <row r="918" spans="1:13" x14ac:dyDescent="0.25">
      <c r="A918">
        <v>21967</v>
      </c>
      <c r="B918" t="s">
        <v>2513</v>
      </c>
      <c r="C918" t="s">
        <v>78</v>
      </c>
      <c r="D918" t="s">
        <v>1722</v>
      </c>
      <c r="E918" s="15" t="s">
        <v>7404</v>
      </c>
      <c r="F918" t="s">
        <v>1737</v>
      </c>
      <c r="G918" t="s">
        <v>1721</v>
      </c>
      <c r="H918" t="s">
        <v>1720</v>
      </c>
      <c r="I918" t="s">
        <v>3116</v>
      </c>
      <c r="J918">
        <v>0</v>
      </c>
      <c r="K918"/>
      <c r="L918" t="s">
        <v>5921</v>
      </c>
      <c r="M918" t="s">
        <v>3118</v>
      </c>
    </row>
    <row r="919" spans="1:13" x14ac:dyDescent="0.25">
      <c r="A919">
        <v>3204</v>
      </c>
      <c r="B919" t="s">
        <v>151</v>
      </c>
      <c r="C919" t="s">
        <v>84</v>
      </c>
      <c r="D919" t="s">
        <v>1722</v>
      </c>
      <c r="E919" s="15" t="s">
        <v>7405</v>
      </c>
      <c r="F919" t="s">
        <v>1870</v>
      </c>
      <c r="G919" t="s">
        <v>1721</v>
      </c>
      <c r="H919" t="s">
        <v>1720</v>
      </c>
      <c r="I919" t="s">
        <v>3116</v>
      </c>
      <c r="J919">
        <v>0</v>
      </c>
      <c r="K919"/>
      <c r="L919" t="s">
        <v>5921</v>
      </c>
      <c r="M919" t="s">
        <v>3118</v>
      </c>
    </row>
    <row r="920" spans="1:13" x14ac:dyDescent="0.25">
      <c r="A920">
        <v>855815</v>
      </c>
      <c r="B920" t="s">
        <v>810</v>
      </c>
      <c r="C920" t="s">
        <v>21</v>
      </c>
      <c r="D920" t="s">
        <v>1722</v>
      </c>
      <c r="E920" s="15" t="s">
        <v>7406</v>
      </c>
      <c r="F920" t="s">
        <v>1759</v>
      </c>
      <c r="G920" t="s">
        <v>1760</v>
      </c>
      <c r="H920" t="s">
        <v>1753</v>
      </c>
      <c r="I920" t="s">
        <v>3116</v>
      </c>
      <c r="J920">
        <v>0</v>
      </c>
      <c r="K920"/>
      <c r="L920" t="s">
        <v>3117</v>
      </c>
      <c r="M920" t="s">
        <v>3118</v>
      </c>
    </row>
    <row r="921" spans="1:13" x14ac:dyDescent="0.25">
      <c r="A921">
        <v>862554</v>
      </c>
      <c r="B921" t="s">
        <v>3093</v>
      </c>
      <c r="C921" t="s">
        <v>78</v>
      </c>
      <c r="D921" t="s">
        <v>1722</v>
      </c>
      <c r="E921" s="15" t="s">
        <v>7407</v>
      </c>
      <c r="F921" t="s">
        <v>1728</v>
      </c>
      <c r="G921" t="s">
        <v>1729</v>
      </c>
      <c r="H921" t="s">
        <v>1720</v>
      </c>
      <c r="I921" t="s">
        <v>3116</v>
      </c>
      <c r="J921">
        <v>0</v>
      </c>
      <c r="K921"/>
      <c r="L921" t="s">
        <v>3122</v>
      </c>
      <c r="M921" t="s">
        <v>3118</v>
      </c>
    </row>
    <row r="922" spans="1:13" x14ac:dyDescent="0.25">
      <c r="A922">
        <v>842569</v>
      </c>
      <c r="B922" t="s">
        <v>7408</v>
      </c>
      <c r="C922" t="s">
        <v>43</v>
      </c>
      <c r="D922" t="s">
        <v>1722</v>
      </c>
      <c r="E922" s="15" t="s">
        <v>7409</v>
      </c>
      <c r="F922" t="s">
        <v>1732</v>
      </c>
      <c r="G922" t="s">
        <v>1731</v>
      </c>
      <c r="H922" t="s">
        <v>1720</v>
      </c>
      <c r="I922" t="s">
        <v>3116</v>
      </c>
      <c r="J922">
        <v>0</v>
      </c>
      <c r="K922"/>
      <c r="L922" t="s">
        <v>3157</v>
      </c>
      <c r="M922" t="s">
        <v>3118</v>
      </c>
    </row>
    <row r="923" spans="1:13" x14ac:dyDescent="0.25">
      <c r="A923">
        <v>3169</v>
      </c>
      <c r="B923" t="s">
        <v>3619</v>
      </c>
      <c r="C923" t="s">
        <v>84</v>
      </c>
      <c r="D923" t="s">
        <v>1722</v>
      </c>
      <c r="E923" s="15" t="s">
        <v>7410</v>
      </c>
      <c r="F923" t="s">
        <v>1815</v>
      </c>
      <c r="G923" t="s">
        <v>1816</v>
      </c>
      <c r="H923" t="s">
        <v>1725</v>
      </c>
      <c r="I923" t="s">
        <v>1816</v>
      </c>
      <c r="J923">
        <v>0</v>
      </c>
      <c r="K923"/>
      <c r="L923" t="s">
        <v>3620</v>
      </c>
      <c r="M923" t="s">
        <v>7411</v>
      </c>
    </row>
    <row r="924" spans="1:13" x14ac:dyDescent="0.25">
      <c r="A924">
        <v>3182</v>
      </c>
      <c r="B924" t="s">
        <v>3622</v>
      </c>
      <c r="C924" t="s">
        <v>84</v>
      </c>
      <c r="D924" t="s">
        <v>1722</v>
      </c>
      <c r="E924" s="15" t="s">
        <v>7412</v>
      </c>
      <c r="F924" t="s">
        <v>1815</v>
      </c>
      <c r="G924" t="s">
        <v>1816</v>
      </c>
      <c r="H924" t="s">
        <v>1725</v>
      </c>
      <c r="I924" t="s">
        <v>1816</v>
      </c>
      <c r="J924">
        <v>0</v>
      </c>
      <c r="K924"/>
      <c r="L924" t="s">
        <v>7413</v>
      </c>
      <c r="M924" t="s">
        <v>7414</v>
      </c>
    </row>
    <row r="925" spans="1:13" x14ac:dyDescent="0.25">
      <c r="A925">
        <v>3207</v>
      </c>
      <c r="B925" t="s">
        <v>152</v>
      </c>
      <c r="C925" t="s">
        <v>78</v>
      </c>
      <c r="D925" t="s">
        <v>1722</v>
      </c>
      <c r="E925" s="15" t="s">
        <v>7415</v>
      </c>
      <c r="F925" t="s">
        <v>1817</v>
      </c>
      <c r="G925" t="s">
        <v>1816</v>
      </c>
      <c r="H925" t="s">
        <v>1725</v>
      </c>
      <c r="I925" t="s">
        <v>1816</v>
      </c>
      <c r="J925">
        <v>0</v>
      </c>
      <c r="K925"/>
      <c r="L925" t="s">
        <v>3624</v>
      </c>
      <c r="M925" t="s">
        <v>3118</v>
      </c>
    </row>
    <row r="926" spans="1:13" x14ac:dyDescent="0.25">
      <c r="A926">
        <v>55153</v>
      </c>
      <c r="B926" t="s">
        <v>3625</v>
      </c>
      <c r="C926" t="s">
        <v>84</v>
      </c>
      <c r="D926" t="s">
        <v>1722</v>
      </c>
      <c r="E926" s="15" t="s">
        <v>7416</v>
      </c>
      <c r="F926" t="s">
        <v>2168</v>
      </c>
      <c r="G926" t="s">
        <v>1828</v>
      </c>
      <c r="H926" t="s">
        <v>1827</v>
      </c>
      <c r="I926" t="s">
        <v>3131</v>
      </c>
      <c r="J926">
        <v>0</v>
      </c>
      <c r="K926"/>
      <c r="L926" t="s">
        <v>7417</v>
      </c>
      <c r="M926" t="s">
        <v>7418</v>
      </c>
    </row>
    <row r="927" spans="1:13" x14ac:dyDescent="0.25">
      <c r="A927">
        <v>854216</v>
      </c>
      <c r="B927" t="s">
        <v>7419</v>
      </c>
      <c r="C927" t="s">
        <v>84</v>
      </c>
      <c r="D927" t="s">
        <v>1722</v>
      </c>
      <c r="E927" s="15" t="s">
        <v>7420</v>
      </c>
      <c r="F927" t="s">
        <v>5696</v>
      </c>
      <c r="G927" t="s">
        <v>1828</v>
      </c>
      <c r="H927" t="s">
        <v>1827</v>
      </c>
      <c r="I927" t="s">
        <v>3131</v>
      </c>
      <c r="J927">
        <v>0</v>
      </c>
      <c r="K927"/>
      <c r="L927" t="s">
        <v>3182</v>
      </c>
      <c r="M927" t="s">
        <v>3118</v>
      </c>
    </row>
    <row r="928" spans="1:13" x14ac:dyDescent="0.25">
      <c r="A928">
        <v>832248</v>
      </c>
      <c r="B928" t="s">
        <v>7421</v>
      </c>
      <c r="C928" t="s">
        <v>84</v>
      </c>
      <c r="D928" t="s">
        <v>1722</v>
      </c>
      <c r="E928" s="15" t="s">
        <v>7422</v>
      </c>
      <c r="F928" t="s">
        <v>1836</v>
      </c>
      <c r="G928" t="s">
        <v>1837</v>
      </c>
      <c r="H928" t="s">
        <v>1725</v>
      </c>
      <c r="I928" t="s">
        <v>3116</v>
      </c>
      <c r="J928">
        <v>0</v>
      </c>
      <c r="K928"/>
      <c r="L928" t="s">
        <v>7423</v>
      </c>
      <c r="M928" t="s">
        <v>7424</v>
      </c>
    </row>
    <row r="929" spans="1:13" x14ac:dyDescent="0.25">
      <c r="A929">
        <v>3227</v>
      </c>
      <c r="B929" t="s">
        <v>7425</v>
      </c>
      <c r="C929" t="s">
        <v>84</v>
      </c>
      <c r="D929" t="s">
        <v>1722</v>
      </c>
      <c r="E929" s="15" t="s">
        <v>7426</v>
      </c>
      <c r="F929" t="s">
        <v>1877</v>
      </c>
      <c r="G929" t="s">
        <v>1878</v>
      </c>
      <c r="H929" t="s">
        <v>1756</v>
      </c>
      <c r="I929" t="s">
        <v>3116</v>
      </c>
      <c r="J929">
        <v>0</v>
      </c>
      <c r="K929"/>
      <c r="L929" t="s">
        <v>7427</v>
      </c>
      <c r="M929"/>
    </row>
    <row r="930" spans="1:13" x14ac:dyDescent="0.25">
      <c r="A930">
        <v>3229</v>
      </c>
      <c r="B930" t="s">
        <v>2268</v>
      </c>
      <c r="C930" t="s">
        <v>84</v>
      </c>
      <c r="D930" t="s">
        <v>1722</v>
      </c>
      <c r="E930" s="15" t="s">
        <v>7428</v>
      </c>
      <c r="F930" t="s">
        <v>1784</v>
      </c>
      <c r="G930" t="s">
        <v>1785</v>
      </c>
      <c r="H930" t="s">
        <v>1725</v>
      </c>
      <c r="I930" t="s">
        <v>3116</v>
      </c>
      <c r="J930">
        <v>0</v>
      </c>
      <c r="K930"/>
      <c r="L930" t="s">
        <v>7429</v>
      </c>
      <c r="M930" t="s">
        <v>7430</v>
      </c>
    </row>
    <row r="931" spans="1:13" x14ac:dyDescent="0.25">
      <c r="A931">
        <v>31326</v>
      </c>
      <c r="B931" t="s">
        <v>2556</v>
      </c>
      <c r="C931" t="s">
        <v>78</v>
      </c>
      <c r="D931" t="s">
        <v>1722</v>
      </c>
      <c r="E931" s="15" t="s">
        <v>7431</v>
      </c>
      <c r="F931" t="s">
        <v>1807</v>
      </c>
      <c r="G931" t="s">
        <v>1762</v>
      </c>
      <c r="H931" t="s">
        <v>1782</v>
      </c>
      <c r="I931" t="s">
        <v>1762</v>
      </c>
      <c r="J931">
        <v>0</v>
      </c>
      <c r="K931"/>
      <c r="L931" t="s">
        <v>3122</v>
      </c>
      <c r="M931" t="s">
        <v>3118</v>
      </c>
    </row>
    <row r="932" spans="1:13" x14ac:dyDescent="0.25">
      <c r="A932">
        <v>62295</v>
      </c>
      <c r="B932" t="s">
        <v>811</v>
      </c>
      <c r="C932" t="s">
        <v>78</v>
      </c>
      <c r="D932" t="s">
        <v>1722</v>
      </c>
      <c r="E932" s="15" t="s">
        <v>7432</v>
      </c>
      <c r="F932" t="s">
        <v>2072</v>
      </c>
      <c r="G932" t="s">
        <v>1783</v>
      </c>
      <c r="H932" t="s">
        <v>1782</v>
      </c>
      <c r="I932" t="s">
        <v>3142</v>
      </c>
      <c r="J932">
        <v>0</v>
      </c>
      <c r="K932"/>
      <c r="L932" t="s">
        <v>7433</v>
      </c>
      <c r="M932" t="s">
        <v>7434</v>
      </c>
    </row>
    <row r="933" spans="1:13" x14ac:dyDescent="0.25">
      <c r="A933">
        <v>832836</v>
      </c>
      <c r="B933" t="s">
        <v>7435</v>
      </c>
      <c r="C933" t="s">
        <v>84</v>
      </c>
      <c r="D933" t="s">
        <v>1722</v>
      </c>
      <c r="E933" s="15" t="s">
        <v>7436</v>
      </c>
      <c r="F933" t="s">
        <v>1979</v>
      </c>
      <c r="G933" t="s">
        <v>1721</v>
      </c>
      <c r="H933" t="s">
        <v>1720</v>
      </c>
      <c r="I933" t="s">
        <v>3116</v>
      </c>
      <c r="J933">
        <v>0</v>
      </c>
      <c r="K933"/>
      <c r="L933" t="s">
        <v>7437</v>
      </c>
      <c r="M933" t="s">
        <v>7438</v>
      </c>
    </row>
    <row r="934" spans="1:13" x14ac:dyDescent="0.25">
      <c r="A934">
        <v>828271</v>
      </c>
      <c r="B934" t="s">
        <v>2836</v>
      </c>
      <c r="C934" t="s">
        <v>78</v>
      </c>
      <c r="D934" t="s">
        <v>1722</v>
      </c>
      <c r="E934" s="15" t="s">
        <v>7439</v>
      </c>
      <c r="F934" t="s">
        <v>1732</v>
      </c>
      <c r="G934" t="s">
        <v>1731</v>
      </c>
      <c r="H934" t="s">
        <v>1720</v>
      </c>
      <c r="I934" t="s">
        <v>3116</v>
      </c>
      <c r="J934">
        <v>0</v>
      </c>
      <c r="K934"/>
      <c r="L934" t="s">
        <v>3630</v>
      </c>
      <c r="M934" t="s">
        <v>3118</v>
      </c>
    </row>
    <row r="935" spans="1:13" x14ac:dyDescent="0.25">
      <c r="A935">
        <v>49530</v>
      </c>
      <c r="B935" t="s">
        <v>3631</v>
      </c>
      <c r="C935" t="s">
        <v>84</v>
      </c>
      <c r="D935" t="s">
        <v>1722</v>
      </c>
      <c r="E935" s="15" t="s">
        <v>7440</v>
      </c>
      <c r="F935" t="s">
        <v>1995</v>
      </c>
      <c r="G935" t="s">
        <v>1765</v>
      </c>
      <c r="H935" t="s">
        <v>1764</v>
      </c>
      <c r="I935" t="s">
        <v>1765</v>
      </c>
      <c r="J935">
        <v>0</v>
      </c>
      <c r="K935"/>
      <c r="L935" t="s">
        <v>7441</v>
      </c>
      <c r="M935" t="s">
        <v>7442</v>
      </c>
    </row>
    <row r="936" spans="1:13" x14ac:dyDescent="0.25">
      <c r="A936">
        <v>3253</v>
      </c>
      <c r="B936" t="s">
        <v>153</v>
      </c>
      <c r="C936" t="s">
        <v>78</v>
      </c>
      <c r="D936" t="s">
        <v>1722</v>
      </c>
      <c r="E936" s="15" t="s">
        <v>7443</v>
      </c>
      <c r="F936" t="s">
        <v>1797</v>
      </c>
      <c r="G936" t="s">
        <v>1783</v>
      </c>
      <c r="H936" t="s">
        <v>1782</v>
      </c>
      <c r="I936" t="s">
        <v>3152</v>
      </c>
      <c r="J936">
        <v>0</v>
      </c>
      <c r="K936"/>
      <c r="L936" t="s">
        <v>7444</v>
      </c>
      <c r="M936" t="s">
        <v>7445</v>
      </c>
    </row>
    <row r="937" spans="1:13" x14ac:dyDescent="0.25">
      <c r="A937">
        <v>829916</v>
      </c>
      <c r="B937" t="s">
        <v>7446</v>
      </c>
      <c r="C937" t="s">
        <v>84</v>
      </c>
      <c r="D937" t="s">
        <v>1722</v>
      </c>
      <c r="E937" s="15" t="s">
        <v>7447</v>
      </c>
      <c r="F937" t="s">
        <v>1735</v>
      </c>
      <c r="G937" t="s">
        <v>1721</v>
      </c>
      <c r="H937" t="s">
        <v>1720</v>
      </c>
      <c r="I937" t="s">
        <v>5686</v>
      </c>
      <c r="J937">
        <v>0</v>
      </c>
      <c r="K937"/>
      <c r="L937"/>
      <c r="M937" t="s">
        <v>3118</v>
      </c>
    </row>
    <row r="938" spans="1:13" x14ac:dyDescent="0.25">
      <c r="A938">
        <v>3244</v>
      </c>
      <c r="B938" t="s">
        <v>3636</v>
      </c>
      <c r="C938" t="s">
        <v>84</v>
      </c>
      <c r="D938" t="s">
        <v>1722</v>
      </c>
      <c r="E938" s="15" t="s">
        <v>7448</v>
      </c>
      <c r="F938" t="s">
        <v>1784</v>
      </c>
      <c r="G938" t="s">
        <v>1785</v>
      </c>
      <c r="H938" t="s">
        <v>1725</v>
      </c>
      <c r="I938" t="s">
        <v>3116</v>
      </c>
      <c r="J938">
        <v>0</v>
      </c>
      <c r="K938"/>
      <c r="L938" t="s">
        <v>7449</v>
      </c>
      <c r="M938" t="s">
        <v>7450</v>
      </c>
    </row>
    <row r="939" spans="1:13" x14ac:dyDescent="0.25">
      <c r="A939">
        <v>856095</v>
      </c>
      <c r="B939" t="s">
        <v>7451</v>
      </c>
      <c r="C939" t="s">
        <v>84</v>
      </c>
      <c r="D939" t="s">
        <v>1722</v>
      </c>
      <c r="E939" s="15" t="s">
        <v>7452</v>
      </c>
      <c r="F939" t="s">
        <v>1748</v>
      </c>
      <c r="G939" t="s">
        <v>1726</v>
      </c>
      <c r="H939" t="s">
        <v>1725</v>
      </c>
      <c r="I939" t="s">
        <v>3116</v>
      </c>
      <c r="J939">
        <v>0</v>
      </c>
      <c r="K939"/>
      <c r="L939" t="s">
        <v>4218</v>
      </c>
      <c r="M939" t="s">
        <v>3118</v>
      </c>
    </row>
    <row r="940" spans="1:13" x14ac:dyDescent="0.25">
      <c r="A940">
        <v>858810</v>
      </c>
      <c r="B940" t="s">
        <v>7453</v>
      </c>
      <c r="C940" t="s">
        <v>27</v>
      </c>
      <c r="D940" t="s">
        <v>1722</v>
      </c>
      <c r="E940" s="15" t="s">
        <v>7454</v>
      </c>
      <c r="F940" t="s">
        <v>5719</v>
      </c>
      <c r="G940" t="s">
        <v>1834</v>
      </c>
      <c r="H940" t="s">
        <v>1833</v>
      </c>
      <c r="I940" t="s">
        <v>3116</v>
      </c>
      <c r="J940">
        <v>0</v>
      </c>
      <c r="K940"/>
      <c r="L940"/>
      <c r="M940" t="s">
        <v>3118</v>
      </c>
    </row>
    <row r="941" spans="1:13" x14ac:dyDescent="0.25">
      <c r="A941">
        <v>856796</v>
      </c>
      <c r="B941" t="s">
        <v>7455</v>
      </c>
      <c r="C941" t="s">
        <v>380</v>
      </c>
      <c r="D941" t="s">
        <v>1722</v>
      </c>
      <c r="E941" s="15" t="s">
        <v>7456</v>
      </c>
      <c r="F941" t="s">
        <v>5719</v>
      </c>
      <c r="G941" t="s">
        <v>1834</v>
      </c>
      <c r="H941" t="s">
        <v>1833</v>
      </c>
      <c r="I941" t="s">
        <v>3116</v>
      </c>
      <c r="J941">
        <v>0</v>
      </c>
      <c r="K941"/>
      <c r="L941"/>
      <c r="M941" t="s">
        <v>3118</v>
      </c>
    </row>
    <row r="942" spans="1:13" x14ac:dyDescent="0.25">
      <c r="A942">
        <v>49845</v>
      </c>
      <c r="B942" t="s">
        <v>7457</v>
      </c>
      <c r="C942" t="s">
        <v>172</v>
      </c>
      <c r="D942" t="s">
        <v>1722</v>
      </c>
      <c r="E942" s="15" t="s">
        <v>7458</v>
      </c>
      <c r="F942" t="s">
        <v>1738</v>
      </c>
      <c r="G942" t="s">
        <v>1739</v>
      </c>
      <c r="H942" t="s">
        <v>1720</v>
      </c>
      <c r="I942" t="s">
        <v>3232</v>
      </c>
      <c r="J942">
        <v>0</v>
      </c>
      <c r="K942"/>
      <c r="L942"/>
      <c r="M942" t="s">
        <v>3118</v>
      </c>
    </row>
    <row r="943" spans="1:13" x14ac:dyDescent="0.25">
      <c r="A943">
        <v>830210</v>
      </c>
      <c r="B943" t="s">
        <v>7459</v>
      </c>
      <c r="C943" t="s">
        <v>1064</v>
      </c>
      <c r="D943" t="s">
        <v>1722</v>
      </c>
      <c r="E943" s="15" t="s">
        <v>7460</v>
      </c>
      <c r="F943" t="s">
        <v>5719</v>
      </c>
      <c r="G943" t="s">
        <v>1834</v>
      </c>
      <c r="H943" t="s">
        <v>1833</v>
      </c>
      <c r="I943" t="s">
        <v>3116</v>
      </c>
      <c r="J943">
        <v>0</v>
      </c>
      <c r="K943"/>
      <c r="L943" t="s">
        <v>3117</v>
      </c>
      <c r="M943" t="s">
        <v>3118</v>
      </c>
    </row>
    <row r="944" spans="1:13" x14ac:dyDescent="0.25">
      <c r="A944">
        <v>62293</v>
      </c>
      <c r="B944" t="s">
        <v>812</v>
      </c>
      <c r="C944" t="s">
        <v>78</v>
      </c>
      <c r="D944" t="s">
        <v>1722</v>
      </c>
      <c r="E944" s="15" t="s">
        <v>7461</v>
      </c>
      <c r="F944" t="s">
        <v>1938</v>
      </c>
      <c r="G944" t="s">
        <v>1746</v>
      </c>
      <c r="H944" t="s">
        <v>1720</v>
      </c>
      <c r="I944" t="s">
        <v>3116</v>
      </c>
      <c r="J944">
        <v>0</v>
      </c>
      <c r="K944"/>
      <c r="L944" t="s">
        <v>3630</v>
      </c>
      <c r="M944" t="s">
        <v>3118</v>
      </c>
    </row>
    <row r="945" spans="1:13" x14ac:dyDescent="0.25">
      <c r="A945">
        <v>826991</v>
      </c>
      <c r="B945" t="s">
        <v>2821</v>
      </c>
      <c r="C945" t="s">
        <v>78</v>
      </c>
      <c r="D945" t="s">
        <v>1722</v>
      </c>
      <c r="E945" s="15" t="s">
        <v>7462</v>
      </c>
      <c r="F945" t="s">
        <v>1788</v>
      </c>
      <c r="G945" t="s">
        <v>1762</v>
      </c>
      <c r="H945" t="s">
        <v>1782</v>
      </c>
      <c r="I945" t="s">
        <v>3116</v>
      </c>
      <c r="J945">
        <v>0</v>
      </c>
      <c r="K945"/>
      <c r="L945" t="s">
        <v>3376</v>
      </c>
      <c r="M945" t="s">
        <v>3118</v>
      </c>
    </row>
    <row r="946" spans="1:13" x14ac:dyDescent="0.25">
      <c r="A946">
        <v>3218</v>
      </c>
      <c r="B946" t="s">
        <v>3641</v>
      </c>
      <c r="C946" t="s">
        <v>76</v>
      </c>
      <c r="D946" t="s">
        <v>1722</v>
      </c>
      <c r="E946" s="15" t="s">
        <v>7463</v>
      </c>
      <c r="F946" t="s">
        <v>2019</v>
      </c>
      <c r="G946" t="s">
        <v>1849</v>
      </c>
      <c r="H946" t="s">
        <v>1819</v>
      </c>
      <c r="I946" t="s">
        <v>3126</v>
      </c>
      <c r="J946">
        <v>0</v>
      </c>
      <c r="K946"/>
      <c r="L946" t="s">
        <v>7464</v>
      </c>
      <c r="M946"/>
    </row>
    <row r="947" spans="1:13" x14ac:dyDescent="0.25">
      <c r="A947">
        <v>60779</v>
      </c>
      <c r="B947" t="s">
        <v>7465</v>
      </c>
      <c r="C947" t="s">
        <v>213</v>
      </c>
      <c r="D947" t="s">
        <v>1722</v>
      </c>
      <c r="E947" s="15" t="s">
        <v>7466</v>
      </c>
      <c r="F947" t="s">
        <v>2019</v>
      </c>
      <c r="G947" t="s">
        <v>1849</v>
      </c>
      <c r="H947" t="s">
        <v>1819</v>
      </c>
      <c r="I947" t="s">
        <v>3126</v>
      </c>
      <c r="J947">
        <v>0</v>
      </c>
      <c r="K947"/>
      <c r="L947" t="s">
        <v>3419</v>
      </c>
      <c r="M947" t="s">
        <v>3118</v>
      </c>
    </row>
    <row r="948" spans="1:13" x14ac:dyDescent="0.25">
      <c r="A948">
        <v>828474</v>
      </c>
      <c r="B948" t="s">
        <v>7467</v>
      </c>
      <c r="C948" t="s">
        <v>78</v>
      </c>
      <c r="D948" t="s">
        <v>1722</v>
      </c>
      <c r="E948" s="15" t="s">
        <v>7468</v>
      </c>
      <c r="F948" t="s">
        <v>1732</v>
      </c>
      <c r="G948" t="s">
        <v>1731</v>
      </c>
      <c r="H948" t="s">
        <v>1720</v>
      </c>
      <c r="I948" t="s">
        <v>3116</v>
      </c>
      <c r="J948">
        <v>0</v>
      </c>
      <c r="K948"/>
      <c r="L948" t="s">
        <v>7469</v>
      </c>
      <c r="M948" t="s">
        <v>7470</v>
      </c>
    </row>
    <row r="949" spans="1:13" x14ac:dyDescent="0.25">
      <c r="A949">
        <v>857983</v>
      </c>
      <c r="B949" t="s">
        <v>7471</v>
      </c>
      <c r="C949" t="s">
        <v>84</v>
      </c>
      <c r="D949" t="s">
        <v>1722</v>
      </c>
      <c r="E949" s="15" t="s">
        <v>7472</v>
      </c>
      <c r="F949" t="s">
        <v>1732</v>
      </c>
      <c r="G949" t="s">
        <v>1731</v>
      </c>
      <c r="H949" t="s">
        <v>1720</v>
      </c>
      <c r="I949" t="s">
        <v>3116</v>
      </c>
      <c r="J949">
        <v>0</v>
      </c>
      <c r="K949"/>
      <c r="L949" t="s">
        <v>7473</v>
      </c>
      <c r="M949" t="s">
        <v>3118</v>
      </c>
    </row>
    <row r="950" spans="1:13" x14ac:dyDescent="0.25">
      <c r="A950">
        <v>56217</v>
      </c>
      <c r="B950" t="s">
        <v>7474</v>
      </c>
      <c r="C950" t="s">
        <v>84</v>
      </c>
      <c r="D950" t="s">
        <v>1722</v>
      </c>
      <c r="E950" s="15" t="s">
        <v>7475</v>
      </c>
      <c r="F950" t="s">
        <v>1730</v>
      </c>
      <c r="G950" t="s">
        <v>1731</v>
      </c>
      <c r="H950" t="s">
        <v>1720</v>
      </c>
      <c r="I950" t="s">
        <v>3116</v>
      </c>
      <c r="J950">
        <v>0</v>
      </c>
      <c r="K950"/>
      <c r="L950" t="s">
        <v>3151</v>
      </c>
      <c r="M950" t="s">
        <v>3118</v>
      </c>
    </row>
    <row r="951" spans="1:13" x14ac:dyDescent="0.25">
      <c r="A951">
        <v>61709</v>
      </c>
      <c r="B951" t="s">
        <v>1845</v>
      </c>
      <c r="C951" t="s">
        <v>84</v>
      </c>
      <c r="D951" t="s">
        <v>1722</v>
      </c>
      <c r="E951" s="15" t="s">
        <v>7476</v>
      </c>
      <c r="F951" t="s">
        <v>5667</v>
      </c>
      <c r="G951" t="s">
        <v>1792</v>
      </c>
      <c r="H951" t="s">
        <v>1822</v>
      </c>
      <c r="I951" t="s">
        <v>3116</v>
      </c>
      <c r="J951">
        <v>0</v>
      </c>
      <c r="K951"/>
      <c r="L951" t="s">
        <v>3182</v>
      </c>
      <c r="M951" t="s">
        <v>3118</v>
      </c>
    </row>
    <row r="952" spans="1:13" x14ac:dyDescent="0.25">
      <c r="A952">
        <v>37178</v>
      </c>
      <c r="B952" t="s">
        <v>154</v>
      </c>
      <c r="C952" t="s">
        <v>155</v>
      </c>
      <c r="D952" t="s">
        <v>1722</v>
      </c>
      <c r="E952" s="15" t="s">
        <v>7477</v>
      </c>
      <c r="F952" t="s">
        <v>1784</v>
      </c>
      <c r="G952" t="s">
        <v>1785</v>
      </c>
      <c r="H952" t="s">
        <v>1725</v>
      </c>
      <c r="I952" t="s">
        <v>3116</v>
      </c>
      <c r="J952">
        <v>0</v>
      </c>
      <c r="K952"/>
      <c r="L952" t="s">
        <v>3643</v>
      </c>
      <c r="M952" t="s">
        <v>3118</v>
      </c>
    </row>
    <row r="953" spans="1:13" x14ac:dyDescent="0.25">
      <c r="A953">
        <v>31288</v>
      </c>
      <c r="B953" t="s">
        <v>7478</v>
      </c>
      <c r="C953" t="s">
        <v>165</v>
      </c>
      <c r="D953" t="s">
        <v>1722</v>
      </c>
      <c r="E953" s="15" t="s">
        <v>7479</v>
      </c>
      <c r="F953" t="s">
        <v>1971</v>
      </c>
      <c r="G953" t="s">
        <v>1760</v>
      </c>
      <c r="H953" t="s">
        <v>1753</v>
      </c>
      <c r="I953" t="s">
        <v>3116</v>
      </c>
      <c r="J953">
        <v>0</v>
      </c>
      <c r="K953"/>
      <c r="L953" t="s">
        <v>7480</v>
      </c>
      <c r="M953" t="s">
        <v>7481</v>
      </c>
    </row>
    <row r="954" spans="1:13" x14ac:dyDescent="0.25">
      <c r="A954">
        <v>38537</v>
      </c>
      <c r="B954" t="s">
        <v>3644</v>
      </c>
      <c r="C954" t="s">
        <v>27</v>
      </c>
      <c r="D954" t="s">
        <v>1722</v>
      </c>
      <c r="E954" s="15" t="s">
        <v>7482</v>
      </c>
      <c r="F954" t="s">
        <v>1789</v>
      </c>
      <c r="G954" t="s">
        <v>1790</v>
      </c>
      <c r="H954" t="s">
        <v>1720</v>
      </c>
      <c r="I954" t="s">
        <v>3116</v>
      </c>
      <c r="J954">
        <v>0</v>
      </c>
      <c r="K954"/>
      <c r="L954"/>
      <c r="M954" t="s">
        <v>3118</v>
      </c>
    </row>
    <row r="955" spans="1:13" x14ac:dyDescent="0.25">
      <c r="A955">
        <v>837713</v>
      </c>
      <c r="B955" t="s">
        <v>1740</v>
      </c>
      <c r="C955" t="s">
        <v>78</v>
      </c>
      <c r="D955" t="s">
        <v>1722</v>
      </c>
      <c r="E955" s="15" t="s">
        <v>7483</v>
      </c>
      <c r="F955" t="s">
        <v>1732</v>
      </c>
      <c r="G955" t="s">
        <v>1731</v>
      </c>
      <c r="H955" t="s">
        <v>1720</v>
      </c>
      <c r="I955" t="s">
        <v>3116</v>
      </c>
      <c r="J955">
        <v>0</v>
      </c>
      <c r="K955"/>
      <c r="L955" t="s">
        <v>7484</v>
      </c>
      <c r="M955" t="s">
        <v>3118</v>
      </c>
    </row>
    <row r="956" spans="1:13" x14ac:dyDescent="0.25">
      <c r="A956">
        <v>837714</v>
      </c>
      <c r="B956" t="s">
        <v>7485</v>
      </c>
      <c r="C956" t="s">
        <v>84</v>
      </c>
      <c r="D956" t="s">
        <v>1722</v>
      </c>
      <c r="E956" s="15" t="s">
        <v>7486</v>
      </c>
      <c r="F956" t="s">
        <v>1730</v>
      </c>
      <c r="G956" t="s">
        <v>1731</v>
      </c>
      <c r="H956" t="s">
        <v>1720</v>
      </c>
      <c r="I956" t="s">
        <v>3116</v>
      </c>
      <c r="J956">
        <v>0</v>
      </c>
      <c r="K956"/>
      <c r="L956" t="s">
        <v>5921</v>
      </c>
      <c r="M956" t="s">
        <v>3118</v>
      </c>
    </row>
    <row r="957" spans="1:13" x14ac:dyDescent="0.25">
      <c r="A957">
        <v>21320</v>
      </c>
      <c r="B957" t="s">
        <v>2505</v>
      </c>
      <c r="C957" t="s">
        <v>27</v>
      </c>
      <c r="D957" t="s">
        <v>1722</v>
      </c>
      <c r="E957" s="15" t="s">
        <v>7487</v>
      </c>
      <c r="F957" t="s">
        <v>1817</v>
      </c>
      <c r="G957" t="s">
        <v>1816</v>
      </c>
      <c r="H957" t="s">
        <v>1725</v>
      </c>
      <c r="I957" t="s">
        <v>1816</v>
      </c>
      <c r="J957">
        <v>0</v>
      </c>
      <c r="K957"/>
      <c r="L957" t="s">
        <v>6175</v>
      </c>
      <c r="M957" t="s">
        <v>3118</v>
      </c>
    </row>
    <row r="958" spans="1:13" x14ac:dyDescent="0.25">
      <c r="A958">
        <v>3306</v>
      </c>
      <c r="B958" t="s">
        <v>2346</v>
      </c>
      <c r="C958" t="s">
        <v>59</v>
      </c>
      <c r="D958" t="s">
        <v>1722</v>
      </c>
      <c r="E958" s="15" t="s">
        <v>7488</v>
      </c>
      <c r="F958" t="s">
        <v>1830</v>
      </c>
      <c r="G958" t="s">
        <v>1831</v>
      </c>
      <c r="H958" t="s">
        <v>1827</v>
      </c>
      <c r="I958" t="s">
        <v>3131</v>
      </c>
      <c r="J958">
        <v>0</v>
      </c>
      <c r="K958"/>
      <c r="L958" t="s">
        <v>3216</v>
      </c>
      <c r="M958" t="s">
        <v>3118</v>
      </c>
    </row>
    <row r="959" spans="1:13" x14ac:dyDescent="0.25">
      <c r="A959">
        <v>3312</v>
      </c>
      <c r="B959" t="s">
        <v>2347</v>
      </c>
      <c r="C959" t="s">
        <v>59</v>
      </c>
      <c r="D959" t="s">
        <v>1722</v>
      </c>
      <c r="E959" s="15" t="s">
        <v>7489</v>
      </c>
      <c r="F959" t="s">
        <v>1759</v>
      </c>
      <c r="G959" t="s">
        <v>1760</v>
      </c>
      <c r="H959" t="s">
        <v>1753</v>
      </c>
      <c r="I959" t="s">
        <v>3116</v>
      </c>
      <c r="J959">
        <v>0</v>
      </c>
      <c r="K959"/>
      <c r="L959" t="s">
        <v>3216</v>
      </c>
      <c r="M959" t="s">
        <v>3118</v>
      </c>
    </row>
    <row r="960" spans="1:13" x14ac:dyDescent="0.25">
      <c r="A960">
        <v>839507</v>
      </c>
      <c r="B960" t="s">
        <v>7490</v>
      </c>
      <c r="C960" t="s">
        <v>84</v>
      </c>
      <c r="D960" t="s">
        <v>1722</v>
      </c>
      <c r="E960" s="15" t="s">
        <v>7491</v>
      </c>
      <c r="F960" t="s">
        <v>1728</v>
      </c>
      <c r="G960" t="s">
        <v>1729</v>
      </c>
      <c r="H960" t="s">
        <v>1720</v>
      </c>
      <c r="I960" t="s">
        <v>3116</v>
      </c>
      <c r="J960">
        <v>0</v>
      </c>
      <c r="K960"/>
      <c r="L960" t="s">
        <v>7492</v>
      </c>
      <c r="M960" t="s">
        <v>3118</v>
      </c>
    </row>
    <row r="961" spans="1:13" x14ac:dyDescent="0.25">
      <c r="A961">
        <v>34376</v>
      </c>
      <c r="B961" t="s">
        <v>813</v>
      </c>
      <c r="C961" t="s">
        <v>84</v>
      </c>
      <c r="D961" t="s">
        <v>1722</v>
      </c>
      <c r="E961" s="15" t="s">
        <v>7493</v>
      </c>
      <c r="F961" t="s">
        <v>1787</v>
      </c>
      <c r="G961" t="s">
        <v>1721</v>
      </c>
      <c r="H961" t="s">
        <v>1720</v>
      </c>
      <c r="I961" t="s">
        <v>3116</v>
      </c>
      <c r="J961">
        <v>0</v>
      </c>
      <c r="K961"/>
      <c r="L961" t="s">
        <v>3117</v>
      </c>
      <c r="M961" t="s">
        <v>3118</v>
      </c>
    </row>
    <row r="962" spans="1:13" x14ac:dyDescent="0.25">
      <c r="A962">
        <v>3323</v>
      </c>
      <c r="B962" t="s">
        <v>156</v>
      </c>
      <c r="C962" t="s">
        <v>27</v>
      </c>
      <c r="D962" t="s">
        <v>1722</v>
      </c>
      <c r="E962" s="15" t="s">
        <v>7494</v>
      </c>
      <c r="F962" t="s">
        <v>1788</v>
      </c>
      <c r="G962" t="s">
        <v>1762</v>
      </c>
      <c r="H962" t="s">
        <v>1782</v>
      </c>
      <c r="I962" t="s">
        <v>3116</v>
      </c>
      <c r="J962">
        <v>0</v>
      </c>
      <c r="K962"/>
      <c r="L962" t="s">
        <v>5524</v>
      </c>
      <c r="M962" t="s">
        <v>3118</v>
      </c>
    </row>
    <row r="963" spans="1:13" x14ac:dyDescent="0.25">
      <c r="A963">
        <v>837722</v>
      </c>
      <c r="B963" t="s">
        <v>7495</v>
      </c>
      <c r="C963" t="s">
        <v>441</v>
      </c>
      <c r="D963" t="s">
        <v>1722</v>
      </c>
      <c r="E963" s="15" t="s">
        <v>7496</v>
      </c>
      <c r="F963" t="s">
        <v>1728</v>
      </c>
      <c r="G963" t="s">
        <v>1729</v>
      </c>
      <c r="H963" t="s">
        <v>1720</v>
      </c>
      <c r="I963" t="s">
        <v>3116</v>
      </c>
      <c r="J963">
        <v>0</v>
      </c>
      <c r="K963"/>
      <c r="L963" t="s">
        <v>4559</v>
      </c>
      <c r="M963" t="s">
        <v>3118</v>
      </c>
    </row>
    <row r="964" spans="1:13" x14ac:dyDescent="0.25">
      <c r="A964">
        <v>3299</v>
      </c>
      <c r="B964" t="s">
        <v>3645</v>
      </c>
      <c r="C964" t="s">
        <v>43</v>
      </c>
      <c r="D964" t="s">
        <v>1722</v>
      </c>
      <c r="E964" s="15" t="s">
        <v>7497</v>
      </c>
      <c r="F964" t="s">
        <v>1826</v>
      </c>
      <c r="G964" t="s">
        <v>1828</v>
      </c>
      <c r="H964" t="s">
        <v>1827</v>
      </c>
      <c r="I964" t="s">
        <v>3131</v>
      </c>
      <c r="J964">
        <v>0</v>
      </c>
      <c r="K964"/>
      <c r="L964" t="s">
        <v>4320</v>
      </c>
      <c r="M964" t="s">
        <v>3118</v>
      </c>
    </row>
    <row r="965" spans="1:13" x14ac:dyDescent="0.25">
      <c r="A965">
        <v>21641</v>
      </c>
      <c r="B965" t="s">
        <v>2045</v>
      </c>
      <c r="C965" t="s">
        <v>43</v>
      </c>
      <c r="D965" t="s">
        <v>1722</v>
      </c>
      <c r="E965" s="15" t="s">
        <v>7498</v>
      </c>
      <c r="F965" t="s">
        <v>1829</v>
      </c>
      <c r="G965" t="s">
        <v>1814</v>
      </c>
      <c r="H965" t="s">
        <v>1764</v>
      </c>
      <c r="I965" t="s">
        <v>3131</v>
      </c>
      <c r="J965">
        <v>0</v>
      </c>
      <c r="K965"/>
      <c r="L965" t="s">
        <v>3157</v>
      </c>
      <c r="M965" t="s">
        <v>3118</v>
      </c>
    </row>
    <row r="966" spans="1:13" x14ac:dyDescent="0.25">
      <c r="A966">
        <v>21471</v>
      </c>
      <c r="B966" t="s">
        <v>3648</v>
      </c>
      <c r="C966" t="s">
        <v>43</v>
      </c>
      <c r="D966" t="s">
        <v>1722</v>
      </c>
      <c r="E966" s="15" t="s">
        <v>7499</v>
      </c>
      <c r="F966" t="s">
        <v>2004</v>
      </c>
      <c r="G966" t="s">
        <v>1770</v>
      </c>
      <c r="H966" t="s">
        <v>1764</v>
      </c>
      <c r="I966" t="s">
        <v>3116</v>
      </c>
      <c r="J966">
        <v>0</v>
      </c>
      <c r="K966"/>
      <c r="L966" t="s">
        <v>3144</v>
      </c>
      <c r="M966" t="s">
        <v>3118</v>
      </c>
    </row>
    <row r="967" spans="1:13" x14ac:dyDescent="0.25">
      <c r="A967">
        <v>3310</v>
      </c>
      <c r="B967" t="s">
        <v>814</v>
      </c>
      <c r="C967" t="s">
        <v>43</v>
      </c>
      <c r="D967" t="s">
        <v>1722</v>
      </c>
      <c r="E967" s="15" t="s">
        <v>7500</v>
      </c>
      <c r="F967" t="s">
        <v>1986</v>
      </c>
      <c r="G967" t="s">
        <v>1987</v>
      </c>
      <c r="H967" t="s">
        <v>1822</v>
      </c>
      <c r="I967" t="s">
        <v>3116</v>
      </c>
      <c r="J967">
        <v>0</v>
      </c>
      <c r="K967"/>
      <c r="L967" t="s">
        <v>3188</v>
      </c>
      <c r="M967" t="s">
        <v>3118</v>
      </c>
    </row>
    <row r="968" spans="1:13" x14ac:dyDescent="0.25">
      <c r="A968">
        <v>3287</v>
      </c>
      <c r="B968" t="s">
        <v>7501</v>
      </c>
      <c r="C968" t="s">
        <v>43</v>
      </c>
      <c r="D968" t="s">
        <v>1722</v>
      </c>
      <c r="E968" s="15" t="s">
        <v>7502</v>
      </c>
      <c r="F968" t="s">
        <v>1797</v>
      </c>
      <c r="G968" t="s">
        <v>1783</v>
      </c>
      <c r="H968" t="s">
        <v>1782</v>
      </c>
      <c r="I968" t="s">
        <v>3152</v>
      </c>
      <c r="J968">
        <v>0</v>
      </c>
      <c r="K968"/>
      <c r="L968" t="s">
        <v>7503</v>
      </c>
      <c r="M968" t="s">
        <v>7504</v>
      </c>
    </row>
    <row r="969" spans="1:13" x14ac:dyDescent="0.25">
      <c r="A969">
        <v>70958</v>
      </c>
      <c r="B969" t="s">
        <v>7505</v>
      </c>
      <c r="C969" t="s">
        <v>56</v>
      </c>
      <c r="D969" t="s">
        <v>1722</v>
      </c>
      <c r="E969" s="15" t="s">
        <v>7506</v>
      </c>
      <c r="F969" t="s">
        <v>1815</v>
      </c>
      <c r="G969" t="s">
        <v>1816</v>
      </c>
      <c r="H969" t="s">
        <v>1725</v>
      </c>
      <c r="I969" t="s">
        <v>1816</v>
      </c>
      <c r="J969">
        <v>0</v>
      </c>
      <c r="K969"/>
      <c r="L969" t="s">
        <v>7389</v>
      </c>
      <c r="M969" t="s">
        <v>7507</v>
      </c>
    </row>
    <row r="970" spans="1:13" x14ac:dyDescent="0.25">
      <c r="A970">
        <v>3347</v>
      </c>
      <c r="B970" t="s">
        <v>2348</v>
      </c>
      <c r="C970" t="s">
        <v>36</v>
      </c>
      <c r="D970" t="s">
        <v>1722</v>
      </c>
      <c r="E970" s="15" t="s">
        <v>7508</v>
      </c>
      <c r="F970" t="s">
        <v>1732</v>
      </c>
      <c r="G970" t="s">
        <v>1731</v>
      </c>
      <c r="H970" t="s">
        <v>1720</v>
      </c>
      <c r="I970" t="s">
        <v>3116</v>
      </c>
      <c r="J970">
        <v>0</v>
      </c>
      <c r="K970"/>
      <c r="L970" t="s">
        <v>3144</v>
      </c>
      <c r="M970" t="s">
        <v>3118</v>
      </c>
    </row>
    <row r="971" spans="1:13" x14ac:dyDescent="0.25">
      <c r="A971">
        <v>21539</v>
      </c>
      <c r="B971" t="s">
        <v>7509</v>
      </c>
      <c r="C971" t="s">
        <v>763</v>
      </c>
      <c r="D971" t="s">
        <v>1722</v>
      </c>
      <c r="E971" s="15" t="s">
        <v>7510</v>
      </c>
      <c r="F971" t="s">
        <v>1811</v>
      </c>
      <c r="G971" t="s">
        <v>1762</v>
      </c>
      <c r="H971" t="s">
        <v>1782</v>
      </c>
      <c r="I971" t="s">
        <v>1762</v>
      </c>
      <c r="J971">
        <v>0</v>
      </c>
      <c r="K971"/>
      <c r="L971" t="s">
        <v>3739</v>
      </c>
      <c r="M971" t="s">
        <v>3118</v>
      </c>
    </row>
    <row r="972" spans="1:13" x14ac:dyDescent="0.25">
      <c r="A972">
        <v>71058</v>
      </c>
      <c r="B972" t="s">
        <v>7511</v>
      </c>
      <c r="C972" t="s">
        <v>21</v>
      </c>
      <c r="D972" t="s">
        <v>1722</v>
      </c>
      <c r="E972" s="15" t="s">
        <v>7512</v>
      </c>
      <c r="F972" t="s">
        <v>1846</v>
      </c>
      <c r="G972" t="s">
        <v>1726</v>
      </c>
      <c r="H972" t="s">
        <v>1725</v>
      </c>
      <c r="I972" t="s">
        <v>3116</v>
      </c>
      <c r="J972">
        <v>0</v>
      </c>
      <c r="K972"/>
      <c r="L972" t="s">
        <v>7513</v>
      </c>
      <c r="M972" t="s">
        <v>7514</v>
      </c>
    </row>
    <row r="973" spans="1:13" x14ac:dyDescent="0.25">
      <c r="A973">
        <v>23095</v>
      </c>
      <c r="B973" t="s">
        <v>2025</v>
      </c>
      <c r="C973" t="s">
        <v>43</v>
      </c>
      <c r="D973" t="s">
        <v>1722</v>
      </c>
      <c r="E973" s="15" t="s">
        <v>7515</v>
      </c>
      <c r="F973" t="s">
        <v>6008</v>
      </c>
      <c r="G973" t="s">
        <v>1837</v>
      </c>
      <c r="H973" t="s">
        <v>1725</v>
      </c>
      <c r="I973" t="s">
        <v>3116</v>
      </c>
      <c r="J973">
        <v>0</v>
      </c>
      <c r="K973"/>
      <c r="L973" t="s">
        <v>7516</v>
      </c>
      <c r="M973" t="s">
        <v>3118</v>
      </c>
    </row>
    <row r="974" spans="1:13" x14ac:dyDescent="0.25">
      <c r="A974">
        <v>3349</v>
      </c>
      <c r="B974" t="s">
        <v>3654</v>
      </c>
      <c r="C974" t="s">
        <v>27</v>
      </c>
      <c r="D974" t="s">
        <v>1722</v>
      </c>
      <c r="E974" s="15" t="s">
        <v>7517</v>
      </c>
      <c r="F974" t="s">
        <v>1787</v>
      </c>
      <c r="G974" t="s">
        <v>1721</v>
      </c>
      <c r="H974" t="s">
        <v>1720</v>
      </c>
      <c r="I974" t="s">
        <v>3116</v>
      </c>
      <c r="J974">
        <v>0</v>
      </c>
      <c r="K974"/>
      <c r="L974" t="s">
        <v>5941</v>
      </c>
      <c r="M974" t="s">
        <v>3118</v>
      </c>
    </row>
    <row r="975" spans="1:13" x14ac:dyDescent="0.25">
      <c r="A975">
        <v>852705</v>
      </c>
      <c r="B975" t="s">
        <v>7518</v>
      </c>
      <c r="C975" t="s">
        <v>84</v>
      </c>
      <c r="D975" t="s">
        <v>1722</v>
      </c>
      <c r="E975" s="15" t="s">
        <v>7519</v>
      </c>
      <c r="F975" t="s">
        <v>1787</v>
      </c>
      <c r="G975" t="s">
        <v>1721</v>
      </c>
      <c r="H975" t="s">
        <v>1720</v>
      </c>
      <c r="I975" t="s">
        <v>3116</v>
      </c>
      <c r="J975">
        <v>0</v>
      </c>
      <c r="K975"/>
      <c r="L975" t="s">
        <v>3144</v>
      </c>
      <c r="M975" t="s">
        <v>3118</v>
      </c>
    </row>
    <row r="976" spans="1:13" x14ac:dyDescent="0.25">
      <c r="A976">
        <v>3352</v>
      </c>
      <c r="B976" t="s">
        <v>157</v>
      </c>
      <c r="C976" t="s">
        <v>27</v>
      </c>
      <c r="D976" t="s">
        <v>1722</v>
      </c>
      <c r="E976" s="15" t="s">
        <v>7520</v>
      </c>
      <c r="F976" t="s">
        <v>1802</v>
      </c>
      <c r="G976" t="s">
        <v>1803</v>
      </c>
      <c r="H976" t="s">
        <v>1725</v>
      </c>
      <c r="I976" t="s">
        <v>3116</v>
      </c>
      <c r="J976">
        <v>0</v>
      </c>
      <c r="K976"/>
      <c r="L976" t="s">
        <v>3117</v>
      </c>
      <c r="M976" t="s">
        <v>3118</v>
      </c>
    </row>
    <row r="977" spans="1:13" x14ac:dyDescent="0.25">
      <c r="A977">
        <v>49585</v>
      </c>
      <c r="B977" t="s">
        <v>1583</v>
      </c>
      <c r="C977" t="s">
        <v>208</v>
      </c>
      <c r="D977" t="s">
        <v>1722</v>
      </c>
      <c r="E977" s="15" t="s">
        <v>7521</v>
      </c>
      <c r="F977" t="s">
        <v>2031</v>
      </c>
      <c r="G977" t="s">
        <v>2032</v>
      </c>
      <c r="H977" t="s">
        <v>1782</v>
      </c>
      <c r="I977" t="s">
        <v>2031</v>
      </c>
      <c r="J977">
        <v>0</v>
      </c>
      <c r="K977"/>
      <c r="L977" t="s">
        <v>7522</v>
      </c>
      <c r="M977" t="s">
        <v>3118</v>
      </c>
    </row>
    <row r="978" spans="1:13" x14ac:dyDescent="0.25">
      <c r="A978">
        <v>3358</v>
      </c>
      <c r="B978" t="s">
        <v>3655</v>
      </c>
      <c r="C978" t="s">
        <v>27</v>
      </c>
      <c r="D978" t="s">
        <v>1722</v>
      </c>
      <c r="E978" s="15" t="s">
        <v>7523</v>
      </c>
      <c r="F978" t="s">
        <v>1817</v>
      </c>
      <c r="G978" t="s">
        <v>1816</v>
      </c>
      <c r="H978" t="s">
        <v>1725</v>
      </c>
      <c r="I978" t="s">
        <v>1816</v>
      </c>
      <c r="J978">
        <v>0</v>
      </c>
      <c r="K978"/>
      <c r="L978" t="s">
        <v>3117</v>
      </c>
      <c r="M978" t="s">
        <v>3118</v>
      </c>
    </row>
    <row r="979" spans="1:13" x14ac:dyDescent="0.25">
      <c r="A979">
        <v>846807</v>
      </c>
      <c r="B979" t="s">
        <v>7524</v>
      </c>
      <c r="C979" t="s">
        <v>27</v>
      </c>
      <c r="D979" t="s">
        <v>1722</v>
      </c>
      <c r="E979" s="15" t="s">
        <v>7525</v>
      </c>
      <c r="F979" t="s">
        <v>1832</v>
      </c>
      <c r="G979" t="s">
        <v>1834</v>
      </c>
      <c r="H979" t="s">
        <v>1833</v>
      </c>
      <c r="I979" t="s">
        <v>3116</v>
      </c>
      <c r="J979">
        <v>0</v>
      </c>
      <c r="K979"/>
      <c r="L979" t="s">
        <v>5524</v>
      </c>
      <c r="M979" t="s">
        <v>3118</v>
      </c>
    </row>
    <row r="980" spans="1:13" x14ac:dyDescent="0.25">
      <c r="A980">
        <v>829917</v>
      </c>
      <c r="B980" t="s">
        <v>2867</v>
      </c>
      <c r="C980" t="s">
        <v>36</v>
      </c>
      <c r="D980" t="s">
        <v>1722</v>
      </c>
      <c r="E980" s="15" t="s">
        <v>7526</v>
      </c>
      <c r="F980" t="s">
        <v>1735</v>
      </c>
      <c r="G980" t="s">
        <v>1721</v>
      </c>
      <c r="H980" t="s">
        <v>1720</v>
      </c>
      <c r="I980" t="s">
        <v>5686</v>
      </c>
      <c r="J980">
        <v>0</v>
      </c>
      <c r="K980"/>
      <c r="L980" t="s">
        <v>7527</v>
      </c>
      <c r="M980" t="s">
        <v>7528</v>
      </c>
    </row>
    <row r="981" spans="1:13" x14ac:dyDescent="0.25">
      <c r="A981">
        <v>862423</v>
      </c>
      <c r="B981" t="s">
        <v>7529</v>
      </c>
      <c r="C981" t="s">
        <v>27</v>
      </c>
      <c r="D981" t="s">
        <v>1722</v>
      </c>
      <c r="E981" s="15" t="s">
        <v>7530</v>
      </c>
      <c r="F981" t="s">
        <v>1979</v>
      </c>
      <c r="G981" t="s">
        <v>1721</v>
      </c>
      <c r="H981" t="s">
        <v>1720</v>
      </c>
      <c r="I981" t="s">
        <v>3116</v>
      </c>
      <c r="J981">
        <v>0</v>
      </c>
      <c r="K981"/>
      <c r="L981" t="s">
        <v>3117</v>
      </c>
      <c r="M981" t="s">
        <v>3118</v>
      </c>
    </row>
    <row r="982" spans="1:13" x14ac:dyDescent="0.25">
      <c r="A982">
        <v>3329</v>
      </c>
      <c r="B982" t="s">
        <v>815</v>
      </c>
      <c r="C982" t="s">
        <v>27</v>
      </c>
      <c r="D982" t="s">
        <v>1722</v>
      </c>
      <c r="E982" s="15" t="s">
        <v>7531</v>
      </c>
      <c r="F982" t="s">
        <v>1787</v>
      </c>
      <c r="G982" t="s">
        <v>1721</v>
      </c>
      <c r="H982" t="s">
        <v>1720</v>
      </c>
      <c r="I982" t="s">
        <v>3116</v>
      </c>
      <c r="J982">
        <v>0</v>
      </c>
      <c r="K982"/>
      <c r="L982" t="s">
        <v>3117</v>
      </c>
      <c r="M982" t="s">
        <v>3118</v>
      </c>
    </row>
    <row r="983" spans="1:13" x14ac:dyDescent="0.25">
      <c r="A983">
        <v>863233</v>
      </c>
      <c r="B983" t="s">
        <v>3100</v>
      </c>
      <c r="C983" t="s">
        <v>84</v>
      </c>
      <c r="D983" t="s">
        <v>1722</v>
      </c>
      <c r="E983" s="15" t="s">
        <v>7532</v>
      </c>
      <c r="F983" t="s">
        <v>1748</v>
      </c>
      <c r="G983" t="s">
        <v>1726</v>
      </c>
      <c r="H983" t="s">
        <v>1725</v>
      </c>
      <c r="I983" t="s">
        <v>3116</v>
      </c>
      <c r="J983">
        <v>0</v>
      </c>
      <c r="K983"/>
      <c r="L983" t="s">
        <v>7533</v>
      </c>
      <c r="M983" t="s">
        <v>3118</v>
      </c>
    </row>
    <row r="984" spans="1:13" x14ac:dyDescent="0.25">
      <c r="A984">
        <v>3398</v>
      </c>
      <c r="B984" t="s">
        <v>2267</v>
      </c>
      <c r="C984" t="s">
        <v>27</v>
      </c>
      <c r="D984" t="s">
        <v>1722</v>
      </c>
      <c r="E984" s="15" t="s">
        <v>7534</v>
      </c>
      <c r="F984" t="s">
        <v>1815</v>
      </c>
      <c r="G984" t="s">
        <v>1816</v>
      </c>
      <c r="H984" t="s">
        <v>1725</v>
      </c>
      <c r="I984" t="s">
        <v>1816</v>
      </c>
      <c r="J984">
        <v>0</v>
      </c>
      <c r="K984"/>
      <c r="L984" t="s">
        <v>3117</v>
      </c>
      <c r="M984" t="s">
        <v>3118</v>
      </c>
    </row>
    <row r="985" spans="1:13" x14ac:dyDescent="0.25">
      <c r="A985">
        <v>3402</v>
      </c>
      <c r="B985" t="s">
        <v>816</v>
      </c>
      <c r="C985" t="s">
        <v>59</v>
      </c>
      <c r="D985" t="s">
        <v>1722</v>
      </c>
      <c r="E985" s="15" t="s">
        <v>7535</v>
      </c>
      <c r="F985" t="s">
        <v>2293</v>
      </c>
      <c r="G985" t="s">
        <v>1852</v>
      </c>
      <c r="H985" t="s">
        <v>1720</v>
      </c>
      <c r="I985" t="s">
        <v>3116</v>
      </c>
      <c r="J985">
        <v>0</v>
      </c>
      <c r="K985"/>
      <c r="L985" t="s">
        <v>7536</v>
      </c>
      <c r="M985" t="s">
        <v>3118</v>
      </c>
    </row>
    <row r="986" spans="1:13" x14ac:dyDescent="0.25">
      <c r="A986">
        <v>58300</v>
      </c>
      <c r="B986" t="s">
        <v>817</v>
      </c>
      <c r="C986" t="s">
        <v>27</v>
      </c>
      <c r="D986" t="s">
        <v>1722</v>
      </c>
      <c r="E986" s="15" t="s">
        <v>7537</v>
      </c>
      <c r="F986" t="s">
        <v>1815</v>
      </c>
      <c r="G986" t="s">
        <v>1816</v>
      </c>
      <c r="H986" t="s">
        <v>1725</v>
      </c>
      <c r="I986" t="s">
        <v>1816</v>
      </c>
      <c r="J986">
        <v>0</v>
      </c>
      <c r="K986"/>
      <c r="L986" t="s">
        <v>3117</v>
      </c>
      <c r="M986" t="s">
        <v>3118</v>
      </c>
    </row>
    <row r="987" spans="1:13" x14ac:dyDescent="0.25">
      <c r="A987">
        <v>3410</v>
      </c>
      <c r="B987" t="s">
        <v>818</v>
      </c>
      <c r="C987" t="s">
        <v>27</v>
      </c>
      <c r="D987" t="s">
        <v>1722</v>
      </c>
      <c r="E987" s="15" t="s">
        <v>7538</v>
      </c>
      <c r="F987" t="s">
        <v>1824</v>
      </c>
      <c r="G987" t="s">
        <v>1825</v>
      </c>
      <c r="H987" t="s">
        <v>1725</v>
      </c>
      <c r="I987" t="s">
        <v>3116</v>
      </c>
      <c r="J987">
        <v>0</v>
      </c>
      <c r="K987"/>
      <c r="L987" t="s">
        <v>7539</v>
      </c>
      <c r="M987" t="s">
        <v>3118</v>
      </c>
    </row>
    <row r="988" spans="1:13" x14ac:dyDescent="0.25">
      <c r="A988">
        <v>70020</v>
      </c>
      <c r="B988" t="s">
        <v>2781</v>
      </c>
      <c r="C988" t="s">
        <v>213</v>
      </c>
      <c r="D988" t="s">
        <v>1722</v>
      </c>
      <c r="E988" s="15" t="s">
        <v>7540</v>
      </c>
      <c r="F988" t="s">
        <v>1876</v>
      </c>
      <c r="G988" t="s">
        <v>1849</v>
      </c>
      <c r="H988" t="s">
        <v>1819</v>
      </c>
      <c r="I988" t="s">
        <v>3126</v>
      </c>
      <c r="J988">
        <v>0</v>
      </c>
      <c r="K988"/>
      <c r="L988" t="s">
        <v>4867</v>
      </c>
      <c r="M988" t="s">
        <v>3118</v>
      </c>
    </row>
    <row r="989" spans="1:13" x14ac:dyDescent="0.25">
      <c r="A989">
        <v>828022</v>
      </c>
      <c r="B989" t="s">
        <v>7541</v>
      </c>
      <c r="C989" t="s">
        <v>755</v>
      </c>
      <c r="D989" t="s">
        <v>1722</v>
      </c>
      <c r="E989" s="15" t="s">
        <v>7542</v>
      </c>
      <c r="F989" t="s">
        <v>1996</v>
      </c>
      <c r="G989" t="s">
        <v>1849</v>
      </c>
      <c r="H989" t="s">
        <v>1819</v>
      </c>
      <c r="I989" t="s">
        <v>3126</v>
      </c>
      <c r="J989">
        <v>0</v>
      </c>
      <c r="K989"/>
      <c r="L989"/>
      <c r="M989" t="s">
        <v>3118</v>
      </c>
    </row>
    <row r="990" spans="1:13" x14ac:dyDescent="0.25">
      <c r="A990">
        <v>3420</v>
      </c>
      <c r="B990" t="s">
        <v>3657</v>
      </c>
      <c r="C990" t="s">
        <v>485</v>
      </c>
      <c r="D990" t="s">
        <v>1722</v>
      </c>
      <c r="E990" s="15" t="s">
        <v>7543</v>
      </c>
      <c r="F990" t="s">
        <v>2107</v>
      </c>
      <c r="G990" t="s">
        <v>2056</v>
      </c>
      <c r="H990" t="s">
        <v>2055</v>
      </c>
      <c r="I990" t="s">
        <v>5644</v>
      </c>
      <c r="J990">
        <v>0</v>
      </c>
      <c r="K990"/>
      <c r="L990" t="s">
        <v>3120</v>
      </c>
      <c r="M990" t="s">
        <v>3118</v>
      </c>
    </row>
    <row r="991" spans="1:13" x14ac:dyDescent="0.25">
      <c r="A991">
        <v>3387</v>
      </c>
      <c r="B991" t="s">
        <v>158</v>
      </c>
      <c r="C991" t="s">
        <v>65</v>
      </c>
      <c r="D991" t="s">
        <v>1722</v>
      </c>
      <c r="E991" s="15" t="s">
        <v>7544</v>
      </c>
      <c r="F991" t="s">
        <v>1912</v>
      </c>
      <c r="G991" t="s">
        <v>1913</v>
      </c>
      <c r="H991" t="s">
        <v>1764</v>
      </c>
      <c r="I991" t="s">
        <v>5644</v>
      </c>
      <c r="J991">
        <v>0</v>
      </c>
      <c r="K991"/>
      <c r="L991" t="s">
        <v>3117</v>
      </c>
      <c r="M991" t="s">
        <v>3118</v>
      </c>
    </row>
    <row r="992" spans="1:13" x14ac:dyDescent="0.25">
      <c r="A992">
        <v>62305</v>
      </c>
      <c r="B992" t="s">
        <v>2769</v>
      </c>
      <c r="C992" t="s">
        <v>84</v>
      </c>
      <c r="D992" t="s">
        <v>1722</v>
      </c>
      <c r="E992" s="15" t="s">
        <v>7545</v>
      </c>
      <c r="F992" t="s">
        <v>1737</v>
      </c>
      <c r="G992" t="s">
        <v>1721</v>
      </c>
      <c r="H992" t="s">
        <v>1720</v>
      </c>
      <c r="I992" t="s">
        <v>3116</v>
      </c>
      <c r="J992">
        <v>0</v>
      </c>
      <c r="K992"/>
      <c r="L992" t="s">
        <v>3182</v>
      </c>
      <c r="M992" t="s">
        <v>3118</v>
      </c>
    </row>
    <row r="993" spans="1:13" x14ac:dyDescent="0.25">
      <c r="A993">
        <v>837712</v>
      </c>
      <c r="B993" t="s">
        <v>7546</v>
      </c>
      <c r="C993" t="s">
        <v>84</v>
      </c>
      <c r="D993" t="s">
        <v>1722</v>
      </c>
      <c r="E993" s="15" t="s">
        <v>7547</v>
      </c>
      <c r="F993" t="s">
        <v>1771</v>
      </c>
      <c r="G993" t="s">
        <v>1721</v>
      </c>
      <c r="H993" t="s">
        <v>1720</v>
      </c>
      <c r="I993" t="s">
        <v>3116</v>
      </c>
      <c r="J993">
        <v>0</v>
      </c>
      <c r="K993"/>
      <c r="L993" t="s">
        <v>3182</v>
      </c>
      <c r="M993" t="s">
        <v>3118</v>
      </c>
    </row>
    <row r="994" spans="1:13" x14ac:dyDescent="0.25">
      <c r="A994">
        <v>837716</v>
      </c>
      <c r="B994" t="s">
        <v>7548</v>
      </c>
      <c r="C994" t="s">
        <v>84</v>
      </c>
      <c r="D994" t="s">
        <v>1722</v>
      </c>
      <c r="E994" s="15" t="s">
        <v>7549</v>
      </c>
      <c r="F994" t="s">
        <v>1732</v>
      </c>
      <c r="G994" t="s">
        <v>1731</v>
      </c>
      <c r="H994" t="s">
        <v>1720</v>
      </c>
      <c r="I994" t="s">
        <v>3116</v>
      </c>
      <c r="J994">
        <v>0</v>
      </c>
      <c r="K994"/>
      <c r="L994" t="s">
        <v>3182</v>
      </c>
      <c r="M994" t="s">
        <v>3118</v>
      </c>
    </row>
    <row r="995" spans="1:13" x14ac:dyDescent="0.25">
      <c r="A995">
        <v>828260</v>
      </c>
      <c r="B995" t="s">
        <v>1776</v>
      </c>
      <c r="C995" t="s">
        <v>84</v>
      </c>
      <c r="D995" t="s">
        <v>1722</v>
      </c>
      <c r="E995" s="15" t="s">
        <v>7550</v>
      </c>
      <c r="F995" t="s">
        <v>1732</v>
      </c>
      <c r="G995" t="s">
        <v>1731</v>
      </c>
      <c r="H995" t="s">
        <v>1720</v>
      </c>
      <c r="I995" t="s">
        <v>3116</v>
      </c>
      <c r="J995">
        <v>0</v>
      </c>
      <c r="K995"/>
      <c r="L995" t="s">
        <v>3182</v>
      </c>
      <c r="M995" t="s">
        <v>3118</v>
      </c>
    </row>
    <row r="996" spans="1:13" x14ac:dyDescent="0.25">
      <c r="A996">
        <v>3435</v>
      </c>
      <c r="B996" t="s">
        <v>2349</v>
      </c>
      <c r="C996" t="s">
        <v>172</v>
      </c>
      <c r="D996" t="s">
        <v>1722</v>
      </c>
      <c r="E996" s="15" t="s">
        <v>7551</v>
      </c>
      <c r="F996" t="s">
        <v>1877</v>
      </c>
      <c r="G996" t="s">
        <v>1878</v>
      </c>
      <c r="H996" t="s">
        <v>1756</v>
      </c>
      <c r="I996" t="s">
        <v>3116</v>
      </c>
      <c r="J996">
        <v>0</v>
      </c>
      <c r="K996"/>
      <c r="L996" t="s">
        <v>3658</v>
      </c>
      <c r="M996" t="s">
        <v>3118</v>
      </c>
    </row>
    <row r="997" spans="1:13" x14ac:dyDescent="0.25">
      <c r="A997">
        <v>848461</v>
      </c>
      <c r="B997" t="s">
        <v>7552</v>
      </c>
      <c r="C997" t="s">
        <v>380</v>
      </c>
      <c r="D997" t="s">
        <v>1722</v>
      </c>
      <c r="E997" s="15" t="s">
        <v>7553</v>
      </c>
      <c r="F997" t="s">
        <v>1784</v>
      </c>
      <c r="G997" t="s">
        <v>1785</v>
      </c>
      <c r="H997" t="s">
        <v>1725</v>
      </c>
      <c r="I997" t="s">
        <v>3116</v>
      </c>
      <c r="J997">
        <v>0</v>
      </c>
      <c r="K997"/>
      <c r="L997" t="s">
        <v>5524</v>
      </c>
      <c r="M997" t="s">
        <v>3118</v>
      </c>
    </row>
    <row r="998" spans="1:13" x14ac:dyDescent="0.25">
      <c r="A998">
        <v>861105</v>
      </c>
      <c r="B998" t="s">
        <v>7554</v>
      </c>
      <c r="C998" t="s">
        <v>56</v>
      </c>
      <c r="D998" t="s">
        <v>1722</v>
      </c>
      <c r="E998" s="15" t="s">
        <v>7555</v>
      </c>
      <c r="F998" t="s">
        <v>1846</v>
      </c>
      <c r="G998" t="s">
        <v>1726</v>
      </c>
      <c r="H998" t="s">
        <v>1725</v>
      </c>
      <c r="I998" t="s">
        <v>3116</v>
      </c>
      <c r="J998">
        <v>0</v>
      </c>
      <c r="K998"/>
      <c r="L998" t="s">
        <v>3995</v>
      </c>
      <c r="M998" t="s">
        <v>7556</v>
      </c>
    </row>
    <row r="999" spans="1:13" x14ac:dyDescent="0.25">
      <c r="A999">
        <v>860667</v>
      </c>
      <c r="B999" t="s">
        <v>7557</v>
      </c>
      <c r="C999" t="s">
        <v>7558</v>
      </c>
      <c r="D999" t="s">
        <v>1722</v>
      </c>
      <c r="E999" s="15" t="s">
        <v>7559</v>
      </c>
      <c r="F999" t="s">
        <v>2129</v>
      </c>
      <c r="G999" t="s">
        <v>1849</v>
      </c>
      <c r="H999" t="s">
        <v>1819</v>
      </c>
      <c r="I999" t="s">
        <v>3126</v>
      </c>
      <c r="J999">
        <v>0</v>
      </c>
      <c r="K999"/>
      <c r="L999" t="s">
        <v>7560</v>
      </c>
      <c r="M999" t="s">
        <v>1799</v>
      </c>
    </row>
    <row r="1000" spans="1:13" x14ac:dyDescent="0.25">
      <c r="A1000">
        <v>3448</v>
      </c>
      <c r="B1000" t="s">
        <v>819</v>
      </c>
      <c r="C1000" t="s">
        <v>76</v>
      </c>
      <c r="D1000" t="s">
        <v>1722</v>
      </c>
      <c r="E1000" s="15" t="s">
        <v>7561</v>
      </c>
      <c r="F1000" t="s">
        <v>1761</v>
      </c>
      <c r="G1000" t="s">
        <v>1762</v>
      </c>
      <c r="H1000" t="s">
        <v>1782</v>
      </c>
      <c r="I1000" t="s">
        <v>1762</v>
      </c>
      <c r="J1000">
        <v>0</v>
      </c>
      <c r="K1000"/>
      <c r="L1000" t="s">
        <v>7562</v>
      </c>
      <c r="M1000" t="s">
        <v>3118</v>
      </c>
    </row>
    <row r="1001" spans="1:13" x14ac:dyDescent="0.25">
      <c r="A1001">
        <v>839740</v>
      </c>
      <c r="B1001" t="s">
        <v>7563</v>
      </c>
      <c r="C1001" t="s">
        <v>2699</v>
      </c>
      <c r="D1001" t="s">
        <v>1722</v>
      </c>
      <c r="E1001" s="15" t="s">
        <v>7564</v>
      </c>
      <c r="F1001" t="s">
        <v>1836</v>
      </c>
      <c r="G1001" t="s">
        <v>1837</v>
      </c>
      <c r="H1001" t="s">
        <v>1725</v>
      </c>
      <c r="I1001" t="s">
        <v>3116</v>
      </c>
      <c r="J1001">
        <v>0</v>
      </c>
      <c r="K1001"/>
      <c r="L1001" t="s">
        <v>7565</v>
      </c>
      <c r="M1001" t="s">
        <v>7566</v>
      </c>
    </row>
    <row r="1002" spans="1:13" x14ac:dyDescent="0.25">
      <c r="A1002">
        <v>3450</v>
      </c>
      <c r="B1002" t="s">
        <v>3659</v>
      </c>
      <c r="C1002" t="s">
        <v>52</v>
      </c>
      <c r="D1002" t="s">
        <v>1722</v>
      </c>
      <c r="E1002" s="15" t="s">
        <v>7567</v>
      </c>
      <c r="F1002" t="s">
        <v>1859</v>
      </c>
      <c r="G1002" t="s">
        <v>1823</v>
      </c>
      <c r="H1002" t="s">
        <v>1822</v>
      </c>
      <c r="I1002" t="s">
        <v>3116</v>
      </c>
      <c r="J1002">
        <v>0</v>
      </c>
      <c r="K1002"/>
      <c r="L1002" t="s">
        <v>3117</v>
      </c>
      <c r="M1002" t="s">
        <v>3118</v>
      </c>
    </row>
    <row r="1003" spans="1:13" x14ac:dyDescent="0.25">
      <c r="A1003">
        <v>854855</v>
      </c>
      <c r="B1003" t="s">
        <v>7568</v>
      </c>
      <c r="C1003" t="s">
        <v>27</v>
      </c>
      <c r="D1003" t="s">
        <v>1722</v>
      </c>
      <c r="E1003" s="15" t="s">
        <v>7569</v>
      </c>
      <c r="F1003" t="s">
        <v>1771</v>
      </c>
      <c r="G1003" t="s">
        <v>1721</v>
      </c>
      <c r="H1003" t="s">
        <v>1720</v>
      </c>
      <c r="I1003" t="s">
        <v>3116</v>
      </c>
      <c r="J1003">
        <v>0</v>
      </c>
      <c r="K1003"/>
      <c r="L1003" t="s">
        <v>7570</v>
      </c>
      <c r="M1003" t="s">
        <v>7571</v>
      </c>
    </row>
    <row r="1004" spans="1:13" x14ac:dyDescent="0.25">
      <c r="A1004">
        <v>37854</v>
      </c>
      <c r="B1004" t="s">
        <v>7572</v>
      </c>
      <c r="C1004" t="s">
        <v>27</v>
      </c>
      <c r="D1004" t="s">
        <v>1722</v>
      </c>
      <c r="E1004" s="15" t="s">
        <v>7573</v>
      </c>
      <c r="F1004" t="s">
        <v>2277</v>
      </c>
      <c r="G1004" t="s">
        <v>1739</v>
      </c>
      <c r="H1004" t="s">
        <v>1720</v>
      </c>
      <c r="I1004" t="s">
        <v>3232</v>
      </c>
      <c r="J1004">
        <v>0</v>
      </c>
      <c r="K1004"/>
      <c r="L1004" t="s">
        <v>3117</v>
      </c>
      <c r="M1004" t="s">
        <v>3118</v>
      </c>
    </row>
    <row r="1005" spans="1:13" x14ac:dyDescent="0.25">
      <c r="A1005">
        <v>19316</v>
      </c>
      <c r="B1005" t="s">
        <v>3661</v>
      </c>
      <c r="C1005" t="s">
        <v>48</v>
      </c>
      <c r="D1005" t="s">
        <v>1722</v>
      </c>
      <c r="E1005" s="15" t="s">
        <v>7574</v>
      </c>
      <c r="F1005" t="s">
        <v>1988</v>
      </c>
      <c r="G1005" t="s">
        <v>1770</v>
      </c>
      <c r="H1005" t="s">
        <v>1764</v>
      </c>
      <c r="I1005" t="s">
        <v>3116</v>
      </c>
      <c r="J1005">
        <v>0</v>
      </c>
      <c r="K1005"/>
      <c r="L1005" t="s">
        <v>3320</v>
      </c>
      <c r="M1005" t="s">
        <v>3118</v>
      </c>
    </row>
    <row r="1006" spans="1:13" x14ac:dyDescent="0.25">
      <c r="A1006">
        <v>33261</v>
      </c>
      <c r="B1006" t="s">
        <v>7575</v>
      </c>
      <c r="C1006" t="s">
        <v>27</v>
      </c>
      <c r="D1006" t="s">
        <v>1722</v>
      </c>
      <c r="E1006" s="15" t="s">
        <v>7576</v>
      </c>
      <c r="F1006" t="s">
        <v>1846</v>
      </c>
      <c r="G1006" t="s">
        <v>1726</v>
      </c>
      <c r="H1006" t="s">
        <v>1725</v>
      </c>
      <c r="I1006" t="s">
        <v>3116</v>
      </c>
      <c r="J1006">
        <v>0</v>
      </c>
      <c r="K1006"/>
      <c r="L1006" t="s">
        <v>7389</v>
      </c>
      <c r="M1006" t="s">
        <v>7577</v>
      </c>
    </row>
    <row r="1007" spans="1:13" x14ac:dyDescent="0.25">
      <c r="A1007">
        <v>38544</v>
      </c>
      <c r="B1007" t="s">
        <v>7578</v>
      </c>
      <c r="C1007" t="s">
        <v>27</v>
      </c>
      <c r="D1007" t="s">
        <v>1722</v>
      </c>
      <c r="E1007" s="15" t="s">
        <v>7579</v>
      </c>
      <c r="F1007" t="s">
        <v>1775</v>
      </c>
      <c r="G1007" t="s">
        <v>1743</v>
      </c>
      <c r="H1007" t="s">
        <v>1720</v>
      </c>
      <c r="I1007" t="s">
        <v>3351</v>
      </c>
      <c r="J1007">
        <v>0</v>
      </c>
      <c r="K1007"/>
      <c r="L1007" t="s">
        <v>3117</v>
      </c>
      <c r="M1007" t="s">
        <v>3118</v>
      </c>
    </row>
    <row r="1008" spans="1:13" x14ac:dyDescent="0.25">
      <c r="A1008">
        <v>55567</v>
      </c>
      <c r="B1008" t="s">
        <v>3662</v>
      </c>
      <c r="C1008" t="s">
        <v>43</v>
      </c>
      <c r="D1008" t="s">
        <v>1722</v>
      </c>
      <c r="E1008" s="15" t="s">
        <v>7580</v>
      </c>
      <c r="F1008" t="s">
        <v>1813</v>
      </c>
      <c r="G1008" t="s">
        <v>1814</v>
      </c>
      <c r="H1008" t="s">
        <v>1764</v>
      </c>
      <c r="I1008" t="s">
        <v>3240</v>
      </c>
      <c r="J1008">
        <v>0</v>
      </c>
      <c r="K1008"/>
      <c r="L1008" t="s">
        <v>3157</v>
      </c>
      <c r="M1008" t="s">
        <v>3118</v>
      </c>
    </row>
    <row r="1009" spans="1:13" x14ac:dyDescent="0.25">
      <c r="A1009">
        <v>22408</v>
      </c>
      <c r="B1009" t="s">
        <v>820</v>
      </c>
      <c r="C1009" t="s">
        <v>27</v>
      </c>
      <c r="D1009" t="s">
        <v>1722</v>
      </c>
      <c r="E1009" s="15" t="s">
        <v>7581</v>
      </c>
      <c r="F1009" t="s">
        <v>1797</v>
      </c>
      <c r="G1009" t="s">
        <v>1783</v>
      </c>
      <c r="H1009" t="s">
        <v>1782</v>
      </c>
      <c r="I1009" t="s">
        <v>3152</v>
      </c>
      <c r="J1009">
        <v>0</v>
      </c>
      <c r="K1009"/>
      <c r="L1009" t="s">
        <v>7582</v>
      </c>
      <c r="M1009" t="s">
        <v>3118</v>
      </c>
    </row>
    <row r="1010" spans="1:13" x14ac:dyDescent="0.25">
      <c r="A1010">
        <v>851682</v>
      </c>
      <c r="B1010" t="s">
        <v>7583</v>
      </c>
      <c r="C1010" t="s">
        <v>84</v>
      </c>
      <c r="D1010" t="s">
        <v>1722</v>
      </c>
      <c r="E1010" s="15" t="s">
        <v>7584</v>
      </c>
      <c r="F1010" t="s">
        <v>1728</v>
      </c>
      <c r="G1010" t="s">
        <v>1729</v>
      </c>
      <c r="H1010" t="s">
        <v>1720</v>
      </c>
      <c r="I1010" t="s">
        <v>3116</v>
      </c>
      <c r="J1010">
        <v>0</v>
      </c>
      <c r="K1010"/>
      <c r="L1010"/>
      <c r="M1010" t="s">
        <v>3118</v>
      </c>
    </row>
    <row r="1011" spans="1:13" x14ac:dyDescent="0.25">
      <c r="A1011">
        <v>13060</v>
      </c>
      <c r="B1011" t="s">
        <v>2159</v>
      </c>
      <c r="C1011" t="s">
        <v>211</v>
      </c>
      <c r="D1011" t="s">
        <v>1722</v>
      </c>
      <c r="E1011" s="15" t="s">
        <v>7585</v>
      </c>
      <c r="F1011" t="s">
        <v>1986</v>
      </c>
      <c r="G1011" t="s">
        <v>1987</v>
      </c>
      <c r="H1011" t="s">
        <v>1822</v>
      </c>
      <c r="I1011" t="s">
        <v>3116</v>
      </c>
      <c r="J1011">
        <v>0</v>
      </c>
      <c r="K1011"/>
      <c r="L1011" t="s">
        <v>3120</v>
      </c>
      <c r="M1011" t="s">
        <v>3118</v>
      </c>
    </row>
    <row r="1012" spans="1:13" x14ac:dyDescent="0.25">
      <c r="A1012">
        <v>3480</v>
      </c>
      <c r="B1012" t="s">
        <v>3663</v>
      </c>
      <c r="C1012" t="s">
        <v>21</v>
      </c>
      <c r="D1012" t="s">
        <v>1722</v>
      </c>
      <c r="E1012" s="15" t="s">
        <v>7586</v>
      </c>
      <c r="F1012" t="s">
        <v>1836</v>
      </c>
      <c r="G1012" t="s">
        <v>1837</v>
      </c>
      <c r="H1012" t="s">
        <v>1725</v>
      </c>
      <c r="I1012" t="s">
        <v>3116</v>
      </c>
      <c r="J1012">
        <v>0</v>
      </c>
      <c r="K1012"/>
      <c r="L1012" t="s">
        <v>5627</v>
      </c>
      <c r="M1012" t="s">
        <v>3118</v>
      </c>
    </row>
    <row r="1013" spans="1:13" x14ac:dyDescent="0.25">
      <c r="A1013">
        <v>855497</v>
      </c>
      <c r="B1013" t="s">
        <v>7587</v>
      </c>
      <c r="C1013" t="s">
        <v>43</v>
      </c>
      <c r="D1013" t="s">
        <v>1722</v>
      </c>
      <c r="E1013" s="15" t="s">
        <v>7588</v>
      </c>
      <c r="F1013" t="s">
        <v>1962</v>
      </c>
      <c r="G1013" t="s">
        <v>1837</v>
      </c>
      <c r="H1013" t="s">
        <v>1725</v>
      </c>
      <c r="I1013" t="s">
        <v>3116</v>
      </c>
      <c r="J1013">
        <v>0</v>
      </c>
      <c r="K1013"/>
      <c r="L1013"/>
      <c r="M1013" t="s">
        <v>3118</v>
      </c>
    </row>
    <row r="1014" spans="1:13" x14ac:dyDescent="0.25">
      <c r="A1014">
        <v>861008</v>
      </c>
      <c r="B1014" t="s">
        <v>7589</v>
      </c>
      <c r="C1014" t="s">
        <v>21</v>
      </c>
      <c r="D1014" t="s">
        <v>1722</v>
      </c>
      <c r="E1014" s="15" t="s">
        <v>7590</v>
      </c>
      <c r="F1014" t="s">
        <v>1759</v>
      </c>
      <c r="G1014" t="s">
        <v>1760</v>
      </c>
      <c r="H1014" t="s">
        <v>1753</v>
      </c>
      <c r="I1014" t="s">
        <v>3116</v>
      </c>
      <c r="J1014">
        <v>0</v>
      </c>
      <c r="K1014"/>
      <c r="L1014" t="s">
        <v>7591</v>
      </c>
      <c r="M1014" t="s">
        <v>7592</v>
      </c>
    </row>
    <row r="1015" spans="1:13" x14ac:dyDescent="0.25">
      <c r="A1015">
        <v>44756</v>
      </c>
      <c r="B1015" t="s">
        <v>3664</v>
      </c>
      <c r="C1015" t="s">
        <v>52</v>
      </c>
      <c r="D1015" t="s">
        <v>1722</v>
      </c>
      <c r="E1015" s="15" t="s">
        <v>7593</v>
      </c>
      <c r="F1015" t="s">
        <v>1876</v>
      </c>
      <c r="G1015" t="s">
        <v>1849</v>
      </c>
      <c r="H1015" t="s">
        <v>1819</v>
      </c>
      <c r="I1015" t="s">
        <v>3126</v>
      </c>
      <c r="J1015">
        <v>0</v>
      </c>
      <c r="K1015"/>
      <c r="L1015" t="s">
        <v>3117</v>
      </c>
      <c r="M1015" t="s">
        <v>3118</v>
      </c>
    </row>
    <row r="1016" spans="1:13" x14ac:dyDescent="0.25">
      <c r="A1016">
        <v>3507</v>
      </c>
      <c r="B1016" t="s">
        <v>3665</v>
      </c>
      <c r="C1016" t="s">
        <v>27</v>
      </c>
      <c r="D1016" t="s">
        <v>1722</v>
      </c>
      <c r="E1016" s="15" t="s">
        <v>7594</v>
      </c>
      <c r="F1016" t="s">
        <v>1788</v>
      </c>
      <c r="G1016" t="s">
        <v>1762</v>
      </c>
      <c r="H1016" t="s">
        <v>1782</v>
      </c>
      <c r="I1016" t="s">
        <v>3116</v>
      </c>
      <c r="J1016">
        <v>0</v>
      </c>
      <c r="K1016"/>
      <c r="L1016" t="s">
        <v>3117</v>
      </c>
      <c r="M1016" t="s">
        <v>3118</v>
      </c>
    </row>
    <row r="1017" spans="1:13" x14ac:dyDescent="0.25">
      <c r="A1017">
        <v>3508</v>
      </c>
      <c r="B1017" t="s">
        <v>2351</v>
      </c>
      <c r="C1017" t="s">
        <v>21</v>
      </c>
      <c r="D1017" t="s">
        <v>1722</v>
      </c>
      <c r="E1017" s="15" t="s">
        <v>7595</v>
      </c>
      <c r="F1017" t="s">
        <v>1815</v>
      </c>
      <c r="G1017" t="s">
        <v>1816</v>
      </c>
      <c r="H1017" t="s">
        <v>1725</v>
      </c>
      <c r="I1017" t="s">
        <v>1816</v>
      </c>
      <c r="J1017">
        <v>0</v>
      </c>
      <c r="K1017"/>
      <c r="L1017" t="s">
        <v>3117</v>
      </c>
      <c r="M1017" t="s">
        <v>3118</v>
      </c>
    </row>
    <row r="1018" spans="1:13" x14ac:dyDescent="0.25">
      <c r="A1018">
        <v>846813</v>
      </c>
      <c r="B1018" t="s">
        <v>3014</v>
      </c>
      <c r="C1018" t="s">
        <v>380</v>
      </c>
      <c r="D1018" t="s">
        <v>1722</v>
      </c>
      <c r="E1018" s="15" t="s">
        <v>7596</v>
      </c>
      <c r="F1018" t="s">
        <v>1832</v>
      </c>
      <c r="G1018" t="s">
        <v>1834</v>
      </c>
      <c r="H1018" t="s">
        <v>1833</v>
      </c>
      <c r="I1018" t="s">
        <v>3116</v>
      </c>
      <c r="J1018">
        <v>0</v>
      </c>
      <c r="K1018"/>
      <c r="L1018" t="s">
        <v>4064</v>
      </c>
      <c r="M1018" t="s">
        <v>3118</v>
      </c>
    </row>
    <row r="1019" spans="1:13" x14ac:dyDescent="0.25">
      <c r="A1019">
        <v>3503</v>
      </c>
      <c r="B1019" t="s">
        <v>2350</v>
      </c>
      <c r="C1019" t="s">
        <v>380</v>
      </c>
      <c r="D1019" t="s">
        <v>1722</v>
      </c>
      <c r="E1019" s="15" t="s">
        <v>7597</v>
      </c>
      <c r="F1019" t="s">
        <v>2124</v>
      </c>
      <c r="G1019" t="s">
        <v>1831</v>
      </c>
      <c r="H1019" t="s">
        <v>1827</v>
      </c>
      <c r="I1019" t="s">
        <v>3131</v>
      </c>
      <c r="J1019">
        <v>0</v>
      </c>
      <c r="K1019"/>
      <c r="L1019" t="s">
        <v>7598</v>
      </c>
      <c r="M1019" t="s">
        <v>7599</v>
      </c>
    </row>
    <row r="1020" spans="1:13" x14ac:dyDescent="0.25">
      <c r="A1020">
        <v>32795</v>
      </c>
      <c r="B1020" t="s">
        <v>1584</v>
      </c>
      <c r="C1020" t="s">
        <v>39</v>
      </c>
      <c r="D1020" t="s">
        <v>1722</v>
      </c>
      <c r="E1020" s="15" t="s">
        <v>7600</v>
      </c>
      <c r="F1020" t="s">
        <v>1755</v>
      </c>
      <c r="G1020" t="s">
        <v>1757</v>
      </c>
      <c r="H1020" t="s">
        <v>1756</v>
      </c>
      <c r="I1020" t="s">
        <v>3129</v>
      </c>
      <c r="J1020">
        <v>0</v>
      </c>
      <c r="K1020"/>
      <c r="L1020" t="s">
        <v>3670</v>
      </c>
      <c r="M1020" t="s">
        <v>7601</v>
      </c>
    </row>
    <row r="1021" spans="1:13" x14ac:dyDescent="0.25">
      <c r="A1021">
        <v>28800</v>
      </c>
      <c r="B1021" t="s">
        <v>160</v>
      </c>
      <c r="C1021" t="s">
        <v>27</v>
      </c>
      <c r="D1021" t="s">
        <v>1722</v>
      </c>
      <c r="E1021" s="15" t="s">
        <v>7602</v>
      </c>
      <c r="F1021" t="s">
        <v>1761</v>
      </c>
      <c r="G1021" t="s">
        <v>1762</v>
      </c>
      <c r="H1021" t="s">
        <v>1782</v>
      </c>
      <c r="I1021" t="s">
        <v>1762</v>
      </c>
      <c r="J1021">
        <v>0</v>
      </c>
      <c r="K1021"/>
      <c r="L1021"/>
      <c r="M1021" t="s">
        <v>3118</v>
      </c>
    </row>
    <row r="1022" spans="1:13" x14ac:dyDescent="0.25">
      <c r="A1022">
        <v>847587</v>
      </c>
      <c r="B1022" t="s">
        <v>821</v>
      </c>
      <c r="C1022" t="s">
        <v>84</v>
      </c>
      <c r="D1022" t="s">
        <v>1722</v>
      </c>
      <c r="E1022" s="15" t="s">
        <v>7603</v>
      </c>
      <c r="F1022" t="s">
        <v>1897</v>
      </c>
      <c r="G1022" t="s">
        <v>1898</v>
      </c>
      <c r="H1022" t="s">
        <v>1720</v>
      </c>
      <c r="I1022" t="s">
        <v>3116</v>
      </c>
      <c r="J1022">
        <v>0</v>
      </c>
      <c r="K1022"/>
      <c r="L1022" t="s">
        <v>7604</v>
      </c>
      <c r="M1022" t="s">
        <v>3118</v>
      </c>
    </row>
    <row r="1023" spans="1:13" x14ac:dyDescent="0.25">
      <c r="A1023">
        <v>3537</v>
      </c>
      <c r="B1023" t="s">
        <v>822</v>
      </c>
      <c r="C1023" t="s">
        <v>21</v>
      </c>
      <c r="D1023" t="s">
        <v>1722</v>
      </c>
      <c r="E1023" s="15" t="s">
        <v>7605</v>
      </c>
      <c r="F1023" t="s">
        <v>1846</v>
      </c>
      <c r="G1023" t="s">
        <v>1726</v>
      </c>
      <c r="H1023" t="s">
        <v>1725</v>
      </c>
      <c r="I1023" t="s">
        <v>3116</v>
      </c>
      <c r="J1023">
        <v>0</v>
      </c>
      <c r="K1023"/>
      <c r="L1023" t="s">
        <v>5757</v>
      </c>
      <c r="M1023" t="s">
        <v>3118</v>
      </c>
    </row>
    <row r="1024" spans="1:13" x14ac:dyDescent="0.25">
      <c r="A1024">
        <v>3538</v>
      </c>
      <c r="B1024" t="s">
        <v>161</v>
      </c>
      <c r="C1024" t="s">
        <v>27</v>
      </c>
      <c r="D1024" t="s">
        <v>1722</v>
      </c>
      <c r="E1024" s="15" t="s">
        <v>7606</v>
      </c>
      <c r="F1024" t="s">
        <v>1830</v>
      </c>
      <c r="G1024" t="s">
        <v>1831</v>
      </c>
      <c r="H1024" t="s">
        <v>1827</v>
      </c>
      <c r="I1024" t="s">
        <v>3131</v>
      </c>
      <c r="J1024">
        <v>0</v>
      </c>
      <c r="K1024"/>
      <c r="L1024" t="s">
        <v>7607</v>
      </c>
      <c r="M1024" t="s">
        <v>3118</v>
      </c>
    </row>
    <row r="1025" spans="1:13" x14ac:dyDescent="0.25">
      <c r="A1025">
        <v>49607</v>
      </c>
      <c r="B1025" t="s">
        <v>162</v>
      </c>
      <c r="C1025" t="s">
        <v>21</v>
      </c>
      <c r="D1025" t="s">
        <v>1722</v>
      </c>
      <c r="E1025" s="15" t="s">
        <v>7608</v>
      </c>
      <c r="F1025" t="s">
        <v>1938</v>
      </c>
      <c r="G1025" t="s">
        <v>1746</v>
      </c>
      <c r="H1025" t="s">
        <v>1720</v>
      </c>
      <c r="I1025" t="s">
        <v>5686</v>
      </c>
      <c r="J1025">
        <v>0</v>
      </c>
      <c r="K1025"/>
      <c r="L1025" t="s">
        <v>3237</v>
      </c>
      <c r="M1025" t="s">
        <v>3118</v>
      </c>
    </row>
    <row r="1026" spans="1:13" x14ac:dyDescent="0.25">
      <c r="A1026">
        <v>3545</v>
      </c>
      <c r="B1026" t="s">
        <v>3675</v>
      </c>
      <c r="C1026" t="s">
        <v>39</v>
      </c>
      <c r="D1026" t="s">
        <v>1722</v>
      </c>
      <c r="E1026" s="15" t="s">
        <v>7609</v>
      </c>
      <c r="F1026" t="s">
        <v>1817</v>
      </c>
      <c r="G1026" t="s">
        <v>1816</v>
      </c>
      <c r="H1026" t="s">
        <v>1725</v>
      </c>
      <c r="I1026" t="s">
        <v>1816</v>
      </c>
      <c r="J1026">
        <v>0</v>
      </c>
      <c r="K1026"/>
      <c r="L1026" t="s">
        <v>3151</v>
      </c>
      <c r="M1026" t="s">
        <v>3118</v>
      </c>
    </row>
    <row r="1027" spans="1:13" x14ac:dyDescent="0.25">
      <c r="A1027">
        <v>57233</v>
      </c>
      <c r="B1027" t="s">
        <v>7610</v>
      </c>
      <c r="C1027" t="s">
        <v>27</v>
      </c>
      <c r="D1027" t="s">
        <v>1722</v>
      </c>
      <c r="E1027" s="15" t="s">
        <v>7611</v>
      </c>
      <c r="F1027" t="s">
        <v>1876</v>
      </c>
      <c r="G1027" t="s">
        <v>1849</v>
      </c>
      <c r="H1027" t="s">
        <v>1819</v>
      </c>
      <c r="I1027" t="s">
        <v>3126</v>
      </c>
      <c r="J1027">
        <v>0</v>
      </c>
      <c r="K1027"/>
      <c r="L1027" t="s">
        <v>7612</v>
      </c>
      <c r="M1027" t="s">
        <v>7613</v>
      </c>
    </row>
    <row r="1028" spans="1:13" x14ac:dyDescent="0.25">
      <c r="A1028">
        <v>30569</v>
      </c>
      <c r="B1028" t="s">
        <v>7614</v>
      </c>
      <c r="C1028" t="s">
        <v>84</v>
      </c>
      <c r="D1028" t="s">
        <v>1722</v>
      </c>
      <c r="E1028" s="15" t="s">
        <v>7615</v>
      </c>
      <c r="F1028" t="s">
        <v>7325</v>
      </c>
      <c r="G1028" t="s">
        <v>1792</v>
      </c>
      <c r="H1028" t="s">
        <v>1822</v>
      </c>
      <c r="I1028" t="s">
        <v>3116</v>
      </c>
      <c r="J1028">
        <v>0</v>
      </c>
      <c r="K1028"/>
      <c r="L1028" t="s">
        <v>3117</v>
      </c>
      <c r="M1028" t="s">
        <v>3118</v>
      </c>
    </row>
    <row r="1029" spans="1:13" x14ac:dyDescent="0.25">
      <c r="A1029">
        <v>22274</v>
      </c>
      <c r="B1029" t="s">
        <v>2036</v>
      </c>
      <c r="C1029" t="s">
        <v>59</v>
      </c>
      <c r="D1029" t="s">
        <v>1722</v>
      </c>
      <c r="E1029" s="15" t="s">
        <v>7616</v>
      </c>
      <c r="F1029" t="s">
        <v>1881</v>
      </c>
      <c r="G1029" t="s">
        <v>1849</v>
      </c>
      <c r="H1029" t="s">
        <v>1819</v>
      </c>
      <c r="I1029" t="s">
        <v>3126</v>
      </c>
      <c r="J1029">
        <v>0</v>
      </c>
      <c r="K1029"/>
      <c r="L1029" t="s">
        <v>3178</v>
      </c>
      <c r="M1029" t="s">
        <v>3118</v>
      </c>
    </row>
    <row r="1030" spans="1:13" x14ac:dyDescent="0.25">
      <c r="A1030">
        <v>3565</v>
      </c>
      <c r="B1030" t="s">
        <v>823</v>
      </c>
      <c r="C1030" t="s">
        <v>21</v>
      </c>
      <c r="D1030" t="s">
        <v>1722</v>
      </c>
      <c r="E1030" s="15" t="s">
        <v>7617</v>
      </c>
      <c r="F1030" t="s">
        <v>1881</v>
      </c>
      <c r="G1030" t="s">
        <v>1849</v>
      </c>
      <c r="H1030" t="s">
        <v>1819</v>
      </c>
      <c r="I1030" t="s">
        <v>3126</v>
      </c>
      <c r="J1030">
        <v>0</v>
      </c>
      <c r="K1030"/>
      <c r="L1030" t="s">
        <v>5757</v>
      </c>
      <c r="M1030" t="s">
        <v>3118</v>
      </c>
    </row>
    <row r="1031" spans="1:13" x14ac:dyDescent="0.25">
      <c r="A1031">
        <v>23096</v>
      </c>
      <c r="B1031" t="s">
        <v>1585</v>
      </c>
      <c r="C1031" t="s">
        <v>213</v>
      </c>
      <c r="D1031" t="s">
        <v>1722</v>
      </c>
      <c r="E1031" s="15" t="s">
        <v>7618</v>
      </c>
      <c r="F1031" t="s">
        <v>1881</v>
      </c>
      <c r="G1031" t="s">
        <v>1849</v>
      </c>
      <c r="H1031" t="s">
        <v>1819</v>
      </c>
      <c r="I1031" t="s">
        <v>3126</v>
      </c>
      <c r="J1031">
        <v>0</v>
      </c>
      <c r="K1031"/>
      <c r="L1031" t="s">
        <v>7619</v>
      </c>
      <c r="M1031" t="s">
        <v>3118</v>
      </c>
    </row>
    <row r="1032" spans="1:13" x14ac:dyDescent="0.25">
      <c r="A1032">
        <v>22710</v>
      </c>
      <c r="B1032" t="s">
        <v>824</v>
      </c>
      <c r="C1032" t="s">
        <v>76</v>
      </c>
      <c r="D1032" t="s">
        <v>1722</v>
      </c>
      <c r="E1032" s="15" t="s">
        <v>7620</v>
      </c>
      <c r="F1032" t="s">
        <v>1881</v>
      </c>
      <c r="G1032" t="s">
        <v>1849</v>
      </c>
      <c r="H1032" t="s">
        <v>1819</v>
      </c>
      <c r="I1032" t="s">
        <v>3126</v>
      </c>
      <c r="J1032">
        <v>0</v>
      </c>
      <c r="K1032"/>
      <c r="L1032" t="s">
        <v>3117</v>
      </c>
      <c r="M1032" t="s">
        <v>3118</v>
      </c>
    </row>
    <row r="1033" spans="1:13" x14ac:dyDescent="0.25">
      <c r="A1033">
        <v>21122</v>
      </c>
      <c r="B1033" t="s">
        <v>3679</v>
      </c>
      <c r="C1033" t="s">
        <v>208</v>
      </c>
      <c r="D1033" t="s">
        <v>1722</v>
      </c>
      <c r="E1033" s="15" t="s">
        <v>7621</v>
      </c>
      <c r="F1033" t="s">
        <v>1881</v>
      </c>
      <c r="G1033" t="s">
        <v>1849</v>
      </c>
      <c r="H1033" t="s">
        <v>1819</v>
      </c>
      <c r="I1033" t="s">
        <v>3126</v>
      </c>
      <c r="J1033">
        <v>0</v>
      </c>
      <c r="K1033"/>
      <c r="L1033" t="s">
        <v>7622</v>
      </c>
      <c r="M1033" t="s">
        <v>3118</v>
      </c>
    </row>
    <row r="1034" spans="1:13" x14ac:dyDescent="0.25">
      <c r="A1034">
        <v>31355</v>
      </c>
      <c r="B1034" t="s">
        <v>825</v>
      </c>
      <c r="C1034" t="s">
        <v>116</v>
      </c>
      <c r="D1034" t="s">
        <v>1722</v>
      </c>
      <c r="E1034" s="15" t="s">
        <v>7623</v>
      </c>
      <c r="F1034" t="s">
        <v>1860</v>
      </c>
      <c r="G1034" t="s">
        <v>1816</v>
      </c>
      <c r="H1034" t="s">
        <v>1725</v>
      </c>
      <c r="I1034" t="s">
        <v>5644</v>
      </c>
      <c r="J1034">
        <v>0</v>
      </c>
      <c r="K1034"/>
      <c r="L1034" t="s">
        <v>7624</v>
      </c>
      <c r="M1034" t="s">
        <v>7625</v>
      </c>
    </row>
    <row r="1035" spans="1:13" x14ac:dyDescent="0.25">
      <c r="A1035">
        <v>3583</v>
      </c>
      <c r="B1035" t="s">
        <v>826</v>
      </c>
      <c r="C1035" t="s">
        <v>56</v>
      </c>
      <c r="D1035" t="s">
        <v>1722</v>
      </c>
      <c r="E1035" s="15" t="s">
        <v>7626</v>
      </c>
      <c r="F1035" t="s">
        <v>6198</v>
      </c>
      <c r="G1035" t="s">
        <v>1785</v>
      </c>
      <c r="H1035" t="s">
        <v>1725</v>
      </c>
      <c r="I1035" t="s">
        <v>3116</v>
      </c>
      <c r="J1035">
        <v>0</v>
      </c>
      <c r="K1035"/>
      <c r="L1035" t="s">
        <v>7627</v>
      </c>
      <c r="M1035" t="s">
        <v>3118</v>
      </c>
    </row>
    <row r="1036" spans="1:13" x14ac:dyDescent="0.25">
      <c r="A1036">
        <v>3588</v>
      </c>
      <c r="B1036" t="s">
        <v>7628</v>
      </c>
      <c r="C1036" t="s">
        <v>27</v>
      </c>
      <c r="D1036" t="s">
        <v>1722</v>
      </c>
      <c r="E1036" s="15" t="s">
        <v>7629</v>
      </c>
      <c r="F1036" t="s">
        <v>5641</v>
      </c>
      <c r="G1036" t="s">
        <v>1825</v>
      </c>
      <c r="H1036" t="s">
        <v>1725</v>
      </c>
      <c r="I1036" t="s">
        <v>3116</v>
      </c>
      <c r="J1036">
        <v>0</v>
      </c>
      <c r="K1036"/>
      <c r="L1036" t="s">
        <v>7630</v>
      </c>
      <c r="M1036" t="s">
        <v>3118</v>
      </c>
    </row>
    <row r="1037" spans="1:13" x14ac:dyDescent="0.25">
      <c r="A1037">
        <v>3563</v>
      </c>
      <c r="B1037" t="s">
        <v>3682</v>
      </c>
      <c r="C1037" t="s">
        <v>908</v>
      </c>
      <c r="D1037" t="s">
        <v>1722</v>
      </c>
      <c r="E1037" s="15" t="s">
        <v>7631</v>
      </c>
      <c r="F1037" t="s">
        <v>1826</v>
      </c>
      <c r="G1037" t="s">
        <v>1828</v>
      </c>
      <c r="H1037" t="s">
        <v>1827</v>
      </c>
      <c r="I1037" t="s">
        <v>3131</v>
      </c>
      <c r="J1037">
        <v>0</v>
      </c>
      <c r="K1037"/>
      <c r="L1037" t="s">
        <v>6284</v>
      </c>
      <c r="M1037" t="s">
        <v>3118</v>
      </c>
    </row>
    <row r="1038" spans="1:13" x14ac:dyDescent="0.25">
      <c r="A1038">
        <v>70139</v>
      </c>
      <c r="B1038" t="s">
        <v>7632</v>
      </c>
      <c r="C1038" t="s">
        <v>7169</v>
      </c>
      <c r="D1038" t="s">
        <v>1722</v>
      </c>
      <c r="E1038" s="15" t="s">
        <v>7633</v>
      </c>
      <c r="F1038" t="s">
        <v>1877</v>
      </c>
      <c r="G1038" t="s">
        <v>1878</v>
      </c>
      <c r="H1038" t="s">
        <v>1756</v>
      </c>
      <c r="I1038" t="s">
        <v>3116</v>
      </c>
      <c r="J1038">
        <v>0</v>
      </c>
      <c r="K1038"/>
      <c r="L1038"/>
      <c r="M1038" t="s">
        <v>3118</v>
      </c>
    </row>
    <row r="1039" spans="1:13" x14ac:dyDescent="0.25">
      <c r="A1039">
        <v>3551</v>
      </c>
      <c r="B1039" t="s">
        <v>2266</v>
      </c>
      <c r="C1039" t="s">
        <v>27</v>
      </c>
      <c r="D1039" t="s">
        <v>1722</v>
      </c>
      <c r="E1039" s="15" t="s">
        <v>7634</v>
      </c>
      <c r="F1039" t="s">
        <v>1788</v>
      </c>
      <c r="G1039" t="s">
        <v>1762</v>
      </c>
      <c r="H1039" t="s">
        <v>1782</v>
      </c>
      <c r="I1039" t="s">
        <v>3116</v>
      </c>
      <c r="J1039">
        <v>0</v>
      </c>
      <c r="K1039"/>
      <c r="L1039" t="s">
        <v>3117</v>
      </c>
      <c r="M1039" t="s">
        <v>3118</v>
      </c>
    </row>
    <row r="1040" spans="1:13" x14ac:dyDescent="0.25">
      <c r="A1040">
        <v>837708</v>
      </c>
      <c r="B1040" t="s">
        <v>7635</v>
      </c>
      <c r="C1040" t="s">
        <v>21</v>
      </c>
      <c r="D1040" t="s">
        <v>1722</v>
      </c>
      <c r="E1040" s="15" t="s">
        <v>7636</v>
      </c>
      <c r="F1040" t="s">
        <v>1748</v>
      </c>
      <c r="G1040" t="s">
        <v>1726</v>
      </c>
      <c r="H1040" t="s">
        <v>1725</v>
      </c>
      <c r="I1040" t="s">
        <v>3116</v>
      </c>
      <c r="J1040">
        <v>0</v>
      </c>
      <c r="K1040"/>
      <c r="L1040" t="s">
        <v>7637</v>
      </c>
      <c r="M1040" t="s">
        <v>7638</v>
      </c>
    </row>
    <row r="1041" spans="1:13" x14ac:dyDescent="0.25">
      <c r="A1041">
        <v>58284</v>
      </c>
      <c r="B1041" t="s">
        <v>163</v>
      </c>
      <c r="C1041" t="s">
        <v>107</v>
      </c>
      <c r="D1041" t="s">
        <v>1722</v>
      </c>
      <c r="E1041" s="15" t="s">
        <v>7639</v>
      </c>
      <c r="F1041" t="s">
        <v>1848</v>
      </c>
      <c r="G1041" t="s">
        <v>1849</v>
      </c>
      <c r="H1041" t="s">
        <v>1819</v>
      </c>
      <c r="I1041" t="s">
        <v>3126</v>
      </c>
      <c r="J1041">
        <v>0</v>
      </c>
      <c r="K1041"/>
      <c r="L1041" t="s">
        <v>3120</v>
      </c>
      <c r="M1041" t="s">
        <v>3118</v>
      </c>
    </row>
    <row r="1042" spans="1:13" x14ac:dyDescent="0.25">
      <c r="A1042">
        <v>3616</v>
      </c>
      <c r="B1042" t="s">
        <v>164</v>
      </c>
      <c r="C1042" t="s">
        <v>165</v>
      </c>
      <c r="D1042" t="s">
        <v>1722</v>
      </c>
      <c r="E1042" s="15" t="s">
        <v>7640</v>
      </c>
      <c r="F1042" t="s">
        <v>2264</v>
      </c>
      <c r="G1042" t="s">
        <v>1754</v>
      </c>
      <c r="H1042" t="s">
        <v>1753</v>
      </c>
      <c r="I1042" t="s">
        <v>3116</v>
      </c>
      <c r="J1042">
        <v>0</v>
      </c>
      <c r="K1042"/>
      <c r="L1042" t="s">
        <v>5524</v>
      </c>
      <c r="M1042" t="s">
        <v>3118</v>
      </c>
    </row>
    <row r="1043" spans="1:13" x14ac:dyDescent="0.25">
      <c r="A1043">
        <v>830220</v>
      </c>
      <c r="B1043" t="s">
        <v>7641</v>
      </c>
      <c r="C1043" t="s">
        <v>27</v>
      </c>
      <c r="D1043" t="s">
        <v>1722</v>
      </c>
      <c r="E1043" s="15" t="s">
        <v>7642</v>
      </c>
      <c r="F1043" t="s">
        <v>1887</v>
      </c>
      <c r="G1043" t="s">
        <v>1849</v>
      </c>
      <c r="H1043" t="s">
        <v>1819</v>
      </c>
      <c r="I1043" t="s">
        <v>3126</v>
      </c>
      <c r="J1043">
        <v>0</v>
      </c>
      <c r="K1043"/>
      <c r="L1043" t="s">
        <v>7643</v>
      </c>
      <c r="M1043" t="s">
        <v>7644</v>
      </c>
    </row>
    <row r="1044" spans="1:13" x14ac:dyDescent="0.25">
      <c r="A1044">
        <v>3624</v>
      </c>
      <c r="B1044" t="s">
        <v>7645</v>
      </c>
      <c r="C1044" t="s">
        <v>116</v>
      </c>
      <c r="D1044" t="s">
        <v>1722</v>
      </c>
      <c r="E1044" s="15" t="s">
        <v>7646</v>
      </c>
      <c r="F1044" t="s">
        <v>1986</v>
      </c>
      <c r="G1044" t="s">
        <v>1987</v>
      </c>
      <c r="H1044" t="s">
        <v>1822</v>
      </c>
      <c r="I1044" t="s">
        <v>3116</v>
      </c>
      <c r="J1044">
        <v>0</v>
      </c>
      <c r="K1044"/>
      <c r="L1044" t="s">
        <v>3117</v>
      </c>
      <c r="M1044" t="s">
        <v>3118</v>
      </c>
    </row>
    <row r="1045" spans="1:13" x14ac:dyDescent="0.25">
      <c r="A1045">
        <v>843758</v>
      </c>
      <c r="B1045" t="s">
        <v>7647</v>
      </c>
      <c r="C1045" t="s">
        <v>43</v>
      </c>
      <c r="D1045" t="s">
        <v>1722</v>
      </c>
      <c r="E1045" s="15" t="s">
        <v>7648</v>
      </c>
      <c r="F1045" t="s">
        <v>2170</v>
      </c>
      <c r="G1045" t="s">
        <v>1878</v>
      </c>
      <c r="H1045" t="s">
        <v>1756</v>
      </c>
      <c r="I1045" t="s">
        <v>3129</v>
      </c>
      <c r="J1045">
        <v>0</v>
      </c>
      <c r="K1045"/>
      <c r="L1045"/>
      <c r="M1045" t="s">
        <v>3118</v>
      </c>
    </row>
    <row r="1046" spans="1:13" x14ac:dyDescent="0.25">
      <c r="A1046">
        <v>863222</v>
      </c>
      <c r="B1046" t="s">
        <v>7649</v>
      </c>
      <c r="C1046" t="s">
        <v>27</v>
      </c>
      <c r="D1046" t="s">
        <v>1722</v>
      </c>
      <c r="E1046" s="15" t="s">
        <v>7650</v>
      </c>
      <c r="F1046" t="s">
        <v>5719</v>
      </c>
      <c r="G1046" t="s">
        <v>1834</v>
      </c>
      <c r="H1046" t="s">
        <v>1833</v>
      </c>
      <c r="I1046" t="s">
        <v>3116</v>
      </c>
      <c r="J1046">
        <v>0</v>
      </c>
      <c r="K1046"/>
      <c r="L1046" t="s">
        <v>5524</v>
      </c>
      <c r="M1046" t="s">
        <v>3118</v>
      </c>
    </row>
    <row r="1047" spans="1:13" x14ac:dyDescent="0.25">
      <c r="A1047">
        <v>52701</v>
      </c>
      <c r="B1047" t="s">
        <v>7651</v>
      </c>
      <c r="C1047" t="s">
        <v>7652</v>
      </c>
      <c r="D1047" t="s">
        <v>1722</v>
      </c>
      <c r="E1047" s="15" t="s">
        <v>7653</v>
      </c>
      <c r="F1047" t="s">
        <v>1766</v>
      </c>
      <c r="G1047" t="s">
        <v>1767</v>
      </c>
      <c r="H1047" t="s">
        <v>1756</v>
      </c>
      <c r="I1047" t="s">
        <v>3129</v>
      </c>
      <c r="J1047">
        <v>0</v>
      </c>
      <c r="K1047"/>
      <c r="L1047" t="s">
        <v>7654</v>
      </c>
      <c r="M1047" t="s">
        <v>7655</v>
      </c>
    </row>
    <row r="1048" spans="1:13" x14ac:dyDescent="0.25">
      <c r="A1048">
        <v>841859</v>
      </c>
      <c r="B1048" t="s">
        <v>827</v>
      </c>
      <c r="C1048" t="s">
        <v>59</v>
      </c>
      <c r="D1048" t="s">
        <v>1722</v>
      </c>
      <c r="E1048" s="15" t="s">
        <v>7656</v>
      </c>
      <c r="F1048" t="s">
        <v>6980</v>
      </c>
      <c r="G1048" t="s">
        <v>1790</v>
      </c>
      <c r="H1048" t="s">
        <v>1720</v>
      </c>
      <c r="I1048" t="s">
        <v>3116</v>
      </c>
      <c r="J1048">
        <v>0</v>
      </c>
      <c r="K1048"/>
      <c r="L1048" t="s">
        <v>3216</v>
      </c>
      <c r="M1048" t="s">
        <v>3118</v>
      </c>
    </row>
    <row r="1049" spans="1:13" x14ac:dyDescent="0.25">
      <c r="A1049">
        <v>856805</v>
      </c>
      <c r="B1049" t="s">
        <v>7657</v>
      </c>
      <c r="C1049" t="s">
        <v>84</v>
      </c>
      <c r="D1049" t="s">
        <v>1722</v>
      </c>
      <c r="E1049" s="15" t="s">
        <v>7658</v>
      </c>
      <c r="F1049" t="s">
        <v>3285</v>
      </c>
      <c r="G1049" t="s">
        <v>1852</v>
      </c>
      <c r="H1049" t="s">
        <v>1720</v>
      </c>
      <c r="I1049" t="s">
        <v>3116</v>
      </c>
      <c r="J1049">
        <v>0</v>
      </c>
      <c r="K1049"/>
      <c r="L1049" t="s">
        <v>7659</v>
      </c>
      <c r="M1049" t="s">
        <v>7660</v>
      </c>
    </row>
    <row r="1050" spans="1:13" x14ac:dyDescent="0.25">
      <c r="A1050">
        <v>3631</v>
      </c>
      <c r="B1050" t="s">
        <v>7661</v>
      </c>
      <c r="C1050" t="s">
        <v>380</v>
      </c>
      <c r="D1050" t="s">
        <v>1722</v>
      </c>
      <c r="E1050" s="15" t="s">
        <v>7662</v>
      </c>
      <c r="F1050" t="s">
        <v>1787</v>
      </c>
      <c r="G1050" t="s">
        <v>1721</v>
      </c>
      <c r="H1050" t="s">
        <v>1720</v>
      </c>
      <c r="I1050" t="s">
        <v>3116</v>
      </c>
      <c r="J1050">
        <v>0</v>
      </c>
      <c r="K1050"/>
      <c r="L1050" t="s">
        <v>7663</v>
      </c>
      <c r="M1050" t="s">
        <v>7664</v>
      </c>
    </row>
    <row r="1051" spans="1:13" x14ac:dyDescent="0.25">
      <c r="A1051">
        <v>3635</v>
      </c>
      <c r="B1051" t="s">
        <v>828</v>
      </c>
      <c r="C1051" t="s">
        <v>27</v>
      </c>
      <c r="D1051" t="s">
        <v>1722</v>
      </c>
      <c r="E1051" s="15" t="s">
        <v>7665</v>
      </c>
      <c r="F1051" t="s">
        <v>6198</v>
      </c>
      <c r="G1051" t="s">
        <v>1785</v>
      </c>
      <c r="H1051" t="s">
        <v>1725</v>
      </c>
      <c r="I1051" t="s">
        <v>3116</v>
      </c>
      <c r="J1051">
        <v>0</v>
      </c>
      <c r="K1051"/>
      <c r="L1051" t="s">
        <v>5524</v>
      </c>
      <c r="M1051" t="s">
        <v>3118</v>
      </c>
    </row>
    <row r="1052" spans="1:13" x14ac:dyDescent="0.25">
      <c r="A1052">
        <v>839400</v>
      </c>
      <c r="B1052" t="s">
        <v>2961</v>
      </c>
      <c r="C1052" t="s">
        <v>31</v>
      </c>
      <c r="D1052" t="s">
        <v>1722</v>
      </c>
      <c r="E1052" s="15" t="s">
        <v>7666</v>
      </c>
      <c r="F1052" t="s">
        <v>5641</v>
      </c>
      <c r="G1052" t="s">
        <v>1825</v>
      </c>
      <c r="H1052" t="s">
        <v>1725</v>
      </c>
      <c r="I1052" t="s">
        <v>3116</v>
      </c>
      <c r="J1052">
        <v>0</v>
      </c>
      <c r="K1052"/>
      <c r="L1052" t="s">
        <v>7667</v>
      </c>
      <c r="M1052" t="s">
        <v>3118</v>
      </c>
    </row>
    <row r="1053" spans="1:13" x14ac:dyDescent="0.25">
      <c r="A1053">
        <v>847563</v>
      </c>
      <c r="B1053" t="s">
        <v>7668</v>
      </c>
      <c r="C1053" t="s">
        <v>43</v>
      </c>
      <c r="D1053" t="s">
        <v>1722</v>
      </c>
      <c r="E1053" s="15" t="s">
        <v>7669</v>
      </c>
      <c r="F1053" t="s">
        <v>1846</v>
      </c>
      <c r="G1053" t="s">
        <v>1726</v>
      </c>
      <c r="H1053" t="s">
        <v>1725</v>
      </c>
      <c r="I1053" t="s">
        <v>3116</v>
      </c>
      <c r="J1053">
        <v>0</v>
      </c>
      <c r="K1053"/>
      <c r="L1053" t="s">
        <v>3157</v>
      </c>
      <c r="M1053" t="s">
        <v>3118</v>
      </c>
    </row>
    <row r="1054" spans="1:13" x14ac:dyDescent="0.25">
      <c r="A1054">
        <v>853175</v>
      </c>
      <c r="B1054" t="s">
        <v>7670</v>
      </c>
      <c r="C1054" t="s">
        <v>213</v>
      </c>
      <c r="D1054" t="s">
        <v>1722</v>
      </c>
      <c r="E1054" s="15" t="s">
        <v>7671</v>
      </c>
      <c r="F1054" t="s">
        <v>1949</v>
      </c>
      <c r="G1054" t="s">
        <v>1898</v>
      </c>
      <c r="H1054" t="s">
        <v>1720</v>
      </c>
      <c r="I1054" t="s">
        <v>3351</v>
      </c>
      <c r="J1054">
        <v>0</v>
      </c>
      <c r="K1054"/>
      <c r="L1054" t="s">
        <v>3122</v>
      </c>
      <c r="M1054" t="s">
        <v>3118</v>
      </c>
    </row>
    <row r="1055" spans="1:13" x14ac:dyDescent="0.25">
      <c r="A1055">
        <v>57600</v>
      </c>
      <c r="B1055" t="s">
        <v>7672</v>
      </c>
      <c r="C1055" t="s">
        <v>213</v>
      </c>
      <c r="D1055" t="s">
        <v>1722</v>
      </c>
      <c r="E1055" s="15" t="s">
        <v>7673</v>
      </c>
      <c r="F1055" t="s">
        <v>1996</v>
      </c>
      <c r="G1055" t="s">
        <v>1849</v>
      </c>
      <c r="H1055" t="s">
        <v>1819</v>
      </c>
      <c r="I1055" t="s">
        <v>3126</v>
      </c>
      <c r="J1055">
        <v>0</v>
      </c>
      <c r="K1055"/>
      <c r="L1055" t="s">
        <v>7674</v>
      </c>
      <c r="M1055" t="s">
        <v>7675</v>
      </c>
    </row>
    <row r="1056" spans="1:13" x14ac:dyDescent="0.25">
      <c r="A1056">
        <v>56575</v>
      </c>
      <c r="B1056" t="s">
        <v>7676</v>
      </c>
      <c r="C1056" t="s">
        <v>213</v>
      </c>
      <c r="D1056" t="s">
        <v>1722</v>
      </c>
      <c r="E1056" s="15" t="s">
        <v>7677</v>
      </c>
      <c r="F1056" t="s">
        <v>1876</v>
      </c>
      <c r="G1056" t="s">
        <v>1849</v>
      </c>
      <c r="H1056" t="s">
        <v>1819</v>
      </c>
      <c r="I1056" t="s">
        <v>3126</v>
      </c>
      <c r="J1056">
        <v>0</v>
      </c>
      <c r="K1056"/>
      <c r="L1056" t="s">
        <v>7678</v>
      </c>
      <c r="M1056"/>
    </row>
    <row r="1057" spans="1:13" x14ac:dyDescent="0.25">
      <c r="A1057">
        <v>3640</v>
      </c>
      <c r="B1057" t="s">
        <v>2263</v>
      </c>
      <c r="C1057" t="s">
        <v>27</v>
      </c>
      <c r="D1057" t="s">
        <v>1722</v>
      </c>
      <c r="E1057" s="15" t="s">
        <v>7679</v>
      </c>
      <c r="F1057" t="s">
        <v>1815</v>
      </c>
      <c r="G1057" t="s">
        <v>1816</v>
      </c>
      <c r="H1057" t="s">
        <v>1725</v>
      </c>
      <c r="I1057" t="s">
        <v>1816</v>
      </c>
      <c r="J1057">
        <v>0</v>
      </c>
      <c r="K1057"/>
      <c r="L1057" t="s">
        <v>7680</v>
      </c>
      <c r="M1057" t="s">
        <v>3118</v>
      </c>
    </row>
    <row r="1058" spans="1:13" x14ac:dyDescent="0.25">
      <c r="A1058">
        <v>3601</v>
      </c>
      <c r="B1058" t="s">
        <v>3689</v>
      </c>
      <c r="C1058" t="s">
        <v>485</v>
      </c>
      <c r="D1058" t="s">
        <v>1722</v>
      </c>
      <c r="E1058" s="15" t="s">
        <v>7681</v>
      </c>
      <c r="F1058" t="s">
        <v>2166</v>
      </c>
      <c r="G1058" t="s">
        <v>1767</v>
      </c>
      <c r="H1058" t="s">
        <v>1756</v>
      </c>
      <c r="I1058" t="s">
        <v>3129</v>
      </c>
      <c r="J1058">
        <v>0</v>
      </c>
      <c r="K1058"/>
      <c r="L1058" t="s">
        <v>3117</v>
      </c>
      <c r="M1058" t="s">
        <v>3118</v>
      </c>
    </row>
    <row r="1059" spans="1:13" x14ac:dyDescent="0.25">
      <c r="A1059">
        <v>834831</v>
      </c>
      <c r="B1059" t="s">
        <v>7682</v>
      </c>
      <c r="C1059" t="s">
        <v>92</v>
      </c>
      <c r="D1059" t="s">
        <v>1722</v>
      </c>
      <c r="E1059" s="15" t="s">
        <v>7683</v>
      </c>
      <c r="F1059" t="s">
        <v>1962</v>
      </c>
      <c r="G1059" t="s">
        <v>1837</v>
      </c>
      <c r="H1059" t="s">
        <v>1725</v>
      </c>
      <c r="I1059" t="s">
        <v>3116</v>
      </c>
      <c r="J1059">
        <v>0</v>
      </c>
      <c r="K1059"/>
      <c r="L1059" t="s">
        <v>7684</v>
      </c>
      <c r="M1059" t="s">
        <v>7685</v>
      </c>
    </row>
    <row r="1060" spans="1:13" x14ac:dyDescent="0.25">
      <c r="A1060">
        <v>21707</v>
      </c>
      <c r="B1060" t="s">
        <v>829</v>
      </c>
      <c r="C1060" t="s">
        <v>830</v>
      </c>
      <c r="D1060" t="s">
        <v>1722</v>
      </c>
      <c r="E1060" s="15" t="s">
        <v>7686</v>
      </c>
      <c r="F1060" t="s">
        <v>1815</v>
      </c>
      <c r="G1060" t="s">
        <v>1816</v>
      </c>
      <c r="H1060" t="s">
        <v>1725</v>
      </c>
      <c r="I1060" t="s">
        <v>1816</v>
      </c>
      <c r="J1060">
        <v>0</v>
      </c>
      <c r="K1060"/>
      <c r="L1060" t="s">
        <v>5879</v>
      </c>
      <c r="M1060" t="s">
        <v>3118</v>
      </c>
    </row>
    <row r="1061" spans="1:13" x14ac:dyDescent="0.25">
      <c r="A1061">
        <v>3596</v>
      </c>
      <c r="B1061" t="s">
        <v>831</v>
      </c>
      <c r="C1061" t="s">
        <v>21</v>
      </c>
      <c r="D1061" t="s">
        <v>1722</v>
      </c>
      <c r="E1061" s="15" t="s">
        <v>7687</v>
      </c>
      <c r="F1061" t="s">
        <v>6006</v>
      </c>
      <c r="G1061" t="s">
        <v>1792</v>
      </c>
      <c r="H1061" t="s">
        <v>1822</v>
      </c>
      <c r="I1061" t="s">
        <v>3116</v>
      </c>
      <c r="J1061">
        <v>0</v>
      </c>
      <c r="K1061"/>
      <c r="L1061" t="s">
        <v>5627</v>
      </c>
      <c r="M1061" t="s">
        <v>3118</v>
      </c>
    </row>
    <row r="1062" spans="1:13" x14ac:dyDescent="0.25">
      <c r="A1062">
        <v>852222</v>
      </c>
      <c r="B1062" t="s">
        <v>7688</v>
      </c>
      <c r="C1062" t="s">
        <v>21</v>
      </c>
      <c r="D1062" t="s">
        <v>1722</v>
      </c>
      <c r="E1062" s="15" t="s">
        <v>7689</v>
      </c>
      <c r="F1062" t="s">
        <v>5611</v>
      </c>
      <c r="G1062" t="s">
        <v>1913</v>
      </c>
      <c r="H1062" t="s">
        <v>1764</v>
      </c>
      <c r="I1062" t="s">
        <v>3116</v>
      </c>
      <c r="J1062">
        <v>0</v>
      </c>
      <c r="K1062"/>
      <c r="L1062"/>
      <c r="M1062" t="s">
        <v>3118</v>
      </c>
    </row>
    <row r="1063" spans="1:13" x14ac:dyDescent="0.25">
      <c r="A1063">
        <v>3599</v>
      </c>
      <c r="B1063" t="s">
        <v>2265</v>
      </c>
      <c r="C1063" t="s">
        <v>31</v>
      </c>
      <c r="D1063" t="s">
        <v>1722</v>
      </c>
      <c r="E1063" s="15" t="s">
        <v>7690</v>
      </c>
      <c r="F1063" t="s">
        <v>1815</v>
      </c>
      <c r="G1063" t="s">
        <v>1816</v>
      </c>
      <c r="H1063" t="s">
        <v>1725</v>
      </c>
      <c r="I1063" t="s">
        <v>1816</v>
      </c>
      <c r="J1063">
        <v>0</v>
      </c>
      <c r="K1063"/>
      <c r="L1063" t="s">
        <v>7691</v>
      </c>
      <c r="M1063" t="s">
        <v>3118</v>
      </c>
    </row>
    <row r="1064" spans="1:13" x14ac:dyDescent="0.25">
      <c r="A1064">
        <v>3649</v>
      </c>
      <c r="B1064" t="s">
        <v>2261</v>
      </c>
      <c r="C1064" t="s">
        <v>48</v>
      </c>
      <c r="D1064" t="s">
        <v>1722</v>
      </c>
      <c r="E1064" s="15" t="s">
        <v>7692</v>
      </c>
      <c r="F1064" t="s">
        <v>1815</v>
      </c>
      <c r="G1064" t="s">
        <v>1816</v>
      </c>
      <c r="H1064" t="s">
        <v>1725</v>
      </c>
      <c r="I1064" t="s">
        <v>1816</v>
      </c>
      <c r="J1064">
        <v>0</v>
      </c>
      <c r="K1064"/>
      <c r="L1064" t="s">
        <v>7693</v>
      </c>
      <c r="M1064" t="s">
        <v>3118</v>
      </c>
    </row>
    <row r="1065" spans="1:13" x14ac:dyDescent="0.25">
      <c r="A1065">
        <v>839182</v>
      </c>
      <c r="B1065" t="s">
        <v>7694</v>
      </c>
      <c r="C1065" t="s">
        <v>27</v>
      </c>
      <c r="D1065" t="s">
        <v>1722</v>
      </c>
      <c r="E1065" s="15" t="s">
        <v>7695</v>
      </c>
      <c r="F1065" t="s">
        <v>1832</v>
      </c>
      <c r="G1065" t="s">
        <v>1834</v>
      </c>
      <c r="H1065" t="s">
        <v>1833</v>
      </c>
      <c r="I1065" t="s">
        <v>3116</v>
      </c>
      <c r="J1065">
        <v>0</v>
      </c>
      <c r="K1065"/>
      <c r="L1065"/>
      <c r="M1065" t="s">
        <v>3118</v>
      </c>
    </row>
    <row r="1066" spans="1:13" x14ac:dyDescent="0.25">
      <c r="A1066">
        <v>56728</v>
      </c>
      <c r="B1066" t="s">
        <v>7696</v>
      </c>
      <c r="C1066" t="s">
        <v>27</v>
      </c>
      <c r="D1066" t="s">
        <v>1722</v>
      </c>
      <c r="E1066" s="15" t="s">
        <v>7697</v>
      </c>
      <c r="F1066" t="s">
        <v>1738</v>
      </c>
      <c r="G1066" t="s">
        <v>1739</v>
      </c>
      <c r="H1066" t="s">
        <v>1720</v>
      </c>
      <c r="I1066" t="s">
        <v>3232</v>
      </c>
      <c r="J1066">
        <v>0</v>
      </c>
      <c r="K1066"/>
      <c r="L1066" t="s">
        <v>3454</v>
      </c>
      <c r="M1066" t="s">
        <v>3118</v>
      </c>
    </row>
    <row r="1067" spans="1:13" x14ac:dyDescent="0.25">
      <c r="A1067">
        <v>3654</v>
      </c>
      <c r="B1067" t="s">
        <v>166</v>
      </c>
      <c r="C1067" t="s">
        <v>27</v>
      </c>
      <c r="D1067" t="s">
        <v>1722</v>
      </c>
      <c r="E1067" s="15" t="s">
        <v>7698</v>
      </c>
      <c r="F1067" t="s">
        <v>1787</v>
      </c>
      <c r="G1067" t="s">
        <v>1721</v>
      </c>
      <c r="H1067" t="s">
        <v>1720</v>
      </c>
      <c r="I1067" t="s">
        <v>3116</v>
      </c>
      <c r="J1067">
        <v>0</v>
      </c>
      <c r="K1067"/>
      <c r="L1067" t="s">
        <v>6441</v>
      </c>
      <c r="M1067" t="s">
        <v>3118</v>
      </c>
    </row>
    <row r="1068" spans="1:13" x14ac:dyDescent="0.25">
      <c r="A1068">
        <v>22123</v>
      </c>
      <c r="B1068" t="s">
        <v>167</v>
      </c>
      <c r="C1068" t="s">
        <v>21</v>
      </c>
      <c r="D1068" t="s">
        <v>1722</v>
      </c>
      <c r="E1068" s="15" t="s">
        <v>7699</v>
      </c>
      <c r="F1068" t="s">
        <v>1873</v>
      </c>
      <c r="G1068" t="s">
        <v>1874</v>
      </c>
      <c r="H1068" t="s">
        <v>1725</v>
      </c>
      <c r="I1068" t="s">
        <v>3116</v>
      </c>
      <c r="J1068">
        <v>0</v>
      </c>
      <c r="K1068"/>
      <c r="L1068" t="s">
        <v>5757</v>
      </c>
      <c r="M1068" t="s">
        <v>3118</v>
      </c>
    </row>
    <row r="1069" spans="1:13" x14ac:dyDescent="0.25">
      <c r="A1069">
        <v>3672</v>
      </c>
      <c r="B1069" t="s">
        <v>832</v>
      </c>
      <c r="C1069" t="s">
        <v>76</v>
      </c>
      <c r="D1069" t="s">
        <v>1722</v>
      </c>
      <c r="E1069" s="15" t="s">
        <v>7700</v>
      </c>
      <c r="F1069" t="s">
        <v>2293</v>
      </c>
      <c r="G1069" t="s">
        <v>1852</v>
      </c>
      <c r="H1069" t="s">
        <v>1720</v>
      </c>
      <c r="I1069" t="s">
        <v>3116</v>
      </c>
      <c r="J1069">
        <v>0</v>
      </c>
      <c r="K1069"/>
      <c r="L1069" t="s">
        <v>3117</v>
      </c>
      <c r="M1069" t="s">
        <v>3118</v>
      </c>
    </row>
    <row r="1070" spans="1:13" x14ac:dyDescent="0.25">
      <c r="A1070">
        <v>828967</v>
      </c>
      <c r="B1070" t="s">
        <v>3694</v>
      </c>
      <c r="C1070" t="s">
        <v>78</v>
      </c>
      <c r="D1070" t="s">
        <v>1722</v>
      </c>
      <c r="E1070" s="15" t="s">
        <v>7701</v>
      </c>
      <c r="F1070" t="s">
        <v>1787</v>
      </c>
      <c r="G1070" t="s">
        <v>1721</v>
      </c>
      <c r="H1070" t="s">
        <v>1720</v>
      </c>
      <c r="I1070" t="s">
        <v>3116</v>
      </c>
      <c r="J1070">
        <v>0</v>
      </c>
      <c r="K1070"/>
      <c r="L1070" t="s">
        <v>7702</v>
      </c>
      <c r="M1070" t="s">
        <v>7703</v>
      </c>
    </row>
    <row r="1071" spans="1:13" x14ac:dyDescent="0.25">
      <c r="A1071">
        <v>3652</v>
      </c>
      <c r="B1071" t="s">
        <v>833</v>
      </c>
      <c r="C1071" t="s">
        <v>78</v>
      </c>
      <c r="D1071" t="s">
        <v>1722</v>
      </c>
      <c r="E1071" s="15" t="s">
        <v>7704</v>
      </c>
      <c r="F1071" t="s">
        <v>1771</v>
      </c>
      <c r="G1071" t="s">
        <v>1721</v>
      </c>
      <c r="H1071" t="s">
        <v>1720</v>
      </c>
      <c r="I1071" t="s">
        <v>3116</v>
      </c>
      <c r="J1071">
        <v>0</v>
      </c>
      <c r="K1071"/>
      <c r="L1071" t="s">
        <v>3695</v>
      </c>
      <c r="M1071" t="s">
        <v>3118</v>
      </c>
    </row>
    <row r="1072" spans="1:13" x14ac:dyDescent="0.25">
      <c r="A1072">
        <v>841910</v>
      </c>
      <c r="B1072" t="s">
        <v>834</v>
      </c>
      <c r="C1072" t="s">
        <v>43</v>
      </c>
      <c r="D1072" t="s">
        <v>1722</v>
      </c>
      <c r="E1072" s="15" t="s">
        <v>7705</v>
      </c>
      <c r="F1072" t="s">
        <v>3215</v>
      </c>
      <c r="G1072" t="s">
        <v>1783</v>
      </c>
      <c r="H1072" t="s">
        <v>1782</v>
      </c>
      <c r="I1072" t="s">
        <v>3142</v>
      </c>
      <c r="J1072">
        <v>0</v>
      </c>
      <c r="K1072"/>
      <c r="L1072" t="s">
        <v>3157</v>
      </c>
      <c r="M1072" t="s">
        <v>3118</v>
      </c>
    </row>
    <row r="1073" spans="1:13" x14ac:dyDescent="0.25">
      <c r="A1073">
        <v>847875</v>
      </c>
      <c r="B1073" t="s">
        <v>7706</v>
      </c>
      <c r="C1073" t="s">
        <v>43</v>
      </c>
      <c r="D1073" t="s">
        <v>1722</v>
      </c>
      <c r="E1073" s="15" t="s">
        <v>7707</v>
      </c>
      <c r="F1073" t="s">
        <v>2297</v>
      </c>
      <c r="G1073" t="s">
        <v>2298</v>
      </c>
      <c r="H1073" t="s">
        <v>1782</v>
      </c>
      <c r="I1073" t="s">
        <v>3142</v>
      </c>
      <c r="J1073">
        <v>0</v>
      </c>
      <c r="K1073"/>
      <c r="L1073" t="s">
        <v>3157</v>
      </c>
      <c r="M1073" t="s">
        <v>3118</v>
      </c>
    </row>
    <row r="1074" spans="1:13" x14ac:dyDescent="0.25">
      <c r="A1074">
        <v>3285</v>
      </c>
      <c r="B1074" t="s">
        <v>168</v>
      </c>
      <c r="C1074" t="s">
        <v>43</v>
      </c>
      <c r="D1074" t="s">
        <v>1722</v>
      </c>
      <c r="E1074" s="15" t="s">
        <v>7708</v>
      </c>
      <c r="F1074" t="s">
        <v>1829</v>
      </c>
      <c r="G1074" t="s">
        <v>1814</v>
      </c>
      <c r="H1074" t="s">
        <v>1764</v>
      </c>
      <c r="I1074" t="s">
        <v>3131</v>
      </c>
      <c r="J1074">
        <v>0</v>
      </c>
      <c r="K1074"/>
      <c r="L1074" t="s">
        <v>4320</v>
      </c>
      <c r="M1074" t="s">
        <v>3118</v>
      </c>
    </row>
    <row r="1075" spans="1:13" x14ac:dyDescent="0.25">
      <c r="A1075">
        <v>852830</v>
      </c>
      <c r="B1075" t="s">
        <v>7709</v>
      </c>
      <c r="C1075" t="s">
        <v>43</v>
      </c>
      <c r="D1075" t="s">
        <v>1722</v>
      </c>
      <c r="E1075" s="15" t="s">
        <v>7710</v>
      </c>
      <c r="F1075" t="s">
        <v>2031</v>
      </c>
      <c r="G1075" t="s">
        <v>2032</v>
      </c>
      <c r="H1075" t="s">
        <v>1782</v>
      </c>
      <c r="I1075" t="s">
        <v>2031</v>
      </c>
      <c r="J1075">
        <v>0</v>
      </c>
      <c r="K1075"/>
      <c r="L1075" t="s">
        <v>7711</v>
      </c>
      <c r="M1075" t="s">
        <v>7712</v>
      </c>
    </row>
    <row r="1076" spans="1:13" x14ac:dyDescent="0.25">
      <c r="A1076">
        <v>3022</v>
      </c>
      <c r="B1076" t="s">
        <v>169</v>
      </c>
      <c r="C1076" t="s">
        <v>36</v>
      </c>
      <c r="D1076" t="s">
        <v>1722</v>
      </c>
      <c r="E1076" s="15" t="s">
        <v>7713</v>
      </c>
      <c r="F1076" t="s">
        <v>1863</v>
      </c>
      <c r="G1076" t="s">
        <v>1865</v>
      </c>
      <c r="H1076" t="s">
        <v>1864</v>
      </c>
      <c r="I1076" t="s">
        <v>3240</v>
      </c>
      <c r="J1076">
        <v>0</v>
      </c>
      <c r="K1076"/>
      <c r="L1076" t="s">
        <v>7714</v>
      </c>
      <c r="M1076" t="s">
        <v>7715</v>
      </c>
    </row>
    <row r="1077" spans="1:13" x14ac:dyDescent="0.25">
      <c r="A1077">
        <v>72074</v>
      </c>
      <c r="B1077" t="s">
        <v>7716</v>
      </c>
      <c r="C1077" t="s">
        <v>213</v>
      </c>
      <c r="D1077" t="s">
        <v>1722</v>
      </c>
      <c r="E1077" s="15" t="s">
        <v>7717</v>
      </c>
      <c r="F1077" t="s">
        <v>1742</v>
      </c>
      <c r="G1077" t="s">
        <v>1743</v>
      </c>
      <c r="H1077" t="s">
        <v>1720</v>
      </c>
      <c r="I1077" t="s">
        <v>3351</v>
      </c>
      <c r="J1077">
        <v>0</v>
      </c>
      <c r="K1077"/>
      <c r="L1077" t="s">
        <v>3419</v>
      </c>
      <c r="M1077" t="s">
        <v>3118</v>
      </c>
    </row>
    <row r="1078" spans="1:13" x14ac:dyDescent="0.25">
      <c r="A1078">
        <v>3692</v>
      </c>
      <c r="B1078" t="s">
        <v>1586</v>
      </c>
      <c r="C1078" t="s">
        <v>21</v>
      </c>
      <c r="D1078" t="s">
        <v>1722</v>
      </c>
      <c r="E1078" s="15" t="s">
        <v>7718</v>
      </c>
      <c r="F1078" t="s">
        <v>2109</v>
      </c>
      <c r="G1078" t="s">
        <v>2056</v>
      </c>
      <c r="H1078" t="s">
        <v>2055</v>
      </c>
      <c r="I1078" t="s">
        <v>3116</v>
      </c>
      <c r="J1078">
        <v>0</v>
      </c>
      <c r="K1078"/>
      <c r="L1078" t="s">
        <v>3117</v>
      </c>
      <c r="M1078" t="s">
        <v>3118</v>
      </c>
    </row>
    <row r="1079" spans="1:13" x14ac:dyDescent="0.25">
      <c r="A1079">
        <v>62296</v>
      </c>
      <c r="B1079" t="s">
        <v>2767</v>
      </c>
      <c r="C1079" t="s">
        <v>78</v>
      </c>
      <c r="D1079" t="s">
        <v>1722</v>
      </c>
      <c r="E1079" s="15" t="s">
        <v>7719</v>
      </c>
      <c r="F1079" t="s">
        <v>1971</v>
      </c>
      <c r="G1079" t="s">
        <v>1760</v>
      </c>
      <c r="H1079" t="s">
        <v>1753</v>
      </c>
      <c r="I1079" t="s">
        <v>3116</v>
      </c>
      <c r="J1079">
        <v>0</v>
      </c>
      <c r="K1079"/>
      <c r="L1079" t="s">
        <v>3630</v>
      </c>
      <c r="M1079" t="s">
        <v>3118</v>
      </c>
    </row>
    <row r="1080" spans="1:13" x14ac:dyDescent="0.25">
      <c r="A1080">
        <v>859422</v>
      </c>
      <c r="B1080" t="s">
        <v>7720</v>
      </c>
      <c r="C1080" t="s">
        <v>43</v>
      </c>
      <c r="D1080" t="s">
        <v>1722</v>
      </c>
      <c r="E1080" s="15" t="s">
        <v>7721</v>
      </c>
      <c r="F1080" t="s">
        <v>2070</v>
      </c>
      <c r="G1080" t="s">
        <v>2071</v>
      </c>
      <c r="H1080" t="s">
        <v>1864</v>
      </c>
      <c r="I1080" t="s">
        <v>3116</v>
      </c>
      <c r="J1080">
        <v>0</v>
      </c>
      <c r="K1080"/>
      <c r="L1080" t="s">
        <v>7722</v>
      </c>
      <c r="M1080" t="s">
        <v>7723</v>
      </c>
    </row>
    <row r="1081" spans="1:13" x14ac:dyDescent="0.25">
      <c r="A1081">
        <v>40241</v>
      </c>
      <c r="B1081" t="s">
        <v>3700</v>
      </c>
      <c r="C1081" t="s">
        <v>27</v>
      </c>
      <c r="D1081" t="s">
        <v>1722</v>
      </c>
      <c r="E1081" s="15" t="s">
        <v>7724</v>
      </c>
      <c r="F1081" t="s">
        <v>2297</v>
      </c>
      <c r="G1081" t="s">
        <v>2298</v>
      </c>
      <c r="H1081" t="s">
        <v>1782</v>
      </c>
      <c r="I1081" t="s">
        <v>3142</v>
      </c>
      <c r="J1081">
        <v>0</v>
      </c>
      <c r="K1081"/>
      <c r="L1081" t="s">
        <v>6433</v>
      </c>
      <c r="M1081" t="s">
        <v>3118</v>
      </c>
    </row>
    <row r="1082" spans="1:13" x14ac:dyDescent="0.25">
      <c r="A1082">
        <v>3705</v>
      </c>
      <c r="B1082" t="s">
        <v>3703</v>
      </c>
      <c r="C1082" t="s">
        <v>78</v>
      </c>
      <c r="D1082" t="s">
        <v>1722</v>
      </c>
      <c r="E1082" s="15" t="s">
        <v>7725</v>
      </c>
      <c r="F1082" t="s">
        <v>1771</v>
      </c>
      <c r="G1082" t="s">
        <v>1721</v>
      </c>
      <c r="H1082" t="s">
        <v>1720</v>
      </c>
      <c r="I1082" t="s">
        <v>3116</v>
      </c>
      <c r="J1082">
        <v>0</v>
      </c>
      <c r="K1082"/>
      <c r="L1082" t="s">
        <v>3630</v>
      </c>
      <c r="M1082" t="s">
        <v>3118</v>
      </c>
    </row>
    <row r="1083" spans="1:13" x14ac:dyDescent="0.25">
      <c r="A1083">
        <v>837721</v>
      </c>
      <c r="B1083" t="s">
        <v>7726</v>
      </c>
      <c r="C1083" t="s">
        <v>252</v>
      </c>
      <c r="D1083" t="s">
        <v>1722</v>
      </c>
      <c r="E1083" s="15" t="s">
        <v>7727</v>
      </c>
      <c r="F1083" t="s">
        <v>6980</v>
      </c>
      <c r="G1083" t="s">
        <v>1790</v>
      </c>
      <c r="H1083" t="s">
        <v>1720</v>
      </c>
      <c r="I1083" t="s">
        <v>3116</v>
      </c>
      <c r="J1083">
        <v>0</v>
      </c>
      <c r="K1083"/>
      <c r="L1083" t="s">
        <v>7728</v>
      </c>
      <c r="M1083" t="s">
        <v>7729</v>
      </c>
    </row>
    <row r="1084" spans="1:13" x14ac:dyDescent="0.25">
      <c r="A1084">
        <v>22110</v>
      </c>
      <c r="B1084" t="s">
        <v>835</v>
      </c>
      <c r="C1084" t="s">
        <v>21</v>
      </c>
      <c r="D1084" t="s">
        <v>1722</v>
      </c>
      <c r="E1084" s="15" t="s">
        <v>7730</v>
      </c>
      <c r="F1084" t="s">
        <v>5641</v>
      </c>
      <c r="G1084" t="s">
        <v>1825</v>
      </c>
      <c r="H1084" t="s">
        <v>1725</v>
      </c>
      <c r="I1084" t="s">
        <v>3116</v>
      </c>
      <c r="J1084">
        <v>0</v>
      </c>
      <c r="K1084"/>
      <c r="L1084" t="s">
        <v>3117</v>
      </c>
      <c r="M1084" t="s">
        <v>3118</v>
      </c>
    </row>
    <row r="1085" spans="1:13" x14ac:dyDescent="0.25">
      <c r="A1085">
        <v>3682</v>
      </c>
      <c r="B1085" t="s">
        <v>7731</v>
      </c>
      <c r="C1085" t="s">
        <v>48</v>
      </c>
      <c r="D1085" t="s">
        <v>1722</v>
      </c>
      <c r="E1085" s="15" t="s">
        <v>7732</v>
      </c>
      <c r="F1085" t="s">
        <v>6008</v>
      </c>
      <c r="G1085" t="s">
        <v>1837</v>
      </c>
      <c r="H1085" t="s">
        <v>1725</v>
      </c>
      <c r="I1085" t="s">
        <v>3116</v>
      </c>
      <c r="J1085">
        <v>0</v>
      </c>
      <c r="K1085"/>
      <c r="L1085" t="s">
        <v>3117</v>
      </c>
      <c r="M1085" t="s">
        <v>3118</v>
      </c>
    </row>
    <row r="1086" spans="1:13" x14ac:dyDescent="0.25">
      <c r="A1086">
        <v>3694</v>
      </c>
      <c r="B1086" t="s">
        <v>7733</v>
      </c>
      <c r="C1086" t="s">
        <v>27</v>
      </c>
      <c r="D1086" t="s">
        <v>1722</v>
      </c>
      <c r="E1086" s="15" t="s">
        <v>7734</v>
      </c>
      <c r="F1086" t="s">
        <v>1824</v>
      </c>
      <c r="G1086" t="s">
        <v>1825</v>
      </c>
      <c r="H1086" t="s">
        <v>1725</v>
      </c>
      <c r="I1086" t="s">
        <v>3116</v>
      </c>
      <c r="J1086">
        <v>0</v>
      </c>
      <c r="K1086"/>
      <c r="L1086"/>
      <c r="M1086" t="s">
        <v>3118</v>
      </c>
    </row>
    <row r="1087" spans="1:13" x14ac:dyDescent="0.25">
      <c r="A1087">
        <v>828262</v>
      </c>
      <c r="B1087" t="s">
        <v>7735</v>
      </c>
      <c r="C1087" t="s">
        <v>376</v>
      </c>
      <c r="D1087" t="s">
        <v>1722</v>
      </c>
      <c r="E1087" s="15" t="s">
        <v>7736</v>
      </c>
      <c r="F1087" t="s">
        <v>1732</v>
      </c>
      <c r="G1087" t="s">
        <v>1731</v>
      </c>
      <c r="H1087" t="s">
        <v>1720</v>
      </c>
      <c r="I1087" t="s">
        <v>3116</v>
      </c>
      <c r="J1087">
        <v>0</v>
      </c>
      <c r="K1087"/>
      <c r="L1087" t="s">
        <v>3522</v>
      </c>
      <c r="M1087"/>
    </row>
    <row r="1088" spans="1:13" x14ac:dyDescent="0.25">
      <c r="A1088">
        <v>3732</v>
      </c>
      <c r="B1088" t="s">
        <v>836</v>
      </c>
      <c r="C1088" t="s">
        <v>27</v>
      </c>
      <c r="D1088" t="s">
        <v>1722</v>
      </c>
      <c r="E1088" s="15" t="s">
        <v>7737</v>
      </c>
      <c r="F1088" t="s">
        <v>1876</v>
      </c>
      <c r="G1088" t="s">
        <v>1849</v>
      </c>
      <c r="H1088" t="s">
        <v>1819</v>
      </c>
      <c r="I1088" t="s">
        <v>3126</v>
      </c>
      <c r="J1088">
        <v>0</v>
      </c>
      <c r="K1088"/>
      <c r="L1088" t="s">
        <v>7738</v>
      </c>
      <c r="M1088" t="s">
        <v>3118</v>
      </c>
    </row>
    <row r="1089" spans="1:13" x14ac:dyDescent="0.25">
      <c r="A1089">
        <v>830444</v>
      </c>
      <c r="B1089" t="s">
        <v>7739</v>
      </c>
      <c r="C1089" t="s">
        <v>27</v>
      </c>
      <c r="D1089" t="s">
        <v>1722</v>
      </c>
      <c r="E1089" s="15" t="s">
        <v>7740</v>
      </c>
      <c r="F1089" t="s">
        <v>2179</v>
      </c>
      <c r="G1089" t="s">
        <v>1823</v>
      </c>
      <c r="H1089" t="s">
        <v>1822</v>
      </c>
      <c r="I1089" t="s">
        <v>3116</v>
      </c>
      <c r="J1089">
        <v>0</v>
      </c>
      <c r="K1089"/>
      <c r="L1089" t="s">
        <v>7741</v>
      </c>
      <c r="M1089" t="s">
        <v>7742</v>
      </c>
    </row>
    <row r="1090" spans="1:13" x14ac:dyDescent="0.25">
      <c r="A1090">
        <v>64069</v>
      </c>
      <c r="B1090" t="s">
        <v>2776</v>
      </c>
      <c r="C1090" t="s">
        <v>59</v>
      </c>
      <c r="D1090" t="s">
        <v>1722</v>
      </c>
      <c r="E1090" s="15" t="s">
        <v>7743</v>
      </c>
      <c r="F1090" t="s">
        <v>1815</v>
      </c>
      <c r="G1090" t="s">
        <v>1816</v>
      </c>
      <c r="H1090" t="s">
        <v>1725</v>
      </c>
      <c r="I1090" t="s">
        <v>1816</v>
      </c>
      <c r="J1090">
        <v>0</v>
      </c>
      <c r="K1090"/>
      <c r="L1090" t="s">
        <v>3464</v>
      </c>
      <c r="M1090" t="s">
        <v>3118</v>
      </c>
    </row>
    <row r="1091" spans="1:13" x14ac:dyDescent="0.25">
      <c r="A1091">
        <v>826514</v>
      </c>
      <c r="B1091" t="s">
        <v>7744</v>
      </c>
      <c r="C1091" t="s">
        <v>43</v>
      </c>
      <c r="D1091" t="s">
        <v>1722</v>
      </c>
      <c r="E1091" s="15" t="s">
        <v>7745</v>
      </c>
      <c r="F1091" t="s">
        <v>1915</v>
      </c>
      <c r="G1091" t="s">
        <v>1878</v>
      </c>
      <c r="H1091" t="s">
        <v>1756</v>
      </c>
      <c r="I1091" t="s">
        <v>3129</v>
      </c>
      <c r="J1091">
        <v>0</v>
      </c>
      <c r="K1091"/>
      <c r="L1091" t="s">
        <v>3157</v>
      </c>
      <c r="M1091" t="s">
        <v>3118</v>
      </c>
    </row>
    <row r="1092" spans="1:13" x14ac:dyDescent="0.25">
      <c r="A1092">
        <v>828966</v>
      </c>
      <c r="B1092" t="s">
        <v>2859</v>
      </c>
      <c r="C1092" t="s">
        <v>27</v>
      </c>
      <c r="D1092" t="s">
        <v>1722</v>
      </c>
      <c r="E1092" s="15" t="s">
        <v>7746</v>
      </c>
      <c r="F1092" t="s">
        <v>1846</v>
      </c>
      <c r="G1092" t="s">
        <v>1726</v>
      </c>
      <c r="H1092" t="s">
        <v>1725</v>
      </c>
      <c r="I1092" t="s">
        <v>3116</v>
      </c>
      <c r="J1092">
        <v>0</v>
      </c>
      <c r="K1092"/>
      <c r="L1092" t="s">
        <v>7747</v>
      </c>
      <c r="M1092" t="s">
        <v>3118</v>
      </c>
    </row>
    <row r="1093" spans="1:13" x14ac:dyDescent="0.25">
      <c r="A1093">
        <v>71107</v>
      </c>
      <c r="B1093" t="s">
        <v>7748</v>
      </c>
      <c r="C1093" t="s">
        <v>21</v>
      </c>
      <c r="D1093" t="s">
        <v>1722</v>
      </c>
      <c r="E1093" s="15" t="s">
        <v>7749</v>
      </c>
      <c r="F1093" t="s">
        <v>1836</v>
      </c>
      <c r="G1093" t="s">
        <v>1837</v>
      </c>
      <c r="H1093" t="s">
        <v>1725</v>
      </c>
      <c r="I1093" t="s">
        <v>3116</v>
      </c>
      <c r="J1093">
        <v>0</v>
      </c>
      <c r="K1093"/>
      <c r="L1093" t="s">
        <v>7750</v>
      </c>
      <c r="M1093" t="s">
        <v>7751</v>
      </c>
    </row>
    <row r="1094" spans="1:13" x14ac:dyDescent="0.25">
      <c r="A1094">
        <v>47327</v>
      </c>
      <c r="B1094" t="s">
        <v>7752</v>
      </c>
      <c r="C1094" t="s">
        <v>27</v>
      </c>
      <c r="D1094" t="s">
        <v>1722</v>
      </c>
      <c r="E1094" s="15" t="s">
        <v>7753</v>
      </c>
      <c r="F1094" t="s">
        <v>1738</v>
      </c>
      <c r="G1094" t="s">
        <v>1739</v>
      </c>
      <c r="H1094" t="s">
        <v>1720</v>
      </c>
      <c r="I1094" t="s">
        <v>3232</v>
      </c>
      <c r="J1094">
        <v>0</v>
      </c>
      <c r="K1094"/>
      <c r="L1094" t="s">
        <v>3417</v>
      </c>
      <c r="M1094" t="s">
        <v>3118</v>
      </c>
    </row>
    <row r="1095" spans="1:13" x14ac:dyDescent="0.25">
      <c r="A1095">
        <v>839768</v>
      </c>
      <c r="B1095" t="s">
        <v>7754</v>
      </c>
      <c r="C1095" t="s">
        <v>2966</v>
      </c>
      <c r="D1095" t="s">
        <v>1722</v>
      </c>
      <c r="E1095" s="15" t="s">
        <v>7755</v>
      </c>
      <c r="F1095" t="s">
        <v>1771</v>
      </c>
      <c r="G1095" t="s">
        <v>1721</v>
      </c>
      <c r="H1095" t="s">
        <v>1720</v>
      </c>
      <c r="I1095" t="s">
        <v>3116</v>
      </c>
      <c r="J1095">
        <v>0</v>
      </c>
      <c r="K1095"/>
      <c r="L1095" t="s">
        <v>3842</v>
      </c>
      <c r="M1095" t="s">
        <v>3118</v>
      </c>
    </row>
    <row r="1096" spans="1:13" x14ac:dyDescent="0.25">
      <c r="A1096">
        <v>3751</v>
      </c>
      <c r="B1096" t="s">
        <v>3706</v>
      </c>
      <c r="C1096" t="s">
        <v>27</v>
      </c>
      <c r="D1096" t="s">
        <v>1722</v>
      </c>
      <c r="E1096" s="15" t="s">
        <v>7756</v>
      </c>
      <c r="F1096" t="s">
        <v>1863</v>
      </c>
      <c r="G1096" t="s">
        <v>1865</v>
      </c>
      <c r="H1096" t="s">
        <v>1864</v>
      </c>
      <c r="I1096" t="s">
        <v>3240</v>
      </c>
      <c r="J1096">
        <v>0</v>
      </c>
      <c r="K1096"/>
      <c r="L1096" t="s">
        <v>7757</v>
      </c>
      <c r="M1096" t="s">
        <v>3118</v>
      </c>
    </row>
    <row r="1097" spans="1:13" x14ac:dyDescent="0.25">
      <c r="A1097">
        <v>56597</v>
      </c>
      <c r="B1097" t="s">
        <v>7758</v>
      </c>
      <c r="C1097" t="s">
        <v>213</v>
      </c>
      <c r="D1097" t="s">
        <v>1722</v>
      </c>
      <c r="E1097" s="15" t="s">
        <v>7759</v>
      </c>
      <c r="F1097" t="s">
        <v>1996</v>
      </c>
      <c r="G1097" t="s">
        <v>1849</v>
      </c>
      <c r="H1097" t="s">
        <v>1819</v>
      </c>
      <c r="I1097" t="s">
        <v>3126</v>
      </c>
      <c r="J1097">
        <v>0</v>
      </c>
      <c r="K1097"/>
      <c r="L1097" t="s">
        <v>3419</v>
      </c>
      <c r="M1097" t="s">
        <v>3118</v>
      </c>
    </row>
    <row r="1098" spans="1:13" x14ac:dyDescent="0.25">
      <c r="A1098">
        <v>831441</v>
      </c>
      <c r="B1098" t="s">
        <v>3708</v>
      </c>
      <c r="C1098" t="s">
        <v>27</v>
      </c>
      <c r="D1098" t="s">
        <v>1722</v>
      </c>
      <c r="E1098" s="15" t="s">
        <v>7760</v>
      </c>
      <c r="F1098" t="s">
        <v>3709</v>
      </c>
      <c r="G1098" t="s">
        <v>3710</v>
      </c>
      <c r="H1098" t="s">
        <v>1864</v>
      </c>
      <c r="I1098" t="s">
        <v>3711</v>
      </c>
      <c r="J1098">
        <v>0</v>
      </c>
      <c r="K1098"/>
      <c r="L1098" t="s">
        <v>7026</v>
      </c>
      <c r="M1098" t="s">
        <v>3118</v>
      </c>
    </row>
    <row r="1099" spans="1:13" x14ac:dyDescent="0.25">
      <c r="A1099">
        <v>3779</v>
      </c>
      <c r="B1099" t="s">
        <v>2260</v>
      </c>
      <c r="C1099" t="s">
        <v>415</v>
      </c>
      <c r="D1099" t="s">
        <v>1722</v>
      </c>
      <c r="E1099" s="15" t="s">
        <v>7761</v>
      </c>
      <c r="F1099" t="s">
        <v>1789</v>
      </c>
      <c r="G1099" t="s">
        <v>1790</v>
      </c>
      <c r="H1099" t="s">
        <v>1720</v>
      </c>
      <c r="I1099" t="s">
        <v>3116</v>
      </c>
      <c r="J1099">
        <v>0</v>
      </c>
      <c r="K1099"/>
      <c r="L1099" t="s">
        <v>3117</v>
      </c>
      <c r="M1099" t="s">
        <v>3118</v>
      </c>
    </row>
    <row r="1100" spans="1:13" x14ac:dyDescent="0.25">
      <c r="A1100">
        <v>3795</v>
      </c>
      <c r="B1100" t="s">
        <v>3714</v>
      </c>
      <c r="C1100" t="s">
        <v>27</v>
      </c>
      <c r="D1100" t="s">
        <v>1722</v>
      </c>
      <c r="E1100" s="15" t="s">
        <v>7762</v>
      </c>
      <c r="F1100" t="s">
        <v>2129</v>
      </c>
      <c r="G1100" t="s">
        <v>1849</v>
      </c>
      <c r="H1100" t="s">
        <v>1819</v>
      </c>
      <c r="I1100" t="s">
        <v>3126</v>
      </c>
      <c r="J1100">
        <v>0</v>
      </c>
      <c r="K1100"/>
      <c r="L1100" t="s">
        <v>7763</v>
      </c>
      <c r="M1100" t="s">
        <v>3118</v>
      </c>
    </row>
    <row r="1101" spans="1:13" x14ac:dyDescent="0.25">
      <c r="A1101">
        <v>854591</v>
      </c>
      <c r="B1101" t="s">
        <v>7764</v>
      </c>
      <c r="C1101" t="s">
        <v>31</v>
      </c>
      <c r="D1101" t="s">
        <v>1722</v>
      </c>
      <c r="E1101" s="15" t="s">
        <v>7765</v>
      </c>
      <c r="F1101" t="s">
        <v>1910</v>
      </c>
      <c r="G1101" t="s">
        <v>1765</v>
      </c>
      <c r="H1101" t="s">
        <v>1764</v>
      </c>
      <c r="I1101" t="s">
        <v>3116</v>
      </c>
      <c r="J1101">
        <v>0</v>
      </c>
      <c r="K1101"/>
      <c r="L1101" t="s">
        <v>3144</v>
      </c>
      <c r="M1101" t="s">
        <v>3118</v>
      </c>
    </row>
    <row r="1102" spans="1:13" x14ac:dyDescent="0.25">
      <c r="A1102">
        <v>856592</v>
      </c>
      <c r="B1102" t="s">
        <v>7766</v>
      </c>
      <c r="C1102" t="s">
        <v>213</v>
      </c>
      <c r="D1102" t="s">
        <v>1722</v>
      </c>
      <c r="E1102" s="15" t="s">
        <v>7767</v>
      </c>
      <c r="F1102" t="s">
        <v>1732</v>
      </c>
      <c r="G1102" t="s">
        <v>1731</v>
      </c>
      <c r="H1102" t="s">
        <v>1720</v>
      </c>
      <c r="I1102" t="s">
        <v>3116</v>
      </c>
      <c r="J1102">
        <v>0</v>
      </c>
      <c r="K1102"/>
      <c r="L1102" t="s">
        <v>7768</v>
      </c>
      <c r="M1102" t="s">
        <v>7769</v>
      </c>
    </row>
    <row r="1103" spans="1:13" x14ac:dyDescent="0.25">
      <c r="A1103">
        <v>836767</v>
      </c>
      <c r="B1103" t="s">
        <v>7770</v>
      </c>
      <c r="C1103" t="s">
        <v>908</v>
      </c>
      <c r="D1103" t="s">
        <v>1722</v>
      </c>
      <c r="E1103" s="15" t="s">
        <v>7771</v>
      </c>
      <c r="F1103" t="s">
        <v>1962</v>
      </c>
      <c r="G1103" t="s">
        <v>1837</v>
      </c>
      <c r="H1103" t="s">
        <v>1725</v>
      </c>
      <c r="I1103" t="s">
        <v>3116</v>
      </c>
      <c r="J1103">
        <v>0</v>
      </c>
      <c r="K1103"/>
      <c r="L1103"/>
      <c r="M1103" t="s">
        <v>3118</v>
      </c>
    </row>
    <row r="1104" spans="1:13" x14ac:dyDescent="0.25">
      <c r="A1104">
        <v>855537</v>
      </c>
      <c r="B1104" t="s">
        <v>7772</v>
      </c>
      <c r="C1104" t="s">
        <v>43</v>
      </c>
      <c r="D1104" t="s">
        <v>1722</v>
      </c>
      <c r="E1104" s="15" t="s">
        <v>7773</v>
      </c>
      <c r="F1104" t="s">
        <v>1903</v>
      </c>
      <c r="G1104" t="s">
        <v>1803</v>
      </c>
      <c r="H1104" t="s">
        <v>1725</v>
      </c>
      <c r="I1104" t="s">
        <v>3116</v>
      </c>
      <c r="J1104">
        <v>0</v>
      </c>
      <c r="K1104"/>
      <c r="L1104" t="s">
        <v>7774</v>
      </c>
      <c r="M1104" t="s">
        <v>3118</v>
      </c>
    </row>
    <row r="1105" spans="1:13" x14ac:dyDescent="0.25">
      <c r="A1105">
        <v>855538</v>
      </c>
      <c r="B1105" t="s">
        <v>7775</v>
      </c>
      <c r="C1105" t="s">
        <v>43</v>
      </c>
      <c r="D1105" t="s">
        <v>1722</v>
      </c>
      <c r="E1105" s="15" t="s">
        <v>7776</v>
      </c>
      <c r="F1105" t="s">
        <v>1995</v>
      </c>
      <c r="G1105" t="s">
        <v>1765</v>
      </c>
      <c r="H1105" t="s">
        <v>1764</v>
      </c>
      <c r="I1105" t="s">
        <v>1765</v>
      </c>
      <c r="J1105">
        <v>0</v>
      </c>
      <c r="K1105"/>
      <c r="L1105"/>
      <c r="M1105" t="s">
        <v>3118</v>
      </c>
    </row>
    <row r="1106" spans="1:13" x14ac:dyDescent="0.25">
      <c r="A1106">
        <v>34144</v>
      </c>
      <c r="B1106" t="s">
        <v>170</v>
      </c>
      <c r="C1106" t="s">
        <v>43</v>
      </c>
      <c r="D1106" t="s">
        <v>1722</v>
      </c>
      <c r="E1106" s="15" t="s">
        <v>7777</v>
      </c>
      <c r="F1106" t="s">
        <v>1910</v>
      </c>
      <c r="G1106" t="s">
        <v>1765</v>
      </c>
      <c r="H1106" t="s">
        <v>1764</v>
      </c>
      <c r="I1106" t="s">
        <v>3116</v>
      </c>
      <c r="J1106">
        <v>0</v>
      </c>
      <c r="K1106"/>
      <c r="L1106" t="s">
        <v>3157</v>
      </c>
      <c r="M1106" t="s">
        <v>3118</v>
      </c>
    </row>
    <row r="1107" spans="1:13" x14ac:dyDescent="0.25">
      <c r="A1107">
        <v>854268</v>
      </c>
      <c r="B1107" t="s">
        <v>7778</v>
      </c>
      <c r="C1107" t="s">
        <v>43</v>
      </c>
      <c r="D1107" t="s">
        <v>1722</v>
      </c>
      <c r="E1107" s="15" t="s">
        <v>7779</v>
      </c>
      <c r="F1107" t="s">
        <v>1910</v>
      </c>
      <c r="G1107" t="s">
        <v>1765</v>
      </c>
      <c r="H1107" t="s">
        <v>1764</v>
      </c>
      <c r="I1107" t="s">
        <v>3116</v>
      </c>
      <c r="J1107">
        <v>0</v>
      </c>
      <c r="K1107"/>
      <c r="L1107" t="s">
        <v>3157</v>
      </c>
      <c r="M1107" t="s">
        <v>3118</v>
      </c>
    </row>
    <row r="1108" spans="1:13" x14ac:dyDescent="0.25">
      <c r="A1108">
        <v>853657</v>
      </c>
      <c r="B1108" t="s">
        <v>7780</v>
      </c>
      <c r="C1108" t="s">
        <v>43</v>
      </c>
      <c r="D1108" t="s">
        <v>1722</v>
      </c>
      <c r="E1108" s="15" t="s">
        <v>7781</v>
      </c>
      <c r="F1108" t="s">
        <v>1995</v>
      </c>
      <c r="G1108" t="s">
        <v>1765</v>
      </c>
      <c r="H1108" t="s">
        <v>1764</v>
      </c>
      <c r="I1108" t="s">
        <v>1765</v>
      </c>
      <c r="J1108">
        <v>0</v>
      </c>
      <c r="K1108"/>
      <c r="L1108" t="s">
        <v>3157</v>
      </c>
      <c r="M1108" t="s">
        <v>3118</v>
      </c>
    </row>
    <row r="1109" spans="1:13" x14ac:dyDescent="0.25">
      <c r="A1109">
        <v>847575</v>
      </c>
      <c r="B1109" t="s">
        <v>7782</v>
      </c>
      <c r="C1109" t="s">
        <v>43</v>
      </c>
      <c r="D1109" t="s">
        <v>1722</v>
      </c>
      <c r="E1109" s="15" t="s">
        <v>7783</v>
      </c>
      <c r="F1109" t="s">
        <v>1910</v>
      </c>
      <c r="G1109" t="s">
        <v>1765</v>
      </c>
      <c r="H1109" t="s">
        <v>1764</v>
      </c>
      <c r="I1109" t="s">
        <v>3116</v>
      </c>
      <c r="J1109">
        <v>0</v>
      </c>
      <c r="K1109"/>
      <c r="L1109" t="s">
        <v>3157</v>
      </c>
      <c r="M1109" t="s">
        <v>3118</v>
      </c>
    </row>
    <row r="1110" spans="1:13" x14ac:dyDescent="0.25">
      <c r="A1110">
        <v>854257</v>
      </c>
      <c r="B1110" t="s">
        <v>7784</v>
      </c>
      <c r="C1110" t="s">
        <v>43</v>
      </c>
      <c r="D1110" t="s">
        <v>1722</v>
      </c>
      <c r="E1110" s="15" t="s">
        <v>7785</v>
      </c>
      <c r="F1110" t="s">
        <v>1995</v>
      </c>
      <c r="G1110" t="s">
        <v>1765</v>
      </c>
      <c r="H1110" t="s">
        <v>1764</v>
      </c>
      <c r="I1110" t="s">
        <v>1765</v>
      </c>
      <c r="J1110">
        <v>0</v>
      </c>
      <c r="K1110"/>
      <c r="L1110" t="s">
        <v>3157</v>
      </c>
      <c r="M1110" t="s">
        <v>3118</v>
      </c>
    </row>
    <row r="1111" spans="1:13" x14ac:dyDescent="0.25">
      <c r="A1111">
        <v>847365</v>
      </c>
      <c r="B1111" t="s">
        <v>7786</v>
      </c>
      <c r="C1111" t="s">
        <v>43</v>
      </c>
      <c r="D1111" t="s">
        <v>1722</v>
      </c>
      <c r="E1111" s="15" t="s">
        <v>7787</v>
      </c>
      <c r="F1111" t="s">
        <v>1910</v>
      </c>
      <c r="G1111" t="s">
        <v>1765</v>
      </c>
      <c r="H1111" t="s">
        <v>1764</v>
      </c>
      <c r="I1111" t="s">
        <v>3116</v>
      </c>
      <c r="J1111">
        <v>0</v>
      </c>
      <c r="K1111"/>
      <c r="L1111" t="s">
        <v>3157</v>
      </c>
      <c r="M1111" t="s">
        <v>3118</v>
      </c>
    </row>
    <row r="1112" spans="1:13" x14ac:dyDescent="0.25">
      <c r="A1112">
        <v>3814</v>
      </c>
      <c r="B1112" t="s">
        <v>837</v>
      </c>
      <c r="C1112" t="s">
        <v>155</v>
      </c>
      <c r="D1112" t="s">
        <v>1722</v>
      </c>
      <c r="E1112" s="15" t="s">
        <v>7788</v>
      </c>
      <c r="F1112" t="s">
        <v>2118</v>
      </c>
      <c r="G1112" t="s">
        <v>1828</v>
      </c>
      <c r="H1112" t="s">
        <v>1827</v>
      </c>
      <c r="I1112" t="s">
        <v>3131</v>
      </c>
      <c r="J1112">
        <v>0</v>
      </c>
      <c r="K1112"/>
      <c r="L1112" t="s">
        <v>3718</v>
      </c>
      <c r="M1112" t="s">
        <v>3118</v>
      </c>
    </row>
    <row r="1113" spans="1:13" x14ac:dyDescent="0.25">
      <c r="A1113">
        <v>32929</v>
      </c>
      <c r="B1113" t="s">
        <v>7789</v>
      </c>
      <c r="C1113" t="s">
        <v>27</v>
      </c>
      <c r="D1113" t="s">
        <v>1722</v>
      </c>
      <c r="E1113" s="15" t="s">
        <v>7790</v>
      </c>
      <c r="F1113" t="s">
        <v>1735</v>
      </c>
      <c r="G1113" t="s">
        <v>1721</v>
      </c>
      <c r="H1113" t="s">
        <v>1720</v>
      </c>
      <c r="I1113" t="s">
        <v>3116</v>
      </c>
      <c r="J1113">
        <v>0</v>
      </c>
      <c r="K1113"/>
      <c r="L1113" t="s">
        <v>7791</v>
      </c>
      <c r="M1113" t="s">
        <v>7792</v>
      </c>
    </row>
    <row r="1114" spans="1:13" x14ac:dyDescent="0.25">
      <c r="A1114">
        <v>3818</v>
      </c>
      <c r="B1114" t="s">
        <v>1587</v>
      </c>
      <c r="C1114" t="s">
        <v>31</v>
      </c>
      <c r="D1114" t="s">
        <v>1722</v>
      </c>
      <c r="E1114" s="15" t="s">
        <v>7793</v>
      </c>
      <c r="F1114" t="s">
        <v>6149</v>
      </c>
      <c r="G1114" t="s">
        <v>1790</v>
      </c>
      <c r="H1114" t="s">
        <v>1720</v>
      </c>
      <c r="I1114" t="s">
        <v>3116</v>
      </c>
      <c r="J1114">
        <v>0</v>
      </c>
      <c r="K1114"/>
      <c r="L1114" t="s">
        <v>3117</v>
      </c>
      <c r="M1114" t="s">
        <v>3118</v>
      </c>
    </row>
    <row r="1115" spans="1:13" x14ac:dyDescent="0.25">
      <c r="A1115">
        <v>832285</v>
      </c>
      <c r="B1115" t="s">
        <v>7794</v>
      </c>
      <c r="C1115" t="s">
        <v>21</v>
      </c>
      <c r="D1115" t="s">
        <v>1722</v>
      </c>
      <c r="E1115" s="15" t="s">
        <v>7795</v>
      </c>
      <c r="F1115" t="s">
        <v>1830</v>
      </c>
      <c r="G1115" t="s">
        <v>1831</v>
      </c>
      <c r="H1115" t="s">
        <v>1827</v>
      </c>
      <c r="I1115" t="s">
        <v>3131</v>
      </c>
      <c r="J1115">
        <v>0</v>
      </c>
      <c r="K1115"/>
      <c r="L1115" t="s">
        <v>3245</v>
      </c>
      <c r="M1115" t="s">
        <v>3118</v>
      </c>
    </row>
    <row r="1116" spans="1:13" x14ac:dyDescent="0.25">
      <c r="A1116">
        <v>34386</v>
      </c>
      <c r="B1116" t="s">
        <v>1588</v>
      </c>
      <c r="C1116" t="s">
        <v>31</v>
      </c>
      <c r="D1116" t="s">
        <v>1722</v>
      </c>
      <c r="E1116" s="15" t="s">
        <v>7796</v>
      </c>
      <c r="F1116" t="s">
        <v>1932</v>
      </c>
      <c r="G1116" t="s">
        <v>1933</v>
      </c>
      <c r="H1116" t="s">
        <v>1819</v>
      </c>
      <c r="I1116" t="s">
        <v>3126</v>
      </c>
      <c r="J1116">
        <v>0</v>
      </c>
      <c r="K1116"/>
      <c r="L1116" t="s">
        <v>7797</v>
      </c>
      <c r="M1116" t="s">
        <v>3118</v>
      </c>
    </row>
    <row r="1117" spans="1:13" x14ac:dyDescent="0.25">
      <c r="A1117">
        <v>55559</v>
      </c>
      <c r="B1117" t="s">
        <v>7798</v>
      </c>
      <c r="C1117" t="s">
        <v>43</v>
      </c>
      <c r="D1117" t="s">
        <v>1722</v>
      </c>
      <c r="E1117" s="15" t="s">
        <v>7799</v>
      </c>
      <c r="F1117" t="s">
        <v>1728</v>
      </c>
      <c r="G1117" t="s">
        <v>1729</v>
      </c>
      <c r="H1117" t="s">
        <v>1720</v>
      </c>
      <c r="I1117" t="s">
        <v>3116</v>
      </c>
      <c r="J1117">
        <v>0</v>
      </c>
      <c r="K1117"/>
      <c r="L1117" t="s">
        <v>3157</v>
      </c>
      <c r="M1117" t="s">
        <v>3118</v>
      </c>
    </row>
    <row r="1118" spans="1:13" x14ac:dyDescent="0.25">
      <c r="A1118">
        <v>61824</v>
      </c>
      <c r="B1118" t="s">
        <v>3719</v>
      </c>
      <c r="C1118" t="s">
        <v>27</v>
      </c>
      <c r="D1118" t="s">
        <v>1722</v>
      </c>
      <c r="E1118" s="15" t="s">
        <v>7800</v>
      </c>
      <c r="F1118" t="s">
        <v>1962</v>
      </c>
      <c r="G1118" t="s">
        <v>1837</v>
      </c>
      <c r="H1118" t="s">
        <v>1725</v>
      </c>
      <c r="I1118" t="s">
        <v>3116</v>
      </c>
      <c r="J1118">
        <v>0</v>
      </c>
      <c r="K1118"/>
      <c r="L1118" t="s">
        <v>7801</v>
      </c>
      <c r="M1118" t="s">
        <v>7802</v>
      </c>
    </row>
    <row r="1119" spans="1:13" x14ac:dyDescent="0.25">
      <c r="A1119">
        <v>36028</v>
      </c>
      <c r="B1119" t="s">
        <v>838</v>
      </c>
      <c r="C1119" t="s">
        <v>21</v>
      </c>
      <c r="D1119" t="s">
        <v>1722</v>
      </c>
      <c r="E1119" s="15" t="s">
        <v>7803</v>
      </c>
      <c r="F1119" t="s">
        <v>2264</v>
      </c>
      <c r="G1119" t="s">
        <v>1754</v>
      </c>
      <c r="H1119" t="s">
        <v>1753</v>
      </c>
      <c r="I1119" t="s">
        <v>3116</v>
      </c>
      <c r="J1119">
        <v>0</v>
      </c>
      <c r="K1119"/>
      <c r="L1119" t="s">
        <v>5627</v>
      </c>
      <c r="M1119" t="s">
        <v>3118</v>
      </c>
    </row>
    <row r="1120" spans="1:13" x14ac:dyDescent="0.25">
      <c r="A1120">
        <v>60918</v>
      </c>
      <c r="B1120" t="s">
        <v>2753</v>
      </c>
      <c r="C1120" t="s">
        <v>21</v>
      </c>
      <c r="D1120" t="s">
        <v>1722</v>
      </c>
      <c r="E1120" s="15" t="s">
        <v>7804</v>
      </c>
      <c r="F1120" t="s">
        <v>1846</v>
      </c>
      <c r="G1120" t="s">
        <v>1726</v>
      </c>
      <c r="H1120" t="s">
        <v>1725</v>
      </c>
      <c r="I1120" t="s">
        <v>3116</v>
      </c>
      <c r="J1120">
        <v>0</v>
      </c>
      <c r="K1120"/>
      <c r="L1120" t="s">
        <v>7805</v>
      </c>
      <c r="M1120" t="s">
        <v>7806</v>
      </c>
    </row>
    <row r="1121" spans="1:13" x14ac:dyDescent="0.25">
      <c r="A1121">
        <v>837060</v>
      </c>
      <c r="B1121" t="s">
        <v>7807</v>
      </c>
      <c r="C1121" t="s">
        <v>21</v>
      </c>
      <c r="D1121" t="s">
        <v>1722</v>
      </c>
      <c r="E1121" s="15" t="s">
        <v>7808</v>
      </c>
      <c r="F1121" t="s">
        <v>1824</v>
      </c>
      <c r="G1121" t="s">
        <v>1825</v>
      </c>
      <c r="H1121" t="s">
        <v>1725</v>
      </c>
      <c r="I1121" t="s">
        <v>3116</v>
      </c>
      <c r="J1121">
        <v>0</v>
      </c>
      <c r="K1121"/>
      <c r="L1121"/>
      <c r="M1121" t="s">
        <v>3118</v>
      </c>
    </row>
    <row r="1122" spans="1:13" x14ac:dyDescent="0.25">
      <c r="A1122">
        <v>28628</v>
      </c>
      <c r="B1122" t="s">
        <v>3720</v>
      </c>
      <c r="C1122" t="s">
        <v>84</v>
      </c>
      <c r="D1122" t="s">
        <v>1722</v>
      </c>
      <c r="E1122" s="15" t="s">
        <v>7809</v>
      </c>
      <c r="F1122" t="s">
        <v>1870</v>
      </c>
      <c r="G1122" t="s">
        <v>1721</v>
      </c>
      <c r="H1122" t="s">
        <v>1720</v>
      </c>
      <c r="I1122" t="s">
        <v>3116</v>
      </c>
      <c r="J1122">
        <v>0</v>
      </c>
      <c r="K1122"/>
      <c r="L1122" t="s">
        <v>4202</v>
      </c>
      <c r="M1122" t="s">
        <v>3118</v>
      </c>
    </row>
    <row r="1123" spans="1:13" x14ac:dyDescent="0.25">
      <c r="A1123">
        <v>841570</v>
      </c>
      <c r="B1123" t="s">
        <v>839</v>
      </c>
      <c r="C1123" t="s">
        <v>165</v>
      </c>
      <c r="D1123" t="s">
        <v>1722</v>
      </c>
      <c r="E1123" s="15" t="s">
        <v>7810</v>
      </c>
      <c r="F1123"/>
      <c r="G1123"/>
      <c r="H1123"/>
      <c r="I1123" t="s">
        <v>3116</v>
      </c>
      <c r="J1123">
        <v>0</v>
      </c>
      <c r="K1123"/>
      <c r="L1123" t="s">
        <v>3117</v>
      </c>
      <c r="M1123" t="s">
        <v>3118</v>
      </c>
    </row>
    <row r="1124" spans="1:13" x14ac:dyDescent="0.25">
      <c r="A1124">
        <v>34382</v>
      </c>
      <c r="B1124" t="s">
        <v>3721</v>
      </c>
      <c r="C1124" t="s">
        <v>27</v>
      </c>
      <c r="D1124" t="s">
        <v>1722</v>
      </c>
      <c r="E1124" s="15" t="s">
        <v>7811</v>
      </c>
      <c r="F1124" t="s">
        <v>1738</v>
      </c>
      <c r="G1124" t="s">
        <v>1739</v>
      </c>
      <c r="H1124" t="s">
        <v>1720</v>
      </c>
      <c r="I1124" t="s">
        <v>3232</v>
      </c>
      <c r="J1124">
        <v>0</v>
      </c>
      <c r="K1124"/>
      <c r="L1124" t="s">
        <v>3247</v>
      </c>
      <c r="M1124" t="s">
        <v>3118</v>
      </c>
    </row>
    <row r="1125" spans="1:13" x14ac:dyDescent="0.25">
      <c r="A1125">
        <v>3848</v>
      </c>
      <c r="B1125" t="s">
        <v>7812</v>
      </c>
      <c r="C1125" t="s">
        <v>27</v>
      </c>
      <c r="D1125" t="s">
        <v>1722</v>
      </c>
      <c r="E1125" s="15" t="s">
        <v>7813</v>
      </c>
      <c r="F1125" t="s">
        <v>6149</v>
      </c>
      <c r="G1125" t="s">
        <v>1790</v>
      </c>
      <c r="H1125" t="s">
        <v>1720</v>
      </c>
      <c r="I1125" t="s">
        <v>3116</v>
      </c>
      <c r="J1125">
        <v>0</v>
      </c>
      <c r="K1125"/>
      <c r="L1125" t="s">
        <v>7814</v>
      </c>
      <c r="M1125" t="s">
        <v>3118</v>
      </c>
    </row>
    <row r="1126" spans="1:13" x14ac:dyDescent="0.25">
      <c r="A1126">
        <v>51069</v>
      </c>
      <c r="B1126" t="s">
        <v>2661</v>
      </c>
      <c r="C1126" t="s">
        <v>755</v>
      </c>
      <c r="D1126" t="s">
        <v>1722</v>
      </c>
      <c r="E1126" s="15" t="s">
        <v>7815</v>
      </c>
      <c r="F1126" t="s">
        <v>1932</v>
      </c>
      <c r="G1126" t="s">
        <v>1933</v>
      </c>
      <c r="H1126" t="s">
        <v>1819</v>
      </c>
      <c r="I1126" t="s">
        <v>3126</v>
      </c>
      <c r="J1126">
        <v>0</v>
      </c>
      <c r="K1126"/>
      <c r="L1126" t="s">
        <v>3117</v>
      </c>
      <c r="M1126" t="s">
        <v>3118</v>
      </c>
    </row>
    <row r="1127" spans="1:13" x14ac:dyDescent="0.25">
      <c r="A1127">
        <v>29575</v>
      </c>
      <c r="B1127" t="s">
        <v>7816</v>
      </c>
      <c r="C1127" t="s">
        <v>43</v>
      </c>
      <c r="D1127" t="s">
        <v>1722</v>
      </c>
      <c r="E1127" s="15" t="s">
        <v>7817</v>
      </c>
      <c r="F1127" t="s">
        <v>1748</v>
      </c>
      <c r="G1127" t="s">
        <v>1726</v>
      </c>
      <c r="H1127" t="s">
        <v>1725</v>
      </c>
      <c r="I1127" t="s">
        <v>3116</v>
      </c>
      <c r="J1127">
        <v>0</v>
      </c>
      <c r="K1127"/>
      <c r="L1127" t="s">
        <v>3157</v>
      </c>
      <c r="M1127" t="s">
        <v>3118</v>
      </c>
    </row>
    <row r="1128" spans="1:13" x14ac:dyDescent="0.25">
      <c r="A1128">
        <v>74074</v>
      </c>
      <c r="B1128" t="s">
        <v>7818</v>
      </c>
      <c r="C1128" t="s">
        <v>52</v>
      </c>
      <c r="D1128" t="s">
        <v>1722</v>
      </c>
      <c r="E1128" s="15" t="s">
        <v>7819</v>
      </c>
      <c r="F1128" t="s">
        <v>1836</v>
      </c>
      <c r="G1128" t="s">
        <v>1837</v>
      </c>
      <c r="H1128" t="s">
        <v>1725</v>
      </c>
      <c r="I1128" t="s">
        <v>3116</v>
      </c>
      <c r="J1128">
        <v>0</v>
      </c>
      <c r="K1128"/>
      <c r="L1128" t="s">
        <v>3117</v>
      </c>
      <c r="M1128" t="s">
        <v>3118</v>
      </c>
    </row>
    <row r="1129" spans="1:13" x14ac:dyDescent="0.25">
      <c r="A1129">
        <v>31588</v>
      </c>
      <c r="B1129" t="s">
        <v>7820</v>
      </c>
      <c r="C1129" t="s">
        <v>3338</v>
      </c>
      <c r="D1129" t="s">
        <v>1722</v>
      </c>
      <c r="E1129" s="15" t="s">
        <v>7821</v>
      </c>
      <c r="F1129" t="s">
        <v>2002</v>
      </c>
      <c r="G1129" t="s">
        <v>2003</v>
      </c>
      <c r="H1129" t="s">
        <v>1756</v>
      </c>
      <c r="I1129" t="s">
        <v>3129</v>
      </c>
      <c r="J1129">
        <v>0</v>
      </c>
      <c r="K1129"/>
      <c r="L1129" t="s">
        <v>7822</v>
      </c>
      <c r="M1129" t="s">
        <v>7823</v>
      </c>
    </row>
    <row r="1130" spans="1:13" x14ac:dyDescent="0.25">
      <c r="A1130">
        <v>847193</v>
      </c>
      <c r="B1130" t="s">
        <v>3023</v>
      </c>
      <c r="C1130" t="s">
        <v>111</v>
      </c>
      <c r="D1130" t="s">
        <v>1722</v>
      </c>
      <c r="E1130" s="15" t="s">
        <v>7824</v>
      </c>
      <c r="F1130" t="s">
        <v>1957</v>
      </c>
      <c r="G1130" t="s">
        <v>1958</v>
      </c>
      <c r="H1130" t="s">
        <v>1756</v>
      </c>
      <c r="I1130" t="s">
        <v>3129</v>
      </c>
      <c r="J1130">
        <v>0</v>
      </c>
      <c r="K1130"/>
      <c r="L1130" t="s">
        <v>3120</v>
      </c>
      <c r="M1130" t="s">
        <v>3118</v>
      </c>
    </row>
    <row r="1131" spans="1:13" x14ac:dyDescent="0.25">
      <c r="A1131">
        <v>4053</v>
      </c>
      <c r="B1131" t="s">
        <v>7825</v>
      </c>
      <c r="C1131" t="s">
        <v>41</v>
      </c>
      <c r="D1131" t="s">
        <v>1722</v>
      </c>
      <c r="E1131" s="15" t="s">
        <v>7826</v>
      </c>
      <c r="F1131" t="s">
        <v>1876</v>
      </c>
      <c r="G1131" t="s">
        <v>1849</v>
      </c>
      <c r="H1131" t="s">
        <v>1819</v>
      </c>
      <c r="I1131" t="s">
        <v>3126</v>
      </c>
      <c r="J1131">
        <v>0</v>
      </c>
      <c r="K1131"/>
      <c r="L1131" t="s">
        <v>3117</v>
      </c>
      <c r="M1131" t="s">
        <v>3118</v>
      </c>
    </row>
    <row r="1132" spans="1:13" x14ac:dyDescent="0.25">
      <c r="A1132">
        <v>50021</v>
      </c>
      <c r="B1132" t="s">
        <v>1942</v>
      </c>
      <c r="C1132" t="s">
        <v>41</v>
      </c>
      <c r="D1132" t="s">
        <v>1722</v>
      </c>
      <c r="E1132" s="15" t="s">
        <v>7827</v>
      </c>
      <c r="F1132" t="s">
        <v>1941</v>
      </c>
      <c r="G1132" t="s">
        <v>1867</v>
      </c>
      <c r="H1132" t="s">
        <v>1725</v>
      </c>
      <c r="I1132" t="s">
        <v>3116</v>
      </c>
      <c r="J1132">
        <v>0</v>
      </c>
      <c r="K1132"/>
      <c r="L1132" t="s">
        <v>7828</v>
      </c>
      <c r="M1132" t="s">
        <v>7829</v>
      </c>
    </row>
    <row r="1133" spans="1:13" x14ac:dyDescent="0.25">
      <c r="A1133">
        <v>834602</v>
      </c>
      <c r="B1133" t="s">
        <v>7830</v>
      </c>
      <c r="C1133" t="s">
        <v>84</v>
      </c>
      <c r="D1133" t="s">
        <v>1722</v>
      </c>
      <c r="E1133" s="15" t="s">
        <v>7831</v>
      </c>
      <c r="F1133" t="s">
        <v>1771</v>
      </c>
      <c r="G1133" t="s">
        <v>1721</v>
      </c>
      <c r="H1133" t="s">
        <v>1720</v>
      </c>
      <c r="I1133" t="s">
        <v>3116</v>
      </c>
      <c r="J1133">
        <v>0</v>
      </c>
      <c r="K1133"/>
      <c r="L1133" t="s">
        <v>7832</v>
      </c>
      <c r="M1133" t="s">
        <v>3118</v>
      </c>
    </row>
    <row r="1134" spans="1:13" x14ac:dyDescent="0.25">
      <c r="A1134">
        <v>834859</v>
      </c>
      <c r="B1134" t="s">
        <v>7833</v>
      </c>
      <c r="C1134" t="s">
        <v>429</v>
      </c>
      <c r="D1134" t="s">
        <v>1722</v>
      </c>
      <c r="E1134" s="15" t="s">
        <v>7834</v>
      </c>
      <c r="F1134" t="s">
        <v>1732</v>
      </c>
      <c r="G1134" t="s">
        <v>1731</v>
      </c>
      <c r="H1134" t="s">
        <v>1720</v>
      </c>
      <c r="I1134" t="s">
        <v>3116</v>
      </c>
      <c r="J1134">
        <v>0</v>
      </c>
      <c r="K1134"/>
      <c r="L1134" t="s">
        <v>3122</v>
      </c>
      <c r="M1134" t="s">
        <v>3118</v>
      </c>
    </row>
    <row r="1135" spans="1:13" x14ac:dyDescent="0.25">
      <c r="A1135">
        <v>23254</v>
      </c>
      <c r="B1135" t="s">
        <v>3727</v>
      </c>
      <c r="C1135" t="s">
        <v>27</v>
      </c>
      <c r="D1135" t="s">
        <v>1722</v>
      </c>
      <c r="E1135" s="15" t="s">
        <v>7835</v>
      </c>
      <c r="F1135" t="s">
        <v>1787</v>
      </c>
      <c r="G1135" t="s">
        <v>1721</v>
      </c>
      <c r="H1135" t="s">
        <v>1720</v>
      </c>
      <c r="I1135" t="s">
        <v>3116</v>
      </c>
      <c r="J1135">
        <v>0</v>
      </c>
      <c r="K1135"/>
      <c r="L1135" t="s">
        <v>7836</v>
      </c>
      <c r="M1135" t="s">
        <v>3118</v>
      </c>
    </row>
    <row r="1136" spans="1:13" x14ac:dyDescent="0.25">
      <c r="A1136">
        <v>857194</v>
      </c>
      <c r="B1136" t="s">
        <v>7837</v>
      </c>
      <c r="C1136" t="s">
        <v>52</v>
      </c>
      <c r="D1136" t="s">
        <v>1722</v>
      </c>
      <c r="E1136" s="15" t="s">
        <v>7838</v>
      </c>
      <c r="F1136" t="s">
        <v>1836</v>
      </c>
      <c r="G1136" t="s">
        <v>1837</v>
      </c>
      <c r="H1136" t="s">
        <v>1725</v>
      </c>
      <c r="I1136" t="s">
        <v>3116</v>
      </c>
      <c r="J1136">
        <v>0</v>
      </c>
      <c r="K1136"/>
      <c r="L1136"/>
      <c r="M1136" t="s">
        <v>3118</v>
      </c>
    </row>
    <row r="1137" spans="1:13" x14ac:dyDescent="0.25">
      <c r="A1137">
        <v>857182</v>
      </c>
      <c r="B1137" t="s">
        <v>3081</v>
      </c>
      <c r="C1137" t="s">
        <v>52</v>
      </c>
      <c r="D1137" t="s">
        <v>1722</v>
      </c>
      <c r="E1137" s="15" t="s">
        <v>7839</v>
      </c>
      <c r="F1137" t="s">
        <v>1941</v>
      </c>
      <c r="G1137" t="s">
        <v>1867</v>
      </c>
      <c r="H1137" t="s">
        <v>1725</v>
      </c>
      <c r="I1137" t="s">
        <v>3116</v>
      </c>
      <c r="J1137">
        <v>0</v>
      </c>
      <c r="K1137"/>
      <c r="L1137" t="s">
        <v>7840</v>
      </c>
      <c r="M1137" t="s">
        <v>7841</v>
      </c>
    </row>
    <row r="1138" spans="1:13" x14ac:dyDescent="0.25">
      <c r="A1138">
        <v>50588</v>
      </c>
      <c r="B1138" t="s">
        <v>7842</v>
      </c>
      <c r="C1138" t="s">
        <v>107</v>
      </c>
      <c r="D1138" t="s">
        <v>1722</v>
      </c>
      <c r="E1138" s="15" t="s">
        <v>7843</v>
      </c>
      <c r="F1138" t="s">
        <v>1984</v>
      </c>
      <c r="G1138" t="s">
        <v>1816</v>
      </c>
      <c r="H1138" t="s">
        <v>1725</v>
      </c>
      <c r="I1138" t="s">
        <v>1816</v>
      </c>
      <c r="J1138">
        <v>0</v>
      </c>
      <c r="K1138"/>
      <c r="L1138" t="s">
        <v>7844</v>
      </c>
      <c r="M1138" t="s">
        <v>3118</v>
      </c>
    </row>
    <row r="1139" spans="1:13" x14ac:dyDescent="0.25">
      <c r="A1139">
        <v>63672</v>
      </c>
      <c r="B1139" t="s">
        <v>1589</v>
      </c>
      <c r="C1139" t="s">
        <v>213</v>
      </c>
      <c r="D1139" t="s">
        <v>1722</v>
      </c>
      <c r="E1139" s="15" t="s">
        <v>7845</v>
      </c>
      <c r="F1139" t="s">
        <v>1912</v>
      </c>
      <c r="G1139" t="s">
        <v>1913</v>
      </c>
      <c r="H1139" t="s">
        <v>1764</v>
      </c>
      <c r="I1139" t="s">
        <v>5644</v>
      </c>
      <c r="J1139">
        <v>0</v>
      </c>
      <c r="K1139"/>
      <c r="L1139" t="s">
        <v>3419</v>
      </c>
      <c r="M1139" t="s">
        <v>3118</v>
      </c>
    </row>
    <row r="1140" spans="1:13" x14ac:dyDescent="0.25">
      <c r="A1140">
        <v>58678</v>
      </c>
      <c r="B1140" t="s">
        <v>7846</v>
      </c>
      <c r="C1140" t="s">
        <v>48</v>
      </c>
      <c r="D1140" t="s">
        <v>1722</v>
      </c>
      <c r="E1140" s="15" t="s">
        <v>7847</v>
      </c>
      <c r="F1140" t="s">
        <v>1748</v>
      </c>
      <c r="G1140" t="s">
        <v>1726</v>
      </c>
      <c r="H1140" t="s">
        <v>1725</v>
      </c>
      <c r="I1140" t="s">
        <v>3116</v>
      </c>
      <c r="J1140">
        <v>0</v>
      </c>
      <c r="K1140"/>
      <c r="L1140" t="s">
        <v>3320</v>
      </c>
      <c r="M1140" t="s">
        <v>3118</v>
      </c>
    </row>
    <row r="1141" spans="1:13" x14ac:dyDescent="0.25">
      <c r="A1141">
        <v>856497</v>
      </c>
      <c r="B1141" t="s">
        <v>7848</v>
      </c>
      <c r="C1141" t="s">
        <v>27</v>
      </c>
      <c r="D1141" t="s">
        <v>1722</v>
      </c>
      <c r="E1141" s="15" t="s">
        <v>7849</v>
      </c>
      <c r="F1141" t="s">
        <v>2107</v>
      </c>
      <c r="G1141" t="s">
        <v>2056</v>
      </c>
      <c r="H1141" t="s">
        <v>2055</v>
      </c>
      <c r="I1141" t="s">
        <v>5644</v>
      </c>
      <c r="J1141">
        <v>0</v>
      </c>
      <c r="K1141"/>
      <c r="L1141" t="s">
        <v>7850</v>
      </c>
      <c r="M1141" t="s">
        <v>7851</v>
      </c>
    </row>
    <row r="1142" spans="1:13" x14ac:dyDescent="0.25">
      <c r="A1142">
        <v>46270</v>
      </c>
      <c r="B1142" t="s">
        <v>1590</v>
      </c>
      <c r="C1142" t="s">
        <v>36</v>
      </c>
      <c r="D1142" t="s">
        <v>1722</v>
      </c>
      <c r="E1142" s="15" t="s">
        <v>7852</v>
      </c>
      <c r="F1142" t="s">
        <v>1915</v>
      </c>
      <c r="G1142" t="s">
        <v>1878</v>
      </c>
      <c r="H1142" t="s">
        <v>1756</v>
      </c>
      <c r="I1142" t="s">
        <v>3129</v>
      </c>
      <c r="J1142">
        <v>0</v>
      </c>
      <c r="K1142"/>
      <c r="L1142" t="s">
        <v>3300</v>
      </c>
      <c r="M1142" t="s">
        <v>3118</v>
      </c>
    </row>
    <row r="1143" spans="1:13" x14ac:dyDescent="0.25">
      <c r="A1143">
        <v>841084</v>
      </c>
      <c r="B1143" t="s">
        <v>7853</v>
      </c>
      <c r="C1143" t="s">
        <v>27</v>
      </c>
      <c r="D1143" t="s">
        <v>1722</v>
      </c>
      <c r="E1143" s="15" t="s">
        <v>7854</v>
      </c>
      <c r="F1143" t="s">
        <v>1971</v>
      </c>
      <c r="G1143" t="s">
        <v>1760</v>
      </c>
      <c r="H1143" t="s">
        <v>1753</v>
      </c>
      <c r="I1143" t="s">
        <v>3116</v>
      </c>
      <c r="J1143">
        <v>0</v>
      </c>
      <c r="K1143"/>
      <c r="L1143" t="s">
        <v>7855</v>
      </c>
      <c r="M1143" t="s">
        <v>3118</v>
      </c>
    </row>
    <row r="1144" spans="1:13" x14ac:dyDescent="0.25">
      <c r="A1144">
        <v>850882</v>
      </c>
      <c r="B1144" t="s">
        <v>7856</v>
      </c>
      <c r="C1144" t="s">
        <v>36</v>
      </c>
      <c r="D1144" t="s">
        <v>1722</v>
      </c>
      <c r="E1144" s="15" t="s">
        <v>7857</v>
      </c>
      <c r="F1144" t="s">
        <v>1732</v>
      </c>
      <c r="G1144" t="s">
        <v>1731</v>
      </c>
      <c r="H1144" t="s">
        <v>1720</v>
      </c>
      <c r="I1144" t="s">
        <v>3116</v>
      </c>
      <c r="J1144">
        <v>0</v>
      </c>
      <c r="K1144"/>
      <c r="L1144"/>
      <c r="M1144" t="s">
        <v>3118</v>
      </c>
    </row>
    <row r="1145" spans="1:13" x14ac:dyDescent="0.25">
      <c r="A1145">
        <v>3934</v>
      </c>
      <c r="B1145" t="s">
        <v>7858</v>
      </c>
      <c r="C1145" t="s">
        <v>43</v>
      </c>
      <c r="D1145" t="s">
        <v>1722</v>
      </c>
      <c r="E1145" s="15" t="s">
        <v>7859</v>
      </c>
      <c r="F1145" t="s">
        <v>2008</v>
      </c>
      <c r="G1145" t="s">
        <v>2009</v>
      </c>
      <c r="H1145" t="s">
        <v>1864</v>
      </c>
      <c r="I1145" t="s">
        <v>3240</v>
      </c>
      <c r="J1145">
        <v>0</v>
      </c>
      <c r="K1145"/>
      <c r="L1145" t="s">
        <v>3157</v>
      </c>
      <c r="M1145" t="s">
        <v>3118</v>
      </c>
    </row>
    <row r="1146" spans="1:13" x14ac:dyDescent="0.25">
      <c r="A1146">
        <v>21949</v>
      </c>
      <c r="B1146" t="s">
        <v>7860</v>
      </c>
      <c r="C1146" t="s">
        <v>84</v>
      </c>
      <c r="D1146" t="s">
        <v>1722</v>
      </c>
      <c r="E1146" s="15" t="s">
        <v>7861</v>
      </c>
      <c r="F1146" t="s">
        <v>1755</v>
      </c>
      <c r="G1146" t="s">
        <v>1757</v>
      </c>
      <c r="H1146" t="s">
        <v>1756</v>
      </c>
      <c r="I1146" t="s">
        <v>3129</v>
      </c>
      <c r="J1146">
        <v>0</v>
      </c>
      <c r="K1146"/>
      <c r="L1146" t="s">
        <v>7862</v>
      </c>
      <c r="M1146"/>
    </row>
    <row r="1147" spans="1:13" x14ac:dyDescent="0.25">
      <c r="A1147">
        <v>3251</v>
      </c>
      <c r="B1147" t="s">
        <v>7863</v>
      </c>
      <c r="C1147" t="s">
        <v>84</v>
      </c>
      <c r="D1147" t="s">
        <v>1722</v>
      </c>
      <c r="E1147" s="15" t="s">
        <v>7864</v>
      </c>
      <c r="F1147" t="s">
        <v>1755</v>
      </c>
      <c r="G1147" t="s">
        <v>1757</v>
      </c>
      <c r="H1147" t="s">
        <v>1756</v>
      </c>
      <c r="I1147" t="s">
        <v>3129</v>
      </c>
      <c r="J1147">
        <v>0</v>
      </c>
      <c r="K1147"/>
      <c r="L1147" t="s">
        <v>7865</v>
      </c>
      <c r="M1147" t="s">
        <v>7866</v>
      </c>
    </row>
    <row r="1148" spans="1:13" x14ac:dyDescent="0.25">
      <c r="A1148">
        <v>3936</v>
      </c>
      <c r="B1148" t="s">
        <v>7867</v>
      </c>
      <c r="C1148" t="s">
        <v>84</v>
      </c>
      <c r="D1148" t="s">
        <v>1722</v>
      </c>
      <c r="E1148" s="15" t="s">
        <v>7868</v>
      </c>
      <c r="F1148" t="s">
        <v>1877</v>
      </c>
      <c r="G1148" t="s">
        <v>1878</v>
      </c>
      <c r="H1148" t="s">
        <v>1756</v>
      </c>
      <c r="I1148" t="s">
        <v>3116</v>
      </c>
      <c r="J1148">
        <v>0</v>
      </c>
      <c r="K1148"/>
      <c r="L1148" t="s">
        <v>7869</v>
      </c>
      <c r="M1148" t="s">
        <v>3118</v>
      </c>
    </row>
    <row r="1149" spans="1:13" x14ac:dyDescent="0.25">
      <c r="A1149">
        <v>853766</v>
      </c>
      <c r="B1149" t="s">
        <v>7870</v>
      </c>
      <c r="C1149" t="s">
        <v>43</v>
      </c>
      <c r="D1149" t="s">
        <v>1722</v>
      </c>
      <c r="E1149" s="15" t="s">
        <v>7871</v>
      </c>
      <c r="F1149" t="s">
        <v>1755</v>
      </c>
      <c r="G1149" t="s">
        <v>1757</v>
      </c>
      <c r="H1149" t="s">
        <v>1756</v>
      </c>
      <c r="I1149" t="s">
        <v>3129</v>
      </c>
      <c r="J1149">
        <v>0</v>
      </c>
      <c r="K1149"/>
      <c r="L1149" t="s">
        <v>3317</v>
      </c>
      <c r="M1149" t="s">
        <v>3118</v>
      </c>
    </row>
    <row r="1150" spans="1:13" x14ac:dyDescent="0.25">
      <c r="A1150">
        <v>837728</v>
      </c>
      <c r="B1150" t="s">
        <v>840</v>
      </c>
      <c r="C1150" t="s">
        <v>78</v>
      </c>
      <c r="D1150" t="s">
        <v>1722</v>
      </c>
      <c r="E1150" s="15" t="s">
        <v>7872</v>
      </c>
      <c r="F1150" t="s">
        <v>1738</v>
      </c>
      <c r="G1150" t="s">
        <v>1739</v>
      </c>
      <c r="H1150" t="s">
        <v>1720</v>
      </c>
      <c r="I1150" t="s">
        <v>3232</v>
      </c>
      <c r="J1150">
        <v>0</v>
      </c>
      <c r="K1150"/>
      <c r="L1150" t="s">
        <v>3630</v>
      </c>
      <c r="M1150" t="s">
        <v>3118</v>
      </c>
    </row>
    <row r="1151" spans="1:13" x14ac:dyDescent="0.25">
      <c r="A1151">
        <v>44839</v>
      </c>
      <c r="B1151" t="s">
        <v>3731</v>
      </c>
      <c r="C1151" t="s">
        <v>172</v>
      </c>
      <c r="D1151" t="s">
        <v>1722</v>
      </c>
      <c r="E1151" s="15" t="s">
        <v>7873</v>
      </c>
      <c r="F1151" t="s">
        <v>1788</v>
      </c>
      <c r="G1151" t="s">
        <v>1762</v>
      </c>
      <c r="H1151" t="s">
        <v>1782</v>
      </c>
      <c r="I1151" t="s">
        <v>3116</v>
      </c>
      <c r="J1151">
        <v>0</v>
      </c>
      <c r="K1151"/>
      <c r="L1151" t="s">
        <v>3743</v>
      </c>
      <c r="M1151" t="s">
        <v>3118</v>
      </c>
    </row>
    <row r="1152" spans="1:13" x14ac:dyDescent="0.25">
      <c r="A1152">
        <v>836122</v>
      </c>
      <c r="B1152" t="s">
        <v>7874</v>
      </c>
      <c r="C1152" t="s">
        <v>92</v>
      </c>
      <c r="D1152" t="s">
        <v>1722</v>
      </c>
      <c r="E1152" s="15" t="s">
        <v>7875</v>
      </c>
      <c r="F1152" t="s">
        <v>1728</v>
      </c>
      <c r="G1152" t="s">
        <v>1729</v>
      </c>
      <c r="H1152" t="s">
        <v>1720</v>
      </c>
      <c r="I1152" t="s">
        <v>3116</v>
      </c>
      <c r="J1152">
        <v>0</v>
      </c>
      <c r="K1152"/>
      <c r="L1152" t="s">
        <v>7876</v>
      </c>
      <c r="M1152" t="s">
        <v>7877</v>
      </c>
    </row>
    <row r="1153" spans="1:13" x14ac:dyDescent="0.25">
      <c r="A1153">
        <v>70638</v>
      </c>
      <c r="B1153" t="s">
        <v>7878</v>
      </c>
      <c r="C1153" t="s">
        <v>56</v>
      </c>
      <c r="D1153" t="s">
        <v>1722</v>
      </c>
      <c r="E1153" s="15" t="s">
        <v>7879</v>
      </c>
      <c r="F1153" t="s">
        <v>1788</v>
      </c>
      <c r="G1153" t="s">
        <v>1762</v>
      </c>
      <c r="H1153" t="s">
        <v>1782</v>
      </c>
      <c r="I1153" t="s">
        <v>3116</v>
      </c>
      <c r="J1153">
        <v>0</v>
      </c>
      <c r="K1153"/>
      <c r="L1153" t="s">
        <v>7880</v>
      </c>
      <c r="M1153" t="s">
        <v>3118</v>
      </c>
    </row>
    <row r="1154" spans="1:13" x14ac:dyDescent="0.25">
      <c r="A1154">
        <v>839027</v>
      </c>
      <c r="B1154" t="s">
        <v>7881</v>
      </c>
      <c r="C1154" t="s">
        <v>92</v>
      </c>
      <c r="D1154" t="s">
        <v>1722</v>
      </c>
      <c r="E1154" s="15" t="s">
        <v>7882</v>
      </c>
      <c r="F1154" t="s">
        <v>1732</v>
      </c>
      <c r="G1154" t="s">
        <v>1731</v>
      </c>
      <c r="H1154" t="s">
        <v>1720</v>
      </c>
      <c r="I1154" t="s">
        <v>3116</v>
      </c>
      <c r="J1154">
        <v>0</v>
      </c>
      <c r="K1154"/>
      <c r="L1154" t="s">
        <v>3464</v>
      </c>
      <c r="M1154" t="s">
        <v>3118</v>
      </c>
    </row>
    <row r="1155" spans="1:13" x14ac:dyDescent="0.25">
      <c r="A1155">
        <v>3889</v>
      </c>
      <c r="B1155" t="s">
        <v>841</v>
      </c>
      <c r="C1155" t="s">
        <v>59</v>
      </c>
      <c r="D1155" t="s">
        <v>1722</v>
      </c>
      <c r="E1155" s="15" t="s">
        <v>7883</v>
      </c>
      <c r="F1155" t="s">
        <v>2008</v>
      </c>
      <c r="G1155" t="s">
        <v>2009</v>
      </c>
      <c r="H1155" t="s">
        <v>1864</v>
      </c>
      <c r="I1155" t="s">
        <v>3240</v>
      </c>
      <c r="J1155">
        <v>0</v>
      </c>
      <c r="K1155"/>
      <c r="L1155" t="s">
        <v>3178</v>
      </c>
      <c r="M1155" t="s">
        <v>3118</v>
      </c>
    </row>
    <row r="1156" spans="1:13" x14ac:dyDescent="0.25">
      <c r="A1156">
        <v>70640</v>
      </c>
      <c r="B1156" t="s">
        <v>2787</v>
      </c>
      <c r="C1156" t="s">
        <v>84</v>
      </c>
      <c r="D1156" t="s">
        <v>1722</v>
      </c>
      <c r="E1156" s="15" t="s">
        <v>7884</v>
      </c>
      <c r="F1156" t="s">
        <v>1788</v>
      </c>
      <c r="G1156" t="s">
        <v>1762</v>
      </c>
      <c r="H1156" t="s">
        <v>1782</v>
      </c>
      <c r="I1156" t="s">
        <v>3116</v>
      </c>
      <c r="J1156">
        <v>0</v>
      </c>
      <c r="K1156"/>
      <c r="L1156" t="s">
        <v>3372</v>
      </c>
      <c r="M1156" t="s">
        <v>3118</v>
      </c>
    </row>
    <row r="1157" spans="1:13" x14ac:dyDescent="0.25">
      <c r="A1157">
        <v>845651</v>
      </c>
      <c r="B1157" t="s">
        <v>3001</v>
      </c>
      <c r="C1157" t="s">
        <v>84</v>
      </c>
      <c r="D1157" t="s">
        <v>1722</v>
      </c>
      <c r="E1157" s="15" t="s">
        <v>7885</v>
      </c>
      <c r="F1157" t="s">
        <v>1728</v>
      </c>
      <c r="G1157" t="s">
        <v>1729</v>
      </c>
      <c r="H1157" t="s">
        <v>1720</v>
      </c>
      <c r="I1157" t="s">
        <v>3116</v>
      </c>
      <c r="J1157">
        <v>0</v>
      </c>
      <c r="K1157"/>
      <c r="L1157" t="s">
        <v>7886</v>
      </c>
      <c r="M1157" t="s">
        <v>3118</v>
      </c>
    </row>
    <row r="1158" spans="1:13" x14ac:dyDescent="0.25">
      <c r="A1158">
        <v>3944</v>
      </c>
      <c r="B1158" t="s">
        <v>3737</v>
      </c>
      <c r="C1158" t="s">
        <v>27</v>
      </c>
      <c r="D1158" t="s">
        <v>1722</v>
      </c>
      <c r="E1158" s="15" t="s">
        <v>7887</v>
      </c>
      <c r="F1158" t="s">
        <v>7888</v>
      </c>
      <c r="G1158" t="s">
        <v>1987</v>
      </c>
      <c r="H1158" t="s">
        <v>1822</v>
      </c>
      <c r="I1158" t="s">
        <v>3116</v>
      </c>
      <c r="J1158">
        <v>0</v>
      </c>
      <c r="K1158"/>
      <c r="L1158" t="s">
        <v>7889</v>
      </c>
      <c r="M1158" t="s">
        <v>3118</v>
      </c>
    </row>
    <row r="1159" spans="1:13" x14ac:dyDescent="0.25">
      <c r="A1159">
        <v>3946</v>
      </c>
      <c r="B1159" t="s">
        <v>842</v>
      </c>
      <c r="C1159" t="s">
        <v>92</v>
      </c>
      <c r="D1159" t="s">
        <v>1722</v>
      </c>
      <c r="E1159" s="15" t="s">
        <v>7890</v>
      </c>
      <c r="F1159" t="s">
        <v>1789</v>
      </c>
      <c r="G1159" t="s">
        <v>1790</v>
      </c>
      <c r="H1159" t="s">
        <v>1720</v>
      </c>
      <c r="I1159" t="s">
        <v>3116</v>
      </c>
      <c r="J1159">
        <v>0</v>
      </c>
      <c r="K1159"/>
      <c r="L1159" t="s">
        <v>3412</v>
      </c>
      <c r="M1159" t="s">
        <v>3118</v>
      </c>
    </row>
    <row r="1160" spans="1:13" x14ac:dyDescent="0.25">
      <c r="A1160">
        <v>834826</v>
      </c>
      <c r="B1160" t="s">
        <v>7891</v>
      </c>
      <c r="C1160" t="s">
        <v>92</v>
      </c>
      <c r="D1160" t="s">
        <v>1722</v>
      </c>
      <c r="E1160" s="15" t="s">
        <v>7892</v>
      </c>
      <c r="F1160" t="s">
        <v>1813</v>
      </c>
      <c r="G1160" t="s">
        <v>1814</v>
      </c>
      <c r="H1160" t="s">
        <v>1764</v>
      </c>
      <c r="I1160" t="s">
        <v>3116</v>
      </c>
      <c r="J1160">
        <v>0</v>
      </c>
      <c r="K1160"/>
      <c r="L1160" t="s">
        <v>3144</v>
      </c>
      <c r="M1160" t="s">
        <v>3118</v>
      </c>
    </row>
    <row r="1161" spans="1:13" x14ac:dyDescent="0.25">
      <c r="A1161">
        <v>34996</v>
      </c>
      <c r="B1161" t="s">
        <v>1591</v>
      </c>
      <c r="C1161" t="s">
        <v>27</v>
      </c>
      <c r="D1161" t="s">
        <v>1722</v>
      </c>
      <c r="E1161" s="15" t="s">
        <v>7893</v>
      </c>
      <c r="F1161" t="s">
        <v>1788</v>
      </c>
      <c r="G1161" t="s">
        <v>1762</v>
      </c>
      <c r="H1161" t="s">
        <v>1782</v>
      </c>
      <c r="I1161" t="s">
        <v>3116</v>
      </c>
      <c r="J1161">
        <v>0</v>
      </c>
      <c r="K1161"/>
      <c r="L1161" t="s">
        <v>7894</v>
      </c>
      <c r="M1161" t="s">
        <v>3118</v>
      </c>
    </row>
    <row r="1162" spans="1:13" x14ac:dyDescent="0.25">
      <c r="A1162">
        <v>68399</v>
      </c>
      <c r="B1162" t="s">
        <v>3740</v>
      </c>
      <c r="C1162" t="s">
        <v>21</v>
      </c>
      <c r="D1162" t="s">
        <v>1722</v>
      </c>
      <c r="E1162" s="15" t="s">
        <v>7895</v>
      </c>
      <c r="F1162" t="s">
        <v>1871</v>
      </c>
      <c r="G1162" t="s">
        <v>1765</v>
      </c>
      <c r="H1162" t="s">
        <v>1764</v>
      </c>
      <c r="I1162" t="s">
        <v>1765</v>
      </c>
      <c r="J1162">
        <v>0</v>
      </c>
      <c r="K1162"/>
      <c r="L1162" t="s">
        <v>5627</v>
      </c>
      <c r="M1162" t="s">
        <v>3118</v>
      </c>
    </row>
    <row r="1163" spans="1:13" x14ac:dyDescent="0.25">
      <c r="A1163">
        <v>23521</v>
      </c>
      <c r="B1163" t="s">
        <v>3741</v>
      </c>
      <c r="C1163" t="s">
        <v>27</v>
      </c>
      <c r="D1163" t="s">
        <v>1722</v>
      </c>
      <c r="E1163" s="15" t="s">
        <v>7896</v>
      </c>
      <c r="F1163" t="s">
        <v>2293</v>
      </c>
      <c r="G1163" t="s">
        <v>1852</v>
      </c>
      <c r="H1163" t="s">
        <v>1720</v>
      </c>
      <c r="I1163" t="s">
        <v>3116</v>
      </c>
      <c r="J1163">
        <v>0</v>
      </c>
      <c r="K1163"/>
      <c r="L1163" t="s">
        <v>7897</v>
      </c>
      <c r="M1163" t="s">
        <v>3118</v>
      </c>
    </row>
    <row r="1164" spans="1:13" x14ac:dyDescent="0.25">
      <c r="A1164">
        <v>3989</v>
      </c>
      <c r="B1164" t="s">
        <v>2259</v>
      </c>
      <c r="C1164" t="s">
        <v>27</v>
      </c>
      <c r="D1164" t="s">
        <v>1722</v>
      </c>
      <c r="E1164" s="15" t="s">
        <v>7898</v>
      </c>
      <c r="F1164" t="s">
        <v>1988</v>
      </c>
      <c r="G1164" t="s">
        <v>1770</v>
      </c>
      <c r="H1164" t="s">
        <v>1764</v>
      </c>
      <c r="I1164" t="s">
        <v>3116</v>
      </c>
      <c r="J1164">
        <v>0</v>
      </c>
      <c r="K1164"/>
      <c r="L1164" t="s">
        <v>7026</v>
      </c>
      <c r="M1164" t="s">
        <v>3118</v>
      </c>
    </row>
    <row r="1165" spans="1:13" x14ac:dyDescent="0.25">
      <c r="A1165">
        <v>58803</v>
      </c>
      <c r="B1165" t="s">
        <v>7899</v>
      </c>
      <c r="C1165" t="s">
        <v>31</v>
      </c>
      <c r="D1165" t="s">
        <v>1722</v>
      </c>
      <c r="E1165" s="15" t="s">
        <v>7900</v>
      </c>
      <c r="F1165" t="s">
        <v>1807</v>
      </c>
      <c r="G1165" t="s">
        <v>1762</v>
      </c>
      <c r="H1165" t="s">
        <v>1782</v>
      </c>
      <c r="I1165" t="s">
        <v>1762</v>
      </c>
      <c r="J1165">
        <v>0</v>
      </c>
      <c r="K1165"/>
      <c r="L1165" t="s">
        <v>5524</v>
      </c>
      <c r="M1165" t="s">
        <v>3118</v>
      </c>
    </row>
    <row r="1166" spans="1:13" x14ac:dyDescent="0.25">
      <c r="A1166">
        <v>6535</v>
      </c>
      <c r="B1166" t="s">
        <v>3742</v>
      </c>
      <c r="C1166" t="s">
        <v>39</v>
      </c>
      <c r="D1166" t="s">
        <v>1722</v>
      </c>
      <c r="E1166" s="15" t="s">
        <v>7901</v>
      </c>
      <c r="F1166" t="s">
        <v>1860</v>
      </c>
      <c r="G1166" t="s">
        <v>1816</v>
      </c>
      <c r="H1166" t="s">
        <v>1725</v>
      </c>
      <c r="I1166" t="s">
        <v>5644</v>
      </c>
      <c r="J1166">
        <v>0</v>
      </c>
      <c r="K1166"/>
      <c r="L1166" t="s">
        <v>3660</v>
      </c>
      <c r="M1166" t="s">
        <v>3118</v>
      </c>
    </row>
    <row r="1167" spans="1:13" x14ac:dyDescent="0.25">
      <c r="A1167">
        <v>21673</v>
      </c>
      <c r="B1167" t="s">
        <v>171</v>
      </c>
      <c r="C1167" t="s">
        <v>172</v>
      </c>
      <c r="D1167" t="s">
        <v>1722</v>
      </c>
      <c r="E1167" s="15" t="s">
        <v>7902</v>
      </c>
      <c r="F1167" t="s">
        <v>5717</v>
      </c>
      <c r="G1167" t="s">
        <v>1792</v>
      </c>
      <c r="H1167" t="s">
        <v>1822</v>
      </c>
      <c r="I1167" t="s">
        <v>3116</v>
      </c>
      <c r="J1167">
        <v>0</v>
      </c>
      <c r="K1167"/>
      <c r="L1167" t="s">
        <v>3743</v>
      </c>
      <c r="M1167" t="s">
        <v>3118</v>
      </c>
    </row>
    <row r="1168" spans="1:13" x14ac:dyDescent="0.25">
      <c r="A1168">
        <v>22631</v>
      </c>
      <c r="B1168" t="s">
        <v>2526</v>
      </c>
      <c r="C1168" t="s">
        <v>441</v>
      </c>
      <c r="D1168" t="s">
        <v>1722</v>
      </c>
      <c r="E1168" s="15" t="s">
        <v>7903</v>
      </c>
      <c r="F1168" t="s">
        <v>1986</v>
      </c>
      <c r="G1168" t="s">
        <v>1987</v>
      </c>
      <c r="H1168" t="s">
        <v>1822</v>
      </c>
      <c r="I1168" t="s">
        <v>3116</v>
      </c>
      <c r="J1168">
        <v>0</v>
      </c>
      <c r="K1168"/>
      <c r="L1168" t="s">
        <v>7904</v>
      </c>
      <c r="M1168" t="s">
        <v>3118</v>
      </c>
    </row>
    <row r="1169" spans="1:13" x14ac:dyDescent="0.25">
      <c r="A1169">
        <v>847518</v>
      </c>
      <c r="B1169" t="s">
        <v>7905</v>
      </c>
      <c r="C1169" t="s">
        <v>43</v>
      </c>
      <c r="D1169" t="s">
        <v>1722</v>
      </c>
      <c r="E1169" s="15" t="s">
        <v>7906</v>
      </c>
      <c r="F1169" t="s">
        <v>5717</v>
      </c>
      <c r="G1169" t="s">
        <v>1792</v>
      </c>
      <c r="H1169" t="s">
        <v>1822</v>
      </c>
      <c r="I1169" t="s">
        <v>3116</v>
      </c>
      <c r="J1169">
        <v>0</v>
      </c>
      <c r="K1169"/>
      <c r="L1169"/>
      <c r="M1169" t="s">
        <v>3118</v>
      </c>
    </row>
    <row r="1170" spans="1:13" x14ac:dyDescent="0.25">
      <c r="A1170">
        <v>4008</v>
      </c>
      <c r="B1170" t="s">
        <v>2258</v>
      </c>
      <c r="C1170" t="s">
        <v>43</v>
      </c>
      <c r="D1170" t="s">
        <v>1722</v>
      </c>
      <c r="E1170" s="15" t="s">
        <v>7907</v>
      </c>
      <c r="F1170" t="s">
        <v>1829</v>
      </c>
      <c r="G1170" t="s">
        <v>1814</v>
      </c>
      <c r="H1170" t="s">
        <v>1764</v>
      </c>
      <c r="I1170" t="s">
        <v>3131</v>
      </c>
      <c r="J1170">
        <v>0</v>
      </c>
      <c r="K1170"/>
      <c r="L1170" t="s">
        <v>7908</v>
      </c>
      <c r="M1170" t="s">
        <v>3118</v>
      </c>
    </row>
    <row r="1171" spans="1:13" x14ac:dyDescent="0.25">
      <c r="A1171">
        <v>853827</v>
      </c>
      <c r="B1171" t="s">
        <v>7909</v>
      </c>
      <c r="C1171" t="s">
        <v>27</v>
      </c>
      <c r="D1171" t="s">
        <v>1722</v>
      </c>
      <c r="E1171" s="15" t="s">
        <v>7910</v>
      </c>
      <c r="F1171" t="s">
        <v>1732</v>
      </c>
      <c r="G1171" t="s">
        <v>1731</v>
      </c>
      <c r="H1171" t="s">
        <v>1720</v>
      </c>
      <c r="I1171" t="s">
        <v>3116</v>
      </c>
      <c r="J1171">
        <v>0</v>
      </c>
      <c r="K1171"/>
      <c r="L1171"/>
      <c r="M1171" t="s">
        <v>3118</v>
      </c>
    </row>
    <row r="1172" spans="1:13" x14ac:dyDescent="0.25">
      <c r="A1172">
        <v>36860</v>
      </c>
      <c r="B1172" t="s">
        <v>7911</v>
      </c>
      <c r="C1172" t="s">
        <v>65</v>
      </c>
      <c r="D1172" t="s">
        <v>1722</v>
      </c>
      <c r="E1172" s="15" t="s">
        <v>7912</v>
      </c>
      <c r="F1172" t="s">
        <v>1868</v>
      </c>
      <c r="G1172" t="s">
        <v>1792</v>
      </c>
      <c r="H1172" t="s">
        <v>1822</v>
      </c>
      <c r="I1172" t="s">
        <v>3116</v>
      </c>
      <c r="J1172">
        <v>0</v>
      </c>
      <c r="K1172"/>
      <c r="L1172" t="s">
        <v>3117</v>
      </c>
      <c r="M1172" t="s">
        <v>3118</v>
      </c>
    </row>
    <row r="1173" spans="1:13" x14ac:dyDescent="0.25">
      <c r="A1173">
        <v>4019</v>
      </c>
      <c r="B1173" t="s">
        <v>3744</v>
      </c>
      <c r="C1173" t="s">
        <v>21</v>
      </c>
      <c r="D1173" t="s">
        <v>1722</v>
      </c>
      <c r="E1173" s="15" t="s">
        <v>7913</v>
      </c>
      <c r="F1173" t="s">
        <v>1887</v>
      </c>
      <c r="G1173" t="s">
        <v>1849</v>
      </c>
      <c r="H1173" t="s">
        <v>1819</v>
      </c>
      <c r="I1173" t="s">
        <v>3126</v>
      </c>
      <c r="J1173">
        <v>0</v>
      </c>
      <c r="K1173"/>
      <c r="L1173" t="s">
        <v>3117</v>
      </c>
      <c r="M1173" t="s">
        <v>3118</v>
      </c>
    </row>
    <row r="1174" spans="1:13" x14ac:dyDescent="0.25">
      <c r="A1174">
        <v>826823</v>
      </c>
      <c r="B1174" t="s">
        <v>7914</v>
      </c>
      <c r="C1174" t="s">
        <v>27</v>
      </c>
      <c r="D1174" t="s">
        <v>1722</v>
      </c>
      <c r="E1174" s="15" t="s">
        <v>7915</v>
      </c>
      <c r="F1174" t="s">
        <v>1836</v>
      </c>
      <c r="G1174" t="s">
        <v>1837</v>
      </c>
      <c r="H1174" t="s">
        <v>1725</v>
      </c>
      <c r="I1174" t="s">
        <v>3116</v>
      </c>
      <c r="J1174">
        <v>0</v>
      </c>
      <c r="K1174"/>
      <c r="L1174" t="s">
        <v>7916</v>
      </c>
      <c r="M1174" t="s">
        <v>7917</v>
      </c>
    </row>
    <row r="1175" spans="1:13" x14ac:dyDescent="0.25">
      <c r="A1175">
        <v>855672</v>
      </c>
      <c r="B1175" t="s">
        <v>3070</v>
      </c>
      <c r="C1175" t="s">
        <v>84</v>
      </c>
      <c r="D1175" t="s">
        <v>1722</v>
      </c>
      <c r="E1175" s="15" t="s">
        <v>7918</v>
      </c>
      <c r="F1175" t="s">
        <v>7919</v>
      </c>
      <c r="G1175" t="s">
        <v>1762</v>
      </c>
      <c r="H1175" t="s">
        <v>1782</v>
      </c>
      <c r="I1175" t="s">
        <v>1762</v>
      </c>
      <c r="J1175">
        <v>0</v>
      </c>
      <c r="K1175"/>
      <c r="L1175" t="s">
        <v>3182</v>
      </c>
      <c r="M1175" t="s">
        <v>3118</v>
      </c>
    </row>
    <row r="1176" spans="1:13" x14ac:dyDescent="0.25">
      <c r="A1176">
        <v>38592</v>
      </c>
      <c r="B1176" t="s">
        <v>3745</v>
      </c>
      <c r="C1176" t="s">
        <v>27</v>
      </c>
      <c r="D1176" t="s">
        <v>1722</v>
      </c>
      <c r="E1176" s="15" t="s">
        <v>7920</v>
      </c>
      <c r="F1176" t="s">
        <v>1761</v>
      </c>
      <c r="G1176" t="s">
        <v>1762</v>
      </c>
      <c r="H1176" t="s">
        <v>1782</v>
      </c>
      <c r="I1176" t="s">
        <v>1762</v>
      </c>
      <c r="J1176">
        <v>0</v>
      </c>
      <c r="K1176"/>
      <c r="L1176" t="s">
        <v>3417</v>
      </c>
      <c r="M1176" t="s">
        <v>3118</v>
      </c>
    </row>
    <row r="1177" spans="1:13" x14ac:dyDescent="0.25">
      <c r="A1177">
        <v>859935</v>
      </c>
      <c r="B1177" t="s">
        <v>7921</v>
      </c>
      <c r="C1177" t="s">
        <v>252</v>
      </c>
      <c r="D1177" t="s">
        <v>1722</v>
      </c>
      <c r="E1177" s="15" t="s">
        <v>7922</v>
      </c>
      <c r="F1177" t="s">
        <v>5641</v>
      </c>
      <c r="G1177" t="s">
        <v>1825</v>
      </c>
      <c r="H1177" t="s">
        <v>1725</v>
      </c>
      <c r="I1177" t="s">
        <v>3116</v>
      </c>
      <c r="J1177">
        <v>0</v>
      </c>
      <c r="K1177"/>
      <c r="L1177" t="s">
        <v>4538</v>
      </c>
      <c r="M1177" t="s">
        <v>3118</v>
      </c>
    </row>
    <row r="1178" spans="1:13" x14ac:dyDescent="0.25">
      <c r="A1178">
        <v>854718</v>
      </c>
      <c r="B1178" t="s">
        <v>7923</v>
      </c>
      <c r="C1178" t="s">
        <v>1286</v>
      </c>
      <c r="D1178" t="s">
        <v>1722</v>
      </c>
      <c r="E1178" s="15" t="s">
        <v>7924</v>
      </c>
      <c r="F1178" t="s">
        <v>1732</v>
      </c>
      <c r="G1178" t="s">
        <v>1731</v>
      </c>
      <c r="H1178" t="s">
        <v>1720</v>
      </c>
      <c r="I1178" t="s">
        <v>3116</v>
      </c>
      <c r="J1178">
        <v>0</v>
      </c>
      <c r="K1178"/>
      <c r="L1178"/>
      <c r="M1178" t="s">
        <v>3118</v>
      </c>
    </row>
    <row r="1179" spans="1:13" x14ac:dyDescent="0.25">
      <c r="A1179">
        <v>72339</v>
      </c>
      <c r="B1179" t="s">
        <v>7925</v>
      </c>
      <c r="C1179" t="s">
        <v>27</v>
      </c>
      <c r="D1179" t="s">
        <v>1722</v>
      </c>
      <c r="E1179" s="15" t="s">
        <v>7926</v>
      </c>
      <c r="F1179" t="s">
        <v>1908</v>
      </c>
      <c r="G1179" t="s">
        <v>1909</v>
      </c>
      <c r="H1179" t="s">
        <v>1725</v>
      </c>
      <c r="I1179" t="s">
        <v>3116</v>
      </c>
      <c r="J1179">
        <v>0</v>
      </c>
      <c r="K1179"/>
      <c r="L1179" t="s">
        <v>7927</v>
      </c>
      <c r="M1179" t="s">
        <v>7928</v>
      </c>
    </row>
    <row r="1180" spans="1:13" x14ac:dyDescent="0.25">
      <c r="A1180">
        <v>51893</v>
      </c>
      <c r="B1180" t="s">
        <v>7929</v>
      </c>
      <c r="C1180" t="s">
        <v>27</v>
      </c>
      <c r="D1180" t="s">
        <v>1722</v>
      </c>
      <c r="E1180" s="15" t="s">
        <v>7930</v>
      </c>
      <c r="F1180" t="s">
        <v>1728</v>
      </c>
      <c r="G1180" t="s">
        <v>1729</v>
      </c>
      <c r="H1180" t="s">
        <v>1720</v>
      </c>
      <c r="I1180" t="s">
        <v>3116</v>
      </c>
      <c r="J1180">
        <v>0</v>
      </c>
      <c r="K1180"/>
      <c r="L1180" t="s">
        <v>3417</v>
      </c>
      <c r="M1180" t="s">
        <v>3118</v>
      </c>
    </row>
    <row r="1181" spans="1:13" x14ac:dyDescent="0.25">
      <c r="A1181">
        <v>845652</v>
      </c>
      <c r="B1181" t="s">
        <v>7931</v>
      </c>
      <c r="C1181" t="s">
        <v>59</v>
      </c>
      <c r="D1181" t="s">
        <v>1722</v>
      </c>
      <c r="E1181" s="15" t="s">
        <v>7932</v>
      </c>
      <c r="F1181" t="s">
        <v>1908</v>
      </c>
      <c r="G1181" t="s">
        <v>1909</v>
      </c>
      <c r="H1181" t="s">
        <v>1725</v>
      </c>
      <c r="I1181" t="s">
        <v>3116</v>
      </c>
      <c r="J1181">
        <v>0</v>
      </c>
      <c r="K1181"/>
      <c r="L1181" t="s">
        <v>4031</v>
      </c>
      <c r="M1181" t="s">
        <v>3118</v>
      </c>
    </row>
    <row r="1182" spans="1:13" x14ac:dyDescent="0.25">
      <c r="A1182">
        <v>22924</v>
      </c>
      <c r="B1182" t="s">
        <v>3746</v>
      </c>
      <c r="C1182" t="s">
        <v>3747</v>
      </c>
      <c r="D1182" t="s">
        <v>1722</v>
      </c>
      <c r="E1182" s="15" t="s">
        <v>7933</v>
      </c>
      <c r="F1182" t="s">
        <v>1815</v>
      </c>
      <c r="G1182" t="s">
        <v>1816</v>
      </c>
      <c r="H1182" t="s">
        <v>1725</v>
      </c>
      <c r="I1182" t="s">
        <v>1816</v>
      </c>
      <c r="J1182">
        <v>0</v>
      </c>
      <c r="K1182"/>
      <c r="L1182" t="s">
        <v>7934</v>
      </c>
      <c r="M1182" t="s">
        <v>3118</v>
      </c>
    </row>
    <row r="1183" spans="1:13" x14ac:dyDescent="0.25">
      <c r="A1183">
        <v>4050</v>
      </c>
      <c r="B1183" t="s">
        <v>174</v>
      </c>
      <c r="C1183" t="s">
        <v>39</v>
      </c>
      <c r="D1183" t="s">
        <v>1722</v>
      </c>
      <c r="E1183" s="15" t="s">
        <v>7935</v>
      </c>
      <c r="F1183" t="s">
        <v>1815</v>
      </c>
      <c r="G1183" t="s">
        <v>1816</v>
      </c>
      <c r="H1183" t="s">
        <v>1725</v>
      </c>
      <c r="I1183" t="s">
        <v>1816</v>
      </c>
      <c r="J1183">
        <v>0</v>
      </c>
      <c r="K1183"/>
      <c r="L1183" t="s">
        <v>7936</v>
      </c>
      <c r="M1183" t="s">
        <v>7937</v>
      </c>
    </row>
    <row r="1184" spans="1:13" x14ac:dyDescent="0.25">
      <c r="A1184">
        <v>4035</v>
      </c>
      <c r="B1184" t="s">
        <v>1592</v>
      </c>
      <c r="C1184" t="s">
        <v>76</v>
      </c>
      <c r="D1184" t="s">
        <v>1722</v>
      </c>
      <c r="E1184" s="15" t="s">
        <v>7938</v>
      </c>
      <c r="F1184" t="s">
        <v>1815</v>
      </c>
      <c r="G1184" t="s">
        <v>1816</v>
      </c>
      <c r="H1184" t="s">
        <v>1725</v>
      </c>
      <c r="I1184" t="s">
        <v>1816</v>
      </c>
      <c r="J1184">
        <v>0</v>
      </c>
      <c r="K1184"/>
      <c r="L1184" t="s">
        <v>7939</v>
      </c>
      <c r="M1184" t="s">
        <v>7940</v>
      </c>
    </row>
    <row r="1185" spans="1:13" x14ac:dyDescent="0.25">
      <c r="A1185">
        <v>22209</v>
      </c>
      <c r="B1185" t="s">
        <v>2516</v>
      </c>
      <c r="C1185" t="s">
        <v>92</v>
      </c>
      <c r="D1185" t="s">
        <v>1722</v>
      </c>
      <c r="E1185" s="15" t="s">
        <v>7941</v>
      </c>
      <c r="F1185" t="s">
        <v>1815</v>
      </c>
      <c r="G1185" t="s">
        <v>1816</v>
      </c>
      <c r="H1185" t="s">
        <v>1725</v>
      </c>
      <c r="I1185" t="s">
        <v>1816</v>
      </c>
      <c r="J1185">
        <v>0</v>
      </c>
      <c r="K1185"/>
      <c r="L1185" t="s">
        <v>7942</v>
      </c>
      <c r="M1185" t="s">
        <v>3118</v>
      </c>
    </row>
    <row r="1186" spans="1:13" x14ac:dyDescent="0.25">
      <c r="A1186">
        <v>841305</v>
      </c>
      <c r="B1186" t="s">
        <v>7943</v>
      </c>
      <c r="C1186" t="s">
        <v>213</v>
      </c>
      <c r="D1186" t="s">
        <v>1722</v>
      </c>
      <c r="E1186" s="15" t="s">
        <v>7944</v>
      </c>
      <c r="F1186" t="s">
        <v>1815</v>
      </c>
      <c r="G1186" t="s">
        <v>1816</v>
      </c>
      <c r="H1186" t="s">
        <v>1725</v>
      </c>
      <c r="I1186" t="s">
        <v>1816</v>
      </c>
      <c r="J1186">
        <v>0</v>
      </c>
      <c r="K1186"/>
      <c r="L1186" t="s">
        <v>7945</v>
      </c>
      <c r="M1186" t="s">
        <v>7946</v>
      </c>
    </row>
    <row r="1187" spans="1:13" x14ac:dyDescent="0.25">
      <c r="A1187">
        <v>4058</v>
      </c>
      <c r="B1187" t="s">
        <v>2257</v>
      </c>
      <c r="C1187" t="s">
        <v>56</v>
      </c>
      <c r="D1187" t="s">
        <v>1722</v>
      </c>
      <c r="E1187" s="15" t="s">
        <v>7947</v>
      </c>
      <c r="F1187" t="s">
        <v>1863</v>
      </c>
      <c r="G1187" t="s">
        <v>1865</v>
      </c>
      <c r="H1187" t="s">
        <v>1864</v>
      </c>
      <c r="I1187" t="s">
        <v>3240</v>
      </c>
      <c r="J1187">
        <v>0</v>
      </c>
      <c r="K1187"/>
      <c r="L1187" t="s">
        <v>7948</v>
      </c>
      <c r="M1187" t="s">
        <v>7949</v>
      </c>
    </row>
    <row r="1188" spans="1:13" x14ac:dyDescent="0.25">
      <c r="A1188">
        <v>4059</v>
      </c>
      <c r="B1188" t="s">
        <v>3754</v>
      </c>
      <c r="C1188" t="s">
        <v>21</v>
      </c>
      <c r="D1188" t="s">
        <v>1722</v>
      </c>
      <c r="E1188" s="15" t="s">
        <v>7950</v>
      </c>
      <c r="F1188" t="s">
        <v>1871</v>
      </c>
      <c r="G1188" t="s">
        <v>1765</v>
      </c>
      <c r="H1188" t="s">
        <v>1764</v>
      </c>
      <c r="I1188" t="s">
        <v>1765</v>
      </c>
      <c r="J1188">
        <v>0</v>
      </c>
      <c r="K1188"/>
      <c r="L1188" t="s">
        <v>5627</v>
      </c>
      <c r="M1188" t="s">
        <v>3118</v>
      </c>
    </row>
    <row r="1189" spans="1:13" x14ac:dyDescent="0.25">
      <c r="A1189">
        <v>58210</v>
      </c>
      <c r="B1189" t="s">
        <v>7951</v>
      </c>
      <c r="C1189" t="s">
        <v>27</v>
      </c>
      <c r="D1189" t="s">
        <v>1722</v>
      </c>
      <c r="E1189" s="15" t="s">
        <v>7952</v>
      </c>
      <c r="F1189" t="s">
        <v>1766</v>
      </c>
      <c r="G1189" t="s">
        <v>1767</v>
      </c>
      <c r="H1189" t="s">
        <v>1756</v>
      </c>
      <c r="I1189" t="s">
        <v>3129</v>
      </c>
      <c r="J1189">
        <v>0</v>
      </c>
      <c r="K1189"/>
      <c r="L1189" t="s">
        <v>3660</v>
      </c>
      <c r="M1189" t="s">
        <v>3118</v>
      </c>
    </row>
    <row r="1190" spans="1:13" x14ac:dyDescent="0.25">
      <c r="A1190">
        <v>4072</v>
      </c>
      <c r="B1190" t="s">
        <v>3755</v>
      </c>
      <c r="C1190" t="s">
        <v>111</v>
      </c>
      <c r="D1190" t="s">
        <v>1722</v>
      </c>
      <c r="E1190" s="15" t="s">
        <v>7953</v>
      </c>
      <c r="F1190" t="s">
        <v>2031</v>
      </c>
      <c r="G1190" t="s">
        <v>2032</v>
      </c>
      <c r="H1190" t="s">
        <v>1782</v>
      </c>
      <c r="I1190" t="s">
        <v>2031</v>
      </c>
      <c r="J1190">
        <v>0</v>
      </c>
      <c r="K1190"/>
      <c r="L1190" t="s">
        <v>7954</v>
      </c>
      <c r="M1190" t="s">
        <v>7955</v>
      </c>
    </row>
    <row r="1191" spans="1:13" x14ac:dyDescent="0.25">
      <c r="A1191">
        <v>836342</v>
      </c>
      <c r="B1191" t="s">
        <v>7956</v>
      </c>
      <c r="C1191" t="s">
        <v>36</v>
      </c>
      <c r="D1191" t="s">
        <v>1722</v>
      </c>
      <c r="E1191" s="15" t="s">
        <v>7957</v>
      </c>
      <c r="F1191" t="s">
        <v>1836</v>
      </c>
      <c r="G1191" t="s">
        <v>1837</v>
      </c>
      <c r="H1191" t="s">
        <v>1725</v>
      </c>
      <c r="I1191" t="s">
        <v>3116</v>
      </c>
      <c r="J1191">
        <v>0</v>
      </c>
      <c r="K1191"/>
      <c r="L1191" t="s">
        <v>7958</v>
      </c>
      <c r="M1191" t="s">
        <v>7959</v>
      </c>
    </row>
    <row r="1192" spans="1:13" x14ac:dyDescent="0.25">
      <c r="A1192">
        <v>61345</v>
      </c>
      <c r="B1192" t="s">
        <v>7960</v>
      </c>
      <c r="C1192" t="s">
        <v>107</v>
      </c>
      <c r="D1192" t="s">
        <v>1722</v>
      </c>
      <c r="E1192" s="15" t="s">
        <v>7961</v>
      </c>
      <c r="F1192" t="s">
        <v>1996</v>
      </c>
      <c r="G1192" t="s">
        <v>1849</v>
      </c>
      <c r="H1192" t="s">
        <v>1819</v>
      </c>
      <c r="I1192" t="s">
        <v>3126</v>
      </c>
      <c r="J1192">
        <v>0</v>
      </c>
      <c r="K1192"/>
      <c r="L1192" t="s">
        <v>7178</v>
      </c>
      <c r="M1192" t="s">
        <v>3118</v>
      </c>
    </row>
    <row r="1193" spans="1:13" x14ac:dyDescent="0.25">
      <c r="A1193">
        <v>855735</v>
      </c>
      <c r="B1193" t="s">
        <v>7962</v>
      </c>
      <c r="C1193" t="s">
        <v>92</v>
      </c>
      <c r="D1193" t="s">
        <v>1722</v>
      </c>
      <c r="E1193" s="15" t="s">
        <v>7963</v>
      </c>
      <c r="F1193" t="s">
        <v>1728</v>
      </c>
      <c r="G1193" t="s">
        <v>1729</v>
      </c>
      <c r="H1193" t="s">
        <v>1720</v>
      </c>
      <c r="I1193" t="s">
        <v>3116</v>
      </c>
      <c r="J1193">
        <v>0</v>
      </c>
      <c r="K1193"/>
      <c r="L1193" t="s">
        <v>3122</v>
      </c>
      <c r="M1193" t="s">
        <v>3118</v>
      </c>
    </row>
    <row r="1194" spans="1:13" x14ac:dyDescent="0.25">
      <c r="A1194">
        <v>4092</v>
      </c>
      <c r="B1194" t="s">
        <v>175</v>
      </c>
      <c r="C1194" t="s">
        <v>21</v>
      </c>
      <c r="D1194" t="s">
        <v>1722</v>
      </c>
      <c r="E1194" s="15" t="s">
        <v>7964</v>
      </c>
      <c r="F1194" t="s">
        <v>1761</v>
      </c>
      <c r="G1194" t="s">
        <v>1762</v>
      </c>
      <c r="H1194" t="s">
        <v>1782</v>
      </c>
      <c r="I1194" t="s">
        <v>1762</v>
      </c>
      <c r="J1194">
        <v>0</v>
      </c>
      <c r="K1194"/>
      <c r="L1194" t="s">
        <v>3120</v>
      </c>
      <c r="M1194" t="s">
        <v>3118</v>
      </c>
    </row>
    <row r="1195" spans="1:13" x14ac:dyDescent="0.25">
      <c r="A1195">
        <v>843453</v>
      </c>
      <c r="B1195" t="s">
        <v>7965</v>
      </c>
      <c r="C1195" t="s">
        <v>52</v>
      </c>
      <c r="D1195" t="s">
        <v>1722</v>
      </c>
      <c r="E1195" s="15" t="s">
        <v>7966</v>
      </c>
      <c r="F1195" t="s">
        <v>7967</v>
      </c>
      <c r="G1195" t="s">
        <v>1790</v>
      </c>
      <c r="H1195" t="s">
        <v>1720</v>
      </c>
      <c r="I1195" t="s">
        <v>3116</v>
      </c>
      <c r="J1195">
        <v>0</v>
      </c>
      <c r="K1195"/>
      <c r="L1195" t="s">
        <v>7968</v>
      </c>
      <c r="M1195" t="s">
        <v>7969</v>
      </c>
    </row>
    <row r="1196" spans="1:13" x14ac:dyDescent="0.25">
      <c r="A1196">
        <v>847832</v>
      </c>
      <c r="B1196" t="s">
        <v>7970</v>
      </c>
      <c r="C1196" t="s">
        <v>43</v>
      </c>
      <c r="D1196" t="s">
        <v>1722</v>
      </c>
      <c r="E1196" s="15" t="s">
        <v>7971</v>
      </c>
      <c r="F1196" t="s">
        <v>1962</v>
      </c>
      <c r="G1196" t="s">
        <v>1837</v>
      </c>
      <c r="H1196" t="s">
        <v>1725</v>
      </c>
      <c r="I1196" t="s">
        <v>3116</v>
      </c>
      <c r="J1196">
        <v>0</v>
      </c>
      <c r="K1196"/>
      <c r="L1196" t="s">
        <v>3157</v>
      </c>
      <c r="M1196" t="s">
        <v>3118</v>
      </c>
    </row>
    <row r="1197" spans="1:13" x14ac:dyDescent="0.25">
      <c r="A1197">
        <v>31501</v>
      </c>
      <c r="B1197" t="s">
        <v>7972</v>
      </c>
      <c r="C1197" t="s">
        <v>27</v>
      </c>
      <c r="D1197" t="s">
        <v>1722</v>
      </c>
      <c r="E1197" s="15" t="s">
        <v>7973</v>
      </c>
      <c r="F1197" t="s">
        <v>1882</v>
      </c>
      <c r="G1197" t="s">
        <v>1765</v>
      </c>
      <c r="H1197" t="s">
        <v>1764</v>
      </c>
      <c r="I1197" t="s">
        <v>3116</v>
      </c>
      <c r="J1197">
        <v>0</v>
      </c>
      <c r="K1197"/>
      <c r="L1197" t="s">
        <v>7974</v>
      </c>
      <c r="M1197" t="s">
        <v>7975</v>
      </c>
    </row>
    <row r="1198" spans="1:13" x14ac:dyDescent="0.25">
      <c r="A1198">
        <v>4089</v>
      </c>
      <c r="B1198" t="s">
        <v>843</v>
      </c>
      <c r="C1198" t="s">
        <v>27</v>
      </c>
      <c r="D1198" t="s">
        <v>1722</v>
      </c>
      <c r="E1198" s="15" t="s">
        <v>7976</v>
      </c>
      <c r="F1198" t="s">
        <v>1730</v>
      </c>
      <c r="G1198" t="s">
        <v>1731</v>
      </c>
      <c r="H1198" t="s">
        <v>1720</v>
      </c>
      <c r="I1198" t="s">
        <v>3116</v>
      </c>
      <c r="J1198">
        <v>0</v>
      </c>
      <c r="K1198"/>
      <c r="L1198" t="s">
        <v>3117</v>
      </c>
      <c r="M1198" t="s">
        <v>3118</v>
      </c>
    </row>
    <row r="1199" spans="1:13" x14ac:dyDescent="0.25">
      <c r="A1199">
        <v>30867</v>
      </c>
      <c r="B1199" t="s">
        <v>176</v>
      </c>
      <c r="C1199" t="s">
        <v>27</v>
      </c>
      <c r="D1199" t="s">
        <v>1722</v>
      </c>
      <c r="E1199" s="15" t="s">
        <v>7977</v>
      </c>
      <c r="F1199" t="s">
        <v>5588</v>
      </c>
      <c r="G1199" t="s">
        <v>1849</v>
      </c>
      <c r="H1199" t="s">
        <v>1819</v>
      </c>
      <c r="I1199" t="s">
        <v>3126</v>
      </c>
      <c r="J1199">
        <v>0</v>
      </c>
      <c r="K1199"/>
      <c r="L1199" t="s">
        <v>3117</v>
      </c>
      <c r="M1199" t="s">
        <v>3118</v>
      </c>
    </row>
    <row r="1200" spans="1:13" x14ac:dyDescent="0.25">
      <c r="A1200">
        <v>55989</v>
      </c>
      <c r="B1200" t="s">
        <v>7978</v>
      </c>
      <c r="C1200" t="s">
        <v>213</v>
      </c>
      <c r="D1200" t="s">
        <v>1722</v>
      </c>
      <c r="E1200" s="15" t="s">
        <v>7979</v>
      </c>
      <c r="F1200" t="s">
        <v>1761</v>
      </c>
      <c r="G1200" t="s">
        <v>1762</v>
      </c>
      <c r="H1200" t="s">
        <v>1782</v>
      </c>
      <c r="I1200" t="s">
        <v>1762</v>
      </c>
      <c r="J1200">
        <v>0</v>
      </c>
      <c r="K1200"/>
      <c r="L1200" t="s">
        <v>3419</v>
      </c>
      <c r="M1200" t="s">
        <v>3118</v>
      </c>
    </row>
    <row r="1201" spans="1:13" x14ac:dyDescent="0.25">
      <c r="A1201">
        <v>830415</v>
      </c>
      <c r="B1201" t="s">
        <v>2879</v>
      </c>
      <c r="C1201" t="s">
        <v>27</v>
      </c>
      <c r="D1201" t="s">
        <v>1722</v>
      </c>
      <c r="E1201" s="15" t="s">
        <v>7980</v>
      </c>
      <c r="F1201" t="s">
        <v>1859</v>
      </c>
      <c r="G1201" t="s">
        <v>1823</v>
      </c>
      <c r="H1201" t="s">
        <v>1822</v>
      </c>
      <c r="I1201" t="s">
        <v>3116</v>
      </c>
      <c r="J1201">
        <v>0</v>
      </c>
      <c r="K1201"/>
      <c r="L1201" t="s">
        <v>7981</v>
      </c>
      <c r="M1201" t="s">
        <v>7982</v>
      </c>
    </row>
    <row r="1202" spans="1:13" x14ac:dyDescent="0.25">
      <c r="A1202">
        <v>47549</v>
      </c>
      <c r="B1202" t="s">
        <v>2646</v>
      </c>
      <c r="C1202" t="s">
        <v>78</v>
      </c>
      <c r="D1202" t="s">
        <v>1722</v>
      </c>
      <c r="E1202" s="15" t="s">
        <v>7983</v>
      </c>
      <c r="F1202" t="s">
        <v>1921</v>
      </c>
      <c r="G1202" t="s">
        <v>1721</v>
      </c>
      <c r="H1202" t="s">
        <v>1720</v>
      </c>
      <c r="I1202" t="s">
        <v>3116</v>
      </c>
      <c r="J1202">
        <v>0</v>
      </c>
      <c r="K1202"/>
      <c r="L1202" t="s">
        <v>3630</v>
      </c>
      <c r="M1202" t="s">
        <v>3118</v>
      </c>
    </row>
    <row r="1203" spans="1:13" x14ac:dyDescent="0.25">
      <c r="A1203">
        <v>837723</v>
      </c>
      <c r="B1203" t="s">
        <v>7984</v>
      </c>
      <c r="C1203" t="s">
        <v>84</v>
      </c>
      <c r="D1203" t="s">
        <v>1722</v>
      </c>
      <c r="E1203" s="15" t="s">
        <v>7985</v>
      </c>
      <c r="F1203" t="s">
        <v>7919</v>
      </c>
      <c r="G1203" t="s">
        <v>1762</v>
      </c>
      <c r="H1203" t="s">
        <v>1782</v>
      </c>
      <c r="I1203" t="s">
        <v>1762</v>
      </c>
      <c r="J1203">
        <v>0</v>
      </c>
      <c r="K1203"/>
      <c r="L1203" t="s">
        <v>3182</v>
      </c>
      <c r="M1203" t="s">
        <v>3118</v>
      </c>
    </row>
    <row r="1204" spans="1:13" x14ac:dyDescent="0.25">
      <c r="A1204">
        <v>4052</v>
      </c>
      <c r="B1204" t="s">
        <v>3762</v>
      </c>
      <c r="C1204" t="s">
        <v>48</v>
      </c>
      <c r="D1204" t="s">
        <v>1722</v>
      </c>
      <c r="E1204" s="15" t="s">
        <v>7986</v>
      </c>
      <c r="F1204" t="s">
        <v>1971</v>
      </c>
      <c r="G1204" t="s">
        <v>1760</v>
      </c>
      <c r="H1204" t="s">
        <v>1753</v>
      </c>
      <c r="I1204" t="s">
        <v>3116</v>
      </c>
      <c r="J1204">
        <v>0</v>
      </c>
      <c r="K1204"/>
      <c r="L1204" t="s">
        <v>7987</v>
      </c>
      <c r="M1204" t="s">
        <v>3118</v>
      </c>
    </row>
    <row r="1205" spans="1:13" x14ac:dyDescent="0.25">
      <c r="A1205">
        <v>862408</v>
      </c>
      <c r="B1205" t="s">
        <v>7988</v>
      </c>
      <c r="C1205" t="s">
        <v>43</v>
      </c>
      <c r="D1205" t="s">
        <v>1722</v>
      </c>
      <c r="E1205" s="15" t="s">
        <v>7989</v>
      </c>
      <c r="F1205" t="s">
        <v>2073</v>
      </c>
      <c r="G1205" t="s">
        <v>1944</v>
      </c>
      <c r="H1205" t="s">
        <v>1782</v>
      </c>
      <c r="I1205" t="s">
        <v>3142</v>
      </c>
      <c r="J1205">
        <v>0</v>
      </c>
      <c r="K1205"/>
      <c r="L1205" t="s">
        <v>4320</v>
      </c>
      <c r="M1205" t="s">
        <v>3118</v>
      </c>
    </row>
    <row r="1206" spans="1:13" x14ac:dyDescent="0.25">
      <c r="A1206">
        <v>851998</v>
      </c>
      <c r="B1206" t="s">
        <v>7990</v>
      </c>
      <c r="C1206" t="s">
        <v>84</v>
      </c>
      <c r="D1206" t="s">
        <v>1722</v>
      </c>
      <c r="E1206" s="15" t="s">
        <v>7991</v>
      </c>
      <c r="F1206" t="s">
        <v>1759</v>
      </c>
      <c r="G1206" t="s">
        <v>1760</v>
      </c>
      <c r="H1206" t="s">
        <v>1753</v>
      </c>
      <c r="I1206" t="s">
        <v>3116</v>
      </c>
      <c r="J1206">
        <v>0</v>
      </c>
      <c r="K1206"/>
      <c r="L1206" t="s">
        <v>2341</v>
      </c>
      <c r="M1206" t="s">
        <v>7992</v>
      </c>
    </row>
    <row r="1207" spans="1:13" x14ac:dyDescent="0.25">
      <c r="A1207">
        <v>4120</v>
      </c>
      <c r="B1207" t="s">
        <v>3764</v>
      </c>
      <c r="C1207" t="s">
        <v>27</v>
      </c>
      <c r="D1207" t="s">
        <v>1722</v>
      </c>
      <c r="E1207" s="15" t="s">
        <v>7993</v>
      </c>
      <c r="F1207" t="s">
        <v>1957</v>
      </c>
      <c r="G1207" t="s">
        <v>1958</v>
      </c>
      <c r="H1207" t="s">
        <v>1756</v>
      </c>
      <c r="I1207" t="s">
        <v>3129</v>
      </c>
      <c r="J1207">
        <v>0</v>
      </c>
      <c r="K1207"/>
      <c r="L1207" t="s">
        <v>3117</v>
      </c>
      <c r="M1207" t="s">
        <v>3118</v>
      </c>
    </row>
    <row r="1208" spans="1:13" x14ac:dyDescent="0.25">
      <c r="A1208">
        <v>838995</v>
      </c>
      <c r="B1208" t="s">
        <v>7994</v>
      </c>
      <c r="C1208" t="s">
        <v>43</v>
      </c>
      <c r="D1208" t="s">
        <v>1722</v>
      </c>
      <c r="E1208" s="15" t="s">
        <v>7995</v>
      </c>
      <c r="F1208" t="s">
        <v>1836</v>
      </c>
      <c r="G1208" t="s">
        <v>1837</v>
      </c>
      <c r="H1208" t="s">
        <v>1725</v>
      </c>
      <c r="I1208" t="s">
        <v>3116</v>
      </c>
      <c r="J1208">
        <v>0</v>
      </c>
      <c r="K1208"/>
      <c r="L1208"/>
      <c r="M1208" t="s">
        <v>3118</v>
      </c>
    </row>
    <row r="1209" spans="1:13" x14ac:dyDescent="0.25">
      <c r="A1209">
        <v>3255</v>
      </c>
      <c r="B1209" t="s">
        <v>2345</v>
      </c>
      <c r="C1209" t="s">
        <v>78</v>
      </c>
      <c r="D1209" t="s">
        <v>1722</v>
      </c>
      <c r="E1209" s="15" t="s">
        <v>7996</v>
      </c>
      <c r="F1209" t="s">
        <v>1817</v>
      </c>
      <c r="G1209" t="s">
        <v>1816</v>
      </c>
      <c r="H1209" t="s">
        <v>1725</v>
      </c>
      <c r="I1209" t="s">
        <v>1816</v>
      </c>
      <c r="J1209">
        <v>0</v>
      </c>
      <c r="K1209"/>
      <c r="L1209" t="s">
        <v>3122</v>
      </c>
      <c r="M1209" t="s">
        <v>3118</v>
      </c>
    </row>
    <row r="1210" spans="1:13" x14ac:dyDescent="0.25">
      <c r="A1210">
        <v>4122</v>
      </c>
      <c r="B1210" t="s">
        <v>844</v>
      </c>
      <c r="C1210" t="s">
        <v>78</v>
      </c>
      <c r="D1210" t="s">
        <v>1722</v>
      </c>
      <c r="E1210" s="15" t="s">
        <v>7997</v>
      </c>
      <c r="F1210" t="s">
        <v>1995</v>
      </c>
      <c r="G1210" t="s">
        <v>1765</v>
      </c>
      <c r="H1210" t="s">
        <v>1764</v>
      </c>
      <c r="I1210" t="s">
        <v>1765</v>
      </c>
      <c r="J1210">
        <v>0</v>
      </c>
      <c r="K1210"/>
      <c r="L1210" t="s">
        <v>3237</v>
      </c>
      <c r="M1210" t="s">
        <v>3118</v>
      </c>
    </row>
    <row r="1211" spans="1:13" x14ac:dyDescent="0.25">
      <c r="A1211">
        <v>862893</v>
      </c>
      <c r="B1211" t="s">
        <v>845</v>
      </c>
      <c r="C1211" t="s">
        <v>31</v>
      </c>
      <c r="D1211" t="s">
        <v>1722</v>
      </c>
      <c r="E1211" s="15" t="s">
        <v>7998</v>
      </c>
      <c r="F1211" t="s">
        <v>1784</v>
      </c>
      <c r="G1211" t="s">
        <v>1785</v>
      </c>
      <c r="H1211" t="s">
        <v>1725</v>
      </c>
      <c r="I1211" t="s">
        <v>3116</v>
      </c>
      <c r="J1211">
        <v>0</v>
      </c>
      <c r="K1211"/>
      <c r="L1211" t="s">
        <v>7999</v>
      </c>
      <c r="M1211" t="s">
        <v>3118</v>
      </c>
    </row>
    <row r="1212" spans="1:13" x14ac:dyDescent="0.25">
      <c r="A1212">
        <v>857183</v>
      </c>
      <c r="B1212" t="s">
        <v>846</v>
      </c>
      <c r="C1212" t="s">
        <v>52</v>
      </c>
      <c r="D1212" t="s">
        <v>1722</v>
      </c>
      <c r="E1212" s="15" t="s">
        <v>8000</v>
      </c>
      <c r="F1212" t="s">
        <v>1737</v>
      </c>
      <c r="G1212" t="s">
        <v>1721</v>
      </c>
      <c r="H1212" t="s">
        <v>1720</v>
      </c>
      <c r="I1212" t="s">
        <v>3116</v>
      </c>
      <c r="J1212">
        <v>0</v>
      </c>
      <c r="K1212"/>
      <c r="L1212" t="s">
        <v>8001</v>
      </c>
      <c r="M1212" t="s">
        <v>8002</v>
      </c>
    </row>
    <row r="1213" spans="1:13" x14ac:dyDescent="0.25">
      <c r="A1213">
        <v>41342</v>
      </c>
      <c r="B1213" t="s">
        <v>619</v>
      </c>
      <c r="C1213" t="s">
        <v>136</v>
      </c>
      <c r="D1213" t="s">
        <v>1722</v>
      </c>
      <c r="E1213" s="15" t="s">
        <v>8003</v>
      </c>
      <c r="F1213" t="s">
        <v>1915</v>
      </c>
      <c r="G1213" t="s">
        <v>1878</v>
      </c>
      <c r="H1213" t="s">
        <v>1756</v>
      </c>
      <c r="I1213" t="s">
        <v>3129</v>
      </c>
      <c r="J1213">
        <v>0</v>
      </c>
      <c r="K1213"/>
      <c r="L1213" t="s">
        <v>3117</v>
      </c>
      <c r="M1213" t="s">
        <v>3118</v>
      </c>
    </row>
    <row r="1214" spans="1:13" x14ac:dyDescent="0.25">
      <c r="A1214">
        <v>834701</v>
      </c>
      <c r="B1214" t="s">
        <v>8004</v>
      </c>
      <c r="C1214" t="s">
        <v>2966</v>
      </c>
      <c r="D1214" t="s">
        <v>1722</v>
      </c>
      <c r="E1214" s="15" t="s">
        <v>8005</v>
      </c>
      <c r="F1214" t="s">
        <v>1728</v>
      </c>
      <c r="G1214" t="s">
        <v>1729</v>
      </c>
      <c r="H1214" t="s">
        <v>1720</v>
      </c>
      <c r="I1214" t="s">
        <v>3116</v>
      </c>
      <c r="J1214">
        <v>0</v>
      </c>
      <c r="K1214"/>
      <c r="L1214" t="s">
        <v>8006</v>
      </c>
      <c r="M1214" t="s">
        <v>8007</v>
      </c>
    </row>
    <row r="1215" spans="1:13" x14ac:dyDescent="0.25">
      <c r="A1215">
        <v>837037</v>
      </c>
      <c r="B1215" t="s">
        <v>8008</v>
      </c>
      <c r="C1215" t="s">
        <v>21</v>
      </c>
      <c r="D1215" t="s">
        <v>1722</v>
      </c>
      <c r="E1215" s="15" t="s">
        <v>8009</v>
      </c>
      <c r="F1215" t="s">
        <v>1728</v>
      </c>
      <c r="G1215" t="s">
        <v>1729</v>
      </c>
      <c r="H1215" t="s">
        <v>1720</v>
      </c>
      <c r="I1215" t="s">
        <v>3116</v>
      </c>
      <c r="J1215">
        <v>0</v>
      </c>
      <c r="K1215"/>
      <c r="L1215" t="s">
        <v>5162</v>
      </c>
      <c r="M1215" t="s">
        <v>3118</v>
      </c>
    </row>
    <row r="1216" spans="1:13" x14ac:dyDescent="0.25">
      <c r="A1216">
        <v>846046</v>
      </c>
      <c r="B1216" t="s">
        <v>8010</v>
      </c>
      <c r="C1216" t="s">
        <v>415</v>
      </c>
      <c r="D1216" t="s">
        <v>1722</v>
      </c>
      <c r="E1216" s="15" t="s">
        <v>8011</v>
      </c>
      <c r="F1216" t="s">
        <v>1787</v>
      </c>
      <c r="G1216" t="s">
        <v>1721</v>
      </c>
      <c r="H1216" t="s">
        <v>1720</v>
      </c>
      <c r="I1216" t="s">
        <v>3116</v>
      </c>
      <c r="J1216">
        <v>0</v>
      </c>
      <c r="K1216"/>
      <c r="L1216" t="s">
        <v>8012</v>
      </c>
      <c r="M1216" t="s">
        <v>8013</v>
      </c>
    </row>
    <row r="1217" spans="1:13" x14ac:dyDescent="0.25">
      <c r="A1217">
        <v>52763</v>
      </c>
      <c r="B1217" t="s">
        <v>8014</v>
      </c>
      <c r="C1217" t="s">
        <v>21</v>
      </c>
      <c r="D1217" t="s">
        <v>1722</v>
      </c>
      <c r="E1217" s="15" t="s">
        <v>8015</v>
      </c>
      <c r="F1217" t="s">
        <v>1732</v>
      </c>
      <c r="G1217" t="s">
        <v>1731</v>
      </c>
      <c r="H1217" t="s">
        <v>1720</v>
      </c>
      <c r="I1217" t="s">
        <v>3116</v>
      </c>
      <c r="J1217">
        <v>0</v>
      </c>
      <c r="K1217"/>
      <c r="L1217" t="s">
        <v>5532</v>
      </c>
      <c r="M1217" t="s">
        <v>3118</v>
      </c>
    </row>
    <row r="1218" spans="1:13" x14ac:dyDescent="0.25">
      <c r="A1218">
        <v>33374</v>
      </c>
      <c r="B1218" t="s">
        <v>2572</v>
      </c>
      <c r="C1218" t="s">
        <v>27</v>
      </c>
      <c r="D1218" t="s">
        <v>1722</v>
      </c>
      <c r="E1218" s="15" t="s">
        <v>8016</v>
      </c>
      <c r="F1218" t="s">
        <v>1876</v>
      </c>
      <c r="G1218" t="s">
        <v>1849</v>
      </c>
      <c r="H1218" t="s">
        <v>1819</v>
      </c>
      <c r="I1218" t="s">
        <v>3126</v>
      </c>
      <c r="J1218">
        <v>0</v>
      </c>
      <c r="K1218"/>
      <c r="L1218" t="s">
        <v>3117</v>
      </c>
      <c r="M1218" t="s">
        <v>3118</v>
      </c>
    </row>
    <row r="1219" spans="1:13" x14ac:dyDescent="0.25">
      <c r="A1219">
        <v>4136</v>
      </c>
      <c r="B1219" t="s">
        <v>847</v>
      </c>
      <c r="C1219" t="s">
        <v>27</v>
      </c>
      <c r="D1219" t="s">
        <v>1722</v>
      </c>
      <c r="E1219" s="15" t="s">
        <v>8017</v>
      </c>
      <c r="F1219" t="s">
        <v>1745</v>
      </c>
      <c r="G1219" t="s">
        <v>1746</v>
      </c>
      <c r="H1219" t="s">
        <v>1720</v>
      </c>
      <c r="I1219" t="s">
        <v>3116</v>
      </c>
      <c r="J1219">
        <v>0</v>
      </c>
      <c r="K1219"/>
      <c r="L1219" t="s">
        <v>8018</v>
      </c>
      <c r="M1219" t="s">
        <v>3118</v>
      </c>
    </row>
    <row r="1220" spans="1:13" x14ac:dyDescent="0.25">
      <c r="A1220">
        <v>51484</v>
      </c>
      <c r="B1220" t="s">
        <v>848</v>
      </c>
      <c r="C1220" t="s">
        <v>84</v>
      </c>
      <c r="D1220" t="s">
        <v>1722</v>
      </c>
      <c r="E1220" s="15" t="s">
        <v>8019</v>
      </c>
      <c r="F1220" t="s">
        <v>1719</v>
      </c>
      <c r="G1220" t="s">
        <v>1721</v>
      </c>
      <c r="H1220" t="s">
        <v>1720</v>
      </c>
      <c r="I1220" t="s">
        <v>3116</v>
      </c>
      <c r="J1220">
        <v>0</v>
      </c>
      <c r="K1220"/>
      <c r="L1220" t="s">
        <v>3151</v>
      </c>
      <c r="M1220" t="s">
        <v>3118</v>
      </c>
    </row>
    <row r="1221" spans="1:13" x14ac:dyDescent="0.25">
      <c r="A1221">
        <v>58673</v>
      </c>
      <c r="B1221" t="s">
        <v>8020</v>
      </c>
      <c r="C1221" t="s">
        <v>211</v>
      </c>
      <c r="D1221" t="s">
        <v>1722</v>
      </c>
      <c r="E1221" s="15" t="s">
        <v>8021</v>
      </c>
      <c r="F1221" t="s">
        <v>2282</v>
      </c>
      <c r="G1221" t="s">
        <v>1803</v>
      </c>
      <c r="H1221" t="s">
        <v>1725</v>
      </c>
      <c r="I1221" t="s">
        <v>3116</v>
      </c>
      <c r="J1221">
        <v>0</v>
      </c>
      <c r="K1221"/>
      <c r="L1221" t="s">
        <v>3117</v>
      </c>
      <c r="M1221" t="s">
        <v>3118</v>
      </c>
    </row>
    <row r="1222" spans="1:13" x14ac:dyDescent="0.25">
      <c r="A1222">
        <v>56376</v>
      </c>
      <c r="B1222" t="s">
        <v>849</v>
      </c>
      <c r="C1222" t="s">
        <v>21</v>
      </c>
      <c r="D1222" t="s">
        <v>1722</v>
      </c>
      <c r="E1222" s="15" t="s">
        <v>8022</v>
      </c>
      <c r="F1222" t="s">
        <v>1859</v>
      </c>
      <c r="G1222" t="s">
        <v>1823</v>
      </c>
      <c r="H1222" t="s">
        <v>1822</v>
      </c>
      <c r="I1222" t="s">
        <v>3116</v>
      </c>
      <c r="J1222">
        <v>0</v>
      </c>
      <c r="K1222"/>
      <c r="L1222" t="s">
        <v>5627</v>
      </c>
      <c r="M1222" t="s">
        <v>3118</v>
      </c>
    </row>
    <row r="1223" spans="1:13" x14ac:dyDescent="0.25">
      <c r="A1223">
        <v>51486</v>
      </c>
      <c r="B1223" t="s">
        <v>8023</v>
      </c>
      <c r="C1223" t="s">
        <v>56</v>
      </c>
      <c r="D1223" t="s">
        <v>1722</v>
      </c>
      <c r="E1223" s="15" t="s">
        <v>8024</v>
      </c>
      <c r="F1223" t="s">
        <v>1719</v>
      </c>
      <c r="G1223" t="s">
        <v>1721</v>
      </c>
      <c r="H1223" t="s">
        <v>1720</v>
      </c>
      <c r="I1223" t="s">
        <v>3116</v>
      </c>
      <c r="J1223">
        <v>0</v>
      </c>
      <c r="K1223"/>
      <c r="L1223" t="s">
        <v>4457</v>
      </c>
      <c r="M1223"/>
    </row>
    <row r="1224" spans="1:13" x14ac:dyDescent="0.25">
      <c r="A1224">
        <v>29751</v>
      </c>
      <c r="B1224" t="s">
        <v>2548</v>
      </c>
      <c r="C1224" t="s">
        <v>27</v>
      </c>
      <c r="D1224" t="s">
        <v>1722</v>
      </c>
      <c r="E1224" s="15" t="s">
        <v>8025</v>
      </c>
      <c r="F1224" t="s">
        <v>1742</v>
      </c>
      <c r="G1224" t="s">
        <v>1743</v>
      </c>
      <c r="H1224" t="s">
        <v>1720</v>
      </c>
      <c r="I1224" t="s">
        <v>3351</v>
      </c>
      <c r="J1224">
        <v>0</v>
      </c>
      <c r="K1224"/>
      <c r="L1224" t="s">
        <v>3117</v>
      </c>
      <c r="M1224" t="s">
        <v>3118</v>
      </c>
    </row>
    <row r="1225" spans="1:13" x14ac:dyDescent="0.25">
      <c r="A1225">
        <v>851040</v>
      </c>
      <c r="B1225" t="s">
        <v>8026</v>
      </c>
      <c r="C1225" t="s">
        <v>92</v>
      </c>
      <c r="D1225" t="s">
        <v>1722</v>
      </c>
      <c r="E1225" s="15" t="s">
        <v>8027</v>
      </c>
      <c r="F1225" t="s">
        <v>2011</v>
      </c>
      <c r="G1225" t="s">
        <v>1975</v>
      </c>
      <c r="H1225" t="s">
        <v>1782</v>
      </c>
      <c r="I1225" t="s">
        <v>3116</v>
      </c>
      <c r="J1225">
        <v>0</v>
      </c>
      <c r="K1225"/>
      <c r="L1225"/>
      <c r="M1225" t="s">
        <v>3118</v>
      </c>
    </row>
    <row r="1226" spans="1:13" x14ac:dyDescent="0.25">
      <c r="A1226">
        <v>4151</v>
      </c>
      <c r="B1226" t="s">
        <v>177</v>
      </c>
      <c r="C1226" t="s">
        <v>27</v>
      </c>
      <c r="D1226" t="s">
        <v>1722</v>
      </c>
      <c r="E1226" s="15" t="s">
        <v>8028</v>
      </c>
      <c r="F1226" t="s">
        <v>1802</v>
      </c>
      <c r="G1226" t="s">
        <v>1803</v>
      </c>
      <c r="H1226" t="s">
        <v>1725</v>
      </c>
      <c r="I1226" t="s">
        <v>3116</v>
      </c>
      <c r="J1226">
        <v>0</v>
      </c>
      <c r="K1226"/>
      <c r="L1226" t="s">
        <v>5524</v>
      </c>
      <c r="M1226" t="s">
        <v>3118</v>
      </c>
    </row>
    <row r="1227" spans="1:13" x14ac:dyDescent="0.25">
      <c r="A1227">
        <v>22249</v>
      </c>
      <c r="B1227" t="s">
        <v>3766</v>
      </c>
      <c r="C1227" t="s">
        <v>59</v>
      </c>
      <c r="D1227" t="s">
        <v>1722</v>
      </c>
      <c r="E1227" s="15" t="s">
        <v>8029</v>
      </c>
      <c r="F1227" t="s">
        <v>1908</v>
      </c>
      <c r="G1227" t="s">
        <v>1909</v>
      </c>
      <c r="H1227" t="s">
        <v>1725</v>
      </c>
      <c r="I1227" t="s">
        <v>3116</v>
      </c>
      <c r="J1227">
        <v>0</v>
      </c>
      <c r="K1227"/>
      <c r="L1227" t="s">
        <v>3216</v>
      </c>
      <c r="M1227" t="s">
        <v>3118</v>
      </c>
    </row>
    <row r="1228" spans="1:13" x14ac:dyDescent="0.25">
      <c r="A1228">
        <v>38178</v>
      </c>
      <c r="B1228" t="s">
        <v>2604</v>
      </c>
      <c r="C1228" t="s">
        <v>441</v>
      </c>
      <c r="D1228" t="s">
        <v>1722</v>
      </c>
      <c r="E1228" s="15" t="s">
        <v>8030</v>
      </c>
      <c r="F1228" t="s">
        <v>1788</v>
      </c>
      <c r="G1228" t="s">
        <v>1762</v>
      </c>
      <c r="H1228" t="s">
        <v>1782</v>
      </c>
      <c r="I1228" t="s">
        <v>3116</v>
      </c>
      <c r="J1228">
        <v>0</v>
      </c>
      <c r="K1228"/>
      <c r="L1228" t="s">
        <v>4559</v>
      </c>
      <c r="M1228" t="s">
        <v>3118</v>
      </c>
    </row>
    <row r="1229" spans="1:13" x14ac:dyDescent="0.25">
      <c r="A1229">
        <v>51485</v>
      </c>
      <c r="B1229" t="s">
        <v>8031</v>
      </c>
      <c r="C1229" t="s">
        <v>78</v>
      </c>
      <c r="D1229" t="s">
        <v>1722</v>
      </c>
      <c r="E1229" s="15" t="s">
        <v>8032</v>
      </c>
      <c r="F1229" t="s">
        <v>1735</v>
      </c>
      <c r="G1229" t="s">
        <v>1721</v>
      </c>
      <c r="H1229" t="s">
        <v>1720</v>
      </c>
      <c r="I1229" t="s">
        <v>3116</v>
      </c>
      <c r="J1229">
        <v>0</v>
      </c>
      <c r="K1229"/>
      <c r="L1229" t="s">
        <v>3122</v>
      </c>
      <c r="M1229" t="s">
        <v>3118</v>
      </c>
    </row>
    <row r="1230" spans="1:13" x14ac:dyDescent="0.25">
      <c r="A1230">
        <v>55990</v>
      </c>
      <c r="B1230" t="s">
        <v>8033</v>
      </c>
      <c r="C1230" t="s">
        <v>213</v>
      </c>
      <c r="D1230" t="s">
        <v>1722</v>
      </c>
      <c r="E1230" s="15" t="s">
        <v>8034</v>
      </c>
      <c r="F1230" t="s">
        <v>1811</v>
      </c>
      <c r="G1230" t="s">
        <v>1762</v>
      </c>
      <c r="H1230" t="s">
        <v>1782</v>
      </c>
      <c r="I1230" t="s">
        <v>1762</v>
      </c>
      <c r="J1230">
        <v>0</v>
      </c>
      <c r="K1230"/>
      <c r="L1230" t="s">
        <v>5145</v>
      </c>
      <c r="M1230" t="s">
        <v>3118</v>
      </c>
    </row>
    <row r="1231" spans="1:13" x14ac:dyDescent="0.25">
      <c r="A1231">
        <v>842944</v>
      </c>
      <c r="B1231" t="s">
        <v>850</v>
      </c>
      <c r="C1231" t="s">
        <v>252</v>
      </c>
      <c r="D1231" t="s">
        <v>1722</v>
      </c>
      <c r="E1231" s="15" t="s">
        <v>8035</v>
      </c>
      <c r="F1231" t="s">
        <v>1737</v>
      </c>
      <c r="G1231" t="s">
        <v>1721</v>
      </c>
      <c r="H1231" t="s">
        <v>1720</v>
      </c>
      <c r="I1231" t="s">
        <v>3116</v>
      </c>
      <c r="J1231">
        <v>0</v>
      </c>
      <c r="K1231"/>
      <c r="L1231" t="s">
        <v>4538</v>
      </c>
      <c r="M1231" t="s">
        <v>3118</v>
      </c>
    </row>
    <row r="1232" spans="1:13" x14ac:dyDescent="0.25">
      <c r="A1232">
        <v>848563</v>
      </c>
      <c r="B1232" t="s">
        <v>8036</v>
      </c>
      <c r="C1232" t="s">
        <v>252</v>
      </c>
      <c r="D1232" t="s">
        <v>1722</v>
      </c>
      <c r="E1232" s="15" t="s">
        <v>8037</v>
      </c>
      <c r="F1232" t="s">
        <v>5641</v>
      </c>
      <c r="G1232" t="s">
        <v>1825</v>
      </c>
      <c r="H1232" t="s">
        <v>1725</v>
      </c>
      <c r="I1232" t="s">
        <v>3116</v>
      </c>
      <c r="J1232">
        <v>0</v>
      </c>
      <c r="K1232"/>
      <c r="L1232" t="s">
        <v>2341</v>
      </c>
      <c r="M1232" t="s">
        <v>8038</v>
      </c>
    </row>
    <row r="1233" spans="1:13" x14ac:dyDescent="0.25">
      <c r="A1233">
        <v>61544</v>
      </c>
      <c r="B1233" t="s">
        <v>8039</v>
      </c>
      <c r="C1233" t="s">
        <v>27</v>
      </c>
      <c r="D1233" t="s">
        <v>1722</v>
      </c>
      <c r="E1233" s="15" t="s">
        <v>8040</v>
      </c>
      <c r="F1233" t="s">
        <v>1995</v>
      </c>
      <c r="G1233" t="s">
        <v>1765</v>
      </c>
      <c r="H1233" t="s">
        <v>1764</v>
      </c>
      <c r="I1233" t="s">
        <v>3116</v>
      </c>
      <c r="J1233">
        <v>0</v>
      </c>
      <c r="K1233"/>
      <c r="L1233" t="s">
        <v>8041</v>
      </c>
      <c r="M1233" t="s">
        <v>8042</v>
      </c>
    </row>
    <row r="1234" spans="1:13" x14ac:dyDescent="0.25">
      <c r="A1234">
        <v>46958</v>
      </c>
      <c r="B1234" t="s">
        <v>3767</v>
      </c>
      <c r="C1234" t="s">
        <v>84</v>
      </c>
      <c r="D1234" t="s">
        <v>1722</v>
      </c>
      <c r="E1234" s="15" t="s">
        <v>8043</v>
      </c>
      <c r="F1234" t="s">
        <v>1873</v>
      </c>
      <c r="G1234" t="s">
        <v>1874</v>
      </c>
      <c r="H1234" t="s">
        <v>1725</v>
      </c>
      <c r="I1234" t="s">
        <v>3116</v>
      </c>
      <c r="J1234">
        <v>0</v>
      </c>
      <c r="K1234"/>
      <c r="L1234" t="s">
        <v>3182</v>
      </c>
      <c r="M1234" t="s">
        <v>3118</v>
      </c>
    </row>
    <row r="1235" spans="1:13" x14ac:dyDescent="0.25">
      <c r="A1235">
        <v>22615</v>
      </c>
      <c r="B1235" t="s">
        <v>2525</v>
      </c>
      <c r="C1235" t="s">
        <v>78</v>
      </c>
      <c r="D1235" t="s">
        <v>1722</v>
      </c>
      <c r="E1235" s="15" t="s">
        <v>8044</v>
      </c>
      <c r="F1235" t="s">
        <v>1787</v>
      </c>
      <c r="G1235" t="s">
        <v>1721</v>
      </c>
      <c r="H1235" t="s">
        <v>1720</v>
      </c>
      <c r="I1235" t="s">
        <v>3116</v>
      </c>
      <c r="J1235">
        <v>0</v>
      </c>
      <c r="K1235"/>
      <c r="L1235" t="s">
        <v>3695</v>
      </c>
      <c r="M1235" t="s">
        <v>3118</v>
      </c>
    </row>
    <row r="1236" spans="1:13" x14ac:dyDescent="0.25">
      <c r="A1236">
        <v>847359</v>
      </c>
      <c r="B1236" t="s">
        <v>8045</v>
      </c>
      <c r="C1236" t="s">
        <v>43</v>
      </c>
      <c r="D1236" t="s">
        <v>1722</v>
      </c>
      <c r="E1236" s="15" t="s">
        <v>8046</v>
      </c>
      <c r="F1236" t="s">
        <v>1766</v>
      </c>
      <c r="G1236" t="s">
        <v>1767</v>
      </c>
      <c r="H1236" t="s">
        <v>1756</v>
      </c>
      <c r="I1236" t="s">
        <v>3129</v>
      </c>
      <c r="J1236">
        <v>0</v>
      </c>
      <c r="K1236"/>
      <c r="L1236" t="s">
        <v>3157</v>
      </c>
      <c r="M1236" t="s">
        <v>3118</v>
      </c>
    </row>
    <row r="1237" spans="1:13" x14ac:dyDescent="0.25">
      <c r="A1237">
        <v>35255</v>
      </c>
      <c r="B1237" t="s">
        <v>8047</v>
      </c>
      <c r="C1237" t="s">
        <v>172</v>
      </c>
      <c r="D1237" t="s">
        <v>1722</v>
      </c>
      <c r="E1237" s="15" t="s">
        <v>8048</v>
      </c>
      <c r="F1237" t="s">
        <v>1771</v>
      </c>
      <c r="G1237" t="s">
        <v>1721</v>
      </c>
      <c r="H1237" t="s">
        <v>1720</v>
      </c>
      <c r="I1237" t="s">
        <v>3116</v>
      </c>
      <c r="J1237">
        <v>0</v>
      </c>
      <c r="K1237"/>
      <c r="L1237" t="s">
        <v>3144</v>
      </c>
      <c r="M1237" t="s">
        <v>3118</v>
      </c>
    </row>
    <row r="1238" spans="1:13" x14ac:dyDescent="0.25">
      <c r="A1238">
        <v>838979</v>
      </c>
      <c r="B1238" t="s">
        <v>8049</v>
      </c>
      <c r="C1238" t="s">
        <v>84</v>
      </c>
      <c r="D1238" t="s">
        <v>1722</v>
      </c>
      <c r="E1238" s="15" t="s">
        <v>8050</v>
      </c>
      <c r="F1238" t="s">
        <v>1737</v>
      </c>
      <c r="G1238" t="s">
        <v>1721</v>
      </c>
      <c r="H1238" t="s">
        <v>1720</v>
      </c>
      <c r="I1238" t="s">
        <v>3116</v>
      </c>
      <c r="J1238">
        <v>0</v>
      </c>
      <c r="K1238"/>
      <c r="L1238" t="s">
        <v>8051</v>
      </c>
      <c r="M1238" t="s">
        <v>8052</v>
      </c>
    </row>
    <row r="1239" spans="1:13" x14ac:dyDescent="0.25">
      <c r="A1239">
        <v>856793</v>
      </c>
      <c r="B1239" t="s">
        <v>3079</v>
      </c>
      <c r="C1239" t="s">
        <v>1122</v>
      </c>
      <c r="D1239" t="s">
        <v>1722</v>
      </c>
      <c r="E1239" s="15" t="s">
        <v>8053</v>
      </c>
      <c r="F1239" t="s">
        <v>5719</v>
      </c>
      <c r="G1239" t="s">
        <v>1834</v>
      </c>
      <c r="H1239" t="s">
        <v>1833</v>
      </c>
      <c r="I1239" t="s">
        <v>3116</v>
      </c>
      <c r="J1239">
        <v>0</v>
      </c>
      <c r="K1239"/>
      <c r="L1239" t="s">
        <v>8054</v>
      </c>
      <c r="M1239" t="s">
        <v>8055</v>
      </c>
    </row>
    <row r="1240" spans="1:13" x14ac:dyDescent="0.25">
      <c r="A1240">
        <v>838774</v>
      </c>
      <c r="B1240" t="s">
        <v>8056</v>
      </c>
      <c r="C1240" t="s">
        <v>172</v>
      </c>
      <c r="D1240" t="s">
        <v>1722</v>
      </c>
      <c r="E1240" s="15" t="s">
        <v>8057</v>
      </c>
      <c r="F1240" t="s">
        <v>1807</v>
      </c>
      <c r="G1240" t="s">
        <v>1762</v>
      </c>
      <c r="H1240" t="s">
        <v>1782</v>
      </c>
      <c r="I1240" t="s">
        <v>1762</v>
      </c>
      <c r="J1240">
        <v>0</v>
      </c>
      <c r="K1240"/>
      <c r="L1240"/>
      <c r="M1240" t="s">
        <v>3118</v>
      </c>
    </row>
    <row r="1241" spans="1:13" x14ac:dyDescent="0.25">
      <c r="A1241">
        <v>61299</v>
      </c>
      <c r="B1241" t="s">
        <v>178</v>
      </c>
      <c r="C1241" t="s">
        <v>172</v>
      </c>
      <c r="D1241" t="s">
        <v>1722</v>
      </c>
      <c r="E1241" s="15" t="s">
        <v>8058</v>
      </c>
      <c r="F1241" t="s">
        <v>1789</v>
      </c>
      <c r="G1241" t="s">
        <v>1790</v>
      </c>
      <c r="H1241" t="s">
        <v>1720</v>
      </c>
      <c r="I1241" t="s">
        <v>3116</v>
      </c>
      <c r="J1241">
        <v>0</v>
      </c>
      <c r="K1241"/>
      <c r="L1241" t="s">
        <v>8059</v>
      </c>
      <c r="M1241" t="s">
        <v>3118</v>
      </c>
    </row>
    <row r="1242" spans="1:13" x14ac:dyDescent="0.25">
      <c r="A1242">
        <v>4190</v>
      </c>
      <c r="B1242" t="s">
        <v>2256</v>
      </c>
      <c r="C1242" t="s">
        <v>172</v>
      </c>
      <c r="D1242" t="s">
        <v>1722</v>
      </c>
      <c r="E1242" s="15" t="s">
        <v>8060</v>
      </c>
      <c r="F1242" t="s">
        <v>1995</v>
      </c>
      <c r="G1242" t="s">
        <v>1765</v>
      </c>
      <c r="H1242" t="s">
        <v>1764</v>
      </c>
      <c r="I1242" t="s">
        <v>1765</v>
      </c>
      <c r="J1242">
        <v>0</v>
      </c>
      <c r="K1242"/>
      <c r="L1242" t="s">
        <v>3775</v>
      </c>
      <c r="M1242" t="s">
        <v>3118</v>
      </c>
    </row>
    <row r="1243" spans="1:13" x14ac:dyDescent="0.25">
      <c r="A1243">
        <v>838311</v>
      </c>
      <c r="B1243" t="s">
        <v>8061</v>
      </c>
      <c r="C1243" t="s">
        <v>213</v>
      </c>
      <c r="D1243" t="s">
        <v>1722</v>
      </c>
      <c r="E1243" s="15" t="s">
        <v>8062</v>
      </c>
      <c r="F1243" t="s">
        <v>1732</v>
      </c>
      <c r="G1243" t="s">
        <v>1731</v>
      </c>
      <c r="H1243" t="s">
        <v>1720</v>
      </c>
      <c r="I1243" t="s">
        <v>3116</v>
      </c>
      <c r="J1243">
        <v>0</v>
      </c>
      <c r="K1243"/>
      <c r="L1243" t="s">
        <v>8063</v>
      </c>
      <c r="M1243" t="s">
        <v>3118</v>
      </c>
    </row>
    <row r="1244" spans="1:13" x14ac:dyDescent="0.25">
      <c r="A1244">
        <v>843931</v>
      </c>
      <c r="B1244" t="s">
        <v>2993</v>
      </c>
      <c r="C1244" t="s">
        <v>39</v>
      </c>
      <c r="D1244" t="s">
        <v>1722</v>
      </c>
      <c r="E1244" s="15" t="s">
        <v>8064</v>
      </c>
      <c r="F1244" t="s">
        <v>1732</v>
      </c>
      <c r="G1244" t="s">
        <v>1731</v>
      </c>
      <c r="H1244" t="s">
        <v>1720</v>
      </c>
      <c r="I1244" t="s">
        <v>3116</v>
      </c>
      <c r="J1244">
        <v>0</v>
      </c>
      <c r="K1244"/>
      <c r="L1244" t="s">
        <v>3151</v>
      </c>
      <c r="M1244" t="s">
        <v>3118</v>
      </c>
    </row>
    <row r="1245" spans="1:13" x14ac:dyDescent="0.25">
      <c r="A1245">
        <v>4223</v>
      </c>
      <c r="B1245" t="s">
        <v>2254</v>
      </c>
      <c r="C1245" t="s">
        <v>59</v>
      </c>
      <c r="D1245" t="s">
        <v>1722</v>
      </c>
      <c r="E1245" s="15" t="s">
        <v>8065</v>
      </c>
      <c r="F1245" t="s">
        <v>1817</v>
      </c>
      <c r="G1245" t="s">
        <v>1816</v>
      </c>
      <c r="H1245" t="s">
        <v>1725</v>
      </c>
      <c r="I1245" t="s">
        <v>1816</v>
      </c>
      <c r="J1245">
        <v>0</v>
      </c>
      <c r="K1245"/>
      <c r="L1245" t="s">
        <v>3524</v>
      </c>
      <c r="M1245" t="s">
        <v>3118</v>
      </c>
    </row>
    <row r="1246" spans="1:13" x14ac:dyDescent="0.25">
      <c r="A1246">
        <v>4212</v>
      </c>
      <c r="B1246" t="s">
        <v>2255</v>
      </c>
      <c r="C1246" t="s">
        <v>59</v>
      </c>
      <c r="D1246" t="s">
        <v>1722</v>
      </c>
      <c r="E1246" s="15" t="s">
        <v>8066</v>
      </c>
      <c r="F1246" t="s">
        <v>1873</v>
      </c>
      <c r="G1246" t="s">
        <v>1874</v>
      </c>
      <c r="H1246" t="s">
        <v>1725</v>
      </c>
      <c r="I1246" t="s">
        <v>3116</v>
      </c>
      <c r="J1246">
        <v>0</v>
      </c>
      <c r="K1246"/>
      <c r="L1246" t="s">
        <v>3524</v>
      </c>
      <c r="M1246" t="s">
        <v>3118</v>
      </c>
    </row>
    <row r="1247" spans="1:13" x14ac:dyDescent="0.25">
      <c r="A1247">
        <v>828093</v>
      </c>
      <c r="B1247" t="s">
        <v>179</v>
      </c>
      <c r="C1247" t="s">
        <v>59</v>
      </c>
      <c r="D1247" t="s">
        <v>1722</v>
      </c>
      <c r="E1247" s="15" t="s">
        <v>8067</v>
      </c>
      <c r="F1247" t="s">
        <v>1780</v>
      </c>
      <c r="G1247" t="s">
        <v>1746</v>
      </c>
      <c r="H1247" t="s">
        <v>1720</v>
      </c>
      <c r="I1247" t="s">
        <v>3348</v>
      </c>
      <c r="J1247">
        <v>0</v>
      </c>
      <c r="K1247"/>
      <c r="L1247" t="s">
        <v>3776</v>
      </c>
      <c r="M1247" t="s">
        <v>3118</v>
      </c>
    </row>
    <row r="1248" spans="1:13" x14ac:dyDescent="0.25">
      <c r="A1248">
        <v>848475</v>
      </c>
      <c r="B1248" t="s">
        <v>3034</v>
      </c>
      <c r="C1248" t="s">
        <v>59</v>
      </c>
      <c r="D1248" t="s">
        <v>1722</v>
      </c>
      <c r="E1248" s="15" t="s">
        <v>8068</v>
      </c>
      <c r="F1248" t="s">
        <v>1749</v>
      </c>
      <c r="G1248" t="s">
        <v>1746</v>
      </c>
      <c r="H1248" t="s">
        <v>1720</v>
      </c>
      <c r="I1248" t="s">
        <v>5686</v>
      </c>
      <c r="J1248">
        <v>0</v>
      </c>
      <c r="K1248"/>
      <c r="L1248" t="s">
        <v>7215</v>
      </c>
      <c r="M1248" t="s">
        <v>3118</v>
      </c>
    </row>
    <row r="1249" spans="1:13" x14ac:dyDescent="0.25">
      <c r="A1249">
        <v>54750</v>
      </c>
      <c r="B1249" t="s">
        <v>180</v>
      </c>
      <c r="C1249" t="s">
        <v>59</v>
      </c>
      <c r="D1249" t="s">
        <v>1722</v>
      </c>
      <c r="E1249" s="15" t="s">
        <v>8069</v>
      </c>
      <c r="F1249" t="s">
        <v>1749</v>
      </c>
      <c r="G1249" t="s">
        <v>1746</v>
      </c>
      <c r="H1249" t="s">
        <v>1720</v>
      </c>
      <c r="I1249" t="s">
        <v>5686</v>
      </c>
      <c r="J1249">
        <v>0</v>
      </c>
      <c r="K1249"/>
      <c r="L1249" t="s">
        <v>3216</v>
      </c>
      <c r="M1249" t="s">
        <v>3118</v>
      </c>
    </row>
    <row r="1250" spans="1:13" x14ac:dyDescent="0.25">
      <c r="A1250">
        <v>4230</v>
      </c>
      <c r="B1250" t="s">
        <v>2253</v>
      </c>
      <c r="C1250" t="s">
        <v>59</v>
      </c>
      <c r="D1250" t="s">
        <v>1722</v>
      </c>
      <c r="E1250" s="15" t="s">
        <v>8070</v>
      </c>
      <c r="F1250" t="s">
        <v>1759</v>
      </c>
      <c r="G1250" t="s">
        <v>1760</v>
      </c>
      <c r="H1250" t="s">
        <v>1753</v>
      </c>
      <c r="I1250" t="s">
        <v>3116</v>
      </c>
      <c r="J1250">
        <v>0</v>
      </c>
      <c r="K1250"/>
      <c r="L1250" t="s">
        <v>5062</v>
      </c>
      <c r="M1250" t="s">
        <v>3118</v>
      </c>
    </row>
    <row r="1251" spans="1:13" x14ac:dyDescent="0.25">
      <c r="A1251">
        <v>828562</v>
      </c>
      <c r="B1251" t="s">
        <v>851</v>
      </c>
      <c r="C1251" t="s">
        <v>59</v>
      </c>
      <c r="D1251" t="s">
        <v>1722</v>
      </c>
      <c r="E1251" s="15" t="s">
        <v>8071</v>
      </c>
      <c r="F1251" t="s">
        <v>1788</v>
      </c>
      <c r="G1251" t="s">
        <v>1762</v>
      </c>
      <c r="H1251" t="s">
        <v>1782</v>
      </c>
      <c r="I1251" t="s">
        <v>3116</v>
      </c>
      <c r="J1251">
        <v>0</v>
      </c>
      <c r="K1251"/>
      <c r="L1251" t="s">
        <v>8072</v>
      </c>
      <c r="M1251" t="s">
        <v>8073</v>
      </c>
    </row>
    <row r="1252" spans="1:13" x14ac:dyDescent="0.25">
      <c r="A1252">
        <v>57276</v>
      </c>
      <c r="B1252" t="s">
        <v>1885</v>
      </c>
      <c r="C1252" t="s">
        <v>59</v>
      </c>
      <c r="D1252" t="s">
        <v>1722</v>
      </c>
      <c r="E1252" s="15" t="s">
        <v>8074</v>
      </c>
      <c r="F1252" t="s">
        <v>1893</v>
      </c>
      <c r="G1252" t="s">
        <v>1852</v>
      </c>
      <c r="H1252" t="s">
        <v>1720</v>
      </c>
      <c r="I1252" t="s">
        <v>3116</v>
      </c>
      <c r="J1252">
        <v>0</v>
      </c>
      <c r="K1252"/>
      <c r="L1252" t="s">
        <v>3216</v>
      </c>
      <c r="M1252" t="s">
        <v>3118</v>
      </c>
    </row>
    <row r="1253" spans="1:13" x14ac:dyDescent="0.25">
      <c r="A1253">
        <v>4226</v>
      </c>
      <c r="B1253" t="s">
        <v>1593</v>
      </c>
      <c r="C1253" t="s">
        <v>59</v>
      </c>
      <c r="D1253" t="s">
        <v>1722</v>
      </c>
      <c r="E1253" s="15" t="s">
        <v>8075</v>
      </c>
      <c r="F1253" t="s">
        <v>1735</v>
      </c>
      <c r="G1253" t="s">
        <v>1721</v>
      </c>
      <c r="H1253" t="s">
        <v>1720</v>
      </c>
      <c r="I1253" t="s">
        <v>5686</v>
      </c>
      <c r="J1253">
        <v>0</v>
      </c>
      <c r="K1253"/>
      <c r="L1253" t="s">
        <v>3530</v>
      </c>
      <c r="M1253" t="s">
        <v>3118</v>
      </c>
    </row>
    <row r="1254" spans="1:13" x14ac:dyDescent="0.25">
      <c r="A1254">
        <v>4235</v>
      </c>
      <c r="B1254" t="s">
        <v>181</v>
      </c>
      <c r="C1254" t="s">
        <v>31</v>
      </c>
      <c r="D1254" t="s">
        <v>1722</v>
      </c>
      <c r="E1254" s="15" t="s">
        <v>8076</v>
      </c>
      <c r="F1254" t="s">
        <v>1738</v>
      </c>
      <c r="G1254" t="s">
        <v>1739</v>
      </c>
      <c r="H1254" t="s">
        <v>1720</v>
      </c>
      <c r="I1254" t="s">
        <v>3232</v>
      </c>
      <c r="J1254">
        <v>0</v>
      </c>
      <c r="K1254"/>
      <c r="L1254" t="s">
        <v>3117</v>
      </c>
      <c r="M1254" t="s">
        <v>3118</v>
      </c>
    </row>
    <row r="1255" spans="1:13" x14ac:dyDescent="0.25">
      <c r="A1255">
        <v>854123</v>
      </c>
      <c r="B1255" t="s">
        <v>8077</v>
      </c>
      <c r="C1255" t="s">
        <v>27</v>
      </c>
      <c r="D1255" t="s">
        <v>1722</v>
      </c>
      <c r="E1255" s="15" t="s">
        <v>8078</v>
      </c>
      <c r="F1255" t="s">
        <v>1937</v>
      </c>
      <c r="G1255" t="s">
        <v>1849</v>
      </c>
      <c r="H1255" t="s">
        <v>1819</v>
      </c>
      <c r="I1255" t="s">
        <v>3126</v>
      </c>
      <c r="J1255">
        <v>0</v>
      </c>
      <c r="K1255"/>
      <c r="L1255" t="s">
        <v>3117</v>
      </c>
      <c r="M1255" t="s">
        <v>3118</v>
      </c>
    </row>
    <row r="1256" spans="1:13" x14ac:dyDescent="0.25">
      <c r="A1256">
        <v>4209</v>
      </c>
      <c r="B1256" t="s">
        <v>1594</v>
      </c>
      <c r="C1256" t="s">
        <v>59</v>
      </c>
      <c r="D1256" t="s">
        <v>1722</v>
      </c>
      <c r="E1256" s="15" t="s">
        <v>8079</v>
      </c>
      <c r="F1256" t="s">
        <v>1988</v>
      </c>
      <c r="G1256" t="s">
        <v>1770</v>
      </c>
      <c r="H1256" t="s">
        <v>1764</v>
      </c>
      <c r="I1256" t="s">
        <v>3116</v>
      </c>
      <c r="J1256">
        <v>0</v>
      </c>
      <c r="K1256"/>
      <c r="L1256" t="s">
        <v>3382</v>
      </c>
      <c r="M1256" t="s">
        <v>3118</v>
      </c>
    </row>
    <row r="1257" spans="1:13" x14ac:dyDescent="0.25">
      <c r="A1257">
        <v>57271</v>
      </c>
      <c r="B1257" t="s">
        <v>3780</v>
      </c>
      <c r="C1257" t="s">
        <v>59</v>
      </c>
      <c r="D1257" t="s">
        <v>1722</v>
      </c>
      <c r="E1257" s="15" t="s">
        <v>8080</v>
      </c>
      <c r="F1257" t="s">
        <v>1775</v>
      </c>
      <c r="G1257" t="s">
        <v>1743</v>
      </c>
      <c r="H1257" t="s">
        <v>1720</v>
      </c>
      <c r="I1257" t="s">
        <v>3351</v>
      </c>
      <c r="J1257">
        <v>0</v>
      </c>
      <c r="K1257"/>
      <c r="L1257" t="s">
        <v>8081</v>
      </c>
      <c r="M1257" t="s">
        <v>8082</v>
      </c>
    </row>
    <row r="1258" spans="1:13" x14ac:dyDescent="0.25">
      <c r="A1258">
        <v>4260</v>
      </c>
      <c r="B1258" t="s">
        <v>8083</v>
      </c>
      <c r="C1258" t="s">
        <v>59</v>
      </c>
      <c r="D1258" t="s">
        <v>1722</v>
      </c>
      <c r="E1258" s="15" t="s">
        <v>8084</v>
      </c>
      <c r="F1258" t="s">
        <v>1761</v>
      </c>
      <c r="G1258" t="s">
        <v>1762</v>
      </c>
      <c r="H1258" t="s">
        <v>1782</v>
      </c>
      <c r="I1258" t="s">
        <v>1762</v>
      </c>
      <c r="J1258">
        <v>0</v>
      </c>
      <c r="K1258"/>
      <c r="L1258" t="s">
        <v>3216</v>
      </c>
      <c r="M1258" t="s">
        <v>3118</v>
      </c>
    </row>
    <row r="1259" spans="1:13" x14ac:dyDescent="0.25">
      <c r="A1259">
        <v>4255</v>
      </c>
      <c r="B1259" t="s">
        <v>852</v>
      </c>
      <c r="C1259" t="s">
        <v>59</v>
      </c>
      <c r="D1259" t="s">
        <v>1722</v>
      </c>
      <c r="E1259" s="15" t="s">
        <v>8085</v>
      </c>
      <c r="F1259" t="s">
        <v>1912</v>
      </c>
      <c r="G1259" t="s">
        <v>1913</v>
      </c>
      <c r="H1259" t="s">
        <v>1764</v>
      </c>
      <c r="I1259" t="s">
        <v>5644</v>
      </c>
      <c r="J1259">
        <v>0</v>
      </c>
      <c r="K1259"/>
      <c r="L1259" t="s">
        <v>8086</v>
      </c>
      <c r="M1259" t="s">
        <v>3118</v>
      </c>
    </row>
    <row r="1260" spans="1:13" x14ac:dyDescent="0.25">
      <c r="A1260">
        <v>4256</v>
      </c>
      <c r="B1260" t="s">
        <v>2252</v>
      </c>
      <c r="C1260" t="s">
        <v>59</v>
      </c>
      <c r="D1260" t="s">
        <v>1722</v>
      </c>
      <c r="E1260" s="15" t="s">
        <v>8087</v>
      </c>
      <c r="F1260" t="s">
        <v>1995</v>
      </c>
      <c r="G1260" t="s">
        <v>1765</v>
      </c>
      <c r="H1260" t="s">
        <v>1764</v>
      </c>
      <c r="I1260" t="s">
        <v>1765</v>
      </c>
      <c r="J1260">
        <v>0</v>
      </c>
      <c r="K1260"/>
      <c r="L1260" t="s">
        <v>3524</v>
      </c>
      <c r="M1260" t="s">
        <v>3118</v>
      </c>
    </row>
    <row r="1261" spans="1:13" x14ac:dyDescent="0.25">
      <c r="A1261">
        <v>69413</v>
      </c>
      <c r="B1261" t="s">
        <v>8088</v>
      </c>
      <c r="C1261" t="s">
        <v>59</v>
      </c>
      <c r="D1261" t="s">
        <v>1722</v>
      </c>
      <c r="E1261" s="15" t="s">
        <v>8089</v>
      </c>
      <c r="F1261" t="s">
        <v>1860</v>
      </c>
      <c r="G1261" t="s">
        <v>1816</v>
      </c>
      <c r="H1261" t="s">
        <v>1725</v>
      </c>
      <c r="I1261" t="s">
        <v>5644</v>
      </c>
      <c r="J1261">
        <v>0</v>
      </c>
      <c r="K1261"/>
      <c r="L1261" t="s">
        <v>3216</v>
      </c>
      <c r="M1261" t="s">
        <v>3118</v>
      </c>
    </row>
    <row r="1262" spans="1:13" x14ac:dyDescent="0.25">
      <c r="A1262">
        <v>4268</v>
      </c>
      <c r="B1262" t="s">
        <v>182</v>
      </c>
      <c r="C1262" t="s">
        <v>59</v>
      </c>
      <c r="D1262" t="s">
        <v>1722</v>
      </c>
      <c r="E1262" s="15" t="s">
        <v>8090</v>
      </c>
      <c r="F1262" t="s">
        <v>1984</v>
      </c>
      <c r="G1262" t="s">
        <v>1816</v>
      </c>
      <c r="H1262" t="s">
        <v>1725</v>
      </c>
      <c r="I1262" t="s">
        <v>1816</v>
      </c>
      <c r="J1262">
        <v>0</v>
      </c>
      <c r="K1262"/>
      <c r="L1262" t="s">
        <v>6695</v>
      </c>
      <c r="M1262" t="s">
        <v>3118</v>
      </c>
    </row>
    <row r="1263" spans="1:13" x14ac:dyDescent="0.25">
      <c r="A1263">
        <v>47736</v>
      </c>
      <c r="B1263" t="s">
        <v>3781</v>
      </c>
      <c r="C1263" t="s">
        <v>59</v>
      </c>
      <c r="D1263" t="s">
        <v>1722</v>
      </c>
      <c r="E1263" s="15" t="s">
        <v>8091</v>
      </c>
      <c r="F1263" t="s">
        <v>1789</v>
      </c>
      <c r="G1263" t="s">
        <v>1790</v>
      </c>
      <c r="H1263" t="s">
        <v>1720</v>
      </c>
      <c r="I1263" t="s">
        <v>3116</v>
      </c>
      <c r="J1263">
        <v>0</v>
      </c>
      <c r="K1263"/>
      <c r="L1263" t="s">
        <v>3464</v>
      </c>
      <c r="M1263" t="s">
        <v>3118</v>
      </c>
    </row>
    <row r="1264" spans="1:13" x14ac:dyDescent="0.25">
      <c r="A1264">
        <v>34291</v>
      </c>
      <c r="B1264" t="s">
        <v>8092</v>
      </c>
      <c r="C1264" t="s">
        <v>27</v>
      </c>
      <c r="D1264" t="s">
        <v>1722</v>
      </c>
      <c r="E1264" s="15" t="s">
        <v>8093</v>
      </c>
      <c r="F1264" t="s">
        <v>1738</v>
      </c>
      <c r="G1264" t="s">
        <v>1739</v>
      </c>
      <c r="H1264" t="s">
        <v>1720</v>
      </c>
      <c r="I1264" t="s">
        <v>3232</v>
      </c>
      <c r="J1264">
        <v>0</v>
      </c>
      <c r="K1264"/>
      <c r="L1264" t="s">
        <v>3117</v>
      </c>
      <c r="M1264" t="s">
        <v>3118</v>
      </c>
    </row>
    <row r="1265" spans="1:13" x14ac:dyDescent="0.25">
      <c r="A1265">
        <v>53814</v>
      </c>
      <c r="B1265" t="s">
        <v>3782</v>
      </c>
      <c r="C1265" t="s">
        <v>111</v>
      </c>
      <c r="D1265" t="s">
        <v>1722</v>
      </c>
      <c r="E1265" s="15" t="s">
        <v>8094</v>
      </c>
      <c r="F1265" t="s">
        <v>2107</v>
      </c>
      <c r="G1265" t="s">
        <v>2056</v>
      </c>
      <c r="H1265" t="s">
        <v>2055</v>
      </c>
      <c r="I1265" t="s">
        <v>5644</v>
      </c>
      <c r="J1265">
        <v>0</v>
      </c>
      <c r="K1265"/>
      <c r="L1265" t="s">
        <v>3120</v>
      </c>
      <c r="M1265" t="s">
        <v>3118</v>
      </c>
    </row>
    <row r="1266" spans="1:13" x14ac:dyDescent="0.25">
      <c r="A1266">
        <v>71634</v>
      </c>
      <c r="B1266" t="s">
        <v>8095</v>
      </c>
      <c r="C1266" t="s">
        <v>21</v>
      </c>
      <c r="D1266" t="s">
        <v>1722</v>
      </c>
      <c r="E1266" s="15" t="s">
        <v>8096</v>
      </c>
      <c r="F1266" t="s">
        <v>1903</v>
      </c>
      <c r="G1266" t="s">
        <v>1803</v>
      </c>
      <c r="H1266" t="s">
        <v>1725</v>
      </c>
      <c r="I1266" t="s">
        <v>3116</v>
      </c>
      <c r="J1266">
        <v>0</v>
      </c>
      <c r="K1266"/>
      <c r="L1266" t="s">
        <v>5532</v>
      </c>
      <c r="M1266" t="s">
        <v>3118</v>
      </c>
    </row>
    <row r="1267" spans="1:13" x14ac:dyDescent="0.25">
      <c r="A1267">
        <v>68235</v>
      </c>
      <c r="B1267" t="s">
        <v>8097</v>
      </c>
      <c r="C1267" t="s">
        <v>252</v>
      </c>
      <c r="D1267" t="s">
        <v>1722</v>
      </c>
      <c r="E1267" s="15" t="s">
        <v>8098</v>
      </c>
      <c r="F1267" t="s">
        <v>2031</v>
      </c>
      <c r="G1267" t="s">
        <v>2032</v>
      </c>
      <c r="H1267" t="s">
        <v>1782</v>
      </c>
      <c r="I1267" t="s">
        <v>2031</v>
      </c>
      <c r="J1267">
        <v>0</v>
      </c>
      <c r="K1267"/>
      <c r="L1267" t="s">
        <v>3194</v>
      </c>
      <c r="M1267" t="s">
        <v>3118</v>
      </c>
    </row>
    <row r="1268" spans="1:13" x14ac:dyDescent="0.25">
      <c r="A1268">
        <v>22369</v>
      </c>
      <c r="B1268" t="s">
        <v>853</v>
      </c>
      <c r="C1268" t="s">
        <v>165</v>
      </c>
      <c r="D1268" t="s">
        <v>1722</v>
      </c>
      <c r="E1268" s="15" t="s">
        <v>8099</v>
      </c>
      <c r="F1268" t="s">
        <v>1755</v>
      </c>
      <c r="G1268" t="s">
        <v>1757</v>
      </c>
      <c r="H1268" t="s">
        <v>1756</v>
      </c>
      <c r="I1268" t="s">
        <v>3129</v>
      </c>
      <c r="J1268">
        <v>0</v>
      </c>
      <c r="K1268"/>
      <c r="L1268" t="s">
        <v>8100</v>
      </c>
      <c r="M1268" t="s">
        <v>8101</v>
      </c>
    </row>
    <row r="1269" spans="1:13" x14ac:dyDescent="0.25">
      <c r="A1269">
        <v>4287</v>
      </c>
      <c r="B1269" t="s">
        <v>854</v>
      </c>
      <c r="C1269" t="s">
        <v>27</v>
      </c>
      <c r="D1269" t="s">
        <v>1722</v>
      </c>
      <c r="E1269" s="15" t="s">
        <v>8102</v>
      </c>
      <c r="F1269" t="s">
        <v>1732</v>
      </c>
      <c r="G1269" t="s">
        <v>1731</v>
      </c>
      <c r="H1269" t="s">
        <v>1720</v>
      </c>
      <c r="I1269" t="s">
        <v>3116</v>
      </c>
      <c r="J1269">
        <v>0</v>
      </c>
      <c r="K1269"/>
      <c r="L1269" t="s">
        <v>8103</v>
      </c>
      <c r="M1269" t="s">
        <v>8104</v>
      </c>
    </row>
    <row r="1270" spans="1:13" x14ac:dyDescent="0.25">
      <c r="A1270">
        <v>4289</v>
      </c>
      <c r="B1270" t="s">
        <v>8105</v>
      </c>
      <c r="C1270" t="s">
        <v>27</v>
      </c>
      <c r="D1270" t="s">
        <v>1722</v>
      </c>
      <c r="E1270" s="15" t="s">
        <v>8106</v>
      </c>
      <c r="F1270" t="s">
        <v>1752</v>
      </c>
      <c r="G1270" t="s">
        <v>1754</v>
      </c>
      <c r="H1270" t="s">
        <v>1753</v>
      </c>
      <c r="I1270" t="s">
        <v>3116</v>
      </c>
      <c r="J1270">
        <v>0</v>
      </c>
      <c r="K1270"/>
      <c r="L1270" t="s">
        <v>8107</v>
      </c>
      <c r="M1270" t="s">
        <v>3118</v>
      </c>
    </row>
    <row r="1271" spans="1:13" x14ac:dyDescent="0.25">
      <c r="A1271">
        <v>837598</v>
      </c>
      <c r="B1271" t="s">
        <v>2910</v>
      </c>
      <c r="C1271" t="s">
        <v>165</v>
      </c>
      <c r="D1271" t="s">
        <v>1722</v>
      </c>
      <c r="E1271" s="15" t="s">
        <v>8108</v>
      </c>
      <c r="F1271" t="s">
        <v>1742</v>
      </c>
      <c r="G1271" t="s">
        <v>1743</v>
      </c>
      <c r="H1271" t="s">
        <v>1720</v>
      </c>
      <c r="I1271" t="s">
        <v>3351</v>
      </c>
      <c r="J1271">
        <v>0</v>
      </c>
      <c r="K1271"/>
      <c r="L1271" t="s">
        <v>8109</v>
      </c>
      <c r="M1271" t="s">
        <v>8110</v>
      </c>
    </row>
    <row r="1272" spans="1:13" x14ac:dyDescent="0.25">
      <c r="A1272">
        <v>4291</v>
      </c>
      <c r="B1272" t="s">
        <v>855</v>
      </c>
      <c r="C1272" t="s">
        <v>165</v>
      </c>
      <c r="D1272" t="s">
        <v>1722</v>
      </c>
      <c r="E1272" s="15" t="s">
        <v>8111</v>
      </c>
      <c r="F1272" t="s">
        <v>1735</v>
      </c>
      <c r="G1272" t="s">
        <v>1721</v>
      </c>
      <c r="H1272" t="s">
        <v>1720</v>
      </c>
      <c r="I1272" t="s">
        <v>3116</v>
      </c>
      <c r="J1272">
        <v>0</v>
      </c>
      <c r="K1272"/>
      <c r="L1272" t="s">
        <v>3117</v>
      </c>
      <c r="M1272" t="s">
        <v>3118</v>
      </c>
    </row>
    <row r="1273" spans="1:13" x14ac:dyDescent="0.25">
      <c r="A1273">
        <v>55032</v>
      </c>
      <c r="B1273" t="s">
        <v>2696</v>
      </c>
      <c r="C1273" t="s">
        <v>2697</v>
      </c>
      <c r="D1273" t="s">
        <v>1722</v>
      </c>
      <c r="E1273" s="15" t="s">
        <v>8112</v>
      </c>
      <c r="F1273" t="s">
        <v>2031</v>
      </c>
      <c r="G1273" t="s">
        <v>2032</v>
      </c>
      <c r="H1273" t="s">
        <v>1782</v>
      </c>
      <c r="I1273" t="s">
        <v>2031</v>
      </c>
      <c r="J1273">
        <v>0</v>
      </c>
      <c r="K1273"/>
      <c r="L1273" t="s">
        <v>8113</v>
      </c>
      <c r="M1273" t="s">
        <v>3118</v>
      </c>
    </row>
    <row r="1274" spans="1:13" x14ac:dyDescent="0.25">
      <c r="A1274">
        <v>846154</v>
      </c>
      <c r="B1274" t="s">
        <v>8114</v>
      </c>
      <c r="C1274" t="s">
        <v>27</v>
      </c>
      <c r="D1274" t="s">
        <v>1722</v>
      </c>
      <c r="E1274" s="15" t="s">
        <v>8115</v>
      </c>
      <c r="F1274" t="s">
        <v>1908</v>
      </c>
      <c r="G1274" t="s">
        <v>1909</v>
      </c>
      <c r="H1274" t="s">
        <v>1725</v>
      </c>
      <c r="I1274" t="s">
        <v>3116</v>
      </c>
      <c r="J1274">
        <v>0</v>
      </c>
      <c r="K1274"/>
      <c r="L1274" t="s">
        <v>3117</v>
      </c>
      <c r="M1274" t="s">
        <v>3118</v>
      </c>
    </row>
    <row r="1275" spans="1:13" x14ac:dyDescent="0.25">
      <c r="A1275">
        <v>22216</v>
      </c>
      <c r="B1275" t="s">
        <v>2040</v>
      </c>
      <c r="C1275" t="s">
        <v>92</v>
      </c>
      <c r="D1275" t="s">
        <v>1722</v>
      </c>
      <c r="E1275" s="15" t="s">
        <v>8116</v>
      </c>
      <c r="F1275" t="s">
        <v>1749</v>
      </c>
      <c r="G1275" t="s">
        <v>1746</v>
      </c>
      <c r="H1275" t="s">
        <v>1720</v>
      </c>
      <c r="I1275" t="s">
        <v>5686</v>
      </c>
      <c r="J1275">
        <v>0</v>
      </c>
      <c r="K1275"/>
      <c r="L1275" t="s">
        <v>5993</v>
      </c>
      <c r="M1275" t="s">
        <v>3118</v>
      </c>
    </row>
    <row r="1276" spans="1:13" x14ac:dyDescent="0.25">
      <c r="A1276">
        <v>4311</v>
      </c>
      <c r="B1276" t="s">
        <v>183</v>
      </c>
      <c r="C1276" t="s">
        <v>39</v>
      </c>
      <c r="D1276" t="s">
        <v>1722</v>
      </c>
      <c r="E1276" s="15" t="s">
        <v>8117</v>
      </c>
      <c r="F1276" t="s">
        <v>1937</v>
      </c>
      <c r="G1276" t="s">
        <v>1849</v>
      </c>
      <c r="H1276" t="s">
        <v>1819</v>
      </c>
      <c r="I1276" t="s">
        <v>3126</v>
      </c>
      <c r="J1276">
        <v>0</v>
      </c>
      <c r="K1276"/>
      <c r="L1276" t="s">
        <v>3117</v>
      </c>
      <c r="M1276" t="s">
        <v>3118</v>
      </c>
    </row>
    <row r="1277" spans="1:13" x14ac:dyDescent="0.25">
      <c r="A1277">
        <v>851487</v>
      </c>
      <c r="B1277" t="s">
        <v>8118</v>
      </c>
      <c r="C1277" t="s">
        <v>165</v>
      </c>
      <c r="D1277" t="s">
        <v>1722</v>
      </c>
      <c r="E1277" s="15" t="s">
        <v>8119</v>
      </c>
      <c r="F1277" t="s">
        <v>1728</v>
      </c>
      <c r="G1277" t="s">
        <v>1729</v>
      </c>
      <c r="H1277" t="s">
        <v>1720</v>
      </c>
      <c r="I1277" t="s">
        <v>3116</v>
      </c>
      <c r="J1277">
        <v>0</v>
      </c>
      <c r="K1277"/>
      <c r="L1277" t="s">
        <v>3122</v>
      </c>
      <c r="M1277" t="s">
        <v>3118</v>
      </c>
    </row>
    <row r="1278" spans="1:13" x14ac:dyDescent="0.25">
      <c r="A1278">
        <v>4312</v>
      </c>
      <c r="B1278" t="s">
        <v>184</v>
      </c>
      <c r="C1278" t="s">
        <v>165</v>
      </c>
      <c r="D1278" t="s">
        <v>1722</v>
      </c>
      <c r="E1278" s="15" t="s">
        <v>8120</v>
      </c>
      <c r="F1278" t="s">
        <v>1815</v>
      </c>
      <c r="G1278" t="s">
        <v>1816</v>
      </c>
      <c r="H1278" t="s">
        <v>1725</v>
      </c>
      <c r="I1278" t="s">
        <v>1816</v>
      </c>
      <c r="J1278">
        <v>0</v>
      </c>
      <c r="K1278"/>
      <c r="L1278" t="s">
        <v>8121</v>
      </c>
      <c r="M1278" t="s">
        <v>3118</v>
      </c>
    </row>
    <row r="1279" spans="1:13" x14ac:dyDescent="0.25">
      <c r="A1279">
        <v>837739</v>
      </c>
      <c r="B1279" t="s">
        <v>8122</v>
      </c>
      <c r="C1279" t="s">
        <v>84</v>
      </c>
      <c r="D1279" t="s">
        <v>1722</v>
      </c>
      <c r="E1279" s="15" t="s">
        <v>8123</v>
      </c>
      <c r="F1279" t="s">
        <v>1732</v>
      </c>
      <c r="G1279" t="s">
        <v>1731</v>
      </c>
      <c r="H1279" t="s">
        <v>1720</v>
      </c>
      <c r="I1279" t="s">
        <v>3116</v>
      </c>
      <c r="J1279">
        <v>0</v>
      </c>
      <c r="K1279"/>
      <c r="L1279" t="s">
        <v>3182</v>
      </c>
      <c r="M1279" t="s">
        <v>3118</v>
      </c>
    </row>
    <row r="1280" spans="1:13" x14ac:dyDescent="0.25">
      <c r="A1280">
        <v>838370</v>
      </c>
      <c r="B1280" t="s">
        <v>2943</v>
      </c>
      <c r="C1280" t="s">
        <v>172</v>
      </c>
      <c r="D1280" t="s">
        <v>1722</v>
      </c>
      <c r="E1280" s="15" t="s">
        <v>8124</v>
      </c>
      <c r="F1280" t="s">
        <v>1771</v>
      </c>
      <c r="G1280" t="s">
        <v>1721</v>
      </c>
      <c r="H1280" t="s">
        <v>1720</v>
      </c>
      <c r="I1280" t="s">
        <v>3116</v>
      </c>
      <c r="J1280">
        <v>0</v>
      </c>
      <c r="K1280"/>
      <c r="L1280"/>
      <c r="M1280" t="s">
        <v>3118</v>
      </c>
    </row>
    <row r="1281" spans="1:13" x14ac:dyDescent="0.25">
      <c r="A1281">
        <v>71097</v>
      </c>
      <c r="B1281" t="s">
        <v>1810</v>
      </c>
      <c r="C1281" t="s">
        <v>84</v>
      </c>
      <c r="D1281" t="s">
        <v>1722</v>
      </c>
      <c r="E1281" s="15" t="s">
        <v>8125</v>
      </c>
      <c r="F1281" t="s">
        <v>1787</v>
      </c>
      <c r="G1281" t="s">
        <v>1721</v>
      </c>
      <c r="H1281" t="s">
        <v>1720</v>
      </c>
      <c r="I1281" t="s">
        <v>3116</v>
      </c>
      <c r="J1281">
        <v>0</v>
      </c>
      <c r="K1281"/>
      <c r="L1281" t="s">
        <v>3182</v>
      </c>
      <c r="M1281" t="s">
        <v>3118</v>
      </c>
    </row>
    <row r="1282" spans="1:13" x14ac:dyDescent="0.25">
      <c r="A1282">
        <v>4332</v>
      </c>
      <c r="B1282" t="s">
        <v>856</v>
      </c>
      <c r="C1282" t="s">
        <v>78</v>
      </c>
      <c r="D1282" t="s">
        <v>1722</v>
      </c>
      <c r="E1282" s="15" t="s">
        <v>8126</v>
      </c>
      <c r="F1282" t="s">
        <v>1737</v>
      </c>
      <c r="G1282" t="s">
        <v>1721</v>
      </c>
      <c r="H1282" t="s">
        <v>1720</v>
      </c>
      <c r="I1282" t="s">
        <v>3116</v>
      </c>
      <c r="J1282">
        <v>0</v>
      </c>
      <c r="K1282"/>
      <c r="L1282" t="s">
        <v>3624</v>
      </c>
      <c r="M1282" t="s">
        <v>3118</v>
      </c>
    </row>
    <row r="1283" spans="1:13" x14ac:dyDescent="0.25">
      <c r="A1283">
        <v>59905</v>
      </c>
      <c r="B1283" t="s">
        <v>8127</v>
      </c>
      <c r="C1283" t="s">
        <v>27</v>
      </c>
      <c r="D1283" t="s">
        <v>1722</v>
      </c>
      <c r="E1283" s="15" t="s">
        <v>8128</v>
      </c>
      <c r="F1283" t="s">
        <v>1887</v>
      </c>
      <c r="G1283" t="s">
        <v>1849</v>
      </c>
      <c r="H1283" t="s">
        <v>1819</v>
      </c>
      <c r="I1283" t="s">
        <v>3126</v>
      </c>
      <c r="J1283">
        <v>0</v>
      </c>
      <c r="K1283"/>
      <c r="L1283" t="s">
        <v>3117</v>
      </c>
      <c r="M1283" t="s">
        <v>3118</v>
      </c>
    </row>
    <row r="1284" spans="1:13" x14ac:dyDescent="0.25">
      <c r="A1284">
        <v>32757</v>
      </c>
      <c r="B1284" t="s">
        <v>8129</v>
      </c>
      <c r="C1284" t="s">
        <v>107</v>
      </c>
      <c r="D1284" t="s">
        <v>1722</v>
      </c>
      <c r="E1284" s="15" t="s">
        <v>8130</v>
      </c>
      <c r="F1284" t="s">
        <v>1728</v>
      </c>
      <c r="G1284" t="s">
        <v>1729</v>
      </c>
      <c r="H1284" t="s">
        <v>1720</v>
      </c>
      <c r="I1284" t="s">
        <v>3116</v>
      </c>
      <c r="J1284">
        <v>0</v>
      </c>
      <c r="K1284"/>
      <c r="L1284" t="s">
        <v>3464</v>
      </c>
      <c r="M1284" t="s">
        <v>3118</v>
      </c>
    </row>
    <row r="1285" spans="1:13" x14ac:dyDescent="0.25">
      <c r="A1285">
        <v>4330</v>
      </c>
      <c r="B1285" t="s">
        <v>857</v>
      </c>
      <c r="C1285" t="s">
        <v>39</v>
      </c>
      <c r="D1285" t="s">
        <v>1722</v>
      </c>
      <c r="E1285" s="15" t="s">
        <v>8131</v>
      </c>
      <c r="F1285" t="s">
        <v>1824</v>
      </c>
      <c r="G1285" t="s">
        <v>1825</v>
      </c>
      <c r="H1285" t="s">
        <v>1725</v>
      </c>
      <c r="I1285" t="s">
        <v>3116</v>
      </c>
      <c r="J1285">
        <v>0</v>
      </c>
      <c r="K1285"/>
      <c r="L1285" t="s">
        <v>5524</v>
      </c>
      <c r="M1285" t="s">
        <v>3118</v>
      </c>
    </row>
    <row r="1286" spans="1:13" x14ac:dyDescent="0.25">
      <c r="A1286">
        <v>57020</v>
      </c>
      <c r="B1286" t="s">
        <v>8132</v>
      </c>
      <c r="C1286" t="s">
        <v>27</v>
      </c>
      <c r="D1286" t="s">
        <v>1722</v>
      </c>
      <c r="E1286" s="15" t="s">
        <v>8133</v>
      </c>
      <c r="F1286" t="s">
        <v>5641</v>
      </c>
      <c r="G1286" t="s">
        <v>1825</v>
      </c>
      <c r="H1286" t="s">
        <v>1725</v>
      </c>
      <c r="I1286" t="s">
        <v>3116</v>
      </c>
      <c r="J1286">
        <v>0</v>
      </c>
      <c r="K1286"/>
      <c r="L1286" t="s">
        <v>3296</v>
      </c>
      <c r="M1286" t="s">
        <v>3118</v>
      </c>
    </row>
    <row r="1287" spans="1:13" x14ac:dyDescent="0.25">
      <c r="A1287">
        <v>52034</v>
      </c>
      <c r="B1287" t="s">
        <v>2676</v>
      </c>
      <c r="C1287" t="s">
        <v>21</v>
      </c>
      <c r="D1287" t="s">
        <v>1722</v>
      </c>
      <c r="E1287" s="15" t="s">
        <v>8134</v>
      </c>
      <c r="F1287" t="s">
        <v>1784</v>
      </c>
      <c r="G1287" t="s">
        <v>1785</v>
      </c>
      <c r="H1287" t="s">
        <v>1725</v>
      </c>
      <c r="I1287" t="s">
        <v>3116</v>
      </c>
      <c r="J1287">
        <v>0</v>
      </c>
      <c r="K1287"/>
      <c r="L1287" t="s">
        <v>8135</v>
      </c>
      <c r="M1287" t="s">
        <v>8136</v>
      </c>
    </row>
    <row r="1288" spans="1:13" x14ac:dyDescent="0.25">
      <c r="A1288">
        <v>22909</v>
      </c>
      <c r="B1288" t="s">
        <v>3788</v>
      </c>
      <c r="C1288" t="s">
        <v>211</v>
      </c>
      <c r="D1288" t="s">
        <v>1722</v>
      </c>
      <c r="E1288" s="15" t="s">
        <v>8137</v>
      </c>
      <c r="F1288" t="s">
        <v>5997</v>
      </c>
      <c r="G1288" t="s">
        <v>1792</v>
      </c>
      <c r="H1288" t="s">
        <v>1822</v>
      </c>
      <c r="I1288" t="s">
        <v>3116</v>
      </c>
      <c r="J1288">
        <v>0</v>
      </c>
      <c r="K1288"/>
      <c r="L1288" t="s">
        <v>5627</v>
      </c>
      <c r="M1288" t="s">
        <v>3118</v>
      </c>
    </row>
    <row r="1289" spans="1:13" x14ac:dyDescent="0.25">
      <c r="A1289">
        <v>834895</v>
      </c>
      <c r="B1289" t="s">
        <v>8138</v>
      </c>
      <c r="C1289" t="s">
        <v>27</v>
      </c>
      <c r="D1289" t="s">
        <v>1722</v>
      </c>
      <c r="E1289" s="15" t="s">
        <v>7595</v>
      </c>
      <c r="F1289" t="s">
        <v>1859</v>
      </c>
      <c r="G1289" t="s">
        <v>1823</v>
      </c>
      <c r="H1289" t="s">
        <v>1822</v>
      </c>
      <c r="I1289" t="s">
        <v>3116</v>
      </c>
      <c r="J1289">
        <v>0</v>
      </c>
      <c r="K1289"/>
      <c r="L1289"/>
      <c r="M1289" t="s">
        <v>3118</v>
      </c>
    </row>
    <row r="1290" spans="1:13" x14ac:dyDescent="0.25">
      <c r="A1290">
        <v>28853</v>
      </c>
      <c r="B1290" t="s">
        <v>185</v>
      </c>
      <c r="C1290" t="s">
        <v>27</v>
      </c>
      <c r="D1290" t="s">
        <v>1722</v>
      </c>
      <c r="E1290" s="15" t="s">
        <v>8139</v>
      </c>
      <c r="F1290" t="s">
        <v>1829</v>
      </c>
      <c r="G1290" t="s">
        <v>1814</v>
      </c>
      <c r="H1290" t="s">
        <v>1764</v>
      </c>
      <c r="I1290" t="s">
        <v>3116</v>
      </c>
      <c r="J1290">
        <v>0</v>
      </c>
      <c r="K1290"/>
      <c r="L1290" t="s">
        <v>6188</v>
      </c>
      <c r="M1290" t="s">
        <v>3118</v>
      </c>
    </row>
    <row r="1291" spans="1:13" x14ac:dyDescent="0.25">
      <c r="A1291">
        <v>35313</v>
      </c>
      <c r="B1291" t="s">
        <v>186</v>
      </c>
      <c r="C1291" t="s">
        <v>27</v>
      </c>
      <c r="D1291" t="s">
        <v>1722</v>
      </c>
      <c r="E1291" s="15" t="s">
        <v>8140</v>
      </c>
      <c r="F1291" t="s">
        <v>1893</v>
      </c>
      <c r="G1291" t="s">
        <v>1852</v>
      </c>
      <c r="H1291" t="s">
        <v>1720</v>
      </c>
      <c r="I1291" t="s">
        <v>3116</v>
      </c>
      <c r="J1291">
        <v>0</v>
      </c>
      <c r="K1291"/>
      <c r="L1291" t="s">
        <v>3454</v>
      </c>
      <c r="M1291" t="s">
        <v>3118</v>
      </c>
    </row>
    <row r="1292" spans="1:13" x14ac:dyDescent="0.25">
      <c r="A1292">
        <v>837743</v>
      </c>
      <c r="B1292" t="s">
        <v>8141</v>
      </c>
      <c r="C1292" t="s">
        <v>27</v>
      </c>
      <c r="D1292" t="s">
        <v>1722</v>
      </c>
      <c r="E1292" s="15" t="s">
        <v>8142</v>
      </c>
      <c r="F1292" t="s">
        <v>1974</v>
      </c>
      <c r="G1292" t="s">
        <v>1975</v>
      </c>
      <c r="H1292" t="s">
        <v>1782</v>
      </c>
      <c r="I1292" t="s">
        <v>3116</v>
      </c>
      <c r="J1292">
        <v>0</v>
      </c>
      <c r="K1292"/>
      <c r="L1292" t="s">
        <v>8143</v>
      </c>
      <c r="M1292" t="s">
        <v>8144</v>
      </c>
    </row>
    <row r="1293" spans="1:13" x14ac:dyDescent="0.25">
      <c r="A1293">
        <v>838777</v>
      </c>
      <c r="B1293" t="s">
        <v>8145</v>
      </c>
      <c r="C1293" t="s">
        <v>27</v>
      </c>
      <c r="D1293" t="s">
        <v>1722</v>
      </c>
      <c r="E1293" s="15" t="s">
        <v>8146</v>
      </c>
      <c r="F1293" t="s">
        <v>1836</v>
      </c>
      <c r="G1293" t="s">
        <v>1837</v>
      </c>
      <c r="H1293" t="s">
        <v>1725</v>
      </c>
      <c r="I1293" t="s">
        <v>3116</v>
      </c>
      <c r="J1293">
        <v>0</v>
      </c>
      <c r="K1293"/>
      <c r="L1293" t="s">
        <v>8147</v>
      </c>
      <c r="M1293" t="s">
        <v>3118</v>
      </c>
    </row>
    <row r="1294" spans="1:13" x14ac:dyDescent="0.25">
      <c r="A1294">
        <v>4357</v>
      </c>
      <c r="B1294" t="s">
        <v>1595</v>
      </c>
      <c r="C1294" t="s">
        <v>27</v>
      </c>
      <c r="D1294" t="s">
        <v>1722</v>
      </c>
      <c r="E1294" s="15" t="s">
        <v>8148</v>
      </c>
      <c r="F1294" t="s">
        <v>2161</v>
      </c>
      <c r="G1294" t="s">
        <v>2162</v>
      </c>
      <c r="H1294" t="s">
        <v>1753</v>
      </c>
      <c r="I1294" t="s">
        <v>3116</v>
      </c>
      <c r="J1294">
        <v>0</v>
      </c>
      <c r="K1294"/>
      <c r="L1294" t="s">
        <v>3144</v>
      </c>
      <c r="M1294" t="s">
        <v>3118</v>
      </c>
    </row>
    <row r="1295" spans="1:13" x14ac:dyDescent="0.25">
      <c r="A1295">
        <v>851225</v>
      </c>
      <c r="B1295" t="s">
        <v>8149</v>
      </c>
      <c r="C1295" t="s">
        <v>21</v>
      </c>
      <c r="D1295" t="s">
        <v>1722</v>
      </c>
      <c r="E1295" s="15" t="s">
        <v>8150</v>
      </c>
      <c r="F1295" t="s">
        <v>1893</v>
      </c>
      <c r="G1295" t="s">
        <v>1852</v>
      </c>
      <c r="H1295" t="s">
        <v>1720</v>
      </c>
      <c r="I1295" t="s">
        <v>3116</v>
      </c>
      <c r="J1295">
        <v>0</v>
      </c>
      <c r="K1295"/>
      <c r="L1295" t="s">
        <v>3117</v>
      </c>
      <c r="M1295" t="s">
        <v>3118</v>
      </c>
    </row>
    <row r="1296" spans="1:13" x14ac:dyDescent="0.25">
      <c r="A1296">
        <v>857716</v>
      </c>
      <c r="B1296" t="s">
        <v>8151</v>
      </c>
      <c r="C1296" t="s">
        <v>1286</v>
      </c>
      <c r="D1296" t="s">
        <v>1722</v>
      </c>
      <c r="E1296" s="15" t="s">
        <v>8152</v>
      </c>
      <c r="F1296" t="s">
        <v>1962</v>
      </c>
      <c r="G1296" t="s">
        <v>1837</v>
      </c>
      <c r="H1296" t="s">
        <v>1725</v>
      </c>
      <c r="I1296" t="s">
        <v>3116</v>
      </c>
      <c r="J1296">
        <v>0</v>
      </c>
      <c r="K1296"/>
      <c r="L1296" t="s">
        <v>8153</v>
      </c>
      <c r="M1296"/>
    </row>
    <row r="1297" spans="1:13" x14ac:dyDescent="0.25">
      <c r="A1297">
        <v>4839</v>
      </c>
      <c r="B1297" t="s">
        <v>858</v>
      </c>
      <c r="C1297" t="s">
        <v>172</v>
      </c>
      <c r="D1297" t="s">
        <v>1722</v>
      </c>
      <c r="E1297" s="15" t="s">
        <v>8154</v>
      </c>
      <c r="F1297" t="s">
        <v>1817</v>
      </c>
      <c r="G1297" t="s">
        <v>1816</v>
      </c>
      <c r="H1297" t="s">
        <v>1725</v>
      </c>
      <c r="I1297" t="s">
        <v>1816</v>
      </c>
      <c r="J1297">
        <v>0</v>
      </c>
      <c r="K1297"/>
      <c r="L1297" t="s">
        <v>3658</v>
      </c>
      <c r="M1297" t="s">
        <v>3118</v>
      </c>
    </row>
    <row r="1298" spans="1:13" x14ac:dyDescent="0.25">
      <c r="A1298">
        <v>846778</v>
      </c>
      <c r="B1298" t="s">
        <v>8155</v>
      </c>
      <c r="C1298" t="s">
        <v>1064</v>
      </c>
      <c r="D1298" t="s">
        <v>1722</v>
      </c>
      <c r="E1298" s="15" t="s">
        <v>8156</v>
      </c>
      <c r="F1298" t="s">
        <v>1832</v>
      </c>
      <c r="G1298" t="s">
        <v>1834</v>
      </c>
      <c r="H1298" t="s">
        <v>1833</v>
      </c>
      <c r="I1298" t="s">
        <v>3116</v>
      </c>
      <c r="J1298">
        <v>0</v>
      </c>
      <c r="K1298"/>
      <c r="L1298" t="s">
        <v>4064</v>
      </c>
      <c r="M1298" t="s">
        <v>3118</v>
      </c>
    </row>
    <row r="1299" spans="1:13" x14ac:dyDescent="0.25">
      <c r="A1299">
        <v>4315</v>
      </c>
      <c r="B1299" t="s">
        <v>859</v>
      </c>
      <c r="C1299" t="s">
        <v>485</v>
      </c>
      <c r="D1299" t="s">
        <v>1722</v>
      </c>
      <c r="E1299" s="15" t="s">
        <v>8157</v>
      </c>
      <c r="F1299" t="s">
        <v>1815</v>
      </c>
      <c r="G1299" t="s">
        <v>1816</v>
      </c>
      <c r="H1299" t="s">
        <v>1725</v>
      </c>
      <c r="I1299" t="s">
        <v>1816</v>
      </c>
      <c r="J1299">
        <v>0</v>
      </c>
      <c r="K1299"/>
      <c r="L1299" t="s">
        <v>3117</v>
      </c>
      <c r="M1299" t="s">
        <v>3118</v>
      </c>
    </row>
    <row r="1300" spans="1:13" x14ac:dyDescent="0.25">
      <c r="A1300">
        <v>4370</v>
      </c>
      <c r="B1300" t="s">
        <v>860</v>
      </c>
      <c r="C1300" t="s">
        <v>111</v>
      </c>
      <c r="D1300" t="s">
        <v>1722</v>
      </c>
      <c r="E1300" s="15" t="s">
        <v>8158</v>
      </c>
      <c r="F1300" t="s">
        <v>2070</v>
      </c>
      <c r="G1300" t="s">
        <v>2071</v>
      </c>
      <c r="H1300" t="s">
        <v>1864</v>
      </c>
      <c r="I1300" t="s">
        <v>3116</v>
      </c>
      <c r="J1300">
        <v>0</v>
      </c>
      <c r="K1300"/>
      <c r="L1300" t="s">
        <v>3117</v>
      </c>
      <c r="M1300" t="s">
        <v>3118</v>
      </c>
    </row>
    <row r="1301" spans="1:13" x14ac:dyDescent="0.25">
      <c r="A1301">
        <v>846940</v>
      </c>
      <c r="B1301" t="s">
        <v>3021</v>
      </c>
      <c r="C1301" t="s">
        <v>172</v>
      </c>
      <c r="D1301" t="s">
        <v>1722</v>
      </c>
      <c r="E1301" s="15" t="s">
        <v>8159</v>
      </c>
      <c r="F1301" t="s">
        <v>1771</v>
      </c>
      <c r="G1301" t="s">
        <v>1721</v>
      </c>
      <c r="H1301" t="s">
        <v>1720</v>
      </c>
      <c r="I1301" t="s">
        <v>3116</v>
      </c>
      <c r="J1301">
        <v>0</v>
      </c>
      <c r="K1301"/>
      <c r="L1301" t="s">
        <v>3842</v>
      </c>
      <c r="M1301" t="s">
        <v>3118</v>
      </c>
    </row>
    <row r="1302" spans="1:13" x14ac:dyDescent="0.25">
      <c r="A1302">
        <v>4377</v>
      </c>
      <c r="B1302" t="s">
        <v>3793</v>
      </c>
      <c r="C1302" t="s">
        <v>21</v>
      </c>
      <c r="D1302" t="s">
        <v>1722</v>
      </c>
      <c r="E1302" s="15" t="s">
        <v>8160</v>
      </c>
      <c r="F1302" t="s">
        <v>1873</v>
      </c>
      <c r="G1302" t="s">
        <v>1874</v>
      </c>
      <c r="H1302" t="s">
        <v>1725</v>
      </c>
      <c r="I1302" t="s">
        <v>3116</v>
      </c>
      <c r="J1302">
        <v>0</v>
      </c>
      <c r="K1302"/>
      <c r="L1302" t="s">
        <v>5532</v>
      </c>
      <c r="M1302" t="s">
        <v>3118</v>
      </c>
    </row>
    <row r="1303" spans="1:13" x14ac:dyDescent="0.25">
      <c r="A1303">
        <v>826825</v>
      </c>
      <c r="B1303" t="s">
        <v>3794</v>
      </c>
      <c r="C1303" t="s">
        <v>116</v>
      </c>
      <c r="D1303" t="s">
        <v>1722</v>
      </c>
      <c r="E1303" s="15" t="s">
        <v>8161</v>
      </c>
      <c r="F1303" t="s">
        <v>1775</v>
      </c>
      <c r="G1303" t="s">
        <v>1743</v>
      </c>
      <c r="H1303" t="s">
        <v>1720</v>
      </c>
      <c r="I1303" t="s">
        <v>3351</v>
      </c>
      <c r="J1303">
        <v>0</v>
      </c>
      <c r="K1303"/>
      <c r="L1303" t="s">
        <v>8162</v>
      </c>
      <c r="M1303" t="s">
        <v>8163</v>
      </c>
    </row>
    <row r="1304" spans="1:13" x14ac:dyDescent="0.25">
      <c r="A1304">
        <v>1029</v>
      </c>
      <c r="B1304" t="s">
        <v>2326</v>
      </c>
      <c r="C1304" t="s">
        <v>41</v>
      </c>
      <c r="D1304" t="s">
        <v>1722</v>
      </c>
      <c r="E1304" s="15" t="s">
        <v>8164</v>
      </c>
      <c r="F1304" t="s">
        <v>1815</v>
      </c>
      <c r="G1304" t="s">
        <v>1816</v>
      </c>
      <c r="H1304" t="s">
        <v>1725</v>
      </c>
      <c r="I1304" t="s">
        <v>1816</v>
      </c>
      <c r="J1304">
        <v>0</v>
      </c>
      <c r="K1304"/>
      <c r="L1304" t="s">
        <v>3117</v>
      </c>
      <c r="M1304" t="s">
        <v>3118</v>
      </c>
    </row>
    <row r="1305" spans="1:13" x14ac:dyDescent="0.25">
      <c r="A1305">
        <v>59396</v>
      </c>
      <c r="B1305" t="s">
        <v>2747</v>
      </c>
      <c r="C1305" t="s">
        <v>39</v>
      </c>
      <c r="D1305" t="s">
        <v>1722</v>
      </c>
      <c r="E1305" s="15" t="s">
        <v>8165</v>
      </c>
      <c r="F1305" t="s">
        <v>2010</v>
      </c>
      <c r="G1305" t="s">
        <v>1823</v>
      </c>
      <c r="H1305" t="s">
        <v>1822</v>
      </c>
      <c r="I1305" t="s">
        <v>3116</v>
      </c>
      <c r="J1305">
        <v>0</v>
      </c>
      <c r="K1305"/>
      <c r="L1305" t="s">
        <v>3412</v>
      </c>
      <c r="M1305" t="s">
        <v>3118</v>
      </c>
    </row>
    <row r="1306" spans="1:13" x14ac:dyDescent="0.25">
      <c r="A1306">
        <v>37446</v>
      </c>
      <c r="B1306" t="s">
        <v>8166</v>
      </c>
      <c r="C1306" t="s">
        <v>116</v>
      </c>
      <c r="D1306" t="s">
        <v>1722</v>
      </c>
      <c r="E1306" s="15" t="s">
        <v>8167</v>
      </c>
      <c r="F1306" t="s">
        <v>6980</v>
      </c>
      <c r="G1306" t="s">
        <v>1790</v>
      </c>
      <c r="H1306" t="s">
        <v>1720</v>
      </c>
      <c r="I1306" t="s">
        <v>3116</v>
      </c>
      <c r="J1306">
        <v>0</v>
      </c>
      <c r="K1306"/>
      <c r="L1306" t="s">
        <v>3117</v>
      </c>
      <c r="M1306" t="s">
        <v>3118</v>
      </c>
    </row>
    <row r="1307" spans="1:13" x14ac:dyDescent="0.25">
      <c r="A1307">
        <v>4402</v>
      </c>
      <c r="B1307" t="s">
        <v>3798</v>
      </c>
      <c r="C1307" t="s">
        <v>21</v>
      </c>
      <c r="D1307" t="s">
        <v>1722</v>
      </c>
      <c r="E1307" s="15" t="s">
        <v>8168</v>
      </c>
      <c r="F1307" t="s">
        <v>1759</v>
      </c>
      <c r="G1307" t="s">
        <v>1760</v>
      </c>
      <c r="H1307" t="s">
        <v>1753</v>
      </c>
      <c r="I1307" t="s">
        <v>3116</v>
      </c>
      <c r="J1307">
        <v>0</v>
      </c>
      <c r="K1307"/>
      <c r="L1307" t="s">
        <v>3117</v>
      </c>
      <c r="M1307" t="s">
        <v>3118</v>
      </c>
    </row>
    <row r="1308" spans="1:13" x14ac:dyDescent="0.25">
      <c r="A1308">
        <v>838476</v>
      </c>
      <c r="B1308" t="s">
        <v>8169</v>
      </c>
      <c r="C1308" t="s">
        <v>27</v>
      </c>
      <c r="D1308" t="s">
        <v>1722</v>
      </c>
      <c r="E1308" s="15" t="s">
        <v>8170</v>
      </c>
      <c r="F1308" t="s">
        <v>1775</v>
      </c>
      <c r="G1308" t="s">
        <v>1743</v>
      </c>
      <c r="H1308" t="s">
        <v>1720</v>
      </c>
      <c r="I1308" t="s">
        <v>3351</v>
      </c>
      <c r="J1308">
        <v>0</v>
      </c>
      <c r="K1308"/>
      <c r="L1308"/>
      <c r="M1308" t="s">
        <v>3118</v>
      </c>
    </row>
    <row r="1309" spans="1:13" x14ac:dyDescent="0.25">
      <c r="A1309">
        <v>839190</v>
      </c>
      <c r="B1309" t="s">
        <v>861</v>
      </c>
      <c r="C1309" t="s">
        <v>84</v>
      </c>
      <c r="D1309" t="s">
        <v>1722</v>
      </c>
      <c r="E1309" s="15" t="s">
        <v>8171</v>
      </c>
      <c r="F1309" t="s">
        <v>5719</v>
      </c>
      <c r="G1309" t="s">
        <v>1834</v>
      </c>
      <c r="H1309" t="s">
        <v>1833</v>
      </c>
      <c r="I1309" t="s">
        <v>3116</v>
      </c>
      <c r="J1309">
        <v>0</v>
      </c>
      <c r="K1309"/>
      <c r="L1309" t="s">
        <v>8172</v>
      </c>
      <c r="M1309" t="s">
        <v>3118</v>
      </c>
    </row>
    <row r="1310" spans="1:13" x14ac:dyDescent="0.25">
      <c r="A1310">
        <v>829296</v>
      </c>
      <c r="B1310" t="s">
        <v>8173</v>
      </c>
      <c r="C1310" t="s">
        <v>43</v>
      </c>
      <c r="D1310" t="s">
        <v>1722</v>
      </c>
      <c r="E1310" s="15" t="s">
        <v>8174</v>
      </c>
      <c r="F1310" t="s">
        <v>1974</v>
      </c>
      <c r="G1310" t="s">
        <v>1975</v>
      </c>
      <c r="H1310" t="s">
        <v>1782</v>
      </c>
      <c r="I1310" t="s">
        <v>3116</v>
      </c>
      <c r="J1310">
        <v>0</v>
      </c>
      <c r="K1310"/>
      <c r="L1310" t="s">
        <v>3157</v>
      </c>
      <c r="M1310" t="s">
        <v>3118</v>
      </c>
    </row>
    <row r="1311" spans="1:13" x14ac:dyDescent="0.25">
      <c r="A1311">
        <v>843646</v>
      </c>
      <c r="B1311" t="s">
        <v>8175</v>
      </c>
      <c r="C1311" t="s">
        <v>56</v>
      </c>
      <c r="D1311" t="s">
        <v>1722</v>
      </c>
      <c r="E1311" s="15" t="s">
        <v>8176</v>
      </c>
      <c r="F1311" t="s">
        <v>1766</v>
      </c>
      <c r="G1311" t="s">
        <v>1767</v>
      </c>
      <c r="H1311" t="s">
        <v>1756</v>
      </c>
      <c r="I1311" t="s">
        <v>3129</v>
      </c>
      <c r="J1311">
        <v>0</v>
      </c>
      <c r="K1311"/>
      <c r="L1311" t="s">
        <v>3117</v>
      </c>
      <c r="M1311" t="s">
        <v>3118</v>
      </c>
    </row>
    <row r="1312" spans="1:13" x14ac:dyDescent="0.25">
      <c r="A1312">
        <v>4365</v>
      </c>
      <c r="B1312" t="s">
        <v>862</v>
      </c>
      <c r="C1312" t="s">
        <v>27</v>
      </c>
      <c r="D1312" t="s">
        <v>1722</v>
      </c>
      <c r="E1312" s="15" t="s">
        <v>8177</v>
      </c>
      <c r="F1312" t="s">
        <v>1938</v>
      </c>
      <c r="G1312" t="s">
        <v>1746</v>
      </c>
      <c r="H1312" t="s">
        <v>1720</v>
      </c>
      <c r="I1312" t="s">
        <v>5686</v>
      </c>
      <c r="J1312">
        <v>0</v>
      </c>
      <c r="K1312"/>
      <c r="L1312" t="s">
        <v>3799</v>
      </c>
      <c r="M1312" t="s">
        <v>3118</v>
      </c>
    </row>
    <row r="1313" spans="1:13" x14ac:dyDescent="0.25">
      <c r="A1313">
        <v>826828</v>
      </c>
      <c r="B1313" t="s">
        <v>8178</v>
      </c>
      <c r="C1313" t="s">
        <v>252</v>
      </c>
      <c r="D1313" t="s">
        <v>1722</v>
      </c>
      <c r="E1313" s="15" t="s">
        <v>8179</v>
      </c>
      <c r="F1313" t="s">
        <v>1752</v>
      </c>
      <c r="G1313" t="s">
        <v>1754</v>
      </c>
      <c r="H1313" t="s">
        <v>1753</v>
      </c>
      <c r="I1313" t="s">
        <v>3116</v>
      </c>
      <c r="J1313">
        <v>0</v>
      </c>
      <c r="K1313"/>
      <c r="L1313" t="s">
        <v>8180</v>
      </c>
      <c r="M1313" t="s">
        <v>3118</v>
      </c>
    </row>
    <row r="1314" spans="1:13" x14ac:dyDescent="0.25">
      <c r="A1314">
        <v>837751</v>
      </c>
      <c r="B1314" t="s">
        <v>8181</v>
      </c>
      <c r="C1314" t="s">
        <v>116</v>
      </c>
      <c r="D1314" t="s">
        <v>1722</v>
      </c>
      <c r="E1314" s="15" t="s">
        <v>8182</v>
      </c>
      <c r="F1314" t="s">
        <v>1732</v>
      </c>
      <c r="G1314" t="s">
        <v>1731</v>
      </c>
      <c r="H1314" t="s">
        <v>1720</v>
      </c>
      <c r="I1314" t="s">
        <v>3116</v>
      </c>
      <c r="J1314">
        <v>0</v>
      </c>
      <c r="K1314"/>
      <c r="L1314" t="s">
        <v>8183</v>
      </c>
      <c r="M1314" t="s">
        <v>3064</v>
      </c>
    </row>
    <row r="1315" spans="1:13" x14ac:dyDescent="0.25">
      <c r="A1315">
        <v>4428</v>
      </c>
      <c r="B1315" t="s">
        <v>3802</v>
      </c>
      <c r="C1315" t="s">
        <v>27</v>
      </c>
      <c r="D1315" t="s">
        <v>1722</v>
      </c>
      <c r="E1315" s="15" t="s">
        <v>8184</v>
      </c>
      <c r="F1315" t="s">
        <v>1876</v>
      </c>
      <c r="G1315" t="s">
        <v>1849</v>
      </c>
      <c r="H1315" t="s">
        <v>1819</v>
      </c>
      <c r="I1315" t="s">
        <v>3126</v>
      </c>
      <c r="J1315">
        <v>0</v>
      </c>
      <c r="K1315"/>
      <c r="L1315" t="s">
        <v>3117</v>
      </c>
      <c r="M1315" t="s">
        <v>3118</v>
      </c>
    </row>
    <row r="1316" spans="1:13" x14ac:dyDescent="0.25">
      <c r="A1316">
        <v>74019</v>
      </c>
      <c r="B1316" t="s">
        <v>8185</v>
      </c>
      <c r="C1316" t="s">
        <v>31</v>
      </c>
      <c r="D1316" t="s">
        <v>1722</v>
      </c>
      <c r="E1316" s="15" t="s">
        <v>8186</v>
      </c>
      <c r="F1316" t="s">
        <v>5967</v>
      </c>
      <c r="G1316" t="s">
        <v>1909</v>
      </c>
      <c r="H1316" t="s">
        <v>1725</v>
      </c>
      <c r="I1316" t="s">
        <v>3116</v>
      </c>
      <c r="J1316">
        <v>0</v>
      </c>
      <c r="K1316"/>
      <c r="L1316" t="s">
        <v>3117</v>
      </c>
      <c r="M1316" t="s">
        <v>3118</v>
      </c>
    </row>
    <row r="1317" spans="1:13" x14ac:dyDescent="0.25">
      <c r="A1317">
        <v>64620</v>
      </c>
      <c r="B1317" t="s">
        <v>187</v>
      </c>
      <c r="C1317" t="s">
        <v>27</v>
      </c>
      <c r="D1317" t="s">
        <v>1722</v>
      </c>
      <c r="E1317" s="15" t="s">
        <v>8187</v>
      </c>
      <c r="F1317" t="s">
        <v>1870</v>
      </c>
      <c r="G1317" t="s">
        <v>1721</v>
      </c>
      <c r="H1317" t="s">
        <v>1720</v>
      </c>
      <c r="I1317" t="s">
        <v>3116</v>
      </c>
      <c r="J1317">
        <v>0</v>
      </c>
      <c r="K1317"/>
      <c r="L1317" t="s">
        <v>8188</v>
      </c>
      <c r="M1317" t="s">
        <v>3118</v>
      </c>
    </row>
    <row r="1318" spans="1:13" x14ac:dyDescent="0.25">
      <c r="A1318">
        <v>850722</v>
      </c>
      <c r="B1318" t="s">
        <v>8189</v>
      </c>
      <c r="C1318" t="s">
        <v>92</v>
      </c>
      <c r="D1318" t="s">
        <v>1722</v>
      </c>
      <c r="E1318" s="15" t="s">
        <v>8190</v>
      </c>
      <c r="F1318" t="s">
        <v>1728</v>
      </c>
      <c r="G1318" t="s">
        <v>1729</v>
      </c>
      <c r="H1318" t="s">
        <v>1720</v>
      </c>
      <c r="I1318" t="s">
        <v>3116</v>
      </c>
      <c r="J1318">
        <v>0</v>
      </c>
      <c r="K1318"/>
      <c r="L1318" t="s">
        <v>8191</v>
      </c>
      <c r="M1318" t="s">
        <v>8192</v>
      </c>
    </row>
    <row r="1319" spans="1:13" x14ac:dyDescent="0.25">
      <c r="A1319">
        <v>4528</v>
      </c>
      <c r="B1319" t="s">
        <v>863</v>
      </c>
      <c r="C1319" t="s">
        <v>27</v>
      </c>
      <c r="D1319" t="s">
        <v>1722</v>
      </c>
      <c r="E1319" s="15" t="s">
        <v>8193</v>
      </c>
      <c r="F1319" t="s">
        <v>1836</v>
      </c>
      <c r="G1319" t="s">
        <v>1837</v>
      </c>
      <c r="H1319" t="s">
        <v>1725</v>
      </c>
      <c r="I1319" t="s">
        <v>3116</v>
      </c>
      <c r="J1319">
        <v>0</v>
      </c>
      <c r="K1319"/>
      <c r="L1319" t="s">
        <v>5524</v>
      </c>
      <c r="M1319" t="s">
        <v>3118</v>
      </c>
    </row>
    <row r="1320" spans="1:13" x14ac:dyDescent="0.25">
      <c r="A1320">
        <v>4408</v>
      </c>
      <c r="B1320" t="s">
        <v>2251</v>
      </c>
      <c r="C1320" t="s">
        <v>27</v>
      </c>
      <c r="D1320" t="s">
        <v>1722</v>
      </c>
      <c r="E1320" s="15" t="s">
        <v>8194</v>
      </c>
      <c r="F1320" t="s">
        <v>2002</v>
      </c>
      <c r="G1320" t="s">
        <v>2003</v>
      </c>
      <c r="H1320" t="s">
        <v>1756</v>
      </c>
      <c r="I1320" t="s">
        <v>3129</v>
      </c>
      <c r="J1320">
        <v>0</v>
      </c>
      <c r="K1320"/>
      <c r="L1320" t="s">
        <v>3247</v>
      </c>
      <c r="M1320" t="s">
        <v>3118</v>
      </c>
    </row>
    <row r="1321" spans="1:13" x14ac:dyDescent="0.25">
      <c r="A1321">
        <v>4416</v>
      </c>
      <c r="B1321" t="s">
        <v>864</v>
      </c>
      <c r="C1321" t="s">
        <v>78</v>
      </c>
      <c r="D1321" t="s">
        <v>1722</v>
      </c>
      <c r="E1321" s="15" t="s">
        <v>8195</v>
      </c>
      <c r="F1321" t="s">
        <v>1771</v>
      </c>
      <c r="G1321" t="s">
        <v>1721</v>
      </c>
      <c r="H1321" t="s">
        <v>1720</v>
      </c>
      <c r="I1321" t="s">
        <v>3116</v>
      </c>
      <c r="J1321">
        <v>0</v>
      </c>
      <c r="K1321"/>
      <c r="L1321" t="s">
        <v>3237</v>
      </c>
      <c r="M1321" t="s">
        <v>3118</v>
      </c>
    </row>
    <row r="1322" spans="1:13" x14ac:dyDescent="0.25">
      <c r="A1322">
        <v>836640</v>
      </c>
      <c r="B1322" t="s">
        <v>8196</v>
      </c>
      <c r="C1322" t="s">
        <v>27</v>
      </c>
      <c r="D1322" t="s">
        <v>1722</v>
      </c>
      <c r="E1322" s="15" t="s">
        <v>8197</v>
      </c>
      <c r="F1322" t="s">
        <v>1815</v>
      </c>
      <c r="G1322" t="s">
        <v>1816</v>
      </c>
      <c r="H1322" t="s">
        <v>1725</v>
      </c>
      <c r="I1322" t="s">
        <v>1816</v>
      </c>
      <c r="J1322">
        <v>0</v>
      </c>
      <c r="K1322"/>
      <c r="L1322" t="s">
        <v>8198</v>
      </c>
      <c r="M1322" t="s">
        <v>8199</v>
      </c>
    </row>
    <row r="1323" spans="1:13" x14ac:dyDescent="0.25">
      <c r="A1323">
        <v>846796</v>
      </c>
      <c r="B1323" t="s">
        <v>3013</v>
      </c>
      <c r="C1323" t="s">
        <v>1064</v>
      </c>
      <c r="D1323" t="s">
        <v>1722</v>
      </c>
      <c r="E1323" s="15" t="s">
        <v>8200</v>
      </c>
      <c r="F1323" t="s">
        <v>5719</v>
      </c>
      <c r="G1323" t="s">
        <v>1834</v>
      </c>
      <c r="H1323" t="s">
        <v>1833</v>
      </c>
      <c r="I1323" t="s">
        <v>3116</v>
      </c>
      <c r="J1323">
        <v>0</v>
      </c>
      <c r="K1323"/>
      <c r="L1323" t="s">
        <v>8201</v>
      </c>
      <c r="M1323" t="s">
        <v>3118</v>
      </c>
    </row>
    <row r="1324" spans="1:13" x14ac:dyDescent="0.25">
      <c r="A1324">
        <v>4560</v>
      </c>
      <c r="B1324" t="s">
        <v>2250</v>
      </c>
      <c r="C1324" t="s">
        <v>59</v>
      </c>
      <c r="D1324" t="s">
        <v>1722</v>
      </c>
      <c r="E1324" s="15" t="s">
        <v>8202</v>
      </c>
      <c r="F1324" t="s">
        <v>1807</v>
      </c>
      <c r="G1324" t="s">
        <v>1762</v>
      </c>
      <c r="H1324" t="s">
        <v>1782</v>
      </c>
      <c r="I1324" t="s">
        <v>1762</v>
      </c>
      <c r="J1324">
        <v>0</v>
      </c>
      <c r="K1324"/>
      <c r="L1324" t="s">
        <v>3805</v>
      </c>
      <c r="M1324" t="s">
        <v>3806</v>
      </c>
    </row>
    <row r="1325" spans="1:13" x14ac:dyDescent="0.25">
      <c r="A1325">
        <v>38648</v>
      </c>
      <c r="B1325" t="s">
        <v>8203</v>
      </c>
      <c r="C1325" t="s">
        <v>27</v>
      </c>
      <c r="D1325" t="s">
        <v>1722</v>
      </c>
      <c r="E1325" s="15" t="s">
        <v>8204</v>
      </c>
      <c r="F1325" t="s">
        <v>3285</v>
      </c>
      <c r="G1325" t="s">
        <v>1852</v>
      </c>
      <c r="H1325" t="s">
        <v>1720</v>
      </c>
      <c r="I1325" t="s">
        <v>3116</v>
      </c>
      <c r="J1325">
        <v>0</v>
      </c>
      <c r="K1325"/>
      <c r="L1325" t="s">
        <v>3182</v>
      </c>
      <c r="M1325" t="s">
        <v>3118</v>
      </c>
    </row>
    <row r="1326" spans="1:13" x14ac:dyDescent="0.25">
      <c r="A1326">
        <v>4566</v>
      </c>
      <c r="B1326" t="s">
        <v>8205</v>
      </c>
      <c r="C1326" t="s">
        <v>59</v>
      </c>
      <c r="D1326" t="s">
        <v>1722</v>
      </c>
      <c r="E1326" s="15" t="s">
        <v>8206</v>
      </c>
      <c r="F1326" t="s">
        <v>1735</v>
      </c>
      <c r="G1326" t="s">
        <v>1721</v>
      </c>
      <c r="H1326" t="s">
        <v>1720</v>
      </c>
      <c r="I1326" t="s">
        <v>5686</v>
      </c>
      <c r="J1326">
        <v>0</v>
      </c>
      <c r="K1326"/>
      <c r="L1326" t="s">
        <v>3117</v>
      </c>
      <c r="M1326" t="s">
        <v>3118</v>
      </c>
    </row>
    <row r="1327" spans="1:13" x14ac:dyDescent="0.25">
      <c r="A1327">
        <v>4562</v>
      </c>
      <c r="B1327" t="s">
        <v>3807</v>
      </c>
      <c r="C1327" t="s">
        <v>27</v>
      </c>
      <c r="D1327" t="s">
        <v>1722</v>
      </c>
      <c r="E1327" s="15" t="s">
        <v>8207</v>
      </c>
      <c r="F1327" t="s">
        <v>1752</v>
      </c>
      <c r="G1327" t="s">
        <v>1754</v>
      </c>
      <c r="H1327" t="s">
        <v>1753</v>
      </c>
      <c r="I1327" t="s">
        <v>3116</v>
      </c>
      <c r="J1327">
        <v>0</v>
      </c>
      <c r="K1327"/>
      <c r="L1327" t="s">
        <v>8208</v>
      </c>
      <c r="M1327" t="s">
        <v>3118</v>
      </c>
    </row>
    <row r="1328" spans="1:13" x14ac:dyDescent="0.25">
      <c r="A1328">
        <v>4564</v>
      </c>
      <c r="B1328" t="s">
        <v>620</v>
      </c>
      <c r="C1328" t="s">
        <v>59</v>
      </c>
      <c r="D1328" t="s">
        <v>1722</v>
      </c>
      <c r="E1328" s="15" t="s">
        <v>8209</v>
      </c>
      <c r="F1328" t="s">
        <v>1908</v>
      </c>
      <c r="G1328" t="s">
        <v>1909</v>
      </c>
      <c r="H1328" t="s">
        <v>1725</v>
      </c>
      <c r="I1328" t="s">
        <v>3116</v>
      </c>
      <c r="J1328">
        <v>0</v>
      </c>
      <c r="K1328"/>
      <c r="L1328" t="s">
        <v>3216</v>
      </c>
      <c r="M1328" t="s">
        <v>3118</v>
      </c>
    </row>
    <row r="1329" spans="1:13" x14ac:dyDescent="0.25">
      <c r="A1329">
        <v>257</v>
      </c>
      <c r="B1329" t="s">
        <v>865</v>
      </c>
      <c r="C1329" t="s">
        <v>21</v>
      </c>
      <c r="D1329" t="s">
        <v>1722</v>
      </c>
      <c r="E1329" s="15" t="s">
        <v>8210</v>
      </c>
      <c r="F1329" t="s">
        <v>1908</v>
      </c>
      <c r="G1329" t="s">
        <v>1909</v>
      </c>
      <c r="H1329" t="s">
        <v>1725</v>
      </c>
      <c r="I1329" t="s">
        <v>3116</v>
      </c>
      <c r="J1329">
        <v>0</v>
      </c>
      <c r="K1329"/>
      <c r="L1329" t="s">
        <v>3117</v>
      </c>
      <c r="M1329" t="s">
        <v>3118</v>
      </c>
    </row>
    <row r="1330" spans="1:13" x14ac:dyDescent="0.25">
      <c r="A1330">
        <v>36701</v>
      </c>
      <c r="B1330" t="s">
        <v>2589</v>
      </c>
      <c r="C1330" t="s">
        <v>36</v>
      </c>
      <c r="D1330" t="s">
        <v>1722</v>
      </c>
      <c r="E1330" s="15" t="s">
        <v>8211</v>
      </c>
      <c r="F1330" t="s">
        <v>1876</v>
      </c>
      <c r="G1330" t="s">
        <v>1849</v>
      </c>
      <c r="H1330" t="s">
        <v>1819</v>
      </c>
      <c r="I1330" t="s">
        <v>3126</v>
      </c>
      <c r="J1330">
        <v>0</v>
      </c>
      <c r="K1330"/>
      <c r="L1330" t="s">
        <v>3144</v>
      </c>
      <c r="M1330" t="s">
        <v>3118</v>
      </c>
    </row>
    <row r="1331" spans="1:13" x14ac:dyDescent="0.25">
      <c r="A1331">
        <v>854659</v>
      </c>
      <c r="B1331" t="s">
        <v>8212</v>
      </c>
      <c r="C1331" t="s">
        <v>84</v>
      </c>
      <c r="D1331" t="s">
        <v>1722</v>
      </c>
      <c r="E1331" s="15" t="s">
        <v>8213</v>
      </c>
      <c r="F1331" t="s">
        <v>1771</v>
      </c>
      <c r="G1331" t="s">
        <v>1721</v>
      </c>
      <c r="H1331" t="s">
        <v>1720</v>
      </c>
      <c r="I1331" t="s">
        <v>3116</v>
      </c>
      <c r="J1331">
        <v>0</v>
      </c>
      <c r="K1331"/>
      <c r="L1331"/>
      <c r="M1331" t="s">
        <v>3118</v>
      </c>
    </row>
    <row r="1332" spans="1:13" x14ac:dyDescent="0.25">
      <c r="A1332">
        <v>828459</v>
      </c>
      <c r="B1332" t="s">
        <v>8214</v>
      </c>
      <c r="C1332" t="s">
        <v>84</v>
      </c>
      <c r="D1332" t="s">
        <v>1722</v>
      </c>
      <c r="E1332" s="15" t="s">
        <v>8215</v>
      </c>
      <c r="F1332" t="s">
        <v>1771</v>
      </c>
      <c r="G1332" t="s">
        <v>1721</v>
      </c>
      <c r="H1332" t="s">
        <v>1720</v>
      </c>
      <c r="I1332" t="s">
        <v>3116</v>
      </c>
      <c r="J1332">
        <v>0</v>
      </c>
      <c r="K1332"/>
      <c r="L1332" t="s">
        <v>3122</v>
      </c>
      <c r="M1332" t="s">
        <v>3118</v>
      </c>
    </row>
    <row r="1333" spans="1:13" x14ac:dyDescent="0.25">
      <c r="A1333">
        <v>57031</v>
      </c>
      <c r="B1333" t="s">
        <v>2728</v>
      </c>
      <c r="C1333" t="s">
        <v>27</v>
      </c>
      <c r="D1333" t="s">
        <v>1722</v>
      </c>
      <c r="E1333" s="15" t="s">
        <v>8216</v>
      </c>
      <c r="F1333" t="s">
        <v>1836</v>
      </c>
      <c r="G1333" t="s">
        <v>1837</v>
      </c>
      <c r="H1333" t="s">
        <v>1725</v>
      </c>
      <c r="I1333" t="s">
        <v>3116</v>
      </c>
      <c r="J1333">
        <v>0</v>
      </c>
      <c r="K1333"/>
      <c r="L1333" t="s">
        <v>8217</v>
      </c>
      <c r="M1333" t="s">
        <v>8218</v>
      </c>
    </row>
    <row r="1334" spans="1:13" x14ac:dyDescent="0.25">
      <c r="A1334">
        <v>839193</v>
      </c>
      <c r="B1334" t="s">
        <v>2956</v>
      </c>
      <c r="C1334" t="s">
        <v>252</v>
      </c>
      <c r="D1334" t="s">
        <v>1722</v>
      </c>
      <c r="E1334" s="15" t="s">
        <v>8219</v>
      </c>
      <c r="F1334" t="s">
        <v>1730</v>
      </c>
      <c r="G1334" t="s">
        <v>1731</v>
      </c>
      <c r="H1334" t="s">
        <v>1720</v>
      </c>
      <c r="I1334" t="s">
        <v>3116</v>
      </c>
      <c r="J1334">
        <v>0</v>
      </c>
      <c r="K1334"/>
      <c r="L1334" t="s">
        <v>4538</v>
      </c>
      <c r="M1334" t="s">
        <v>3118</v>
      </c>
    </row>
    <row r="1335" spans="1:13" x14ac:dyDescent="0.25">
      <c r="A1335">
        <v>4638</v>
      </c>
      <c r="B1335" t="s">
        <v>2352</v>
      </c>
      <c r="C1335" t="s">
        <v>56</v>
      </c>
      <c r="D1335" t="s">
        <v>1722</v>
      </c>
      <c r="E1335" s="15" t="s">
        <v>8220</v>
      </c>
      <c r="F1335" t="s">
        <v>6008</v>
      </c>
      <c r="G1335" t="s">
        <v>1837</v>
      </c>
      <c r="H1335" t="s">
        <v>1725</v>
      </c>
      <c r="I1335" t="s">
        <v>1816</v>
      </c>
      <c r="J1335">
        <v>0</v>
      </c>
      <c r="K1335"/>
      <c r="L1335" t="s">
        <v>3120</v>
      </c>
      <c r="M1335" t="s">
        <v>3118</v>
      </c>
    </row>
    <row r="1336" spans="1:13" x14ac:dyDescent="0.25">
      <c r="A1336">
        <v>830682</v>
      </c>
      <c r="B1336" t="s">
        <v>8221</v>
      </c>
      <c r="C1336" t="s">
        <v>213</v>
      </c>
      <c r="D1336" t="s">
        <v>1722</v>
      </c>
      <c r="E1336" s="15" t="s">
        <v>8222</v>
      </c>
      <c r="F1336" t="s">
        <v>1915</v>
      </c>
      <c r="G1336" t="s">
        <v>1878</v>
      </c>
      <c r="H1336" t="s">
        <v>1756</v>
      </c>
      <c r="I1336" t="s">
        <v>3129</v>
      </c>
      <c r="J1336">
        <v>0</v>
      </c>
      <c r="K1336"/>
      <c r="L1336" t="s">
        <v>3419</v>
      </c>
      <c r="M1336" t="s">
        <v>3118</v>
      </c>
    </row>
    <row r="1337" spans="1:13" x14ac:dyDescent="0.25">
      <c r="A1337">
        <v>837744</v>
      </c>
      <c r="B1337" t="s">
        <v>8223</v>
      </c>
      <c r="C1337" t="s">
        <v>376</v>
      </c>
      <c r="D1337" t="s">
        <v>1722</v>
      </c>
      <c r="E1337" s="15" t="s">
        <v>8224</v>
      </c>
      <c r="F1337" t="s">
        <v>1732</v>
      </c>
      <c r="G1337" t="s">
        <v>1731</v>
      </c>
      <c r="H1337" t="s">
        <v>1720</v>
      </c>
      <c r="I1337" t="s">
        <v>3116</v>
      </c>
      <c r="J1337">
        <v>0</v>
      </c>
      <c r="K1337"/>
      <c r="L1337"/>
      <c r="M1337" t="s">
        <v>3118</v>
      </c>
    </row>
    <row r="1338" spans="1:13" x14ac:dyDescent="0.25">
      <c r="A1338">
        <v>72083</v>
      </c>
      <c r="B1338" t="s">
        <v>2802</v>
      </c>
      <c r="C1338" t="s">
        <v>213</v>
      </c>
      <c r="D1338" t="s">
        <v>1722</v>
      </c>
      <c r="E1338" s="15" t="s">
        <v>8225</v>
      </c>
      <c r="F1338" t="s">
        <v>1876</v>
      </c>
      <c r="G1338" t="s">
        <v>1849</v>
      </c>
      <c r="H1338" t="s">
        <v>1819</v>
      </c>
      <c r="I1338" t="s">
        <v>3126</v>
      </c>
      <c r="J1338">
        <v>0</v>
      </c>
      <c r="K1338"/>
      <c r="L1338" t="s">
        <v>8226</v>
      </c>
      <c r="M1338" t="s">
        <v>8227</v>
      </c>
    </row>
    <row r="1339" spans="1:13" x14ac:dyDescent="0.25">
      <c r="A1339">
        <v>828276</v>
      </c>
      <c r="B1339" t="s">
        <v>8228</v>
      </c>
      <c r="C1339" t="s">
        <v>27</v>
      </c>
      <c r="D1339" t="s">
        <v>1722</v>
      </c>
      <c r="E1339" s="15" t="s">
        <v>8229</v>
      </c>
      <c r="F1339" t="s">
        <v>1732</v>
      </c>
      <c r="G1339" t="s">
        <v>1731</v>
      </c>
      <c r="H1339" t="s">
        <v>1720</v>
      </c>
      <c r="I1339" t="s">
        <v>3116</v>
      </c>
      <c r="J1339">
        <v>0</v>
      </c>
      <c r="K1339"/>
      <c r="L1339" t="s">
        <v>5908</v>
      </c>
      <c r="M1339" t="s">
        <v>3118</v>
      </c>
    </row>
    <row r="1340" spans="1:13" x14ac:dyDescent="0.25">
      <c r="A1340">
        <v>51895</v>
      </c>
      <c r="B1340" t="s">
        <v>8230</v>
      </c>
      <c r="C1340" t="s">
        <v>27</v>
      </c>
      <c r="D1340" t="s">
        <v>1722</v>
      </c>
      <c r="E1340" s="15" t="s">
        <v>8231</v>
      </c>
      <c r="F1340" t="s">
        <v>1738</v>
      </c>
      <c r="G1340" t="s">
        <v>1739</v>
      </c>
      <c r="H1340" t="s">
        <v>1720</v>
      </c>
      <c r="I1340" t="s">
        <v>3232</v>
      </c>
      <c r="J1340">
        <v>0</v>
      </c>
      <c r="K1340"/>
      <c r="L1340" t="s">
        <v>8232</v>
      </c>
      <c r="M1340" t="s">
        <v>8233</v>
      </c>
    </row>
    <row r="1341" spans="1:13" x14ac:dyDescent="0.25">
      <c r="A1341">
        <v>41143</v>
      </c>
      <c r="B1341" t="s">
        <v>621</v>
      </c>
      <c r="C1341" t="s">
        <v>31</v>
      </c>
      <c r="D1341" t="s">
        <v>1722</v>
      </c>
      <c r="E1341" s="15" t="s">
        <v>8234</v>
      </c>
      <c r="F1341" t="s">
        <v>1967</v>
      </c>
      <c r="G1341" t="s">
        <v>1958</v>
      </c>
      <c r="H1341" t="s">
        <v>1756</v>
      </c>
      <c r="I1341" t="s">
        <v>3129</v>
      </c>
      <c r="J1341">
        <v>0</v>
      </c>
      <c r="K1341"/>
      <c r="L1341" t="s">
        <v>8235</v>
      </c>
      <c r="M1341" t="s">
        <v>8236</v>
      </c>
    </row>
    <row r="1342" spans="1:13" x14ac:dyDescent="0.25">
      <c r="A1342">
        <v>4645</v>
      </c>
      <c r="B1342" t="s">
        <v>2249</v>
      </c>
      <c r="C1342" t="s">
        <v>31</v>
      </c>
      <c r="D1342" t="s">
        <v>1722</v>
      </c>
      <c r="E1342" s="15" t="s">
        <v>8237</v>
      </c>
      <c r="F1342" t="s">
        <v>1815</v>
      </c>
      <c r="G1342" t="s">
        <v>1816</v>
      </c>
      <c r="H1342" t="s">
        <v>1725</v>
      </c>
      <c r="I1342" t="s">
        <v>1816</v>
      </c>
      <c r="J1342">
        <v>0</v>
      </c>
      <c r="K1342"/>
      <c r="L1342" t="s">
        <v>5663</v>
      </c>
      <c r="M1342" t="s">
        <v>3118</v>
      </c>
    </row>
    <row r="1343" spans="1:13" x14ac:dyDescent="0.25">
      <c r="A1343">
        <v>4652</v>
      </c>
      <c r="B1343" t="s">
        <v>866</v>
      </c>
      <c r="C1343" t="s">
        <v>31</v>
      </c>
      <c r="D1343" t="s">
        <v>1722</v>
      </c>
      <c r="E1343" s="15" t="s">
        <v>8238</v>
      </c>
      <c r="F1343" t="s">
        <v>6008</v>
      </c>
      <c r="G1343" t="s">
        <v>1837</v>
      </c>
      <c r="H1343" t="s">
        <v>1725</v>
      </c>
      <c r="I1343" t="s">
        <v>3116</v>
      </c>
      <c r="J1343">
        <v>0</v>
      </c>
      <c r="K1343"/>
      <c r="L1343" t="s">
        <v>3117</v>
      </c>
      <c r="M1343" t="s">
        <v>3118</v>
      </c>
    </row>
    <row r="1344" spans="1:13" x14ac:dyDescent="0.25">
      <c r="A1344">
        <v>4657</v>
      </c>
      <c r="B1344" t="s">
        <v>622</v>
      </c>
      <c r="C1344" t="s">
        <v>31</v>
      </c>
      <c r="D1344" t="s">
        <v>1722</v>
      </c>
      <c r="E1344" s="15" t="s">
        <v>8239</v>
      </c>
      <c r="F1344" t="s">
        <v>2002</v>
      </c>
      <c r="G1344" t="s">
        <v>2003</v>
      </c>
      <c r="H1344" t="s">
        <v>1756</v>
      </c>
      <c r="I1344" t="s">
        <v>3129</v>
      </c>
      <c r="J1344">
        <v>0</v>
      </c>
      <c r="K1344"/>
      <c r="L1344" t="s">
        <v>8240</v>
      </c>
      <c r="M1344" t="s">
        <v>8241</v>
      </c>
    </row>
    <row r="1345" spans="1:13" x14ac:dyDescent="0.25">
      <c r="A1345">
        <v>4663</v>
      </c>
      <c r="B1345" t="s">
        <v>2248</v>
      </c>
      <c r="C1345" t="s">
        <v>31</v>
      </c>
      <c r="D1345" t="s">
        <v>1722</v>
      </c>
      <c r="E1345" s="15" t="s">
        <v>8242</v>
      </c>
      <c r="F1345" t="s">
        <v>1915</v>
      </c>
      <c r="G1345" t="s">
        <v>1878</v>
      </c>
      <c r="H1345" t="s">
        <v>1756</v>
      </c>
      <c r="I1345" t="s">
        <v>3129</v>
      </c>
      <c r="J1345">
        <v>0</v>
      </c>
      <c r="K1345"/>
      <c r="L1345" t="s">
        <v>8243</v>
      </c>
      <c r="M1345" t="s">
        <v>3815</v>
      </c>
    </row>
    <row r="1346" spans="1:13" x14ac:dyDescent="0.25">
      <c r="A1346">
        <v>4667</v>
      </c>
      <c r="B1346" t="s">
        <v>867</v>
      </c>
      <c r="C1346" t="s">
        <v>31</v>
      </c>
      <c r="D1346" t="s">
        <v>1722</v>
      </c>
      <c r="E1346" s="15" t="s">
        <v>8244</v>
      </c>
      <c r="F1346" t="s">
        <v>1784</v>
      </c>
      <c r="G1346" t="s">
        <v>1785</v>
      </c>
      <c r="H1346" t="s">
        <v>1725</v>
      </c>
      <c r="I1346" t="s">
        <v>3116</v>
      </c>
      <c r="J1346">
        <v>0</v>
      </c>
      <c r="K1346"/>
      <c r="L1346" t="s">
        <v>5524</v>
      </c>
      <c r="M1346" t="s">
        <v>3118</v>
      </c>
    </row>
    <row r="1347" spans="1:13" x14ac:dyDescent="0.25">
      <c r="A1347">
        <v>4668</v>
      </c>
      <c r="B1347" t="s">
        <v>8245</v>
      </c>
      <c r="C1347" t="s">
        <v>31</v>
      </c>
      <c r="D1347" t="s">
        <v>1722</v>
      </c>
      <c r="E1347" s="15" t="s">
        <v>8246</v>
      </c>
      <c r="F1347" t="s">
        <v>1912</v>
      </c>
      <c r="G1347" t="s">
        <v>1913</v>
      </c>
      <c r="H1347" t="s">
        <v>1764</v>
      </c>
      <c r="I1347" t="s">
        <v>5644</v>
      </c>
      <c r="J1347">
        <v>0</v>
      </c>
      <c r="K1347"/>
      <c r="L1347" t="s">
        <v>8247</v>
      </c>
      <c r="M1347" t="s">
        <v>3118</v>
      </c>
    </row>
    <row r="1348" spans="1:13" x14ac:dyDescent="0.25">
      <c r="A1348">
        <v>829781</v>
      </c>
      <c r="B1348" t="s">
        <v>868</v>
      </c>
      <c r="C1348" t="s">
        <v>252</v>
      </c>
      <c r="D1348" t="s">
        <v>1722</v>
      </c>
      <c r="E1348" s="15" t="s">
        <v>8248</v>
      </c>
      <c r="F1348" t="s">
        <v>1832</v>
      </c>
      <c r="G1348" t="s">
        <v>1834</v>
      </c>
      <c r="H1348" t="s">
        <v>1833</v>
      </c>
      <c r="I1348" t="s">
        <v>3116</v>
      </c>
      <c r="J1348">
        <v>0</v>
      </c>
      <c r="K1348"/>
      <c r="L1348" t="s">
        <v>4538</v>
      </c>
      <c r="M1348" t="s">
        <v>3118</v>
      </c>
    </row>
    <row r="1349" spans="1:13" x14ac:dyDescent="0.25">
      <c r="A1349">
        <v>851776</v>
      </c>
      <c r="B1349" t="s">
        <v>8249</v>
      </c>
      <c r="C1349" t="s">
        <v>39</v>
      </c>
      <c r="D1349" t="s">
        <v>1722</v>
      </c>
      <c r="E1349" s="15" t="s">
        <v>8250</v>
      </c>
      <c r="F1349" t="s">
        <v>1732</v>
      </c>
      <c r="G1349" t="s">
        <v>1731</v>
      </c>
      <c r="H1349" t="s">
        <v>1720</v>
      </c>
      <c r="I1349" t="s">
        <v>3116</v>
      </c>
      <c r="J1349">
        <v>0</v>
      </c>
      <c r="K1349"/>
      <c r="L1349" t="s">
        <v>2341</v>
      </c>
      <c r="M1349" t="s">
        <v>8251</v>
      </c>
    </row>
    <row r="1350" spans="1:13" x14ac:dyDescent="0.25">
      <c r="A1350">
        <v>33678</v>
      </c>
      <c r="B1350" t="s">
        <v>8252</v>
      </c>
      <c r="C1350" t="s">
        <v>27</v>
      </c>
      <c r="D1350" t="s">
        <v>1722</v>
      </c>
      <c r="E1350" s="15" t="s">
        <v>8253</v>
      </c>
      <c r="F1350" t="s">
        <v>1882</v>
      </c>
      <c r="G1350" t="s">
        <v>1765</v>
      </c>
      <c r="H1350" t="s">
        <v>1764</v>
      </c>
      <c r="I1350" t="s">
        <v>3116</v>
      </c>
      <c r="J1350">
        <v>0</v>
      </c>
      <c r="K1350"/>
      <c r="L1350"/>
      <c r="M1350" t="s">
        <v>3118</v>
      </c>
    </row>
    <row r="1351" spans="1:13" x14ac:dyDescent="0.25">
      <c r="A1351">
        <v>4678</v>
      </c>
      <c r="B1351" t="s">
        <v>869</v>
      </c>
      <c r="C1351" t="s">
        <v>27</v>
      </c>
      <c r="D1351" t="s">
        <v>1722</v>
      </c>
      <c r="E1351" s="15" t="s">
        <v>8254</v>
      </c>
      <c r="F1351" t="s">
        <v>1863</v>
      </c>
      <c r="G1351" t="s">
        <v>1865</v>
      </c>
      <c r="H1351" t="s">
        <v>1864</v>
      </c>
      <c r="I1351" t="s">
        <v>3240</v>
      </c>
      <c r="J1351">
        <v>0</v>
      </c>
      <c r="K1351"/>
      <c r="L1351" t="s">
        <v>8255</v>
      </c>
      <c r="M1351" t="s">
        <v>3118</v>
      </c>
    </row>
    <row r="1352" spans="1:13" x14ac:dyDescent="0.25">
      <c r="A1352">
        <v>21773</v>
      </c>
      <c r="B1352" t="s">
        <v>8256</v>
      </c>
      <c r="C1352" t="s">
        <v>39</v>
      </c>
      <c r="D1352" t="s">
        <v>1722</v>
      </c>
      <c r="E1352" s="15" t="s">
        <v>8257</v>
      </c>
      <c r="F1352" t="s">
        <v>5641</v>
      </c>
      <c r="G1352" t="s">
        <v>1825</v>
      </c>
      <c r="H1352" t="s">
        <v>1725</v>
      </c>
      <c r="I1352" t="s">
        <v>3116</v>
      </c>
      <c r="J1352">
        <v>0</v>
      </c>
      <c r="K1352"/>
      <c r="L1352" t="s">
        <v>3151</v>
      </c>
      <c r="M1352" t="s">
        <v>3118</v>
      </c>
    </row>
    <row r="1353" spans="1:13" x14ac:dyDescent="0.25">
      <c r="A1353">
        <v>22176</v>
      </c>
      <c r="B1353" t="s">
        <v>8258</v>
      </c>
      <c r="C1353" t="s">
        <v>21</v>
      </c>
      <c r="D1353" t="s">
        <v>1722</v>
      </c>
      <c r="E1353" s="15" t="s">
        <v>8259</v>
      </c>
      <c r="F1353" t="s">
        <v>1887</v>
      </c>
      <c r="G1353" t="s">
        <v>1849</v>
      </c>
      <c r="H1353" t="s">
        <v>1819</v>
      </c>
      <c r="I1353" t="s">
        <v>3126</v>
      </c>
      <c r="J1353">
        <v>0</v>
      </c>
      <c r="K1353"/>
      <c r="L1353" t="s">
        <v>5524</v>
      </c>
      <c r="M1353" t="s">
        <v>3118</v>
      </c>
    </row>
    <row r="1354" spans="1:13" x14ac:dyDescent="0.25">
      <c r="A1354">
        <v>5066</v>
      </c>
      <c r="B1354" t="s">
        <v>188</v>
      </c>
      <c r="C1354" t="s">
        <v>43</v>
      </c>
      <c r="D1354" t="s">
        <v>1722</v>
      </c>
      <c r="E1354" s="15" t="s">
        <v>8260</v>
      </c>
      <c r="F1354" t="s">
        <v>1949</v>
      </c>
      <c r="G1354" t="s">
        <v>1898</v>
      </c>
      <c r="H1354" t="s">
        <v>1720</v>
      </c>
      <c r="I1354" t="s">
        <v>3351</v>
      </c>
      <c r="J1354">
        <v>0</v>
      </c>
      <c r="K1354"/>
      <c r="L1354" t="s">
        <v>8261</v>
      </c>
      <c r="M1354" t="s">
        <v>8262</v>
      </c>
    </row>
    <row r="1355" spans="1:13" x14ac:dyDescent="0.25">
      <c r="A1355">
        <v>839861</v>
      </c>
      <c r="B1355" t="s">
        <v>2969</v>
      </c>
      <c r="C1355" t="s">
        <v>84</v>
      </c>
      <c r="D1355" t="s">
        <v>1722</v>
      </c>
      <c r="E1355" s="15" t="s">
        <v>8263</v>
      </c>
      <c r="F1355" t="s">
        <v>1728</v>
      </c>
      <c r="G1355" t="s">
        <v>1729</v>
      </c>
      <c r="H1355" t="s">
        <v>1720</v>
      </c>
      <c r="I1355" t="s">
        <v>3116</v>
      </c>
      <c r="J1355">
        <v>0</v>
      </c>
      <c r="K1355"/>
      <c r="L1355" t="s">
        <v>4202</v>
      </c>
      <c r="M1355" t="s">
        <v>3118</v>
      </c>
    </row>
    <row r="1356" spans="1:13" x14ac:dyDescent="0.25">
      <c r="A1356">
        <v>4627</v>
      </c>
      <c r="B1356" t="s">
        <v>623</v>
      </c>
      <c r="C1356" t="s">
        <v>48</v>
      </c>
      <c r="D1356" t="s">
        <v>1722</v>
      </c>
      <c r="E1356" s="15" t="s">
        <v>8264</v>
      </c>
      <c r="F1356" t="s">
        <v>1860</v>
      </c>
      <c r="G1356" t="s">
        <v>1816</v>
      </c>
      <c r="H1356" t="s">
        <v>1725</v>
      </c>
      <c r="I1356" t="s">
        <v>5644</v>
      </c>
      <c r="J1356">
        <v>0</v>
      </c>
      <c r="K1356"/>
      <c r="L1356" t="s">
        <v>5813</v>
      </c>
      <c r="M1356" t="s">
        <v>3118</v>
      </c>
    </row>
    <row r="1357" spans="1:13" x14ac:dyDescent="0.25">
      <c r="A1357">
        <v>4630</v>
      </c>
      <c r="B1357" t="s">
        <v>870</v>
      </c>
      <c r="C1357" t="s">
        <v>165</v>
      </c>
      <c r="D1357" t="s">
        <v>1722</v>
      </c>
      <c r="E1357" s="15" t="s">
        <v>8265</v>
      </c>
      <c r="F1357" t="s">
        <v>1755</v>
      </c>
      <c r="G1357" t="s">
        <v>1757</v>
      </c>
      <c r="H1357" t="s">
        <v>1756</v>
      </c>
      <c r="I1357" t="s">
        <v>3129</v>
      </c>
      <c r="J1357">
        <v>0</v>
      </c>
      <c r="K1357"/>
      <c r="L1357" t="s">
        <v>3117</v>
      </c>
      <c r="M1357" t="s">
        <v>3118</v>
      </c>
    </row>
    <row r="1358" spans="1:13" x14ac:dyDescent="0.25">
      <c r="A1358">
        <v>35736</v>
      </c>
      <c r="B1358" t="s">
        <v>2586</v>
      </c>
      <c r="C1358" t="s">
        <v>21</v>
      </c>
      <c r="D1358" t="s">
        <v>1722</v>
      </c>
      <c r="E1358" s="15" t="s">
        <v>8266</v>
      </c>
      <c r="F1358" t="s">
        <v>1893</v>
      </c>
      <c r="G1358" t="s">
        <v>1852</v>
      </c>
      <c r="H1358" t="s">
        <v>1720</v>
      </c>
      <c r="I1358" t="s">
        <v>3116</v>
      </c>
      <c r="J1358">
        <v>0</v>
      </c>
      <c r="K1358"/>
      <c r="L1358" t="s">
        <v>3117</v>
      </c>
      <c r="M1358" t="s">
        <v>3118</v>
      </c>
    </row>
    <row r="1359" spans="1:13" x14ac:dyDescent="0.25">
      <c r="A1359">
        <v>33677</v>
      </c>
      <c r="B1359" t="s">
        <v>189</v>
      </c>
      <c r="C1359" t="s">
        <v>27</v>
      </c>
      <c r="D1359" t="s">
        <v>1722</v>
      </c>
      <c r="E1359" s="15" t="s">
        <v>8267</v>
      </c>
      <c r="F1359" t="s">
        <v>1873</v>
      </c>
      <c r="G1359" t="s">
        <v>1874</v>
      </c>
      <c r="H1359" t="s">
        <v>1725</v>
      </c>
      <c r="I1359" t="s">
        <v>3116</v>
      </c>
      <c r="J1359">
        <v>0</v>
      </c>
      <c r="K1359"/>
      <c r="L1359" t="s">
        <v>8268</v>
      </c>
      <c r="M1359" t="s">
        <v>3118</v>
      </c>
    </row>
    <row r="1360" spans="1:13" x14ac:dyDescent="0.25">
      <c r="A1360">
        <v>36933</v>
      </c>
      <c r="B1360" t="s">
        <v>871</v>
      </c>
      <c r="C1360" t="s">
        <v>172</v>
      </c>
      <c r="D1360" t="s">
        <v>1722</v>
      </c>
      <c r="E1360" s="15" t="s">
        <v>8269</v>
      </c>
      <c r="F1360" t="s">
        <v>1815</v>
      </c>
      <c r="G1360" t="s">
        <v>1816</v>
      </c>
      <c r="H1360" t="s">
        <v>1725</v>
      </c>
      <c r="I1360" t="s">
        <v>1816</v>
      </c>
      <c r="J1360">
        <v>0</v>
      </c>
      <c r="K1360"/>
      <c r="L1360" t="s">
        <v>3743</v>
      </c>
      <c r="M1360" t="s">
        <v>3118</v>
      </c>
    </row>
    <row r="1361" spans="1:13" x14ac:dyDescent="0.25">
      <c r="A1361">
        <v>56763</v>
      </c>
      <c r="B1361" t="s">
        <v>3822</v>
      </c>
      <c r="C1361" t="s">
        <v>84</v>
      </c>
      <c r="D1361" t="s">
        <v>1722</v>
      </c>
      <c r="E1361" s="15" t="s">
        <v>8270</v>
      </c>
      <c r="F1361" t="s">
        <v>1851</v>
      </c>
      <c r="G1361" t="s">
        <v>1852</v>
      </c>
      <c r="H1361" t="s">
        <v>1720</v>
      </c>
      <c r="I1361" t="s">
        <v>3116</v>
      </c>
      <c r="J1361">
        <v>0</v>
      </c>
      <c r="K1361"/>
      <c r="L1361" t="s">
        <v>8271</v>
      </c>
      <c r="M1361" t="s">
        <v>3118</v>
      </c>
    </row>
    <row r="1362" spans="1:13" x14ac:dyDescent="0.25">
      <c r="A1362">
        <v>36702</v>
      </c>
      <c r="B1362" t="s">
        <v>624</v>
      </c>
      <c r="C1362" t="s">
        <v>36</v>
      </c>
      <c r="D1362" t="s">
        <v>1722</v>
      </c>
      <c r="E1362" s="15" t="s">
        <v>8272</v>
      </c>
      <c r="F1362" t="s">
        <v>1986</v>
      </c>
      <c r="G1362" t="s">
        <v>1987</v>
      </c>
      <c r="H1362" t="s">
        <v>1822</v>
      </c>
      <c r="I1362" t="s">
        <v>3116</v>
      </c>
      <c r="J1362">
        <v>0</v>
      </c>
      <c r="K1362"/>
      <c r="L1362" t="s">
        <v>5627</v>
      </c>
      <c r="M1362" t="s">
        <v>3118</v>
      </c>
    </row>
    <row r="1363" spans="1:13" x14ac:dyDescent="0.25">
      <c r="A1363">
        <v>4702</v>
      </c>
      <c r="B1363" t="s">
        <v>190</v>
      </c>
      <c r="C1363" t="s">
        <v>21</v>
      </c>
      <c r="D1363" t="s">
        <v>1722</v>
      </c>
      <c r="E1363" s="15" t="s">
        <v>8273</v>
      </c>
      <c r="F1363" t="s">
        <v>2129</v>
      </c>
      <c r="G1363" t="s">
        <v>1849</v>
      </c>
      <c r="H1363" t="s">
        <v>1819</v>
      </c>
      <c r="I1363" t="s">
        <v>3126</v>
      </c>
      <c r="J1363">
        <v>0</v>
      </c>
      <c r="K1363"/>
      <c r="L1363" t="s">
        <v>3117</v>
      </c>
      <c r="M1363" t="s">
        <v>3118</v>
      </c>
    </row>
    <row r="1364" spans="1:13" x14ac:dyDescent="0.25">
      <c r="A1364">
        <v>854854</v>
      </c>
      <c r="B1364" t="s">
        <v>8274</v>
      </c>
      <c r="C1364" t="s">
        <v>27</v>
      </c>
      <c r="D1364" t="s">
        <v>1722</v>
      </c>
      <c r="E1364" s="15" t="s">
        <v>8275</v>
      </c>
      <c r="F1364" t="s">
        <v>1732</v>
      </c>
      <c r="G1364" t="s">
        <v>1731</v>
      </c>
      <c r="H1364" t="s">
        <v>1720</v>
      </c>
      <c r="I1364" t="s">
        <v>3116</v>
      </c>
      <c r="J1364">
        <v>0</v>
      </c>
      <c r="K1364"/>
      <c r="L1364" t="s">
        <v>8276</v>
      </c>
      <c r="M1364" t="s">
        <v>3064</v>
      </c>
    </row>
    <row r="1365" spans="1:13" x14ac:dyDescent="0.25">
      <c r="A1365">
        <v>31430</v>
      </c>
      <c r="B1365" t="s">
        <v>8277</v>
      </c>
      <c r="C1365" t="s">
        <v>21</v>
      </c>
      <c r="D1365" t="s">
        <v>1722</v>
      </c>
      <c r="E1365" s="15" t="s">
        <v>8278</v>
      </c>
      <c r="F1365" t="s">
        <v>1735</v>
      </c>
      <c r="G1365" t="s">
        <v>1721</v>
      </c>
      <c r="H1365" t="s">
        <v>1720</v>
      </c>
      <c r="I1365" t="s">
        <v>5686</v>
      </c>
      <c r="J1365">
        <v>0</v>
      </c>
      <c r="K1365"/>
      <c r="L1365" t="s">
        <v>3122</v>
      </c>
      <c r="M1365" t="s">
        <v>3118</v>
      </c>
    </row>
    <row r="1366" spans="1:13" x14ac:dyDescent="0.25">
      <c r="A1366">
        <v>22163</v>
      </c>
      <c r="B1366" t="s">
        <v>2041</v>
      </c>
      <c r="C1366" t="s">
        <v>31</v>
      </c>
      <c r="D1366" t="s">
        <v>1722</v>
      </c>
      <c r="E1366" s="15" t="s">
        <v>8279</v>
      </c>
      <c r="F1366" t="s">
        <v>1771</v>
      </c>
      <c r="G1366" t="s">
        <v>1721</v>
      </c>
      <c r="H1366" t="s">
        <v>1720</v>
      </c>
      <c r="I1366" t="s">
        <v>3116</v>
      </c>
      <c r="J1366">
        <v>0</v>
      </c>
      <c r="K1366"/>
      <c r="L1366" t="s">
        <v>8280</v>
      </c>
      <c r="M1366" t="s">
        <v>8281</v>
      </c>
    </row>
    <row r="1367" spans="1:13" x14ac:dyDescent="0.25">
      <c r="A1367">
        <v>51273</v>
      </c>
      <c r="B1367" t="s">
        <v>872</v>
      </c>
      <c r="C1367" t="s">
        <v>39</v>
      </c>
      <c r="D1367" t="s">
        <v>1722</v>
      </c>
      <c r="E1367" s="15" t="s">
        <v>8282</v>
      </c>
      <c r="F1367" t="s">
        <v>6980</v>
      </c>
      <c r="G1367" t="s">
        <v>1790</v>
      </c>
      <c r="H1367" t="s">
        <v>1720</v>
      </c>
      <c r="I1367" t="s">
        <v>3116</v>
      </c>
      <c r="J1367">
        <v>0</v>
      </c>
      <c r="K1367"/>
      <c r="L1367" t="s">
        <v>3412</v>
      </c>
      <c r="M1367" t="s">
        <v>3118</v>
      </c>
    </row>
    <row r="1368" spans="1:13" x14ac:dyDescent="0.25">
      <c r="A1368">
        <v>34298</v>
      </c>
      <c r="B1368" t="s">
        <v>8283</v>
      </c>
      <c r="C1368" t="s">
        <v>27</v>
      </c>
      <c r="D1368" t="s">
        <v>1722</v>
      </c>
      <c r="E1368" s="15" t="s">
        <v>8284</v>
      </c>
      <c r="F1368" t="s">
        <v>1780</v>
      </c>
      <c r="G1368" t="s">
        <v>1746</v>
      </c>
      <c r="H1368" t="s">
        <v>1720</v>
      </c>
      <c r="I1368" t="s">
        <v>3348</v>
      </c>
      <c r="J1368">
        <v>0</v>
      </c>
      <c r="K1368"/>
      <c r="L1368" t="s">
        <v>3660</v>
      </c>
      <c r="M1368" t="s">
        <v>3118</v>
      </c>
    </row>
    <row r="1369" spans="1:13" x14ac:dyDescent="0.25">
      <c r="A1369">
        <v>70964</v>
      </c>
      <c r="B1369" t="s">
        <v>8285</v>
      </c>
      <c r="C1369" t="s">
        <v>56</v>
      </c>
      <c r="D1369" t="s">
        <v>1722</v>
      </c>
      <c r="E1369" s="15" t="s">
        <v>8286</v>
      </c>
      <c r="F1369" t="s">
        <v>1908</v>
      </c>
      <c r="G1369" t="s">
        <v>1909</v>
      </c>
      <c r="H1369" t="s">
        <v>1725</v>
      </c>
      <c r="I1369" t="s">
        <v>3116</v>
      </c>
      <c r="J1369">
        <v>0</v>
      </c>
      <c r="K1369"/>
      <c r="L1369" t="s">
        <v>8287</v>
      </c>
      <c r="M1369" t="s">
        <v>8288</v>
      </c>
    </row>
    <row r="1370" spans="1:13" x14ac:dyDescent="0.25">
      <c r="A1370">
        <v>33674</v>
      </c>
      <c r="B1370" t="s">
        <v>8289</v>
      </c>
      <c r="C1370" t="s">
        <v>27</v>
      </c>
      <c r="D1370" t="s">
        <v>1722</v>
      </c>
      <c r="E1370" s="15" t="s">
        <v>8290</v>
      </c>
      <c r="F1370" t="s">
        <v>8291</v>
      </c>
      <c r="G1370" t="s">
        <v>1792</v>
      </c>
      <c r="H1370" t="s">
        <v>1822</v>
      </c>
      <c r="I1370" t="s">
        <v>3116</v>
      </c>
      <c r="J1370">
        <v>0</v>
      </c>
      <c r="K1370"/>
      <c r="L1370" t="s">
        <v>8292</v>
      </c>
      <c r="M1370" t="s">
        <v>8293</v>
      </c>
    </row>
    <row r="1371" spans="1:13" x14ac:dyDescent="0.25">
      <c r="A1371">
        <v>59247</v>
      </c>
      <c r="B1371" t="s">
        <v>8294</v>
      </c>
      <c r="C1371" t="s">
        <v>27</v>
      </c>
      <c r="D1371" t="s">
        <v>1722</v>
      </c>
      <c r="E1371" s="15" t="s">
        <v>8295</v>
      </c>
      <c r="F1371" t="s">
        <v>1863</v>
      </c>
      <c r="G1371" t="s">
        <v>1865</v>
      </c>
      <c r="H1371" t="s">
        <v>1864</v>
      </c>
      <c r="I1371" t="s">
        <v>3240</v>
      </c>
      <c r="J1371">
        <v>0</v>
      </c>
      <c r="K1371"/>
      <c r="L1371" t="s">
        <v>3417</v>
      </c>
      <c r="M1371" t="s">
        <v>3118</v>
      </c>
    </row>
    <row r="1372" spans="1:13" x14ac:dyDescent="0.25">
      <c r="A1372">
        <v>4706</v>
      </c>
      <c r="B1372" t="s">
        <v>3824</v>
      </c>
      <c r="C1372" t="s">
        <v>31</v>
      </c>
      <c r="D1372" t="s">
        <v>1722</v>
      </c>
      <c r="E1372" s="15" t="s">
        <v>8296</v>
      </c>
      <c r="F1372" t="s">
        <v>1903</v>
      </c>
      <c r="G1372" t="s">
        <v>1803</v>
      </c>
      <c r="H1372" t="s">
        <v>1725</v>
      </c>
      <c r="I1372" t="s">
        <v>3116</v>
      </c>
      <c r="J1372">
        <v>0</v>
      </c>
      <c r="K1372"/>
      <c r="L1372" t="s">
        <v>3117</v>
      </c>
      <c r="M1372" t="s">
        <v>3118</v>
      </c>
    </row>
    <row r="1373" spans="1:13" x14ac:dyDescent="0.25">
      <c r="A1373">
        <v>4724</v>
      </c>
      <c r="B1373" t="s">
        <v>191</v>
      </c>
      <c r="C1373" t="s">
        <v>59</v>
      </c>
      <c r="D1373" t="s">
        <v>1722</v>
      </c>
      <c r="E1373" s="15" t="s">
        <v>8297</v>
      </c>
      <c r="F1373" t="s">
        <v>1761</v>
      </c>
      <c r="G1373" t="s">
        <v>1762</v>
      </c>
      <c r="H1373" t="s">
        <v>1782</v>
      </c>
      <c r="I1373" t="s">
        <v>1762</v>
      </c>
      <c r="J1373">
        <v>0</v>
      </c>
      <c r="K1373"/>
      <c r="L1373" t="s">
        <v>3178</v>
      </c>
      <c r="M1373" t="s">
        <v>3118</v>
      </c>
    </row>
    <row r="1374" spans="1:13" x14ac:dyDescent="0.25">
      <c r="A1374">
        <v>40254</v>
      </c>
      <c r="B1374" t="s">
        <v>8298</v>
      </c>
      <c r="C1374" t="s">
        <v>27</v>
      </c>
      <c r="D1374" t="s">
        <v>1722</v>
      </c>
      <c r="E1374" s="15" t="s">
        <v>8299</v>
      </c>
      <c r="F1374" t="s">
        <v>2010</v>
      </c>
      <c r="G1374" t="s">
        <v>1823</v>
      </c>
      <c r="H1374" t="s">
        <v>1822</v>
      </c>
      <c r="I1374" t="s">
        <v>3116</v>
      </c>
      <c r="J1374">
        <v>0</v>
      </c>
      <c r="K1374"/>
      <c r="L1374" t="s">
        <v>5524</v>
      </c>
      <c r="M1374" t="s">
        <v>3118</v>
      </c>
    </row>
    <row r="1375" spans="1:13" x14ac:dyDescent="0.25">
      <c r="A1375">
        <v>851493</v>
      </c>
      <c r="B1375" t="s">
        <v>8300</v>
      </c>
      <c r="C1375" t="s">
        <v>43</v>
      </c>
      <c r="D1375" t="s">
        <v>1722</v>
      </c>
      <c r="E1375" s="15" t="s">
        <v>8301</v>
      </c>
      <c r="F1375" t="s">
        <v>1732</v>
      </c>
      <c r="G1375" t="s">
        <v>1731</v>
      </c>
      <c r="H1375" t="s">
        <v>1720</v>
      </c>
      <c r="I1375" t="s">
        <v>3116</v>
      </c>
      <c r="J1375">
        <v>0</v>
      </c>
      <c r="K1375"/>
      <c r="L1375" t="s">
        <v>8302</v>
      </c>
      <c r="M1375" t="s">
        <v>8303</v>
      </c>
    </row>
    <row r="1376" spans="1:13" x14ac:dyDescent="0.25">
      <c r="A1376">
        <v>857138</v>
      </c>
      <c r="B1376" t="s">
        <v>8304</v>
      </c>
      <c r="C1376" t="s">
        <v>76</v>
      </c>
      <c r="D1376" t="s">
        <v>1722</v>
      </c>
      <c r="E1376" s="15" t="s">
        <v>8305</v>
      </c>
      <c r="F1376" t="s">
        <v>1732</v>
      </c>
      <c r="G1376" t="s">
        <v>1731</v>
      </c>
      <c r="H1376" t="s">
        <v>1720</v>
      </c>
      <c r="I1376" t="s">
        <v>3116</v>
      </c>
      <c r="J1376">
        <v>0</v>
      </c>
      <c r="K1376"/>
      <c r="L1376" t="s">
        <v>8306</v>
      </c>
      <c r="M1376" t="s">
        <v>8307</v>
      </c>
    </row>
    <row r="1377" spans="1:13" x14ac:dyDescent="0.25">
      <c r="A1377">
        <v>843672</v>
      </c>
      <c r="B1377" t="s">
        <v>8308</v>
      </c>
      <c r="C1377" t="s">
        <v>107</v>
      </c>
      <c r="D1377" t="s">
        <v>1722</v>
      </c>
      <c r="E1377" s="15" t="s">
        <v>8309</v>
      </c>
      <c r="F1377" t="s">
        <v>1730</v>
      </c>
      <c r="G1377" t="s">
        <v>1731</v>
      </c>
      <c r="H1377" t="s">
        <v>1720</v>
      </c>
      <c r="I1377" t="s">
        <v>3116</v>
      </c>
      <c r="J1377">
        <v>0</v>
      </c>
      <c r="K1377"/>
      <c r="L1377" t="s">
        <v>8310</v>
      </c>
      <c r="M1377" t="s">
        <v>8311</v>
      </c>
    </row>
    <row r="1378" spans="1:13" x14ac:dyDescent="0.25">
      <c r="A1378">
        <v>856185</v>
      </c>
      <c r="B1378" t="s">
        <v>8312</v>
      </c>
      <c r="C1378" t="s">
        <v>43</v>
      </c>
      <c r="D1378" t="s">
        <v>1722</v>
      </c>
      <c r="E1378" s="15" t="s">
        <v>8313</v>
      </c>
      <c r="F1378" t="s">
        <v>1824</v>
      </c>
      <c r="G1378" t="s">
        <v>1825</v>
      </c>
      <c r="H1378" t="s">
        <v>1725</v>
      </c>
      <c r="I1378" t="s">
        <v>3116</v>
      </c>
      <c r="J1378">
        <v>0</v>
      </c>
      <c r="K1378"/>
      <c r="L1378" t="s">
        <v>3157</v>
      </c>
      <c r="M1378" t="s">
        <v>3118</v>
      </c>
    </row>
    <row r="1379" spans="1:13" x14ac:dyDescent="0.25">
      <c r="A1379">
        <v>40255</v>
      </c>
      <c r="B1379" t="s">
        <v>1970</v>
      </c>
      <c r="C1379" t="s">
        <v>27</v>
      </c>
      <c r="D1379" t="s">
        <v>1722</v>
      </c>
      <c r="E1379" s="15" t="s">
        <v>8314</v>
      </c>
      <c r="F1379" t="s">
        <v>1860</v>
      </c>
      <c r="G1379" t="s">
        <v>1816</v>
      </c>
      <c r="H1379" t="s">
        <v>1725</v>
      </c>
      <c r="I1379" t="s">
        <v>5644</v>
      </c>
      <c r="J1379">
        <v>0</v>
      </c>
      <c r="K1379"/>
      <c r="L1379" t="s">
        <v>3117</v>
      </c>
      <c r="M1379" t="s">
        <v>3118</v>
      </c>
    </row>
    <row r="1380" spans="1:13" x14ac:dyDescent="0.25">
      <c r="A1380">
        <v>4730</v>
      </c>
      <c r="B1380" t="s">
        <v>873</v>
      </c>
      <c r="C1380" t="s">
        <v>21</v>
      </c>
      <c r="D1380" t="s">
        <v>1722</v>
      </c>
      <c r="E1380" s="15" t="s">
        <v>8315</v>
      </c>
      <c r="F1380" t="s">
        <v>1724</v>
      </c>
      <c r="G1380" t="s">
        <v>1726</v>
      </c>
      <c r="H1380" t="s">
        <v>1725</v>
      </c>
      <c r="I1380" t="s">
        <v>3116</v>
      </c>
      <c r="J1380">
        <v>0</v>
      </c>
      <c r="K1380"/>
      <c r="L1380" t="s">
        <v>3117</v>
      </c>
      <c r="M1380" t="s">
        <v>3118</v>
      </c>
    </row>
    <row r="1381" spans="1:13" x14ac:dyDescent="0.25">
      <c r="A1381">
        <v>854989</v>
      </c>
      <c r="B1381" t="s">
        <v>3068</v>
      </c>
      <c r="C1381" t="s">
        <v>2623</v>
      </c>
      <c r="D1381" t="s">
        <v>1722</v>
      </c>
      <c r="E1381" s="15" t="s">
        <v>8316</v>
      </c>
      <c r="F1381" t="s">
        <v>2005</v>
      </c>
      <c r="G1381" t="s">
        <v>1849</v>
      </c>
      <c r="H1381" t="s">
        <v>1819</v>
      </c>
      <c r="I1381" t="s">
        <v>3340</v>
      </c>
      <c r="J1381">
        <v>0</v>
      </c>
      <c r="K1381"/>
      <c r="L1381" t="s">
        <v>3122</v>
      </c>
      <c r="M1381" t="s">
        <v>3118</v>
      </c>
    </row>
    <row r="1382" spans="1:13" x14ac:dyDescent="0.25">
      <c r="A1382">
        <v>38097</v>
      </c>
      <c r="B1382" t="s">
        <v>8317</v>
      </c>
      <c r="C1382" t="s">
        <v>27</v>
      </c>
      <c r="D1382" t="s">
        <v>1722</v>
      </c>
      <c r="E1382" s="15" t="s">
        <v>8318</v>
      </c>
      <c r="F1382" t="s">
        <v>1788</v>
      </c>
      <c r="G1382" t="s">
        <v>1762</v>
      </c>
      <c r="H1382" t="s">
        <v>1782</v>
      </c>
      <c r="I1382" t="s">
        <v>3116</v>
      </c>
      <c r="J1382">
        <v>0</v>
      </c>
      <c r="K1382"/>
      <c r="L1382" t="s">
        <v>8319</v>
      </c>
      <c r="M1382" t="s">
        <v>8320</v>
      </c>
    </row>
    <row r="1383" spans="1:13" x14ac:dyDescent="0.25">
      <c r="A1383">
        <v>836787</v>
      </c>
      <c r="B1383" t="s">
        <v>8321</v>
      </c>
      <c r="C1383" t="s">
        <v>908</v>
      </c>
      <c r="D1383" t="s">
        <v>1722</v>
      </c>
      <c r="E1383" s="15" t="s">
        <v>8322</v>
      </c>
      <c r="F1383" t="s">
        <v>5768</v>
      </c>
      <c r="G1383" t="s">
        <v>2003</v>
      </c>
      <c r="H1383" t="s">
        <v>1756</v>
      </c>
      <c r="I1383" t="s">
        <v>3129</v>
      </c>
      <c r="J1383">
        <v>0</v>
      </c>
      <c r="K1383"/>
      <c r="L1383" t="s">
        <v>2341</v>
      </c>
      <c r="M1383"/>
    </row>
    <row r="1384" spans="1:13" x14ac:dyDescent="0.25">
      <c r="A1384">
        <v>22100</v>
      </c>
      <c r="B1384" t="s">
        <v>8323</v>
      </c>
      <c r="C1384" t="s">
        <v>21</v>
      </c>
      <c r="D1384" t="s">
        <v>1722</v>
      </c>
      <c r="E1384" s="15" t="s">
        <v>8324</v>
      </c>
      <c r="F1384" t="s">
        <v>5706</v>
      </c>
      <c r="G1384" t="s">
        <v>1792</v>
      </c>
      <c r="H1384" t="s">
        <v>1822</v>
      </c>
      <c r="I1384" t="s">
        <v>3116</v>
      </c>
      <c r="J1384">
        <v>0</v>
      </c>
      <c r="K1384"/>
      <c r="L1384" t="s">
        <v>3117</v>
      </c>
      <c r="M1384" t="s">
        <v>3118</v>
      </c>
    </row>
    <row r="1385" spans="1:13" x14ac:dyDescent="0.25">
      <c r="A1385">
        <v>843645</v>
      </c>
      <c r="B1385" t="s">
        <v>8325</v>
      </c>
      <c r="C1385" t="s">
        <v>56</v>
      </c>
      <c r="D1385" t="s">
        <v>1722</v>
      </c>
      <c r="E1385" s="15" t="s">
        <v>8326</v>
      </c>
      <c r="F1385" t="s">
        <v>1766</v>
      </c>
      <c r="G1385" t="s">
        <v>1767</v>
      </c>
      <c r="H1385" t="s">
        <v>1756</v>
      </c>
      <c r="I1385" t="s">
        <v>3129</v>
      </c>
      <c r="J1385">
        <v>0</v>
      </c>
      <c r="K1385"/>
      <c r="L1385" t="s">
        <v>4405</v>
      </c>
      <c r="M1385" t="s">
        <v>3118</v>
      </c>
    </row>
    <row r="1386" spans="1:13" x14ac:dyDescent="0.25">
      <c r="A1386">
        <v>44665</v>
      </c>
      <c r="B1386" t="s">
        <v>192</v>
      </c>
      <c r="C1386" t="s">
        <v>21</v>
      </c>
      <c r="D1386" t="s">
        <v>1722</v>
      </c>
      <c r="E1386" s="15" t="s">
        <v>8327</v>
      </c>
      <c r="F1386" t="s">
        <v>1817</v>
      </c>
      <c r="G1386" t="s">
        <v>1816</v>
      </c>
      <c r="H1386" t="s">
        <v>1725</v>
      </c>
      <c r="I1386" t="s">
        <v>1816</v>
      </c>
      <c r="J1386">
        <v>0</v>
      </c>
      <c r="K1386"/>
      <c r="L1386" t="s">
        <v>3117</v>
      </c>
      <c r="M1386" t="s">
        <v>3118</v>
      </c>
    </row>
    <row r="1387" spans="1:13" x14ac:dyDescent="0.25">
      <c r="A1387">
        <v>22259</v>
      </c>
      <c r="B1387" t="s">
        <v>3825</v>
      </c>
      <c r="C1387" t="s">
        <v>59</v>
      </c>
      <c r="D1387" t="s">
        <v>1722</v>
      </c>
      <c r="E1387" s="15" t="s">
        <v>8328</v>
      </c>
      <c r="F1387" t="s">
        <v>1749</v>
      </c>
      <c r="G1387" t="s">
        <v>1746</v>
      </c>
      <c r="H1387" t="s">
        <v>1720</v>
      </c>
      <c r="I1387" t="s">
        <v>5686</v>
      </c>
      <c r="J1387">
        <v>0</v>
      </c>
      <c r="K1387"/>
      <c r="L1387" t="s">
        <v>3826</v>
      </c>
      <c r="M1387" t="s">
        <v>3118</v>
      </c>
    </row>
    <row r="1388" spans="1:13" x14ac:dyDescent="0.25">
      <c r="A1388">
        <v>4787</v>
      </c>
      <c r="B1388" t="s">
        <v>2353</v>
      </c>
      <c r="C1388" t="s">
        <v>211</v>
      </c>
      <c r="D1388" t="s">
        <v>1722</v>
      </c>
      <c r="E1388" s="15" t="s">
        <v>8329</v>
      </c>
      <c r="F1388" t="s">
        <v>1817</v>
      </c>
      <c r="G1388" t="s">
        <v>1816</v>
      </c>
      <c r="H1388" t="s">
        <v>1725</v>
      </c>
      <c r="I1388" t="s">
        <v>1816</v>
      </c>
      <c r="J1388">
        <v>0</v>
      </c>
      <c r="K1388"/>
      <c r="L1388" t="s">
        <v>3117</v>
      </c>
      <c r="M1388" t="s">
        <v>3118</v>
      </c>
    </row>
    <row r="1389" spans="1:13" x14ac:dyDescent="0.25">
      <c r="A1389">
        <v>837125</v>
      </c>
      <c r="B1389" t="s">
        <v>8330</v>
      </c>
      <c r="C1389" t="s">
        <v>84</v>
      </c>
      <c r="D1389" t="s">
        <v>1722</v>
      </c>
      <c r="E1389" s="15" t="s">
        <v>8331</v>
      </c>
      <c r="F1389" t="s">
        <v>1921</v>
      </c>
      <c r="G1389" t="s">
        <v>1721</v>
      </c>
      <c r="H1389" t="s">
        <v>1720</v>
      </c>
      <c r="I1389" t="s">
        <v>3116</v>
      </c>
      <c r="J1389">
        <v>0</v>
      </c>
      <c r="K1389"/>
      <c r="L1389" t="s">
        <v>3182</v>
      </c>
      <c r="M1389" t="s">
        <v>3118</v>
      </c>
    </row>
    <row r="1390" spans="1:13" x14ac:dyDescent="0.25">
      <c r="A1390">
        <v>854220</v>
      </c>
      <c r="B1390" t="s">
        <v>8332</v>
      </c>
      <c r="C1390" t="s">
        <v>21</v>
      </c>
      <c r="D1390" t="s">
        <v>1722</v>
      </c>
      <c r="E1390" s="15" t="s">
        <v>8333</v>
      </c>
      <c r="F1390" t="s">
        <v>1836</v>
      </c>
      <c r="G1390" t="s">
        <v>1837</v>
      </c>
      <c r="H1390" t="s">
        <v>1725</v>
      </c>
      <c r="I1390" t="s">
        <v>3116</v>
      </c>
      <c r="J1390">
        <v>0</v>
      </c>
      <c r="K1390"/>
      <c r="L1390" t="s">
        <v>3117</v>
      </c>
      <c r="M1390" t="s">
        <v>3118</v>
      </c>
    </row>
    <row r="1391" spans="1:13" x14ac:dyDescent="0.25">
      <c r="A1391">
        <v>839796</v>
      </c>
      <c r="B1391" t="s">
        <v>8334</v>
      </c>
      <c r="C1391" t="s">
        <v>172</v>
      </c>
      <c r="D1391" t="s">
        <v>1722</v>
      </c>
      <c r="E1391" s="15" t="s">
        <v>8335</v>
      </c>
      <c r="F1391" t="s">
        <v>1771</v>
      </c>
      <c r="G1391" t="s">
        <v>1721</v>
      </c>
      <c r="H1391" t="s">
        <v>1720</v>
      </c>
      <c r="I1391" t="s">
        <v>3116</v>
      </c>
      <c r="J1391">
        <v>0</v>
      </c>
      <c r="K1391"/>
      <c r="L1391" t="s">
        <v>8336</v>
      </c>
      <c r="M1391" t="s">
        <v>8337</v>
      </c>
    </row>
    <row r="1392" spans="1:13" x14ac:dyDescent="0.25">
      <c r="A1392">
        <v>4816</v>
      </c>
      <c r="B1392" t="s">
        <v>3827</v>
      </c>
      <c r="C1392" t="s">
        <v>211</v>
      </c>
      <c r="D1392" t="s">
        <v>1722</v>
      </c>
      <c r="E1392" s="15" t="s">
        <v>8338</v>
      </c>
      <c r="F1392" t="s">
        <v>2129</v>
      </c>
      <c r="G1392" t="s">
        <v>1849</v>
      </c>
      <c r="H1392" t="s">
        <v>1819</v>
      </c>
      <c r="I1392" t="s">
        <v>3126</v>
      </c>
      <c r="J1392">
        <v>0</v>
      </c>
      <c r="K1392"/>
      <c r="L1392" t="s">
        <v>3828</v>
      </c>
      <c r="M1392" t="s">
        <v>3118</v>
      </c>
    </row>
    <row r="1393" spans="1:13" x14ac:dyDescent="0.25">
      <c r="A1393">
        <v>858971</v>
      </c>
      <c r="B1393" t="s">
        <v>3085</v>
      </c>
      <c r="C1393" t="s">
        <v>36</v>
      </c>
      <c r="D1393" t="s">
        <v>1722</v>
      </c>
      <c r="E1393" s="15" t="s">
        <v>8339</v>
      </c>
      <c r="F1393" t="s">
        <v>8340</v>
      </c>
      <c r="G1393" t="s">
        <v>1820</v>
      </c>
      <c r="H1393" t="s">
        <v>1819</v>
      </c>
      <c r="I1393" t="s">
        <v>3340</v>
      </c>
      <c r="J1393">
        <v>0</v>
      </c>
      <c r="K1393"/>
      <c r="L1393" t="s">
        <v>3464</v>
      </c>
      <c r="M1393" t="s">
        <v>3118</v>
      </c>
    </row>
    <row r="1394" spans="1:13" x14ac:dyDescent="0.25">
      <c r="A1394">
        <v>72088</v>
      </c>
      <c r="B1394" t="s">
        <v>8341</v>
      </c>
      <c r="C1394" t="s">
        <v>213</v>
      </c>
      <c r="D1394" t="s">
        <v>1722</v>
      </c>
      <c r="E1394" s="15" t="s">
        <v>8342</v>
      </c>
      <c r="F1394" t="s">
        <v>1728</v>
      </c>
      <c r="G1394" t="s">
        <v>1729</v>
      </c>
      <c r="H1394" t="s">
        <v>1720</v>
      </c>
      <c r="I1394" t="s">
        <v>3116</v>
      </c>
      <c r="J1394">
        <v>0</v>
      </c>
      <c r="K1394"/>
      <c r="L1394" t="s">
        <v>3419</v>
      </c>
      <c r="M1394" t="s">
        <v>3118</v>
      </c>
    </row>
    <row r="1395" spans="1:13" x14ac:dyDescent="0.25">
      <c r="A1395">
        <v>57542</v>
      </c>
      <c r="B1395" t="s">
        <v>8343</v>
      </c>
      <c r="C1395" t="s">
        <v>908</v>
      </c>
      <c r="D1395" t="s">
        <v>1722</v>
      </c>
      <c r="E1395" s="15" t="s">
        <v>8344</v>
      </c>
      <c r="F1395" t="s">
        <v>1730</v>
      </c>
      <c r="G1395" t="s">
        <v>1731</v>
      </c>
      <c r="H1395" t="s">
        <v>1720</v>
      </c>
      <c r="I1395" t="s">
        <v>3116</v>
      </c>
      <c r="J1395">
        <v>0</v>
      </c>
      <c r="K1395"/>
      <c r="L1395" t="s">
        <v>8345</v>
      </c>
      <c r="M1395" t="s">
        <v>8346</v>
      </c>
    </row>
    <row r="1396" spans="1:13" x14ac:dyDescent="0.25">
      <c r="A1396">
        <v>846471</v>
      </c>
      <c r="B1396" t="s">
        <v>8347</v>
      </c>
      <c r="C1396" t="s">
        <v>27</v>
      </c>
      <c r="D1396" t="s">
        <v>1722</v>
      </c>
      <c r="E1396" s="15" t="s">
        <v>8348</v>
      </c>
      <c r="F1396" t="s">
        <v>1846</v>
      </c>
      <c r="G1396" t="s">
        <v>1726</v>
      </c>
      <c r="H1396" t="s">
        <v>1725</v>
      </c>
      <c r="I1396" t="s">
        <v>3116</v>
      </c>
      <c r="J1396">
        <v>0</v>
      </c>
      <c r="K1396"/>
      <c r="L1396" t="s">
        <v>8349</v>
      </c>
      <c r="M1396" t="s">
        <v>3118</v>
      </c>
    </row>
    <row r="1397" spans="1:13" x14ac:dyDescent="0.25">
      <c r="A1397">
        <v>838315</v>
      </c>
      <c r="B1397" t="s">
        <v>8350</v>
      </c>
      <c r="C1397" t="s">
        <v>252</v>
      </c>
      <c r="D1397" t="s">
        <v>1722</v>
      </c>
      <c r="E1397" s="15" t="s">
        <v>8351</v>
      </c>
      <c r="F1397" t="s">
        <v>1732</v>
      </c>
      <c r="G1397" t="s">
        <v>1731</v>
      </c>
      <c r="H1397" t="s">
        <v>1720</v>
      </c>
      <c r="I1397" t="s">
        <v>3116</v>
      </c>
      <c r="J1397">
        <v>0</v>
      </c>
      <c r="K1397"/>
      <c r="L1397" t="s">
        <v>3842</v>
      </c>
      <c r="M1397" t="s">
        <v>3118</v>
      </c>
    </row>
    <row r="1398" spans="1:13" x14ac:dyDescent="0.25">
      <c r="A1398">
        <v>836593</v>
      </c>
      <c r="B1398" t="s">
        <v>8352</v>
      </c>
      <c r="C1398" t="s">
        <v>56</v>
      </c>
      <c r="D1398" t="s">
        <v>1722</v>
      </c>
      <c r="E1398" s="15" t="s">
        <v>8353</v>
      </c>
      <c r="F1398" t="s">
        <v>1903</v>
      </c>
      <c r="G1398" t="s">
        <v>1803</v>
      </c>
      <c r="H1398" t="s">
        <v>1725</v>
      </c>
      <c r="I1398" t="s">
        <v>3116</v>
      </c>
      <c r="J1398">
        <v>0</v>
      </c>
      <c r="K1398"/>
      <c r="L1398" t="s">
        <v>8354</v>
      </c>
      <c r="M1398" t="s">
        <v>8355</v>
      </c>
    </row>
    <row r="1399" spans="1:13" x14ac:dyDescent="0.25">
      <c r="A1399">
        <v>57343</v>
      </c>
      <c r="B1399" t="s">
        <v>874</v>
      </c>
      <c r="C1399" t="s">
        <v>59</v>
      </c>
      <c r="D1399" t="s">
        <v>1722</v>
      </c>
      <c r="E1399" s="15" t="s">
        <v>8356</v>
      </c>
      <c r="F1399" t="s">
        <v>1761</v>
      </c>
      <c r="G1399" t="s">
        <v>1762</v>
      </c>
      <c r="H1399" t="s">
        <v>1782</v>
      </c>
      <c r="I1399" t="s">
        <v>1762</v>
      </c>
      <c r="J1399">
        <v>0</v>
      </c>
      <c r="K1399"/>
      <c r="L1399" t="s">
        <v>3382</v>
      </c>
      <c r="M1399" t="s">
        <v>3118</v>
      </c>
    </row>
    <row r="1400" spans="1:13" x14ac:dyDescent="0.25">
      <c r="A1400">
        <v>44992</v>
      </c>
      <c r="B1400" t="s">
        <v>875</v>
      </c>
      <c r="C1400" t="s">
        <v>76</v>
      </c>
      <c r="D1400" t="s">
        <v>1722</v>
      </c>
      <c r="E1400" s="15" t="s">
        <v>8357</v>
      </c>
      <c r="F1400" t="s">
        <v>1908</v>
      </c>
      <c r="G1400" t="s">
        <v>1909</v>
      </c>
      <c r="H1400" t="s">
        <v>1725</v>
      </c>
      <c r="I1400" t="s">
        <v>3116</v>
      </c>
      <c r="J1400">
        <v>0</v>
      </c>
      <c r="K1400"/>
      <c r="L1400" t="s">
        <v>5757</v>
      </c>
      <c r="M1400" t="s">
        <v>3118</v>
      </c>
    </row>
    <row r="1401" spans="1:13" x14ac:dyDescent="0.25">
      <c r="A1401">
        <v>862895</v>
      </c>
      <c r="B1401" t="s">
        <v>3096</v>
      </c>
      <c r="C1401" t="s">
        <v>172</v>
      </c>
      <c r="D1401" t="s">
        <v>1722</v>
      </c>
      <c r="E1401" s="15" t="s">
        <v>8358</v>
      </c>
      <c r="F1401" t="s">
        <v>1910</v>
      </c>
      <c r="G1401" t="s">
        <v>1765</v>
      </c>
      <c r="H1401" t="s">
        <v>1764</v>
      </c>
      <c r="I1401" t="s">
        <v>3116</v>
      </c>
      <c r="J1401">
        <v>0</v>
      </c>
      <c r="K1401"/>
      <c r="L1401" t="s">
        <v>3743</v>
      </c>
      <c r="M1401" t="s">
        <v>3118</v>
      </c>
    </row>
    <row r="1402" spans="1:13" x14ac:dyDescent="0.25">
      <c r="A1402">
        <v>41490</v>
      </c>
      <c r="B1402" t="s">
        <v>876</v>
      </c>
      <c r="C1402" t="s">
        <v>21</v>
      </c>
      <c r="D1402" t="s">
        <v>1722</v>
      </c>
      <c r="E1402" s="15" t="s">
        <v>8359</v>
      </c>
      <c r="F1402" t="s">
        <v>1846</v>
      </c>
      <c r="G1402" t="s">
        <v>1726</v>
      </c>
      <c r="H1402" t="s">
        <v>1725</v>
      </c>
      <c r="I1402" t="s">
        <v>3116</v>
      </c>
      <c r="J1402">
        <v>0</v>
      </c>
      <c r="K1402"/>
      <c r="L1402" t="s">
        <v>5627</v>
      </c>
      <c r="M1402" t="s">
        <v>3118</v>
      </c>
    </row>
    <row r="1403" spans="1:13" x14ac:dyDescent="0.25">
      <c r="A1403">
        <v>7351</v>
      </c>
      <c r="B1403" t="s">
        <v>2370</v>
      </c>
      <c r="C1403" t="s">
        <v>31</v>
      </c>
      <c r="D1403" t="s">
        <v>1722</v>
      </c>
      <c r="E1403" s="15" t="s">
        <v>8360</v>
      </c>
      <c r="F1403" t="s">
        <v>1749</v>
      </c>
      <c r="G1403" t="s">
        <v>1746</v>
      </c>
      <c r="H1403" t="s">
        <v>1720</v>
      </c>
      <c r="I1403" t="s">
        <v>5686</v>
      </c>
      <c r="J1403">
        <v>0</v>
      </c>
      <c r="K1403"/>
      <c r="L1403" t="s">
        <v>5524</v>
      </c>
      <c r="M1403" t="s">
        <v>3118</v>
      </c>
    </row>
    <row r="1404" spans="1:13" x14ac:dyDescent="0.25">
      <c r="A1404">
        <v>31899</v>
      </c>
      <c r="B1404" t="s">
        <v>8361</v>
      </c>
      <c r="C1404" t="s">
        <v>59</v>
      </c>
      <c r="D1404" t="s">
        <v>1722</v>
      </c>
      <c r="E1404" s="15" t="s">
        <v>8362</v>
      </c>
      <c r="F1404" t="s">
        <v>1749</v>
      </c>
      <c r="G1404" t="s">
        <v>1746</v>
      </c>
      <c r="H1404" t="s">
        <v>1720</v>
      </c>
      <c r="I1404" t="s">
        <v>5686</v>
      </c>
      <c r="J1404">
        <v>0</v>
      </c>
      <c r="K1404"/>
      <c r="L1404" t="s">
        <v>5524</v>
      </c>
      <c r="M1404" t="s">
        <v>3118</v>
      </c>
    </row>
    <row r="1405" spans="1:13" x14ac:dyDescent="0.25">
      <c r="A1405">
        <v>21537</v>
      </c>
      <c r="B1405" t="s">
        <v>3830</v>
      </c>
      <c r="C1405" t="s">
        <v>148</v>
      </c>
      <c r="D1405" t="s">
        <v>1722</v>
      </c>
      <c r="E1405" s="15" t="s">
        <v>8363</v>
      </c>
      <c r="F1405" t="s">
        <v>1815</v>
      </c>
      <c r="G1405" t="s">
        <v>1816</v>
      </c>
      <c r="H1405" t="s">
        <v>1725</v>
      </c>
      <c r="I1405" t="s">
        <v>1816</v>
      </c>
      <c r="J1405">
        <v>0</v>
      </c>
      <c r="K1405"/>
      <c r="L1405" t="s">
        <v>3117</v>
      </c>
      <c r="M1405" t="s">
        <v>3118</v>
      </c>
    </row>
    <row r="1406" spans="1:13" x14ac:dyDescent="0.25">
      <c r="A1406">
        <v>839769</v>
      </c>
      <c r="B1406" t="s">
        <v>8364</v>
      </c>
      <c r="C1406" t="s">
        <v>172</v>
      </c>
      <c r="D1406" t="s">
        <v>1722</v>
      </c>
      <c r="E1406" s="15" t="s">
        <v>8365</v>
      </c>
      <c r="F1406" t="s">
        <v>1761</v>
      </c>
      <c r="G1406" t="s">
        <v>1762</v>
      </c>
      <c r="H1406" t="s">
        <v>1782</v>
      </c>
      <c r="I1406" t="s">
        <v>1762</v>
      </c>
      <c r="J1406">
        <v>0</v>
      </c>
      <c r="K1406"/>
      <c r="L1406" t="s">
        <v>3842</v>
      </c>
      <c r="M1406" t="s">
        <v>3118</v>
      </c>
    </row>
    <row r="1407" spans="1:13" x14ac:dyDescent="0.25">
      <c r="A1407">
        <v>4810</v>
      </c>
      <c r="B1407" t="s">
        <v>877</v>
      </c>
      <c r="C1407" t="s">
        <v>148</v>
      </c>
      <c r="D1407" t="s">
        <v>1722</v>
      </c>
      <c r="E1407" s="15" t="s">
        <v>8366</v>
      </c>
      <c r="F1407" t="s">
        <v>1863</v>
      </c>
      <c r="G1407" t="s">
        <v>1865</v>
      </c>
      <c r="H1407" t="s">
        <v>1864</v>
      </c>
      <c r="I1407" t="s">
        <v>3240</v>
      </c>
      <c r="J1407">
        <v>0</v>
      </c>
      <c r="K1407"/>
      <c r="L1407" t="s">
        <v>3245</v>
      </c>
      <c r="M1407" t="s">
        <v>3118</v>
      </c>
    </row>
    <row r="1408" spans="1:13" x14ac:dyDescent="0.25">
      <c r="A1408">
        <v>831871</v>
      </c>
      <c r="B1408" t="s">
        <v>8367</v>
      </c>
      <c r="C1408" t="s">
        <v>43</v>
      </c>
      <c r="D1408" t="s">
        <v>1722</v>
      </c>
      <c r="E1408" s="15" t="s">
        <v>8368</v>
      </c>
      <c r="F1408" t="s">
        <v>2072</v>
      </c>
      <c r="G1408" t="s">
        <v>1783</v>
      </c>
      <c r="H1408" t="s">
        <v>1782</v>
      </c>
      <c r="I1408" t="s">
        <v>3142</v>
      </c>
      <c r="J1408">
        <v>0</v>
      </c>
      <c r="K1408"/>
      <c r="L1408" t="s">
        <v>8369</v>
      </c>
      <c r="M1408" t="s">
        <v>8370</v>
      </c>
    </row>
    <row r="1409" spans="1:13" x14ac:dyDescent="0.25">
      <c r="A1409">
        <v>847021</v>
      </c>
      <c r="B1409" t="s">
        <v>8371</v>
      </c>
      <c r="C1409" t="s">
        <v>21</v>
      </c>
      <c r="D1409" t="s">
        <v>1722</v>
      </c>
      <c r="E1409" s="15" t="s">
        <v>8372</v>
      </c>
      <c r="F1409" t="s">
        <v>1962</v>
      </c>
      <c r="G1409" t="s">
        <v>1837</v>
      </c>
      <c r="H1409" t="s">
        <v>1725</v>
      </c>
      <c r="I1409" t="s">
        <v>3116</v>
      </c>
      <c r="J1409">
        <v>0</v>
      </c>
      <c r="K1409"/>
      <c r="L1409" t="s">
        <v>8373</v>
      </c>
      <c r="M1409" t="s">
        <v>8374</v>
      </c>
    </row>
    <row r="1410" spans="1:13" x14ac:dyDescent="0.25">
      <c r="A1410">
        <v>861021</v>
      </c>
      <c r="B1410" t="s">
        <v>8375</v>
      </c>
      <c r="C1410" t="s">
        <v>21</v>
      </c>
      <c r="D1410" t="s">
        <v>1722</v>
      </c>
      <c r="E1410" s="15" t="s">
        <v>8376</v>
      </c>
      <c r="F1410" t="s">
        <v>6198</v>
      </c>
      <c r="G1410" t="s">
        <v>1785</v>
      </c>
      <c r="H1410" t="s">
        <v>1725</v>
      </c>
      <c r="I1410" t="s">
        <v>3116</v>
      </c>
      <c r="J1410">
        <v>0</v>
      </c>
      <c r="K1410"/>
      <c r="L1410" t="s">
        <v>3117</v>
      </c>
      <c r="M1410" t="s">
        <v>3118</v>
      </c>
    </row>
    <row r="1411" spans="1:13" x14ac:dyDescent="0.25">
      <c r="A1411">
        <v>22367</v>
      </c>
      <c r="B1411" t="s">
        <v>3832</v>
      </c>
      <c r="C1411" t="s">
        <v>148</v>
      </c>
      <c r="D1411" t="s">
        <v>1722</v>
      </c>
      <c r="E1411" s="15" t="s">
        <v>8377</v>
      </c>
      <c r="F1411" t="s">
        <v>1941</v>
      </c>
      <c r="G1411" t="s">
        <v>1867</v>
      </c>
      <c r="H1411" t="s">
        <v>1725</v>
      </c>
      <c r="I1411" t="s">
        <v>3116</v>
      </c>
      <c r="J1411">
        <v>0</v>
      </c>
      <c r="K1411"/>
      <c r="L1411" t="s">
        <v>3117</v>
      </c>
      <c r="M1411" t="s">
        <v>3118</v>
      </c>
    </row>
    <row r="1412" spans="1:13" x14ac:dyDescent="0.25">
      <c r="A1412">
        <v>857602</v>
      </c>
      <c r="B1412" t="s">
        <v>8378</v>
      </c>
      <c r="C1412" t="s">
        <v>8379</v>
      </c>
      <c r="D1412" t="s">
        <v>1722</v>
      </c>
      <c r="E1412" s="15" t="s">
        <v>8380</v>
      </c>
      <c r="F1412" t="s">
        <v>5667</v>
      </c>
      <c r="G1412" t="s">
        <v>1792</v>
      </c>
      <c r="H1412" t="s">
        <v>1822</v>
      </c>
      <c r="I1412" t="s">
        <v>3116</v>
      </c>
      <c r="J1412">
        <v>0</v>
      </c>
      <c r="K1412"/>
      <c r="L1412"/>
      <c r="M1412" t="s">
        <v>3118</v>
      </c>
    </row>
    <row r="1413" spans="1:13" x14ac:dyDescent="0.25">
      <c r="A1413">
        <v>855682</v>
      </c>
      <c r="B1413" t="s">
        <v>8381</v>
      </c>
      <c r="C1413" t="s">
        <v>969</v>
      </c>
      <c r="D1413" t="s">
        <v>1722</v>
      </c>
      <c r="E1413" s="15" t="s">
        <v>8382</v>
      </c>
      <c r="F1413" t="s">
        <v>1728</v>
      </c>
      <c r="G1413" t="s">
        <v>1729</v>
      </c>
      <c r="H1413" t="s">
        <v>1720</v>
      </c>
      <c r="I1413" t="s">
        <v>3116</v>
      </c>
      <c r="J1413">
        <v>0</v>
      </c>
      <c r="K1413"/>
      <c r="L1413" t="s">
        <v>3122</v>
      </c>
      <c r="M1413" t="s">
        <v>3118</v>
      </c>
    </row>
    <row r="1414" spans="1:13" x14ac:dyDescent="0.25">
      <c r="A1414">
        <v>73943</v>
      </c>
      <c r="B1414" t="s">
        <v>8383</v>
      </c>
      <c r="C1414" t="s">
        <v>48</v>
      </c>
      <c r="D1414" t="s">
        <v>1722</v>
      </c>
      <c r="E1414" s="15" t="s">
        <v>8384</v>
      </c>
      <c r="F1414" t="s">
        <v>5967</v>
      </c>
      <c r="G1414" t="s">
        <v>1909</v>
      </c>
      <c r="H1414" t="s">
        <v>1725</v>
      </c>
      <c r="I1414" t="s">
        <v>3116</v>
      </c>
      <c r="J1414">
        <v>0</v>
      </c>
      <c r="K1414"/>
      <c r="L1414" t="s">
        <v>3320</v>
      </c>
      <c r="M1414" t="s">
        <v>3118</v>
      </c>
    </row>
    <row r="1415" spans="1:13" x14ac:dyDescent="0.25">
      <c r="A1415">
        <v>33964</v>
      </c>
      <c r="B1415" t="s">
        <v>3833</v>
      </c>
      <c r="C1415" t="s">
        <v>52</v>
      </c>
      <c r="D1415" t="s">
        <v>1722</v>
      </c>
      <c r="E1415" s="15" t="s">
        <v>8385</v>
      </c>
      <c r="F1415" t="s">
        <v>3534</v>
      </c>
      <c r="G1415" t="s">
        <v>1739</v>
      </c>
      <c r="H1415" t="s">
        <v>1720</v>
      </c>
      <c r="I1415" t="s">
        <v>3232</v>
      </c>
      <c r="J1415">
        <v>0</v>
      </c>
      <c r="K1415"/>
      <c r="L1415" t="s">
        <v>6575</v>
      </c>
      <c r="M1415" t="s">
        <v>3835</v>
      </c>
    </row>
    <row r="1416" spans="1:13" x14ac:dyDescent="0.25">
      <c r="A1416">
        <v>4829</v>
      </c>
      <c r="B1416" t="s">
        <v>3836</v>
      </c>
      <c r="C1416" t="s">
        <v>43</v>
      </c>
      <c r="D1416" t="s">
        <v>1722</v>
      </c>
      <c r="E1416" s="15" t="s">
        <v>8386</v>
      </c>
      <c r="F1416" t="s">
        <v>1846</v>
      </c>
      <c r="G1416" t="s">
        <v>1726</v>
      </c>
      <c r="H1416" t="s">
        <v>1725</v>
      </c>
      <c r="I1416" t="s">
        <v>3116</v>
      </c>
      <c r="J1416">
        <v>0</v>
      </c>
      <c r="K1416"/>
      <c r="L1416" t="s">
        <v>3837</v>
      </c>
      <c r="M1416" t="s">
        <v>3838</v>
      </c>
    </row>
    <row r="1417" spans="1:13" x14ac:dyDescent="0.25">
      <c r="A1417">
        <v>4832</v>
      </c>
      <c r="B1417" t="s">
        <v>878</v>
      </c>
      <c r="C1417" t="s">
        <v>27</v>
      </c>
      <c r="D1417" t="s">
        <v>1722</v>
      </c>
      <c r="E1417" s="15" t="s">
        <v>8387</v>
      </c>
      <c r="F1417" t="s">
        <v>1830</v>
      </c>
      <c r="G1417" t="s">
        <v>1831</v>
      </c>
      <c r="H1417" t="s">
        <v>1827</v>
      </c>
      <c r="I1417" t="s">
        <v>3131</v>
      </c>
      <c r="J1417">
        <v>0</v>
      </c>
      <c r="K1417"/>
      <c r="L1417" t="s">
        <v>3839</v>
      </c>
      <c r="M1417" t="s">
        <v>3118</v>
      </c>
    </row>
    <row r="1418" spans="1:13" x14ac:dyDescent="0.25">
      <c r="A1418">
        <v>4835</v>
      </c>
      <c r="B1418" t="s">
        <v>3840</v>
      </c>
      <c r="C1418" t="s">
        <v>21</v>
      </c>
      <c r="D1418" t="s">
        <v>1722</v>
      </c>
      <c r="E1418" s="15" t="s">
        <v>8388</v>
      </c>
      <c r="F1418" t="s">
        <v>2054</v>
      </c>
      <c r="G1418" t="s">
        <v>2056</v>
      </c>
      <c r="H1418" t="s">
        <v>2055</v>
      </c>
      <c r="I1418" t="s">
        <v>3116</v>
      </c>
      <c r="J1418">
        <v>0</v>
      </c>
      <c r="K1418"/>
      <c r="L1418" t="s">
        <v>5627</v>
      </c>
      <c r="M1418" t="s">
        <v>3118</v>
      </c>
    </row>
    <row r="1419" spans="1:13" x14ac:dyDescent="0.25">
      <c r="A1419">
        <v>4833</v>
      </c>
      <c r="B1419" t="s">
        <v>194</v>
      </c>
      <c r="C1419" t="s">
        <v>27</v>
      </c>
      <c r="D1419" t="s">
        <v>1722</v>
      </c>
      <c r="E1419" s="15" t="s">
        <v>8389</v>
      </c>
      <c r="F1419" t="s">
        <v>2049</v>
      </c>
      <c r="G1419" t="s">
        <v>2050</v>
      </c>
      <c r="H1419" t="s">
        <v>1782</v>
      </c>
      <c r="I1419" t="s">
        <v>3351</v>
      </c>
      <c r="J1419">
        <v>0</v>
      </c>
      <c r="K1419"/>
      <c r="L1419" t="s">
        <v>5524</v>
      </c>
      <c r="M1419" t="s">
        <v>3118</v>
      </c>
    </row>
    <row r="1420" spans="1:13" x14ac:dyDescent="0.25">
      <c r="A1420">
        <v>73549</v>
      </c>
      <c r="B1420" t="s">
        <v>8390</v>
      </c>
      <c r="C1420" t="s">
        <v>84</v>
      </c>
      <c r="D1420" t="s">
        <v>1722</v>
      </c>
      <c r="E1420" s="15" t="s">
        <v>8391</v>
      </c>
      <c r="F1420" t="s">
        <v>2072</v>
      </c>
      <c r="G1420" t="s">
        <v>1783</v>
      </c>
      <c r="H1420" t="s">
        <v>1782</v>
      </c>
      <c r="I1420" t="s">
        <v>3142</v>
      </c>
      <c r="J1420">
        <v>0</v>
      </c>
      <c r="K1420"/>
      <c r="L1420"/>
      <c r="M1420" t="s">
        <v>3118</v>
      </c>
    </row>
    <row r="1421" spans="1:13" x14ac:dyDescent="0.25">
      <c r="A1421">
        <v>838287</v>
      </c>
      <c r="B1421" t="s">
        <v>879</v>
      </c>
      <c r="C1421" t="s">
        <v>172</v>
      </c>
      <c r="D1421" t="s">
        <v>1722</v>
      </c>
      <c r="E1421" s="15" t="s">
        <v>8392</v>
      </c>
      <c r="F1421" t="s">
        <v>1771</v>
      </c>
      <c r="G1421" t="s">
        <v>1721</v>
      </c>
      <c r="H1421" t="s">
        <v>1720</v>
      </c>
      <c r="I1421" t="s">
        <v>3116</v>
      </c>
      <c r="J1421">
        <v>0</v>
      </c>
      <c r="K1421"/>
      <c r="L1421" t="s">
        <v>3842</v>
      </c>
      <c r="M1421" t="s">
        <v>3118</v>
      </c>
    </row>
    <row r="1422" spans="1:13" x14ac:dyDescent="0.25">
      <c r="A1422">
        <v>72837</v>
      </c>
      <c r="B1422" t="s">
        <v>8393</v>
      </c>
      <c r="C1422" t="s">
        <v>84</v>
      </c>
      <c r="D1422" t="s">
        <v>1722</v>
      </c>
      <c r="E1422" s="15" t="s">
        <v>8394</v>
      </c>
      <c r="F1422" t="s">
        <v>1728</v>
      </c>
      <c r="G1422" t="s">
        <v>1729</v>
      </c>
      <c r="H1422" t="s">
        <v>1720</v>
      </c>
      <c r="I1422" t="s">
        <v>3116</v>
      </c>
      <c r="J1422">
        <v>0</v>
      </c>
      <c r="K1422"/>
      <c r="L1422" t="s">
        <v>3182</v>
      </c>
      <c r="M1422" t="s">
        <v>3118</v>
      </c>
    </row>
    <row r="1423" spans="1:13" x14ac:dyDescent="0.25">
      <c r="A1423">
        <v>4853</v>
      </c>
      <c r="B1423" t="s">
        <v>3841</v>
      </c>
      <c r="C1423" t="s">
        <v>84</v>
      </c>
      <c r="D1423" t="s">
        <v>1722</v>
      </c>
      <c r="E1423" s="15" t="s">
        <v>8395</v>
      </c>
      <c r="F1423" t="s">
        <v>1771</v>
      </c>
      <c r="G1423" t="s">
        <v>1721</v>
      </c>
      <c r="H1423" t="s">
        <v>1720</v>
      </c>
      <c r="I1423" t="s">
        <v>3116</v>
      </c>
      <c r="J1423">
        <v>0</v>
      </c>
      <c r="K1423"/>
      <c r="L1423" t="s">
        <v>3624</v>
      </c>
      <c r="M1423" t="s">
        <v>3118</v>
      </c>
    </row>
    <row r="1424" spans="1:13" x14ac:dyDescent="0.25">
      <c r="A1424">
        <v>844750</v>
      </c>
      <c r="B1424" t="s">
        <v>8396</v>
      </c>
      <c r="C1424" t="s">
        <v>84</v>
      </c>
      <c r="D1424" t="s">
        <v>1722</v>
      </c>
      <c r="E1424" s="15" t="s">
        <v>8397</v>
      </c>
      <c r="F1424" t="s">
        <v>1728</v>
      </c>
      <c r="G1424" t="s">
        <v>1729</v>
      </c>
      <c r="H1424" t="s">
        <v>1720</v>
      </c>
      <c r="I1424" t="s">
        <v>3116</v>
      </c>
      <c r="J1424">
        <v>0</v>
      </c>
      <c r="K1424"/>
      <c r="L1424" t="s">
        <v>3182</v>
      </c>
      <c r="M1424" t="s">
        <v>3118</v>
      </c>
    </row>
    <row r="1425" spans="1:13" x14ac:dyDescent="0.25">
      <c r="A1425">
        <v>28746</v>
      </c>
      <c r="B1425" t="s">
        <v>880</v>
      </c>
      <c r="C1425" t="s">
        <v>172</v>
      </c>
      <c r="D1425" t="s">
        <v>1722</v>
      </c>
      <c r="E1425" s="15" t="s">
        <v>8398</v>
      </c>
      <c r="F1425" t="s">
        <v>1979</v>
      </c>
      <c r="G1425" t="s">
        <v>1721</v>
      </c>
      <c r="H1425" t="s">
        <v>1720</v>
      </c>
      <c r="I1425" t="s">
        <v>3116</v>
      </c>
      <c r="J1425">
        <v>0</v>
      </c>
      <c r="K1425"/>
      <c r="L1425" t="s">
        <v>3842</v>
      </c>
      <c r="M1425" t="s">
        <v>3118</v>
      </c>
    </row>
    <row r="1426" spans="1:13" x14ac:dyDescent="0.25">
      <c r="A1426">
        <v>839136</v>
      </c>
      <c r="B1426" t="s">
        <v>2955</v>
      </c>
      <c r="C1426" t="s">
        <v>84</v>
      </c>
      <c r="D1426" t="s">
        <v>1722</v>
      </c>
      <c r="E1426" s="15" t="s">
        <v>8399</v>
      </c>
      <c r="F1426" t="s">
        <v>1771</v>
      </c>
      <c r="G1426" t="s">
        <v>1721</v>
      </c>
      <c r="H1426" t="s">
        <v>1720</v>
      </c>
      <c r="I1426" t="s">
        <v>3116</v>
      </c>
      <c r="J1426">
        <v>0</v>
      </c>
      <c r="K1426"/>
      <c r="L1426" t="s">
        <v>3122</v>
      </c>
      <c r="M1426" t="s">
        <v>3118</v>
      </c>
    </row>
    <row r="1427" spans="1:13" x14ac:dyDescent="0.25">
      <c r="A1427">
        <v>851777</v>
      </c>
      <c r="B1427" t="s">
        <v>8400</v>
      </c>
      <c r="C1427" t="s">
        <v>172</v>
      </c>
      <c r="D1427" t="s">
        <v>1722</v>
      </c>
      <c r="E1427" s="15" t="s">
        <v>8401</v>
      </c>
      <c r="F1427" t="s">
        <v>5719</v>
      </c>
      <c r="G1427" t="s">
        <v>1834</v>
      </c>
      <c r="H1427" t="s">
        <v>1833</v>
      </c>
      <c r="I1427" t="s">
        <v>3116</v>
      </c>
      <c r="J1427">
        <v>0</v>
      </c>
      <c r="K1427"/>
      <c r="L1427" t="s">
        <v>8402</v>
      </c>
      <c r="M1427" t="s">
        <v>8403</v>
      </c>
    </row>
    <row r="1428" spans="1:13" x14ac:dyDescent="0.25">
      <c r="A1428">
        <v>851456</v>
      </c>
      <c r="B1428" t="s">
        <v>881</v>
      </c>
      <c r="C1428" t="s">
        <v>84</v>
      </c>
      <c r="D1428" t="s">
        <v>1722</v>
      </c>
      <c r="E1428" s="15" t="s">
        <v>8404</v>
      </c>
      <c r="F1428" t="s">
        <v>1771</v>
      </c>
      <c r="G1428" t="s">
        <v>1721</v>
      </c>
      <c r="H1428" t="s">
        <v>1720</v>
      </c>
      <c r="I1428" t="s">
        <v>3116</v>
      </c>
      <c r="J1428">
        <v>0</v>
      </c>
      <c r="K1428"/>
      <c r="L1428" t="s">
        <v>3182</v>
      </c>
      <c r="M1428" t="s">
        <v>3118</v>
      </c>
    </row>
    <row r="1429" spans="1:13" x14ac:dyDescent="0.25">
      <c r="A1429">
        <v>56123</v>
      </c>
      <c r="B1429" t="s">
        <v>8405</v>
      </c>
      <c r="C1429" t="s">
        <v>84</v>
      </c>
      <c r="D1429" t="s">
        <v>1722</v>
      </c>
      <c r="E1429" s="15" t="s">
        <v>8406</v>
      </c>
      <c r="F1429" t="s">
        <v>1719</v>
      </c>
      <c r="G1429" t="s">
        <v>1721</v>
      </c>
      <c r="H1429" t="s">
        <v>1720</v>
      </c>
      <c r="I1429" t="s">
        <v>3116</v>
      </c>
      <c r="J1429">
        <v>0</v>
      </c>
      <c r="K1429"/>
      <c r="L1429" t="s">
        <v>4202</v>
      </c>
      <c r="M1429" t="s">
        <v>3118</v>
      </c>
    </row>
    <row r="1430" spans="1:13" x14ac:dyDescent="0.25">
      <c r="A1430">
        <v>73328</v>
      </c>
      <c r="B1430" t="s">
        <v>8407</v>
      </c>
      <c r="C1430" t="s">
        <v>27</v>
      </c>
      <c r="D1430" t="s">
        <v>1722</v>
      </c>
      <c r="E1430" s="15" t="s">
        <v>8408</v>
      </c>
      <c r="F1430" t="s">
        <v>1836</v>
      </c>
      <c r="G1430" t="s">
        <v>1837</v>
      </c>
      <c r="H1430" t="s">
        <v>1725</v>
      </c>
      <c r="I1430" t="s">
        <v>3116</v>
      </c>
      <c r="J1430">
        <v>0</v>
      </c>
      <c r="K1430"/>
      <c r="L1430" t="s">
        <v>8409</v>
      </c>
      <c r="M1430" t="s">
        <v>8410</v>
      </c>
    </row>
    <row r="1431" spans="1:13" x14ac:dyDescent="0.25">
      <c r="A1431">
        <v>856890</v>
      </c>
      <c r="B1431" t="s">
        <v>8411</v>
      </c>
      <c r="C1431" t="s">
        <v>27</v>
      </c>
      <c r="D1431" t="s">
        <v>1722</v>
      </c>
      <c r="E1431" s="15" t="s">
        <v>8412</v>
      </c>
      <c r="F1431" t="s">
        <v>1732</v>
      </c>
      <c r="G1431" t="s">
        <v>1731</v>
      </c>
      <c r="H1431" t="s">
        <v>1720</v>
      </c>
      <c r="I1431" t="s">
        <v>3116</v>
      </c>
      <c r="J1431">
        <v>0</v>
      </c>
      <c r="K1431"/>
      <c r="L1431"/>
      <c r="M1431" t="s">
        <v>3118</v>
      </c>
    </row>
    <row r="1432" spans="1:13" x14ac:dyDescent="0.25">
      <c r="A1432">
        <v>4861</v>
      </c>
      <c r="B1432" t="s">
        <v>195</v>
      </c>
      <c r="C1432" t="s">
        <v>172</v>
      </c>
      <c r="D1432" t="s">
        <v>1722</v>
      </c>
      <c r="E1432" s="15" t="s">
        <v>8413</v>
      </c>
      <c r="F1432" t="s">
        <v>1938</v>
      </c>
      <c r="G1432" t="s">
        <v>1746</v>
      </c>
      <c r="H1432" t="s">
        <v>1720</v>
      </c>
      <c r="I1432" t="s">
        <v>5686</v>
      </c>
      <c r="J1432">
        <v>0</v>
      </c>
      <c r="K1432"/>
      <c r="L1432" t="s">
        <v>3842</v>
      </c>
      <c r="M1432" t="s">
        <v>3118</v>
      </c>
    </row>
    <row r="1433" spans="1:13" x14ac:dyDescent="0.25">
      <c r="A1433">
        <v>848279</v>
      </c>
      <c r="B1433" t="s">
        <v>8414</v>
      </c>
      <c r="C1433" t="s">
        <v>27</v>
      </c>
      <c r="D1433" t="s">
        <v>1722</v>
      </c>
      <c r="E1433" s="15" t="s">
        <v>8415</v>
      </c>
      <c r="F1433" t="s">
        <v>1887</v>
      </c>
      <c r="G1433" t="s">
        <v>1849</v>
      </c>
      <c r="H1433" t="s">
        <v>1819</v>
      </c>
      <c r="I1433" t="s">
        <v>3126</v>
      </c>
      <c r="J1433">
        <v>0</v>
      </c>
      <c r="K1433"/>
      <c r="L1433" t="s">
        <v>5844</v>
      </c>
      <c r="M1433" t="s">
        <v>3118</v>
      </c>
    </row>
    <row r="1434" spans="1:13" x14ac:dyDescent="0.25">
      <c r="A1434">
        <v>51275</v>
      </c>
      <c r="B1434" t="s">
        <v>8416</v>
      </c>
      <c r="C1434" t="s">
        <v>8417</v>
      </c>
      <c r="D1434" t="s">
        <v>1722</v>
      </c>
      <c r="E1434" s="15" t="s">
        <v>8418</v>
      </c>
      <c r="F1434" t="s">
        <v>1775</v>
      </c>
      <c r="G1434" t="s">
        <v>1743</v>
      </c>
      <c r="H1434" t="s">
        <v>1720</v>
      </c>
      <c r="I1434" t="s">
        <v>3351</v>
      </c>
      <c r="J1434">
        <v>0</v>
      </c>
      <c r="K1434"/>
      <c r="L1434" t="s">
        <v>8419</v>
      </c>
      <c r="M1434" t="s">
        <v>8420</v>
      </c>
    </row>
    <row r="1435" spans="1:13" x14ac:dyDescent="0.25">
      <c r="A1435">
        <v>840069</v>
      </c>
      <c r="B1435" t="s">
        <v>882</v>
      </c>
      <c r="C1435" t="s">
        <v>763</v>
      </c>
      <c r="D1435" t="s">
        <v>1722</v>
      </c>
      <c r="E1435" s="15" t="s">
        <v>8421</v>
      </c>
      <c r="F1435" t="s">
        <v>1742</v>
      </c>
      <c r="G1435" t="s">
        <v>1743</v>
      </c>
      <c r="H1435" t="s">
        <v>1720</v>
      </c>
      <c r="I1435" t="s">
        <v>3351</v>
      </c>
      <c r="J1435">
        <v>0</v>
      </c>
      <c r="K1435"/>
      <c r="L1435" t="s">
        <v>8422</v>
      </c>
      <c r="M1435" t="s">
        <v>8423</v>
      </c>
    </row>
    <row r="1436" spans="1:13" x14ac:dyDescent="0.25">
      <c r="A1436">
        <v>844611</v>
      </c>
      <c r="B1436" t="s">
        <v>8424</v>
      </c>
      <c r="C1436" t="s">
        <v>1750</v>
      </c>
      <c r="D1436" t="s">
        <v>1722</v>
      </c>
      <c r="E1436" s="15" t="s">
        <v>8425</v>
      </c>
      <c r="F1436" t="s">
        <v>1728</v>
      </c>
      <c r="G1436" t="s">
        <v>1729</v>
      </c>
      <c r="H1436" t="s">
        <v>1720</v>
      </c>
      <c r="I1436" t="s">
        <v>3116</v>
      </c>
      <c r="J1436">
        <v>0</v>
      </c>
      <c r="K1436"/>
      <c r="L1436"/>
      <c r="M1436" t="s">
        <v>3118</v>
      </c>
    </row>
    <row r="1437" spans="1:13" x14ac:dyDescent="0.25">
      <c r="A1437">
        <v>4822</v>
      </c>
      <c r="B1437" t="s">
        <v>883</v>
      </c>
      <c r="C1437" t="s">
        <v>27</v>
      </c>
      <c r="D1437" t="s">
        <v>1722</v>
      </c>
      <c r="E1437" s="15" t="s">
        <v>8426</v>
      </c>
      <c r="F1437" t="s">
        <v>1749</v>
      </c>
      <c r="G1437" t="s">
        <v>1746</v>
      </c>
      <c r="H1437" t="s">
        <v>1720</v>
      </c>
      <c r="I1437" t="s">
        <v>5686</v>
      </c>
      <c r="J1437">
        <v>0</v>
      </c>
      <c r="K1437"/>
      <c r="L1437" t="s">
        <v>3117</v>
      </c>
      <c r="M1437" t="s">
        <v>3118</v>
      </c>
    </row>
    <row r="1438" spans="1:13" x14ac:dyDescent="0.25">
      <c r="A1438">
        <v>4899</v>
      </c>
      <c r="B1438" t="s">
        <v>2247</v>
      </c>
      <c r="C1438" t="s">
        <v>48</v>
      </c>
      <c r="D1438" t="s">
        <v>1722</v>
      </c>
      <c r="E1438" s="15" t="s">
        <v>8427</v>
      </c>
      <c r="F1438" t="s">
        <v>1891</v>
      </c>
      <c r="G1438" t="s">
        <v>1867</v>
      </c>
      <c r="H1438" t="s">
        <v>1725</v>
      </c>
      <c r="I1438" t="s">
        <v>3116</v>
      </c>
      <c r="J1438">
        <v>0</v>
      </c>
      <c r="K1438"/>
      <c r="L1438" t="s">
        <v>3843</v>
      </c>
      <c r="M1438" t="s">
        <v>3118</v>
      </c>
    </row>
    <row r="1439" spans="1:13" x14ac:dyDescent="0.25">
      <c r="A1439">
        <v>32945</v>
      </c>
      <c r="B1439" t="s">
        <v>8428</v>
      </c>
      <c r="C1439" t="s">
        <v>27</v>
      </c>
      <c r="D1439" t="s">
        <v>1722</v>
      </c>
      <c r="E1439" s="15" t="s">
        <v>8429</v>
      </c>
      <c r="F1439" t="s">
        <v>1836</v>
      </c>
      <c r="G1439" t="s">
        <v>1837</v>
      </c>
      <c r="H1439" t="s">
        <v>1725</v>
      </c>
      <c r="I1439" t="s">
        <v>3116</v>
      </c>
      <c r="J1439">
        <v>0</v>
      </c>
      <c r="K1439"/>
      <c r="L1439"/>
      <c r="M1439" t="s">
        <v>3118</v>
      </c>
    </row>
    <row r="1440" spans="1:13" x14ac:dyDescent="0.25">
      <c r="A1440">
        <v>4911</v>
      </c>
      <c r="B1440" t="s">
        <v>884</v>
      </c>
      <c r="C1440" t="s">
        <v>252</v>
      </c>
      <c r="D1440" t="s">
        <v>1722</v>
      </c>
      <c r="E1440" s="15" t="s">
        <v>8430</v>
      </c>
      <c r="F1440" t="s">
        <v>1759</v>
      </c>
      <c r="G1440" t="s">
        <v>1760</v>
      </c>
      <c r="H1440" t="s">
        <v>1753</v>
      </c>
      <c r="I1440" t="s">
        <v>3116</v>
      </c>
      <c r="J1440">
        <v>0</v>
      </c>
      <c r="K1440"/>
      <c r="L1440" t="s">
        <v>8431</v>
      </c>
      <c r="M1440" t="s">
        <v>8432</v>
      </c>
    </row>
    <row r="1441" spans="1:13" x14ac:dyDescent="0.25">
      <c r="A1441">
        <v>4902</v>
      </c>
      <c r="B1441" t="s">
        <v>2354</v>
      </c>
      <c r="C1441" t="s">
        <v>31</v>
      </c>
      <c r="D1441" t="s">
        <v>1722</v>
      </c>
      <c r="E1441" s="15" t="s">
        <v>8433</v>
      </c>
      <c r="F1441" t="s">
        <v>1752</v>
      </c>
      <c r="G1441" t="s">
        <v>1754</v>
      </c>
      <c r="H1441" t="s">
        <v>1753</v>
      </c>
      <c r="I1441" t="s">
        <v>3116</v>
      </c>
      <c r="J1441">
        <v>0</v>
      </c>
      <c r="K1441"/>
      <c r="L1441" t="s">
        <v>8434</v>
      </c>
      <c r="M1441" t="s">
        <v>8435</v>
      </c>
    </row>
    <row r="1442" spans="1:13" x14ac:dyDescent="0.25">
      <c r="A1442">
        <v>61688</v>
      </c>
      <c r="B1442" t="s">
        <v>2763</v>
      </c>
      <c r="C1442" t="s">
        <v>84</v>
      </c>
      <c r="D1442" t="s">
        <v>1722</v>
      </c>
      <c r="E1442" s="15" t="s">
        <v>8436</v>
      </c>
      <c r="F1442" t="s">
        <v>1761</v>
      </c>
      <c r="G1442" t="s">
        <v>1762</v>
      </c>
      <c r="H1442" t="s">
        <v>1782</v>
      </c>
      <c r="I1442" t="s">
        <v>1762</v>
      </c>
      <c r="J1442">
        <v>0</v>
      </c>
      <c r="K1442"/>
      <c r="L1442" t="s">
        <v>3464</v>
      </c>
      <c r="M1442" t="s">
        <v>3118</v>
      </c>
    </row>
    <row r="1443" spans="1:13" x14ac:dyDescent="0.25">
      <c r="A1443">
        <v>4906</v>
      </c>
      <c r="B1443" t="s">
        <v>885</v>
      </c>
      <c r="C1443" t="s">
        <v>21</v>
      </c>
      <c r="D1443" t="s">
        <v>1722</v>
      </c>
      <c r="E1443" s="15" t="s">
        <v>8437</v>
      </c>
      <c r="F1443" t="s">
        <v>2168</v>
      </c>
      <c r="G1443" t="s">
        <v>1828</v>
      </c>
      <c r="H1443" t="s">
        <v>1827</v>
      </c>
      <c r="I1443" t="s">
        <v>3131</v>
      </c>
      <c r="J1443">
        <v>0</v>
      </c>
      <c r="K1443"/>
      <c r="L1443" t="s">
        <v>8438</v>
      </c>
      <c r="M1443" t="s">
        <v>3118</v>
      </c>
    </row>
    <row r="1444" spans="1:13" x14ac:dyDescent="0.25">
      <c r="A1444">
        <v>70026</v>
      </c>
      <c r="B1444" t="s">
        <v>886</v>
      </c>
      <c r="C1444" t="s">
        <v>39</v>
      </c>
      <c r="D1444" t="s">
        <v>1722</v>
      </c>
      <c r="E1444" s="15" t="s">
        <v>8439</v>
      </c>
      <c r="F1444" t="s">
        <v>1761</v>
      </c>
      <c r="G1444" t="s">
        <v>1762</v>
      </c>
      <c r="H1444" t="s">
        <v>1782</v>
      </c>
      <c r="I1444" t="s">
        <v>1762</v>
      </c>
      <c r="J1444">
        <v>0</v>
      </c>
      <c r="K1444"/>
      <c r="L1444" t="s">
        <v>3412</v>
      </c>
      <c r="M1444" t="s">
        <v>3118</v>
      </c>
    </row>
    <row r="1445" spans="1:13" x14ac:dyDescent="0.25">
      <c r="A1445">
        <v>837138</v>
      </c>
      <c r="B1445" t="s">
        <v>8440</v>
      </c>
      <c r="C1445" t="s">
        <v>763</v>
      </c>
      <c r="D1445" t="s">
        <v>1722</v>
      </c>
      <c r="E1445" s="15" t="s">
        <v>8441</v>
      </c>
      <c r="F1445" t="s">
        <v>1742</v>
      </c>
      <c r="G1445" t="s">
        <v>1743</v>
      </c>
      <c r="H1445" t="s">
        <v>1720</v>
      </c>
      <c r="I1445" t="s">
        <v>3351</v>
      </c>
      <c r="J1445">
        <v>0</v>
      </c>
      <c r="K1445"/>
      <c r="L1445" t="s">
        <v>6337</v>
      </c>
      <c r="M1445" t="s">
        <v>3118</v>
      </c>
    </row>
    <row r="1446" spans="1:13" x14ac:dyDescent="0.25">
      <c r="A1446">
        <v>56206</v>
      </c>
      <c r="B1446" t="s">
        <v>2710</v>
      </c>
      <c r="C1446" t="s">
        <v>763</v>
      </c>
      <c r="D1446" t="s">
        <v>1722</v>
      </c>
      <c r="E1446" s="15" t="s">
        <v>8442</v>
      </c>
      <c r="F1446" t="s">
        <v>1728</v>
      </c>
      <c r="G1446" t="s">
        <v>1729</v>
      </c>
      <c r="H1446" t="s">
        <v>1720</v>
      </c>
      <c r="I1446" t="s">
        <v>3116</v>
      </c>
      <c r="J1446">
        <v>0</v>
      </c>
      <c r="K1446"/>
      <c r="L1446" t="s">
        <v>8443</v>
      </c>
      <c r="M1446" t="s">
        <v>8444</v>
      </c>
    </row>
    <row r="1447" spans="1:13" x14ac:dyDescent="0.25">
      <c r="A1447">
        <v>22121</v>
      </c>
      <c r="B1447" t="s">
        <v>3847</v>
      </c>
      <c r="C1447" t="s">
        <v>21</v>
      </c>
      <c r="D1447" t="s">
        <v>1722</v>
      </c>
      <c r="E1447" s="15" t="s">
        <v>8445</v>
      </c>
      <c r="F1447" t="s">
        <v>1742</v>
      </c>
      <c r="G1447" t="s">
        <v>1743</v>
      </c>
      <c r="H1447" t="s">
        <v>1720</v>
      </c>
      <c r="I1447" t="s">
        <v>3351</v>
      </c>
      <c r="J1447">
        <v>0</v>
      </c>
      <c r="K1447"/>
      <c r="L1447" t="s">
        <v>3117</v>
      </c>
      <c r="M1447" t="s">
        <v>3118</v>
      </c>
    </row>
    <row r="1448" spans="1:13" x14ac:dyDescent="0.25">
      <c r="A1448">
        <v>5025</v>
      </c>
      <c r="B1448" t="s">
        <v>887</v>
      </c>
      <c r="C1448" t="s">
        <v>165</v>
      </c>
      <c r="D1448" t="s">
        <v>1722</v>
      </c>
      <c r="E1448" s="15" t="s">
        <v>8446</v>
      </c>
      <c r="F1448" t="s">
        <v>1915</v>
      </c>
      <c r="G1448" t="s">
        <v>1878</v>
      </c>
      <c r="H1448" t="s">
        <v>1756</v>
      </c>
      <c r="I1448" t="s">
        <v>3129</v>
      </c>
      <c r="J1448">
        <v>0</v>
      </c>
      <c r="K1448"/>
      <c r="L1448" t="s">
        <v>5757</v>
      </c>
      <c r="M1448" t="s">
        <v>3118</v>
      </c>
    </row>
    <row r="1449" spans="1:13" x14ac:dyDescent="0.25">
      <c r="A1449">
        <v>850726</v>
      </c>
      <c r="B1449" t="s">
        <v>8447</v>
      </c>
      <c r="C1449" t="s">
        <v>908</v>
      </c>
      <c r="D1449" t="s">
        <v>1722</v>
      </c>
      <c r="E1449" s="15" t="s">
        <v>8448</v>
      </c>
      <c r="F1449" t="s">
        <v>1846</v>
      </c>
      <c r="G1449" t="s">
        <v>1726</v>
      </c>
      <c r="H1449" t="s">
        <v>1725</v>
      </c>
      <c r="I1449" t="s">
        <v>3116</v>
      </c>
      <c r="J1449">
        <v>0</v>
      </c>
      <c r="K1449"/>
      <c r="L1449" t="s">
        <v>3464</v>
      </c>
      <c r="M1449" t="s">
        <v>3118</v>
      </c>
    </row>
    <row r="1450" spans="1:13" x14ac:dyDescent="0.25">
      <c r="A1450">
        <v>5021</v>
      </c>
      <c r="B1450" t="s">
        <v>197</v>
      </c>
      <c r="C1450" t="s">
        <v>27</v>
      </c>
      <c r="D1450" t="s">
        <v>1722</v>
      </c>
      <c r="E1450" s="15" t="s">
        <v>8449</v>
      </c>
      <c r="F1450" t="s">
        <v>1863</v>
      </c>
      <c r="G1450" t="s">
        <v>1865</v>
      </c>
      <c r="H1450" t="s">
        <v>1864</v>
      </c>
      <c r="I1450" t="s">
        <v>3131</v>
      </c>
      <c r="J1450">
        <v>0</v>
      </c>
      <c r="K1450"/>
      <c r="L1450" t="s">
        <v>8450</v>
      </c>
      <c r="M1450" t="s">
        <v>8451</v>
      </c>
    </row>
    <row r="1451" spans="1:13" x14ac:dyDescent="0.25">
      <c r="A1451">
        <v>841157</v>
      </c>
      <c r="B1451" t="s">
        <v>888</v>
      </c>
      <c r="C1451" t="s">
        <v>111</v>
      </c>
      <c r="D1451" t="s">
        <v>1722</v>
      </c>
      <c r="E1451" s="15" t="s">
        <v>8452</v>
      </c>
      <c r="F1451" t="s">
        <v>2282</v>
      </c>
      <c r="G1451" t="s">
        <v>1803</v>
      </c>
      <c r="H1451" t="s">
        <v>1725</v>
      </c>
      <c r="I1451" t="s">
        <v>3116</v>
      </c>
      <c r="J1451">
        <v>0</v>
      </c>
      <c r="K1451"/>
      <c r="L1451" t="s">
        <v>3120</v>
      </c>
      <c r="M1451" t="s">
        <v>3118</v>
      </c>
    </row>
    <row r="1452" spans="1:13" x14ac:dyDescent="0.25">
      <c r="A1452">
        <v>850728</v>
      </c>
      <c r="B1452" t="s">
        <v>8453</v>
      </c>
      <c r="C1452" t="s">
        <v>27</v>
      </c>
      <c r="D1452" t="s">
        <v>1722</v>
      </c>
      <c r="E1452" s="15" t="s">
        <v>8454</v>
      </c>
      <c r="F1452" t="s">
        <v>1732</v>
      </c>
      <c r="G1452" t="s">
        <v>1731</v>
      </c>
      <c r="H1452" t="s">
        <v>1720</v>
      </c>
      <c r="I1452" t="s">
        <v>3116</v>
      </c>
      <c r="J1452">
        <v>0</v>
      </c>
      <c r="K1452"/>
      <c r="L1452"/>
      <c r="M1452" t="s">
        <v>3118</v>
      </c>
    </row>
    <row r="1453" spans="1:13" x14ac:dyDescent="0.25">
      <c r="A1453">
        <v>829458</v>
      </c>
      <c r="B1453" t="s">
        <v>2865</v>
      </c>
      <c r="C1453" t="s">
        <v>92</v>
      </c>
      <c r="D1453" t="s">
        <v>1722</v>
      </c>
      <c r="E1453" s="15" t="s">
        <v>8455</v>
      </c>
      <c r="F1453" t="s">
        <v>1732</v>
      </c>
      <c r="G1453" t="s">
        <v>1731</v>
      </c>
      <c r="H1453" t="s">
        <v>1720</v>
      </c>
      <c r="I1453" t="s">
        <v>3116</v>
      </c>
      <c r="J1453">
        <v>0</v>
      </c>
      <c r="K1453"/>
      <c r="L1453" t="s">
        <v>8456</v>
      </c>
      <c r="M1453" t="s">
        <v>8457</v>
      </c>
    </row>
    <row r="1454" spans="1:13" x14ac:dyDescent="0.25">
      <c r="A1454">
        <v>5052</v>
      </c>
      <c r="B1454" t="s">
        <v>198</v>
      </c>
      <c r="C1454" t="s">
        <v>27</v>
      </c>
      <c r="D1454" t="s">
        <v>1722</v>
      </c>
      <c r="E1454" s="15" t="s">
        <v>8458</v>
      </c>
      <c r="F1454" t="s">
        <v>1830</v>
      </c>
      <c r="G1454" t="s">
        <v>1831</v>
      </c>
      <c r="H1454" t="s">
        <v>1827</v>
      </c>
      <c r="I1454" t="s">
        <v>3131</v>
      </c>
      <c r="J1454">
        <v>0</v>
      </c>
      <c r="K1454"/>
      <c r="L1454" t="s">
        <v>3417</v>
      </c>
      <c r="M1454" t="s">
        <v>3118</v>
      </c>
    </row>
    <row r="1455" spans="1:13" x14ac:dyDescent="0.25">
      <c r="A1455">
        <v>73335</v>
      </c>
      <c r="B1455" t="s">
        <v>2807</v>
      </c>
      <c r="C1455" t="s">
        <v>43</v>
      </c>
      <c r="D1455" t="s">
        <v>1722</v>
      </c>
      <c r="E1455" s="15" t="s">
        <v>8459</v>
      </c>
      <c r="F1455" t="s">
        <v>1766</v>
      </c>
      <c r="G1455" t="s">
        <v>1767</v>
      </c>
      <c r="H1455" t="s">
        <v>1756</v>
      </c>
      <c r="I1455" t="s">
        <v>3129</v>
      </c>
      <c r="J1455">
        <v>0</v>
      </c>
      <c r="K1455"/>
      <c r="L1455" t="s">
        <v>8460</v>
      </c>
      <c r="M1455" t="s">
        <v>8461</v>
      </c>
    </row>
    <row r="1456" spans="1:13" x14ac:dyDescent="0.25">
      <c r="A1456">
        <v>73894</v>
      </c>
      <c r="B1456" t="s">
        <v>2814</v>
      </c>
      <c r="C1456" t="s">
        <v>27</v>
      </c>
      <c r="D1456" t="s">
        <v>1722</v>
      </c>
      <c r="E1456" s="15" t="s">
        <v>8462</v>
      </c>
      <c r="F1456" t="s">
        <v>1761</v>
      </c>
      <c r="G1456" t="s">
        <v>1762</v>
      </c>
      <c r="H1456" t="s">
        <v>1782</v>
      </c>
      <c r="I1456" t="s">
        <v>1762</v>
      </c>
      <c r="J1456">
        <v>0</v>
      </c>
      <c r="K1456"/>
      <c r="L1456" t="s">
        <v>3117</v>
      </c>
      <c r="M1456" t="s">
        <v>3118</v>
      </c>
    </row>
    <row r="1457" spans="1:13" x14ac:dyDescent="0.25">
      <c r="A1457">
        <v>851335</v>
      </c>
      <c r="B1457" t="s">
        <v>889</v>
      </c>
      <c r="C1457" t="s">
        <v>27</v>
      </c>
      <c r="D1457" t="s">
        <v>1722</v>
      </c>
      <c r="E1457" s="15" t="s">
        <v>8463</v>
      </c>
      <c r="F1457" t="s">
        <v>1788</v>
      </c>
      <c r="G1457" t="s">
        <v>1762</v>
      </c>
      <c r="H1457" t="s">
        <v>1782</v>
      </c>
      <c r="I1457" t="s">
        <v>3116</v>
      </c>
      <c r="J1457">
        <v>0</v>
      </c>
      <c r="K1457"/>
      <c r="L1457" t="s">
        <v>5602</v>
      </c>
      <c r="M1457" t="s">
        <v>3118</v>
      </c>
    </row>
    <row r="1458" spans="1:13" x14ac:dyDescent="0.25">
      <c r="A1458">
        <v>857195</v>
      </c>
      <c r="B1458" t="s">
        <v>3082</v>
      </c>
      <c r="C1458" t="s">
        <v>41</v>
      </c>
      <c r="D1458" t="s">
        <v>1722</v>
      </c>
      <c r="E1458" s="15" t="s">
        <v>8464</v>
      </c>
      <c r="F1458" t="s">
        <v>1910</v>
      </c>
      <c r="G1458" t="s">
        <v>1765</v>
      </c>
      <c r="H1458" t="s">
        <v>1764</v>
      </c>
      <c r="I1458" t="s">
        <v>3116</v>
      </c>
      <c r="J1458">
        <v>0</v>
      </c>
      <c r="K1458"/>
      <c r="L1458" t="s">
        <v>8465</v>
      </c>
      <c r="M1458" t="s">
        <v>8466</v>
      </c>
    </row>
    <row r="1459" spans="1:13" x14ac:dyDescent="0.25">
      <c r="A1459">
        <v>837755</v>
      </c>
      <c r="B1459" t="s">
        <v>8467</v>
      </c>
      <c r="C1459" t="s">
        <v>84</v>
      </c>
      <c r="D1459" t="s">
        <v>1722</v>
      </c>
      <c r="E1459" s="15" t="s">
        <v>8468</v>
      </c>
      <c r="F1459" t="s">
        <v>1732</v>
      </c>
      <c r="G1459" t="s">
        <v>1731</v>
      </c>
      <c r="H1459" t="s">
        <v>1720</v>
      </c>
      <c r="I1459" t="s">
        <v>3116</v>
      </c>
      <c r="J1459">
        <v>0</v>
      </c>
      <c r="K1459"/>
      <c r="L1459" t="s">
        <v>3182</v>
      </c>
      <c r="M1459" t="s">
        <v>3118</v>
      </c>
    </row>
    <row r="1460" spans="1:13" x14ac:dyDescent="0.25">
      <c r="A1460">
        <v>837143</v>
      </c>
      <c r="B1460" t="s">
        <v>2904</v>
      </c>
      <c r="C1460" t="s">
        <v>213</v>
      </c>
      <c r="D1460" t="s">
        <v>1722</v>
      </c>
      <c r="E1460" s="15" t="s">
        <v>8469</v>
      </c>
      <c r="F1460" t="s">
        <v>1775</v>
      </c>
      <c r="G1460" t="s">
        <v>1743</v>
      </c>
      <c r="H1460" t="s">
        <v>1720</v>
      </c>
      <c r="I1460" t="s">
        <v>3351</v>
      </c>
      <c r="J1460">
        <v>0</v>
      </c>
      <c r="K1460"/>
      <c r="L1460" t="s">
        <v>7298</v>
      </c>
      <c r="M1460" t="s">
        <v>3118</v>
      </c>
    </row>
    <row r="1461" spans="1:13" x14ac:dyDescent="0.25">
      <c r="A1461">
        <v>859034</v>
      </c>
      <c r="B1461" t="s">
        <v>3086</v>
      </c>
      <c r="C1461" t="s">
        <v>78</v>
      </c>
      <c r="D1461" t="s">
        <v>1722</v>
      </c>
      <c r="E1461" s="15" t="s">
        <v>8470</v>
      </c>
      <c r="F1461" t="s">
        <v>1732</v>
      </c>
      <c r="G1461" t="s">
        <v>1731</v>
      </c>
      <c r="H1461" t="s">
        <v>1720</v>
      </c>
      <c r="I1461" t="s">
        <v>3116</v>
      </c>
      <c r="J1461">
        <v>0</v>
      </c>
      <c r="K1461"/>
      <c r="L1461" t="s">
        <v>3182</v>
      </c>
      <c r="M1461" t="s">
        <v>3118</v>
      </c>
    </row>
    <row r="1462" spans="1:13" x14ac:dyDescent="0.25">
      <c r="A1462">
        <v>22813</v>
      </c>
      <c r="B1462" t="s">
        <v>3852</v>
      </c>
      <c r="C1462" t="s">
        <v>31</v>
      </c>
      <c r="D1462" t="s">
        <v>1722</v>
      </c>
      <c r="E1462" s="15" t="s">
        <v>8471</v>
      </c>
      <c r="F1462" t="s">
        <v>1749</v>
      </c>
      <c r="G1462" t="s">
        <v>1746</v>
      </c>
      <c r="H1462" t="s">
        <v>1720</v>
      </c>
      <c r="I1462" t="s">
        <v>5686</v>
      </c>
      <c r="J1462">
        <v>0</v>
      </c>
      <c r="K1462"/>
      <c r="L1462" t="s">
        <v>5524</v>
      </c>
      <c r="M1462" t="s">
        <v>3118</v>
      </c>
    </row>
    <row r="1463" spans="1:13" x14ac:dyDescent="0.25">
      <c r="A1463">
        <v>839175</v>
      </c>
      <c r="B1463" t="s">
        <v>8472</v>
      </c>
      <c r="C1463" t="s">
        <v>697</v>
      </c>
      <c r="D1463" t="s">
        <v>1722</v>
      </c>
      <c r="E1463" s="15" t="s">
        <v>8473</v>
      </c>
      <c r="F1463" t="s">
        <v>1851</v>
      </c>
      <c r="G1463" t="s">
        <v>1852</v>
      </c>
      <c r="H1463" t="s">
        <v>1720</v>
      </c>
      <c r="I1463" t="s">
        <v>3116</v>
      </c>
      <c r="J1463">
        <v>0</v>
      </c>
      <c r="K1463"/>
      <c r="L1463" t="s">
        <v>8474</v>
      </c>
      <c r="M1463" t="s">
        <v>8475</v>
      </c>
    </row>
    <row r="1464" spans="1:13" x14ac:dyDescent="0.25">
      <c r="A1464">
        <v>5076</v>
      </c>
      <c r="B1464" t="s">
        <v>2355</v>
      </c>
      <c r="C1464" t="s">
        <v>59</v>
      </c>
      <c r="D1464" t="s">
        <v>1722</v>
      </c>
      <c r="E1464" s="15" t="s">
        <v>8476</v>
      </c>
      <c r="F1464" t="s">
        <v>1788</v>
      </c>
      <c r="G1464" t="s">
        <v>1762</v>
      </c>
      <c r="H1464" t="s">
        <v>1782</v>
      </c>
      <c r="I1464" t="s">
        <v>3116</v>
      </c>
      <c r="J1464">
        <v>0</v>
      </c>
      <c r="K1464"/>
      <c r="L1464" t="s">
        <v>8477</v>
      </c>
      <c r="M1464" t="s">
        <v>8478</v>
      </c>
    </row>
    <row r="1465" spans="1:13" x14ac:dyDescent="0.25">
      <c r="A1465">
        <v>59387</v>
      </c>
      <c r="B1465" t="s">
        <v>2746</v>
      </c>
      <c r="C1465" t="s">
        <v>52</v>
      </c>
      <c r="D1465" t="s">
        <v>1722</v>
      </c>
      <c r="E1465" s="15" t="s">
        <v>8479</v>
      </c>
      <c r="F1465" t="s">
        <v>1821</v>
      </c>
      <c r="G1465" t="s">
        <v>1823</v>
      </c>
      <c r="H1465" t="s">
        <v>1822</v>
      </c>
      <c r="I1465" t="s">
        <v>3116</v>
      </c>
      <c r="J1465">
        <v>0</v>
      </c>
      <c r="K1465"/>
      <c r="L1465" t="s">
        <v>5627</v>
      </c>
      <c r="M1465" t="s">
        <v>3118</v>
      </c>
    </row>
    <row r="1466" spans="1:13" x14ac:dyDescent="0.25">
      <c r="A1466">
        <v>30498</v>
      </c>
      <c r="B1466" t="s">
        <v>199</v>
      </c>
      <c r="C1466" t="s">
        <v>27</v>
      </c>
      <c r="D1466" t="s">
        <v>1722</v>
      </c>
      <c r="E1466" s="15" t="s">
        <v>8480</v>
      </c>
      <c r="F1466" t="s">
        <v>1877</v>
      </c>
      <c r="G1466" t="s">
        <v>1878</v>
      </c>
      <c r="H1466" t="s">
        <v>1756</v>
      </c>
      <c r="I1466" t="s">
        <v>3116</v>
      </c>
      <c r="J1466">
        <v>0</v>
      </c>
      <c r="K1466"/>
      <c r="L1466" t="s">
        <v>5627</v>
      </c>
      <c r="M1466" t="s">
        <v>3118</v>
      </c>
    </row>
    <row r="1467" spans="1:13" x14ac:dyDescent="0.25">
      <c r="A1467">
        <v>841290</v>
      </c>
      <c r="B1467" t="s">
        <v>8481</v>
      </c>
      <c r="C1467" t="s">
        <v>21</v>
      </c>
      <c r="D1467" t="s">
        <v>1722</v>
      </c>
      <c r="E1467" s="15" t="s">
        <v>8482</v>
      </c>
      <c r="F1467" t="s">
        <v>1836</v>
      </c>
      <c r="G1467" t="s">
        <v>1837</v>
      </c>
      <c r="H1467" t="s">
        <v>1725</v>
      </c>
      <c r="I1467" t="s">
        <v>3116</v>
      </c>
      <c r="J1467">
        <v>0</v>
      </c>
      <c r="K1467"/>
      <c r="L1467" t="s">
        <v>8483</v>
      </c>
      <c r="M1467" t="s">
        <v>3118</v>
      </c>
    </row>
    <row r="1468" spans="1:13" x14ac:dyDescent="0.25">
      <c r="A1468">
        <v>73925</v>
      </c>
      <c r="B1468" t="s">
        <v>890</v>
      </c>
      <c r="C1468" t="s">
        <v>27</v>
      </c>
      <c r="D1468" t="s">
        <v>1722</v>
      </c>
      <c r="E1468" s="15" t="s">
        <v>8484</v>
      </c>
      <c r="F1468" t="s">
        <v>5641</v>
      </c>
      <c r="G1468" t="s">
        <v>1825</v>
      </c>
      <c r="H1468" t="s">
        <v>1725</v>
      </c>
      <c r="I1468" t="s">
        <v>3116</v>
      </c>
      <c r="J1468">
        <v>0</v>
      </c>
      <c r="K1468"/>
      <c r="L1468" t="s">
        <v>5524</v>
      </c>
      <c r="M1468" t="s">
        <v>3118</v>
      </c>
    </row>
    <row r="1469" spans="1:13" x14ac:dyDescent="0.25">
      <c r="A1469">
        <v>33688</v>
      </c>
      <c r="B1469" t="s">
        <v>8485</v>
      </c>
      <c r="C1469" t="s">
        <v>27</v>
      </c>
      <c r="D1469" t="s">
        <v>1722</v>
      </c>
      <c r="E1469" s="15" t="s">
        <v>8486</v>
      </c>
      <c r="F1469" t="s">
        <v>1784</v>
      </c>
      <c r="G1469" t="s">
        <v>1785</v>
      </c>
      <c r="H1469" t="s">
        <v>1725</v>
      </c>
      <c r="I1469" t="s">
        <v>3116</v>
      </c>
      <c r="J1469">
        <v>0</v>
      </c>
      <c r="K1469"/>
      <c r="L1469" t="s">
        <v>8487</v>
      </c>
      <c r="M1469" t="s">
        <v>8488</v>
      </c>
    </row>
    <row r="1470" spans="1:13" x14ac:dyDescent="0.25">
      <c r="A1470">
        <v>827369</v>
      </c>
      <c r="B1470" t="s">
        <v>891</v>
      </c>
      <c r="C1470" t="s">
        <v>21</v>
      </c>
      <c r="D1470" t="s">
        <v>1722</v>
      </c>
      <c r="E1470" s="15" t="s">
        <v>8489</v>
      </c>
      <c r="F1470" t="s">
        <v>1910</v>
      </c>
      <c r="G1470" t="s">
        <v>1765</v>
      </c>
      <c r="H1470" t="s">
        <v>1764</v>
      </c>
      <c r="I1470" t="s">
        <v>3116</v>
      </c>
      <c r="J1470">
        <v>0</v>
      </c>
      <c r="K1470"/>
      <c r="L1470" t="s">
        <v>3117</v>
      </c>
      <c r="M1470" t="s">
        <v>3118</v>
      </c>
    </row>
    <row r="1471" spans="1:13" x14ac:dyDescent="0.25">
      <c r="A1471">
        <v>839036</v>
      </c>
      <c r="B1471" t="s">
        <v>8490</v>
      </c>
      <c r="C1471" t="s">
        <v>27</v>
      </c>
      <c r="D1471" t="s">
        <v>1722</v>
      </c>
      <c r="E1471" s="15" t="s">
        <v>8491</v>
      </c>
      <c r="F1471" t="s">
        <v>1732</v>
      </c>
      <c r="G1471" t="s">
        <v>1731</v>
      </c>
      <c r="H1471" t="s">
        <v>1720</v>
      </c>
      <c r="I1471" t="s">
        <v>3116</v>
      </c>
      <c r="J1471">
        <v>0</v>
      </c>
      <c r="K1471"/>
      <c r="L1471" t="s">
        <v>8492</v>
      </c>
      <c r="M1471" t="s">
        <v>8493</v>
      </c>
    </row>
    <row r="1472" spans="1:13" x14ac:dyDescent="0.25">
      <c r="A1472">
        <v>844869</v>
      </c>
      <c r="B1472" t="s">
        <v>8494</v>
      </c>
      <c r="C1472" t="s">
        <v>43</v>
      </c>
      <c r="D1472" t="s">
        <v>1722</v>
      </c>
      <c r="E1472" s="15" t="s">
        <v>8495</v>
      </c>
      <c r="F1472" t="s">
        <v>5641</v>
      </c>
      <c r="G1472" t="s">
        <v>1825</v>
      </c>
      <c r="H1472" t="s">
        <v>1725</v>
      </c>
      <c r="I1472" t="s">
        <v>3116</v>
      </c>
      <c r="J1472">
        <v>0</v>
      </c>
      <c r="K1472"/>
      <c r="L1472" t="s">
        <v>8496</v>
      </c>
      <c r="M1472" t="s">
        <v>8497</v>
      </c>
    </row>
    <row r="1473" spans="1:13" x14ac:dyDescent="0.25">
      <c r="A1473">
        <v>51184</v>
      </c>
      <c r="B1473" t="s">
        <v>2665</v>
      </c>
      <c r="C1473" t="s">
        <v>84</v>
      </c>
      <c r="D1473" t="s">
        <v>1722</v>
      </c>
      <c r="E1473" s="15" t="s">
        <v>8498</v>
      </c>
      <c r="F1473" t="s">
        <v>1771</v>
      </c>
      <c r="G1473" t="s">
        <v>1721</v>
      </c>
      <c r="H1473" t="s">
        <v>1720</v>
      </c>
      <c r="I1473" t="s">
        <v>3116</v>
      </c>
      <c r="J1473">
        <v>0</v>
      </c>
      <c r="K1473"/>
      <c r="L1473" t="s">
        <v>3182</v>
      </c>
      <c r="M1473" t="s">
        <v>3118</v>
      </c>
    </row>
    <row r="1474" spans="1:13" x14ac:dyDescent="0.25">
      <c r="A1474">
        <v>853197</v>
      </c>
      <c r="B1474" t="s">
        <v>8499</v>
      </c>
      <c r="C1474" t="s">
        <v>27</v>
      </c>
      <c r="D1474" t="s">
        <v>1722</v>
      </c>
      <c r="E1474" s="15" t="s">
        <v>8500</v>
      </c>
      <c r="F1474" t="s">
        <v>1836</v>
      </c>
      <c r="G1474" t="s">
        <v>1837</v>
      </c>
      <c r="H1474" t="s">
        <v>1725</v>
      </c>
      <c r="I1474" t="s">
        <v>3116</v>
      </c>
      <c r="J1474">
        <v>0</v>
      </c>
      <c r="K1474"/>
      <c r="L1474" t="s">
        <v>3463</v>
      </c>
      <c r="M1474" t="s">
        <v>8501</v>
      </c>
    </row>
    <row r="1475" spans="1:13" x14ac:dyDescent="0.25">
      <c r="A1475">
        <v>5087</v>
      </c>
      <c r="B1475" t="s">
        <v>892</v>
      </c>
      <c r="C1475" t="s">
        <v>78</v>
      </c>
      <c r="D1475" t="s">
        <v>1722</v>
      </c>
      <c r="E1475" s="15" t="s">
        <v>8502</v>
      </c>
      <c r="F1475" t="s">
        <v>1921</v>
      </c>
      <c r="G1475" t="s">
        <v>1721</v>
      </c>
      <c r="H1475" t="s">
        <v>1720</v>
      </c>
      <c r="I1475" t="s">
        <v>3116</v>
      </c>
      <c r="J1475">
        <v>0</v>
      </c>
      <c r="K1475"/>
      <c r="L1475" t="s">
        <v>3122</v>
      </c>
      <c r="M1475" t="s">
        <v>3118</v>
      </c>
    </row>
    <row r="1476" spans="1:13" x14ac:dyDescent="0.25">
      <c r="A1476">
        <v>3688</v>
      </c>
      <c r="B1476" t="s">
        <v>8503</v>
      </c>
      <c r="C1476" t="s">
        <v>27</v>
      </c>
      <c r="D1476" t="s">
        <v>1722</v>
      </c>
      <c r="E1476" s="15" t="s">
        <v>8504</v>
      </c>
      <c r="F1476" t="s">
        <v>1824</v>
      </c>
      <c r="G1476" t="s">
        <v>1825</v>
      </c>
      <c r="H1476" t="s">
        <v>1725</v>
      </c>
      <c r="I1476" t="s">
        <v>3116</v>
      </c>
      <c r="J1476">
        <v>0</v>
      </c>
      <c r="K1476"/>
      <c r="L1476" t="s">
        <v>6287</v>
      </c>
      <c r="M1476" t="s">
        <v>1799</v>
      </c>
    </row>
    <row r="1477" spans="1:13" x14ac:dyDescent="0.25">
      <c r="A1477">
        <v>5089</v>
      </c>
      <c r="B1477" t="s">
        <v>893</v>
      </c>
      <c r="C1477" t="s">
        <v>31</v>
      </c>
      <c r="D1477" t="s">
        <v>1722</v>
      </c>
      <c r="E1477" s="15" t="s">
        <v>8505</v>
      </c>
      <c r="F1477" t="s">
        <v>1815</v>
      </c>
      <c r="G1477" t="s">
        <v>1816</v>
      </c>
      <c r="H1477" t="s">
        <v>1725</v>
      </c>
      <c r="I1477" t="s">
        <v>1816</v>
      </c>
      <c r="J1477">
        <v>0</v>
      </c>
      <c r="K1477"/>
      <c r="L1477" t="s">
        <v>7691</v>
      </c>
      <c r="M1477" t="s">
        <v>3118</v>
      </c>
    </row>
    <row r="1478" spans="1:13" x14ac:dyDescent="0.25">
      <c r="A1478">
        <v>46981</v>
      </c>
      <c r="B1478" t="s">
        <v>8506</v>
      </c>
      <c r="C1478" t="s">
        <v>31</v>
      </c>
      <c r="D1478" t="s">
        <v>1722</v>
      </c>
      <c r="E1478" s="15" t="s">
        <v>8507</v>
      </c>
      <c r="F1478" t="s">
        <v>1735</v>
      </c>
      <c r="G1478" t="s">
        <v>1721</v>
      </c>
      <c r="H1478" t="s">
        <v>1720</v>
      </c>
      <c r="I1478" t="s">
        <v>5686</v>
      </c>
      <c r="J1478">
        <v>0</v>
      </c>
      <c r="K1478"/>
      <c r="L1478" t="s">
        <v>3739</v>
      </c>
      <c r="M1478" t="s">
        <v>3118</v>
      </c>
    </row>
    <row r="1479" spans="1:13" x14ac:dyDescent="0.25">
      <c r="A1479">
        <v>857192</v>
      </c>
      <c r="B1479" t="s">
        <v>8508</v>
      </c>
      <c r="C1479" t="s">
        <v>31</v>
      </c>
      <c r="D1479" t="s">
        <v>1722</v>
      </c>
      <c r="E1479" s="15" t="s">
        <v>8509</v>
      </c>
      <c r="F1479" t="s">
        <v>1882</v>
      </c>
      <c r="G1479" t="s">
        <v>1765</v>
      </c>
      <c r="H1479" t="s">
        <v>1764</v>
      </c>
      <c r="I1479" t="s">
        <v>3116</v>
      </c>
      <c r="J1479">
        <v>0</v>
      </c>
      <c r="K1479"/>
      <c r="L1479"/>
      <c r="M1479" t="s">
        <v>3118</v>
      </c>
    </row>
    <row r="1480" spans="1:13" x14ac:dyDescent="0.25">
      <c r="A1480">
        <v>850898</v>
      </c>
      <c r="B1480" t="s">
        <v>8510</v>
      </c>
      <c r="C1480" t="s">
        <v>92</v>
      </c>
      <c r="D1480" t="s">
        <v>1722</v>
      </c>
      <c r="E1480" s="15" t="s">
        <v>8511</v>
      </c>
      <c r="F1480" t="s">
        <v>1719</v>
      </c>
      <c r="G1480" t="s">
        <v>1721</v>
      </c>
      <c r="H1480" t="s">
        <v>1720</v>
      </c>
      <c r="I1480" t="s">
        <v>3116</v>
      </c>
      <c r="J1480">
        <v>0</v>
      </c>
      <c r="K1480"/>
      <c r="L1480"/>
      <c r="M1480" t="s">
        <v>3118</v>
      </c>
    </row>
    <row r="1481" spans="1:13" x14ac:dyDescent="0.25">
      <c r="A1481">
        <v>5108</v>
      </c>
      <c r="B1481" t="s">
        <v>200</v>
      </c>
      <c r="C1481" t="s">
        <v>31</v>
      </c>
      <c r="D1481" t="s">
        <v>1722</v>
      </c>
      <c r="E1481" s="15" t="s">
        <v>8512</v>
      </c>
      <c r="F1481" t="s">
        <v>1829</v>
      </c>
      <c r="G1481" t="s">
        <v>1814</v>
      </c>
      <c r="H1481" t="s">
        <v>1764</v>
      </c>
      <c r="I1481" t="s">
        <v>3131</v>
      </c>
      <c r="J1481">
        <v>0</v>
      </c>
      <c r="K1481"/>
      <c r="L1481" t="s">
        <v>3117</v>
      </c>
      <c r="M1481" t="s">
        <v>3118</v>
      </c>
    </row>
    <row r="1482" spans="1:13" x14ac:dyDescent="0.25">
      <c r="A1482">
        <v>22616</v>
      </c>
      <c r="B1482" t="s">
        <v>894</v>
      </c>
      <c r="C1482" t="s">
        <v>78</v>
      </c>
      <c r="D1482" t="s">
        <v>1722</v>
      </c>
      <c r="E1482" s="15" t="s">
        <v>8513</v>
      </c>
      <c r="F1482" t="s">
        <v>1815</v>
      </c>
      <c r="G1482" t="s">
        <v>1816</v>
      </c>
      <c r="H1482" t="s">
        <v>1725</v>
      </c>
      <c r="I1482" t="s">
        <v>1816</v>
      </c>
      <c r="J1482">
        <v>0</v>
      </c>
      <c r="K1482"/>
      <c r="L1482" t="s">
        <v>3370</v>
      </c>
      <c r="M1482" t="s">
        <v>3118</v>
      </c>
    </row>
    <row r="1483" spans="1:13" x14ac:dyDescent="0.25">
      <c r="A1483">
        <v>854872</v>
      </c>
      <c r="B1483" t="s">
        <v>8514</v>
      </c>
      <c r="C1483" t="s">
        <v>380</v>
      </c>
      <c r="D1483" t="s">
        <v>1722</v>
      </c>
      <c r="E1483" s="15" t="s">
        <v>8515</v>
      </c>
      <c r="F1483" t="s">
        <v>1730</v>
      </c>
      <c r="G1483" t="s">
        <v>1731</v>
      </c>
      <c r="H1483" t="s">
        <v>1720</v>
      </c>
      <c r="I1483" t="s">
        <v>3116</v>
      </c>
      <c r="J1483">
        <v>0</v>
      </c>
      <c r="K1483"/>
      <c r="L1483" t="s">
        <v>3630</v>
      </c>
      <c r="M1483" t="s">
        <v>3118</v>
      </c>
    </row>
    <row r="1484" spans="1:13" x14ac:dyDescent="0.25">
      <c r="A1484">
        <v>863069</v>
      </c>
      <c r="B1484" t="s">
        <v>8516</v>
      </c>
      <c r="C1484" t="s">
        <v>59</v>
      </c>
      <c r="D1484" t="s">
        <v>1722</v>
      </c>
      <c r="E1484" s="15" t="s">
        <v>8517</v>
      </c>
      <c r="F1484" t="s">
        <v>1732</v>
      </c>
      <c r="G1484" t="s">
        <v>1731</v>
      </c>
      <c r="H1484" t="s">
        <v>1720</v>
      </c>
      <c r="I1484" t="s">
        <v>3116</v>
      </c>
      <c r="J1484">
        <v>0</v>
      </c>
      <c r="K1484"/>
      <c r="L1484" t="s">
        <v>3216</v>
      </c>
      <c r="M1484" t="s">
        <v>3118</v>
      </c>
    </row>
    <row r="1485" spans="1:13" x14ac:dyDescent="0.25">
      <c r="A1485">
        <v>851361</v>
      </c>
      <c r="B1485" t="s">
        <v>3050</v>
      </c>
      <c r="C1485" t="s">
        <v>3051</v>
      </c>
      <c r="D1485" t="s">
        <v>1722</v>
      </c>
      <c r="E1485" s="15" t="s">
        <v>8518</v>
      </c>
      <c r="F1485" t="s">
        <v>5719</v>
      </c>
      <c r="G1485" t="s">
        <v>1834</v>
      </c>
      <c r="H1485" t="s">
        <v>1833</v>
      </c>
      <c r="I1485" t="s">
        <v>3116</v>
      </c>
      <c r="J1485">
        <v>0</v>
      </c>
      <c r="K1485"/>
      <c r="L1485" t="s">
        <v>3464</v>
      </c>
      <c r="M1485" t="s">
        <v>3118</v>
      </c>
    </row>
    <row r="1486" spans="1:13" x14ac:dyDescent="0.25">
      <c r="A1486">
        <v>828281</v>
      </c>
      <c r="B1486" t="s">
        <v>8519</v>
      </c>
      <c r="C1486" t="s">
        <v>84</v>
      </c>
      <c r="D1486" t="s">
        <v>1722</v>
      </c>
      <c r="E1486" s="15" t="s">
        <v>8520</v>
      </c>
      <c r="F1486" t="s">
        <v>2072</v>
      </c>
      <c r="G1486" t="s">
        <v>1783</v>
      </c>
      <c r="H1486" t="s">
        <v>1782</v>
      </c>
      <c r="I1486" t="s">
        <v>3142</v>
      </c>
      <c r="J1486">
        <v>0</v>
      </c>
      <c r="K1486"/>
      <c r="L1486" t="s">
        <v>3182</v>
      </c>
      <c r="M1486" t="s">
        <v>3118</v>
      </c>
    </row>
    <row r="1487" spans="1:13" x14ac:dyDescent="0.25">
      <c r="A1487">
        <v>856811</v>
      </c>
      <c r="B1487" t="s">
        <v>8521</v>
      </c>
      <c r="C1487" t="s">
        <v>84</v>
      </c>
      <c r="D1487" t="s">
        <v>1722</v>
      </c>
      <c r="E1487" s="15" t="s">
        <v>8522</v>
      </c>
      <c r="F1487" t="s">
        <v>3285</v>
      </c>
      <c r="G1487" t="s">
        <v>1852</v>
      </c>
      <c r="H1487" t="s">
        <v>1720</v>
      </c>
      <c r="I1487" t="s">
        <v>3116</v>
      </c>
      <c r="J1487">
        <v>0</v>
      </c>
      <c r="K1487"/>
      <c r="L1487"/>
      <c r="M1487" t="s">
        <v>3118</v>
      </c>
    </row>
    <row r="1488" spans="1:13" x14ac:dyDescent="0.25">
      <c r="A1488">
        <v>854705</v>
      </c>
      <c r="B1488" t="s">
        <v>8523</v>
      </c>
      <c r="C1488" t="s">
        <v>84</v>
      </c>
      <c r="D1488" t="s">
        <v>1722</v>
      </c>
      <c r="E1488" s="15" t="s">
        <v>8524</v>
      </c>
      <c r="F1488" t="s">
        <v>1732</v>
      </c>
      <c r="G1488" t="s">
        <v>1731</v>
      </c>
      <c r="H1488" t="s">
        <v>1720</v>
      </c>
      <c r="I1488" t="s">
        <v>3116</v>
      </c>
      <c r="J1488">
        <v>0</v>
      </c>
      <c r="K1488"/>
      <c r="L1488" t="s">
        <v>2341</v>
      </c>
      <c r="M1488" t="s">
        <v>8525</v>
      </c>
    </row>
    <row r="1489" spans="1:13" x14ac:dyDescent="0.25">
      <c r="A1489">
        <v>5145</v>
      </c>
      <c r="B1489" t="s">
        <v>201</v>
      </c>
      <c r="C1489" t="s">
        <v>59</v>
      </c>
      <c r="D1489" t="s">
        <v>1722</v>
      </c>
      <c r="E1489" s="15" t="s">
        <v>8526</v>
      </c>
      <c r="F1489" t="s">
        <v>1967</v>
      </c>
      <c r="G1489" t="s">
        <v>1958</v>
      </c>
      <c r="H1489" t="s">
        <v>1756</v>
      </c>
      <c r="I1489" t="s">
        <v>3129</v>
      </c>
      <c r="J1489">
        <v>0</v>
      </c>
      <c r="K1489"/>
      <c r="L1489" t="s">
        <v>3216</v>
      </c>
      <c r="M1489" t="s">
        <v>3118</v>
      </c>
    </row>
    <row r="1490" spans="1:13" x14ac:dyDescent="0.25">
      <c r="A1490">
        <v>828279</v>
      </c>
      <c r="B1490" t="s">
        <v>8527</v>
      </c>
      <c r="C1490" t="s">
        <v>172</v>
      </c>
      <c r="D1490" t="s">
        <v>1722</v>
      </c>
      <c r="E1490" s="15" t="s">
        <v>8528</v>
      </c>
      <c r="F1490" t="s">
        <v>1732</v>
      </c>
      <c r="G1490" t="s">
        <v>1731</v>
      </c>
      <c r="H1490" t="s">
        <v>1720</v>
      </c>
      <c r="I1490" t="s">
        <v>3116</v>
      </c>
      <c r="J1490">
        <v>0</v>
      </c>
      <c r="K1490"/>
      <c r="L1490" t="s">
        <v>3842</v>
      </c>
      <c r="M1490" t="s">
        <v>3118</v>
      </c>
    </row>
    <row r="1491" spans="1:13" x14ac:dyDescent="0.25">
      <c r="A1491">
        <v>5169</v>
      </c>
      <c r="B1491" t="s">
        <v>895</v>
      </c>
      <c r="C1491" t="s">
        <v>27</v>
      </c>
      <c r="D1491" t="s">
        <v>1722</v>
      </c>
      <c r="E1491" s="15" t="s">
        <v>8529</v>
      </c>
      <c r="F1491" t="s">
        <v>1761</v>
      </c>
      <c r="G1491" t="s">
        <v>1762</v>
      </c>
      <c r="H1491" t="s">
        <v>1782</v>
      </c>
      <c r="I1491" t="s">
        <v>1762</v>
      </c>
      <c r="J1491">
        <v>0</v>
      </c>
      <c r="K1491"/>
      <c r="L1491" t="s">
        <v>3117</v>
      </c>
      <c r="M1491" t="s">
        <v>3118</v>
      </c>
    </row>
    <row r="1492" spans="1:13" x14ac:dyDescent="0.25">
      <c r="A1492">
        <v>56242</v>
      </c>
      <c r="B1492" t="s">
        <v>2712</v>
      </c>
      <c r="C1492" t="s">
        <v>84</v>
      </c>
      <c r="D1492" t="s">
        <v>1722</v>
      </c>
      <c r="E1492" s="15" t="s">
        <v>8530</v>
      </c>
      <c r="F1492" t="s">
        <v>1730</v>
      </c>
      <c r="G1492" t="s">
        <v>1731</v>
      </c>
      <c r="H1492" t="s">
        <v>1720</v>
      </c>
      <c r="I1492" t="s">
        <v>3116</v>
      </c>
      <c r="J1492">
        <v>0</v>
      </c>
      <c r="K1492"/>
      <c r="L1492" t="s">
        <v>3151</v>
      </c>
      <c r="M1492" t="s">
        <v>3118</v>
      </c>
    </row>
    <row r="1493" spans="1:13" x14ac:dyDescent="0.25">
      <c r="A1493">
        <v>828284</v>
      </c>
      <c r="B1493" t="s">
        <v>8531</v>
      </c>
      <c r="C1493" t="s">
        <v>78</v>
      </c>
      <c r="D1493" t="s">
        <v>1722</v>
      </c>
      <c r="E1493" s="15" t="s">
        <v>8532</v>
      </c>
      <c r="F1493" t="s">
        <v>1797</v>
      </c>
      <c r="G1493" t="s">
        <v>1783</v>
      </c>
      <c r="H1493" t="s">
        <v>1782</v>
      </c>
      <c r="I1493" t="s">
        <v>3152</v>
      </c>
      <c r="J1493">
        <v>0</v>
      </c>
      <c r="K1493"/>
      <c r="L1493" t="s">
        <v>3630</v>
      </c>
      <c r="M1493" t="s">
        <v>3118</v>
      </c>
    </row>
    <row r="1494" spans="1:13" x14ac:dyDescent="0.25">
      <c r="A1494">
        <v>5170</v>
      </c>
      <c r="B1494" t="s">
        <v>8533</v>
      </c>
      <c r="C1494" t="s">
        <v>21</v>
      </c>
      <c r="D1494" t="s">
        <v>1722</v>
      </c>
      <c r="E1494" s="15" t="s">
        <v>8534</v>
      </c>
      <c r="F1494" t="s">
        <v>2002</v>
      </c>
      <c r="G1494" t="s">
        <v>2003</v>
      </c>
      <c r="H1494" t="s">
        <v>1756</v>
      </c>
      <c r="I1494" t="s">
        <v>3129</v>
      </c>
      <c r="J1494">
        <v>0</v>
      </c>
      <c r="K1494"/>
      <c r="L1494" t="s">
        <v>3981</v>
      </c>
      <c r="M1494" t="s">
        <v>3118</v>
      </c>
    </row>
    <row r="1495" spans="1:13" x14ac:dyDescent="0.25">
      <c r="A1495">
        <v>5194</v>
      </c>
      <c r="B1495" t="s">
        <v>896</v>
      </c>
      <c r="C1495" t="s">
        <v>27</v>
      </c>
      <c r="D1495" t="s">
        <v>1722</v>
      </c>
      <c r="E1495" s="15" t="s">
        <v>8535</v>
      </c>
      <c r="F1495" t="s">
        <v>1749</v>
      </c>
      <c r="G1495" t="s">
        <v>1746</v>
      </c>
      <c r="H1495" t="s">
        <v>1720</v>
      </c>
      <c r="I1495" t="s">
        <v>5686</v>
      </c>
      <c r="J1495">
        <v>0</v>
      </c>
      <c r="K1495"/>
      <c r="L1495" t="s">
        <v>3117</v>
      </c>
      <c r="M1495" t="s">
        <v>3118</v>
      </c>
    </row>
    <row r="1496" spans="1:13" x14ac:dyDescent="0.25">
      <c r="A1496">
        <v>22258</v>
      </c>
      <c r="B1496" t="s">
        <v>2518</v>
      </c>
      <c r="C1496" t="s">
        <v>59</v>
      </c>
      <c r="D1496" t="s">
        <v>1722</v>
      </c>
      <c r="E1496" s="15" t="s">
        <v>8536</v>
      </c>
      <c r="F1496" t="s">
        <v>1749</v>
      </c>
      <c r="G1496" t="s">
        <v>1746</v>
      </c>
      <c r="H1496" t="s">
        <v>1720</v>
      </c>
      <c r="I1496" t="s">
        <v>5686</v>
      </c>
      <c r="J1496">
        <v>0</v>
      </c>
      <c r="K1496"/>
      <c r="L1496" t="s">
        <v>8537</v>
      </c>
      <c r="M1496" t="s">
        <v>8538</v>
      </c>
    </row>
    <row r="1497" spans="1:13" x14ac:dyDescent="0.25">
      <c r="A1497">
        <v>5197</v>
      </c>
      <c r="B1497" t="s">
        <v>202</v>
      </c>
      <c r="C1497" t="s">
        <v>27</v>
      </c>
      <c r="D1497" t="s">
        <v>1722</v>
      </c>
      <c r="E1497" s="15" t="s">
        <v>8539</v>
      </c>
      <c r="F1497" t="s">
        <v>5967</v>
      </c>
      <c r="G1497" t="s">
        <v>1909</v>
      </c>
      <c r="H1497" t="s">
        <v>1725</v>
      </c>
      <c r="I1497" t="s">
        <v>3116</v>
      </c>
      <c r="J1497">
        <v>0</v>
      </c>
      <c r="K1497"/>
      <c r="L1497" t="s">
        <v>3117</v>
      </c>
      <c r="M1497" t="s">
        <v>3118</v>
      </c>
    </row>
    <row r="1498" spans="1:13" x14ac:dyDescent="0.25">
      <c r="A1498">
        <v>837762</v>
      </c>
      <c r="B1498" t="s">
        <v>8540</v>
      </c>
      <c r="C1498" t="s">
        <v>27</v>
      </c>
      <c r="D1498" t="s">
        <v>1722</v>
      </c>
      <c r="E1498" s="15" t="s">
        <v>8541</v>
      </c>
      <c r="F1498" t="s">
        <v>1897</v>
      </c>
      <c r="G1498" t="s">
        <v>1898</v>
      </c>
      <c r="H1498" t="s">
        <v>1720</v>
      </c>
      <c r="I1498" t="s">
        <v>3116</v>
      </c>
      <c r="J1498">
        <v>0</v>
      </c>
      <c r="K1498"/>
      <c r="L1498" t="s">
        <v>6044</v>
      </c>
      <c r="M1498" t="s">
        <v>3118</v>
      </c>
    </row>
    <row r="1499" spans="1:13" x14ac:dyDescent="0.25">
      <c r="A1499">
        <v>854267</v>
      </c>
      <c r="B1499" t="s">
        <v>8542</v>
      </c>
      <c r="C1499" t="s">
        <v>43</v>
      </c>
      <c r="D1499" t="s">
        <v>1722</v>
      </c>
      <c r="E1499" s="15" t="s">
        <v>8543</v>
      </c>
      <c r="F1499" t="s">
        <v>1766</v>
      </c>
      <c r="G1499" t="s">
        <v>1767</v>
      </c>
      <c r="H1499" t="s">
        <v>1756</v>
      </c>
      <c r="I1499" t="s">
        <v>3129</v>
      </c>
      <c r="J1499">
        <v>0</v>
      </c>
      <c r="K1499"/>
      <c r="L1499" t="s">
        <v>3296</v>
      </c>
      <c r="M1499" t="s">
        <v>3118</v>
      </c>
    </row>
    <row r="1500" spans="1:13" x14ac:dyDescent="0.25">
      <c r="A1500">
        <v>37147</v>
      </c>
      <c r="B1500" t="s">
        <v>3857</v>
      </c>
      <c r="C1500" t="s">
        <v>36</v>
      </c>
      <c r="D1500" t="s">
        <v>1722</v>
      </c>
      <c r="E1500" s="15" t="s">
        <v>8544</v>
      </c>
      <c r="F1500" t="s">
        <v>1848</v>
      </c>
      <c r="G1500" t="s">
        <v>1849</v>
      </c>
      <c r="H1500" t="s">
        <v>1819</v>
      </c>
      <c r="I1500" t="s">
        <v>3126</v>
      </c>
      <c r="J1500">
        <v>0</v>
      </c>
      <c r="K1500"/>
      <c r="L1500" t="s">
        <v>8545</v>
      </c>
      <c r="M1500" t="s">
        <v>8546</v>
      </c>
    </row>
    <row r="1501" spans="1:13" x14ac:dyDescent="0.25">
      <c r="A1501">
        <v>856096</v>
      </c>
      <c r="B1501" t="s">
        <v>897</v>
      </c>
      <c r="C1501" t="s">
        <v>84</v>
      </c>
      <c r="D1501" t="s">
        <v>1722</v>
      </c>
      <c r="E1501" s="15" t="s">
        <v>8547</v>
      </c>
      <c r="F1501" t="s">
        <v>1724</v>
      </c>
      <c r="G1501" t="s">
        <v>1726</v>
      </c>
      <c r="H1501" t="s">
        <v>1725</v>
      </c>
      <c r="I1501" t="s">
        <v>3116</v>
      </c>
      <c r="J1501">
        <v>0</v>
      </c>
      <c r="K1501"/>
      <c r="L1501" t="s">
        <v>4202</v>
      </c>
      <c r="M1501" t="s">
        <v>3118</v>
      </c>
    </row>
    <row r="1502" spans="1:13" x14ac:dyDescent="0.25">
      <c r="A1502">
        <v>851476</v>
      </c>
      <c r="B1502" t="s">
        <v>8548</v>
      </c>
      <c r="C1502" t="s">
        <v>27</v>
      </c>
      <c r="D1502" t="s">
        <v>1722</v>
      </c>
      <c r="E1502" s="15" t="s">
        <v>8549</v>
      </c>
      <c r="F1502" t="s">
        <v>1732</v>
      </c>
      <c r="G1502" t="s">
        <v>1731</v>
      </c>
      <c r="H1502" t="s">
        <v>1720</v>
      </c>
      <c r="I1502" t="s">
        <v>3116</v>
      </c>
      <c r="J1502">
        <v>0</v>
      </c>
      <c r="K1502"/>
      <c r="L1502"/>
      <c r="M1502" t="s">
        <v>3118</v>
      </c>
    </row>
    <row r="1503" spans="1:13" x14ac:dyDescent="0.25">
      <c r="A1503">
        <v>23664</v>
      </c>
      <c r="B1503" t="s">
        <v>8550</v>
      </c>
      <c r="C1503" t="s">
        <v>111</v>
      </c>
      <c r="D1503" t="s">
        <v>1722</v>
      </c>
      <c r="E1503" s="15" t="s">
        <v>8551</v>
      </c>
      <c r="F1503" t="s">
        <v>2031</v>
      </c>
      <c r="G1503" t="s">
        <v>2032</v>
      </c>
      <c r="H1503" t="s">
        <v>1782</v>
      </c>
      <c r="I1503" t="s">
        <v>2031</v>
      </c>
      <c r="J1503">
        <v>0</v>
      </c>
      <c r="K1503"/>
      <c r="L1503" t="s">
        <v>8552</v>
      </c>
      <c r="M1503" t="s">
        <v>8553</v>
      </c>
    </row>
    <row r="1504" spans="1:13" x14ac:dyDescent="0.25">
      <c r="A1504">
        <v>5154</v>
      </c>
      <c r="B1504" t="s">
        <v>898</v>
      </c>
      <c r="C1504" t="s">
        <v>27</v>
      </c>
      <c r="D1504" t="s">
        <v>1722</v>
      </c>
      <c r="E1504" s="15" t="s">
        <v>8554</v>
      </c>
      <c r="F1504" t="s">
        <v>1846</v>
      </c>
      <c r="G1504" t="s">
        <v>1726</v>
      </c>
      <c r="H1504" t="s">
        <v>1725</v>
      </c>
      <c r="I1504" t="s">
        <v>3116</v>
      </c>
      <c r="J1504">
        <v>0</v>
      </c>
      <c r="K1504"/>
      <c r="L1504" t="s">
        <v>3117</v>
      </c>
      <c r="M1504" t="s">
        <v>3118</v>
      </c>
    </row>
    <row r="1505" spans="1:13" x14ac:dyDescent="0.25">
      <c r="A1505">
        <v>22341</v>
      </c>
      <c r="B1505" t="s">
        <v>899</v>
      </c>
      <c r="C1505" t="s">
        <v>107</v>
      </c>
      <c r="D1505" t="s">
        <v>1722</v>
      </c>
      <c r="E1505" s="15" t="s">
        <v>8555</v>
      </c>
      <c r="F1505" t="s">
        <v>2008</v>
      </c>
      <c r="G1505" t="s">
        <v>2009</v>
      </c>
      <c r="H1505" t="s">
        <v>1864</v>
      </c>
      <c r="I1505" t="s">
        <v>3240</v>
      </c>
      <c r="J1505">
        <v>0</v>
      </c>
      <c r="K1505"/>
      <c r="L1505" t="s">
        <v>3120</v>
      </c>
      <c r="M1505" t="s">
        <v>3118</v>
      </c>
    </row>
    <row r="1506" spans="1:13" x14ac:dyDescent="0.25">
      <c r="A1506">
        <v>847995</v>
      </c>
      <c r="B1506" t="s">
        <v>900</v>
      </c>
      <c r="C1506" t="s">
        <v>27</v>
      </c>
      <c r="D1506" t="s">
        <v>1722</v>
      </c>
      <c r="E1506" s="15" t="s">
        <v>8556</v>
      </c>
      <c r="F1506" t="s">
        <v>1897</v>
      </c>
      <c r="G1506" t="s">
        <v>1898</v>
      </c>
      <c r="H1506" t="s">
        <v>1720</v>
      </c>
      <c r="I1506" t="s">
        <v>3116</v>
      </c>
      <c r="J1506">
        <v>0</v>
      </c>
      <c r="K1506"/>
      <c r="L1506" t="s">
        <v>8557</v>
      </c>
      <c r="M1506" t="s">
        <v>3118</v>
      </c>
    </row>
    <row r="1507" spans="1:13" x14ac:dyDescent="0.25">
      <c r="A1507">
        <v>31888</v>
      </c>
      <c r="B1507" t="s">
        <v>1596</v>
      </c>
      <c r="C1507" t="s">
        <v>43</v>
      </c>
      <c r="D1507" t="s">
        <v>1722</v>
      </c>
      <c r="E1507" s="15" t="s">
        <v>8558</v>
      </c>
      <c r="F1507" t="s">
        <v>5611</v>
      </c>
      <c r="G1507" t="s">
        <v>1913</v>
      </c>
      <c r="H1507" t="s">
        <v>1764</v>
      </c>
      <c r="I1507" t="s">
        <v>3116</v>
      </c>
      <c r="J1507">
        <v>0</v>
      </c>
      <c r="K1507"/>
      <c r="L1507" t="s">
        <v>3157</v>
      </c>
      <c r="M1507" t="s">
        <v>3118</v>
      </c>
    </row>
    <row r="1508" spans="1:13" x14ac:dyDescent="0.25">
      <c r="A1508">
        <v>5207</v>
      </c>
      <c r="B1508" t="s">
        <v>901</v>
      </c>
      <c r="C1508" t="s">
        <v>116</v>
      </c>
      <c r="D1508" t="s">
        <v>1722</v>
      </c>
      <c r="E1508" s="15" t="s">
        <v>8559</v>
      </c>
      <c r="F1508" t="s">
        <v>1915</v>
      </c>
      <c r="G1508" t="s">
        <v>1878</v>
      </c>
      <c r="H1508" t="s">
        <v>1756</v>
      </c>
      <c r="I1508" t="s">
        <v>3129</v>
      </c>
      <c r="J1508">
        <v>0</v>
      </c>
      <c r="K1508"/>
      <c r="L1508" t="s">
        <v>3120</v>
      </c>
      <c r="M1508" t="s">
        <v>3118</v>
      </c>
    </row>
    <row r="1509" spans="1:13" x14ac:dyDescent="0.25">
      <c r="A1509">
        <v>29052</v>
      </c>
      <c r="B1509" t="s">
        <v>902</v>
      </c>
      <c r="C1509" t="s">
        <v>31</v>
      </c>
      <c r="D1509" t="s">
        <v>1722</v>
      </c>
      <c r="E1509" s="15" t="s">
        <v>8560</v>
      </c>
      <c r="F1509" t="s">
        <v>1873</v>
      </c>
      <c r="G1509" t="s">
        <v>1874</v>
      </c>
      <c r="H1509" t="s">
        <v>1725</v>
      </c>
      <c r="I1509" t="s">
        <v>3116</v>
      </c>
      <c r="J1509">
        <v>0</v>
      </c>
      <c r="K1509"/>
      <c r="L1509" t="s">
        <v>3412</v>
      </c>
      <c r="M1509" t="s">
        <v>3118</v>
      </c>
    </row>
    <row r="1510" spans="1:13" x14ac:dyDescent="0.25">
      <c r="A1510">
        <v>5369</v>
      </c>
      <c r="B1510" t="s">
        <v>2245</v>
      </c>
      <c r="C1510" t="s">
        <v>39</v>
      </c>
      <c r="D1510" t="s">
        <v>1722</v>
      </c>
      <c r="E1510" s="15" t="s">
        <v>8561</v>
      </c>
      <c r="F1510" t="s">
        <v>2243</v>
      </c>
      <c r="G1510" t="s">
        <v>2244</v>
      </c>
      <c r="H1510" t="s">
        <v>1827</v>
      </c>
      <c r="I1510" t="s">
        <v>3131</v>
      </c>
      <c r="J1510">
        <v>0</v>
      </c>
      <c r="K1510"/>
      <c r="L1510" t="s">
        <v>3865</v>
      </c>
      <c r="M1510" t="s">
        <v>8562</v>
      </c>
    </row>
    <row r="1511" spans="1:13" x14ac:dyDescent="0.25">
      <c r="A1511">
        <v>58174</v>
      </c>
      <c r="B1511" t="s">
        <v>903</v>
      </c>
      <c r="C1511" t="s">
        <v>27</v>
      </c>
      <c r="D1511" t="s">
        <v>1722</v>
      </c>
      <c r="E1511" s="15" t="s">
        <v>8563</v>
      </c>
      <c r="F1511" t="s">
        <v>1732</v>
      </c>
      <c r="G1511" t="s">
        <v>1731</v>
      </c>
      <c r="H1511" t="s">
        <v>1720</v>
      </c>
      <c r="I1511" t="s">
        <v>3116</v>
      </c>
      <c r="J1511">
        <v>0</v>
      </c>
      <c r="K1511"/>
      <c r="L1511" t="s">
        <v>3117</v>
      </c>
      <c r="M1511" t="s">
        <v>3118</v>
      </c>
    </row>
    <row r="1512" spans="1:13" x14ac:dyDescent="0.25">
      <c r="A1512">
        <v>34306</v>
      </c>
      <c r="B1512" t="s">
        <v>8564</v>
      </c>
      <c r="C1512" t="s">
        <v>84</v>
      </c>
      <c r="D1512" t="s">
        <v>1722</v>
      </c>
      <c r="E1512" s="15" t="s">
        <v>8565</v>
      </c>
      <c r="F1512" t="s">
        <v>5997</v>
      </c>
      <c r="G1512" t="s">
        <v>1792</v>
      </c>
      <c r="H1512" t="s">
        <v>1822</v>
      </c>
      <c r="I1512" t="s">
        <v>3116</v>
      </c>
      <c r="J1512">
        <v>0</v>
      </c>
      <c r="K1512"/>
      <c r="L1512" t="s">
        <v>3182</v>
      </c>
      <c r="M1512" t="s">
        <v>3118</v>
      </c>
    </row>
    <row r="1513" spans="1:13" x14ac:dyDescent="0.25">
      <c r="A1513">
        <v>5300</v>
      </c>
      <c r="B1513" t="s">
        <v>204</v>
      </c>
      <c r="C1513" t="s">
        <v>136</v>
      </c>
      <c r="D1513" t="s">
        <v>1722</v>
      </c>
      <c r="E1513" s="15" t="s">
        <v>8566</v>
      </c>
      <c r="F1513" t="s">
        <v>1826</v>
      </c>
      <c r="G1513" t="s">
        <v>1828</v>
      </c>
      <c r="H1513" t="s">
        <v>1827</v>
      </c>
      <c r="I1513" t="s">
        <v>3131</v>
      </c>
      <c r="J1513">
        <v>0</v>
      </c>
      <c r="K1513"/>
      <c r="L1513" t="s">
        <v>5993</v>
      </c>
      <c r="M1513" t="s">
        <v>3118</v>
      </c>
    </row>
    <row r="1514" spans="1:13" x14ac:dyDescent="0.25">
      <c r="A1514">
        <v>5280</v>
      </c>
      <c r="B1514" t="s">
        <v>1597</v>
      </c>
      <c r="C1514" t="s">
        <v>43</v>
      </c>
      <c r="D1514" t="s">
        <v>1722</v>
      </c>
      <c r="E1514" s="15" t="s">
        <v>8567</v>
      </c>
      <c r="F1514" t="s">
        <v>1829</v>
      </c>
      <c r="G1514" t="s">
        <v>1814</v>
      </c>
      <c r="H1514" t="s">
        <v>1764</v>
      </c>
      <c r="I1514" t="s">
        <v>3131</v>
      </c>
      <c r="J1514">
        <v>0</v>
      </c>
      <c r="K1514"/>
      <c r="L1514" t="s">
        <v>3157</v>
      </c>
      <c r="M1514" t="s">
        <v>3118</v>
      </c>
    </row>
    <row r="1515" spans="1:13" x14ac:dyDescent="0.25">
      <c r="A1515">
        <v>36602</v>
      </c>
      <c r="B1515" t="s">
        <v>3867</v>
      </c>
      <c r="C1515" t="s">
        <v>27</v>
      </c>
      <c r="D1515" t="s">
        <v>1722</v>
      </c>
      <c r="E1515" s="15" t="s">
        <v>8568</v>
      </c>
      <c r="F1515" t="s">
        <v>1752</v>
      </c>
      <c r="G1515" t="s">
        <v>1754</v>
      </c>
      <c r="H1515" t="s">
        <v>1753</v>
      </c>
      <c r="I1515" t="s">
        <v>3116</v>
      </c>
      <c r="J1515">
        <v>0</v>
      </c>
      <c r="K1515"/>
      <c r="L1515" t="s">
        <v>5524</v>
      </c>
      <c r="M1515" t="s">
        <v>3118</v>
      </c>
    </row>
    <row r="1516" spans="1:13" x14ac:dyDescent="0.25">
      <c r="A1516">
        <v>827393</v>
      </c>
      <c r="B1516" t="s">
        <v>2825</v>
      </c>
      <c r="C1516" t="s">
        <v>136</v>
      </c>
      <c r="D1516" t="s">
        <v>1722</v>
      </c>
      <c r="E1516" s="15" t="s">
        <v>8569</v>
      </c>
      <c r="F1516" t="s">
        <v>1735</v>
      </c>
      <c r="G1516" t="s">
        <v>1721</v>
      </c>
      <c r="H1516" t="s">
        <v>1720</v>
      </c>
      <c r="I1516" t="s">
        <v>3116</v>
      </c>
      <c r="J1516">
        <v>0</v>
      </c>
      <c r="K1516"/>
      <c r="L1516" t="s">
        <v>5524</v>
      </c>
      <c r="M1516" t="s">
        <v>3118</v>
      </c>
    </row>
    <row r="1517" spans="1:13" x14ac:dyDescent="0.25">
      <c r="A1517">
        <v>34308</v>
      </c>
      <c r="B1517" t="s">
        <v>8570</v>
      </c>
      <c r="C1517" t="s">
        <v>65</v>
      </c>
      <c r="D1517" t="s">
        <v>1722</v>
      </c>
      <c r="E1517" s="15" t="s">
        <v>8571</v>
      </c>
      <c r="F1517" t="s">
        <v>1787</v>
      </c>
      <c r="G1517" t="s">
        <v>1721</v>
      </c>
      <c r="H1517" t="s">
        <v>1720</v>
      </c>
      <c r="I1517" t="s">
        <v>3116</v>
      </c>
      <c r="J1517">
        <v>0</v>
      </c>
      <c r="K1517"/>
      <c r="L1517" t="s">
        <v>3182</v>
      </c>
      <c r="M1517" t="s">
        <v>3118</v>
      </c>
    </row>
    <row r="1518" spans="1:13" x14ac:dyDescent="0.25">
      <c r="A1518">
        <v>829460</v>
      </c>
      <c r="B1518" t="s">
        <v>8572</v>
      </c>
      <c r="C1518" t="s">
        <v>27</v>
      </c>
      <c r="D1518" t="s">
        <v>1722</v>
      </c>
      <c r="E1518" s="15" t="s">
        <v>8573</v>
      </c>
      <c r="F1518" t="s">
        <v>1738</v>
      </c>
      <c r="G1518" t="s">
        <v>1739</v>
      </c>
      <c r="H1518" t="s">
        <v>1720</v>
      </c>
      <c r="I1518" t="s">
        <v>3232</v>
      </c>
      <c r="J1518">
        <v>0</v>
      </c>
      <c r="K1518"/>
      <c r="L1518" t="s">
        <v>3122</v>
      </c>
      <c r="M1518" t="s">
        <v>3118</v>
      </c>
    </row>
    <row r="1519" spans="1:13" x14ac:dyDescent="0.25">
      <c r="A1519">
        <v>55558</v>
      </c>
      <c r="B1519" t="s">
        <v>8574</v>
      </c>
      <c r="C1519" t="s">
        <v>43</v>
      </c>
      <c r="D1519" t="s">
        <v>1722</v>
      </c>
      <c r="E1519" s="15" t="s">
        <v>8575</v>
      </c>
      <c r="F1519" t="s">
        <v>3521</v>
      </c>
      <c r="G1519" t="s">
        <v>1739</v>
      </c>
      <c r="H1519" t="s">
        <v>1720</v>
      </c>
      <c r="I1519" t="s">
        <v>3232</v>
      </c>
      <c r="J1519">
        <v>0</v>
      </c>
      <c r="K1519"/>
      <c r="L1519" t="s">
        <v>3157</v>
      </c>
      <c r="M1519" t="s">
        <v>3118</v>
      </c>
    </row>
    <row r="1520" spans="1:13" x14ac:dyDescent="0.25">
      <c r="A1520">
        <v>828275</v>
      </c>
      <c r="B1520" t="s">
        <v>8576</v>
      </c>
      <c r="C1520" t="s">
        <v>84</v>
      </c>
      <c r="D1520" t="s">
        <v>1722</v>
      </c>
      <c r="E1520" s="15" t="s">
        <v>8577</v>
      </c>
      <c r="F1520" t="s">
        <v>1732</v>
      </c>
      <c r="G1520" t="s">
        <v>1731</v>
      </c>
      <c r="H1520" t="s">
        <v>1720</v>
      </c>
      <c r="I1520" t="s">
        <v>3116</v>
      </c>
      <c r="J1520">
        <v>0</v>
      </c>
      <c r="K1520"/>
      <c r="L1520" t="s">
        <v>3182</v>
      </c>
      <c r="M1520" t="s">
        <v>3118</v>
      </c>
    </row>
    <row r="1521" spans="1:13" x14ac:dyDescent="0.25">
      <c r="A1521">
        <v>5351</v>
      </c>
      <c r="B1521" t="s">
        <v>206</v>
      </c>
      <c r="C1521" t="s">
        <v>59</v>
      </c>
      <c r="D1521" t="s">
        <v>1722</v>
      </c>
      <c r="E1521" s="15" t="s">
        <v>8578</v>
      </c>
      <c r="F1521" t="s">
        <v>1759</v>
      </c>
      <c r="G1521" t="s">
        <v>1760</v>
      </c>
      <c r="H1521" t="s">
        <v>1753</v>
      </c>
      <c r="I1521" t="s">
        <v>3116</v>
      </c>
      <c r="J1521">
        <v>0</v>
      </c>
      <c r="K1521"/>
      <c r="L1521" t="s">
        <v>8579</v>
      </c>
      <c r="M1521" t="s">
        <v>8580</v>
      </c>
    </row>
    <row r="1522" spans="1:13" x14ac:dyDescent="0.25">
      <c r="A1522">
        <v>52700</v>
      </c>
      <c r="B1522" t="s">
        <v>1598</v>
      </c>
      <c r="C1522" t="s">
        <v>208</v>
      </c>
      <c r="D1522" t="s">
        <v>1722</v>
      </c>
      <c r="E1522" s="15" t="s">
        <v>8581</v>
      </c>
      <c r="F1522" t="s">
        <v>2170</v>
      </c>
      <c r="G1522" t="s">
        <v>1878</v>
      </c>
      <c r="H1522" t="s">
        <v>1756</v>
      </c>
      <c r="I1522" t="s">
        <v>3129</v>
      </c>
      <c r="J1522">
        <v>0</v>
      </c>
      <c r="K1522"/>
      <c r="L1522" t="s">
        <v>8582</v>
      </c>
      <c r="M1522" t="s">
        <v>3118</v>
      </c>
    </row>
    <row r="1523" spans="1:13" x14ac:dyDescent="0.25">
      <c r="A1523">
        <v>41374</v>
      </c>
      <c r="B1523" t="s">
        <v>207</v>
      </c>
      <c r="C1523" t="s">
        <v>208</v>
      </c>
      <c r="D1523" t="s">
        <v>1722</v>
      </c>
      <c r="E1523" s="15" t="s">
        <v>8583</v>
      </c>
      <c r="F1523" t="s">
        <v>1832</v>
      </c>
      <c r="G1523" t="s">
        <v>1834</v>
      </c>
      <c r="H1523" t="s">
        <v>1833</v>
      </c>
      <c r="I1523" t="s">
        <v>3116</v>
      </c>
      <c r="J1523">
        <v>0</v>
      </c>
      <c r="K1523"/>
      <c r="L1523" t="s">
        <v>5879</v>
      </c>
      <c r="M1523" t="s">
        <v>3118</v>
      </c>
    </row>
    <row r="1524" spans="1:13" x14ac:dyDescent="0.25">
      <c r="A1524">
        <v>846853</v>
      </c>
      <c r="B1524" t="s">
        <v>8584</v>
      </c>
      <c r="C1524" t="s">
        <v>830</v>
      </c>
      <c r="D1524" t="s">
        <v>1722</v>
      </c>
      <c r="E1524" s="15" t="s">
        <v>8585</v>
      </c>
      <c r="F1524" t="s">
        <v>1832</v>
      </c>
      <c r="G1524" t="s">
        <v>1834</v>
      </c>
      <c r="H1524" t="s">
        <v>1833</v>
      </c>
      <c r="I1524" t="s">
        <v>3116</v>
      </c>
      <c r="J1524">
        <v>0</v>
      </c>
      <c r="K1524"/>
      <c r="L1524" t="s">
        <v>3157</v>
      </c>
      <c r="M1524" t="s">
        <v>3118</v>
      </c>
    </row>
    <row r="1525" spans="1:13" x14ac:dyDescent="0.25">
      <c r="A1525">
        <v>841749</v>
      </c>
      <c r="B1525" t="s">
        <v>2977</v>
      </c>
      <c r="C1525" t="s">
        <v>36</v>
      </c>
      <c r="D1525" t="s">
        <v>1722</v>
      </c>
      <c r="E1525" s="15" t="s">
        <v>8586</v>
      </c>
      <c r="F1525" t="s">
        <v>2179</v>
      </c>
      <c r="G1525" t="s">
        <v>1823</v>
      </c>
      <c r="H1525" t="s">
        <v>1822</v>
      </c>
      <c r="I1525" t="s">
        <v>3116</v>
      </c>
      <c r="J1525">
        <v>0</v>
      </c>
      <c r="K1525"/>
      <c r="L1525" t="s">
        <v>8587</v>
      </c>
      <c r="M1525" t="s">
        <v>8588</v>
      </c>
    </row>
    <row r="1526" spans="1:13" x14ac:dyDescent="0.25">
      <c r="A1526">
        <v>68189</v>
      </c>
      <c r="B1526" t="s">
        <v>8589</v>
      </c>
      <c r="C1526" t="s">
        <v>92</v>
      </c>
      <c r="D1526" t="s">
        <v>1722</v>
      </c>
      <c r="E1526" s="15" t="s">
        <v>8590</v>
      </c>
      <c r="F1526" t="s">
        <v>1752</v>
      </c>
      <c r="G1526" t="s">
        <v>1754</v>
      </c>
      <c r="H1526" t="s">
        <v>1753</v>
      </c>
      <c r="I1526" t="s">
        <v>5686</v>
      </c>
      <c r="J1526">
        <v>0</v>
      </c>
      <c r="K1526"/>
      <c r="L1526" t="s">
        <v>5532</v>
      </c>
      <c r="M1526" t="s">
        <v>3118</v>
      </c>
    </row>
    <row r="1527" spans="1:13" x14ac:dyDescent="0.25">
      <c r="A1527">
        <v>52338</v>
      </c>
      <c r="B1527" t="s">
        <v>8591</v>
      </c>
      <c r="C1527" t="s">
        <v>92</v>
      </c>
      <c r="D1527" t="s">
        <v>1722</v>
      </c>
      <c r="E1527" s="15" t="s">
        <v>8592</v>
      </c>
      <c r="F1527" t="s">
        <v>1735</v>
      </c>
      <c r="G1527" t="s">
        <v>1721</v>
      </c>
      <c r="H1527" t="s">
        <v>1720</v>
      </c>
      <c r="I1527" t="s">
        <v>3116</v>
      </c>
      <c r="J1527">
        <v>0</v>
      </c>
      <c r="K1527"/>
      <c r="L1527"/>
      <c r="M1527" t="s">
        <v>3118</v>
      </c>
    </row>
    <row r="1528" spans="1:13" x14ac:dyDescent="0.25">
      <c r="A1528">
        <v>47762</v>
      </c>
      <c r="B1528" t="s">
        <v>2649</v>
      </c>
      <c r="C1528" t="s">
        <v>78</v>
      </c>
      <c r="D1528" t="s">
        <v>1722</v>
      </c>
      <c r="E1528" s="15" t="s">
        <v>8593</v>
      </c>
      <c r="F1528" t="s">
        <v>1870</v>
      </c>
      <c r="G1528" t="s">
        <v>1721</v>
      </c>
      <c r="H1528" t="s">
        <v>1720</v>
      </c>
      <c r="I1528" t="s">
        <v>3116</v>
      </c>
      <c r="J1528">
        <v>0</v>
      </c>
      <c r="K1528"/>
      <c r="L1528" t="s">
        <v>4280</v>
      </c>
      <c r="M1528" t="s">
        <v>3118</v>
      </c>
    </row>
    <row r="1529" spans="1:13" x14ac:dyDescent="0.25">
      <c r="A1529">
        <v>837768</v>
      </c>
      <c r="B1529" t="s">
        <v>2913</v>
      </c>
      <c r="C1529" t="s">
        <v>78</v>
      </c>
      <c r="D1529" t="s">
        <v>1722</v>
      </c>
      <c r="E1529" s="15" t="s">
        <v>8594</v>
      </c>
      <c r="F1529" t="s">
        <v>1730</v>
      </c>
      <c r="G1529" t="s">
        <v>1731</v>
      </c>
      <c r="H1529" t="s">
        <v>1720</v>
      </c>
      <c r="I1529" t="s">
        <v>3116</v>
      </c>
      <c r="J1529">
        <v>0</v>
      </c>
      <c r="K1529"/>
      <c r="L1529" t="s">
        <v>3630</v>
      </c>
      <c r="M1529" t="s">
        <v>3118</v>
      </c>
    </row>
    <row r="1530" spans="1:13" x14ac:dyDescent="0.25">
      <c r="A1530">
        <v>851773</v>
      </c>
      <c r="B1530" t="s">
        <v>8595</v>
      </c>
      <c r="C1530" t="s">
        <v>7652</v>
      </c>
      <c r="D1530" t="s">
        <v>1722</v>
      </c>
      <c r="E1530" s="15" t="s">
        <v>8596</v>
      </c>
      <c r="F1530" t="s">
        <v>7967</v>
      </c>
      <c r="G1530" t="s">
        <v>1790</v>
      </c>
      <c r="H1530" t="s">
        <v>1720</v>
      </c>
      <c r="I1530" t="s">
        <v>3116</v>
      </c>
      <c r="J1530">
        <v>0</v>
      </c>
      <c r="K1530"/>
      <c r="L1530" t="s">
        <v>3117</v>
      </c>
      <c r="M1530" t="s">
        <v>3118</v>
      </c>
    </row>
    <row r="1531" spans="1:13" x14ac:dyDescent="0.25">
      <c r="A1531">
        <v>21897</v>
      </c>
      <c r="B1531" t="s">
        <v>8597</v>
      </c>
      <c r="C1531" t="s">
        <v>109</v>
      </c>
      <c r="D1531" t="s">
        <v>1722</v>
      </c>
      <c r="E1531" s="15" t="s">
        <v>8598</v>
      </c>
      <c r="F1531" t="s">
        <v>1735</v>
      </c>
      <c r="G1531" t="s">
        <v>1721</v>
      </c>
      <c r="H1531" t="s">
        <v>1720</v>
      </c>
      <c r="I1531" t="s">
        <v>5686</v>
      </c>
      <c r="J1531">
        <v>0</v>
      </c>
      <c r="K1531"/>
      <c r="L1531" t="s">
        <v>8599</v>
      </c>
      <c r="M1531" t="s">
        <v>8600</v>
      </c>
    </row>
    <row r="1532" spans="1:13" x14ac:dyDescent="0.25">
      <c r="A1532">
        <v>56122</v>
      </c>
      <c r="B1532" t="s">
        <v>8601</v>
      </c>
      <c r="C1532" t="s">
        <v>84</v>
      </c>
      <c r="D1532" t="s">
        <v>1722</v>
      </c>
      <c r="E1532" s="15" t="s">
        <v>8602</v>
      </c>
      <c r="F1532" t="s">
        <v>1719</v>
      </c>
      <c r="G1532" t="s">
        <v>1721</v>
      </c>
      <c r="H1532" t="s">
        <v>1720</v>
      </c>
      <c r="I1532" t="s">
        <v>3116</v>
      </c>
      <c r="J1532">
        <v>0</v>
      </c>
      <c r="K1532"/>
      <c r="L1532" t="s">
        <v>3182</v>
      </c>
      <c r="M1532" t="s">
        <v>3118</v>
      </c>
    </row>
    <row r="1533" spans="1:13" x14ac:dyDescent="0.25">
      <c r="A1533">
        <v>5339</v>
      </c>
      <c r="B1533" t="s">
        <v>8603</v>
      </c>
      <c r="C1533" t="s">
        <v>84</v>
      </c>
      <c r="D1533" t="s">
        <v>1722</v>
      </c>
      <c r="E1533" s="15" t="s">
        <v>8604</v>
      </c>
      <c r="F1533" t="s">
        <v>1771</v>
      </c>
      <c r="G1533" t="s">
        <v>1721</v>
      </c>
      <c r="H1533" t="s">
        <v>1720</v>
      </c>
      <c r="I1533" t="s">
        <v>3116</v>
      </c>
      <c r="J1533">
        <v>0</v>
      </c>
      <c r="K1533"/>
      <c r="L1533" t="s">
        <v>3122</v>
      </c>
      <c r="M1533" t="s">
        <v>3118</v>
      </c>
    </row>
    <row r="1534" spans="1:13" x14ac:dyDescent="0.25">
      <c r="A1534">
        <v>854726</v>
      </c>
      <c r="B1534" t="s">
        <v>8605</v>
      </c>
      <c r="C1534" t="s">
        <v>84</v>
      </c>
      <c r="D1534" t="s">
        <v>1722</v>
      </c>
      <c r="E1534" s="15" t="s">
        <v>8606</v>
      </c>
      <c r="F1534" t="s">
        <v>1771</v>
      </c>
      <c r="G1534" t="s">
        <v>1721</v>
      </c>
      <c r="H1534" t="s">
        <v>1720</v>
      </c>
      <c r="I1534" t="s">
        <v>3116</v>
      </c>
      <c r="J1534">
        <v>0</v>
      </c>
      <c r="K1534"/>
      <c r="L1534" t="s">
        <v>3182</v>
      </c>
      <c r="M1534" t="s">
        <v>3118</v>
      </c>
    </row>
    <row r="1535" spans="1:13" x14ac:dyDescent="0.25">
      <c r="A1535">
        <v>22264</v>
      </c>
      <c r="B1535" t="s">
        <v>2037</v>
      </c>
      <c r="C1535" t="s">
        <v>59</v>
      </c>
      <c r="D1535" t="s">
        <v>1722</v>
      </c>
      <c r="E1535" s="15" t="s">
        <v>8607</v>
      </c>
      <c r="F1535" t="s">
        <v>2124</v>
      </c>
      <c r="G1535" t="s">
        <v>1831</v>
      </c>
      <c r="H1535" t="s">
        <v>1827</v>
      </c>
      <c r="I1535" t="s">
        <v>3131</v>
      </c>
      <c r="J1535">
        <v>0</v>
      </c>
      <c r="K1535"/>
      <c r="L1535" t="s">
        <v>3216</v>
      </c>
      <c r="M1535" t="s">
        <v>3118</v>
      </c>
    </row>
    <row r="1536" spans="1:13" x14ac:dyDescent="0.25">
      <c r="A1536">
        <v>847614</v>
      </c>
      <c r="B1536" t="s">
        <v>3026</v>
      </c>
      <c r="C1536" t="s">
        <v>43</v>
      </c>
      <c r="D1536" t="s">
        <v>1722</v>
      </c>
      <c r="E1536" s="15" t="s">
        <v>8608</v>
      </c>
      <c r="F1536" t="s">
        <v>1797</v>
      </c>
      <c r="G1536" t="s">
        <v>1783</v>
      </c>
      <c r="H1536" t="s">
        <v>1782</v>
      </c>
      <c r="I1536" t="s">
        <v>3152</v>
      </c>
      <c r="J1536">
        <v>0</v>
      </c>
      <c r="K1536"/>
      <c r="L1536" t="s">
        <v>8609</v>
      </c>
      <c r="M1536" t="s">
        <v>8610</v>
      </c>
    </row>
    <row r="1537" spans="1:13" x14ac:dyDescent="0.25">
      <c r="A1537">
        <v>5343</v>
      </c>
      <c r="B1537" t="s">
        <v>3877</v>
      </c>
      <c r="C1537" t="s">
        <v>21</v>
      </c>
      <c r="D1537" t="s">
        <v>1722</v>
      </c>
      <c r="E1537" s="15" t="s">
        <v>8611</v>
      </c>
      <c r="F1537" t="s">
        <v>5997</v>
      </c>
      <c r="G1537" t="s">
        <v>1792</v>
      </c>
      <c r="H1537" t="s">
        <v>1822</v>
      </c>
      <c r="I1537" t="s">
        <v>3116</v>
      </c>
      <c r="J1537">
        <v>0</v>
      </c>
      <c r="K1537"/>
      <c r="L1537" t="s">
        <v>5757</v>
      </c>
      <c r="M1537" t="s">
        <v>3118</v>
      </c>
    </row>
    <row r="1538" spans="1:13" x14ac:dyDescent="0.25">
      <c r="A1538">
        <v>5344</v>
      </c>
      <c r="B1538" t="s">
        <v>209</v>
      </c>
      <c r="C1538" t="s">
        <v>52</v>
      </c>
      <c r="D1538" t="s">
        <v>1722</v>
      </c>
      <c r="E1538" s="15" t="s">
        <v>8612</v>
      </c>
      <c r="F1538" t="s">
        <v>1719</v>
      </c>
      <c r="G1538" t="s">
        <v>1721</v>
      </c>
      <c r="H1538" t="s">
        <v>1720</v>
      </c>
      <c r="I1538" t="s">
        <v>3116</v>
      </c>
      <c r="J1538">
        <v>0</v>
      </c>
      <c r="K1538"/>
      <c r="L1538" t="s">
        <v>3117</v>
      </c>
      <c r="M1538" t="s">
        <v>3118</v>
      </c>
    </row>
    <row r="1539" spans="1:13" x14ac:dyDescent="0.25">
      <c r="A1539">
        <v>849335</v>
      </c>
      <c r="B1539" t="s">
        <v>904</v>
      </c>
      <c r="C1539" t="s">
        <v>52</v>
      </c>
      <c r="D1539" t="s">
        <v>1722</v>
      </c>
      <c r="E1539" s="15" t="s">
        <v>8613</v>
      </c>
      <c r="F1539" t="s">
        <v>1749</v>
      </c>
      <c r="G1539" t="s">
        <v>1746</v>
      </c>
      <c r="H1539" t="s">
        <v>1720</v>
      </c>
      <c r="I1539" t="s">
        <v>5686</v>
      </c>
      <c r="J1539">
        <v>0</v>
      </c>
      <c r="K1539"/>
      <c r="L1539" t="s">
        <v>5524</v>
      </c>
      <c r="M1539" t="s">
        <v>3118</v>
      </c>
    </row>
    <row r="1540" spans="1:13" x14ac:dyDescent="0.25">
      <c r="A1540">
        <v>56848</v>
      </c>
      <c r="B1540" t="s">
        <v>2725</v>
      </c>
      <c r="C1540" t="s">
        <v>84</v>
      </c>
      <c r="D1540" t="s">
        <v>1722</v>
      </c>
      <c r="E1540" s="15" t="s">
        <v>8614</v>
      </c>
      <c r="F1540" t="s">
        <v>1789</v>
      </c>
      <c r="G1540" t="s">
        <v>1790</v>
      </c>
      <c r="H1540" t="s">
        <v>1720</v>
      </c>
      <c r="I1540" t="s">
        <v>3116</v>
      </c>
      <c r="J1540">
        <v>0</v>
      </c>
      <c r="K1540"/>
      <c r="L1540" t="s">
        <v>4218</v>
      </c>
      <c r="M1540" t="s">
        <v>3118</v>
      </c>
    </row>
    <row r="1541" spans="1:13" x14ac:dyDescent="0.25">
      <c r="A1541">
        <v>854743</v>
      </c>
      <c r="B1541" t="s">
        <v>8615</v>
      </c>
      <c r="C1541" t="s">
        <v>84</v>
      </c>
      <c r="D1541" t="s">
        <v>1722</v>
      </c>
      <c r="E1541" s="15" t="s">
        <v>8616</v>
      </c>
      <c r="F1541" t="s">
        <v>1742</v>
      </c>
      <c r="G1541" t="s">
        <v>1743</v>
      </c>
      <c r="H1541" t="s">
        <v>1720</v>
      </c>
      <c r="I1541" t="s">
        <v>3351</v>
      </c>
      <c r="J1541">
        <v>0</v>
      </c>
      <c r="K1541"/>
      <c r="L1541" t="s">
        <v>3182</v>
      </c>
      <c r="M1541" t="s">
        <v>3118</v>
      </c>
    </row>
    <row r="1542" spans="1:13" x14ac:dyDescent="0.25">
      <c r="A1542">
        <v>5346</v>
      </c>
      <c r="B1542" t="s">
        <v>8617</v>
      </c>
      <c r="C1542" t="s">
        <v>52</v>
      </c>
      <c r="D1542" t="s">
        <v>1722</v>
      </c>
      <c r="E1542" s="15" t="s">
        <v>8618</v>
      </c>
      <c r="F1542" t="s">
        <v>1752</v>
      </c>
      <c r="G1542" t="s">
        <v>1754</v>
      </c>
      <c r="H1542" t="s">
        <v>1753</v>
      </c>
      <c r="I1542" t="s">
        <v>3116</v>
      </c>
      <c r="J1542">
        <v>0</v>
      </c>
      <c r="K1542"/>
      <c r="L1542" t="s">
        <v>5524</v>
      </c>
      <c r="M1542" t="s">
        <v>3118</v>
      </c>
    </row>
    <row r="1543" spans="1:13" x14ac:dyDescent="0.25">
      <c r="A1543">
        <v>5378</v>
      </c>
      <c r="B1543" t="s">
        <v>3878</v>
      </c>
      <c r="C1543" t="s">
        <v>21</v>
      </c>
      <c r="D1543" t="s">
        <v>1722</v>
      </c>
      <c r="E1543" s="15" t="s">
        <v>8619</v>
      </c>
      <c r="F1543" t="s">
        <v>1761</v>
      </c>
      <c r="G1543" t="s">
        <v>1762</v>
      </c>
      <c r="H1543" t="s">
        <v>1782</v>
      </c>
      <c r="I1543" t="s">
        <v>1762</v>
      </c>
      <c r="J1543">
        <v>0</v>
      </c>
      <c r="K1543"/>
      <c r="L1543" t="s">
        <v>8620</v>
      </c>
      <c r="M1543" t="s">
        <v>3118</v>
      </c>
    </row>
    <row r="1544" spans="1:13" x14ac:dyDescent="0.25">
      <c r="A1544">
        <v>827396</v>
      </c>
      <c r="B1544" t="s">
        <v>8621</v>
      </c>
      <c r="C1544" t="s">
        <v>92</v>
      </c>
      <c r="D1544" t="s">
        <v>1722</v>
      </c>
      <c r="E1544" s="15" t="s">
        <v>8622</v>
      </c>
      <c r="F1544" t="s">
        <v>1735</v>
      </c>
      <c r="G1544" t="s">
        <v>1721</v>
      </c>
      <c r="H1544" t="s">
        <v>1720</v>
      </c>
      <c r="I1544" t="s">
        <v>5686</v>
      </c>
      <c r="J1544">
        <v>0</v>
      </c>
      <c r="K1544"/>
      <c r="L1544" t="s">
        <v>3122</v>
      </c>
      <c r="M1544" t="s">
        <v>3118</v>
      </c>
    </row>
    <row r="1545" spans="1:13" x14ac:dyDescent="0.25">
      <c r="A1545">
        <v>841412</v>
      </c>
      <c r="B1545" t="s">
        <v>905</v>
      </c>
      <c r="C1545" t="s">
        <v>27</v>
      </c>
      <c r="D1545" t="s">
        <v>1722</v>
      </c>
      <c r="E1545" s="15" t="s">
        <v>8623</v>
      </c>
      <c r="F1545" t="s">
        <v>1832</v>
      </c>
      <c r="G1545" t="s">
        <v>1834</v>
      </c>
      <c r="H1545" t="s">
        <v>1833</v>
      </c>
      <c r="I1545" t="s">
        <v>3116</v>
      </c>
      <c r="J1545">
        <v>0</v>
      </c>
      <c r="K1545"/>
      <c r="L1545" t="s">
        <v>3117</v>
      </c>
      <c r="M1545" t="s">
        <v>3118</v>
      </c>
    </row>
    <row r="1546" spans="1:13" x14ac:dyDescent="0.25">
      <c r="A1546">
        <v>859332</v>
      </c>
      <c r="B1546" t="s">
        <v>8624</v>
      </c>
      <c r="C1546" t="s">
        <v>376</v>
      </c>
      <c r="D1546" t="s">
        <v>1722</v>
      </c>
      <c r="E1546" s="15" t="s">
        <v>8625</v>
      </c>
      <c r="F1546" t="s">
        <v>1732</v>
      </c>
      <c r="G1546" t="s">
        <v>1731</v>
      </c>
      <c r="H1546" t="s">
        <v>1720</v>
      </c>
      <c r="I1546" t="s">
        <v>3116</v>
      </c>
      <c r="J1546">
        <v>0</v>
      </c>
      <c r="K1546"/>
      <c r="L1546"/>
      <c r="M1546" t="s">
        <v>3118</v>
      </c>
    </row>
    <row r="1547" spans="1:13" x14ac:dyDescent="0.25">
      <c r="A1547">
        <v>5377</v>
      </c>
      <c r="B1547" t="s">
        <v>3879</v>
      </c>
      <c r="C1547" t="s">
        <v>27</v>
      </c>
      <c r="D1547" t="s">
        <v>1722</v>
      </c>
      <c r="E1547" s="15" t="s">
        <v>8626</v>
      </c>
      <c r="F1547" t="s">
        <v>1759</v>
      </c>
      <c r="G1547" t="s">
        <v>1760</v>
      </c>
      <c r="H1547" t="s">
        <v>1753</v>
      </c>
      <c r="I1547" t="s">
        <v>3116</v>
      </c>
      <c r="J1547">
        <v>0</v>
      </c>
      <c r="K1547"/>
      <c r="L1547" t="s">
        <v>3117</v>
      </c>
      <c r="M1547" t="s">
        <v>3118</v>
      </c>
    </row>
    <row r="1548" spans="1:13" x14ac:dyDescent="0.25">
      <c r="A1548">
        <v>21657</v>
      </c>
      <c r="B1548" t="s">
        <v>2508</v>
      </c>
      <c r="C1548" t="s">
        <v>116</v>
      </c>
      <c r="D1548" t="s">
        <v>1722</v>
      </c>
      <c r="E1548" s="15" t="s">
        <v>8627</v>
      </c>
      <c r="F1548" t="s">
        <v>1829</v>
      </c>
      <c r="G1548" t="s">
        <v>1814</v>
      </c>
      <c r="H1548" t="s">
        <v>1764</v>
      </c>
      <c r="I1548" t="s">
        <v>3131</v>
      </c>
      <c r="J1548">
        <v>0</v>
      </c>
      <c r="K1548"/>
      <c r="L1548" t="s">
        <v>5524</v>
      </c>
      <c r="M1548" t="s">
        <v>3118</v>
      </c>
    </row>
    <row r="1549" spans="1:13" x14ac:dyDescent="0.25">
      <c r="A1549">
        <v>38098</v>
      </c>
      <c r="B1549" t="s">
        <v>8628</v>
      </c>
      <c r="C1549" t="s">
        <v>39</v>
      </c>
      <c r="D1549" t="s">
        <v>1722</v>
      </c>
      <c r="E1549" s="15" t="s">
        <v>8629</v>
      </c>
      <c r="F1549" t="s">
        <v>1891</v>
      </c>
      <c r="G1549" t="s">
        <v>1867</v>
      </c>
      <c r="H1549" t="s">
        <v>1725</v>
      </c>
      <c r="I1549" t="s">
        <v>3116</v>
      </c>
      <c r="J1549">
        <v>0</v>
      </c>
      <c r="K1549"/>
      <c r="L1549" t="s">
        <v>3151</v>
      </c>
      <c r="M1549" t="s">
        <v>3118</v>
      </c>
    </row>
    <row r="1550" spans="1:13" x14ac:dyDescent="0.25">
      <c r="A1550">
        <v>5401</v>
      </c>
      <c r="B1550" t="s">
        <v>8630</v>
      </c>
      <c r="C1550" t="s">
        <v>39</v>
      </c>
      <c r="D1550" t="s">
        <v>1722</v>
      </c>
      <c r="E1550" s="15" t="s">
        <v>8631</v>
      </c>
      <c r="F1550" t="s">
        <v>2109</v>
      </c>
      <c r="G1550" t="s">
        <v>2056</v>
      </c>
      <c r="H1550" t="s">
        <v>2055</v>
      </c>
      <c r="I1550" t="s">
        <v>3116</v>
      </c>
      <c r="J1550">
        <v>0</v>
      </c>
      <c r="K1550"/>
      <c r="L1550" t="s">
        <v>3117</v>
      </c>
      <c r="M1550" t="s">
        <v>3118</v>
      </c>
    </row>
    <row r="1551" spans="1:13" x14ac:dyDescent="0.25">
      <c r="A1551">
        <v>33974</v>
      </c>
      <c r="B1551" t="s">
        <v>8632</v>
      </c>
      <c r="C1551" t="s">
        <v>39</v>
      </c>
      <c r="D1551" t="s">
        <v>1722</v>
      </c>
      <c r="E1551" s="15" t="s">
        <v>8633</v>
      </c>
      <c r="F1551" t="s">
        <v>1846</v>
      </c>
      <c r="G1551" t="s">
        <v>1726</v>
      </c>
      <c r="H1551" t="s">
        <v>1725</v>
      </c>
      <c r="I1551" t="s">
        <v>3116</v>
      </c>
      <c r="J1551">
        <v>0</v>
      </c>
      <c r="K1551"/>
      <c r="L1551" t="s">
        <v>8634</v>
      </c>
      <c r="M1551" t="s">
        <v>3118</v>
      </c>
    </row>
    <row r="1552" spans="1:13" x14ac:dyDescent="0.25">
      <c r="A1552">
        <v>5400</v>
      </c>
      <c r="B1552" t="s">
        <v>2242</v>
      </c>
      <c r="C1552" t="s">
        <v>65</v>
      </c>
      <c r="D1552" t="s">
        <v>1722</v>
      </c>
      <c r="E1552" s="15" t="s">
        <v>8635</v>
      </c>
      <c r="F1552" t="s">
        <v>1784</v>
      </c>
      <c r="G1552" t="s">
        <v>1785</v>
      </c>
      <c r="H1552" t="s">
        <v>1725</v>
      </c>
      <c r="I1552" t="s">
        <v>3116</v>
      </c>
      <c r="J1552">
        <v>0</v>
      </c>
      <c r="K1552"/>
      <c r="L1552" t="s">
        <v>3117</v>
      </c>
      <c r="M1552" t="s">
        <v>3118</v>
      </c>
    </row>
    <row r="1553" spans="1:13" x14ac:dyDescent="0.25">
      <c r="A1553">
        <v>5414</v>
      </c>
      <c r="B1553" t="s">
        <v>2356</v>
      </c>
      <c r="C1553" t="s">
        <v>78</v>
      </c>
      <c r="D1553" t="s">
        <v>1722</v>
      </c>
      <c r="E1553" s="15" t="s">
        <v>8636</v>
      </c>
      <c r="F1553" t="s">
        <v>1870</v>
      </c>
      <c r="G1553" t="s">
        <v>1721</v>
      </c>
      <c r="H1553" t="s">
        <v>1720</v>
      </c>
      <c r="I1553" t="s">
        <v>3116</v>
      </c>
      <c r="J1553">
        <v>0</v>
      </c>
      <c r="K1553"/>
      <c r="L1553" t="s">
        <v>3122</v>
      </c>
      <c r="M1553" t="s">
        <v>3118</v>
      </c>
    </row>
    <row r="1554" spans="1:13" x14ac:dyDescent="0.25">
      <c r="A1554">
        <v>36807</v>
      </c>
      <c r="B1554" t="s">
        <v>8637</v>
      </c>
      <c r="C1554" t="s">
        <v>172</v>
      </c>
      <c r="D1554" t="s">
        <v>1722</v>
      </c>
      <c r="E1554" s="15" t="s">
        <v>8638</v>
      </c>
      <c r="F1554" t="s">
        <v>1787</v>
      </c>
      <c r="G1554" t="s">
        <v>1721</v>
      </c>
      <c r="H1554" t="s">
        <v>1720</v>
      </c>
      <c r="I1554" t="s">
        <v>3116</v>
      </c>
      <c r="J1554">
        <v>0</v>
      </c>
      <c r="K1554"/>
      <c r="L1554" t="s">
        <v>6287</v>
      </c>
      <c r="M1554" t="s">
        <v>1799</v>
      </c>
    </row>
    <row r="1555" spans="1:13" x14ac:dyDescent="0.25">
      <c r="A1555">
        <v>832155</v>
      </c>
      <c r="B1555" t="s">
        <v>2888</v>
      </c>
      <c r="C1555" t="s">
        <v>148</v>
      </c>
      <c r="D1555" t="s">
        <v>1722</v>
      </c>
      <c r="E1555" s="15" t="s">
        <v>8639</v>
      </c>
      <c r="F1555" t="s">
        <v>1761</v>
      </c>
      <c r="G1555" t="s">
        <v>1762</v>
      </c>
      <c r="H1555" t="s">
        <v>1782</v>
      </c>
      <c r="I1555" t="s">
        <v>1762</v>
      </c>
      <c r="J1555">
        <v>0</v>
      </c>
      <c r="K1555"/>
      <c r="L1555" t="s">
        <v>3132</v>
      </c>
      <c r="M1555" t="s">
        <v>3118</v>
      </c>
    </row>
    <row r="1556" spans="1:13" x14ac:dyDescent="0.25">
      <c r="A1556">
        <v>842363</v>
      </c>
      <c r="B1556" t="s">
        <v>8640</v>
      </c>
      <c r="C1556" t="s">
        <v>92</v>
      </c>
      <c r="D1556" t="s">
        <v>1722</v>
      </c>
      <c r="E1556" s="15" t="s">
        <v>8641</v>
      </c>
      <c r="F1556" t="s">
        <v>1836</v>
      </c>
      <c r="G1556" t="s">
        <v>1837</v>
      </c>
      <c r="H1556" t="s">
        <v>1725</v>
      </c>
      <c r="I1556" t="s">
        <v>3116</v>
      </c>
      <c r="J1556">
        <v>0</v>
      </c>
      <c r="K1556"/>
      <c r="L1556" t="s">
        <v>8642</v>
      </c>
      <c r="M1556" t="s">
        <v>8643</v>
      </c>
    </row>
    <row r="1557" spans="1:13" x14ac:dyDescent="0.25">
      <c r="A1557">
        <v>829342</v>
      </c>
      <c r="B1557" t="s">
        <v>8644</v>
      </c>
      <c r="C1557" t="s">
        <v>43</v>
      </c>
      <c r="D1557" t="s">
        <v>1722</v>
      </c>
      <c r="E1557" s="15" t="s">
        <v>8645</v>
      </c>
      <c r="F1557" t="s">
        <v>1873</v>
      </c>
      <c r="G1557" t="s">
        <v>1874</v>
      </c>
      <c r="H1557" t="s">
        <v>1725</v>
      </c>
      <c r="I1557" t="s">
        <v>3116</v>
      </c>
      <c r="J1557">
        <v>0</v>
      </c>
      <c r="K1557"/>
      <c r="L1557" t="s">
        <v>8646</v>
      </c>
      <c r="M1557" t="s">
        <v>8647</v>
      </c>
    </row>
    <row r="1558" spans="1:13" x14ac:dyDescent="0.25">
      <c r="A1558">
        <v>5411</v>
      </c>
      <c r="B1558" t="s">
        <v>8648</v>
      </c>
      <c r="C1558" t="s">
        <v>31</v>
      </c>
      <c r="D1558" t="s">
        <v>1722</v>
      </c>
      <c r="E1558" s="15" t="s">
        <v>8649</v>
      </c>
      <c r="F1558" t="s">
        <v>1780</v>
      </c>
      <c r="G1558" t="s">
        <v>1746</v>
      </c>
      <c r="H1558" t="s">
        <v>1720</v>
      </c>
      <c r="I1558" t="s">
        <v>3348</v>
      </c>
      <c r="J1558">
        <v>0</v>
      </c>
      <c r="K1558"/>
      <c r="L1558" t="s">
        <v>8650</v>
      </c>
      <c r="M1558" t="s">
        <v>3118</v>
      </c>
    </row>
    <row r="1559" spans="1:13" x14ac:dyDescent="0.25">
      <c r="A1559">
        <v>21893</v>
      </c>
      <c r="B1559" t="s">
        <v>906</v>
      </c>
      <c r="C1559" t="s">
        <v>830</v>
      </c>
      <c r="D1559" t="s">
        <v>1722</v>
      </c>
      <c r="E1559" s="15" t="s">
        <v>8651</v>
      </c>
      <c r="F1559" t="s">
        <v>1735</v>
      </c>
      <c r="G1559" t="s">
        <v>1721</v>
      </c>
      <c r="H1559" t="s">
        <v>1720</v>
      </c>
      <c r="I1559" t="s">
        <v>5686</v>
      </c>
      <c r="J1559">
        <v>0</v>
      </c>
      <c r="K1559"/>
      <c r="L1559" t="s">
        <v>6284</v>
      </c>
      <c r="M1559" t="s">
        <v>3118</v>
      </c>
    </row>
    <row r="1560" spans="1:13" x14ac:dyDescent="0.25">
      <c r="A1560">
        <v>47220</v>
      </c>
      <c r="B1560" t="s">
        <v>2641</v>
      </c>
      <c r="C1560" t="s">
        <v>52</v>
      </c>
      <c r="D1560" t="s">
        <v>1722</v>
      </c>
      <c r="E1560" s="15" t="s">
        <v>8652</v>
      </c>
      <c r="F1560" t="s">
        <v>1787</v>
      </c>
      <c r="G1560" t="s">
        <v>1721</v>
      </c>
      <c r="H1560" t="s">
        <v>1720</v>
      </c>
      <c r="I1560" t="s">
        <v>3116</v>
      </c>
      <c r="J1560">
        <v>0</v>
      </c>
      <c r="K1560"/>
      <c r="L1560" t="s">
        <v>5524</v>
      </c>
      <c r="M1560" t="s">
        <v>3118</v>
      </c>
    </row>
    <row r="1561" spans="1:13" x14ac:dyDescent="0.25">
      <c r="A1561">
        <v>838302</v>
      </c>
      <c r="B1561" t="s">
        <v>2939</v>
      </c>
      <c r="C1561" t="s">
        <v>172</v>
      </c>
      <c r="D1561" t="s">
        <v>1722</v>
      </c>
      <c r="E1561" s="15" t="s">
        <v>8653</v>
      </c>
      <c r="F1561" t="s">
        <v>1771</v>
      </c>
      <c r="G1561" t="s">
        <v>1721</v>
      </c>
      <c r="H1561" t="s">
        <v>1720</v>
      </c>
      <c r="I1561" t="s">
        <v>3116</v>
      </c>
      <c r="J1561">
        <v>0</v>
      </c>
      <c r="K1561"/>
      <c r="L1561" t="s">
        <v>3842</v>
      </c>
      <c r="M1561" t="s">
        <v>3118</v>
      </c>
    </row>
    <row r="1562" spans="1:13" x14ac:dyDescent="0.25">
      <c r="A1562">
        <v>837767</v>
      </c>
      <c r="B1562" t="s">
        <v>8654</v>
      </c>
      <c r="C1562" t="s">
        <v>21</v>
      </c>
      <c r="D1562" t="s">
        <v>1722</v>
      </c>
      <c r="E1562" s="15" t="s">
        <v>8655</v>
      </c>
      <c r="F1562" t="s">
        <v>1737</v>
      </c>
      <c r="G1562" t="s">
        <v>1721</v>
      </c>
      <c r="H1562" t="s">
        <v>1720</v>
      </c>
      <c r="I1562" t="s">
        <v>3116</v>
      </c>
      <c r="J1562">
        <v>0</v>
      </c>
      <c r="K1562"/>
      <c r="L1562"/>
      <c r="M1562" t="s">
        <v>3118</v>
      </c>
    </row>
    <row r="1563" spans="1:13" x14ac:dyDescent="0.25">
      <c r="A1563">
        <v>853730</v>
      </c>
      <c r="B1563" t="s">
        <v>8656</v>
      </c>
      <c r="C1563" t="s">
        <v>43</v>
      </c>
      <c r="D1563" t="s">
        <v>1722</v>
      </c>
      <c r="E1563" s="15" t="s">
        <v>8657</v>
      </c>
      <c r="F1563" t="s">
        <v>1766</v>
      </c>
      <c r="G1563" t="s">
        <v>1767</v>
      </c>
      <c r="H1563" t="s">
        <v>1756</v>
      </c>
      <c r="I1563" t="s">
        <v>3129</v>
      </c>
      <c r="J1563">
        <v>0</v>
      </c>
      <c r="K1563"/>
      <c r="L1563" t="s">
        <v>8658</v>
      </c>
      <c r="M1563" t="s">
        <v>8659</v>
      </c>
    </row>
    <row r="1564" spans="1:13" x14ac:dyDescent="0.25">
      <c r="A1564">
        <v>5519</v>
      </c>
      <c r="B1564" t="s">
        <v>2239</v>
      </c>
      <c r="C1564" t="s">
        <v>56</v>
      </c>
      <c r="D1564" t="s">
        <v>1722</v>
      </c>
      <c r="E1564" s="15" t="s">
        <v>8660</v>
      </c>
      <c r="F1564" t="s">
        <v>1830</v>
      </c>
      <c r="G1564" t="s">
        <v>1831</v>
      </c>
      <c r="H1564" t="s">
        <v>1827</v>
      </c>
      <c r="I1564" t="s">
        <v>3131</v>
      </c>
      <c r="J1564">
        <v>0</v>
      </c>
      <c r="K1564"/>
      <c r="L1564" t="s">
        <v>3880</v>
      </c>
      <c r="M1564" t="s">
        <v>8661</v>
      </c>
    </row>
    <row r="1565" spans="1:13" x14ac:dyDescent="0.25">
      <c r="A1565">
        <v>5521</v>
      </c>
      <c r="B1565" t="s">
        <v>3882</v>
      </c>
      <c r="C1565" t="s">
        <v>27</v>
      </c>
      <c r="D1565" t="s">
        <v>1722</v>
      </c>
      <c r="E1565" s="15" t="s">
        <v>8662</v>
      </c>
      <c r="F1565" t="s">
        <v>1749</v>
      </c>
      <c r="G1565" t="s">
        <v>1746</v>
      </c>
      <c r="H1565" t="s">
        <v>1720</v>
      </c>
      <c r="I1565" t="s">
        <v>5686</v>
      </c>
      <c r="J1565">
        <v>0</v>
      </c>
      <c r="K1565"/>
      <c r="L1565" t="s">
        <v>8663</v>
      </c>
      <c r="M1565" t="s">
        <v>8664</v>
      </c>
    </row>
    <row r="1566" spans="1:13" x14ac:dyDescent="0.25">
      <c r="A1566">
        <v>5532</v>
      </c>
      <c r="B1566" t="s">
        <v>210</v>
      </c>
      <c r="C1566" t="s">
        <v>211</v>
      </c>
      <c r="D1566" t="s">
        <v>1722</v>
      </c>
      <c r="E1566" s="15" t="s">
        <v>8665</v>
      </c>
      <c r="F1566" t="s">
        <v>1860</v>
      </c>
      <c r="G1566" t="s">
        <v>1816</v>
      </c>
      <c r="H1566" t="s">
        <v>1725</v>
      </c>
      <c r="I1566" t="s">
        <v>5644</v>
      </c>
      <c r="J1566">
        <v>0</v>
      </c>
      <c r="K1566"/>
      <c r="L1566" t="s">
        <v>5627</v>
      </c>
      <c r="M1566" t="s">
        <v>3118</v>
      </c>
    </row>
    <row r="1567" spans="1:13" x14ac:dyDescent="0.25">
      <c r="A1567">
        <v>37535</v>
      </c>
      <c r="B1567" t="s">
        <v>1599</v>
      </c>
      <c r="C1567" t="s">
        <v>76</v>
      </c>
      <c r="D1567" t="s">
        <v>1722</v>
      </c>
      <c r="E1567" s="15" t="s">
        <v>8666</v>
      </c>
      <c r="F1567" t="s">
        <v>1937</v>
      </c>
      <c r="G1567" t="s">
        <v>1849</v>
      </c>
      <c r="H1567" t="s">
        <v>1819</v>
      </c>
      <c r="I1567" t="s">
        <v>3126</v>
      </c>
      <c r="J1567">
        <v>0</v>
      </c>
      <c r="K1567"/>
      <c r="L1567" t="s">
        <v>3117</v>
      </c>
      <c r="M1567" t="s">
        <v>3118</v>
      </c>
    </row>
    <row r="1568" spans="1:13" x14ac:dyDescent="0.25">
      <c r="A1568">
        <v>46978</v>
      </c>
      <c r="B1568" t="s">
        <v>3886</v>
      </c>
      <c r="C1568" t="s">
        <v>27</v>
      </c>
      <c r="D1568" t="s">
        <v>1722</v>
      </c>
      <c r="E1568" s="15" t="s">
        <v>8667</v>
      </c>
      <c r="F1568" t="s">
        <v>1877</v>
      </c>
      <c r="G1568" t="s">
        <v>1878</v>
      </c>
      <c r="H1568" t="s">
        <v>1756</v>
      </c>
      <c r="I1568" t="s">
        <v>3116</v>
      </c>
      <c r="J1568">
        <v>0</v>
      </c>
      <c r="K1568"/>
      <c r="L1568" t="s">
        <v>3117</v>
      </c>
      <c r="M1568" t="s">
        <v>3118</v>
      </c>
    </row>
    <row r="1569" spans="1:13" x14ac:dyDescent="0.25">
      <c r="A1569">
        <v>855683</v>
      </c>
      <c r="B1569" t="s">
        <v>8668</v>
      </c>
      <c r="C1569" t="s">
        <v>8669</v>
      </c>
      <c r="D1569" t="s">
        <v>1722</v>
      </c>
      <c r="E1569" s="15" t="s">
        <v>8670</v>
      </c>
      <c r="F1569" t="s">
        <v>1728</v>
      </c>
      <c r="G1569" t="s">
        <v>1729</v>
      </c>
      <c r="H1569" t="s">
        <v>1720</v>
      </c>
      <c r="I1569" t="s">
        <v>3116</v>
      </c>
      <c r="J1569">
        <v>0</v>
      </c>
      <c r="K1569"/>
      <c r="L1569" t="s">
        <v>3122</v>
      </c>
      <c r="M1569" t="s">
        <v>3118</v>
      </c>
    </row>
    <row r="1570" spans="1:13" x14ac:dyDescent="0.25">
      <c r="A1570">
        <v>70158</v>
      </c>
      <c r="B1570" t="s">
        <v>212</v>
      </c>
      <c r="C1570" t="s">
        <v>213</v>
      </c>
      <c r="D1570" t="s">
        <v>1722</v>
      </c>
      <c r="E1570" s="15" t="s">
        <v>8671</v>
      </c>
      <c r="F1570" t="s">
        <v>1775</v>
      </c>
      <c r="G1570" t="s">
        <v>1743</v>
      </c>
      <c r="H1570" t="s">
        <v>1720</v>
      </c>
      <c r="I1570" t="s">
        <v>3351</v>
      </c>
      <c r="J1570">
        <v>0</v>
      </c>
      <c r="K1570"/>
      <c r="L1570" t="s">
        <v>8672</v>
      </c>
      <c r="M1570" t="s">
        <v>8673</v>
      </c>
    </row>
    <row r="1571" spans="1:13" x14ac:dyDescent="0.25">
      <c r="A1571">
        <v>854769</v>
      </c>
      <c r="B1571" t="s">
        <v>8674</v>
      </c>
      <c r="C1571" t="s">
        <v>213</v>
      </c>
      <c r="D1571" t="s">
        <v>1722</v>
      </c>
      <c r="E1571" s="15" t="s">
        <v>8675</v>
      </c>
      <c r="F1571" t="s">
        <v>1728</v>
      </c>
      <c r="G1571" t="s">
        <v>1729</v>
      </c>
      <c r="H1571" t="s">
        <v>1720</v>
      </c>
      <c r="I1571" t="s">
        <v>3116</v>
      </c>
      <c r="J1571">
        <v>0</v>
      </c>
      <c r="K1571"/>
      <c r="L1571" t="s">
        <v>5908</v>
      </c>
      <c r="M1571" t="s">
        <v>3118</v>
      </c>
    </row>
    <row r="1572" spans="1:13" x14ac:dyDescent="0.25">
      <c r="A1572">
        <v>5540</v>
      </c>
      <c r="B1572" t="s">
        <v>8676</v>
      </c>
      <c r="C1572" t="s">
        <v>56</v>
      </c>
      <c r="D1572" t="s">
        <v>1722</v>
      </c>
      <c r="E1572" s="15" t="s">
        <v>8677</v>
      </c>
      <c r="F1572" t="s">
        <v>1986</v>
      </c>
      <c r="G1572" t="s">
        <v>1987</v>
      </c>
      <c r="H1572" t="s">
        <v>1822</v>
      </c>
      <c r="I1572" t="s">
        <v>3116</v>
      </c>
      <c r="J1572">
        <v>0</v>
      </c>
      <c r="K1572"/>
      <c r="L1572" t="s">
        <v>5663</v>
      </c>
      <c r="M1572" t="s">
        <v>3118</v>
      </c>
    </row>
    <row r="1573" spans="1:13" x14ac:dyDescent="0.25">
      <c r="A1573">
        <v>836762</v>
      </c>
      <c r="B1573" t="s">
        <v>8678</v>
      </c>
      <c r="C1573" t="s">
        <v>908</v>
      </c>
      <c r="D1573" t="s">
        <v>1722</v>
      </c>
      <c r="E1573" s="15" t="s">
        <v>8679</v>
      </c>
      <c r="F1573" t="s">
        <v>2004</v>
      </c>
      <c r="G1573" t="s">
        <v>1770</v>
      </c>
      <c r="H1573" t="s">
        <v>1764</v>
      </c>
      <c r="I1573" t="s">
        <v>3116</v>
      </c>
      <c r="J1573">
        <v>0</v>
      </c>
      <c r="K1573"/>
      <c r="L1573"/>
      <c r="M1573" t="s">
        <v>3118</v>
      </c>
    </row>
    <row r="1574" spans="1:13" x14ac:dyDescent="0.25">
      <c r="A1574">
        <v>847405</v>
      </c>
      <c r="B1574" t="s">
        <v>8680</v>
      </c>
      <c r="C1574" t="s">
        <v>43</v>
      </c>
      <c r="D1574" t="s">
        <v>1722</v>
      </c>
      <c r="E1574" s="15" t="s">
        <v>8681</v>
      </c>
      <c r="F1574" t="s">
        <v>2166</v>
      </c>
      <c r="G1574" t="s">
        <v>1767</v>
      </c>
      <c r="H1574" t="s">
        <v>1756</v>
      </c>
      <c r="I1574" t="s">
        <v>3129</v>
      </c>
      <c r="J1574">
        <v>0</v>
      </c>
      <c r="K1574"/>
      <c r="L1574" t="s">
        <v>8682</v>
      </c>
      <c r="M1574" t="s">
        <v>8683</v>
      </c>
    </row>
    <row r="1575" spans="1:13" x14ac:dyDescent="0.25">
      <c r="A1575">
        <v>23091</v>
      </c>
      <c r="B1575" t="s">
        <v>8684</v>
      </c>
      <c r="C1575" t="s">
        <v>908</v>
      </c>
      <c r="D1575" t="s">
        <v>1722</v>
      </c>
      <c r="E1575" s="15" t="s">
        <v>8685</v>
      </c>
      <c r="F1575" t="s">
        <v>1784</v>
      </c>
      <c r="G1575" t="s">
        <v>1785</v>
      </c>
      <c r="H1575" t="s">
        <v>1725</v>
      </c>
      <c r="I1575" t="s">
        <v>3116</v>
      </c>
      <c r="J1575">
        <v>0</v>
      </c>
      <c r="K1575"/>
      <c r="L1575" t="s">
        <v>3117</v>
      </c>
      <c r="M1575" t="s">
        <v>3118</v>
      </c>
    </row>
    <row r="1576" spans="1:13" x14ac:dyDescent="0.25">
      <c r="A1576">
        <v>21889</v>
      </c>
      <c r="B1576" t="s">
        <v>907</v>
      </c>
      <c r="C1576" t="s">
        <v>908</v>
      </c>
      <c r="D1576" t="s">
        <v>1722</v>
      </c>
      <c r="E1576" s="15" t="s">
        <v>8686</v>
      </c>
      <c r="F1576" t="s">
        <v>2049</v>
      </c>
      <c r="G1576" t="s">
        <v>2050</v>
      </c>
      <c r="H1576" t="s">
        <v>1782</v>
      </c>
      <c r="I1576" t="s">
        <v>3351</v>
      </c>
      <c r="J1576">
        <v>0</v>
      </c>
      <c r="K1576"/>
      <c r="L1576" t="s">
        <v>8687</v>
      </c>
      <c r="M1576" t="s">
        <v>8688</v>
      </c>
    </row>
    <row r="1577" spans="1:13" x14ac:dyDescent="0.25">
      <c r="A1577">
        <v>836771</v>
      </c>
      <c r="B1577" t="s">
        <v>8689</v>
      </c>
      <c r="C1577" t="s">
        <v>908</v>
      </c>
      <c r="D1577" t="s">
        <v>1722</v>
      </c>
      <c r="E1577" s="15" t="s">
        <v>8690</v>
      </c>
      <c r="F1577" t="s">
        <v>1873</v>
      </c>
      <c r="G1577" t="s">
        <v>1874</v>
      </c>
      <c r="H1577" t="s">
        <v>1725</v>
      </c>
      <c r="I1577" t="s">
        <v>3116</v>
      </c>
      <c r="J1577">
        <v>0</v>
      </c>
      <c r="K1577"/>
      <c r="L1577" t="s">
        <v>3122</v>
      </c>
      <c r="M1577" t="s">
        <v>3118</v>
      </c>
    </row>
    <row r="1578" spans="1:13" x14ac:dyDescent="0.25">
      <c r="A1578">
        <v>854239</v>
      </c>
      <c r="B1578" t="s">
        <v>8691</v>
      </c>
      <c r="C1578" t="s">
        <v>76</v>
      </c>
      <c r="D1578" t="s">
        <v>1722</v>
      </c>
      <c r="E1578" s="15" t="s">
        <v>8692</v>
      </c>
      <c r="F1578" t="s">
        <v>7919</v>
      </c>
      <c r="G1578" t="s">
        <v>1762</v>
      </c>
      <c r="H1578" t="s">
        <v>1782</v>
      </c>
      <c r="I1578" t="s">
        <v>1762</v>
      </c>
      <c r="J1578">
        <v>0</v>
      </c>
      <c r="K1578"/>
      <c r="L1578" t="s">
        <v>3117</v>
      </c>
      <c r="M1578" t="s">
        <v>3118</v>
      </c>
    </row>
    <row r="1579" spans="1:13" x14ac:dyDescent="0.25">
      <c r="A1579">
        <v>61828</v>
      </c>
      <c r="B1579" t="s">
        <v>8693</v>
      </c>
      <c r="C1579" t="s">
        <v>27</v>
      </c>
      <c r="D1579" t="s">
        <v>1722</v>
      </c>
      <c r="E1579" s="15" t="s">
        <v>8694</v>
      </c>
      <c r="F1579" t="s">
        <v>1846</v>
      </c>
      <c r="G1579" t="s">
        <v>1726</v>
      </c>
      <c r="H1579" t="s">
        <v>1725</v>
      </c>
      <c r="I1579" t="s">
        <v>3116</v>
      </c>
      <c r="J1579">
        <v>0</v>
      </c>
      <c r="K1579"/>
      <c r="L1579" t="s">
        <v>3117</v>
      </c>
      <c r="M1579" t="s">
        <v>3118</v>
      </c>
    </row>
    <row r="1580" spans="1:13" x14ac:dyDescent="0.25">
      <c r="A1580">
        <v>34314</v>
      </c>
      <c r="B1580" t="s">
        <v>8695</v>
      </c>
      <c r="C1580" t="s">
        <v>84</v>
      </c>
      <c r="D1580" t="s">
        <v>1722</v>
      </c>
      <c r="E1580" s="15" t="s">
        <v>8696</v>
      </c>
      <c r="F1580" t="s">
        <v>1787</v>
      </c>
      <c r="G1580" t="s">
        <v>1721</v>
      </c>
      <c r="H1580" t="s">
        <v>1720</v>
      </c>
      <c r="I1580" t="s">
        <v>3116</v>
      </c>
      <c r="J1580">
        <v>0</v>
      </c>
      <c r="K1580"/>
      <c r="L1580" t="s">
        <v>3182</v>
      </c>
      <c r="M1580" t="s">
        <v>3118</v>
      </c>
    </row>
    <row r="1581" spans="1:13" x14ac:dyDescent="0.25">
      <c r="A1581">
        <v>5516</v>
      </c>
      <c r="B1581" t="s">
        <v>2240</v>
      </c>
      <c r="C1581" t="s">
        <v>36</v>
      </c>
      <c r="D1581" t="s">
        <v>1722</v>
      </c>
      <c r="E1581" s="15" t="s">
        <v>8697</v>
      </c>
      <c r="F1581" t="s">
        <v>1918</v>
      </c>
      <c r="G1581" t="s">
        <v>1919</v>
      </c>
      <c r="H1581" t="s">
        <v>1864</v>
      </c>
      <c r="I1581" t="s">
        <v>3240</v>
      </c>
      <c r="J1581">
        <v>0</v>
      </c>
      <c r="K1581"/>
      <c r="L1581" t="s">
        <v>3388</v>
      </c>
      <c r="M1581" t="s">
        <v>3118</v>
      </c>
    </row>
    <row r="1582" spans="1:13" x14ac:dyDescent="0.25">
      <c r="A1582">
        <v>37235</v>
      </c>
      <c r="B1582" t="s">
        <v>8698</v>
      </c>
      <c r="C1582" t="s">
        <v>43</v>
      </c>
      <c r="D1582" t="s">
        <v>1722</v>
      </c>
      <c r="E1582" s="15" t="s">
        <v>8699</v>
      </c>
      <c r="F1582" t="s">
        <v>1863</v>
      </c>
      <c r="G1582" t="s">
        <v>1865</v>
      </c>
      <c r="H1582" t="s">
        <v>1864</v>
      </c>
      <c r="I1582" t="s">
        <v>3240</v>
      </c>
      <c r="J1582">
        <v>0</v>
      </c>
      <c r="K1582"/>
      <c r="L1582" t="s">
        <v>3188</v>
      </c>
      <c r="M1582" t="s">
        <v>3118</v>
      </c>
    </row>
    <row r="1583" spans="1:13" x14ac:dyDescent="0.25">
      <c r="A1583">
        <v>5581</v>
      </c>
      <c r="B1583" t="s">
        <v>2238</v>
      </c>
      <c r="C1583" t="s">
        <v>56</v>
      </c>
      <c r="D1583" t="s">
        <v>1722</v>
      </c>
      <c r="E1583" s="15" t="s">
        <v>8700</v>
      </c>
      <c r="F1583" t="s">
        <v>2008</v>
      </c>
      <c r="G1583" t="s">
        <v>2009</v>
      </c>
      <c r="H1583" t="s">
        <v>1864</v>
      </c>
      <c r="I1583" t="s">
        <v>3240</v>
      </c>
      <c r="J1583">
        <v>0</v>
      </c>
      <c r="K1583"/>
      <c r="L1583" t="s">
        <v>3117</v>
      </c>
      <c r="M1583" t="s">
        <v>3118</v>
      </c>
    </row>
    <row r="1584" spans="1:13" x14ac:dyDescent="0.25">
      <c r="A1584">
        <v>5566</v>
      </c>
      <c r="B1584" t="s">
        <v>2357</v>
      </c>
      <c r="C1584" t="s">
        <v>31</v>
      </c>
      <c r="D1584" t="s">
        <v>1722</v>
      </c>
      <c r="E1584" s="15" t="s">
        <v>8701</v>
      </c>
      <c r="F1584" t="s">
        <v>1829</v>
      </c>
      <c r="G1584" t="s">
        <v>1814</v>
      </c>
      <c r="H1584" t="s">
        <v>1764</v>
      </c>
      <c r="I1584" t="s">
        <v>3131</v>
      </c>
      <c r="J1584">
        <v>0</v>
      </c>
      <c r="K1584"/>
      <c r="L1584" t="s">
        <v>3117</v>
      </c>
      <c r="M1584" t="s">
        <v>3118</v>
      </c>
    </row>
    <row r="1585" spans="1:13" x14ac:dyDescent="0.25">
      <c r="A1585">
        <v>854275</v>
      </c>
      <c r="B1585" t="s">
        <v>8702</v>
      </c>
      <c r="C1585" t="s">
        <v>43</v>
      </c>
      <c r="D1585" t="s">
        <v>1722</v>
      </c>
      <c r="E1585" s="15" t="s">
        <v>8703</v>
      </c>
      <c r="F1585" t="s">
        <v>1859</v>
      </c>
      <c r="G1585" t="s">
        <v>1823</v>
      </c>
      <c r="H1585" t="s">
        <v>1822</v>
      </c>
      <c r="I1585" t="s">
        <v>3116</v>
      </c>
      <c r="J1585">
        <v>0</v>
      </c>
      <c r="K1585"/>
      <c r="L1585" t="s">
        <v>3157</v>
      </c>
      <c r="M1585" t="s">
        <v>3118</v>
      </c>
    </row>
    <row r="1586" spans="1:13" x14ac:dyDescent="0.25">
      <c r="A1586">
        <v>5567</v>
      </c>
      <c r="B1586" t="s">
        <v>8704</v>
      </c>
      <c r="C1586" t="s">
        <v>252</v>
      </c>
      <c r="D1586" t="s">
        <v>1722</v>
      </c>
      <c r="E1586" s="15" t="s">
        <v>8705</v>
      </c>
      <c r="F1586" t="s">
        <v>2161</v>
      </c>
      <c r="G1586" t="s">
        <v>2162</v>
      </c>
      <c r="H1586" t="s">
        <v>1753</v>
      </c>
      <c r="I1586" t="s">
        <v>3116</v>
      </c>
      <c r="J1586">
        <v>0</v>
      </c>
      <c r="K1586"/>
      <c r="L1586" t="s">
        <v>4538</v>
      </c>
      <c r="M1586" t="s">
        <v>3118</v>
      </c>
    </row>
    <row r="1587" spans="1:13" x14ac:dyDescent="0.25">
      <c r="A1587">
        <v>828257</v>
      </c>
      <c r="B1587" t="s">
        <v>2834</v>
      </c>
      <c r="C1587" t="s">
        <v>376</v>
      </c>
      <c r="D1587" t="s">
        <v>1722</v>
      </c>
      <c r="E1587" s="15" t="s">
        <v>8706</v>
      </c>
      <c r="F1587" t="s">
        <v>1728</v>
      </c>
      <c r="G1587" t="s">
        <v>1729</v>
      </c>
      <c r="H1587" t="s">
        <v>1720</v>
      </c>
      <c r="I1587" t="s">
        <v>3116</v>
      </c>
      <c r="J1587">
        <v>0</v>
      </c>
      <c r="K1587"/>
      <c r="L1587" t="s">
        <v>8707</v>
      </c>
      <c r="M1587" t="s">
        <v>8708</v>
      </c>
    </row>
    <row r="1588" spans="1:13" x14ac:dyDescent="0.25">
      <c r="A1588">
        <v>54554</v>
      </c>
      <c r="B1588" t="s">
        <v>8709</v>
      </c>
      <c r="C1588" t="s">
        <v>56</v>
      </c>
      <c r="D1588" t="s">
        <v>1722</v>
      </c>
      <c r="E1588" s="15" t="s">
        <v>8710</v>
      </c>
      <c r="F1588" t="s">
        <v>1943</v>
      </c>
      <c r="G1588" t="s">
        <v>1944</v>
      </c>
      <c r="H1588" t="s">
        <v>1782</v>
      </c>
      <c r="I1588" t="s">
        <v>3142</v>
      </c>
      <c r="J1588">
        <v>0</v>
      </c>
      <c r="K1588"/>
      <c r="L1588" t="s">
        <v>8711</v>
      </c>
      <c r="M1588" t="s">
        <v>3118</v>
      </c>
    </row>
    <row r="1589" spans="1:13" x14ac:dyDescent="0.25">
      <c r="A1589">
        <v>5584</v>
      </c>
      <c r="B1589" t="s">
        <v>909</v>
      </c>
      <c r="C1589" t="s">
        <v>36</v>
      </c>
      <c r="D1589" t="s">
        <v>1722</v>
      </c>
      <c r="E1589" s="15" t="s">
        <v>8712</v>
      </c>
      <c r="F1589" t="s">
        <v>1826</v>
      </c>
      <c r="G1589" t="s">
        <v>1828</v>
      </c>
      <c r="H1589" t="s">
        <v>1827</v>
      </c>
      <c r="I1589" t="s">
        <v>3131</v>
      </c>
      <c r="J1589">
        <v>0</v>
      </c>
      <c r="K1589"/>
      <c r="L1589" t="s">
        <v>5663</v>
      </c>
      <c r="M1589" t="s">
        <v>3118</v>
      </c>
    </row>
    <row r="1590" spans="1:13" x14ac:dyDescent="0.25">
      <c r="A1590">
        <v>828478</v>
      </c>
      <c r="B1590" t="s">
        <v>8713</v>
      </c>
      <c r="C1590" t="s">
        <v>76</v>
      </c>
      <c r="D1590" t="s">
        <v>1722</v>
      </c>
      <c r="E1590" s="15" t="s">
        <v>8714</v>
      </c>
      <c r="F1590" t="s">
        <v>1737</v>
      </c>
      <c r="G1590" t="s">
        <v>1721</v>
      </c>
      <c r="H1590" t="s">
        <v>1720</v>
      </c>
      <c r="I1590" t="s">
        <v>3116</v>
      </c>
      <c r="J1590">
        <v>0</v>
      </c>
      <c r="K1590"/>
      <c r="L1590" t="s">
        <v>8715</v>
      </c>
      <c r="M1590" t="s">
        <v>8716</v>
      </c>
    </row>
    <row r="1591" spans="1:13" x14ac:dyDescent="0.25">
      <c r="A1591">
        <v>58313</v>
      </c>
      <c r="B1591" t="s">
        <v>215</v>
      </c>
      <c r="C1591" t="s">
        <v>41</v>
      </c>
      <c r="D1591" t="s">
        <v>1722</v>
      </c>
      <c r="E1591" s="15" t="s">
        <v>8717</v>
      </c>
      <c r="F1591" t="s">
        <v>2118</v>
      </c>
      <c r="G1591" t="s">
        <v>1828</v>
      </c>
      <c r="H1591" t="s">
        <v>1827</v>
      </c>
      <c r="I1591" t="s">
        <v>3131</v>
      </c>
      <c r="J1591">
        <v>0</v>
      </c>
      <c r="K1591"/>
      <c r="L1591" t="s">
        <v>3120</v>
      </c>
      <c r="M1591" t="s">
        <v>3118</v>
      </c>
    </row>
    <row r="1592" spans="1:13" x14ac:dyDescent="0.25">
      <c r="A1592">
        <v>5621</v>
      </c>
      <c r="B1592" t="s">
        <v>8718</v>
      </c>
      <c r="C1592" t="s">
        <v>908</v>
      </c>
      <c r="D1592" t="s">
        <v>1722</v>
      </c>
      <c r="E1592" s="15" t="s">
        <v>8719</v>
      </c>
      <c r="F1592" t="s">
        <v>1829</v>
      </c>
      <c r="G1592" t="s">
        <v>1814</v>
      </c>
      <c r="H1592" t="s">
        <v>1764</v>
      </c>
      <c r="I1592" t="s">
        <v>3131</v>
      </c>
      <c r="J1592">
        <v>0</v>
      </c>
      <c r="K1592"/>
      <c r="L1592" t="s">
        <v>3245</v>
      </c>
      <c r="M1592" t="s">
        <v>3118</v>
      </c>
    </row>
    <row r="1593" spans="1:13" x14ac:dyDescent="0.25">
      <c r="A1593">
        <v>64085</v>
      </c>
      <c r="B1593" t="s">
        <v>8720</v>
      </c>
      <c r="C1593" t="s">
        <v>908</v>
      </c>
      <c r="D1593" t="s">
        <v>1722</v>
      </c>
      <c r="E1593" s="15" t="s">
        <v>8721</v>
      </c>
      <c r="F1593" t="s">
        <v>1829</v>
      </c>
      <c r="G1593" t="s">
        <v>1814</v>
      </c>
      <c r="H1593" t="s">
        <v>1764</v>
      </c>
      <c r="I1593" t="s">
        <v>3131</v>
      </c>
      <c r="J1593">
        <v>0</v>
      </c>
      <c r="K1593"/>
      <c r="L1593" t="s">
        <v>3245</v>
      </c>
      <c r="M1593" t="s">
        <v>3118</v>
      </c>
    </row>
    <row r="1594" spans="1:13" x14ac:dyDescent="0.25">
      <c r="A1594">
        <v>35501</v>
      </c>
      <c r="B1594" t="s">
        <v>1991</v>
      </c>
      <c r="C1594" t="s">
        <v>43</v>
      </c>
      <c r="D1594" t="s">
        <v>1722</v>
      </c>
      <c r="E1594" s="15" t="s">
        <v>8722</v>
      </c>
      <c r="F1594" t="s">
        <v>1829</v>
      </c>
      <c r="G1594" t="s">
        <v>1814</v>
      </c>
      <c r="H1594" t="s">
        <v>1764</v>
      </c>
      <c r="I1594" t="s">
        <v>3131</v>
      </c>
      <c r="J1594">
        <v>0</v>
      </c>
      <c r="K1594"/>
      <c r="L1594" t="s">
        <v>8723</v>
      </c>
      <c r="M1594" t="s">
        <v>8724</v>
      </c>
    </row>
    <row r="1595" spans="1:13" x14ac:dyDescent="0.25">
      <c r="A1595">
        <v>5574</v>
      </c>
      <c r="B1595" t="s">
        <v>910</v>
      </c>
      <c r="C1595" t="s">
        <v>92</v>
      </c>
      <c r="D1595" t="s">
        <v>1722</v>
      </c>
      <c r="E1595" s="15" t="s">
        <v>8725</v>
      </c>
      <c r="F1595" t="s">
        <v>1829</v>
      </c>
      <c r="G1595" t="s">
        <v>1814</v>
      </c>
      <c r="H1595" t="s">
        <v>1764</v>
      </c>
      <c r="I1595" t="s">
        <v>3131</v>
      </c>
      <c r="J1595">
        <v>0</v>
      </c>
      <c r="K1595"/>
      <c r="L1595" t="s">
        <v>3831</v>
      </c>
      <c r="M1595" t="s">
        <v>3118</v>
      </c>
    </row>
    <row r="1596" spans="1:13" x14ac:dyDescent="0.25">
      <c r="A1596">
        <v>29901</v>
      </c>
      <c r="B1596" t="s">
        <v>216</v>
      </c>
      <c r="C1596" t="s">
        <v>59</v>
      </c>
      <c r="D1596" t="s">
        <v>1722</v>
      </c>
      <c r="E1596" s="15" t="s">
        <v>8726</v>
      </c>
      <c r="F1596" t="s">
        <v>2008</v>
      </c>
      <c r="G1596" t="s">
        <v>2009</v>
      </c>
      <c r="H1596" t="s">
        <v>1864</v>
      </c>
      <c r="I1596" t="s">
        <v>3240</v>
      </c>
      <c r="J1596">
        <v>0</v>
      </c>
      <c r="K1596"/>
      <c r="L1596" t="s">
        <v>8727</v>
      </c>
      <c r="M1596" t="s">
        <v>8728</v>
      </c>
    </row>
    <row r="1597" spans="1:13" x14ac:dyDescent="0.25">
      <c r="A1597">
        <v>834830</v>
      </c>
      <c r="B1597" t="s">
        <v>8729</v>
      </c>
      <c r="C1597" t="s">
        <v>92</v>
      </c>
      <c r="D1597" t="s">
        <v>1722</v>
      </c>
      <c r="E1597" s="15" t="s">
        <v>8730</v>
      </c>
      <c r="F1597" t="s">
        <v>1962</v>
      </c>
      <c r="G1597" t="s">
        <v>1837</v>
      </c>
      <c r="H1597" t="s">
        <v>1725</v>
      </c>
      <c r="I1597" t="s">
        <v>3116</v>
      </c>
      <c r="J1597">
        <v>0</v>
      </c>
      <c r="K1597"/>
      <c r="L1597" t="s">
        <v>3144</v>
      </c>
      <c r="M1597" t="s">
        <v>3118</v>
      </c>
    </row>
    <row r="1598" spans="1:13" x14ac:dyDescent="0.25">
      <c r="A1598">
        <v>832283</v>
      </c>
      <c r="B1598" t="s">
        <v>911</v>
      </c>
      <c r="C1598" t="s">
        <v>21</v>
      </c>
      <c r="D1598" t="s">
        <v>1722</v>
      </c>
      <c r="E1598" s="15" t="s">
        <v>8731</v>
      </c>
      <c r="F1598" t="s">
        <v>1863</v>
      </c>
      <c r="G1598" t="s">
        <v>1865</v>
      </c>
      <c r="H1598" t="s">
        <v>1864</v>
      </c>
      <c r="I1598" t="s">
        <v>3240</v>
      </c>
      <c r="J1598">
        <v>0</v>
      </c>
      <c r="K1598"/>
      <c r="L1598" t="s">
        <v>8732</v>
      </c>
      <c r="M1598" t="s">
        <v>3118</v>
      </c>
    </row>
    <row r="1599" spans="1:13" x14ac:dyDescent="0.25">
      <c r="A1599">
        <v>72096</v>
      </c>
      <c r="B1599" t="s">
        <v>8733</v>
      </c>
      <c r="C1599" t="s">
        <v>213</v>
      </c>
      <c r="D1599" t="s">
        <v>1722</v>
      </c>
      <c r="E1599" s="15" t="s">
        <v>8734</v>
      </c>
      <c r="F1599" t="s">
        <v>1788</v>
      </c>
      <c r="G1599" t="s">
        <v>1762</v>
      </c>
      <c r="H1599" t="s">
        <v>1782</v>
      </c>
      <c r="I1599" t="s">
        <v>3116</v>
      </c>
      <c r="J1599">
        <v>0</v>
      </c>
      <c r="K1599"/>
      <c r="L1599" t="s">
        <v>8735</v>
      </c>
      <c r="M1599" t="s">
        <v>8736</v>
      </c>
    </row>
    <row r="1600" spans="1:13" x14ac:dyDescent="0.25">
      <c r="A1600">
        <v>862761</v>
      </c>
      <c r="B1600" t="s">
        <v>8737</v>
      </c>
      <c r="C1600" t="s">
        <v>755</v>
      </c>
      <c r="D1600" t="s">
        <v>1722</v>
      </c>
      <c r="E1600" s="15" t="s">
        <v>8738</v>
      </c>
      <c r="F1600" t="s">
        <v>1829</v>
      </c>
      <c r="G1600" t="s">
        <v>1814</v>
      </c>
      <c r="H1600" t="s">
        <v>1764</v>
      </c>
      <c r="I1600" t="s">
        <v>3131</v>
      </c>
      <c r="J1600">
        <v>0</v>
      </c>
      <c r="K1600"/>
      <c r="L1600" t="s">
        <v>3237</v>
      </c>
      <c r="M1600" t="s">
        <v>3118</v>
      </c>
    </row>
    <row r="1601" spans="1:13" x14ac:dyDescent="0.25">
      <c r="A1601">
        <v>857618</v>
      </c>
      <c r="B1601" t="s">
        <v>3083</v>
      </c>
      <c r="C1601" t="s">
        <v>48</v>
      </c>
      <c r="D1601" t="s">
        <v>1722</v>
      </c>
      <c r="E1601" s="15" t="s">
        <v>8739</v>
      </c>
      <c r="F1601" t="s">
        <v>1766</v>
      </c>
      <c r="G1601" t="s">
        <v>1767</v>
      </c>
      <c r="H1601" t="s">
        <v>1756</v>
      </c>
      <c r="I1601" t="s">
        <v>3129</v>
      </c>
      <c r="J1601">
        <v>0</v>
      </c>
      <c r="K1601"/>
      <c r="L1601" t="s">
        <v>3320</v>
      </c>
      <c r="M1601" t="s">
        <v>3118</v>
      </c>
    </row>
    <row r="1602" spans="1:13" x14ac:dyDescent="0.25">
      <c r="A1602">
        <v>855844</v>
      </c>
      <c r="B1602" t="s">
        <v>8740</v>
      </c>
      <c r="C1602" t="s">
        <v>21</v>
      </c>
      <c r="D1602" t="s">
        <v>1722</v>
      </c>
      <c r="E1602" s="15" t="s">
        <v>8741</v>
      </c>
      <c r="F1602" t="s">
        <v>6980</v>
      </c>
      <c r="G1602" t="s">
        <v>1790</v>
      </c>
      <c r="H1602" t="s">
        <v>1720</v>
      </c>
      <c r="I1602" t="s">
        <v>3116</v>
      </c>
      <c r="J1602">
        <v>0</v>
      </c>
      <c r="K1602"/>
      <c r="L1602" t="s">
        <v>5532</v>
      </c>
      <c r="M1602" t="s">
        <v>3118</v>
      </c>
    </row>
    <row r="1603" spans="1:13" x14ac:dyDescent="0.25">
      <c r="A1603">
        <v>855843</v>
      </c>
      <c r="B1603" t="s">
        <v>8742</v>
      </c>
      <c r="C1603" t="s">
        <v>21</v>
      </c>
      <c r="D1603" t="s">
        <v>1722</v>
      </c>
      <c r="E1603" s="15" t="s">
        <v>8743</v>
      </c>
      <c r="F1603" t="s">
        <v>6980</v>
      </c>
      <c r="G1603" t="s">
        <v>1790</v>
      </c>
      <c r="H1603" t="s">
        <v>1720</v>
      </c>
      <c r="I1603" t="s">
        <v>3116</v>
      </c>
      <c r="J1603">
        <v>0</v>
      </c>
      <c r="K1603"/>
      <c r="L1603"/>
      <c r="M1603" t="s">
        <v>3118</v>
      </c>
    </row>
    <row r="1604" spans="1:13" x14ac:dyDescent="0.25">
      <c r="A1604">
        <v>48756</v>
      </c>
      <c r="B1604" t="s">
        <v>8744</v>
      </c>
      <c r="C1604" t="s">
        <v>208</v>
      </c>
      <c r="D1604" t="s">
        <v>1722</v>
      </c>
      <c r="E1604" s="15" t="s">
        <v>8745</v>
      </c>
      <c r="F1604" t="s">
        <v>1829</v>
      </c>
      <c r="G1604" t="s">
        <v>1814</v>
      </c>
      <c r="H1604" t="s">
        <v>1764</v>
      </c>
      <c r="I1604" t="s">
        <v>3131</v>
      </c>
      <c r="J1604">
        <v>0</v>
      </c>
      <c r="K1604"/>
      <c r="L1604" t="s">
        <v>3245</v>
      </c>
      <c r="M1604" t="s">
        <v>3118</v>
      </c>
    </row>
    <row r="1605" spans="1:13" x14ac:dyDescent="0.25">
      <c r="A1605">
        <v>862451</v>
      </c>
      <c r="B1605" t="s">
        <v>912</v>
      </c>
      <c r="C1605" t="s">
        <v>208</v>
      </c>
      <c r="D1605" t="s">
        <v>1722</v>
      </c>
      <c r="E1605" s="15" t="s">
        <v>8746</v>
      </c>
      <c r="F1605" t="s">
        <v>1830</v>
      </c>
      <c r="G1605" t="s">
        <v>1831</v>
      </c>
      <c r="H1605" t="s">
        <v>1827</v>
      </c>
      <c r="I1605" t="s">
        <v>3131</v>
      </c>
      <c r="J1605">
        <v>0</v>
      </c>
      <c r="K1605"/>
      <c r="L1605" t="s">
        <v>5879</v>
      </c>
      <c r="M1605" t="s">
        <v>3118</v>
      </c>
    </row>
    <row r="1606" spans="1:13" x14ac:dyDescent="0.25">
      <c r="A1606">
        <v>5624</v>
      </c>
      <c r="B1606" t="s">
        <v>3904</v>
      </c>
      <c r="C1606" t="s">
        <v>56</v>
      </c>
      <c r="D1606" t="s">
        <v>1722</v>
      </c>
      <c r="E1606" s="15" t="s">
        <v>8747</v>
      </c>
      <c r="F1606" t="s">
        <v>1863</v>
      </c>
      <c r="G1606" t="s">
        <v>1865</v>
      </c>
      <c r="H1606" t="s">
        <v>1864</v>
      </c>
      <c r="I1606" t="s">
        <v>3240</v>
      </c>
      <c r="J1606">
        <v>0</v>
      </c>
      <c r="K1606"/>
      <c r="L1606" t="s">
        <v>8748</v>
      </c>
      <c r="M1606" t="s">
        <v>3118</v>
      </c>
    </row>
    <row r="1607" spans="1:13" x14ac:dyDescent="0.25">
      <c r="A1607">
        <v>21461</v>
      </c>
      <c r="B1607" t="s">
        <v>8749</v>
      </c>
      <c r="C1607" t="s">
        <v>43</v>
      </c>
      <c r="D1607" t="s">
        <v>1722</v>
      </c>
      <c r="E1607" s="15" t="s">
        <v>8750</v>
      </c>
      <c r="F1607" t="s">
        <v>1830</v>
      </c>
      <c r="G1607" t="s">
        <v>1831</v>
      </c>
      <c r="H1607" t="s">
        <v>1827</v>
      </c>
      <c r="I1607" t="s">
        <v>3131</v>
      </c>
      <c r="J1607">
        <v>0</v>
      </c>
      <c r="K1607"/>
      <c r="L1607" t="s">
        <v>3157</v>
      </c>
      <c r="M1607" t="s">
        <v>3118</v>
      </c>
    </row>
    <row r="1608" spans="1:13" x14ac:dyDescent="0.25">
      <c r="A1608">
        <v>846898</v>
      </c>
      <c r="B1608" t="s">
        <v>8751</v>
      </c>
      <c r="C1608" t="s">
        <v>172</v>
      </c>
      <c r="D1608" t="s">
        <v>1722</v>
      </c>
      <c r="E1608" s="15" t="s">
        <v>8752</v>
      </c>
      <c r="F1608" t="s">
        <v>1761</v>
      </c>
      <c r="G1608" t="s">
        <v>1762</v>
      </c>
      <c r="H1608" t="s">
        <v>1782</v>
      </c>
      <c r="I1608" t="s">
        <v>1762</v>
      </c>
      <c r="J1608">
        <v>0</v>
      </c>
      <c r="K1608"/>
      <c r="L1608" t="s">
        <v>3842</v>
      </c>
      <c r="M1608" t="s">
        <v>3118</v>
      </c>
    </row>
    <row r="1609" spans="1:13" x14ac:dyDescent="0.25">
      <c r="A1609">
        <v>847531</v>
      </c>
      <c r="B1609" t="s">
        <v>8753</v>
      </c>
      <c r="C1609" t="s">
        <v>43</v>
      </c>
      <c r="D1609" t="s">
        <v>1722</v>
      </c>
      <c r="E1609" s="15" t="s">
        <v>8754</v>
      </c>
      <c r="F1609" t="s">
        <v>1891</v>
      </c>
      <c r="G1609" t="s">
        <v>1867</v>
      </c>
      <c r="H1609" t="s">
        <v>1725</v>
      </c>
      <c r="I1609" t="s">
        <v>3116</v>
      </c>
      <c r="J1609">
        <v>0</v>
      </c>
      <c r="K1609"/>
      <c r="L1609" t="s">
        <v>8755</v>
      </c>
      <c r="M1609" t="s">
        <v>8756</v>
      </c>
    </row>
    <row r="1610" spans="1:13" x14ac:dyDescent="0.25">
      <c r="A1610">
        <v>55992</v>
      </c>
      <c r="B1610" t="s">
        <v>3906</v>
      </c>
      <c r="C1610" t="s">
        <v>43</v>
      </c>
      <c r="D1610" t="s">
        <v>1722</v>
      </c>
      <c r="E1610" s="15" t="s">
        <v>8757</v>
      </c>
      <c r="F1610" t="s">
        <v>1732</v>
      </c>
      <c r="G1610" t="s">
        <v>1731</v>
      </c>
      <c r="H1610" t="s">
        <v>1720</v>
      </c>
      <c r="I1610" t="s">
        <v>3116</v>
      </c>
      <c r="J1610">
        <v>0</v>
      </c>
      <c r="K1610"/>
      <c r="L1610" t="s">
        <v>3157</v>
      </c>
      <c r="M1610" t="s">
        <v>3118</v>
      </c>
    </row>
    <row r="1611" spans="1:13" x14ac:dyDescent="0.25">
      <c r="A1611">
        <v>61049</v>
      </c>
      <c r="B1611" t="s">
        <v>8758</v>
      </c>
      <c r="C1611" t="s">
        <v>43</v>
      </c>
      <c r="D1611" t="s">
        <v>1722</v>
      </c>
      <c r="E1611" s="15" t="s">
        <v>8759</v>
      </c>
      <c r="F1611" t="s">
        <v>1962</v>
      </c>
      <c r="G1611" t="s">
        <v>1837</v>
      </c>
      <c r="H1611" t="s">
        <v>1725</v>
      </c>
      <c r="I1611" t="s">
        <v>3116</v>
      </c>
      <c r="J1611">
        <v>0</v>
      </c>
      <c r="K1611"/>
      <c r="L1611" t="s">
        <v>3157</v>
      </c>
      <c r="M1611" t="s">
        <v>3118</v>
      </c>
    </row>
    <row r="1612" spans="1:13" x14ac:dyDescent="0.25">
      <c r="A1612">
        <v>7121</v>
      </c>
      <c r="B1612" t="s">
        <v>217</v>
      </c>
      <c r="C1612" t="s">
        <v>39</v>
      </c>
      <c r="D1612" t="s">
        <v>1722</v>
      </c>
      <c r="E1612" s="15" t="s">
        <v>8760</v>
      </c>
      <c r="F1612" t="s">
        <v>1962</v>
      </c>
      <c r="G1612" t="s">
        <v>1837</v>
      </c>
      <c r="H1612" t="s">
        <v>1725</v>
      </c>
      <c r="I1612" t="s">
        <v>3131</v>
      </c>
      <c r="J1612">
        <v>0</v>
      </c>
      <c r="K1612"/>
      <c r="L1612" t="s">
        <v>3122</v>
      </c>
      <c r="M1612" t="s">
        <v>3118</v>
      </c>
    </row>
    <row r="1613" spans="1:13" x14ac:dyDescent="0.25">
      <c r="A1613">
        <v>855845</v>
      </c>
      <c r="B1613" t="s">
        <v>8761</v>
      </c>
      <c r="C1613" t="s">
        <v>21</v>
      </c>
      <c r="D1613" t="s">
        <v>1722</v>
      </c>
      <c r="E1613" s="15" t="s">
        <v>8762</v>
      </c>
      <c r="F1613" t="s">
        <v>8291</v>
      </c>
      <c r="G1613" t="s">
        <v>1792</v>
      </c>
      <c r="H1613" t="s">
        <v>1822</v>
      </c>
      <c r="I1613" t="s">
        <v>3116</v>
      </c>
      <c r="J1613">
        <v>0</v>
      </c>
      <c r="K1613"/>
      <c r="L1613" t="s">
        <v>8763</v>
      </c>
      <c r="M1613" t="s">
        <v>8764</v>
      </c>
    </row>
    <row r="1614" spans="1:13" x14ac:dyDescent="0.25">
      <c r="A1614">
        <v>36737</v>
      </c>
      <c r="B1614" t="s">
        <v>8765</v>
      </c>
      <c r="C1614" t="s">
        <v>92</v>
      </c>
      <c r="D1614" t="s">
        <v>1722</v>
      </c>
      <c r="E1614" s="15" t="s">
        <v>8766</v>
      </c>
      <c r="F1614" t="s">
        <v>5641</v>
      </c>
      <c r="G1614" t="s">
        <v>1825</v>
      </c>
      <c r="H1614" t="s">
        <v>1725</v>
      </c>
      <c r="I1614" t="s">
        <v>3116</v>
      </c>
      <c r="J1614">
        <v>0</v>
      </c>
      <c r="K1614"/>
      <c r="L1614" t="s">
        <v>3117</v>
      </c>
      <c r="M1614" t="s">
        <v>3118</v>
      </c>
    </row>
    <row r="1615" spans="1:13" x14ac:dyDescent="0.25">
      <c r="A1615">
        <v>827001</v>
      </c>
      <c r="B1615" t="s">
        <v>2823</v>
      </c>
      <c r="C1615" t="s">
        <v>27</v>
      </c>
      <c r="D1615" t="s">
        <v>1722</v>
      </c>
      <c r="E1615" s="15" t="s">
        <v>8767</v>
      </c>
      <c r="F1615" t="s">
        <v>1788</v>
      </c>
      <c r="G1615" t="s">
        <v>1762</v>
      </c>
      <c r="H1615" t="s">
        <v>1782</v>
      </c>
      <c r="I1615" t="s">
        <v>3116</v>
      </c>
      <c r="J1615">
        <v>0</v>
      </c>
      <c r="K1615"/>
      <c r="L1615" t="s">
        <v>3320</v>
      </c>
      <c r="M1615" t="s">
        <v>3118</v>
      </c>
    </row>
    <row r="1616" spans="1:13" x14ac:dyDescent="0.25">
      <c r="A1616">
        <v>5634</v>
      </c>
      <c r="B1616" t="s">
        <v>1600</v>
      </c>
      <c r="C1616" t="s">
        <v>92</v>
      </c>
      <c r="D1616" t="s">
        <v>1722</v>
      </c>
      <c r="E1616" s="15" t="s">
        <v>8768</v>
      </c>
      <c r="F1616" t="s">
        <v>2008</v>
      </c>
      <c r="G1616" t="s">
        <v>2009</v>
      </c>
      <c r="H1616" t="s">
        <v>1864</v>
      </c>
      <c r="I1616" t="s">
        <v>3240</v>
      </c>
      <c r="J1616">
        <v>0</v>
      </c>
      <c r="K1616"/>
      <c r="L1616" t="s">
        <v>8769</v>
      </c>
      <c r="M1616" t="s">
        <v>8770</v>
      </c>
    </row>
    <row r="1617" spans="1:13" x14ac:dyDescent="0.25">
      <c r="A1617">
        <v>21126</v>
      </c>
      <c r="B1617" t="s">
        <v>3911</v>
      </c>
      <c r="C1617" t="s">
        <v>208</v>
      </c>
      <c r="D1617" t="s">
        <v>1722</v>
      </c>
      <c r="E1617" s="15" t="s">
        <v>8771</v>
      </c>
      <c r="F1617" t="s">
        <v>2079</v>
      </c>
      <c r="G1617" t="s">
        <v>1765</v>
      </c>
      <c r="H1617" t="s">
        <v>1764</v>
      </c>
      <c r="I1617" t="s">
        <v>3116</v>
      </c>
      <c r="J1617">
        <v>0</v>
      </c>
      <c r="K1617"/>
      <c r="L1617" t="s">
        <v>3237</v>
      </c>
      <c r="M1617" t="s">
        <v>3118</v>
      </c>
    </row>
    <row r="1618" spans="1:13" x14ac:dyDescent="0.25">
      <c r="A1618">
        <v>71111</v>
      </c>
      <c r="B1618" t="s">
        <v>8772</v>
      </c>
      <c r="C1618" t="s">
        <v>84</v>
      </c>
      <c r="D1618" t="s">
        <v>1722</v>
      </c>
      <c r="E1618" s="15" t="s">
        <v>8773</v>
      </c>
      <c r="F1618" t="s">
        <v>1962</v>
      </c>
      <c r="G1618" t="s">
        <v>1837</v>
      </c>
      <c r="H1618" t="s">
        <v>1725</v>
      </c>
      <c r="I1618" t="s">
        <v>3116</v>
      </c>
      <c r="J1618">
        <v>0</v>
      </c>
      <c r="K1618"/>
      <c r="L1618" t="s">
        <v>4202</v>
      </c>
      <c r="M1618" t="s">
        <v>3118</v>
      </c>
    </row>
    <row r="1619" spans="1:13" x14ac:dyDescent="0.25">
      <c r="A1619">
        <v>46741</v>
      </c>
      <c r="B1619" t="s">
        <v>8774</v>
      </c>
      <c r="C1619" t="s">
        <v>27</v>
      </c>
      <c r="D1619" t="s">
        <v>1722</v>
      </c>
      <c r="E1619" s="15" t="s">
        <v>8775</v>
      </c>
      <c r="F1619" t="s">
        <v>1962</v>
      </c>
      <c r="G1619" t="s">
        <v>1837</v>
      </c>
      <c r="H1619" t="s">
        <v>1725</v>
      </c>
      <c r="I1619" t="s">
        <v>3116</v>
      </c>
      <c r="J1619">
        <v>0</v>
      </c>
      <c r="K1619"/>
      <c r="L1619" t="s">
        <v>8776</v>
      </c>
      <c r="M1619" t="s">
        <v>8777</v>
      </c>
    </row>
    <row r="1620" spans="1:13" x14ac:dyDescent="0.25">
      <c r="A1620">
        <v>31431</v>
      </c>
      <c r="B1620" t="s">
        <v>8778</v>
      </c>
      <c r="C1620" t="s">
        <v>21</v>
      </c>
      <c r="D1620" t="s">
        <v>1722</v>
      </c>
      <c r="E1620" s="15" t="s">
        <v>8779</v>
      </c>
      <c r="F1620" t="s">
        <v>1863</v>
      </c>
      <c r="G1620" t="s">
        <v>1865</v>
      </c>
      <c r="H1620" t="s">
        <v>1864</v>
      </c>
      <c r="I1620" t="s">
        <v>3240</v>
      </c>
      <c r="J1620">
        <v>0</v>
      </c>
      <c r="K1620"/>
      <c r="L1620" t="s">
        <v>3739</v>
      </c>
      <c r="M1620" t="s">
        <v>3118</v>
      </c>
    </row>
    <row r="1621" spans="1:13" x14ac:dyDescent="0.25">
      <c r="A1621">
        <v>844619</v>
      </c>
      <c r="B1621" t="s">
        <v>8780</v>
      </c>
      <c r="C1621" t="s">
        <v>27</v>
      </c>
      <c r="D1621" t="s">
        <v>1722</v>
      </c>
      <c r="E1621" s="15" t="s">
        <v>8781</v>
      </c>
      <c r="F1621" t="s">
        <v>1771</v>
      </c>
      <c r="G1621" t="s">
        <v>1721</v>
      </c>
      <c r="H1621" t="s">
        <v>1720</v>
      </c>
      <c r="I1621" t="s">
        <v>3116</v>
      </c>
      <c r="J1621">
        <v>0</v>
      </c>
      <c r="K1621"/>
      <c r="L1621" t="s">
        <v>8782</v>
      </c>
      <c r="M1621" t="s">
        <v>8783</v>
      </c>
    </row>
    <row r="1622" spans="1:13" x14ac:dyDescent="0.25">
      <c r="A1622">
        <v>829925</v>
      </c>
      <c r="B1622" t="s">
        <v>8784</v>
      </c>
      <c r="C1622" t="s">
        <v>763</v>
      </c>
      <c r="D1622" t="s">
        <v>1722</v>
      </c>
      <c r="E1622" s="15" t="s">
        <v>8785</v>
      </c>
      <c r="F1622" t="s">
        <v>1846</v>
      </c>
      <c r="G1622" t="s">
        <v>1726</v>
      </c>
      <c r="H1622" t="s">
        <v>1725</v>
      </c>
      <c r="I1622" t="s">
        <v>3116</v>
      </c>
      <c r="J1622">
        <v>0</v>
      </c>
      <c r="K1622"/>
      <c r="L1622"/>
      <c r="M1622" t="s">
        <v>3118</v>
      </c>
    </row>
    <row r="1623" spans="1:13" x14ac:dyDescent="0.25">
      <c r="A1623">
        <v>46599</v>
      </c>
      <c r="B1623" t="s">
        <v>1953</v>
      </c>
      <c r="C1623" t="s">
        <v>31</v>
      </c>
      <c r="D1623" t="s">
        <v>1722</v>
      </c>
      <c r="E1623" s="15" t="s">
        <v>8786</v>
      </c>
      <c r="F1623" t="s">
        <v>1829</v>
      </c>
      <c r="G1623" t="s">
        <v>1814</v>
      </c>
      <c r="H1623" t="s">
        <v>1764</v>
      </c>
      <c r="I1623" t="s">
        <v>3131</v>
      </c>
      <c r="J1623">
        <v>0</v>
      </c>
      <c r="K1623"/>
      <c r="L1623" t="s">
        <v>3117</v>
      </c>
      <c r="M1623" t="s">
        <v>3118</v>
      </c>
    </row>
    <row r="1624" spans="1:13" x14ac:dyDescent="0.25">
      <c r="A1624">
        <v>61308</v>
      </c>
      <c r="B1624" t="s">
        <v>1856</v>
      </c>
      <c r="C1624" t="s">
        <v>27</v>
      </c>
      <c r="D1624" t="s">
        <v>1722</v>
      </c>
      <c r="E1624" s="15" t="s">
        <v>8787</v>
      </c>
      <c r="F1624" t="s">
        <v>1728</v>
      </c>
      <c r="G1624" t="s">
        <v>1729</v>
      </c>
      <c r="H1624" t="s">
        <v>1720</v>
      </c>
      <c r="I1624" t="s">
        <v>3116</v>
      </c>
      <c r="J1624">
        <v>0</v>
      </c>
      <c r="K1624"/>
      <c r="L1624" t="s">
        <v>8788</v>
      </c>
      <c r="M1624" t="s">
        <v>3118</v>
      </c>
    </row>
    <row r="1625" spans="1:13" x14ac:dyDescent="0.25">
      <c r="A1625">
        <v>5653</v>
      </c>
      <c r="B1625" t="s">
        <v>1601</v>
      </c>
      <c r="C1625" t="s">
        <v>27</v>
      </c>
      <c r="D1625" t="s">
        <v>1722</v>
      </c>
      <c r="E1625" s="15" t="s">
        <v>8789</v>
      </c>
      <c r="F1625" t="s">
        <v>2079</v>
      </c>
      <c r="G1625" t="s">
        <v>1765</v>
      </c>
      <c r="H1625" t="s">
        <v>1764</v>
      </c>
      <c r="I1625" t="s">
        <v>3131</v>
      </c>
      <c r="J1625">
        <v>0</v>
      </c>
      <c r="K1625"/>
      <c r="L1625" t="s">
        <v>8790</v>
      </c>
      <c r="M1625" t="s">
        <v>3118</v>
      </c>
    </row>
    <row r="1626" spans="1:13" x14ac:dyDescent="0.25">
      <c r="A1626">
        <v>853207</v>
      </c>
      <c r="B1626" t="s">
        <v>8791</v>
      </c>
      <c r="C1626" t="s">
        <v>36</v>
      </c>
      <c r="D1626" t="s">
        <v>1722</v>
      </c>
      <c r="E1626" s="15" t="s">
        <v>8792</v>
      </c>
      <c r="F1626" t="s">
        <v>7919</v>
      </c>
      <c r="G1626" t="s">
        <v>1762</v>
      </c>
      <c r="H1626" t="s">
        <v>1782</v>
      </c>
      <c r="I1626" t="s">
        <v>1762</v>
      </c>
      <c r="J1626">
        <v>0</v>
      </c>
      <c r="K1626"/>
      <c r="L1626" t="s">
        <v>3122</v>
      </c>
      <c r="M1626" t="s">
        <v>3118</v>
      </c>
    </row>
    <row r="1627" spans="1:13" x14ac:dyDescent="0.25">
      <c r="A1627">
        <v>837480</v>
      </c>
      <c r="B1627" t="s">
        <v>8793</v>
      </c>
      <c r="C1627" t="s">
        <v>59</v>
      </c>
      <c r="D1627" t="s">
        <v>1722</v>
      </c>
      <c r="E1627" s="15" t="s">
        <v>8794</v>
      </c>
      <c r="F1627" t="s">
        <v>1836</v>
      </c>
      <c r="G1627" t="s">
        <v>1837</v>
      </c>
      <c r="H1627" t="s">
        <v>1725</v>
      </c>
      <c r="I1627" t="s">
        <v>3116</v>
      </c>
      <c r="J1627">
        <v>0</v>
      </c>
      <c r="K1627"/>
      <c r="L1627" t="s">
        <v>4552</v>
      </c>
      <c r="M1627" t="s">
        <v>3118</v>
      </c>
    </row>
    <row r="1628" spans="1:13" x14ac:dyDescent="0.25">
      <c r="A1628">
        <v>836147</v>
      </c>
      <c r="B1628" t="s">
        <v>8795</v>
      </c>
      <c r="C1628" t="s">
        <v>27</v>
      </c>
      <c r="D1628" t="s">
        <v>1722</v>
      </c>
      <c r="E1628" s="15" t="s">
        <v>8796</v>
      </c>
      <c r="F1628" t="s">
        <v>1728</v>
      </c>
      <c r="G1628" t="s">
        <v>1729</v>
      </c>
      <c r="H1628" t="s">
        <v>1720</v>
      </c>
      <c r="I1628" t="s">
        <v>3116</v>
      </c>
      <c r="J1628">
        <v>0</v>
      </c>
      <c r="K1628"/>
      <c r="L1628" t="s">
        <v>3417</v>
      </c>
      <c r="M1628" t="s">
        <v>3118</v>
      </c>
    </row>
    <row r="1629" spans="1:13" x14ac:dyDescent="0.25">
      <c r="A1629">
        <v>5767</v>
      </c>
      <c r="B1629" t="s">
        <v>3913</v>
      </c>
      <c r="C1629" t="s">
        <v>27</v>
      </c>
      <c r="D1629" t="s">
        <v>1722</v>
      </c>
      <c r="E1629" s="15" t="s">
        <v>8797</v>
      </c>
      <c r="F1629" t="s">
        <v>1863</v>
      </c>
      <c r="G1629" t="s">
        <v>1865</v>
      </c>
      <c r="H1629" t="s">
        <v>1864</v>
      </c>
      <c r="I1629" t="s">
        <v>3240</v>
      </c>
      <c r="J1629">
        <v>0</v>
      </c>
      <c r="K1629"/>
      <c r="L1629" t="s">
        <v>8798</v>
      </c>
      <c r="M1629" t="s">
        <v>3118</v>
      </c>
    </row>
    <row r="1630" spans="1:13" x14ac:dyDescent="0.25">
      <c r="A1630">
        <v>61962</v>
      </c>
      <c r="B1630" t="s">
        <v>8799</v>
      </c>
      <c r="C1630" t="s">
        <v>21</v>
      </c>
      <c r="D1630" t="s">
        <v>1722</v>
      </c>
      <c r="E1630" s="15" t="s">
        <v>8800</v>
      </c>
      <c r="F1630" t="s">
        <v>5641</v>
      </c>
      <c r="G1630" t="s">
        <v>1825</v>
      </c>
      <c r="H1630" t="s">
        <v>1725</v>
      </c>
      <c r="I1630" t="s">
        <v>3116</v>
      </c>
      <c r="J1630">
        <v>0</v>
      </c>
      <c r="K1630"/>
      <c r="L1630" t="s">
        <v>8801</v>
      </c>
      <c r="M1630" t="s">
        <v>3118</v>
      </c>
    </row>
    <row r="1631" spans="1:13" x14ac:dyDescent="0.25">
      <c r="A1631">
        <v>854835</v>
      </c>
      <c r="B1631" t="s">
        <v>8802</v>
      </c>
      <c r="C1631" t="s">
        <v>84</v>
      </c>
      <c r="D1631" t="s">
        <v>1722</v>
      </c>
      <c r="E1631" s="15" t="s">
        <v>8803</v>
      </c>
      <c r="F1631" t="s">
        <v>1742</v>
      </c>
      <c r="G1631" t="s">
        <v>1743</v>
      </c>
      <c r="H1631" t="s">
        <v>1720</v>
      </c>
      <c r="I1631" t="s">
        <v>3351</v>
      </c>
      <c r="J1631">
        <v>0</v>
      </c>
      <c r="K1631"/>
      <c r="L1631" t="s">
        <v>8804</v>
      </c>
      <c r="M1631" t="s">
        <v>8805</v>
      </c>
    </row>
    <row r="1632" spans="1:13" x14ac:dyDescent="0.25">
      <c r="A1632">
        <v>46977</v>
      </c>
      <c r="B1632" t="s">
        <v>8806</v>
      </c>
      <c r="C1632" t="s">
        <v>27</v>
      </c>
      <c r="D1632" t="s">
        <v>1722</v>
      </c>
      <c r="E1632" s="15" t="s">
        <v>8807</v>
      </c>
      <c r="F1632" t="s">
        <v>1724</v>
      </c>
      <c r="G1632" t="s">
        <v>1726</v>
      </c>
      <c r="H1632" t="s">
        <v>1725</v>
      </c>
      <c r="I1632" t="s">
        <v>3116</v>
      </c>
      <c r="J1632">
        <v>0</v>
      </c>
      <c r="K1632"/>
      <c r="L1632" t="s">
        <v>8808</v>
      </c>
      <c r="M1632" t="s">
        <v>3118</v>
      </c>
    </row>
    <row r="1633" spans="1:13" x14ac:dyDescent="0.25">
      <c r="A1633">
        <v>860943</v>
      </c>
      <c r="B1633" t="s">
        <v>8809</v>
      </c>
      <c r="C1633" t="s">
        <v>21</v>
      </c>
      <c r="D1633" t="s">
        <v>1722</v>
      </c>
      <c r="E1633" s="15" t="s">
        <v>8810</v>
      </c>
      <c r="F1633" t="s">
        <v>5641</v>
      </c>
      <c r="G1633" t="s">
        <v>1825</v>
      </c>
      <c r="H1633" t="s">
        <v>1725</v>
      </c>
      <c r="I1633" t="s">
        <v>3116</v>
      </c>
      <c r="J1633">
        <v>0</v>
      </c>
      <c r="K1633"/>
      <c r="L1633"/>
      <c r="M1633" t="s">
        <v>3118</v>
      </c>
    </row>
    <row r="1634" spans="1:13" x14ac:dyDescent="0.25">
      <c r="A1634">
        <v>30591</v>
      </c>
      <c r="B1634" t="s">
        <v>3914</v>
      </c>
      <c r="C1634" t="s">
        <v>27</v>
      </c>
      <c r="D1634" t="s">
        <v>1722</v>
      </c>
      <c r="E1634" s="15" t="s">
        <v>8811</v>
      </c>
      <c r="F1634" t="s">
        <v>5719</v>
      </c>
      <c r="G1634" t="s">
        <v>1834</v>
      </c>
      <c r="H1634" t="s">
        <v>1833</v>
      </c>
      <c r="I1634" t="s">
        <v>3116</v>
      </c>
      <c r="J1634">
        <v>0</v>
      </c>
      <c r="K1634"/>
      <c r="L1634" t="s">
        <v>8812</v>
      </c>
      <c r="M1634" t="s">
        <v>8813</v>
      </c>
    </row>
    <row r="1635" spans="1:13" x14ac:dyDescent="0.25">
      <c r="A1635">
        <v>832153</v>
      </c>
      <c r="B1635" t="s">
        <v>913</v>
      </c>
      <c r="C1635" t="s">
        <v>52</v>
      </c>
      <c r="D1635" t="s">
        <v>1722</v>
      </c>
      <c r="E1635" s="15" t="s">
        <v>8814</v>
      </c>
      <c r="F1635" t="s">
        <v>1938</v>
      </c>
      <c r="G1635" t="s">
        <v>1746</v>
      </c>
      <c r="H1635" t="s">
        <v>1720</v>
      </c>
      <c r="I1635" t="s">
        <v>5686</v>
      </c>
      <c r="J1635">
        <v>0</v>
      </c>
      <c r="K1635"/>
      <c r="L1635" t="s">
        <v>3117</v>
      </c>
      <c r="M1635" t="s">
        <v>3118</v>
      </c>
    </row>
    <row r="1636" spans="1:13" x14ac:dyDescent="0.25">
      <c r="A1636">
        <v>855501</v>
      </c>
      <c r="B1636" t="s">
        <v>8815</v>
      </c>
      <c r="C1636" t="s">
        <v>43</v>
      </c>
      <c r="D1636" t="s">
        <v>1722</v>
      </c>
      <c r="E1636" s="15" t="s">
        <v>8816</v>
      </c>
      <c r="F1636" t="s">
        <v>1836</v>
      </c>
      <c r="G1636" t="s">
        <v>1837</v>
      </c>
      <c r="H1636" t="s">
        <v>1725</v>
      </c>
      <c r="I1636" t="s">
        <v>3116</v>
      </c>
      <c r="J1636">
        <v>0</v>
      </c>
      <c r="K1636"/>
      <c r="L1636" t="s">
        <v>8817</v>
      </c>
      <c r="M1636"/>
    </row>
    <row r="1637" spans="1:13" x14ac:dyDescent="0.25">
      <c r="A1637">
        <v>70561</v>
      </c>
      <c r="B1637" t="s">
        <v>8818</v>
      </c>
      <c r="C1637" t="s">
        <v>43</v>
      </c>
      <c r="D1637" t="s">
        <v>1722</v>
      </c>
      <c r="E1637" s="15" t="s">
        <v>8819</v>
      </c>
      <c r="F1637" t="s">
        <v>1962</v>
      </c>
      <c r="G1637" t="s">
        <v>1837</v>
      </c>
      <c r="H1637" t="s">
        <v>1725</v>
      </c>
      <c r="I1637" t="s">
        <v>3116</v>
      </c>
      <c r="J1637">
        <v>0</v>
      </c>
      <c r="K1637"/>
      <c r="L1637" t="s">
        <v>3157</v>
      </c>
      <c r="M1637" t="s">
        <v>3118</v>
      </c>
    </row>
    <row r="1638" spans="1:13" x14ac:dyDescent="0.25">
      <c r="A1638">
        <v>23233</v>
      </c>
      <c r="B1638" t="s">
        <v>8820</v>
      </c>
      <c r="C1638" t="s">
        <v>27</v>
      </c>
      <c r="D1638" t="s">
        <v>1722</v>
      </c>
      <c r="E1638" s="15" t="s">
        <v>8821</v>
      </c>
      <c r="F1638" t="s">
        <v>1863</v>
      </c>
      <c r="G1638" t="s">
        <v>1865</v>
      </c>
      <c r="H1638" t="s">
        <v>1864</v>
      </c>
      <c r="I1638" t="s">
        <v>3240</v>
      </c>
      <c r="J1638">
        <v>0</v>
      </c>
      <c r="K1638"/>
      <c r="L1638" t="s">
        <v>8798</v>
      </c>
      <c r="M1638" t="s">
        <v>3118</v>
      </c>
    </row>
    <row r="1639" spans="1:13" x14ac:dyDescent="0.25">
      <c r="A1639">
        <v>32657</v>
      </c>
      <c r="B1639" t="s">
        <v>8822</v>
      </c>
      <c r="C1639" t="s">
        <v>21</v>
      </c>
      <c r="D1639" t="s">
        <v>1722</v>
      </c>
      <c r="E1639" s="15" t="s">
        <v>8823</v>
      </c>
      <c r="F1639" t="s">
        <v>1836</v>
      </c>
      <c r="G1639" t="s">
        <v>1837</v>
      </c>
      <c r="H1639" t="s">
        <v>1725</v>
      </c>
      <c r="I1639" t="s">
        <v>3116</v>
      </c>
      <c r="J1639">
        <v>0</v>
      </c>
      <c r="K1639"/>
      <c r="L1639" t="s">
        <v>8824</v>
      </c>
      <c r="M1639" t="s">
        <v>8825</v>
      </c>
    </row>
    <row r="1640" spans="1:13" x14ac:dyDescent="0.25">
      <c r="A1640">
        <v>33267</v>
      </c>
      <c r="B1640" t="s">
        <v>1602</v>
      </c>
      <c r="C1640" t="s">
        <v>27</v>
      </c>
      <c r="D1640" t="s">
        <v>1722</v>
      </c>
      <c r="E1640" s="15" t="s">
        <v>8826</v>
      </c>
      <c r="F1640" t="s">
        <v>1869</v>
      </c>
      <c r="G1640" t="s">
        <v>1785</v>
      </c>
      <c r="H1640" t="s">
        <v>1725</v>
      </c>
      <c r="I1640" t="s">
        <v>3116</v>
      </c>
      <c r="J1640">
        <v>0</v>
      </c>
      <c r="K1640"/>
      <c r="L1640" t="s">
        <v>3117</v>
      </c>
      <c r="M1640" t="s">
        <v>3118</v>
      </c>
    </row>
    <row r="1641" spans="1:13" x14ac:dyDescent="0.25">
      <c r="A1641">
        <v>23132</v>
      </c>
      <c r="B1641" t="s">
        <v>218</v>
      </c>
      <c r="C1641" t="s">
        <v>148</v>
      </c>
      <c r="D1641" t="s">
        <v>1722</v>
      </c>
      <c r="E1641" s="15" t="s">
        <v>8827</v>
      </c>
      <c r="F1641" t="s">
        <v>2008</v>
      </c>
      <c r="G1641" t="s">
        <v>2009</v>
      </c>
      <c r="H1641" t="s">
        <v>1864</v>
      </c>
      <c r="I1641" t="s">
        <v>3240</v>
      </c>
      <c r="J1641">
        <v>0</v>
      </c>
      <c r="K1641"/>
      <c r="L1641" t="s">
        <v>8828</v>
      </c>
      <c r="M1641" t="s">
        <v>8829</v>
      </c>
    </row>
    <row r="1642" spans="1:13" x14ac:dyDescent="0.25">
      <c r="A1642">
        <v>849344</v>
      </c>
      <c r="B1642" t="s">
        <v>8830</v>
      </c>
      <c r="C1642" t="s">
        <v>56</v>
      </c>
      <c r="D1642" t="s">
        <v>1722</v>
      </c>
      <c r="E1642" s="15" t="s">
        <v>8831</v>
      </c>
      <c r="F1642" t="s">
        <v>1943</v>
      </c>
      <c r="G1642" t="s">
        <v>1944</v>
      </c>
      <c r="H1642" t="s">
        <v>1782</v>
      </c>
      <c r="I1642" t="s">
        <v>3142</v>
      </c>
      <c r="J1642">
        <v>0</v>
      </c>
      <c r="K1642"/>
      <c r="L1642" t="s">
        <v>3206</v>
      </c>
      <c r="M1642" t="s">
        <v>3118</v>
      </c>
    </row>
    <row r="1643" spans="1:13" x14ac:dyDescent="0.25">
      <c r="A1643">
        <v>833334</v>
      </c>
      <c r="B1643" t="s">
        <v>914</v>
      </c>
      <c r="C1643" t="s">
        <v>27</v>
      </c>
      <c r="D1643" t="s">
        <v>1722</v>
      </c>
      <c r="E1643" s="15" t="s">
        <v>8301</v>
      </c>
      <c r="F1643" t="s">
        <v>1918</v>
      </c>
      <c r="G1643" t="s">
        <v>1919</v>
      </c>
      <c r="H1643" t="s">
        <v>1864</v>
      </c>
      <c r="I1643" t="s">
        <v>3240</v>
      </c>
      <c r="J1643">
        <v>0</v>
      </c>
      <c r="K1643"/>
      <c r="L1643" t="s">
        <v>7855</v>
      </c>
      <c r="M1643" t="s">
        <v>3118</v>
      </c>
    </row>
    <row r="1644" spans="1:13" x14ac:dyDescent="0.25">
      <c r="A1644">
        <v>856581</v>
      </c>
      <c r="B1644" t="s">
        <v>3076</v>
      </c>
      <c r="C1644" t="s">
        <v>172</v>
      </c>
      <c r="D1644" t="s">
        <v>1722</v>
      </c>
      <c r="E1644" s="15" t="s">
        <v>8832</v>
      </c>
      <c r="F1644" t="s">
        <v>1745</v>
      </c>
      <c r="G1644" t="s">
        <v>1746</v>
      </c>
      <c r="H1644" t="s">
        <v>1720</v>
      </c>
      <c r="I1644" t="s">
        <v>3116</v>
      </c>
      <c r="J1644">
        <v>0</v>
      </c>
      <c r="K1644"/>
      <c r="L1644" t="s">
        <v>3842</v>
      </c>
      <c r="M1644" t="s">
        <v>3118</v>
      </c>
    </row>
    <row r="1645" spans="1:13" x14ac:dyDescent="0.25">
      <c r="A1645">
        <v>5802</v>
      </c>
      <c r="B1645" t="s">
        <v>915</v>
      </c>
      <c r="C1645" t="s">
        <v>39</v>
      </c>
      <c r="D1645" t="s">
        <v>1722</v>
      </c>
      <c r="E1645" s="15" t="s">
        <v>8833</v>
      </c>
      <c r="F1645" t="s">
        <v>2220</v>
      </c>
      <c r="G1645" t="s">
        <v>1783</v>
      </c>
      <c r="H1645" t="s">
        <v>1782</v>
      </c>
      <c r="I1645" t="s">
        <v>3142</v>
      </c>
      <c r="J1645">
        <v>0</v>
      </c>
      <c r="K1645"/>
      <c r="L1645" t="s">
        <v>3412</v>
      </c>
      <c r="M1645" t="s">
        <v>3118</v>
      </c>
    </row>
    <row r="1646" spans="1:13" x14ac:dyDescent="0.25">
      <c r="A1646">
        <v>5804</v>
      </c>
      <c r="B1646" t="s">
        <v>626</v>
      </c>
      <c r="C1646" t="s">
        <v>92</v>
      </c>
      <c r="D1646" t="s">
        <v>1722</v>
      </c>
      <c r="E1646" s="15" t="s">
        <v>8834</v>
      </c>
      <c r="F1646" t="s">
        <v>2237</v>
      </c>
      <c r="G1646" t="s">
        <v>1828</v>
      </c>
      <c r="H1646" t="s">
        <v>1827</v>
      </c>
      <c r="I1646" t="s">
        <v>3131</v>
      </c>
      <c r="J1646">
        <v>0</v>
      </c>
      <c r="K1646"/>
      <c r="L1646" t="s">
        <v>3132</v>
      </c>
      <c r="M1646" t="s">
        <v>3118</v>
      </c>
    </row>
    <row r="1647" spans="1:13" x14ac:dyDescent="0.25">
      <c r="A1647">
        <v>5811</v>
      </c>
      <c r="B1647" t="s">
        <v>219</v>
      </c>
      <c r="C1647" t="s">
        <v>52</v>
      </c>
      <c r="D1647" t="s">
        <v>1722</v>
      </c>
      <c r="E1647" s="15" t="s">
        <v>8835</v>
      </c>
      <c r="F1647" t="s">
        <v>1787</v>
      </c>
      <c r="G1647" t="s">
        <v>1721</v>
      </c>
      <c r="H1647" t="s">
        <v>1720</v>
      </c>
      <c r="I1647" t="s">
        <v>3116</v>
      </c>
      <c r="J1647">
        <v>0</v>
      </c>
      <c r="K1647"/>
      <c r="L1647" t="s">
        <v>3117</v>
      </c>
      <c r="M1647" t="s">
        <v>3118</v>
      </c>
    </row>
    <row r="1648" spans="1:13" x14ac:dyDescent="0.25">
      <c r="A1648">
        <v>28858</v>
      </c>
      <c r="B1648" t="s">
        <v>8836</v>
      </c>
      <c r="C1648" t="s">
        <v>21</v>
      </c>
      <c r="D1648" t="s">
        <v>1722</v>
      </c>
      <c r="E1648" s="15" t="s">
        <v>8837</v>
      </c>
      <c r="F1648" t="s">
        <v>1995</v>
      </c>
      <c r="G1648" t="s">
        <v>1765</v>
      </c>
      <c r="H1648" t="s">
        <v>1764</v>
      </c>
      <c r="I1648" t="s">
        <v>1765</v>
      </c>
      <c r="J1648">
        <v>0</v>
      </c>
      <c r="K1648"/>
      <c r="L1648" t="s">
        <v>5532</v>
      </c>
      <c r="M1648" t="s">
        <v>3118</v>
      </c>
    </row>
    <row r="1649" spans="1:13" x14ac:dyDescent="0.25">
      <c r="A1649">
        <v>841069</v>
      </c>
      <c r="B1649" t="s">
        <v>8838</v>
      </c>
      <c r="C1649" t="s">
        <v>56</v>
      </c>
      <c r="D1649" t="s">
        <v>1722</v>
      </c>
      <c r="E1649" s="15" t="s">
        <v>8839</v>
      </c>
      <c r="F1649" t="s">
        <v>2220</v>
      </c>
      <c r="G1649" t="s">
        <v>1783</v>
      </c>
      <c r="H1649" t="s">
        <v>1782</v>
      </c>
      <c r="I1649" t="s">
        <v>3142</v>
      </c>
      <c r="J1649">
        <v>0</v>
      </c>
      <c r="K1649"/>
      <c r="L1649" t="s">
        <v>7774</v>
      </c>
      <c r="M1649" t="s">
        <v>3118</v>
      </c>
    </row>
    <row r="1650" spans="1:13" x14ac:dyDescent="0.25">
      <c r="A1650">
        <v>860666</v>
      </c>
      <c r="B1650" t="s">
        <v>8840</v>
      </c>
      <c r="C1650" t="s">
        <v>208</v>
      </c>
      <c r="D1650" t="s">
        <v>1722</v>
      </c>
      <c r="E1650" s="15" t="s">
        <v>8841</v>
      </c>
      <c r="F1650" t="s">
        <v>1876</v>
      </c>
      <c r="G1650" t="s">
        <v>1849</v>
      </c>
      <c r="H1650" t="s">
        <v>1819</v>
      </c>
      <c r="I1650" t="s">
        <v>3126</v>
      </c>
      <c r="J1650">
        <v>0</v>
      </c>
      <c r="K1650"/>
      <c r="L1650" t="s">
        <v>3247</v>
      </c>
      <c r="M1650" t="s">
        <v>3118</v>
      </c>
    </row>
    <row r="1651" spans="1:13" x14ac:dyDescent="0.25">
      <c r="A1651">
        <v>48176</v>
      </c>
      <c r="B1651" t="s">
        <v>627</v>
      </c>
      <c r="C1651" t="s">
        <v>111</v>
      </c>
      <c r="D1651" t="s">
        <v>1722</v>
      </c>
      <c r="E1651" s="15" t="s">
        <v>8842</v>
      </c>
      <c r="F1651" t="s">
        <v>1830</v>
      </c>
      <c r="G1651" t="s">
        <v>1831</v>
      </c>
      <c r="H1651" t="s">
        <v>1827</v>
      </c>
      <c r="I1651" t="s">
        <v>3131</v>
      </c>
      <c r="J1651">
        <v>0</v>
      </c>
      <c r="K1651"/>
      <c r="L1651" t="s">
        <v>8843</v>
      </c>
      <c r="M1651" t="s">
        <v>3118</v>
      </c>
    </row>
    <row r="1652" spans="1:13" x14ac:dyDescent="0.25">
      <c r="A1652">
        <v>57362</v>
      </c>
      <c r="B1652" t="s">
        <v>8844</v>
      </c>
      <c r="C1652" t="s">
        <v>43</v>
      </c>
      <c r="D1652" t="s">
        <v>1722</v>
      </c>
      <c r="E1652" s="15" t="s">
        <v>8845</v>
      </c>
      <c r="F1652" t="s">
        <v>1775</v>
      </c>
      <c r="G1652" t="s">
        <v>1743</v>
      </c>
      <c r="H1652" t="s">
        <v>1720</v>
      </c>
      <c r="I1652" t="s">
        <v>3351</v>
      </c>
      <c r="J1652">
        <v>0</v>
      </c>
      <c r="K1652"/>
      <c r="L1652" t="s">
        <v>3157</v>
      </c>
      <c r="M1652" t="s">
        <v>3118</v>
      </c>
    </row>
    <row r="1653" spans="1:13" x14ac:dyDescent="0.25">
      <c r="A1653">
        <v>74135</v>
      </c>
      <c r="B1653" t="s">
        <v>8846</v>
      </c>
      <c r="C1653" t="s">
        <v>252</v>
      </c>
      <c r="D1653" t="s">
        <v>1722</v>
      </c>
      <c r="E1653" s="15" t="s">
        <v>8847</v>
      </c>
      <c r="F1653" t="s">
        <v>1938</v>
      </c>
      <c r="G1653" t="s">
        <v>1746</v>
      </c>
      <c r="H1653" t="s">
        <v>1720</v>
      </c>
      <c r="I1653" t="s">
        <v>5686</v>
      </c>
      <c r="J1653">
        <v>0</v>
      </c>
      <c r="K1653"/>
      <c r="L1653" t="s">
        <v>3144</v>
      </c>
      <c r="M1653" t="s">
        <v>3118</v>
      </c>
    </row>
    <row r="1654" spans="1:13" x14ac:dyDescent="0.25">
      <c r="A1654">
        <v>852323</v>
      </c>
      <c r="B1654" t="s">
        <v>8848</v>
      </c>
      <c r="C1654" t="s">
        <v>43</v>
      </c>
      <c r="D1654" t="s">
        <v>1722</v>
      </c>
      <c r="E1654" s="15" t="s">
        <v>8849</v>
      </c>
      <c r="F1654" t="s">
        <v>1824</v>
      </c>
      <c r="G1654" t="s">
        <v>1825</v>
      </c>
      <c r="H1654" t="s">
        <v>1725</v>
      </c>
      <c r="I1654" t="s">
        <v>3116</v>
      </c>
      <c r="J1654">
        <v>0</v>
      </c>
      <c r="K1654"/>
      <c r="L1654" t="s">
        <v>8850</v>
      </c>
      <c r="M1654" t="s">
        <v>8851</v>
      </c>
    </row>
    <row r="1655" spans="1:13" x14ac:dyDescent="0.25">
      <c r="A1655">
        <v>30440</v>
      </c>
      <c r="B1655" t="s">
        <v>221</v>
      </c>
      <c r="C1655" t="s">
        <v>211</v>
      </c>
      <c r="D1655" t="s">
        <v>1722</v>
      </c>
      <c r="E1655" s="15" t="s">
        <v>8852</v>
      </c>
      <c r="F1655" t="s">
        <v>2124</v>
      </c>
      <c r="G1655" t="s">
        <v>1831</v>
      </c>
      <c r="H1655" t="s">
        <v>1827</v>
      </c>
      <c r="I1655" t="s">
        <v>3131</v>
      </c>
      <c r="J1655">
        <v>0</v>
      </c>
      <c r="K1655"/>
      <c r="L1655" t="s">
        <v>3117</v>
      </c>
      <c r="M1655" t="s">
        <v>3118</v>
      </c>
    </row>
    <row r="1656" spans="1:13" x14ac:dyDescent="0.25">
      <c r="A1656">
        <v>847016</v>
      </c>
      <c r="B1656" t="s">
        <v>1603</v>
      </c>
      <c r="C1656" t="s">
        <v>59</v>
      </c>
      <c r="D1656" t="s">
        <v>1722</v>
      </c>
      <c r="E1656" s="15" t="s">
        <v>8853</v>
      </c>
      <c r="F1656" t="s">
        <v>1735</v>
      </c>
      <c r="G1656" t="s">
        <v>1721</v>
      </c>
      <c r="H1656" t="s">
        <v>1720</v>
      </c>
      <c r="I1656" t="s">
        <v>5686</v>
      </c>
      <c r="J1656">
        <v>0</v>
      </c>
      <c r="K1656"/>
      <c r="L1656" t="s">
        <v>8854</v>
      </c>
      <c r="M1656" t="s">
        <v>3118</v>
      </c>
    </row>
    <row r="1657" spans="1:13" x14ac:dyDescent="0.25">
      <c r="A1657">
        <v>829129</v>
      </c>
      <c r="B1657" t="s">
        <v>916</v>
      </c>
      <c r="C1657" t="s">
        <v>165</v>
      </c>
      <c r="D1657" t="s">
        <v>1722</v>
      </c>
      <c r="E1657" s="15" t="s">
        <v>8855</v>
      </c>
      <c r="F1657" t="s">
        <v>5588</v>
      </c>
      <c r="G1657" t="s">
        <v>1849</v>
      </c>
      <c r="H1657" t="s">
        <v>1819</v>
      </c>
      <c r="I1657" t="s">
        <v>3126</v>
      </c>
      <c r="J1657">
        <v>0</v>
      </c>
      <c r="K1657"/>
      <c r="L1657" t="s">
        <v>8856</v>
      </c>
      <c r="M1657" t="s">
        <v>3118</v>
      </c>
    </row>
    <row r="1658" spans="1:13" x14ac:dyDescent="0.25">
      <c r="A1658">
        <v>5857</v>
      </c>
      <c r="B1658" t="s">
        <v>8857</v>
      </c>
      <c r="C1658" t="s">
        <v>380</v>
      </c>
      <c r="D1658" t="s">
        <v>1722</v>
      </c>
      <c r="E1658" s="15" t="s">
        <v>8858</v>
      </c>
      <c r="F1658" t="s">
        <v>2010</v>
      </c>
      <c r="G1658" t="s">
        <v>1823</v>
      </c>
      <c r="H1658" t="s">
        <v>1822</v>
      </c>
      <c r="I1658" t="s">
        <v>3116</v>
      </c>
      <c r="J1658">
        <v>0</v>
      </c>
      <c r="K1658"/>
      <c r="L1658" t="s">
        <v>5627</v>
      </c>
      <c r="M1658" t="s">
        <v>3118</v>
      </c>
    </row>
    <row r="1659" spans="1:13" x14ac:dyDescent="0.25">
      <c r="A1659">
        <v>841750</v>
      </c>
      <c r="B1659" t="s">
        <v>8859</v>
      </c>
      <c r="C1659" t="s">
        <v>92</v>
      </c>
      <c r="D1659" t="s">
        <v>1722</v>
      </c>
      <c r="E1659" s="15" t="s">
        <v>8860</v>
      </c>
      <c r="F1659" t="s">
        <v>1986</v>
      </c>
      <c r="G1659" t="s">
        <v>1987</v>
      </c>
      <c r="H1659" t="s">
        <v>1822</v>
      </c>
      <c r="I1659" t="s">
        <v>3116</v>
      </c>
      <c r="J1659">
        <v>0</v>
      </c>
      <c r="K1659"/>
      <c r="L1659" t="s">
        <v>8861</v>
      </c>
      <c r="M1659" t="s">
        <v>3118</v>
      </c>
    </row>
    <row r="1660" spans="1:13" x14ac:dyDescent="0.25">
      <c r="A1660">
        <v>856647</v>
      </c>
      <c r="B1660" t="s">
        <v>8862</v>
      </c>
      <c r="C1660" t="s">
        <v>84</v>
      </c>
      <c r="D1660" t="s">
        <v>1722</v>
      </c>
      <c r="E1660" s="15" t="s">
        <v>8863</v>
      </c>
      <c r="F1660" t="s">
        <v>1846</v>
      </c>
      <c r="G1660" t="s">
        <v>1726</v>
      </c>
      <c r="H1660" t="s">
        <v>1725</v>
      </c>
      <c r="I1660" t="s">
        <v>3116</v>
      </c>
      <c r="J1660">
        <v>0</v>
      </c>
      <c r="K1660"/>
      <c r="L1660" t="s">
        <v>7210</v>
      </c>
      <c r="M1660"/>
    </row>
    <row r="1661" spans="1:13" x14ac:dyDescent="0.25">
      <c r="A1661">
        <v>40195</v>
      </c>
      <c r="B1661" t="s">
        <v>1604</v>
      </c>
      <c r="C1661" t="s">
        <v>27</v>
      </c>
      <c r="D1661" t="s">
        <v>1722</v>
      </c>
      <c r="E1661" s="15" t="s">
        <v>8864</v>
      </c>
      <c r="F1661" t="s">
        <v>2004</v>
      </c>
      <c r="G1661" t="s">
        <v>1770</v>
      </c>
      <c r="H1661" t="s">
        <v>1764</v>
      </c>
      <c r="I1661" t="s">
        <v>3116</v>
      </c>
      <c r="J1661">
        <v>0</v>
      </c>
      <c r="K1661"/>
      <c r="L1661" t="s">
        <v>5927</v>
      </c>
      <c r="M1661" t="s">
        <v>3118</v>
      </c>
    </row>
    <row r="1662" spans="1:13" x14ac:dyDescent="0.25">
      <c r="A1662">
        <v>6338</v>
      </c>
      <c r="B1662" t="s">
        <v>917</v>
      </c>
      <c r="C1662" t="s">
        <v>21</v>
      </c>
      <c r="D1662" t="s">
        <v>1722</v>
      </c>
      <c r="E1662" s="15" t="s">
        <v>8865</v>
      </c>
      <c r="F1662" t="s">
        <v>1789</v>
      </c>
      <c r="G1662" t="s">
        <v>1790</v>
      </c>
      <c r="H1662" t="s">
        <v>1720</v>
      </c>
      <c r="I1662" t="s">
        <v>3116</v>
      </c>
      <c r="J1662">
        <v>0</v>
      </c>
      <c r="K1662"/>
      <c r="L1662" t="s">
        <v>8866</v>
      </c>
      <c r="M1662" t="s">
        <v>3118</v>
      </c>
    </row>
    <row r="1663" spans="1:13" x14ac:dyDescent="0.25">
      <c r="A1663">
        <v>73944</v>
      </c>
      <c r="B1663" t="s">
        <v>918</v>
      </c>
      <c r="C1663" t="s">
        <v>52</v>
      </c>
      <c r="D1663" t="s">
        <v>1722</v>
      </c>
      <c r="E1663" s="15" t="s">
        <v>8867</v>
      </c>
      <c r="F1663" t="s">
        <v>1788</v>
      </c>
      <c r="G1663" t="s">
        <v>1762</v>
      </c>
      <c r="H1663" t="s">
        <v>1782</v>
      </c>
      <c r="I1663" t="s">
        <v>3116</v>
      </c>
      <c r="J1663">
        <v>0</v>
      </c>
      <c r="K1663"/>
      <c r="L1663" t="s">
        <v>7189</v>
      </c>
      <c r="M1663" t="s">
        <v>3118</v>
      </c>
    </row>
    <row r="1664" spans="1:13" x14ac:dyDescent="0.25">
      <c r="A1664">
        <v>71204</v>
      </c>
      <c r="B1664" t="s">
        <v>2793</v>
      </c>
      <c r="C1664" t="s">
        <v>52</v>
      </c>
      <c r="D1664" t="s">
        <v>1722</v>
      </c>
      <c r="E1664" s="15" t="s">
        <v>8868</v>
      </c>
      <c r="F1664" t="s">
        <v>1821</v>
      </c>
      <c r="G1664" t="s">
        <v>1823</v>
      </c>
      <c r="H1664" t="s">
        <v>1822</v>
      </c>
      <c r="I1664" t="s">
        <v>3116</v>
      </c>
      <c r="J1664">
        <v>0</v>
      </c>
      <c r="K1664"/>
      <c r="L1664" t="s">
        <v>8869</v>
      </c>
      <c r="M1664" t="s">
        <v>8870</v>
      </c>
    </row>
    <row r="1665" spans="1:13" x14ac:dyDescent="0.25">
      <c r="A1665">
        <v>5885</v>
      </c>
      <c r="B1665" t="s">
        <v>222</v>
      </c>
      <c r="C1665" t="s">
        <v>27</v>
      </c>
      <c r="D1665" t="s">
        <v>1722</v>
      </c>
      <c r="E1665" s="15" t="s">
        <v>8871</v>
      </c>
      <c r="F1665" t="s">
        <v>1788</v>
      </c>
      <c r="G1665" t="s">
        <v>1762</v>
      </c>
      <c r="H1665" t="s">
        <v>1782</v>
      </c>
      <c r="I1665" t="s">
        <v>3116</v>
      </c>
      <c r="J1665">
        <v>0</v>
      </c>
      <c r="K1665"/>
      <c r="L1665" t="s">
        <v>3117</v>
      </c>
      <c r="M1665" t="s">
        <v>3118</v>
      </c>
    </row>
    <row r="1666" spans="1:13" x14ac:dyDescent="0.25">
      <c r="A1666">
        <v>70031</v>
      </c>
      <c r="B1666" t="s">
        <v>3931</v>
      </c>
      <c r="C1666" t="s">
        <v>252</v>
      </c>
      <c r="D1666" t="s">
        <v>1722</v>
      </c>
      <c r="E1666" s="15" t="s">
        <v>8872</v>
      </c>
      <c r="F1666" t="s">
        <v>1761</v>
      </c>
      <c r="G1666" t="s">
        <v>1762</v>
      </c>
      <c r="H1666" t="s">
        <v>1782</v>
      </c>
      <c r="I1666" t="s">
        <v>1762</v>
      </c>
      <c r="J1666">
        <v>0</v>
      </c>
      <c r="K1666"/>
      <c r="L1666" t="s">
        <v>3932</v>
      </c>
      <c r="M1666" t="s">
        <v>8873</v>
      </c>
    </row>
    <row r="1667" spans="1:13" x14ac:dyDescent="0.25">
      <c r="A1667">
        <v>40649</v>
      </c>
      <c r="B1667" t="s">
        <v>2612</v>
      </c>
      <c r="C1667" t="s">
        <v>208</v>
      </c>
      <c r="D1667" t="s">
        <v>1722</v>
      </c>
      <c r="E1667" s="15" t="s">
        <v>8874</v>
      </c>
      <c r="F1667" t="s">
        <v>2297</v>
      </c>
      <c r="G1667" t="s">
        <v>2298</v>
      </c>
      <c r="H1667" t="s">
        <v>1782</v>
      </c>
      <c r="I1667" t="s">
        <v>3142</v>
      </c>
      <c r="J1667">
        <v>0</v>
      </c>
      <c r="K1667"/>
      <c r="L1667" t="s">
        <v>3245</v>
      </c>
      <c r="M1667" t="s">
        <v>3118</v>
      </c>
    </row>
    <row r="1668" spans="1:13" x14ac:dyDescent="0.25">
      <c r="A1668">
        <v>827002</v>
      </c>
      <c r="B1668" t="s">
        <v>8875</v>
      </c>
      <c r="C1668" t="s">
        <v>213</v>
      </c>
      <c r="D1668" t="s">
        <v>1722</v>
      </c>
      <c r="E1668" s="15" t="s">
        <v>8876</v>
      </c>
      <c r="F1668" t="s">
        <v>1873</v>
      </c>
      <c r="G1668" t="s">
        <v>1874</v>
      </c>
      <c r="H1668" t="s">
        <v>1725</v>
      </c>
      <c r="I1668" t="s">
        <v>3116</v>
      </c>
      <c r="J1668">
        <v>0</v>
      </c>
      <c r="K1668"/>
      <c r="L1668" t="s">
        <v>3419</v>
      </c>
      <c r="M1668" t="s">
        <v>3118</v>
      </c>
    </row>
    <row r="1669" spans="1:13" x14ac:dyDescent="0.25">
      <c r="A1669">
        <v>47756</v>
      </c>
      <c r="B1669" t="s">
        <v>2648</v>
      </c>
      <c r="C1669" t="s">
        <v>78</v>
      </c>
      <c r="D1669" t="s">
        <v>1722</v>
      </c>
      <c r="E1669" s="15" t="s">
        <v>8877</v>
      </c>
      <c r="F1669" t="s">
        <v>1771</v>
      </c>
      <c r="G1669" t="s">
        <v>1721</v>
      </c>
      <c r="H1669" t="s">
        <v>1720</v>
      </c>
      <c r="I1669" t="s">
        <v>3116</v>
      </c>
      <c r="J1669">
        <v>0</v>
      </c>
      <c r="K1669"/>
      <c r="L1669" t="s">
        <v>8878</v>
      </c>
      <c r="M1669" t="s">
        <v>8879</v>
      </c>
    </row>
    <row r="1670" spans="1:13" x14ac:dyDescent="0.25">
      <c r="A1670">
        <v>57761</v>
      </c>
      <c r="B1670" t="s">
        <v>919</v>
      </c>
      <c r="C1670" t="s">
        <v>27</v>
      </c>
      <c r="D1670" t="s">
        <v>1722</v>
      </c>
      <c r="E1670" s="15" t="s">
        <v>8880</v>
      </c>
      <c r="F1670" t="s">
        <v>5967</v>
      </c>
      <c r="G1670" t="s">
        <v>1909</v>
      </c>
      <c r="H1670" t="s">
        <v>1725</v>
      </c>
      <c r="I1670" t="s">
        <v>3116</v>
      </c>
      <c r="J1670">
        <v>0</v>
      </c>
      <c r="K1670"/>
      <c r="L1670" t="s">
        <v>3117</v>
      </c>
      <c r="M1670" t="s">
        <v>3118</v>
      </c>
    </row>
    <row r="1671" spans="1:13" x14ac:dyDescent="0.25">
      <c r="A1671">
        <v>856051</v>
      </c>
      <c r="B1671" t="s">
        <v>8881</v>
      </c>
      <c r="C1671" t="s">
        <v>21</v>
      </c>
      <c r="D1671" t="s">
        <v>1722</v>
      </c>
      <c r="E1671" s="15" t="s">
        <v>8882</v>
      </c>
      <c r="F1671" t="s">
        <v>1784</v>
      </c>
      <c r="G1671" t="s">
        <v>1785</v>
      </c>
      <c r="H1671" t="s">
        <v>1725</v>
      </c>
      <c r="I1671" t="s">
        <v>3116</v>
      </c>
      <c r="J1671">
        <v>0</v>
      </c>
      <c r="K1671"/>
      <c r="L1671" t="s">
        <v>3117</v>
      </c>
      <c r="M1671" t="s">
        <v>3118</v>
      </c>
    </row>
    <row r="1672" spans="1:13" x14ac:dyDescent="0.25">
      <c r="A1672">
        <v>5921</v>
      </c>
      <c r="B1672" t="s">
        <v>920</v>
      </c>
      <c r="C1672" t="s">
        <v>39</v>
      </c>
      <c r="D1672" t="s">
        <v>1722</v>
      </c>
      <c r="E1672" s="15" t="s">
        <v>8883</v>
      </c>
      <c r="F1672" t="s">
        <v>1984</v>
      </c>
      <c r="G1672" t="s">
        <v>1816</v>
      </c>
      <c r="H1672" t="s">
        <v>1725</v>
      </c>
      <c r="I1672" t="s">
        <v>1816</v>
      </c>
      <c r="J1672">
        <v>0</v>
      </c>
      <c r="K1672"/>
      <c r="L1672" t="s">
        <v>8884</v>
      </c>
      <c r="M1672" t="s">
        <v>8885</v>
      </c>
    </row>
    <row r="1673" spans="1:13" x14ac:dyDescent="0.25">
      <c r="A1673">
        <v>62100</v>
      </c>
      <c r="B1673" t="s">
        <v>8886</v>
      </c>
      <c r="C1673" t="s">
        <v>92</v>
      </c>
      <c r="D1673" t="s">
        <v>1722</v>
      </c>
      <c r="E1673" s="15" t="s">
        <v>8887</v>
      </c>
      <c r="F1673" t="s">
        <v>3773</v>
      </c>
      <c r="G1673" t="s">
        <v>1849</v>
      </c>
      <c r="H1673" t="s">
        <v>1819</v>
      </c>
      <c r="I1673" t="s">
        <v>3126</v>
      </c>
      <c r="J1673">
        <v>0</v>
      </c>
      <c r="K1673"/>
      <c r="L1673" t="s">
        <v>3117</v>
      </c>
      <c r="M1673" t="s">
        <v>3118</v>
      </c>
    </row>
    <row r="1674" spans="1:13" x14ac:dyDescent="0.25">
      <c r="A1674">
        <v>863355</v>
      </c>
      <c r="B1674" t="s">
        <v>8888</v>
      </c>
      <c r="C1674" t="s">
        <v>21</v>
      </c>
      <c r="D1674" t="s">
        <v>1722</v>
      </c>
      <c r="E1674" s="15" t="s">
        <v>8889</v>
      </c>
      <c r="F1674" t="s">
        <v>2293</v>
      </c>
      <c r="G1674" t="s">
        <v>1852</v>
      </c>
      <c r="H1674" t="s">
        <v>1720</v>
      </c>
      <c r="I1674" t="s">
        <v>3116</v>
      </c>
      <c r="J1674">
        <v>0</v>
      </c>
      <c r="K1674"/>
      <c r="L1674" t="s">
        <v>8890</v>
      </c>
      <c r="M1674" t="s">
        <v>8891</v>
      </c>
    </row>
    <row r="1675" spans="1:13" x14ac:dyDescent="0.25">
      <c r="A1675">
        <v>6032</v>
      </c>
      <c r="B1675" t="s">
        <v>2358</v>
      </c>
      <c r="C1675" t="s">
        <v>21</v>
      </c>
      <c r="D1675" t="s">
        <v>1722</v>
      </c>
      <c r="E1675" s="15" t="s">
        <v>8892</v>
      </c>
      <c r="F1675" t="s">
        <v>1939</v>
      </c>
      <c r="G1675" t="s">
        <v>1874</v>
      </c>
      <c r="H1675" t="s">
        <v>1725</v>
      </c>
      <c r="I1675" t="s">
        <v>3116</v>
      </c>
      <c r="J1675">
        <v>0</v>
      </c>
      <c r="K1675"/>
      <c r="L1675" t="s">
        <v>3117</v>
      </c>
      <c r="M1675" t="s">
        <v>3118</v>
      </c>
    </row>
    <row r="1676" spans="1:13" x14ac:dyDescent="0.25">
      <c r="A1676">
        <v>31379</v>
      </c>
      <c r="B1676" t="s">
        <v>8893</v>
      </c>
      <c r="C1676" t="s">
        <v>116</v>
      </c>
      <c r="D1676" t="s">
        <v>1722</v>
      </c>
      <c r="E1676" s="15" t="s">
        <v>8894</v>
      </c>
      <c r="F1676" t="s">
        <v>1755</v>
      </c>
      <c r="G1676" t="s">
        <v>1757</v>
      </c>
      <c r="H1676" t="s">
        <v>1756</v>
      </c>
      <c r="I1676" t="s">
        <v>3129</v>
      </c>
      <c r="J1676">
        <v>0</v>
      </c>
      <c r="K1676"/>
      <c r="L1676" t="s">
        <v>3117</v>
      </c>
      <c r="M1676" t="s">
        <v>3118</v>
      </c>
    </row>
    <row r="1677" spans="1:13" x14ac:dyDescent="0.25">
      <c r="A1677">
        <v>53772</v>
      </c>
      <c r="B1677" t="s">
        <v>8895</v>
      </c>
      <c r="C1677" t="s">
        <v>41</v>
      </c>
      <c r="D1677" t="s">
        <v>1722</v>
      </c>
      <c r="E1677" s="15" t="s">
        <v>8896</v>
      </c>
      <c r="F1677" t="s">
        <v>6008</v>
      </c>
      <c r="G1677" t="s">
        <v>1837</v>
      </c>
      <c r="H1677" t="s">
        <v>1725</v>
      </c>
      <c r="I1677" t="s">
        <v>3116</v>
      </c>
      <c r="J1677">
        <v>0</v>
      </c>
      <c r="K1677"/>
      <c r="L1677" t="s">
        <v>3117</v>
      </c>
      <c r="M1677" t="s">
        <v>3118</v>
      </c>
    </row>
    <row r="1678" spans="1:13" x14ac:dyDescent="0.25">
      <c r="A1678">
        <v>58704</v>
      </c>
      <c r="B1678" t="s">
        <v>921</v>
      </c>
      <c r="C1678" t="s">
        <v>39</v>
      </c>
      <c r="D1678" t="s">
        <v>1722</v>
      </c>
      <c r="E1678" s="15" t="s">
        <v>8897</v>
      </c>
      <c r="F1678" t="s">
        <v>1868</v>
      </c>
      <c r="G1678" t="s">
        <v>1792</v>
      </c>
      <c r="H1678" t="s">
        <v>1822</v>
      </c>
      <c r="I1678" t="s">
        <v>3116</v>
      </c>
      <c r="J1678">
        <v>0</v>
      </c>
      <c r="K1678"/>
      <c r="L1678" t="s">
        <v>3117</v>
      </c>
      <c r="M1678" t="s">
        <v>3118</v>
      </c>
    </row>
    <row r="1679" spans="1:13" x14ac:dyDescent="0.25">
      <c r="A1679">
        <v>59170</v>
      </c>
      <c r="B1679" t="s">
        <v>3934</v>
      </c>
      <c r="C1679" t="s">
        <v>148</v>
      </c>
      <c r="D1679" t="s">
        <v>1722</v>
      </c>
      <c r="E1679" s="15" t="s">
        <v>8898</v>
      </c>
      <c r="F1679" t="s">
        <v>1859</v>
      </c>
      <c r="G1679" t="s">
        <v>1823</v>
      </c>
      <c r="H1679" t="s">
        <v>1822</v>
      </c>
      <c r="I1679" t="s">
        <v>3116</v>
      </c>
      <c r="J1679">
        <v>0</v>
      </c>
      <c r="K1679"/>
      <c r="L1679" t="s">
        <v>3117</v>
      </c>
      <c r="M1679" t="s">
        <v>3118</v>
      </c>
    </row>
    <row r="1680" spans="1:13" x14ac:dyDescent="0.25">
      <c r="A1680">
        <v>51494</v>
      </c>
      <c r="B1680" t="s">
        <v>8899</v>
      </c>
      <c r="C1680" t="s">
        <v>1064</v>
      </c>
      <c r="D1680" t="s">
        <v>1722</v>
      </c>
      <c r="E1680" s="15" t="s">
        <v>8900</v>
      </c>
      <c r="F1680" t="s">
        <v>1832</v>
      </c>
      <c r="G1680" t="s">
        <v>1834</v>
      </c>
      <c r="H1680" t="s">
        <v>1833</v>
      </c>
      <c r="I1680" t="s">
        <v>3116</v>
      </c>
      <c r="J1680">
        <v>0</v>
      </c>
      <c r="K1680"/>
      <c r="L1680"/>
      <c r="M1680" t="s">
        <v>3118</v>
      </c>
    </row>
    <row r="1681" spans="1:13" x14ac:dyDescent="0.25">
      <c r="A1681">
        <v>826817</v>
      </c>
      <c r="B1681" t="s">
        <v>8901</v>
      </c>
      <c r="C1681" t="s">
        <v>92</v>
      </c>
      <c r="D1681" t="s">
        <v>1722</v>
      </c>
      <c r="E1681" s="15" t="s">
        <v>8902</v>
      </c>
      <c r="F1681" t="s">
        <v>1759</v>
      </c>
      <c r="G1681" t="s">
        <v>1760</v>
      </c>
      <c r="H1681" t="s">
        <v>1753</v>
      </c>
      <c r="I1681" t="s">
        <v>3116</v>
      </c>
      <c r="J1681">
        <v>0</v>
      </c>
      <c r="K1681"/>
      <c r="L1681" t="s">
        <v>8903</v>
      </c>
      <c r="M1681" t="s">
        <v>8904</v>
      </c>
    </row>
    <row r="1682" spans="1:13" x14ac:dyDescent="0.25">
      <c r="A1682">
        <v>838976</v>
      </c>
      <c r="B1682" t="s">
        <v>8905</v>
      </c>
      <c r="C1682" t="s">
        <v>84</v>
      </c>
      <c r="D1682" t="s">
        <v>1722</v>
      </c>
      <c r="E1682" s="15" t="s">
        <v>8906</v>
      </c>
      <c r="F1682" t="s">
        <v>1728</v>
      </c>
      <c r="G1682" t="s">
        <v>1729</v>
      </c>
      <c r="H1682" t="s">
        <v>1720</v>
      </c>
      <c r="I1682" t="s">
        <v>3116</v>
      </c>
      <c r="J1682">
        <v>0</v>
      </c>
      <c r="K1682"/>
      <c r="L1682" t="s">
        <v>4218</v>
      </c>
      <c r="M1682" t="s">
        <v>3118</v>
      </c>
    </row>
    <row r="1683" spans="1:13" x14ac:dyDescent="0.25">
      <c r="A1683">
        <v>828290</v>
      </c>
      <c r="B1683" t="s">
        <v>2837</v>
      </c>
      <c r="C1683" t="s">
        <v>84</v>
      </c>
      <c r="D1683" t="s">
        <v>1722</v>
      </c>
      <c r="E1683" s="15" t="s">
        <v>8907</v>
      </c>
      <c r="F1683" t="s">
        <v>1771</v>
      </c>
      <c r="G1683" t="s">
        <v>1721</v>
      </c>
      <c r="H1683" t="s">
        <v>1720</v>
      </c>
      <c r="I1683" t="s">
        <v>3116</v>
      </c>
      <c r="J1683">
        <v>0</v>
      </c>
      <c r="K1683"/>
      <c r="L1683" t="s">
        <v>3182</v>
      </c>
      <c r="M1683" t="s">
        <v>3118</v>
      </c>
    </row>
    <row r="1684" spans="1:13" x14ac:dyDescent="0.25">
      <c r="A1684">
        <v>7688</v>
      </c>
      <c r="B1684" t="s">
        <v>2372</v>
      </c>
      <c r="C1684" t="s">
        <v>27</v>
      </c>
      <c r="D1684" t="s">
        <v>1722</v>
      </c>
      <c r="E1684" s="15" t="s">
        <v>8908</v>
      </c>
      <c r="F1684" t="s">
        <v>2124</v>
      </c>
      <c r="G1684" t="s">
        <v>1831</v>
      </c>
      <c r="H1684" t="s">
        <v>1827</v>
      </c>
      <c r="I1684" t="s">
        <v>3131</v>
      </c>
      <c r="J1684">
        <v>0</v>
      </c>
      <c r="K1684"/>
      <c r="L1684" t="s">
        <v>3417</v>
      </c>
      <c r="M1684" t="s">
        <v>3118</v>
      </c>
    </row>
    <row r="1685" spans="1:13" x14ac:dyDescent="0.25">
      <c r="A1685">
        <v>22603</v>
      </c>
      <c r="B1685" t="s">
        <v>922</v>
      </c>
      <c r="C1685" t="s">
        <v>78</v>
      </c>
      <c r="D1685" t="s">
        <v>1722</v>
      </c>
      <c r="E1685" s="15" t="s">
        <v>8909</v>
      </c>
      <c r="F1685" t="s">
        <v>1771</v>
      </c>
      <c r="G1685" t="s">
        <v>1721</v>
      </c>
      <c r="H1685" t="s">
        <v>1720</v>
      </c>
      <c r="I1685" t="s">
        <v>3116</v>
      </c>
      <c r="J1685">
        <v>0</v>
      </c>
      <c r="K1685"/>
      <c r="L1685" t="s">
        <v>3122</v>
      </c>
      <c r="M1685" t="s">
        <v>3118</v>
      </c>
    </row>
    <row r="1686" spans="1:13" x14ac:dyDescent="0.25">
      <c r="A1686">
        <v>71110</v>
      </c>
      <c r="B1686" t="s">
        <v>3936</v>
      </c>
      <c r="C1686" t="s">
        <v>84</v>
      </c>
      <c r="D1686" t="s">
        <v>1722</v>
      </c>
      <c r="E1686" s="15" t="s">
        <v>8910</v>
      </c>
      <c r="F1686" t="s">
        <v>1784</v>
      </c>
      <c r="G1686" t="s">
        <v>1785</v>
      </c>
      <c r="H1686" t="s">
        <v>1725</v>
      </c>
      <c r="I1686" t="s">
        <v>3116</v>
      </c>
      <c r="J1686">
        <v>0</v>
      </c>
      <c r="K1686"/>
      <c r="L1686" t="s">
        <v>8911</v>
      </c>
      <c r="M1686" t="s">
        <v>3118</v>
      </c>
    </row>
    <row r="1687" spans="1:13" x14ac:dyDescent="0.25">
      <c r="A1687">
        <v>6083</v>
      </c>
      <c r="B1687" t="s">
        <v>8912</v>
      </c>
      <c r="C1687" t="s">
        <v>21</v>
      </c>
      <c r="D1687" t="s">
        <v>1722</v>
      </c>
      <c r="E1687" s="15" t="s">
        <v>8913</v>
      </c>
      <c r="F1687" t="s">
        <v>1836</v>
      </c>
      <c r="G1687" t="s">
        <v>1837</v>
      </c>
      <c r="H1687" t="s">
        <v>1725</v>
      </c>
      <c r="I1687" t="s">
        <v>3116</v>
      </c>
      <c r="J1687">
        <v>0</v>
      </c>
      <c r="K1687"/>
      <c r="L1687" t="s">
        <v>5627</v>
      </c>
      <c r="M1687" t="s">
        <v>3118</v>
      </c>
    </row>
    <row r="1688" spans="1:13" x14ac:dyDescent="0.25">
      <c r="A1688">
        <v>13483</v>
      </c>
      <c r="B1688" t="s">
        <v>923</v>
      </c>
      <c r="C1688" t="s">
        <v>27</v>
      </c>
      <c r="D1688" t="s">
        <v>1722</v>
      </c>
      <c r="E1688" s="15" t="s">
        <v>8914</v>
      </c>
      <c r="F1688" t="s">
        <v>1829</v>
      </c>
      <c r="G1688" t="s">
        <v>1814</v>
      </c>
      <c r="H1688" t="s">
        <v>1764</v>
      </c>
      <c r="I1688" t="s">
        <v>3131</v>
      </c>
      <c r="J1688">
        <v>0</v>
      </c>
      <c r="K1688"/>
      <c r="L1688" t="s">
        <v>8915</v>
      </c>
      <c r="M1688" t="s">
        <v>8916</v>
      </c>
    </row>
    <row r="1689" spans="1:13" x14ac:dyDescent="0.25">
      <c r="A1689">
        <v>844622</v>
      </c>
      <c r="B1689" t="s">
        <v>8917</v>
      </c>
      <c r="C1689" t="s">
        <v>78</v>
      </c>
      <c r="D1689" t="s">
        <v>1722</v>
      </c>
      <c r="E1689" s="15" t="s">
        <v>8918</v>
      </c>
      <c r="F1689" t="s">
        <v>1737</v>
      </c>
      <c r="G1689" t="s">
        <v>1721</v>
      </c>
      <c r="H1689" t="s">
        <v>1720</v>
      </c>
      <c r="I1689" t="s">
        <v>3116</v>
      </c>
      <c r="J1689">
        <v>0</v>
      </c>
      <c r="K1689"/>
      <c r="L1689" t="s">
        <v>8919</v>
      </c>
      <c r="M1689" t="s">
        <v>8920</v>
      </c>
    </row>
    <row r="1690" spans="1:13" x14ac:dyDescent="0.25">
      <c r="A1690">
        <v>51495</v>
      </c>
      <c r="B1690" t="s">
        <v>924</v>
      </c>
      <c r="C1690" t="s">
        <v>84</v>
      </c>
      <c r="D1690" t="s">
        <v>1722</v>
      </c>
      <c r="E1690" s="15" t="s">
        <v>8921</v>
      </c>
      <c r="F1690" t="s">
        <v>1735</v>
      </c>
      <c r="G1690" t="s">
        <v>1721</v>
      </c>
      <c r="H1690" t="s">
        <v>1720</v>
      </c>
      <c r="I1690" t="s">
        <v>3116</v>
      </c>
      <c r="J1690">
        <v>0</v>
      </c>
      <c r="K1690"/>
      <c r="L1690" t="s">
        <v>8922</v>
      </c>
      <c r="M1690" t="s">
        <v>3118</v>
      </c>
    </row>
    <row r="1691" spans="1:13" x14ac:dyDescent="0.25">
      <c r="A1691">
        <v>827457</v>
      </c>
      <c r="B1691" t="s">
        <v>3939</v>
      </c>
      <c r="C1691" t="s">
        <v>78</v>
      </c>
      <c r="D1691" t="s">
        <v>1722</v>
      </c>
      <c r="E1691" s="15" t="s">
        <v>8923</v>
      </c>
      <c r="F1691" t="s">
        <v>1787</v>
      </c>
      <c r="G1691" t="s">
        <v>1721</v>
      </c>
      <c r="H1691" t="s">
        <v>1720</v>
      </c>
      <c r="I1691" t="s">
        <v>3116</v>
      </c>
      <c r="J1691">
        <v>0</v>
      </c>
      <c r="K1691"/>
      <c r="L1691" t="s">
        <v>3122</v>
      </c>
      <c r="M1691" t="s">
        <v>3118</v>
      </c>
    </row>
    <row r="1692" spans="1:13" x14ac:dyDescent="0.25">
      <c r="A1692">
        <v>6086</v>
      </c>
      <c r="B1692" t="s">
        <v>2359</v>
      </c>
      <c r="C1692" t="s">
        <v>415</v>
      </c>
      <c r="D1692" t="s">
        <v>1722</v>
      </c>
      <c r="E1692" s="15" t="s">
        <v>8924</v>
      </c>
      <c r="F1692" t="s">
        <v>1829</v>
      </c>
      <c r="G1692" t="s">
        <v>1814</v>
      </c>
      <c r="H1692" t="s">
        <v>1764</v>
      </c>
      <c r="I1692" t="s">
        <v>3131</v>
      </c>
      <c r="J1692">
        <v>0</v>
      </c>
      <c r="K1692"/>
      <c r="L1692" t="s">
        <v>3132</v>
      </c>
      <c r="M1692" t="s">
        <v>3118</v>
      </c>
    </row>
    <row r="1693" spans="1:13" x14ac:dyDescent="0.25">
      <c r="A1693">
        <v>851314</v>
      </c>
      <c r="B1693" t="s">
        <v>925</v>
      </c>
      <c r="C1693" t="s">
        <v>36</v>
      </c>
      <c r="D1693" t="s">
        <v>1722</v>
      </c>
      <c r="E1693" s="15" t="s">
        <v>8925</v>
      </c>
      <c r="F1693" t="s">
        <v>1869</v>
      </c>
      <c r="G1693" t="s">
        <v>1785</v>
      </c>
      <c r="H1693" t="s">
        <v>1725</v>
      </c>
      <c r="I1693" t="s">
        <v>3116</v>
      </c>
      <c r="J1693">
        <v>0</v>
      </c>
      <c r="K1693"/>
      <c r="L1693" t="s">
        <v>3122</v>
      </c>
      <c r="M1693" t="s">
        <v>3118</v>
      </c>
    </row>
    <row r="1694" spans="1:13" x14ac:dyDescent="0.25">
      <c r="A1694">
        <v>37400</v>
      </c>
      <c r="B1694" t="s">
        <v>926</v>
      </c>
      <c r="C1694" t="s">
        <v>31</v>
      </c>
      <c r="D1694" t="s">
        <v>1722</v>
      </c>
      <c r="E1694" s="15" t="s">
        <v>8926</v>
      </c>
      <c r="F1694" t="s">
        <v>1811</v>
      </c>
      <c r="G1694" t="s">
        <v>1762</v>
      </c>
      <c r="H1694" t="s">
        <v>1782</v>
      </c>
      <c r="I1694" t="s">
        <v>1762</v>
      </c>
      <c r="J1694">
        <v>0</v>
      </c>
      <c r="K1694"/>
      <c r="L1694" t="s">
        <v>3117</v>
      </c>
      <c r="M1694" t="s">
        <v>3118</v>
      </c>
    </row>
    <row r="1695" spans="1:13" x14ac:dyDescent="0.25">
      <c r="A1695">
        <v>848053</v>
      </c>
      <c r="B1695" t="s">
        <v>8927</v>
      </c>
      <c r="C1695" t="s">
        <v>52</v>
      </c>
      <c r="D1695" t="s">
        <v>1722</v>
      </c>
      <c r="E1695" s="15" t="s">
        <v>8928</v>
      </c>
      <c r="F1695" t="s">
        <v>1771</v>
      </c>
      <c r="G1695" t="s">
        <v>1721</v>
      </c>
      <c r="H1695" t="s">
        <v>1720</v>
      </c>
      <c r="I1695" t="s">
        <v>3116</v>
      </c>
      <c r="J1695">
        <v>0</v>
      </c>
      <c r="K1695"/>
      <c r="L1695" t="s">
        <v>3117</v>
      </c>
      <c r="M1695" t="s">
        <v>3118</v>
      </c>
    </row>
    <row r="1696" spans="1:13" x14ac:dyDescent="0.25">
      <c r="A1696">
        <v>837461</v>
      </c>
      <c r="B1696" t="s">
        <v>927</v>
      </c>
      <c r="C1696" t="s">
        <v>59</v>
      </c>
      <c r="D1696" t="s">
        <v>1722</v>
      </c>
      <c r="E1696" s="15" t="s">
        <v>8929</v>
      </c>
      <c r="F1696" t="s">
        <v>1836</v>
      </c>
      <c r="G1696" t="s">
        <v>1837</v>
      </c>
      <c r="H1696" t="s">
        <v>1725</v>
      </c>
      <c r="I1696" t="s">
        <v>3116</v>
      </c>
      <c r="J1696">
        <v>0</v>
      </c>
      <c r="K1696"/>
      <c r="L1696" t="s">
        <v>3524</v>
      </c>
      <c r="M1696" t="s">
        <v>3118</v>
      </c>
    </row>
    <row r="1697" spans="1:13" x14ac:dyDescent="0.25">
      <c r="A1697">
        <v>837773</v>
      </c>
      <c r="B1697" t="s">
        <v>8930</v>
      </c>
      <c r="C1697" t="s">
        <v>27</v>
      </c>
      <c r="D1697" t="s">
        <v>1722</v>
      </c>
      <c r="E1697" s="15" t="s">
        <v>8931</v>
      </c>
      <c r="F1697" t="s">
        <v>1732</v>
      </c>
      <c r="G1697" t="s">
        <v>1731</v>
      </c>
      <c r="H1697" t="s">
        <v>1720</v>
      </c>
      <c r="I1697" t="s">
        <v>3116</v>
      </c>
      <c r="J1697">
        <v>0</v>
      </c>
      <c r="K1697"/>
      <c r="L1697" t="s">
        <v>6728</v>
      </c>
      <c r="M1697" t="s">
        <v>3118</v>
      </c>
    </row>
    <row r="1698" spans="1:13" x14ac:dyDescent="0.25">
      <c r="A1698">
        <v>852231</v>
      </c>
      <c r="B1698" t="s">
        <v>8932</v>
      </c>
      <c r="C1698" t="s">
        <v>21</v>
      </c>
      <c r="D1698" t="s">
        <v>1722</v>
      </c>
      <c r="E1698" s="15" t="s">
        <v>8933</v>
      </c>
      <c r="F1698" t="s">
        <v>1846</v>
      </c>
      <c r="G1698" t="s">
        <v>1726</v>
      </c>
      <c r="H1698" t="s">
        <v>1725</v>
      </c>
      <c r="I1698" t="s">
        <v>3116</v>
      </c>
      <c r="J1698">
        <v>0</v>
      </c>
      <c r="K1698"/>
      <c r="L1698" t="s">
        <v>3739</v>
      </c>
      <c r="M1698" t="s">
        <v>3118</v>
      </c>
    </row>
    <row r="1699" spans="1:13" x14ac:dyDescent="0.25">
      <c r="A1699">
        <v>6113</v>
      </c>
      <c r="B1699" t="s">
        <v>2236</v>
      </c>
      <c r="C1699" t="s">
        <v>27</v>
      </c>
      <c r="D1699" t="s">
        <v>1722</v>
      </c>
      <c r="E1699" s="15" t="s">
        <v>8934</v>
      </c>
      <c r="F1699" t="s">
        <v>2243</v>
      </c>
      <c r="G1699" t="s">
        <v>2244</v>
      </c>
      <c r="H1699" t="s">
        <v>1827</v>
      </c>
      <c r="I1699" t="s">
        <v>3131</v>
      </c>
      <c r="J1699">
        <v>0</v>
      </c>
      <c r="K1699"/>
      <c r="L1699" t="s">
        <v>8935</v>
      </c>
      <c r="M1699" t="s">
        <v>3118</v>
      </c>
    </row>
    <row r="1700" spans="1:13" x14ac:dyDescent="0.25">
      <c r="A1700">
        <v>41834</v>
      </c>
      <c r="B1700" t="s">
        <v>8936</v>
      </c>
      <c r="C1700" t="s">
        <v>39</v>
      </c>
      <c r="D1700" t="s">
        <v>1722</v>
      </c>
      <c r="E1700" s="15" t="s">
        <v>8937</v>
      </c>
      <c r="F1700" t="s">
        <v>1921</v>
      </c>
      <c r="G1700" t="s">
        <v>1721</v>
      </c>
      <c r="H1700" t="s">
        <v>1720</v>
      </c>
      <c r="I1700" t="s">
        <v>3116</v>
      </c>
      <c r="J1700">
        <v>0</v>
      </c>
      <c r="K1700"/>
      <c r="L1700" t="s">
        <v>8938</v>
      </c>
      <c r="M1700" t="s">
        <v>8939</v>
      </c>
    </row>
    <row r="1701" spans="1:13" x14ac:dyDescent="0.25">
      <c r="A1701">
        <v>847444</v>
      </c>
      <c r="B1701" t="s">
        <v>8940</v>
      </c>
      <c r="C1701" t="s">
        <v>43</v>
      </c>
      <c r="D1701" t="s">
        <v>1722</v>
      </c>
      <c r="E1701" s="15" t="s">
        <v>8941</v>
      </c>
      <c r="F1701" t="s">
        <v>1732</v>
      </c>
      <c r="G1701" t="s">
        <v>1731</v>
      </c>
      <c r="H1701" t="s">
        <v>1720</v>
      </c>
      <c r="I1701" t="s">
        <v>3116</v>
      </c>
      <c r="J1701">
        <v>0</v>
      </c>
      <c r="K1701"/>
      <c r="L1701" t="s">
        <v>8942</v>
      </c>
      <c r="M1701" t="s">
        <v>8943</v>
      </c>
    </row>
    <row r="1702" spans="1:13" x14ac:dyDescent="0.25">
      <c r="A1702">
        <v>829304</v>
      </c>
      <c r="B1702" t="s">
        <v>3947</v>
      </c>
      <c r="C1702" t="s">
        <v>27</v>
      </c>
      <c r="D1702" t="s">
        <v>1722</v>
      </c>
      <c r="E1702" s="15" t="s">
        <v>8944</v>
      </c>
      <c r="F1702" t="s">
        <v>1836</v>
      </c>
      <c r="G1702" t="s">
        <v>1837</v>
      </c>
      <c r="H1702" t="s">
        <v>1725</v>
      </c>
      <c r="I1702" t="s">
        <v>3116</v>
      </c>
      <c r="J1702">
        <v>0</v>
      </c>
      <c r="K1702"/>
      <c r="L1702" t="s">
        <v>8945</v>
      </c>
      <c r="M1702" t="s">
        <v>3118</v>
      </c>
    </row>
    <row r="1703" spans="1:13" x14ac:dyDescent="0.25">
      <c r="A1703">
        <v>6125</v>
      </c>
      <c r="B1703" t="s">
        <v>2360</v>
      </c>
      <c r="C1703" t="s">
        <v>27</v>
      </c>
      <c r="D1703" t="s">
        <v>1722</v>
      </c>
      <c r="E1703" s="15" t="s">
        <v>8946</v>
      </c>
      <c r="F1703" t="s">
        <v>5967</v>
      </c>
      <c r="G1703" t="s">
        <v>1909</v>
      </c>
      <c r="H1703" t="s">
        <v>1725</v>
      </c>
      <c r="I1703" t="s">
        <v>3116</v>
      </c>
      <c r="J1703">
        <v>0</v>
      </c>
      <c r="K1703"/>
      <c r="L1703" t="s">
        <v>8790</v>
      </c>
      <c r="M1703" t="s">
        <v>3118</v>
      </c>
    </row>
    <row r="1704" spans="1:13" x14ac:dyDescent="0.25">
      <c r="A1704">
        <v>6128</v>
      </c>
      <c r="B1704" t="s">
        <v>3950</v>
      </c>
      <c r="C1704" t="s">
        <v>27</v>
      </c>
      <c r="D1704" t="s">
        <v>1722</v>
      </c>
      <c r="E1704" s="15" t="s">
        <v>8947</v>
      </c>
      <c r="F1704" t="s">
        <v>1877</v>
      </c>
      <c r="G1704" t="s">
        <v>1878</v>
      </c>
      <c r="H1704" t="s">
        <v>1756</v>
      </c>
      <c r="I1704" t="s">
        <v>3116</v>
      </c>
      <c r="J1704">
        <v>0</v>
      </c>
      <c r="K1704"/>
      <c r="L1704" t="s">
        <v>3117</v>
      </c>
      <c r="M1704" t="s">
        <v>3118</v>
      </c>
    </row>
    <row r="1705" spans="1:13" x14ac:dyDescent="0.25">
      <c r="A1705">
        <v>23073</v>
      </c>
      <c r="B1705" t="s">
        <v>224</v>
      </c>
      <c r="C1705" t="s">
        <v>111</v>
      </c>
      <c r="D1705" t="s">
        <v>1722</v>
      </c>
      <c r="E1705" s="15" t="s">
        <v>8948</v>
      </c>
      <c r="F1705" t="s">
        <v>6008</v>
      </c>
      <c r="G1705" t="s">
        <v>1837</v>
      </c>
      <c r="H1705" t="s">
        <v>1725</v>
      </c>
      <c r="I1705" t="s">
        <v>3116</v>
      </c>
      <c r="J1705">
        <v>0</v>
      </c>
      <c r="K1705"/>
      <c r="L1705" t="s">
        <v>6521</v>
      </c>
      <c r="M1705" t="s">
        <v>3118</v>
      </c>
    </row>
    <row r="1706" spans="1:13" x14ac:dyDescent="0.25">
      <c r="A1706">
        <v>56776</v>
      </c>
      <c r="B1706" t="s">
        <v>2720</v>
      </c>
      <c r="C1706" t="s">
        <v>84</v>
      </c>
      <c r="D1706" t="s">
        <v>1722</v>
      </c>
      <c r="E1706" s="15" t="s">
        <v>8949</v>
      </c>
      <c r="F1706" t="s">
        <v>1851</v>
      </c>
      <c r="G1706" t="s">
        <v>1852</v>
      </c>
      <c r="H1706" t="s">
        <v>1720</v>
      </c>
      <c r="I1706" t="s">
        <v>3116</v>
      </c>
      <c r="J1706">
        <v>0</v>
      </c>
      <c r="K1706"/>
      <c r="L1706" t="s">
        <v>8950</v>
      </c>
      <c r="M1706" t="s">
        <v>8951</v>
      </c>
    </row>
    <row r="1707" spans="1:13" x14ac:dyDescent="0.25">
      <c r="A1707">
        <v>45114</v>
      </c>
      <c r="B1707" t="s">
        <v>8952</v>
      </c>
      <c r="C1707" t="s">
        <v>27</v>
      </c>
      <c r="D1707" t="s">
        <v>1722</v>
      </c>
      <c r="E1707" s="15" t="s">
        <v>8953</v>
      </c>
      <c r="F1707" t="s">
        <v>1860</v>
      </c>
      <c r="G1707" t="s">
        <v>1816</v>
      </c>
      <c r="H1707" t="s">
        <v>1725</v>
      </c>
      <c r="I1707" t="s">
        <v>5644</v>
      </c>
      <c r="J1707">
        <v>0</v>
      </c>
      <c r="K1707"/>
      <c r="L1707" t="s">
        <v>8954</v>
      </c>
      <c r="M1707" t="s">
        <v>8955</v>
      </c>
    </row>
    <row r="1708" spans="1:13" x14ac:dyDescent="0.25">
      <c r="A1708">
        <v>6147</v>
      </c>
      <c r="B1708" t="s">
        <v>3956</v>
      </c>
      <c r="C1708" t="s">
        <v>211</v>
      </c>
      <c r="D1708" t="s">
        <v>1722</v>
      </c>
      <c r="E1708" s="15" t="s">
        <v>8956</v>
      </c>
      <c r="F1708" t="s">
        <v>3709</v>
      </c>
      <c r="G1708" t="s">
        <v>3710</v>
      </c>
      <c r="H1708" t="s">
        <v>1864</v>
      </c>
      <c r="I1708" t="s">
        <v>3711</v>
      </c>
      <c r="J1708">
        <v>0</v>
      </c>
      <c r="K1708"/>
      <c r="L1708" t="s">
        <v>6284</v>
      </c>
      <c r="M1708" t="s">
        <v>3118</v>
      </c>
    </row>
    <row r="1709" spans="1:13" x14ac:dyDescent="0.25">
      <c r="A1709">
        <v>61305</v>
      </c>
      <c r="B1709" t="s">
        <v>3957</v>
      </c>
      <c r="C1709" t="s">
        <v>31</v>
      </c>
      <c r="D1709" t="s">
        <v>1722</v>
      </c>
      <c r="E1709" s="15" t="s">
        <v>8957</v>
      </c>
      <c r="F1709" t="s">
        <v>1995</v>
      </c>
      <c r="G1709" t="s">
        <v>1765</v>
      </c>
      <c r="H1709" t="s">
        <v>1764</v>
      </c>
      <c r="I1709" t="s">
        <v>3116</v>
      </c>
      <c r="J1709">
        <v>0</v>
      </c>
      <c r="K1709"/>
      <c r="L1709" t="s">
        <v>8958</v>
      </c>
      <c r="M1709" t="s">
        <v>3118</v>
      </c>
    </row>
    <row r="1710" spans="1:13" x14ac:dyDescent="0.25">
      <c r="A1710">
        <v>56768</v>
      </c>
      <c r="B1710" t="s">
        <v>8959</v>
      </c>
      <c r="C1710" t="s">
        <v>84</v>
      </c>
      <c r="D1710" t="s">
        <v>1722</v>
      </c>
      <c r="E1710" s="15" t="s">
        <v>8960</v>
      </c>
      <c r="F1710" t="s">
        <v>1735</v>
      </c>
      <c r="G1710" t="s">
        <v>1721</v>
      </c>
      <c r="H1710" t="s">
        <v>1720</v>
      </c>
      <c r="I1710" t="s">
        <v>5686</v>
      </c>
      <c r="J1710">
        <v>0</v>
      </c>
      <c r="K1710"/>
      <c r="L1710" t="s">
        <v>8961</v>
      </c>
      <c r="M1710" t="s">
        <v>3118</v>
      </c>
    </row>
    <row r="1711" spans="1:13" x14ac:dyDescent="0.25">
      <c r="A1711">
        <v>858226</v>
      </c>
      <c r="B1711" t="s">
        <v>8962</v>
      </c>
      <c r="C1711" t="s">
        <v>59</v>
      </c>
      <c r="D1711" t="s">
        <v>1722</v>
      </c>
      <c r="E1711" s="15" t="s">
        <v>8963</v>
      </c>
      <c r="F1711" t="s">
        <v>5667</v>
      </c>
      <c r="G1711" t="s">
        <v>1792</v>
      </c>
      <c r="H1711" t="s">
        <v>1822</v>
      </c>
      <c r="I1711" t="s">
        <v>3116</v>
      </c>
      <c r="J1711">
        <v>0</v>
      </c>
      <c r="K1711"/>
      <c r="L1711"/>
      <c r="M1711" t="s">
        <v>3118</v>
      </c>
    </row>
    <row r="1712" spans="1:13" x14ac:dyDescent="0.25">
      <c r="A1712">
        <v>856756</v>
      </c>
      <c r="B1712" t="s">
        <v>8964</v>
      </c>
      <c r="C1712" t="s">
        <v>84</v>
      </c>
      <c r="D1712" t="s">
        <v>1722</v>
      </c>
      <c r="E1712" s="15" t="s">
        <v>8965</v>
      </c>
      <c r="F1712" t="s">
        <v>1974</v>
      </c>
      <c r="G1712" t="s">
        <v>1975</v>
      </c>
      <c r="H1712" t="s">
        <v>1782</v>
      </c>
      <c r="I1712" t="s">
        <v>3116</v>
      </c>
      <c r="J1712">
        <v>0</v>
      </c>
      <c r="K1712"/>
      <c r="L1712" t="s">
        <v>4128</v>
      </c>
      <c r="M1712" t="s">
        <v>3118</v>
      </c>
    </row>
    <row r="1713" spans="1:13" x14ac:dyDescent="0.25">
      <c r="A1713">
        <v>6115</v>
      </c>
      <c r="B1713" t="s">
        <v>8966</v>
      </c>
      <c r="C1713" t="s">
        <v>213</v>
      </c>
      <c r="D1713" t="s">
        <v>1722</v>
      </c>
      <c r="E1713" s="15" t="s">
        <v>8967</v>
      </c>
      <c r="F1713" t="s">
        <v>1848</v>
      </c>
      <c r="G1713" t="s">
        <v>1849</v>
      </c>
      <c r="H1713" t="s">
        <v>1819</v>
      </c>
      <c r="I1713" t="s">
        <v>3126</v>
      </c>
      <c r="J1713">
        <v>0</v>
      </c>
      <c r="K1713"/>
      <c r="L1713" t="s">
        <v>3464</v>
      </c>
      <c r="M1713" t="s">
        <v>3118</v>
      </c>
    </row>
    <row r="1714" spans="1:13" x14ac:dyDescent="0.25">
      <c r="A1714">
        <v>72104</v>
      </c>
      <c r="B1714" t="s">
        <v>8968</v>
      </c>
      <c r="C1714" t="s">
        <v>213</v>
      </c>
      <c r="D1714" t="s">
        <v>1722</v>
      </c>
      <c r="E1714" s="15" t="s">
        <v>8969</v>
      </c>
      <c r="F1714" t="s">
        <v>1996</v>
      </c>
      <c r="G1714" t="s">
        <v>1849</v>
      </c>
      <c r="H1714" t="s">
        <v>1819</v>
      </c>
      <c r="I1714" t="s">
        <v>3126</v>
      </c>
      <c r="J1714">
        <v>0</v>
      </c>
      <c r="K1714"/>
      <c r="L1714" t="s">
        <v>8970</v>
      </c>
      <c r="M1714" t="s">
        <v>8971</v>
      </c>
    </row>
    <row r="1715" spans="1:13" x14ac:dyDescent="0.25">
      <c r="A1715">
        <v>34082</v>
      </c>
      <c r="B1715" t="s">
        <v>3960</v>
      </c>
      <c r="C1715" t="s">
        <v>43</v>
      </c>
      <c r="D1715" t="s">
        <v>1722</v>
      </c>
      <c r="E1715" s="15" t="s">
        <v>8972</v>
      </c>
      <c r="F1715" t="s">
        <v>1775</v>
      </c>
      <c r="G1715" t="s">
        <v>1743</v>
      </c>
      <c r="H1715" t="s">
        <v>1720</v>
      </c>
      <c r="I1715" t="s">
        <v>3351</v>
      </c>
      <c r="J1715">
        <v>0</v>
      </c>
      <c r="K1715"/>
      <c r="L1715" t="s">
        <v>3157</v>
      </c>
      <c r="M1715" t="s">
        <v>3118</v>
      </c>
    </row>
    <row r="1716" spans="1:13" x14ac:dyDescent="0.25">
      <c r="A1716">
        <v>51185</v>
      </c>
      <c r="B1716" t="s">
        <v>8973</v>
      </c>
      <c r="C1716" t="s">
        <v>441</v>
      </c>
      <c r="D1716" t="s">
        <v>1722</v>
      </c>
      <c r="E1716" s="15" t="s">
        <v>8974</v>
      </c>
      <c r="F1716" t="s">
        <v>1737</v>
      </c>
      <c r="G1716" t="s">
        <v>1721</v>
      </c>
      <c r="H1716" t="s">
        <v>1720</v>
      </c>
      <c r="I1716" t="s">
        <v>3116</v>
      </c>
      <c r="J1716">
        <v>0</v>
      </c>
      <c r="K1716"/>
      <c r="L1716" t="s">
        <v>4559</v>
      </c>
      <c r="M1716" t="s">
        <v>3118</v>
      </c>
    </row>
    <row r="1717" spans="1:13" x14ac:dyDescent="0.25">
      <c r="A1717">
        <v>852385</v>
      </c>
      <c r="B1717" t="s">
        <v>8975</v>
      </c>
      <c r="C1717" t="s">
        <v>116</v>
      </c>
      <c r="D1717" t="s">
        <v>1722</v>
      </c>
      <c r="E1717" s="15" t="s">
        <v>8976</v>
      </c>
      <c r="F1717" t="s">
        <v>1836</v>
      </c>
      <c r="G1717" t="s">
        <v>1837</v>
      </c>
      <c r="H1717" t="s">
        <v>1725</v>
      </c>
      <c r="I1717" t="s">
        <v>3116</v>
      </c>
      <c r="J1717">
        <v>0</v>
      </c>
      <c r="K1717"/>
      <c r="L1717" t="s">
        <v>3564</v>
      </c>
      <c r="M1717" t="s">
        <v>8977</v>
      </c>
    </row>
    <row r="1718" spans="1:13" x14ac:dyDescent="0.25">
      <c r="A1718">
        <v>826506</v>
      </c>
      <c r="B1718" t="s">
        <v>8978</v>
      </c>
      <c r="C1718" t="s">
        <v>43</v>
      </c>
      <c r="D1718" t="s">
        <v>1722</v>
      </c>
      <c r="E1718" s="15" t="s">
        <v>8979</v>
      </c>
      <c r="F1718" t="s">
        <v>1766</v>
      </c>
      <c r="G1718" t="s">
        <v>1767</v>
      </c>
      <c r="H1718" t="s">
        <v>1756</v>
      </c>
      <c r="I1718" t="s">
        <v>3129</v>
      </c>
      <c r="J1718">
        <v>0</v>
      </c>
      <c r="K1718"/>
      <c r="L1718" t="s">
        <v>3157</v>
      </c>
      <c r="M1718" t="s">
        <v>3118</v>
      </c>
    </row>
    <row r="1719" spans="1:13" x14ac:dyDescent="0.25">
      <c r="A1719">
        <v>72430</v>
      </c>
      <c r="B1719" t="s">
        <v>3961</v>
      </c>
      <c r="C1719" t="s">
        <v>2697</v>
      </c>
      <c r="D1719" t="s">
        <v>1722</v>
      </c>
      <c r="E1719" s="15" t="s">
        <v>8980</v>
      </c>
      <c r="F1719" t="s">
        <v>1877</v>
      </c>
      <c r="G1719" t="s">
        <v>1878</v>
      </c>
      <c r="H1719" t="s">
        <v>1756</v>
      </c>
      <c r="I1719" t="s">
        <v>3116</v>
      </c>
      <c r="J1719">
        <v>0</v>
      </c>
      <c r="K1719"/>
      <c r="L1719" t="s">
        <v>8201</v>
      </c>
      <c r="M1719" t="s">
        <v>3118</v>
      </c>
    </row>
    <row r="1720" spans="1:13" x14ac:dyDescent="0.25">
      <c r="A1720">
        <v>47487</v>
      </c>
      <c r="B1720" t="s">
        <v>928</v>
      </c>
      <c r="C1720" t="s">
        <v>36</v>
      </c>
      <c r="D1720" t="s">
        <v>1722</v>
      </c>
      <c r="E1720" s="15" t="s">
        <v>8981</v>
      </c>
      <c r="F1720" t="s">
        <v>1732</v>
      </c>
      <c r="G1720" t="s">
        <v>1731</v>
      </c>
      <c r="H1720" t="s">
        <v>1720</v>
      </c>
      <c r="I1720" t="s">
        <v>3116</v>
      </c>
      <c r="J1720">
        <v>0</v>
      </c>
      <c r="K1720"/>
      <c r="L1720" t="s">
        <v>3237</v>
      </c>
      <c r="M1720" t="s">
        <v>3118</v>
      </c>
    </row>
    <row r="1721" spans="1:13" x14ac:dyDescent="0.25">
      <c r="A1721">
        <v>843781</v>
      </c>
      <c r="B1721" t="s">
        <v>8982</v>
      </c>
      <c r="C1721" t="s">
        <v>43</v>
      </c>
      <c r="D1721" t="s">
        <v>1722</v>
      </c>
      <c r="E1721" s="15" t="s">
        <v>8983</v>
      </c>
      <c r="F1721" t="s">
        <v>1766</v>
      </c>
      <c r="G1721" t="s">
        <v>1767</v>
      </c>
      <c r="H1721" t="s">
        <v>1756</v>
      </c>
      <c r="I1721" t="s">
        <v>3129</v>
      </c>
      <c r="J1721">
        <v>0</v>
      </c>
      <c r="K1721"/>
      <c r="L1721" t="s">
        <v>3157</v>
      </c>
      <c r="M1721" t="s">
        <v>3118</v>
      </c>
    </row>
    <row r="1722" spans="1:13" x14ac:dyDescent="0.25">
      <c r="A1722">
        <v>71533</v>
      </c>
      <c r="B1722" t="s">
        <v>8984</v>
      </c>
      <c r="C1722" t="s">
        <v>43</v>
      </c>
      <c r="D1722" t="s">
        <v>1722</v>
      </c>
      <c r="E1722" s="15" t="s">
        <v>8985</v>
      </c>
      <c r="F1722" t="s">
        <v>1738</v>
      </c>
      <c r="G1722" t="s">
        <v>1739</v>
      </c>
      <c r="H1722" t="s">
        <v>1720</v>
      </c>
      <c r="I1722" t="s">
        <v>3232</v>
      </c>
      <c r="J1722">
        <v>0</v>
      </c>
      <c r="K1722"/>
      <c r="L1722" t="s">
        <v>3157</v>
      </c>
      <c r="M1722" t="s">
        <v>3118</v>
      </c>
    </row>
    <row r="1723" spans="1:13" x14ac:dyDescent="0.25">
      <c r="A1723">
        <v>6193</v>
      </c>
      <c r="B1723" t="s">
        <v>929</v>
      </c>
      <c r="C1723" t="s">
        <v>59</v>
      </c>
      <c r="D1723" t="s">
        <v>1722</v>
      </c>
      <c r="E1723" s="15" t="s">
        <v>8986</v>
      </c>
      <c r="F1723" t="s">
        <v>1986</v>
      </c>
      <c r="G1723" t="s">
        <v>1987</v>
      </c>
      <c r="H1723" t="s">
        <v>1822</v>
      </c>
      <c r="I1723" t="s">
        <v>3116</v>
      </c>
      <c r="J1723">
        <v>0</v>
      </c>
      <c r="K1723"/>
      <c r="L1723" t="s">
        <v>3216</v>
      </c>
      <c r="M1723" t="s">
        <v>3118</v>
      </c>
    </row>
    <row r="1724" spans="1:13" x14ac:dyDescent="0.25">
      <c r="A1724">
        <v>839040</v>
      </c>
      <c r="B1724" t="s">
        <v>8987</v>
      </c>
      <c r="C1724" t="s">
        <v>1122</v>
      </c>
      <c r="D1724" t="s">
        <v>1722</v>
      </c>
      <c r="E1724" s="15" t="s">
        <v>8988</v>
      </c>
      <c r="F1724" t="s">
        <v>1784</v>
      </c>
      <c r="G1724" t="s">
        <v>1785</v>
      </c>
      <c r="H1724" t="s">
        <v>1725</v>
      </c>
      <c r="I1724" t="s">
        <v>3116</v>
      </c>
      <c r="J1724">
        <v>0</v>
      </c>
      <c r="K1724"/>
      <c r="L1724" t="s">
        <v>8989</v>
      </c>
      <c r="M1724" t="s">
        <v>1806</v>
      </c>
    </row>
    <row r="1725" spans="1:13" x14ac:dyDescent="0.25">
      <c r="A1725">
        <v>6195</v>
      </c>
      <c r="B1725" t="s">
        <v>2361</v>
      </c>
      <c r="C1725" t="s">
        <v>59</v>
      </c>
      <c r="D1725" t="s">
        <v>1722</v>
      </c>
      <c r="E1725" s="15" t="s">
        <v>8990</v>
      </c>
      <c r="F1725" t="s">
        <v>1788</v>
      </c>
      <c r="G1725" t="s">
        <v>1762</v>
      </c>
      <c r="H1725" t="s">
        <v>1782</v>
      </c>
      <c r="I1725" t="s">
        <v>3116</v>
      </c>
      <c r="J1725">
        <v>0</v>
      </c>
      <c r="K1725"/>
      <c r="L1725" t="s">
        <v>3216</v>
      </c>
      <c r="M1725" t="s">
        <v>3118</v>
      </c>
    </row>
    <row r="1726" spans="1:13" x14ac:dyDescent="0.25">
      <c r="A1726">
        <v>831677</v>
      </c>
      <c r="B1726" t="s">
        <v>8991</v>
      </c>
      <c r="C1726" t="s">
        <v>84</v>
      </c>
      <c r="D1726" t="s">
        <v>1722</v>
      </c>
      <c r="E1726" s="15" t="s">
        <v>8992</v>
      </c>
      <c r="F1726" t="s">
        <v>1780</v>
      </c>
      <c r="G1726" t="s">
        <v>1746</v>
      </c>
      <c r="H1726" t="s">
        <v>1720</v>
      </c>
      <c r="I1726" t="s">
        <v>3348</v>
      </c>
      <c r="J1726">
        <v>0</v>
      </c>
      <c r="K1726"/>
      <c r="L1726" t="s">
        <v>3182</v>
      </c>
      <c r="M1726" t="s">
        <v>3118</v>
      </c>
    </row>
    <row r="1727" spans="1:13" x14ac:dyDescent="0.25">
      <c r="A1727">
        <v>6204</v>
      </c>
      <c r="B1727" t="s">
        <v>8993</v>
      </c>
      <c r="C1727" t="s">
        <v>59</v>
      </c>
      <c r="D1727" t="s">
        <v>1722</v>
      </c>
      <c r="E1727" s="15" t="s">
        <v>8994</v>
      </c>
      <c r="F1727" t="s">
        <v>1749</v>
      </c>
      <c r="G1727" t="s">
        <v>1746</v>
      </c>
      <c r="H1727" t="s">
        <v>1720</v>
      </c>
      <c r="I1727" t="s">
        <v>5686</v>
      </c>
      <c r="J1727">
        <v>0</v>
      </c>
      <c r="K1727"/>
      <c r="L1727" t="s">
        <v>3178</v>
      </c>
      <c r="M1727" t="s">
        <v>3118</v>
      </c>
    </row>
    <row r="1728" spans="1:13" x14ac:dyDescent="0.25">
      <c r="A1728">
        <v>6211</v>
      </c>
      <c r="B1728" t="s">
        <v>930</v>
      </c>
      <c r="C1728" t="s">
        <v>78</v>
      </c>
      <c r="D1728" t="s">
        <v>1722</v>
      </c>
      <c r="E1728" s="15" t="s">
        <v>8995</v>
      </c>
      <c r="F1728" t="s">
        <v>1784</v>
      </c>
      <c r="G1728" t="s">
        <v>1785</v>
      </c>
      <c r="H1728" t="s">
        <v>1725</v>
      </c>
      <c r="I1728" t="s">
        <v>3116</v>
      </c>
      <c r="J1728">
        <v>0</v>
      </c>
      <c r="K1728"/>
      <c r="L1728" t="s">
        <v>3237</v>
      </c>
      <c r="M1728" t="s">
        <v>3118</v>
      </c>
    </row>
    <row r="1729" spans="1:13" x14ac:dyDescent="0.25">
      <c r="A1729">
        <v>34322</v>
      </c>
      <c r="B1729" t="s">
        <v>225</v>
      </c>
      <c r="C1729" t="s">
        <v>84</v>
      </c>
      <c r="D1729" t="s">
        <v>1722</v>
      </c>
      <c r="E1729" s="15" t="s">
        <v>8996</v>
      </c>
      <c r="F1729" t="s">
        <v>1771</v>
      </c>
      <c r="G1729" t="s">
        <v>1721</v>
      </c>
      <c r="H1729" t="s">
        <v>1720</v>
      </c>
      <c r="I1729" t="s">
        <v>3116</v>
      </c>
      <c r="J1729">
        <v>0</v>
      </c>
      <c r="K1729"/>
      <c r="L1729" t="s">
        <v>3117</v>
      </c>
      <c r="M1729" t="s">
        <v>3118</v>
      </c>
    </row>
    <row r="1730" spans="1:13" x14ac:dyDescent="0.25">
      <c r="A1730">
        <v>38099</v>
      </c>
      <c r="B1730" t="s">
        <v>8997</v>
      </c>
      <c r="C1730" t="s">
        <v>39</v>
      </c>
      <c r="D1730" t="s">
        <v>1722</v>
      </c>
      <c r="E1730" s="15" t="s">
        <v>8998</v>
      </c>
      <c r="F1730" t="s">
        <v>2161</v>
      </c>
      <c r="G1730" t="s">
        <v>2162</v>
      </c>
      <c r="H1730" t="s">
        <v>1753</v>
      </c>
      <c r="I1730" t="s">
        <v>3116</v>
      </c>
      <c r="J1730">
        <v>0</v>
      </c>
      <c r="K1730"/>
      <c r="L1730" t="s">
        <v>8999</v>
      </c>
      <c r="M1730" t="s">
        <v>3118</v>
      </c>
    </row>
    <row r="1731" spans="1:13" x14ac:dyDescent="0.25">
      <c r="A1731">
        <v>72110</v>
      </c>
      <c r="B1731" t="s">
        <v>3962</v>
      </c>
      <c r="C1731" t="s">
        <v>213</v>
      </c>
      <c r="D1731" t="s">
        <v>1722</v>
      </c>
      <c r="E1731" s="15" t="s">
        <v>9000</v>
      </c>
      <c r="F1731" t="s">
        <v>1788</v>
      </c>
      <c r="G1731" t="s">
        <v>1762</v>
      </c>
      <c r="H1731" t="s">
        <v>1782</v>
      </c>
      <c r="I1731" t="s">
        <v>3116</v>
      </c>
      <c r="J1731">
        <v>0</v>
      </c>
      <c r="K1731"/>
      <c r="L1731" t="s">
        <v>9001</v>
      </c>
      <c r="M1731" t="s">
        <v>9002</v>
      </c>
    </row>
    <row r="1732" spans="1:13" x14ac:dyDescent="0.25">
      <c r="A1732">
        <v>57973</v>
      </c>
      <c r="B1732" t="s">
        <v>931</v>
      </c>
      <c r="C1732" t="s">
        <v>27</v>
      </c>
      <c r="D1732" t="s">
        <v>1722</v>
      </c>
      <c r="E1732" s="15" t="s">
        <v>9003</v>
      </c>
      <c r="F1732" t="s">
        <v>9004</v>
      </c>
      <c r="G1732" t="s">
        <v>1849</v>
      </c>
      <c r="H1732" t="s">
        <v>1819</v>
      </c>
      <c r="I1732" t="s">
        <v>3126</v>
      </c>
      <c r="J1732">
        <v>0</v>
      </c>
      <c r="K1732"/>
      <c r="L1732" t="s">
        <v>3117</v>
      </c>
      <c r="M1732" t="s">
        <v>3118</v>
      </c>
    </row>
    <row r="1733" spans="1:13" x14ac:dyDescent="0.25">
      <c r="A1733">
        <v>839336</v>
      </c>
      <c r="B1733" t="s">
        <v>2960</v>
      </c>
      <c r="C1733" t="s">
        <v>56</v>
      </c>
      <c r="D1733" t="s">
        <v>1722</v>
      </c>
      <c r="E1733" s="15" t="s">
        <v>9005</v>
      </c>
      <c r="F1733" t="s">
        <v>1728</v>
      </c>
      <c r="G1733" t="s">
        <v>1729</v>
      </c>
      <c r="H1733" t="s">
        <v>1720</v>
      </c>
      <c r="I1733" t="s">
        <v>3116</v>
      </c>
      <c r="J1733">
        <v>0</v>
      </c>
      <c r="K1733"/>
      <c r="L1733" t="s">
        <v>9006</v>
      </c>
      <c r="M1733" t="s">
        <v>9007</v>
      </c>
    </row>
    <row r="1734" spans="1:13" x14ac:dyDescent="0.25">
      <c r="A1734">
        <v>839184</v>
      </c>
      <c r="B1734" t="s">
        <v>9008</v>
      </c>
      <c r="C1734" t="s">
        <v>27</v>
      </c>
      <c r="D1734" t="s">
        <v>1722</v>
      </c>
      <c r="E1734" s="15" t="s">
        <v>9009</v>
      </c>
      <c r="F1734" t="s">
        <v>5717</v>
      </c>
      <c r="G1734" t="s">
        <v>1792</v>
      </c>
      <c r="H1734" t="s">
        <v>1822</v>
      </c>
      <c r="I1734" t="s">
        <v>3116</v>
      </c>
      <c r="J1734">
        <v>0</v>
      </c>
      <c r="K1734"/>
      <c r="L1734" t="s">
        <v>9010</v>
      </c>
      <c r="M1734" t="s">
        <v>3118</v>
      </c>
    </row>
    <row r="1735" spans="1:13" x14ac:dyDescent="0.25">
      <c r="A1735">
        <v>6161</v>
      </c>
      <c r="B1735" t="s">
        <v>3964</v>
      </c>
      <c r="C1735" t="s">
        <v>59</v>
      </c>
      <c r="D1735" t="s">
        <v>1722</v>
      </c>
      <c r="E1735" s="15" t="s">
        <v>9011</v>
      </c>
      <c r="F1735" t="s">
        <v>2010</v>
      </c>
      <c r="G1735" t="s">
        <v>1823</v>
      </c>
      <c r="H1735" t="s">
        <v>1822</v>
      </c>
      <c r="I1735" t="s">
        <v>3116</v>
      </c>
      <c r="J1735">
        <v>0</v>
      </c>
      <c r="K1735"/>
      <c r="L1735" t="s">
        <v>3524</v>
      </c>
      <c r="M1735" t="s">
        <v>3118</v>
      </c>
    </row>
    <row r="1736" spans="1:13" x14ac:dyDescent="0.25">
      <c r="A1736">
        <v>6163</v>
      </c>
      <c r="B1736" t="s">
        <v>9012</v>
      </c>
      <c r="C1736" t="s">
        <v>27</v>
      </c>
      <c r="D1736" t="s">
        <v>1722</v>
      </c>
      <c r="E1736" s="15" t="s">
        <v>9013</v>
      </c>
      <c r="F1736" t="s">
        <v>5706</v>
      </c>
      <c r="G1736" t="s">
        <v>1792</v>
      </c>
      <c r="H1736" t="s">
        <v>1822</v>
      </c>
      <c r="I1736" t="s">
        <v>3116</v>
      </c>
      <c r="J1736">
        <v>0</v>
      </c>
      <c r="K1736"/>
      <c r="L1736" t="s">
        <v>3117</v>
      </c>
      <c r="M1736" t="s">
        <v>3118</v>
      </c>
    </row>
    <row r="1737" spans="1:13" x14ac:dyDescent="0.25">
      <c r="A1737">
        <v>837781</v>
      </c>
      <c r="B1737" t="s">
        <v>9014</v>
      </c>
      <c r="C1737" t="s">
        <v>78</v>
      </c>
      <c r="D1737" t="s">
        <v>1722</v>
      </c>
      <c r="E1737" s="15" t="s">
        <v>9015</v>
      </c>
      <c r="F1737" t="s">
        <v>1732</v>
      </c>
      <c r="G1737" t="s">
        <v>1731</v>
      </c>
      <c r="H1737" t="s">
        <v>1720</v>
      </c>
      <c r="I1737" t="s">
        <v>3116</v>
      </c>
      <c r="J1737">
        <v>0</v>
      </c>
      <c r="K1737"/>
      <c r="L1737" t="s">
        <v>3624</v>
      </c>
      <c r="M1737" t="s">
        <v>3118</v>
      </c>
    </row>
    <row r="1738" spans="1:13" x14ac:dyDescent="0.25">
      <c r="A1738">
        <v>6263</v>
      </c>
      <c r="B1738" t="s">
        <v>932</v>
      </c>
      <c r="C1738" t="s">
        <v>39</v>
      </c>
      <c r="D1738" t="s">
        <v>1722</v>
      </c>
      <c r="E1738" s="15" t="s">
        <v>9016</v>
      </c>
      <c r="F1738" t="s">
        <v>7967</v>
      </c>
      <c r="G1738" t="s">
        <v>1790</v>
      </c>
      <c r="H1738" t="s">
        <v>1720</v>
      </c>
      <c r="I1738" t="s">
        <v>3116</v>
      </c>
      <c r="J1738">
        <v>0</v>
      </c>
      <c r="K1738"/>
      <c r="L1738" t="s">
        <v>3117</v>
      </c>
      <c r="M1738" t="s">
        <v>3118</v>
      </c>
    </row>
    <row r="1739" spans="1:13" x14ac:dyDescent="0.25">
      <c r="A1739">
        <v>847643</v>
      </c>
      <c r="B1739" t="s">
        <v>9017</v>
      </c>
      <c r="C1739" t="s">
        <v>43</v>
      </c>
      <c r="D1739" t="s">
        <v>1722</v>
      </c>
      <c r="E1739" s="15" t="s">
        <v>9018</v>
      </c>
      <c r="F1739" t="s">
        <v>1732</v>
      </c>
      <c r="G1739" t="s">
        <v>1731</v>
      </c>
      <c r="H1739" t="s">
        <v>1720</v>
      </c>
      <c r="I1739" t="s">
        <v>3116</v>
      </c>
      <c r="J1739">
        <v>0</v>
      </c>
      <c r="K1739"/>
      <c r="L1739" t="s">
        <v>9019</v>
      </c>
      <c r="M1739" t="s">
        <v>9020</v>
      </c>
    </row>
    <row r="1740" spans="1:13" x14ac:dyDescent="0.25">
      <c r="A1740">
        <v>40279</v>
      </c>
      <c r="B1740" t="s">
        <v>933</v>
      </c>
      <c r="C1740" t="s">
        <v>27</v>
      </c>
      <c r="D1740" t="s">
        <v>1722</v>
      </c>
      <c r="E1740" s="15" t="s">
        <v>9021</v>
      </c>
      <c r="F1740" t="s">
        <v>1860</v>
      </c>
      <c r="G1740" t="s">
        <v>1816</v>
      </c>
      <c r="H1740" t="s">
        <v>1725</v>
      </c>
      <c r="I1740" t="s">
        <v>5644</v>
      </c>
      <c r="J1740">
        <v>0</v>
      </c>
      <c r="K1740"/>
      <c r="L1740" t="s">
        <v>6441</v>
      </c>
      <c r="M1740" t="s">
        <v>3118</v>
      </c>
    </row>
    <row r="1741" spans="1:13" x14ac:dyDescent="0.25">
      <c r="A1741">
        <v>6287</v>
      </c>
      <c r="B1741" t="s">
        <v>3966</v>
      </c>
      <c r="C1741" t="s">
        <v>27</v>
      </c>
      <c r="D1741" t="s">
        <v>1722</v>
      </c>
      <c r="E1741" s="15" t="s">
        <v>9022</v>
      </c>
      <c r="F1741" t="s">
        <v>1915</v>
      </c>
      <c r="G1741" t="s">
        <v>1878</v>
      </c>
      <c r="H1741" t="s">
        <v>1756</v>
      </c>
      <c r="I1741" t="s">
        <v>3129</v>
      </c>
      <c r="J1741">
        <v>0</v>
      </c>
      <c r="K1741"/>
      <c r="L1741" t="s">
        <v>3117</v>
      </c>
      <c r="M1741" t="s">
        <v>3118</v>
      </c>
    </row>
    <row r="1742" spans="1:13" x14ac:dyDescent="0.25">
      <c r="A1742">
        <v>852084</v>
      </c>
      <c r="B1742" t="s">
        <v>9023</v>
      </c>
      <c r="C1742" t="s">
        <v>650</v>
      </c>
      <c r="D1742" t="s">
        <v>1722</v>
      </c>
      <c r="E1742" s="15" t="s">
        <v>9024</v>
      </c>
      <c r="F1742" t="s">
        <v>3215</v>
      </c>
      <c r="G1742" t="s">
        <v>1783</v>
      </c>
      <c r="H1742" t="s">
        <v>1782</v>
      </c>
      <c r="I1742" t="s">
        <v>3142</v>
      </c>
      <c r="J1742">
        <v>0</v>
      </c>
      <c r="K1742"/>
      <c r="L1742"/>
      <c r="M1742" t="s">
        <v>3118</v>
      </c>
    </row>
    <row r="1743" spans="1:13" x14ac:dyDescent="0.25">
      <c r="A1743">
        <v>838337</v>
      </c>
      <c r="B1743" t="s">
        <v>1605</v>
      </c>
      <c r="C1743" t="s">
        <v>78</v>
      </c>
      <c r="D1743" t="s">
        <v>1722</v>
      </c>
      <c r="E1743" s="15" t="s">
        <v>9025</v>
      </c>
      <c r="F1743" t="s">
        <v>1730</v>
      </c>
      <c r="G1743" t="s">
        <v>1731</v>
      </c>
      <c r="H1743" t="s">
        <v>1720</v>
      </c>
      <c r="I1743" t="s">
        <v>3116</v>
      </c>
      <c r="J1743">
        <v>0</v>
      </c>
      <c r="K1743"/>
      <c r="L1743" t="s">
        <v>3122</v>
      </c>
      <c r="M1743" t="s">
        <v>3118</v>
      </c>
    </row>
    <row r="1744" spans="1:13" x14ac:dyDescent="0.25">
      <c r="A1744">
        <v>58305</v>
      </c>
      <c r="B1744" t="s">
        <v>2740</v>
      </c>
      <c r="C1744" t="s">
        <v>78</v>
      </c>
      <c r="D1744" t="s">
        <v>1722</v>
      </c>
      <c r="E1744" s="15" t="s">
        <v>9026</v>
      </c>
      <c r="F1744" t="s">
        <v>5719</v>
      </c>
      <c r="G1744" t="s">
        <v>1834</v>
      </c>
      <c r="H1744" t="s">
        <v>1833</v>
      </c>
      <c r="I1744" t="s">
        <v>3116</v>
      </c>
      <c r="J1744">
        <v>0</v>
      </c>
      <c r="K1744"/>
      <c r="L1744" t="s">
        <v>9027</v>
      </c>
      <c r="M1744" t="s">
        <v>9028</v>
      </c>
    </row>
    <row r="1745" spans="1:13" x14ac:dyDescent="0.25">
      <c r="A1745">
        <v>56775</v>
      </c>
      <c r="B1745" t="s">
        <v>9029</v>
      </c>
      <c r="C1745" t="s">
        <v>84</v>
      </c>
      <c r="D1745" t="s">
        <v>1722</v>
      </c>
      <c r="E1745" s="15" t="s">
        <v>9030</v>
      </c>
      <c r="F1745" t="s">
        <v>1771</v>
      </c>
      <c r="G1745" t="s">
        <v>1721</v>
      </c>
      <c r="H1745" t="s">
        <v>1720</v>
      </c>
      <c r="I1745" t="s">
        <v>3116</v>
      </c>
      <c r="J1745">
        <v>0</v>
      </c>
      <c r="K1745"/>
      <c r="L1745" t="s">
        <v>4202</v>
      </c>
      <c r="M1745" t="s">
        <v>3118</v>
      </c>
    </row>
    <row r="1746" spans="1:13" x14ac:dyDescent="0.25">
      <c r="A1746">
        <v>850732</v>
      </c>
      <c r="B1746" t="s">
        <v>9031</v>
      </c>
      <c r="C1746" t="s">
        <v>84</v>
      </c>
      <c r="D1746" t="s">
        <v>1722</v>
      </c>
      <c r="E1746" s="15" t="s">
        <v>9032</v>
      </c>
      <c r="F1746" t="s">
        <v>1730</v>
      </c>
      <c r="G1746" t="s">
        <v>1731</v>
      </c>
      <c r="H1746" t="s">
        <v>1720</v>
      </c>
      <c r="I1746" t="s">
        <v>3116</v>
      </c>
      <c r="J1746">
        <v>0</v>
      </c>
      <c r="K1746"/>
      <c r="L1746" t="s">
        <v>3464</v>
      </c>
      <c r="M1746" t="s">
        <v>3118</v>
      </c>
    </row>
    <row r="1747" spans="1:13" x14ac:dyDescent="0.25">
      <c r="A1747">
        <v>37393</v>
      </c>
      <c r="B1747" t="s">
        <v>934</v>
      </c>
      <c r="C1747" t="s">
        <v>76</v>
      </c>
      <c r="D1747" t="s">
        <v>1722</v>
      </c>
      <c r="E1747" s="15" t="s">
        <v>9033</v>
      </c>
      <c r="F1747" t="s">
        <v>3285</v>
      </c>
      <c r="G1747" t="s">
        <v>1852</v>
      </c>
      <c r="H1747" t="s">
        <v>1720</v>
      </c>
      <c r="I1747" t="s">
        <v>3116</v>
      </c>
      <c r="J1747">
        <v>0</v>
      </c>
      <c r="K1747"/>
      <c r="L1747" t="s">
        <v>5524</v>
      </c>
      <c r="M1747" t="s">
        <v>3118</v>
      </c>
    </row>
    <row r="1748" spans="1:13" x14ac:dyDescent="0.25">
      <c r="A1748">
        <v>62943</v>
      </c>
      <c r="B1748" t="s">
        <v>9034</v>
      </c>
      <c r="C1748" t="s">
        <v>107</v>
      </c>
      <c r="D1748" t="s">
        <v>1722</v>
      </c>
      <c r="E1748" s="15" t="s">
        <v>9035</v>
      </c>
      <c r="F1748" t="s">
        <v>1851</v>
      </c>
      <c r="G1748" t="s">
        <v>1852</v>
      </c>
      <c r="H1748" t="s">
        <v>1720</v>
      </c>
      <c r="I1748" t="s">
        <v>3116</v>
      </c>
      <c r="J1748">
        <v>0</v>
      </c>
      <c r="K1748"/>
      <c r="L1748" t="s">
        <v>3122</v>
      </c>
      <c r="M1748" t="s">
        <v>3118</v>
      </c>
    </row>
    <row r="1749" spans="1:13" x14ac:dyDescent="0.25">
      <c r="A1749">
        <v>855511</v>
      </c>
      <c r="B1749" t="s">
        <v>9036</v>
      </c>
      <c r="C1749" t="s">
        <v>43</v>
      </c>
      <c r="D1749" t="s">
        <v>1722</v>
      </c>
      <c r="E1749" s="15" t="s">
        <v>9037</v>
      </c>
      <c r="F1749" t="s">
        <v>1995</v>
      </c>
      <c r="G1749" t="s">
        <v>1765</v>
      </c>
      <c r="H1749" t="s">
        <v>1764</v>
      </c>
      <c r="I1749" t="s">
        <v>1765</v>
      </c>
      <c r="J1749">
        <v>0</v>
      </c>
      <c r="K1749"/>
      <c r="L1749"/>
      <c r="M1749" t="s">
        <v>3118</v>
      </c>
    </row>
    <row r="1750" spans="1:13" x14ac:dyDescent="0.25">
      <c r="A1750">
        <v>20712</v>
      </c>
      <c r="B1750" t="s">
        <v>3968</v>
      </c>
      <c r="C1750" t="s">
        <v>21</v>
      </c>
      <c r="D1750" t="s">
        <v>1722</v>
      </c>
      <c r="E1750" s="15" t="s">
        <v>9038</v>
      </c>
      <c r="F1750" t="s">
        <v>5706</v>
      </c>
      <c r="G1750" t="s">
        <v>1792</v>
      </c>
      <c r="H1750" t="s">
        <v>1822</v>
      </c>
      <c r="I1750" t="s">
        <v>3116</v>
      </c>
      <c r="J1750">
        <v>0</v>
      </c>
      <c r="K1750"/>
      <c r="L1750" t="s">
        <v>9039</v>
      </c>
      <c r="M1750" t="s">
        <v>3118</v>
      </c>
    </row>
    <row r="1751" spans="1:13" x14ac:dyDescent="0.25">
      <c r="A1751">
        <v>59325</v>
      </c>
      <c r="B1751" t="s">
        <v>935</v>
      </c>
      <c r="C1751" t="s">
        <v>92</v>
      </c>
      <c r="D1751" t="s">
        <v>1722</v>
      </c>
      <c r="E1751" s="15" t="s">
        <v>9040</v>
      </c>
      <c r="F1751" t="s">
        <v>1738</v>
      </c>
      <c r="G1751" t="s">
        <v>1739</v>
      </c>
      <c r="H1751" t="s">
        <v>1720</v>
      </c>
      <c r="I1751" t="s">
        <v>3232</v>
      </c>
      <c r="J1751">
        <v>0</v>
      </c>
      <c r="K1751"/>
      <c r="L1751" t="s">
        <v>9041</v>
      </c>
      <c r="M1751" t="s">
        <v>9042</v>
      </c>
    </row>
    <row r="1752" spans="1:13" x14ac:dyDescent="0.25">
      <c r="A1752">
        <v>850721</v>
      </c>
      <c r="B1752" t="s">
        <v>9043</v>
      </c>
      <c r="C1752" t="s">
        <v>84</v>
      </c>
      <c r="D1752" t="s">
        <v>1722</v>
      </c>
      <c r="E1752" s="15" t="s">
        <v>9044</v>
      </c>
      <c r="F1752" t="s">
        <v>1719</v>
      </c>
      <c r="G1752" t="s">
        <v>1721</v>
      </c>
      <c r="H1752" t="s">
        <v>1720</v>
      </c>
      <c r="I1752" t="s">
        <v>3116</v>
      </c>
      <c r="J1752">
        <v>0</v>
      </c>
      <c r="K1752"/>
      <c r="L1752" t="s">
        <v>4275</v>
      </c>
      <c r="M1752" t="s">
        <v>3118</v>
      </c>
    </row>
    <row r="1753" spans="1:13" x14ac:dyDescent="0.25">
      <c r="A1753">
        <v>6305</v>
      </c>
      <c r="B1753" t="s">
        <v>226</v>
      </c>
      <c r="C1753" t="s">
        <v>36</v>
      </c>
      <c r="D1753" t="s">
        <v>1722</v>
      </c>
      <c r="E1753" s="15" t="s">
        <v>9045</v>
      </c>
      <c r="F1753" t="s">
        <v>1910</v>
      </c>
      <c r="G1753" t="s">
        <v>1765</v>
      </c>
      <c r="H1753" t="s">
        <v>1764</v>
      </c>
      <c r="I1753" t="s">
        <v>3116</v>
      </c>
      <c r="J1753">
        <v>0</v>
      </c>
      <c r="K1753"/>
      <c r="L1753" t="s">
        <v>5757</v>
      </c>
      <c r="M1753" t="s">
        <v>3118</v>
      </c>
    </row>
    <row r="1754" spans="1:13" x14ac:dyDescent="0.25">
      <c r="A1754">
        <v>56088</v>
      </c>
      <c r="B1754" t="s">
        <v>3972</v>
      </c>
      <c r="C1754" t="s">
        <v>43</v>
      </c>
      <c r="D1754" t="s">
        <v>1722</v>
      </c>
      <c r="E1754" s="15" t="s">
        <v>9046</v>
      </c>
      <c r="F1754" t="s">
        <v>1728</v>
      </c>
      <c r="G1754" t="s">
        <v>1729</v>
      </c>
      <c r="H1754" t="s">
        <v>1720</v>
      </c>
      <c r="I1754" t="s">
        <v>3116</v>
      </c>
      <c r="J1754">
        <v>0</v>
      </c>
      <c r="K1754"/>
      <c r="L1754" t="s">
        <v>3157</v>
      </c>
      <c r="M1754" t="s">
        <v>3118</v>
      </c>
    </row>
    <row r="1755" spans="1:13" x14ac:dyDescent="0.25">
      <c r="A1755">
        <v>854702</v>
      </c>
      <c r="B1755" t="s">
        <v>9047</v>
      </c>
      <c r="C1755" t="s">
        <v>84</v>
      </c>
      <c r="D1755" t="s">
        <v>1722</v>
      </c>
      <c r="E1755" s="15" t="s">
        <v>9048</v>
      </c>
      <c r="F1755" t="s">
        <v>1771</v>
      </c>
      <c r="G1755" t="s">
        <v>1721</v>
      </c>
      <c r="H1755" t="s">
        <v>1720</v>
      </c>
      <c r="I1755" t="s">
        <v>3116</v>
      </c>
      <c r="J1755">
        <v>0</v>
      </c>
      <c r="K1755"/>
      <c r="L1755" t="s">
        <v>3182</v>
      </c>
      <c r="M1755" t="s">
        <v>3118</v>
      </c>
    </row>
    <row r="1756" spans="1:13" x14ac:dyDescent="0.25">
      <c r="A1756">
        <v>842219</v>
      </c>
      <c r="B1756" t="s">
        <v>9049</v>
      </c>
      <c r="C1756" t="s">
        <v>650</v>
      </c>
      <c r="D1756" t="s">
        <v>1722</v>
      </c>
      <c r="E1756" s="15" t="s">
        <v>9050</v>
      </c>
      <c r="F1756" t="s">
        <v>1732</v>
      </c>
      <c r="G1756" t="s">
        <v>1731</v>
      </c>
      <c r="H1756" t="s">
        <v>1720</v>
      </c>
      <c r="I1756" t="s">
        <v>3116</v>
      </c>
      <c r="J1756">
        <v>0</v>
      </c>
      <c r="K1756"/>
      <c r="L1756" t="s">
        <v>9051</v>
      </c>
      <c r="M1756" t="s">
        <v>3118</v>
      </c>
    </row>
    <row r="1757" spans="1:13" x14ac:dyDescent="0.25">
      <c r="A1757">
        <v>827984</v>
      </c>
      <c r="B1757" t="s">
        <v>9052</v>
      </c>
      <c r="C1757" t="s">
        <v>27</v>
      </c>
      <c r="D1757" t="s">
        <v>1722</v>
      </c>
      <c r="E1757" s="15" t="s">
        <v>9053</v>
      </c>
      <c r="F1757" t="s">
        <v>2079</v>
      </c>
      <c r="G1757" t="s">
        <v>1765</v>
      </c>
      <c r="H1757" t="s">
        <v>1764</v>
      </c>
      <c r="I1757" t="s">
        <v>3116</v>
      </c>
      <c r="J1757">
        <v>0</v>
      </c>
      <c r="K1757"/>
      <c r="L1757" t="s">
        <v>9054</v>
      </c>
      <c r="M1757" t="s">
        <v>9055</v>
      </c>
    </row>
    <row r="1758" spans="1:13" x14ac:dyDescent="0.25">
      <c r="A1758">
        <v>49596</v>
      </c>
      <c r="B1758" t="s">
        <v>9056</v>
      </c>
      <c r="C1758" t="s">
        <v>213</v>
      </c>
      <c r="D1758" t="s">
        <v>1722</v>
      </c>
      <c r="E1758" s="15" t="s">
        <v>9057</v>
      </c>
      <c r="F1758" t="s">
        <v>1860</v>
      </c>
      <c r="G1758" t="s">
        <v>1816</v>
      </c>
      <c r="H1758" t="s">
        <v>1725</v>
      </c>
      <c r="I1758" t="s">
        <v>5644</v>
      </c>
      <c r="J1758">
        <v>0</v>
      </c>
      <c r="K1758"/>
      <c r="L1758" t="s">
        <v>9058</v>
      </c>
      <c r="M1758" t="s">
        <v>9059</v>
      </c>
    </row>
    <row r="1759" spans="1:13" x14ac:dyDescent="0.25">
      <c r="A1759">
        <v>37902</v>
      </c>
      <c r="B1759" t="s">
        <v>9060</v>
      </c>
      <c r="C1759" t="s">
        <v>36</v>
      </c>
      <c r="D1759" t="s">
        <v>1722</v>
      </c>
      <c r="E1759" s="15" t="s">
        <v>9061</v>
      </c>
      <c r="F1759" t="s">
        <v>1745</v>
      </c>
      <c r="G1759" t="s">
        <v>1746</v>
      </c>
      <c r="H1759" t="s">
        <v>1720</v>
      </c>
      <c r="I1759" t="s">
        <v>3116</v>
      </c>
      <c r="J1759">
        <v>0</v>
      </c>
      <c r="K1759"/>
      <c r="L1759" t="s">
        <v>3117</v>
      </c>
      <c r="M1759" t="s">
        <v>3118</v>
      </c>
    </row>
    <row r="1760" spans="1:13" x14ac:dyDescent="0.25">
      <c r="A1760">
        <v>6285</v>
      </c>
      <c r="B1760" t="s">
        <v>227</v>
      </c>
      <c r="C1760" t="s">
        <v>27</v>
      </c>
      <c r="D1760" t="s">
        <v>1722</v>
      </c>
      <c r="E1760" s="15" t="s">
        <v>9062</v>
      </c>
      <c r="F1760" t="s">
        <v>1815</v>
      </c>
      <c r="G1760" t="s">
        <v>1816</v>
      </c>
      <c r="H1760" t="s">
        <v>1725</v>
      </c>
      <c r="I1760" t="s">
        <v>1816</v>
      </c>
      <c r="J1760">
        <v>0</v>
      </c>
      <c r="K1760"/>
      <c r="L1760" t="s">
        <v>3117</v>
      </c>
      <c r="M1760" t="s">
        <v>3118</v>
      </c>
    </row>
    <row r="1761" spans="1:13" x14ac:dyDescent="0.25">
      <c r="A1761">
        <v>839414</v>
      </c>
      <c r="B1761" t="s">
        <v>9063</v>
      </c>
      <c r="C1761" t="s">
        <v>27</v>
      </c>
      <c r="D1761" t="s">
        <v>1722</v>
      </c>
      <c r="E1761" s="15" t="s">
        <v>9064</v>
      </c>
      <c r="F1761" t="s">
        <v>1908</v>
      </c>
      <c r="G1761" t="s">
        <v>1909</v>
      </c>
      <c r="H1761" t="s">
        <v>1725</v>
      </c>
      <c r="I1761" t="s">
        <v>3116</v>
      </c>
      <c r="J1761">
        <v>0</v>
      </c>
      <c r="K1761"/>
      <c r="L1761" t="s">
        <v>8349</v>
      </c>
      <c r="M1761" t="s">
        <v>3118</v>
      </c>
    </row>
    <row r="1762" spans="1:13" x14ac:dyDescent="0.25">
      <c r="A1762">
        <v>53607</v>
      </c>
      <c r="B1762" t="s">
        <v>936</v>
      </c>
      <c r="C1762" t="s">
        <v>92</v>
      </c>
      <c r="D1762" t="s">
        <v>1722</v>
      </c>
      <c r="E1762" s="15" t="s">
        <v>9065</v>
      </c>
      <c r="F1762" t="s">
        <v>2123</v>
      </c>
      <c r="G1762" t="s">
        <v>1739</v>
      </c>
      <c r="H1762" t="s">
        <v>1720</v>
      </c>
      <c r="I1762" t="s">
        <v>3232</v>
      </c>
      <c r="J1762">
        <v>0</v>
      </c>
      <c r="K1762"/>
      <c r="L1762" t="s">
        <v>9066</v>
      </c>
      <c r="M1762" t="s">
        <v>9067</v>
      </c>
    </row>
    <row r="1763" spans="1:13" x14ac:dyDescent="0.25">
      <c r="A1763">
        <v>839791</v>
      </c>
      <c r="B1763" t="s">
        <v>9068</v>
      </c>
      <c r="C1763" t="s">
        <v>172</v>
      </c>
      <c r="D1763" t="s">
        <v>1722</v>
      </c>
      <c r="E1763" s="15" t="s">
        <v>9069</v>
      </c>
      <c r="F1763" t="s">
        <v>1979</v>
      </c>
      <c r="G1763" t="s">
        <v>1721</v>
      </c>
      <c r="H1763" t="s">
        <v>1720</v>
      </c>
      <c r="I1763" t="s">
        <v>3116</v>
      </c>
      <c r="J1763">
        <v>0</v>
      </c>
      <c r="K1763"/>
      <c r="L1763" t="s">
        <v>3144</v>
      </c>
      <c r="M1763" t="s">
        <v>3118</v>
      </c>
    </row>
    <row r="1764" spans="1:13" x14ac:dyDescent="0.25">
      <c r="A1764">
        <v>61670</v>
      </c>
      <c r="B1764" t="s">
        <v>9070</v>
      </c>
      <c r="C1764" t="s">
        <v>59</v>
      </c>
      <c r="D1764" t="s">
        <v>1722</v>
      </c>
      <c r="E1764" s="15" t="s">
        <v>9071</v>
      </c>
      <c r="F1764" t="s">
        <v>1738</v>
      </c>
      <c r="G1764" t="s">
        <v>1739</v>
      </c>
      <c r="H1764" t="s">
        <v>1720</v>
      </c>
      <c r="I1764" t="s">
        <v>3232</v>
      </c>
      <c r="J1764">
        <v>0</v>
      </c>
      <c r="K1764"/>
      <c r="L1764" t="s">
        <v>3216</v>
      </c>
      <c r="M1764" t="s">
        <v>3118</v>
      </c>
    </row>
    <row r="1765" spans="1:13" x14ac:dyDescent="0.25">
      <c r="A1765">
        <v>53603</v>
      </c>
      <c r="B1765" t="s">
        <v>9072</v>
      </c>
      <c r="C1765" t="s">
        <v>92</v>
      </c>
      <c r="D1765" t="s">
        <v>1722</v>
      </c>
      <c r="E1765" s="15" t="s">
        <v>9073</v>
      </c>
      <c r="F1765" t="s">
        <v>1815</v>
      </c>
      <c r="G1765" t="s">
        <v>1816</v>
      </c>
      <c r="H1765" t="s">
        <v>1725</v>
      </c>
      <c r="I1765" t="s">
        <v>1816</v>
      </c>
      <c r="J1765">
        <v>0</v>
      </c>
      <c r="K1765"/>
      <c r="L1765" t="s">
        <v>6529</v>
      </c>
      <c r="M1765" t="s">
        <v>3118</v>
      </c>
    </row>
    <row r="1766" spans="1:13" x14ac:dyDescent="0.25">
      <c r="A1766">
        <v>62298</v>
      </c>
      <c r="B1766" t="s">
        <v>9074</v>
      </c>
      <c r="C1766" t="s">
        <v>84</v>
      </c>
      <c r="D1766" t="s">
        <v>1722</v>
      </c>
      <c r="E1766" s="15" t="s">
        <v>9075</v>
      </c>
      <c r="F1766" t="s">
        <v>1737</v>
      </c>
      <c r="G1766" t="s">
        <v>1721</v>
      </c>
      <c r="H1766" t="s">
        <v>1720</v>
      </c>
      <c r="I1766" t="s">
        <v>3116</v>
      </c>
      <c r="J1766">
        <v>0</v>
      </c>
      <c r="K1766"/>
      <c r="L1766" t="s">
        <v>5921</v>
      </c>
      <c r="M1766" t="s">
        <v>3118</v>
      </c>
    </row>
    <row r="1767" spans="1:13" x14ac:dyDescent="0.25">
      <c r="A1767">
        <v>58768</v>
      </c>
      <c r="B1767" t="s">
        <v>2742</v>
      </c>
      <c r="C1767" t="s">
        <v>52</v>
      </c>
      <c r="D1767" t="s">
        <v>1722</v>
      </c>
      <c r="E1767" s="15" t="s">
        <v>9076</v>
      </c>
      <c r="F1767" t="s">
        <v>1771</v>
      </c>
      <c r="G1767" t="s">
        <v>1721</v>
      </c>
      <c r="H1767" t="s">
        <v>1720</v>
      </c>
      <c r="I1767" t="s">
        <v>3116</v>
      </c>
      <c r="J1767">
        <v>0</v>
      </c>
      <c r="K1767"/>
      <c r="L1767" t="s">
        <v>3117</v>
      </c>
      <c r="M1767" t="s">
        <v>3118</v>
      </c>
    </row>
    <row r="1768" spans="1:13" x14ac:dyDescent="0.25">
      <c r="A1768">
        <v>34327</v>
      </c>
      <c r="B1768" t="s">
        <v>9077</v>
      </c>
      <c r="C1768" t="s">
        <v>84</v>
      </c>
      <c r="D1768" t="s">
        <v>1722</v>
      </c>
      <c r="E1768" s="15" t="s">
        <v>9078</v>
      </c>
      <c r="F1768" t="s">
        <v>1787</v>
      </c>
      <c r="G1768" t="s">
        <v>1721</v>
      </c>
      <c r="H1768" t="s">
        <v>1720</v>
      </c>
      <c r="I1768" t="s">
        <v>3116</v>
      </c>
      <c r="J1768">
        <v>0</v>
      </c>
      <c r="K1768"/>
      <c r="L1768" t="s">
        <v>4202</v>
      </c>
      <c r="M1768" t="s">
        <v>3118</v>
      </c>
    </row>
    <row r="1769" spans="1:13" x14ac:dyDescent="0.25">
      <c r="A1769">
        <v>6332</v>
      </c>
      <c r="B1769" t="s">
        <v>629</v>
      </c>
      <c r="C1769" t="s">
        <v>65</v>
      </c>
      <c r="D1769" t="s">
        <v>1722</v>
      </c>
      <c r="E1769" s="15" t="s">
        <v>9079</v>
      </c>
      <c r="F1769" t="s">
        <v>2002</v>
      </c>
      <c r="G1769" t="s">
        <v>2003</v>
      </c>
      <c r="H1769" t="s">
        <v>1756</v>
      </c>
      <c r="I1769" t="s">
        <v>3129</v>
      </c>
      <c r="J1769">
        <v>0</v>
      </c>
      <c r="K1769"/>
      <c r="L1769" t="s">
        <v>9080</v>
      </c>
      <c r="M1769" t="s">
        <v>3118</v>
      </c>
    </row>
    <row r="1770" spans="1:13" x14ac:dyDescent="0.25">
      <c r="A1770">
        <v>6335</v>
      </c>
      <c r="B1770" t="s">
        <v>3982</v>
      </c>
      <c r="C1770" t="s">
        <v>43</v>
      </c>
      <c r="D1770" t="s">
        <v>1722</v>
      </c>
      <c r="E1770" s="15" t="s">
        <v>9081</v>
      </c>
      <c r="F1770" t="s">
        <v>1836</v>
      </c>
      <c r="G1770" t="s">
        <v>1837</v>
      </c>
      <c r="H1770" t="s">
        <v>1725</v>
      </c>
      <c r="I1770" t="s">
        <v>3116</v>
      </c>
      <c r="J1770">
        <v>0</v>
      </c>
      <c r="K1770"/>
      <c r="L1770" t="s">
        <v>3157</v>
      </c>
      <c r="M1770" t="s">
        <v>3118</v>
      </c>
    </row>
    <row r="1771" spans="1:13" x14ac:dyDescent="0.25">
      <c r="A1771">
        <v>6333</v>
      </c>
      <c r="B1771" t="s">
        <v>937</v>
      </c>
      <c r="C1771" t="s">
        <v>56</v>
      </c>
      <c r="D1771" t="s">
        <v>1722</v>
      </c>
      <c r="E1771" s="15" t="s">
        <v>9082</v>
      </c>
      <c r="F1771" t="s">
        <v>5706</v>
      </c>
      <c r="G1771" t="s">
        <v>1792</v>
      </c>
      <c r="H1771" t="s">
        <v>1822</v>
      </c>
      <c r="I1771" t="s">
        <v>3116</v>
      </c>
      <c r="J1771">
        <v>0</v>
      </c>
      <c r="K1771"/>
      <c r="L1771" t="s">
        <v>9083</v>
      </c>
      <c r="M1771" t="s">
        <v>3984</v>
      </c>
    </row>
    <row r="1772" spans="1:13" x14ac:dyDescent="0.25">
      <c r="A1772">
        <v>6394</v>
      </c>
      <c r="B1772" t="s">
        <v>2235</v>
      </c>
      <c r="C1772" t="s">
        <v>76</v>
      </c>
      <c r="D1772" t="s">
        <v>1722</v>
      </c>
      <c r="E1772" s="15" t="s">
        <v>9084</v>
      </c>
      <c r="F1772" t="s">
        <v>1761</v>
      </c>
      <c r="G1772" t="s">
        <v>1762</v>
      </c>
      <c r="H1772" t="s">
        <v>1782</v>
      </c>
      <c r="I1772" t="s">
        <v>1762</v>
      </c>
      <c r="J1772">
        <v>0</v>
      </c>
      <c r="K1772"/>
      <c r="L1772" t="s">
        <v>3117</v>
      </c>
      <c r="M1772" t="s">
        <v>3118</v>
      </c>
    </row>
    <row r="1773" spans="1:13" x14ac:dyDescent="0.25">
      <c r="A1773">
        <v>73924</v>
      </c>
      <c r="B1773" t="s">
        <v>3985</v>
      </c>
      <c r="C1773" t="s">
        <v>3986</v>
      </c>
      <c r="D1773" t="s">
        <v>1722</v>
      </c>
      <c r="E1773" s="15" t="s">
        <v>9085</v>
      </c>
      <c r="F1773" t="s">
        <v>1815</v>
      </c>
      <c r="G1773" t="s">
        <v>1816</v>
      </c>
      <c r="H1773" t="s">
        <v>1725</v>
      </c>
      <c r="I1773" t="s">
        <v>1816</v>
      </c>
      <c r="J1773">
        <v>0</v>
      </c>
      <c r="K1773"/>
      <c r="L1773" t="s">
        <v>3117</v>
      </c>
      <c r="M1773" t="s">
        <v>3118</v>
      </c>
    </row>
    <row r="1774" spans="1:13" x14ac:dyDescent="0.25">
      <c r="A1774">
        <v>6414</v>
      </c>
      <c r="B1774" t="s">
        <v>229</v>
      </c>
      <c r="C1774" t="s">
        <v>56</v>
      </c>
      <c r="D1774" t="s">
        <v>1722</v>
      </c>
      <c r="E1774" s="15" t="s">
        <v>9086</v>
      </c>
      <c r="F1774" t="s">
        <v>1912</v>
      </c>
      <c r="G1774" t="s">
        <v>1913</v>
      </c>
      <c r="H1774" t="s">
        <v>1764</v>
      </c>
      <c r="I1774" t="s">
        <v>5644</v>
      </c>
      <c r="J1774">
        <v>0</v>
      </c>
      <c r="K1774"/>
      <c r="L1774" t="s">
        <v>3117</v>
      </c>
      <c r="M1774" t="s">
        <v>3118</v>
      </c>
    </row>
    <row r="1775" spans="1:13" x14ac:dyDescent="0.25">
      <c r="A1775">
        <v>21868</v>
      </c>
      <c r="B1775" t="s">
        <v>2043</v>
      </c>
      <c r="C1775" t="s">
        <v>78</v>
      </c>
      <c r="D1775" t="s">
        <v>1722</v>
      </c>
      <c r="E1775" s="15" t="s">
        <v>9087</v>
      </c>
      <c r="F1775" t="s">
        <v>1815</v>
      </c>
      <c r="G1775" t="s">
        <v>1816</v>
      </c>
      <c r="H1775" t="s">
        <v>1725</v>
      </c>
      <c r="I1775" t="s">
        <v>1816</v>
      </c>
      <c r="J1775">
        <v>0</v>
      </c>
      <c r="K1775"/>
      <c r="L1775" t="s">
        <v>3237</v>
      </c>
      <c r="M1775" t="s">
        <v>3118</v>
      </c>
    </row>
    <row r="1776" spans="1:13" x14ac:dyDescent="0.25">
      <c r="A1776">
        <v>6389</v>
      </c>
      <c r="B1776" t="s">
        <v>9088</v>
      </c>
      <c r="C1776" t="s">
        <v>697</v>
      </c>
      <c r="D1776" t="s">
        <v>1722</v>
      </c>
      <c r="E1776" s="15" t="s">
        <v>9089</v>
      </c>
      <c r="F1776" t="s">
        <v>1830</v>
      </c>
      <c r="G1776" t="s">
        <v>1831</v>
      </c>
      <c r="H1776" t="s">
        <v>1827</v>
      </c>
      <c r="I1776" t="s">
        <v>3131</v>
      </c>
      <c r="J1776">
        <v>0</v>
      </c>
      <c r="K1776"/>
      <c r="L1776" t="s">
        <v>9090</v>
      </c>
      <c r="M1776" t="s">
        <v>9091</v>
      </c>
    </row>
    <row r="1777" spans="1:13" x14ac:dyDescent="0.25">
      <c r="A1777">
        <v>32044</v>
      </c>
      <c r="B1777" t="s">
        <v>938</v>
      </c>
      <c r="C1777" t="s">
        <v>380</v>
      </c>
      <c r="D1777" t="s">
        <v>1722</v>
      </c>
      <c r="E1777" s="15" t="s">
        <v>9092</v>
      </c>
      <c r="F1777" t="s">
        <v>1848</v>
      </c>
      <c r="G1777" t="s">
        <v>1849</v>
      </c>
      <c r="H1777" t="s">
        <v>1819</v>
      </c>
      <c r="I1777" t="s">
        <v>3126</v>
      </c>
      <c r="J1777">
        <v>0</v>
      </c>
      <c r="K1777"/>
      <c r="L1777" t="s">
        <v>9093</v>
      </c>
      <c r="M1777" t="s">
        <v>3118</v>
      </c>
    </row>
    <row r="1778" spans="1:13" x14ac:dyDescent="0.25">
      <c r="A1778">
        <v>30033</v>
      </c>
      <c r="B1778" t="s">
        <v>9094</v>
      </c>
      <c r="C1778" t="s">
        <v>27</v>
      </c>
      <c r="D1778" t="s">
        <v>1722</v>
      </c>
      <c r="E1778" s="15" t="s">
        <v>9095</v>
      </c>
      <c r="F1778" t="s">
        <v>1775</v>
      </c>
      <c r="G1778" t="s">
        <v>1743</v>
      </c>
      <c r="H1778" t="s">
        <v>1720</v>
      </c>
      <c r="I1778" t="s">
        <v>3351</v>
      </c>
      <c r="J1778">
        <v>0</v>
      </c>
      <c r="K1778"/>
      <c r="L1778" t="s">
        <v>9096</v>
      </c>
      <c r="M1778"/>
    </row>
    <row r="1779" spans="1:13" x14ac:dyDescent="0.25">
      <c r="A1779">
        <v>6419</v>
      </c>
      <c r="B1779" t="s">
        <v>2362</v>
      </c>
      <c r="C1779" t="s">
        <v>27</v>
      </c>
      <c r="D1779" t="s">
        <v>1722</v>
      </c>
      <c r="E1779" s="15" t="s">
        <v>9097</v>
      </c>
      <c r="F1779" t="s">
        <v>3987</v>
      </c>
      <c r="G1779" t="s">
        <v>2029</v>
      </c>
      <c r="H1779" t="s">
        <v>1720</v>
      </c>
      <c r="I1779" t="s">
        <v>5686</v>
      </c>
      <c r="J1779">
        <v>0</v>
      </c>
      <c r="K1779"/>
      <c r="L1779" t="s">
        <v>3117</v>
      </c>
      <c r="M1779" t="s">
        <v>3118</v>
      </c>
    </row>
    <row r="1780" spans="1:13" x14ac:dyDescent="0.25">
      <c r="A1780">
        <v>6383</v>
      </c>
      <c r="B1780" t="s">
        <v>230</v>
      </c>
      <c r="C1780" t="s">
        <v>27</v>
      </c>
      <c r="D1780" t="s">
        <v>1722</v>
      </c>
      <c r="E1780" s="15" t="s">
        <v>9098</v>
      </c>
      <c r="F1780" t="s">
        <v>2124</v>
      </c>
      <c r="G1780" t="s">
        <v>1831</v>
      </c>
      <c r="H1780" t="s">
        <v>1827</v>
      </c>
      <c r="I1780" t="s">
        <v>3131</v>
      </c>
      <c r="J1780">
        <v>0</v>
      </c>
      <c r="K1780"/>
      <c r="L1780" t="s">
        <v>9099</v>
      </c>
      <c r="M1780"/>
    </row>
    <row r="1781" spans="1:13" x14ac:dyDescent="0.25">
      <c r="A1781">
        <v>6436</v>
      </c>
      <c r="B1781" t="s">
        <v>231</v>
      </c>
      <c r="C1781" t="s">
        <v>211</v>
      </c>
      <c r="D1781" t="s">
        <v>1722</v>
      </c>
      <c r="E1781" s="15" t="s">
        <v>9100</v>
      </c>
      <c r="F1781" t="s">
        <v>1815</v>
      </c>
      <c r="G1781" t="s">
        <v>1816</v>
      </c>
      <c r="H1781" t="s">
        <v>1725</v>
      </c>
      <c r="I1781" t="s">
        <v>1816</v>
      </c>
      <c r="J1781">
        <v>0</v>
      </c>
      <c r="K1781"/>
      <c r="L1781" t="s">
        <v>5627</v>
      </c>
      <c r="M1781" t="s">
        <v>3118</v>
      </c>
    </row>
    <row r="1782" spans="1:13" x14ac:dyDescent="0.25">
      <c r="A1782">
        <v>6532</v>
      </c>
      <c r="B1782" t="s">
        <v>2234</v>
      </c>
      <c r="C1782" t="s">
        <v>252</v>
      </c>
      <c r="D1782" t="s">
        <v>1722</v>
      </c>
      <c r="E1782" s="15" t="s">
        <v>9101</v>
      </c>
      <c r="F1782" t="s">
        <v>1846</v>
      </c>
      <c r="G1782" t="s">
        <v>1726</v>
      </c>
      <c r="H1782" t="s">
        <v>1725</v>
      </c>
      <c r="I1782" t="s">
        <v>3116</v>
      </c>
      <c r="J1782">
        <v>0</v>
      </c>
      <c r="K1782"/>
      <c r="L1782" t="s">
        <v>9102</v>
      </c>
      <c r="M1782" t="s">
        <v>3118</v>
      </c>
    </row>
    <row r="1783" spans="1:13" x14ac:dyDescent="0.25">
      <c r="A1783">
        <v>70344</v>
      </c>
      <c r="B1783" t="s">
        <v>9103</v>
      </c>
      <c r="C1783" t="s">
        <v>43</v>
      </c>
      <c r="D1783" t="s">
        <v>1722</v>
      </c>
      <c r="E1783" s="15" t="s">
        <v>9104</v>
      </c>
      <c r="F1783" t="s">
        <v>1737</v>
      </c>
      <c r="G1783" t="s">
        <v>1721</v>
      </c>
      <c r="H1783" t="s">
        <v>1720</v>
      </c>
      <c r="I1783" t="s">
        <v>3116</v>
      </c>
      <c r="J1783">
        <v>0</v>
      </c>
      <c r="K1783"/>
      <c r="L1783" t="s">
        <v>9105</v>
      </c>
      <c r="M1783" t="s">
        <v>9106</v>
      </c>
    </row>
    <row r="1784" spans="1:13" x14ac:dyDescent="0.25">
      <c r="A1784">
        <v>6430</v>
      </c>
      <c r="B1784" t="s">
        <v>3988</v>
      </c>
      <c r="C1784" t="s">
        <v>27</v>
      </c>
      <c r="D1784" t="s">
        <v>1722</v>
      </c>
      <c r="E1784" s="15" t="s">
        <v>9107</v>
      </c>
      <c r="F1784" t="s">
        <v>6008</v>
      </c>
      <c r="G1784" t="s">
        <v>1837</v>
      </c>
      <c r="H1784" t="s">
        <v>1725</v>
      </c>
      <c r="I1784" t="s">
        <v>3116</v>
      </c>
      <c r="J1784">
        <v>0</v>
      </c>
      <c r="K1784"/>
      <c r="L1784" t="s">
        <v>3117</v>
      </c>
      <c r="M1784" t="s">
        <v>3118</v>
      </c>
    </row>
    <row r="1785" spans="1:13" x14ac:dyDescent="0.25">
      <c r="A1785">
        <v>6432</v>
      </c>
      <c r="B1785" t="s">
        <v>2363</v>
      </c>
      <c r="C1785" t="s">
        <v>155</v>
      </c>
      <c r="D1785" t="s">
        <v>1722</v>
      </c>
      <c r="E1785" s="15" t="s">
        <v>9108</v>
      </c>
      <c r="F1785" t="s">
        <v>1752</v>
      </c>
      <c r="G1785" t="s">
        <v>1754</v>
      </c>
      <c r="H1785" t="s">
        <v>1753</v>
      </c>
      <c r="I1785" t="s">
        <v>3116</v>
      </c>
      <c r="J1785">
        <v>0</v>
      </c>
      <c r="K1785"/>
      <c r="L1785" t="s">
        <v>9109</v>
      </c>
      <c r="M1785" t="s">
        <v>3118</v>
      </c>
    </row>
    <row r="1786" spans="1:13" x14ac:dyDescent="0.25">
      <c r="A1786">
        <v>6516</v>
      </c>
      <c r="B1786" t="s">
        <v>232</v>
      </c>
      <c r="C1786" t="s">
        <v>65</v>
      </c>
      <c r="D1786" t="s">
        <v>1722</v>
      </c>
      <c r="E1786" s="15" t="s">
        <v>9110</v>
      </c>
      <c r="F1786" t="s">
        <v>1732</v>
      </c>
      <c r="G1786" t="s">
        <v>1731</v>
      </c>
      <c r="H1786" t="s">
        <v>1720</v>
      </c>
      <c r="I1786" t="s">
        <v>3116</v>
      </c>
      <c r="J1786">
        <v>0</v>
      </c>
      <c r="K1786"/>
      <c r="L1786" t="s">
        <v>5524</v>
      </c>
      <c r="M1786" t="s">
        <v>3118</v>
      </c>
    </row>
    <row r="1787" spans="1:13" x14ac:dyDescent="0.25">
      <c r="A1787">
        <v>56124</v>
      </c>
      <c r="B1787" t="s">
        <v>9111</v>
      </c>
      <c r="C1787" t="s">
        <v>485</v>
      </c>
      <c r="D1787" t="s">
        <v>1722</v>
      </c>
      <c r="E1787" s="15" t="s">
        <v>9112</v>
      </c>
      <c r="F1787" t="s">
        <v>1728</v>
      </c>
      <c r="G1787" t="s">
        <v>1729</v>
      </c>
      <c r="H1787" t="s">
        <v>1720</v>
      </c>
      <c r="I1787" t="s">
        <v>3116</v>
      </c>
      <c r="J1787">
        <v>0</v>
      </c>
      <c r="K1787"/>
      <c r="L1787" t="s">
        <v>9113</v>
      </c>
      <c r="M1787" t="s">
        <v>3118</v>
      </c>
    </row>
    <row r="1788" spans="1:13" x14ac:dyDescent="0.25">
      <c r="A1788">
        <v>843138</v>
      </c>
      <c r="B1788" t="s">
        <v>9114</v>
      </c>
      <c r="C1788" t="s">
        <v>92</v>
      </c>
      <c r="D1788" t="s">
        <v>1722</v>
      </c>
      <c r="E1788" s="15" t="s">
        <v>9115</v>
      </c>
      <c r="F1788" t="s">
        <v>1728</v>
      </c>
      <c r="G1788" t="s">
        <v>1729</v>
      </c>
      <c r="H1788" t="s">
        <v>1720</v>
      </c>
      <c r="I1788" t="s">
        <v>3116</v>
      </c>
      <c r="J1788">
        <v>0</v>
      </c>
      <c r="K1788"/>
      <c r="L1788" t="s">
        <v>3144</v>
      </c>
      <c r="M1788" t="s">
        <v>3118</v>
      </c>
    </row>
    <row r="1789" spans="1:13" x14ac:dyDescent="0.25">
      <c r="A1789">
        <v>836805</v>
      </c>
      <c r="B1789" t="s">
        <v>9116</v>
      </c>
      <c r="C1789" t="s">
        <v>213</v>
      </c>
      <c r="D1789" t="s">
        <v>1722</v>
      </c>
      <c r="E1789" s="15" t="s">
        <v>9117</v>
      </c>
      <c r="F1789" t="s">
        <v>1732</v>
      </c>
      <c r="G1789" t="s">
        <v>1731</v>
      </c>
      <c r="H1789" t="s">
        <v>1720</v>
      </c>
      <c r="I1789" t="s">
        <v>3116</v>
      </c>
      <c r="J1789">
        <v>0</v>
      </c>
      <c r="K1789"/>
      <c r="L1789" t="s">
        <v>5790</v>
      </c>
      <c r="M1789" t="s">
        <v>3118</v>
      </c>
    </row>
    <row r="1790" spans="1:13" x14ac:dyDescent="0.25">
      <c r="A1790">
        <v>826752</v>
      </c>
      <c r="B1790" t="s">
        <v>9118</v>
      </c>
      <c r="C1790" t="s">
        <v>43</v>
      </c>
      <c r="D1790" t="s">
        <v>1722</v>
      </c>
      <c r="E1790" s="15" t="s">
        <v>9119</v>
      </c>
      <c r="F1790" t="s">
        <v>1730</v>
      </c>
      <c r="G1790" t="s">
        <v>1731</v>
      </c>
      <c r="H1790" t="s">
        <v>1720</v>
      </c>
      <c r="I1790" t="s">
        <v>3116</v>
      </c>
      <c r="J1790">
        <v>0</v>
      </c>
      <c r="K1790"/>
      <c r="L1790" t="s">
        <v>3157</v>
      </c>
      <c r="M1790" t="s">
        <v>3118</v>
      </c>
    </row>
    <row r="1791" spans="1:13" x14ac:dyDescent="0.25">
      <c r="A1791">
        <v>856509</v>
      </c>
      <c r="B1791" t="s">
        <v>9120</v>
      </c>
      <c r="C1791" t="s">
        <v>31</v>
      </c>
      <c r="D1791" t="s">
        <v>1722</v>
      </c>
      <c r="E1791" s="15" t="s">
        <v>9121</v>
      </c>
      <c r="F1791" t="s">
        <v>1732</v>
      </c>
      <c r="G1791" t="s">
        <v>1731</v>
      </c>
      <c r="H1791" t="s">
        <v>1720</v>
      </c>
      <c r="I1791" t="s">
        <v>3116</v>
      </c>
      <c r="J1791">
        <v>0</v>
      </c>
      <c r="K1791"/>
      <c r="L1791" t="s">
        <v>9122</v>
      </c>
      <c r="M1791" t="s">
        <v>9123</v>
      </c>
    </row>
    <row r="1792" spans="1:13" x14ac:dyDescent="0.25">
      <c r="A1792">
        <v>857205</v>
      </c>
      <c r="B1792" t="s">
        <v>9124</v>
      </c>
      <c r="C1792" t="s">
        <v>52</v>
      </c>
      <c r="D1792" t="s">
        <v>1722</v>
      </c>
      <c r="E1792" s="15" t="s">
        <v>9125</v>
      </c>
      <c r="F1792" t="s">
        <v>2243</v>
      </c>
      <c r="G1792" t="s">
        <v>2244</v>
      </c>
      <c r="H1792" t="s">
        <v>1827</v>
      </c>
      <c r="I1792" t="s">
        <v>3131</v>
      </c>
      <c r="J1792">
        <v>0</v>
      </c>
      <c r="K1792"/>
      <c r="L1792"/>
      <c r="M1792" t="s">
        <v>3118</v>
      </c>
    </row>
    <row r="1793" spans="1:13" x14ac:dyDescent="0.25">
      <c r="A1793">
        <v>6546</v>
      </c>
      <c r="B1793" t="s">
        <v>939</v>
      </c>
      <c r="C1793" t="s">
        <v>155</v>
      </c>
      <c r="D1793" t="s">
        <v>1722</v>
      </c>
      <c r="E1793" s="15" t="s">
        <v>9126</v>
      </c>
      <c r="F1793" t="s">
        <v>1974</v>
      </c>
      <c r="G1793" t="s">
        <v>1975</v>
      </c>
      <c r="H1793" t="s">
        <v>1782</v>
      </c>
      <c r="I1793" t="s">
        <v>3116</v>
      </c>
      <c r="J1793">
        <v>0</v>
      </c>
      <c r="K1793"/>
      <c r="L1793" t="s">
        <v>9127</v>
      </c>
      <c r="M1793" t="s">
        <v>3118</v>
      </c>
    </row>
    <row r="1794" spans="1:13" x14ac:dyDescent="0.25">
      <c r="A1794">
        <v>828812</v>
      </c>
      <c r="B1794" t="s">
        <v>9128</v>
      </c>
      <c r="C1794" t="s">
        <v>27</v>
      </c>
      <c r="D1794" t="s">
        <v>1722</v>
      </c>
      <c r="E1794" s="15" t="s">
        <v>9129</v>
      </c>
      <c r="F1794" t="s">
        <v>1876</v>
      </c>
      <c r="G1794" t="s">
        <v>1849</v>
      </c>
      <c r="H1794" t="s">
        <v>1819</v>
      </c>
      <c r="I1794" t="s">
        <v>3126</v>
      </c>
      <c r="J1794">
        <v>0</v>
      </c>
      <c r="K1794"/>
      <c r="L1794" t="s">
        <v>9130</v>
      </c>
      <c r="M1794" t="s">
        <v>9131</v>
      </c>
    </row>
    <row r="1795" spans="1:13" x14ac:dyDescent="0.25">
      <c r="A1795">
        <v>46278</v>
      </c>
      <c r="B1795" t="s">
        <v>2634</v>
      </c>
      <c r="C1795" t="s">
        <v>43</v>
      </c>
      <c r="D1795" t="s">
        <v>1722</v>
      </c>
      <c r="E1795" s="15" t="s">
        <v>9132</v>
      </c>
      <c r="F1795" t="s">
        <v>1802</v>
      </c>
      <c r="G1795" t="s">
        <v>1803</v>
      </c>
      <c r="H1795" t="s">
        <v>1725</v>
      </c>
      <c r="I1795" t="s">
        <v>3116</v>
      </c>
      <c r="J1795">
        <v>0</v>
      </c>
      <c r="K1795"/>
      <c r="L1795" t="s">
        <v>3610</v>
      </c>
      <c r="M1795" t="s">
        <v>3118</v>
      </c>
    </row>
    <row r="1796" spans="1:13" x14ac:dyDescent="0.25">
      <c r="A1796">
        <v>6550</v>
      </c>
      <c r="B1796" t="s">
        <v>940</v>
      </c>
      <c r="C1796" t="s">
        <v>27</v>
      </c>
      <c r="D1796" t="s">
        <v>1722</v>
      </c>
      <c r="E1796" s="15" t="s">
        <v>9133</v>
      </c>
      <c r="F1796" t="s">
        <v>1771</v>
      </c>
      <c r="G1796" t="s">
        <v>1721</v>
      </c>
      <c r="H1796" t="s">
        <v>1720</v>
      </c>
      <c r="I1796" t="s">
        <v>3116</v>
      </c>
      <c r="J1796">
        <v>0</v>
      </c>
      <c r="K1796"/>
      <c r="L1796" t="s">
        <v>5524</v>
      </c>
      <c r="M1796" t="s">
        <v>3118</v>
      </c>
    </row>
    <row r="1797" spans="1:13" x14ac:dyDescent="0.25">
      <c r="A1797">
        <v>50919</v>
      </c>
      <c r="B1797" t="s">
        <v>9134</v>
      </c>
      <c r="C1797" t="s">
        <v>9135</v>
      </c>
      <c r="D1797" t="s">
        <v>1722</v>
      </c>
      <c r="E1797" s="15" t="s">
        <v>9136</v>
      </c>
      <c r="F1797" t="s">
        <v>1742</v>
      </c>
      <c r="G1797" t="s">
        <v>1743</v>
      </c>
      <c r="H1797" t="s">
        <v>1720</v>
      </c>
      <c r="I1797" t="s">
        <v>3351</v>
      </c>
      <c r="J1797">
        <v>0</v>
      </c>
      <c r="K1797"/>
      <c r="L1797" t="s">
        <v>9137</v>
      </c>
      <c r="M1797" t="s">
        <v>9138</v>
      </c>
    </row>
    <row r="1798" spans="1:13" x14ac:dyDescent="0.25">
      <c r="A1798">
        <v>853206</v>
      </c>
      <c r="B1798" t="s">
        <v>9139</v>
      </c>
      <c r="C1798" t="s">
        <v>758</v>
      </c>
      <c r="D1798" t="s">
        <v>1722</v>
      </c>
      <c r="E1798" s="15" t="s">
        <v>9140</v>
      </c>
      <c r="F1798" t="s">
        <v>1728</v>
      </c>
      <c r="G1798" t="s">
        <v>1729</v>
      </c>
      <c r="H1798" t="s">
        <v>1720</v>
      </c>
      <c r="I1798" t="s">
        <v>3116</v>
      </c>
      <c r="J1798">
        <v>0</v>
      </c>
      <c r="K1798"/>
      <c r="L1798" t="s">
        <v>3419</v>
      </c>
      <c r="M1798" t="s">
        <v>3118</v>
      </c>
    </row>
    <row r="1799" spans="1:13" x14ac:dyDescent="0.25">
      <c r="A1799">
        <v>51944</v>
      </c>
      <c r="B1799" t="s">
        <v>9141</v>
      </c>
      <c r="C1799" t="s">
        <v>43</v>
      </c>
      <c r="D1799" t="s">
        <v>1722</v>
      </c>
      <c r="E1799" s="15" t="s">
        <v>9142</v>
      </c>
      <c r="F1799" t="s">
        <v>1775</v>
      </c>
      <c r="G1799" t="s">
        <v>1743</v>
      </c>
      <c r="H1799" t="s">
        <v>1720</v>
      </c>
      <c r="I1799" t="s">
        <v>3351</v>
      </c>
      <c r="J1799">
        <v>0</v>
      </c>
      <c r="K1799"/>
      <c r="L1799" t="s">
        <v>3157</v>
      </c>
      <c r="M1799" t="s">
        <v>3118</v>
      </c>
    </row>
    <row r="1800" spans="1:13" x14ac:dyDescent="0.25">
      <c r="A1800">
        <v>61358</v>
      </c>
      <c r="B1800" t="s">
        <v>9143</v>
      </c>
      <c r="C1800" t="s">
        <v>758</v>
      </c>
      <c r="D1800" t="s">
        <v>1722</v>
      </c>
      <c r="E1800" s="15" t="s">
        <v>9144</v>
      </c>
      <c r="F1800" t="s">
        <v>1876</v>
      </c>
      <c r="G1800" t="s">
        <v>1849</v>
      </c>
      <c r="H1800" t="s">
        <v>1819</v>
      </c>
      <c r="I1800" t="s">
        <v>3126</v>
      </c>
      <c r="J1800">
        <v>0</v>
      </c>
      <c r="K1800"/>
      <c r="L1800" t="s">
        <v>9145</v>
      </c>
      <c r="M1800" t="s">
        <v>9146</v>
      </c>
    </row>
    <row r="1801" spans="1:13" x14ac:dyDescent="0.25">
      <c r="A1801">
        <v>828821</v>
      </c>
      <c r="B1801" t="s">
        <v>9147</v>
      </c>
      <c r="C1801" t="s">
        <v>43</v>
      </c>
      <c r="D1801" t="s">
        <v>1722</v>
      </c>
      <c r="E1801" s="15" t="s">
        <v>9148</v>
      </c>
      <c r="F1801" t="s">
        <v>1807</v>
      </c>
      <c r="G1801" t="s">
        <v>1762</v>
      </c>
      <c r="H1801" t="s">
        <v>1782</v>
      </c>
      <c r="I1801" t="s">
        <v>1762</v>
      </c>
      <c r="J1801">
        <v>0</v>
      </c>
      <c r="K1801"/>
      <c r="L1801" t="s">
        <v>9149</v>
      </c>
      <c r="M1801" t="s">
        <v>9150</v>
      </c>
    </row>
    <row r="1802" spans="1:13" x14ac:dyDescent="0.25">
      <c r="A1802">
        <v>857672</v>
      </c>
      <c r="B1802" t="s">
        <v>9151</v>
      </c>
      <c r="C1802" t="s">
        <v>252</v>
      </c>
      <c r="D1802" t="s">
        <v>1722</v>
      </c>
      <c r="E1802" s="15" t="s">
        <v>9152</v>
      </c>
      <c r="F1802" t="s">
        <v>1732</v>
      </c>
      <c r="G1802" t="s">
        <v>1731</v>
      </c>
      <c r="H1802" t="s">
        <v>1720</v>
      </c>
      <c r="I1802" t="s">
        <v>3116</v>
      </c>
      <c r="J1802">
        <v>0</v>
      </c>
      <c r="K1802"/>
      <c r="L1802" t="s">
        <v>4538</v>
      </c>
      <c r="M1802" t="s">
        <v>3118</v>
      </c>
    </row>
    <row r="1803" spans="1:13" x14ac:dyDescent="0.25">
      <c r="A1803">
        <v>58827</v>
      </c>
      <c r="B1803" t="s">
        <v>9153</v>
      </c>
      <c r="C1803" t="s">
        <v>41</v>
      </c>
      <c r="D1803" t="s">
        <v>1722</v>
      </c>
      <c r="E1803" s="15" t="s">
        <v>9154</v>
      </c>
      <c r="F1803" t="s">
        <v>6008</v>
      </c>
      <c r="G1803" t="s">
        <v>1837</v>
      </c>
      <c r="H1803" t="s">
        <v>1725</v>
      </c>
      <c r="I1803" t="s">
        <v>3116</v>
      </c>
      <c r="J1803">
        <v>0</v>
      </c>
      <c r="K1803"/>
      <c r="L1803" t="s">
        <v>3117</v>
      </c>
      <c r="M1803" t="s">
        <v>3118</v>
      </c>
    </row>
    <row r="1804" spans="1:13" x14ac:dyDescent="0.25">
      <c r="A1804">
        <v>44763</v>
      </c>
      <c r="B1804" t="s">
        <v>9155</v>
      </c>
      <c r="C1804" t="s">
        <v>27</v>
      </c>
      <c r="D1804" t="s">
        <v>1722</v>
      </c>
      <c r="E1804" s="15" t="s">
        <v>9156</v>
      </c>
      <c r="F1804" t="s">
        <v>1848</v>
      </c>
      <c r="G1804" t="s">
        <v>1849</v>
      </c>
      <c r="H1804" t="s">
        <v>1819</v>
      </c>
      <c r="I1804" t="s">
        <v>3126</v>
      </c>
      <c r="J1804">
        <v>0</v>
      </c>
      <c r="K1804"/>
      <c r="L1804" t="s">
        <v>3117</v>
      </c>
      <c r="M1804" t="s">
        <v>3118</v>
      </c>
    </row>
    <row r="1805" spans="1:13" x14ac:dyDescent="0.25">
      <c r="A1805">
        <v>6555</v>
      </c>
      <c r="B1805" t="s">
        <v>233</v>
      </c>
      <c r="C1805" t="s">
        <v>165</v>
      </c>
      <c r="D1805" t="s">
        <v>1722</v>
      </c>
      <c r="E1805" s="15" t="s">
        <v>9157</v>
      </c>
      <c r="F1805" t="s">
        <v>1938</v>
      </c>
      <c r="G1805" t="s">
        <v>1746</v>
      </c>
      <c r="H1805" t="s">
        <v>1720</v>
      </c>
      <c r="I1805" t="s">
        <v>5686</v>
      </c>
      <c r="J1805">
        <v>0</v>
      </c>
      <c r="K1805"/>
      <c r="L1805" t="s">
        <v>9158</v>
      </c>
      <c r="M1805" t="s">
        <v>3118</v>
      </c>
    </row>
    <row r="1806" spans="1:13" x14ac:dyDescent="0.25">
      <c r="A1806">
        <v>48881</v>
      </c>
      <c r="B1806" t="s">
        <v>1606</v>
      </c>
      <c r="C1806" t="s">
        <v>31</v>
      </c>
      <c r="D1806" t="s">
        <v>1722</v>
      </c>
      <c r="E1806" s="15" t="s">
        <v>9159</v>
      </c>
      <c r="F1806" t="s">
        <v>1866</v>
      </c>
      <c r="G1806" t="s">
        <v>1867</v>
      </c>
      <c r="H1806" t="s">
        <v>1725</v>
      </c>
      <c r="I1806" t="s">
        <v>3116</v>
      </c>
      <c r="J1806">
        <v>0</v>
      </c>
      <c r="K1806"/>
      <c r="L1806" t="s">
        <v>3117</v>
      </c>
      <c r="M1806" t="s">
        <v>3118</v>
      </c>
    </row>
    <row r="1807" spans="1:13" x14ac:dyDescent="0.25">
      <c r="A1807">
        <v>6564</v>
      </c>
      <c r="B1807" t="s">
        <v>2365</v>
      </c>
      <c r="C1807" t="s">
        <v>36</v>
      </c>
      <c r="D1807" t="s">
        <v>1722</v>
      </c>
      <c r="E1807" s="15" t="s">
        <v>9160</v>
      </c>
      <c r="F1807" t="s">
        <v>4444</v>
      </c>
      <c r="G1807" t="s">
        <v>1790</v>
      </c>
      <c r="H1807" t="s">
        <v>1720</v>
      </c>
      <c r="I1807" t="s">
        <v>3116</v>
      </c>
      <c r="J1807">
        <v>0</v>
      </c>
      <c r="K1807"/>
      <c r="L1807" t="s">
        <v>3117</v>
      </c>
      <c r="M1807" t="s">
        <v>3118</v>
      </c>
    </row>
    <row r="1808" spans="1:13" x14ac:dyDescent="0.25">
      <c r="A1808">
        <v>6559</v>
      </c>
      <c r="B1808" t="s">
        <v>2364</v>
      </c>
      <c r="C1808" t="s">
        <v>27</v>
      </c>
      <c r="D1808" t="s">
        <v>1722</v>
      </c>
      <c r="E1808" s="15" t="s">
        <v>9161</v>
      </c>
      <c r="F1808" t="s">
        <v>2079</v>
      </c>
      <c r="G1808" t="s">
        <v>1765</v>
      </c>
      <c r="H1808" t="s">
        <v>1764</v>
      </c>
      <c r="I1808" t="s">
        <v>3116</v>
      </c>
      <c r="J1808">
        <v>0</v>
      </c>
      <c r="K1808"/>
      <c r="L1808" t="s">
        <v>3117</v>
      </c>
      <c r="M1808" t="s">
        <v>3118</v>
      </c>
    </row>
    <row r="1809" spans="1:13" x14ac:dyDescent="0.25">
      <c r="A1809">
        <v>23227</v>
      </c>
      <c r="B1809" t="s">
        <v>3989</v>
      </c>
      <c r="C1809" t="s">
        <v>27</v>
      </c>
      <c r="D1809" t="s">
        <v>1722</v>
      </c>
      <c r="E1809" s="15" t="s">
        <v>9162</v>
      </c>
      <c r="F1809" t="s">
        <v>3990</v>
      </c>
      <c r="G1809" t="s">
        <v>1762</v>
      </c>
      <c r="H1809" t="s">
        <v>1782</v>
      </c>
      <c r="I1809" t="s">
        <v>1762</v>
      </c>
      <c r="J1809">
        <v>0</v>
      </c>
      <c r="K1809"/>
      <c r="L1809" t="s">
        <v>9163</v>
      </c>
      <c r="M1809" t="s">
        <v>3118</v>
      </c>
    </row>
    <row r="1810" spans="1:13" x14ac:dyDescent="0.25">
      <c r="A1810">
        <v>846659</v>
      </c>
      <c r="B1810" t="s">
        <v>9164</v>
      </c>
      <c r="C1810" t="s">
        <v>43</v>
      </c>
      <c r="D1810" t="s">
        <v>1722</v>
      </c>
      <c r="E1810" s="15" t="s">
        <v>9165</v>
      </c>
      <c r="F1810" t="s">
        <v>1728</v>
      </c>
      <c r="G1810" t="s">
        <v>1729</v>
      </c>
      <c r="H1810" t="s">
        <v>1720</v>
      </c>
      <c r="I1810" t="s">
        <v>3116</v>
      </c>
      <c r="J1810">
        <v>0</v>
      </c>
      <c r="K1810"/>
      <c r="L1810" t="s">
        <v>9166</v>
      </c>
      <c r="M1810" t="s">
        <v>9167</v>
      </c>
    </row>
    <row r="1811" spans="1:13" x14ac:dyDescent="0.25">
      <c r="A1811">
        <v>843627</v>
      </c>
      <c r="B1811" t="s">
        <v>941</v>
      </c>
      <c r="C1811" t="s">
        <v>65</v>
      </c>
      <c r="D1811" t="s">
        <v>1722</v>
      </c>
      <c r="E1811" s="15" t="s">
        <v>9168</v>
      </c>
      <c r="F1811" t="s">
        <v>1732</v>
      </c>
      <c r="G1811" t="s">
        <v>1731</v>
      </c>
      <c r="H1811" t="s">
        <v>1720</v>
      </c>
      <c r="I1811" t="s">
        <v>3116</v>
      </c>
      <c r="J1811">
        <v>0</v>
      </c>
      <c r="K1811"/>
      <c r="L1811" t="s">
        <v>3117</v>
      </c>
      <c r="M1811" t="s">
        <v>3118</v>
      </c>
    </row>
    <row r="1812" spans="1:13" x14ac:dyDescent="0.25">
      <c r="A1812">
        <v>837775</v>
      </c>
      <c r="B1812" t="s">
        <v>9169</v>
      </c>
      <c r="C1812" t="s">
        <v>92</v>
      </c>
      <c r="D1812" t="s">
        <v>1722</v>
      </c>
      <c r="E1812" s="15" t="s">
        <v>9170</v>
      </c>
      <c r="F1812" t="s">
        <v>1732</v>
      </c>
      <c r="G1812" t="s">
        <v>1731</v>
      </c>
      <c r="H1812" t="s">
        <v>1720</v>
      </c>
      <c r="I1812" t="s">
        <v>3116</v>
      </c>
      <c r="J1812">
        <v>0</v>
      </c>
      <c r="K1812"/>
      <c r="L1812"/>
      <c r="M1812" t="s">
        <v>3118</v>
      </c>
    </row>
    <row r="1813" spans="1:13" x14ac:dyDescent="0.25">
      <c r="A1813">
        <v>50101</v>
      </c>
      <c r="B1813" t="s">
        <v>234</v>
      </c>
      <c r="C1813" t="s">
        <v>155</v>
      </c>
      <c r="D1813" t="s">
        <v>1722</v>
      </c>
      <c r="E1813" s="15" t="s">
        <v>9171</v>
      </c>
      <c r="F1813" t="s">
        <v>1937</v>
      </c>
      <c r="G1813" t="s">
        <v>1849</v>
      </c>
      <c r="H1813" t="s">
        <v>1819</v>
      </c>
      <c r="I1813" t="s">
        <v>3126</v>
      </c>
      <c r="J1813">
        <v>0</v>
      </c>
      <c r="K1813"/>
      <c r="L1813" t="s">
        <v>9172</v>
      </c>
      <c r="M1813" t="s">
        <v>3118</v>
      </c>
    </row>
    <row r="1814" spans="1:13" x14ac:dyDescent="0.25">
      <c r="A1814">
        <v>827219</v>
      </c>
      <c r="B1814" t="s">
        <v>2824</v>
      </c>
      <c r="C1814" t="s">
        <v>2697</v>
      </c>
      <c r="D1814" t="s">
        <v>1722</v>
      </c>
      <c r="E1814" s="15" t="s">
        <v>9173</v>
      </c>
      <c r="F1814" t="s">
        <v>1876</v>
      </c>
      <c r="G1814" t="s">
        <v>1849</v>
      </c>
      <c r="H1814" t="s">
        <v>1819</v>
      </c>
      <c r="I1814" t="s">
        <v>3126</v>
      </c>
      <c r="J1814">
        <v>0</v>
      </c>
      <c r="K1814"/>
      <c r="L1814" t="s">
        <v>9174</v>
      </c>
      <c r="M1814" t="s">
        <v>9175</v>
      </c>
    </row>
    <row r="1815" spans="1:13" x14ac:dyDescent="0.25">
      <c r="A1815">
        <v>843433</v>
      </c>
      <c r="B1815" t="s">
        <v>9176</v>
      </c>
      <c r="C1815" t="s">
        <v>252</v>
      </c>
      <c r="D1815" t="s">
        <v>1722</v>
      </c>
      <c r="E1815" s="15" t="s">
        <v>9177</v>
      </c>
      <c r="F1815" t="s">
        <v>1996</v>
      </c>
      <c r="G1815" t="s">
        <v>1849</v>
      </c>
      <c r="H1815" t="s">
        <v>1819</v>
      </c>
      <c r="I1815" t="s">
        <v>3126</v>
      </c>
      <c r="J1815">
        <v>0</v>
      </c>
      <c r="K1815"/>
      <c r="L1815" t="s">
        <v>9178</v>
      </c>
      <c r="M1815" t="s">
        <v>9179</v>
      </c>
    </row>
    <row r="1816" spans="1:13" x14ac:dyDescent="0.25">
      <c r="A1816">
        <v>855379</v>
      </c>
      <c r="B1816" t="s">
        <v>9180</v>
      </c>
      <c r="C1816" t="s">
        <v>7652</v>
      </c>
      <c r="D1816" t="s">
        <v>1722</v>
      </c>
      <c r="E1816" s="15" t="s">
        <v>9181</v>
      </c>
      <c r="F1816" t="s">
        <v>1891</v>
      </c>
      <c r="G1816" t="s">
        <v>1867</v>
      </c>
      <c r="H1816" t="s">
        <v>1725</v>
      </c>
      <c r="I1816" t="s">
        <v>3116</v>
      </c>
      <c r="J1816">
        <v>0</v>
      </c>
      <c r="K1816"/>
      <c r="L1816"/>
      <c r="M1816" t="s">
        <v>3118</v>
      </c>
    </row>
    <row r="1817" spans="1:13" x14ac:dyDescent="0.25">
      <c r="A1817">
        <v>827385</v>
      </c>
      <c r="B1817" t="s">
        <v>9182</v>
      </c>
      <c r="C1817" t="s">
        <v>21</v>
      </c>
      <c r="D1817" t="s">
        <v>1722</v>
      </c>
      <c r="E1817" s="15" t="s">
        <v>9183</v>
      </c>
      <c r="F1817" t="s">
        <v>1766</v>
      </c>
      <c r="G1817" t="s">
        <v>1767</v>
      </c>
      <c r="H1817" t="s">
        <v>1756</v>
      </c>
      <c r="I1817" t="s">
        <v>3129</v>
      </c>
      <c r="J1817">
        <v>0</v>
      </c>
      <c r="K1817"/>
      <c r="L1817"/>
      <c r="M1817" t="s">
        <v>3118</v>
      </c>
    </row>
    <row r="1818" spans="1:13" x14ac:dyDescent="0.25">
      <c r="A1818">
        <v>856797</v>
      </c>
      <c r="B1818" t="s">
        <v>9184</v>
      </c>
      <c r="C1818" t="s">
        <v>84</v>
      </c>
      <c r="D1818" t="s">
        <v>1722</v>
      </c>
      <c r="E1818" s="15" t="s">
        <v>9185</v>
      </c>
      <c r="F1818" t="s">
        <v>5719</v>
      </c>
      <c r="G1818" t="s">
        <v>1834</v>
      </c>
      <c r="H1818" t="s">
        <v>1833</v>
      </c>
      <c r="I1818" t="s">
        <v>3116</v>
      </c>
      <c r="J1818">
        <v>0</v>
      </c>
      <c r="K1818"/>
      <c r="L1818"/>
      <c r="M1818" t="s">
        <v>3118</v>
      </c>
    </row>
    <row r="1819" spans="1:13" x14ac:dyDescent="0.25">
      <c r="A1819">
        <v>6595</v>
      </c>
      <c r="B1819" t="s">
        <v>1607</v>
      </c>
      <c r="C1819" t="s">
        <v>27</v>
      </c>
      <c r="D1819" t="s">
        <v>1722</v>
      </c>
      <c r="E1819" s="15" t="s">
        <v>9186</v>
      </c>
      <c r="F1819" t="s">
        <v>1738</v>
      </c>
      <c r="G1819" t="s">
        <v>1739</v>
      </c>
      <c r="H1819" t="s">
        <v>1720</v>
      </c>
      <c r="I1819" t="s">
        <v>3232</v>
      </c>
      <c r="J1819">
        <v>0</v>
      </c>
      <c r="K1819"/>
      <c r="L1819" t="s">
        <v>9187</v>
      </c>
      <c r="M1819" t="s">
        <v>9188</v>
      </c>
    </row>
    <row r="1820" spans="1:13" x14ac:dyDescent="0.25">
      <c r="A1820">
        <v>21128</v>
      </c>
      <c r="B1820" t="s">
        <v>942</v>
      </c>
      <c r="C1820" t="s">
        <v>208</v>
      </c>
      <c r="D1820" t="s">
        <v>1722</v>
      </c>
      <c r="E1820" s="15" t="s">
        <v>9189</v>
      </c>
      <c r="F1820" t="s">
        <v>1738</v>
      </c>
      <c r="G1820" t="s">
        <v>1739</v>
      </c>
      <c r="H1820" t="s">
        <v>1720</v>
      </c>
      <c r="I1820" t="s">
        <v>3232</v>
      </c>
      <c r="J1820">
        <v>0</v>
      </c>
      <c r="K1820"/>
      <c r="L1820" t="s">
        <v>3237</v>
      </c>
      <c r="M1820" t="s">
        <v>3118</v>
      </c>
    </row>
    <row r="1821" spans="1:13" x14ac:dyDescent="0.25">
      <c r="A1821">
        <v>839207</v>
      </c>
      <c r="B1821" t="s">
        <v>9190</v>
      </c>
      <c r="C1821" t="s">
        <v>84</v>
      </c>
      <c r="D1821" t="s">
        <v>1722</v>
      </c>
      <c r="E1821" s="15" t="s">
        <v>9191</v>
      </c>
      <c r="F1821" t="s">
        <v>1893</v>
      </c>
      <c r="G1821" t="s">
        <v>1852</v>
      </c>
      <c r="H1821" t="s">
        <v>1720</v>
      </c>
      <c r="I1821" t="s">
        <v>3116</v>
      </c>
      <c r="J1821">
        <v>0</v>
      </c>
      <c r="K1821"/>
      <c r="L1821" t="s">
        <v>3320</v>
      </c>
      <c r="M1821" t="s">
        <v>3118</v>
      </c>
    </row>
    <row r="1822" spans="1:13" x14ac:dyDescent="0.25">
      <c r="A1822">
        <v>837795</v>
      </c>
      <c r="B1822" t="s">
        <v>943</v>
      </c>
      <c r="C1822" t="s">
        <v>84</v>
      </c>
      <c r="D1822" t="s">
        <v>1722</v>
      </c>
      <c r="E1822" s="15" t="s">
        <v>9192</v>
      </c>
      <c r="F1822" t="s">
        <v>1728</v>
      </c>
      <c r="G1822" t="s">
        <v>1729</v>
      </c>
      <c r="H1822" t="s">
        <v>1720</v>
      </c>
      <c r="I1822" t="s">
        <v>3116</v>
      </c>
      <c r="J1822">
        <v>0</v>
      </c>
      <c r="K1822"/>
      <c r="L1822" t="s">
        <v>3182</v>
      </c>
      <c r="M1822" t="s">
        <v>3118</v>
      </c>
    </row>
    <row r="1823" spans="1:13" x14ac:dyDescent="0.25">
      <c r="A1823">
        <v>857484</v>
      </c>
      <c r="B1823" t="s">
        <v>9193</v>
      </c>
      <c r="C1823" t="s">
        <v>84</v>
      </c>
      <c r="D1823" t="s">
        <v>1722</v>
      </c>
      <c r="E1823" s="15" t="s">
        <v>9194</v>
      </c>
      <c r="F1823" t="s">
        <v>1771</v>
      </c>
      <c r="G1823" t="s">
        <v>1721</v>
      </c>
      <c r="H1823" t="s">
        <v>1720</v>
      </c>
      <c r="I1823" t="s">
        <v>3116</v>
      </c>
      <c r="J1823">
        <v>0</v>
      </c>
      <c r="K1823"/>
      <c r="L1823" t="s">
        <v>3122</v>
      </c>
      <c r="M1823" t="s">
        <v>3118</v>
      </c>
    </row>
    <row r="1824" spans="1:13" x14ac:dyDescent="0.25">
      <c r="A1824">
        <v>62954</v>
      </c>
      <c r="B1824" t="s">
        <v>4003</v>
      </c>
      <c r="C1824" t="s">
        <v>27</v>
      </c>
      <c r="D1824" t="s">
        <v>1722</v>
      </c>
      <c r="E1824" s="15" t="s">
        <v>9195</v>
      </c>
      <c r="F1824" t="s">
        <v>1979</v>
      </c>
      <c r="G1824" t="s">
        <v>1721</v>
      </c>
      <c r="H1824" t="s">
        <v>1720</v>
      </c>
      <c r="I1824" t="s">
        <v>3116</v>
      </c>
      <c r="J1824">
        <v>0</v>
      </c>
      <c r="K1824"/>
      <c r="L1824" t="s">
        <v>3171</v>
      </c>
      <c r="M1824" t="s">
        <v>3118</v>
      </c>
    </row>
    <row r="1825" spans="1:13" x14ac:dyDescent="0.25">
      <c r="A1825">
        <v>70160</v>
      </c>
      <c r="B1825" t="s">
        <v>4004</v>
      </c>
      <c r="C1825" t="s">
        <v>213</v>
      </c>
      <c r="D1825" t="s">
        <v>1722</v>
      </c>
      <c r="E1825" s="15" t="s">
        <v>9196</v>
      </c>
      <c r="F1825" t="s">
        <v>1775</v>
      </c>
      <c r="G1825" t="s">
        <v>1743</v>
      </c>
      <c r="H1825" t="s">
        <v>1720</v>
      </c>
      <c r="I1825" t="s">
        <v>3351</v>
      </c>
      <c r="J1825">
        <v>0</v>
      </c>
      <c r="K1825"/>
      <c r="L1825" t="s">
        <v>9197</v>
      </c>
      <c r="M1825" t="s">
        <v>9198</v>
      </c>
    </row>
    <row r="1826" spans="1:13" x14ac:dyDescent="0.25">
      <c r="A1826">
        <v>6612</v>
      </c>
      <c r="B1826" t="s">
        <v>1608</v>
      </c>
      <c r="C1826" t="s">
        <v>84</v>
      </c>
      <c r="D1826" t="s">
        <v>1722</v>
      </c>
      <c r="E1826" s="15" t="s">
        <v>9199</v>
      </c>
      <c r="F1826" t="s">
        <v>1807</v>
      </c>
      <c r="G1826" t="s">
        <v>1762</v>
      </c>
      <c r="H1826" t="s">
        <v>1782</v>
      </c>
      <c r="I1826" t="s">
        <v>1762</v>
      </c>
      <c r="J1826">
        <v>0</v>
      </c>
      <c r="K1826"/>
      <c r="L1826" t="s">
        <v>3122</v>
      </c>
      <c r="M1826" t="s">
        <v>3118</v>
      </c>
    </row>
    <row r="1827" spans="1:13" x14ac:dyDescent="0.25">
      <c r="A1827">
        <v>6602</v>
      </c>
      <c r="B1827" t="s">
        <v>1609</v>
      </c>
      <c r="C1827" t="s">
        <v>84</v>
      </c>
      <c r="D1827" t="s">
        <v>1722</v>
      </c>
      <c r="E1827" s="15" t="s">
        <v>9200</v>
      </c>
      <c r="F1827" t="s">
        <v>2008</v>
      </c>
      <c r="G1827" t="s">
        <v>2009</v>
      </c>
      <c r="H1827" t="s">
        <v>1864</v>
      </c>
      <c r="I1827" t="s">
        <v>3240</v>
      </c>
      <c r="J1827">
        <v>0</v>
      </c>
      <c r="K1827"/>
      <c r="L1827" t="s">
        <v>3237</v>
      </c>
      <c r="M1827" t="s">
        <v>3118</v>
      </c>
    </row>
    <row r="1828" spans="1:13" x14ac:dyDescent="0.25">
      <c r="A1828">
        <v>35462</v>
      </c>
      <c r="B1828" t="s">
        <v>2585</v>
      </c>
      <c r="C1828" t="s">
        <v>84</v>
      </c>
      <c r="D1828" t="s">
        <v>1722</v>
      </c>
      <c r="E1828" s="15" t="s">
        <v>9201</v>
      </c>
      <c r="F1828" t="s">
        <v>1807</v>
      </c>
      <c r="G1828" t="s">
        <v>1762</v>
      </c>
      <c r="H1828" t="s">
        <v>1782</v>
      </c>
      <c r="I1828" t="s">
        <v>1762</v>
      </c>
      <c r="J1828">
        <v>0</v>
      </c>
      <c r="K1828"/>
      <c r="L1828" t="s">
        <v>3122</v>
      </c>
      <c r="M1828" t="s">
        <v>3118</v>
      </c>
    </row>
    <row r="1829" spans="1:13" x14ac:dyDescent="0.25">
      <c r="A1829">
        <v>21858</v>
      </c>
      <c r="B1829" t="s">
        <v>235</v>
      </c>
      <c r="C1829" t="s">
        <v>84</v>
      </c>
      <c r="D1829" t="s">
        <v>1722</v>
      </c>
      <c r="E1829" s="15" t="s">
        <v>9202</v>
      </c>
      <c r="F1829" t="s">
        <v>1832</v>
      </c>
      <c r="G1829" t="s">
        <v>1834</v>
      </c>
      <c r="H1829" t="s">
        <v>1833</v>
      </c>
      <c r="I1829" t="s">
        <v>3116</v>
      </c>
      <c r="J1829">
        <v>0</v>
      </c>
      <c r="K1829"/>
      <c r="L1829" t="s">
        <v>3122</v>
      </c>
      <c r="M1829" t="s">
        <v>3118</v>
      </c>
    </row>
    <row r="1830" spans="1:13" x14ac:dyDescent="0.25">
      <c r="A1830">
        <v>850927</v>
      </c>
      <c r="B1830" t="s">
        <v>9203</v>
      </c>
      <c r="C1830" t="s">
        <v>43</v>
      </c>
      <c r="D1830" t="s">
        <v>1722</v>
      </c>
      <c r="E1830" s="15" t="s">
        <v>9204</v>
      </c>
      <c r="F1830" t="s">
        <v>1732</v>
      </c>
      <c r="G1830" t="s">
        <v>1731</v>
      </c>
      <c r="H1830" t="s">
        <v>1720</v>
      </c>
      <c r="I1830" t="s">
        <v>3116</v>
      </c>
      <c r="J1830">
        <v>0</v>
      </c>
      <c r="K1830"/>
      <c r="L1830" t="s">
        <v>9205</v>
      </c>
      <c r="M1830" t="s">
        <v>9206</v>
      </c>
    </row>
    <row r="1831" spans="1:13" x14ac:dyDescent="0.25">
      <c r="A1831">
        <v>847538</v>
      </c>
      <c r="B1831" t="s">
        <v>9207</v>
      </c>
      <c r="C1831" t="s">
        <v>43</v>
      </c>
      <c r="D1831" t="s">
        <v>1722</v>
      </c>
      <c r="E1831" s="15" t="s">
        <v>9208</v>
      </c>
      <c r="F1831" t="s">
        <v>1732</v>
      </c>
      <c r="G1831" t="s">
        <v>1731</v>
      </c>
      <c r="H1831" t="s">
        <v>1720</v>
      </c>
      <c r="I1831" t="s">
        <v>3116</v>
      </c>
      <c r="J1831">
        <v>0</v>
      </c>
      <c r="K1831"/>
      <c r="L1831" t="s">
        <v>3157</v>
      </c>
      <c r="M1831" t="s">
        <v>3118</v>
      </c>
    </row>
    <row r="1832" spans="1:13" x14ac:dyDescent="0.25">
      <c r="A1832">
        <v>827161</v>
      </c>
      <c r="B1832" t="s">
        <v>9209</v>
      </c>
      <c r="C1832" t="s">
        <v>7652</v>
      </c>
      <c r="D1832" t="s">
        <v>1722</v>
      </c>
      <c r="E1832" s="15" t="s">
        <v>9210</v>
      </c>
      <c r="F1832" t="s">
        <v>1824</v>
      </c>
      <c r="G1832" t="s">
        <v>1825</v>
      </c>
      <c r="H1832" t="s">
        <v>1725</v>
      </c>
      <c r="I1832" t="s">
        <v>3116</v>
      </c>
      <c r="J1832">
        <v>0</v>
      </c>
      <c r="K1832"/>
      <c r="L1832" t="s">
        <v>9211</v>
      </c>
      <c r="M1832" t="s">
        <v>9212</v>
      </c>
    </row>
    <row r="1833" spans="1:13" x14ac:dyDescent="0.25">
      <c r="A1833">
        <v>68407</v>
      </c>
      <c r="B1833" t="s">
        <v>9213</v>
      </c>
      <c r="C1833" t="s">
        <v>21</v>
      </c>
      <c r="D1833" t="s">
        <v>1722</v>
      </c>
      <c r="E1833" s="15" t="s">
        <v>9214</v>
      </c>
      <c r="F1833" t="s">
        <v>9215</v>
      </c>
      <c r="G1833" t="s">
        <v>1975</v>
      </c>
      <c r="H1833" t="s">
        <v>1782</v>
      </c>
      <c r="I1833" t="s">
        <v>3116</v>
      </c>
      <c r="J1833">
        <v>0</v>
      </c>
      <c r="K1833"/>
      <c r="L1833" t="s">
        <v>3117</v>
      </c>
      <c r="M1833" t="s">
        <v>3118</v>
      </c>
    </row>
    <row r="1834" spans="1:13" x14ac:dyDescent="0.25">
      <c r="A1834">
        <v>6634</v>
      </c>
      <c r="B1834" t="s">
        <v>944</v>
      </c>
      <c r="C1834" t="s">
        <v>48</v>
      </c>
      <c r="D1834" t="s">
        <v>1722</v>
      </c>
      <c r="E1834" s="15" t="s">
        <v>9216</v>
      </c>
      <c r="F1834" t="s">
        <v>2073</v>
      </c>
      <c r="G1834" t="s">
        <v>1944</v>
      </c>
      <c r="H1834" t="s">
        <v>1782</v>
      </c>
      <c r="I1834" t="s">
        <v>3142</v>
      </c>
      <c r="J1834">
        <v>0</v>
      </c>
      <c r="K1834"/>
      <c r="L1834" t="s">
        <v>3320</v>
      </c>
      <c r="M1834" t="s">
        <v>3118</v>
      </c>
    </row>
    <row r="1835" spans="1:13" x14ac:dyDescent="0.25">
      <c r="A1835">
        <v>854411</v>
      </c>
      <c r="B1835" t="s">
        <v>9217</v>
      </c>
      <c r="C1835" t="s">
        <v>21</v>
      </c>
      <c r="D1835" t="s">
        <v>1722</v>
      </c>
      <c r="E1835" s="15" t="s">
        <v>9218</v>
      </c>
      <c r="F1835" t="s">
        <v>1908</v>
      </c>
      <c r="G1835" t="s">
        <v>1909</v>
      </c>
      <c r="H1835" t="s">
        <v>1725</v>
      </c>
      <c r="I1835" t="s">
        <v>3116</v>
      </c>
      <c r="J1835">
        <v>0</v>
      </c>
      <c r="K1835"/>
      <c r="L1835" t="s">
        <v>2341</v>
      </c>
      <c r="M1835" t="s">
        <v>9219</v>
      </c>
    </row>
    <row r="1836" spans="1:13" x14ac:dyDescent="0.25">
      <c r="A1836">
        <v>64087</v>
      </c>
      <c r="B1836" t="s">
        <v>9220</v>
      </c>
      <c r="C1836" t="s">
        <v>27</v>
      </c>
      <c r="D1836" t="s">
        <v>1722</v>
      </c>
      <c r="E1836" s="15" t="s">
        <v>9221</v>
      </c>
      <c r="F1836" t="s">
        <v>1735</v>
      </c>
      <c r="G1836" t="s">
        <v>1721</v>
      </c>
      <c r="H1836" t="s">
        <v>1720</v>
      </c>
      <c r="I1836" t="s">
        <v>5686</v>
      </c>
      <c r="J1836">
        <v>0</v>
      </c>
      <c r="K1836"/>
      <c r="L1836" t="s">
        <v>9222</v>
      </c>
      <c r="M1836" t="s">
        <v>3118</v>
      </c>
    </row>
    <row r="1837" spans="1:13" x14ac:dyDescent="0.25">
      <c r="A1837">
        <v>54748</v>
      </c>
      <c r="B1837" t="s">
        <v>9223</v>
      </c>
      <c r="C1837" t="s">
        <v>211</v>
      </c>
      <c r="D1837" t="s">
        <v>1722</v>
      </c>
      <c r="E1837" s="15" t="s">
        <v>9224</v>
      </c>
      <c r="F1837" t="s">
        <v>1860</v>
      </c>
      <c r="G1837" t="s">
        <v>1816</v>
      </c>
      <c r="H1837" t="s">
        <v>1725</v>
      </c>
      <c r="I1837" t="s">
        <v>5644</v>
      </c>
      <c r="J1837">
        <v>0</v>
      </c>
      <c r="K1837"/>
      <c r="L1837" t="s">
        <v>3117</v>
      </c>
      <c r="M1837" t="s">
        <v>3118</v>
      </c>
    </row>
    <row r="1838" spans="1:13" x14ac:dyDescent="0.25">
      <c r="A1838">
        <v>6582</v>
      </c>
      <c r="B1838" t="s">
        <v>945</v>
      </c>
      <c r="C1838" t="s">
        <v>65</v>
      </c>
      <c r="D1838" t="s">
        <v>1722</v>
      </c>
      <c r="E1838" s="15" t="s">
        <v>9225</v>
      </c>
      <c r="F1838" t="s">
        <v>1830</v>
      </c>
      <c r="G1838" t="s">
        <v>1831</v>
      </c>
      <c r="H1838" t="s">
        <v>1827</v>
      </c>
      <c r="I1838" t="s">
        <v>3131</v>
      </c>
      <c r="J1838">
        <v>0</v>
      </c>
      <c r="K1838"/>
      <c r="L1838" t="s">
        <v>3132</v>
      </c>
      <c r="M1838" t="s">
        <v>3118</v>
      </c>
    </row>
    <row r="1839" spans="1:13" x14ac:dyDescent="0.25">
      <c r="A1839">
        <v>849361</v>
      </c>
      <c r="B1839" t="s">
        <v>9226</v>
      </c>
      <c r="C1839" t="s">
        <v>56</v>
      </c>
      <c r="D1839" t="s">
        <v>1722</v>
      </c>
      <c r="E1839" s="15" t="s">
        <v>9227</v>
      </c>
      <c r="F1839" t="s">
        <v>1943</v>
      </c>
      <c r="G1839" t="s">
        <v>1944</v>
      </c>
      <c r="H1839" t="s">
        <v>1782</v>
      </c>
      <c r="I1839" t="s">
        <v>3142</v>
      </c>
      <c r="J1839">
        <v>0</v>
      </c>
      <c r="K1839"/>
      <c r="L1839" t="s">
        <v>9228</v>
      </c>
      <c r="M1839" t="s">
        <v>3118</v>
      </c>
    </row>
    <row r="1840" spans="1:13" x14ac:dyDescent="0.25">
      <c r="A1840">
        <v>71693</v>
      </c>
      <c r="B1840" t="s">
        <v>9229</v>
      </c>
      <c r="C1840" t="s">
        <v>84</v>
      </c>
      <c r="D1840" t="s">
        <v>1722</v>
      </c>
      <c r="E1840" s="15" t="s">
        <v>9230</v>
      </c>
      <c r="F1840" t="s">
        <v>1771</v>
      </c>
      <c r="G1840" t="s">
        <v>1721</v>
      </c>
      <c r="H1840" t="s">
        <v>1720</v>
      </c>
      <c r="I1840" t="s">
        <v>3116</v>
      </c>
      <c r="J1840">
        <v>0</v>
      </c>
      <c r="K1840"/>
      <c r="L1840" t="s">
        <v>9231</v>
      </c>
      <c r="M1840" t="s">
        <v>3118</v>
      </c>
    </row>
    <row r="1841" spans="1:13" x14ac:dyDescent="0.25">
      <c r="A1841">
        <v>854883</v>
      </c>
      <c r="B1841" t="s">
        <v>3067</v>
      </c>
      <c r="C1841" t="s">
        <v>92</v>
      </c>
      <c r="D1841" t="s">
        <v>1722</v>
      </c>
      <c r="E1841" s="15" t="s">
        <v>9232</v>
      </c>
      <c r="F1841" t="s">
        <v>1737</v>
      </c>
      <c r="G1841" t="s">
        <v>1721</v>
      </c>
      <c r="H1841" t="s">
        <v>1720</v>
      </c>
      <c r="I1841" t="s">
        <v>3116</v>
      </c>
      <c r="J1841">
        <v>0</v>
      </c>
      <c r="K1841"/>
      <c r="L1841" t="s">
        <v>3522</v>
      </c>
      <c r="M1841" t="s">
        <v>9233</v>
      </c>
    </row>
    <row r="1842" spans="1:13" x14ac:dyDescent="0.25">
      <c r="A1842">
        <v>31545</v>
      </c>
      <c r="B1842" t="s">
        <v>4007</v>
      </c>
      <c r="C1842" t="s">
        <v>211</v>
      </c>
      <c r="D1842" t="s">
        <v>1722</v>
      </c>
      <c r="E1842" s="15" t="s">
        <v>9234</v>
      </c>
      <c r="F1842" t="s">
        <v>2010</v>
      </c>
      <c r="G1842" t="s">
        <v>1823</v>
      </c>
      <c r="H1842" t="s">
        <v>1822</v>
      </c>
      <c r="I1842" t="s">
        <v>3116</v>
      </c>
      <c r="J1842">
        <v>0</v>
      </c>
      <c r="K1842"/>
      <c r="L1842" t="s">
        <v>3117</v>
      </c>
      <c r="M1842" t="s">
        <v>3118</v>
      </c>
    </row>
    <row r="1843" spans="1:13" x14ac:dyDescent="0.25">
      <c r="A1843">
        <v>837789</v>
      </c>
      <c r="B1843" t="s">
        <v>9235</v>
      </c>
      <c r="C1843" t="s">
        <v>84</v>
      </c>
      <c r="D1843" t="s">
        <v>1722</v>
      </c>
      <c r="E1843" s="15" t="s">
        <v>9236</v>
      </c>
      <c r="F1843" t="s">
        <v>1737</v>
      </c>
      <c r="G1843" t="s">
        <v>1721</v>
      </c>
      <c r="H1843" t="s">
        <v>1720</v>
      </c>
      <c r="I1843" t="s">
        <v>3116</v>
      </c>
      <c r="J1843">
        <v>0</v>
      </c>
      <c r="K1843"/>
      <c r="L1843" t="s">
        <v>5921</v>
      </c>
      <c r="M1843" t="s">
        <v>3118</v>
      </c>
    </row>
    <row r="1844" spans="1:13" x14ac:dyDescent="0.25">
      <c r="A1844">
        <v>846846</v>
      </c>
      <c r="B1844" t="s">
        <v>9237</v>
      </c>
      <c r="C1844" t="s">
        <v>84</v>
      </c>
      <c r="D1844" t="s">
        <v>1722</v>
      </c>
      <c r="E1844" s="15" t="s">
        <v>9238</v>
      </c>
      <c r="F1844" t="s">
        <v>1832</v>
      </c>
      <c r="G1844" t="s">
        <v>1834</v>
      </c>
      <c r="H1844" t="s">
        <v>1833</v>
      </c>
      <c r="I1844" t="s">
        <v>3116</v>
      </c>
      <c r="J1844">
        <v>0</v>
      </c>
      <c r="K1844"/>
      <c r="L1844" t="s">
        <v>9239</v>
      </c>
      <c r="M1844" t="s">
        <v>3118</v>
      </c>
    </row>
    <row r="1845" spans="1:13" x14ac:dyDescent="0.25">
      <c r="A1845">
        <v>828287</v>
      </c>
      <c r="B1845" t="s">
        <v>9240</v>
      </c>
      <c r="C1845" t="s">
        <v>84</v>
      </c>
      <c r="D1845" t="s">
        <v>1722</v>
      </c>
      <c r="E1845" s="15" t="s">
        <v>9241</v>
      </c>
      <c r="F1845" t="s">
        <v>1732</v>
      </c>
      <c r="G1845" t="s">
        <v>1731</v>
      </c>
      <c r="H1845" t="s">
        <v>1720</v>
      </c>
      <c r="I1845" t="s">
        <v>3116</v>
      </c>
      <c r="J1845">
        <v>0</v>
      </c>
      <c r="K1845"/>
      <c r="L1845" t="s">
        <v>3182</v>
      </c>
      <c r="M1845" t="s">
        <v>3118</v>
      </c>
    </row>
    <row r="1846" spans="1:13" x14ac:dyDescent="0.25">
      <c r="A1846">
        <v>56823</v>
      </c>
      <c r="B1846" t="s">
        <v>9242</v>
      </c>
      <c r="C1846" t="s">
        <v>84</v>
      </c>
      <c r="D1846" t="s">
        <v>1722</v>
      </c>
      <c r="E1846" s="15" t="s">
        <v>9243</v>
      </c>
      <c r="F1846" t="s">
        <v>1735</v>
      </c>
      <c r="G1846" t="s">
        <v>1721</v>
      </c>
      <c r="H1846" t="s">
        <v>1720</v>
      </c>
      <c r="I1846" t="s">
        <v>3116</v>
      </c>
      <c r="J1846">
        <v>0</v>
      </c>
      <c r="K1846"/>
      <c r="L1846" t="s">
        <v>4275</v>
      </c>
      <c r="M1846" t="s">
        <v>3118</v>
      </c>
    </row>
    <row r="1847" spans="1:13" x14ac:dyDescent="0.25">
      <c r="A1847">
        <v>40288</v>
      </c>
      <c r="B1847" t="s">
        <v>946</v>
      </c>
      <c r="C1847" t="s">
        <v>27</v>
      </c>
      <c r="D1847" t="s">
        <v>1722</v>
      </c>
      <c r="E1847" s="15" t="s">
        <v>9244</v>
      </c>
      <c r="F1847" t="s">
        <v>5719</v>
      </c>
      <c r="G1847" t="s">
        <v>1834</v>
      </c>
      <c r="H1847" t="s">
        <v>1833</v>
      </c>
      <c r="I1847" t="s">
        <v>3116</v>
      </c>
      <c r="J1847">
        <v>0</v>
      </c>
      <c r="K1847"/>
      <c r="L1847" t="s">
        <v>3117</v>
      </c>
      <c r="M1847" t="s">
        <v>3118</v>
      </c>
    </row>
    <row r="1848" spans="1:13" x14ac:dyDescent="0.25">
      <c r="A1848">
        <v>34334</v>
      </c>
      <c r="B1848" t="s">
        <v>2578</v>
      </c>
      <c r="C1848" t="s">
        <v>59</v>
      </c>
      <c r="D1848" t="s">
        <v>1722</v>
      </c>
      <c r="E1848" s="15" t="s">
        <v>9245</v>
      </c>
      <c r="F1848" t="s">
        <v>1737</v>
      </c>
      <c r="G1848" t="s">
        <v>1721</v>
      </c>
      <c r="H1848" t="s">
        <v>1720</v>
      </c>
      <c r="I1848" t="s">
        <v>3116</v>
      </c>
      <c r="J1848">
        <v>0</v>
      </c>
      <c r="K1848"/>
      <c r="L1848" t="s">
        <v>9246</v>
      </c>
      <c r="M1848" t="s">
        <v>3118</v>
      </c>
    </row>
    <row r="1849" spans="1:13" x14ac:dyDescent="0.25">
      <c r="A1849">
        <v>33392</v>
      </c>
      <c r="B1849" t="s">
        <v>9247</v>
      </c>
      <c r="C1849" t="s">
        <v>27</v>
      </c>
      <c r="D1849" t="s">
        <v>1722</v>
      </c>
      <c r="E1849" s="15" t="s">
        <v>9248</v>
      </c>
      <c r="F1849" t="s">
        <v>1887</v>
      </c>
      <c r="G1849" t="s">
        <v>1849</v>
      </c>
      <c r="H1849" t="s">
        <v>1819</v>
      </c>
      <c r="I1849" t="s">
        <v>3126</v>
      </c>
      <c r="J1849">
        <v>0</v>
      </c>
      <c r="K1849"/>
      <c r="L1849" t="s">
        <v>3417</v>
      </c>
      <c r="M1849" t="s">
        <v>3118</v>
      </c>
    </row>
    <row r="1850" spans="1:13" x14ac:dyDescent="0.25">
      <c r="A1850">
        <v>57520</v>
      </c>
      <c r="B1850" t="s">
        <v>4009</v>
      </c>
      <c r="C1850" t="s">
        <v>84</v>
      </c>
      <c r="D1850" t="s">
        <v>1722</v>
      </c>
      <c r="E1850" s="15" t="s">
        <v>9249</v>
      </c>
      <c r="F1850" t="s">
        <v>1737</v>
      </c>
      <c r="G1850" t="s">
        <v>1721</v>
      </c>
      <c r="H1850" t="s">
        <v>1720</v>
      </c>
      <c r="I1850" t="s">
        <v>3116</v>
      </c>
      <c r="J1850">
        <v>0</v>
      </c>
      <c r="K1850"/>
      <c r="L1850" t="s">
        <v>9250</v>
      </c>
      <c r="M1850" t="s">
        <v>4011</v>
      </c>
    </row>
    <row r="1851" spans="1:13" x14ac:dyDescent="0.25">
      <c r="A1851">
        <v>830244</v>
      </c>
      <c r="B1851" t="s">
        <v>2874</v>
      </c>
      <c r="C1851" t="s">
        <v>84</v>
      </c>
      <c r="D1851" t="s">
        <v>1722</v>
      </c>
      <c r="E1851" s="15" t="s">
        <v>9251</v>
      </c>
      <c r="F1851" t="s">
        <v>6006</v>
      </c>
      <c r="G1851" t="s">
        <v>1792</v>
      </c>
      <c r="H1851" t="s">
        <v>1822</v>
      </c>
      <c r="I1851" t="s">
        <v>3116</v>
      </c>
      <c r="J1851">
        <v>0</v>
      </c>
      <c r="K1851"/>
      <c r="L1851" t="s">
        <v>3151</v>
      </c>
      <c r="M1851" t="s">
        <v>3118</v>
      </c>
    </row>
    <row r="1852" spans="1:13" x14ac:dyDescent="0.25">
      <c r="A1852">
        <v>6669</v>
      </c>
      <c r="B1852" t="s">
        <v>236</v>
      </c>
      <c r="C1852" t="s">
        <v>59</v>
      </c>
      <c r="D1852" t="s">
        <v>1722</v>
      </c>
      <c r="E1852" s="15" t="s">
        <v>9252</v>
      </c>
      <c r="F1852" t="s">
        <v>1728</v>
      </c>
      <c r="G1852" t="s">
        <v>1729</v>
      </c>
      <c r="H1852" t="s">
        <v>1720</v>
      </c>
      <c r="I1852" t="s">
        <v>3116</v>
      </c>
      <c r="J1852">
        <v>0</v>
      </c>
      <c r="K1852"/>
      <c r="L1852" t="s">
        <v>3216</v>
      </c>
      <c r="M1852" t="s">
        <v>3118</v>
      </c>
    </row>
    <row r="1853" spans="1:13" x14ac:dyDescent="0.25">
      <c r="A1853">
        <v>844349</v>
      </c>
      <c r="B1853" t="s">
        <v>9253</v>
      </c>
      <c r="C1853" t="s">
        <v>27</v>
      </c>
      <c r="D1853" t="s">
        <v>1722</v>
      </c>
      <c r="E1853" s="15" t="s">
        <v>9254</v>
      </c>
      <c r="F1853" t="s">
        <v>1738</v>
      </c>
      <c r="G1853" t="s">
        <v>1739</v>
      </c>
      <c r="H1853" t="s">
        <v>1720</v>
      </c>
      <c r="I1853" t="s">
        <v>3232</v>
      </c>
      <c r="J1853">
        <v>0</v>
      </c>
      <c r="K1853"/>
      <c r="L1853" t="s">
        <v>6044</v>
      </c>
      <c r="M1853" t="s">
        <v>3118</v>
      </c>
    </row>
    <row r="1854" spans="1:13" x14ac:dyDescent="0.25">
      <c r="A1854">
        <v>6685</v>
      </c>
      <c r="B1854" t="s">
        <v>4013</v>
      </c>
      <c r="C1854" t="s">
        <v>56</v>
      </c>
      <c r="D1854" t="s">
        <v>1722</v>
      </c>
      <c r="E1854" s="15" t="s">
        <v>9255</v>
      </c>
      <c r="F1854" t="s">
        <v>1943</v>
      </c>
      <c r="G1854" t="s">
        <v>1944</v>
      </c>
      <c r="H1854" t="s">
        <v>1782</v>
      </c>
      <c r="I1854" t="s">
        <v>3142</v>
      </c>
      <c r="J1854">
        <v>0</v>
      </c>
      <c r="K1854"/>
      <c r="L1854" t="s">
        <v>5524</v>
      </c>
      <c r="M1854" t="s">
        <v>3118</v>
      </c>
    </row>
    <row r="1855" spans="1:13" x14ac:dyDescent="0.25">
      <c r="A1855">
        <v>843468</v>
      </c>
      <c r="B1855" t="s">
        <v>9256</v>
      </c>
      <c r="C1855" t="s">
        <v>27</v>
      </c>
      <c r="D1855" t="s">
        <v>1722</v>
      </c>
      <c r="E1855" s="15" t="s">
        <v>9257</v>
      </c>
      <c r="F1855" t="s">
        <v>1836</v>
      </c>
      <c r="G1855" t="s">
        <v>1837</v>
      </c>
      <c r="H1855" t="s">
        <v>1725</v>
      </c>
      <c r="I1855" t="s">
        <v>3116</v>
      </c>
      <c r="J1855">
        <v>0</v>
      </c>
      <c r="K1855"/>
      <c r="L1855" t="s">
        <v>3564</v>
      </c>
      <c r="M1855" t="s">
        <v>9258</v>
      </c>
    </row>
    <row r="1856" spans="1:13" x14ac:dyDescent="0.25">
      <c r="A1856">
        <v>6684</v>
      </c>
      <c r="B1856" t="s">
        <v>4014</v>
      </c>
      <c r="C1856" t="s">
        <v>27</v>
      </c>
      <c r="D1856" t="s">
        <v>1722</v>
      </c>
      <c r="E1856" s="15" t="s">
        <v>9259</v>
      </c>
      <c r="F1856" t="s">
        <v>1984</v>
      </c>
      <c r="G1856" t="s">
        <v>1816</v>
      </c>
      <c r="H1856" t="s">
        <v>1725</v>
      </c>
      <c r="I1856" t="s">
        <v>1816</v>
      </c>
      <c r="J1856">
        <v>0</v>
      </c>
      <c r="K1856"/>
      <c r="L1856" t="s">
        <v>3117</v>
      </c>
      <c r="M1856" t="s">
        <v>3118</v>
      </c>
    </row>
    <row r="1857" spans="1:13" x14ac:dyDescent="0.25">
      <c r="A1857">
        <v>58251</v>
      </c>
      <c r="B1857" t="s">
        <v>947</v>
      </c>
      <c r="C1857" t="s">
        <v>65</v>
      </c>
      <c r="D1857" t="s">
        <v>1722</v>
      </c>
      <c r="E1857" s="15" t="s">
        <v>9260</v>
      </c>
      <c r="F1857" t="s">
        <v>1737</v>
      </c>
      <c r="G1857" t="s">
        <v>1721</v>
      </c>
      <c r="H1857" t="s">
        <v>1720</v>
      </c>
      <c r="I1857" t="s">
        <v>3116</v>
      </c>
      <c r="J1857">
        <v>0</v>
      </c>
      <c r="K1857"/>
      <c r="L1857" t="s">
        <v>3144</v>
      </c>
      <c r="M1857" t="s">
        <v>3118</v>
      </c>
    </row>
    <row r="1858" spans="1:13" x14ac:dyDescent="0.25">
      <c r="A1858">
        <v>6778</v>
      </c>
      <c r="B1858" t="s">
        <v>9261</v>
      </c>
      <c r="C1858" t="s">
        <v>56</v>
      </c>
      <c r="D1858" t="s">
        <v>1722</v>
      </c>
      <c r="E1858" s="15" t="s">
        <v>9262</v>
      </c>
      <c r="F1858" t="s">
        <v>1863</v>
      </c>
      <c r="G1858" t="s">
        <v>1865</v>
      </c>
      <c r="H1858" t="s">
        <v>1864</v>
      </c>
      <c r="I1858" t="s">
        <v>3240</v>
      </c>
      <c r="J1858">
        <v>0</v>
      </c>
      <c r="K1858"/>
      <c r="L1858" t="s">
        <v>9263</v>
      </c>
      <c r="M1858" t="s">
        <v>9264</v>
      </c>
    </row>
    <row r="1859" spans="1:13" x14ac:dyDescent="0.25">
      <c r="A1859">
        <v>6795</v>
      </c>
      <c r="B1859" t="s">
        <v>9265</v>
      </c>
      <c r="C1859" t="s">
        <v>31</v>
      </c>
      <c r="D1859" t="s">
        <v>1722</v>
      </c>
      <c r="E1859" s="15" t="s">
        <v>9266</v>
      </c>
      <c r="F1859" t="s">
        <v>1784</v>
      </c>
      <c r="G1859" t="s">
        <v>1785</v>
      </c>
      <c r="H1859" t="s">
        <v>1725</v>
      </c>
      <c r="I1859" t="s">
        <v>3116</v>
      </c>
      <c r="J1859">
        <v>0</v>
      </c>
      <c r="K1859"/>
      <c r="L1859" t="s">
        <v>5532</v>
      </c>
      <c r="M1859" t="s">
        <v>3118</v>
      </c>
    </row>
    <row r="1860" spans="1:13" x14ac:dyDescent="0.25">
      <c r="A1860">
        <v>23228</v>
      </c>
      <c r="B1860" t="s">
        <v>4015</v>
      </c>
      <c r="C1860" t="s">
        <v>27</v>
      </c>
      <c r="D1860" t="s">
        <v>1722</v>
      </c>
      <c r="E1860" s="15" t="s">
        <v>9267</v>
      </c>
      <c r="F1860" t="s">
        <v>4016</v>
      </c>
      <c r="G1860" t="s">
        <v>1783</v>
      </c>
      <c r="H1860" t="s">
        <v>1782</v>
      </c>
      <c r="I1860" t="s">
        <v>3142</v>
      </c>
      <c r="J1860">
        <v>0</v>
      </c>
      <c r="K1860"/>
      <c r="L1860" t="s">
        <v>3120</v>
      </c>
      <c r="M1860" t="s">
        <v>3118</v>
      </c>
    </row>
    <row r="1861" spans="1:13" x14ac:dyDescent="0.25">
      <c r="A1861">
        <v>828296</v>
      </c>
      <c r="B1861" t="s">
        <v>237</v>
      </c>
      <c r="C1861" t="s">
        <v>84</v>
      </c>
      <c r="D1861" t="s">
        <v>1722</v>
      </c>
      <c r="E1861" s="15" t="s">
        <v>9268</v>
      </c>
      <c r="F1861" t="s">
        <v>1732</v>
      </c>
      <c r="G1861" t="s">
        <v>1731</v>
      </c>
      <c r="H1861" t="s">
        <v>1720</v>
      </c>
      <c r="I1861" t="s">
        <v>3116</v>
      </c>
      <c r="J1861">
        <v>0</v>
      </c>
      <c r="K1861"/>
      <c r="L1861" t="s">
        <v>3182</v>
      </c>
      <c r="M1861" t="s">
        <v>3118</v>
      </c>
    </row>
    <row r="1862" spans="1:13" x14ac:dyDescent="0.25">
      <c r="A1862">
        <v>30046</v>
      </c>
      <c r="B1862" t="s">
        <v>9269</v>
      </c>
      <c r="C1862" t="s">
        <v>27</v>
      </c>
      <c r="D1862" t="s">
        <v>1722</v>
      </c>
      <c r="E1862" s="15" t="s">
        <v>9270</v>
      </c>
      <c r="F1862" t="s">
        <v>5719</v>
      </c>
      <c r="G1862" t="s">
        <v>1834</v>
      </c>
      <c r="H1862" t="s">
        <v>1833</v>
      </c>
      <c r="I1862" t="s">
        <v>3116</v>
      </c>
      <c r="J1862">
        <v>0</v>
      </c>
      <c r="K1862"/>
      <c r="L1862" t="s">
        <v>3182</v>
      </c>
      <c r="M1862" t="s">
        <v>3118</v>
      </c>
    </row>
    <row r="1863" spans="1:13" x14ac:dyDescent="0.25">
      <c r="A1863">
        <v>847484</v>
      </c>
      <c r="B1863" t="s">
        <v>9271</v>
      </c>
      <c r="C1863" t="s">
        <v>43</v>
      </c>
      <c r="D1863" t="s">
        <v>1722</v>
      </c>
      <c r="E1863" s="15" t="s">
        <v>9272</v>
      </c>
      <c r="F1863" t="s">
        <v>1732</v>
      </c>
      <c r="G1863" t="s">
        <v>1731</v>
      </c>
      <c r="H1863" t="s">
        <v>1720</v>
      </c>
      <c r="I1863" t="s">
        <v>3116</v>
      </c>
      <c r="J1863">
        <v>0</v>
      </c>
      <c r="K1863"/>
      <c r="L1863" t="s">
        <v>3157</v>
      </c>
      <c r="M1863" t="s">
        <v>3118</v>
      </c>
    </row>
    <row r="1864" spans="1:13" x14ac:dyDescent="0.25">
      <c r="A1864">
        <v>855713</v>
      </c>
      <c r="B1864" t="s">
        <v>3071</v>
      </c>
      <c r="C1864" t="s">
        <v>84</v>
      </c>
      <c r="D1864" t="s">
        <v>1722</v>
      </c>
      <c r="E1864" s="15" t="s">
        <v>9273</v>
      </c>
      <c r="F1864" t="s">
        <v>1735</v>
      </c>
      <c r="G1864" t="s">
        <v>1721</v>
      </c>
      <c r="H1864" t="s">
        <v>1720</v>
      </c>
      <c r="I1864" t="s">
        <v>5686</v>
      </c>
      <c r="J1864">
        <v>0</v>
      </c>
      <c r="K1864"/>
      <c r="L1864" t="s">
        <v>4854</v>
      </c>
      <c r="M1864" t="s">
        <v>3118</v>
      </c>
    </row>
    <row r="1865" spans="1:13" x14ac:dyDescent="0.25">
      <c r="A1865">
        <v>55137</v>
      </c>
      <c r="B1865" t="s">
        <v>2700</v>
      </c>
      <c r="C1865" t="s">
        <v>2701</v>
      </c>
      <c r="D1865" t="s">
        <v>1722</v>
      </c>
      <c r="E1865" s="15" t="s">
        <v>9274</v>
      </c>
      <c r="F1865" t="s">
        <v>9275</v>
      </c>
      <c r="G1865" t="s">
        <v>4155</v>
      </c>
      <c r="H1865" t="s">
        <v>1819</v>
      </c>
      <c r="I1865" t="s">
        <v>3340</v>
      </c>
      <c r="J1865">
        <v>0</v>
      </c>
      <c r="K1865"/>
      <c r="L1865" t="s">
        <v>9276</v>
      </c>
      <c r="M1865" t="s">
        <v>3118</v>
      </c>
    </row>
    <row r="1866" spans="1:13" x14ac:dyDescent="0.25">
      <c r="A1866">
        <v>829726</v>
      </c>
      <c r="B1866" t="s">
        <v>9277</v>
      </c>
      <c r="C1866" t="s">
        <v>27</v>
      </c>
      <c r="D1866" t="s">
        <v>1722</v>
      </c>
      <c r="E1866" s="15" t="s">
        <v>9278</v>
      </c>
      <c r="F1866" t="s">
        <v>1996</v>
      </c>
      <c r="G1866" t="s">
        <v>1849</v>
      </c>
      <c r="H1866" t="s">
        <v>1819</v>
      </c>
      <c r="I1866" t="s">
        <v>3126</v>
      </c>
      <c r="J1866">
        <v>0</v>
      </c>
      <c r="K1866"/>
      <c r="L1866" t="s">
        <v>9279</v>
      </c>
      <c r="M1866" t="s">
        <v>9280</v>
      </c>
    </row>
    <row r="1867" spans="1:13" x14ac:dyDescent="0.25">
      <c r="A1867">
        <v>35831</v>
      </c>
      <c r="B1867" t="s">
        <v>238</v>
      </c>
      <c r="C1867" t="s">
        <v>21</v>
      </c>
      <c r="D1867" t="s">
        <v>1722</v>
      </c>
      <c r="E1867" s="15" t="s">
        <v>9281</v>
      </c>
      <c r="F1867" t="s">
        <v>1846</v>
      </c>
      <c r="G1867" t="s">
        <v>1726</v>
      </c>
      <c r="H1867" t="s">
        <v>1725</v>
      </c>
      <c r="I1867" t="s">
        <v>3116</v>
      </c>
      <c r="J1867">
        <v>0</v>
      </c>
      <c r="K1867"/>
      <c r="L1867" t="s">
        <v>3117</v>
      </c>
      <c r="M1867" t="s">
        <v>3118</v>
      </c>
    </row>
    <row r="1868" spans="1:13" x14ac:dyDescent="0.25">
      <c r="A1868">
        <v>6806</v>
      </c>
      <c r="B1868" t="s">
        <v>4021</v>
      </c>
      <c r="C1868" t="s">
        <v>213</v>
      </c>
      <c r="D1868" t="s">
        <v>1722</v>
      </c>
      <c r="E1868" s="15" t="s">
        <v>9282</v>
      </c>
      <c r="F1868" t="s">
        <v>1943</v>
      </c>
      <c r="G1868" t="s">
        <v>1944</v>
      </c>
      <c r="H1868" t="s">
        <v>1782</v>
      </c>
      <c r="I1868" t="s">
        <v>3142</v>
      </c>
      <c r="J1868">
        <v>0</v>
      </c>
      <c r="K1868"/>
      <c r="L1868" t="s">
        <v>4022</v>
      </c>
      <c r="M1868" t="s">
        <v>3118</v>
      </c>
    </row>
    <row r="1869" spans="1:13" x14ac:dyDescent="0.25">
      <c r="A1869">
        <v>32733</v>
      </c>
      <c r="B1869" t="s">
        <v>4023</v>
      </c>
      <c r="C1869" t="s">
        <v>429</v>
      </c>
      <c r="D1869" t="s">
        <v>1722</v>
      </c>
      <c r="E1869" s="15" t="s">
        <v>9283</v>
      </c>
      <c r="F1869" t="s">
        <v>1735</v>
      </c>
      <c r="G1869" t="s">
        <v>1721</v>
      </c>
      <c r="H1869" t="s">
        <v>1720</v>
      </c>
      <c r="I1869" t="s">
        <v>3116</v>
      </c>
      <c r="J1869">
        <v>0</v>
      </c>
      <c r="K1869"/>
      <c r="L1869" t="s">
        <v>3117</v>
      </c>
      <c r="M1869" t="s">
        <v>3118</v>
      </c>
    </row>
    <row r="1870" spans="1:13" x14ac:dyDescent="0.25">
      <c r="A1870">
        <v>57551</v>
      </c>
      <c r="B1870" t="s">
        <v>4024</v>
      </c>
      <c r="C1870" t="s">
        <v>908</v>
      </c>
      <c r="D1870" t="s">
        <v>1722</v>
      </c>
      <c r="E1870" s="15" t="s">
        <v>9284</v>
      </c>
      <c r="F1870" t="s">
        <v>1887</v>
      </c>
      <c r="G1870" t="s">
        <v>1849</v>
      </c>
      <c r="H1870" t="s">
        <v>1819</v>
      </c>
      <c r="I1870" t="s">
        <v>3126</v>
      </c>
      <c r="J1870">
        <v>0</v>
      </c>
      <c r="K1870"/>
      <c r="L1870" t="s">
        <v>3300</v>
      </c>
      <c r="M1870" t="s">
        <v>3118</v>
      </c>
    </row>
    <row r="1871" spans="1:13" x14ac:dyDescent="0.25">
      <c r="A1871">
        <v>854281</v>
      </c>
      <c r="B1871" t="s">
        <v>9285</v>
      </c>
      <c r="C1871" t="s">
        <v>43</v>
      </c>
      <c r="D1871" t="s">
        <v>1722</v>
      </c>
      <c r="E1871" s="15" t="s">
        <v>9286</v>
      </c>
      <c r="F1871" t="s">
        <v>1807</v>
      </c>
      <c r="G1871" t="s">
        <v>1762</v>
      </c>
      <c r="H1871" t="s">
        <v>1782</v>
      </c>
      <c r="I1871" t="s">
        <v>1762</v>
      </c>
      <c r="J1871">
        <v>0</v>
      </c>
      <c r="K1871"/>
      <c r="L1871" t="s">
        <v>9287</v>
      </c>
      <c r="M1871" t="s">
        <v>9288</v>
      </c>
    </row>
    <row r="1872" spans="1:13" x14ac:dyDescent="0.25">
      <c r="A1872">
        <v>31823</v>
      </c>
      <c r="B1872" t="s">
        <v>948</v>
      </c>
      <c r="C1872" t="s">
        <v>107</v>
      </c>
      <c r="D1872" t="s">
        <v>1722</v>
      </c>
      <c r="E1872" s="15" t="s">
        <v>9289</v>
      </c>
      <c r="F1872" t="s">
        <v>1863</v>
      </c>
      <c r="G1872" t="s">
        <v>1865</v>
      </c>
      <c r="H1872" t="s">
        <v>1864</v>
      </c>
      <c r="I1872" t="s">
        <v>3240</v>
      </c>
      <c r="J1872">
        <v>0</v>
      </c>
      <c r="K1872"/>
      <c r="L1872" t="s">
        <v>9290</v>
      </c>
      <c r="M1872" t="s">
        <v>9291</v>
      </c>
    </row>
    <row r="1873" spans="1:13" x14ac:dyDescent="0.25">
      <c r="A1873">
        <v>846849</v>
      </c>
      <c r="B1873" t="s">
        <v>9292</v>
      </c>
      <c r="C1873" t="s">
        <v>84</v>
      </c>
      <c r="D1873" t="s">
        <v>1722</v>
      </c>
      <c r="E1873" s="15" t="s">
        <v>9293</v>
      </c>
      <c r="F1873" t="s">
        <v>1832</v>
      </c>
      <c r="G1873" t="s">
        <v>1834</v>
      </c>
      <c r="H1873" t="s">
        <v>1833</v>
      </c>
      <c r="I1873" t="s">
        <v>3116</v>
      </c>
      <c r="J1873">
        <v>0</v>
      </c>
      <c r="K1873"/>
      <c r="L1873" t="s">
        <v>3151</v>
      </c>
      <c r="M1873" t="s">
        <v>3118</v>
      </c>
    </row>
    <row r="1874" spans="1:13" x14ac:dyDescent="0.25">
      <c r="A1874">
        <v>29979</v>
      </c>
      <c r="B1874" t="s">
        <v>949</v>
      </c>
      <c r="C1874" t="s">
        <v>27</v>
      </c>
      <c r="D1874" t="s">
        <v>1722</v>
      </c>
      <c r="E1874" s="15" t="s">
        <v>9294</v>
      </c>
      <c r="F1874" t="s">
        <v>1832</v>
      </c>
      <c r="G1874" t="s">
        <v>1834</v>
      </c>
      <c r="H1874" t="s">
        <v>1833</v>
      </c>
      <c r="I1874" t="s">
        <v>3116</v>
      </c>
      <c r="J1874">
        <v>0</v>
      </c>
      <c r="K1874"/>
      <c r="L1874" t="s">
        <v>3117</v>
      </c>
      <c r="M1874" t="s">
        <v>3118</v>
      </c>
    </row>
    <row r="1875" spans="1:13" x14ac:dyDescent="0.25">
      <c r="A1875">
        <v>6829</v>
      </c>
      <c r="B1875" t="s">
        <v>2366</v>
      </c>
      <c r="C1875" t="s">
        <v>78</v>
      </c>
      <c r="D1875" t="s">
        <v>1722</v>
      </c>
      <c r="E1875" s="15" t="s">
        <v>9295</v>
      </c>
      <c r="F1875" t="s">
        <v>1771</v>
      </c>
      <c r="G1875" t="s">
        <v>1721</v>
      </c>
      <c r="H1875" t="s">
        <v>1720</v>
      </c>
      <c r="I1875" t="s">
        <v>3116</v>
      </c>
      <c r="J1875">
        <v>0</v>
      </c>
      <c r="K1875"/>
      <c r="L1875" t="s">
        <v>3122</v>
      </c>
      <c r="M1875" t="s">
        <v>3118</v>
      </c>
    </row>
    <row r="1876" spans="1:13" x14ac:dyDescent="0.25">
      <c r="A1876">
        <v>51656</v>
      </c>
      <c r="B1876" t="s">
        <v>4027</v>
      </c>
      <c r="C1876" t="s">
        <v>59</v>
      </c>
      <c r="D1876" t="s">
        <v>1722</v>
      </c>
      <c r="E1876" s="15" t="s">
        <v>9296</v>
      </c>
      <c r="F1876" t="s">
        <v>1732</v>
      </c>
      <c r="G1876" t="s">
        <v>1731</v>
      </c>
      <c r="H1876" t="s">
        <v>1720</v>
      </c>
      <c r="I1876" t="s">
        <v>3116</v>
      </c>
      <c r="J1876">
        <v>0</v>
      </c>
      <c r="K1876"/>
      <c r="L1876" t="s">
        <v>7774</v>
      </c>
      <c r="M1876" t="s">
        <v>3118</v>
      </c>
    </row>
    <row r="1877" spans="1:13" x14ac:dyDescent="0.25">
      <c r="A1877">
        <v>71105</v>
      </c>
      <c r="B1877" t="s">
        <v>2790</v>
      </c>
      <c r="C1877" t="s">
        <v>84</v>
      </c>
      <c r="D1877" t="s">
        <v>1722</v>
      </c>
      <c r="E1877" s="15" t="s">
        <v>9297</v>
      </c>
      <c r="F1877" t="s">
        <v>1787</v>
      </c>
      <c r="G1877" t="s">
        <v>1721</v>
      </c>
      <c r="H1877" t="s">
        <v>1720</v>
      </c>
      <c r="I1877" t="s">
        <v>3116</v>
      </c>
      <c r="J1877">
        <v>0</v>
      </c>
      <c r="K1877"/>
      <c r="L1877" t="s">
        <v>3182</v>
      </c>
      <c r="M1877" t="s">
        <v>3118</v>
      </c>
    </row>
    <row r="1878" spans="1:13" x14ac:dyDescent="0.25">
      <c r="A1878">
        <v>56780</v>
      </c>
      <c r="B1878" t="s">
        <v>4028</v>
      </c>
      <c r="C1878" t="s">
        <v>84</v>
      </c>
      <c r="D1878" t="s">
        <v>1722</v>
      </c>
      <c r="E1878" s="15" t="s">
        <v>9298</v>
      </c>
      <c r="F1878" t="s">
        <v>1728</v>
      </c>
      <c r="G1878" t="s">
        <v>1729</v>
      </c>
      <c r="H1878" t="s">
        <v>1720</v>
      </c>
      <c r="I1878" t="s">
        <v>3116</v>
      </c>
      <c r="J1878">
        <v>0</v>
      </c>
      <c r="K1878"/>
      <c r="L1878" t="s">
        <v>3182</v>
      </c>
      <c r="M1878" t="s">
        <v>3118</v>
      </c>
    </row>
    <row r="1879" spans="1:13" x14ac:dyDescent="0.25">
      <c r="A1879">
        <v>6851</v>
      </c>
      <c r="B1879" t="s">
        <v>2367</v>
      </c>
      <c r="C1879" t="s">
        <v>78</v>
      </c>
      <c r="D1879" t="s">
        <v>1722</v>
      </c>
      <c r="E1879" s="15" t="s">
        <v>9299</v>
      </c>
      <c r="F1879" t="s">
        <v>1817</v>
      </c>
      <c r="G1879" t="s">
        <v>1816</v>
      </c>
      <c r="H1879" t="s">
        <v>1725</v>
      </c>
      <c r="I1879" t="s">
        <v>1816</v>
      </c>
      <c r="J1879">
        <v>0</v>
      </c>
      <c r="K1879"/>
      <c r="L1879" t="s">
        <v>3237</v>
      </c>
      <c r="M1879" t="s">
        <v>3118</v>
      </c>
    </row>
    <row r="1880" spans="1:13" x14ac:dyDescent="0.25">
      <c r="A1880">
        <v>856398</v>
      </c>
      <c r="B1880" t="s">
        <v>9300</v>
      </c>
      <c r="C1880" t="s">
        <v>21</v>
      </c>
      <c r="D1880" t="s">
        <v>1722</v>
      </c>
      <c r="E1880" s="15" t="s">
        <v>9301</v>
      </c>
      <c r="F1880" t="s">
        <v>2161</v>
      </c>
      <c r="G1880" t="s">
        <v>2162</v>
      </c>
      <c r="H1880" t="s">
        <v>1753</v>
      </c>
      <c r="I1880" t="s">
        <v>3116</v>
      </c>
      <c r="J1880">
        <v>0</v>
      </c>
      <c r="K1880"/>
      <c r="L1880" t="s">
        <v>9302</v>
      </c>
      <c r="M1880"/>
    </row>
    <row r="1881" spans="1:13" x14ac:dyDescent="0.25">
      <c r="A1881">
        <v>6853</v>
      </c>
      <c r="B1881" t="s">
        <v>950</v>
      </c>
      <c r="C1881" t="s">
        <v>41</v>
      </c>
      <c r="D1881" t="s">
        <v>1722</v>
      </c>
      <c r="E1881" s="15" t="s">
        <v>9303</v>
      </c>
      <c r="F1881" t="s">
        <v>1962</v>
      </c>
      <c r="G1881" t="s">
        <v>1837</v>
      </c>
      <c r="H1881" t="s">
        <v>1725</v>
      </c>
      <c r="I1881" t="s">
        <v>3116</v>
      </c>
      <c r="J1881">
        <v>0</v>
      </c>
      <c r="K1881"/>
      <c r="L1881" t="s">
        <v>3117</v>
      </c>
      <c r="M1881" t="s">
        <v>3118</v>
      </c>
    </row>
    <row r="1882" spans="1:13" x14ac:dyDescent="0.25">
      <c r="A1882">
        <v>837778</v>
      </c>
      <c r="B1882" t="s">
        <v>9304</v>
      </c>
      <c r="C1882" t="s">
        <v>84</v>
      </c>
      <c r="D1882" t="s">
        <v>1722</v>
      </c>
      <c r="E1882" s="15" t="s">
        <v>9305</v>
      </c>
      <c r="F1882" t="s">
        <v>1719</v>
      </c>
      <c r="G1882" t="s">
        <v>1721</v>
      </c>
      <c r="H1882" t="s">
        <v>1720</v>
      </c>
      <c r="I1882" t="s">
        <v>3116</v>
      </c>
      <c r="J1882">
        <v>0</v>
      </c>
      <c r="K1882"/>
      <c r="L1882" t="s">
        <v>4202</v>
      </c>
      <c r="M1882" t="s">
        <v>3118</v>
      </c>
    </row>
    <row r="1883" spans="1:13" x14ac:dyDescent="0.25">
      <c r="A1883">
        <v>6841</v>
      </c>
      <c r="B1883" t="s">
        <v>2233</v>
      </c>
      <c r="C1883" t="s">
        <v>59</v>
      </c>
      <c r="D1883" t="s">
        <v>1722</v>
      </c>
      <c r="E1883" s="15" t="s">
        <v>9306</v>
      </c>
      <c r="F1883" t="s">
        <v>1735</v>
      </c>
      <c r="G1883" t="s">
        <v>1721</v>
      </c>
      <c r="H1883" t="s">
        <v>1720</v>
      </c>
      <c r="I1883" t="s">
        <v>5686</v>
      </c>
      <c r="J1883">
        <v>0</v>
      </c>
      <c r="K1883"/>
      <c r="L1883" t="s">
        <v>3530</v>
      </c>
      <c r="M1883" t="s">
        <v>3118</v>
      </c>
    </row>
    <row r="1884" spans="1:13" x14ac:dyDescent="0.25">
      <c r="A1884">
        <v>827013</v>
      </c>
      <c r="B1884" t="s">
        <v>9307</v>
      </c>
      <c r="C1884" t="s">
        <v>84</v>
      </c>
      <c r="D1884" t="s">
        <v>1722</v>
      </c>
      <c r="E1884" s="15" t="s">
        <v>9308</v>
      </c>
      <c r="F1884" t="s">
        <v>1730</v>
      </c>
      <c r="G1884" t="s">
        <v>1731</v>
      </c>
      <c r="H1884" t="s">
        <v>1720</v>
      </c>
      <c r="I1884" t="s">
        <v>3116</v>
      </c>
      <c r="J1884">
        <v>0</v>
      </c>
      <c r="K1884"/>
      <c r="L1884" t="s">
        <v>3182</v>
      </c>
      <c r="M1884" t="s">
        <v>3118</v>
      </c>
    </row>
    <row r="1885" spans="1:13" x14ac:dyDescent="0.25">
      <c r="A1885">
        <v>6863</v>
      </c>
      <c r="B1885" t="s">
        <v>239</v>
      </c>
      <c r="C1885" t="s">
        <v>59</v>
      </c>
      <c r="D1885" t="s">
        <v>1722</v>
      </c>
      <c r="E1885" s="15" t="s">
        <v>9309</v>
      </c>
      <c r="F1885" t="s">
        <v>1876</v>
      </c>
      <c r="G1885" t="s">
        <v>1849</v>
      </c>
      <c r="H1885" t="s">
        <v>1819</v>
      </c>
      <c r="I1885" t="s">
        <v>3126</v>
      </c>
      <c r="J1885">
        <v>0</v>
      </c>
      <c r="K1885"/>
      <c r="L1885" t="s">
        <v>9310</v>
      </c>
      <c r="M1885" t="s">
        <v>9311</v>
      </c>
    </row>
    <row r="1886" spans="1:13" x14ac:dyDescent="0.25">
      <c r="A1886">
        <v>38171</v>
      </c>
      <c r="B1886" t="s">
        <v>9312</v>
      </c>
      <c r="C1886" t="s">
        <v>59</v>
      </c>
      <c r="D1886" t="s">
        <v>1722</v>
      </c>
      <c r="E1886" s="15" t="s">
        <v>9313</v>
      </c>
      <c r="F1886" t="s">
        <v>1789</v>
      </c>
      <c r="G1886" t="s">
        <v>1790</v>
      </c>
      <c r="H1886" t="s">
        <v>1720</v>
      </c>
      <c r="I1886" t="s">
        <v>3116</v>
      </c>
      <c r="J1886">
        <v>0</v>
      </c>
      <c r="K1886"/>
      <c r="L1886" t="s">
        <v>3216</v>
      </c>
      <c r="M1886" t="s">
        <v>3118</v>
      </c>
    </row>
    <row r="1887" spans="1:13" x14ac:dyDescent="0.25">
      <c r="A1887">
        <v>47223</v>
      </c>
      <c r="B1887" t="s">
        <v>9314</v>
      </c>
      <c r="C1887" t="s">
        <v>84</v>
      </c>
      <c r="D1887" t="s">
        <v>1722</v>
      </c>
      <c r="E1887" s="15" t="s">
        <v>9315</v>
      </c>
      <c r="F1887" t="s">
        <v>1784</v>
      </c>
      <c r="G1887" t="s">
        <v>1785</v>
      </c>
      <c r="H1887" t="s">
        <v>1725</v>
      </c>
      <c r="I1887" t="s">
        <v>3116</v>
      </c>
      <c r="J1887">
        <v>0</v>
      </c>
      <c r="K1887"/>
      <c r="L1887" t="s">
        <v>3122</v>
      </c>
      <c r="M1887" t="s">
        <v>3118</v>
      </c>
    </row>
    <row r="1888" spans="1:13" x14ac:dyDescent="0.25">
      <c r="A1888">
        <v>44742</v>
      </c>
      <c r="B1888" t="s">
        <v>9316</v>
      </c>
      <c r="C1888" t="s">
        <v>84</v>
      </c>
      <c r="D1888" t="s">
        <v>1722</v>
      </c>
      <c r="E1888" s="15" t="s">
        <v>9317</v>
      </c>
      <c r="F1888" t="s">
        <v>1887</v>
      </c>
      <c r="G1888" t="s">
        <v>1849</v>
      </c>
      <c r="H1888" t="s">
        <v>1819</v>
      </c>
      <c r="I1888" t="s">
        <v>3126</v>
      </c>
      <c r="J1888">
        <v>0</v>
      </c>
      <c r="K1888"/>
      <c r="L1888" t="s">
        <v>9318</v>
      </c>
      <c r="M1888" t="s">
        <v>9319</v>
      </c>
    </row>
    <row r="1889" spans="1:13" x14ac:dyDescent="0.25">
      <c r="A1889">
        <v>6862</v>
      </c>
      <c r="B1889" t="s">
        <v>240</v>
      </c>
      <c r="C1889" t="s">
        <v>59</v>
      </c>
      <c r="D1889" t="s">
        <v>1722</v>
      </c>
      <c r="E1889" s="15" t="s">
        <v>9320</v>
      </c>
      <c r="F1889" t="s">
        <v>1737</v>
      </c>
      <c r="G1889" t="s">
        <v>1721</v>
      </c>
      <c r="H1889" t="s">
        <v>1720</v>
      </c>
      <c r="I1889" t="s">
        <v>3116</v>
      </c>
      <c r="J1889">
        <v>0</v>
      </c>
      <c r="K1889"/>
      <c r="L1889" t="s">
        <v>3178</v>
      </c>
      <c r="M1889" t="s">
        <v>3118</v>
      </c>
    </row>
    <row r="1890" spans="1:13" x14ac:dyDescent="0.25">
      <c r="A1890">
        <v>827184</v>
      </c>
      <c r="B1890" t="s">
        <v>9321</v>
      </c>
      <c r="C1890" t="s">
        <v>441</v>
      </c>
      <c r="D1890" t="s">
        <v>1722</v>
      </c>
      <c r="E1890" s="15" t="s">
        <v>9322</v>
      </c>
      <c r="F1890" t="s">
        <v>1771</v>
      </c>
      <c r="G1890" t="s">
        <v>1721</v>
      </c>
      <c r="H1890" t="s">
        <v>1720</v>
      </c>
      <c r="I1890" t="s">
        <v>3116</v>
      </c>
      <c r="J1890">
        <v>0</v>
      </c>
      <c r="K1890"/>
      <c r="L1890" t="s">
        <v>4559</v>
      </c>
      <c r="M1890" t="s">
        <v>3118</v>
      </c>
    </row>
    <row r="1891" spans="1:13" x14ac:dyDescent="0.25">
      <c r="A1891">
        <v>6845</v>
      </c>
      <c r="B1891" t="s">
        <v>2232</v>
      </c>
      <c r="C1891" t="s">
        <v>59</v>
      </c>
      <c r="D1891" t="s">
        <v>1722</v>
      </c>
      <c r="E1891" s="15" t="s">
        <v>9323</v>
      </c>
      <c r="F1891" t="s">
        <v>1787</v>
      </c>
      <c r="G1891" t="s">
        <v>1721</v>
      </c>
      <c r="H1891" t="s">
        <v>1720</v>
      </c>
      <c r="I1891" t="s">
        <v>3116</v>
      </c>
      <c r="J1891">
        <v>0</v>
      </c>
      <c r="K1891"/>
      <c r="L1891" t="s">
        <v>4031</v>
      </c>
      <c r="M1891" t="s">
        <v>3118</v>
      </c>
    </row>
    <row r="1892" spans="1:13" x14ac:dyDescent="0.25">
      <c r="A1892">
        <v>61306</v>
      </c>
      <c r="B1892" t="s">
        <v>4032</v>
      </c>
      <c r="C1892" t="s">
        <v>27</v>
      </c>
      <c r="D1892" t="s">
        <v>1722</v>
      </c>
      <c r="E1892" s="15" t="s">
        <v>9324</v>
      </c>
      <c r="F1892" t="s">
        <v>1761</v>
      </c>
      <c r="G1892" t="s">
        <v>1762</v>
      </c>
      <c r="H1892" t="s">
        <v>1782</v>
      </c>
      <c r="I1892" t="s">
        <v>1762</v>
      </c>
      <c r="J1892">
        <v>0</v>
      </c>
      <c r="K1892"/>
      <c r="L1892" t="s">
        <v>3524</v>
      </c>
      <c r="M1892" t="s">
        <v>3118</v>
      </c>
    </row>
    <row r="1893" spans="1:13" x14ac:dyDescent="0.25">
      <c r="A1893">
        <v>51161</v>
      </c>
      <c r="B1893" t="s">
        <v>9325</v>
      </c>
      <c r="C1893" t="s">
        <v>59</v>
      </c>
      <c r="D1893" t="s">
        <v>1722</v>
      </c>
      <c r="E1893" s="15" t="s">
        <v>9326</v>
      </c>
      <c r="F1893" t="s">
        <v>1728</v>
      </c>
      <c r="G1893" t="s">
        <v>1729</v>
      </c>
      <c r="H1893" t="s">
        <v>1720</v>
      </c>
      <c r="I1893" t="s">
        <v>3116</v>
      </c>
      <c r="J1893">
        <v>0</v>
      </c>
      <c r="K1893"/>
      <c r="L1893" t="s">
        <v>3899</v>
      </c>
      <c r="M1893" t="s">
        <v>9327</v>
      </c>
    </row>
    <row r="1894" spans="1:13" x14ac:dyDescent="0.25">
      <c r="A1894">
        <v>70646</v>
      </c>
      <c r="B1894" t="s">
        <v>951</v>
      </c>
      <c r="C1894" t="s">
        <v>59</v>
      </c>
      <c r="D1894" t="s">
        <v>1722</v>
      </c>
      <c r="E1894" s="15" t="s">
        <v>9328</v>
      </c>
      <c r="F1894" t="s">
        <v>1775</v>
      </c>
      <c r="G1894" t="s">
        <v>1743</v>
      </c>
      <c r="H1894" t="s">
        <v>1720</v>
      </c>
      <c r="I1894" t="s">
        <v>3351</v>
      </c>
      <c r="J1894">
        <v>0</v>
      </c>
      <c r="K1894"/>
      <c r="L1894" t="s">
        <v>3216</v>
      </c>
      <c r="M1894" t="s">
        <v>3118</v>
      </c>
    </row>
    <row r="1895" spans="1:13" x14ac:dyDescent="0.25">
      <c r="A1895">
        <v>6874</v>
      </c>
      <c r="B1895" t="s">
        <v>1610</v>
      </c>
      <c r="C1895" t="s">
        <v>59</v>
      </c>
      <c r="D1895" t="s">
        <v>1722</v>
      </c>
      <c r="E1895" s="15" t="s">
        <v>9329</v>
      </c>
      <c r="F1895" t="s">
        <v>5641</v>
      </c>
      <c r="G1895" t="s">
        <v>1825</v>
      </c>
      <c r="H1895" t="s">
        <v>1725</v>
      </c>
      <c r="I1895" t="s">
        <v>3116</v>
      </c>
      <c r="J1895">
        <v>0</v>
      </c>
      <c r="K1895"/>
      <c r="L1895" t="s">
        <v>3117</v>
      </c>
      <c r="M1895" t="s">
        <v>3118</v>
      </c>
    </row>
    <row r="1896" spans="1:13" x14ac:dyDescent="0.25">
      <c r="A1896">
        <v>6885</v>
      </c>
      <c r="B1896" t="s">
        <v>9330</v>
      </c>
      <c r="C1896" t="s">
        <v>59</v>
      </c>
      <c r="D1896" t="s">
        <v>1722</v>
      </c>
      <c r="E1896" s="15" t="s">
        <v>9331</v>
      </c>
      <c r="F1896" t="s">
        <v>1815</v>
      </c>
      <c r="G1896" t="s">
        <v>1816</v>
      </c>
      <c r="H1896" t="s">
        <v>1725</v>
      </c>
      <c r="I1896" t="s">
        <v>1816</v>
      </c>
      <c r="J1896">
        <v>0</v>
      </c>
      <c r="K1896"/>
      <c r="L1896" t="s">
        <v>3216</v>
      </c>
      <c r="M1896" t="s">
        <v>3118</v>
      </c>
    </row>
    <row r="1897" spans="1:13" x14ac:dyDescent="0.25">
      <c r="A1897">
        <v>51163</v>
      </c>
      <c r="B1897" t="s">
        <v>9332</v>
      </c>
      <c r="C1897" t="s">
        <v>59</v>
      </c>
      <c r="D1897" t="s">
        <v>1722</v>
      </c>
      <c r="E1897" s="15" t="s">
        <v>9333</v>
      </c>
      <c r="F1897" t="s">
        <v>1789</v>
      </c>
      <c r="G1897" t="s">
        <v>1790</v>
      </c>
      <c r="H1897" t="s">
        <v>1720</v>
      </c>
      <c r="I1897" t="s">
        <v>3116</v>
      </c>
      <c r="J1897">
        <v>0</v>
      </c>
      <c r="K1897"/>
      <c r="L1897"/>
      <c r="M1897" t="s">
        <v>3118</v>
      </c>
    </row>
    <row r="1898" spans="1:13" x14ac:dyDescent="0.25">
      <c r="A1898">
        <v>850129</v>
      </c>
      <c r="B1898" t="s">
        <v>9334</v>
      </c>
      <c r="C1898" t="s">
        <v>84</v>
      </c>
      <c r="D1898" t="s">
        <v>1722</v>
      </c>
      <c r="E1898" s="15" t="s">
        <v>9335</v>
      </c>
      <c r="F1898" t="s">
        <v>1787</v>
      </c>
      <c r="G1898" t="s">
        <v>1721</v>
      </c>
      <c r="H1898" t="s">
        <v>1720</v>
      </c>
      <c r="I1898" t="s">
        <v>3116</v>
      </c>
      <c r="J1898">
        <v>0</v>
      </c>
      <c r="K1898"/>
      <c r="L1898" t="s">
        <v>3182</v>
      </c>
      <c r="M1898" t="s">
        <v>3118</v>
      </c>
    </row>
    <row r="1899" spans="1:13" x14ac:dyDescent="0.25">
      <c r="A1899">
        <v>6907</v>
      </c>
      <c r="B1899" t="s">
        <v>241</v>
      </c>
      <c r="C1899" t="s">
        <v>59</v>
      </c>
      <c r="D1899" t="s">
        <v>1722</v>
      </c>
      <c r="E1899" s="15" t="s">
        <v>9336</v>
      </c>
      <c r="F1899" t="s">
        <v>1735</v>
      </c>
      <c r="G1899" t="s">
        <v>1721</v>
      </c>
      <c r="H1899" t="s">
        <v>1720</v>
      </c>
      <c r="I1899" t="s">
        <v>5686</v>
      </c>
      <c r="J1899">
        <v>0</v>
      </c>
      <c r="K1899"/>
      <c r="L1899" t="s">
        <v>3530</v>
      </c>
      <c r="M1899" t="s">
        <v>3118</v>
      </c>
    </row>
    <row r="1900" spans="1:13" x14ac:dyDescent="0.25">
      <c r="A1900">
        <v>856639</v>
      </c>
      <c r="B1900" t="s">
        <v>9337</v>
      </c>
      <c r="C1900" t="s">
        <v>59</v>
      </c>
      <c r="D1900" t="s">
        <v>1722</v>
      </c>
      <c r="E1900" s="15" t="s">
        <v>9338</v>
      </c>
      <c r="F1900" t="s">
        <v>1737</v>
      </c>
      <c r="G1900" t="s">
        <v>1721</v>
      </c>
      <c r="H1900" t="s">
        <v>1720</v>
      </c>
      <c r="I1900" t="s">
        <v>3116</v>
      </c>
      <c r="J1900">
        <v>0</v>
      </c>
      <c r="K1900"/>
      <c r="L1900" t="s">
        <v>3216</v>
      </c>
      <c r="M1900" t="s">
        <v>3118</v>
      </c>
    </row>
    <row r="1901" spans="1:13" x14ac:dyDescent="0.25">
      <c r="A1901">
        <v>51663</v>
      </c>
      <c r="B1901" t="s">
        <v>4036</v>
      </c>
      <c r="C1901" t="s">
        <v>59</v>
      </c>
      <c r="D1901" t="s">
        <v>1722</v>
      </c>
      <c r="E1901" s="15" t="s">
        <v>9339</v>
      </c>
      <c r="F1901" t="s">
        <v>1732</v>
      </c>
      <c r="G1901" t="s">
        <v>1731</v>
      </c>
      <c r="H1901" t="s">
        <v>1720</v>
      </c>
      <c r="I1901" t="s">
        <v>3116</v>
      </c>
      <c r="J1901">
        <v>0</v>
      </c>
      <c r="K1901"/>
      <c r="L1901" t="s">
        <v>3464</v>
      </c>
      <c r="M1901" t="s">
        <v>3118</v>
      </c>
    </row>
    <row r="1902" spans="1:13" x14ac:dyDescent="0.25">
      <c r="A1902">
        <v>854757</v>
      </c>
      <c r="B1902" t="s">
        <v>9340</v>
      </c>
      <c r="C1902" t="s">
        <v>84</v>
      </c>
      <c r="D1902" t="s">
        <v>1722</v>
      </c>
      <c r="E1902" s="15" t="s">
        <v>9341</v>
      </c>
      <c r="F1902" t="s">
        <v>1921</v>
      </c>
      <c r="G1902" t="s">
        <v>1721</v>
      </c>
      <c r="H1902" t="s">
        <v>1720</v>
      </c>
      <c r="I1902" t="s">
        <v>5686</v>
      </c>
      <c r="J1902">
        <v>0</v>
      </c>
      <c r="K1902"/>
      <c r="L1902" t="s">
        <v>9342</v>
      </c>
      <c r="M1902" t="s">
        <v>9343</v>
      </c>
    </row>
    <row r="1903" spans="1:13" x14ac:dyDescent="0.25">
      <c r="A1903">
        <v>838340</v>
      </c>
      <c r="B1903" t="s">
        <v>9344</v>
      </c>
      <c r="C1903" t="s">
        <v>84</v>
      </c>
      <c r="D1903" t="s">
        <v>1722</v>
      </c>
      <c r="E1903" s="15" t="s">
        <v>9345</v>
      </c>
      <c r="F1903" t="s">
        <v>1742</v>
      </c>
      <c r="G1903" t="s">
        <v>1743</v>
      </c>
      <c r="H1903" t="s">
        <v>1720</v>
      </c>
      <c r="I1903" t="s">
        <v>3351</v>
      </c>
      <c r="J1903">
        <v>0</v>
      </c>
      <c r="K1903"/>
      <c r="L1903" t="s">
        <v>3182</v>
      </c>
      <c r="M1903" t="s">
        <v>3118</v>
      </c>
    </row>
    <row r="1904" spans="1:13" x14ac:dyDescent="0.25">
      <c r="A1904">
        <v>851327</v>
      </c>
      <c r="B1904" t="s">
        <v>9346</v>
      </c>
      <c r="C1904" t="s">
        <v>84</v>
      </c>
      <c r="D1904" t="s">
        <v>1722</v>
      </c>
      <c r="E1904" s="15" t="s">
        <v>9347</v>
      </c>
      <c r="F1904" t="s">
        <v>1732</v>
      </c>
      <c r="G1904" t="s">
        <v>1731</v>
      </c>
      <c r="H1904" t="s">
        <v>1720</v>
      </c>
      <c r="I1904" t="s">
        <v>3116</v>
      </c>
      <c r="J1904">
        <v>0</v>
      </c>
      <c r="K1904"/>
      <c r="L1904"/>
      <c r="M1904" t="s">
        <v>3118</v>
      </c>
    </row>
    <row r="1905" spans="1:13" x14ac:dyDescent="0.25">
      <c r="A1905">
        <v>40966</v>
      </c>
      <c r="B1905" t="s">
        <v>9348</v>
      </c>
      <c r="C1905" t="s">
        <v>84</v>
      </c>
      <c r="D1905" t="s">
        <v>1722</v>
      </c>
      <c r="E1905" s="15" t="s">
        <v>9349</v>
      </c>
      <c r="F1905" t="s">
        <v>2011</v>
      </c>
      <c r="G1905" t="s">
        <v>1975</v>
      </c>
      <c r="H1905" t="s">
        <v>1782</v>
      </c>
      <c r="I1905" t="s">
        <v>3116</v>
      </c>
      <c r="J1905">
        <v>0</v>
      </c>
      <c r="K1905"/>
      <c r="L1905" t="s">
        <v>9350</v>
      </c>
      <c r="M1905" t="s">
        <v>9351</v>
      </c>
    </row>
    <row r="1906" spans="1:13" x14ac:dyDescent="0.25">
      <c r="A1906">
        <v>58901</v>
      </c>
      <c r="B1906" t="s">
        <v>2744</v>
      </c>
      <c r="C1906" t="s">
        <v>59</v>
      </c>
      <c r="D1906" t="s">
        <v>1722</v>
      </c>
      <c r="E1906" s="15" t="s">
        <v>9352</v>
      </c>
      <c r="F1906" t="s">
        <v>1868</v>
      </c>
      <c r="G1906" t="s">
        <v>1792</v>
      </c>
      <c r="H1906" t="s">
        <v>1822</v>
      </c>
      <c r="I1906" t="s">
        <v>3116</v>
      </c>
      <c r="J1906">
        <v>0</v>
      </c>
      <c r="K1906"/>
      <c r="L1906" t="s">
        <v>3216</v>
      </c>
      <c r="M1906" t="s">
        <v>3118</v>
      </c>
    </row>
    <row r="1907" spans="1:13" x14ac:dyDescent="0.25">
      <c r="A1907">
        <v>828291</v>
      </c>
      <c r="B1907" t="s">
        <v>9353</v>
      </c>
      <c r="C1907" t="s">
        <v>84</v>
      </c>
      <c r="D1907" t="s">
        <v>1722</v>
      </c>
      <c r="E1907" s="15" t="s">
        <v>9354</v>
      </c>
      <c r="F1907" t="s">
        <v>1732</v>
      </c>
      <c r="G1907" t="s">
        <v>1731</v>
      </c>
      <c r="H1907" t="s">
        <v>1720</v>
      </c>
      <c r="I1907" t="s">
        <v>3116</v>
      </c>
      <c r="J1907">
        <v>0</v>
      </c>
      <c r="K1907"/>
      <c r="L1907" t="s">
        <v>4218</v>
      </c>
      <c r="M1907" t="s">
        <v>3118</v>
      </c>
    </row>
    <row r="1908" spans="1:13" x14ac:dyDescent="0.25">
      <c r="A1908">
        <v>828076</v>
      </c>
      <c r="B1908" t="s">
        <v>9355</v>
      </c>
      <c r="C1908" t="s">
        <v>59</v>
      </c>
      <c r="D1908" t="s">
        <v>1722</v>
      </c>
      <c r="E1908" s="15" t="s">
        <v>9356</v>
      </c>
      <c r="F1908" t="s">
        <v>1732</v>
      </c>
      <c r="G1908" t="s">
        <v>1731</v>
      </c>
      <c r="H1908" t="s">
        <v>1720</v>
      </c>
      <c r="I1908" t="s">
        <v>3116</v>
      </c>
      <c r="J1908">
        <v>0</v>
      </c>
      <c r="K1908"/>
      <c r="L1908" t="s">
        <v>3216</v>
      </c>
      <c r="M1908" t="s">
        <v>3118</v>
      </c>
    </row>
    <row r="1909" spans="1:13" x14ac:dyDescent="0.25">
      <c r="A1909">
        <v>836651</v>
      </c>
      <c r="B1909" t="s">
        <v>9357</v>
      </c>
      <c r="C1909" t="s">
        <v>21</v>
      </c>
      <c r="D1909" t="s">
        <v>1722</v>
      </c>
      <c r="E1909" s="15" t="s">
        <v>9358</v>
      </c>
      <c r="F1909" t="s">
        <v>1732</v>
      </c>
      <c r="G1909" t="s">
        <v>1731</v>
      </c>
      <c r="H1909" t="s">
        <v>1720</v>
      </c>
      <c r="I1909" t="s">
        <v>3116</v>
      </c>
      <c r="J1909">
        <v>0</v>
      </c>
      <c r="K1909"/>
      <c r="L1909" t="s">
        <v>4064</v>
      </c>
      <c r="M1909" t="s">
        <v>3118</v>
      </c>
    </row>
    <row r="1910" spans="1:13" x14ac:dyDescent="0.25">
      <c r="A1910">
        <v>837786</v>
      </c>
      <c r="B1910" t="s">
        <v>9359</v>
      </c>
      <c r="C1910" t="s">
        <v>7075</v>
      </c>
      <c r="D1910" t="s">
        <v>1722</v>
      </c>
      <c r="E1910" s="15" t="s">
        <v>9360</v>
      </c>
      <c r="F1910" t="s">
        <v>1732</v>
      </c>
      <c r="G1910" t="s">
        <v>1731</v>
      </c>
      <c r="H1910" t="s">
        <v>1720</v>
      </c>
      <c r="I1910" t="s">
        <v>3116</v>
      </c>
      <c r="J1910">
        <v>0</v>
      </c>
      <c r="K1910"/>
      <c r="L1910" t="s">
        <v>9361</v>
      </c>
      <c r="M1910" t="s">
        <v>9362</v>
      </c>
    </row>
    <row r="1911" spans="1:13" x14ac:dyDescent="0.25">
      <c r="A1911">
        <v>839050</v>
      </c>
      <c r="B1911" t="s">
        <v>9363</v>
      </c>
      <c r="C1911" t="s">
        <v>830</v>
      </c>
      <c r="D1911" t="s">
        <v>1722</v>
      </c>
      <c r="E1911" s="15" t="s">
        <v>9364</v>
      </c>
      <c r="F1911" t="s">
        <v>1784</v>
      </c>
      <c r="G1911" t="s">
        <v>1785</v>
      </c>
      <c r="H1911" t="s">
        <v>1725</v>
      </c>
      <c r="I1911" t="s">
        <v>3116</v>
      </c>
      <c r="J1911">
        <v>0</v>
      </c>
      <c r="K1911"/>
      <c r="L1911" t="s">
        <v>9365</v>
      </c>
      <c r="M1911" t="s">
        <v>9366</v>
      </c>
    </row>
    <row r="1912" spans="1:13" x14ac:dyDescent="0.25">
      <c r="A1912">
        <v>51497</v>
      </c>
      <c r="B1912" t="s">
        <v>9367</v>
      </c>
      <c r="C1912" t="s">
        <v>380</v>
      </c>
      <c r="D1912" t="s">
        <v>1722</v>
      </c>
      <c r="E1912" s="15" t="s">
        <v>9368</v>
      </c>
      <c r="F1912" t="s">
        <v>1924</v>
      </c>
      <c r="G1912" t="s">
        <v>1852</v>
      </c>
      <c r="H1912" t="s">
        <v>1720</v>
      </c>
      <c r="I1912" t="s">
        <v>3116</v>
      </c>
      <c r="J1912">
        <v>0</v>
      </c>
      <c r="K1912"/>
      <c r="L1912" t="s">
        <v>9369</v>
      </c>
      <c r="M1912" t="s">
        <v>9370</v>
      </c>
    </row>
    <row r="1913" spans="1:13" x14ac:dyDescent="0.25">
      <c r="A1913">
        <v>7035</v>
      </c>
      <c r="B1913" t="s">
        <v>4037</v>
      </c>
      <c r="C1913" t="s">
        <v>21</v>
      </c>
      <c r="D1913" t="s">
        <v>1722</v>
      </c>
      <c r="E1913" s="15" t="s">
        <v>9371</v>
      </c>
      <c r="F1913" t="s">
        <v>1846</v>
      </c>
      <c r="G1913" t="s">
        <v>1726</v>
      </c>
      <c r="H1913" t="s">
        <v>1725</v>
      </c>
      <c r="I1913" t="s">
        <v>3116</v>
      </c>
      <c r="J1913">
        <v>0</v>
      </c>
      <c r="K1913"/>
      <c r="L1913" t="s">
        <v>3117</v>
      </c>
      <c r="M1913" t="s">
        <v>3118</v>
      </c>
    </row>
    <row r="1914" spans="1:13" x14ac:dyDescent="0.25">
      <c r="A1914">
        <v>56783</v>
      </c>
      <c r="B1914" t="s">
        <v>9372</v>
      </c>
      <c r="C1914" t="s">
        <v>39</v>
      </c>
      <c r="D1914" t="s">
        <v>1722</v>
      </c>
      <c r="E1914" s="15" t="s">
        <v>9373</v>
      </c>
      <c r="F1914" t="s">
        <v>1728</v>
      </c>
      <c r="G1914" t="s">
        <v>1729</v>
      </c>
      <c r="H1914" t="s">
        <v>1720</v>
      </c>
      <c r="I1914" t="s">
        <v>3116</v>
      </c>
      <c r="J1914">
        <v>0</v>
      </c>
      <c r="K1914"/>
      <c r="L1914"/>
      <c r="M1914" t="s">
        <v>3118</v>
      </c>
    </row>
    <row r="1915" spans="1:13" x14ac:dyDescent="0.25">
      <c r="A1915">
        <v>7014</v>
      </c>
      <c r="B1915" t="s">
        <v>4038</v>
      </c>
      <c r="C1915" t="s">
        <v>252</v>
      </c>
      <c r="D1915" t="s">
        <v>1722</v>
      </c>
      <c r="E1915" s="15" t="s">
        <v>9374</v>
      </c>
      <c r="F1915" t="s">
        <v>1813</v>
      </c>
      <c r="G1915" t="s">
        <v>1814</v>
      </c>
      <c r="H1915" t="s">
        <v>1764</v>
      </c>
      <c r="I1915" t="s">
        <v>3116</v>
      </c>
      <c r="J1915">
        <v>0</v>
      </c>
      <c r="K1915"/>
      <c r="L1915" t="s">
        <v>3144</v>
      </c>
      <c r="M1915" t="s">
        <v>3118</v>
      </c>
    </row>
    <row r="1916" spans="1:13" x14ac:dyDescent="0.25">
      <c r="A1916">
        <v>34340</v>
      </c>
      <c r="B1916" t="s">
        <v>952</v>
      </c>
      <c r="C1916" t="s">
        <v>252</v>
      </c>
      <c r="D1916" t="s">
        <v>1722</v>
      </c>
      <c r="E1916" s="15" t="s">
        <v>9375</v>
      </c>
      <c r="F1916" t="s">
        <v>1761</v>
      </c>
      <c r="G1916" t="s">
        <v>1762</v>
      </c>
      <c r="H1916" t="s">
        <v>1782</v>
      </c>
      <c r="I1916" t="s">
        <v>1762</v>
      </c>
      <c r="J1916">
        <v>0</v>
      </c>
      <c r="K1916"/>
      <c r="L1916" t="s">
        <v>4039</v>
      </c>
      <c r="M1916" t="s">
        <v>3118</v>
      </c>
    </row>
    <row r="1917" spans="1:13" x14ac:dyDescent="0.25">
      <c r="A1917">
        <v>861133</v>
      </c>
      <c r="B1917" t="s">
        <v>9376</v>
      </c>
      <c r="C1917" t="s">
        <v>92</v>
      </c>
      <c r="D1917" t="s">
        <v>1722</v>
      </c>
      <c r="E1917" s="15" t="s">
        <v>9377</v>
      </c>
      <c r="F1917" t="s">
        <v>1738</v>
      </c>
      <c r="G1917" t="s">
        <v>1739</v>
      </c>
      <c r="H1917" t="s">
        <v>1720</v>
      </c>
      <c r="I1917" t="s">
        <v>3232</v>
      </c>
      <c r="J1917">
        <v>0</v>
      </c>
      <c r="K1917"/>
      <c r="L1917" t="s">
        <v>3464</v>
      </c>
      <c r="M1917" t="s">
        <v>3118</v>
      </c>
    </row>
    <row r="1918" spans="1:13" x14ac:dyDescent="0.25">
      <c r="A1918">
        <v>855623</v>
      </c>
      <c r="B1918" t="s">
        <v>9378</v>
      </c>
      <c r="C1918" t="s">
        <v>9379</v>
      </c>
      <c r="D1918" t="s">
        <v>1722</v>
      </c>
      <c r="E1918" s="15" t="s">
        <v>9380</v>
      </c>
      <c r="F1918" t="s">
        <v>1730</v>
      </c>
      <c r="G1918" t="s">
        <v>1731</v>
      </c>
      <c r="H1918" t="s">
        <v>1720</v>
      </c>
      <c r="I1918" t="s">
        <v>3116</v>
      </c>
      <c r="J1918">
        <v>0</v>
      </c>
      <c r="K1918"/>
      <c r="L1918"/>
      <c r="M1918" t="s">
        <v>3118</v>
      </c>
    </row>
    <row r="1919" spans="1:13" x14ac:dyDescent="0.25">
      <c r="A1919">
        <v>74136</v>
      </c>
      <c r="B1919" t="s">
        <v>1795</v>
      </c>
      <c r="C1919" t="s">
        <v>76</v>
      </c>
      <c r="D1919" t="s">
        <v>1722</v>
      </c>
      <c r="E1919" s="15" t="s">
        <v>9381</v>
      </c>
      <c r="F1919" t="s">
        <v>6050</v>
      </c>
      <c r="G1919" t="s">
        <v>1792</v>
      </c>
      <c r="H1919" t="s">
        <v>1822</v>
      </c>
      <c r="I1919" t="s">
        <v>3116</v>
      </c>
      <c r="J1919">
        <v>0</v>
      </c>
      <c r="K1919"/>
      <c r="L1919" t="s">
        <v>3117</v>
      </c>
      <c r="M1919" t="s">
        <v>3118</v>
      </c>
    </row>
    <row r="1920" spans="1:13" x14ac:dyDescent="0.25">
      <c r="A1920">
        <v>7042</v>
      </c>
      <c r="B1920" t="s">
        <v>242</v>
      </c>
      <c r="C1920" t="s">
        <v>136</v>
      </c>
      <c r="D1920" t="s">
        <v>1722</v>
      </c>
      <c r="E1920" s="15" t="s">
        <v>9382</v>
      </c>
      <c r="F1920" t="s">
        <v>2008</v>
      </c>
      <c r="G1920" t="s">
        <v>2009</v>
      </c>
      <c r="H1920" t="s">
        <v>1864</v>
      </c>
      <c r="I1920" t="s">
        <v>3240</v>
      </c>
      <c r="J1920">
        <v>0</v>
      </c>
      <c r="K1920"/>
      <c r="L1920" t="s">
        <v>4040</v>
      </c>
      <c r="M1920" t="s">
        <v>3118</v>
      </c>
    </row>
    <row r="1921" spans="1:13" x14ac:dyDescent="0.25">
      <c r="A1921">
        <v>830252</v>
      </c>
      <c r="B1921" t="s">
        <v>2875</v>
      </c>
      <c r="C1921" t="s">
        <v>84</v>
      </c>
      <c r="D1921" t="s">
        <v>1722</v>
      </c>
      <c r="E1921" s="15" t="s">
        <v>9383</v>
      </c>
      <c r="F1921" t="s">
        <v>1876</v>
      </c>
      <c r="G1921" t="s">
        <v>1849</v>
      </c>
      <c r="H1921" t="s">
        <v>1819</v>
      </c>
      <c r="I1921" t="s">
        <v>3126</v>
      </c>
      <c r="J1921">
        <v>0</v>
      </c>
      <c r="K1921"/>
      <c r="L1921" t="s">
        <v>3182</v>
      </c>
      <c r="M1921" t="s">
        <v>3118</v>
      </c>
    </row>
    <row r="1922" spans="1:13" x14ac:dyDescent="0.25">
      <c r="A1922">
        <v>846795</v>
      </c>
      <c r="B1922" t="s">
        <v>9384</v>
      </c>
      <c r="C1922" t="s">
        <v>165</v>
      </c>
      <c r="D1922" t="s">
        <v>1722</v>
      </c>
      <c r="E1922" s="15" t="s">
        <v>9385</v>
      </c>
      <c r="F1922" t="s">
        <v>1832</v>
      </c>
      <c r="G1922" t="s">
        <v>1834</v>
      </c>
      <c r="H1922" t="s">
        <v>1833</v>
      </c>
      <c r="I1922" t="s">
        <v>3116</v>
      </c>
      <c r="J1922">
        <v>0</v>
      </c>
      <c r="K1922"/>
      <c r="L1922" t="s">
        <v>9386</v>
      </c>
      <c r="M1922" t="s">
        <v>3118</v>
      </c>
    </row>
    <row r="1923" spans="1:13" x14ac:dyDescent="0.25">
      <c r="A1923">
        <v>846797</v>
      </c>
      <c r="B1923" t="s">
        <v>953</v>
      </c>
      <c r="C1923" t="s">
        <v>52</v>
      </c>
      <c r="D1923" t="s">
        <v>1722</v>
      </c>
      <c r="E1923" s="15" t="s">
        <v>9387</v>
      </c>
      <c r="F1923" t="s">
        <v>5719</v>
      </c>
      <c r="G1923" t="s">
        <v>1834</v>
      </c>
      <c r="H1923" t="s">
        <v>1833</v>
      </c>
      <c r="I1923" t="s">
        <v>3116</v>
      </c>
      <c r="J1923">
        <v>0</v>
      </c>
      <c r="K1923"/>
      <c r="L1923" t="s">
        <v>3117</v>
      </c>
      <c r="M1923" t="s">
        <v>3118</v>
      </c>
    </row>
    <row r="1924" spans="1:13" x14ac:dyDescent="0.25">
      <c r="A1924">
        <v>7060</v>
      </c>
      <c r="B1924" t="s">
        <v>243</v>
      </c>
      <c r="C1924" t="s">
        <v>27</v>
      </c>
      <c r="D1924" t="s">
        <v>1722</v>
      </c>
      <c r="E1924" s="15" t="s">
        <v>9388</v>
      </c>
      <c r="F1924" t="s">
        <v>2010</v>
      </c>
      <c r="G1924" t="s">
        <v>1823</v>
      </c>
      <c r="H1924" t="s">
        <v>1822</v>
      </c>
      <c r="I1924" t="s">
        <v>3116</v>
      </c>
      <c r="J1924">
        <v>0</v>
      </c>
      <c r="K1924"/>
      <c r="L1924" t="s">
        <v>3117</v>
      </c>
      <c r="M1924" t="s">
        <v>3118</v>
      </c>
    </row>
    <row r="1925" spans="1:13" x14ac:dyDescent="0.25">
      <c r="A1925">
        <v>30047</v>
      </c>
      <c r="B1925" t="s">
        <v>244</v>
      </c>
      <c r="C1925" t="s">
        <v>27</v>
      </c>
      <c r="D1925" t="s">
        <v>1722</v>
      </c>
      <c r="E1925" s="15" t="s">
        <v>9389</v>
      </c>
      <c r="F1925" t="s">
        <v>5719</v>
      </c>
      <c r="G1925" t="s">
        <v>1834</v>
      </c>
      <c r="H1925" t="s">
        <v>1833</v>
      </c>
      <c r="I1925" t="s">
        <v>3116</v>
      </c>
      <c r="J1925">
        <v>0</v>
      </c>
      <c r="K1925"/>
      <c r="L1925" t="s">
        <v>3117</v>
      </c>
      <c r="M1925" t="s">
        <v>3118</v>
      </c>
    </row>
    <row r="1926" spans="1:13" x14ac:dyDescent="0.25">
      <c r="A1926">
        <v>840057</v>
      </c>
      <c r="B1926" t="s">
        <v>954</v>
      </c>
      <c r="C1926" t="s">
        <v>252</v>
      </c>
      <c r="D1926" t="s">
        <v>1722</v>
      </c>
      <c r="E1926" s="15" t="s">
        <v>9390</v>
      </c>
      <c r="F1926" t="s">
        <v>1732</v>
      </c>
      <c r="G1926" t="s">
        <v>1731</v>
      </c>
      <c r="H1926" t="s">
        <v>1720</v>
      </c>
      <c r="I1926" t="s">
        <v>3116</v>
      </c>
      <c r="J1926">
        <v>0</v>
      </c>
      <c r="K1926"/>
      <c r="L1926" t="s">
        <v>4538</v>
      </c>
      <c r="M1926" t="s">
        <v>3118</v>
      </c>
    </row>
    <row r="1927" spans="1:13" x14ac:dyDescent="0.25">
      <c r="A1927">
        <v>829528</v>
      </c>
      <c r="B1927" t="s">
        <v>9391</v>
      </c>
      <c r="C1927" t="s">
        <v>21</v>
      </c>
      <c r="D1927" t="s">
        <v>1722</v>
      </c>
      <c r="E1927" s="15" t="s">
        <v>9392</v>
      </c>
      <c r="F1927" t="s">
        <v>1735</v>
      </c>
      <c r="G1927" t="s">
        <v>1721</v>
      </c>
      <c r="H1927" t="s">
        <v>1720</v>
      </c>
      <c r="I1927" t="s">
        <v>3116</v>
      </c>
      <c r="J1927">
        <v>0</v>
      </c>
      <c r="K1927"/>
      <c r="L1927" t="s">
        <v>3153</v>
      </c>
      <c r="M1927" t="s">
        <v>3118</v>
      </c>
    </row>
    <row r="1928" spans="1:13" x14ac:dyDescent="0.25">
      <c r="A1928">
        <v>857726</v>
      </c>
      <c r="B1928" t="s">
        <v>9393</v>
      </c>
      <c r="C1928" t="s">
        <v>755</v>
      </c>
      <c r="D1928" t="s">
        <v>1722</v>
      </c>
      <c r="E1928" s="15" t="s">
        <v>9394</v>
      </c>
      <c r="F1928" t="s">
        <v>1836</v>
      </c>
      <c r="G1928" t="s">
        <v>1837</v>
      </c>
      <c r="H1928" t="s">
        <v>1725</v>
      </c>
      <c r="I1928" t="s">
        <v>3116</v>
      </c>
      <c r="J1928">
        <v>0</v>
      </c>
      <c r="K1928"/>
      <c r="L1928" t="s">
        <v>9395</v>
      </c>
      <c r="M1928" t="s">
        <v>9396</v>
      </c>
    </row>
    <row r="1929" spans="1:13" x14ac:dyDescent="0.25">
      <c r="A1929">
        <v>847954</v>
      </c>
      <c r="B1929" t="s">
        <v>955</v>
      </c>
      <c r="C1929" t="s">
        <v>111</v>
      </c>
      <c r="D1929" t="s">
        <v>1722</v>
      </c>
      <c r="E1929" s="15" t="s">
        <v>9397</v>
      </c>
      <c r="F1929" t="s">
        <v>1918</v>
      </c>
      <c r="G1929" t="s">
        <v>1919</v>
      </c>
      <c r="H1929" t="s">
        <v>1864</v>
      </c>
      <c r="I1929" t="s">
        <v>3240</v>
      </c>
      <c r="J1929">
        <v>0</v>
      </c>
      <c r="K1929"/>
      <c r="L1929" t="s">
        <v>3153</v>
      </c>
      <c r="M1929" t="s">
        <v>3118</v>
      </c>
    </row>
    <row r="1930" spans="1:13" x14ac:dyDescent="0.25">
      <c r="A1930">
        <v>847478</v>
      </c>
      <c r="B1930" t="s">
        <v>9398</v>
      </c>
      <c r="C1930" t="s">
        <v>43</v>
      </c>
      <c r="D1930" t="s">
        <v>1722</v>
      </c>
      <c r="E1930" s="15" t="s">
        <v>9399</v>
      </c>
      <c r="F1930" t="s">
        <v>1732</v>
      </c>
      <c r="G1930" t="s">
        <v>1731</v>
      </c>
      <c r="H1930" t="s">
        <v>1720</v>
      </c>
      <c r="I1930" t="s">
        <v>3116</v>
      </c>
      <c r="J1930">
        <v>0</v>
      </c>
      <c r="K1930"/>
      <c r="L1930" t="s">
        <v>8850</v>
      </c>
      <c r="M1930" t="s">
        <v>3004</v>
      </c>
    </row>
    <row r="1931" spans="1:13" x14ac:dyDescent="0.25">
      <c r="A1931">
        <v>848362</v>
      </c>
      <c r="B1931" t="s">
        <v>956</v>
      </c>
      <c r="C1931" t="s">
        <v>208</v>
      </c>
      <c r="D1931" t="s">
        <v>1722</v>
      </c>
      <c r="E1931" s="15" t="s">
        <v>9400</v>
      </c>
      <c r="F1931" t="s">
        <v>1813</v>
      </c>
      <c r="G1931" t="s">
        <v>1814</v>
      </c>
      <c r="H1931" t="s">
        <v>1764</v>
      </c>
      <c r="I1931" t="s">
        <v>3116</v>
      </c>
      <c r="J1931">
        <v>0</v>
      </c>
      <c r="K1931"/>
      <c r="L1931" t="s">
        <v>9401</v>
      </c>
      <c r="M1931" t="s">
        <v>3118</v>
      </c>
    </row>
    <row r="1932" spans="1:13" x14ac:dyDescent="0.25">
      <c r="A1932">
        <v>7043</v>
      </c>
      <c r="B1932" t="s">
        <v>2369</v>
      </c>
      <c r="C1932" t="s">
        <v>432</v>
      </c>
      <c r="D1932" t="s">
        <v>1722</v>
      </c>
      <c r="E1932" s="15" t="s">
        <v>9402</v>
      </c>
      <c r="F1932" t="s">
        <v>2008</v>
      </c>
      <c r="G1932" t="s">
        <v>2009</v>
      </c>
      <c r="H1932" t="s">
        <v>1864</v>
      </c>
      <c r="I1932" t="s">
        <v>3240</v>
      </c>
      <c r="J1932">
        <v>0</v>
      </c>
      <c r="K1932"/>
      <c r="L1932" t="s">
        <v>9403</v>
      </c>
      <c r="M1932" t="s">
        <v>9404</v>
      </c>
    </row>
    <row r="1933" spans="1:13" x14ac:dyDescent="0.25">
      <c r="A1933">
        <v>53770</v>
      </c>
      <c r="B1933" t="s">
        <v>4044</v>
      </c>
      <c r="C1933" t="s">
        <v>39</v>
      </c>
      <c r="D1933" t="s">
        <v>1722</v>
      </c>
      <c r="E1933" s="15" t="s">
        <v>9405</v>
      </c>
      <c r="F1933" t="s">
        <v>1918</v>
      </c>
      <c r="G1933" t="s">
        <v>1919</v>
      </c>
      <c r="H1933" t="s">
        <v>1864</v>
      </c>
      <c r="I1933" t="s">
        <v>3240</v>
      </c>
      <c r="J1933">
        <v>0</v>
      </c>
      <c r="K1933"/>
      <c r="L1933" t="s">
        <v>9406</v>
      </c>
      <c r="M1933" t="s">
        <v>9407</v>
      </c>
    </row>
    <row r="1934" spans="1:13" x14ac:dyDescent="0.25">
      <c r="A1934">
        <v>31589</v>
      </c>
      <c r="B1934" t="s">
        <v>957</v>
      </c>
      <c r="C1934" t="s">
        <v>830</v>
      </c>
      <c r="D1934" t="s">
        <v>1722</v>
      </c>
      <c r="E1934" s="15" t="s">
        <v>9408</v>
      </c>
      <c r="F1934" t="s">
        <v>1738</v>
      </c>
      <c r="G1934" t="s">
        <v>1739</v>
      </c>
      <c r="H1934" t="s">
        <v>1720</v>
      </c>
      <c r="I1934" t="s">
        <v>3232</v>
      </c>
      <c r="J1934">
        <v>0</v>
      </c>
      <c r="K1934"/>
      <c r="L1934" t="s">
        <v>5879</v>
      </c>
      <c r="M1934" t="s">
        <v>3118</v>
      </c>
    </row>
    <row r="1935" spans="1:13" x14ac:dyDescent="0.25">
      <c r="A1935">
        <v>7829</v>
      </c>
      <c r="B1935" t="s">
        <v>9409</v>
      </c>
      <c r="C1935" t="s">
        <v>213</v>
      </c>
      <c r="D1935" t="s">
        <v>1722</v>
      </c>
      <c r="E1935" s="15" t="s">
        <v>9410</v>
      </c>
      <c r="F1935" t="s">
        <v>2031</v>
      </c>
      <c r="G1935" t="s">
        <v>2032</v>
      </c>
      <c r="H1935" t="s">
        <v>1782</v>
      </c>
      <c r="I1935" t="s">
        <v>2031</v>
      </c>
      <c r="J1935">
        <v>0</v>
      </c>
      <c r="K1935"/>
      <c r="L1935" t="s">
        <v>3194</v>
      </c>
      <c r="M1935" t="s">
        <v>3118</v>
      </c>
    </row>
    <row r="1936" spans="1:13" x14ac:dyDescent="0.25">
      <c r="A1936">
        <v>854681</v>
      </c>
      <c r="B1936" t="s">
        <v>3063</v>
      </c>
      <c r="C1936" t="s">
        <v>84</v>
      </c>
      <c r="D1936" t="s">
        <v>1722</v>
      </c>
      <c r="E1936" s="15" t="s">
        <v>9411</v>
      </c>
      <c r="F1936" t="s">
        <v>1732</v>
      </c>
      <c r="G1936" t="s">
        <v>1731</v>
      </c>
      <c r="H1936" t="s">
        <v>1720</v>
      </c>
      <c r="I1936" t="s">
        <v>3116</v>
      </c>
      <c r="J1936">
        <v>0</v>
      </c>
      <c r="K1936"/>
      <c r="L1936" t="s">
        <v>3182</v>
      </c>
      <c r="M1936" t="s">
        <v>3118</v>
      </c>
    </row>
    <row r="1937" spans="1:13" x14ac:dyDescent="0.25">
      <c r="A1937">
        <v>7110</v>
      </c>
      <c r="B1937" t="s">
        <v>2231</v>
      </c>
      <c r="C1937" t="s">
        <v>31</v>
      </c>
      <c r="D1937" t="s">
        <v>1722</v>
      </c>
      <c r="E1937" s="15" t="s">
        <v>9412</v>
      </c>
      <c r="F1937" t="s">
        <v>1749</v>
      </c>
      <c r="G1937" t="s">
        <v>1746</v>
      </c>
      <c r="H1937" t="s">
        <v>1720</v>
      </c>
      <c r="I1937" t="s">
        <v>5686</v>
      </c>
      <c r="J1937">
        <v>0</v>
      </c>
      <c r="K1937"/>
      <c r="L1937" t="s">
        <v>5627</v>
      </c>
      <c r="M1937" t="s">
        <v>3118</v>
      </c>
    </row>
    <row r="1938" spans="1:13" x14ac:dyDescent="0.25">
      <c r="A1938">
        <v>7119</v>
      </c>
      <c r="B1938" t="s">
        <v>245</v>
      </c>
      <c r="C1938" t="s">
        <v>76</v>
      </c>
      <c r="D1938" t="s">
        <v>1722</v>
      </c>
      <c r="E1938" s="15" t="s">
        <v>9413</v>
      </c>
      <c r="F1938" t="s">
        <v>6980</v>
      </c>
      <c r="G1938" t="s">
        <v>1790</v>
      </c>
      <c r="H1938" t="s">
        <v>1720</v>
      </c>
      <c r="I1938" t="s">
        <v>3116</v>
      </c>
      <c r="J1938">
        <v>0</v>
      </c>
      <c r="K1938"/>
      <c r="L1938" t="s">
        <v>3117</v>
      </c>
      <c r="M1938" t="s">
        <v>3118</v>
      </c>
    </row>
    <row r="1939" spans="1:13" x14ac:dyDescent="0.25">
      <c r="A1939">
        <v>843405</v>
      </c>
      <c r="B1939" t="s">
        <v>2984</v>
      </c>
      <c r="C1939" t="s">
        <v>415</v>
      </c>
      <c r="D1939" t="s">
        <v>1722</v>
      </c>
      <c r="E1939" s="15" t="s">
        <v>9414</v>
      </c>
      <c r="F1939" t="s">
        <v>1877</v>
      </c>
      <c r="G1939" t="s">
        <v>1878</v>
      </c>
      <c r="H1939" t="s">
        <v>1756</v>
      </c>
      <c r="I1939" t="s">
        <v>3116</v>
      </c>
      <c r="J1939">
        <v>0</v>
      </c>
      <c r="K1939"/>
      <c r="L1939" t="s">
        <v>5304</v>
      </c>
      <c r="M1939" t="s">
        <v>3118</v>
      </c>
    </row>
    <row r="1940" spans="1:13" x14ac:dyDescent="0.25">
      <c r="A1940">
        <v>7139</v>
      </c>
      <c r="B1940" t="s">
        <v>9415</v>
      </c>
      <c r="C1940" t="s">
        <v>39</v>
      </c>
      <c r="D1940" t="s">
        <v>1722</v>
      </c>
      <c r="E1940" s="15" t="s">
        <v>9416</v>
      </c>
      <c r="F1940" t="s">
        <v>1860</v>
      </c>
      <c r="G1940" t="s">
        <v>1816</v>
      </c>
      <c r="H1940" t="s">
        <v>1725</v>
      </c>
      <c r="I1940" t="s">
        <v>5644</v>
      </c>
      <c r="J1940">
        <v>0</v>
      </c>
      <c r="K1940"/>
      <c r="L1940" t="s">
        <v>3117</v>
      </c>
      <c r="M1940" t="s">
        <v>3118</v>
      </c>
    </row>
    <row r="1941" spans="1:13" x14ac:dyDescent="0.25">
      <c r="A1941">
        <v>47348</v>
      </c>
      <c r="B1941" t="s">
        <v>2643</v>
      </c>
      <c r="C1941" t="s">
        <v>31</v>
      </c>
      <c r="D1941" t="s">
        <v>1722</v>
      </c>
      <c r="E1941" s="15" t="s">
        <v>9417</v>
      </c>
      <c r="F1941" t="s">
        <v>1732</v>
      </c>
      <c r="G1941" t="s">
        <v>1731</v>
      </c>
      <c r="H1941" t="s">
        <v>1720</v>
      </c>
      <c r="I1941" t="s">
        <v>3116</v>
      </c>
      <c r="J1941">
        <v>0</v>
      </c>
      <c r="K1941"/>
      <c r="L1941" t="s">
        <v>9418</v>
      </c>
      <c r="M1941" t="s">
        <v>9419</v>
      </c>
    </row>
    <row r="1942" spans="1:13" x14ac:dyDescent="0.25">
      <c r="A1942">
        <v>862869</v>
      </c>
      <c r="B1942" t="s">
        <v>9420</v>
      </c>
      <c r="C1942" t="s">
        <v>78</v>
      </c>
      <c r="D1942" t="s">
        <v>1722</v>
      </c>
      <c r="E1942" s="15" t="s">
        <v>9421</v>
      </c>
      <c r="F1942" t="s">
        <v>9422</v>
      </c>
      <c r="G1942" t="s">
        <v>1792</v>
      </c>
      <c r="H1942" t="s">
        <v>1822</v>
      </c>
      <c r="I1942" t="s">
        <v>3116</v>
      </c>
      <c r="J1942">
        <v>0</v>
      </c>
      <c r="K1942"/>
      <c r="L1942" t="s">
        <v>3630</v>
      </c>
      <c r="M1942" t="s">
        <v>3118</v>
      </c>
    </row>
    <row r="1943" spans="1:13" x14ac:dyDescent="0.25">
      <c r="A1943">
        <v>52262</v>
      </c>
      <c r="B1943" t="s">
        <v>246</v>
      </c>
      <c r="C1943" t="s">
        <v>39</v>
      </c>
      <c r="D1943" t="s">
        <v>1722</v>
      </c>
      <c r="E1943" s="15" t="s">
        <v>9423</v>
      </c>
      <c r="F1943" t="s">
        <v>2170</v>
      </c>
      <c r="G1943" t="s">
        <v>1878</v>
      </c>
      <c r="H1943" t="s">
        <v>1756</v>
      </c>
      <c r="I1943" t="s">
        <v>3129</v>
      </c>
      <c r="J1943">
        <v>0</v>
      </c>
      <c r="K1943"/>
      <c r="L1943" t="s">
        <v>9424</v>
      </c>
      <c r="M1943" t="s">
        <v>3118</v>
      </c>
    </row>
    <row r="1944" spans="1:13" x14ac:dyDescent="0.25">
      <c r="A1944">
        <v>847903</v>
      </c>
      <c r="B1944" t="s">
        <v>9425</v>
      </c>
      <c r="C1944" t="s">
        <v>43</v>
      </c>
      <c r="D1944" t="s">
        <v>1722</v>
      </c>
      <c r="E1944" s="15" t="s">
        <v>9426</v>
      </c>
      <c r="F1944" t="s">
        <v>1938</v>
      </c>
      <c r="G1944" t="s">
        <v>1746</v>
      </c>
      <c r="H1944" t="s">
        <v>1720</v>
      </c>
      <c r="I1944" t="s">
        <v>5686</v>
      </c>
      <c r="J1944">
        <v>0</v>
      </c>
      <c r="K1944"/>
      <c r="L1944" t="s">
        <v>3151</v>
      </c>
      <c r="M1944" t="s">
        <v>3118</v>
      </c>
    </row>
    <row r="1945" spans="1:13" x14ac:dyDescent="0.25">
      <c r="A1945">
        <v>57589</v>
      </c>
      <c r="B1945" t="s">
        <v>9427</v>
      </c>
      <c r="C1945" t="s">
        <v>755</v>
      </c>
      <c r="D1945" t="s">
        <v>1722</v>
      </c>
      <c r="E1945" s="15" t="s">
        <v>9428</v>
      </c>
      <c r="F1945" t="s">
        <v>1937</v>
      </c>
      <c r="G1945" t="s">
        <v>1849</v>
      </c>
      <c r="H1945" t="s">
        <v>1819</v>
      </c>
      <c r="I1945" t="s">
        <v>3126</v>
      </c>
      <c r="J1945">
        <v>0</v>
      </c>
      <c r="K1945"/>
      <c r="L1945" t="s">
        <v>9429</v>
      </c>
      <c r="M1945" t="s">
        <v>1799</v>
      </c>
    </row>
    <row r="1946" spans="1:13" x14ac:dyDescent="0.25">
      <c r="A1946">
        <v>30628</v>
      </c>
      <c r="B1946" t="s">
        <v>9430</v>
      </c>
      <c r="C1946" t="s">
        <v>27</v>
      </c>
      <c r="D1946" t="s">
        <v>1722</v>
      </c>
      <c r="E1946" s="15" t="s">
        <v>9431</v>
      </c>
      <c r="F1946" t="s">
        <v>5719</v>
      </c>
      <c r="G1946" t="s">
        <v>1834</v>
      </c>
      <c r="H1946" t="s">
        <v>1833</v>
      </c>
      <c r="I1946" t="s">
        <v>3116</v>
      </c>
      <c r="J1946">
        <v>0</v>
      </c>
      <c r="K1946"/>
      <c r="L1946" t="s">
        <v>9432</v>
      </c>
      <c r="M1946" t="s">
        <v>3118</v>
      </c>
    </row>
    <row r="1947" spans="1:13" x14ac:dyDescent="0.25">
      <c r="A1947">
        <v>55134</v>
      </c>
      <c r="B1947" t="s">
        <v>2698</v>
      </c>
      <c r="C1947" t="s">
        <v>2699</v>
      </c>
      <c r="D1947" t="s">
        <v>1722</v>
      </c>
      <c r="E1947" s="15" t="s">
        <v>9433</v>
      </c>
      <c r="F1947" t="s">
        <v>1863</v>
      </c>
      <c r="G1947" t="s">
        <v>1865</v>
      </c>
      <c r="H1947" t="s">
        <v>1864</v>
      </c>
      <c r="I1947" t="s">
        <v>3240</v>
      </c>
      <c r="J1947">
        <v>0</v>
      </c>
      <c r="K1947"/>
      <c r="L1947" t="s">
        <v>9434</v>
      </c>
      <c r="M1947" t="s">
        <v>3118</v>
      </c>
    </row>
    <row r="1948" spans="1:13" x14ac:dyDescent="0.25">
      <c r="A1948">
        <v>7147</v>
      </c>
      <c r="B1948" t="s">
        <v>958</v>
      </c>
      <c r="C1948" t="s">
        <v>27</v>
      </c>
      <c r="D1948" t="s">
        <v>1722</v>
      </c>
      <c r="E1948" s="15" t="s">
        <v>9435</v>
      </c>
      <c r="F1948" t="s">
        <v>2277</v>
      </c>
      <c r="G1948" t="s">
        <v>1739</v>
      </c>
      <c r="H1948" t="s">
        <v>1720</v>
      </c>
      <c r="I1948" t="s">
        <v>3232</v>
      </c>
      <c r="J1948">
        <v>0</v>
      </c>
      <c r="K1948"/>
      <c r="L1948" t="s">
        <v>5524</v>
      </c>
      <c r="M1948" t="s">
        <v>3118</v>
      </c>
    </row>
    <row r="1949" spans="1:13" x14ac:dyDescent="0.25">
      <c r="A1949">
        <v>7166</v>
      </c>
      <c r="B1949" t="s">
        <v>248</v>
      </c>
      <c r="C1949" t="s">
        <v>27</v>
      </c>
      <c r="D1949" t="s">
        <v>1722</v>
      </c>
      <c r="E1949" s="15" t="s">
        <v>9436</v>
      </c>
      <c r="F1949" t="s">
        <v>1745</v>
      </c>
      <c r="G1949" t="s">
        <v>1746</v>
      </c>
      <c r="H1949" t="s">
        <v>1720</v>
      </c>
      <c r="I1949" t="s">
        <v>3116</v>
      </c>
      <c r="J1949">
        <v>0</v>
      </c>
      <c r="K1949"/>
      <c r="L1949" t="s">
        <v>7207</v>
      </c>
      <c r="M1949" t="s">
        <v>3118</v>
      </c>
    </row>
    <row r="1950" spans="1:13" x14ac:dyDescent="0.25">
      <c r="A1950">
        <v>7156</v>
      </c>
      <c r="B1950" t="s">
        <v>959</v>
      </c>
      <c r="C1950" t="s">
        <v>27</v>
      </c>
      <c r="D1950" t="s">
        <v>1722</v>
      </c>
      <c r="E1950" s="15" t="s">
        <v>9437</v>
      </c>
      <c r="F1950" t="s">
        <v>1876</v>
      </c>
      <c r="G1950" t="s">
        <v>1849</v>
      </c>
      <c r="H1950" t="s">
        <v>1819</v>
      </c>
      <c r="I1950" t="s">
        <v>3126</v>
      </c>
      <c r="J1950">
        <v>0</v>
      </c>
      <c r="K1950"/>
      <c r="L1950" t="s">
        <v>3117</v>
      </c>
      <c r="M1950" t="s">
        <v>3118</v>
      </c>
    </row>
    <row r="1951" spans="1:13" x14ac:dyDescent="0.25">
      <c r="A1951">
        <v>7164</v>
      </c>
      <c r="B1951" t="s">
        <v>960</v>
      </c>
      <c r="C1951" t="s">
        <v>27</v>
      </c>
      <c r="D1951" t="s">
        <v>1722</v>
      </c>
      <c r="E1951" s="15" t="s">
        <v>9438</v>
      </c>
      <c r="F1951" t="s">
        <v>1738</v>
      </c>
      <c r="G1951" t="s">
        <v>1739</v>
      </c>
      <c r="H1951" t="s">
        <v>1720</v>
      </c>
      <c r="I1951" t="s">
        <v>3232</v>
      </c>
      <c r="J1951">
        <v>0</v>
      </c>
      <c r="K1951"/>
      <c r="L1951" t="s">
        <v>9439</v>
      </c>
      <c r="M1951" t="s">
        <v>3118</v>
      </c>
    </row>
    <row r="1952" spans="1:13" x14ac:dyDescent="0.25">
      <c r="A1952">
        <v>827388</v>
      </c>
      <c r="B1952" t="s">
        <v>9440</v>
      </c>
      <c r="C1952" t="s">
        <v>21</v>
      </c>
      <c r="D1952" t="s">
        <v>1722</v>
      </c>
      <c r="E1952" s="15" t="s">
        <v>9441</v>
      </c>
      <c r="F1952" t="s">
        <v>1941</v>
      </c>
      <c r="G1952" t="s">
        <v>1867</v>
      </c>
      <c r="H1952" t="s">
        <v>1725</v>
      </c>
      <c r="I1952" t="s">
        <v>3116</v>
      </c>
      <c r="J1952">
        <v>0</v>
      </c>
      <c r="K1952"/>
      <c r="L1952" t="s">
        <v>9442</v>
      </c>
      <c r="M1952" t="s">
        <v>9443</v>
      </c>
    </row>
    <row r="1953" spans="1:13" x14ac:dyDescent="0.25">
      <c r="A1953">
        <v>7264</v>
      </c>
      <c r="B1953" t="s">
        <v>9444</v>
      </c>
      <c r="C1953" t="s">
        <v>27</v>
      </c>
      <c r="D1953" t="s">
        <v>1722</v>
      </c>
      <c r="E1953" s="15" t="s">
        <v>9445</v>
      </c>
      <c r="F1953" t="s">
        <v>5641</v>
      </c>
      <c r="G1953" t="s">
        <v>1825</v>
      </c>
      <c r="H1953" t="s">
        <v>1725</v>
      </c>
      <c r="I1953" t="s">
        <v>3116</v>
      </c>
      <c r="J1953">
        <v>0</v>
      </c>
      <c r="K1953"/>
      <c r="L1953" t="s">
        <v>3356</v>
      </c>
      <c r="M1953" t="s">
        <v>3118</v>
      </c>
    </row>
    <row r="1954" spans="1:13" x14ac:dyDescent="0.25">
      <c r="A1954">
        <v>45209</v>
      </c>
      <c r="B1954" t="s">
        <v>9446</v>
      </c>
      <c r="C1954" t="s">
        <v>31</v>
      </c>
      <c r="D1954" t="s">
        <v>1722</v>
      </c>
      <c r="E1954" s="15" t="s">
        <v>9447</v>
      </c>
      <c r="F1954" t="s">
        <v>1738</v>
      </c>
      <c r="G1954" t="s">
        <v>1739</v>
      </c>
      <c r="H1954" t="s">
        <v>1720</v>
      </c>
      <c r="I1954" t="s">
        <v>3232</v>
      </c>
      <c r="J1954">
        <v>0</v>
      </c>
      <c r="K1954"/>
      <c r="L1954" t="s">
        <v>9448</v>
      </c>
      <c r="M1954" t="s">
        <v>3118</v>
      </c>
    </row>
    <row r="1955" spans="1:13" x14ac:dyDescent="0.25">
      <c r="A1955">
        <v>21854</v>
      </c>
      <c r="B1955" t="s">
        <v>9449</v>
      </c>
      <c r="C1955" t="s">
        <v>1286</v>
      </c>
      <c r="D1955" t="s">
        <v>1722</v>
      </c>
      <c r="E1955" s="15" t="s">
        <v>9450</v>
      </c>
      <c r="F1955" t="s">
        <v>2098</v>
      </c>
      <c r="G1955" t="s">
        <v>2099</v>
      </c>
      <c r="H1955" t="s">
        <v>2055</v>
      </c>
      <c r="I1955" t="s">
        <v>3116</v>
      </c>
      <c r="J1955">
        <v>0</v>
      </c>
      <c r="K1955"/>
      <c r="L1955" t="s">
        <v>9451</v>
      </c>
      <c r="M1955" t="s">
        <v>9452</v>
      </c>
    </row>
    <row r="1956" spans="1:13" x14ac:dyDescent="0.25">
      <c r="A1956">
        <v>31394</v>
      </c>
      <c r="B1956" t="s">
        <v>2558</v>
      </c>
      <c r="C1956" t="s">
        <v>485</v>
      </c>
      <c r="D1956" t="s">
        <v>1722</v>
      </c>
      <c r="E1956" s="15" t="s">
        <v>9453</v>
      </c>
      <c r="F1956" t="s">
        <v>2098</v>
      </c>
      <c r="G1956" t="s">
        <v>2099</v>
      </c>
      <c r="H1956" t="s">
        <v>2055</v>
      </c>
      <c r="I1956" t="s">
        <v>3116</v>
      </c>
      <c r="J1956">
        <v>0</v>
      </c>
      <c r="K1956"/>
      <c r="L1956" t="s">
        <v>9454</v>
      </c>
      <c r="M1956" t="s">
        <v>9455</v>
      </c>
    </row>
    <row r="1957" spans="1:13" x14ac:dyDescent="0.25">
      <c r="A1957">
        <v>7267</v>
      </c>
      <c r="B1957" t="s">
        <v>961</v>
      </c>
      <c r="C1957" t="s">
        <v>21</v>
      </c>
      <c r="D1957" t="s">
        <v>1722</v>
      </c>
      <c r="E1957" s="15" t="s">
        <v>9456</v>
      </c>
      <c r="F1957" t="s">
        <v>9457</v>
      </c>
      <c r="G1957" t="s">
        <v>1820</v>
      </c>
      <c r="H1957" t="s">
        <v>1819</v>
      </c>
      <c r="I1957" t="s">
        <v>3340</v>
      </c>
      <c r="J1957">
        <v>0</v>
      </c>
      <c r="K1957"/>
      <c r="L1957" t="s">
        <v>9458</v>
      </c>
      <c r="M1957" t="s">
        <v>3118</v>
      </c>
    </row>
    <row r="1958" spans="1:13" x14ac:dyDescent="0.25">
      <c r="A1958">
        <v>7271</v>
      </c>
      <c r="B1958" t="s">
        <v>4054</v>
      </c>
      <c r="C1958" t="s">
        <v>27</v>
      </c>
      <c r="D1958" t="s">
        <v>1722</v>
      </c>
      <c r="E1958" s="15" t="s">
        <v>9459</v>
      </c>
      <c r="F1958" t="s">
        <v>1817</v>
      </c>
      <c r="G1958" t="s">
        <v>1816</v>
      </c>
      <c r="H1958" t="s">
        <v>1725</v>
      </c>
      <c r="I1958" t="s">
        <v>1816</v>
      </c>
      <c r="J1958">
        <v>0</v>
      </c>
      <c r="K1958"/>
      <c r="L1958" t="s">
        <v>3117</v>
      </c>
      <c r="M1958" t="s">
        <v>3118</v>
      </c>
    </row>
    <row r="1959" spans="1:13" x14ac:dyDescent="0.25">
      <c r="A1959">
        <v>7283</v>
      </c>
      <c r="B1959" t="s">
        <v>4055</v>
      </c>
      <c r="C1959" t="s">
        <v>76</v>
      </c>
      <c r="D1959" t="s">
        <v>1722</v>
      </c>
      <c r="E1959" s="15" t="s">
        <v>9460</v>
      </c>
      <c r="F1959" t="s">
        <v>1749</v>
      </c>
      <c r="G1959" t="s">
        <v>1746</v>
      </c>
      <c r="H1959" t="s">
        <v>1720</v>
      </c>
      <c r="I1959" t="s">
        <v>5686</v>
      </c>
      <c r="J1959">
        <v>0</v>
      </c>
      <c r="K1959"/>
      <c r="L1959" t="s">
        <v>3117</v>
      </c>
      <c r="M1959" t="s">
        <v>3118</v>
      </c>
    </row>
    <row r="1960" spans="1:13" x14ac:dyDescent="0.25">
      <c r="A1960">
        <v>7292</v>
      </c>
      <c r="B1960" t="s">
        <v>962</v>
      </c>
      <c r="C1960" t="s">
        <v>56</v>
      </c>
      <c r="D1960" t="s">
        <v>1722</v>
      </c>
      <c r="E1960" s="15" t="s">
        <v>9461</v>
      </c>
      <c r="F1960" t="s">
        <v>1986</v>
      </c>
      <c r="G1960" t="s">
        <v>1987</v>
      </c>
      <c r="H1960" t="s">
        <v>1822</v>
      </c>
      <c r="I1960" t="s">
        <v>3116</v>
      </c>
      <c r="J1960">
        <v>0</v>
      </c>
      <c r="K1960"/>
      <c r="L1960" t="s">
        <v>3117</v>
      </c>
      <c r="M1960" t="s">
        <v>3118</v>
      </c>
    </row>
    <row r="1961" spans="1:13" x14ac:dyDescent="0.25">
      <c r="A1961">
        <v>7286</v>
      </c>
      <c r="B1961" t="s">
        <v>9462</v>
      </c>
      <c r="C1961" t="s">
        <v>21</v>
      </c>
      <c r="D1961" t="s">
        <v>1722</v>
      </c>
      <c r="E1961" s="15" t="s">
        <v>9463</v>
      </c>
      <c r="F1961" t="s">
        <v>1732</v>
      </c>
      <c r="G1961" t="s">
        <v>1731</v>
      </c>
      <c r="H1961" t="s">
        <v>1720</v>
      </c>
      <c r="I1961" t="s">
        <v>3116</v>
      </c>
      <c r="J1961">
        <v>0</v>
      </c>
      <c r="K1961"/>
      <c r="L1961" t="s">
        <v>5532</v>
      </c>
      <c r="M1961" t="s">
        <v>3118</v>
      </c>
    </row>
    <row r="1962" spans="1:13" x14ac:dyDescent="0.25">
      <c r="A1962">
        <v>61832</v>
      </c>
      <c r="B1962" t="s">
        <v>9464</v>
      </c>
      <c r="C1962" t="s">
        <v>27</v>
      </c>
      <c r="D1962" t="s">
        <v>1722</v>
      </c>
      <c r="E1962" s="15" t="s">
        <v>9465</v>
      </c>
      <c r="F1962" t="s">
        <v>1962</v>
      </c>
      <c r="G1962" t="s">
        <v>1837</v>
      </c>
      <c r="H1962" t="s">
        <v>1725</v>
      </c>
      <c r="I1962" t="s">
        <v>3116</v>
      </c>
      <c r="J1962">
        <v>0</v>
      </c>
      <c r="K1962"/>
      <c r="L1962"/>
      <c r="M1962" t="s">
        <v>3118</v>
      </c>
    </row>
    <row r="1963" spans="1:13" x14ac:dyDescent="0.25">
      <c r="A1963">
        <v>842262</v>
      </c>
      <c r="B1963" t="s">
        <v>9466</v>
      </c>
      <c r="C1963" t="s">
        <v>92</v>
      </c>
      <c r="D1963" t="s">
        <v>1722</v>
      </c>
      <c r="E1963" s="15" t="s">
        <v>9467</v>
      </c>
      <c r="F1963" t="s">
        <v>1766</v>
      </c>
      <c r="G1963" t="s">
        <v>1767</v>
      </c>
      <c r="H1963" t="s">
        <v>1756</v>
      </c>
      <c r="I1963" t="s">
        <v>3129</v>
      </c>
      <c r="J1963">
        <v>0</v>
      </c>
      <c r="K1963"/>
      <c r="L1963" t="s">
        <v>9468</v>
      </c>
      <c r="M1963" t="s">
        <v>9469</v>
      </c>
    </row>
    <row r="1964" spans="1:13" x14ac:dyDescent="0.25">
      <c r="A1964">
        <v>7319</v>
      </c>
      <c r="B1964" t="s">
        <v>963</v>
      </c>
      <c r="C1964" t="s">
        <v>31</v>
      </c>
      <c r="D1964" t="s">
        <v>1722</v>
      </c>
      <c r="E1964" s="15" t="s">
        <v>9470</v>
      </c>
      <c r="F1964" t="s">
        <v>1728</v>
      </c>
      <c r="G1964" t="s">
        <v>1729</v>
      </c>
      <c r="H1964" t="s">
        <v>1720</v>
      </c>
      <c r="I1964" t="s">
        <v>3116</v>
      </c>
      <c r="J1964">
        <v>0</v>
      </c>
      <c r="K1964"/>
      <c r="L1964" t="s">
        <v>6905</v>
      </c>
      <c r="M1964" t="s">
        <v>3118</v>
      </c>
    </row>
    <row r="1965" spans="1:13" x14ac:dyDescent="0.25">
      <c r="A1965">
        <v>35495</v>
      </c>
      <c r="B1965" t="s">
        <v>964</v>
      </c>
      <c r="C1965" t="s">
        <v>36</v>
      </c>
      <c r="D1965" t="s">
        <v>1722</v>
      </c>
      <c r="E1965" s="15" t="s">
        <v>9471</v>
      </c>
      <c r="F1965" t="s">
        <v>1732</v>
      </c>
      <c r="G1965" t="s">
        <v>1731</v>
      </c>
      <c r="H1965" t="s">
        <v>1720</v>
      </c>
      <c r="I1965" t="s">
        <v>3116</v>
      </c>
      <c r="J1965">
        <v>0</v>
      </c>
      <c r="K1965"/>
      <c r="L1965" t="s">
        <v>3245</v>
      </c>
      <c r="M1965" t="s">
        <v>3118</v>
      </c>
    </row>
    <row r="1966" spans="1:13" x14ac:dyDescent="0.25">
      <c r="A1966">
        <v>7808</v>
      </c>
      <c r="B1966" t="s">
        <v>249</v>
      </c>
      <c r="C1966" t="s">
        <v>39</v>
      </c>
      <c r="D1966" t="s">
        <v>1722</v>
      </c>
      <c r="E1966" s="15" t="s">
        <v>9472</v>
      </c>
      <c r="F1966" t="s">
        <v>1967</v>
      </c>
      <c r="G1966" t="s">
        <v>1958</v>
      </c>
      <c r="H1966" t="s">
        <v>1756</v>
      </c>
      <c r="I1966" t="s">
        <v>3129</v>
      </c>
      <c r="J1966">
        <v>0</v>
      </c>
      <c r="K1966"/>
      <c r="L1966" t="s">
        <v>9473</v>
      </c>
      <c r="M1966" t="s">
        <v>9474</v>
      </c>
    </row>
    <row r="1967" spans="1:13" x14ac:dyDescent="0.25">
      <c r="A1967">
        <v>863145</v>
      </c>
      <c r="B1967" t="s">
        <v>9475</v>
      </c>
      <c r="C1967" t="s">
        <v>31</v>
      </c>
      <c r="D1967" t="s">
        <v>1722</v>
      </c>
      <c r="E1967" s="15" t="s">
        <v>9476</v>
      </c>
      <c r="F1967" t="s">
        <v>5641</v>
      </c>
      <c r="G1967" t="s">
        <v>1825</v>
      </c>
      <c r="H1967" t="s">
        <v>1725</v>
      </c>
      <c r="I1967" t="s">
        <v>3116</v>
      </c>
      <c r="J1967">
        <v>0</v>
      </c>
      <c r="K1967"/>
      <c r="L1967" t="s">
        <v>3969</v>
      </c>
      <c r="M1967" t="s">
        <v>9477</v>
      </c>
    </row>
    <row r="1968" spans="1:13" x14ac:dyDescent="0.25">
      <c r="A1968">
        <v>839191</v>
      </c>
      <c r="B1968" t="s">
        <v>9478</v>
      </c>
      <c r="C1968" t="s">
        <v>172</v>
      </c>
      <c r="D1968" t="s">
        <v>1722</v>
      </c>
      <c r="E1968" s="15" t="s">
        <v>9479</v>
      </c>
      <c r="F1968" t="s">
        <v>1832</v>
      </c>
      <c r="G1968" t="s">
        <v>1834</v>
      </c>
      <c r="H1968" t="s">
        <v>1833</v>
      </c>
      <c r="I1968" t="s">
        <v>3116</v>
      </c>
      <c r="J1968">
        <v>0</v>
      </c>
      <c r="K1968"/>
      <c r="L1968" t="s">
        <v>3144</v>
      </c>
      <c r="M1968" t="s">
        <v>3118</v>
      </c>
    </row>
    <row r="1969" spans="1:13" x14ac:dyDescent="0.25">
      <c r="A1969">
        <v>44675</v>
      </c>
      <c r="B1969" t="s">
        <v>2626</v>
      </c>
      <c r="C1969" t="s">
        <v>56</v>
      </c>
      <c r="D1969" t="s">
        <v>1722</v>
      </c>
      <c r="E1969" s="15" t="s">
        <v>9480</v>
      </c>
      <c r="F1969" t="s">
        <v>1918</v>
      </c>
      <c r="G1969" t="s">
        <v>1919</v>
      </c>
      <c r="H1969" t="s">
        <v>1864</v>
      </c>
      <c r="I1969" t="s">
        <v>3240</v>
      </c>
      <c r="J1969">
        <v>0</v>
      </c>
      <c r="K1969"/>
      <c r="L1969" t="s">
        <v>5663</v>
      </c>
      <c r="M1969" t="s">
        <v>3118</v>
      </c>
    </row>
    <row r="1970" spans="1:13" x14ac:dyDescent="0.25">
      <c r="A1970">
        <v>7331</v>
      </c>
      <c r="B1970" t="s">
        <v>631</v>
      </c>
      <c r="C1970" t="s">
        <v>78</v>
      </c>
      <c r="D1970" t="s">
        <v>1722</v>
      </c>
      <c r="E1970" s="15" t="s">
        <v>9481</v>
      </c>
      <c r="F1970" t="s">
        <v>1870</v>
      </c>
      <c r="G1970" t="s">
        <v>1721</v>
      </c>
      <c r="H1970" t="s">
        <v>1720</v>
      </c>
      <c r="I1970" t="s">
        <v>3116</v>
      </c>
      <c r="J1970">
        <v>0</v>
      </c>
      <c r="K1970"/>
      <c r="L1970" t="s">
        <v>3122</v>
      </c>
      <c r="M1970" t="s">
        <v>3118</v>
      </c>
    </row>
    <row r="1971" spans="1:13" x14ac:dyDescent="0.25">
      <c r="A1971">
        <v>842855</v>
      </c>
      <c r="B1971" t="s">
        <v>9482</v>
      </c>
      <c r="C1971" t="s">
        <v>84</v>
      </c>
      <c r="D1971" t="s">
        <v>1722</v>
      </c>
      <c r="E1971" s="15" t="s">
        <v>9483</v>
      </c>
      <c r="F1971" t="s">
        <v>1979</v>
      </c>
      <c r="G1971" t="s">
        <v>1721</v>
      </c>
      <c r="H1971" t="s">
        <v>1720</v>
      </c>
      <c r="I1971" t="s">
        <v>3116</v>
      </c>
      <c r="J1971">
        <v>0</v>
      </c>
      <c r="K1971"/>
      <c r="L1971"/>
      <c r="M1971" t="s">
        <v>3118</v>
      </c>
    </row>
    <row r="1972" spans="1:13" x14ac:dyDescent="0.25">
      <c r="A1972">
        <v>917</v>
      </c>
      <c r="B1972" t="s">
        <v>965</v>
      </c>
      <c r="C1972" t="s">
        <v>31</v>
      </c>
      <c r="D1972" t="s">
        <v>1722</v>
      </c>
      <c r="E1972" s="15" t="s">
        <v>9484</v>
      </c>
      <c r="F1972" t="s">
        <v>1787</v>
      </c>
      <c r="G1972" t="s">
        <v>1721</v>
      </c>
      <c r="H1972" t="s">
        <v>1720</v>
      </c>
      <c r="I1972" t="s">
        <v>3116</v>
      </c>
      <c r="J1972">
        <v>0</v>
      </c>
      <c r="K1972"/>
      <c r="L1972" t="s">
        <v>5524</v>
      </c>
      <c r="M1972" t="s">
        <v>3118</v>
      </c>
    </row>
    <row r="1973" spans="1:13" x14ac:dyDescent="0.25">
      <c r="A1973">
        <v>830704</v>
      </c>
      <c r="B1973" t="s">
        <v>2880</v>
      </c>
      <c r="C1973" t="s">
        <v>116</v>
      </c>
      <c r="D1973" t="s">
        <v>1722</v>
      </c>
      <c r="E1973" s="15" t="s">
        <v>9485</v>
      </c>
      <c r="F1973" t="s">
        <v>1766</v>
      </c>
      <c r="G1973" t="s">
        <v>1767</v>
      </c>
      <c r="H1973" t="s">
        <v>1756</v>
      </c>
      <c r="I1973" t="s">
        <v>3129</v>
      </c>
      <c r="J1973">
        <v>0</v>
      </c>
      <c r="K1973"/>
      <c r="L1973" t="s">
        <v>9486</v>
      </c>
      <c r="M1973" t="s">
        <v>9487</v>
      </c>
    </row>
    <row r="1974" spans="1:13" x14ac:dyDescent="0.25">
      <c r="A1974">
        <v>7344</v>
      </c>
      <c r="B1974" t="s">
        <v>4059</v>
      </c>
      <c r="C1974" t="s">
        <v>56</v>
      </c>
      <c r="D1974" t="s">
        <v>1722</v>
      </c>
      <c r="E1974" s="15" t="s">
        <v>9488</v>
      </c>
      <c r="F1974" t="s">
        <v>5719</v>
      </c>
      <c r="G1974" t="s">
        <v>1834</v>
      </c>
      <c r="H1974" t="s">
        <v>1833</v>
      </c>
      <c r="I1974" t="s">
        <v>3116</v>
      </c>
      <c r="J1974">
        <v>0</v>
      </c>
      <c r="K1974"/>
      <c r="L1974" t="s">
        <v>9489</v>
      </c>
      <c r="M1974" t="s">
        <v>3118</v>
      </c>
    </row>
    <row r="1975" spans="1:13" x14ac:dyDescent="0.25">
      <c r="A1975">
        <v>7345</v>
      </c>
      <c r="B1975" t="s">
        <v>966</v>
      </c>
      <c r="C1975" t="s">
        <v>27</v>
      </c>
      <c r="D1975" t="s">
        <v>1722</v>
      </c>
      <c r="E1975" s="15" t="s">
        <v>9490</v>
      </c>
      <c r="F1975" t="s">
        <v>1971</v>
      </c>
      <c r="G1975" t="s">
        <v>1760</v>
      </c>
      <c r="H1975" t="s">
        <v>1753</v>
      </c>
      <c r="I1975" t="s">
        <v>3116</v>
      </c>
      <c r="J1975">
        <v>0</v>
      </c>
      <c r="K1975"/>
      <c r="L1975" t="s">
        <v>3117</v>
      </c>
      <c r="M1975" t="s">
        <v>3118</v>
      </c>
    </row>
    <row r="1976" spans="1:13" x14ac:dyDescent="0.25">
      <c r="A1976">
        <v>847433</v>
      </c>
      <c r="B1976" t="s">
        <v>9491</v>
      </c>
      <c r="C1976" t="s">
        <v>252</v>
      </c>
      <c r="D1976" t="s">
        <v>1722</v>
      </c>
      <c r="E1976" s="15" t="s">
        <v>9492</v>
      </c>
      <c r="F1976" t="s">
        <v>1730</v>
      </c>
      <c r="G1976" t="s">
        <v>1731</v>
      </c>
      <c r="H1976" t="s">
        <v>1720</v>
      </c>
      <c r="I1976" t="s">
        <v>3116</v>
      </c>
      <c r="J1976">
        <v>0</v>
      </c>
      <c r="K1976"/>
      <c r="L1976" t="s">
        <v>5618</v>
      </c>
      <c r="M1976" t="s">
        <v>3924</v>
      </c>
    </row>
    <row r="1977" spans="1:13" x14ac:dyDescent="0.25">
      <c r="A1977">
        <v>834784</v>
      </c>
      <c r="B1977" t="s">
        <v>2893</v>
      </c>
      <c r="C1977" t="s">
        <v>84</v>
      </c>
      <c r="D1977" t="s">
        <v>1722</v>
      </c>
      <c r="E1977" s="15" t="s">
        <v>9493</v>
      </c>
      <c r="F1977" t="s">
        <v>2170</v>
      </c>
      <c r="G1977" t="s">
        <v>1878</v>
      </c>
      <c r="H1977" t="s">
        <v>1756</v>
      </c>
      <c r="I1977" t="s">
        <v>3129</v>
      </c>
      <c r="J1977">
        <v>0</v>
      </c>
      <c r="K1977"/>
      <c r="L1977" t="s">
        <v>4202</v>
      </c>
      <c r="M1977" t="s">
        <v>3118</v>
      </c>
    </row>
    <row r="1978" spans="1:13" x14ac:dyDescent="0.25">
      <c r="A1978">
        <v>837588</v>
      </c>
      <c r="B1978" t="s">
        <v>9494</v>
      </c>
      <c r="C1978" t="s">
        <v>252</v>
      </c>
      <c r="D1978" t="s">
        <v>1722</v>
      </c>
      <c r="E1978" s="15" t="s">
        <v>9495</v>
      </c>
      <c r="F1978" t="s">
        <v>1788</v>
      </c>
      <c r="G1978" t="s">
        <v>1762</v>
      </c>
      <c r="H1978" t="s">
        <v>1782</v>
      </c>
      <c r="I1978" t="s">
        <v>3116</v>
      </c>
      <c r="J1978">
        <v>0</v>
      </c>
      <c r="K1978"/>
      <c r="L1978" t="s">
        <v>9496</v>
      </c>
      <c r="M1978" t="s">
        <v>9497</v>
      </c>
    </row>
    <row r="1979" spans="1:13" x14ac:dyDescent="0.25">
      <c r="A1979">
        <v>846665</v>
      </c>
      <c r="B1979" t="s">
        <v>9498</v>
      </c>
      <c r="C1979" t="s">
        <v>763</v>
      </c>
      <c r="D1979" t="s">
        <v>1722</v>
      </c>
      <c r="E1979" s="15" t="s">
        <v>9499</v>
      </c>
      <c r="F1979" t="s">
        <v>1732</v>
      </c>
      <c r="G1979" t="s">
        <v>1731</v>
      </c>
      <c r="H1979" t="s">
        <v>1720</v>
      </c>
      <c r="I1979" t="s">
        <v>3116</v>
      </c>
      <c r="J1979">
        <v>0</v>
      </c>
      <c r="K1979"/>
      <c r="L1979" t="s">
        <v>9500</v>
      </c>
      <c r="M1979" t="s">
        <v>3118</v>
      </c>
    </row>
    <row r="1980" spans="1:13" x14ac:dyDescent="0.25">
      <c r="A1980">
        <v>844636</v>
      </c>
      <c r="B1980" t="s">
        <v>967</v>
      </c>
      <c r="C1980" t="s">
        <v>84</v>
      </c>
      <c r="D1980" t="s">
        <v>1722</v>
      </c>
      <c r="E1980" s="15" t="s">
        <v>9501</v>
      </c>
      <c r="F1980" t="s">
        <v>1728</v>
      </c>
      <c r="G1980" t="s">
        <v>1729</v>
      </c>
      <c r="H1980" t="s">
        <v>1720</v>
      </c>
      <c r="I1980" t="s">
        <v>3116</v>
      </c>
      <c r="J1980">
        <v>0</v>
      </c>
      <c r="K1980"/>
      <c r="L1980" t="s">
        <v>3392</v>
      </c>
      <c r="M1980" t="s">
        <v>3118</v>
      </c>
    </row>
    <row r="1981" spans="1:13" x14ac:dyDescent="0.25">
      <c r="A1981">
        <v>51146</v>
      </c>
      <c r="B1981" t="s">
        <v>968</v>
      </c>
      <c r="C1981" t="s">
        <v>969</v>
      </c>
      <c r="D1981" t="s">
        <v>1722</v>
      </c>
      <c r="E1981" s="15" t="s">
        <v>9502</v>
      </c>
      <c r="F1981" t="s">
        <v>1766</v>
      </c>
      <c r="G1981" t="s">
        <v>1767</v>
      </c>
      <c r="H1981" t="s">
        <v>1756</v>
      </c>
      <c r="I1981" t="s">
        <v>3129</v>
      </c>
      <c r="J1981">
        <v>0</v>
      </c>
      <c r="K1981"/>
      <c r="L1981" t="s">
        <v>9503</v>
      </c>
      <c r="M1981" t="s">
        <v>9504</v>
      </c>
    </row>
    <row r="1982" spans="1:13" x14ac:dyDescent="0.25">
      <c r="A1982">
        <v>7310</v>
      </c>
      <c r="B1982" t="s">
        <v>250</v>
      </c>
      <c r="C1982" t="s">
        <v>76</v>
      </c>
      <c r="D1982" t="s">
        <v>1722</v>
      </c>
      <c r="E1982" s="15" t="s">
        <v>9505</v>
      </c>
      <c r="F1982" t="s">
        <v>1761</v>
      </c>
      <c r="G1982" t="s">
        <v>1762</v>
      </c>
      <c r="H1982" t="s">
        <v>1782</v>
      </c>
      <c r="I1982" t="s">
        <v>1762</v>
      </c>
      <c r="J1982">
        <v>0</v>
      </c>
      <c r="K1982"/>
      <c r="L1982" t="s">
        <v>3117</v>
      </c>
      <c r="M1982" t="s">
        <v>3118</v>
      </c>
    </row>
    <row r="1983" spans="1:13" x14ac:dyDescent="0.25">
      <c r="A1983">
        <v>36845</v>
      </c>
      <c r="B1983" t="s">
        <v>970</v>
      </c>
      <c r="C1983" t="s">
        <v>148</v>
      </c>
      <c r="D1983" t="s">
        <v>1722</v>
      </c>
      <c r="E1983" s="15" t="s">
        <v>9506</v>
      </c>
      <c r="F1983" t="s">
        <v>1817</v>
      </c>
      <c r="G1983" t="s">
        <v>1816</v>
      </c>
      <c r="H1983" t="s">
        <v>1725</v>
      </c>
      <c r="I1983" t="s">
        <v>1816</v>
      </c>
      <c r="J1983">
        <v>0</v>
      </c>
      <c r="K1983"/>
      <c r="L1983" t="s">
        <v>3660</v>
      </c>
      <c r="M1983" t="s">
        <v>3118</v>
      </c>
    </row>
    <row r="1984" spans="1:13" x14ac:dyDescent="0.25">
      <c r="A1984">
        <v>7370</v>
      </c>
      <c r="B1984" t="s">
        <v>971</v>
      </c>
      <c r="C1984" t="s">
        <v>111</v>
      </c>
      <c r="D1984" t="s">
        <v>1722</v>
      </c>
      <c r="E1984" s="15" t="s">
        <v>9507</v>
      </c>
      <c r="F1984" t="s">
        <v>1937</v>
      </c>
      <c r="G1984" t="s">
        <v>1849</v>
      </c>
      <c r="H1984" t="s">
        <v>1819</v>
      </c>
      <c r="I1984" t="s">
        <v>3126</v>
      </c>
      <c r="J1984">
        <v>0</v>
      </c>
      <c r="K1984"/>
      <c r="L1984" t="s">
        <v>5524</v>
      </c>
      <c r="M1984" t="s">
        <v>3118</v>
      </c>
    </row>
    <row r="1985" spans="1:13" x14ac:dyDescent="0.25">
      <c r="A1985">
        <v>7374</v>
      </c>
      <c r="B1985" t="s">
        <v>1611</v>
      </c>
      <c r="C1985" t="s">
        <v>21</v>
      </c>
      <c r="D1985" t="s">
        <v>1722</v>
      </c>
      <c r="E1985" s="15" t="s">
        <v>9508</v>
      </c>
      <c r="F1985" t="s">
        <v>1759</v>
      </c>
      <c r="G1985" t="s">
        <v>1760</v>
      </c>
      <c r="H1985" t="s">
        <v>1753</v>
      </c>
      <c r="I1985" t="s">
        <v>3116</v>
      </c>
      <c r="J1985">
        <v>0</v>
      </c>
      <c r="K1985"/>
      <c r="L1985" t="s">
        <v>9509</v>
      </c>
      <c r="M1985" t="s">
        <v>3118</v>
      </c>
    </row>
    <row r="1986" spans="1:13" x14ac:dyDescent="0.25">
      <c r="A1986">
        <v>74013</v>
      </c>
      <c r="B1986" t="s">
        <v>9510</v>
      </c>
      <c r="C1986" t="s">
        <v>111</v>
      </c>
      <c r="D1986" t="s">
        <v>1722</v>
      </c>
      <c r="E1986" s="15" t="s">
        <v>9511</v>
      </c>
      <c r="F1986" t="s">
        <v>1871</v>
      </c>
      <c r="G1986" t="s">
        <v>1765</v>
      </c>
      <c r="H1986" t="s">
        <v>1764</v>
      </c>
      <c r="I1986" t="s">
        <v>1765</v>
      </c>
      <c r="J1986">
        <v>0</v>
      </c>
      <c r="K1986"/>
      <c r="L1986" t="s">
        <v>3120</v>
      </c>
      <c r="M1986" t="s">
        <v>3118</v>
      </c>
    </row>
    <row r="1987" spans="1:13" x14ac:dyDescent="0.25">
      <c r="A1987">
        <v>73608</v>
      </c>
      <c r="B1987" t="s">
        <v>2813</v>
      </c>
      <c r="C1987" t="s">
        <v>59</v>
      </c>
      <c r="D1987" t="s">
        <v>1722</v>
      </c>
      <c r="E1987" s="15" t="s">
        <v>9512</v>
      </c>
      <c r="F1987" t="s">
        <v>1830</v>
      </c>
      <c r="G1987" t="s">
        <v>1831</v>
      </c>
      <c r="H1987" t="s">
        <v>1827</v>
      </c>
      <c r="I1987" t="s">
        <v>3131</v>
      </c>
      <c r="J1987">
        <v>0</v>
      </c>
      <c r="K1987"/>
      <c r="L1987" t="s">
        <v>3216</v>
      </c>
      <c r="M1987" t="s">
        <v>3118</v>
      </c>
    </row>
    <row r="1988" spans="1:13" x14ac:dyDescent="0.25">
      <c r="A1988">
        <v>862565</v>
      </c>
      <c r="B1988" t="s">
        <v>1612</v>
      </c>
      <c r="C1988" t="s">
        <v>441</v>
      </c>
      <c r="D1988" t="s">
        <v>1722</v>
      </c>
      <c r="E1988" s="15" t="s">
        <v>9513</v>
      </c>
      <c r="F1988" t="s">
        <v>9514</v>
      </c>
      <c r="G1988" t="s">
        <v>1762</v>
      </c>
      <c r="H1988" t="s">
        <v>1782</v>
      </c>
      <c r="I1988" t="s">
        <v>1762</v>
      </c>
      <c r="J1988">
        <v>0</v>
      </c>
      <c r="K1988"/>
      <c r="L1988" t="s">
        <v>9515</v>
      </c>
      <c r="M1988" t="s">
        <v>3118</v>
      </c>
    </row>
    <row r="1989" spans="1:13" x14ac:dyDescent="0.25">
      <c r="A1989">
        <v>39865</v>
      </c>
      <c r="B1989" t="s">
        <v>9516</v>
      </c>
      <c r="C1989" t="s">
        <v>27</v>
      </c>
      <c r="D1989" t="s">
        <v>1722</v>
      </c>
      <c r="E1989" s="15" t="s">
        <v>9517</v>
      </c>
      <c r="F1989" t="s">
        <v>1732</v>
      </c>
      <c r="G1989" t="s">
        <v>1731</v>
      </c>
      <c r="H1989" t="s">
        <v>1720</v>
      </c>
      <c r="I1989" t="s">
        <v>3116</v>
      </c>
      <c r="J1989">
        <v>0</v>
      </c>
      <c r="K1989"/>
      <c r="L1989" t="s">
        <v>3417</v>
      </c>
      <c r="M1989" t="s">
        <v>3118</v>
      </c>
    </row>
    <row r="1990" spans="1:13" x14ac:dyDescent="0.25">
      <c r="A1990">
        <v>843710</v>
      </c>
      <c r="B1990" t="s">
        <v>2990</v>
      </c>
      <c r="C1990" t="s">
        <v>213</v>
      </c>
      <c r="D1990" t="s">
        <v>1722</v>
      </c>
      <c r="E1990" s="15" t="s">
        <v>9518</v>
      </c>
      <c r="F1990" t="s">
        <v>1728</v>
      </c>
      <c r="G1990" t="s">
        <v>1729</v>
      </c>
      <c r="H1990" t="s">
        <v>1720</v>
      </c>
      <c r="I1990" t="s">
        <v>3116</v>
      </c>
      <c r="J1990">
        <v>0</v>
      </c>
      <c r="K1990"/>
      <c r="L1990" t="s">
        <v>3417</v>
      </c>
      <c r="M1990" t="s">
        <v>3118</v>
      </c>
    </row>
    <row r="1991" spans="1:13" x14ac:dyDescent="0.25">
      <c r="A1991">
        <v>62844</v>
      </c>
      <c r="B1991" t="s">
        <v>972</v>
      </c>
      <c r="C1991" t="s">
        <v>441</v>
      </c>
      <c r="D1991" t="s">
        <v>1722</v>
      </c>
      <c r="E1991" s="15" t="s">
        <v>9519</v>
      </c>
      <c r="F1991" t="s">
        <v>1830</v>
      </c>
      <c r="G1991" t="s">
        <v>1831</v>
      </c>
      <c r="H1991" t="s">
        <v>1827</v>
      </c>
      <c r="I1991" t="s">
        <v>3131</v>
      </c>
      <c r="J1991">
        <v>0</v>
      </c>
      <c r="K1991"/>
      <c r="L1991" t="s">
        <v>9520</v>
      </c>
      <c r="M1991" t="s">
        <v>9521</v>
      </c>
    </row>
    <row r="1992" spans="1:13" x14ac:dyDescent="0.25">
      <c r="A1992">
        <v>844352</v>
      </c>
      <c r="B1992" t="s">
        <v>9522</v>
      </c>
      <c r="C1992" t="s">
        <v>78</v>
      </c>
      <c r="D1992" t="s">
        <v>1722</v>
      </c>
      <c r="E1992" s="15" t="s">
        <v>9523</v>
      </c>
      <c r="F1992" t="s">
        <v>1979</v>
      </c>
      <c r="G1992" t="s">
        <v>1721</v>
      </c>
      <c r="H1992" t="s">
        <v>1720</v>
      </c>
      <c r="I1992" t="s">
        <v>3116</v>
      </c>
      <c r="J1992">
        <v>0</v>
      </c>
      <c r="K1992"/>
      <c r="L1992" t="s">
        <v>3630</v>
      </c>
      <c r="M1992" t="s">
        <v>3118</v>
      </c>
    </row>
    <row r="1993" spans="1:13" x14ac:dyDescent="0.25">
      <c r="A1993">
        <v>34348</v>
      </c>
      <c r="B1993" t="s">
        <v>9524</v>
      </c>
      <c r="C1993" t="s">
        <v>43</v>
      </c>
      <c r="D1993" t="s">
        <v>1722</v>
      </c>
      <c r="E1993" s="15" t="s">
        <v>9525</v>
      </c>
      <c r="F1993" t="s">
        <v>1974</v>
      </c>
      <c r="G1993" t="s">
        <v>1975</v>
      </c>
      <c r="H1993" t="s">
        <v>1782</v>
      </c>
      <c r="I1993" t="s">
        <v>3116</v>
      </c>
      <c r="J1993">
        <v>0</v>
      </c>
      <c r="K1993"/>
      <c r="L1993" t="s">
        <v>3157</v>
      </c>
      <c r="M1993" t="s">
        <v>3118</v>
      </c>
    </row>
    <row r="1994" spans="1:13" x14ac:dyDescent="0.25">
      <c r="A1994">
        <v>73955</v>
      </c>
      <c r="B1994" t="s">
        <v>973</v>
      </c>
      <c r="C1994" t="s">
        <v>78</v>
      </c>
      <c r="D1994" t="s">
        <v>1722</v>
      </c>
      <c r="E1994" s="15" t="s">
        <v>9526</v>
      </c>
      <c r="F1994" t="s">
        <v>1979</v>
      </c>
      <c r="G1994" t="s">
        <v>1721</v>
      </c>
      <c r="H1994" t="s">
        <v>1720</v>
      </c>
      <c r="I1994" t="s">
        <v>3116</v>
      </c>
      <c r="J1994">
        <v>0</v>
      </c>
      <c r="K1994"/>
      <c r="L1994" t="s">
        <v>3122</v>
      </c>
      <c r="M1994" t="s">
        <v>3118</v>
      </c>
    </row>
    <row r="1995" spans="1:13" x14ac:dyDescent="0.25">
      <c r="A1995">
        <v>7533</v>
      </c>
      <c r="B1995" t="s">
        <v>9527</v>
      </c>
      <c r="C1995" t="s">
        <v>763</v>
      </c>
      <c r="D1995" t="s">
        <v>1722</v>
      </c>
      <c r="E1995" s="15" t="s">
        <v>9528</v>
      </c>
      <c r="F1995" t="s">
        <v>1912</v>
      </c>
      <c r="G1995" t="s">
        <v>1913</v>
      </c>
      <c r="H1995" t="s">
        <v>1764</v>
      </c>
      <c r="I1995" t="s">
        <v>5644</v>
      </c>
      <c r="J1995">
        <v>0</v>
      </c>
      <c r="K1995"/>
      <c r="L1995" t="s">
        <v>9529</v>
      </c>
      <c r="M1995" t="s">
        <v>9530</v>
      </c>
    </row>
    <row r="1996" spans="1:13" x14ac:dyDescent="0.25">
      <c r="A1996">
        <v>851489</v>
      </c>
      <c r="B1996" t="s">
        <v>974</v>
      </c>
      <c r="C1996" t="s">
        <v>84</v>
      </c>
      <c r="D1996" t="s">
        <v>1722</v>
      </c>
      <c r="E1996" s="15" t="s">
        <v>9531</v>
      </c>
      <c r="F1996" t="s">
        <v>1737</v>
      </c>
      <c r="G1996" t="s">
        <v>1721</v>
      </c>
      <c r="H1996" t="s">
        <v>1720</v>
      </c>
      <c r="I1996" t="s">
        <v>3116</v>
      </c>
      <c r="J1996">
        <v>0</v>
      </c>
      <c r="K1996"/>
      <c r="L1996" t="s">
        <v>5162</v>
      </c>
      <c r="M1996" t="s">
        <v>3118</v>
      </c>
    </row>
    <row r="1997" spans="1:13" x14ac:dyDescent="0.25">
      <c r="A1997">
        <v>7514</v>
      </c>
      <c r="B1997" t="s">
        <v>2230</v>
      </c>
      <c r="C1997" t="s">
        <v>59</v>
      </c>
      <c r="D1997" t="s">
        <v>1722</v>
      </c>
      <c r="E1997" s="15" t="s">
        <v>9532</v>
      </c>
      <c r="F1997" t="s">
        <v>1737</v>
      </c>
      <c r="G1997" t="s">
        <v>1721</v>
      </c>
      <c r="H1997" t="s">
        <v>1720</v>
      </c>
      <c r="I1997" t="s">
        <v>3116</v>
      </c>
      <c r="J1997">
        <v>0</v>
      </c>
      <c r="K1997"/>
      <c r="L1997" t="s">
        <v>3524</v>
      </c>
      <c r="M1997" t="s">
        <v>3118</v>
      </c>
    </row>
    <row r="1998" spans="1:13" x14ac:dyDescent="0.25">
      <c r="A1998">
        <v>839797</v>
      </c>
      <c r="B1998" t="s">
        <v>9533</v>
      </c>
      <c r="C1998" t="s">
        <v>172</v>
      </c>
      <c r="D1998" t="s">
        <v>1722</v>
      </c>
      <c r="E1998" s="15" t="s">
        <v>9534</v>
      </c>
      <c r="F1998" t="s">
        <v>1728</v>
      </c>
      <c r="G1998" t="s">
        <v>1729</v>
      </c>
      <c r="H1998" t="s">
        <v>1720</v>
      </c>
      <c r="I1998" t="s">
        <v>3116</v>
      </c>
      <c r="J1998">
        <v>0</v>
      </c>
      <c r="K1998"/>
      <c r="L1998" t="s">
        <v>3842</v>
      </c>
      <c r="M1998" t="s">
        <v>3118</v>
      </c>
    </row>
    <row r="1999" spans="1:13" x14ac:dyDescent="0.25">
      <c r="A1999">
        <v>55577</v>
      </c>
      <c r="B1999" t="s">
        <v>9535</v>
      </c>
      <c r="C1999" t="s">
        <v>43</v>
      </c>
      <c r="D1999" t="s">
        <v>1722</v>
      </c>
      <c r="E1999" s="15" t="s">
        <v>9536</v>
      </c>
      <c r="F1999" t="s">
        <v>1732</v>
      </c>
      <c r="G1999" t="s">
        <v>1731</v>
      </c>
      <c r="H1999" t="s">
        <v>1720</v>
      </c>
      <c r="I1999" t="s">
        <v>3116</v>
      </c>
      <c r="J1999">
        <v>0</v>
      </c>
      <c r="K1999"/>
      <c r="L1999" t="s">
        <v>3157</v>
      </c>
      <c r="M1999" t="s">
        <v>3118</v>
      </c>
    </row>
    <row r="2000" spans="1:13" x14ac:dyDescent="0.25">
      <c r="A2000">
        <v>860769</v>
      </c>
      <c r="B2000" t="s">
        <v>9537</v>
      </c>
      <c r="C2000" t="s">
        <v>21</v>
      </c>
      <c r="D2000" t="s">
        <v>1722</v>
      </c>
      <c r="E2000" s="15" t="s">
        <v>9538</v>
      </c>
      <c r="F2000" t="s">
        <v>1836</v>
      </c>
      <c r="G2000" t="s">
        <v>1837</v>
      </c>
      <c r="H2000" t="s">
        <v>1725</v>
      </c>
      <c r="I2000" t="s">
        <v>3116</v>
      </c>
      <c r="J2000">
        <v>0</v>
      </c>
      <c r="K2000"/>
      <c r="L2000"/>
      <c r="M2000" t="s">
        <v>3118</v>
      </c>
    </row>
    <row r="2001" spans="1:13" x14ac:dyDescent="0.25">
      <c r="A2001">
        <v>851948</v>
      </c>
      <c r="B2001" t="s">
        <v>3054</v>
      </c>
      <c r="C2001" t="s">
        <v>39</v>
      </c>
      <c r="D2001" t="s">
        <v>1722</v>
      </c>
      <c r="E2001" s="15" t="s">
        <v>9539</v>
      </c>
      <c r="F2001" t="s">
        <v>1732</v>
      </c>
      <c r="G2001" t="s">
        <v>1731</v>
      </c>
      <c r="H2001" t="s">
        <v>1720</v>
      </c>
      <c r="I2001" t="s">
        <v>3116</v>
      </c>
      <c r="J2001">
        <v>0</v>
      </c>
      <c r="K2001"/>
      <c r="L2001" t="s">
        <v>3151</v>
      </c>
      <c r="M2001" t="s">
        <v>3118</v>
      </c>
    </row>
    <row r="2002" spans="1:13" x14ac:dyDescent="0.25">
      <c r="A2002">
        <v>851949</v>
      </c>
      <c r="B2002" t="s">
        <v>9540</v>
      </c>
      <c r="C2002" t="s">
        <v>39</v>
      </c>
      <c r="D2002" t="s">
        <v>1722</v>
      </c>
      <c r="E2002" s="15" t="s">
        <v>9541</v>
      </c>
      <c r="F2002" t="s">
        <v>1728</v>
      </c>
      <c r="G2002" t="s">
        <v>1729</v>
      </c>
      <c r="H2002" t="s">
        <v>1720</v>
      </c>
      <c r="I2002" t="s">
        <v>3116</v>
      </c>
      <c r="J2002">
        <v>0</v>
      </c>
      <c r="K2002"/>
      <c r="L2002" t="s">
        <v>9542</v>
      </c>
      <c r="M2002" t="s">
        <v>3118</v>
      </c>
    </row>
    <row r="2003" spans="1:13" x14ac:dyDescent="0.25">
      <c r="A2003">
        <v>851944</v>
      </c>
      <c r="B2003" t="s">
        <v>9543</v>
      </c>
      <c r="C2003" t="s">
        <v>39</v>
      </c>
      <c r="D2003" t="s">
        <v>1722</v>
      </c>
      <c r="E2003" s="15" t="s">
        <v>9544</v>
      </c>
      <c r="F2003" t="s">
        <v>1897</v>
      </c>
      <c r="G2003" t="s">
        <v>1898</v>
      </c>
      <c r="H2003" t="s">
        <v>1720</v>
      </c>
      <c r="I2003" t="s">
        <v>3116</v>
      </c>
      <c r="J2003">
        <v>0</v>
      </c>
      <c r="K2003"/>
      <c r="L2003" t="s">
        <v>9545</v>
      </c>
      <c r="M2003" t="s">
        <v>9542</v>
      </c>
    </row>
    <row r="2004" spans="1:13" x14ac:dyDescent="0.25">
      <c r="A2004">
        <v>51127</v>
      </c>
      <c r="B2004" t="s">
        <v>9546</v>
      </c>
      <c r="C2004" t="s">
        <v>763</v>
      </c>
      <c r="D2004" t="s">
        <v>1722</v>
      </c>
      <c r="E2004" s="15" t="s">
        <v>9547</v>
      </c>
      <c r="F2004" t="s">
        <v>1851</v>
      </c>
      <c r="G2004" t="s">
        <v>1852</v>
      </c>
      <c r="H2004" t="s">
        <v>1720</v>
      </c>
      <c r="I2004" t="s">
        <v>3116</v>
      </c>
      <c r="J2004">
        <v>0</v>
      </c>
      <c r="K2004"/>
      <c r="L2004" t="s">
        <v>4128</v>
      </c>
      <c r="M2004" t="s">
        <v>3118</v>
      </c>
    </row>
    <row r="2005" spans="1:13" x14ac:dyDescent="0.25">
      <c r="A2005">
        <v>855473</v>
      </c>
      <c r="B2005" t="s">
        <v>9548</v>
      </c>
      <c r="C2005" t="s">
        <v>43</v>
      </c>
      <c r="D2005" t="s">
        <v>1722</v>
      </c>
      <c r="E2005" s="15" t="s">
        <v>9549</v>
      </c>
      <c r="F2005" t="s">
        <v>1836</v>
      </c>
      <c r="G2005" t="s">
        <v>1837</v>
      </c>
      <c r="H2005" t="s">
        <v>1725</v>
      </c>
      <c r="I2005" t="s">
        <v>3116</v>
      </c>
      <c r="J2005">
        <v>0</v>
      </c>
      <c r="K2005"/>
      <c r="L2005"/>
      <c r="M2005" t="s">
        <v>3118</v>
      </c>
    </row>
    <row r="2006" spans="1:13" x14ac:dyDescent="0.25">
      <c r="A2006">
        <v>828300</v>
      </c>
      <c r="B2006" t="s">
        <v>4066</v>
      </c>
      <c r="C2006" t="s">
        <v>84</v>
      </c>
      <c r="D2006" t="s">
        <v>1722</v>
      </c>
      <c r="E2006" s="15" t="s">
        <v>9550</v>
      </c>
      <c r="F2006" t="s">
        <v>1732</v>
      </c>
      <c r="G2006" t="s">
        <v>1731</v>
      </c>
      <c r="H2006" t="s">
        <v>1720</v>
      </c>
      <c r="I2006" t="s">
        <v>3116</v>
      </c>
      <c r="J2006">
        <v>0</v>
      </c>
      <c r="K2006"/>
      <c r="L2006" t="s">
        <v>3182</v>
      </c>
      <c r="M2006" t="s">
        <v>3118</v>
      </c>
    </row>
    <row r="2007" spans="1:13" x14ac:dyDescent="0.25">
      <c r="A2007">
        <v>7575</v>
      </c>
      <c r="B2007" t="s">
        <v>251</v>
      </c>
      <c r="C2007" t="s">
        <v>252</v>
      </c>
      <c r="D2007" t="s">
        <v>1722</v>
      </c>
      <c r="E2007" s="15" t="s">
        <v>9551</v>
      </c>
      <c r="F2007" t="s">
        <v>1788</v>
      </c>
      <c r="G2007" t="s">
        <v>1762</v>
      </c>
      <c r="H2007" t="s">
        <v>1782</v>
      </c>
      <c r="I2007" t="s">
        <v>3116</v>
      </c>
      <c r="J2007">
        <v>0</v>
      </c>
      <c r="K2007"/>
      <c r="L2007" t="s">
        <v>9552</v>
      </c>
      <c r="M2007" t="s">
        <v>3118</v>
      </c>
    </row>
    <row r="2008" spans="1:13" x14ac:dyDescent="0.25">
      <c r="A2008">
        <v>7576</v>
      </c>
      <c r="B2008" t="s">
        <v>253</v>
      </c>
      <c r="C2008" t="s">
        <v>252</v>
      </c>
      <c r="D2008" t="s">
        <v>1722</v>
      </c>
      <c r="E2008" s="15" t="s">
        <v>9553</v>
      </c>
      <c r="F2008" t="s">
        <v>1807</v>
      </c>
      <c r="G2008" t="s">
        <v>1762</v>
      </c>
      <c r="H2008" t="s">
        <v>1782</v>
      </c>
      <c r="I2008" t="s">
        <v>1762</v>
      </c>
      <c r="J2008">
        <v>0</v>
      </c>
      <c r="K2008"/>
      <c r="L2008" t="s">
        <v>9554</v>
      </c>
      <c r="M2008" t="s">
        <v>3118</v>
      </c>
    </row>
    <row r="2009" spans="1:13" x14ac:dyDescent="0.25">
      <c r="A2009">
        <v>36162</v>
      </c>
      <c r="B2009" t="s">
        <v>4069</v>
      </c>
      <c r="C2009" t="s">
        <v>252</v>
      </c>
      <c r="D2009" t="s">
        <v>1722</v>
      </c>
      <c r="E2009" s="15" t="s">
        <v>9555</v>
      </c>
      <c r="F2009" t="s">
        <v>1893</v>
      </c>
      <c r="G2009" t="s">
        <v>1852</v>
      </c>
      <c r="H2009" t="s">
        <v>1720</v>
      </c>
      <c r="I2009" t="s">
        <v>3116</v>
      </c>
      <c r="J2009">
        <v>0</v>
      </c>
      <c r="K2009"/>
      <c r="L2009" t="s">
        <v>3144</v>
      </c>
      <c r="M2009" t="s">
        <v>3118</v>
      </c>
    </row>
    <row r="2010" spans="1:13" x14ac:dyDescent="0.25">
      <c r="A2010">
        <v>44808</v>
      </c>
      <c r="B2010" t="s">
        <v>9556</v>
      </c>
      <c r="C2010" t="s">
        <v>252</v>
      </c>
      <c r="D2010" t="s">
        <v>1722</v>
      </c>
      <c r="E2010" s="15" t="s">
        <v>9557</v>
      </c>
      <c r="F2010" t="s">
        <v>1912</v>
      </c>
      <c r="G2010" t="s">
        <v>1913</v>
      </c>
      <c r="H2010" t="s">
        <v>1764</v>
      </c>
      <c r="I2010" t="s">
        <v>5644</v>
      </c>
      <c r="J2010">
        <v>0</v>
      </c>
      <c r="K2010"/>
      <c r="L2010" t="s">
        <v>9558</v>
      </c>
      <c r="M2010" t="s">
        <v>9559</v>
      </c>
    </row>
    <row r="2011" spans="1:13" x14ac:dyDescent="0.25">
      <c r="A2011">
        <v>71694</v>
      </c>
      <c r="B2011" t="s">
        <v>9560</v>
      </c>
      <c r="C2011" t="s">
        <v>252</v>
      </c>
      <c r="D2011" t="s">
        <v>1722</v>
      </c>
      <c r="E2011" s="15" t="s">
        <v>9561</v>
      </c>
      <c r="F2011" t="s">
        <v>1719</v>
      </c>
      <c r="G2011" t="s">
        <v>1721</v>
      </c>
      <c r="H2011" t="s">
        <v>1720</v>
      </c>
      <c r="I2011" t="s">
        <v>3116</v>
      </c>
      <c r="J2011">
        <v>0</v>
      </c>
      <c r="K2011"/>
      <c r="L2011"/>
      <c r="M2011" t="s">
        <v>3118</v>
      </c>
    </row>
    <row r="2012" spans="1:13" x14ac:dyDescent="0.25">
      <c r="A2012">
        <v>855232</v>
      </c>
      <c r="B2012" t="s">
        <v>9562</v>
      </c>
      <c r="C2012" t="s">
        <v>208</v>
      </c>
      <c r="D2012" t="s">
        <v>1722</v>
      </c>
      <c r="E2012" s="15" t="s">
        <v>9563</v>
      </c>
      <c r="F2012" t="s">
        <v>1996</v>
      </c>
      <c r="G2012" t="s">
        <v>1849</v>
      </c>
      <c r="H2012" t="s">
        <v>1819</v>
      </c>
      <c r="I2012" t="s">
        <v>3126</v>
      </c>
      <c r="J2012">
        <v>0</v>
      </c>
      <c r="K2012"/>
      <c r="L2012" t="s">
        <v>3122</v>
      </c>
      <c r="M2012" t="s">
        <v>3118</v>
      </c>
    </row>
    <row r="2013" spans="1:13" x14ac:dyDescent="0.25">
      <c r="A2013">
        <v>7581</v>
      </c>
      <c r="B2013" t="s">
        <v>9564</v>
      </c>
      <c r="C2013" t="s">
        <v>43</v>
      </c>
      <c r="D2013" t="s">
        <v>1722</v>
      </c>
      <c r="E2013" s="15" t="s">
        <v>9565</v>
      </c>
      <c r="F2013" t="s">
        <v>2002</v>
      </c>
      <c r="G2013" t="s">
        <v>2003</v>
      </c>
      <c r="H2013" t="s">
        <v>1756</v>
      </c>
      <c r="I2013" t="s">
        <v>3129</v>
      </c>
      <c r="J2013">
        <v>0</v>
      </c>
      <c r="K2013"/>
      <c r="L2013" t="s">
        <v>3157</v>
      </c>
      <c r="M2013" t="s">
        <v>3118</v>
      </c>
    </row>
    <row r="2014" spans="1:13" x14ac:dyDescent="0.25">
      <c r="A2014">
        <v>7583</v>
      </c>
      <c r="B2014" t="s">
        <v>4070</v>
      </c>
      <c r="C2014" t="s">
        <v>78</v>
      </c>
      <c r="D2014" t="s">
        <v>1722</v>
      </c>
      <c r="E2014" s="15" t="s">
        <v>9566</v>
      </c>
      <c r="F2014" t="s">
        <v>1771</v>
      </c>
      <c r="G2014" t="s">
        <v>1721</v>
      </c>
      <c r="H2014" t="s">
        <v>1720</v>
      </c>
      <c r="I2014" t="s">
        <v>3116</v>
      </c>
      <c r="J2014">
        <v>0</v>
      </c>
      <c r="K2014"/>
      <c r="L2014" t="s">
        <v>3624</v>
      </c>
      <c r="M2014" t="s">
        <v>3118</v>
      </c>
    </row>
    <row r="2015" spans="1:13" x14ac:dyDescent="0.25">
      <c r="A2015">
        <v>849368</v>
      </c>
      <c r="B2015" t="s">
        <v>9567</v>
      </c>
      <c r="C2015" t="s">
        <v>48</v>
      </c>
      <c r="D2015" t="s">
        <v>1722</v>
      </c>
      <c r="E2015" s="15" t="s">
        <v>9568</v>
      </c>
      <c r="F2015" t="s">
        <v>1943</v>
      </c>
      <c r="G2015" t="s">
        <v>1944</v>
      </c>
      <c r="H2015" t="s">
        <v>1782</v>
      </c>
      <c r="I2015" t="s">
        <v>3142</v>
      </c>
      <c r="J2015">
        <v>0</v>
      </c>
      <c r="K2015"/>
      <c r="L2015" t="s">
        <v>3320</v>
      </c>
      <c r="M2015" t="s">
        <v>3118</v>
      </c>
    </row>
    <row r="2016" spans="1:13" x14ac:dyDescent="0.25">
      <c r="A2016">
        <v>7579</v>
      </c>
      <c r="B2016" t="s">
        <v>9569</v>
      </c>
      <c r="C2016" t="s">
        <v>485</v>
      </c>
      <c r="D2016" t="s">
        <v>1722</v>
      </c>
      <c r="E2016" s="15" t="s">
        <v>9570</v>
      </c>
      <c r="F2016" t="s">
        <v>2065</v>
      </c>
      <c r="G2016" t="s">
        <v>1849</v>
      </c>
      <c r="H2016" t="s">
        <v>1819</v>
      </c>
      <c r="I2016" t="s">
        <v>3126</v>
      </c>
      <c r="J2016">
        <v>0</v>
      </c>
      <c r="K2016"/>
      <c r="L2016" t="s">
        <v>9571</v>
      </c>
      <c r="M2016" t="s">
        <v>9572</v>
      </c>
    </row>
    <row r="2017" spans="1:13" x14ac:dyDescent="0.25">
      <c r="A2017">
        <v>47758</v>
      </c>
      <c r="B2017" t="s">
        <v>9573</v>
      </c>
      <c r="C2017" t="s">
        <v>78</v>
      </c>
      <c r="D2017" t="s">
        <v>1722</v>
      </c>
      <c r="E2017" s="15" t="s">
        <v>9574</v>
      </c>
      <c r="F2017" t="s">
        <v>1775</v>
      </c>
      <c r="G2017" t="s">
        <v>1743</v>
      </c>
      <c r="H2017" t="s">
        <v>1720</v>
      </c>
      <c r="I2017" t="s">
        <v>3351</v>
      </c>
      <c r="J2017">
        <v>0</v>
      </c>
      <c r="K2017"/>
      <c r="L2017" t="s">
        <v>7473</v>
      </c>
      <c r="M2017" t="s">
        <v>3118</v>
      </c>
    </row>
    <row r="2018" spans="1:13" x14ac:dyDescent="0.25">
      <c r="A2018">
        <v>7538</v>
      </c>
      <c r="B2018" t="s">
        <v>9575</v>
      </c>
      <c r="C2018" t="s">
        <v>9576</v>
      </c>
      <c r="D2018" t="s">
        <v>1722</v>
      </c>
      <c r="E2018" s="15" t="s">
        <v>9577</v>
      </c>
      <c r="F2018" t="s">
        <v>1836</v>
      </c>
      <c r="G2018" t="s">
        <v>1837</v>
      </c>
      <c r="H2018" t="s">
        <v>1725</v>
      </c>
      <c r="I2018" t="s">
        <v>3116</v>
      </c>
      <c r="J2018">
        <v>0</v>
      </c>
      <c r="K2018"/>
      <c r="L2018" t="s">
        <v>9578</v>
      </c>
      <c r="M2018" t="s">
        <v>9579</v>
      </c>
    </row>
    <row r="2019" spans="1:13" x14ac:dyDescent="0.25">
      <c r="A2019">
        <v>854476</v>
      </c>
      <c r="B2019" t="s">
        <v>9580</v>
      </c>
      <c r="C2019" t="s">
        <v>84</v>
      </c>
      <c r="D2019" t="s">
        <v>1722</v>
      </c>
      <c r="E2019" s="15" t="s">
        <v>9581</v>
      </c>
      <c r="F2019" t="s">
        <v>1732</v>
      </c>
      <c r="G2019" t="s">
        <v>1731</v>
      </c>
      <c r="H2019" t="s">
        <v>1720</v>
      </c>
      <c r="I2019" t="s">
        <v>3116</v>
      </c>
      <c r="J2019">
        <v>0</v>
      </c>
      <c r="K2019"/>
      <c r="L2019" t="s">
        <v>3182</v>
      </c>
      <c r="M2019" t="s">
        <v>3118</v>
      </c>
    </row>
    <row r="2020" spans="1:13" x14ac:dyDescent="0.25">
      <c r="A2020">
        <v>29952</v>
      </c>
      <c r="B2020" t="s">
        <v>2549</v>
      </c>
      <c r="C2020" t="s">
        <v>27</v>
      </c>
      <c r="D2020" t="s">
        <v>1722</v>
      </c>
      <c r="E2020" s="15" t="s">
        <v>9582</v>
      </c>
      <c r="F2020" t="s">
        <v>1876</v>
      </c>
      <c r="G2020" t="s">
        <v>1849</v>
      </c>
      <c r="H2020" t="s">
        <v>1819</v>
      </c>
      <c r="I2020" t="s">
        <v>3126</v>
      </c>
      <c r="J2020">
        <v>0</v>
      </c>
      <c r="K2020"/>
      <c r="L2020" t="s">
        <v>9583</v>
      </c>
      <c r="M2020" t="s">
        <v>9584</v>
      </c>
    </row>
    <row r="2021" spans="1:13" x14ac:dyDescent="0.25">
      <c r="A2021">
        <v>7599</v>
      </c>
      <c r="B2021" t="s">
        <v>2229</v>
      </c>
      <c r="C2021" t="s">
        <v>27</v>
      </c>
      <c r="D2021" t="s">
        <v>1722</v>
      </c>
      <c r="E2021" s="15" t="s">
        <v>9585</v>
      </c>
      <c r="F2021" t="s">
        <v>1984</v>
      </c>
      <c r="G2021" t="s">
        <v>1816</v>
      </c>
      <c r="H2021" t="s">
        <v>1725</v>
      </c>
      <c r="I2021" t="s">
        <v>1816</v>
      </c>
      <c r="J2021">
        <v>0</v>
      </c>
      <c r="K2021"/>
      <c r="L2021" t="s">
        <v>9586</v>
      </c>
      <c r="M2021" t="s">
        <v>3118</v>
      </c>
    </row>
    <row r="2022" spans="1:13" x14ac:dyDescent="0.25">
      <c r="A2022">
        <v>58149</v>
      </c>
      <c r="B2022" t="s">
        <v>9587</v>
      </c>
      <c r="C2022" t="s">
        <v>84</v>
      </c>
      <c r="D2022" t="s">
        <v>1722</v>
      </c>
      <c r="E2022" s="15" t="s">
        <v>9588</v>
      </c>
      <c r="F2022" t="s">
        <v>1775</v>
      </c>
      <c r="G2022" t="s">
        <v>1743</v>
      </c>
      <c r="H2022" t="s">
        <v>1720</v>
      </c>
      <c r="I2022" t="s">
        <v>3351</v>
      </c>
      <c r="J2022">
        <v>0</v>
      </c>
      <c r="K2022"/>
      <c r="L2022" t="s">
        <v>3182</v>
      </c>
      <c r="M2022" t="s">
        <v>3118</v>
      </c>
    </row>
    <row r="2023" spans="1:13" x14ac:dyDescent="0.25">
      <c r="A2023">
        <v>828305</v>
      </c>
      <c r="B2023" t="s">
        <v>9589</v>
      </c>
      <c r="C2023" t="s">
        <v>84</v>
      </c>
      <c r="D2023" t="s">
        <v>1722</v>
      </c>
      <c r="E2023" s="15" t="s">
        <v>9590</v>
      </c>
      <c r="F2023" t="s">
        <v>1732</v>
      </c>
      <c r="G2023" t="s">
        <v>1731</v>
      </c>
      <c r="H2023" t="s">
        <v>1720</v>
      </c>
      <c r="I2023" t="s">
        <v>3116</v>
      </c>
      <c r="J2023">
        <v>0</v>
      </c>
      <c r="K2023"/>
      <c r="L2023" t="s">
        <v>3182</v>
      </c>
      <c r="M2023" t="s">
        <v>3118</v>
      </c>
    </row>
    <row r="2024" spans="1:13" x14ac:dyDescent="0.25">
      <c r="A2024">
        <v>854286</v>
      </c>
      <c r="B2024" t="s">
        <v>9591</v>
      </c>
      <c r="C2024" t="s">
        <v>43</v>
      </c>
      <c r="D2024" t="s">
        <v>1722</v>
      </c>
      <c r="E2024" s="15" t="s">
        <v>9592</v>
      </c>
      <c r="F2024" t="s">
        <v>1962</v>
      </c>
      <c r="G2024" t="s">
        <v>1837</v>
      </c>
      <c r="H2024" t="s">
        <v>1725</v>
      </c>
      <c r="I2024" t="s">
        <v>3116</v>
      </c>
      <c r="J2024">
        <v>0</v>
      </c>
      <c r="K2024"/>
      <c r="L2024"/>
      <c r="M2024" t="s">
        <v>3118</v>
      </c>
    </row>
    <row r="2025" spans="1:13" x14ac:dyDescent="0.25">
      <c r="A2025">
        <v>828303</v>
      </c>
      <c r="B2025" t="s">
        <v>2838</v>
      </c>
      <c r="C2025" t="s">
        <v>78</v>
      </c>
      <c r="D2025" t="s">
        <v>1722</v>
      </c>
      <c r="E2025" s="15" t="s">
        <v>9593</v>
      </c>
      <c r="F2025" t="s">
        <v>1732</v>
      </c>
      <c r="G2025" t="s">
        <v>1731</v>
      </c>
      <c r="H2025" t="s">
        <v>1720</v>
      </c>
      <c r="I2025" t="s">
        <v>3116</v>
      </c>
      <c r="J2025">
        <v>0</v>
      </c>
      <c r="K2025"/>
      <c r="L2025" t="s">
        <v>3630</v>
      </c>
      <c r="M2025" t="s">
        <v>3118</v>
      </c>
    </row>
    <row r="2026" spans="1:13" x14ac:dyDescent="0.25">
      <c r="A2026">
        <v>51666</v>
      </c>
      <c r="B2026" t="s">
        <v>2672</v>
      </c>
      <c r="C2026" t="s">
        <v>213</v>
      </c>
      <c r="D2026" t="s">
        <v>1722</v>
      </c>
      <c r="E2026" s="15" t="s">
        <v>9594</v>
      </c>
      <c r="F2026" t="s">
        <v>1732</v>
      </c>
      <c r="G2026" t="s">
        <v>1731</v>
      </c>
      <c r="H2026" t="s">
        <v>1720</v>
      </c>
      <c r="I2026" t="s">
        <v>3116</v>
      </c>
      <c r="J2026">
        <v>0</v>
      </c>
      <c r="K2026"/>
      <c r="L2026" t="s">
        <v>3419</v>
      </c>
      <c r="M2026" t="s">
        <v>3118</v>
      </c>
    </row>
    <row r="2027" spans="1:13" x14ac:dyDescent="0.25">
      <c r="A2027">
        <v>858215</v>
      </c>
      <c r="B2027" t="s">
        <v>9595</v>
      </c>
      <c r="C2027" t="s">
        <v>36</v>
      </c>
      <c r="D2027" t="s">
        <v>1722</v>
      </c>
      <c r="E2027" s="15" t="s">
        <v>9596</v>
      </c>
      <c r="F2027" t="s">
        <v>1732</v>
      </c>
      <c r="G2027" t="s">
        <v>1731</v>
      </c>
      <c r="H2027" t="s">
        <v>1720</v>
      </c>
      <c r="I2027" t="s">
        <v>3116</v>
      </c>
      <c r="J2027">
        <v>0</v>
      </c>
      <c r="K2027"/>
      <c r="L2027" t="s">
        <v>3120</v>
      </c>
      <c r="M2027" t="s">
        <v>3118</v>
      </c>
    </row>
    <row r="2028" spans="1:13" x14ac:dyDescent="0.25">
      <c r="A2028">
        <v>850885</v>
      </c>
      <c r="B2028" t="s">
        <v>3042</v>
      </c>
      <c r="C2028" t="s">
        <v>380</v>
      </c>
      <c r="D2028" t="s">
        <v>1722</v>
      </c>
      <c r="E2028" s="15" t="s">
        <v>9597</v>
      </c>
      <c r="F2028" t="s">
        <v>5719</v>
      </c>
      <c r="G2028" t="s">
        <v>1834</v>
      </c>
      <c r="H2028" t="s">
        <v>1833</v>
      </c>
      <c r="I2028" t="s">
        <v>3116</v>
      </c>
      <c r="J2028">
        <v>0</v>
      </c>
      <c r="K2028"/>
      <c r="L2028" t="s">
        <v>9598</v>
      </c>
      <c r="M2028" t="s">
        <v>9599</v>
      </c>
    </row>
    <row r="2029" spans="1:13" x14ac:dyDescent="0.25">
      <c r="A2029">
        <v>7608</v>
      </c>
      <c r="B2029" t="s">
        <v>2371</v>
      </c>
      <c r="C2029" t="s">
        <v>155</v>
      </c>
      <c r="D2029" t="s">
        <v>1722</v>
      </c>
      <c r="E2029" s="15" t="s">
        <v>9600</v>
      </c>
      <c r="F2029" t="s">
        <v>1860</v>
      </c>
      <c r="G2029" t="s">
        <v>1816</v>
      </c>
      <c r="H2029" t="s">
        <v>1725</v>
      </c>
      <c r="I2029" t="s">
        <v>5644</v>
      </c>
      <c r="J2029">
        <v>0</v>
      </c>
      <c r="K2029"/>
      <c r="L2029" t="s">
        <v>9601</v>
      </c>
      <c r="M2029" t="s">
        <v>3118</v>
      </c>
    </row>
    <row r="2030" spans="1:13" x14ac:dyDescent="0.25">
      <c r="A2030">
        <v>848498</v>
      </c>
      <c r="B2030" t="s">
        <v>9602</v>
      </c>
      <c r="C2030" t="s">
        <v>27</v>
      </c>
      <c r="D2030" t="s">
        <v>1722</v>
      </c>
      <c r="E2030" s="15" t="s">
        <v>9603</v>
      </c>
      <c r="F2030" t="s">
        <v>1784</v>
      </c>
      <c r="G2030" t="s">
        <v>1785</v>
      </c>
      <c r="H2030" t="s">
        <v>1725</v>
      </c>
      <c r="I2030" t="s">
        <v>3116</v>
      </c>
      <c r="J2030">
        <v>0</v>
      </c>
      <c r="K2030"/>
      <c r="L2030" t="s">
        <v>9604</v>
      </c>
      <c r="M2030" t="s">
        <v>9605</v>
      </c>
    </row>
    <row r="2031" spans="1:13" x14ac:dyDescent="0.25">
      <c r="A2031">
        <v>47003</v>
      </c>
      <c r="B2031" t="s">
        <v>254</v>
      </c>
      <c r="C2031" t="s">
        <v>84</v>
      </c>
      <c r="D2031" t="s">
        <v>1722</v>
      </c>
      <c r="E2031" s="15" t="s">
        <v>9606</v>
      </c>
      <c r="F2031" t="s">
        <v>1771</v>
      </c>
      <c r="G2031" t="s">
        <v>1721</v>
      </c>
      <c r="H2031" t="s">
        <v>1720</v>
      </c>
      <c r="I2031" t="s">
        <v>3116</v>
      </c>
      <c r="J2031">
        <v>0</v>
      </c>
      <c r="K2031"/>
      <c r="L2031" t="s">
        <v>3182</v>
      </c>
      <c r="M2031" t="s">
        <v>3118</v>
      </c>
    </row>
    <row r="2032" spans="1:13" x14ac:dyDescent="0.25">
      <c r="A2032">
        <v>850792</v>
      </c>
      <c r="B2032" t="s">
        <v>3040</v>
      </c>
      <c r="C2032" t="s">
        <v>52</v>
      </c>
      <c r="D2032" t="s">
        <v>1722</v>
      </c>
      <c r="E2032" s="15" t="s">
        <v>9607</v>
      </c>
      <c r="F2032" t="s">
        <v>2154</v>
      </c>
      <c r="G2032" t="s">
        <v>1831</v>
      </c>
      <c r="H2032" t="s">
        <v>1827</v>
      </c>
      <c r="I2032" t="s">
        <v>3131</v>
      </c>
      <c r="J2032">
        <v>0</v>
      </c>
      <c r="K2032"/>
      <c r="L2032" t="s">
        <v>9608</v>
      </c>
      <c r="M2032"/>
    </row>
    <row r="2033" spans="1:13" x14ac:dyDescent="0.25">
      <c r="A2033">
        <v>838485</v>
      </c>
      <c r="B2033" t="s">
        <v>9609</v>
      </c>
      <c r="C2033" t="s">
        <v>422</v>
      </c>
      <c r="D2033" t="s">
        <v>1722</v>
      </c>
      <c r="E2033" s="15" t="s">
        <v>9610</v>
      </c>
      <c r="F2033" t="s">
        <v>2049</v>
      </c>
      <c r="G2033" t="s">
        <v>2050</v>
      </c>
      <c r="H2033" t="s">
        <v>1782</v>
      </c>
      <c r="I2033" t="s">
        <v>3351</v>
      </c>
      <c r="J2033">
        <v>0</v>
      </c>
      <c r="K2033"/>
      <c r="L2033" t="s">
        <v>9611</v>
      </c>
      <c r="M2033" t="s">
        <v>9612</v>
      </c>
    </row>
    <row r="2034" spans="1:13" x14ac:dyDescent="0.25">
      <c r="A2034">
        <v>830706</v>
      </c>
      <c r="B2034" t="s">
        <v>9613</v>
      </c>
      <c r="C2034" t="s">
        <v>213</v>
      </c>
      <c r="D2034" t="s">
        <v>1722</v>
      </c>
      <c r="E2034" s="15" t="s">
        <v>9614</v>
      </c>
      <c r="F2034" t="s">
        <v>1903</v>
      </c>
      <c r="G2034" t="s">
        <v>1803</v>
      </c>
      <c r="H2034" t="s">
        <v>1725</v>
      </c>
      <c r="I2034" t="s">
        <v>3116</v>
      </c>
      <c r="J2034">
        <v>0</v>
      </c>
      <c r="K2034"/>
      <c r="L2034" t="s">
        <v>3464</v>
      </c>
      <c r="M2034" t="s">
        <v>3118</v>
      </c>
    </row>
    <row r="2035" spans="1:13" x14ac:dyDescent="0.25">
      <c r="A2035">
        <v>829921</v>
      </c>
      <c r="B2035" t="s">
        <v>9615</v>
      </c>
      <c r="C2035" t="s">
        <v>84</v>
      </c>
      <c r="D2035" t="s">
        <v>1722</v>
      </c>
      <c r="E2035" s="15" t="s">
        <v>9616</v>
      </c>
      <c r="F2035" t="s">
        <v>1771</v>
      </c>
      <c r="G2035" t="s">
        <v>1721</v>
      </c>
      <c r="H2035" t="s">
        <v>1720</v>
      </c>
      <c r="I2035" t="s">
        <v>3116</v>
      </c>
      <c r="J2035">
        <v>0</v>
      </c>
      <c r="K2035"/>
      <c r="L2035" t="s">
        <v>3464</v>
      </c>
      <c r="M2035" t="s">
        <v>3118</v>
      </c>
    </row>
    <row r="2036" spans="1:13" x14ac:dyDescent="0.25">
      <c r="A2036">
        <v>70163</v>
      </c>
      <c r="B2036" t="s">
        <v>9617</v>
      </c>
      <c r="C2036" t="s">
        <v>3953</v>
      </c>
      <c r="D2036" t="s">
        <v>1722</v>
      </c>
      <c r="E2036" s="15" t="s">
        <v>9618</v>
      </c>
      <c r="F2036" t="s">
        <v>1789</v>
      </c>
      <c r="G2036" t="s">
        <v>1790</v>
      </c>
      <c r="H2036" t="s">
        <v>1720</v>
      </c>
      <c r="I2036" t="s">
        <v>3116</v>
      </c>
      <c r="J2036">
        <v>0</v>
      </c>
      <c r="K2036"/>
      <c r="L2036" t="s">
        <v>9619</v>
      </c>
      <c r="M2036" t="s">
        <v>9620</v>
      </c>
    </row>
    <row r="2037" spans="1:13" x14ac:dyDescent="0.25">
      <c r="A2037">
        <v>851231</v>
      </c>
      <c r="B2037" t="s">
        <v>3048</v>
      </c>
      <c r="C2037" t="s">
        <v>36</v>
      </c>
      <c r="D2037" t="s">
        <v>1722</v>
      </c>
      <c r="E2037" s="15" t="s">
        <v>9621</v>
      </c>
      <c r="F2037" t="s">
        <v>1873</v>
      </c>
      <c r="G2037" t="s">
        <v>1874</v>
      </c>
      <c r="H2037" t="s">
        <v>1725</v>
      </c>
      <c r="I2037" t="s">
        <v>3116</v>
      </c>
      <c r="J2037">
        <v>0</v>
      </c>
      <c r="K2037"/>
      <c r="L2037" t="s">
        <v>9622</v>
      </c>
      <c r="M2037" t="s">
        <v>9623</v>
      </c>
    </row>
    <row r="2038" spans="1:13" x14ac:dyDescent="0.25">
      <c r="A2038">
        <v>46633</v>
      </c>
      <c r="B2038" t="s">
        <v>2635</v>
      </c>
      <c r="C2038" t="s">
        <v>1895</v>
      </c>
      <c r="D2038" t="s">
        <v>1722</v>
      </c>
      <c r="E2038" s="15" t="s">
        <v>9624</v>
      </c>
      <c r="F2038" t="s">
        <v>1775</v>
      </c>
      <c r="G2038" t="s">
        <v>1743</v>
      </c>
      <c r="H2038" t="s">
        <v>1720</v>
      </c>
      <c r="I2038" t="s">
        <v>3351</v>
      </c>
      <c r="J2038">
        <v>0</v>
      </c>
      <c r="K2038"/>
      <c r="L2038" t="s">
        <v>9625</v>
      </c>
      <c r="M2038" t="s">
        <v>3118</v>
      </c>
    </row>
    <row r="2039" spans="1:13" x14ac:dyDescent="0.25">
      <c r="A2039">
        <v>7652</v>
      </c>
      <c r="B2039" t="s">
        <v>9626</v>
      </c>
      <c r="C2039" t="s">
        <v>111</v>
      </c>
      <c r="D2039" t="s">
        <v>1722</v>
      </c>
      <c r="E2039" s="15" t="s">
        <v>9627</v>
      </c>
      <c r="F2039" t="s">
        <v>8291</v>
      </c>
      <c r="G2039" t="s">
        <v>1792</v>
      </c>
      <c r="H2039" t="s">
        <v>1822</v>
      </c>
      <c r="I2039" t="s">
        <v>3116</v>
      </c>
      <c r="J2039">
        <v>0</v>
      </c>
      <c r="K2039"/>
      <c r="L2039" t="s">
        <v>5532</v>
      </c>
      <c r="M2039" t="s">
        <v>3118</v>
      </c>
    </row>
    <row r="2040" spans="1:13" x14ac:dyDescent="0.25">
      <c r="A2040">
        <v>7661</v>
      </c>
      <c r="B2040" t="s">
        <v>975</v>
      </c>
      <c r="C2040" t="s">
        <v>27</v>
      </c>
      <c r="D2040" t="s">
        <v>1722</v>
      </c>
      <c r="E2040" s="15" t="s">
        <v>9628</v>
      </c>
      <c r="F2040" t="s">
        <v>1728</v>
      </c>
      <c r="G2040" t="s">
        <v>1729</v>
      </c>
      <c r="H2040" t="s">
        <v>1720</v>
      </c>
      <c r="I2040" t="s">
        <v>3116</v>
      </c>
      <c r="J2040">
        <v>0</v>
      </c>
      <c r="K2040"/>
      <c r="L2040" t="s">
        <v>9629</v>
      </c>
      <c r="M2040" t="s">
        <v>9630</v>
      </c>
    </row>
    <row r="2041" spans="1:13" x14ac:dyDescent="0.25">
      <c r="A2041">
        <v>38020</v>
      </c>
      <c r="B2041" t="s">
        <v>9631</v>
      </c>
      <c r="C2041" t="s">
        <v>21</v>
      </c>
      <c r="D2041" t="s">
        <v>1722</v>
      </c>
      <c r="E2041" s="15" t="s">
        <v>9632</v>
      </c>
      <c r="F2041" t="s">
        <v>1848</v>
      </c>
      <c r="G2041" t="s">
        <v>1849</v>
      </c>
      <c r="H2041" t="s">
        <v>1819</v>
      </c>
      <c r="I2041" t="s">
        <v>3116</v>
      </c>
      <c r="J2041">
        <v>0</v>
      </c>
      <c r="K2041"/>
      <c r="L2041" t="s">
        <v>9633</v>
      </c>
      <c r="M2041" t="s">
        <v>9634</v>
      </c>
    </row>
    <row r="2042" spans="1:13" x14ac:dyDescent="0.25">
      <c r="A2042">
        <v>7677</v>
      </c>
      <c r="B2042" t="s">
        <v>4078</v>
      </c>
      <c r="C2042" t="s">
        <v>21</v>
      </c>
      <c r="D2042" t="s">
        <v>1722</v>
      </c>
      <c r="E2042" s="15" t="s">
        <v>9635</v>
      </c>
      <c r="F2042" t="s">
        <v>1912</v>
      </c>
      <c r="G2042" t="s">
        <v>1913</v>
      </c>
      <c r="H2042" t="s">
        <v>1764</v>
      </c>
      <c r="I2042" t="s">
        <v>5644</v>
      </c>
      <c r="J2042">
        <v>0</v>
      </c>
      <c r="K2042"/>
      <c r="L2042" t="s">
        <v>6966</v>
      </c>
      <c r="M2042" t="s">
        <v>3118</v>
      </c>
    </row>
    <row r="2043" spans="1:13" x14ac:dyDescent="0.25">
      <c r="A2043">
        <v>57555</v>
      </c>
      <c r="B2043" t="s">
        <v>9636</v>
      </c>
      <c r="C2043" t="s">
        <v>755</v>
      </c>
      <c r="D2043" t="s">
        <v>1722</v>
      </c>
      <c r="E2043" s="15" t="s">
        <v>9637</v>
      </c>
      <c r="F2043" t="s">
        <v>1887</v>
      </c>
      <c r="G2043" t="s">
        <v>1849</v>
      </c>
      <c r="H2043" t="s">
        <v>1819</v>
      </c>
      <c r="I2043" t="s">
        <v>3126</v>
      </c>
      <c r="J2043">
        <v>0</v>
      </c>
      <c r="K2043"/>
      <c r="L2043" t="s">
        <v>9638</v>
      </c>
      <c r="M2043" t="s">
        <v>3118</v>
      </c>
    </row>
    <row r="2044" spans="1:13" x14ac:dyDescent="0.25">
      <c r="A2044">
        <v>62862</v>
      </c>
      <c r="B2044" t="s">
        <v>976</v>
      </c>
      <c r="C2044" t="s">
        <v>21</v>
      </c>
      <c r="D2044" t="s">
        <v>1722</v>
      </c>
      <c r="E2044" s="15" t="s">
        <v>9639</v>
      </c>
      <c r="F2044" t="s">
        <v>1836</v>
      </c>
      <c r="G2044" t="s">
        <v>1837</v>
      </c>
      <c r="H2044" t="s">
        <v>1725</v>
      </c>
      <c r="I2044" t="s">
        <v>3116</v>
      </c>
      <c r="J2044">
        <v>0</v>
      </c>
      <c r="K2044"/>
      <c r="L2044" t="s">
        <v>9640</v>
      </c>
      <c r="M2044" t="s">
        <v>3118</v>
      </c>
    </row>
    <row r="2045" spans="1:13" x14ac:dyDescent="0.25">
      <c r="A2045">
        <v>7631</v>
      </c>
      <c r="B2045" t="s">
        <v>255</v>
      </c>
      <c r="C2045" t="s">
        <v>27</v>
      </c>
      <c r="D2045" t="s">
        <v>1722</v>
      </c>
      <c r="E2045" s="15" t="s">
        <v>9641</v>
      </c>
      <c r="F2045" t="s">
        <v>1742</v>
      </c>
      <c r="G2045" t="s">
        <v>1743</v>
      </c>
      <c r="H2045" t="s">
        <v>1720</v>
      </c>
      <c r="I2045" t="s">
        <v>3351</v>
      </c>
      <c r="J2045">
        <v>0</v>
      </c>
      <c r="K2045"/>
      <c r="L2045" t="s">
        <v>3245</v>
      </c>
      <c r="M2045" t="s">
        <v>3118</v>
      </c>
    </row>
    <row r="2046" spans="1:13" x14ac:dyDescent="0.25">
      <c r="A2046">
        <v>7633</v>
      </c>
      <c r="B2046" t="s">
        <v>9642</v>
      </c>
      <c r="C2046" t="s">
        <v>252</v>
      </c>
      <c r="D2046" t="s">
        <v>1722</v>
      </c>
      <c r="E2046" s="15" t="s">
        <v>9643</v>
      </c>
      <c r="F2046" t="s">
        <v>1832</v>
      </c>
      <c r="G2046" t="s">
        <v>1834</v>
      </c>
      <c r="H2046" t="s">
        <v>1833</v>
      </c>
      <c r="I2046" t="s">
        <v>3116</v>
      </c>
      <c r="J2046">
        <v>0</v>
      </c>
      <c r="K2046"/>
      <c r="L2046" t="s">
        <v>3144</v>
      </c>
      <c r="M2046" t="s">
        <v>3118</v>
      </c>
    </row>
    <row r="2047" spans="1:13" x14ac:dyDescent="0.25">
      <c r="A2047">
        <v>29945</v>
      </c>
      <c r="B2047" t="s">
        <v>9644</v>
      </c>
      <c r="C2047" t="s">
        <v>27</v>
      </c>
      <c r="D2047" t="s">
        <v>1722</v>
      </c>
      <c r="E2047" s="15" t="s">
        <v>9645</v>
      </c>
      <c r="F2047" t="s">
        <v>1937</v>
      </c>
      <c r="G2047" t="s">
        <v>1849</v>
      </c>
      <c r="H2047" t="s">
        <v>1819</v>
      </c>
      <c r="I2047" t="s">
        <v>3126</v>
      </c>
      <c r="J2047">
        <v>0</v>
      </c>
      <c r="K2047"/>
      <c r="L2047" t="s">
        <v>3117</v>
      </c>
      <c r="M2047" t="s">
        <v>3118</v>
      </c>
    </row>
    <row r="2048" spans="1:13" x14ac:dyDescent="0.25">
      <c r="A2048">
        <v>7690</v>
      </c>
      <c r="B2048" t="s">
        <v>2227</v>
      </c>
      <c r="C2048" t="s">
        <v>56</v>
      </c>
      <c r="D2048" t="s">
        <v>1722</v>
      </c>
      <c r="E2048" s="15" t="s">
        <v>9646</v>
      </c>
      <c r="F2048" t="s">
        <v>1817</v>
      </c>
      <c r="G2048" t="s">
        <v>1816</v>
      </c>
      <c r="H2048" t="s">
        <v>1725</v>
      </c>
      <c r="I2048" t="s">
        <v>1816</v>
      </c>
      <c r="J2048">
        <v>0</v>
      </c>
      <c r="K2048"/>
      <c r="L2048" t="s">
        <v>3117</v>
      </c>
      <c r="M2048" t="s">
        <v>3118</v>
      </c>
    </row>
    <row r="2049" spans="1:13" x14ac:dyDescent="0.25">
      <c r="A2049">
        <v>839359</v>
      </c>
      <c r="B2049" t="s">
        <v>9647</v>
      </c>
      <c r="C2049" t="s">
        <v>380</v>
      </c>
      <c r="D2049" t="s">
        <v>1722</v>
      </c>
      <c r="E2049" s="15" t="s">
        <v>9648</v>
      </c>
      <c r="F2049" t="s">
        <v>7325</v>
      </c>
      <c r="G2049" t="s">
        <v>1792</v>
      </c>
      <c r="H2049" t="s">
        <v>1822</v>
      </c>
      <c r="I2049" t="s">
        <v>3116</v>
      </c>
      <c r="J2049">
        <v>0</v>
      </c>
      <c r="K2049"/>
      <c r="L2049" t="s">
        <v>3182</v>
      </c>
      <c r="M2049" t="s">
        <v>3118</v>
      </c>
    </row>
    <row r="2050" spans="1:13" x14ac:dyDescent="0.25">
      <c r="A2050">
        <v>837801</v>
      </c>
      <c r="B2050" t="s">
        <v>977</v>
      </c>
      <c r="C2050" t="s">
        <v>78</v>
      </c>
      <c r="D2050" t="s">
        <v>1722</v>
      </c>
      <c r="E2050" s="15" t="s">
        <v>9649</v>
      </c>
      <c r="F2050" t="s">
        <v>1732</v>
      </c>
      <c r="G2050" t="s">
        <v>1731</v>
      </c>
      <c r="H2050" t="s">
        <v>1720</v>
      </c>
      <c r="I2050" t="s">
        <v>3116</v>
      </c>
      <c r="J2050">
        <v>0</v>
      </c>
      <c r="K2050"/>
      <c r="L2050" t="s">
        <v>3630</v>
      </c>
      <c r="M2050" t="s">
        <v>3118</v>
      </c>
    </row>
    <row r="2051" spans="1:13" x14ac:dyDescent="0.25">
      <c r="A2051">
        <v>33405</v>
      </c>
      <c r="B2051" t="s">
        <v>9650</v>
      </c>
      <c r="C2051" t="s">
        <v>27</v>
      </c>
      <c r="D2051" t="s">
        <v>1722</v>
      </c>
      <c r="E2051" s="15" t="s">
        <v>9651</v>
      </c>
      <c r="F2051" t="s">
        <v>1937</v>
      </c>
      <c r="G2051" t="s">
        <v>1849</v>
      </c>
      <c r="H2051" t="s">
        <v>1819</v>
      </c>
      <c r="I2051" t="s">
        <v>3126</v>
      </c>
      <c r="J2051">
        <v>0</v>
      </c>
      <c r="K2051"/>
      <c r="L2051" t="s">
        <v>3117</v>
      </c>
      <c r="M2051" t="s">
        <v>3118</v>
      </c>
    </row>
    <row r="2052" spans="1:13" x14ac:dyDescent="0.25">
      <c r="A2052">
        <v>7702</v>
      </c>
      <c r="B2052" t="s">
        <v>978</v>
      </c>
      <c r="C2052" t="s">
        <v>21</v>
      </c>
      <c r="D2052" t="s">
        <v>1722</v>
      </c>
      <c r="E2052" s="15" t="s">
        <v>9652</v>
      </c>
      <c r="F2052" t="s">
        <v>1860</v>
      </c>
      <c r="G2052" t="s">
        <v>1816</v>
      </c>
      <c r="H2052" t="s">
        <v>1725</v>
      </c>
      <c r="I2052" t="s">
        <v>5644</v>
      </c>
      <c r="J2052">
        <v>0</v>
      </c>
      <c r="K2052"/>
      <c r="L2052" t="s">
        <v>9653</v>
      </c>
      <c r="M2052" t="s">
        <v>3118</v>
      </c>
    </row>
    <row r="2053" spans="1:13" x14ac:dyDescent="0.25">
      <c r="A2053">
        <v>73397</v>
      </c>
      <c r="B2053" t="s">
        <v>1798</v>
      </c>
      <c r="C2053" t="s">
        <v>84</v>
      </c>
      <c r="D2053" t="s">
        <v>1722</v>
      </c>
      <c r="E2053" s="15" t="s">
        <v>9654</v>
      </c>
      <c r="F2053" t="s">
        <v>1797</v>
      </c>
      <c r="G2053" t="s">
        <v>1783</v>
      </c>
      <c r="H2053" t="s">
        <v>1782</v>
      </c>
      <c r="I2053" t="s">
        <v>3152</v>
      </c>
      <c r="J2053">
        <v>0</v>
      </c>
      <c r="K2053"/>
      <c r="L2053" t="s">
        <v>3182</v>
      </c>
      <c r="M2053" t="s">
        <v>3118</v>
      </c>
    </row>
    <row r="2054" spans="1:13" x14ac:dyDescent="0.25">
      <c r="A2054">
        <v>837817</v>
      </c>
      <c r="B2054" t="s">
        <v>9655</v>
      </c>
      <c r="C2054" t="s">
        <v>84</v>
      </c>
      <c r="D2054" t="s">
        <v>1722</v>
      </c>
      <c r="E2054" s="15" t="s">
        <v>9656</v>
      </c>
      <c r="F2054" t="s">
        <v>3987</v>
      </c>
      <c r="G2054" t="s">
        <v>2029</v>
      </c>
      <c r="H2054" t="s">
        <v>1720</v>
      </c>
      <c r="I2054" t="s">
        <v>3116</v>
      </c>
      <c r="J2054">
        <v>0</v>
      </c>
      <c r="K2054"/>
      <c r="L2054" t="s">
        <v>3182</v>
      </c>
      <c r="M2054" t="s">
        <v>3118</v>
      </c>
    </row>
    <row r="2055" spans="1:13" x14ac:dyDescent="0.25">
      <c r="A2055">
        <v>7720</v>
      </c>
      <c r="B2055" t="s">
        <v>9657</v>
      </c>
      <c r="C2055" t="s">
        <v>111</v>
      </c>
      <c r="D2055" t="s">
        <v>1722</v>
      </c>
      <c r="E2055" s="15" t="s">
        <v>9658</v>
      </c>
      <c r="F2055" t="s">
        <v>1876</v>
      </c>
      <c r="G2055" t="s">
        <v>1849</v>
      </c>
      <c r="H2055" t="s">
        <v>1819</v>
      </c>
      <c r="I2055" t="s">
        <v>3126</v>
      </c>
      <c r="J2055">
        <v>0</v>
      </c>
      <c r="K2055"/>
      <c r="L2055" t="s">
        <v>9659</v>
      </c>
      <c r="M2055" t="s">
        <v>9660</v>
      </c>
    </row>
    <row r="2056" spans="1:13" x14ac:dyDescent="0.25">
      <c r="A2056">
        <v>48791</v>
      </c>
      <c r="B2056" t="s">
        <v>9661</v>
      </c>
      <c r="C2056" t="s">
        <v>39</v>
      </c>
      <c r="D2056" t="s">
        <v>1722</v>
      </c>
      <c r="E2056" s="15" t="s">
        <v>9662</v>
      </c>
      <c r="F2056" t="s">
        <v>1971</v>
      </c>
      <c r="G2056" t="s">
        <v>1760</v>
      </c>
      <c r="H2056" t="s">
        <v>1753</v>
      </c>
      <c r="I2056" t="s">
        <v>3116</v>
      </c>
      <c r="J2056">
        <v>0</v>
      </c>
      <c r="K2056"/>
      <c r="L2056" t="s">
        <v>3151</v>
      </c>
      <c r="M2056" t="s">
        <v>3118</v>
      </c>
    </row>
    <row r="2057" spans="1:13" x14ac:dyDescent="0.25">
      <c r="A2057">
        <v>40299</v>
      </c>
      <c r="B2057" t="s">
        <v>979</v>
      </c>
      <c r="C2057" t="s">
        <v>27</v>
      </c>
      <c r="D2057" t="s">
        <v>1722</v>
      </c>
      <c r="E2057" s="15" t="s">
        <v>9663</v>
      </c>
      <c r="F2057" t="s">
        <v>1730</v>
      </c>
      <c r="G2057" t="s">
        <v>1731</v>
      </c>
      <c r="H2057" t="s">
        <v>1720</v>
      </c>
      <c r="I2057" t="s">
        <v>3116</v>
      </c>
      <c r="J2057">
        <v>0</v>
      </c>
      <c r="K2057"/>
      <c r="L2057" t="s">
        <v>3117</v>
      </c>
      <c r="M2057" t="s">
        <v>3118</v>
      </c>
    </row>
    <row r="2058" spans="1:13" x14ac:dyDescent="0.25">
      <c r="A2058">
        <v>56213</v>
      </c>
      <c r="B2058" t="s">
        <v>9664</v>
      </c>
      <c r="C2058" t="s">
        <v>415</v>
      </c>
      <c r="D2058" t="s">
        <v>1722</v>
      </c>
      <c r="E2058" s="15" t="s">
        <v>9665</v>
      </c>
      <c r="F2058" t="s">
        <v>1789</v>
      </c>
      <c r="G2058" t="s">
        <v>1790</v>
      </c>
      <c r="H2058" t="s">
        <v>1720</v>
      </c>
      <c r="I2058" t="s">
        <v>3116</v>
      </c>
      <c r="J2058">
        <v>0</v>
      </c>
      <c r="K2058"/>
      <c r="L2058" t="s">
        <v>3117</v>
      </c>
      <c r="M2058" t="s">
        <v>3118</v>
      </c>
    </row>
    <row r="2059" spans="1:13" x14ac:dyDescent="0.25">
      <c r="A2059">
        <v>44719</v>
      </c>
      <c r="B2059" t="s">
        <v>9666</v>
      </c>
      <c r="C2059" t="s">
        <v>43</v>
      </c>
      <c r="D2059" t="s">
        <v>1722</v>
      </c>
      <c r="E2059" s="15" t="s">
        <v>9667</v>
      </c>
      <c r="F2059" t="s">
        <v>5719</v>
      </c>
      <c r="G2059" t="s">
        <v>1834</v>
      </c>
      <c r="H2059" t="s">
        <v>1833</v>
      </c>
      <c r="I2059" t="s">
        <v>3116</v>
      </c>
      <c r="J2059">
        <v>0</v>
      </c>
      <c r="K2059"/>
      <c r="L2059" t="s">
        <v>3157</v>
      </c>
      <c r="M2059" t="s">
        <v>3118</v>
      </c>
    </row>
    <row r="2060" spans="1:13" x14ac:dyDescent="0.25">
      <c r="A2060">
        <v>863062</v>
      </c>
      <c r="B2060" t="s">
        <v>9668</v>
      </c>
      <c r="C2060" t="s">
        <v>36</v>
      </c>
      <c r="D2060" t="s">
        <v>1722</v>
      </c>
      <c r="E2060" s="15" t="s">
        <v>9669</v>
      </c>
      <c r="F2060" t="s">
        <v>2028</v>
      </c>
      <c r="G2060" t="s">
        <v>2029</v>
      </c>
      <c r="H2060" t="s">
        <v>1720</v>
      </c>
      <c r="I2060" t="s">
        <v>5686</v>
      </c>
      <c r="J2060">
        <v>0</v>
      </c>
      <c r="K2060"/>
      <c r="L2060" t="s">
        <v>3120</v>
      </c>
      <c r="M2060" t="s">
        <v>3118</v>
      </c>
    </row>
    <row r="2061" spans="1:13" x14ac:dyDescent="0.25">
      <c r="A2061">
        <v>64654</v>
      </c>
      <c r="B2061" t="s">
        <v>256</v>
      </c>
      <c r="C2061" t="s">
        <v>148</v>
      </c>
      <c r="D2061" t="s">
        <v>1722</v>
      </c>
      <c r="E2061" s="15" t="s">
        <v>9670</v>
      </c>
      <c r="F2061" t="s">
        <v>1818</v>
      </c>
      <c r="G2061" t="s">
        <v>1820</v>
      </c>
      <c r="H2061" t="s">
        <v>1819</v>
      </c>
      <c r="I2061" t="s">
        <v>3340</v>
      </c>
      <c r="J2061">
        <v>0</v>
      </c>
      <c r="K2061"/>
      <c r="L2061" t="s">
        <v>3117</v>
      </c>
      <c r="M2061" t="s">
        <v>3118</v>
      </c>
    </row>
    <row r="2062" spans="1:13" x14ac:dyDescent="0.25">
      <c r="A2062">
        <v>7788</v>
      </c>
      <c r="B2062" t="s">
        <v>2225</v>
      </c>
      <c r="C2062" t="s">
        <v>36</v>
      </c>
      <c r="D2062" t="s">
        <v>1722</v>
      </c>
      <c r="E2062" s="15" t="s">
        <v>9671</v>
      </c>
      <c r="F2062" t="s">
        <v>1971</v>
      </c>
      <c r="G2062" t="s">
        <v>1760</v>
      </c>
      <c r="H2062" t="s">
        <v>1753</v>
      </c>
      <c r="I2062" t="s">
        <v>3116</v>
      </c>
      <c r="J2062">
        <v>0</v>
      </c>
      <c r="K2062"/>
      <c r="L2062" t="s">
        <v>3117</v>
      </c>
      <c r="M2062" t="s">
        <v>3118</v>
      </c>
    </row>
    <row r="2063" spans="1:13" x14ac:dyDescent="0.25">
      <c r="A2063">
        <v>857701</v>
      </c>
      <c r="B2063" t="s">
        <v>9672</v>
      </c>
      <c r="C2063" t="s">
        <v>485</v>
      </c>
      <c r="D2063" t="s">
        <v>1722</v>
      </c>
      <c r="E2063" s="15" t="s">
        <v>9673</v>
      </c>
      <c r="F2063" t="s">
        <v>1732</v>
      </c>
      <c r="G2063" t="s">
        <v>1731</v>
      </c>
      <c r="H2063" t="s">
        <v>1720</v>
      </c>
      <c r="I2063" t="s">
        <v>3116</v>
      </c>
      <c r="J2063">
        <v>0</v>
      </c>
      <c r="K2063"/>
      <c r="L2063" t="s">
        <v>9674</v>
      </c>
      <c r="M2063" t="s">
        <v>3118</v>
      </c>
    </row>
    <row r="2064" spans="1:13" x14ac:dyDescent="0.25">
      <c r="A2064">
        <v>56576</v>
      </c>
      <c r="B2064" t="s">
        <v>9675</v>
      </c>
      <c r="C2064" t="s">
        <v>213</v>
      </c>
      <c r="D2064" t="s">
        <v>1722</v>
      </c>
      <c r="E2064" s="15" t="s">
        <v>9676</v>
      </c>
      <c r="F2064" t="s">
        <v>6050</v>
      </c>
      <c r="G2064" t="s">
        <v>1792</v>
      </c>
      <c r="H2064" t="s">
        <v>1822</v>
      </c>
      <c r="I2064" t="s">
        <v>3116</v>
      </c>
      <c r="J2064">
        <v>0</v>
      </c>
      <c r="K2064"/>
      <c r="L2064" t="s">
        <v>9677</v>
      </c>
      <c r="M2064" t="s">
        <v>9678</v>
      </c>
    </row>
    <row r="2065" spans="1:13" x14ac:dyDescent="0.25">
      <c r="A2065">
        <v>38102</v>
      </c>
      <c r="B2065" t="s">
        <v>980</v>
      </c>
      <c r="C2065" t="s">
        <v>31</v>
      </c>
      <c r="D2065" t="s">
        <v>1722</v>
      </c>
      <c r="E2065" s="15" t="s">
        <v>9679</v>
      </c>
      <c r="F2065" t="s">
        <v>1749</v>
      </c>
      <c r="G2065" t="s">
        <v>1746</v>
      </c>
      <c r="H2065" t="s">
        <v>1720</v>
      </c>
      <c r="I2065" t="s">
        <v>3116</v>
      </c>
      <c r="J2065">
        <v>0</v>
      </c>
      <c r="K2065"/>
      <c r="L2065" t="s">
        <v>3117</v>
      </c>
      <c r="M2065" t="s">
        <v>3118</v>
      </c>
    </row>
    <row r="2066" spans="1:13" x14ac:dyDescent="0.25">
      <c r="A2066">
        <v>7794</v>
      </c>
      <c r="B2066" t="s">
        <v>9680</v>
      </c>
      <c r="C2066" t="s">
        <v>21</v>
      </c>
      <c r="D2066" t="s">
        <v>1722</v>
      </c>
      <c r="E2066" s="15" t="s">
        <v>9681</v>
      </c>
      <c r="F2066" t="s">
        <v>5611</v>
      </c>
      <c r="G2066" t="s">
        <v>1913</v>
      </c>
      <c r="H2066" t="s">
        <v>1764</v>
      </c>
      <c r="I2066" t="s">
        <v>3116</v>
      </c>
      <c r="J2066">
        <v>0</v>
      </c>
      <c r="K2066"/>
      <c r="L2066" t="s">
        <v>3117</v>
      </c>
      <c r="M2066" t="s">
        <v>3118</v>
      </c>
    </row>
    <row r="2067" spans="1:13" x14ac:dyDescent="0.25">
      <c r="A2067">
        <v>33715</v>
      </c>
      <c r="B2067" t="s">
        <v>4088</v>
      </c>
      <c r="C2067" t="s">
        <v>27</v>
      </c>
      <c r="D2067" t="s">
        <v>1722</v>
      </c>
      <c r="E2067" s="15" t="s">
        <v>9682</v>
      </c>
      <c r="F2067" t="s">
        <v>1784</v>
      </c>
      <c r="G2067" t="s">
        <v>1785</v>
      </c>
      <c r="H2067" t="s">
        <v>1725</v>
      </c>
      <c r="I2067" t="s">
        <v>3116</v>
      </c>
      <c r="J2067">
        <v>0</v>
      </c>
      <c r="K2067"/>
      <c r="L2067" t="s">
        <v>6044</v>
      </c>
      <c r="M2067" t="s">
        <v>3118</v>
      </c>
    </row>
    <row r="2068" spans="1:13" x14ac:dyDescent="0.25">
      <c r="A2068">
        <v>832888</v>
      </c>
      <c r="B2068" t="s">
        <v>9683</v>
      </c>
      <c r="C2068" t="s">
        <v>39</v>
      </c>
      <c r="D2068" t="s">
        <v>1722</v>
      </c>
      <c r="E2068" s="15" t="s">
        <v>9684</v>
      </c>
      <c r="F2068" t="s">
        <v>5732</v>
      </c>
      <c r="G2068" t="s">
        <v>4155</v>
      </c>
      <c r="H2068" t="s">
        <v>1819</v>
      </c>
      <c r="I2068" t="s">
        <v>3340</v>
      </c>
      <c r="J2068">
        <v>0</v>
      </c>
      <c r="K2068"/>
      <c r="L2068" t="s">
        <v>3117</v>
      </c>
      <c r="M2068" t="s">
        <v>3118</v>
      </c>
    </row>
    <row r="2069" spans="1:13" x14ac:dyDescent="0.25">
      <c r="A2069">
        <v>63753</v>
      </c>
      <c r="B2069" t="s">
        <v>981</v>
      </c>
      <c r="C2069" t="s">
        <v>39</v>
      </c>
      <c r="D2069" t="s">
        <v>1722</v>
      </c>
      <c r="E2069" s="15" t="s">
        <v>9685</v>
      </c>
      <c r="F2069" t="s">
        <v>1815</v>
      </c>
      <c r="G2069" t="s">
        <v>1816</v>
      </c>
      <c r="H2069" t="s">
        <v>1725</v>
      </c>
      <c r="I2069" t="s">
        <v>1816</v>
      </c>
      <c r="J2069">
        <v>0</v>
      </c>
      <c r="K2069"/>
      <c r="L2069" t="s">
        <v>5889</v>
      </c>
      <c r="M2069" t="s">
        <v>3118</v>
      </c>
    </row>
    <row r="2070" spans="1:13" x14ac:dyDescent="0.25">
      <c r="A2070">
        <v>7096</v>
      </c>
      <c r="B2070" t="s">
        <v>9686</v>
      </c>
      <c r="C2070" t="s">
        <v>116</v>
      </c>
      <c r="D2070" t="s">
        <v>1722</v>
      </c>
      <c r="E2070" s="15" t="s">
        <v>9687</v>
      </c>
      <c r="F2070" t="s">
        <v>1984</v>
      </c>
      <c r="G2070" t="s">
        <v>1816</v>
      </c>
      <c r="H2070" t="s">
        <v>1725</v>
      </c>
      <c r="I2070" t="s">
        <v>1816</v>
      </c>
      <c r="J2070">
        <v>0</v>
      </c>
      <c r="K2070"/>
      <c r="L2070" t="s">
        <v>3151</v>
      </c>
      <c r="M2070" t="s">
        <v>3118</v>
      </c>
    </row>
    <row r="2071" spans="1:13" x14ac:dyDescent="0.25">
      <c r="A2071">
        <v>49590</v>
      </c>
      <c r="B2071" t="s">
        <v>982</v>
      </c>
      <c r="C2071" t="s">
        <v>39</v>
      </c>
      <c r="D2071" t="s">
        <v>1722</v>
      </c>
      <c r="E2071" s="15" t="s">
        <v>9688</v>
      </c>
      <c r="F2071" t="s">
        <v>1859</v>
      </c>
      <c r="G2071" t="s">
        <v>1823</v>
      </c>
      <c r="H2071" t="s">
        <v>1822</v>
      </c>
      <c r="I2071" t="s">
        <v>3116</v>
      </c>
      <c r="J2071">
        <v>0</v>
      </c>
      <c r="K2071"/>
      <c r="L2071" t="s">
        <v>3151</v>
      </c>
      <c r="M2071" t="s">
        <v>3118</v>
      </c>
    </row>
    <row r="2072" spans="1:13" x14ac:dyDescent="0.25">
      <c r="A2072">
        <v>16067</v>
      </c>
      <c r="B2072" t="s">
        <v>258</v>
      </c>
      <c r="C2072" t="s">
        <v>39</v>
      </c>
      <c r="D2072" t="s">
        <v>1722</v>
      </c>
      <c r="E2072" s="15" t="s">
        <v>9689</v>
      </c>
      <c r="F2072" t="s">
        <v>1719</v>
      </c>
      <c r="G2072" t="s">
        <v>1721</v>
      </c>
      <c r="H2072" t="s">
        <v>1720</v>
      </c>
      <c r="I2072" t="s">
        <v>3116</v>
      </c>
      <c r="J2072">
        <v>0</v>
      </c>
      <c r="K2072"/>
      <c r="L2072" t="s">
        <v>3151</v>
      </c>
      <c r="M2072" t="s">
        <v>3118</v>
      </c>
    </row>
    <row r="2073" spans="1:13" x14ac:dyDescent="0.25">
      <c r="A2073">
        <v>846842</v>
      </c>
      <c r="B2073" t="s">
        <v>9690</v>
      </c>
      <c r="C2073" t="s">
        <v>9691</v>
      </c>
      <c r="D2073" t="s">
        <v>1722</v>
      </c>
      <c r="E2073" s="15" t="s">
        <v>9692</v>
      </c>
      <c r="F2073" t="s">
        <v>1832</v>
      </c>
      <c r="G2073" t="s">
        <v>1834</v>
      </c>
      <c r="H2073" t="s">
        <v>1833</v>
      </c>
      <c r="I2073" t="s">
        <v>3116</v>
      </c>
      <c r="J2073">
        <v>0</v>
      </c>
      <c r="K2073"/>
      <c r="L2073" t="s">
        <v>9693</v>
      </c>
      <c r="M2073" t="s">
        <v>9694</v>
      </c>
    </row>
    <row r="2074" spans="1:13" x14ac:dyDescent="0.25">
      <c r="A2074">
        <v>829697</v>
      </c>
      <c r="B2074" t="s">
        <v>9695</v>
      </c>
      <c r="C2074" t="s">
        <v>36</v>
      </c>
      <c r="D2074" t="s">
        <v>1722</v>
      </c>
      <c r="E2074" s="15" t="s">
        <v>9696</v>
      </c>
      <c r="F2074" t="s">
        <v>1836</v>
      </c>
      <c r="G2074" t="s">
        <v>1837</v>
      </c>
      <c r="H2074" t="s">
        <v>1725</v>
      </c>
      <c r="I2074" t="s">
        <v>3116</v>
      </c>
      <c r="J2074">
        <v>0</v>
      </c>
      <c r="K2074"/>
      <c r="L2074" t="s">
        <v>9697</v>
      </c>
      <c r="M2074" t="s">
        <v>9698</v>
      </c>
    </row>
    <row r="2075" spans="1:13" x14ac:dyDescent="0.25">
      <c r="A2075">
        <v>7776</v>
      </c>
      <c r="B2075" t="s">
        <v>4092</v>
      </c>
      <c r="C2075" t="s">
        <v>211</v>
      </c>
      <c r="D2075" t="s">
        <v>1722</v>
      </c>
      <c r="E2075" s="15" t="s">
        <v>9699</v>
      </c>
      <c r="F2075" t="s">
        <v>1860</v>
      </c>
      <c r="G2075" t="s">
        <v>1816</v>
      </c>
      <c r="H2075" t="s">
        <v>1725</v>
      </c>
      <c r="I2075" t="s">
        <v>5644</v>
      </c>
      <c r="J2075">
        <v>0</v>
      </c>
      <c r="K2075"/>
      <c r="L2075" t="s">
        <v>5627</v>
      </c>
      <c r="M2075" t="s">
        <v>3118</v>
      </c>
    </row>
    <row r="2076" spans="1:13" x14ac:dyDescent="0.25">
      <c r="A2076">
        <v>58686</v>
      </c>
      <c r="B2076" t="s">
        <v>633</v>
      </c>
      <c r="C2076" t="s">
        <v>48</v>
      </c>
      <c r="D2076" t="s">
        <v>1722</v>
      </c>
      <c r="E2076" s="15" t="s">
        <v>9700</v>
      </c>
      <c r="F2076" t="s">
        <v>1860</v>
      </c>
      <c r="G2076" t="s">
        <v>1816</v>
      </c>
      <c r="H2076" t="s">
        <v>1725</v>
      </c>
      <c r="I2076" t="s">
        <v>5644</v>
      </c>
      <c r="J2076">
        <v>0</v>
      </c>
      <c r="K2076"/>
      <c r="L2076" t="s">
        <v>3204</v>
      </c>
      <c r="M2076" t="s">
        <v>3118</v>
      </c>
    </row>
    <row r="2077" spans="1:13" x14ac:dyDescent="0.25">
      <c r="A2077">
        <v>62876</v>
      </c>
      <c r="B2077" t="s">
        <v>983</v>
      </c>
      <c r="C2077" t="s">
        <v>252</v>
      </c>
      <c r="D2077" t="s">
        <v>1722</v>
      </c>
      <c r="E2077" s="15" t="s">
        <v>9701</v>
      </c>
      <c r="F2077" t="s">
        <v>1974</v>
      </c>
      <c r="G2077" t="s">
        <v>1975</v>
      </c>
      <c r="H2077" t="s">
        <v>1782</v>
      </c>
      <c r="I2077" t="s">
        <v>3116</v>
      </c>
      <c r="J2077">
        <v>0</v>
      </c>
      <c r="K2077"/>
      <c r="L2077" t="s">
        <v>9702</v>
      </c>
      <c r="M2077" t="s">
        <v>9703</v>
      </c>
    </row>
    <row r="2078" spans="1:13" x14ac:dyDescent="0.25">
      <c r="A2078">
        <v>61015</v>
      </c>
      <c r="B2078" t="s">
        <v>9704</v>
      </c>
      <c r="C2078" t="s">
        <v>252</v>
      </c>
      <c r="D2078" t="s">
        <v>1722</v>
      </c>
      <c r="E2078" s="15" t="s">
        <v>9705</v>
      </c>
      <c r="F2078" t="s">
        <v>1897</v>
      </c>
      <c r="G2078" t="s">
        <v>1898</v>
      </c>
      <c r="H2078" t="s">
        <v>1720</v>
      </c>
      <c r="I2078" t="s">
        <v>3351</v>
      </c>
      <c r="J2078">
        <v>0</v>
      </c>
      <c r="K2078"/>
      <c r="L2078" t="s">
        <v>9503</v>
      </c>
      <c r="M2078" t="s">
        <v>9706</v>
      </c>
    </row>
    <row r="2079" spans="1:13" x14ac:dyDescent="0.25">
      <c r="A2079">
        <v>36901</v>
      </c>
      <c r="B2079" t="s">
        <v>2591</v>
      </c>
      <c r="C2079" t="s">
        <v>763</v>
      </c>
      <c r="D2079" t="s">
        <v>1722</v>
      </c>
      <c r="E2079" s="15" t="s">
        <v>9707</v>
      </c>
      <c r="F2079" t="s">
        <v>2129</v>
      </c>
      <c r="G2079" t="s">
        <v>1849</v>
      </c>
      <c r="H2079" t="s">
        <v>1819</v>
      </c>
      <c r="I2079" t="s">
        <v>3126</v>
      </c>
      <c r="J2079">
        <v>0</v>
      </c>
      <c r="K2079"/>
      <c r="L2079" t="s">
        <v>5524</v>
      </c>
      <c r="M2079" t="s">
        <v>3118</v>
      </c>
    </row>
    <row r="2080" spans="1:13" x14ac:dyDescent="0.25">
      <c r="A2080">
        <v>44253</v>
      </c>
      <c r="B2080" t="s">
        <v>9708</v>
      </c>
      <c r="C2080" t="s">
        <v>213</v>
      </c>
      <c r="D2080" t="s">
        <v>1722</v>
      </c>
      <c r="E2080" s="15" t="s">
        <v>9709</v>
      </c>
      <c r="F2080" t="s">
        <v>2002</v>
      </c>
      <c r="G2080" t="s">
        <v>2003</v>
      </c>
      <c r="H2080" t="s">
        <v>1756</v>
      </c>
      <c r="I2080" t="s">
        <v>3129</v>
      </c>
      <c r="J2080">
        <v>0</v>
      </c>
      <c r="K2080"/>
      <c r="L2080" t="s">
        <v>9710</v>
      </c>
      <c r="M2080" t="s">
        <v>9711</v>
      </c>
    </row>
    <row r="2081" spans="1:13" x14ac:dyDescent="0.25">
      <c r="A2081">
        <v>50593</v>
      </c>
      <c r="B2081" t="s">
        <v>984</v>
      </c>
      <c r="C2081" t="s">
        <v>213</v>
      </c>
      <c r="D2081" t="s">
        <v>1722</v>
      </c>
      <c r="E2081" s="15" t="s">
        <v>9712</v>
      </c>
      <c r="F2081" t="s">
        <v>1866</v>
      </c>
      <c r="G2081" t="s">
        <v>1867</v>
      </c>
      <c r="H2081" t="s">
        <v>1725</v>
      </c>
      <c r="I2081" t="s">
        <v>3116</v>
      </c>
      <c r="J2081">
        <v>0</v>
      </c>
      <c r="K2081"/>
      <c r="L2081" t="s">
        <v>9713</v>
      </c>
      <c r="M2081" t="s">
        <v>9714</v>
      </c>
    </row>
    <row r="2082" spans="1:13" x14ac:dyDescent="0.25">
      <c r="A2082">
        <v>56558</v>
      </c>
      <c r="B2082" t="s">
        <v>1889</v>
      </c>
      <c r="C2082" t="s">
        <v>213</v>
      </c>
      <c r="D2082" t="s">
        <v>1722</v>
      </c>
      <c r="E2082" s="15" t="s">
        <v>9715</v>
      </c>
      <c r="F2082" t="s">
        <v>7888</v>
      </c>
      <c r="G2082" t="s">
        <v>1987</v>
      </c>
      <c r="H2082" t="s">
        <v>1822</v>
      </c>
      <c r="I2082" t="s">
        <v>3116</v>
      </c>
      <c r="J2082">
        <v>0</v>
      </c>
      <c r="K2082"/>
      <c r="L2082" t="s">
        <v>3464</v>
      </c>
      <c r="M2082" t="s">
        <v>3118</v>
      </c>
    </row>
    <row r="2083" spans="1:13" x14ac:dyDescent="0.25">
      <c r="A2083">
        <v>7830</v>
      </c>
      <c r="B2083" t="s">
        <v>9716</v>
      </c>
      <c r="C2083" t="s">
        <v>213</v>
      </c>
      <c r="D2083" t="s">
        <v>1722</v>
      </c>
      <c r="E2083" s="15" t="s">
        <v>9717</v>
      </c>
      <c r="F2083" t="s">
        <v>1848</v>
      </c>
      <c r="G2083" t="s">
        <v>1849</v>
      </c>
      <c r="H2083" t="s">
        <v>1819</v>
      </c>
      <c r="I2083" t="s">
        <v>3126</v>
      </c>
      <c r="J2083">
        <v>0</v>
      </c>
      <c r="K2083"/>
      <c r="L2083" t="s">
        <v>3117</v>
      </c>
      <c r="M2083" t="s">
        <v>3118</v>
      </c>
    </row>
    <row r="2084" spans="1:13" x14ac:dyDescent="0.25">
      <c r="A2084">
        <v>44983</v>
      </c>
      <c r="B2084" t="s">
        <v>9718</v>
      </c>
      <c r="C2084" t="s">
        <v>43</v>
      </c>
      <c r="D2084" t="s">
        <v>1722</v>
      </c>
      <c r="E2084" s="15" t="s">
        <v>9719</v>
      </c>
      <c r="F2084" t="s">
        <v>1984</v>
      </c>
      <c r="G2084" t="s">
        <v>1816</v>
      </c>
      <c r="H2084" t="s">
        <v>1725</v>
      </c>
      <c r="I2084" t="s">
        <v>1816</v>
      </c>
      <c r="J2084">
        <v>0</v>
      </c>
      <c r="K2084"/>
      <c r="L2084" t="s">
        <v>9720</v>
      </c>
      <c r="M2084" t="s">
        <v>3118</v>
      </c>
    </row>
    <row r="2085" spans="1:13" x14ac:dyDescent="0.25">
      <c r="A2085">
        <v>3642</v>
      </c>
      <c r="B2085" t="s">
        <v>2262</v>
      </c>
      <c r="C2085" t="s">
        <v>43</v>
      </c>
      <c r="D2085" t="s">
        <v>1722</v>
      </c>
      <c r="E2085" s="15" t="s">
        <v>9721</v>
      </c>
      <c r="F2085" t="s">
        <v>5611</v>
      </c>
      <c r="G2085" t="s">
        <v>1913</v>
      </c>
      <c r="H2085" t="s">
        <v>1764</v>
      </c>
      <c r="I2085" t="s">
        <v>3116</v>
      </c>
      <c r="J2085">
        <v>0</v>
      </c>
      <c r="K2085"/>
      <c r="L2085" t="s">
        <v>3157</v>
      </c>
      <c r="M2085" t="s">
        <v>3118</v>
      </c>
    </row>
    <row r="2086" spans="1:13" x14ac:dyDescent="0.25">
      <c r="A2086">
        <v>829818</v>
      </c>
      <c r="B2086" t="s">
        <v>9722</v>
      </c>
      <c r="C2086" t="s">
        <v>36</v>
      </c>
      <c r="D2086" t="s">
        <v>1722</v>
      </c>
      <c r="E2086" s="15" t="s">
        <v>9723</v>
      </c>
      <c r="F2086" t="s">
        <v>1891</v>
      </c>
      <c r="G2086" t="s">
        <v>1867</v>
      </c>
      <c r="H2086" t="s">
        <v>1725</v>
      </c>
      <c r="I2086" t="s">
        <v>3116</v>
      </c>
      <c r="J2086">
        <v>0</v>
      </c>
      <c r="K2086"/>
      <c r="L2086" t="s">
        <v>9724</v>
      </c>
      <c r="M2086" t="s">
        <v>9725</v>
      </c>
    </row>
    <row r="2087" spans="1:13" x14ac:dyDescent="0.25">
      <c r="A2087">
        <v>56707</v>
      </c>
      <c r="B2087" t="s">
        <v>9726</v>
      </c>
      <c r="C2087" t="s">
        <v>213</v>
      </c>
      <c r="D2087" t="s">
        <v>1722</v>
      </c>
      <c r="E2087" s="15" t="s">
        <v>9727</v>
      </c>
      <c r="F2087" t="s">
        <v>7325</v>
      </c>
      <c r="G2087" t="s">
        <v>1792</v>
      </c>
      <c r="H2087" t="s">
        <v>1822</v>
      </c>
      <c r="I2087" t="s">
        <v>3116</v>
      </c>
      <c r="J2087">
        <v>0</v>
      </c>
      <c r="K2087"/>
      <c r="L2087"/>
      <c r="M2087" t="s">
        <v>3118</v>
      </c>
    </row>
    <row r="2088" spans="1:13" x14ac:dyDescent="0.25">
      <c r="A2088">
        <v>54747</v>
      </c>
      <c r="B2088" t="s">
        <v>1905</v>
      </c>
      <c r="C2088" t="s">
        <v>36</v>
      </c>
      <c r="D2088" t="s">
        <v>1722</v>
      </c>
      <c r="E2088" s="15" t="s">
        <v>9728</v>
      </c>
      <c r="F2088" t="s">
        <v>1815</v>
      </c>
      <c r="G2088" t="s">
        <v>1816</v>
      </c>
      <c r="H2088" t="s">
        <v>1725</v>
      </c>
      <c r="I2088" t="s">
        <v>1816</v>
      </c>
      <c r="J2088">
        <v>0</v>
      </c>
      <c r="K2088"/>
      <c r="L2088" t="s">
        <v>3117</v>
      </c>
      <c r="M2088" t="s">
        <v>3118</v>
      </c>
    </row>
    <row r="2089" spans="1:13" x14ac:dyDescent="0.25">
      <c r="A2089">
        <v>37482</v>
      </c>
      <c r="B2089" t="s">
        <v>2599</v>
      </c>
      <c r="C2089" t="s">
        <v>107</v>
      </c>
      <c r="D2089" t="s">
        <v>1722</v>
      </c>
      <c r="E2089" s="15" t="s">
        <v>9729</v>
      </c>
      <c r="F2089" t="s">
        <v>1984</v>
      </c>
      <c r="G2089" t="s">
        <v>1816</v>
      </c>
      <c r="H2089" t="s">
        <v>1725</v>
      </c>
      <c r="I2089" t="s">
        <v>1816</v>
      </c>
      <c r="J2089">
        <v>0</v>
      </c>
      <c r="K2089"/>
      <c r="L2089" t="s">
        <v>3117</v>
      </c>
      <c r="M2089" t="s">
        <v>3118</v>
      </c>
    </row>
    <row r="2090" spans="1:13" x14ac:dyDescent="0.25">
      <c r="A2090">
        <v>5357</v>
      </c>
      <c r="B2090" t="s">
        <v>1613</v>
      </c>
      <c r="C2090" t="s">
        <v>36</v>
      </c>
      <c r="D2090" t="s">
        <v>1722</v>
      </c>
      <c r="E2090" s="15" t="s">
        <v>9730</v>
      </c>
      <c r="F2090" t="s">
        <v>2079</v>
      </c>
      <c r="G2090" t="s">
        <v>1765</v>
      </c>
      <c r="H2090" t="s">
        <v>1764</v>
      </c>
      <c r="I2090" t="s">
        <v>3116</v>
      </c>
      <c r="J2090">
        <v>0</v>
      </c>
      <c r="K2090"/>
      <c r="L2090" t="s">
        <v>9731</v>
      </c>
      <c r="M2090" t="s">
        <v>3118</v>
      </c>
    </row>
    <row r="2091" spans="1:13" x14ac:dyDescent="0.25">
      <c r="A2091">
        <v>830174</v>
      </c>
      <c r="B2091" t="s">
        <v>4100</v>
      </c>
      <c r="C2091" t="s">
        <v>43</v>
      </c>
      <c r="D2091" t="s">
        <v>1722</v>
      </c>
      <c r="E2091" s="15" t="s">
        <v>9732</v>
      </c>
      <c r="F2091" t="s">
        <v>1995</v>
      </c>
      <c r="G2091" t="s">
        <v>1765</v>
      </c>
      <c r="H2091" t="s">
        <v>1764</v>
      </c>
      <c r="I2091" t="s">
        <v>3116</v>
      </c>
      <c r="J2091">
        <v>0</v>
      </c>
      <c r="K2091"/>
      <c r="L2091" t="s">
        <v>9733</v>
      </c>
      <c r="M2091" t="s">
        <v>4101</v>
      </c>
    </row>
    <row r="2092" spans="1:13" x14ac:dyDescent="0.25">
      <c r="A2092">
        <v>848493</v>
      </c>
      <c r="B2092" t="s">
        <v>3035</v>
      </c>
      <c r="C2092" t="s">
        <v>43</v>
      </c>
      <c r="D2092" t="s">
        <v>1722</v>
      </c>
      <c r="E2092" s="15" t="s">
        <v>9734</v>
      </c>
      <c r="F2092" t="s">
        <v>1836</v>
      </c>
      <c r="G2092" t="s">
        <v>1837</v>
      </c>
      <c r="H2092" t="s">
        <v>1725</v>
      </c>
      <c r="I2092" t="s">
        <v>3116</v>
      </c>
      <c r="J2092">
        <v>0</v>
      </c>
      <c r="K2092"/>
      <c r="L2092" t="s">
        <v>9735</v>
      </c>
      <c r="M2092" t="s">
        <v>9736</v>
      </c>
    </row>
    <row r="2093" spans="1:13" x14ac:dyDescent="0.25">
      <c r="A2093">
        <v>7845</v>
      </c>
      <c r="B2093" t="s">
        <v>985</v>
      </c>
      <c r="C2093" t="s">
        <v>36</v>
      </c>
      <c r="D2093" t="s">
        <v>1722</v>
      </c>
      <c r="E2093" s="15" t="s">
        <v>9737</v>
      </c>
      <c r="F2093" t="s">
        <v>1724</v>
      </c>
      <c r="G2093" t="s">
        <v>1726</v>
      </c>
      <c r="H2093" t="s">
        <v>1725</v>
      </c>
      <c r="I2093" t="s">
        <v>3116</v>
      </c>
      <c r="J2093">
        <v>0</v>
      </c>
      <c r="K2093"/>
      <c r="L2093" t="s">
        <v>3300</v>
      </c>
      <c r="M2093" t="s">
        <v>3118</v>
      </c>
    </row>
    <row r="2094" spans="1:13" x14ac:dyDescent="0.25">
      <c r="A2094">
        <v>1211</v>
      </c>
      <c r="B2094" t="s">
        <v>9738</v>
      </c>
      <c r="C2094" t="s">
        <v>36</v>
      </c>
      <c r="D2094" t="s">
        <v>1722</v>
      </c>
      <c r="E2094" s="15" t="s">
        <v>9739</v>
      </c>
      <c r="F2094" t="s">
        <v>1882</v>
      </c>
      <c r="G2094" t="s">
        <v>1765</v>
      </c>
      <c r="H2094" t="s">
        <v>1764</v>
      </c>
      <c r="I2094" t="s">
        <v>3116</v>
      </c>
      <c r="J2094">
        <v>0</v>
      </c>
      <c r="K2094"/>
      <c r="L2094" t="s">
        <v>9740</v>
      </c>
      <c r="M2094" t="s">
        <v>9741</v>
      </c>
    </row>
    <row r="2095" spans="1:13" x14ac:dyDescent="0.25">
      <c r="A2095">
        <v>61363</v>
      </c>
      <c r="B2095" t="s">
        <v>9742</v>
      </c>
      <c r="C2095" t="s">
        <v>107</v>
      </c>
      <c r="D2095" t="s">
        <v>1722</v>
      </c>
      <c r="E2095" s="15" t="s">
        <v>9743</v>
      </c>
      <c r="F2095" t="s">
        <v>1775</v>
      </c>
      <c r="G2095" t="s">
        <v>1743</v>
      </c>
      <c r="H2095" t="s">
        <v>1720</v>
      </c>
      <c r="I2095" t="s">
        <v>3351</v>
      </c>
      <c r="J2095">
        <v>0</v>
      </c>
      <c r="K2095"/>
      <c r="L2095" t="s">
        <v>9744</v>
      </c>
      <c r="M2095" t="s">
        <v>9745</v>
      </c>
    </row>
    <row r="2096" spans="1:13" x14ac:dyDescent="0.25">
      <c r="A2096">
        <v>856661</v>
      </c>
      <c r="B2096" t="s">
        <v>1614</v>
      </c>
      <c r="C2096" t="s">
        <v>36</v>
      </c>
      <c r="D2096" t="s">
        <v>1722</v>
      </c>
      <c r="E2096" s="15" t="s">
        <v>9746</v>
      </c>
      <c r="F2096" t="s">
        <v>1759</v>
      </c>
      <c r="G2096" t="s">
        <v>1760</v>
      </c>
      <c r="H2096" t="s">
        <v>1753</v>
      </c>
      <c r="I2096" t="s">
        <v>3116</v>
      </c>
      <c r="J2096">
        <v>0</v>
      </c>
      <c r="K2096"/>
      <c r="L2096" t="s">
        <v>3117</v>
      </c>
      <c r="M2096" t="s">
        <v>3118</v>
      </c>
    </row>
    <row r="2097" spans="1:13" x14ac:dyDescent="0.25">
      <c r="A2097">
        <v>22734</v>
      </c>
      <c r="B2097" t="s">
        <v>2030</v>
      </c>
      <c r="C2097" t="s">
        <v>213</v>
      </c>
      <c r="D2097" t="s">
        <v>1722</v>
      </c>
      <c r="E2097" s="15" t="s">
        <v>9747</v>
      </c>
      <c r="F2097" t="s">
        <v>1815</v>
      </c>
      <c r="G2097" t="s">
        <v>1816</v>
      </c>
      <c r="H2097" t="s">
        <v>1725</v>
      </c>
      <c r="I2097" t="s">
        <v>1816</v>
      </c>
      <c r="J2097">
        <v>0</v>
      </c>
      <c r="K2097"/>
      <c r="L2097" t="s">
        <v>6592</v>
      </c>
      <c r="M2097" t="s">
        <v>3118</v>
      </c>
    </row>
    <row r="2098" spans="1:13" x14ac:dyDescent="0.25">
      <c r="A2098">
        <v>50157</v>
      </c>
      <c r="B2098" t="s">
        <v>9748</v>
      </c>
      <c r="C2098" t="s">
        <v>213</v>
      </c>
      <c r="D2098" t="s">
        <v>1722</v>
      </c>
      <c r="E2098" s="15" t="s">
        <v>9749</v>
      </c>
      <c r="F2098" t="s">
        <v>1937</v>
      </c>
      <c r="G2098" t="s">
        <v>1849</v>
      </c>
      <c r="H2098" t="s">
        <v>1819</v>
      </c>
      <c r="I2098" t="s">
        <v>3126</v>
      </c>
      <c r="J2098">
        <v>0</v>
      </c>
      <c r="K2098"/>
      <c r="L2098" t="s">
        <v>3117</v>
      </c>
      <c r="M2098" t="s">
        <v>3118</v>
      </c>
    </row>
    <row r="2099" spans="1:13" x14ac:dyDescent="0.25">
      <c r="A2099">
        <v>29879</v>
      </c>
      <c r="B2099" t="s">
        <v>2017</v>
      </c>
      <c r="C2099" t="s">
        <v>36</v>
      </c>
      <c r="D2099" t="s">
        <v>1722</v>
      </c>
      <c r="E2099" s="15" t="s">
        <v>9750</v>
      </c>
      <c r="F2099" t="s">
        <v>5717</v>
      </c>
      <c r="G2099" t="s">
        <v>1792</v>
      </c>
      <c r="H2099" t="s">
        <v>1822</v>
      </c>
      <c r="I2099" t="s">
        <v>3116</v>
      </c>
      <c r="J2099">
        <v>0</v>
      </c>
      <c r="K2099"/>
      <c r="L2099" t="s">
        <v>4105</v>
      </c>
      <c r="M2099" t="s">
        <v>9751</v>
      </c>
    </row>
    <row r="2100" spans="1:13" x14ac:dyDescent="0.25">
      <c r="A2100">
        <v>72134</v>
      </c>
      <c r="B2100" t="s">
        <v>9752</v>
      </c>
      <c r="C2100" t="s">
        <v>213</v>
      </c>
      <c r="D2100" t="s">
        <v>1722</v>
      </c>
      <c r="E2100" s="15" t="s">
        <v>9753</v>
      </c>
      <c r="F2100" t="s">
        <v>5588</v>
      </c>
      <c r="G2100" t="s">
        <v>1849</v>
      </c>
      <c r="H2100" t="s">
        <v>1819</v>
      </c>
      <c r="I2100" t="s">
        <v>3126</v>
      </c>
      <c r="J2100">
        <v>0</v>
      </c>
      <c r="K2100"/>
      <c r="L2100" t="s">
        <v>9754</v>
      </c>
      <c r="M2100" t="s">
        <v>9755</v>
      </c>
    </row>
    <row r="2101" spans="1:13" x14ac:dyDescent="0.25">
      <c r="A2101">
        <v>74044</v>
      </c>
      <c r="B2101" t="s">
        <v>986</v>
      </c>
      <c r="C2101" t="s">
        <v>43</v>
      </c>
      <c r="D2101" t="s">
        <v>1722</v>
      </c>
      <c r="E2101" s="15" t="s">
        <v>9756</v>
      </c>
      <c r="F2101" t="s">
        <v>2010</v>
      </c>
      <c r="G2101" t="s">
        <v>1823</v>
      </c>
      <c r="H2101" t="s">
        <v>1822</v>
      </c>
      <c r="I2101" t="s">
        <v>3116</v>
      </c>
      <c r="J2101">
        <v>0</v>
      </c>
      <c r="K2101"/>
      <c r="L2101" t="s">
        <v>3188</v>
      </c>
      <c r="M2101" t="s">
        <v>3118</v>
      </c>
    </row>
    <row r="2102" spans="1:13" x14ac:dyDescent="0.25">
      <c r="A2102">
        <v>838501</v>
      </c>
      <c r="B2102" t="s">
        <v>9757</v>
      </c>
      <c r="C2102" t="s">
        <v>213</v>
      </c>
      <c r="D2102" t="s">
        <v>1722</v>
      </c>
      <c r="E2102" s="15" t="s">
        <v>9758</v>
      </c>
      <c r="F2102" t="s">
        <v>1728</v>
      </c>
      <c r="G2102" t="s">
        <v>1729</v>
      </c>
      <c r="H2102" t="s">
        <v>1720</v>
      </c>
      <c r="I2102" t="s">
        <v>3116</v>
      </c>
      <c r="J2102">
        <v>0</v>
      </c>
      <c r="K2102"/>
      <c r="L2102" t="s">
        <v>3419</v>
      </c>
      <c r="M2102" t="s">
        <v>3118</v>
      </c>
    </row>
    <row r="2103" spans="1:13" x14ac:dyDescent="0.25">
      <c r="A2103">
        <v>851239</v>
      </c>
      <c r="B2103" t="s">
        <v>3049</v>
      </c>
      <c r="C2103" t="s">
        <v>36</v>
      </c>
      <c r="D2103" t="s">
        <v>1722</v>
      </c>
      <c r="E2103" s="15" t="s">
        <v>9759</v>
      </c>
      <c r="F2103" t="s">
        <v>1836</v>
      </c>
      <c r="G2103" t="s">
        <v>1837</v>
      </c>
      <c r="H2103" t="s">
        <v>1725</v>
      </c>
      <c r="I2103" t="s">
        <v>3116</v>
      </c>
      <c r="J2103">
        <v>0</v>
      </c>
      <c r="K2103"/>
      <c r="L2103" t="s">
        <v>9760</v>
      </c>
      <c r="M2103"/>
    </row>
    <row r="2104" spans="1:13" x14ac:dyDescent="0.25">
      <c r="A2104">
        <v>861585</v>
      </c>
      <c r="B2104" t="s">
        <v>9761</v>
      </c>
      <c r="C2104" t="s">
        <v>36</v>
      </c>
      <c r="D2104" t="s">
        <v>1722</v>
      </c>
      <c r="E2104" s="15" t="s">
        <v>9762</v>
      </c>
      <c r="F2104" t="s">
        <v>1784</v>
      </c>
      <c r="G2104" t="s">
        <v>1785</v>
      </c>
      <c r="H2104" t="s">
        <v>1725</v>
      </c>
      <c r="I2104" t="s">
        <v>3116</v>
      </c>
      <c r="J2104">
        <v>0</v>
      </c>
      <c r="K2104"/>
      <c r="L2104" t="s">
        <v>3122</v>
      </c>
      <c r="M2104" t="s">
        <v>3118</v>
      </c>
    </row>
    <row r="2105" spans="1:13" x14ac:dyDescent="0.25">
      <c r="A2105">
        <v>839953</v>
      </c>
      <c r="B2105" t="s">
        <v>1615</v>
      </c>
      <c r="C2105" t="s">
        <v>92</v>
      </c>
      <c r="D2105" t="s">
        <v>1722</v>
      </c>
      <c r="E2105" s="15" t="s">
        <v>9763</v>
      </c>
      <c r="F2105" t="s">
        <v>1967</v>
      </c>
      <c r="G2105" t="s">
        <v>1958</v>
      </c>
      <c r="H2105" t="s">
        <v>1756</v>
      </c>
      <c r="I2105" t="s">
        <v>3129</v>
      </c>
      <c r="J2105">
        <v>0</v>
      </c>
      <c r="K2105"/>
      <c r="L2105" t="s">
        <v>9764</v>
      </c>
      <c r="M2105" t="s">
        <v>9765</v>
      </c>
    </row>
    <row r="2106" spans="1:13" x14ac:dyDescent="0.25">
      <c r="A2106">
        <v>7843</v>
      </c>
      <c r="B2106" t="s">
        <v>259</v>
      </c>
      <c r="C2106" t="s">
        <v>172</v>
      </c>
      <c r="D2106" t="s">
        <v>1722</v>
      </c>
      <c r="E2106" s="15" t="s">
        <v>9766</v>
      </c>
      <c r="F2106" t="s">
        <v>1995</v>
      </c>
      <c r="G2106" t="s">
        <v>1765</v>
      </c>
      <c r="H2106" t="s">
        <v>1764</v>
      </c>
      <c r="I2106" t="s">
        <v>1765</v>
      </c>
      <c r="J2106">
        <v>0</v>
      </c>
      <c r="K2106"/>
      <c r="L2106" t="s">
        <v>3743</v>
      </c>
      <c r="M2106" t="s">
        <v>3118</v>
      </c>
    </row>
    <row r="2107" spans="1:13" x14ac:dyDescent="0.25">
      <c r="A2107">
        <v>7844</v>
      </c>
      <c r="B2107" t="s">
        <v>2373</v>
      </c>
      <c r="C2107" t="s">
        <v>59</v>
      </c>
      <c r="D2107" t="s">
        <v>1722</v>
      </c>
      <c r="E2107" s="15" t="s">
        <v>9767</v>
      </c>
      <c r="F2107" t="s">
        <v>2028</v>
      </c>
      <c r="G2107" t="s">
        <v>2029</v>
      </c>
      <c r="H2107" t="s">
        <v>1720</v>
      </c>
      <c r="I2107" t="s">
        <v>5686</v>
      </c>
      <c r="J2107">
        <v>0</v>
      </c>
      <c r="K2107"/>
      <c r="L2107" t="s">
        <v>3524</v>
      </c>
      <c r="M2107" t="s">
        <v>3118</v>
      </c>
    </row>
    <row r="2108" spans="1:13" x14ac:dyDescent="0.25">
      <c r="A2108">
        <v>856151</v>
      </c>
      <c r="B2108" t="s">
        <v>1616</v>
      </c>
      <c r="C2108" t="s">
        <v>39</v>
      </c>
      <c r="D2108" t="s">
        <v>1722</v>
      </c>
      <c r="E2108" s="15" t="s">
        <v>9768</v>
      </c>
      <c r="F2108" t="s">
        <v>1836</v>
      </c>
      <c r="G2108" t="s">
        <v>1837</v>
      </c>
      <c r="H2108" t="s">
        <v>1725</v>
      </c>
      <c r="I2108" t="s">
        <v>3116</v>
      </c>
      <c r="J2108">
        <v>0</v>
      </c>
      <c r="K2108"/>
      <c r="L2108" t="s">
        <v>9542</v>
      </c>
      <c r="M2108" t="s">
        <v>3118</v>
      </c>
    </row>
    <row r="2109" spans="1:13" x14ac:dyDescent="0.25">
      <c r="A2109">
        <v>47004</v>
      </c>
      <c r="B2109" t="s">
        <v>9769</v>
      </c>
      <c r="C2109" t="s">
        <v>27</v>
      </c>
      <c r="D2109" t="s">
        <v>1722</v>
      </c>
      <c r="E2109" s="15" t="s">
        <v>9770</v>
      </c>
      <c r="F2109" t="s">
        <v>1771</v>
      </c>
      <c r="G2109" t="s">
        <v>1721</v>
      </c>
      <c r="H2109" t="s">
        <v>1720</v>
      </c>
      <c r="I2109" t="s">
        <v>3116</v>
      </c>
      <c r="J2109">
        <v>0</v>
      </c>
      <c r="K2109"/>
      <c r="L2109" t="s">
        <v>9771</v>
      </c>
      <c r="M2109" t="s">
        <v>9772</v>
      </c>
    </row>
    <row r="2110" spans="1:13" x14ac:dyDescent="0.25">
      <c r="A2110">
        <v>61178</v>
      </c>
      <c r="B2110" t="s">
        <v>2756</v>
      </c>
      <c r="C2110" t="s">
        <v>21</v>
      </c>
      <c r="D2110" t="s">
        <v>1722</v>
      </c>
      <c r="E2110" s="15" t="s">
        <v>9773</v>
      </c>
      <c r="F2110" t="s">
        <v>1962</v>
      </c>
      <c r="G2110" t="s">
        <v>1837</v>
      </c>
      <c r="H2110" t="s">
        <v>1725</v>
      </c>
      <c r="I2110" t="s">
        <v>3116</v>
      </c>
      <c r="J2110">
        <v>0</v>
      </c>
      <c r="K2110"/>
      <c r="L2110" t="s">
        <v>9774</v>
      </c>
      <c r="M2110" t="s">
        <v>4112</v>
      </c>
    </row>
    <row r="2111" spans="1:13" x14ac:dyDescent="0.25">
      <c r="A2111">
        <v>1179</v>
      </c>
      <c r="B2111" t="s">
        <v>9775</v>
      </c>
      <c r="C2111" t="s">
        <v>92</v>
      </c>
      <c r="D2111" t="s">
        <v>1722</v>
      </c>
      <c r="E2111" s="15" t="s">
        <v>9776</v>
      </c>
      <c r="F2111" t="s">
        <v>1789</v>
      </c>
      <c r="G2111" t="s">
        <v>1790</v>
      </c>
      <c r="H2111" t="s">
        <v>1720</v>
      </c>
      <c r="I2111" t="s">
        <v>3116</v>
      </c>
      <c r="J2111">
        <v>0</v>
      </c>
      <c r="K2111"/>
      <c r="L2111" t="s">
        <v>3144</v>
      </c>
      <c r="M2111" t="s">
        <v>3118</v>
      </c>
    </row>
    <row r="2112" spans="1:13" x14ac:dyDescent="0.25">
      <c r="A2112">
        <v>7863</v>
      </c>
      <c r="B2112" t="s">
        <v>9777</v>
      </c>
      <c r="C2112" t="s">
        <v>92</v>
      </c>
      <c r="D2112" t="s">
        <v>1722</v>
      </c>
      <c r="E2112" s="15" t="s">
        <v>9778</v>
      </c>
      <c r="F2112" t="s">
        <v>1749</v>
      </c>
      <c r="G2112" t="s">
        <v>1746</v>
      </c>
      <c r="H2112" t="s">
        <v>1720</v>
      </c>
      <c r="I2112" t="s">
        <v>5686</v>
      </c>
      <c r="J2112">
        <v>0</v>
      </c>
      <c r="K2112"/>
      <c r="L2112" t="s">
        <v>3117</v>
      </c>
      <c r="M2112" t="s">
        <v>3118</v>
      </c>
    </row>
    <row r="2113" spans="1:13" x14ac:dyDescent="0.25">
      <c r="A2113">
        <v>852547</v>
      </c>
      <c r="B2113" t="s">
        <v>9779</v>
      </c>
      <c r="C2113" t="s">
        <v>84</v>
      </c>
      <c r="D2113" t="s">
        <v>1722</v>
      </c>
      <c r="E2113" s="15" t="s">
        <v>9780</v>
      </c>
      <c r="F2113" t="s">
        <v>1787</v>
      </c>
      <c r="G2113" t="s">
        <v>1721</v>
      </c>
      <c r="H2113" t="s">
        <v>1720</v>
      </c>
      <c r="I2113" t="s">
        <v>3116</v>
      </c>
      <c r="J2113">
        <v>0</v>
      </c>
      <c r="K2113"/>
      <c r="L2113" t="s">
        <v>3117</v>
      </c>
      <c r="M2113" t="s">
        <v>3118</v>
      </c>
    </row>
    <row r="2114" spans="1:13" x14ac:dyDescent="0.25">
      <c r="A2114">
        <v>56764</v>
      </c>
      <c r="B2114" t="s">
        <v>9781</v>
      </c>
      <c r="C2114" t="s">
        <v>84</v>
      </c>
      <c r="D2114" t="s">
        <v>1722</v>
      </c>
      <c r="E2114" s="15" t="s">
        <v>9782</v>
      </c>
      <c r="F2114" t="s">
        <v>1732</v>
      </c>
      <c r="G2114" t="s">
        <v>1731</v>
      </c>
      <c r="H2114" t="s">
        <v>1720</v>
      </c>
      <c r="I2114" t="s">
        <v>3116</v>
      </c>
      <c r="J2114">
        <v>0</v>
      </c>
      <c r="K2114"/>
      <c r="L2114" t="s">
        <v>3182</v>
      </c>
      <c r="M2114" t="s">
        <v>3118</v>
      </c>
    </row>
    <row r="2115" spans="1:13" x14ac:dyDescent="0.25">
      <c r="A2115">
        <v>846645</v>
      </c>
      <c r="B2115" t="s">
        <v>9783</v>
      </c>
      <c r="C2115" t="s">
        <v>84</v>
      </c>
      <c r="D2115" t="s">
        <v>1722</v>
      </c>
      <c r="E2115" s="15" t="s">
        <v>9784</v>
      </c>
      <c r="F2115" t="s">
        <v>1732</v>
      </c>
      <c r="G2115" t="s">
        <v>1731</v>
      </c>
      <c r="H2115" t="s">
        <v>1720</v>
      </c>
      <c r="I2115" t="s">
        <v>3116</v>
      </c>
      <c r="J2115">
        <v>0</v>
      </c>
      <c r="K2115"/>
      <c r="L2115" t="s">
        <v>3182</v>
      </c>
      <c r="M2115" t="s">
        <v>3118</v>
      </c>
    </row>
    <row r="2116" spans="1:13" x14ac:dyDescent="0.25">
      <c r="A2116">
        <v>52385</v>
      </c>
      <c r="B2116" t="s">
        <v>2680</v>
      </c>
      <c r="C2116" t="s">
        <v>84</v>
      </c>
      <c r="D2116" t="s">
        <v>1722</v>
      </c>
      <c r="E2116" s="15" t="s">
        <v>9785</v>
      </c>
      <c r="F2116" t="s">
        <v>1745</v>
      </c>
      <c r="G2116" t="s">
        <v>1746</v>
      </c>
      <c r="H2116" t="s">
        <v>1720</v>
      </c>
      <c r="I2116" t="s">
        <v>3116</v>
      </c>
      <c r="J2116">
        <v>0</v>
      </c>
      <c r="K2116"/>
      <c r="L2116" t="s">
        <v>9786</v>
      </c>
      <c r="M2116" t="s">
        <v>3118</v>
      </c>
    </row>
    <row r="2117" spans="1:13" x14ac:dyDescent="0.25">
      <c r="A2117">
        <v>846349</v>
      </c>
      <c r="B2117" t="s">
        <v>3005</v>
      </c>
      <c r="C2117" t="s">
        <v>84</v>
      </c>
      <c r="D2117" t="s">
        <v>1722</v>
      </c>
      <c r="E2117" s="15" t="s">
        <v>9787</v>
      </c>
      <c r="F2117" t="s">
        <v>1732</v>
      </c>
      <c r="G2117" t="s">
        <v>1731</v>
      </c>
      <c r="H2117" t="s">
        <v>1720</v>
      </c>
      <c r="I2117" t="s">
        <v>3116</v>
      </c>
      <c r="J2117">
        <v>0</v>
      </c>
      <c r="K2117"/>
      <c r="L2117" t="s">
        <v>3151</v>
      </c>
      <c r="M2117" t="s">
        <v>3118</v>
      </c>
    </row>
    <row r="2118" spans="1:13" x14ac:dyDescent="0.25">
      <c r="A2118">
        <v>837807</v>
      </c>
      <c r="B2118" t="s">
        <v>2914</v>
      </c>
      <c r="C2118" t="s">
        <v>84</v>
      </c>
      <c r="D2118" t="s">
        <v>1722</v>
      </c>
      <c r="E2118" s="15" t="s">
        <v>9788</v>
      </c>
      <c r="F2118" t="s">
        <v>1719</v>
      </c>
      <c r="G2118" t="s">
        <v>1721</v>
      </c>
      <c r="H2118" t="s">
        <v>1720</v>
      </c>
      <c r="I2118" t="s">
        <v>3116</v>
      </c>
      <c r="J2118">
        <v>0</v>
      </c>
      <c r="K2118"/>
      <c r="L2118" t="s">
        <v>4202</v>
      </c>
      <c r="M2118" t="s">
        <v>3118</v>
      </c>
    </row>
    <row r="2119" spans="1:13" x14ac:dyDescent="0.25">
      <c r="A2119">
        <v>846456</v>
      </c>
      <c r="B2119" t="s">
        <v>3007</v>
      </c>
      <c r="C2119" t="s">
        <v>84</v>
      </c>
      <c r="D2119" t="s">
        <v>1722</v>
      </c>
      <c r="E2119" s="15" t="s">
        <v>9789</v>
      </c>
      <c r="F2119" t="s">
        <v>1787</v>
      </c>
      <c r="G2119" t="s">
        <v>1721</v>
      </c>
      <c r="H2119" t="s">
        <v>1720</v>
      </c>
      <c r="I2119" t="s">
        <v>3116</v>
      </c>
      <c r="J2119">
        <v>0</v>
      </c>
      <c r="K2119"/>
      <c r="L2119" t="s">
        <v>3122</v>
      </c>
      <c r="M2119" t="s">
        <v>3118</v>
      </c>
    </row>
    <row r="2120" spans="1:13" x14ac:dyDescent="0.25">
      <c r="A2120">
        <v>843671</v>
      </c>
      <c r="B2120" t="s">
        <v>9790</v>
      </c>
      <c r="C2120" t="s">
        <v>84</v>
      </c>
      <c r="D2120" t="s">
        <v>1722</v>
      </c>
      <c r="E2120" s="15" t="s">
        <v>9791</v>
      </c>
      <c r="F2120" t="s">
        <v>1775</v>
      </c>
      <c r="G2120" t="s">
        <v>1743</v>
      </c>
      <c r="H2120" t="s">
        <v>1720</v>
      </c>
      <c r="I2120" t="s">
        <v>3351</v>
      </c>
      <c r="J2120">
        <v>0</v>
      </c>
      <c r="K2120"/>
      <c r="L2120" t="s">
        <v>2341</v>
      </c>
      <c r="M2120" t="s">
        <v>9792</v>
      </c>
    </row>
    <row r="2121" spans="1:13" x14ac:dyDescent="0.25">
      <c r="A2121">
        <v>828301</v>
      </c>
      <c r="B2121" t="s">
        <v>9793</v>
      </c>
      <c r="C2121" t="s">
        <v>84</v>
      </c>
      <c r="D2121" t="s">
        <v>1722</v>
      </c>
      <c r="E2121" s="15" t="s">
        <v>9794</v>
      </c>
      <c r="F2121" t="s">
        <v>1730</v>
      </c>
      <c r="G2121" t="s">
        <v>1731</v>
      </c>
      <c r="H2121" t="s">
        <v>1720</v>
      </c>
      <c r="I2121" t="s">
        <v>3116</v>
      </c>
      <c r="J2121">
        <v>0</v>
      </c>
      <c r="K2121"/>
      <c r="L2121" t="s">
        <v>5921</v>
      </c>
      <c r="M2121" t="s">
        <v>3118</v>
      </c>
    </row>
    <row r="2122" spans="1:13" x14ac:dyDescent="0.25">
      <c r="A2122">
        <v>844837</v>
      </c>
      <c r="B2122" t="s">
        <v>987</v>
      </c>
      <c r="C2122" t="s">
        <v>84</v>
      </c>
      <c r="D2122" t="s">
        <v>1722</v>
      </c>
      <c r="E2122" s="15" t="s">
        <v>9795</v>
      </c>
      <c r="F2122" t="s">
        <v>1921</v>
      </c>
      <c r="G2122" t="s">
        <v>1721</v>
      </c>
      <c r="H2122" t="s">
        <v>1720</v>
      </c>
      <c r="I2122" t="s">
        <v>5686</v>
      </c>
      <c r="J2122">
        <v>0</v>
      </c>
      <c r="K2122"/>
      <c r="L2122" t="s">
        <v>5303</v>
      </c>
      <c r="M2122" t="s">
        <v>3118</v>
      </c>
    </row>
    <row r="2123" spans="1:13" x14ac:dyDescent="0.25">
      <c r="A2123">
        <v>57931</v>
      </c>
      <c r="B2123" t="s">
        <v>4115</v>
      </c>
      <c r="C2123" t="s">
        <v>84</v>
      </c>
      <c r="D2123" t="s">
        <v>1722</v>
      </c>
      <c r="E2123" s="15" t="s">
        <v>9796</v>
      </c>
      <c r="F2123" t="s">
        <v>2011</v>
      </c>
      <c r="G2123" t="s">
        <v>1975</v>
      </c>
      <c r="H2123" t="s">
        <v>1782</v>
      </c>
      <c r="I2123" t="s">
        <v>3116</v>
      </c>
      <c r="J2123">
        <v>0</v>
      </c>
      <c r="K2123"/>
      <c r="L2123" t="s">
        <v>3182</v>
      </c>
      <c r="M2123" t="s">
        <v>3118</v>
      </c>
    </row>
    <row r="2124" spans="1:13" x14ac:dyDescent="0.25">
      <c r="A2124">
        <v>851418</v>
      </c>
      <c r="B2124" t="s">
        <v>9797</v>
      </c>
      <c r="C2124" t="s">
        <v>84</v>
      </c>
      <c r="D2124" t="s">
        <v>1722</v>
      </c>
      <c r="E2124" s="15" t="s">
        <v>9798</v>
      </c>
      <c r="F2124" t="s">
        <v>1735</v>
      </c>
      <c r="G2124" t="s">
        <v>1721</v>
      </c>
      <c r="H2124" t="s">
        <v>1720</v>
      </c>
      <c r="I2124" t="s">
        <v>5686</v>
      </c>
      <c r="J2124">
        <v>0</v>
      </c>
      <c r="K2124"/>
      <c r="L2124"/>
      <c r="M2124" t="s">
        <v>3118</v>
      </c>
    </row>
    <row r="2125" spans="1:13" x14ac:dyDescent="0.25">
      <c r="A2125">
        <v>843767</v>
      </c>
      <c r="B2125" t="s">
        <v>9799</v>
      </c>
      <c r="C2125" t="s">
        <v>43</v>
      </c>
      <c r="D2125" t="s">
        <v>1722</v>
      </c>
      <c r="E2125" s="15" t="s">
        <v>9800</v>
      </c>
      <c r="F2125" t="s">
        <v>6198</v>
      </c>
      <c r="G2125" t="s">
        <v>1785</v>
      </c>
      <c r="H2125" t="s">
        <v>1725</v>
      </c>
      <c r="I2125" t="s">
        <v>3116</v>
      </c>
      <c r="J2125">
        <v>0</v>
      </c>
      <c r="K2125"/>
      <c r="L2125" t="s">
        <v>9801</v>
      </c>
      <c r="M2125" t="s">
        <v>9802</v>
      </c>
    </row>
    <row r="2126" spans="1:13" x14ac:dyDescent="0.25">
      <c r="A2126">
        <v>21751</v>
      </c>
      <c r="B2126" t="s">
        <v>9803</v>
      </c>
      <c r="C2126" t="s">
        <v>39</v>
      </c>
      <c r="D2126" t="s">
        <v>1722</v>
      </c>
      <c r="E2126" s="15" t="s">
        <v>9804</v>
      </c>
      <c r="F2126" t="s">
        <v>1752</v>
      </c>
      <c r="G2126" t="s">
        <v>1754</v>
      </c>
      <c r="H2126" t="s">
        <v>1753</v>
      </c>
      <c r="I2126" t="s">
        <v>3116</v>
      </c>
      <c r="J2126">
        <v>0</v>
      </c>
      <c r="K2126"/>
      <c r="L2126" t="s">
        <v>5802</v>
      </c>
      <c r="M2126" t="s">
        <v>3118</v>
      </c>
    </row>
    <row r="2127" spans="1:13" x14ac:dyDescent="0.25">
      <c r="A2127">
        <v>40300</v>
      </c>
      <c r="B2127" t="s">
        <v>988</v>
      </c>
      <c r="C2127" t="s">
        <v>27</v>
      </c>
      <c r="D2127" t="s">
        <v>1722</v>
      </c>
      <c r="E2127" s="15" t="s">
        <v>9805</v>
      </c>
      <c r="F2127" t="s">
        <v>2010</v>
      </c>
      <c r="G2127" t="s">
        <v>1823</v>
      </c>
      <c r="H2127" t="s">
        <v>1822</v>
      </c>
      <c r="I2127" t="s">
        <v>3116</v>
      </c>
      <c r="J2127">
        <v>0</v>
      </c>
      <c r="K2127"/>
      <c r="L2127" t="s">
        <v>3117</v>
      </c>
      <c r="M2127" t="s">
        <v>3118</v>
      </c>
    </row>
    <row r="2128" spans="1:13" x14ac:dyDescent="0.25">
      <c r="A2128">
        <v>12889</v>
      </c>
      <c r="B2128" t="s">
        <v>2420</v>
      </c>
      <c r="C2128" t="s">
        <v>27</v>
      </c>
      <c r="D2128" t="s">
        <v>1722</v>
      </c>
      <c r="E2128" s="15" t="s">
        <v>9806</v>
      </c>
      <c r="F2128" t="s">
        <v>1836</v>
      </c>
      <c r="G2128" t="s">
        <v>1837</v>
      </c>
      <c r="H2128" t="s">
        <v>1725</v>
      </c>
      <c r="I2128" t="s">
        <v>3116</v>
      </c>
      <c r="J2128">
        <v>0</v>
      </c>
      <c r="K2128"/>
      <c r="L2128" t="s">
        <v>3117</v>
      </c>
      <c r="M2128" t="s">
        <v>3118</v>
      </c>
    </row>
    <row r="2129" spans="1:13" x14ac:dyDescent="0.25">
      <c r="A2129">
        <v>840487</v>
      </c>
      <c r="B2129" t="s">
        <v>9807</v>
      </c>
      <c r="C2129" t="s">
        <v>43</v>
      </c>
      <c r="D2129" t="s">
        <v>1722</v>
      </c>
      <c r="E2129" s="15" t="s">
        <v>9808</v>
      </c>
      <c r="F2129" t="s">
        <v>1962</v>
      </c>
      <c r="G2129" t="s">
        <v>1837</v>
      </c>
      <c r="H2129" t="s">
        <v>1725</v>
      </c>
      <c r="I2129" t="s">
        <v>3116</v>
      </c>
      <c r="J2129">
        <v>0</v>
      </c>
      <c r="K2129"/>
      <c r="L2129" t="s">
        <v>9809</v>
      </c>
      <c r="M2129" t="s">
        <v>9810</v>
      </c>
    </row>
    <row r="2130" spans="1:13" x14ac:dyDescent="0.25">
      <c r="A2130">
        <v>828814</v>
      </c>
      <c r="B2130" t="s">
        <v>9811</v>
      </c>
      <c r="C2130" t="s">
        <v>84</v>
      </c>
      <c r="D2130" t="s">
        <v>1722</v>
      </c>
      <c r="E2130" s="15" t="s">
        <v>9812</v>
      </c>
      <c r="F2130" t="s">
        <v>1876</v>
      </c>
      <c r="G2130" t="s">
        <v>1849</v>
      </c>
      <c r="H2130" t="s">
        <v>1819</v>
      </c>
      <c r="I2130" t="s">
        <v>3126</v>
      </c>
      <c r="J2130">
        <v>0</v>
      </c>
      <c r="K2130"/>
      <c r="L2130" t="s">
        <v>3372</v>
      </c>
      <c r="M2130" t="s">
        <v>3118</v>
      </c>
    </row>
    <row r="2131" spans="1:13" x14ac:dyDescent="0.25">
      <c r="A2131">
        <v>855650</v>
      </c>
      <c r="B2131" t="s">
        <v>989</v>
      </c>
      <c r="C2131" t="s">
        <v>990</v>
      </c>
      <c r="D2131" t="s">
        <v>1722</v>
      </c>
      <c r="E2131" s="15" t="s">
        <v>9813</v>
      </c>
      <c r="F2131" t="s">
        <v>2011</v>
      </c>
      <c r="G2131" t="s">
        <v>1975</v>
      </c>
      <c r="H2131" t="s">
        <v>1782</v>
      </c>
      <c r="I2131" t="s">
        <v>3116</v>
      </c>
      <c r="J2131">
        <v>0</v>
      </c>
      <c r="K2131"/>
      <c r="L2131" t="s">
        <v>9814</v>
      </c>
      <c r="M2131" t="s">
        <v>9815</v>
      </c>
    </row>
    <row r="2132" spans="1:13" x14ac:dyDescent="0.25">
      <c r="A2132">
        <v>829927</v>
      </c>
      <c r="B2132" t="s">
        <v>2868</v>
      </c>
      <c r="C2132" t="s">
        <v>84</v>
      </c>
      <c r="D2132" t="s">
        <v>1722</v>
      </c>
      <c r="E2132" s="15" t="s">
        <v>9816</v>
      </c>
      <c r="F2132" t="s">
        <v>1807</v>
      </c>
      <c r="G2132" t="s">
        <v>1762</v>
      </c>
      <c r="H2132" t="s">
        <v>1782</v>
      </c>
      <c r="I2132" t="s">
        <v>1762</v>
      </c>
      <c r="J2132">
        <v>0</v>
      </c>
      <c r="K2132"/>
      <c r="L2132" t="s">
        <v>9817</v>
      </c>
      <c r="M2132" t="s">
        <v>3118</v>
      </c>
    </row>
    <row r="2133" spans="1:13" x14ac:dyDescent="0.25">
      <c r="A2133">
        <v>842851</v>
      </c>
      <c r="B2133" t="s">
        <v>2981</v>
      </c>
      <c r="C2133" t="s">
        <v>84</v>
      </c>
      <c r="D2133" t="s">
        <v>1722</v>
      </c>
      <c r="E2133" s="15" t="s">
        <v>9818</v>
      </c>
      <c r="F2133" t="s">
        <v>1737</v>
      </c>
      <c r="G2133" t="s">
        <v>1721</v>
      </c>
      <c r="H2133" t="s">
        <v>1720</v>
      </c>
      <c r="I2133" t="s">
        <v>3116</v>
      </c>
      <c r="J2133">
        <v>0</v>
      </c>
      <c r="K2133"/>
      <c r="L2133" t="s">
        <v>3144</v>
      </c>
      <c r="M2133" t="s">
        <v>3118</v>
      </c>
    </row>
    <row r="2134" spans="1:13" x14ac:dyDescent="0.25">
      <c r="A2134">
        <v>828816</v>
      </c>
      <c r="B2134" t="s">
        <v>9819</v>
      </c>
      <c r="C2134" t="s">
        <v>136</v>
      </c>
      <c r="D2134" t="s">
        <v>1722</v>
      </c>
      <c r="E2134" s="15" t="s">
        <v>9820</v>
      </c>
      <c r="F2134" t="s">
        <v>6854</v>
      </c>
      <c r="G2134" t="s">
        <v>2050</v>
      </c>
      <c r="H2134" t="s">
        <v>1782</v>
      </c>
      <c r="I2134" t="s">
        <v>3351</v>
      </c>
      <c r="J2134">
        <v>0</v>
      </c>
      <c r="K2134"/>
      <c r="L2134" t="s">
        <v>3122</v>
      </c>
      <c r="M2134" t="s">
        <v>3118</v>
      </c>
    </row>
    <row r="2135" spans="1:13" x14ac:dyDescent="0.25">
      <c r="A2135">
        <v>50895</v>
      </c>
      <c r="B2135" t="s">
        <v>1934</v>
      </c>
      <c r="C2135" t="s">
        <v>31</v>
      </c>
      <c r="D2135" t="s">
        <v>1722</v>
      </c>
      <c r="E2135" s="15" t="s">
        <v>9821</v>
      </c>
      <c r="F2135" t="s">
        <v>1775</v>
      </c>
      <c r="G2135" t="s">
        <v>1743</v>
      </c>
      <c r="H2135" t="s">
        <v>1720</v>
      </c>
      <c r="I2135" t="s">
        <v>3351</v>
      </c>
      <c r="J2135">
        <v>0</v>
      </c>
      <c r="K2135"/>
      <c r="L2135" t="s">
        <v>4118</v>
      </c>
      <c r="M2135" t="s">
        <v>4119</v>
      </c>
    </row>
    <row r="2136" spans="1:13" x14ac:dyDescent="0.25">
      <c r="A2136">
        <v>842970</v>
      </c>
      <c r="B2136" t="s">
        <v>9822</v>
      </c>
      <c r="C2136" t="s">
        <v>21</v>
      </c>
      <c r="D2136" t="s">
        <v>1722</v>
      </c>
      <c r="E2136" s="15" t="s">
        <v>9823</v>
      </c>
      <c r="F2136" t="s">
        <v>1829</v>
      </c>
      <c r="G2136" t="s">
        <v>1814</v>
      </c>
      <c r="H2136" t="s">
        <v>1764</v>
      </c>
      <c r="I2136" t="s">
        <v>3131</v>
      </c>
      <c r="J2136">
        <v>0</v>
      </c>
      <c r="K2136"/>
      <c r="L2136" t="s">
        <v>9824</v>
      </c>
      <c r="M2136" t="s">
        <v>9825</v>
      </c>
    </row>
    <row r="2137" spans="1:13" x14ac:dyDescent="0.25">
      <c r="A2137">
        <v>46657</v>
      </c>
      <c r="B2137" t="s">
        <v>4122</v>
      </c>
      <c r="C2137" t="s">
        <v>27</v>
      </c>
      <c r="D2137" t="s">
        <v>1722</v>
      </c>
      <c r="E2137" s="15" t="s">
        <v>9826</v>
      </c>
      <c r="F2137" t="s">
        <v>1962</v>
      </c>
      <c r="G2137" t="s">
        <v>1837</v>
      </c>
      <c r="H2137" t="s">
        <v>1725</v>
      </c>
      <c r="I2137" t="s">
        <v>3116</v>
      </c>
      <c r="J2137">
        <v>0</v>
      </c>
      <c r="K2137"/>
      <c r="L2137" t="s">
        <v>3117</v>
      </c>
      <c r="M2137" t="s">
        <v>3118</v>
      </c>
    </row>
    <row r="2138" spans="1:13" x14ac:dyDescent="0.25">
      <c r="A2138">
        <v>828125</v>
      </c>
      <c r="B2138" t="s">
        <v>9827</v>
      </c>
      <c r="C2138" t="s">
        <v>59</v>
      </c>
      <c r="D2138" t="s">
        <v>1722</v>
      </c>
      <c r="E2138" s="15" t="s">
        <v>9828</v>
      </c>
      <c r="F2138" t="s">
        <v>1732</v>
      </c>
      <c r="G2138" t="s">
        <v>1731</v>
      </c>
      <c r="H2138" t="s">
        <v>1720</v>
      </c>
      <c r="I2138" t="s">
        <v>3116</v>
      </c>
      <c r="J2138">
        <v>0</v>
      </c>
      <c r="K2138"/>
      <c r="L2138" t="s">
        <v>9829</v>
      </c>
      <c r="M2138" t="s">
        <v>9830</v>
      </c>
    </row>
    <row r="2139" spans="1:13" x14ac:dyDescent="0.25">
      <c r="A2139">
        <v>7903</v>
      </c>
      <c r="B2139" t="s">
        <v>634</v>
      </c>
      <c r="C2139" t="s">
        <v>52</v>
      </c>
      <c r="D2139" t="s">
        <v>1722</v>
      </c>
      <c r="E2139" s="15" t="s">
        <v>9831</v>
      </c>
      <c r="F2139" t="s">
        <v>2010</v>
      </c>
      <c r="G2139" t="s">
        <v>1823</v>
      </c>
      <c r="H2139" t="s">
        <v>1822</v>
      </c>
      <c r="I2139" t="s">
        <v>3116</v>
      </c>
      <c r="J2139">
        <v>0</v>
      </c>
      <c r="K2139"/>
      <c r="L2139" t="s">
        <v>3117</v>
      </c>
      <c r="M2139" t="s">
        <v>3118</v>
      </c>
    </row>
    <row r="2140" spans="1:13" x14ac:dyDescent="0.25">
      <c r="A2140">
        <v>73495</v>
      </c>
      <c r="B2140" t="s">
        <v>991</v>
      </c>
      <c r="C2140" t="s">
        <v>31</v>
      </c>
      <c r="D2140" t="s">
        <v>1722</v>
      </c>
      <c r="E2140" s="15" t="s">
        <v>9832</v>
      </c>
      <c r="F2140" t="s">
        <v>1807</v>
      </c>
      <c r="G2140" t="s">
        <v>1762</v>
      </c>
      <c r="H2140" t="s">
        <v>1782</v>
      </c>
      <c r="I2140" t="s">
        <v>1762</v>
      </c>
      <c r="J2140">
        <v>0</v>
      </c>
      <c r="K2140"/>
      <c r="L2140" t="s">
        <v>3117</v>
      </c>
      <c r="M2140" t="s">
        <v>3118</v>
      </c>
    </row>
    <row r="2141" spans="1:13" x14ac:dyDescent="0.25">
      <c r="A2141">
        <v>7904</v>
      </c>
      <c r="B2141" t="s">
        <v>9833</v>
      </c>
      <c r="C2141" t="s">
        <v>56</v>
      </c>
      <c r="D2141" t="s">
        <v>1722</v>
      </c>
      <c r="E2141" s="15" t="s">
        <v>9834</v>
      </c>
      <c r="F2141" t="s">
        <v>1860</v>
      </c>
      <c r="G2141" t="s">
        <v>1816</v>
      </c>
      <c r="H2141" t="s">
        <v>1725</v>
      </c>
      <c r="I2141" t="s">
        <v>5644</v>
      </c>
      <c r="J2141">
        <v>0</v>
      </c>
      <c r="K2141"/>
      <c r="L2141" t="s">
        <v>3117</v>
      </c>
      <c r="M2141" t="s">
        <v>3118</v>
      </c>
    </row>
    <row r="2142" spans="1:13" x14ac:dyDescent="0.25">
      <c r="A2142">
        <v>29911</v>
      </c>
      <c r="B2142" t="s">
        <v>9835</v>
      </c>
      <c r="C2142" t="s">
        <v>27</v>
      </c>
      <c r="D2142" t="s">
        <v>1722</v>
      </c>
      <c r="E2142" s="15" t="s">
        <v>9836</v>
      </c>
      <c r="F2142" t="s">
        <v>1728</v>
      </c>
      <c r="G2142" t="s">
        <v>1729</v>
      </c>
      <c r="H2142" t="s">
        <v>1720</v>
      </c>
      <c r="I2142" t="s">
        <v>3116</v>
      </c>
      <c r="J2142">
        <v>0</v>
      </c>
      <c r="K2142"/>
      <c r="L2142" t="s">
        <v>3454</v>
      </c>
      <c r="M2142" t="s">
        <v>3118</v>
      </c>
    </row>
    <row r="2143" spans="1:13" x14ac:dyDescent="0.25">
      <c r="A2143">
        <v>7915</v>
      </c>
      <c r="B2143" t="s">
        <v>4126</v>
      </c>
      <c r="C2143" t="s">
        <v>27</v>
      </c>
      <c r="D2143" t="s">
        <v>1722</v>
      </c>
      <c r="E2143" s="15" t="s">
        <v>9837</v>
      </c>
      <c r="F2143" t="s">
        <v>1761</v>
      </c>
      <c r="G2143" t="s">
        <v>1762</v>
      </c>
      <c r="H2143" t="s">
        <v>1782</v>
      </c>
      <c r="I2143" t="s">
        <v>1762</v>
      </c>
      <c r="J2143">
        <v>0</v>
      </c>
      <c r="K2143"/>
      <c r="L2143" t="s">
        <v>3117</v>
      </c>
      <c r="M2143" t="s">
        <v>3118</v>
      </c>
    </row>
    <row r="2144" spans="1:13" x14ac:dyDescent="0.25">
      <c r="A2144">
        <v>837811</v>
      </c>
      <c r="B2144" t="s">
        <v>992</v>
      </c>
      <c r="C2144" t="s">
        <v>252</v>
      </c>
      <c r="D2144" t="s">
        <v>1722</v>
      </c>
      <c r="E2144" s="15" t="s">
        <v>9838</v>
      </c>
      <c r="F2144" t="s">
        <v>1732</v>
      </c>
      <c r="G2144" t="s">
        <v>1731</v>
      </c>
      <c r="H2144" t="s">
        <v>1720</v>
      </c>
      <c r="I2144" t="s">
        <v>3116</v>
      </c>
      <c r="J2144">
        <v>0</v>
      </c>
      <c r="K2144"/>
      <c r="L2144" t="s">
        <v>9839</v>
      </c>
      <c r="M2144" t="s">
        <v>9840</v>
      </c>
    </row>
    <row r="2145" spans="1:13" x14ac:dyDescent="0.25">
      <c r="A2145">
        <v>12086</v>
      </c>
      <c r="B2145" t="s">
        <v>9841</v>
      </c>
      <c r="C2145" t="s">
        <v>59</v>
      </c>
      <c r="D2145" t="s">
        <v>1722</v>
      </c>
      <c r="E2145" s="15" t="s">
        <v>9842</v>
      </c>
      <c r="F2145" t="s">
        <v>1802</v>
      </c>
      <c r="G2145" t="s">
        <v>1803</v>
      </c>
      <c r="H2145" t="s">
        <v>1725</v>
      </c>
      <c r="I2145" t="s">
        <v>3116</v>
      </c>
      <c r="J2145">
        <v>0</v>
      </c>
      <c r="K2145"/>
      <c r="L2145" t="s">
        <v>9843</v>
      </c>
      <c r="M2145" t="s">
        <v>9844</v>
      </c>
    </row>
    <row r="2146" spans="1:13" x14ac:dyDescent="0.25">
      <c r="A2146">
        <v>7869</v>
      </c>
      <c r="B2146" t="s">
        <v>993</v>
      </c>
      <c r="C2146" t="s">
        <v>59</v>
      </c>
      <c r="D2146" t="s">
        <v>1722</v>
      </c>
      <c r="E2146" s="15" t="s">
        <v>9845</v>
      </c>
      <c r="F2146" t="s">
        <v>1986</v>
      </c>
      <c r="G2146" t="s">
        <v>1987</v>
      </c>
      <c r="H2146" t="s">
        <v>1822</v>
      </c>
      <c r="I2146" t="s">
        <v>3116</v>
      </c>
      <c r="J2146">
        <v>0</v>
      </c>
      <c r="K2146"/>
      <c r="L2146" t="s">
        <v>3216</v>
      </c>
      <c r="M2146" t="s">
        <v>3118</v>
      </c>
    </row>
    <row r="2147" spans="1:13" x14ac:dyDescent="0.25">
      <c r="A2147">
        <v>837812</v>
      </c>
      <c r="B2147" t="s">
        <v>9846</v>
      </c>
      <c r="C2147" t="s">
        <v>84</v>
      </c>
      <c r="D2147" t="s">
        <v>1722</v>
      </c>
      <c r="E2147" s="15" t="s">
        <v>9847</v>
      </c>
      <c r="F2147" t="s">
        <v>1732</v>
      </c>
      <c r="G2147" t="s">
        <v>1731</v>
      </c>
      <c r="H2147" t="s">
        <v>1720</v>
      </c>
      <c r="I2147" t="s">
        <v>3116</v>
      </c>
      <c r="J2147">
        <v>0</v>
      </c>
      <c r="K2147"/>
      <c r="L2147" t="s">
        <v>3182</v>
      </c>
      <c r="M2147" t="s">
        <v>3118</v>
      </c>
    </row>
    <row r="2148" spans="1:13" x14ac:dyDescent="0.25">
      <c r="A2148">
        <v>846880</v>
      </c>
      <c r="B2148" t="s">
        <v>9848</v>
      </c>
      <c r="C2148" t="s">
        <v>84</v>
      </c>
      <c r="D2148" t="s">
        <v>1722</v>
      </c>
      <c r="E2148" s="15" t="s">
        <v>9849</v>
      </c>
      <c r="F2148" t="s">
        <v>1832</v>
      </c>
      <c r="G2148" t="s">
        <v>1834</v>
      </c>
      <c r="H2148" t="s">
        <v>1833</v>
      </c>
      <c r="I2148" t="s">
        <v>3116</v>
      </c>
      <c r="J2148">
        <v>0</v>
      </c>
      <c r="K2148"/>
      <c r="L2148" t="s">
        <v>9850</v>
      </c>
      <c r="M2148"/>
    </row>
    <row r="2149" spans="1:13" x14ac:dyDescent="0.25">
      <c r="A2149">
        <v>846881</v>
      </c>
      <c r="B2149" t="s">
        <v>3020</v>
      </c>
      <c r="C2149" t="s">
        <v>84</v>
      </c>
      <c r="D2149" t="s">
        <v>1722</v>
      </c>
      <c r="E2149" s="15" t="s">
        <v>9851</v>
      </c>
      <c r="F2149" t="s">
        <v>5719</v>
      </c>
      <c r="G2149" t="s">
        <v>1834</v>
      </c>
      <c r="H2149" t="s">
        <v>1833</v>
      </c>
      <c r="I2149" t="s">
        <v>3116</v>
      </c>
      <c r="J2149">
        <v>0</v>
      </c>
      <c r="K2149"/>
      <c r="L2149" t="s">
        <v>3182</v>
      </c>
      <c r="M2149" t="s">
        <v>3118</v>
      </c>
    </row>
    <row r="2150" spans="1:13" x14ac:dyDescent="0.25">
      <c r="A2150">
        <v>8037</v>
      </c>
      <c r="B2150" t="s">
        <v>2374</v>
      </c>
      <c r="C2150" t="s">
        <v>59</v>
      </c>
      <c r="D2150" t="s">
        <v>1722</v>
      </c>
      <c r="E2150" s="15" t="s">
        <v>9852</v>
      </c>
      <c r="F2150" t="s">
        <v>1908</v>
      </c>
      <c r="G2150" t="s">
        <v>1909</v>
      </c>
      <c r="H2150" t="s">
        <v>1725</v>
      </c>
      <c r="I2150" t="s">
        <v>3116</v>
      </c>
      <c r="J2150">
        <v>0</v>
      </c>
      <c r="K2150"/>
      <c r="L2150" t="s">
        <v>3216</v>
      </c>
      <c r="M2150" t="s">
        <v>3118</v>
      </c>
    </row>
    <row r="2151" spans="1:13" x14ac:dyDescent="0.25">
      <c r="A2151">
        <v>54208</v>
      </c>
      <c r="B2151" t="s">
        <v>2692</v>
      </c>
      <c r="C2151" t="s">
        <v>52</v>
      </c>
      <c r="D2151" t="s">
        <v>1722</v>
      </c>
      <c r="E2151" s="15" t="s">
        <v>9853</v>
      </c>
      <c r="F2151" t="s">
        <v>3521</v>
      </c>
      <c r="G2151" t="s">
        <v>1739</v>
      </c>
      <c r="H2151" t="s">
        <v>1720</v>
      </c>
      <c r="I2151" t="s">
        <v>3232</v>
      </c>
      <c r="J2151">
        <v>0</v>
      </c>
      <c r="K2151"/>
      <c r="L2151" t="s">
        <v>3117</v>
      </c>
      <c r="M2151" t="s">
        <v>3118</v>
      </c>
    </row>
    <row r="2152" spans="1:13" x14ac:dyDescent="0.25">
      <c r="A2152">
        <v>857577</v>
      </c>
      <c r="B2152" t="s">
        <v>9854</v>
      </c>
      <c r="C2152" t="s">
        <v>830</v>
      </c>
      <c r="D2152" t="s">
        <v>1722</v>
      </c>
      <c r="E2152" s="15" t="s">
        <v>9855</v>
      </c>
      <c r="F2152" t="s">
        <v>1766</v>
      </c>
      <c r="G2152" t="s">
        <v>1767</v>
      </c>
      <c r="H2152" t="s">
        <v>1756</v>
      </c>
      <c r="I2152" t="s">
        <v>3129</v>
      </c>
      <c r="J2152">
        <v>0</v>
      </c>
      <c r="K2152"/>
      <c r="L2152" t="s">
        <v>3522</v>
      </c>
      <c r="M2152" t="s">
        <v>9856</v>
      </c>
    </row>
    <row r="2153" spans="1:13" x14ac:dyDescent="0.25">
      <c r="A2153">
        <v>8027</v>
      </c>
      <c r="B2153" t="s">
        <v>994</v>
      </c>
      <c r="C2153" t="s">
        <v>27</v>
      </c>
      <c r="D2153" t="s">
        <v>1722</v>
      </c>
      <c r="E2153" s="15" t="s">
        <v>9857</v>
      </c>
      <c r="F2153" t="s">
        <v>1941</v>
      </c>
      <c r="G2153" t="s">
        <v>1867</v>
      </c>
      <c r="H2153" t="s">
        <v>1725</v>
      </c>
      <c r="I2153" t="s">
        <v>3116</v>
      </c>
      <c r="J2153">
        <v>0</v>
      </c>
      <c r="K2153"/>
      <c r="L2153" t="s">
        <v>9858</v>
      </c>
      <c r="M2153" t="s">
        <v>3118</v>
      </c>
    </row>
    <row r="2154" spans="1:13" x14ac:dyDescent="0.25">
      <c r="A2154">
        <v>8031</v>
      </c>
      <c r="B2154" t="s">
        <v>995</v>
      </c>
      <c r="C2154" t="s">
        <v>21</v>
      </c>
      <c r="D2154" t="s">
        <v>1722</v>
      </c>
      <c r="E2154" s="15" t="s">
        <v>9859</v>
      </c>
      <c r="F2154" t="s">
        <v>1735</v>
      </c>
      <c r="G2154" t="s">
        <v>1721</v>
      </c>
      <c r="H2154" t="s">
        <v>1720</v>
      </c>
      <c r="I2154" t="s">
        <v>5686</v>
      </c>
      <c r="J2154">
        <v>0</v>
      </c>
      <c r="K2154"/>
      <c r="L2154" t="s">
        <v>9509</v>
      </c>
      <c r="M2154" t="s">
        <v>3118</v>
      </c>
    </row>
    <row r="2155" spans="1:13" x14ac:dyDescent="0.25">
      <c r="A2155">
        <v>854572</v>
      </c>
      <c r="B2155" t="s">
        <v>9860</v>
      </c>
      <c r="C2155" t="s">
        <v>27</v>
      </c>
      <c r="D2155" t="s">
        <v>1722</v>
      </c>
      <c r="E2155" s="15" t="s">
        <v>9861</v>
      </c>
      <c r="F2155" t="s">
        <v>5717</v>
      </c>
      <c r="G2155" t="s">
        <v>1792</v>
      </c>
      <c r="H2155" t="s">
        <v>1822</v>
      </c>
      <c r="I2155" t="s">
        <v>3116</v>
      </c>
      <c r="J2155">
        <v>0</v>
      </c>
      <c r="K2155"/>
      <c r="L2155" t="s">
        <v>3117</v>
      </c>
      <c r="M2155" t="s">
        <v>3118</v>
      </c>
    </row>
    <row r="2156" spans="1:13" x14ac:dyDescent="0.25">
      <c r="A2156">
        <v>8042</v>
      </c>
      <c r="B2156" t="s">
        <v>2375</v>
      </c>
      <c r="C2156" t="s">
        <v>59</v>
      </c>
      <c r="D2156" t="s">
        <v>1722</v>
      </c>
      <c r="E2156" s="15" t="s">
        <v>9862</v>
      </c>
      <c r="F2156" t="s">
        <v>1771</v>
      </c>
      <c r="G2156" t="s">
        <v>1721</v>
      </c>
      <c r="H2156" t="s">
        <v>1720</v>
      </c>
      <c r="I2156" t="s">
        <v>3116</v>
      </c>
      <c r="J2156">
        <v>0</v>
      </c>
      <c r="K2156"/>
      <c r="L2156" t="s">
        <v>3216</v>
      </c>
      <c r="M2156" t="s">
        <v>3118</v>
      </c>
    </row>
    <row r="2157" spans="1:13" x14ac:dyDescent="0.25">
      <c r="A2157">
        <v>33272</v>
      </c>
      <c r="B2157" t="s">
        <v>1999</v>
      </c>
      <c r="C2157" t="s">
        <v>27</v>
      </c>
      <c r="D2157" t="s">
        <v>1722</v>
      </c>
      <c r="E2157" s="15" t="s">
        <v>9863</v>
      </c>
      <c r="F2157" t="s">
        <v>1732</v>
      </c>
      <c r="G2157" t="s">
        <v>1731</v>
      </c>
      <c r="H2157" t="s">
        <v>1720</v>
      </c>
      <c r="I2157" t="s">
        <v>3116</v>
      </c>
      <c r="J2157">
        <v>0</v>
      </c>
      <c r="K2157"/>
      <c r="L2157" t="s">
        <v>6441</v>
      </c>
      <c r="M2157" t="s">
        <v>3118</v>
      </c>
    </row>
    <row r="2158" spans="1:13" x14ac:dyDescent="0.25">
      <c r="A2158">
        <v>22507</v>
      </c>
      <c r="B2158" t="s">
        <v>2034</v>
      </c>
      <c r="C2158" t="s">
        <v>172</v>
      </c>
      <c r="D2158" t="s">
        <v>1722</v>
      </c>
      <c r="E2158" s="15" t="s">
        <v>9864</v>
      </c>
      <c r="F2158" t="s">
        <v>1984</v>
      </c>
      <c r="G2158" t="s">
        <v>1816</v>
      </c>
      <c r="H2158" t="s">
        <v>1725</v>
      </c>
      <c r="I2158" t="s">
        <v>1816</v>
      </c>
      <c r="J2158">
        <v>0</v>
      </c>
      <c r="K2158"/>
      <c r="L2158" t="s">
        <v>3743</v>
      </c>
      <c r="M2158" t="s">
        <v>3118</v>
      </c>
    </row>
    <row r="2159" spans="1:13" x14ac:dyDescent="0.25">
      <c r="A2159">
        <v>846805</v>
      </c>
      <c r="B2159" t="s">
        <v>9865</v>
      </c>
      <c r="C2159" t="s">
        <v>380</v>
      </c>
      <c r="D2159" t="s">
        <v>1722</v>
      </c>
      <c r="E2159" s="15" t="s">
        <v>9866</v>
      </c>
      <c r="F2159" t="s">
        <v>5719</v>
      </c>
      <c r="G2159" t="s">
        <v>1834</v>
      </c>
      <c r="H2159" t="s">
        <v>1833</v>
      </c>
      <c r="I2159" t="s">
        <v>3116</v>
      </c>
      <c r="J2159">
        <v>0</v>
      </c>
      <c r="K2159"/>
      <c r="L2159" t="s">
        <v>3117</v>
      </c>
      <c r="M2159" t="s">
        <v>3118</v>
      </c>
    </row>
    <row r="2160" spans="1:13" x14ac:dyDescent="0.25">
      <c r="A2160">
        <v>47360</v>
      </c>
      <c r="B2160" t="s">
        <v>2644</v>
      </c>
      <c r="C2160" t="s">
        <v>172</v>
      </c>
      <c r="D2160" t="s">
        <v>1722</v>
      </c>
      <c r="E2160" s="15" t="s">
        <v>9867</v>
      </c>
      <c r="F2160" t="s">
        <v>1738</v>
      </c>
      <c r="G2160" t="s">
        <v>1739</v>
      </c>
      <c r="H2160" t="s">
        <v>1720</v>
      </c>
      <c r="I2160" t="s">
        <v>3232</v>
      </c>
      <c r="J2160">
        <v>0</v>
      </c>
      <c r="K2160"/>
      <c r="L2160" t="s">
        <v>3842</v>
      </c>
      <c r="M2160" t="s">
        <v>3118</v>
      </c>
    </row>
    <row r="2161" spans="1:13" x14ac:dyDescent="0.25">
      <c r="A2161">
        <v>30108</v>
      </c>
      <c r="B2161" t="s">
        <v>2550</v>
      </c>
      <c r="C2161" t="s">
        <v>27</v>
      </c>
      <c r="D2161" t="s">
        <v>1722</v>
      </c>
      <c r="E2161" s="15" t="s">
        <v>9868</v>
      </c>
      <c r="F2161" t="s">
        <v>5719</v>
      </c>
      <c r="G2161" t="s">
        <v>1834</v>
      </c>
      <c r="H2161" t="s">
        <v>1833</v>
      </c>
      <c r="I2161" t="s">
        <v>3116</v>
      </c>
      <c r="J2161">
        <v>0</v>
      </c>
      <c r="K2161"/>
      <c r="L2161" t="s">
        <v>9869</v>
      </c>
      <c r="M2161" t="s">
        <v>3118</v>
      </c>
    </row>
    <row r="2162" spans="1:13" x14ac:dyDescent="0.25">
      <c r="A2162">
        <v>8058</v>
      </c>
      <c r="B2162" t="s">
        <v>9870</v>
      </c>
      <c r="C2162" t="s">
        <v>380</v>
      </c>
      <c r="D2162" t="s">
        <v>1722</v>
      </c>
      <c r="E2162" s="15" t="s">
        <v>9871</v>
      </c>
      <c r="F2162" t="s">
        <v>1912</v>
      </c>
      <c r="G2162" t="s">
        <v>1913</v>
      </c>
      <c r="H2162" t="s">
        <v>1764</v>
      </c>
      <c r="I2162" t="s">
        <v>5644</v>
      </c>
      <c r="J2162">
        <v>0</v>
      </c>
      <c r="K2162"/>
      <c r="L2162" t="s">
        <v>9093</v>
      </c>
      <c r="M2162" t="s">
        <v>3118</v>
      </c>
    </row>
    <row r="2163" spans="1:13" x14ac:dyDescent="0.25">
      <c r="A2163">
        <v>839302</v>
      </c>
      <c r="B2163" t="s">
        <v>9872</v>
      </c>
      <c r="C2163" t="s">
        <v>84</v>
      </c>
      <c r="D2163" t="s">
        <v>1722</v>
      </c>
      <c r="E2163" s="15" t="s">
        <v>9873</v>
      </c>
      <c r="F2163" t="s">
        <v>5719</v>
      </c>
      <c r="G2163" t="s">
        <v>1834</v>
      </c>
      <c r="H2163" t="s">
        <v>1833</v>
      </c>
      <c r="I2163" t="s">
        <v>3116</v>
      </c>
      <c r="J2163">
        <v>0</v>
      </c>
      <c r="K2163"/>
      <c r="L2163" t="s">
        <v>3182</v>
      </c>
      <c r="M2163" t="s">
        <v>3118</v>
      </c>
    </row>
    <row r="2164" spans="1:13" x14ac:dyDescent="0.25">
      <c r="A2164">
        <v>51502</v>
      </c>
      <c r="B2164" t="s">
        <v>4133</v>
      </c>
      <c r="C2164" t="s">
        <v>84</v>
      </c>
      <c r="D2164" t="s">
        <v>1722</v>
      </c>
      <c r="E2164" s="15" t="s">
        <v>9874</v>
      </c>
      <c r="F2164" t="s">
        <v>1730</v>
      </c>
      <c r="G2164" t="s">
        <v>1731</v>
      </c>
      <c r="H2164" t="s">
        <v>1720</v>
      </c>
      <c r="I2164" t="s">
        <v>3116</v>
      </c>
      <c r="J2164">
        <v>0</v>
      </c>
      <c r="K2164"/>
      <c r="L2164" t="s">
        <v>3182</v>
      </c>
      <c r="M2164" t="s">
        <v>3118</v>
      </c>
    </row>
    <row r="2165" spans="1:13" x14ac:dyDescent="0.25">
      <c r="A2165">
        <v>828319</v>
      </c>
      <c r="B2165" t="s">
        <v>4134</v>
      </c>
      <c r="C2165" t="s">
        <v>84</v>
      </c>
      <c r="D2165" t="s">
        <v>1722</v>
      </c>
      <c r="E2165" s="15" t="s">
        <v>9875</v>
      </c>
      <c r="F2165" t="s">
        <v>1735</v>
      </c>
      <c r="G2165" t="s">
        <v>1721</v>
      </c>
      <c r="H2165" t="s">
        <v>1720</v>
      </c>
      <c r="I2165" t="s">
        <v>3116</v>
      </c>
      <c r="J2165">
        <v>0</v>
      </c>
      <c r="K2165"/>
      <c r="L2165" t="s">
        <v>3182</v>
      </c>
      <c r="M2165" t="s">
        <v>3118</v>
      </c>
    </row>
    <row r="2166" spans="1:13" x14ac:dyDescent="0.25">
      <c r="A2166">
        <v>845659</v>
      </c>
      <c r="B2166" t="s">
        <v>3002</v>
      </c>
      <c r="C2166" t="s">
        <v>84</v>
      </c>
      <c r="D2166" t="s">
        <v>1722</v>
      </c>
      <c r="E2166" s="15" t="s">
        <v>9876</v>
      </c>
      <c r="F2166" t="s">
        <v>1732</v>
      </c>
      <c r="G2166" t="s">
        <v>1731</v>
      </c>
      <c r="H2166" t="s">
        <v>1720</v>
      </c>
      <c r="I2166" t="s">
        <v>3116</v>
      </c>
      <c r="J2166">
        <v>0</v>
      </c>
      <c r="K2166"/>
      <c r="L2166" t="s">
        <v>3151</v>
      </c>
      <c r="M2166" t="s">
        <v>3118</v>
      </c>
    </row>
    <row r="2167" spans="1:13" x14ac:dyDescent="0.25">
      <c r="A2167">
        <v>838517</v>
      </c>
      <c r="B2167" t="s">
        <v>9877</v>
      </c>
      <c r="C2167" t="s">
        <v>84</v>
      </c>
      <c r="D2167" t="s">
        <v>1722</v>
      </c>
      <c r="E2167" s="15" t="s">
        <v>9878</v>
      </c>
      <c r="F2167" t="s">
        <v>1732</v>
      </c>
      <c r="G2167" t="s">
        <v>1731</v>
      </c>
      <c r="H2167" t="s">
        <v>1720</v>
      </c>
      <c r="I2167" t="s">
        <v>3116</v>
      </c>
      <c r="J2167">
        <v>0</v>
      </c>
      <c r="K2167"/>
      <c r="L2167" t="s">
        <v>9879</v>
      </c>
      <c r="M2167" t="s">
        <v>9880</v>
      </c>
    </row>
    <row r="2168" spans="1:13" x14ac:dyDescent="0.25">
      <c r="A2168">
        <v>831913</v>
      </c>
      <c r="B2168" t="s">
        <v>1751</v>
      </c>
      <c r="C2168" t="s">
        <v>1750</v>
      </c>
      <c r="D2168" t="s">
        <v>1722</v>
      </c>
      <c r="E2168" s="15" t="s">
        <v>9881</v>
      </c>
      <c r="F2168" t="s">
        <v>1749</v>
      </c>
      <c r="G2168" t="s">
        <v>1746</v>
      </c>
      <c r="H2168" t="s">
        <v>1720</v>
      </c>
      <c r="I2168" t="s">
        <v>3116</v>
      </c>
      <c r="J2168">
        <v>0</v>
      </c>
      <c r="K2168"/>
      <c r="L2168" t="s">
        <v>3182</v>
      </c>
      <c r="M2168" t="s">
        <v>3118</v>
      </c>
    </row>
    <row r="2169" spans="1:13" x14ac:dyDescent="0.25">
      <c r="A2169">
        <v>73404</v>
      </c>
      <c r="B2169" t="s">
        <v>9882</v>
      </c>
      <c r="C2169" t="s">
        <v>84</v>
      </c>
      <c r="D2169" t="s">
        <v>1722</v>
      </c>
      <c r="E2169" s="15" t="s">
        <v>9883</v>
      </c>
      <c r="F2169" t="s">
        <v>1732</v>
      </c>
      <c r="G2169" t="s">
        <v>1731</v>
      </c>
      <c r="H2169" t="s">
        <v>1720</v>
      </c>
      <c r="I2169" t="s">
        <v>3116</v>
      </c>
      <c r="J2169">
        <v>0</v>
      </c>
      <c r="K2169"/>
      <c r="L2169" t="s">
        <v>3182</v>
      </c>
      <c r="M2169" t="s">
        <v>3118</v>
      </c>
    </row>
    <row r="2170" spans="1:13" x14ac:dyDescent="0.25">
      <c r="A2170">
        <v>8074</v>
      </c>
      <c r="B2170" t="s">
        <v>996</v>
      </c>
      <c r="C2170" t="s">
        <v>172</v>
      </c>
      <c r="D2170" t="s">
        <v>1722</v>
      </c>
      <c r="E2170" s="15" t="s">
        <v>9884</v>
      </c>
      <c r="F2170" t="s">
        <v>6149</v>
      </c>
      <c r="G2170" t="s">
        <v>1790</v>
      </c>
      <c r="H2170" t="s">
        <v>1720</v>
      </c>
      <c r="I2170" t="s">
        <v>3116</v>
      </c>
      <c r="J2170">
        <v>0</v>
      </c>
      <c r="K2170"/>
      <c r="L2170" t="s">
        <v>9885</v>
      </c>
      <c r="M2170" t="s">
        <v>9886</v>
      </c>
    </row>
    <row r="2171" spans="1:13" x14ac:dyDescent="0.25">
      <c r="A2171">
        <v>837819</v>
      </c>
      <c r="B2171" t="s">
        <v>997</v>
      </c>
      <c r="C2171" t="s">
        <v>78</v>
      </c>
      <c r="D2171" t="s">
        <v>1722</v>
      </c>
      <c r="E2171" s="15" t="s">
        <v>9887</v>
      </c>
      <c r="F2171" t="s">
        <v>1732</v>
      </c>
      <c r="G2171" t="s">
        <v>1731</v>
      </c>
      <c r="H2171" t="s">
        <v>1720</v>
      </c>
      <c r="I2171" t="s">
        <v>3116</v>
      </c>
      <c r="J2171">
        <v>0</v>
      </c>
      <c r="K2171"/>
      <c r="L2171" t="s">
        <v>3630</v>
      </c>
      <c r="M2171" t="s">
        <v>3118</v>
      </c>
    </row>
    <row r="2172" spans="1:13" x14ac:dyDescent="0.25">
      <c r="A2172">
        <v>57411</v>
      </c>
      <c r="B2172" t="s">
        <v>2733</v>
      </c>
      <c r="C2172" t="s">
        <v>27</v>
      </c>
      <c r="D2172" t="s">
        <v>1722</v>
      </c>
      <c r="E2172" s="15" t="s">
        <v>9888</v>
      </c>
      <c r="F2172" t="s">
        <v>1860</v>
      </c>
      <c r="G2172" t="s">
        <v>1816</v>
      </c>
      <c r="H2172" t="s">
        <v>1725</v>
      </c>
      <c r="I2172" t="s">
        <v>5644</v>
      </c>
      <c r="J2172">
        <v>0</v>
      </c>
      <c r="K2172"/>
      <c r="L2172" t="s">
        <v>3117</v>
      </c>
      <c r="M2172" t="s">
        <v>3118</v>
      </c>
    </row>
    <row r="2173" spans="1:13" x14ac:dyDescent="0.25">
      <c r="A2173">
        <v>8082</v>
      </c>
      <c r="B2173" t="s">
        <v>260</v>
      </c>
      <c r="C2173" t="s">
        <v>31</v>
      </c>
      <c r="D2173" t="s">
        <v>1722</v>
      </c>
      <c r="E2173" s="15" t="s">
        <v>9889</v>
      </c>
      <c r="F2173" t="s">
        <v>1817</v>
      </c>
      <c r="G2173" t="s">
        <v>1816</v>
      </c>
      <c r="H2173" t="s">
        <v>1725</v>
      </c>
      <c r="I2173" t="s">
        <v>1816</v>
      </c>
      <c r="J2173">
        <v>0</v>
      </c>
      <c r="K2173"/>
      <c r="L2173" t="s">
        <v>3117</v>
      </c>
      <c r="M2173" t="s">
        <v>3118</v>
      </c>
    </row>
    <row r="2174" spans="1:13" x14ac:dyDescent="0.25">
      <c r="A2174">
        <v>51674</v>
      </c>
      <c r="B2174" t="s">
        <v>9890</v>
      </c>
      <c r="C2174" t="s">
        <v>172</v>
      </c>
      <c r="D2174" t="s">
        <v>1722</v>
      </c>
      <c r="E2174" s="15" t="s">
        <v>9891</v>
      </c>
      <c r="F2174" t="s">
        <v>1738</v>
      </c>
      <c r="G2174" t="s">
        <v>1739</v>
      </c>
      <c r="H2174" t="s">
        <v>1720</v>
      </c>
      <c r="I2174" t="s">
        <v>3232</v>
      </c>
      <c r="J2174">
        <v>0</v>
      </c>
      <c r="K2174"/>
      <c r="L2174" t="s">
        <v>3564</v>
      </c>
      <c r="M2174" t="s">
        <v>4437</v>
      </c>
    </row>
    <row r="2175" spans="1:13" x14ac:dyDescent="0.25">
      <c r="A2175">
        <v>30088</v>
      </c>
      <c r="B2175" t="s">
        <v>261</v>
      </c>
      <c r="C2175" t="s">
        <v>172</v>
      </c>
      <c r="D2175" t="s">
        <v>1722</v>
      </c>
      <c r="E2175" s="15" t="s">
        <v>9892</v>
      </c>
      <c r="F2175" t="s">
        <v>5719</v>
      </c>
      <c r="G2175" t="s">
        <v>1834</v>
      </c>
      <c r="H2175" t="s">
        <v>1833</v>
      </c>
      <c r="I2175" t="s">
        <v>3116</v>
      </c>
      <c r="J2175">
        <v>0</v>
      </c>
      <c r="K2175"/>
      <c r="L2175" t="s">
        <v>3245</v>
      </c>
      <c r="M2175" t="s">
        <v>3118</v>
      </c>
    </row>
    <row r="2176" spans="1:13" x14ac:dyDescent="0.25">
      <c r="A2176">
        <v>8061</v>
      </c>
      <c r="B2176" t="s">
        <v>2376</v>
      </c>
      <c r="C2176" t="s">
        <v>172</v>
      </c>
      <c r="D2176" t="s">
        <v>1722</v>
      </c>
      <c r="E2176" s="15" t="s">
        <v>9893</v>
      </c>
      <c r="F2176" t="s">
        <v>6008</v>
      </c>
      <c r="G2176" t="s">
        <v>1837</v>
      </c>
      <c r="H2176" t="s">
        <v>1725</v>
      </c>
      <c r="I2176" t="s">
        <v>3116</v>
      </c>
      <c r="J2176">
        <v>0</v>
      </c>
      <c r="K2176"/>
      <c r="L2176" t="s">
        <v>3775</v>
      </c>
      <c r="M2176" t="s">
        <v>3118</v>
      </c>
    </row>
    <row r="2177" spans="1:13" x14ac:dyDescent="0.25">
      <c r="A2177">
        <v>8093</v>
      </c>
      <c r="B2177" t="s">
        <v>1617</v>
      </c>
      <c r="C2177" t="s">
        <v>172</v>
      </c>
      <c r="D2177" t="s">
        <v>1722</v>
      </c>
      <c r="E2177" s="15" t="s">
        <v>9894</v>
      </c>
      <c r="F2177" t="s">
        <v>1807</v>
      </c>
      <c r="G2177" t="s">
        <v>1762</v>
      </c>
      <c r="H2177" t="s">
        <v>1782</v>
      </c>
      <c r="I2177" t="s">
        <v>1762</v>
      </c>
      <c r="J2177">
        <v>0</v>
      </c>
      <c r="K2177"/>
      <c r="L2177" t="s">
        <v>3775</v>
      </c>
      <c r="M2177" t="s">
        <v>3118</v>
      </c>
    </row>
    <row r="2178" spans="1:13" x14ac:dyDescent="0.25">
      <c r="A2178">
        <v>845272</v>
      </c>
      <c r="B2178" t="s">
        <v>9895</v>
      </c>
      <c r="C2178" t="s">
        <v>84</v>
      </c>
      <c r="D2178" t="s">
        <v>1722</v>
      </c>
      <c r="E2178" s="15" t="s">
        <v>9896</v>
      </c>
      <c r="F2178" t="s">
        <v>1728</v>
      </c>
      <c r="G2178" t="s">
        <v>1729</v>
      </c>
      <c r="H2178" t="s">
        <v>1720</v>
      </c>
      <c r="I2178" t="s">
        <v>3116</v>
      </c>
      <c r="J2178">
        <v>0</v>
      </c>
      <c r="K2178"/>
      <c r="L2178" t="s">
        <v>3122</v>
      </c>
      <c r="M2178" t="s">
        <v>3118</v>
      </c>
    </row>
    <row r="2179" spans="1:13" x14ac:dyDescent="0.25">
      <c r="A2179">
        <v>58800</v>
      </c>
      <c r="B2179" t="s">
        <v>9897</v>
      </c>
      <c r="C2179" t="s">
        <v>31</v>
      </c>
      <c r="D2179" t="s">
        <v>1722</v>
      </c>
      <c r="E2179" s="15" t="s">
        <v>9898</v>
      </c>
      <c r="F2179" t="s">
        <v>1755</v>
      </c>
      <c r="G2179" t="s">
        <v>1757</v>
      </c>
      <c r="H2179" t="s">
        <v>1756</v>
      </c>
      <c r="I2179" t="s">
        <v>3129</v>
      </c>
      <c r="J2179">
        <v>0</v>
      </c>
      <c r="K2179"/>
      <c r="L2179" s="15" t="s">
        <v>9899</v>
      </c>
      <c r="M2179" s="15" t="s">
        <v>9900</v>
      </c>
    </row>
    <row r="2180" spans="1:13" x14ac:dyDescent="0.25">
      <c r="A2180">
        <v>40970</v>
      </c>
      <c r="B2180" t="s">
        <v>4140</v>
      </c>
      <c r="C2180" t="s">
        <v>59</v>
      </c>
      <c r="D2180" t="s">
        <v>1722</v>
      </c>
      <c r="E2180" s="15" t="s">
        <v>9901</v>
      </c>
      <c r="F2180" t="s">
        <v>1737</v>
      </c>
      <c r="G2180" t="s">
        <v>1721</v>
      </c>
      <c r="H2180" t="s">
        <v>1720</v>
      </c>
      <c r="I2180" t="s">
        <v>3116</v>
      </c>
      <c r="J2180">
        <v>0</v>
      </c>
      <c r="K2180"/>
      <c r="L2180" t="s">
        <v>9902</v>
      </c>
      <c r="M2180" t="s">
        <v>9903</v>
      </c>
    </row>
    <row r="2181" spans="1:13" x14ac:dyDescent="0.25">
      <c r="A2181">
        <v>851590</v>
      </c>
      <c r="B2181" t="s">
        <v>9904</v>
      </c>
      <c r="C2181" t="s">
        <v>84</v>
      </c>
      <c r="D2181" t="s">
        <v>1722</v>
      </c>
      <c r="E2181" s="15" t="s">
        <v>9905</v>
      </c>
      <c r="F2181" t="s">
        <v>2277</v>
      </c>
      <c r="G2181" t="s">
        <v>1739</v>
      </c>
      <c r="H2181" t="s">
        <v>1720</v>
      </c>
      <c r="I2181" t="s">
        <v>3232</v>
      </c>
      <c r="J2181">
        <v>0</v>
      </c>
      <c r="K2181"/>
      <c r="L2181" t="s">
        <v>9906</v>
      </c>
      <c r="M2181" t="s">
        <v>3118</v>
      </c>
    </row>
    <row r="2182" spans="1:13" x14ac:dyDescent="0.25">
      <c r="A2182">
        <v>23560</v>
      </c>
      <c r="B2182" t="s">
        <v>2533</v>
      </c>
      <c r="C2182" t="s">
        <v>27</v>
      </c>
      <c r="D2182" t="s">
        <v>1722</v>
      </c>
      <c r="E2182" s="15" t="s">
        <v>9907</v>
      </c>
      <c r="F2182" t="s">
        <v>1949</v>
      </c>
      <c r="G2182" t="s">
        <v>1898</v>
      </c>
      <c r="H2182" t="s">
        <v>1720</v>
      </c>
      <c r="I2182" t="s">
        <v>3351</v>
      </c>
      <c r="J2182">
        <v>0</v>
      </c>
      <c r="K2182"/>
      <c r="L2182" t="s">
        <v>9908</v>
      </c>
      <c r="M2182" t="s">
        <v>9909</v>
      </c>
    </row>
    <row r="2183" spans="1:13" x14ac:dyDescent="0.25">
      <c r="A2183">
        <v>15072</v>
      </c>
      <c r="B2183" t="s">
        <v>4143</v>
      </c>
      <c r="C2183" t="s">
        <v>21</v>
      </c>
      <c r="D2183" t="s">
        <v>1722</v>
      </c>
      <c r="E2183" s="15" t="s">
        <v>9910</v>
      </c>
      <c r="F2183" t="s">
        <v>1863</v>
      </c>
      <c r="G2183" t="s">
        <v>1865</v>
      </c>
      <c r="H2183" t="s">
        <v>1864</v>
      </c>
      <c r="I2183" t="s">
        <v>3240</v>
      </c>
      <c r="J2183">
        <v>0</v>
      </c>
      <c r="K2183"/>
      <c r="L2183" t="s">
        <v>9911</v>
      </c>
      <c r="M2183" t="s">
        <v>3118</v>
      </c>
    </row>
    <row r="2184" spans="1:13" x14ac:dyDescent="0.25">
      <c r="A2184">
        <v>843989</v>
      </c>
      <c r="B2184" t="s">
        <v>9912</v>
      </c>
      <c r="C2184" t="s">
        <v>27</v>
      </c>
      <c r="D2184" t="s">
        <v>1722</v>
      </c>
      <c r="E2184" s="15" t="s">
        <v>9913</v>
      </c>
      <c r="F2184" t="s">
        <v>5717</v>
      </c>
      <c r="G2184" t="s">
        <v>1792</v>
      </c>
      <c r="H2184" t="s">
        <v>1822</v>
      </c>
      <c r="I2184" t="s">
        <v>3116</v>
      </c>
      <c r="J2184">
        <v>0</v>
      </c>
      <c r="K2184"/>
      <c r="L2184"/>
      <c r="M2184" t="s">
        <v>3118</v>
      </c>
    </row>
    <row r="2185" spans="1:13" x14ac:dyDescent="0.25">
      <c r="A2185">
        <v>856912</v>
      </c>
      <c r="B2185" t="s">
        <v>9914</v>
      </c>
      <c r="C2185" t="s">
        <v>27</v>
      </c>
      <c r="D2185" t="s">
        <v>1722</v>
      </c>
      <c r="E2185" s="15" t="s">
        <v>9915</v>
      </c>
      <c r="F2185" t="s">
        <v>1732</v>
      </c>
      <c r="G2185" t="s">
        <v>1731</v>
      </c>
      <c r="H2185" t="s">
        <v>1720</v>
      </c>
      <c r="I2185" t="s">
        <v>3116</v>
      </c>
      <c r="J2185">
        <v>0</v>
      </c>
      <c r="K2185"/>
      <c r="L2185" t="s">
        <v>5844</v>
      </c>
      <c r="M2185" t="s">
        <v>3118</v>
      </c>
    </row>
    <row r="2186" spans="1:13" x14ac:dyDescent="0.25">
      <c r="A2186">
        <v>8097</v>
      </c>
      <c r="B2186" t="s">
        <v>9916</v>
      </c>
      <c r="C2186" t="s">
        <v>21</v>
      </c>
      <c r="D2186" t="s">
        <v>1722</v>
      </c>
      <c r="E2186" s="15" t="s">
        <v>9917</v>
      </c>
      <c r="F2186" t="s">
        <v>1984</v>
      </c>
      <c r="G2186" t="s">
        <v>1816</v>
      </c>
      <c r="H2186" t="s">
        <v>1725</v>
      </c>
      <c r="I2186" t="s">
        <v>1816</v>
      </c>
      <c r="J2186">
        <v>0</v>
      </c>
      <c r="K2186"/>
      <c r="L2186" t="s">
        <v>5532</v>
      </c>
      <c r="M2186" t="s">
        <v>3118</v>
      </c>
    </row>
    <row r="2187" spans="1:13" x14ac:dyDescent="0.25">
      <c r="A2187">
        <v>854107</v>
      </c>
      <c r="B2187" t="s">
        <v>998</v>
      </c>
      <c r="C2187" t="s">
        <v>36</v>
      </c>
      <c r="D2187" t="s">
        <v>1722</v>
      </c>
      <c r="E2187" s="15" t="s">
        <v>9918</v>
      </c>
      <c r="F2187" t="s">
        <v>9919</v>
      </c>
      <c r="G2187" t="s">
        <v>4155</v>
      </c>
      <c r="H2187" t="s">
        <v>1819</v>
      </c>
      <c r="I2187" t="s">
        <v>3340</v>
      </c>
      <c r="J2187">
        <v>0</v>
      </c>
      <c r="K2187"/>
      <c r="L2187" t="s">
        <v>3120</v>
      </c>
      <c r="M2187" t="s">
        <v>3118</v>
      </c>
    </row>
    <row r="2188" spans="1:13" x14ac:dyDescent="0.25">
      <c r="A2188">
        <v>33411</v>
      </c>
      <c r="B2188" t="s">
        <v>999</v>
      </c>
      <c r="C2188" t="s">
        <v>27</v>
      </c>
      <c r="D2188" t="s">
        <v>1722</v>
      </c>
      <c r="E2188" s="15" t="s">
        <v>9920</v>
      </c>
      <c r="F2188" t="s">
        <v>1876</v>
      </c>
      <c r="G2188" t="s">
        <v>1849</v>
      </c>
      <c r="H2188" t="s">
        <v>1819</v>
      </c>
      <c r="I2188" t="s">
        <v>3126</v>
      </c>
      <c r="J2188">
        <v>0</v>
      </c>
      <c r="K2188"/>
      <c r="L2188" t="s">
        <v>9921</v>
      </c>
      <c r="M2188" t="s">
        <v>9922</v>
      </c>
    </row>
    <row r="2189" spans="1:13" x14ac:dyDescent="0.25">
      <c r="A2189">
        <v>859283</v>
      </c>
      <c r="B2189" t="s">
        <v>9923</v>
      </c>
      <c r="C2189" t="s">
        <v>27</v>
      </c>
      <c r="D2189" t="s">
        <v>1722</v>
      </c>
      <c r="E2189" s="15" t="s">
        <v>9924</v>
      </c>
      <c r="F2189" t="s">
        <v>1863</v>
      </c>
      <c r="G2189" t="s">
        <v>1865</v>
      </c>
      <c r="H2189" t="s">
        <v>1864</v>
      </c>
      <c r="I2189" t="s">
        <v>3240</v>
      </c>
      <c r="J2189">
        <v>0</v>
      </c>
      <c r="K2189"/>
      <c r="L2189" t="s">
        <v>9925</v>
      </c>
      <c r="M2189" t="s">
        <v>9926</v>
      </c>
    </row>
    <row r="2190" spans="1:13" x14ac:dyDescent="0.25">
      <c r="A2190">
        <v>57326</v>
      </c>
      <c r="B2190" t="s">
        <v>4148</v>
      </c>
      <c r="C2190" t="s">
        <v>27</v>
      </c>
      <c r="D2190" t="s">
        <v>1722</v>
      </c>
      <c r="E2190" s="15" t="s">
        <v>9927</v>
      </c>
      <c r="F2190" t="s">
        <v>1910</v>
      </c>
      <c r="G2190" t="s">
        <v>1765</v>
      </c>
      <c r="H2190" t="s">
        <v>1764</v>
      </c>
      <c r="I2190" t="s">
        <v>3116</v>
      </c>
      <c r="J2190">
        <v>0</v>
      </c>
      <c r="K2190"/>
      <c r="L2190" t="s">
        <v>4149</v>
      </c>
      <c r="M2190" t="s">
        <v>4150</v>
      </c>
    </row>
    <row r="2191" spans="1:13" x14ac:dyDescent="0.25">
      <c r="A2191">
        <v>47008</v>
      </c>
      <c r="B2191" t="s">
        <v>9928</v>
      </c>
      <c r="C2191" t="s">
        <v>78</v>
      </c>
      <c r="D2191" t="s">
        <v>1722</v>
      </c>
      <c r="E2191" s="15" t="s">
        <v>9929</v>
      </c>
      <c r="F2191" t="s">
        <v>1771</v>
      </c>
      <c r="G2191" t="s">
        <v>1721</v>
      </c>
      <c r="H2191" t="s">
        <v>1720</v>
      </c>
      <c r="I2191" t="s">
        <v>3116</v>
      </c>
      <c r="J2191">
        <v>0</v>
      </c>
      <c r="K2191"/>
      <c r="L2191" t="s">
        <v>4218</v>
      </c>
      <c r="M2191" t="s">
        <v>3118</v>
      </c>
    </row>
    <row r="2192" spans="1:13" x14ac:dyDescent="0.25">
      <c r="A2192">
        <v>8126</v>
      </c>
      <c r="B2192" t="s">
        <v>262</v>
      </c>
      <c r="C2192" t="s">
        <v>27</v>
      </c>
      <c r="D2192" t="s">
        <v>1722</v>
      </c>
      <c r="E2192" s="15" t="s">
        <v>9930</v>
      </c>
      <c r="F2192" t="s">
        <v>1924</v>
      </c>
      <c r="G2192" t="s">
        <v>1852</v>
      </c>
      <c r="H2192" t="s">
        <v>1720</v>
      </c>
      <c r="I2192" t="s">
        <v>3116</v>
      </c>
      <c r="J2192">
        <v>0</v>
      </c>
      <c r="K2192"/>
      <c r="L2192" t="s">
        <v>9931</v>
      </c>
      <c r="M2192" t="s">
        <v>3118</v>
      </c>
    </row>
    <row r="2193" spans="1:13" x14ac:dyDescent="0.25">
      <c r="A2193">
        <v>840621</v>
      </c>
      <c r="B2193" t="s">
        <v>9932</v>
      </c>
      <c r="C2193" t="s">
        <v>252</v>
      </c>
      <c r="D2193" t="s">
        <v>1722</v>
      </c>
      <c r="E2193" s="15" t="s">
        <v>9933</v>
      </c>
      <c r="F2193" t="s">
        <v>2129</v>
      </c>
      <c r="G2193" t="s">
        <v>1849</v>
      </c>
      <c r="H2193" t="s">
        <v>1819</v>
      </c>
      <c r="I2193" t="s">
        <v>3126</v>
      </c>
      <c r="J2193">
        <v>0</v>
      </c>
      <c r="K2193"/>
      <c r="L2193" t="s">
        <v>9934</v>
      </c>
      <c r="M2193" t="s">
        <v>9935</v>
      </c>
    </row>
    <row r="2194" spans="1:13" x14ac:dyDescent="0.25">
      <c r="A2194">
        <v>8112</v>
      </c>
      <c r="B2194" t="s">
        <v>1000</v>
      </c>
      <c r="C2194" t="s">
        <v>39</v>
      </c>
      <c r="D2194" t="s">
        <v>1722</v>
      </c>
      <c r="E2194" s="15" t="s">
        <v>9936</v>
      </c>
      <c r="F2194" t="s">
        <v>1908</v>
      </c>
      <c r="G2194" t="s">
        <v>1909</v>
      </c>
      <c r="H2194" t="s">
        <v>1725</v>
      </c>
      <c r="I2194" t="s">
        <v>3116</v>
      </c>
      <c r="J2194">
        <v>0</v>
      </c>
      <c r="K2194"/>
      <c r="L2194" t="s">
        <v>9937</v>
      </c>
      <c r="M2194" t="s">
        <v>9938</v>
      </c>
    </row>
    <row r="2195" spans="1:13" x14ac:dyDescent="0.25">
      <c r="A2195">
        <v>22460</v>
      </c>
      <c r="B2195" t="s">
        <v>9939</v>
      </c>
      <c r="C2195" t="s">
        <v>27</v>
      </c>
      <c r="D2195" t="s">
        <v>1722</v>
      </c>
      <c r="E2195" s="15" t="s">
        <v>9940</v>
      </c>
      <c r="F2195" t="s">
        <v>2002</v>
      </c>
      <c r="G2195" t="s">
        <v>2003</v>
      </c>
      <c r="H2195" t="s">
        <v>1756</v>
      </c>
      <c r="I2195" t="s">
        <v>3129</v>
      </c>
      <c r="J2195">
        <v>0</v>
      </c>
      <c r="K2195"/>
      <c r="L2195" t="s">
        <v>9941</v>
      </c>
      <c r="M2195" t="s">
        <v>9942</v>
      </c>
    </row>
    <row r="2196" spans="1:13" x14ac:dyDescent="0.25">
      <c r="A2196">
        <v>837153</v>
      </c>
      <c r="B2196" t="s">
        <v>9943</v>
      </c>
      <c r="C2196" t="s">
        <v>27</v>
      </c>
      <c r="D2196" t="s">
        <v>1722</v>
      </c>
      <c r="E2196" s="15" t="s">
        <v>9944</v>
      </c>
      <c r="F2196" t="s">
        <v>1732</v>
      </c>
      <c r="G2196" t="s">
        <v>1731</v>
      </c>
      <c r="H2196" t="s">
        <v>1720</v>
      </c>
      <c r="I2196" t="s">
        <v>3116</v>
      </c>
      <c r="J2196">
        <v>0</v>
      </c>
      <c r="K2196"/>
      <c r="L2196"/>
      <c r="M2196" t="s">
        <v>3118</v>
      </c>
    </row>
    <row r="2197" spans="1:13" x14ac:dyDescent="0.25">
      <c r="A2197">
        <v>56800</v>
      </c>
      <c r="B2197" t="s">
        <v>9945</v>
      </c>
      <c r="C2197" t="s">
        <v>380</v>
      </c>
      <c r="D2197" t="s">
        <v>1722</v>
      </c>
      <c r="E2197" s="15" t="s">
        <v>9946</v>
      </c>
      <c r="F2197" t="s">
        <v>1728</v>
      </c>
      <c r="G2197" t="s">
        <v>1729</v>
      </c>
      <c r="H2197" t="s">
        <v>1720</v>
      </c>
      <c r="I2197" t="s">
        <v>3116</v>
      </c>
      <c r="J2197">
        <v>0</v>
      </c>
      <c r="K2197"/>
      <c r="L2197" t="s">
        <v>3182</v>
      </c>
      <c r="M2197" t="s">
        <v>3118</v>
      </c>
    </row>
    <row r="2198" spans="1:13" x14ac:dyDescent="0.25">
      <c r="A2198">
        <v>8156</v>
      </c>
      <c r="B2198" t="s">
        <v>1001</v>
      </c>
      <c r="C2198" t="s">
        <v>21</v>
      </c>
      <c r="D2198" t="s">
        <v>1722</v>
      </c>
      <c r="E2198" s="15" t="s">
        <v>9947</v>
      </c>
      <c r="F2198" t="s">
        <v>1846</v>
      </c>
      <c r="G2198" t="s">
        <v>1726</v>
      </c>
      <c r="H2198" t="s">
        <v>1725</v>
      </c>
      <c r="I2198" t="s">
        <v>3116</v>
      </c>
      <c r="J2198">
        <v>0</v>
      </c>
      <c r="K2198"/>
      <c r="L2198" t="s">
        <v>3117</v>
      </c>
      <c r="M2198" t="s">
        <v>3118</v>
      </c>
    </row>
    <row r="2199" spans="1:13" x14ac:dyDescent="0.25">
      <c r="A2199">
        <v>33722</v>
      </c>
      <c r="B2199" t="s">
        <v>9948</v>
      </c>
      <c r="C2199" t="s">
        <v>27</v>
      </c>
      <c r="D2199" t="s">
        <v>1722</v>
      </c>
      <c r="E2199" s="15" t="s">
        <v>9949</v>
      </c>
      <c r="F2199" t="s">
        <v>1995</v>
      </c>
      <c r="G2199" t="s">
        <v>1765</v>
      </c>
      <c r="H2199" t="s">
        <v>1764</v>
      </c>
      <c r="I2199" t="s">
        <v>3116</v>
      </c>
      <c r="J2199">
        <v>0</v>
      </c>
      <c r="K2199"/>
      <c r="L2199" t="s">
        <v>2341</v>
      </c>
      <c r="M2199" t="s">
        <v>9950</v>
      </c>
    </row>
    <row r="2200" spans="1:13" x14ac:dyDescent="0.25">
      <c r="A2200">
        <v>8162</v>
      </c>
      <c r="B2200" t="s">
        <v>1002</v>
      </c>
      <c r="C2200" t="s">
        <v>252</v>
      </c>
      <c r="D2200" t="s">
        <v>1722</v>
      </c>
      <c r="E2200" s="15" t="s">
        <v>9951</v>
      </c>
      <c r="F2200" t="s">
        <v>5641</v>
      </c>
      <c r="G2200" t="s">
        <v>1825</v>
      </c>
      <c r="H2200" t="s">
        <v>1725</v>
      </c>
      <c r="I2200" t="s">
        <v>3116</v>
      </c>
      <c r="J2200">
        <v>0</v>
      </c>
      <c r="K2200"/>
      <c r="L2200" t="s">
        <v>5524</v>
      </c>
      <c r="M2200" t="s">
        <v>3118</v>
      </c>
    </row>
    <row r="2201" spans="1:13" x14ac:dyDescent="0.25">
      <c r="A2201">
        <v>29787</v>
      </c>
      <c r="B2201" t="s">
        <v>1003</v>
      </c>
      <c r="C2201" t="s">
        <v>84</v>
      </c>
      <c r="D2201" t="s">
        <v>1722</v>
      </c>
      <c r="E2201" s="15" t="s">
        <v>9952</v>
      </c>
      <c r="F2201" t="s">
        <v>1728</v>
      </c>
      <c r="G2201" t="s">
        <v>1729</v>
      </c>
      <c r="H2201" t="s">
        <v>1720</v>
      </c>
      <c r="I2201" t="s">
        <v>3116</v>
      </c>
      <c r="J2201">
        <v>0</v>
      </c>
      <c r="K2201"/>
      <c r="L2201" t="s">
        <v>9953</v>
      </c>
      <c r="M2201" t="s">
        <v>3118</v>
      </c>
    </row>
    <row r="2202" spans="1:13" x14ac:dyDescent="0.25">
      <c r="A2202">
        <v>8167</v>
      </c>
      <c r="B2202" t="s">
        <v>1004</v>
      </c>
      <c r="C2202" t="s">
        <v>252</v>
      </c>
      <c r="D2202" t="s">
        <v>1722</v>
      </c>
      <c r="E2202" s="15" t="s">
        <v>9954</v>
      </c>
      <c r="F2202" t="s">
        <v>1815</v>
      </c>
      <c r="G2202" t="s">
        <v>1816</v>
      </c>
      <c r="H2202" t="s">
        <v>1725</v>
      </c>
      <c r="I2202" t="s">
        <v>1816</v>
      </c>
      <c r="J2202">
        <v>0</v>
      </c>
      <c r="K2202"/>
      <c r="L2202" t="s">
        <v>9955</v>
      </c>
      <c r="M2202" t="s">
        <v>9956</v>
      </c>
    </row>
    <row r="2203" spans="1:13" x14ac:dyDescent="0.25">
      <c r="A2203">
        <v>8185</v>
      </c>
      <c r="B2203" t="s">
        <v>9957</v>
      </c>
      <c r="C2203" t="s">
        <v>21</v>
      </c>
      <c r="D2203" t="s">
        <v>1722</v>
      </c>
      <c r="E2203" s="15" t="s">
        <v>9958</v>
      </c>
      <c r="F2203" t="s">
        <v>8291</v>
      </c>
      <c r="G2203" t="s">
        <v>1792</v>
      </c>
      <c r="H2203" t="s">
        <v>1822</v>
      </c>
      <c r="I2203" t="s">
        <v>3116</v>
      </c>
      <c r="J2203">
        <v>0</v>
      </c>
      <c r="K2203"/>
      <c r="L2203" t="s">
        <v>3117</v>
      </c>
      <c r="M2203" t="s">
        <v>3118</v>
      </c>
    </row>
    <row r="2204" spans="1:13" x14ac:dyDescent="0.25">
      <c r="A2204">
        <v>23217</v>
      </c>
      <c r="B2204" t="s">
        <v>263</v>
      </c>
      <c r="C2204" t="s">
        <v>27</v>
      </c>
      <c r="D2204" t="s">
        <v>1722</v>
      </c>
      <c r="E2204" s="15" t="s">
        <v>9959</v>
      </c>
      <c r="F2204" t="s">
        <v>1860</v>
      </c>
      <c r="G2204" t="s">
        <v>1816</v>
      </c>
      <c r="H2204" t="s">
        <v>1725</v>
      </c>
      <c r="I2204" t="s">
        <v>5644</v>
      </c>
      <c r="J2204">
        <v>0</v>
      </c>
      <c r="K2204"/>
      <c r="L2204" t="s">
        <v>6441</v>
      </c>
      <c r="M2204" t="s">
        <v>3118</v>
      </c>
    </row>
    <row r="2205" spans="1:13" x14ac:dyDescent="0.25">
      <c r="A2205">
        <v>57241</v>
      </c>
      <c r="B2205" t="s">
        <v>264</v>
      </c>
      <c r="C2205" t="s">
        <v>27</v>
      </c>
      <c r="D2205" t="s">
        <v>1722</v>
      </c>
      <c r="E2205" s="15" t="s">
        <v>9960</v>
      </c>
      <c r="F2205" t="s">
        <v>1876</v>
      </c>
      <c r="G2205" t="s">
        <v>1849</v>
      </c>
      <c r="H2205" t="s">
        <v>1819</v>
      </c>
      <c r="I2205" t="s">
        <v>3126</v>
      </c>
      <c r="J2205">
        <v>0</v>
      </c>
      <c r="K2205"/>
      <c r="L2205" t="s">
        <v>6728</v>
      </c>
      <c r="M2205" t="s">
        <v>3118</v>
      </c>
    </row>
    <row r="2206" spans="1:13" x14ac:dyDescent="0.25">
      <c r="A2206">
        <v>34824</v>
      </c>
      <c r="B2206" t="s">
        <v>1005</v>
      </c>
      <c r="C2206" t="s">
        <v>41</v>
      </c>
      <c r="D2206" t="s">
        <v>1722</v>
      </c>
      <c r="E2206" s="15" t="s">
        <v>9961</v>
      </c>
      <c r="F2206" t="s">
        <v>1910</v>
      </c>
      <c r="G2206" t="s">
        <v>1765</v>
      </c>
      <c r="H2206" t="s">
        <v>1764</v>
      </c>
      <c r="I2206" t="s">
        <v>3116</v>
      </c>
      <c r="J2206">
        <v>0</v>
      </c>
      <c r="K2206"/>
      <c r="L2206" t="s">
        <v>9962</v>
      </c>
      <c r="M2206" t="s">
        <v>9963</v>
      </c>
    </row>
    <row r="2207" spans="1:13" x14ac:dyDescent="0.25">
      <c r="A2207">
        <v>854662</v>
      </c>
      <c r="B2207" t="s">
        <v>9964</v>
      </c>
      <c r="C2207" t="s">
        <v>84</v>
      </c>
      <c r="D2207" t="s">
        <v>1722</v>
      </c>
      <c r="E2207" s="15" t="s">
        <v>9965</v>
      </c>
      <c r="F2207" t="s">
        <v>1771</v>
      </c>
      <c r="G2207" t="s">
        <v>1721</v>
      </c>
      <c r="H2207" t="s">
        <v>1720</v>
      </c>
      <c r="I2207" t="s">
        <v>3116</v>
      </c>
      <c r="J2207">
        <v>0</v>
      </c>
      <c r="K2207"/>
      <c r="L2207" t="s">
        <v>3182</v>
      </c>
      <c r="M2207" t="s">
        <v>3118</v>
      </c>
    </row>
    <row r="2208" spans="1:13" x14ac:dyDescent="0.25">
      <c r="A2208">
        <v>8207</v>
      </c>
      <c r="B2208" t="s">
        <v>4162</v>
      </c>
      <c r="C2208" t="s">
        <v>31</v>
      </c>
      <c r="D2208" t="s">
        <v>1722</v>
      </c>
      <c r="E2208" s="15" t="s">
        <v>9966</v>
      </c>
      <c r="F2208" t="s">
        <v>2031</v>
      </c>
      <c r="G2208" t="s">
        <v>2032</v>
      </c>
      <c r="H2208" t="s">
        <v>1782</v>
      </c>
      <c r="I2208" t="s">
        <v>2031</v>
      </c>
      <c r="J2208">
        <v>0</v>
      </c>
      <c r="K2208"/>
      <c r="L2208" t="s">
        <v>3149</v>
      </c>
      <c r="M2208" t="s">
        <v>3118</v>
      </c>
    </row>
    <row r="2209" spans="1:13" x14ac:dyDescent="0.25">
      <c r="A2209">
        <v>23102</v>
      </c>
      <c r="B2209" t="s">
        <v>1006</v>
      </c>
      <c r="C2209" t="s">
        <v>41</v>
      </c>
      <c r="D2209" t="s">
        <v>1722</v>
      </c>
      <c r="E2209" s="15" t="s">
        <v>9967</v>
      </c>
      <c r="F2209" t="s">
        <v>1871</v>
      </c>
      <c r="G2209" t="s">
        <v>1765</v>
      </c>
      <c r="H2209" t="s">
        <v>1764</v>
      </c>
      <c r="I2209" t="s">
        <v>1765</v>
      </c>
      <c r="J2209">
        <v>0</v>
      </c>
      <c r="K2209"/>
      <c r="L2209" t="s">
        <v>4064</v>
      </c>
      <c r="M2209" t="s">
        <v>3118</v>
      </c>
    </row>
    <row r="2210" spans="1:13" x14ac:dyDescent="0.25">
      <c r="A2210">
        <v>841827</v>
      </c>
      <c r="B2210" t="s">
        <v>1007</v>
      </c>
      <c r="C2210" t="s">
        <v>52</v>
      </c>
      <c r="D2210" t="s">
        <v>1722</v>
      </c>
      <c r="E2210" s="15" t="s">
        <v>9968</v>
      </c>
      <c r="F2210" t="s">
        <v>1912</v>
      </c>
      <c r="G2210" t="s">
        <v>1913</v>
      </c>
      <c r="H2210" t="s">
        <v>1764</v>
      </c>
      <c r="I2210" t="s">
        <v>5644</v>
      </c>
      <c r="J2210">
        <v>0</v>
      </c>
      <c r="K2210"/>
      <c r="L2210" t="s">
        <v>3117</v>
      </c>
      <c r="M2210" t="s">
        <v>3118</v>
      </c>
    </row>
    <row r="2211" spans="1:13" x14ac:dyDescent="0.25">
      <c r="A2211">
        <v>8212</v>
      </c>
      <c r="B2211" t="s">
        <v>1008</v>
      </c>
      <c r="C2211" t="s">
        <v>41</v>
      </c>
      <c r="D2211" t="s">
        <v>1722</v>
      </c>
      <c r="E2211" s="15" t="s">
        <v>9969</v>
      </c>
      <c r="F2211" t="s">
        <v>2129</v>
      </c>
      <c r="G2211" t="s">
        <v>1849</v>
      </c>
      <c r="H2211" t="s">
        <v>1819</v>
      </c>
      <c r="I2211" t="s">
        <v>3126</v>
      </c>
      <c r="J2211">
        <v>0</v>
      </c>
      <c r="K2211"/>
      <c r="L2211" t="s">
        <v>9970</v>
      </c>
      <c r="M2211" t="s">
        <v>3118</v>
      </c>
    </row>
    <row r="2212" spans="1:13" x14ac:dyDescent="0.25">
      <c r="A2212">
        <v>838512</v>
      </c>
      <c r="B2212" t="s">
        <v>2947</v>
      </c>
      <c r="C2212" t="s">
        <v>78</v>
      </c>
      <c r="D2212" t="s">
        <v>1722</v>
      </c>
      <c r="E2212" s="15" t="s">
        <v>9971</v>
      </c>
      <c r="F2212" t="s">
        <v>1732</v>
      </c>
      <c r="G2212" t="s">
        <v>1731</v>
      </c>
      <c r="H2212" t="s">
        <v>1720</v>
      </c>
      <c r="I2212" t="s">
        <v>3116</v>
      </c>
      <c r="J2212">
        <v>0</v>
      </c>
      <c r="K2212"/>
      <c r="L2212" t="s">
        <v>3630</v>
      </c>
      <c r="M2212" t="s">
        <v>3118</v>
      </c>
    </row>
    <row r="2213" spans="1:13" x14ac:dyDescent="0.25">
      <c r="A2213">
        <v>23011</v>
      </c>
      <c r="B2213" t="s">
        <v>265</v>
      </c>
      <c r="C2213" t="s">
        <v>21</v>
      </c>
      <c r="D2213" t="s">
        <v>1722</v>
      </c>
      <c r="E2213" s="15" t="s">
        <v>9972</v>
      </c>
      <c r="F2213" t="s">
        <v>1912</v>
      </c>
      <c r="G2213" t="s">
        <v>1913</v>
      </c>
      <c r="H2213" t="s">
        <v>1764</v>
      </c>
      <c r="I2213" t="s">
        <v>5644</v>
      </c>
      <c r="J2213">
        <v>0</v>
      </c>
      <c r="K2213"/>
      <c r="L2213" t="s">
        <v>9973</v>
      </c>
      <c r="M2213" t="s">
        <v>3118</v>
      </c>
    </row>
    <row r="2214" spans="1:13" x14ac:dyDescent="0.25">
      <c r="A2214">
        <v>8187</v>
      </c>
      <c r="B2214" t="s">
        <v>1618</v>
      </c>
      <c r="C2214" t="s">
        <v>429</v>
      </c>
      <c r="D2214" t="s">
        <v>1722</v>
      </c>
      <c r="E2214" s="15" t="s">
        <v>9974</v>
      </c>
      <c r="F2214" t="s">
        <v>1784</v>
      </c>
      <c r="G2214" t="s">
        <v>1785</v>
      </c>
      <c r="H2214" t="s">
        <v>1725</v>
      </c>
      <c r="I2214" t="s">
        <v>3116</v>
      </c>
      <c r="J2214">
        <v>0</v>
      </c>
      <c r="K2214"/>
      <c r="L2214" t="s">
        <v>9975</v>
      </c>
      <c r="M2214" t="s">
        <v>3118</v>
      </c>
    </row>
    <row r="2215" spans="1:13" x14ac:dyDescent="0.25">
      <c r="A2215">
        <v>61164</v>
      </c>
      <c r="B2215" t="s">
        <v>2755</v>
      </c>
      <c r="C2215" t="s">
        <v>31</v>
      </c>
      <c r="D2215" t="s">
        <v>1722</v>
      </c>
      <c r="E2215" s="15" t="s">
        <v>9976</v>
      </c>
      <c r="F2215" t="s">
        <v>1877</v>
      </c>
      <c r="G2215" t="s">
        <v>1878</v>
      </c>
      <c r="H2215" t="s">
        <v>1756</v>
      </c>
      <c r="I2215" t="s">
        <v>3116</v>
      </c>
      <c r="J2215">
        <v>0</v>
      </c>
      <c r="K2215"/>
      <c r="L2215" t="s">
        <v>9977</v>
      </c>
      <c r="M2215" t="s">
        <v>9978</v>
      </c>
    </row>
    <row r="2216" spans="1:13" x14ac:dyDescent="0.25">
      <c r="A2216">
        <v>8261</v>
      </c>
      <c r="B2216" t="s">
        <v>266</v>
      </c>
      <c r="C2216" t="s">
        <v>76</v>
      </c>
      <c r="D2216" t="s">
        <v>1722</v>
      </c>
      <c r="E2216" s="15" t="s">
        <v>9979</v>
      </c>
      <c r="F2216" t="s">
        <v>1817</v>
      </c>
      <c r="G2216" t="s">
        <v>1816</v>
      </c>
      <c r="H2216" t="s">
        <v>1725</v>
      </c>
      <c r="I2216" t="s">
        <v>1816</v>
      </c>
      <c r="J2216">
        <v>0</v>
      </c>
      <c r="K2216"/>
      <c r="L2216" t="s">
        <v>4165</v>
      </c>
      <c r="M2216" t="s">
        <v>9980</v>
      </c>
    </row>
    <row r="2217" spans="1:13" x14ac:dyDescent="0.25">
      <c r="A2217">
        <v>846652</v>
      </c>
      <c r="B2217" t="s">
        <v>3010</v>
      </c>
      <c r="C2217" t="s">
        <v>84</v>
      </c>
      <c r="D2217" t="s">
        <v>1722</v>
      </c>
      <c r="E2217" s="15" t="s">
        <v>9981</v>
      </c>
      <c r="F2217" t="s">
        <v>1732</v>
      </c>
      <c r="G2217" t="s">
        <v>1731</v>
      </c>
      <c r="H2217" t="s">
        <v>1720</v>
      </c>
      <c r="I2217" t="s">
        <v>3116</v>
      </c>
      <c r="J2217">
        <v>0</v>
      </c>
      <c r="K2217"/>
      <c r="L2217" t="s">
        <v>9982</v>
      </c>
      <c r="M2217" t="s">
        <v>3118</v>
      </c>
    </row>
    <row r="2218" spans="1:13" x14ac:dyDescent="0.25">
      <c r="A2218">
        <v>55028</v>
      </c>
      <c r="B2218" t="s">
        <v>2695</v>
      </c>
      <c r="C2218" t="s">
        <v>84</v>
      </c>
      <c r="D2218" t="s">
        <v>1722</v>
      </c>
      <c r="E2218" s="15" t="s">
        <v>9983</v>
      </c>
      <c r="F2218" t="s">
        <v>3215</v>
      </c>
      <c r="G2218" t="s">
        <v>1783</v>
      </c>
      <c r="H2218" t="s">
        <v>1782</v>
      </c>
      <c r="I2218" t="s">
        <v>3142</v>
      </c>
      <c r="J2218">
        <v>0</v>
      </c>
      <c r="K2218"/>
      <c r="L2218" t="s">
        <v>9984</v>
      </c>
      <c r="M2218" t="s">
        <v>9985</v>
      </c>
    </row>
    <row r="2219" spans="1:13" x14ac:dyDescent="0.25">
      <c r="A2219">
        <v>856181</v>
      </c>
      <c r="B2219" t="s">
        <v>9986</v>
      </c>
      <c r="C2219" t="s">
        <v>84</v>
      </c>
      <c r="D2219" t="s">
        <v>1722</v>
      </c>
      <c r="E2219" s="15" t="s">
        <v>9987</v>
      </c>
      <c r="F2219" t="s">
        <v>1728</v>
      </c>
      <c r="G2219" t="s">
        <v>1729</v>
      </c>
      <c r="H2219" t="s">
        <v>1720</v>
      </c>
      <c r="I2219" t="s">
        <v>3116</v>
      </c>
      <c r="J2219">
        <v>0</v>
      </c>
      <c r="K2219"/>
      <c r="L2219" t="s">
        <v>9988</v>
      </c>
      <c r="M2219" t="s">
        <v>3118</v>
      </c>
    </row>
    <row r="2220" spans="1:13" x14ac:dyDescent="0.25">
      <c r="A2220">
        <v>854663</v>
      </c>
      <c r="B2220" t="s">
        <v>9989</v>
      </c>
      <c r="C2220" t="s">
        <v>84</v>
      </c>
      <c r="D2220" t="s">
        <v>1722</v>
      </c>
      <c r="E2220" s="15" t="s">
        <v>9990</v>
      </c>
      <c r="F2220" t="s">
        <v>1771</v>
      </c>
      <c r="G2220" t="s">
        <v>1721</v>
      </c>
      <c r="H2220" t="s">
        <v>1720</v>
      </c>
      <c r="I2220" t="s">
        <v>3116</v>
      </c>
      <c r="J2220">
        <v>0</v>
      </c>
      <c r="K2220"/>
      <c r="L2220" t="s">
        <v>9991</v>
      </c>
      <c r="M2220"/>
    </row>
    <row r="2221" spans="1:13" x14ac:dyDescent="0.25">
      <c r="A2221">
        <v>56094</v>
      </c>
      <c r="B2221" t="s">
        <v>9992</v>
      </c>
      <c r="C2221" t="s">
        <v>84</v>
      </c>
      <c r="D2221" t="s">
        <v>1722</v>
      </c>
      <c r="E2221" s="15" t="s">
        <v>9993</v>
      </c>
      <c r="F2221" t="s">
        <v>1870</v>
      </c>
      <c r="G2221" t="s">
        <v>1721</v>
      </c>
      <c r="H2221" t="s">
        <v>1720</v>
      </c>
      <c r="I2221" t="s">
        <v>3116</v>
      </c>
      <c r="J2221">
        <v>0</v>
      </c>
      <c r="K2221"/>
      <c r="L2221" t="s">
        <v>3630</v>
      </c>
      <c r="M2221" t="s">
        <v>3118</v>
      </c>
    </row>
    <row r="2222" spans="1:13" x14ac:dyDescent="0.25">
      <c r="A2222">
        <v>853610</v>
      </c>
      <c r="B2222" t="s">
        <v>9994</v>
      </c>
      <c r="C2222" t="s">
        <v>84</v>
      </c>
      <c r="D2222" t="s">
        <v>1722</v>
      </c>
      <c r="E2222" s="15" t="s">
        <v>9995</v>
      </c>
      <c r="F2222" t="s">
        <v>1728</v>
      </c>
      <c r="G2222" t="s">
        <v>1729</v>
      </c>
      <c r="H2222" t="s">
        <v>1720</v>
      </c>
      <c r="I2222" t="s">
        <v>3116</v>
      </c>
      <c r="J2222">
        <v>0</v>
      </c>
      <c r="K2222"/>
      <c r="L2222" t="s">
        <v>4218</v>
      </c>
      <c r="M2222" t="s">
        <v>3118</v>
      </c>
    </row>
    <row r="2223" spans="1:13" x14ac:dyDescent="0.25">
      <c r="A2223">
        <v>854867</v>
      </c>
      <c r="B2223" t="s">
        <v>9996</v>
      </c>
      <c r="C2223" t="s">
        <v>84</v>
      </c>
      <c r="D2223" t="s">
        <v>1722</v>
      </c>
      <c r="E2223" s="15" t="s">
        <v>9997</v>
      </c>
      <c r="F2223" t="s">
        <v>1730</v>
      </c>
      <c r="G2223" t="s">
        <v>1731</v>
      </c>
      <c r="H2223" t="s">
        <v>1720</v>
      </c>
      <c r="I2223" t="s">
        <v>3116</v>
      </c>
      <c r="J2223">
        <v>0</v>
      </c>
      <c r="K2223"/>
      <c r="L2223"/>
      <c r="M2223" t="s">
        <v>3118</v>
      </c>
    </row>
    <row r="2224" spans="1:13" x14ac:dyDescent="0.25">
      <c r="A2224">
        <v>8241</v>
      </c>
      <c r="B2224" t="s">
        <v>4168</v>
      </c>
      <c r="C2224" t="s">
        <v>31</v>
      </c>
      <c r="D2224" t="s">
        <v>1722</v>
      </c>
      <c r="E2224" s="15" t="s">
        <v>9998</v>
      </c>
      <c r="F2224" t="s">
        <v>1788</v>
      </c>
      <c r="G2224" t="s">
        <v>1762</v>
      </c>
      <c r="H2224" t="s">
        <v>1782</v>
      </c>
      <c r="I2224" t="s">
        <v>3116</v>
      </c>
      <c r="J2224">
        <v>0</v>
      </c>
      <c r="K2224"/>
      <c r="L2224" t="s">
        <v>9999</v>
      </c>
      <c r="M2224" t="s">
        <v>3118</v>
      </c>
    </row>
    <row r="2225" spans="1:13" x14ac:dyDescent="0.25">
      <c r="A2225">
        <v>56527</v>
      </c>
      <c r="B2225" t="s">
        <v>4169</v>
      </c>
      <c r="C2225" t="s">
        <v>43</v>
      </c>
      <c r="D2225" t="s">
        <v>1722</v>
      </c>
      <c r="E2225" s="15" t="s">
        <v>10000</v>
      </c>
      <c r="F2225" t="s">
        <v>1766</v>
      </c>
      <c r="G2225" t="s">
        <v>1767</v>
      </c>
      <c r="H2225" t="s">
        <v>1756</v>
      </c>
      <c r="I2225" t="s">
        <v>3129</v>
      </c>
      <c r="J2225">
        <v>0</v>
      </c>
      <c r="K2225"/>
      <c r="L2225" t="s">
        <v>3157</v>
      </c>
      <c r="M2225" t="s">
        <v>3118</v>
      </c>
    </row>
    <row r="2226" spans="1:13" x14ac:dyDescent="0.25">
      <c r="A2226">
        <v>40303</v>
      </c>
      <c r="B2226" t="s">
        <v>4170</v>
      </c>
      <c r="C2226" t="s">
        <v>27</v>
      </c>
      <c r="D2226" t="s">
        <v>1722</v>
      </c>
      <c r="E2226" s="15" t="s">
        <v>10001</v>
      </c>
      <c r="F2226" t="s">
        <v>6050</v>
      </c>
      <c r="G2226" t="s">
        <v>1792</v>
      </c>
      <c r="H2226" t="s">
        <v>1822</v>
      </c>
      <c r="I2226" t="s">
        <v>3116</v>
      </c>
      <c r="J2226">
        <v>0</v>
      </c>
      <c r="K2226"/>
      <c r="L2226" t="s">
        <v>10002</v>
      </c>
      <c r="M2226" t="s">
        <v>3118</v>
      </c>
    </row>
    <row r="2227" spans="1:13" x14ac:dyDescent="0.25">
      <c r="A2227">
        <v>70651</v>
      </c>
      <c r="B2227" t="s">
        <v>10003</v>
      </c>
      <c r="C2227" t="s">
        <v>39</v>
      </c>
      <c r="D2227" t="s">
        <v>1722</v>
      </c>
      <c r="E2227" s="15" t="s">
        <v>10004</v>
      </c>
      <c r="F2227" t="s">
        <v>1766</v>
      </c>
      <c r="G2227" t="s">
        <v>1767</v>
      </c>
      <c r="H2227" t="s">
        <v>1756</v>
      </c>
      <c r="I2227" t="s">
        <v>3129</v>
      </c>
      <c r="J2227">
        <v>0</v>
      </c>
      <c r="K2227"/>
      <c r="L2227" t="s">
        <v>3151</v>
      </c>
      <c r="M2227" t="s">
        <v>3118</v>
      </c>
    </row>
    <row r="2228" spans="1:13" x14ac:dyDescent="0.25">
      <c r="A2228">
        <v>8254</v>
      </c>
      <c r="B2228" t="s">
        <v>636</v>
      </c>
      <c r="C2228" t="s">
        <v>92</v>
      </c>
      <c r="D2228" t="s">
        <v>1722</v>
      </c>
      <c r="E2228" s="15" t="s">
        <v>10005</v>
      </c>
      <c r="F2228" t="s">
        <v>1813</v>
      </c>
      <c r="G2228" t="s">
        <v>1814</v>
      </c>
      <c r="H2228" t="s">
        <v>1764</v>
      </c>
      <c r="I2228" t="s">
        <v>3116</v>
      </c>
      <c r="J2228">
        <v>0</v>
      </c>
      <c r="K2228"/>
      <c r="L2228" t="s">
        <v>10006</v>
      </c>
      <c r="M2228" t="s">
        <v>10007</v>
      </c>
    </row>
    <row r="2229" spans="1:13" x14ac:dyDescent="0.25">
      <c r="A2229">
        <v>40308</v>
      </c>
      <c r="B2229" t="s">
        <v>10008</v>
      </c>
      <c r="C2229" t="s">
        <v>2701</v>
      </c>
      <c r="D2229" t="s">
        <v>1722</v>
      </c>
      <c r="E2229" s="15" t="s">
        <v>10009</v>
      </c>
      <c r="F2229" t="s">
        <v>1876</v>
      </c>
      <c r="G2229" t="s">
        <v>1849</v>
      </c>
      <c r="H2229" t="s">
        <v>1819</v>
      </c>
      <c r="I2229" t="s">
        <v>3126</v>
      </c>
      <c r="J2229">
        <v>0</v>
      </c>
      <c r="K2229"/>
      <c r="L2229" t="s">
        <v>10010</v>
      </c>
      <c r="M2229" t="s">
        <v>3118</v>
      </c>
    </row>
    <row r="2230" spans="1:13" x14ac:dyDescent="0.25">
      <c r="A2230">
        <v>8264</v>
      </c>
      <c r="B2230" t="s">
        <v>1009</v>
      </c>
      <c r="C2230" t="s">
        <v>39</v>
      </c>
      <c r="D2230" t="s">
        <v>1722</v>
      </c>
      <c r="E2230" s="15" t="s">
        <v>10011</v>
      </c>
      <c r="F2230" t="s">
        <v>10012</v>
      </c>
      <c r="G2230" t="s">
        <v>1834</v>
      </c>
      <c r="H2230" t="s">
        <v>1833</v>
      </c>
      <c r="I2230" t="s">
        <v>3116</v>
      </c>
      <c r="J2230">
        <v>0</v>
      </c>
      <c r="K2230"/>
      <c r="L2230" t="s">
        <v>3117</v>
      </c>
      <c r="M2230" t="s">
        <v>3118</v>
      </c>
    </row>
    <row r="2231" spans="1:13" x14ac:dyDescent="0.25">
      <c r="A2231">
        <v>843660</v>
      </c>
      <c r="B2231" t="s">
        <v>10013</v>
      </c>
      <c r="C2231" t="s">
        <v>36</v>
      </c>
      <c r="D2231" t="s">
        <v>1722</v>
      </c>
      <c r="E2231" s="15" t="s">
        <v>10014</v>
      </c>
      <c r="F2231" t="s">
        <v>1766</v>
      </c>
      <c r="G2231" t="s">
        <v>1767</v>
      </c>
      <c r="H2231" t="s">
        <v>1756</v>
      </c>
      <c r="I2231" t="s">
        <v>3129</v>
      </c>
      <c r="J2231">
        <v>0</v>
      </c>
      <c r="K2231"/>
      <c r="L2231" t="s">
        <v>3853</v>
      </c>
      <c r="M2231" t="s">
        <v>3118</v>
      </c>
    </row>
    <row r="2232" spans="1:13" x14ac:dyDescent="0.25">
      <c r="A2232">
        <v>8272</v>
      </c>
      <c r="B2232" t="s">
        <v>4173</v>
      </c>
      <c r="C2232" t="s">
        <v>27</v>
      </c>
      <c r="D2232" t="s">
        <v>1722</v>
      </c>
      <c r="E2232" s="15" t="s">
        <v>10015</v>
      </c>
      <c r="F2232" t="s">
        <v>1868</v>
      </c>
      <c r="G2232" t="s">
        <v>1792</v>
      </c>
      <c r="H2232" t="s">
        <v>1822</v>
      </c>
      <c r="I2232" t="s">
        <v>3116</v>
      </c>
      <c r="J2232">
        <v>0</v>
      </c>
      <c r="K2232"/>
      <c r="L2232" t="s">
        <v>6905</v>
      </c>
      <c r="M2232" t="s">
        <v>3118</v>
      </c>
    </row>
    <row r="2233" spans="1:13" x14ac:dyDescent="0.25">
      <c r="A2233">
        <v>8274</v>
      </c>
      <c r="B2233" t="s">
        <v>4174</v>
      </c>
      <c r="C2233" t="s">
        <v>27</v>
      </c>
      <c r="D2233" t="s">
        <v>1722</v>
      </c>
      <c r="E2233" s="15" t="s">
        <v>10016</v>
      </c>
      <c r="F2233" t="s">
        <v>1863</v>
      </c>
      <c r="G2233" t="s">
        <v>1865</v>
      </c>
      <c r="H2233" t="s">
        <v>1864</v>
      </c>
      <c r="I2233" t="s">
        <v>3240</v>
      </c>
      <c r="J2233">
        <v>0</v>
      </c>
      <c r="K2233"/>
      <c r="L2233" t="s">
        <v>4175</v>
      </c>
      <c r="M2233" t="s">
        <v>3118</v>
      </c>
    </row>
    <row r="2234" spans="1:13" x14ac:dyDescent="0.25">
      <c r="A2234">
        <v>844651</v>
      </c>
      <c r="B2234" t="s">
        <v>10017</v>
      </c>
      <c r="C2234" t="s">
        <v>31</v>
      </c>
      <c r="D2234" t="s">
        <v>1722</v>
      </c>
      <c r="E2234" s="15" t="s">
        <v>10018</v>
      </c>
      <c r="F2234" t="s">
        <v>1728</v>
      </c>
      <c r="G2234" t="s">
        <v>1729</v>
      </c>
      <c r="H2234" t="s">
        <v>1720</v>
      </c>
      <c r="I2234" t="s">
        <v>3116</v>
      </c>
      <c r="J2234">
        <v>0</v>
      </c>
      <c r="K2234"/>
      <c r="L2234"/>
      <c r="M2234" t="s">
        <v>3118</v>
      </c>
    </row>
    <row r="2235" spans="1:13" x14ac:dyDescent="0.25">
      <c r="A2235">
        <v>8301</v>
      </c>
      <c r="B2235" t="s">
        <v>10019</v>
      </c>
      <c r="C2235" t="s">
        <v>43</v>
      </c>
      <c r="D2235" t="s">
        <v>1722</v>
      </c>
      <c r="E2235" s="15" t="s">
        <v>10020</v>
      </c>
      <c r="F2235" t="s">
        <v>3264</v>
      </c>
      <c r="G2235" t="s">
        <v>1739</v>
      </c>
      <c r="H2235" t="s">
        <v>1720</v>
      </c>
      <c r="I2235" t="s">
        <v>3232</v>
      </c>
      <c r="J2235">
        <v>0</v>
      </c>
      <c r="K2235"/>
      <c r="L2235" t="s">
        <v>3157</v>
      </c>
      <c r="M2235" t="s">
        <v>3118</v>
      </c>
    </row>
    <row r="2236" spans="1:13" x14ac:dyDescent="0.25">
      <c r="A2236">
        <v>58859</v>
      </c>
      <c r="B2236" t="s">
        <v>267</v>
      </c>
      <c r="C2236" t="s">
        <v>27</v>
      </c>
      <c r="D2236" t="s">
        <v>1722</v>
      </c>
      <c r="E2236" s="15" t="s">
        <v>10021</v>
      </c>
      <c r="F2236" t="s">
        <v>1870</v>
      </c>
      <c r="G2236" t="s">
        <v>1721</v>
      </c>
      <c r="H2236" t="s">
        <v>1720</v>
      </c>
      <c r="I2236" t="s">
        <v>3116</v>
      </c>
      <c r="J2236">
        <v>0</v>
      </c>
      <c r="K2236"/>
      <c r="L2236" t="s">
        <v>3117</v>
      </c>
      <c r="M2236" t="s">
        <v>3118</v>
      </c>
    </row>
    <row r="2237" spans="1:13" x14ac:dyDescent="0.25">
      <c r="A2237">
        <v>854291</v>
      </c>
      <c r="B2237" t="s">
        <v>10022</v>
      </c>
      <c r="C2237" t="s">
        <v>1122</v>
      </c>
      <c r="D2237" t="s">
        <v>1722</v>
      </c>
      <c r="E2237" s="15" t="s">
        <v>10023</v>
      </c>
      <c r="F2237" t="s">
        <v>2146</v>
      </c>
      <c r="G2237" t="s">
        <v>1867</v>
      </c>
      <c r="H2237" t="s">
        <v>1725</v>
      </c>
      <c r="I2237" t="s">
        <v>3116</v>
      </c>
      <c r="J2237">
        <v>0</v>
      </c>
      <c r="K2237"/>
      <c r="L2237" t="s">
        <v>10024</v>
      </c>
      <c r="M2237" t="s">
        <v>3118</v>
      </c>
    </row>
    <row r="2238" spans="1:13" x14ac:dyDescent="0.25">
      <c r="A2238">
        <v>31623</v>
      </c>
      <c r="B2238" t="s">
        <v>4176</v>
      </c>
      <c r="C2238" t="s">
        <v>52</v>
      </c>
      <c r="D2238" t="s">
        <v>1722</v>
      </c>
      <c r="E2238" s="15" t="s">
        <v>10025</v>
      </c>
      <c r="F2238" t="s">
        <v>1897</v>
      </c>
      <c r="G2238" t="s">
        <v>1898</v>
      </c>
      <c r="H2238" t="s">
        <v>1720</v>
      </c>
      <c r="I2238" t="s">
        <v>3116</v>
      </c>
      <c r="J2238">
        <v>0</v>
      </c>
      <c r="K2238"/>
      <c r="L2238" t="s">
        <v>10026</v>
      </c>
      <c r="M2238" t="s">
        <v>10027</v>
      </c>
    </row>
    <row r="2239" spans="1:13" x14ac:dyDescent="0.25">
      <c r="A2239">
        <v>50878</v>
      </c>
      <c r="B2239" t="s">
        <v>10028</v>
      </c>
      <c r="C2239" t="s">
        <v>1750</v>
      </c>
      <c r="D2239" t="s">
        <v>1722</v>
      </c>
      <c r="E2239" s="15" t="s">
        <v>10029</v>
      </c>
      <c r="F2239" t="s">
        <v>1732</v>
      </c>
      <c r="G2239" t="s">
        <v>1731</v>
      </c>
      <c r="H2239" t="s">
        <v>1720</v>
      </c>
      <c r="I2239" t="s">
        <v>3116</v>
      </c>
      <c r="J2239">
        <v>0</v>
      </c>
      <c r="K2239"/>
      <c r="L2239" t="s">
        <v>3182</v>
      </c>
      <c r="M2239" t="s">
        <v>3118</v>
      </c>
    </row>
    <row r="2240" spans="1:13" x14ac:dyDescent="0.25">
      <c r="A2240">
        <v>71996</v>
      </c>
      <c r="B2240" t="s">
        <v>10030</v>
      </c>
      <c r="C2240" t="s">
        <v>21</v>
      </c>
      <c r="D2240" t="s">
        <v>1722</v>
      </c>
      <c r="E2240" s="15" t="s">
        <v>10031</v>
      </c>
      <c r="F2240" t="s">
        <v>1873</v>
      </c>
      <c r="G2240" t="s">
        <v>1874</v>
      </c>
      <c r="H2240" t="s">
        <v>1725</v>
      </c>
      <c r="I2240" t="s">
        <v>3116</v>
      </c>
      <c r="J2240">
        <v>0</v>
      </c>
      <c r="K2240"/>
      <c r="L2240" t="s">
        <v>5663</v>
      </c>
      <c r="M2240" t="s">
        <v>3118</v>
      </c>
    </row>
    <row r="2241" spans="1:13" x14ac:dyDescent="0.25">
      <c r="A2241">
        <v>828329</v>
      </c>
      <c r="B2241" t="s">
        <v>2840</v>
      </c>
      <c r="C2241" t="s">
        <v>78</v>
      </c>
      <c r="D2241" t="s">
        <v>1722</v>
      </c>
      <c r="E2241" s="15" t="s">
        <v>10032</v>
      </c>
      <c r="F2241" t="s">
        <v>1789</v>
      </c>
      <c r="G2241" t="s">
        <v>1790</v>
      </c>
      <c r="H2241" t="s">
        <v>1720</v>
      </c>
      <c r="I2241" t="s">
        <v>3116</v>
      </c>
      <c r="J2241">
        <v>0</v>
      </c>
      <c r="K2241"/>
      <c r="L2241" t="s">
        <v>3630</v>
      </c>
      <c r="M2241" t="s">
        <v>3118</v>
      </c>
    </row>
    <row r="2242" spans="1:13" x14ac:dyDescent="0.25">
      <c r="A2242">
        <v>47488</v>
      </c>
      <c r="B2242" t="s">
        <v>1950</v>
      </c>
      <c r="C2242" t="s">
        <v>59</v>
      </c>
      <c r="D2242" t="s">
        <v>1722</v>
      </c>
      <c r="E2242" s="15" t="s">
        <v>10033</v>
      </c>
      <c r="F2242" t="s">
        <v>1745</v>
      </c>
      <c r="G2242" t="s">
        <v>1746</v>
      </c>
      <c r="H2242" t="s">
        <v>1720</v>
      </c>
      <c r="I2242" t="s">
        <v>3116</v>
      </c>
      <c r="J2242">
        <v>0</v>
      </c>
      <c r="K2242"/>
      <c r="L2242" t="s">
        <v>3216</v>
      </c>
      <c r="M2242" t="s">
        <v>3118</v>
      </c>
    </row>
    <row r="2243" spans="1:13" x14ac:dyDescent="0.25">
      <c r="A2243">
        <v>34081</v>
      </c>
      <c r="B2243" t="s">
        <v>2575</v>
      </c>
      <c r="C2243" t="s">
        <v>84</v>
      </c>
      <c r="D2243" t="s">
        <v>1722</v>
      </c>
      <c r="E2243" s="15" t="s">
        <v>10034</v>
      </c>
      <c r="F2243" t="s">
        <v>1728</v>
      </c>
      <c r="G2243" t="s">
        <v>1729</v>
      </c>
      <c r="H2243" t="s">
        <v>1720</v>
      </c>
      <c r="I2243" t="s">
        <v>3116</v>
      </c>
      <c r="J2243">
        <v>0</v>
      </c>
      <c r="K2243"/>
      <c r="L2243" t="s">
        <v>3182</v>
      </c>
      <c r="M2243" t="s">
        <v>3118</v>
      </c>
    </row>
    <row r="2244" spans="1:13" x14ac:dyDescent="0.25">
      <c r="A2244">
        <v>837231</v>
      </c>
      <c r="B2244" t="s">
        <v>10035</v>
      </c>
      <c r="C2244" t="s">
        <v>252</v>
      </c>
      <c r="D2244" t="s">
        <v>1722</v>
      </c>
      <c r="E2244" s="15" t="s">
        <v>10036</v>
      </c>
      <c r="F2244" t="s">
        <v>1735</v>
      </c>
      <c r="G2244" t="s">
        <v>1721</v>
      </c>
      <c r="H2244" t="s">
        <v>1720</v>
      </c>
      <c r="I2244" t="s">
        <v>3116</v>
      </c>
      <c r="J2244">
        <v>0</v>
      </c>
      <c r="K2244"/>
      <c r="L2244" t="s">
        <v>10037</v>
      </c>
      <c r="M2244" t="s">
        <v>10038</v>
      </c>
    </row>
    <row r="2245" spans="1:13" x14ac:dyDescent="0.25">
      <c r="A2245">
        <v>846850</v>
      </c>
      <c r="B2245" t="s">
        <v>10039</v>
      </c>
      <c r="C2245" t="s">
        <v>4124</v>
      </c>
      <c r="D2245" t="s">
        <v>1722</v>
      </c>
      <c r="E2245" s="15" t="s">
        <v>10040</v>
      </c>
      <c r="F2245" t="s">
        <v>5719</v>
      </c>
      <c r="G2245" t="s">
        <v>1834</v>
      </c>
      <c r="H2245" t="s">
        <v>1833</v>
      </c>
      <c r="I2245" t="s">
        <v>3116</v>
      </c>
      <c r="J2245">
        <v>0</v>
      </c>
      <c r="K2245"/>
      <c r="L2245" t="s">
        <v>10041</v>
      </c>
      <c r="M2245" t="s">
        <v>10042</v>
      </c>
    </row>
    <row r="2246" spans="1:13" x14ac:dyDescent="0.25">
      <c r="A2246">
        <v>50458</v>
      </c>
      <c r="B2246" t="s">
        <v>1010</v>
      </c>
      <c r="C2246" t="s">
        <v>111</v>
      </c>
      <c r="D2246" t="s">
        <v>1722</v>
      </c>
      <c r="E2246" s="15" t="s">
        <v>10043</v>
      </c>
      <c r="F2246" t="s">
        <v>1860</v>
      </c>
      <c r="G2246" t="s">
        <v>1816</v>
      </c>
      <c r="H2246" t="s">
        <v>1725</v>
      </c>
      <c r="I2246" t="s">
        <v>5644</v>
      </c>
      <c r="J2246">
        <v>0</v>
      </c>
      <c r="K2246"/>
      <c r="L2246" t="s">
        <v>7183</v>
      </c>
      <c r="M2246" t="s">
        <v>3118</v>
      </c>
    </row>
    <row r="2247" spans="1:13" x14ac:dyDescent="0.25">
      <c r="A2247">
        <v>34787</v>
      </c>
      <c r="B2247" t="s">
        <v>10044</v>
      </c>
      <c r="C2247" t="s">
        <v>43</v>
      </c>
      <c r="D2247" t="s">
        <v>1722</v>
      </c>
      <c r="E2247" s="15" t="s">
        <v>10045</v>
      </c>
      <c r="F2247" t="s">
        <v>9422</v>
      </c>
      <c r="G2247" t="s">
        <v>1792</v>
      </c>
      <c r="H2247" t="s">
        <v>1822</v>
      </c>
      <c r="I2247" t="s">
        <v>3116</v>
      </c>
      <c r="J2247">
        <v>0</v>
      </c>
      <c r="K2247"/>
      <c r="L2247" t="s">
        <v>3157</v>
      </c>
      <c r="M2247" t="s">
        <v>3118</v>
      </c>
    </row>
    <row r="2248" spans="1:13" x14ac:dyDescent="0.25">
      <c r="A2248">
        <v>852195</v>
      </c>
      <c r="B2248" t="s">
        <v>10046</v>
      </c>
      <c r="C2248" t="s">
        <v>36</v>
      </c>
      <c r="D2248" t="s">
        <v>1722</v>
      </c>
      <c r="E2248" s="15" t="s">
        <v>10047</v>
      </c>
      <c r="F2248" t="s">
        <v>1832</v>
      </c>
      <c r="G2248" t="s">
        <v>1834</v>
      </c>
      <c r="H2248" t="s">
        <v>1833</v>
      </c>
      <c r="I2248" t="s">
        <v>3116</v>
      </c>
      <c r="J2248">
        <v>0</v>
      </c>
      <c r="K2248"/>
      <c r="L2248" t="s">
        <v>10048</v>
      </c>
      <c r="M2248"/>
    </row>
    <row r="2249" spans="1:13" x14ac:dyDescent="0.25">
      <c r="A2249">
        <v>55993</v>
      </c>
      <c r="B2249" t="s">
        <v>4177</v>
      </c>
      <c r="C2249" t="s">
        <v>43</v>
      </c>
      <c r="D2249" t="s">
        <v>1722</v>
      </c>
      <c r="E2249" s="15" t="s">
        <v>10049</v>
      </c>
      <c r="F2249" t="s">
        <v>2011</v>
      </c>
      <c r="G2249" t="s">
        <v>1975</v>
      </c>
      <c r="H2249" t="s">
        <v>1782</v>
      </c>
      <c r="I2249" t="s">
        <v>3116</v>
      </c>
      <c r="J2249">
        <v>0</v>
      </c>
      <c r="K2249"/>
      <c r="L2249" t="s">
        <v>3157</v>
      </c>
      <c r="M2249" t="s">
        <v>3118</v>
      </c>
    </row>
    <row r="2250" spans="1:13" x14ac:dyDescent="0.25">
      <c r="A2250">
        <v>847636</v>
      </c>
      <c r="B2250" t="s">
        <v>3028</v>
      </c>
      <c r="C2250" t="s">
        <v>43</v>
      </c>
      <c r="D2250" t="s">
        <v>1722</v>
      </c>
      <c r="E2250" s="15" t="s">
        <v>10050</v>
      </c>
      <c r="F2250" t="s">
        <v>1846</v>
      </c>
      <c r="G2250" t="s">
        <v>1726</v>
      </c>
      <c r="H2250" t="s">
        <v>1725</v>
      </c>
      <c r="I2250" t="s">
        <v>3116</v>
      </c>
      <c r="J2250">
        <v>0</v>
      </c>
      <c r="K2250"/>
      <c r="L2250" t="s">
        <v>3429</v>
      </c>
      <c r="M2250" t="s">
        <v>3118</v>
      </c>
    </row>
    <row r="2251" spans="1:13" x14ac:dyDescent="0.25">
      <c r="A2251">
        <v>856276</v>
      </c>
      <c r="B2251" t="s">
        <v>10051</v>
      </c>
      <c r="C2251" t="s">
        <v>78</v>
      </c>
      <c r="D2251" t="s">
        <v>1722</v>
      </c>
      <c r="E2251" s="15" t="s">
        <v>10052</v>
      </c>
      <c r="F2251" t="s">
        <v>5641</v>
      </c>
      <c r="G2251" t="s">
        <v>1825</v>
      </c>
      <c r="H2251" t="s">
        <v>1725</v>
      </c>
      <c r="I2251" t="s">
        <v>3116</v>
      </c>
      <c r="J2251">
        <v>0</v>
      </c>
      <c r="K2251"/>
      <c r="L2251" t="s">
        <v>10053</v>
      </c>
      <c r="M2251" t="s">
        <v>3118</v>
      </c>
    </row>
    <row r="2252" spans="1:13" x14ac:dyDescent="0.25">
      <c r="A2252">
        <v>831929</v>
      </c>
      <c r="B2252" t="s">
        <v>2883</v>
      </c>
      <c r="C2252" t="s">
        <v>78</v>
      </c>
      <c r="D2252" t="s">
        <v>1722</v>
      </c>
      <c r="E2252" s="15" t="s">
        <v>10054</v>
      </c>
      <c r="F2252" t="s">
        <v>1797</v>
      </c>
      <c r="G2252" t="s">
        <v>1783</v>
      </c>
      <c r="H2252" t="s">
        <v>1782</v>
      </c>
      <c r="I2252" t="s">
        <v>3152</v>
      </c>
      <c r="J2252">
        <v>0</v>
      </c>
      <c r="K2252"/>
      <c r="L2252" t="s">
        <v>3630</v>
      </c>
      <c r="M2252" t="s">
        <v>3118</v>
      </c>
    </row>
    <row r="2253" spans="1:13" x14ac:dyDescent="0.25">
      <c r="A2253">
        <v>842858</v>
      </c>
      <c r="B2253" t="s">
        <v>10055</v>
      </c>
      <c r="C2253" t="s">
        <v>84</v>
      </c>
      <c r="D2253" t="s">
        <v>1722</v>
      </c>
      <c r="E2253" s="15" t="s">
        <v>10056</v>
      </c>
      <c r="F2253" t="s">
        <v>1771</v>
      </c>
      <c r="G2253" t="s">
        <v>1721</v>
      </c>
      <c r="H2253" t="s">
        <v>1720</v>
      </c>
      <c r="I2253" t="s">
        <v>3116</v>
      </c>
      <c r="J2253">
        <v>0</v>
      </c>
      <c r="K2253"/>
      <c r="L2253" t="s">
        <v>10057</v>
      </c>
      <c r="M2253" t="s">
        <v>3118</v>
      </c>
    </row>
    <row r="2254" spans="1:13" x14ac:dyDescent="0.25">
      <c r="A2254">
        <v>837832</v>
      </c>
      <c r="B2254" t="s">
        <v>10058</v>
      </c>
      <c r="C2254" t="s">
        <v>84</v>
      </c>
      <c r="D2254" t="s">
        <v>1722</v>
      </c>
      <c r="E2254" s="15" t="s">
        <v>10059</v>
      </c>
      <c r="F2254" t="s">
        <v>1724</v>
      </c>
      <c r="G2254" t="s">
        <v>1726</v>
      </c>
      <c r="H2254" t="s">
        <v>1725</v>
      </c>
      <c r="I2254" t="s">
        <v>3116</v>
      </c>
      <c r="J2254">
        <v>0</v>
      </c>
      <c r="K2254"/>
      <c r="L2254" t="s">
        <v>3182</v>
      </c>
      <c r="M2254" t="s">
        <v>3118</v>
      </c>
    </row>
    <row r="2255" spans="1:13" x14ac:dyDescent="0.25">
      <c r="A2255">
        <v>837440</v>
      </c>
      <c r="B2255" t="s">
        <v>10060</v>
      </c>
      <c r="C2255" t="s">
        <v>84</v>
      </c>
      <c r="D2255" t="s">
        <v>1722</v>
      </c>
      <c r="E2255" s="15" t="s">
        <v>10061</v>
      </c>
      <c r="F2255" t="s">
        <v>1921</v>
      </c>
      <c r="G2255" t="s">
        <v>1721</v>
      </c>
      <c r="H2255" t="s">
        <v>1720</v>
      </c>
      <c r="I2255" t="s">
        <v>3116</v>
      </c>
      <c r="J2255">
        <v>0</v>
      </c>
      <c r="K2255"/>
      <c r="L2255" t="s">
        <v>3182</v>
      </c>
      <c r="M2255" t="s">
        <v>3118</v>
      </c>
    </row>
    <row r="2256" spans="1:13" x14ac:dyDescent="0.25">
      <c r="A2256">
        <v>8289</v>
      </c>
      <c r="B2256" t="s">
        <v>10062</v>
      </c>
      <c r="C2256" t="s">
        <v>21</v>
      </c>
      <c r="D2256" t="s">
        <v>1722</v>
      </c>
      <c r="E2256" s="15" t="s">
        <v>10063</v>
      </c>
      <c r="F2256" t="s">
        <v>1759</v>
      </c>
      <c r="G2256" t="s">
        <v>1760</v>
      </c>
      <c r="H2256" t="s">
        <v>1753</v>
      </c>
      <c r="I2256" t="s">
        <v>3116</v>
      </c>
      <c r="J2256">
        <v>0</v>
      </c>
      <c r="K2256"/>
      <c r="L2256" t="s">
        <v>10064</v>
      </c>
      <c r="M2256" t="s">
        <v>10065</v>
      </c>
    </row>
    <row r="2257" spans="1:13" x14ac:dyDescent="0.25">
      <c r="A2257">
        <v>854954</v>
      </c>
      <c r="B2257" t="s">
        <v>10066</v>
      </c>
      <c r="C2257" t="s">
        <v>52</v>
      </c>
      <c r="D2257" t="s">
        <v>1722</v>
      </c>
      <c r="E2257" s="15" t="s">
        <v>10067</v>
      </c>
      <c r="F2257" t="s">
        <v>1893</v>
      </c>
      <c r="G2257" t="s">
        <v>1852</v>
      </c>
      <c r="H2257" t="s">
        <v>1720</v>
      </c>
      <c r="I2257" t="s">
        <v>3116</v>
      </c>
      <c r="J2257">
        <v>0</v>
      </c>
      <c r="K2257"/>
      <c r="L2257" t="s">
        <v>3117</v>
      </c>
      <c r="M2257" t="s">
        <v>3118</v>
      </c>
    </row>
    <row r="2258" spans="1:13" x14ac:dyDescent="0.25">
      <c r="A2258">
        <v>40307</v>
      </c>
      <c r="B2258" t="s">
        <v>10068</v>
      </c>
      <c r="C2258" t="s">
        <v>27</v>
      </c>
      <c r="D2258" t="s">
        <v>1722</v>
      </c>
      <c r="E2258" s="15" t="s">
        <v>10069</v>
      </c>
      <c r="F2258" t="s">
        <v>1752</v>
      </c>
      <c r="G2258" t="s">
        <v>1754</v>
      </c>
      <c r="H2258" t="s">
        <v>1753</v>
      </c>
      <c r="I2258" t="s">
        <v>3116</v>
      </c>
      <c r="J2258">
        <v>0</v>
      </c>
      <c r="K2258"/>
      <c r="L2258" t="s">
        <v>10070</v>
      </c>
      <c r="M2258" t="s">
        <v>3118</v>
      </c>
    </row>
    <row r="2259" spans="1:13" x14ac:dyDescent="0.25">
      <c r="A2259">
        <v>22970</v>
      </c>
      <c r="B2259" t="s">
        <v>10071</v>
      </c>
      <c r="C2259" t="s">
        <v>21</v>
      </c>
      <c r="D2259" t="s">
        <v>1722</v>
      </c>
      <c r="E2259" s="15" t="s">
        <v>10072</v>
      </c>
      <c r="F2259" t="s">
        <v>1732</v>
      </c>
      <c r="G2259" t="s">
        <v>1731</v>
      </c>
      <c r="H2259" t="s">
        <v>1720</v>
      </c>
      <c r="I2259" t="s">
        <v>3116</v>
      </c>
      <c r="J2259">
        <v>0</v>
      </c>
      <c r="K2259"/>
      <c r="L2259" t="s">
        <v>10073</v>
      </c>
      <c r="M2259" t="s">
        <v>10074</v>
      </c>
    </row>
    <row r="2260" spans="1:13" x14ac:dyDescent="0.25">
      <c r="A2260">
        <v>72700</v>
      </c>
      <c r="B2260" t="s">
        <v>10075</v>
      </c>
      <c r="C2260" t="s">
        <v>43</v>
      </c>
      <c r="D2260" t="s">
        <v>1722</v>
      </c>
      <c r="E2260" s="15" t="s">
        <v>10076</v>
      </c>
      <c r="F2260" t="s">
        <v>8291</v>
      </c>
      <c r="G2260" t="s">
        <v>1792</v>
      </c>
      <c r="H2260" t="s">
        <v>1822</v>
      </c>
      <c r="I2260" t="s">
        <v>3116</v>
      </c>
      <c r="J2260">
        <v>0</v>
      </c>
      <c r="K2260"/>
      <c r="L2260" t="s">
        <v>3122</v>
      </c>
      <c r="M2260" t="s">
        <v>3118</v>
      </c>
    </row>
    <row r="2261" spans="1:13" x14ac:dyDescent="0.25">
      <c r="A2261">
        <v>22965</v>
      </c>
      <c r="B2261" t="s">
        <v>1619</v>
      </c>
      <c r="C2261" t="s">
        <v>21</v>
      </c>
      <c r="D2261" t="s">
        <v>1722</v>
      </c>
      <c r="E2261" s="15" t="s">
        <v>10077</v>
      </c>
      <c r="F2261" t="s">
        <v>10078</v>
      </c>
      <c r="G2261" t="s">
        <v>1792</v>
      </c>
      <c r="H2261" t="s">
        <v>1822</v>
      </c>
      <c r="I2261" t="s">
        <v>3340</v>
      </c>
      <c r="J2261">
        <v>0</v>
      </c>
      <c r="K2261"/>
      <c r="L2261" t="s">
        <v>9509</v>
      </c>
      <c r="M2261" t="s">
        <v>3118</v>
      </c>
    </row>
    <row r="2262" spans="1:13" x14ac:dyDescent="0.25">
      <c r="A2262">
        <v>8348</v>
      </c>
      <c r="B2262" t="s">
        <v>4178</v>
      </c>
      <c r="C2262" t="s">
        <v>27</v>
      </c>
      <c r="D2262" t="s">
        <v>1722</v>
      </c>
      <c r="E2262" s="15" t="s">
        <v>10079</v>
      </c>
      <c r="F2262" t="s">
        <v>2107</v>
      </c>
      <c r="G2262" t="s">
        <v>2056</v>
      </c>
      <c r="H2262" t="s">
        <v>2055</v>
      </c>
      <c r="I2262" t="s">
        <v>5644</v>
      </c>
      <c r="J2262">
        <v>0</v>
      </c>
      <c r="K2262"/>
      <c r="L2262" t="s">
        <v>6433</v>
      </c>
      <c r="M2262" t="s">
        <v>3118</v>
      </c>
    </row>
    <row r="2263" spans="1:13" x14ac:dyDescent="0.25">
      <c r="A2263">
        <v>8370</v>
      </c>
      <c r="B2263" t="s">
        <v>268</v>
      </c>
      <c r="C2263" t="s">
        <v>252</v>
      </c>
      <c r="D2263" t="s">
        <v>1722</v>
      </c>
      <c r="E2263" s="15" t="s">
        <v>10080</v>
      </c>
      <c r="F2263" t="s">
        <v>2220</v>
      </c>
      <c r="G2263" t="s">
        <v>1783</v>
      </c>
      <c r="H2263" t="s">
        <v>1782</v>
      </c>
      <c r="I2263" t="s">
        <v>3142</v>
      </c>
      <c r="J2263">
        <v>0</v>
      </c>
      <c r="K2263"/>
      <c r="L2263" t="s">
        <v>3117</v>
      </c>
      <c r="M2263" t="s">
        <v>3118</v>
      </c>
    </row>
    <row r="2264" spans="1:13" x14ac:dyDescent="0.25">
      <c r="A2264">
        <v>8362</v>
      </c>
      <c r="B2264" t="s">
        <v>4180</v>
      </c>
      <c r="C2264" t="s">
        <v>59</v>
      </c>
      <c r="D2264" t="s">
        <v>1722</v>
      </c>
      <c r="E2264" s="15" t="s">
        <v>10081</v>
      </c>
      <c r="F2264" t="s">
        <v>1738</v>
      </c>
      <c r="G2264" t="s">
        <v>1739</v>
      </c>
      <c r="H2264" t="s">
        <v>1720</v>
      </c>
      <c r="I2264" t="s">
        <v>3232</v>
      </c>
      <c r="J2264">
        <v>0</v>
      </c>
      <c r="K2264"/>
      <c r="L2264" t="s">
        <v>10082</v>
      </c>
      <c r="M2264" t="s">
        <v>3118</v>
      </c>
    </row>
    <row r="2265" spans="1:13" x14ac:dyDescent="0.25">
      <c r="A2265">
        <v>61105</v>
      </c>
      <c r="B2265" t="s">
        <v>10083</v>
      </c>
      <c r="C2265" t="s">
        <v>27</v>
      </c>
      <c r="D2265" t="s">
        <v>1722</v>
      </c>
      <c r="E2265" s="15" t="s">
        <v>10084</v>
      </c>
      <c r="F2265" t="s">
        <v>1836</v>
      </c>
      <c r="G2265" t="s">
        <v>1837</v>
      </c>
      <c r="H2265" t="s">
        <v>1725</v>
      </c>
      <c r="I2265" t="s">
        <v>3116</v>
      </c>
      <c r="J2265">
        <v>0</v>
      </c>
      <c r="K2265"/>
      <c r="L2265" t="s">
        <v>10085</v>
      </c>
      <c r="M2265" t="s">
        <v>10086</v>
      </c>
    </row>
    <row r="2266" spans="1:13" x14ac:dyDescent="0.25">
      <c r="A2266">
        <v>8373</v>
      </c>
      <c r="B2266" t="s">
        <v>2377</v>
      </c>
      <c r="C2266" t="s">
        <v>59</v>
      </c>
      <c r="D2266" t="s">
        <v>1722</v>
      </c>
      <c r="E2266" s="15" t="s">
        <v>10087</v>
      </c>
      <c r="F2266" t="s">
        <v>1771</v>
      </c>
      <c r="G2266" t="s">
        <v>1721</v>
      </c>
      <c r="H2266" t="s">
        <v>1720</v>
      </c>
      <c r="I2266" t="s">
        <v>3116</v>
      </c>
      <c r="J2266">
        <v>0</v>
      </c>
      <c r="K2266"/>
      <c r="L2266" t="s">
        <v>10088</v>
      </c>
      <c r="M2266" t="s">
        <v>10089</v>
      </c>
    </row>
    <row r="2267" spans="1:13" x14ac:dyDescent="0.25">
      <c r="A2267">
        <v>828120</v>
      </c>
      <c r="B2267" t="s">
        <v>10090</v>
      </c>
      <c r="C2267" t="s">
        <v>59</v>
      </c>
      <c r="D2267" t="s">
        <v>1722</v>
      </c>
      <c r="E2267" s="15" t="s">
        <v>10091</v>
      </c>
      <c r="F2267" t="s">
        <v>2072</v>
      </c>
      <c r="G2267" t="s">
        <v>1783</v>
      </c>
      <c r="H2267" t="s">
        <v>1782</v>
      </c>
      <c r="I2267" t="s">
        <v>3142</v>
      </c>
      <c r="J2267">
        <v>0</v>
      </c>
      <c r="K2267"/>
      <c r="L2267" t="s">
        <v>10092</v>
      </c>
      <c r="M2267" t="s">
        <v>10093</v>
      </c>
    </row>
    <row r="2268" spans="1:13" x14ac:dyDescent="0.25">
      <c r="A2268">
        <v>47368</v>
      </c>
      <c r="B2268" t="s">
        <v>10094</v>
      </c>
      <c r="C2268" t="s">
        <v>213</v>
      </c>
      <c r="D2268" t="s">
        <v>1722</v>
      </c>
      <c r="E2268" s="15" t="s">
        <v>10095</v>
      </c>
      <c r="F2268" t="s">
        <v>1732</v>
      </c>
      <c r="G2268" t="s">
        <v>1731</v>
      </c>
      <c r="H2268" t="s">
        <v>1720</v>
      </c>
      <c r="I2268" t="s">
        <v>3116</v>
      </c>
      <c r="J2268">
        <v>0</v>
      </c>
      <c r="K2268"/>
      <c r="L2268" t="s">
        <v>6818</v>
      </c>
      <c r="M2268" t="s">
        <v>10096</v>
      </c>
    </row>
    <row r="2269" spans="1:13" x14ac:dyDescent="0.25">
      <c r="A2269">
        <v>8377</v>
      </c>
      <c r="B2269" t="s">
        <v>4182</v>
      </c>
      <c r="C2269" t="s">
        <v>4183</v>
      </c>
      <c r="D2269" t="s">
        <v>1722</v>
      </c>
      <c r="E2269" s="15" t="s">
        <v>10097</v>
      </c>
      <c r="F2269" t="s">
        <v>1817</v>
      </c>
      <c r="G2269" t="s">
        <v>1816</v>
      </c>
      <c r="H2269" t="s">
        <v>1725</v>
      </c>
      <c r="I2269" t="s">
        <v>1816</v>
      </c>
      <c r="J2269">
        <v>0</v>
      </c>
      <c r="K2269"/>
      <c r="L2269" t="s">
        <v>3117</v>
      </c>
      <c r="M2269" t="s">
        <v>3118</v>
      </c>
    </row>
    <row r="2270" spans="1:13" x14ac:dyDescent="0.25">
      <c r="A2270">
        <v>59870</v>
      </c>
      <c r="B2270" t="s">
        <v>10098</v>
      </c>
      <c r="C2270" t="s">
        <v>84</v>
      </c>
      <c r="D2270" t="s">
        <v>1722</v>
      </c>
      <c r="E2270" s="15" t="s">
        <v>10099</v>
      </c>
      <c r="F2270" t="s">
        <v>1719</v>
      </c>
      <c r="G2270" t="s">
        <v>1721</v>
      </c>
      <c r="H2270" t="s">
        <v>1720</v>
      </c>
      <c r="I2270" t="s">
        <v>3116</v>
      </c>
      <c r="J2270">
        <v>0</v>
      </c>
      <c r="K2270"/>
      <c r="L2270" t="s">
        <v>4275</v>
      </c>
      <c r="M2270" t="s">
        <v>3118</v>
      </c>
    </row>
    <row r="2271" spans="1:13" x14ac:dyDescent="0.25">
      <c r="A2271">
        <v>56000</v>
      </c>
      <c r="B2271" t="s">
        <v>10100</v>
      </c>
      <c r="C2271" t="s">
        <v>43</v>
      </c>
      <c r="D2271" t="s">
        <v>1722</v>
      </c>
      <c r="E2271" s="15" t="s">
        <v>10101</v>
      </c>
      <c r="F2271" t="s">
        <v>1891</v>
      </c>
      <c r="G2271" t="s">
        <v>1867</v>
      </c>
      <c r="H2271" t="s">
        <v>1725</v>
      </c>
      <c r="I2271" t="s">
        <v>3116</v>
      </c>
      <c r="J2271">
        <v>0</v>
      </c>
      <c r="K2271"/>
      <c r="L2271" t="s">
        <v>3157</v>
      </c>
      <c r="M2271" t="s">
        <v>3118</v>
      </c>
    </row>
    <row r="2272" spans="1:13" x14ac:dyDescent="0.25">
      <c r="A2272">
        <v>8332</v>
      </c>
      <c r="B2272" t="s">
        <v>1011</v>
      </c>
      <c r="C2272" t="s">
        <v>59</v>
      </c>
      <c r="D2272" t="s">
        <v>1722</v>
      </c>
      <c r="E2272" s="15" t="s">
        <v>10102</v>
      </c>
      <c r="F2272" t="s">
        <v>1938</v>
      </c>
      <c r="G2272" t="s">
        <v>1746</v>
      </c>
      <c r="H2272" t="s">
        <v>1720</v>
      </c>
      <c r="I2272" t="s">
        <v>5686</v>
      </c>
      <c r="J2272">
        <v>0</v>
      </c>
      <c r="K2272"/>
      <c r="L2272" t="s">
        <v>3464</v>
      </c>
      <c r="M2272" t="s">
        <v>3118</v>
      </c>
    </row>
    <row r="2273" spans="1:13" x14ac:dyDescent="0.25">
      <c r="A2273">
        <v>8391</v>
      </c>
      <c r="B2273" t="s">
        <v>269</v>
      </c>
      <c r="C2273" t="s">
        <v>59</v>
      </c>
      <c r="D2273" t="s">
        <v>1722</v>
      </c>
      <c r="E2273" s="15" t="s">
        <v>10103</v>
      </c>
      <c r="F2273" t="s">
        <v>1771</v>
      </c>
      <c r="G2273" t="s">
        <v>1721</v>
      </c>
      <c r="H2273" t="s">
        <v>1720</v>
      </c>
      <c r="I2273" t="s">
        <v>3116</v>
      </c>
      <c r="J2273">
        <v>0</v>
      </c>
      <c r="K2273"/>
      <c r="L2273" t="s">
        <v>5296</v>
      </c>
      <c r="M2273" t="s">
        <v>3118</v>
      </c>
    </row>
    <row r="2274" spans="1:13" x14ac:dyDescent="0.25">
      <c r="A2274">
        <v>8403</v>
      </c>
      <c r="B2274" t="s">
        <v>2378</v>
      </c>
      <c r="C2274" t="s">
        <v>59</v>
      </c>
      <c r="D2274" t="s">
        <v>1722</v>
      </c>
      <c r="E2274" s="15" t="s">
        <v>10104</v>
      </c>
      <c r="F2274" t="s">
        <v>1915</v>
      </c>
      <c r="G2274" t="s">
        <v>1878</v>
      </c>
      <c r="H2274" t="s">
        <v>1756</v>
      </c>
      <c r="I2274" t="s">
        <v>3129</v>
      </c>
      <c r="J2274">
        <v>0</v>
      </c>
      <c r="K2274"/>
      <c r="L2274" t="s">
        <v>3216</v>
      </c>
      <c r="M2274" t="s">
        <v>3118</v>
      </c>
    </row>
    <row r="2275" spans="1:13" x14ac:dyDescent="0.25">
      <c r="A2275">
        <v>8338</v>
      </c>
      <c r="B2275" t="s">
        <v>271</v>
      </c>
      <c r="C2275" t="s">
        <v>59</v>
      </c>
      <c r="D2275" t="s">
        <v>1722</v>
      </c>
      <c r="E2275" s="15" t="s">
        <v>10105</v>
      </c>
      <c r="F2275" t="s">
        <v>5641</v>
      </c>
      <c r="G2275" t="s">
        <v>1825</v>
      </c>
      <c r="H2275" t="s">
        <v>1725</v>
      </c>
      <c r="I2275" t="s">
        <v>3116</v>
      </c>
      <c r="J2275">
        <v>0</v>
      </c>
      <c r="K2275"/>
      <c r="L2275" t="s">
        <v>3122</v>
      </c>
      <c r="M2275" t="s">
        <v>3118</v>
      </c>
    </row>
    <row r="2276" spans="1:13" x14ac:dyDescent="0.25">
      <c r="A2276">
        <v>861339</v>
      </c>
      <c r="B2276" t="s">
        <v>10106</v>
      </c>
      <c r="C2276" t="s">
        <v>213</v>
      </c>
      <c r="D2276" t="s">
        <v>1722</v>
      </c>
      <c r="E2276" s="15" t="s">
        <v>10107</v>
      </c>
      <c r="F2276" t="s">
        <v>1732</v>
      </c>
      <c r="G2276" t="s">
        <v>1731</v>
      </c>
      <c r="H2276" t="s">
        <v>1720</v>
      </c>
      <c r="I2276" t="s">
        <v>3116</v>
      </c>
      <c r="J2276">
        <v>0</v>
      </c>
      <c r="K2276"/>
      <c r="L2276" t="s">
        <v>10108</v>
      </c>
      <c r="M2276" t="s">
        <v>10109</v>
      </c>
    </row>
    <row r="2277" spans="1:13" x14ac:dyDescent="0.25">
      <c r="A2277">
        <v>37487</v>
      </c>
      <c r="B2277" t="s">
        <v>10110</v>
      </c>
      <c r="C2277" t="s">
        <v>78</v>
      </c>
      <c r="D2277" t="s">
        <v>1722</v>
      </c>
      <c r="E2277" s="15" t="s">
        <v>10111</v>
      </c>
      <c r="F2277" t="s">
        <v>1745</v>
      </c>
      <c r="G2277" t="s">
        <v>1746</v>
      </c>
      <c r="H2277" t="s">
        <v>1720</v>
      </c>
      <c r="I2277" t="s">
        <v>3116</v>
      </c>
      <c r="J2277">
        <v>0</v>
      </c>
      <c r="K2277"/>
      <c r="L2277" t="s">
        <v>3177</v>
      </c>
      <c r="M2277" t="s">
        <v>3118</v>
      </c>
    </row>
    <row r="2278" spans="1:13" x14ac:dyDescent="0.25">
      <c r="A2278">
        <v>52872</v>
      </c>
      <c r="B2278" t="s">
        <v>2682</v>
      </c>
      <c r="C2278" t="s">
        <v>380</v>
      </c>
      <c r="D2278" t="s">
        <v>1722</v>
      </c>
      <c r="E2278" s="15" t="s">
        <v>10112</v>
      </c>
      <c r="F2278" t="s">
        <v>1830</v>
      </c>
      <c r="G2278" t="s">
        <v>1831</v>
      </c>
      <c r="H2278" t="s">
        <v>1827</v>
      </c>
      <c r="I2278" t="s">
        <v>3131</v>
      </c>
      <c r="J2278">
        <v>0</v>
      </c>
      <c r="K2278"/>
      <c r="L2278" t="s">
        <v>10113</v>
      </c>
      <c r="M2278" t="s">
        <v>10114</v>
      </c>
    </row>
    <row r="2279" spans="1:13" x14ac:dyDescent="0.25">
      <c r="A2279">
        <v>8712</v>
      </c>
      <c r="B2279" t="s">
        <v>10115</v>
      </c>
      <c r="C2279" t="s">
        <v>172</v>
      </c>
      <c r="D2279" t="s">
        <v>1722</v>
      </c>
      <c r="E2279" s="15" t="s">
        <v>10116</v>
      </c>
      <c r="F2279" t="s">
        <v>1755</v>
      </c>
      <c r="G2279" t="s">
        <v>1757</v>
      </c>
      <c r="H2279" t="s">
        <v>1756</v>
      </c>
      <c r="I2279" t="s">
        <v>3129</v>
      </c>
      <c r="J2279">
        <v>0</v>
      </c>
      <c r="K2279"/>
      <c r="L2279" t="s">
        <v>10117</v>
      </c>
      <c r="M2279" t="s">
        <v>10118</v>
      </c>
    </row>
    <row r="2280" spans="1:13" x14ac:dyDescent="0.25">
      <c r="A2280">
        <v>74103</v>
      </c>
      <c r="B2280" t="s">
        <v>1012</v>
      </c>
      <c r="C2280" t="s">
        <v>52</v>
      </c>
      <c r="D2280" t="s">
        <v>1722</v>
      </c>
      <c r="E2280" s="15" t="s">
        <v>10119</v>
      </c>
      <c r="F2280" t="s">
        <v>1749</v>
      </c>
      <c r="G2280" t="s">
        <v>1746</v>
      </c>
      <c r="H2280" t="s">
        <v>1720</v>
      </c>
      <c r="I2280" t="s">
        <v>5686</v>
      </c>
      <c r="J2280">
        <v>0</v>
      </c>
      <c r="K2280"/>
      <c r="L2280" t="s">
        <v>3117</v>
      </c>
      <c r="M2280" t="s">
        <v>3118</v>
      </c>
    </row>
    <row r="2281" spans="1:13" x14ac:dyDescent="0.25">
      <c r="A2281">
        <v>35778</v>
      </c>
      <c r="B2281" t="s">
        <v>1013</v>
      </c>
      <c r="C2281" t="s">
        <v>27</v>
      </c>
      <c r="D2281" t="s">
        <v>1722</v>
      </c>
      <c r="E2281" s="15" t="s">
        <v>10120</v>
      </c>
      <c r="F2281" t="s">
        <v>1893</v>
      </c>
      <c r="G2281" t="s">
        <v>1852</v>
      </c>
      <c r="H2281" t="s">
        <v>1720</v>
      </c>
      <c r="I2281" t="s">
        <v>3116</v>
      </c>
      <c r="J2281">
        <v>0</v>
      </c>
      <c r="K2281"/>
      <c r="L2281" t="s">
        <v>3117</v>
      </c>
      <c r="M2281" t="s">
        <v>3118</v>
      </c>
    </row>
    <row r="2282" spans="1:13" x14ac:dyDescent="0.25">
      <c r="A2282">
        <v>8416</v>
      </c>
      <c r="B2282" t="s">
        <v>10121</v>
      </c>
      <c r="C2282" t="s">
        <v>21</v>
      </c>
      <c r="D2282" t="s">
        <v>1722</v>
      </c>
      <c r="E2282" s="15" t="s">
        <v>10122</v>
      </c>
      <c r="F2282" t="s">
        <v>1943</v>
      </c>
      <c r="G2282" t="s">
        <v>1944</v>
      </c>
      <c r="H2282" t="s">
        <v>1782</v>
      </c>
      <c r="I2282" t="s">
        <v>3142</v>
      </c>
      <c r="J2282">
        <v>0</v>
      </c>
      <c r="K2282"/>
      <c r="L2282" t="s">
        <v>5524</v>
      </c>
      <c r="M2282" t="s">
        <v>3118</v>
      </c>
    </row>
    <row r="2283" spans="1:13" x14ac:dyDescent="0.25">
      <c r="A2283">
        <v>8415</v>
      </c>
      <c r="B2283" t="s">
        <v>4190</v>
      </c>
      <c r="C2283" t="s">
        <v>31</v>
      </c>
      <c r="D2283" t="s">
        <v>1722</v>
      </c>
      <c r="E2283" s="15" t="s">
        <v>5718</v>
      </c>
      <c r="F2283" t="s">
        <v>1995</v>
      </c>
      <c r="G2283" t="s">
        <v>1765</v>
      </c>
      <c r="H2283" t="s">
        <v>1764</v>
      </c>
      <c r="I2283" t="s">
        <v>1765</v>
      </c>
      <c r="J2283">
        <v>0</v>
      </c>
      <c r="K2283"/>
      <c r="L2283" t="s">
        <v>3117</v>
      </c>
      <c r="M2283" t="s">
        <v>3118</v>
      </c>
    </row>
    <row r="2284" spans="1:13" x14ac:dyDescent="0.25">
      <c r="A2284">
        <v>56583</v>
      </c>
      <c r="B2284" t="s">
        <v>10123</v>
      </c>
      <c r="C2284" t="s">
        <v>213</v>
      </c>
      <c r="D2284" t="s">
        <v>1722</v>
      </c>
      <c r="E2284" s="15" t="s">
        <v>10124</v>
      </c>
      <c r="F2284" t="s">
        <v>1832</v>
      </c>
      <c r="G2284" t="s">
        <v>1834</v>
      </c>
      <c r="H2284" t="s">
        <v>1833</v>
      </c>
      <c r="I2284" t="s">
        <v>3116</v>
      </c>
      <c r="J2284">
        <v>0</v>
      </c>
      <c r="K2284"/>
      <c r="L2284" t="s">
        <v>3419</v>
      </c>
      <c r="M2284" t="s">
        <v>3118</v>
      </c>
    </row>
    <row r="2285" spans="1:13" x14ac:dyDescent="0.25">
      <c r="A2285">
        <v>828131</v>
      </c>
      <c r="B2285" t="s">
        <v>10125</v>
      </c>
      <c r="C2285" t="s">
        <v>59</v>
      </c>
      <c r="D2285" t="s">
        <v>1722</v>
      </c>
      <c r="E2285" s="15" t="s">
        <v>10126</v>
      </c>
      <c r="F2285" t="s">
        <v>1738</v>
      </c>
      <c r="G2285" t="s">
        <v>1739</v>
      </c>
      <c r="H2285" t="s">
        <v>1720</v>
      </c>
      <c r="I2285" t="s">
        <v>3232</v>
      </c>
      <c r="J2285">
        <v>0</v>
      </c>
      <c r="K2285"/>
      <c r="L2285" t="s">
        <v>3117</v>
      </c>
      <c r="M2285" t="s">
        <v>3118</v>
      </c>
    </row>
    <row r="2286" spans="1:13" x14ac:dyDescent="0.25">
      <c r="A2286">
        <v>56801</v>
      </c>
      <c r="B2286" t="s">
        <v>2721</v>
      </c>
      <c r="C2286" t="s">
        <v>84</v>
      </c>
      <c r="D2286" t="s">
        <v>1722</v>
      </c>
      <c r="E2286" s="15" t="s">
        <v>10127</v>
      </c>
      <c r="F2286" t="s">
        <v>2072</v>
      </c>
      <c r="G2286" t="s">
        <v>1783</v>
      </c>
      <c r="H2286" t="s">
        <v>1782</v>
      </c>
      <c r="I2286" t="s">
        <v>3142</v>
      </c>
      <c r="J2286">
        <v>0</v>
      </c>
      <c r="K2286"/>
      <c r="L2286" t="s">
        <v>10128</v>
      </c>
      <c r="M2286" t="s">
        <v>3118</v>
      </c>
    </row>
    <row r="2287" spans="1:13" x14ac:dyDescent="0.25">
      <c r="A2287">
        <v>860682</v>
      </c>
      <c r="B2287" t="s">
        <v>10129</v>
      </c>
      <c r="C2287" t="s">
        <v>59</v>
      </c>
      <c r="D2287" t="s">
        <v>1722</v>
      </c>
      <c r="E2287" s="15" t="s">
        <v>10130</v>
      </c>
      <c r="F2287" t="s">
        <v>2129</v>
      </c>
      <c r="G2287" t="s">
        <v>1849</v>
      </c>
      <c r="H2287" t="s">
        <v>1819</v>
      </c>
      <c r="I2287" t="s">
        <v>3126</v>
      </c>
      <c r="J2287">
        <v>0</v>
      </c>
      <c r="K2287"/>
      <c r="L2287" t="s">
        <v>3216</v>
      </c>
      <c r="M2287" t="s">
        <v>3118</v>
      </c>
    </row>
    <row r="2288" spans="1:13" x14ac:dyDescent="0.25">
      <c r="A2288">
        <v>8525</v>
      </c>
      <c r="B2288" t="s">
        <v>4192</v>
      </c>
      <c r="C2288" t="s">
        <v>76</v>
      </c>
      <c r="D2288" t="s">
        <v>1722</v>
      </c>
      <c r="E2288" s="15" t="s">
        <v>10131</v>
      </c>
      <c r="F2288" t="s">
        <v>2031</v>
      </c>
      <c r="G2288" t="s">
        <v>2032</v>
      </c>
      <c r="H2288" t="s">
        <v>1782</v>
      </c>
      <c r="I2288" t="s">
        <v>2031</v>
      </c>
      <c r="J2288">
        <v>0</v>
      </c>
      <c r="K2288"/>
      <c r="L2288" t="s">
        <v>3194</v>
      </c>
      <c r="M2288" t="s">
        <v>3118</v>
      </c>
    </row>
    <row r="2289" spans="1:13" x14ac:dyDescent="0.25">
      <c r="A2289">
        <v>851003</v>
      </c>
      <c r="B2289" t="s">
        <v>1014</v>
      </c>
      <c r="C2289" t="s">
        <v>432</v>
      </c>
      <c r="D2289" t="s">
        <v>1722</v>
      </c>
      <c r="E2289" s="15" t="s">
        <v>10132</v>
      </c>
      <c r="F2289" t="s">
        <v>2072</v>
      </c>
      <c r="G2289" t="s">
        <v>1783</v>
      </c>
      <c r="H2289" t="s">
        <v>1782</v>
      </c>
      <c r="I2289" t="s">
        <v>3142</v>
      </c>
      <c r="J2289">
        <v>0</v>
      </c>
      <c r="K2289"/>
      <c r="L2289" t="s">
        <v>3122</v>
      </c>
      <c r="M2289" t="s">
        <v>3118</v>
      </c>
    </row>
    <row r="2290" spans="1:13" x14ac:dyDescent="0.25">
      <c r="A2290">
        <v>35024</v>
      </c>
      <c r="B2290" t="s">
        <v>10133</v>
      </c>
      <c r="C2290" t="s">
        <v>27</v>
      </c>
      <c r="D2290" t="s">
        <v>1722</v>
      </c>
      <c r="E2290" s="15" t="s">
        <v>10134</v>
      </c>
      <c r="F2290" t="s">
        <v>1851</v>
      </c>
      <c r="G2290" t="s">
        <v>1852</v>
      </c>
      <c r="H2290" t="s">
        <v>1720</v>
      </c>
      <c r="I2290" t="s">
        <v>3116</v>
      </c>
      <c r="J2290">
        <v>0</v>
      </c>
      <c r="K2290"/>
      <c r="L2290" t="s">
        <v>10135</v>
      </c>
      <c r="M2290" t="s">
        <v>10136</v>
      </c>
    </row>
    <row r="2291" spans="1:13" x14ac:dyDescent="0.25">
      <c r="A2291">
        <v>8517</v>
      </c>
      <c r="B2291" t="s">
        <v>272</v>
      </c>
      <c r="C2291" t="s">
        <v>52</v>
      </c>
      <c r="D2291" t="s">
        <v>1722</v>
      </c>
      <c r="E2291" s="15" t="s">
        <v>10137</v>
      </c>
      <c r="F2291" t="s">
        <v>2096</v>
      </c>
      <c r="G2291" t="s">
        <v>2097</v>
      </c>
      <c r="H2291" t="s">
        <v>1819</v>
      </c>
      <c r="I2291" t="s">
        <v>3351</v>
      </c>
      <c r="J2291">
        <v>0</v>
      </c>
      <c r="K2291"/>
      <c r="L2291" t="s">
        <v>3739</v>
      </c>
      <c r="M2291" t="s">
        <v>3118</v>
      </c>
    </row>
    <row r="2292" spans="1:13" x14ac:dyDescent="0.25">
      <c r="A2292">
        <v>23192</v>
      </c>
      <c r="B2292" t="s">
        <v>1015</v>
      </c>
      <c r="C2292" t="s">
        <v>441</v>
      </c>
      <c r="D2292" t="s">
        <v>1722</v>
      </c>
      <c r="E2292" s="15" t="s">
        <v>10138</v>
      </c>
      <c r="F2292" t="s">
        <v>1859</v>
      </c>
      <c r="G2292" t="s">
        <v>1823</v>
      </c>
      <c r="H2292" t="s">
        <v>1822</v>
      </c>
      <c r="I2292" t="s">
        <v>3116</v>
      </c>
      <c r="J2292">
        <v>0</v>
      </c>
      <c r="K2292"/>
      <c r="L2292" t="s">
        <v>4559</v>
      </c>
      <c r="M2292" t="s">
        <v>3118</v>
      </c>
    </row>
    <row r="2293" spans="1:13" x14ac:dyDescent="0.25">
      <c r="A2293">
        <v>8552</v>
      </c>
      <c r="B2293" t="s">
        <v>1016</v>
      </c>
      <c r="C2293" t="s">
        <v>21</v>
      </c>
      <c r="D2293" t="s">
        <v>1722</v>
      </c>
      <c r="E2293" s="15" t="s">
        <v>10139</v>
      </c>
      <c r="F2293" t="s">
        <v>1995</v>
      </c>
      <c r="G2293" t="s">
        <v>1765</v>
      </c>
      <c r="H2293" t="s">
        <v>1764</v>
      </c>
      <c r="I2293" t="s">
        <v>1765</v>
      </c>
      <c r="J2293">
        <v>0</v>
      </c>
      <c r="K2293"/>
      <c r="L2293" t="s">
        <v>3117</v>
      </c>
      <c r="M2293" t="s">
        <v>3118</v>
      </c>
    </row>
    <row r="2294" spans="1:13" x14ac:dyDescent="0.25">
      <c r="A2294">
        <v>21422</v>
      </c>
      <c r="B2294" t="s">
        <v>4195</v>
      </c>
      <c r="C2294" t="s">
        <v>78</v>
      </c>
      <c r="D2294" t="s">
        <v>1722</v>
      </c>
      <c r="E2294" s="15" t="s">
        <v>10140</v>
      </c>
      <c r="F2294" t="s">
        <v>1771</v>
      </c>
      <c r="G2294" t="s">
        <v>1721</v>
      </c>
      <c r="H2294" t="s">
        <v>1720</v>
      </c>
      <c r="I2294" t="s">
        <v>3116</v>
      </c>
      <c r="J2294">
        <v>0</v>
      </c>
      <c r="K2294"/>
      <c r="L2294" t="s">
        <v>10141</v>
      </c>
      <c r="M2294" t="s">
        <v>3118</v>
      </c>
    </row>
    <row r="2295" spans="1:13" x14ac:dyDescent="0.25">
      <c r="A2295">
        <v>828132</v>
      </c>
      <c r="B2295" t="s">
        <v>10142</v>
      </c>
      <c r="C2295" t="s">
        <v>59</v>
      </c>
      <c r="D2295" t="s">
        <v>1722</v>
      </c>
      <c r="E2295" s="15" t="s">
        <v>10143</v>
      </c>
      <c r="F2295" t="s">
        <v>1738</v>
      </c>
      <c r="G2295" t="s">
        <v>1739</v>
      </c>
      <c r="H2295" t="s">
        <v>1720</v>
      </c>
      <c r="I2295" t="s">
        <v>3232</v>
      </c>
      <c r="J2295">
        <v>0</v>
      </c>
      <c r="K2295"/>
      <c r="L2295" t="s">
        <v>3117</v>
      </c>
      <c r="M2295" t="s">
        <v>3118</v>
      </c>
    </row>
    <row r="2296" spans="1:13" x14ac:dyDescent="0.25">
      <c r="A2296">
        <v>828134</v>
      </c>
      <c r="B2296" t="s">
        <v>1778</v>
      </c>
      <c r="C2296" t="s">
        <v>59</v>
      </c>
      <c r="D2296" t="s">
        <v>1722</v>
      </c>
      <c r="E2296" s="15" t="s">
        <v>10144</v>
      </c>
      <c r="F2296" t="s">
        <v>1745</v>
      </c>
      <c r="G2296" t="s">
        <v>1746</v>
      </c>
      <c r="H2296" t="s">
        <v>1720</v>
      </c>
      <c r="I2296" t="s">
        <v>3116</v>
      </c>
      <c r="J2296">
        <v>0</v>
      </c>
      <c r="K2296"/>
      <c r="L2296" t="s">
        <v>3382</v>
      </c>
      <c r="M2296" t="s">
        <v>3118</v>
      </c>
    </row>
    <row r="2297" spans="1:13" x14ac:dyDescent="0.25">
      <c r="A2297">
        <v>8566</v>
      </c>
      <c r="B2297" t="s">
        <v>273</v>
      </c>
      <c r="C2297" t="s">
        <v>59</v>
      </c>
      <c r="D2297" t="s">
        <v>1722</v>
      </c>
      <c r="E2297" s="15" t="s">
        <v>10145</v>
      </c>
      <c r="F2297" t="s">
        <v>1738</v>
      </c>
      <c r="G2297" t="s">
        <v>1739</v>
      </c>
      <c r="H2297" t="s">
        <v>1720</v>
      </c>
      <c r="I2297" t="s">
        <v>3232</v>
      </c>
      <c r="J2297">
        <v>0</v>
      </c>
      <c r="K2297"/>
      <c r="L2297" t="s">
        <v>4197</v>
      </c>
      <c r="M2297" t="s">
        <v>3118</v>
      </c>
    </row>
    <row r="2298" spans="1:13" x14ac:dyDescent="0.25">
      <c r="A2298">
        <v>71856</v>
      </c>
      <c r="B2298" t="s">
        <v>1809</v>
      </c>
      <c r="C2298" t="s">
        <v>84</v>
      </c>
      <c r="D2298" t="s">
        <v>1722</v>
      </c>
      <c r="E2298" s="15" t="s">
        <v>10146</v>
      </c>
      <c r="F2298" t="s">
        <v>1775</v>
      </c>
      <c r="G2298" t="s">
        <v>1743</v>
      </c>
      <c r="H2298" t="s">
        <v>1720</v>
      </c>
      <c r="I2298" t="s">
        <v>3351</v>
      </c>
      <c r="J2298">
        <v>0</v>
      </c>
      <c r="K2298"/>
      <c r="L2298" t="s">
        <v>3182</v>
      </c>
      <c r="M2298" t="s">
        <v>3118</v>
      </c>
    </row>
    <row r="2299" spans="1:13" x14ac:dyDescent="0.25">
      <c r="A2299">
        <v>854672</v>
      </c>
      <c r="B2299" t="s">
        <v>10147</v>
      </c>
      <c r="C2299" t="s">
        <v>84</v>
      </c>
      <c r="D2299" t="s">
        <v>1722</v>
      </c>
      <c r="E2299" s="15" t="s">
        <v>10148</v>
      </c>
      <c r="F2299" t="s">
        <v>1742</v>
      </c>
      <c r="G2299" t="s">
        <v>1743</v>
      </c>
      <c r="H2299" t="s">
        <v>1720</v>
      </c>
      <c r="I2299" t="s">
        <v>3351</v>
      </c>
      <c r="J2299">
        <v>0</v>
      </c>
      <c r="K2299"/>
      <c r="L2299" t="s">
        <v>3182</v>
      </c>
      <c r="M2299" t="s">
        <v>3118</v>
      </c>
    </row>
    <row r="2300" spans="1:13" x14ac:dyDescent="0.25">
      <c r="A2300">
        <v>51461</v>
      </c>
      <c r="B2300" t="s">
        <v>10149</v>
      </c>
      <c r="C2300" t="s">
        <v>27</v>
      </c>
      <c r="D2300" t="s">
        <v>1722</v>
      </c>
      <c r="E2300" s="15" t="s">
        <v>10150</v>
      </c>
      <c r="F2300" t="s">
        <v>6006</v>
      </c>
      <c r="G2300" t="s">
        <v>1792</v>
      </c>
      <c r="H2300" t="s">
        <v>1822</v>
      </c>
      <c r="I2300" t="s">
        <v>3116</v>
      </c>
      <c r="J2300">
        <v>0</v>
      </c>
      <c r="K2300"/>
      <c r="L2300" t="s">
        <v>3182</v>
      </c>
      <c r="M2300" t="s">
        <v>3118</v>
      </c>
    </row>
    <row r="2301" spans="1:13" x14ac:dyDescent="0.25">
      <c r="A2301">
        <v>8553</v>
      </c>
      <c r="B2301" t="s">
        <v>4198</v>
      </c>
      <c r="C2301" t="s">
        <v>27</v>
      </c>
      <c r="D2301" t="s">
        <v>1722</v>
      </c>
      <c r="E2301" s="15" t="s">
        <v>10151</v>
      </c>
      <c r="F2301" t="s">
        <v>1745</v>
      </c>
      <c r="G2301" t="s">
        <v>1746</v>
      </c>
      <c r="H2301" t="s">
        <v>1720</v>
      </c>
      <c r="I2301" t="s">
        <v>3116</v>
      </c>
      <c r="J2301">
        <v>0</v>
      </c>
      <c r="K2301"/>
      <c r="L2301" t="s">
        <v>3117</v>
      </c>
      <c r="M2301" t="s">
        <v>3118</v>
      </c>
    </row>
    <row r="2302" spans="1:13" x14ac:dyDescent="0.25">
      <c r="A2302">
        <v>851435</v>
      </c>
      <c r="B2302" t="s">
        <v>3052</v>
      </c>
      <c r="C2302" t="s">
        <v>84</v>
      </c>
      <c r="D2302" t="s">
        <v>1722</v>
      </c>
      <c r="E2302" s="15" t="s">
        <v>10152</v>
      </c>
      <c r="F2302" t="s">
        <v>6980</v>
      </c>
      <c r="G2302" t="s">
        <v>1790</v>
      </c>
      <c r="H2302" t="s">
        <v>1720</v>
      </c>
      <c r="I2302" t="s">
        <v>3116</v>
      </c>
      <c r="J2302">
        <v>0</v>
      </c>
      <c r="K2302"/>
      <c r="L2302" t="s">
        <v>10153</v>
      </c>
      <c r="M2302" t="s">
        <v>3118</v>
      </c>
    </row>
    <row r="2303" spans="1:13" x14ac:dyDescent="0.25">
      <c r="A2303">
        <v>838513</v>
      </c>
      <c r="B2303" t="s">
        <v>10154</v>
      </c>
      <c r="C2303" t="s">
        <v>84</v>
      </c>
      <c r="D2303" t="s">
        <v>1722</v>
      </c>
      <c r="E2303" s="15" t="s">
        <v>10155</v>
      </c>
      <c r="F2303" t="s">
        <v>1742</v>
      </c>
      <c r="G2303" t="s">
        <v>1743</v>
      </c>
      <c r="H2303" t="s">
        <v>1720</v>
      </c>
      <c r="I2303" t="s">
        <v>3351</v>
      </c>
      <c r="J2303">
        <v>0</v>
      </c>
      <c r="K2303"/>
      <c r="L2303" t="s">
        <v>4202</v>
      </c>
      <c r="M2303" t="s">
        <v>3118</v>
      </c>
    </row>
    <row r="2304" spans="1:13" x14ac:dyDescent="0.25">
      <c r="A2304">
        <v>44729</v>
      </c>
      <c r="B2304" t="s">
        <v>2627</v>
      </c>
      <c r="C2304" t="s">
        <v>380</v>
      </c>
      <c r="D2304" t="s">
        <v>1722</v>
      </c>
      <c r="E2304" s="15" t="s">
        <v>10156</v>
      </c>
      <c r="F2304" t="s">
        <v>2107</v>
      </c>
      <c r="G2304" t="s">
        <v>2056</v>
      </c>
      <c r="H2304" t="s">
        <v>2055</v>
      </c>
      <c r="I2304" t="s">
        <v>5644</v>
      </c>
      <c r="J2304">
        <v>0</v>
      </c>
      <c r="K2304"/>
      <c r="L2304" t="s">
        <v>10157</v>
      </c>
      <c r="M2304" t="s">
        <v>3118</v>
      </c>
    </row>
    <row r="2305" spans="1:13" x14ac:dyDescent="0.25">
      <c r="A2305">
        <v>71695</v>
      </c>
      <c r="B2305" t="s">
        <v>10158</v>
      </c>
      <c r="C2305" t="s">
        <v>84</v>
      </c>
      <c r="D2305" t="s">
        <v>1722</v>
      </c>
      <c r="E2305" s="15" t="s">
        <v>10159</v>
      </c>
      <c r="F2305" t="s">
        <v>1771</v>
      </c>
      <c r="G2305" t="s">
        <v>1721</v>
      </c>
      <c r="H2305" t="s">
        <v>1720</v>
      </c>
      <c r="I2305" t="s">
        <v>3116</v>
      </c>
      <c r="J2305">
        <v>0</v>
      </c>
      <c r="K2305"/>
      <c r="L2305" t="s">
        <v>10160</v>
      </c>
      <c r="M2305" t="s">
        <v>3118</v>
      </c>
    </row>
    <row r="2306" spans="1:13" x14ac:dyDescent="0.25">
      <c r="A2306">
        <v>831675</v>
      </c>
      <c r="B2306" t="s">
        <v>4201</v>
      </c>
      <c r="C2306" t="s">
        <v>84</v>
      </c>
      <c r="D2306" t="s">
        <v>1722</v>
      </c>
      <c r="E2306" s="15" t="s">
        <v>10161</v>
      </c>
      <c r="F2306" t="s">
        <v>1749</v>
      </c>
      <c r="G2306" t="s">
        <v>1746</v>
      </c>
      <c r="H2306" t="s">
        <v>1720</v>
      </c>
      <c r="I2306" t="s">
        <v>3116</v>
      </c>
      <c r="J2306">
        <v>0</v>
      </c>
      <c r="K2306"/>
      <c r="L2306" t="s">
        <v>3182</v>
      </c>
      <c r="M2306" t="s">
        <v>3118</v>
      </c>
    </row>
    <row r="2307" spans="1:13" x14ac:dyDescent="0.25">
      <c r="A2307">
        <v>854690</v>
      </c>
      <c r="B2307" t="s">
        <v>10162</v>
      </c>
      <c r="C2307" t="s">
        <v>84</v>
      </c>
      <c r="D2307" t="s">
        <v>1722</v>
      </c>
      <c r="E2307" s="15" t="s">
        <v>10163</v>
      </c>
      <c r="F2307" t="s">
        <v>1742</v>
      </c>
      <c r="G2307" t="s">
        <v>1743</v>
      </c>
      <c r="H2307" t="s">
        <v>1720</v>
      </c>
      <c r="I2307" t="s">
        <v>3351</v>
      </c>
      <c r="J2307">
        <v>0</v>
      </c>
      <c r="K2307"/>
      <c r="L2307"/>
      <c r="M2307" t="s">
        <v>3118</v>
      </c>
    </row>
    <row r="2308" spans="1:13" x14ac:dyDescent="0.25">
      <c r="A2308">
        <v>34369</v>
      </c>
      <c r="B2308" t="s">
        <v>2579</v>
      </c>
      <c r="C2308" t="s">
        <v>84</v>
      </c>
      <c r="D2308" t="s">
        <v>1722</v>
      </c>
      <c r="E2308" s="15" t="s">
        <v>10164</v>
      </c>
      <c r="F2308" t="s">
        <v>1737</v>
      </c>
      <c r="G2308" t="s">
        <v>1721</v>
      </c>
      <c r="H2308" t="s">
        <v>1720</v>
      </c>
      <c r="I2308" t="s">
        <v>3116</v>
      </c>
      <c r="J2308">
        <v>0</v>
      </c>
      <c r="K2308"/>
      <c r="L2308" t="s">
        <v>10165</v>
      </c>
      <c r="M2308" t="s">
        <v>10166</v>
      </c>
    </row>
    <row r="2309" spans="1:13" x14ac:dyDescent="0.25">
      <c r="A2309">
        <v>859313</v>
      </c>
      <c r="B2309" t="s">
        <v>10167</v>
      </c>
      <c r="C2309" t="s">
        <v>27</v>
      </c>
      <c r="D2309" t="s">
        <v>1722</v>
      </c>
      <c r="E2309" s="15" t="s">
        <v>10168</v>
      </c>
      <c r="F2309" t="s">
        <v>1941</v>
      </c>
      <c r="G2309" t="s">
        <v>1867</v>
      </c>
      <c r="H2309" t="s">
        <v>1725</v>
      </c>
      <c r="I2309" t="s">
        <v>3116</v>
      </c>
      <c r="J2309">
        <v>0</v>
      </c>
      <c r="K2309"/>
      <c r="L2309" t="s">
        <v>10169</v>
      </c>
      <c r="M2309" t="s">
        <v>10170</v>
      </c>
    </row>
    <row r="2310" spans="1:13" x14ac:dyDescent="0.25">
      <c r="A2310">
        <v>829728</v>
      </c>
      <c r="B2310" t="s">
        <v>1017</v>
      </c>
      <c r="C2310" t="s">
        <v>380</v>
      </c>
      <c r="D2310" t="s">
        <v>1722</v>
      </c>
      <c r="E2310" s="15" t="s">
        <v>10171</v>
      </c>
      <c r="F2310" t="s">
        <v>5719</v>
      </c>
      <c r="G2310" t="s">
        <v>1834</v>
      </c>
      <c r="H2310" t="s">
        <v>1833</v>
      </c>
      <c r="I2310" t="s">
        <v>3116</v>
      </c>
      <c r="J2310">
        <v>0</v>
      </c>
      <c r="K2310"/>
      <c r="L2310" t="s">
        <v>10172</v>
      </c>
      <c r="M2310" t="s">
        <v>10173</v>
      </c>
    </row>
    <row r="2311" spans="1:13" x14ac:dyDescent="0.25">
      <c r="A2311">
        <v>37364</v>
      </c>
      <c r="B2311" t="s">
        <v>2597</v>
      </c>
      <c r="C2311" t="s">
        <v>59</v>
      </c>
      <c r="D2311" t="s">
        <v>1722</v>
      </c>
      <c r="E2311" s="15" t="s">
        <v>10174</v>
      </c>
      <c r="F2311" t="s">
        <v>1735</v>
      </c>
      <c r="G2311" t="s">
        <v>1721</v>
      </c>
      <c r="H2311" t="s">
        <v>1720</v>
      </c>
      <c r="I2311" t="s">
        <v>5686</v>
      </c>
      <c r="J2311">
        <v>0</v>
      </c>
      <c r="K2311"/>
      <c r="L2311" t="s">
        <v>3178</v>
      </c>
      <c r="M2311" t="s">
        <v>3118</v>
      </c>
    </row>
    <row r="2312" spans="1:13" x14ac:dyDescent="0.25">
      <c r="A2312">
        <v>826489</v>
      </c>
      <c r="B2312" t="s">
        <v>10175</v>
      </c>
      <c r="C2312" t="s">
        <v>27</v>
      </c>
      <c r="D2312" t="s">
        <v>1722</v>
      </c>
      <c r="E2312" s="15" t="s">
        <v>10176</v>
      </c>
      <c r="F2312" t="s">
        <v>1738</v>
      </c>
      <c r="G2312" t="s">
        <v>1739</v>
      </c>
      <c r="H2312" t="s">
        <v>1720</v>
      </c>
      <c r="I2312" t="s">
        <v>3232</v>
      </c>
      <c r="J2312">
        <v>0</v>
      </c>
      <c r="K2312"/>
      <c r="L2312" t="s">
        <v>5908</v>
      </c>
      <c r="M2312" t="s">
        <v>3118</v>
      </c>
    </row>
    <row r="2313" spans="1:13" x14ac:dyDescent="0.25">
      <c r="A2313">
        <v>28560</v>
      </c>
      <c r="B2313" t="s">
        <v>10177</v>
      </c>
      <c r="C2313" t="s">
        <v>27</v>
      </c>
      <c r="D2313" t="s">
        <v>1722</v>
      </c>
      <c r="E2313" s="15" t="s">
        <v>10178</v>
      </c>
      <c r="F2313" t="s">
        <v>1775</v>
      </c>
      <c r="G2313" t="s">
        <v>1743</v>
      </c>
      <c r="H2313" t="s">
        <v>1720</v>
      </c>
      <c r="I2313" t="s">
        <v>3351</v>
      </c>
      <c r="J2313">
        <v>0</v>
      </c>
      <c r="K2313"/>
      <c r="L2313" t="s">
        <v>10179</v>
      </c>
      <c r="M2313" t="s">
        <v>3118</v>
      </c>
    </row>
    <row r="2314" spans="1:13" x14ac:dyDescent="0.25">
      <c r="A2314">
        <v>23197</v>
      </c>
      <c r="B2314" t="s">
        <v>2022</v>
      </c>
      <c r="C2314" t="s">
        <v>27</v>
      </c>
      <c r="D2314" t="s">
        <v>1722</v>
      </c>
      <c r="E2314" s="15" t="s">
        <v>10180</v>
      </c>
      <c r="F2314" t="s">
        <v>1887</v>
      </c>
      <c r="G2314" t="s">
        <v>1849</v>
      </c>
      <c r="H2314" t="s">
        <v>1819</v>
      </c>
      <c r="I2314" t="s">
        <v>3126</v>
      </c>
      <c r="J2314">
        <v>0</v>
      </c>
      <c r="K2314"/>
      <c r="L2314" t="s">
        <v>10181</v>
      </c>
      <c r="M2314" t="s">
        <v>3118</v>
      </c>
    </row>
    <row r="2315" spans="1:13" x14ac:dyDescent="0.25">
      <c r="A2315">
        <v>61375</v>
      </c>
      <c r="B2315" t="s">
        <v>2760</v>
      </c>
      <c r="C2315" t="s">
        <v>758</v>
      </c>
      <c r="D2315" t="s">
        <v>1722</v>
      </c>
      <c r="E2315" s="15" t="s">
        <v>10182</v>
      </c>
      <c r="F2315" t="s">
        <v>1996</v>
      </c>
      <c r="G2315" t="s">
        <v>1849</v>
      </c>
      <c r="H2315" t="s">
        <v>1819</v>
      </c>
      <c r="I2315" t="s">
        <v>3126</v>
      </c>
      <c r="J2315">
        <v>0</v>
      </c>
      <c r="K2315"/>
      <c r="L2315" t="s">
        <v>10183</v>
      </c>
      <c r="M2315" t="s">
        <v>10184</v>
      </c>
    </row>
    <row r="2316" spans="1:13" x14ac:dyDescent="0.25">
      <c r="A2316">
        <v>8528</v>
      </c>
      <c r="B2316" t="s">
        <v>4207</v>
      </c>
      <c r="C2316" t="s">
        <v>211</v>
      </c>
      <c r="D2316" t="s">
        <v>1722</v>
      </c>
      <c r="E2316" s="15" t="s">
        <v>10185</v>
      </c>
      <c r="F2316" t="s">
        <v>2098</v>
      </c>
      <c r="G2316" t="s">
        <v>2099</v>
      </c>
      <c r="H2316" t="s">
        <v>2055</v>
      </c>
      <c r="I2316" t="s">
        <v>3116</v>
      </c>
      <c r="J2316">
        <v>0</v>
      </c>
      <c r="K2316"/>
      <c r="L2316" t="s">
        <v>10186</v>
      </c>
      <c r="M2316" t="s">
        <v>10187</v>
      </c>
    </row>
    <row r="2317" spans="1:13" x14ac:dyDescent="0.25">
      <c r="A2317">
        <v>55692</v>
      </c>
      <c r="B2317" t="s">
        <v>10188</v>
      </c>
      <c r="C2317" t="s">
        <v>84</v>
      </c>
      <c r="D2317" t="s">
        <v>1722</v>
      </c>
      <c r="E2317" s="15" t="s">
        <v>10189</v>
      </c>
      <c r="F2317" t="s">
        <v>1771</v>
      </c>
      <c r="G2317" t="s">
        <v>1721</v>
      </c>
      <c r="H2317" t="s">
        <v>1720</v>
      </c>
      <c r="I2317" t="s">
        <v>3116</v>
      </c>
      <c r="J2317">
        <v>0</v>
      </c>
      <c r="K2317"/>
      <c r="L2317" t="s">
        <v>3182</v>
      </c>
      <c r="M2317" t="s">
        <v>3118</v>
      </c>
    </row>
    <row r="2318" spans="1:13" x14ac:dyDescent="0.25">
      <c r="A2318">
        <v>8587</v>
      </c>
      <c r="B2318" t="s">
        <v>4210</v>
      </c>
      <c r="C2318" t="s">
        <v>27</v>
      </c>
      <c r="D2318" t="s">
        <v>1722</v>
      </c>
      <c r="E2318" s="15" t="s">
        <v>10190</v>
      </c>
      <c r="F2318" t="s">
        <v>1860</v>
      </c>
      <c r="G2318" t="s">
        <v>1816</v>
      </c>
      <c r="H2318" t="s">
        <v>1725</v>
      </c>
      <c r="I2318" t="s">
        <v>5644</v>
      </c>
      <c r="J2318">
        <v>0</v>
      </c>
      <c r="K2318"/>
      <c r="L2318" t="s">
        <v>3117</v>
      </c>
      <c r="M2318" t="s">
        <v>3118</v>
      </c>
    </row>
    <row r="2319" spans="1:13" x14ac:dyDescent="0.25">
      <c r="A2319">
        <v>849816</v>
      </c>
      <c r="B2319" t="s">
        <v>10191</v>
      </c>
      <c r="C2319" t="s">
        <v>21</v>
      </c>
      <c r="D2319" t="s">
        <v>1722</v>
      </c>
      <c r="E2319" s="15" t="s">
        <v>10192</v>
      </c>
      <c r="F2319" t="s">
        <v>5719</v>
      </c>
      <c r="G2319" t="s">
        <v>1834</v>
      </c>
      <c r="H2319" t="s">
        <v>1833</v>
      </c>
      <c r="I2319" t="s">
        <v>3116</v>
      </c>
      <c r="J2319">
        <v>0</v>
      </c>
      <c r="K2319"/>
      <c r="L2319" t="s">
        <v>10193</v>
      </c>
      <c r="M2319" t="s">
        <v>10194</v>
      </c>
    </row>
    <row r="2320" spans="1:13" x14ac:dyDescent="0.25">
      <c r="A2320">
        <v>828312</v>
      </c>
      <c r="B2320" t="s">
        <v>4211</v>
      </c>
      <c r="C2320" t="s">
        <v>84</v>
      </c>
      <c r="D2320" t="s">
        <v>1722</v>
      </c>
      <c r="E2320" s="15" t="s">
        <v>10195</v>
      </c>
      <c r="F2320" t="s">
        <v>1728</v>
      </c>
      <c r="G2320" t="s">
        <v>1729</v>
      </c>
      <c r="H2320" t="s">
        <v>1720</v>
      </c>
      <c r="I2320" t="s">
        <v>3116</v>
      </c>
      <c r="J2320">
        <v>0</v>
      </c>
      <c r="K2320"/>
      <c r="L2320" t="s">
        <v>3464</v>
      </c>
      <c r="M2320" t="s">
        <v>3118</v>
      </c>
    </row>
    <row r="2321" spans="1:13" x14ac:dyDescent="0.25">
      <c r="A2321">
        <v>839531</v>
      </c>
      <c r="B2321" t="s">
        <v>10196</v>
      </c>
      <c r="C2321" t="s">
        <v>27</v>
      </c>
      <c r="D2321" t="s">
        <v>1722</v>
      </c>
      <c r="E2321" s="15" t="s">
        <v>10197</v>
      </c>
      <c r="F2321" t="s">
        <v>7302</v>
      </c>
      <c r="G2321" t="s">
        <v>4155</v>
      </c>
      <c r="H2321" t="s">
        <v>1819</v>
      </c>
      <c r="I2321" t="s">
        <v>3340</v>
      </c>
      <c r="J2321">
        <v>0</v>
      </c>
      <c r="K2321"/>
      <c r="L2321" t="s">
        <v>5790</v>
      </c>
      <c r="M2321" t="s">
        <v>3118</v>
      </c>
    </row>
    <row r="2322" spans="1:13" x14ac:dyDescent="0.25">
      <c r="A2322">
        <v>51681</v>
      </c>
      <c r="B2322" t="s">
        <v>4213</v>
      </c>
      <c r="C2322" t="s">
        <v>59</v>
      </c>
      <c r="D2322" t="s">
        <v>1722</v>
      </c>
      <c r="E2322" s="15" t="s">
        <v>10198</v>
      </c>
      <c r="F2322" t="s">
        <v>7967</v>
      </c>
      <c r="G2322" t="s">
        <v>1790</v>
      </c>
      <c r="H2322" t="s">
        <v>1720</v>
      </c>
      <c r="I2322" t="s">
        <v>3116</v>
      </c>
      <c r="J2322">
        <v>0</v>
      </c>
      <c r="K2322"/>
      <c r="L2322" t="s">
        <v>3117</v>
      </c>
      <c r="M2322" t="s">
        <v>3118</v>
      </c>
    </row>
    <row r="2323" spans="1:13" x14ac:dyDescent="0.25">
      <c r="A2323">
        <v>851007</v>
      </c>
      <c r="B2323" t="s">
        <v>3046</v>
      </c>
      <c r="C2323" t="s">
        <v>21</v>
      </c>
      <c r="D2323" t="s">
        <v>1722</v>
      </c>
      <c r="E2323" s="15" t="s">
        <v>10199</v>
      </c>
      <c r="F2323" t="s">
        <v>1749</v>
      </c>
      <c r="G2323" t="s">
        <v>1746</v>
      </c>
      <c r="H2323" t="s">
        <v>1720</v>
      </c>
      <c r="I2323" t="s">
        <v>5686</v>
      </c>
      <c r="J2323">
        <v>0</v>
      </c>
      <c r="K2323"/>
      <c r="L2323" t="s">
        <v>5599</v>
      </c>
      <c r="M2323" t="s">
        <v>3118</v>
      </c>
    </row>
    <row r="2324" spans="1:13" x14ac:dyDescent="0.25">
      <c r="A2324">
        <v>826821</v>
      </c>
      <c r="B2324" t="s">
        <v>10200</v>
      </c>
      <c r="C2324" t="s">
        <v>27</v>
      </c>
      <c r="D2324" t="s">
        <v>1722</v>
      </c>
      <c r="E2324" s="15" t="s">
        <v>10201</v>
      </c>
      <c r="F2324" t="s">
        <v>1745</v>
      </c>
      <c r="G2324" t="s">
        <v>1746</v>
      </c>
      <c r="H2324" t="s">
        <v>1720</v>
      </c>
      <c r="I2324" t="s">
        <v>3116</v>
      </c>
      <c r="J2324">
        <v>0</v>
      </c>
      <c r="K2324"/>
      <c r="L2324" t="s">
        <v>10202</v>
      </c>
      <c r="M2324" t="s">
        <v>10203</v>
      </c>
    </row>
    <row r="2325" spans="1:13" x14ac:dyDescent="0.25">
      <c r="A2325">
        <v>8601</v>
      </c>
      <c r="B2325" t="s">
        <v>2379</v>
      </c>
      <c r="C2325" t="s">
        <v>59</v>
      </c>
      <c r="D2325" t="s">
        <v>1722</v>
      </c>
      <c r="E2325" s="15" t="s">
        <v>10204</v>
      </c>
      <c r="F2325" t="s">
        <v>2264</v>
      </c>
      <c r="G2325" t="s">
        <v>1754</v>
      </c>
      <c r="H2325" t="s">
        <v>1753</v>
      </c>
      <c r="I2325" t="s">
        <v>3116</v>
      </c>
      <c r="J2325">
        <v>0</v>
      </c>
      <c r="K2325"/>
      <c r="L2325" t="s">
        <v>4035</v>
      </c>
      <c r="M2325" t="s">
        <v>3118</v>
      </c>
    </row>
    <row r="2326" spans="1:13" x14ac:dyDescent="0.25">
      <c r="A2326">
        <v>33419</v>
      </c>
      <c r="B2326" t="s">
        <v>1997</v>
      </c>
      <c r="C2326" t="s">
        <v>27</v>
      </c>
      <c r="D2326" t="s">
        <v>1722</v>
      </c>
      <c r="E2326" s="15" t="s">
        <v>10205</v>
      </c>
      <c r="F2326" t="s">
        <v>1876</v>
      </c>
      <c r="G2326" t="s">
        <v>1849</v>
      </c>
      <c r="H2326" t="s">
        <v>1819</v>
      </c>
      <c r="I2326" t="s">
        <v>3126</v>
      </c>
      <c r="J2326">
        <v>0</v>
      </c>
      <c r="K2326"/>
      <c r="L2326" t="s">
        <v>10206</v>
      </c>
      <c r="M2326" t="s">
        <v>3118</v>
      </c>
    </row>
    <row r="2327" spans="1:13" x14ac:dyDescent="0.25">
      <c r="A2327">
        <v>58858</v>
      </c>
      <c r="B2327" t="s">
        <v>274</v>
      </c>
      <c r="C2327" t="s">
        <v>27</v>
      </c>
      <c r="D2327" t="s">
        <v>1722</v>
      </c>
      <c r="E2327" s="15" t="s">
        <v>10207</v>
      </c>
      <c r="F2327" t="s">
        <v>1870</v>
      </c>
      <c r="G2327" t="s">
        <v>1721</v>
      </c>
      <c r="H2327" t="s">
        <v>1720</v>
      </c>
      <c r="I2327" t="s">
        <v>3116</v>
      </c>
      <c r="J2327">
        <v>0</v>
      </c>
      <c r="K2327"/>
      <c r="L2327" t="s">
        <v>5599</v>
      </c>
      <c r="M2327" t="s">
        <v>3118</v>
      </c>
    </row>
    <row r="2328" spans="1:13" x14ac:dyDescent="0.25">
      <c r="A2328">
        <v>846729</v>
      </c>
      <c r="B2328" t="s">
        <v>1018</v>
      </c>
      <c r="C2328" t="s">
        <v>27</v>
      </c>
      <c r="D2328" t="s">
        <v>1722</v>
      </c>
      <c r="E2328" s="15" t="s">
        <v>10208</v>
      </c>
      <c r="F2328" t="s">
        <v>1732</v>
      </c>
      <c r="G2328" t="s">
        <v>1731</v>
      </c>
      <c r="H2328" t="s">
        <v>1720</v>
      </c>
      <c r="I2328" t="s">
        <v>3116</v>
      </c>
      <c r="J2328">
        <v>0</v>
      </c>
      <c r="K2328"/>
      <c r="L2328" t="s">
        <v>3182</v>
      </c>
      <c r="M2328" t="s">
        <v>3118</v>
      </c>
    </row>
    <row r="2329" spans="1:13" x14ac:dyDescent="0.25">
      <c r="A2329">
        <v>8611</v>
      </c>
      <c r="B2329" t="s">
        <v>1620</v>
      </c>
      <c r="C2329" t="s">
        <v>21</v>
      </c>
      <c r="D2329" t="s">
        <v>1722</v>
      </c>
      <c r="E2329" s="15" t="s">
        <v>10209</v>
      </c>
      <c r="F2329" t="s">
        <v>1815</v>
      </c>
      <c r="G2329" t="s">
        <v>1816</v>
      </c>
      <c r="H2329" t="s">
        <v>1725</v>
      </c>
      <c r="I2329" t="s">
        <v>1816</v>
      </c>
      <c r="J2329">
        <v>0</v>
      </c>
      <c r="K2329"/>
      <c r="L2329" t="s">
        <v>5599</v>
      </c>
      <c r="M2329" t="s">
        <v>3118</v>
      </c>
    </row>
    <row r="2330" spans="1:13" x14ac:dyDescent="0.25">
      <c r="A2330">
        <v>58741</v>
      </c>
      <c r="B2330" t="s">
        <v>10210</v>
      </c>
      <c r="C2330" t="s">
        <v>21</v>
      </c>
      <c r="D2330" t="s">
        <v>1722</v>
      </c>
      <c r="E2330" s="15" t="s">
        <v>10211</v>
      </c>
      <c r="F2330" t="s">
        <v>1868</v>
      </c>
      <c r="G2330" t="s">
        <v>1792</v>
      </c>
      <c r="H2330" t="s">
        <v>1822</v>
      </c>
      <c r="I2330" t="s">
        <v>3116</v>
      </c>
      <c r="J2330">
        <v>0</v>
      </c>
      <c r="K2330"/>
      <c r="L2330" t="s">
        <v>3318</v>
      </c>
      <c r="M2330" t="s">
        <v>3118</v>
      </c>
    </row>
    <row r="2331" spans="1:13" x14ac:dyDescent="0.25">
      <c r="A2331">
        <v>860025</v>
      </c>
      <c r="B2331" t="s">
        <v>10212</v>
      </c>
      <c r="C2331" t="s">
        <v>27</v>
      </c>
      <c r="D2331" t="s">
        <v>1722</v>
      </c>
      <c r="E2331" s="15" t="s">
        <v>10213</v>
      </c>
      <c r="F2331" t="s">
        <v>5641</v>
      </c>
      <c r="G2331" t="s">
        <v>1825</v>
      </c>
      <c r="H2331" t="s">
        <v>1725</v>
      </c>
      <c r="I2331" t="s">
        <v>3116</v>
      </c>
      <c r="J2331">
        <v>0</v>
      </c>
      <c r="K2331"/>
      <c r="L2331" t="s">
        <v>10214</v>
      </c>
      <c r="M2331" t="s">
        <v>10215</v>
      </c>
    </row>
    <row r="2332" spans="1:13" x14ac:dyDescent="0.25">
      <c r="A2332">
        <v>842184</v>
      </c>
      <c r="B2332" t="s">
        <v>10216</v>
      </c>
      <c r="C2332" t="s">
        <v>31</v>
      </c>
      <c r="D2332" t="s">
        <v>1722</v>
      </c>
      <c r="E2332" s="15" t="s">
        <v>10217</v>
      </c>
      <c r="F2332" t="s">
        <v>5768</v>
      </c>
      <c r="G2332" t="s">
        <v>2003</v>
      </c>
      <c r="H2332" t="s">
        <v>1756</v>
      </c>
      <c r="I2332" t="s">
        <v>3129</v>
      </c>
      <c r="J2332">
        <v>0</v>
      </c>
      <c r="K2332"/>
      <c r="L2332" t="s">
        <v>3117</v>
      </c>
      <c r="M2332" t="s">
        <v>3118</v>
      </c>
    </row>
    <row r="2333" spans="1:13" x14ac:dyDescent="0.25">
      <c r="A2333">
        <v>827452</v>
      </c>
      <c r="B2333" t="s">
        <v>10218</v>
      </c>
      <c r="C2333" t="s">
        <v>78</v>
      </c>
      <c r="D2333" t="s">
        <v>1722</v>
      </c>
      <c r="E2333" s="15" t="s">
        <v>10219</v>
      </c>
      <c r="F2333" t="s">
        <v>1787</v>
      </c>
      <c r="G2333" t="s">
        <v>1721</v>
      </c>
      <c r="H2333" t="s">
        <v>1720</v>
      </c>
      <c r="I2333" t="s">
        <v>3116</v>
      </c>
      <c r="J2333">
        <v>0</v>
      </c>
      <c r="K2333"/>
      <c r="L2333" t="s">
        <v>4280</v>
      </c>
      <c r="M2333" t="s">
        <v>3118</v>
      </c>
    </row>
    <row r="2334" spans="1:13" x14ac:dyDescent="0.25">
      <c r="A2334">
        <v>828792</v>
      </c>
      <c r="B2334" t="s">
        <v>2856</v>
      </c>
      <c r="C2334" t="s">
        <v>84</v>
      </c>
      <c r="D2334" t="s">
        <v>1722</v>
      </c>
      <c r="E2334" s="15" t="s">
        <v>10220</v>
      </c>
      <c r="F2334" t="s">
        <v>1732</v>
      </c>
      <c r="G2334" t="s">
        <v>1731</v>
      </c>
      <c r="H2334" t="s">
        <v>1720</v>
      </c>
      <c r="I2334" t="s">
        <v>3116</v>
      </c>
      <c r="J2334">
        <v>0</v>
      </c>
      <c r="K2334"/>
      <c r="L2334" t="s">
        <v>4202</v>
      </c>
      <c r="M2334" t="s">
        <v>3118</v>
      </c>
    </row>
    <row r="2335" spans="1:13" x14ac:dyDescent="0.25">
      <c r="A2335">
        <v>840252</v>
      </c>
      <c r="B2335" t="s">
        <v>2972</v>
      </c>
      <c r="C2335" t="s">
        <v>84</v>
      </c>
      <c r="D2335" t="s">
        <v>1722</v>
      </c>
      <c r="E2335" s="15" t="s">
        <v>10221</v>
      </c>
      <c r="F2335" t="s">
        <v>2008</v>
      </c>
      <c r="G2335" t="s">
        <v>2009</v>
      </c>
      <c r="H2335" t="s">
        <v>1864</v>
      </c>
      <c r="I2335" t="s">
        <v>3240</v>
      </c>
      <c r="J2335">
        <v>0</v>
      </c>
      <c r="K2335"/>
      <c r="L2335" t="s">
        <v>10222</v>
      </c>
      <c r="M2335" t="s">
        <v>10223</v>
      </c>
    </row>
    <row r="2336" spans="1:13" x14ac:dyDescent="0.25">
      <c r="A2336">
        <v>56282</v>
      </c>
      <c r="B2336" t="s">
        <v>4215</v>
      </c>
      <c r="C2336" t="s">
        <v>84</v>
      </c>
      <c r="D2336" t="s">
        <v>1722</v>
      </c>
      <c r="E2336" s="15" t="s">
        <v>10224</v>
      </c>
      <c r="F2336" t="s">
        <v>1787</v>
      </c>
      <c r="G2336" t="s">
        <v>1721</v>
      </c>
      <c r="H2336" t="s">
        <v>1720</v>
      </c>
      <c r="I2336" t="s">
        <v>3116</v>
      </c>
      <c r="J2336">
        <v>0</v>
      </c>
      <c r="K2336"/>
      <c r="L2336" t="s">
        <v>3182</v>
      </c>
      <c r="M2336" t="s">
        <v>3118</v>
      </c>
    </row>
    <row r="2337" spans="1:13" x14ac:dyDescent="0.25">
      <c r="A2337">
        <v>8580</v>
      </c>
      <c r="B2337" t="s">
        <v>10225</v>
      </c>
      <c r="C2337" t="s">
        <v>84</v>
      </c>
      <c r="D2337" t="s">
        <v>1722</v>
      </c>
      <c r="E2337" s="15" t="s">
        <v>10226</v>
      </c>
      <c r="F2337" t="s">
        <v>1787</v>
      </c>
      <c r="G2337" t="s">
        <v>1721</v>
      </c>
      <c r="H2337" t="s">
        <v>1720</v>
      </c>
      <c r="I2337" t="s">
        <v>3116</v>
      </c>
      <c r="J2337">
        <v>0</v>
      </c>
      <c r="K2337"/>
      <c r="L2337" t="s">
        <v>3120</v>
      </c>
      <c r="M2337" t="s">
        <v>3118</v>
      </c>
    </row>
    <row r="2338" spans="1:13" x14ac:dyDescent="0.25">
      <c r="A2338">
        <v>851670</v>
      </c>
      <c r="B2338" t="s">
        <v>10227</v>
      </c>
      <c r="C2338" t="s">
        <v>84</v>
      </c>
      <c r="D2338" t="s">
        <v>1722</v>
      </c>
      <c r="E2338" s="15" t="s">
        <v>10228</v>
      </c>
      <c r="F2338" t="s">
        <v>1771</v>
      </c>
      <c r="G2338" t="s">
        <v>1721</v>
      </c>
      <c r="H2338" t="s">
        <v>1720</v>
      </c>
      <c r="I2338" t="s">
        <v>3116</v>
      </c>
      <c r="J2338">
        <v>0</v>
      </c>
      <c r="K2338"/>
      <c r="L2338" t="s">
        <v>3182</v>
      </c>
      <c r="M2338" t="s">
        <v>3118</v>
      </c>
    </row>
    <row r="2339" spans="1:13" x14ac:dyDescent="0.25">
      <c r="A2339">
        <v>45108</v>
      </c>
      <c r="B2339" t="s">
        <v>1019</v>
      </c>
      <c r="C2339" t="s">
        <v>27</v>
      </c>
      <c r="D2339" t="s">
        <v>1722</v>
      </c>
      <c r="E2339" s="15" t="s">
        <v>10229</v>
      </c>
      <c r="F2339" t="s">
        <v>1735</v>
      </c>
      <c r="G2339" t="s">
        <v>1721</v>
      </c>
      <c r="H2339" t="s">
        <v>1720</v>
      </c>
      <c r="I2339" t="s">
        <v>5686</v>
      </c>
      <c r="J2339">
        <v>0</v>
      </c>
      <c r="K2339"/>
      <c r="L2339" t="s">
        <v>3117</v>
      </c>
      <c r="M2339" t="s">
        <v>3118</v>
      </c>
    </row>
    <row r="2340" spans="1:13" x14ac:dyDescent="0.25">
      <c r="A2340">
        <v>834702</v>
      </c>
      <c r="B2340" t="s">
        <v>2892</v>
      </c>
      <c r="C2340" t="s">
        <v>84</v>
      </c>
      <c r="D2340" t="s">
        <v>1722</v>
      </c>
      <c r="E2340" s="15" t="s">
        <v>10230</v>
      </c>
      <c r="F2340" t="s">
        <v>1807</v>
      </c>
      <c r="G2340" t="s">
        <v>1762</v>
      </c>
      <c r="H2340" t="s">
        <v>1782</v>
      </c>
      <c r="I2340" t="s">
        <v>1762</v>
      </c>
      <c r="J2340">
        <v>0</v>
      </c>
      <c r="K2340"/>
      <c r="L2340" t="s">
        <v>10231</v>
      </c>
      <c r="M2340" t="s">
        <v>3118</v>
      </c>
    </row>
    <row r="2341" spans="1:13" x14ac:dyDescent="0.25">
      <c r="A2341">
        <v>8633</v>
      </c>
      <c r="B2341" t="s">
        <v>2380</v>
      </c>
      <c r="C2341" t="s">
        <v>76</v>
      </c>
      <c r="D2341" t="s">
        <v>1722</v>
      </c>
      <c r="E2341" s="15" t="s">
        <v>10232</v>
      </c>
      <c r="F2341" t="s">
        <v>1787</v>
      </c>
      <c r="G2341" t="s">
        <v>1721</v>
      </c>
      <c r="H2341" t="s">
        <v>1720</v>
      </c>
      <c r="I2341" t="s">
        <v>3116</v>
      </c>
      <c r="J2341">
        <v>0</v>
      </c>
      <c r="K2341"/>
      <c r="L2341" t="s">
        <v>3321</v>
      </c>
      <c r="M2341" t="s">
        <v>10233</v>
      </c>
    </row>
    <row r="2342" spans="1:13" x14ac:dyDescent="0.25">
      <c r="A2342">
        <v>840622</v>
      </c>
      <c r="B2342" t="s">
        <v>10234</v>
      </c>
      <c r="C2342" t="s">
        <v>252</v>
      </c>
      <c r="D2342" t="s">
        <v>1722</v>
      </c>
      <c r="E2342" s="15" t="s">
        <v>10235</v>
      </c>
      <c r="F2342" t="s">
        <v>2129</v>
      </c>
      <c r="G2342" t="s">
        <v>1849</v>
      </c>
      <c r="H2342" t="s">
        <v>1819</v>
      </c>
      <c r="I2342" t="s">
        <v>3126</v>
      </c>
      <c r="J2342">
        <v>0</v>
      </c>
      <c r="K2342"/>
      <c r="L2342" t="s">
        <v>9934</v>
      </c>
      <c r="M2342" t="s">
        <v>10236</v>
      </c>
    </row>
    <row r="2343" spans="1:13" x14ac:dyDescent="0.25">
      <c r="A2343">
        <v>8634</v>
      </c>
      <c r="B2343" t="s">
        <v>4219</v>
      </c>
      <c r="C2343" t="s">
        <v>56</v>
      </c>
      <c r="D2343" t="s">
        <v>1722</v>
      </c>
      <c r="E2343" s="15" t="s">
        <v>10237</v>
      </c>
      <c r="F2343" t="s">
        <v>4016</v>
      </c>
      <c r="G2343" t="s">
        <v>1783</v>
      </c>
      <c r="H2343" t="s">
        <v>1782</v>
      </c>
      <c r="I2343" t="s">
        <v>3142</v>
      </c>
      <c r="J2343">
        <v>0</v>
      </c>
      <c r="K2343"/>
      <c r="L2343" t="s">
        <v>3117</v>
      </c>
      <c r="M2343" t="s">
        <v>3118</v>
      </c>
    </row>
    <row r="2344" spans="1:13" x14ac:dyDescent="0.25">
      <c r="A2344">
        <v>841784</v>
      </c>
      <c r="B2344" t="s">
        <v>2978</v>
      </c>
      <c r="C2344" t="s">
        <v>27</v>
      </c>
      <c r="D2344" t="s">
        <v>1722</v>
      </c>
      <c r="E2344" s="15" t="s">
        <v>10238</v>
      </c>
      <c r="F2344" t="s">
        <v>1860</v>
      </c>
      <c r="G2344" t="s">
        <v>1816</v>
      </c>
      <c r="H2344" t="s">
        <v>1725</v>
      </c>
      <c r="I2344" t="s">
        <v>5644</v>
      </c>
      <c r="J2344">
        <v>0</v>
      </c>
      <c r="K2344"/>
      <c r="L2344" t="s">
        <v>10239</v>
      </c>
      <c r="M2344" t="s">
        <v>10240</v>
      </c>
    </row>
    <row r="2345" spans="1:13" x14ac:dyDescent="0.25">
      <c r="A2345">
        <v>8661</v>
      </c>
      <c r="B2345" t="s">
        <v>276</v>
      </c>
      <c r="C2345" t="s">
        <v>31</v>
      </c>
      <c r="D2345" t="s">
        <v>1722</v>
      </c>
      <c r="E2345" s="15" t="s">
        <v>10241</v>
      </c>
      <c r="F2345" t="s">
        <v>2010</v>
      </c>
      <c r="G2345" t="s">
        <v>1823</v>
      </c>
      <c r="H2345" t="s">
        <v>1822</v>
      </c>
      <c r="I2345" t="s">
        <v>3116</v>
      </c>
      <c r="J2345">
        <v>0</v>
      </c>
      <c r="K2345"/>
      <c r="L2345" t="s">
        <v>5663</v>
      </c>
      <c r="M2345" t="s">
        <v>3118</v>
      </c>
    </row>
    <row r="2346" spans="1:13" x14ac:dyDescent="0.25">
      <c r="A2346">
        <v>8662</v>
      </c>
      <c r="B2346" t="s">
        <v>1020</v>
      </c>
      <c r="C2346" t="s">
        <v>65</v>
      </c>
      <c r="D2346" t="s">
        <v>1722</v>
      </c>
      <c r="E2346" s="15" t="s">
        <v>10242</v>
      </c>
      <c r="F2346" t="s">
        <v>1728</v>
      </c>
      <c r="G2346" t="s">
        <v>1729</v>
      </c>
      <c r="H2346" t="s">
        <v>1720</v>
      </c>
      <c r="I2346" t="s">
        <v>3116</v>
      </c>
      <c r="J2346">
        <v>0</v>
      </c>
      <c r="K2346"/>
      <c r="L2346" t="s">
        <v>5524</v>
      </c>
      <c r="M2346" t="s">
        <v>3118</v>
      </c>
    </row>
    <row r="2347" spans="1:13" x14ac:dyDescent="0.25">
      <c r="A2347">
        <v>838570</v>
      </c>
      <c r="B2347" t="s">
        <v>10243</v>
      </c>
      <c r="C2347" t="s">
        <v>84</v>
      </c>
      <c r="D2347" t="s">
        <v>1722</v>
      </c>
      <c r="E2347" s="15" t="s">
        <v>10244</v>
      </c>
      <c r="F2347" t="s">
        <v>1921</v>
      </c>
      <c r="G2347" t="s">
        <v>1721</v>
      </c>
      <c r="H2347" t="s">
        <v>1720</v>
      </c>
      <c r="I2347" t="s">
        <v>3116</v>
      </c>
      <c r="J2347">
        <v>0</v>
      </c>
      <c r="K2347"/>
      <c r="L2347" t="s">
        <v>10245</v>
      </c>
      <c r="M2347" t="s">
        <v>3118</v>
      </c>
    </row>
    <row r="2348" spans="1:13" x14ac:dyDescent="0.25">
      <c r="A2348">
        <v>830261</v>
      </c>
      <c r="B2348" t="s">
        <v>4220</v>
      </c>
      <c r="C2348" t="s">
        <v>84</v>
      </c>
      <c r="D2348" t="s">
        <v>1722</v>
      </c>
      <c r="E2348" s="15" t="s">
        <v>10246</v>
      </c>
      <c r="F2348" t="s">
        <v>1893</v>
      </c>
      <c r="G2348" t="s">
        <v>1852</v>
      </c>
      <c r="H2348" t="s">
        <v>1720</v>
      </c>
      <c r="I2348" t="s">
        <v>3116</v>
      </c>
      <c r="J2348">
        <v>0</v>
      </c>
      <c r="K2348"/>
      <c r="L2348" t="s">
        <v>3182</v>
      </c>
      <c r="M2348" t="s">
        <v>3118</v>
      </c>
    </row>
    <row r="2349" spans="1:13" x14ac:dyDescent="0.25">
      <c r="A2349">
        <v>8641</v>
      </c>
      <c r="B2349" t="s">
        <v>1021</v>
      </c>
      <c r="C2349" t="s">
        <v>211</v>
      </c>
      <c r="D2349" t="s">
        <v>1722</v>
      </c>
      <c r="E2349" s="15" t="s">
        <v>10247</v>
      </c>
      <c r="F2349" t="s">
        <v>2072</v>
      </c>
      <c r="G2349" t="s">
        <v>1783</v>
      </c>
      <c r="H2349" t="s">
        <v>1782</v>
      </c>
      <c r="I2349" t="s">
        <v>3142</v>
      </c>
      <c r="J2349">
        <v>0</v>
      </c>
      <c r="K2349"/>
      <c r="L2349" t="s">
        <v>3117</v>
      </c>
      <c r="M2349" t="s">
        <v>3118</v>
      </c>
    </row>
    <row r="2350" spans="1:13" x14ac:dyDescent="0.25">
      <c r="A2350">
        <v>8644</v>
      </c>
      <c r="B2350" t="s">
        <v>2217</v>
      </c>
      <c r="C2350" t="s">
        <v>27</v>
      </c>
      <c r="D2350" t="s">
        <v>1722</v>
      </c>
      <c r="E2350" s="15" t="s">
        <v>10248</v>
      </c>
      <c r="F2350" t="s">
        <v>1802</v>
      </c>
      <c r="G2350" t="s">
        <v>1803</v>
      </c>
      <c r="H2350" t="s">
        <v>1725</v>
      </c>
      <c r="I2350" t="s">
        <v>3116</v>
      </c>
      <c r="J2350">
        <v>0</v>
      </c>
      <c r="K2350"/>
      <c r="L2350" t="s">
        <v>3117</v>
      </c>
      <c r="M2350" t="s">
        <v>3118</v>
      </c>
    </row>
    <row r="2351" spans="1:13" x14ac:dyDescent="0.25">
      <c r="A2351">
        <v>41697</v>
      </c>
      <c r="B2351" t="s">
        <v>2617</v>
      </c>
      <c r="C2351" t="s">
        <v>27</v>
      </c>
      <c r="D2351" t="s">
        <v>1722</v>
      </c>
      <c r="E2351" s="15" t="s">
        <v>10249</v>
      </c>
      <c r="F2351" t="s">
        <v>1851</v>
      </c>
      <c r="G2351" t="s">
        <v>1852</v>
      </c>
      <c r="H2351" t="s">
        <v>1720</v>
      </c>
      <c r="I2351" t="s">
        <v>3116</v>
      </c>
      <c r="J2351">
        <v>0</v>
      </c>
      <c r="K2351"/>
      <c r="L2351" t="s">
        <v>9222</v>
      </c>
      <c r="M2351" t="s">
        <v>3118</v>
      </c>
    </row>
    <row r="2352" spans="1:13" x14ac:dyDescent="0.25">
      <c r="A2352">
        <v>851885</v>
      </c>
      <c r="B2352" t="s">
        <v>10250</v>
      </c>
      <c r="C2352" t="s">
        <v>84</v>
      </c>
      <c r="D2352" t="s">
        <v>1722</v>
      </c>
      <c r="E2352" s="15" t="s">
        <v>10251</v>
      </c>
      <c r="F2352" t="s">
        <v>3990</v>
      </c>
      <c r="G2352" t="s">
        <v>1762</v>
      </c>
      <c r="H2352" t="s">
        <v>1782</v>
      </c>
      <c r="I2352" t="s">
        <v>1762</v>
      </c>
      <c r="J2352">
        <v>0</v>
      </c>
      <c r="K2352"/>
      <c r="L2352" t="s">
        <v>10252</v>
      </c>
      <c r="M2352" t="s">
        <v>3118</v>
      </c>
    </row>
    <row r="2353" spans="1:13" x14ac:dyDescent="0.25">
      <c r="A2353">
        <v>839860</v>
      </c>
      <c r="B2353" t="s">
        <v>2968</v>
      </c>
      <c r="C2353" t="s">
        <v>78</v>
      </c>
      <c r="D2353" t="s">
        <v>1722</v>
      </c>
      <c r="E2353" s="15" t="s">
        <v>10253</v>
      </c>
      <c r="F2353" t="s">
        <v>1732</v>
      </c>
      <c r="G2353" t="s">
        <v>1731</v>
      </c>
      <c r="H2353" t="s">
        <v>1720</v>
      </c>
      <c r="I2353" t="s">
        <v>3116</v>
      </c>
      <c r="J2353">
        <v>0</v>
      </c>
      <c r="K2353"/>
      <c r="L2353" t="s">
        <v>3630</v>
      </c>
      <c r="M2353" t="s">
        <v>3118</v>
      </c>
    </row>
    <row r="2354" spans="1:13" x14ac:dyDescent="0.25">
      <c r="A2354">
        <v>47909</v>
      </c>
      <c r="B2354" t="s">
        <v>10254</v>
      </c>
      <c r="C2354" t="s">
        <v>84</v>
      </c>
      <c r="D2354" t="s">
        <v>1722</v>
      </c>
      <c r="E2354" s="15" t="s">
        <v>10255</v>
      </c>
      <c r="F2354" t="s">
        <v>1775</v>
      </c>
      <c r="G2354" t="s">
        <v>1743</v>
      </c>
      <c r="H2354" t="s">
        <v>1720</v>
      </c>
      <c r="I2354" t="s">
        <v>3351</v>
      </c>
      <c r="J2354">
        <v>0</v>
      </c>
      <c r="K2354"/>
      <c r="L2354" t="s">
        <v>3122</v>
      </c>
      <c r="M2354" t="s">
        <v>3118</v>
      </c>
    </row>
    <row r="2355" spans="1:13" x14ac:dyDescent="0.25">
      <c r="A2355">
        <v>8657</v>
      </c>
      <c r="B2355" t="s">
        <v>2381</v>
      </c>
      <c r="C2355" t="s">
        <v>21</v>
      </c>
      <c r="D2355" t="s">
        <v>1722</v>
      </c>
      <c r="E2355" s="15" t="s">
        <v>10256</v>
      </c>
      <c r="F2355" t="s">
        <v>1941</v>
      </c>
      <c r="G2355" t="s">
        <v>1867</v>
      </c>
      <c r="H2355" t="s">
        <v>1725</v>
      </c>
      <c r="I2355" t="s">
        <v>3116</v>
      </c>
      <c r="J2355">
        <v>0</v>
      </c>
      <c r="K2355"/>
      <c r="L2355" t="s">
        <v>5532</v>
      </c>
      <c r="M2355" t="s">
        <v>3118</v>
      </c>
    </row>
    <row r="2356" spans="1:13" x14ac:dyDescent="0.25">
      <c r="A2356">
        <v>8670</v>
      </c>
      <c r="B2356" t="s">
        <v>277</v>
      </c>
      <c r="C2356" t="s">
        <v>27</v>
      </c>
      <c r="D2356" t="s">
        <v>1722</v>
      </c>
      <c r="E2356" s="15" t="s">
        <v>10257</v>
      </c>
      <c r="F2356" t="s">
        <v>1815</v>
      </c>
      <c r="G2356" t="s">
        <v>1816</v>
      </c>
      <c r="H2356" t="s">
        <v>1725</v>
      </c>
      <c r="I2356" t="s">
        <v>1816</v>
      </c>
      <c r="J2356">
        <v>0</v>
      </c>
      <c r="K2356"/>
      <c r="L2356" t="s">
        <v>10258</v>
      </c>
      <c r="M2356" t="s">
        <v>3118</v>
      </c>
    </row>
    <row r="2357" spans="1:13" x14ac:dyDescent="0.25">
      <c r="A2357">
        <v>45116</v>
      </c>
      <c r="B2357" t="s">
        <v>10259</v>
      </c>
      <c r="C2357" t="s">
        <v>27</v>
      </c>
      <c r="D2357" t="s">
        <v>1722</v>
      </c>
      <c r="E2357" s="15" t="s">
        <v>10260</v>
      </c>
      <c r="F2357" t="s">
        <v>1728</v>
      </c>
      <c r="G2357" t="s">
        <v>1729</v>
      </c>
      <c r="H2357" t="s">
        <v>1720</v>
      </c>
      <c r="I2357" t="s">
        <v>3116</v>
      </c>
      <c r="J2357">
        <v>0</v>
      </c>
      <c r="K2357"/>
      <c r="L2357" t="s">
        <v>10261</v>
      </c>
      <c r="M2357" t="s">
        <v>10262</v>
      </c>
    </row>
    <row r="2358" spans="1:13" x14ac:dyDescent="0.25">
      <c r="A2358">
        <v>859410</v>
      </c>
      <c r="B2358" t="s">
        <v>10263</v>
      </c>
      <c r="C2358" t="s">
        <v>21</v>
      </c>
      <c r="D2358" t="s">
        <v>1722</v>
      </c>
      <c r="E2358" s="15" t="s">
        <v>10264</v>
      </c>
      <c r="F2358" t="s">
        <v>1836</v>
      </c>
      <c r="G2358" t="s">
        <v>1837</v>
      </c>
      <c r="H2358" t="s">
        <v>1725</v>
      </c>
      <c r="I2358" t="s">
        <v>3116</v>
      </c>
      <c r="J2358">
        <v>0</v>
      </c>
      <c r="K2358"/>
      <c r="L2358" t="s">
        <v>10265</v>
      </c>
      <c r="M2358"/>
    </row>
    <row r="2359" spans="1:13" x14ac:dyDescent="0.25">
      <c r="A2359">
        <v>56805</v>
      </c>
      <c r="B2359" t="s">
        <v>2722</v>
      </c>
      <c r="C2359" t="s">
        <v>84</v>
      </c>
      <c r="D2359" t="s">
        <v>1722</v>
      </c>
      <c r="E2359" s="15" t="s">
        <v>10266</v>
      </c>
      <c r="F2359" t="s">
        <v>1877</v>
      </c>
      <c r="G2359" t="s">
        <v>1878</v>
      </c>
      <c r="H2359" t="s">
        <v>1756</v>
      </c>
      <c r="I2359" t="s">
        <v>3116</v>
      </c>
      <c r="J2359">
        <v>0</v>
      </c>
      <c r="K2359"/>
      <c r="L2359" t="s">
        <v>3874</v>
      </c>
      <c r="M2359" t="s">
        <v>3118</v>
      </c>
    </row>
    <row r="2360" spans="1:13" x14ac:dyDescent="0.25">
      <c r="A2360">
        <v>8678</v>
      </c>
      <c r="B2360" t="s">
        <v>1022</v>
      </c>
      <c r="C2360" t="s">
        <v>52</v>
      </c>
      <c r="D2360" t="s">
        <v>1722</v>
      </c>
      <c r="E2360" s="15" t="s">
        <v>10267</v>
      </c>
      <c r="F2360" t="s">
        <v>1938</v>
      </c>
      <c r="G2360" t="s">
        <v>1746</v>
      </c>
      <c r="H2360" t="s">
        <v>1720</v>
      </c>
      <c r="I2360" t="s">
        <v>5686</v>
      </c>
      <c r="J2360">
        <v>0</v>
      </c>
      <c r="K2360"/>
      <c r="L2360" t="s">
        <v>5524</v>
      </c>
      <c r="M2360" t="s">
        <v>3118</v>
      </c>
    </row>
    <row r="2361" spans="1:13" x14ac:dyDescent="0.25">
      <c r="A2361">
        <v>845149</v>
      </c>
      <c r="B2361" t="s">
        <v>10268</v>
      </c>
      <c r="C2361" t="s">
        <v>84</v>
      </c>
      <c r="D2361" t="s">
        <v>1722</v>
      </c>
      <c r="E2361" s="15" t="s">
        <v>10269</v>
      </c>
      <c r="F2361" t="s">
        <v>2011</v>
      </c>
      <c r="G2361" t="s">
        <v>1975</v>
      </c>
      <c r="H2361" t="s">
        <v>1782</v>
      </c>
      <c r="I2361" t="s">
        <v>3116</v>
      </c>
      <c r="J2361">
        <v>0</v>
      </c>
      <c r="K2361"/>
      <c r="L2361" t="s">
        <v>10270</v>
      </c>
      <c r="M2361" t="s">
        <v>10271</v>
      </c>
    </row>
    <row r="2362" spans="1:13" x14ac:dyDescent="0.25">
      <c r="A2362">
        <v>56304</v>
      </c>
      <c r="B2362" t="s">
        <v>278</v>
      </c>
      <c r="C2362" t="s">
        <v>78</v>
      </c>
      <c r="D2362" t="s">
        <v>1722</v>
      </c>
      <c r="E2362" s="15" t="s">
        <v>10272</v>
      </c>
      <c r="F2362" t="s">
        <v>1836</v>
      </c>
      <c r="G2362" t="s">
        <v>1837</v>
      </c>
      <c r="H2362" t="s">
        <v>1725</v>
      </c>
      <c r="I2362" t="s">
        <v>3116</v>
      </c>
      <c r="J2362">
        <v>0</v>
      </c>
      <c r="K2362"/>
      <c r="L2362" t="s">
        <v>3630</v>
      </c>
      <c r="M2362" t="s">
        <v>3118</v>
      </c>
    </row>
    <row r="2363" spans="1:13" x14ac:dyDescent="0.25">
      <c r="A2363">
        <v>861588</v>
      </c>
      <c r="B2363" t="s">
        <v>10273</v>
      </c>
      <c r="C2363" t="s">
        <v>43</v>
      </c>
      <c r="D2363" t="s">
        <v>1722</v>
      </c>
      <c r="E2363" s="15" t="s">
        <v>10274</v>
      </c>
      <c r="F2363" t="s">
        <v>1826</v>
      </c>
      <c r="G2363" t="s">
        <v>1828</v>
      </c>
      <c r="H2363" t="s">
        <v>1827</v>
      </c>
      <c r="I2363" t="s">
        <v>3131</v>
      </c>
      <c r="J2363">
        <v>0</v>
      </c>
      <c r="K2363"/>
      <c r="L2363" t="s">
        <v>3157</v>
      </c>
      <c r="M2363" t="s">
        <v>3118</v>
      </c>
    </row>
    <row r="2364" spans="1:13" x14ac:dyDescent="0.25">
      <c r="A2364">
        <v>33275</v>
      </c>
      <c r="B2364" t="s">
        <v>4226</v>
      </c>
      <c r="C2364" t="s">
        <v>27</v>
      </c>
      <c r="D2364" t="s">
        <v>1722</v>
      </c>
      <c r="E2364" s="15" t="s">
        <v>10275</v>
      </c>
      <c r="F2364" t="s">
        <v>2107</v>
      </c>
      <c r="G2364" t="s">
        <v>2056</v>
      </c>
      <c r="H2364" t="s">
        <v>2055</v>
      </c>
      <c r="I2364" t="s">
        <v>5644</v>
      </c>
      <c r="J2364">
        <v>0</v>
      </c>
      <c r="K2364"/>
      <c r="L2364" t="s">
        <v>3117</v>
      </c>
      <c r="M2364" t="s">
        <v>3118</v>
      </c>
    </row>
    <row r="2365" spans="1:13" x14ac:dyDescent="0.25">
      <c r="A2365">
        <v>837204</v>
      </c>
      <c r="B2365" t="s">
        <v>10276</v>
      </c>
      <c r="C2365" t="s">
        <v>43</v>
      </c>
      <c r="D2365" t="s">
        <v>1722</v>
      </c>
      <c r="E2365" s="15" t="s">
        <v>10277</v>
      </c>
      <c r="F2365" t="s">
        <v>1761</v>
      </c>
      <c r="G2365" t="s">
        <v>1762</v>
      </c>
      <c r="H2365" t="s">
        <v>1782</v>
      </c>
      <c r="I2365" t="s">
        <v>1762</v>
      </c>
      <c r="J2365">
        <v>0</v>
      </c>
      <c r="K2365"/>
      <c r="L2365" t="s">
        <v>3157</v>
      </c>
      <c r="M2365" t="s">
        <v>3118</v>
      </c>
    </row>
    <row r="2366" spans="1:13" x14ac:dyDescent="0.25">
      <c r="A2366">
        <v>832325</v>
      </c>
      <c r="B2366" t="s">
        <v>1023</v>
      </c>
      <c r="C2366" t="s">
        <v>172</v>
      </c>
      <c r="D2366" t="s">
        <v>1722</v>
      </c>
      <c r="E2366" s="15" t="s">
        <v>10278</v>
      </c>
      <c r="F2366" t="s">
        <v>1761</v>
      </c>
      <c r="G2366" t="s">
        <v>1762</v>
      </c>
      <c r="H2366" t="s">
        <v>1782</v>
      </c>
      <c r="I2366" t="s">
        <v>1762</v>
      </c>
      <c r="J2366">
        <v>0</v>
      </c>
      <c r="K2366"/>
      <c r="L2366" t="s">
        <v>3842</v>
      </c>
      <c r="M2366" t="s">
        <v>3118</v>
      </c>
    </row>
    <row r="2367" spans="1:13" x14ac:dyDescent="0.25">
      <c r="A2367">
        <v>833306</v>
      </c>
      <c r="B2367" t="s">
        <v>1024</v>
      </c>
      <c r="C2367" t="s">
        <v>172</v>
      </c>
      <c r="D2367" t="s">
        <v>1722</v>
      </c>
      <c r="E2367" s="15" t="s">
        <v>10279</v>
      </c>
      <c r="F2367" t="s">
        <v>1807</v>
      </c>
      <c r="G2367" t="s">
        <v>1762</v>
      </c>
      <c r="H2367" t="s">
        <v>1782</v>
      </c>
      <c r="I2367" t="s">
        <v>1762</v>
      </c>
      <c r="J2367">
        <v>0</v>
      </c>
      <c r="K2367"/>
      <c r="L2367" t="s">
        <v>3842</v>
      </c>
      <c r="M2367" t="s">
        <v>3118</v>
      </c>
    </row>
    <row r="2368" spans="1:13" x14ac:dyDescent="0.25">
      <c r="A2368">
        <v>8690</v>
      </c>
      <c r="B2368" t="s">
        <v>1025</v>
      </c>
      <c r="C2368" t="s">
        <v>172</v>
      </c>
      <c r="D2368" t="s">
        <v>1722</v>
      </c>
      <c r="E2368" s="15" t="s">
        <v>10280</v>
      </c>
      <c r="F2368" t="s">
        <v>1787</v>
      </c>
      <c r="G2368" t="s">
        <v>1721</v>
      </c>
      <c r="H2368" t="s">
        <v>1720</v>
      </c>
      <c r="I2368" t="s">
        <v>3116</v>
      </c>
      <c r="J2368">
        <v>0</v>
      </c>
      <c r="K2368"/>
      <c r="L2368" t="s">
        <v>3842</v>
      </c>
      <c r="M2368" t="s">
        <v>3118</v>
      </c>
    </row>
    <row r="2369" spans="1:13" x14ac:dyDescent="0.25">
      <c r="A2369">
        <v>833305</v>
      </c>
      <c r="B2369" t="s">
        <v>1026</v>
      </c>
      <c r="C2369" t="s">
        <v>172</v>
      </c>
      <c r="D2369" t="s">
        <v>1722</v>
      </c>
      <c r="E2369" s="15" t="s">
        <v>10281</v>
      </c>
      <c r="F2369" t="s">
        <v>1735</v>
      </c>
      <c r="G2369" t="s">
        <v>1721</v>
      </c>
      <c r="H2369" t="s">
        <v>1720</v>
      </c>
      <c r="I2369" t="s">
        <v>5686</v>
      </c>
      <c r="J2369">
        <v>0</v>
      </c>
      <c r="K2369"/>
      <c r="L2369" t="s">
        <v>3842</v>
      </c>
      <c r="M2369" t="s">
        <v>3118</v>
      </c>
    </row>
    <row r="2370" spans="1:13" x14ac:dyDescent="0.25">
      <c r="A2370">
        <v>832227</v>
      </c>
      <c r="B2370" t="s">
        <v>1027</v>
      </c>
      <c r="C2370" t="s">
        <v>172</v>
      </c>
      <c r="D2370" t="s">
        <v>1722</v>
      </c>
      <c r="E2370" s="15" t="s">
        <v>10282</v>
      </c>
      <c r="F2370" t="s">
        <v>1832</v>
      </c>
      <c r="G2370" t="s">
        <v>1834</v>
      </c>
      <c r="H2370" t="s">
        <v>1833</v>
      </c>
      <c r="I2370" t="s">
        <v>3116</v>
      </c>
      <c r="J2370">
        <v>0</v>
      </c>
      <c r="K2370"/>
      <c r="L2370" t="s">
        <v>3842</v>
      </c>
      <c r="M2370" t="s">
        <v>3118</v>
      </c>
    </row>
    <row r="2371" spans="1:13" x14ac:dyDescent="0.25">
      <c r="A2371">
        <v>21462</v>
      </c>
      <c r="B2371" t="s">
        <v>10283</v>
      </c>
      <c r="C2371" t="s">
        <v>43</v>
      </c>
      <c r="D2371" t="s">
        <v>1722</v>
      </c>
      <c r="E2371" s="15" t="s">
        <v>10284</v>
      </c>
      <c r="F2371" t="s">
        <v>1759</v>
      </c>
      <c r="G2371" t="s">
        <v>1760</v>
      </c>
      <c r="H2371" t="s">
        <v>1753</v>
      </c>
      <c r="I2371" t="s">
        <v>3116</v>
      </c>
      <c r="J2371">
        <v>0</v>
      </c>
      <c r="K2371"/>
      <c r="L2371" t="s">
        <v>10285</v>
      </c>
      <c r="M2371" t="s">
        <v>3118</v>
      </c>
    </row>
    <row r="2372" spans="1:13" x14ac:dyDescent="0.25">
      <c r="A2372">
        <v>848405</v>
      </c>
      <c r="B2372" t="s">
        <v>10286</v>
      </c>
      <c r="C2372" t="s">
        <v>56</v>
      </c>
      <c r="D2372" t="s">
        <v>1722</v>
      </c>
      <c r="E2372" s="15" t="s">
        <v>10287</v>
      </c>
      <c r="F2372" t="s">
        <v>1870</v>
      </c>
      <c r="G2372" t="s">
        <v>1721</v>
      </c>
      <c r="H2372" t="s">
        <v>1720</v>
      </c>
      <c r="I2372" t="s">
        <v>3116</v>
      </c>
      <c r="J2372">
        <v>0</v>
      </c>
      <c r="K2372"/>
      <c r="L2372" t="s">
        <v>3122</v>
      </c>
      <c r="M2372" t="s">
        <v>3118</v>
      </c>
    </row>
    <row r="2373" spans="1:13" x14ac:dyDescent="0.25">
      <c r="A2373">
        <v>8688</v>
      </c>
      <c r="B2373" t="s">
        <v>279</v>
      </c>
      <c r="C2373" t="s">
        <v>211</v>
      </c>
      <c r="D2373" t="s">
        <v>1722</v>
      </c>
      <c r="E2373" s="15" t="s">
        <v>10288</v>
      </c>
      <c r="F2373" t="s">
        <v>1860</v>
      </c>
      <c r="G2373" t="s">
        <v>1816</v>
      </c>
      <c r="H2373" t="s">
        <v>1725</v>
      </c>
      <c r="I2373" t="s">
        <v>5644</v>
      </c>
      <c r="J2373">
        <v>0</v>
      </c>
      <c r="K2373"/>
      <c r="L2373" t="s">
        <v>3117</v>
      </c>
      <c r="M2373" t="s">
        <v>3118</v>
      </c>
    </row>
    <row r="2374" spans="1:13" x14ac:dyDescent="0.25">
      <c r="A2374">
        <v>74209</v>
      </c>
      <c r="B2374" t="s">
        <v>1028</v>
      </c>
      <c r="C2374" t="s">
        <v>172</v>
      </c>
      <c r="D2374" t="s">
        <v>1722</v>
      </c>
      <c r="E2374" s="15" t="s">
        <v>10289</v>
      </c>
      <c r="F2374" t="s">
        <v>1938</v>
      </c>
      <c r="G2374" t="s">
        <v>1746</v>
      </c>
      <c r="H2374" t="s">
        <v>1720</v>
      </c>
      <c r="I2374" t="s">
        <v>5686</v>
      </c>
      <c r="J2374">
        <v>0</v>
      </c>
      <c r="K2374"/>
      <c r="L2374" t="s">
        <v>3842</v>
      </c>
      <c r="M2374" t="s">
        <v>3118</v>
      </c>
    </row>
    <row r="2375" spans="1:13" x14ac:dyDescent="0.25">
      <c r="A2375">
        <v>4855</v>
      </c>
      <c r="B2375" t="s">
        <v>10290</v>
      </c>
      <c r="C2375" t="s">
        <v>172</v>
      </c>
      <c r="D2375" t="s">
        <v>1722</v>
      </c>
      <c r="E2375" s="15" t="s">
        <v>10291</v>
      </c>
      <c r="F2375" t="s">
        <v>1938</v>
      </c>
      <c r="G2375" t="s">
        <v>1746</v>
      </c>
      <c r="H2375" t="s">
        <v>1720</v>
      </c>
      <c r="I2375" t="s">
        <v>5686</v>
      </c>
      <c r="J2375">
        <v>0</v>
      </c>
      <c r="K2375"/>
      <c r="L2375" t="s">
        <v>3366</v>
      </c>
      <c r="M2375" t="s">
        <v>3118</v>
      </c>
    </row>
    <row r="2376" spans="1:13" x14ac:dyDescent="0.25">
      <c r="A2376">
        <v>8696</v>
      </c>
      <c r="B2376" t="s">
        <v>637</v>
      </c>
      <c r="C2376" t="s">
        <v>172</v>
      </c>
      <c r="D2376" t="s">
        <v>1722</v>
      </c>
      <c r="E2376" s="15" t="s">
        <v>10292</v>
      </c>
      <c r="F2376" t="s">
        <v>1995</v>
      </c>
      <c r="G2376" t="s">
        <v>1765</v>
      </c>
      <c r="H2376" t="s">
        <v>1764</v>
      </c>
      <c r="I2376" t="s">
        <v>1765</v>
      </c>
      <c r="J2376">
        <v>0</v>
      </c>
      <c r="K2376"/>
      <c r="L2376" t="s">
        <v>3743</v>
      </c>
      <c r="M2376" t="s">
        <v>3118</v>
      </c>
    </row>
    <row r="2377" spans="1:13" x14ac:dyDescent="0.25">
      <c r="A2377">
        <v>22508</v>
      </c>
      <c r="B2377" t="s">
        <v>2033</v>
      </c>
      <c r="C2377" t="s">
        <v>172</v>
      </c>
      <c r="D2377" t="s">
        <v>1722</v>
      </c>
      <c r="E2377" s="15" t="s">
        <v>10293</v>
      </c>
      <c r="F2377" t="s">
        <v>5737</v>
      </c>
      <c r="G2377" t="s">
        <v>1792</v>
      </c>
      <c r="H2377" t="s">
        <v>1822</v>
      </c>
      <c r="I2377" t="s">
        <v>3116</v>
      </c>
      <c r="J2377">
        <v>0</v>
      </c>
      <c r="K2377"/>
      <c r="L2377" t="s">
        <v>3743</v>
      </c>
      <c r="M2377" t="s">
        <v>3118</v>
      </c>
    </row>
    <row r="2378" spans="1:13" x14ac:dyDescent="0.25">
      <c r="A2378">
        <v>8713</v>
      </c>
      <c r="B2378" t="s">
        <v>280</v>
      </c>
      <c r="C2378" t="s">
        <v>172</v>
      </c>
      <c r="D2378" t="s">
        <v>1722</v>
      </c>
      <c r="E2378" s="15" t="s">
        <v>10294</v>
      </c>
      <c r="F2378" t="s">
        <v>1962</v>
      </c>
      <c r="G2378" t="s">
        <v>1837</v>
      </c>
      <c r="H2378" t="s">
        <v>1725</v>
      </c>
      <c r="I2378" t="s">
        <v>3116</v>
      </c>
      <c r="J2378">
        <v>0</v>
      </c>
      <c r="K2378"/>
      <c r="L2378" t="s">
        <v>3299</v>
      </c>
      <c r="M2378" t="s">
        <v>3118</v>
      </c>
    </row>
    <row r="2379" spans="1:13" x14ac:dyDescent="0.25">
      <c r="A2379">
        <v>8708</v>
      </c>
      <c r="B2379" t="s">
        <v>2215</v>
      </c>
      <c r="C2379" t="s">
        <v>172</v>
      </c>
      <c r="D2379" t="s">
        <v>1722</v>
      </c>
      <c r="E2379" s="15" t="s">
        <v>10295</v>
      </c>
      <c r="F2379" t="s">
        <v>1738</v>
      </c>
      <c r="G2379" t="s">
        <v>1739</v>
      </c>
      <c r="H2379" t="s">
        <v>1720</v>
      </c>
      <c r="I2379" t="s">
        <v>3232</v>
      </c>
      <c r="J2379">
        <v>0</v>
      </c>
      <c r="K2379"/>
      <c r="L2379" t="s">
        <v>3366</v>
      </c>
      <c r="M2379" t="s">
        <v>3118</v>
      </c>
    </row>
    <row r="2380" spans="1:13" x14ac:dyDescent="0.25">
      <c r="A2380">
        <v>8719</v>
      </c>
      <c r="B2380" t="s">
        <v>2214</v>
      </c>
      <c r="C2380" t="s">
        <v>172</v>
      </c>
      <c r="D2380" t="s">
        <v>1722</v>
      </c>
      <c r="E2380" s="15" t="s">
        <v>10296</v>
      </c>
      <c r="F2380" t="s">
        <v>1797</v>
      </c>
      <c r="G2380" t="s">
        <v>1783</v>
      </c>
      <c r="H2380" t="s">
        <v>1782</v>
      </c>
      <c r="I2380" t="s">
        <v>3152</v>
      </c>
      <c r="J2380">
        <v>0</v>
      </c>
      <c r="K2380"/>
      <c r="L2380" t="s">
        <v>3842</v>
      </c>
      <c r="M2380" t="s">
        <v>3118</v>
      </c>
    </row>
    <row r="2381" spans="1:13" x14ac:dyDescent="0.25">
      <c r="A2381">
        <v>36950</v>
      </c>
      <c r="B2381" t="s">
        <v>2592</v>
      </c>
      <c r="C2381" t="s">
        <v>172</v>
      </c>
      <c r="D2381" t="s">
        <v>1722</v>
      </c>
      <c r="E2381" s="15" t="s">
        <v>10297</v>
      </c>
      <c r="F2381" t="s">
        <v>1732</v>
      </c>
      <c r="G2381" t="s">
        <v>1731</v>
      </c>
      <c r="H2381" t="s">
        <v>1720</v>
      </c>
      <c r="I2381" t="s">
        <v>3116</v>
      </c>
      <c r="J2381">
        <v>0</v>
      </c>
      <c r="K2381"/>
      <c r="L2381" t="s">
        <v>3743</v>
      </c>
      <c r="M2381" t="s">
        <v>3118</v>
      </c>
    </row>
    <row r="2382" spans="1:13" x14ac:dyDescent="0.25">
      <c r="A2382">
        <v>855284</v>
      </c>
      <c r="B2382" t="s">
        <v>3069</v>
      </c>
      <c r="C2382" t="s">
        <v>84</v>
      </c>
      <c r="D2382" t="s">
        <v>1722</v>
      </c>
      <c r="E2382" s="15" t="s">
        <v>10298</v>
      </c>
      <c r="F2382" t="s">
        <v>1728</v>
      </c>
      <c r="G2382" t="s">
        <v>1729</v>
      </c>
      <c r="H2382" t="s">
        <v>1720</v>
      </c>
      <c r="I2382" t="s">
        <v>3116</v>
      </c>
      <c r="J2382">
        <v>0</v>
      </c>
      <c r="K2382"/>
      <c r="L2382" t="s">
        <v>10299</v>
      </c>
      <c r="M2382" t="s">
        <v>10300</v>
      </c>
    </row>
    <row r="2383" spans="1:13" x14ac:dyDescent="0.25">
      <c r="A2383">
        <v>827987</v>
      </c>
      <c r="B2383" t="s">
        <v>10301</v>
      </c>
      <c r="C2383" t="s">
        <v>27</v>
      </c>
      <c r="D2383" t="s">
        <v>1722</v>
      </c>
      <c r="E2383" s="15" t="s">
        <v>10302</v>
      </c>
      <c r="F2383" t="s">
        <v>1882</v>
      </c>
      <c r="G2383" t="s">
        <v>1765</v>
      </c>
      <c r="H2383" t="s">
        <v>1764</v>
      </c>
      <c r="I2383" t="s">
        <v>3116</v>
      </c>
      <c r="J2383">
        <v>0</v>
      </c>
      <c r="K2383"/>
      <c r="L2383" t="s">
        <v>10303</v>
      </c>
      <c r="M2383" t="s">
        <v>10304</v>
      </c>
    </row>
    <row r="2384" spans="1:13" x14ac:dyDescent="0.25">
      <c r="A2384">
        <v>853301</v>
      </c>
      <c r="B2384" t="s">
        <v>10305</v>
      </c>
      <c r="C2384" t="s">
        <v>21</v>
      </c>
      <c r="D2384" t="s">
        <v>1722</v>
      </c>
      <c r="E2384" s="15" t="s">
        <v>10306</v>
      </c>
      <c r="F2384" t="s">
        <v>1836</v>
      </c>
      <c r="G2384" t="s">
        <v>1837</v>
      </c>
      <c r="H2384" t="s">
        <v>1725</v>
      </c>
      <c r="I2384" t="s">
        <v>3116</v>
      </c>
      <c r="J2384">
        <v>0</v>
      </c>
      <c r="K2384"/>
      <c r="L2384" t="s">
        <v>5908</v>
      </c>
      <c r="M2384" t="s">
        <v>3118</v>
      </c>
    </row>
    <row r="2385" spans="1:13" x14ac:dyDescent="0.25">
      <c r="A2385">
        <v>852628</v>
      </c>
      <c r="B2385" t="s">
        <v>10307</v>
      </c>
      <c r="C2385" t="s">
        <v>21</v>
      </c>
      <c r="D2385" t="s">
        <v>1722</v>
      </c>
      <c r="E2385" s="15" t="s">
        <v>10308</v>
      </c>
      <c r="F2385" t="s">
        <v>1749</v>
      </c>
      <c r="G2385" t="s">
        <v>1746</v>
      </c>
      <c r="H2385" t="s">
        <v>1720</v>
      </c>
      <c r="I2385" t="s">
        <v>5686</v>
      </c>
      <c r="J2385">
        <v>0</v>
      </c>
      <c r="K2385"/>
      <c r="L2385" t="s">
        <v>5970</v>
      </c>
      <c r="M2385" t="s">
        <v>10309</v>
      </c>
    </row>
    <row r="2386" spans="1:13" x14ac:dyDescent="0.25">
      <c r="A2386">
        <v>8698</v>
      </c>
      <c r="B2386" t="s">
        <v>1029</v>
      </c>
      <c r="C2386" t="s">
        <v>36</v>
      </c>
      <c r="D2386" t="s">
        <v>1722</v>
      </c>
      <c r="E2386" s="15" t="s">
        <v>10310</v>
      </c>
      <c r="F2386" t="s">
        <v>2118</v>
      </c>
      <c r="G2386" t="s">
        <v>1828</v>
      </c>
      <c r="H2386" t="s">
        <v>1827</v>
      </c>
      <c r="I2386" t="s">
        <v>3131</v>
      </c>
      <c r="J2386">
        <v>0</v>
      </c>
      <c r="K2386"/>
      <c r="L2386" t="s">
        <v>10311</v>
      </c>
      <c r="M2386" t="s">
        <v>10312</v>
      </c>
    </row>
    <row r="2387" spans="1:13" x14ac:dyDescent="0.25">
      <c r="A2387">
        <v>8732</v>
      </c>
      <c r="B2387" t="s">
        <v>1030</v>
      </c>
      <c r="C2387" t="s">
        <v>59</v>
      </c>
      <c r="D2387" t="s">
        <v>1722</v>
      </c>
      <c r="E2387" s="15" t="s">
        <v>10313</v>
      </c>
      <c r="F2387" t="s">
        <v>1771</v>
      </c>
      <c r="G2387" t="s">
        <v>1721</v>
      </c>
      <c r="H2387" t="s">
        <v>1720</v>
      </c>
      <c r="I2387" t="s">
        <v>3116</v>
      </c>
      <c r="J2387">
        <v>0</v>
      </c>
      <c r="K2387"/>
      <c r="L2387" t="s">
        <v>3216</v>
      </c>
      <c r="M2387" t="s">
        <v>3118</v>
      </c>
    </row>
    <row r="2388" spans="1:13" x14ac:dyDescent="0.25">
      <c r="A2388">
        <v>847902</v>
      </c>
      <c r="B2388" t="s">
        <v>10314</v>
      </c>
      <c r="C2388" t="s">
        <v>43</v>
      </c>
      <c r="D2388" t="s">
        <v>1722</v>
      </c>
      <c r="E2388" s="15" t="s">
        <v>10315</v>
      </c>
      <c r="F2388" t="s">
        <v>1761</v>
      </c>
      <c r="G2388" t="s">
        <v>1762</v>
      </c>
      <c r="H2388" t="s">
        <v>1782</v>
      </c>
      <c r="I2388" t="s">
        <v>1762</v>
      </c>
      <c r="J2388">
        <v>0</v>
      </c>
      <c r="K2388"/>
      <c r="L2388" t="s">
        <v>3610</v>
      </c>
      <c r="M2388" t="s">
        <v>3118</v>
      </c>
    </row>
    <row r="2389" spans="1:13" x14ac:dyDescent="0.25">
      <c r="A2389">
        <v>8741</v>
      </c>
      <c r="B2389" t="s">
        <v>4231</v>
      </c>
      <c r="C2389" t="s">
        <v>39</v>
      </c>
      <c r="D2389" t="s">
        <v>1722</v>
      </c>
      <c r="E2389" s="15" t="s">
        <v>10316</v>
      </c>
      <c r="F2389" t="s">
        <v>1860</v>
      </c>
      <c r="G2389" t="s">
        <v>1816</v>
      </c>
      <c r="H2389" t="s">
        <v>1725</v>
      </c>
      <c r="I2389" t="s">
        <v>5644</v>
      </c>
      <c r="J2389">
        <v>0</v>
      </c>
      <c r="K2389"/>
      <c r="L2389" t="s">
        <v>6652</v>
      </c>
      <c r="M2389" t="s">
        <v>3118</v>
      </c>
    </row>
    <row r="2390" spans="1:13" x14ac:dyDescent="0.25">
      <c r="A2390">
        <v>861593</v>
      </c>
      <c r="B2390" t="s">
        <v>10317</v>
      </c>
      <c r="C2390" t="s">
        <v>43</v>
      </c>
      <c r="D2390" t="s">
        <v>1722</v>
      </c>
      <c r="E2390" s="15" t="s">
        <v>10318</v>
      </c>
      <c r="F2390" t="s">
        <v>1784</v>
      </c>
      <c r="G2390" t="s">
        <v>1785</v>
      </c>
      <c r="H2390" t="s">
        <v>1725</v>
      </c>
      <c r="I2390" t="s">
        <v>3116</v>
      </c>
      <c r="J2390">
        <v>0</v>
      </c>
      <c r="K2390"/>
      <c r="L2390" t="s">
        <v>10319</v>
      </c>
      <c r="M2390" t="s">
        <v>10320</v>
      </c>
    </row>
    <row r="2391" spans="1:13" x14ac:dyDescent="0.25">
      <c r="A2391">
        <v>8761</v>
      </c>
      <c r="B2391" t="s">
        <v>1621</v>
      </c>
      <c r="C2391" t="s">
        <v>27</v>
      </c>
      <c r="D2391" t="s">
        <v>1722</v>
      </c>
      <c r="E2391" s="15" t="s">
        <v>10321</v>
      </c>
      <c r="F2391" t="s">
        <v>1836</v>
      </c>
      <c r="G2391" t="s">
        <v>1837</v>
      </c>
      <c r="H2391" t="s">
        <v>1725</v>
      </c>
      <c r="I2391" t="s">
        <v>3116</v>
      </c>
      <c r="J2391">
        <v>0</v>
      </c>
      <c r="K2391"/>
      <c r="L2391" t="s">
        <v>10322</v>
      </c>
      <c r="M2391" t="s">
        <v>3118</v>
      </c>
    </row>
    <row r="2392" spans="1:13" x14ac:dyDescent="0.25">
      <c r="A2392">
        <v>50421</v>
      </c>
      <c r="B2392" t="s">
        <v>10323</v>
      </c>
      <c r="C2392" t="s">
        <v>59</v>
      </c>
      <c r="D2392" t="s">
        <v>1722</v>
      </c>
      <c r="E2392" s="15" t="s">
        <v>10324</v>
      </c>
      <c r="F2392" t="s">
        <v>1912</v>
      </c>
      <c r="G2392" t="s">
        <v>1913</v>
      </c>
      <c r="H2392" t="s">
        <v>1764</v>
      </c>
      <c r="I2392" t="s">
        <v>5644</v>
      </c>
      <c r="J2392">
        <v>0</v>
      </c>
      <c r="K2392"/>
      <c r="L2392" t="s">
        <v>3216</v>
      </c>
      <c r="M2392" t="s">
        <v>3118</v>
      </c>
    </row>
    <row r="2393" spans="1:13" x14ac:dyDescent="0.25">
      <c r="A2393">
        <v>51685</v>
      </c>
      <c r="B2393" t="s">
        <v>10325</v>
      </c>
      <c r="C2393" t="s">
        <v>59</v>
      </c>
      <c r="D2393" t="s">
        <v>1722</v>
      </c>
      <c r="E2393" s="15" t="s">
        <v>10326</v>
      </c>
      <c r="F2393" t="s">
        <v>1771</v>
      </c>
      <c r="G2393" t="s">
        <v>1721</v>
      </c>
      <c r="H2393" t="s">
        <v>1720</v>
      </c>
      <c r="I2393" t="s">
        <v>3116</v>
      </c>
      <c r="J2393">
        <v>0</v>
      </c>
      <c r="K2393"/>
      <c r="L2393" t="s">
        <v>3178</v>
      </c>
      <c r="M2393" t="s">
        <v>3118</v>
      </c>
    </row>
    <row r="2394" spans="1:13" x14ac:dyDescent="0.25">
      <c r="A2394">
        <v>57281</v>
      </c>
      <c r="B2394" t="s">
        <v>10327</v>
      </c>
      <c r="C2394" t="s">
        <v>59</v>
      </c>
      <c r="D2394" t="s">
        <v>1722</v>
      </c>
      <c r="E2394" s="15" t="s">
        <v>10328</v>
      </c>
      <c r="F2394" t="s">
        <v>1788</v>
      </c>
      <c r="G2394" t="s">
        <v>1762</v>
      </c>
      <c r="H2394" t="s">
        <v>1782</v>
      </c>
      <c r="I2394" t="s">
        <v>3116</v>
      </c>
      <c r="J2394">
        <v>0</v>
      </c>
      <c r="K2394"/>
      <c r="L2394" t="s">
        <v>3216</v>
      </c>
      <c r="M2394" t="s">
        <v>3118</v>
      </c>
    </row>
    <row r="2395" spans="1:13" x14ac:dyDescent="0.25">
      <c r="A2395">
        <v>22340</v>
      </c>
      <c r="B2395" t="s">
        <v>281</v>
      </c>
      <c r="C2395" t="s">
        <v>109</v>
      </c>
      <c r="D2395" t="s">
        <v>1722</v>
      </c>
      <c r="E2395" s="15" t="s">
        <v>10329</v>
      </c>
      <c r="F2395" t="s">
        <v>2035</v>
      </c>
      <c r="G2395" t="s">
        <v>1762</v>
      </c>
      <c r="H2395" t="s">
        <v>1782</v>
      </c>
      <c r="I2395" t="s">
        <v>1762</v>
      </c>
      <c r="J2395">
        <v>0</v>
      </c>
      <c r="K2395"/>
      <c r="L2395" t="s">
        <v>10330</v>
      </c>
      <c r="M2395"/>
    </row>
    <row r="2396" spans="1:13" x14ac:dyDescent="0.25">
      <c r="A2396">
        <v>61759</v>
      </c>
      <c r="B2396" t="s">
        <v>10331</v>
      </c>
      <c r="C2396" t="s">
        <v>485</v>
      </c>
      <c r="D2396" t="s">
        <v>1722</v>
      </c>
      <c r="E2396" s="15" t="s">
        <v>10332</v>
      </c>
      <c r="F2396" t="s">
        <v>1759</v>
      </c>
      <c r="G2396" t="s">
        <v>1760</v>
      </c>
      <c r="H2396" t="s">
        <v>1753</v>
      </c>
      <c r="I2396" t="s">
        <v>3116</v>
      </c>
      <c r="J2396">
        <v>0</v>
      </c>
      <c r="K2396"/>
      <c r="L2396" t="s">
        <v>7389</v>
      </c>
      <c r="M2396" t="s">
        <v>10333</v>
      </c>
    </row>
    <row r="2397" spans="1:13" x14ac:dyDescent="0.25">
      <c r="A2397">
        <v>8765</v>
      </c>
      <c r="B2397" t="s">
        <v>1031</v>
      </c>
      <c r="C2397" t="s">
        <v>111</v>
      </c>
      <c r="D2397" t="s">
        <v>1722</v>
      </c>
      <c r="E2397" s="15" t="s">
        <v>10334</v>
      </c>
      <c r="F2397" t="s">
        <v>1759</v>
      </c>
      <c r="G2397" t="s">
        <v>1760</v>
      </c>
      <c r="H2397" t="s">
        <v>1753</v>
      </c>
      <c r="I2397" t="s">
        <v>3116</v>
      </c>
      <c r="J2397">
        <v>0</v>
      </c>
      <c r="K2397"/>
      <c r="L2397" t="s">
        <v>3117</v>
      </c>
      <c r="M2397" t="s">
        <v>3118</v>
      </c>
    </row>
    <row r="2398" spans="1:13" x14ac:dyDescent="0.25">
      <c r="A2398">
        <v>61760</v>
      </c>
      <c r="B2398" t="s">
        <v>10335</v>
      </c>
      <c r="C2398" t="s">
        <v>92</v>
      </c>
      <c r="D2398" t="s">
        <v>1722</v>
      </c>
      <c r="E2398" s="15" t="s">
        <v>10336</v>
      </c>
      <c r="F2398" t="s">
        <v>1732</v>
      </c>
      <c r="G2398" t="s">
        <v>1731</v>
      </c>
      <c r="H2398" t="s">
        <v>1720</v>
      </c>
      <c r="I2398" t="s">
        <v>3116</v>
      </c>
      <c r="J2398">
        <v>0</v>
      </c>
      <c r="K2398"/>
      <c r="L2398" t="s">
        <v>3122</v>
      </c>
      <c r="M2398" t="s">
        <v>3118</v>
      </c>
    </row>
    <row r="2399" spans="1:13" x14ac:dyDescent="0.25">
      <c r="A2399">
        <v>855010</v>
      </c>
      <c r="B2399" t="s">
        <v>10337</v>
      </c>
      <c r="C2399" t="s">
        <v>39</v>
      </c>
      <c r="D2399" t="s">
        <v>1722</v>
      </c>
      <c r="E2399" s="15" t="s">
        <v>10338</v>
      </c>
      <c r="F2399" t="s">
        <v>5641</v>
      </c>
      <c r="G2399" t="s">
        <v>1825</v>
      </c>
      <c r="H2399" t="s">
        <v>1725</v>
      </c>
      <c r="I2399" t="s">
        <v>3116</v>
      </c>
      <c r="J2399">
        <v>0</v>
      </c>
      <c r="K2399"/>
      <c r="L2399" t="s">
        <v>10339</v>
      </c>
      <c r="M2399" t="s">
        <v>10340</v>
      </c>
    </row>
    <row r="2400" spans="1:13" x14ac:dyDescent="0.25">
      <c r="A2400">
        <v>8770</v>
      </c>
      <c r="B2400" t="s">
        <v>4232</v>
      </c>
      <c r="C2400" t="s">
        <v>27</v>
      </c>
      <c r="D2400" t="s">
        <v>1722</v>
      </c>
      <c r="E2400" s="15" t="s">
        <v>10341</v>
      </c>
      <c r="F2400" t="s">
        <v>1826</v>
      </c>
      <c r="G2400" t="s">
        <v>1828</v>
      </c>
      <c r="H2400" t="s">
        <v>1827</v>
      </c>
      <c r="I2400" t="s">
        <v>3131</v>
      </c>
      <c r="J2400">
        <v>0</v>
      </c>
      <c r="K2400"/>
      <c r="L2400" t="s">
        <v>3296</v>
      </c>
      <c r="M2400" t="s">
        <v>3118</v>
      </c>
    </row>
    <row r="2401" spans="1:13" x14ac:dyDescent="0.25">
      <c r="A2401">
        <v>851041</v>
      </c>
      <c r="B2401" t="s">
        <v>10342</v>
      </c>
      <c r="C2401" t="s">
        <v>165</v>
      </c>
      <c r="D2401" t="s">
        <v>1722</v>
      </c>
      <c r="E2401" s="15" t="s">
        <v>10343</v>
      </c>
      <c r="F2401" t="s">
        <v>1728</v>
      </c>
      <c r="G2401" t="s">
        <v>1729</v>
      </c>
      <c r="H2401" t="s">
        <v>1720</v>
      </c>
      <c r="I2401" t="s">
        <v>3116</v>
      </c>
      <c r="J2401">
        <v>0</v>
      </c>
      <c r="K2401"/>
      <c r="L2401" t="s">
        <v>10344</v>
      </c>
      <c r="M2401" t="s">
        <v>10345</v>
      </c>
    </row>
    <row r="2402" spans="1:13" x14ac:dyDescent="0.25">
      <c r="A2402">
        <v>837472</v>
      </c>
      <c r="B2402" t="s">
        <v>10346</v>
      </c>
      <c r="C2402" t="s">
        <v>59</v>
      </c>
      <c r="D2402" t="s">
        <v>1722</v>
      </c>
      <c r="E2402" s="15" t="s">
        <v>10347</v>
      </c>
      <c r="F2402" t="s">
        <v>1962</v>
      </c>
      <c r="G2402" t="s">
        <v>1837</v>
      </c>
      <c r="H2402" t="s">
        <v>1725</v>
      </c>
      <c r="I2402" t="s">
        <v>3116</v>
      </c>
      <c r="J2402">
        <v>0</v>
      </c>
      <c r="K2402"/>
      <c r="L2402" t="s">
        <v>3216</v>
      </c>
      <c r="M2402" t="s">
        <v>3118</v>
      </c>
    </row>
    <row r="2403" spans="1:13" x14ac:dyDescent="0.25">
      <c r="A2403">
        <v>839045</v>
      </c>
      <c r="B2403" t="s">
        <v>2953</v>
      </c>
      <c r="C2403" t="s">
        <v>27</v>
      </c>
      <c r="D2403" t="s">
        <v>1722</v>
      </c>
      <c r="E2403" s="15" t="s">
        <v>10348</v>
      </c>
      <c r="F2403" t="s">
        <v>1873</v>
      </c>
      <c r="G2403" t="s">
        <v>1874</v>
      </c>
      <c r="H2403" t="s">
        <v>1725</v>
      </c>
      <c r="I2403" t="s">
        <v>3116</v>
      </c>
      <c r="J2403">
        <v>0</v>
      </c>
      <c r="K2403"/>
      <c r="L2403" t="s">
        <v>3417</v>
      </c>
      <c r="M2403" t="s">
        <v>3118</v>
      </c>
    </row>
    <row r="2404" spans="1:13" x14ac:dyDescent="0.25">
      <c r="A2404">
        <v>13637</v>
      </c>
      <c r="B2404" t="s">
        <v>2425</v>
      </c>
      <c r="C2404" t="s">
        <v>39</v>
      </c>
      <c r="D2404" t="s">
        <v>1722</v>
      </c>
      <c r="E2404" s="15" t="s">
        <v>10349</v>
      </c>
      <c r="F2404" t="s">
        <v>1737</v>
      </c>
      <c r="G2404" t="s">
        <v>1721</v>
      </c>
      <c r="H2404" t="s">
        <v>1720</v>
      </c>
      <c r="I2404" t="s">
        <v>3116</v>
      </c>
      <c r="J2404">
        <v>0</v>
      </c>
      <c r="K2404"/>
      <c r="L2404" t="s">
        <v>10350</v>
      </c>
      <c r="M2404" t="s">
        <v>10351</v>
      </c>
    </row>
    <row r="2405" spans="1:13" x14ac:dyDescent="0.25">
      <c r="A2405">
        <v>47015</v>
      </c>
      <c r="B2405" t="s">
        <v>10352</v>
      </c>
      <c r="C2405" t="s">
        <v>27</v>
      </c>
      <c r="D2405" t="s">
        <v>1722</v>
      </c>
      <c r="E2405" s="15" t="s">
        <v>10353</v>
      </c>
      <c r="F2405" t="s">
        <v>1775</v>
      </c>
      <c r="G2405" t="s">
        <v>1743</v>
      </c>
      <c r="H2405" t="s">
        <v>1720</v>
      </c>
      <c r="I2405" t="s">
        <v>3351</v>
      </c>
      <c r="J2405">
        <v>0</v>
      </c>
      <c r="K2405"/>
      <c r="L2405" t="s">
        <v>10354</v>
      </c>
      <c r="M2405" t="s">
        <v>1799</v>
      </c>
    </row>
    <row r="2406" spans="1:13" x14ac:dyDescent="0.25">
      <c r="A2406">
        <v>852246</v>
      </c>
      <c r="B2406" t="s">
        <v>10355</v>
      </c>
      <c r="C2406" t="s">
        <v>21</v>
      </c>
      <c r="D2406" t="s">
        <v>1722</v>
      </c>
      <c r="E2406" s="15" t="s">
        <v>10356</v>
      </c>
      <c r="F2406" t="s">
        <v>1846</v>
      </c>
      <c r="G2406" t="s">
        <v>1726</v>
      </c>
      <c r="H2406" t="s">
        <v>1725</v>
      </c>
      <c r="I2406" t="s">
        <v>3116</v>
      </c>
      <c r="J2406">
        <v>0</v>
      </c>
      <c r="K2406"/>
      <c r="L2406" t="s">
        <v>3117</v>
      </c>
      <c r="M2406" t="s">
        <v>3118</v>
      </c>
    </row>
    <row r="2407" spans="1:13" x14ac:dyDescent="0.25">
      <c r="A2407">
        <v>843497</v>
      </c>
      <c r="B2407" t="s">
        <v>10357</v>
      </c>
      <c r="C2407" t="s">
        <v>84</v>
      </c>
      <c r="D2407" t="s">
        <v>1722</v>
      </c>
      <c r="E2407" s="15" t="s">
        <v>10358</v>
      </c>
      <c r="F2407" t="s">
        <v>1949</v>
      </c>
      <c r="G2407" t="s">
        <v>1898</v>
      </c>
      <c r="H2407" t="s">
        <v>1720</v>
      </c>
      <c r="I2407" t="s">
        <v>3351</v>
      </c>
      <c r="J2407">
        <v>0</v>
      </c>
      <c r="K2407"/>
      <c r="L2407" t="s">
        <v>3117</v>
      </c>
      <c r="M2407" t="s">
        <v>3118</v>
      </c>
    </row>
    <row r="2408" spans="1:13" x14ac:dyDescent="0.25">
      <c r="A2408">
        <v>52274</v>
      </c>
      <c r="B2408" t="s">
        <v>10359</v>
      </c>
      <c r="C2408" t="s">
        <v>3342</v>
      </c>
      <c r="D2408" t="s">
        <v>1722</v>
      </c>
      <c r="E2408" s="15" t="s">
        <v>10360</v>
      </c>
      <c r="F2408" t="s">
        <v>1737</v>
      </c>
      <c r="G2408" t="s">
        <v>1721</v>
      </c>
      <c r="H2408" t="s">
        <v>1720</v>
      </c>
      <c r="I2408" t="s">
        <v>3116</v>
      </c>
      <c r="J2408">
        <v>0</v>
      </c>
      <c r="K2408"/>
      <c r="L2408" t="s">
        <v>10361</v>
      </c>
      <c r="M2408"/>
    </row>
    <row r="2409" spans="1:13" x14ac:dyDescent="0.25">
      <c r="A2409">
        <v>8785</v>
      </c>
      <c r="B2409" t="s">
        <v>10362</v>
      </c>
      <c r="C2409" t="s">
        <v>21</v>
      </c>
      <c r="D2409" t="s">
        <v>1722</v>
      </c>
      <c r="E2409" s="15" t="s">
        <v>10363</v>
      </c>
      <c r="F2409" t="s">
        <v>1984</v>
      </c>
      <c r="G2409" t="s">
        <v>1816</v>
      </c>
      <c r="H2409" t="s">
        <v>1725</v>
      </c>
      <c r="I2409" t="s">
        <v>1816</v>
      </c>
      <c r="J2409">
        <v>0</v>
      </c>
      <c r="K2409"/>
      <c r="L2409" t="s">
        <v>3117</v>
      </c>
      <c r="M2409" t="s">
        <v>3118</v>
      </c>
    </row>
    <row r="2410" spans="1:13" x14ac:dyDescent="0.25">
      <c r="A2410">
        <v>8800</v>
      </c>
      <c r="B2410" t="s">
        <v>10364</v>
      </c>
      <c r="C2410" t="s">
        <v>43</v>
      </c>
      <c r="D2410" t="s">
        <v>1722</v>
      </c>
      <c r="E2410" s="15" t="s">
        <v>10365</v>
      </c>
      <c r="F2410" t="s">
        <v>1728</v>
      </c>
      <c r="G2410" t="s">
        <v>1729</v>
      </c>
      <c r="H2410" t="s">
        <v>1720</v>
      </c>
      <c r="I2410" t="s">
        <v>3116</v>
      </c>
      <c r="J2410">
        <v>0</v>
      </c>
      <c r="K2410"/>
      <c r="L2410" t="s">
        <v>3157</v>
      </c>
      <c r="M2410" t="s">
        <v>3118</v>
      </c>
    </row>
    <row r="2411" spans="1:13" x14ac:dyDescent="0.25">
      <c r="A2411">
        <v>8838</v>
      </c>
      <c r="B2411" t="s">
        <v>2212</v>
      </c>
      <c r="C2411" t="s">
        <v>56</v>
      </c>
      <c r="D2411" t="s">
        <v>1722</v>
      </c>
      <c r="E2411" s="15" t="s">
        <v>10366</v>
      </c>
      <c r="F2411" t="s">
        <v>1984</v>
      </c>
      <c r="G2411" t="s">
        <v>1816</v>
      </c>
      <c r="H2411" t="s">
        <v>1725</v>
      </c>
      <c r="I2411" t="s">
        <v>1816</v>
      </c>
      <c r="J2411">
        <v>0</v>
      </c>
      <c r="K2411"/>
      <c r="L2411" t="s">
        <v>3117</v>
      </c>
      <c r="M2411" t="s">
        <v>3118</v>
      </c>
    </row>
    <row r="2412" spans="1:13" x14ac:dyDescent="0.25">
      <c r="A2412">
        <v>826829</v>
      </c>
      <c r="B2412" t="s">
        <v>10367</v>
      </c>
      <c r="C2412" t="s">
        <v>41</v>
      </c>
      <c r="D2412" t="s">
        <v>1722</v>
      </c>
      <c r="E2412" s="15" t="s">
        <v>10368</v>
      </c>
      <c r="F2412" t="s">
        <v>1891</v>
      </c>
      <c r="G2412" t="s">
        <v>1867</v>
      </c>
      <c r="H2412" t="s">
        <v>1725</v>
      </c>
      <c r="I2412" t="s">
        <v>3116</v>
      </c>
      <c r="J2412">
        <v>0</v>
      </c>
      <c r="K2412"/>
      <c r="L2412" t="s">
        <v>3144</v>
      </c>
      <c r="M2412" t="s">
        <v>3118</v>
      </c>
    </row>
    <row r="2413" spans="1:13" x14ac:dyDescent="0.25">
      <c r="A2413">
        <v>10848</v>
      </c>
      <c r="B2413" t="s">
        <v>2184</v>
      </c>
      <c r="C2413" t="s">
        <v>92</v>
      </c>
      <c r="D2413" t="s">
        <v>1722</v>
      </c>
      <c r="E2413" s="15" t="s">
        <v>10369</v>
      </c>
      <c r="F2413" t="s">
        <v>1870</v>
      </c>
      <c r="G2413" t="s">
        <v>1721</v>
      </c>
      <c r="H2413" t="s">
        <v>1720</v>
      </c>
      <c r="I2413" t="s">
        <v>3116</v>
      </c>
      <c r="J2413">
        <v>0</v>
      </c>
      <c r="K2413"/>
      <c r="L2413" t="s">
        <v>10370</v>
      </c>
      <c r="M2413" t="s">
        <v>10371</v>
      </c>
    </row>
    <row r="2414" spans="1:13" x14ac:dyDescent="0.25">
      <c r="A2414">
        <v>8833</v>
      </c>
      <c r="B2414" t="s">
        <v>282</v>
      </c>
      <c r="C2414" t="s">
        <v>59</v>
      </c>
      <c r="D2414" t="s">
        <v>1722</v>
      </c>
      <c r="E2414" s="15" t="s">
        <v>10372</v>
      </c>
      <c r="F2414" t="s">
        <v>1780</v>
      </c>
      <c r="G2414" t="s">
        <v>1746</v>
      </c>
      <c r="H2414" t="s">
        <v>1720</v>
      </c>
      <c r="I2414" t="s">
        <v>3348</v>
      </c>
      <c r="J2414">
        <v>0</v>
      </c>
      <c r="K2414"/>
      <c r="L2414" t="s">
        <v>3382</v>
      </c>
      <c r="M2414" t="s">
        <v>3118</v>
      </c>
    </row>
    <row r="2415" spans="1:13" x14ac:dyDescent="0.25">
      <c r="A2415">
        <v>21133</v>
      </c>
      <c r="B2415" t="s">
        <v>10373</v>
      </c>
      <c r="C2415" t="s">
        <v>208</v>
      </c>
      <c r="D2415" t="s">
        <v>1722</v>
      </c>
      <c r="E2415" s="15" t="s">
        <v>10374</v>
      </c>
      <c r="F2415" t="s">
        <v>1719</v>
      </c>
      <c r="G2415" t="s">
        <v>1721</v>
      </c>
      <c r="H2415" t="s">
        <v>1720</v>
      </c>
      <c r="I2415" t="s">
        <v>3116</v>
      </c>
      <c r="J2415">
        <v>0</v>
      </c>
      <c r="K2415"/>
      <c r="L2415" t="s">
        <v>3144</v>
      </c>
      <c r="M2415" t="s">
        <v>3118</v>
      </c>
    </row>
    <row r="2416" spans="1:13" x14ac:dyDescent="0.25">
      <c r="A2416">
        <v>838872</v>
      </c>
      <c r="B2416" t="s">
        <v>1032</v>
      </c>
      <c r="C2416" t="s">
        <v>59</v>
      </c>
      <c r="D2416" t="s">
        <v>1722</v>
      </c>
      <c r="E2416" s="15" t="s">
        <v>10375</v>
      </c>
      <c r="F2416" t="s">
        <v>1755</v>
      </c>
      <c r="G2416" t="s">
        <v>1757</v>
      </c>
      <c r="H2416" t="s">
        <v>1756</v>
      </c>
      <c r="I2416" t="s">
        <v>3129</v>
      </c>
      <c r="J2416">
        <v>0</v>
      </c>
      <c r="K2416"/>
      <c r="L2416" t="s">
        <v>10376</v>
      </c>
      <c r="M2416" t="s">
        <v>10377</v>
      </c>
    </row>
    <row r="2417" spans="1:13" x14ac:dyDescent="0.25">
      <c r="A2417">
        <v>852055</v>
      </c>
      <c r="B2417" t="s">
        <v>10378</v>
      </c>
      <c r="C2417" t="s">
        <v>84</v>
      </c>
      <c r="D2417" t="s">
        <v>1722</v>
      </c>
      <c r="E2417" s="15" t="s">
        <v>10379</v>
      </c>
      <c r="F2417" t="s">
        <v>1732</v>
      </c>
      <c r="G2417" t="s">
        <v>1731</v>
      </c>
      <c r="H2417" t="s">
        <v>1720</v>
      </c>
      <c r="I2417" t="s">
        <v>3116</v>
      </c>
      <c r="J2417">
        <v>0</v>
      </c>
      <c r="K2417"/>
      <c r="L2417" t="s">
        <v>3144</v>
      </c>
      <c r="M2417" t="s">
        <v>3118</v>
      </c>
    </row>
    <row r="2418" spans="1:13" x14ac:dyDescent="0.25">
      <c r="A2418">
        <v>71719</v>
      </c>
      <c r="B2418" t="s">
        <v>10380</v>
      </c>
      <c r="C2418" t="s">
        <v>252</v>
      </c>
      <c r="D2418" t="s">
        <v>1722</v>
      </c>
      <c r="E2418" s="15" t="s">
        <v>10381</v>
      </c>
      <c r="F2418" t="s">
        <v>1735</v>
      </c>
      <c r="G2418" t="s">
        <v>1721</v>
      </c>
      <c r="H2418" t="s">
        <v>1720</v>
      </c>
      <c r="I2418" t="s">
        <v>3116</v>
      </c>
      <c r="J2418">
        <v>0</v>
      </c>
      <c r="K2418"/>
      <c r="L2418" t="s">
        <v>10382</v>
      </c>
      <c r="M2418" t="s">
        <v>10383</v>
      </c>
    </row>
    <row r="2419" spans="1:13" x14ac:dyDescent="0.25">
      <c r="A2419">
        <v>829926</v>
      </c>
      <c r="B2419" t="s">
        <v>10384</v>
      </c>
      <c r="C2419" t="s">
        <v>208</v>
      </c>
      <c r="D2419" t="s">
        <v>1722</v>
      </c>
      <c r="E2419" s="15" t="s">
        <v>10385</v>
      </c>
      <c r="F2419" t="s">
        <v>1735</v>
      </c>
      <c r="G2419" t="s">
        <v>1721</v>
      </c>
      <c r="H2419" t="s">
        <v>1720</v>
      </c>
      <c r="I2419" t="s">
        <v>5686</v>
      </c>
      <c r="J2419">
        <v>0</v>
      </c>
      <c r="K2419"/>
      <c r="L2419"/>
      <c r="M2419" t="s">
        <v>3118</v>
      </c>
    </row>
    <row r="2420" spans="1:13" x14ac:dyDescent="0.25">
      <c r="A2420">
        <v>71572</v>
      </c>
      <c r="B2420" t="s">
        <v>10386</v>
      </c>
      <c r="C2420" t="s">
        <v>172</v>
      </c>
      <c r="D2420" t="s">
        <v>1722</v>
      </c>
      <c r="E2420" s="15" t="s">
        <v>10387</v>
      </c>
      <c r="F2420" t="s">
        <v>1738</v>
      </c>
      <c r="G2420" t="s">
        <v>1739</v>
      </c>
      <c r="H2420" t="s">
        <v>1720</v>
      </c>
      <c r="I2420" t="s">
        <v>3232</v>
      </c>
      <c r="J2420">
        <v>0</v>
      </c>
      <c r="K2420"/>
      <c r="L2420" t="s">
        <v>10388</v>
      </c>
      <c r="M2420" t="s">
        <v>10389</v>
      </c>
    </row>
    <row r="2421" spans="1:13" x14ac:dyDescent="0.25">
      <c r="A2421">
        <v>73539</v>
      </c>
      <c r="B2421" t="s">
        <v>1033</v>
      </c>
      <c r="C2421" t="s">
        <v>172</v>
      </c>
      <c r="D2421" t="s">
        <v>1722</v>
      </c>
      <c r="E2421" s="15" t="s">
        <v>10390</v>
      </c>
      <c r="F2421" t="s">
        <v>6008</v>
      </c>
      <c r="G2421" t="s">
        <v>1837</v>
      </c>
      <c r="H2421" t="s">
        <v>1725</v>
      </c>
      <c r="I2421" t="s">
        <v>3116</v>
      </c>
      <c r="J2421">
        <v>0</v>
      </c>
      <c r="K2421"/>
      <c r="L2421" t="s">
        <v>3842</v>
      </c>
      <c r="M2421" t="s">
        <v>3118</v>
      </c>
    </row>
    <row r="2422" spans="1:13" x14ac:dyDescent="0.25">
      <c r="A2422">
        <v>841089</v>
      </c>
      <c r="B2422" t="s">
        <v>10391</v>
      </c>
      <c r="C2422" t="s">
        <v>92</v>
      </c>
      <c r="D2422" t="s">
        <v>1722</v>
      </c>
      <c r="E2422" s="15" t="s">
        <v>10392</v>
      </c>
      <c r="F2422" t="s">
        <v>1815</v>
      </c>
      <c r="G2422" t="s">
        <v>1816</v>
      </c>
      <c r="H2422" t="s">
        <v>1725</v>
      </c>
      <c r="I2422" t="s">
        <v>1816</v>
      </c>
      <c r="J2422">
        <v>0</v>
      </c>
      <c r="K2422"/>
      <c r="L2422" t="s">
        <v>4218</v>
      </c>
      <c r="M2422" t="s">
        <v>3118</v>
      </c>
    </row>
    <row r="2423" spans="1:13" x14ac:dyDescent="0.25">
      <c r="A2423">
        <v>8858</v>
      </c>
      <c r="B2423" t="s">
        <v>4239</v>
      </c>
      <c r="C2423" t="s">
        <v>27</v>
      </c>
      <c r="D2423" t="s">
        <v>1722</v>
      </c>
      <c r="E2423" s="15" t="s">
        <v>10393</v>
      </c>
      <c r="F2423" t="s">
        <v>1732</v>
      </c>
      <c r="G2423" t="s">
        <v>1731</v>
      </c>
      <c r="H2423" t="s">
        <v>1720</v>
      </c>
      <c r="I2423" t="s">
        <v>3116</v>
      </c>
      <c r="J2423">
        <v>0</v>
      </c>
      <c r="K2423"/>
      <c r="L2423" t="s">
        <v>10394</v>
      </c>
      <c r="M2423" t="s">
        <v>3118</v>
      </c>
    </row>
    <row r="2424" spans="1:13" x14ac:dyDescent="0.25">
      <c r="A2424">
        <v>40319</v>
      </c>
      <c r="B2424" t="s">
        <v>1034</v>
      </c>
      <c r="C2424" t="s">
        <v>27</v>
      </c>
      <c r="D2424" t="s">
        <v>1722</v>
      </c>
      <c r="E2424" s="15" t="s">
        <v>10395</v>
      </c>
      <c r="F2424" t="s">
        <v>1752</v>
      </c>
      <c r="G2424" t="s">
        <v>1754</v>
      </c>
      <c r="H2424" t="s">
        <v>1753</v>
      </c>
      <c r="I2424" t="s">
        <v>3116</v>
      </c>
      <c r="J2424">
        <v>0</v>
      </c>
      <c r="K2424"/>
      <c r="L2424" t="s">
        <v>6433</v>
      </c>
      <c r="M2424" t="s">
        <v>3118</v>
      </c>
    </row>
    <row r="2425" spans="1:13" x14ac:dyDescent="0.25">
      <c r="A2425">
        <v>40757</v>
      </c>
      <c r="B2425" t="s">
        <v>1035</v>
      </c>
      <c r="C2425" t="s">
        <v>92</v>
      </c>
      <c r="D2425" t="s">
        <v>1722</v>
      </c>
      <c r="E2425" s="15" t="s">
        <v>10396</v>
      </c>
      <c r="F2425" t="s">
        <v>1749</v>
      </c>
      <c r="G2425" t="s">
        <v>1746</v>
      </c>
      <c r="H2425" t="s">
        <v>1720</v>
      </c>
      <c r="I2425" t="s">
        <v>5686</v>
      </c>
      <c r="J2425">
        <v>0</v>
      </c>
      <c r="K2425"/>
      <c r="L2425" t="s">
        <v>3122</v>
      </c>
      <c r="M2425" t="s">
        <v>3118</v>
      </c>
    </row>
    <row r="2426" spans="1:13" x14ac:dyDescent="0.25">
      <c r="A2426">
        <v>8831</v>
      </c>
      <c r="B2426" t="s">
        <v>10397</v>
      </c>
      <c r="C2426" t="s">
        <v>39</v>
      </c>
      <c r="D2426" t="s">
        <v>1722</v>
      </c>
      <c r="E2426" s="15" t="s">
        <v>10398</v>
      </c>
      <c r="F2426" t="s">
        <v>2297</v>
      </c>
      <c r="G2426" t="s">
        <v>2298</v>
      </c>
      <c r="H2426" t="s">
        <v>1782</v>
      </c>
      <c r="I2426" t="s">
        <v>3142</v>
      </c>
      <c r="J2426">
        <v>0</v>
      </c>
      <c r="K2426"/>
      <c r="L2426" t="s">
        <v>10399</v>
      </c>
      <c r="M2426" t="s">
        <v>3118</v>
      </c>
    </row>
    <row r="2427" spans="1:13" x14ac:dyDescent="0.25">
      <c r="A2427">
        <v>8836</v>
      </c>
      <c r="B2427" t="s">
        <v>283</v>
      </c>
      <c r="C2427" t="s">
        <v>21</v>
      </c>
      <c r="D2427" t="s">
        <v>1722</v>
      </c>
      <c r="E2427" s="15" t="s">
        <v>10400</v>
      </c>
      <c r="F2427" t="s">
        <v>1732</v>
      </c>
      <c r="G2427" t="s">
        <v>1731</v>
      </c>
      <c r="H2427" t="s">
        <v>1720</v>
      </c>
      <c r="I2427" t="s">
        <v>3116</v>
      </c>
      <c r="J2427">
        <v>0</v>
      </c>
      <c r="K2427"/>
      <c r="L2427" t="s">
        <v>10401</v>
      </c>
      <c r="M2427" t="s">
        <v>10402</v>
      </c>
    </row>
    <row r="2428" spans="1:13" x14ac:dyDescent="0.25">
      <c r="A2428">
        <v>31321</v>
      </c>
      <c r="B2428" t="s">
        <v>10403</v>
      </c>
      <c r="C2428" t="s">
        <v>92</v>
      </c>
      <c r="D2428" t="s">
        <v>1722</v>
      </c>
      <c r="E2428" s="15" t="s">
        <v>10404</v>
      </c>
      <c r="F2428" t="s">
        <v>1860</v>
      </c>
      <c r="G2428" t="s">
        <v>1816</v>
      </c>
      <c r="H2428" t="s">
        <v>1725</v>
      </c>
      <c r="I2428" t="s">
        <v>5644</v>
      </c>
      <c r="J2428">
        <v>0</v>
      </c>
      <c r="K2428"/>
      <c r="L2428" t="s">
        <v>6337</v>
      </c>
      <c r="M2428" t="s">
        <v>3118</v>
      </c>
    </row>
    <row r="2429" spans="1:13" x14ac:dyDescent="0.25">
      <c r="A2429">
        <v>8824</v>
      </c>
      <c r="B2429" t="s">
        <v>2382</v>
      </c>
      <c r="C2429" t="s">
        <v>43</v>
      </c>
      <c r="D2429" t="s">
        <v>1722</v>
      </c>
      <c r="E2429" s="15" t="s">
        <v>10405</v>
      </c>
      <c r="F2429" t="s">
        <v>1730</v>
      </c>
      <c r="G2429" t="s">
        <v>1731</v>
      </c>
      <c r="H2429" t="s">
        <v>1720</v>
      </c>
      <c r="I2429" t="s">
        <v>3116</v>
      </c>
      <c r="J2429">
        <v>0</v>
      </c>
      <c r="K2429"/>
      <c r="L2429" t="s">
        <v>3157</v>
      </c>
      <c r="M2429" t="s">
        <v>3118</v>
      </c>
    </row>
    <row r="2430" spans="1:13" x14ac:dyDescent="0.25">
      <c r="A2430">
        <v>73393</v>
      </c>
      <c r="B2430" t="s">
        <v>4246</v>
      </c>
      <c r="C2430" t="s">
        <v>84</v>
      </c>
      <c r="D2430" t="s">
        <v>1722</v>
      </c>
      <c r="E2430" s="15" t="s">
        <v>10406</v>
      </c>
      <c r="F2430" t="s">
        <v>1832</v>
      </c>
      <c r="G2430" t="s">
        <v>1834</v>
      </c>
      <c r="H2430" t="s">
        <v>1833</v>
      </c>
      <c r="I2430" t="s">
        <v>3116</v>
      </c>
      <c r="J2430">
        <v>0</v>
      </c>
      <c r="K2430"/>
      <c r="L2430" t="s">
        <v>3182</v>
      </c>
      <c r="M2430" t="s">
        <v>3118</v>
      </c>
    </row>
    <row r="2431" spans="1:13" x14ac:dyDescent="0.25">
      <c r="A2431">
        <v>8825</v>
      </c>
      <c r="B2431" t="s">
        <v>2213</v>
      </c>
      <c r="C2431" t="s">
        <v>211</v>
      </c>
      <c r="D2431" t="s">
        <v>1722</v>
      </c>
      <c r="E2431" s="15" t="s">
        <v>10407</v>
      </c>
      <c r="F2431" t="s">
        <v>1943</v>
      </c>
      <c r="G2431" t="s">
        <v>1944</v>
      </c>
      <c r="H2431" t="s">
        <v>1782</v>
      </c>
      <c r="I2431" t="s">
        <v>3142</v>
      </c>
      <c r="J2431">
        <v>0</v>
      </c>
      <c r="K2431"/>
      <c r="L2431" t="s">
        <v>5879</v>
      </c>
      <c r="M2431" t="s">
        <v>3118</v>
      </c>
    </row>
    <row r="2432" spans="1:13" x14ac:dyDescent="0.25">
      <c r="A2432">
        <v>8880</v>
      </c>
      <c r="B2432" t="s">
        <v>1036</v>
      </c>
      <c r="C2432" t="s">
        <v>21</v>
      </c>
      <c r="D2432" t="s">
        <v>1722</v>
      </c>
      <c r="E2432" s="15" t="s">
        <v>10408</v>
      </c>
      <c r="F2432" t="s">
        <v>1984</v>
      </c>
      <c r="G2432" t="s">
        <v>1816</v>
      </c>
      <c r="H2432" t="s">
        <v>1725</v>
      </c>
      <c r="I2432" t="s">
        <v>1816</v>
      </c>
      <c r="J2432">
        <v>0</v>
      </c>
      <c r="K2432"/>
      <c r="L2432" t="s">
        <v>10409</v>
      </c>
      <c r="M2432" t="s">
        <v>10410</v>
      </c>
    </row>
    <row r="2433" spans="1:13" x14ac:dyDescent="0.25">
      <c r="A2433">
        <v>843539</v>
      </c>
      <c r="B2433" t="s">
        <v>2988</v>
      </c>
      <c r="C2433" t="s">
        <v>21</v>
      </c>
      <c r="D2433" t="s">
        <v>1722</v>
      </c>
      <c r="E2433" s="15" t="s">
        <v>6295</v>
      </c>
      <c r="F2433" t="s">
        <v>1836</v>
      </c>
      <c r="G2433" t="s">
        <v>1837</v>
      </c>
      <c r="H2433" t="s">
        <v>1725</v>
      </c>
      <c r="I2433" t="s">
        <v>3116</v>
      </c>
      <c r="J2433">
        <v>0</v>
      </c>
      <c r="K2433"/>
      <c r="L2433" t="s">
        <v>5532</v>
      </c>
      <c r="M2433" t="s">
        <v>3118</v>
      </c>
    </row>
    <row r="2434" spans="1:13" x14ac:dyDescent="0.25">
      <c r="A2434">
        <v>8884</v>
      </c>
      <c r="B2434" t="s">
        <v>1037</v>
      </c>
      <c r="C2434" t="s">
        <v>21</v>
      </c>
      <c r="D2434" t="s">
        <v>1722</v>
      </c>
      <c r="E2434" s="15" t="s">
        <v>10411</v>
      </c>
      <c r="F2434" t="s">
        <v>1932</v>
      </c>
      <c r="G2434" t="s">
        <v>1933</v>
      </c>
      <c r="H2434" t="s">
        <v>1819</v>
      </c>
      <c r="I2434" t="s">
        <v>3126</v>
      </c>
      <c r="J2434">
        <v>0</v>
      </c>
      <c r="K2434"/>
      <c r="L2434" t="s">
        <v>5627</v>
      </c>
      <c r="M2434" t="s">
        <v>3118</v>
      </c>
    </row>
    <row r="2435" spans="1:13" x14ac:dyDescent="0.25">
      <c r="A2435">
        <v>8881</v>
      </c>
      <c r="B2435" t="s">
        <v>2383</v>
      </c>
      <c r="C2435" t="s">
        <v>211</v>
      </c>
      <c r="D2435" t="s">
        <v>1722</v>
      </c>
      <c r="E2435" s="15" t="s">
        <v>10412</v>
      </c>
      <c r="F2435" t="s">
        <v>1915</v>
      </c>
      <c r="G2435" t="s">
        <v>1878</v>
      </c>
      <c r="H2435" t="s">
        <v>1756</v>
      </c>
      <c r="I2435" t="s">
        <v>3129</v>
      </c>
      <c r="J2435">
        <v>0</v>
      </c>
      <c r="K2435"/>
      <c r="L2435" t="s">
        <v>3117</v>
      </c>
      <c r="M2435" t="s">
        <v>3118</v>
      </c>
    </row>
    <row r="2436" spans="1:13" x14ac:dyDescent="0.25">
      <c r="A2436">
        <v>57550</v>
      </c>
      <c r="B2436" t="s">
        <v>4249</v>
      </c>
      <c r="C2436" t="s">
        <v>908</v>
      </c>
      <c r="D2436" t="s">
        <v>1722</v>
      </c>
      <c r="E2436" s="15" t="s">
        <v>10413</v>
      </c>
      <c r="F2436" t="s">
        <v>1775</v>
      </c>
      <c r="G2436" t="s">
        <v>1743</v>
      </c>
      <c r="H2436" t="s">
        <v>1720</v>
      </c>
      <c r="I2436" t="s">
        <v>3351</v>
      </c>
      <c r="J2436">
        <v>0</v>
      </c>
      <c r="K2436"/>
      <c r="L2436" t="s">
        <v>4250</v>
      </c>
      <c r="M2436" t="s">
        <v>4251</v>
      </c>
    </row>
    <row r="2437" spans="1:13" x14ac:dyDescent="0.25">
      <c r="A2437">
        <v>57556</v>
      </c>
      <c r="B2437" t="s">
        <v>10414</v>
      </c>
      <c r="C2437" t="s">
        <v>422</v>
      </c>
      <c r="D2437" t="s">
        <v>1722</v>
      </c>
      <c r="E2437" s="15" t="s">
        <v>10415</v>
      </c>
      <c r="F2437" t="s">
        <v>1775</v>
      </c>
      <c r="G2437" t="s">
        <v>1743</v>
      </c>
      <c r="H2437" t="s">
        <v>1720</v>
      </c>
      <c r="I2437" t="s">
        <v>3351</v>
      </c>
      <c r="J2437">
        <v>0</v>
      </c>
      <c r="K2437"/>
      <c r="L2437" t="s">
        <v>3144</v>
      </c>
      <c r="M2437" t="s">
        <v>3118</v>
      </c>
    </row>
    <row r="2438" spans="1:13" x14ac:dyDescent="0.25">
      <c r="A2438">
        <v>853183</v>
      </c>
      <c r="B2438" t="s">
        <v>10416</v>
      </c>
      <c r="C2438" t="s">
        <v>213</v>
      </c>
      <c r="D2438" t="s">
        <v>1722</v>
      </c>
      <c r="E2438" s="15" t="s">
        <v>10417</v>
      </c>
      <c r="F2438" t="s">
        <v>1775</v>
      </c>
      <c r="G2438" t="s">
        <v>1743</v>
      </c>
      <c r="H2438" t="s">
        <v>1720</v>
      </c>
      <c r="I2438" t="s">
        <v>3351</v>
      </c>
      <c r="J2438">
        <v>0</v>
      </c>
      <c r="K2438"/>
      <c r="L2438" t="s">
        <v>10418</v>
      </c>
      <c r="M2438" t="s">
        <v>3118</v>
      </c>
    </row>
    <row r="2439" spans="1:13" x14ac:dyDescent="0.25">
      <c r="A2439">
        <v>847009</v>
      </c>
      <c r="B2439" t="s">
        <v>10419</v>
      </c>
      <c r="C2439" t="s">
        <v>213</v>
      </c>
      <c r="D2439" t="s">
        <v>1722</v>
      </c>
      <c r="E2439" s="15" t="s">
        <v>10420</v>
      </c>
      <c r="F2439" t="s">
        <v>1873</v>
      </c>
      <c r="G2439" t="s">
        <v>1874</v>
      </c>
      <c r="H2439" t="s">
        <v>1725</v>
      </c>
      <c r="I2439" t="s">
        <v>3116</v>
      </c>
      <c r="J2439">
        <v>0</v>
      </c>
      <c r="K2439"/>
      <c r="L2439" t="s">
        <v>10421</v>
      </c>
      <c r="M2439" t="s">
        <v>10422</v>
      </c>
    </row>
    <row r="2440" spans="1:13" x14ac:dyDescent="0.25">
      <c r="A2440">
        <v>51278</v>
      </c>
      <c r="B2440" t="s">
        <v>10423</v>
      </c>
      <c r="C2440" t="s">
        <v>252</v>
      </c>
      <c r="D2440" t="s">
        <v>1722</v>
      </c>
      <c r="E2440" s="15" t="s">
        <v>10424</v>
      </c>
      <c r="F2440" t="s">
        <v>1789</v>
      </c>
      <c r="G2440" t="s">
        <v>1790</v>
      </c>
      <c r="H2440" t="s">
        <v>1720</v>
      </c>
      <c r="I2440" t="s">
        <v>3116</v>
      </c>
      <c r="J2440">
        <v>0</v>
      </c>
      <c r="K2440"/>
      <c r="L2440" t="s">
        <v>3356</v>
      </c>
      <c r="M2440" t="s">
        <v>3118</v>
      </c>
    </row>
    <row r="2441" spans="1:13" x14ac:dyDescent="0.25">
      <c r="A2441">
        <v>71115</v>
      </c>
      <c r="B2441" t="s">
        <v>10425</v>
      </c>
      <c r="C2441" t="s">
        <v>84</v>
      </c>
      <c r="D2441" t="s">
        <v>1722</v>
      </c>
      <c r="E2441" s="15" t="s">
        <v>10426</v>
      </c>
      <c r="F2441" t="s">
        <v>1771</v>
      </c>
      <c r="G2441" t="s">
        <v>1721</v>
      </c>
      <c r="H2441" t="s">
        <v>1720</v>
      </c>
      <c r="I2441" t="s">
        <v>3116</v>
      </c>
      <c r="J2441">
        <v>0</v>
      </c>
      <c r="K2441"/>
      <c r="L2441" t="s">
        <v>10427</v>
      </c>
      <c r="M2441" t="s">
        <v>3118</v>
      </c>
    </row>
    <row r="2442" spans="1:13" x14ac:dyDescent="0.25">
      <c r="A2442">
        <v>855875</v>
      </c>
      <c r="B2442" t="s">
        <v>10428</v>
      </c>
      <c r="C2442" t="s">
        <v>21</v>
      </c>
      <c r="D2442" t="s">
        <v>1722</v>
      </c>
      <c r="E2442" s="15" t="s">
        <v>10429</v>
      </c>
      <c r="F2442" t="s">
        <v>2264</v>
      </c>
      <c r="G2442" t="s">
        <v>1754</v>
      </c>
      <c r="H2442" t="s">
        <v>1753</v>
      </c>
      <c r="I2442" t="s">
        <v>3116</v>
      </c>
      <c r="J2442">
        <v>0</v>
      </c>
      <c r="K2442"/>
      <c r="L2442" t="s">
        <v>10430</v>
      </c>
      <c r="M2442" t="s">
        <v>10431</v>
      </c>
    </row>
    <row r="2443" spans="1:13" x14ac:dyDescent="0.25">
      <c r="A2443">
        <v>856952</v>
      </c>
      <c r="B2443" t="s">
        <v>10432</v>
      </c>
      <c r="C2443" t="s">
        <v>39</v>
      </c>
      <c r="D2443" t="s">
        <v>1722</v>
      </c>
      <c r="E2443" s="15" t="s">
        <v>10433</v>
      </c>
      <c r="F2443" t="s">
        <v>1752</v>
      </c>
      <c r="G2443" t="s">
        <v>1754</v>
      </c>
      <c r="H2443" t="s">
        <v>1753</v>
      </c>
      <c r="I2443" t="s">
        <v>3116</v>
      </c>
      <c r="J2443">
        <v>0</v>
      </c>
      <c r="K2443"/>
      <c r="L2443" t="s">
        <v>10434</v>
      </c>
      <c r="M2443" t="s">
        <v>10435</v>
      </c>
    </row>
    <row r="2444" spans="1:13" x14ac:dyDescent="0.25">
      <c r="A2444">
        <v>30079</v>
      </c>
      <c r="B2444" t="s">
        <v>10436</v>
      </c>
      <c r="C2444" t="s">
        <v>27</v>
      </c>
      <c r="D2444" t="s">
        <v>1722</v>
      </c>
      <c r="E2444" s="15" t="s">
        <v>10437</v>
      </c>
      <c r="F2444" t="s">
        <v>5719</v>
      </c>
      <c r="G2444" t="s">
        <v>1834</v>
      </c>
      <c r="H2444" t="s">
        <v>1833</v>
      </c>
      <c r="I2444" t="s">
        <v>3116</v>
      </c>
      <c r="J2444">
        <v>0</v>
      </c>
      <c r="K2444"/>
      <c r="L2444" t="s">
        <v>6044</v>
      </c>
      <c r="M2444" t="s">
        <v>3118</v>
      </c>
    </row>
    <row r="2445" spans="1:13" x14ac:dyDescent="0.25">
      <c r="A2445">
        <v>71077</v>
      </c>
      <c r="B2445" t="s">
        <v>10438</v>
      </c>
      <c r="C2445" t="s">
        <v>92</v>
      </c>
      <c r="D2445" t="s">
        <v>1722</v>
      </c>
      <c r="E2445" s="15" t="s">
        <v>10439</v>
      </c>
      <c r="F2445" t="s">
        <v>1887</v>
      </c>
      <c r="G2445" t="s">
        <v>1849</v>
      </c>
      <c r="H2445" t="s">
        <v>1819</v>
      </c>
      <c r="I2445" t="s">
        <v>3126</v>
      </c>
      <c r="J2445">
        <v>0</v>
      </c>
      <c r="K2445"/>
      <c r="L2445" t="s">
        <v>3132</v>
      </c>
      <c r="M2445" t="s">
        <v>3118</v>
      </c>
    </row>
    <row r="2446" spans="1:13" x14ac:dyDescent="0.25">
      <c r="A2446">
        <v>854112</v>
      </c>
      <c r="B2446" t="s">
        <v>10440</v>
      </c>
      <c r="C2446" t="s">
        <v>36</v>
      </c>
      <c r="D2446" t="s">
        <v>1722</v>
      </c>
      <c r="E2446" s="15" t="s">
        <v>10441</v>
      </c>
      <c r="F2446" t="s">
        <v>1912</v>
      </c>
      <c r="G2446" t="s">
        <v>1913</v>
      </c>
      <c r="H2446" t="s">
        <v>1764</v>
      </c>
      <c r="I2446" t="s">
        <v>5644</v>
      </c>
      <c r="J2446">
        <v>0</v>
      </c>
      <c r="K2446"/>
      <c r="L2446"/>
      <c r="M2446" t="s">
        <v>3118</v>
      </c>
    </row>
    <row r="2447" spans="1:13" x14ac:dyDescent="0.25">
      <c r="A2447">
        <v>830771</v>
      </c>
      <c r="B2447" t="s">
        <v>10442</v>
      </c>
      <c r="C2447" t="s">
        <v>213</v>
      </c>
      <c r="D2447" t="s">
        <v>1722</v>
      </c>
      <c r="E2447" s="15" t="s">
        <v>10443</v>
      </c>
      <c r="F2447" t="s">
        <v>3773</v>
      </c>
      <c r="G2447" t="s">
        <v>1849</v>
      </c>
      <c r="H2447" t="s">
        <v>1819</v>
      </c>
      <c r="I2447" t="s">
        <v>3126</v>
      </c>
      <c r="J2447">
        <v>0</v>
      </c>
      <c r="K2447"/>
      <c r="L2447" t="s">
        <v>10444</v>
      </c>
      <c r="M2447" t="s">
        <v>10445</v>
      </c>
    </row>
    <row r="2448" spans="1:13" x14ac:dyDescent="0.25">
      <c r="A2448">
        <v>852241</v>
      </c>
      <c r="B2448" t="s">
        <v>3056</v>
      </c>
      <c r="C2448" t="s">
        <v>21</v>
      </c>
      <c r="D2448" t="s">
        <v>1722</v>
      </c>
      <c r="E2448" s="15" t="s">
        <v>10446</v>
      </c>
      <c r="F2448" t="s">
        <v>1846</v>
      </c>
      <c r="G2448" t="s">
        <v>1726</v>
      </c>
      <c r="H2448" t="s">
        <v>1725</v>
      </c>
      <c r="I2448" t="s">
        <v>3116</v>
      </c>
      <c r="J2448">
        <v>0</v>
      </c>
      <c r="K2448"/>
      <c r="L2448" t="s">
        <v>10447</v>
      </c>
      <c r="M2448" t="s">
        <v>10448</v>
      </c>
    </row>
    <row r="2449" spans="1:13" x14ac:dyDescent="0.25">
      <c r="A2449">
        <v>8909</v>
      </c>
      <c r="B2449" t="s">
        <v>10449</v>
      </c>
      <c r="C2449" t="s">
        <v>21</v>
      </c>
      <c r="D2449" t="s">
        <v>1722</v>
      </c>
      <c r="E2449" s="15" t="s">
        <v>10450</v>
      </c>
      <c r="F2449" t="s">
        <v>5737</v>
      </c>
      <c r="G2449" t="s">
        <v>1792</v>
      </c>
      <c r="H2449" t="s">
        <v>1822</v>
      </c>
      <c r="I2449" t="s">
        <v>3116</v>
      </c>
      <c r="J2449">
        <v>0</v>
      </c>
      <c r="K2449"/>
      <c r="L2449" t="s">
        <v>3117</v>
      </c>
      <c r="M2449" t="s">
        <v>3118</v>
      </c>
    </row>
    <row r="2450" spans="1:13" x14ac:dyDescent="0.25">
      <c r="A2450">
        <v>845233</v>
      </c>
      <c r="B2450" t="s">
        <v>10451</v>
      </c>
      <c r="C2450" t="s">
        <v>21</v>
      </c>
      <c r="D2450" t="s">
        <v>1722</v>
      </c>
      <c r="E2450" s="15" t="s">
        <v>10452</v>
      </c>
      <c r="F2450" t="s">
        <v>1908</v>
      </c>
      <c r="G2450" t="s">
        <v>1909</v>
      </c>
      <c r="H2450" t="s">
        <v>1725</v>
      </c>
      <c r="I2450" t="s">
        <v>3116</v>
      </c>
      <c r="J2450">
        <v>0</v>
      </c>
      <c r="K2450"/>
      <c r="L2450" t="s">
        <v>5532</v>
      </c>
      <c r="M2450" t="s">
        <v>3118</v>
      </c>
    </row>
    <row r="2451" spans="1:13" x14ac:dyDescent="0.25">
      <c r="A2451">
        <v>8914</v>
      </c>
      <c r="B2451" t="s">
        <v>1038</v>
      </c>
      <c r="C2451" t="s">
        <v>48</v>
      </c>
      <c r="D2451" t="s">
        <v>1722</v>
      </c>
      <c r="E2451" s="15" t="s">
        <v>10453</v>
      </c>
      <c r="F2451" t="s">
        <v>1985</v>
      </c>
      <c r="G2451" t="s">
        <v>1762</v>
      </c>
      <c r="H2451" t="s">
        <v>1782</v>
      </c>
      <c r="I2451" t="s">
        <v>1762</v>
      </c>
      <c r="J2451">
        <v>0</v>
      </c>
      <c r="K2451"/>
      <c r="L2451" t="s">
        <v>10454</v>
      </c>
      <c r="M2451" t="s">
        <v>3118</v>
      </c>
    </row>
    <row r="2452" spans="1:13" x14ac:dyDescent="0.25">
      <c r="A2452">
        <v>838960</v>
      </c>
      <c r="B2452" t="s">
        <v>10455</v>
      </c>
      <c r="C2452" t="s">
        <v>27</v>
      </c>
      <c r="D2452" t="s">
        <v>1722</v>
      </c>
      <c r="E2452" s="15" t="s">
        <v>10456</v>
      </c>
      <c r="F2452" t="s">
        <v>1870</v>
      </c>
      <c r="G2452" t="s">
        <v>1721</v>
      </c>
      <c r="H2452" t="s">
        <v>1720</v>
      </c>
      <c r="I2452" t="s">
        <v>3116</v>
      </c>
      <c r="J2452">
        <v>0</v>
      </c>
      <c r="K2452"/>
      <c r="L2452" t="s">
        <v>10457</v>
      </c>
      <c r="M2452" t="s">
        <v>10458</v>
      </c>
    </row>
    <row r="2453" spans="1:13" x14ac:dyDescent="0.25">
      <c r="A2453">
        <v>55568</v>
      </c>
      <c r="B2453" t="s">
        <v>4253</v>
      </c>
      <c r="C2453" t="s">
        <v>43</v>
      </c>
      <c r="D2453" t="s">
        <v>1722</v>
      </c>
      <c r="E2453" s="15" t="s">
        <v>10459</v>
      </c>
      <c r="F2453" t="s">
        <v>1891</v>
      </c>
      <c r="G2453" t="s">
        <v>1867</v>
      </c>
      <c r="H2453" t="s">
        <v>1725</v>
      </c>
      <c r="I2453" t="s">
        <v>3116</v>
      </c>
      <c r="J2453">
        <v>0</v>
      </c>
      <c r="K2453"/>
      <c r="L2453" t="s">
        <v>3157</v>
      </c>
      <c r="M2453" t="s">
        <v>3118</v>
      </c>
    </row>
    <row r="2454" spans="1:13" x14ac:dyDescent="0.25">
      <c r="A2454">
        <v>50924</v>
      </c>
      <c r="B2454" t="s">
        <v>2660</v>
      </c>
      <c r="C2454" t="s">
        <v>36</v>
      </c>
      <c r="D2454" t="s">
        <v>1722</v>
      </c>
      <c r="E2454" s="15" t="s">
        <v>10460</v>
      </c>
      <c r="F2454" t="s">
        <v>2019</v>
      </c>
      <c r="G2454" t="s">
        <v>1849</v>
      </c>
      <c r="H2454" t="s">
        <v>1819</v>
      </c>
      <c r="I2454" t="s">
        <v>3126</v>
      </c>
      <c r="J2454">
        <v>0</v>
      </c>
      <c r="K2454"/>
      <c r="L2454" t="s">
        <v>10461</v>
      </c>
      <c r="M2454" t="s">
        <v>10462</v>
      </c>
    </row>
    <row r="2455" spans="1:13" x14ac:dyDescent="0.25">
      <c r="A2455">
        <v>827007</v>
      </c>
      <c r="B2455" t="s">
        <v>10463</v>
      </c>
      <c r="C2455" t="s">
        <v>27</v>
      </c>
      <c r="D2455" t="s">
        <v>1722</v>
      </c>
      <c r="E2455" s="15" t="s">
        <v>10464</v>
      </c>
      <c r="F2455" t="s">
        <v>1891</v>
      </c>
      <c r="G2455" t="s">
        <v>1867</v>
      </c>
      <c r="H2455" t="s">
        <v>1725</v>
      </c>
      <c r="I2455" t="s">
        <v>3116</v>
      </c>
      <c r="J2455">
        <v>0</v>
      </c>
      <c r="K2455"/>
      <c r="L2455" t="s">
        <v>10465</v>
      </c>
      <c r="M2455"/>
    </row>
    <row r="2456" spans="1:13" x14ac:dyDescent="0.25">
      <c r="A2456">
        <v>846053</v>
      </c>
      <c r="B2456" t="s">
        <v>1039</v>
      </c>
      <c r="C2456" t="s">
        <v>213</v>
      </c>
      <c r="D2456" t="s">
        <v>1722</v>
      </c>
      <c r="E2456" s="15" t="s">
        <v>10466</v>
      </c>
      <c r="F2456" t="s">
        <v>1784</v>
      </c>
      <c r="G2456" t="s">
        <v>1785</v>
      </c>
      <c r="H2456" t="s">
        <v>1725</v>
      </c>
      <c r="I2456" t="s">
        <v>3116</v>
      </c>
      <c r="J2456">
        <v>0</v>
      </c>
      <c r="K2456"/>
      <c r="L2456" t="s">
        <v>10467</v>
      </c>
      <c r="M2456" t="s">
        <v>3118</v>
      </c>
    </row>
    <row r="2457" spans="1:13" x14ac:dyDescent="0.25">
      <c r="A2457">
        <v>827008</v>
      </c>
      <c r="B2457" t="s">
        <v>1040</v>
      </c>
      <c r="C2457" t="s">
        <v>252</v>
      </c>
      <c r="D2457" t="s">
        <v>1722</v>
      </c>
      <c r="E2457" s="15" t="s">
        <v>10468</v>
      </c>
      <c r="F2457" t="s">
        <v>1788</v>
      </c>
      <c r="G2457" t="s">
        <v>1762</v>
      </c>
      <c r="H2457" t="s">
        <v>1782</v>
      </c>
      <c r="I2457" t="s">
        <v>3116</v>
      </c>
      <c r="J2457">
        <v>0</v>
      </c>
      <c r="K2457"/>
      <c r="L2457" t="s">
        <v>3245</v>
      </c>
      <c r="M2457" t="s">
        <v>3118</v>
      </c>
    </row>
    <row r="2458" spans="1:13" x14ac:dyDescent="0.25">
      <c r="A2458">
        <v>9025</v>
      </c>
      <c r="B2458" t="s">
        <v>4254</v>
      </c>
      <c r="C2458" t="s">
        <v>252</v>
      </c>
      <c r="D2458" t="s">
        <v>1722</v>
      </c>
      <c r="E2458" s="15" t="s">
        <v>10469</v>
      </c>
      <c r="F2458" t="s">
        <v>2107</v>
      </c>
      <c r="G2458" t="s">
        <v>2056</v>
      </c>
      <c r="H2458" t="s">
        <v>2055</v>
      </c>
      <c r="I2458" t="s">
        <v>5644</v>
      </c>
      <c r="J2458">
        <v>0</v>
      </c>
      <c r="K2458"/>
      <c r="L2458" t="s">
        <v>3300</v>
      </c>
      <c r="M2458" t="s">
        <v>3118</v>
      </c>
    </row>
    <row r="2459" spans="1:13" x14ac:dyDescent="0.25">
      <c r="A2459">
        <v>9031</v>
      </c>
      <c r="B2459" t="s">
        <v>1041</v>
      </c>
      <c r="C2459" t="s">
        <v>36</v>
      </c>
      <c r="D2459" t="s">
        <v>1722</v>
      </c>
      <c r="E2459" s="15" t="s">
        <v>10470</v>
      </c>
      <c r="F2459" t="s">
        <v>2010</v>
      </c>
      <c r="G2459" t="s">
        <v>1823</v>
      </c>
      <c r="H2459" t="s">
        <v>1822</v>
      </c>
      <c r="I2459" t="s">
        <v>3116</v>
      </c>
      <c r="J2459">
        <v>0</v>
      </c>
      <c r="K2459"/>
      <c r="L2459" t="s">
        <v>3117</v>
      </c>
      <c r="M2459" t="s">
        <v>3118</v>
      </c>
    </row>
    <row r="2460" spans="1:13" x14ac:dyDescent="0.25">
      <c r="A2460">
        <v>54744</v>
      </c>
      <c r="B2460" t="s">
        <v>4256</v>
      </c>
      <c r="C2460" t="s">
        <v>21</v>
      </c>
      <c r="D2460" t="s">
        <v>1722</v>
      </c>
      <c r="E2460" s="15" t="s">
        <v>10471</v>
      </c>
      <c r="F2460" t="s">
        <v>1759</v>
      </c>
      <c r="G2460" t="s">
        <v>1760</v>
      </c>
      <c r="H2460" t="s">
        <v>1753</v>
      </c>
      <c r="I2460" t="s">
        <v>3116</v>
      </c>
      <c r="J2460">
        <v>0</v>
      </c>
      <c r="K2460"/>
      <c r="L2460" t="s">
        <v>3117</v>
      </c>
      <c r="M2460" t="s">
        <v>3118</v>
      </c>
    </row>
    <row r="2461" spans="1:13" x14ac:dyDescent="0.25">
      <c r="A2461">
        <v>55832</v>
      </c>
      <c r="B2461" t="s">
        <v>284</v>
      </c>
      <c r="C2461" t="s">
        <v>252</v>
      </c>
      <c r="D2461" t="s">
        <v>1722</v>
      </c>
      <c r="E2461" s="15" t="s">
        <v>10472</v>
      </c>
      <c r="F2461" t="s">
        <v>1832</v>
      </c>
      <c r="G2461" t="s">
        <v>1834</v>
      </c>
      <c r="H2461" t="s">
        <v>1833</v>
      </c>
      <c r="I2461" t="s">
        <v>3116</v>
      </c>
      <c r="J2461">
        <v>0</v>
      </c>
      <c r="K2461"/>
      <c r="L2461" t="s">
        <v>4064</v>
      </c>
      <c r="M2461" t="s">
        <v>3118</v>
      </c>
    </row>
    <row r="2462" spans="1:13" x14ac:dyDescent="0.25">
      <c r="A2462">
        <v>31396</v>
      </c>
      <c r="B2462" t="s">
        <v>4259</v>
      </c>
      <c r="C2462" t="s">
        <v>441</v>
      </c>
      <c r="D2462" t="s">
        <v>1722</v>
      </c>
      <c r="E2462" s="15" t="s">
        <v>10473</v>
      </c>
      <c r="F2462" t="s">
        <v>1807</v>
      </c>
      <c r="G2462" t="s">
        <v>1762</v>
      </c>
      <c r="H2462" t="s">
        <v>1782</v>
      </c>
      <c r="I2462" t="s">
        <v>1762</v>
      </c>
      <c r="J2462">
        <v>0</v>
      </c>
      <c r="K2462"/>
      <c r="L2462" t="s">
        <v>10474</v>
      </c>
      <c r="M2462" t="s">
        <v>3118</v>
      </c>
    </row>
    <row r="2463" spans="1:13" x14ac:dyDescent="0.25">
      <c r="A2463">
        <v>9028</v>
      </c>
      <c r="B2463" t="s">
        <v>2384</v>
      </c>
      <c r="C2463" t="s">
        <v>36</v>
      </c>
      <c r="D2463" t="s">
        <v>1722</v>
      </c>
      <c r="E2463" s="15" t="s">
        <v>10475</v>
      </c>
      <c r="F2463" t="s">
        <v>5641</v>
      </c>
      <c r="G2463" t="s">
        <v>1825</v>
      </c>
      <c r="H2463" t="s">
        <v>1725</v>
      </c>
      <c r="I2463" t="s">
        <v>3116</v>
      </c>
      <c r="J2463">
        <v>0</v>
      </c>
      <c r="K2463"/>
      <c r="L2463" t="s">
        <v>3120</v>
      </c>
      <c r="M2463" t="s">
        <v>3118</v>
      </c>
    </row>
    <row r="2464" spans="1:13" x14ac:dyDescent="0.25">
      <c r="A2464">
        <v>39716</v>
      </c>
      <c r="B2464" t="s">
        <v>4261</v>
      </c>
      <c r="C2464" t="s">
        <v>27</v>
      </c>
      <c r="D2464" t="s">
        <v>1722</v>
      </c>
      <c r="E2464" s="15" t="s">
        <v>10476</v>
      </c>
      <c r="F2464" t="s">
        <v>1791</v>
      </c>
      <c r="G2464" t="s">
        <v>1792</v>
      </c>
      <c r="H2464" t="s">
        <v>1822</v>
      </c>
      <c r="I2464" t="s">
        <v>3126</v>
      </c>
      <c r="J2464">
        <v>0</v>
      </c>
      <c r="K2464"/>
      <c r="L2464"/>
      <c r="M2464" t="s">
        <v>3118</v>
      </c>
    </row>
    <row r="2465" spans="1:13" x14ac:dyDescent="0.25">
      <c r="A2465">
        <v>853179</v>
      </c>
      <c r="B2465" t="s">
        <v>10477</v>
      </c>
      <c r="C2465" t="s">
        <v>213</v>
      </c>
      <c r="D2465" t="s">
        <v>1722</v>
      </c>
      <c r="E2465" s="15" t="s">
        <v>10478</v>
      </c>
      <c r="F2465" t="s">
        <v>6854</v>
      </c>
      <c r="G2465" t="s">
        <v>2050</v>
      </c>
      <c r="H2465" t="s">
        <v>1782</v>
      </c>
      <c r="I2465" t="s">
        <v>3351</v>
      </c>
      <c r="J2465">
        <v>0</v>
      </c>
      <c r="K2465"/>
      <c r="L2465" t="s">
        <v>3419</v>
      </c>
      <c r="M2465" t="s">
        <v>3118</v>
      </c>
    </row>
    <row r="2466" spans="1:13" x14ac:dyDescent="0.25">
      <c r="A2466">
        <v>22188</v>
      </c>
      <c r="B2466" t="s">
        <v>4263</v>
      </c>
      <c r="C2466" t="s">
        <v>252</v>
      </c>
      <c r="D2466" t="s">
        <v>1722</v>
      </c>
      <c r="E2466" s="15" t="s">
        <v>10479</v>
      </c>
      <c r="F2466" t="s">
        <v>1815</v>
      </c>
      <c r="G2466" t="s">
        <v>1816</v>
      </c>
      <c r="H2466" t="s">
        <v>1725</v>
      </c>
      <c r="I2466" t="s">
        <v>1816</v>
      </c>
      <c r="J2466">
        <v>0</v>
      </c>
      <c r="K2466"/>
      <c r="L2466" t="s">
        <v>5463</v>
      </c>
      <c r="M2466" t="s">
        <v>3118</v>
      </c>
    </row>
    <row r="2467" spans="1:13" x14ac:dyDescent="0.25">
      <c r="A2467">
        <v>61371</v>
      </c>
      <c r="B2467" t="s">
        <v>1850</v>
      </c>
      <c r="C2467" t="s">
        <v>107</v>
      </c>
      <c r="D2467" t="s">
        <v>1722</v>
      </c>
      <c r="E2467" s="15" t="s">
        <v>10480</v>
      </c>
      <c r="F2467" t="s">
        <v>1848</v>
      </c>
      <c r="G2467" t="s">
        <v>1849</v>
      </c>
      <c r="H2467" t="s">
        <v>1819</v>
      </c>
      <c r="I2467" t="s">
        <v>3126</v>
      </c>
      <c r="J2467">
        <v>0</v>
      </c>
      <c r="K2467"/>
      <c r="L2467" t="s">
        <v>10481</v>
      </c>
      <c r="M2467" t="s">
        <v>10482</v>
      </c>
    </row>
    <row r="2468" spans="1:13" x14ac:dyDescent="0.25">
      <c r="A2468">
        <v>47552</v>
      </c>
      <c r="B2468" t="s">
        <v>10483</v>
      </c>
      <c r="C2468" t="s">
        <v>43</v>
      </c>
      <c r="D2468" t="s">
        <v>1722</v>
      </c>
      <c r="E2468" s="15" t="s">
        <v>10484</v>
      </c>
      <c r="F2468" t="s">
        <v>1732</v>
      </c>
      <c r="G2468" t="s">
        <v>1731</v>
      </c>
      <c r="H2468" t="s">
        <v>1720</v>
      </c>
      <c r="I2468" t="s">
        <v>3116</v>
      </c>
      <c r="J2468">
        <v>0</v>
      </c>
      <c r="K2468"/>
      <c r="L2468" t="s">
        <v>3157</v>
      </c>
      <c r="M2468" t="s">
        <v>3118</v>
      </c>
    </row>
    <row r="2469" spans="1:13" x14ac:dyDescent="0.25">
      <c r="A2469">
        <v>826627</v>
      </c>
      <c r="B2469" t="s">
        <v>10485</v>
      </c>
      <c r="C2469" t="s">
        <v>43</v>
      </c>
      <c r="D2469" t="s">
        <v>1722</v>
      </c>
      <c r="E2469" s="15" t="s">
        <v>10486</v>
      </c>
      <c r="F2469" t="s">
        <v>1735</v>
      </c>
      <c r="G2469" t="s">
        <v>1721</v>
      </c>
      <c r="H2469" t="s">
        <v>1720</v>
      </c>
      <c r="I2469" t="s">
        <v>3116</v>
      </c>
      <c r="J2469">
        <v>0</v>
      </c>
      <c r="K2469"/>
      <c r="L2469" t="s">
        <v>3157</v>
      </c>
      <c r="M2469" t="s">
        <v>3118</v>
      </c>
    </row>
    <row r="2470" spans="1:13" x14ac:dyDescent="0.25">
      <c r="A2470">
        <v>853524</v>
      </c>
      <c r="B2470" t="s">
        <v>10487</v>
      </c>
      <c r="C2470" t="s">
        <v>27</v>
      </c>
      <c r="D2470" t="s">
        <v>1722</v>
      </c>
      <c r="E2470" s="15" t="s">
        <v>10488</v>
      </c>
      <c r="F2470" t="s">
        <v>5696</v>
      </c>
      <c r="G2470" t="s">
        <v>1828</v>
      </c>
      <c r="H2470" t="s">
        <v>1827</v>
      </c>
      <c r="I2470" t="s">
        <v>3131</v>
      </c>
      <c r="J2470">
        <v>0</v>
      </c>
      <c r="K2470"/>
      <c r="L2470"/>
      <c r="M2470" t="s">
        <v>3118</v>
      </c>
    </row>
    <row r="2471" spans="1:13" x14ac:dyDescent="0.25">
      <c r="A2471">
        <v>38026</v>
      </c>
      <c r="B2471" t="s">
        <v>10489</v>
      </c>
      <c r="C2471" t="s">
        <v>92</v>
      </c>
      <c r="D2471" t="s">
        <v>1722</v>
      </c>
      <c r="E2471" s="15" t="s">
        <v>10490</v>
      </c>
      <c r="F2471" t="s">
        <v>1789</v>
      </c>
      <c r="G2471" t="s">
        <v>1790</v>
      </c>
      <c r="H2471" t="s">
        <v>1720</v>
      </c>
      <c r="I2471" t="s">
        <v>3116</v>
      </c>
      <c r="J2471">
        <v>0</v>
      </c>
      <c r="K2471"/>
      <c r="L2471" t="s">
        <v>3117</v>
      </c>
      <c r="M2471" t="s">
        <v>3118</v>
      </c>
    </row>
    <row r="2472" spans="1:13" x14ac:dyDescent="0.25">
      <c r="A2472">
        <v>9037</v>
      </c>
      <c r="B2472" t="s">
        <v>4268</v>
      </c>
      <c r="C2472" t="s">
        <v>56</v>
      </c>
      <c r="D2472" t="s">
        <v>1722</v>
      </c>
      <c r="E2472" s="15" t="s">
        <v>10491</v>
      </c>
      <c r="F2472" t="s">
        <v>1817</v>
      </c>
      <c r="G2472" t="s">
        <v>1816</v>
      </c>
      <c r="H2472" t="s">
        <v>1725</v>
      </c>
      <c r="I2472" t="s">
        <v>1816</v>
      </c>
      <c r="J2472">
        <v>0</v>
      </c>
      <c r="K2472"/>
      <c r="L2472" t="s">
        <v>10492</v>
      </c>
      <c r="M2472" t="s">
        <v>10493</v>
      </c>
    </row>
    <row r="2473" spans="1:13" x14ac:dyDescent="0.25">
      <c r="A2473">
        <v>9039</v>
      </c>
      <c r="B2473" t="s">
        <v>10494</v>
      </c>
      <c r="C2473" t="s">
        <v>84</v>
      </c>
      <c r="D2473" t="s">
        <v>1722</v>
      </c>
      <c r="E2473" s="15" t="s">
        <v>10495</v>
      </c>
      <c r="F2473" t="s">
        <v>1815</v>
      </c>
      <c r="G2473" t="s">
        <v>1816</v>
      </c>
      <c r="H2473" t="s">
        <v>1725</v>
      </c>
      <c r="I2473" t="s">
        <v>1816</v>
      </c>
      <c r="J2473">
        <v>0</v>
      </c>
      <c r="K2473"/>
      <c r="L2473"/>
      <c r="M2473" t="s">
        <v>3118</v>
      </c>
    </row>
    <row r="2474" spans="1:13" x14ac:dyDescent="0.25">
      <c r="A2474">
        <v>9050</v>
      </c>
      <c r="B2474" t="s">
        <v>2209</v>
      </c>
      <c r="C2474" t="s">
        <v>172</v>
      </c>
      <c r="D2474" t="s">
        <v>1722</v>
      </c>
      <c r="E2474" s="15" t="s">
        <v>10496</v>
      </c>
      <c r="F2474" t="s">
        <v>1815</v>
      </c>
      <c r="G2474" t="s">
        <v>1816</v>
      </c>
      <c r="H2474" t="s">
        <v>1725</v>
      </c>
      <c r="I2474" t="s">
        <v>1816</v>
      </c>
      <c r="J2474">
        <v>0</v>
      </c>
      <c r="K2474"/>
      <c r="L2474" t="s">
        <v>3842</v>
      </c>
      <c r="M2474" t="s">
        <v>3118</v>
      </c>
    </row>
    <row r="2475" spans="1:13" x14ac:dyDescent="0.25">
      <c r="A2475">
        <v>56374</v>
      </c>
      <c r="B2475" t="s">
        <v>10497</v>
      </c>
      <c r="C2475" t="s">
        <v>758</v>
      </c>
      <c r="D2475" t="s">
        <v>1722</v>
      </c>
      <c r="E2475" s="15" t="s">
        <v>10498</v>
      </c>
      <c r="F2475" t="s">
        <v>2065</v>
      </c>
      <c r="G2475" t="s">
        <v>1849</v>
      </c>
      <c r="H2475" t="s">
        <v>1819</v>
      </c>
      <c r="I2475" t="s">
        <v>3126</v>
      </c>
      <c r="J2475">
        <v>0</v>
      </c>
      <c r="K2475"/>
      <c r="L2475" t="s">
        <v>3144</v>
      </c>
      <c r="M2475" t="s">
        <v>3118</v>
      </c>
    </row>
    <row r="2476" spans="1:13" x14ac:dyDescent="0.25">
      <c r="A2476">
        <v>837130</v>
      </c>
      <c r="B2476" t="s">
        <v>10499</v>
      </c>
      <c r="C2476" t="s">
        <v>27</v>
      </c>
      <c r="D2476" t="s">
        <v>1722</v>
      </c>
      <c r="E2476" s="15" t="s">
        <v>10500</v>
      </c>
      <c r="F2476" t="s">
        <v>1789</v>
      </c>
      <c r="G2476" t="s">
        <v>1790</v>
      </c>
      <c r="H2476" t="s">
        <v>1720</v>
      </c>
      <c r="I2476" t="s">
        <v>3116</v>
      </c>
      <c r="J2476">
        <v>0</v>
      </c>
      <c r="K2476"/>
      <c r="L2476" t="s">
        <v>6044</v>
      </c>
      <c r="M2476" t="s">
        <v>3118</v>
      </c>
    </row>
    <row r="2477" spans="1:13" x14ac:dyDescent="0.25">
      <c r="A2477">
        <v>827009</v>
      </c>
      <c r="B2477" t="s">
        <v>10501</v>
      </c>
      <c r="C2477" t="s">
        <v>36</v>
      </c>
      <c r="D2477" t="s">
        <v>1722</v>
      </c>
      <c r="E2477" s="15" t="s">
        <v>10502</v>
      </c>
      <c r="F2477" t="s">
        <v>1761</v>
      </c>
      <c r="G2477" t="s">
        <v>1762</v>
      </c>
      <c r="H2477" t="s">
        <v>1782</v>
      </c>
      <c r="I2477" t="s">
        <v>1762</v>
      </c>
      <c r="J2477">
        <v>0</v>
      </c>
      <c r="K2477"/>
      <c r="L2477" t="s">
        <v>3739</v>
      </c>
      <c r="M2477" t="s">
        <v>3118</v>
      </c>
    </row>
    <row r="2478" spans="1:13" x14ac:dyDescent="0.25">
      <c r="A2478">
        <v>70176</v>
      </c>
      <c r="B2478" t="s">
        <v>10503</v>
      </c>
      <c r="C2478" t="s">
        <v>422</v>
      </c>
      <c r="D2478" t="s">
        <v>1722</v>
      </c>
      <c r="E2478" s="15" t="s">
        <v>10504</v>
      </c>
      <c r="F2478" t="s">
        <v>1749</v>
      </c>
      <c r="G2478" t="s">
        <v>1746</v>
      </c>
      <c r="H2478" t="s">
        <v>1720</v>
      </c>
      <c r="I2478" t="s">
        <v>3116</v>
      </c>
      <c r="J2478">
        <v>0</v>
      </c>
      <c r="K2478"/>
      <c r="L2478" t="s">
        <v>10505</v>
      </c>
      <c r="M2478" t="s">
        <v>3118</v>
      </c>
    </row>
    <row r="2479" spans="1:13" x14ac:dyDescent="0.25">
      <c r="A2479">
        <v>843712</v>
      </c>
      <c r="B2479" t="s">
        <v>10506</v>
      </c>
      <c r="C2479" t="s">
        <v>213</v>
      </c>
      <c r="D2479" t="s">
        <v>1722</v>
      </c>
      <c r="E2479" s="15" t="s">
        <v>10507</v>
      </c>
      <c r="F2479" t="s">
        <v>1742</v>
      </c>
      <c r="G2479" t="s">
        <v>1743</v>
      </c>
      <c r="H2479" t="s">
        <v>1720</v>
      </c>
      <c r="I2479" t="s">
        <v>3351</v>
      </c>
      <c r="J2479">
        <v>0</v>
      </c>
      <c r="K2479"/>
      <c r="L2479" t="s">
        <v>10508</v>
      </c>
      <c r="M2479" t="s">
        <v>3118</v>
      </c>
    </row>
    <row r="2480" spans="1:13" x14ac:dyDescent="0.25">
      <c r="A2480">
        <v>44751</v>
      </c>
      <c r="B2480" t="s">
        <v>10509</v>
      </c>
      <c r="C2480" t="s">
        <v>213</v>
      </c>
      <c r="D2480" t="s">
        <v>1722</v>
      </c>
      <c r="E2480" s="15" t="s">
        <v>10510</v>
      </c>
      <c r="F2480" t="s">
        <v>1887</v>
      </c>
      <c r="G2480" t="s">
        <v>1849</v>
      </c>
      <c r="H2480" t="s">
        <v>1819</v>
      </c>
      <c r="I2480" t="s">
        <v>3126</v>
      </c>
      <c r="J2480">
        <v>0</v>
      </c>
      <c r="K2480"/>
      <c r="L2480" t="s">
        <v>6070</v>
      </c>
      <c r="M2480" t="s">
        <v>10511</v>
      </c>
    </row>
    <row r="2481" spans="1:13" x14ac:dyDescent="0.25">
      <c r="A2481">
        <v>60798</v>
      </c>
      <c r="B2481" t="s">
        <v>2751</v>
      </c>
      <c r="C2481" t="s">
        <v>213</v>
      </c>
      <c r="D2481" t="s">
        <v>1722</v>
      </c>
      <c r="E2481" s="15" t="s">
        <v>10512</v>
      </c>
      <c r="F2481" t="s">
        <v>1876</v>
      </c>
      <c r="G2481" t="s">
        <v>1849</v>
      </c>
      <c r="H2481" t="s">
        <v>1819</v>
      </c>
      <c r="I2481" t="s">
        <v>3126</v>
      </c>
      <c r="J2481">
        <v>0</v>
      </c>
      <c r="K2481"/>
      <c r="L2481" t="s">
        <v>4271</v>
      </c>
      <c r="M2481" t="s">
        <v>4272</v>
      </c>
    </row>
    <row r="2482" spans="1:13" x14ac:dyDescent="0.25">
      <c r="A2482">
        <v>843654</v>
      </c>
      <c r="B2482" t="s">
        <v>10513</v>
      </c>
      <c r="C2482" t="s">
        <v>36</v>
      </c>
      <c r="D2482" t="s">
        <v>1722</v>
      </c>
      <c r="E2482" s="15" t="s">
        <v>10514</v>
      </c>
      <c r="F2482" t="s">
        <v>1766</v>
      </c>
      <c r="G2482" t="s">
        <v>1767</v>
      </c>
      <c r="H2482" t="s">
        <v>1756</v>
      </c>
      <c r="I2482" t="s">
        <v>3129</v>
      </c>
      <c r="J2482">
        <v>0</v>
      </c>
      <c r="K2482"/>
      <c r="L2482" t="s">
        <v>10515</v>
      </c>
      <c r="M2482" t="s">
        <v>3118</v>
      </c>
    </row>
    <row r="2483" spans="1:13" x14ac:dyDescent="0.25">
      <c r="A2483">
        <v>9065</v>
      </c>
      <c r="B2483" t="s">
        <v>1042</v>
      </c>
      <c r="C2483" t="s">
        <v>213</v>
      </c>
      <c r="D2483" t="s">
        <v>1722</v>
      </c>
      <c r="E2483" s="15" t="s">
        <v>10516</v>
      </c>
      <c r="F2483" t="s">
        <v>1943</v>
      </c>
      <c r="G2483" t="s">
        <v>1944</v>
      </c>
      <c r="H2483" t="s">
        <v>1782</v>
      </c>
      <c r="I2483" t="s">
        <v>3142</v>
      </c>
      <c r="J2483">
        <v>0</v>
      </c>
      <c r="K2483"/>
      <c r="L2483" t="s">
        <v>3144</v>
      </c>
      <c r="M2483" t="s">
        <v>3118</v>
      </c>
    </row>
    <row r="2484" spans="1:13" x14ac:dyDescent="0.25">
      <c r="A2484">
        <v>72122</v>
      </c>
      <c r="B2484" t="s">
        <v>2803</v>
      </c>
      <c r="C2484" t="s">
        <v>213</v>
      </c>
      <c r="D2484" t="s">
        <v>1722</v>
      </c>
      <c r="E2484" s="15" t="s">
        <v>10517</v>
      </c>
      <c r="F2484" t="s">
        <v>1732</v>
      </c>
      <c r="G2484" t="s">
        <v>1731</v>
      </c>
      <c r="H2484" t="s">
        <v>1720</v>
      </c>
      <c r="I2484" t="s">
        <v>3116</v>
      </c>
      <c r="J2484">
        <v>0</v>
      </c>
      <c r="K2484"/>
      <c r="L2484" t="s">
        <v>10518</v>
      </c>
      <c r="M2484" t="s">
        <v>3118</v>
      </c>
    </row>
    <row r="2485" spans="1:13" x14ac:dyDescent="0.25">
      <c r="A2485">
        <v>9054</v>
      </c>
      <c r="B2485" t="s">
        <v>4276</v>
      </c>
      <c r="C2485" t="s">
        <v>52</v>
      </c>
      <c r="D2485" t="s">
        <v>1722</v>
      </c>
      <c r="E2485" s="15" t="s">
        <v>10519</v>
      </c>
      <c r="F2485" t="s">
        <v>1984</v>
      </c>
      <c r="G2485" t="s">
        <v>1816</v>
      </c>
      <c r="H2485" t="s">
        <v>1725</v>
      </c>
      <c r="I2485" t="s">
        <v>1816</v>
      </c>
      <c r="J2485">
        <v>0</v>
      </c>
      <c r="K2485"/>
      <c r="L2485" t="s">
        <v>3117</v>
      </c>
      <c r="M2485" t="s">
        <v>3118</v>
      </c>
    </row>
    <row r="2486" spans="1:13" x14ac:dyDescent="0.25">
      <c r="A2486">
        <v>829465</v>
      </c>
      <c r="B2486" t="s">
        <v>10520</v>
      </c>
      <c r="C2486" t="s">
        <v>27</v>
      </c>
      <c r="D2486" t="s">
        <v>1722</v>
      </c>
      <c r="E2486" s="15" t="s">
        <v>10521</v>
      </c>
      <c r="F2486" t="s">
        <v>1738</v>
      </c>
      <c r="G2486" t="s">
        <v>1739</v>
      </c>
      <c r="H2486" t="s">
        <v>1720</v>
      </c>
      <c r="I2486" t="s">
        <v>3232</v>
      </c>
      <c r="J2486">
        <v>0</v>
      </c>
      <c r="K2486"/>
      <c r="L2486" t="s">
        <v>3417</v>
      </c>
      <c r="M2486" t="s">
        <v>3118</v>
      </c>
    </row>
    <row r="2487" spans="1:13" x14ac:dyDescent="0.25">
      <c r="A2487">
        <v>22819</v>
      </c>
      <c r="B2487" t="s">
        <v>1043</v>
      </c>
      <c r="C2487" t="s">
        <v>52</v>
      </c>
      <c r="D2487" t="s">
        <v>1722</v>
      </c>
      <c r="E2487" s="15" t="s">
        <v>10522</v>
      </c>
      <c r="F2487" t="s">
        <v>1732</v>
      </c>
      <c r="G2487" t="s">
        <v>1731</v>
      </c>
      <c r="H2487" t="s">
        <v>1720</v>
      </c>
      <c r="I2487" t="s">
        <v>3116</v>
      </c>
      <c r="J2487">
        <v>0</v>
      </c>
      <c r="K2487"/>
      <c r="L2487" t="s">
        <v>3117</v>
      </c>
      <c r="M2487" t="s">
        <v>3118</v>
      </c>
    </row>
    <row r="2488" spans="1:13" x14ac:dyDescent="0.25">
      <c r="A2488">
        <v>829551</v>
      </c>
      <c r="B2488" t="s">
        <v>10523</v>
      </c>
      <c r="C2488" t="s">
        <v>36</v>
      </c>
      <c r="D2488" t="s">
        <v>1722</v>
      </c>
      <c r="E2488" s="15" t="s">
        <v>10524</v>
      </c>
      <c r="F2488" t="s">
        <v>1737</v>
      </c>
      <c r="G2488" t="s">
        <v>1721</v>
      </c>
      <c r="H2488" t="s">
        <v>1720</v>
      </c>
      <c r="I2488" t="s">
        <v>3116</v>
      </c>
      <c r="J2488">
        <v>0</v>
      </c>
      <c r="K2488"/>
      <c r="L2488" t="s">
        <v>10525</v>
      </c>
      <c r="M2488" t="s">
        <v>10526</v>
      </c>
    </row>
    <row r="2489" spans="1:13" x14ac:dyDescent="0.25">
      <c r="A2489">
        <v>840250</v>
      </c>
      <c r="B2489" t="s">
        <v>10527</v>
      </c>
      <c r="C2489" t="s">
        <v>755</v>
      </c>
      <c r="D2489" t="s">
        <v>1722</v>
      </c>
      <c r="E2489" s="15" t="s">
        <v>10528</v>
      </c>
      <c r="F2489" t="s">
        <v>1730</v>
      </c>
      <c r="G2489" t="s">
        <v>1731</v>
      </c>
      <c r="H2489" t="s">
        <v>1720</v>
      </c>
      <c r="I2489" t="s">
        <v>3116</v>
      </c>
      <c r="J2489">
        <v>0</v>
      </c>
      <c r="K2489"/>
      <c r="L2489" t="s">
        <v>10529</v>
      </c>
      <c r="M2489" t="s">
        <v>10530</v>
      </c>
    </row>
    <row r="2490" spans="1:13" x14ac:dyDescent="0.25">
      <c r="A2490">
        <v>828313</v>
      </c>
      <c r="B2490" t="s">
        <v>1044</v>
      </c>
      <c r="C2490" t="s">
        <v>78</v>
      </c>
      <c r="D2490" t="s">
        <v>1722</v>
      </c>
      <c r="E2490" s="15" t="s">
        <v>10531</v>
      </c>
      <c r="F2490" t="s">
        <v>1732</v>
      </c>
      <c r="G2490" t="s">
        <v>1731</v>
      </c>
      <c r="H2490" t="s">
        <v>1720</v>
      </c>
      <c r="I2490" t="s">
        <v>3116</v>
      </c>
      <c r="J2490">
        <v>0</v>
      </c>
      <c r="K2490"/>
      <c r="L2490" t="s">
        <v>3630</v>
      </c>
      <c r="M2490" t="s">
        <v>3118</v>
      </c>
    </row>
    <row r="2491" spans="1:13" x14ac:dyDescent="0.25">
      <c r="A2491">
        <v>57065</v>
      </c>
      <c r="B2491" t="s">
        <v>1045</v>
      </c>
      <c r="C2491" t="s">
        <v>27</v>
      </c>
      <c r="D2491" t="s">
        <v>1722</v>
      </c>
      <c r="E2491" s="15" t="s">
        <v>10532</v>
      </c>
      <c r="F2491" t="s">
        <v>1787</v>
      </c>
      <c r="G2491" t="s">
        <v>1721</v>
      </c>
      <c r="H2491" t="s">
        <v>1720</v>
      </c>
      <c r="I2491" t="s">
        <v>3116</v>
      </c>
      <c r="J2491">
        <v>0</v>
      </c>
      <c r="K2491"/>
      <c r="L2491" t="s">
        <v>3117</v>
      </c>
      <c r="M2491" t="s">
        <v>3118</v>
      </c>
    </row>
    <row r="2492" spans="1:13" x14ac:dyDescent="0.25">
      <c r="A2492">
        <v>827169</v>
      </c>
      <c r="B2492" t="s">
        <v>10533</v>
      </c>
      <c r="C2492" t="s">
        <v>27</v>
      </c>
      <c r="D2492" t="s">
        <v>1722</v>
      </c>
      <c r="E2492" s="15" t="s">
        <v>10534</v>
      </c>
      <c r="F2492" t="s">
        <v>1910</v>
      </c>
      <c r="G2492" t="s">
        <v>1765</v>
      </c>
      <c r="H2492" t="s">
        <v>1764</v>
      </c>
      <c r="I2492" t="s">
        <v>3116</v>
      </c>
      <c r="J2492">
        <v>0</v>
      </c>
      <c r="K2492"/>
      <c r="L2492"/>
      <c r="M2492" t="s">
        <v>3118</v>
      </c>
    </row>
    <row r="2493" spans="1:13" x14ac:dyDescent="0.25">
      <c r="A2493">
        <v>9073</v>
      </c>
      <c r="B2493" t="s">
        <v>1046</v>
      </c>
      <c r="C2493" t="s">
        <v>21</v>
      </c>
      <c r="D2493" t="s">
        <v>1722</v>
      </c>
      <c r="E2493" s="15" t="s">
        <v>10535</v>
      </c>
      <c r="F2493" t="s">
        <v>1846</v>
      </c>
      <c r="G2493" t="s">
        <v>1726</v>
      </c>
      <c r="H2493" t="s">
        <v>1725</v>
      </c>
      <c r="I2493" t="s">
        <v>3116</v>
      </c>
      <c r="J2493">
        <v>0</v>
      </c>
      <c r="K2493"/>
      <c r="L2493" t="s">
        <v>3117</v>
      </c>
      <c r="M2493" t="s">
        <v>3118</v>
      </c>
    </row>
    <row r="2494" spans="1:13" x14ac:dyDescent="0.25">
      <c r="A2494">
        <v>828493</v>
      </c>
      <c r="B2494" t="s">
        <v>10536</v>
      </c>
      <c r="C2494" t="s">
        <v>43</v>
      </c>
      <c r="D2494" t="s">
        <v>1722</v>
      </c>
      <c r="E2494" s="15" t="s">
        <v>10537</v>
      </c>
      <c r="F2494" t="s">
        <v>1869</v>
      </c>
      <c r="G2494" t="s">
        <v>1785</v>
      </c>
      <c r="H2494" t="s">
        <v>1725</v>
      </c>
      <c r="I2494" t="s">
        <v>3116</v>
      </c>
      <c r="J2494">
        <v>0</v>
      </c>
      <c r="K2494"/>
      <c r="L2494"/>
      <c r="M2494" t="s">
        <v>3118</v>
      </c>
    </row>
    <row r="2495" spans="1:13" x14ac:dyDescent="0.25">
      <c r="A2495">
        <v>9080</v>
      </c>
      <c r="B2495" t="s">
        <v>2208</v>
      </c>
      <c r="C2495" t="s">
        <v>252</v>
      </c>
      <c r="D2495" t="s">
        <v>1722</v>
      </c>
      <c r="E2495" s="15" t="s">
        <v>10538</v>
      </c>
      <c r="F2495" t="s">
        <v>5641</v>
      </c>
      <c r="G2495" t="s">
        <v>1825</v>
      </c>
      <c r="H2495" t="s">
        <v>1725</v>
      </c>
      <c r="I2495" t="s">
        <v>3116</v>
      </c>
      <c r="J2495">
        <v>0</v>
      </c>
      <c r="K2495"/>
      <c r="L2495" t="s">
        <v>5524</v>
      </c>
      <c r="M2495" t="s">
        <v>3118</v>
      </c>
    </row>
    <row r="2496" spans="1:13" x14ac:dyDescent="0.25">
      <c r="A2496">
        <v>56694</v>
      </c>
      <c r="B2496" t="s">
        <v>10539</v>
      </c>
      <c r="C2496" t="s">
        <v>56</v>
      </c>
      <c r="D2496" t="s">
        <v>1722</v>
      </c>
      <c r="E2496" s="15" t="s">
        <v>10540</v>
      </c>
      <c r="F2496" t="s">
        <v>5641</v>
      </c>
      <c r="G2496" t="s">
        <v>1825</v>
      </c>
      <c r="H2496" t="s">
        <v>1725</v>
      </c>
      <c r="I2496" t="s">
        <v>3116</v>
      </c>
      <c r="J2496">
        <v>0</v>
      </c>
      <c r="K2496"/>
      <c r="L2496" t="s">
        <v>10541</v>
      </c>
      <c r="M2496" t="s">
        <v>10542</v>
      </c>
    </row>
    <row r="2497" spans="1:13" x14ac:dyDescent="0.25">
      <c r="A2497">
        <v>53558</v>
      </c>
      <c r="B2497" t="s">
        <v>2687</v>
      </c>
      <c r="C2497" t="s">
        <v>213</v>
      </c>
      <c r="D2497" t="s">
        <v>1722</v>
      </c>
      <c r="E2497" s="15" t="s">
        <v>10543</v>
      </c>
      <c r="F2497" t="s">
        <v>1813</v>
      </c>
      <c r="G2497" t="s">
        <v>1814</v>
      </c>
      <c r="H2497" t="s">
        <v>1764</v>
      </c>
      <c r="I2497" t="s">
        <v>3116</v>
      </c>
      <c r="J2497">
        <v>0</v>
      </c>
      <c r="K2497"/>
      <c r="L2497" t="s">
        <v>10544</v>
      </c>
      <c r="M2497" t="s">
        <v>10545</v>
      </c>
    </row>
    <row r="2498" spans="1:13" x14ac:dyDescent="0.25">
      <c r="A2498">
        <v>842392</v>
      </c>
      <c r="B2498" t="s">
        <v>10546</v>
      </c>
      <c r="C2498" t="s">
        <v>92</v>
      </c>
      <c r="D2498" t="s">
        <v>1722</v>
      </c>
      <c r="E2498" s="15" t="s">
        <v>10547</v>
      </c>
      <c r="F2498" t="s">
        <v>1995</v>
      </c>
      <c r="G2498" t="s">
        <v>1765</v>
      </c>
      <c r="H2498" t="s">
        <v>1764</v>
      </c>
      <c r="I2498" t="s">
        <v>1765</v>
      </c>
      <c r="J2498">
        <v>0</v>
      </c>
      <c r="K2498"/>
      <c r="L2498" t="s">
        <v>10548</v>
      </c>
      <c r="M2498" t="s">
        <v>10549</v>
      </c>
    </row>
    <row r="2499" spans="1:13" x14ac:dyDescent="0.25">
      <c r="A2499">
        <v>9101</v>
      </c>
      <c r="B2499" t="s">
        <v>1047</v>
      </c>
      <c r="C2499" t="s">
        <v>39</v>
      </c>
      <c r="D2499" t="s">
        <v>1722</v>
      </c>
      <c r="E2499" s="15" t="s">
        <v>10550</v>
      </c>
      <c r="F2499" t="s">
        <v>1737</v>
      </c>
      <c r="G2499" t="s">
        <v>1721</v>
      </c>
      <c r="H2499" t="s">
        <v>1720</v>
      </c>
      <c r="I2499" t="s">
        <v>3116</v>
      </c>
      <c r="J2499">
        <v>0</v>
      </c>
      <c r="K2499"/>
      <c r="L2499" t="s">
        <v>3412</v>
      </c>
      <c r="M2499" t="s">
        <v>3118</v>
      </c>
    </row>
    <row r="2500" spans="1:13" x14ac:dyDescent="0.25">
      <c r="A2500">
        <v>836362</v>
      </c>
      <c r="B2500" t="s">
        <v>10551</v>
      </c>
      <c r="C2500" t="s">
        <v>36</v>
      </c>
      <c r="D2500" t="s">
        <v>1722</v>
      </c>
      <c r="E2500" s="15" t="s">
        <v>10552</v>
      </c>
      <c r="F2500" t="s">
        <v>1836</v>
      </c>
      <c r="G2500" t="s">
        <v>1837</v>
      </c>
      <c r="H2500" t="s">
        <v>1725</v>
      </c>
      <c r="I2500" t="s">
        <v>3116</v>
      </c>
      <c r="J2500">
        <v>0</v>
      </c>
      <c r="K2500"/>
      <c r="L2500" t="s">
        <v>10553</v>
      </c>
      <c r="M2500" t="s">
        <v>10554</v>
      </c>
    </row>
    <row r="2501" spans="1:13" x14ac:dyDescent="0.25">
      <c r="A2501">
        <v>838432</v>
      </c>
      <c r="B2501" t="s">
        <v>2946</v>
      </c>
      <c r="C2501" t="s">
        <v>107</v>
      </c>
      <c r="D2501" t="s">
        <v>1722</v>
      </c>
      <c r="E2501" s="15" t="s">
        <v>10555</v>
      </c>
      <c r="F2501" t="s">
        <v>2085</v>
      </c>
      <c r="G2501" t="s">
        <v>1849</v>
      </c>
      <c r="H2501" t="s">
        <v>1819</v>
      </c>
      <c r="I2501" t="s">
        <v>3340</v>
      </c>
      <c r="J2501">
        <v>0</v>
      </c>
      <c r="K2501"/>
      <c r="L2501" t="s">
        <v>10556</v>
      </c>
      <c r="M2501" t="s">
        <v>10557</v>
      </c>
    </row>
    <row r="2502" spans="1:13" x14ac:dyDescent="0.25">
      <c r="A2502">
        <v>834837</v>
      </c>
      <c r="B2502" t="s">
        <v>10558</v>
      </c>
      <c r="C2502" t="s">
        <v>92</v>
      </c>
      <c r="D2502" t="s">
        <v>1722</v>
      </c>
      <c r="E2502" s="15" t="s">
        <v>10559</v>
      </c>
      <c r="F2502" t="s">
        <v>1962</v>
      </c>
      <c r="G2502" t="s">
        <v>1837</v>
      </c>
      <c r="H2502" t="s">
        <v>1725</v>
      </c>
      <c r="I2502" t="s">
        <v>3116</v>
      </c>
      <c r="J2502">
        <v>0</v>
      </c>
      <c r="K2502"/>
      <c r="L2502" t="s">
        <v>4218</v>
      </c>
      <c r="M2502" t="s">
        <v>3118</v>
      </c>
    </row>
    <row r="2503" spans="1:13" x14ac:dyDescent="0.25">
      <c r="A2503">
        <v>57683</v>
      </c>
      <c r="B2503" t="s">
        <v>1048</v>
      </c>
      <c r="C2503" t="s">
        <v>27</v>
      </c>
      <c r="D2503" t="s">
        <v>1722</v>
      </c>
      <c r="E2503" s="15" t="s">
        <v>10560</v>
      </c>
      <c r="F2503" t="s">
        <v>1749</v>
      </c>
      <c r="G2503" t="s">
        <v>1746</v>
      </c>
      <c r="H2503" t="s">
        <v>1720</v>
      </c>
      <c r="I2503" t="s">
        <v>5686</v>
      </c>
      <c r="J2503">
        <v>0</v>
      </c>
      <c r="K2503"/>
      <c r="L2503" t="s">
        <v>10561</v>
      </c>
      <c r="M2503" t="s">
        <v>3118</v>
      </c>
    </row>
    <row r="2504" spans="1:13" x14ac:dyDescent="0.25">
      <c r="A2504">
        <v>856933</v>
      </c>
      <c r="B2504" t="s">
        <v>10562</v>
      </c>
      <c r="C2504" t="s">
        <v>27</v>
      </c>
      <c r="D2504" t="s">
        <v>1722</v>
      </c>
      <c r="E2504" s="15" t="s">
        <v>10563</v>
      </c>
      <c r="F2504" t="s">
        <v>1732</v>
      </c>
      <c r="G2504" t="s">
        <v>1731</v>
      </c>
      <c r="H2504" t="s">
        <v>1720</v>
      </c>
      <c r="I2504" t="s">
        <v>3116</v>
      </c>
      <c r="J2504">
        <v>0</v>
      </c>
      <c r="K2504"/>
      <c r="L2504" t="s">
        <v>10564</v>
      </c>
      <c r="M2504" t="s">
        <v>10565</v>
      </c>
    </row>
    <row r="2505" spans="1:13" x14ac:dyDescent="0.25">
      <c r="A2505">
        <v>854110</v>
      </c>
      <c r="B2505" t="s">
        <v>10566</v>
      </c>
      <c r="C2505" t="s">
        <v>43</v>
      </c>
      <c r="D2505" t="s">
        <v>1722</v>
      </c>
      <c r="E2505" s="15" t="s">
        <v>10567</v>
      </c>
      <c r="F2505" t="s">
        <v>1887</v>
      </c>
      <c r="G2505" t="s">
        <v>1849</v>
      </c>
      <c r="H2505" t="s">
        <v>1819</v>
      </c>
      <c r="I2505" t="s">
        <v>3126</v>
      </c>
      <c r="J2505">
        <v>0</v>
      </c>
      <c r="K2505"/>
      <c r="L2505" t="s">
        <v>3157</v>
      </c>
      <c r="M2505" t="s">
        <v>3118</v>
      </c>
    </row>
    <row r="2506" spans="1:13" x14ac:dyDescent="0.25">
      <c r="A2506">
        <v>3876</v>
      </c>
      <c r="B2506" t="s">
        <v>4278</v>
      </c>
      <c r="C2506" t="s">
        <v>27</v>
      </c>
      <c r="D2506" t="s">
        <v>1722</v>
      </c>
      <c r="E2506" s="15" t="s">
        <v>10568</v>
      </c>
      <c r="F2506" t="s">
        <v>3773</v>
      </c>
      <c r="G2506" t="s">
        <v>1849</v>
      </c>
      <c r="H2506" t="s">
        <v>1819</v>
      </c>
      <c r="I2506" t="s">
        <v>3126</v>
      </c>
      <c r="J2506">
        <v>0</v>
      </c>
      <c r="K2506"/>
      <c r="L2506" t="s">
        <v>5524</v>
      </c>
      <c r="M2506" t="s">
        <v>3118</v>
      </c>
    </row>
    <row r="2507" spans="1:13" x14ac:dyDescent="0.25">
      <c r="A2507">
        <v>843618</v>
      </c>
      <c r="B2507" t="s">
        <v>10569</v>
      </c>
      <c r="C2507" t="s">
        <v>84</v>
      </c>
      <c r="D2507" t="s">
        <v>1722</v>
      </c>
      <c r="E2507" s="15" t="s">
        <v>10570</v>
      </c>
      <c r="F2507" t="s">
        <v>1728</v>
      </c>
      <c r="G2507" t="s">
        <v>1729</v>
      </c>
      <c r="H2507" t="s">
        <v>1720</v>
      </c>
      <c r="I2507" t="s">
        <v>3116</v>
      </c>
      <c r="J2507">
        <v>0</v>
      </c>
      <c r="K2507"/>
      <c r="L2507" t="s">
        <v>4457</v>
      </c>
      <c r="M2507" t="s">
        <v>1806</v>
      </c>
    </row>
    <row r="2508" spans="1:13" x14ac:dyDescent="0.25">
      <c r="A2508">
        <v>9112</v>
      </c>
      <c r="B2508" t="s">
        <v>285</v>
      </c>
      <c r="C2508" t="s">
        <v>21</v>
      </c>
      <c r="D2508" t="s">
        <v>1722</v>
      </c>
      <c r="E2508" s="15" t="s">
        <v>10571</v>
      </c>
      <c r="F2508" t="s">
        <v>1784</v>
      </c>
      <c r="G2508" t="s">
        <v>1785</v>
      </c>
      <c r="H2508" t="s">
        <v>1725</v>
      </c>
      <c r="I2508" t="s">
        <v>3116</v>
      </c>
      <c r="J2508">
        <v>0</v>
      </c>
      <c r="K2508"/>
      <c r="L2508" t="s">
        <v>3117</v>
      </c>
      <c r="M2508" t="s">
        <v>3118</v>
      </c>
    </row>
    <row r="2509" spans="1:13" x14ac:dyDescent="0.25">
      <c r="A2509">
        <v>31923</v>
      </c>
      <c r="B2509" t="s">
        <v>4279</v>
      </c>
      <c r="C2509" t="s">
        <v>36</v>
      </c>
      <c r="D2509" t="s">
        <v>1722</v>
      </c>
      <c r="E2509" s="15" t="s">
        <v>10572</v>
      </c>
      <c r="F2509" t="s">
        <v>1860</v>
      </c>
      <c r="G2509" t="s">
        <v>1816</v>
      </c>
      <c r="H2509" t="s">
        <v>1725</v>
      </c>
      <c r="I2509" t="s">
        <v>5644</v>
      </c>
      <c r="J2509">
        <v>0</v>
      </c>
      <c r="K2509"/>
      <c r="L2509" t="s">
        <v>7183</v>
      </c>
      <c r="M2509" t="s">
        <v>3118</v>
      </c>
    </row>
    <row r="2510" spans="1:13" x14ac:dyDescent="0.25">
      <c r="A2510">
        <v>59714</v>
      </c>
      <c r="B2510" t="s">
        <v>10573</v>
      </c>
      <c r="C2510" t="s">
        <v>56</v>
      </c>
      <c r="D2510" t="s">
        <v>1722</v>
      </c>
      <c r="E2510" s="15" t="s">
        <v>10574</v>
      </c>
      <c r="F2510" t="s">
        <v>2237</v>
      </c>
      <c r="G2510" t="s">
        <v>1828</v>
      </c>
      <c r="H2510" t="s">
        <v>1827</v>
      </c>
      <c r="I2510" t="s">
        <v>3131</v>
      </c>
      <c r="J2510">
        <v>0</v>
      </c>
      <c r="K2510"/>
      <c r="L2510" t="s">
        <v>3117</v>
      </c>
      <c r="M2510" t="s">
        <v>3118</v>
      </c>
    </row>
    <row r="2511" spans="1:13" x14ac:dyDescent="0.25">
      <c r="A2511">
        <v>839208</v>
      </c>
      <c r="B2511" t="s">
        <v>2957</v>
      </c>
      <c r="C2511" t="s">
        <v>84</v>
      </c>
      <c r="D2511" t="s">
        <v>1722</v>
      </c>
      <c r="E2511" s="15" t="s">
        <v>10575</v>
      </c>
      <c r="F2511" t="s">
        <v>1728</v>
      </c>
      <c r="G2511" t="s">
        <v>1729</v>
      </c>
      <c r="H2511" t="s">
        <v>1720</v>
      </c>
      <c r="I2511" t="s">
        <v>3116</v>
      </c>
      <c r="J2511">
        <v>0</v>
      </c>
      <c r="K2511"/>
      <c r="L2511" t="s">
        <v>10576</v>
      </c>
      <c r="M2511" t="s">
        <v>3118</v>
      </c>
    </row>
    <row r="2512" spans="1:13" x14ac:dyDescent="0.25">
      <c r="A2512">
        <v>839372</v>
      </c>
      <c r="B2512" t="s">
        <v>10577</v>
      </c>
      <c r="C2512" t="s">
        <v>78</v>
      </c>
      <c r="D2512" t="s">
        <v>1722</v>
      </c>
      <c r="E2512" s="15" t="s">
        <v>10578</v>
      </c>
      <c r="F2512" t="s">
        <v>5997</v>
      </c>
      <c r="G2512" t="s">
        <v>1792</v>
      </c>
      <c r="H2512" t="s">
        <v>1822</v>
      </c>
      <c r="I2512" t="s">
        <v>3116</v>
      </c>
      <c r="J2512">
        <v>0</v>
      </c>
      <c r="K2512"/>
      <c r="L2512"/>
      <c r="M2512" t="s">
        <v>3118</v>
      </c>
    </row>
    <row r="2513" spans="1:13" x14ac:dyDescent="0.25">
      <c r="A2513">
        <v>61422</v>
      </c>
      <c r="B2513" t="s">
        <v>10579</v>
      </c>
      <c r="C2513" t="s">
        <v>84</v>
      </c>
      <c r="D2513" t="s">
        <v>1722</v>
      </c>
      <c r="E2513" s="15" t="s">
        <v>10580</v>
      </c>
      <c r="F2513" t="s">
        <v>1771</v>
      </c>
      <c r="G2513" t="s">
        <v>1721</v>
      </c>
      <c r="H2513" t="s">
        <v>1720</v>
      </c>
      <c r="I2513" t="s">
        <v>3116</v>
      </c>
      <c r="J2513">
        <v>0</v>
      </c>
      <c r="K2513"/>
      <c r="L2513" t="s">
        <v>3237</v>
      </c>
      <c r="M2513" t="s">
        <v>3118</v>
      </c>
    </row>
    <row r="2514" spans="1:13" x14ac:dyDescent="0.25">
      <c r="A2514">
        <v>3193</v>
      </c>
      <c r="B2514" t="s">
        <v>1049</v>
      </c>
      <c r="C2514" t="s">
        <v>78</v>
      </c>
      <c r="D2514" t="s">
        <v>1722</v>
      </c>
      <c r="E2514" s="15" t="s">
        <v>10581</v>
      </c>
      <c r="F2514" t="s">
        <v>1771</v>
      </c>
      <c r="G2514" t="s">
        <v>1721</v>
      </c>
      <c r="H2514" t="s">
        <v>1720</v>
      </c>
      <c r="I2514" t="s">
        <v>3116</v>
      </c>
      <c r="J2514">
        <v>0</v>
      </c>
      <c r="K2514"/>
      <c r="L2514" t="s">
        <v>3177</v>
      </c>
      <c r="M2514" t="s">
        <v>3118</v>
      </c>
    </row>
    <row r="2515" spans="1:13" x14ac:dyDescent="0.25">
      <c r="A2515">
        <v>9119</v>
      </c>
      <c r="B2515" t="s">
        <v>2385</v>
      </c>
      <c r="C2515" t="s">
        <v>213</v>
      </c>
      <c r="D2515" t="s">
        <v>1722</v>
      </c>
      <c r="E2515" s="15" t="s">
        <v>10582</v>
      </c>
      <c r="F2515" t="s">
        <v>1788</v>
      </c>
      <c r="G2515" t="s">
        <v>1762</v>
      </c>
      <c r="H2515" t="s">
        <v>1782</v>
      </c>
      <c r="I2515" t="s">
        <v>3116</v>
      </c>
      <c r="J2515">
        <v>0</v>
      </c>
      <c r="K2515"/>
      <c r="L2515" t="s">
        <v>3419</v>
      </c>
      <c r="M2515" t="s">
        <v>3118</v>
      </c>
    </row>
    <row r="2516" spans="1:13" x14ac:dyDescent="0.25">
      <c r="A2516">
        <v>34391</v>
      </c>
      <c r="B2516" t="s">
        <v>1050</v>
      </c>
      <c r="C2516" t="s">
        <v>27</v>
      </c>
      <c r="D2516" t="s">
        <v>1722</v>
      </c>
      <c r="E2516" s="15" t="s">
        <v>10583</v>
      </c>
      <c r="F2516" t="s">
        <v>1807</v>
      </c>
      <c r="G2516" t="s">
        <v>1762</v>
      </c>
      <c r="H2516" t="s">
        <v>1782</v>
      </c>
      <c r="I2516" t="s">
        <v>1762</v>
      </c>
      <c r="J2516">
        <v>0</v>
      </c>
      <c r="K2516"/>
      <c r="L2516" t="s">
        <v>6521</v>
      </c>
      <c r="M2516" t="s">
        <v>3118</v>
      </c>
    </row>
    <row r="2517" spans="1:13" x14ac:dyDescent="0.25">
      <c r="A2517">
        <v>851086</v>
      </c>
      <c r="B2517" t="s">
        <v>10584</v>
      </c>
      <c r="C2517" t="s">
        <v>148</v>
      </c>
      <c r="D2517" t="s">
        <v>1722</v>
      </c>
      <c r="E2517" s="15" t="s">
        <v>10585</v>
      </c>
      <c r="F2517" t="s">
        <v>1949</v>
      </c>
      <c r="G2517" t="s">
        <v>1898</v>
      </c>
      <c r="H2517" t="s">
        <v>1720</v>
      </c>
      <c r="I2517" t="s">
        <v>3351</v>
      </c>
      <c r="J2517">
        <v>0</v>
      </c>
      <c r="K2517"/>
      <c r="L2517"/>
      <c r="M2517" t="s">
        <v>3118</v>
      </c>
    </row>
    <row r="2518" spans="1:13" x14ac:dyDescent="0.25">
      <c r="A2518">
        <v>9134</v>
      </c>
      <c r="B2518" t="s">
        <v>638</v>
      </c>
      <c r="C2518" t="s">
        <v>59</v>
      </c>
      <c r="D2518" t="s">
        <v>1722</v>
      </c>
      <c r="E2518" s="15" t="s">
        <v>10586</v>
      </c>
      <c r="F2518" t="s">
        <v>1863</v>
      </c>
      <c r="G2518" t="s">
        <v>1865</v>
      </c>
      <c r="H2518" t="s">
        <v>1864</v>
      </c>
      <c r="I2518" t="s">
        <v>3240</v>
      </c>
      <c r="J2518">
        <v>0</v>
      </c>
      <c r="K2518"/>
      <c r="L2518" t="s">
        <v>4282</v>
      </c>
      <c r="M2518" t="s">
        <v>3118</v>
      </c>
    </row>
    <row r="2519" spans="1:13" x14ac:dyDescent="0.25">
      <c r="A2519">
        <v>35814</v>
      </c>
      <c r="B2519" t="s">
        <v>287</v>
      </c>
      <c r="C2519" t="s">
        <v>56</v>
      </c>
      <c r="D2519" t="s">
        <v>1722</v>
      </c>
      <c r="E2519" s="15" t="s">
        <v>10587</v>
      </c>
      <c r="F2519" t="s">
        <v>1893</v>
      </c>
      <c r="G2519" t="s">
        <v>1852</v>
      </c>
      <c r="H2519" t="s">
        <v>1720</v>
      </c>
      <c r="I2519" t="s">
        <v>3116</v>
      </c>
      <c r="J2519">
        <v>0</v>
      </c>
      <c r="K2519"/>
      <c r="L2519" t="s">
        <v>3144</v>
      </c>
      <c r="M2519" t="s">
        <v>3118</v>
      </c>
    </row>
    <row r="2520" spans="1:13" x14ac:dyDescent="0.25">
      <c r="A2520">
        <v>51990</v>
      </c>
      <c r="B2520" t="s">
        <v>10588</v>
      </c>
      <c r="C2520" t="s">
        <v>27</v>
      </c>
      <c r="D2520" t="s">
        <v>1722</v>
      </c>
      <c r="E2520" s="15" t="s">
        <v>10589</v>
      </c>
      <c r="F2520" t="s">
        <v>5997</v>
      </c>
      <c r="G2520" t="s">
        <v>1792</v>
      </c>
      <c r="H2520" t="s">
        <v>1822</v>
      </c>
      <c r="I2520" t="s">
        <v>3116</v>
      </c>
      <c r="J2520">
        <v>0</v>
      </c>
      <c r="K2520"/>
      <c r="L2520" t="s">
        <v>5532</v>
      </c>
      <c r="M2520" t="s">
        <v>3118</v>
      </c>
    </row>
    <row r="2521" spans="1:13" x14ac:dyDescent="0.25">
      <c r="A2521">
        <v>33739</v>
      </c>
      <c r="B2521" t="s">
        <v>10590</v>
      </c>
      <c r="C2521" t="s">
        <v>27</v>
      </c>
      <c r="D2521" t="s">
        <v>1722</v>
      </c>
      <c r="E2521" s="15" t="s">
        <v>10591</v>
      </c>
      <c r="F2521" t="s">
        <v>1836</v>
      </c>
      <c r="G2521" t="s">
        <v>1837</v>
      </c>
      <c r="H2521" t="s">
        <v>1725</v>
      </c>
      <c r="I2521" t="s">
        <v>3116</v>
      </c>
      <c r="J2521">
        <v>0</v>
      </c>
      <c r="K2521"/>
      <c r="L2521" t="s">
        <v>10592</v>
      </c>
      <c r="M2521" t="s">
        <v>10593</v>
      </c>
    </row>
    <row r="2522" spans="1:13" x14ac:dyDescent="0.25">
      <c r="A2522">
        <v>855888</v>
      </c>
      <c r="B2522" t="s">
        <v>10594</v>
      </c>
      <c r="C2522" t="s">
        <v>21</v>
      </c>
      <c r="D2522" t="s">
        <v>1722</v>
      </c>
      <c r="E2522" s="15" t="s">
        <v>10595</v>
      </c>
      <c r="F2522" t="s">
        <v>1752</v>
      </c>
      <c r="G2522" t="s">
        <v>1754</v>
      </c>
      <c r="H2522" t="s">
        <v>1753</v>
      </c>
      <c r="I2522" t="s">
        <v>3116</v>
      </c>
      <c r="J2522">
        <v>0</v>
      </c>
      <c r="K2522"/>
      <c r="L2522" t="s">
        <v>5532</v>
      </c>
      <c r="M2522" t="s">
        <v>3118</v>
      </c>
    </row>
    <row r="2523" spans="1:13" x14ac:dyDescent="0.25">
      <c r="A2523">
        <v>827372</v>
      </c>
      <c r="B2523" t="s">
        <v>10596</v>
      </c>
      <c r="C2523" t="s">
        <v>21</v>
      </c>
      <c r="D2523" t="s">
        <v>1722</v>
      </c>
      <c r="E2523" s="15" t="s">
        <v>10597</v>
      </c>
      <c r="F2523" t="s">
        <v>1829</v>
      </c>
      <c r="G2523" t="s">
        <v>1814</v>
      </c>
      <c r="H2523" t="s">
        <v>1764</v>
      </c>
      <c r="I2523" t="s">
        <v>3131</v>
      </c>
      <c r="J2523">
        <v>0</v>
      </c>
      <c r="K2523"/>
      <c r="L2523" t="s">
        <v>10598</v>
      </c>
      <c r="M2523" t="s">
        <v>3118</v>
      </c>
    </row>
    <row r="2524" spans="1:13" x14ac:dyDescent="0.25">
      <c r="A2524">
        <v>9312</v>
      </c>
      <c r="B2524" t="s">
        <v>2207</v>
      </c>
      <c r="C2524" t="s">
        <v>48</v>
      </c>
      <c r="D2524" t="s">
        <v>1722</v>
      </c>
      <c r="E2524" s="15" t="s">
        <v>10599</v>
      </c>
      <c r="F2524" t="s">
        <v>1817</v>
      </c>
      <c r="G2524" t="s">
        <v>1816</v>
      </c>
      <c r="H2524" t="s">
        <v>1725</v>
      </c>
      <c r="I2524" t="s">
        <v>1816</v>
      </c>
      <c r="J2524">
        <v>0</v>
      </c>
      <c r="K2524"/>
      <c r="L2524" t="s">
        <v>10600</v>
      </c>
      <c r="M2524" t="s">
        <v>10601</v>
      </c>
    </row>
    <row r="2525" spans="1:13" x14ac:dyDescent="0.25">
      <c r="A2525">
        <v>51197</v>
      </c>
      <c r="B2525" t="s">
        <v>2666</v>
      </c>
      <c r="C2525" t="s">
        <v>78</v>
      </c>
      <c r="D2525" t="s">
        <v>1722</v>
      </c>
      <c r="E2525" s="15" t="s">
        <v>10602</v>
      </c>
      <c r="F2525" t="s">
        <v>1824</v>
      </c>
      <c r="G2525" t="s">
        <v>1825</v>
      </c>
      <c r="H2525" t="s">
        <v>1725</v>
      </c>
      <c r="I2525" t="s">
        <v>3116</v>
      </c>
      <c r="J2525">
        <v>0</v>
      </c>
      <c r="K2525"/>
      <c r="L2525" t="s">
        <v>3630</v>
      </c>
      <c r="M2525" t="s">
        <v>3118</v>
      </c>
    </row>
    <row r="2526" spans="1:13" x14ac:dyDescent="0.25">
      <c r="A2526">
        <v>9288</v>
      </c>
      <c r="B2526" t="s">
        <v>10603</v>
      </c>
      <c r="C2526" t="s">
        <v>36</v>
      </c>
      <c r="D2526" t="s">
        <v>1722</v>
      </c>
      <c r="E2526" s="15" t="s">
        <v>10604</v>
      </c>
      <c r="F2526" t="s">
        <v>2079</v>
      </c>
      <c r="G2526" t="s">
        <v>1765</v>
      </c>
      <c r="H2526" t="s">
        <v>1764</v>
      </c>
      <c r="I2526" t="s">
        <v>3116</v>
      </c>
      <c r="J2526">
        <v>0</v>
      </c>
      <c r="K2526"/>
      <c r="L2526" t="s">
        <v>7774</v>
      </c>
      <c r="M2526" t="s">
        <v>3118</v>
      </c>
    </row>
    <row r="2527" spans="1:13" x14ac:dyDescent="0.25">
      <c r="A2527">
        <v>9310</v>
      </c>
      <c r="B2527" t="s">
        <v>4286</v>
      </c>
      <c r="C2527" t="s">
        <v>56</v>
      </c>
      <c r="D2527" t="s">
        <v>1722</v>
      </c>
      <c r="E2527" s="15" t="s">
        <v>10605</v>
      </c>
      <c r="F2527" t="s">
        <v>1817</v>
      </c>
      <c r="G2527" t="s">
        <v>1816</v>
      </c>
      <c r="H2527" t="s">
        <v>1725</v>
      </c>
      <c r="I2527" t="s">
        <v>1816</v>
      </c>
      <c r="J2527">
        <v>0</v>
      </c>
      <c r="K2527"/>
      <c r="L2527" t="s">
        <v>3117</v>
      </c>
      <c r="M2527" t="s">
        <v>3118</v>
      </c>
    </row>
    <row r="2528" spans="1:13" x14ac:dyDescent="0.25">
      <c r="A2528">
        <v>856932</v>
      </c>
      <c r="B2528" t="s">
        <v>10606</v>
      </c>
      <c r="C2528" t="s">
        <v>92</v>
      </c>
      <c r="D2528" t="s">
        <v>1722</v>
      </c>
      <c r="E2528" s="15" t="s">
        <v>10607</v>
      </c>
      <c r="F2528" t="s">
        <v>1749</v>
      </c>
      <c r="G2528" t="s">
        <v>1746</v>
      </c>
      <c r="H2528" t="s">
        <v>1720</v>
      </c>
      <c r="I2528" t="s">
        <v>5686</v>
      </c>
      <c r="J2528">
        <v>0</v>
      </c>
      <c r="K2528"/>
      <c r="L2528" t="s">
        <v>10608</v>
      </c>
      <c r="M2528" t="s">
        <v>10609</v>
      </c>
    </row>
    <row r="2529" spans="1:13" x14ac:dyDescent="0.25">
      <c r="A2529">
        <v>838434</v>
      </c>
      <c r="B2529" t="s">
        <v>1051</v>
      </c>
      <c r="C2529" t="s">
        <v>21</v>
      </c>
      <c r="D2529" t="s">
        <v>1722</v>
      </c>
      <c r="E2529" s="15" t="s">
        <v>10610</v>
      </c>
      <c r="F2529" t="s">
        <v>1876</v>
      </c>
      <c r="G2529" t="s">
        <v>1849</v>
      </c>
      <c r="H2529" t="s">
        <v>1819</v>
      </c>
      <c r="I2529" t="s">
        <v>3126</v>
      </c>
      <c r="J2529">
        <v>0</v>
      </c>
      <c r="K2529"/>
      <c r="L2529" t="s">
        <v>5627</v>
      </c>
      <c r="M2529" t="s">
        <v>3118</v>
      </c>
    </row>
    <row r="2530" spans="1:13" x14ac:dyDescent="0.25">
      <c r="A2530">
        <v>856274</v>
      </c>
      <c r="B2530" t="s">
        <v>10611</v>
      </c>
      <c r="C2530" t="s">
        <v>78</v>
      </c>
      <c r="D2530" t="s">
        <v>1722</v>
      </c>
      <c r="E2530" s="15" t="s">
        <v>10612</v>
      </c>
      <c r="F2530" t="s">
        <v>5641</v>
      </c>
      <c r="G2530" t="s">
        <v>1825</v>
      </c>
      <c r="H2530" t="s">
        <v>1725</v>
      </c>
      <c r="I2530" t="s">
        <v>3116</v>
      </c>
      <c r="J2530">
        <v>0</v>
      </c>
      <c r="K2530"/>
      <c r="L2530" t="s">
        <v>3117</v>
      </c>
      <c r="M2530" t="s">
        <v>3118</v>
      </c>
    </row>
    <row r="2531" spans="1:13" x14ac:dyDescent="0.25">
      <c r="A2531">
        <v>9298</v>
      </c>
      <c r="B2531" t="s">
        <v>1052</v>
      </c>
      <c r="C2531" t="s">
        <v>27</v>
      </c>
      <c r="D2531" t="s">
        <v>1722</v>
      </c>
      <c r="E2531" s="15" t="s">
        <v>10613</v>
      </c>
      <c r="F2531" t="s">
        <v>1771</v>
      </c>
      <c r="G2531" t="s">
        <v>1721</v>
      </c>
      <c r="H2531" t="s">
        <v>1720</v>
      </c>
      <c r="I2531" t="s">
        <v>3116</v>
      </c>
      <c r="J2531">
        <v>0</v>
      </c>
      <c r="K2531"/>
      <c r="L2531" t="s">
        <v>10614</v>
      </c>
      <c r="M2531" t="s">
        <v>4288</v>
      </c>
    </row>
    <row r="2532" spans="1:13" x14ac:dyDescent="0.25">
      <c r="A2532">
        <v>9301</v>
      </c>
      <c r="B2532" t="s">
        <v>4289</v>
      </c>
      <c r="C2532" t="s">
        <v>56</v>
      </c>
      <c r="D2532" t="s">
        <v>1722</v>
      </c>
      <c r="E2532" s="15" t="s">
        <v>10615</v>
      </c>
      <c r="F2532" t="s">
        <v>1918</v>
      </c>
      <c r="G2532" t="s">
        <v>1919</v>
      </c>
      <c r="H2532" t="s">
        <v>1864</v>
      </c>
      <c r="I2532" t="s">
        <v>3240</v>
      </c>
      <c r="J2532">
        <v>0</v>
      </c>
      <c r="K2532"/>
      <c r="L2532" t="s">
        <v>10616</v>
      </c>
      <c r="M2532" t="s">
        <v>3118</v>
      </c>
    </row>
    <row r="2533" spans="1:13" x14ac:dyDescent="0.25">
      <c r="A2533">
        <v>22844</v>
      </c>
      <c r="B2533" t="s">
        <v>4292</v>
      </c>
      <c r="C2533" t="s">
        <v>432</v>
      </c>
      <c r="D2533" t="s">
        <v>1722</v>
      </c>
      <c r="E2533" s="15" t="s">
        <v>10617</v>
      </c>
      <c r="F2533" t="s">
        <v>1829</v>
      </c>
      <c r="G2533" t="s">
        <v>1814</v>
      </c>
      <c r="H2533" t="s">
        <v>1764</v>
      </c>
      <c r="I2533" t="s">
        <v>3131</v>
      </c>
      <c r="J2533">
        <v>0</v>
      </c>
      <c r="K2533"/>
      <c r="L2533" t="s">
        <v>10618</v>
      </c>
      <c r="M2533" t="s">
        <v>10619</v>
      </c>
    </row>
    <row r="2534" spans="1:13" x14ac:dyDescent="0.25">
      <c r="A2534">
        <v>846591</v>
      </c>
      <c r="B2534" t="s">
        <v>10620</v>
      </c>
      <c r="C2534" t="s">
        <v>48</v>
      </c>
      <c r="D2534" t="s">
        <v>1722</v>
      </c>
      <c r="E2534" s="15" t="s">
        <v>10621</v>
      </c>
      <c r="F2534" t="s">
        <v>5641</v>
      </c>
      <c r="G2534" t="s">
        <v>1825</v>
      </c>
      <c r="H2534" t="s">
        <v>1725</v>
      </c>
      <c r="I2534" t="s">
        <v>3116</v>
      </c>
      <c r="J2534">
        <v>0</v>
      </c>
      <c r="K2534"/>
      <c r="L2534" t="s">
        <v>10474</v>
      </c>
      <c r="M2534" t="s">
        <v>3118</v>
      </c>
    </row>
    <row r="2535" spans="1:13" x14ac:dyDescent="0.25">
      <c r="A2535">
        <v>847283</v>
      </c>
      <c r="B2535" t="s">
        <v>10622</v>
      </c>
      <c r="C2535" t="s">
        <v>78</v>
      </c>
      <c r="D2535" t="s">
        <v>1722</v>
      </c>
      <c r="E2535" s="15" t="s">
        <v>10623</v>
      </c>
      <c r="F2535" t="s">
        <v>1784</v>
      </c>
      <c r="G2535" t="s">
        <v>1785</v>
      </c>
      <c r="H2535" t="s">
        <v>1725</v>
      </c>
      <c r="I2535" t="s">
        <v>3116</v>
      </c>
      <c r="J2535">
        <v>0</v>
      </c>
      <c r="K2535"/>
      <c r="L2535" t="s">
        <v>10624</v>
      </c>
      <c r="M2535" t="s">
        <v>10625</v>
      </c>
    </row>
    <row r="2536" spans="1:13" x14ac:dyDescent="0.25">
      <c r="A2536">
        <v>57558</v>
      </c>
      <c r="B2536" t="s">
        <v>10626</v>
      </c>
      <c r="C2536" t="s">
        <v>908</v>
      </c>
      <c r="D2536" t="s">
        <v>1722</v>
      </c>
      <c r="E2536" s="15" t="s">
        <v>10627</v>
      </c>
      <c r="F2536" t="s">
        <v>1848</v>
      </c>
      <c r="G2536" t="s">
        <v>1849</v>
      </c>
      <c r="H2536" t="s">
        <v>1819</v>
      </c>
      <c r="I2536" t="s">
        <v>3126</v>
      </c>
      <c r="J2536">
        <v>0</v>
      </c>
      <c r="K2536"/>
      <c r="L2536" t="s">
        <v>10628</v>
      </c>
      <c r="M2536" t="s">
        <v>10629</v>
      </c>
    </row>
    <row r="2537" spans="1:13" x14ac:dyDescent="0.25">
      <c r="A2537">
        <v>844658</v>
      </c>
      <c r="B2537" t="s">
        <v>10630</v>
      </c>
      <c r="C2537" t="s">
        <v>27</v>
      </c>
      <c r="D2537" t="s">
        <v>1722</v>
      </c>
      <c r="E2537" s="15" t="s">
        <v>10631</v>
      </c>
      <c r="F2537" t="s">
        <v>1742</v>
      </c>
      <c r="G2537" t="s">
        <v>1743</v>
      </c>
      <c r="H2537" t="s">
        <v>1720</v>
      </c>
      <c r="I2537" t="s">
        <v>3351</v>
      </c>
      <c r="J2537">
        <v>0</v>
      </c>
      <c r="K2537"/>
      <c r="L2537"/>
      <c r="M2537" t="s">
        <v>3118</v>
      </c>
    </row>
    <row r="2538" spans="1:13" x14ac:dyDescent="0.25">
      <c r="A2538">
        <v>22499</v>
      </c>
      <c r="B2538" t="s">
        <v>1053</v>
      </c>
      <c r="C2538" t="s">
        <v>21</v>
      </c>
      <c r="D2538" t="s">
        <v>1722</v>
      </c>
      <c r="E2538" s="15" t="s">
        <v>10632</v>
      </c>
      <c r="F2538" t="s">
        <v>2107</v>
      </c>
      <c r="G2538" t="s">
        <v>2056</v>
      </c>
      <c r="H2538" t="s">
        <v>2055</v>
      </c>
      <c r="I2538" t="s">
        <v>5644</v>
      </c>
      <c r="J2538">
        <v>0</v>
      </c>
      <c r="K2538"/>
      <c r="L2538" t="s">
        <v>10633</v>
      </c>
      <c r="M2538" t="s">
        <v>10634</v>
      </c>
    </row>
    <row r="2539" spans="1:13" x14ac:dyDescent="0.25">
      <c r="A2539">
        <v>62940</v>
      </c>
      <c r="B2539" t="s">
        <v>10635</v>
      </c>
      <c r="C2539" t="s">
        <v>27</v>
      </c>
      <c r="D2539" t="s">
        <v>1722</v>
      </c>
      <c r="E2539" s="15" t="s">
        <v>10636</v>
      </c>
      <c r="F2539" t="s">
        <v>1728</v>
      </c>
      <c r="G2539" t="s">
        <v>1729</v>
      </c>
      <c r="H2539" t="s">
        <v>1720</v>
      </c>
      <c r="I2539" t="s">
        <v>3116</v>
      </c>
      <c r="J2539">
        <v>0</v>
      </c>
      <c r="K2539"/>
      <c r="L2539"/>
      <c r="M2539" t="s">
        <v>3118</v>
      </c>
    </row>
    <row r="2540" spans="1:13" x14ac:dyDescent="0.25">
      <c r="A2540">
        <v>829783</v>
      </c>
      <c r="B2540" t="s">
        <v>10637</v>
      </c>
      <c r="C2540" t="s">
        <v>1227</v>
      </c>
      <c r="D2540" t="s">
        <v>1722</v>
      </c>
      <c r="E2540" s="15" t="s">
        <v>10638</v>
      </c>
      <c r="F2540" t="s">
        <v>1832</v>
      </c>
      <c r="G2540" t="s">
        <v>1834</v>
      </c>
      <c r="H2540" t="s">
        <v>1833</v>
      </c>
      <c r="I2540" t="s">
        <v>3116</v>
      </c>
      <c r="J2540">
        <v>0</v>
      </c>
      <c r="K2540"/>
      <c r="L2540" t="s">
        <v>3144</v>
      </c>
      <c r="M2540" t="s">
        <v>3118</v>
      </c>
    </row>
    <row r="2541" spans="1:13" x14ac:dyDescent="0.25">
      <c r="A2541">
        <v>9283</v>
      </c>
      <c r="B2541" t="s">
        <v>1054</v>
      </c>
      <c r="C2541" t="s">
        <v>21</v>
      </c>
      <c r="D2541" t="s">
        <v>1722</v>
      </c>
      <c r="E2541" s="15" t="s">
        <v>10639</v>
      </c>
      <c r="F2541" t="s">
        <v>1984</v>
      </c>
      <c r="G2541" t="s">
        <v>1816</v>
      </c>
      <c r="H2541" t="s">
        <v>1725</v>
      </c>
      <c r="I2541" t="s">
        <v>1816</v>
      </c>
      <c r="J2541">
        <v>0</v>
      </c>
      <c r="K2541"/>
      <c r="L2541" t="s">
        <v>3117</v>
      </c>
      <c r="M2541" t="s">
        <v>3118</v>
      </c>
    </row>
    <row r="2542" spans="1:13" x14ac:dyDescent="0.25">
      <c r="A2542">
        <v>9284</v>
      </c>
      <c r="B2542" t="s">
        <v>289</v>
      </c>
      <c r="C2542" t="s">
        <v>27</v>
      </c>
      <c r="D2542" t="s">
        <v>1722</v>
      </c>
      <c r="E2542" s="15" t="s">
        <v>10640</v>
      </c>
      <c r="F2542" t="s">
        <v>5641</v>
      </c>
      <c r="G2542" t="s">
        <v>1825</v>
      </c>
      <c r="H2542" t="s">
        <v>1725</v>
      </c>
      <c r="I2542" t="s">
        <v>3116</v>
      </c>
      <c r="J2542">
        <v>0</v>
      </c>
      <c r="K2542"/>
      <c r="L2542" t="s">
        <v>3117</v>
      </c>
      <c r="M2542" t="s">
        <v>3118</v>
      </c>
    </row>
    <row r="2543" spans="1:13" x14ac:dyDescent="0.25">
      <c r="A2543">
        <v>36707</v>
      </c>
      <c r="B2543" t="s">
        <v>2590</v>
      </c>
      <c r="C2543" t="s">
        <v>36</v>
      </c>
      <c r="D2543" t="s">
        <v>1722</v>
      </c>
      <c r="E2543" s="15" t="s">
        <v>10641</v>
      </c>
      <c r="F2543" t="s">
        <v>2002</v>
      </c>
      <c r="G2543" t="s">
        <v>2003</v>
      </c>
      <c r="H2543" t="s">
        <v>1756</v>
      </c>
      <c r="I2543" t="s">
        <v>3129</v>
      </c>
      <c r="J2543">
        <v>0</v>
      </c>
      <c r="K2543"/>
      <c r="L2543" t="s">
        <v>3117</v>
      </c>
      <c r="M2543" t="s">
        <v>3118</v>
      </c>
    </row>
    <row r="2544" spans="1:13" x14ac:dyDescent="0.25">
      <c r="A2544">
        <v>9336</v>
      </c>
      <c r="B2544" t="s">
        <v>290</v>
      </c>
      <c r="C2544" t="s">
        <v>27</v>
      </c>
      <c r="D2544" t="s">
        <v>1722</v>
      </c>
      <c r="E2544" s="15" t="s">
        <v>10642</v>
      </c>
      <c r="F2544" t="s">
        <v>1761</v>
      </c>
      <c r="G2544" t="s">
        <v>1762</v>
      </c>
      <c r="H2544" t="s">
        <v>1782</v>
      </c>
      <c r="I2544" t="s">
        <v>1762</v>
      </c>
      <c r="J2544">
        <v>0</v>
      </c>
      <c r="K2544"/>
      <c r="L2544" t="s">
        <v>3117</v>
      </c>
      <c r="M2544" t="s">
        <v>3118</v>
      </c>
    </row>
    <row r="2545" spans="1:13" x14ac:dyDescent="0.25">
      <c r="A2545">
        <v>858016</v>
      </c>
      <c r="B2545" t="s">
        <v>10643</v>
      </c>
      <c r="C2545" t="s">
        <v>84</v>
      </c>
      <c r="D2545" t="s">
        <v>1722</v>
      </c>
      <c r="E2545" s="15" t="s">
        <v>10644</v>
      </c>
      <c r="F2545" t="s">
        <v>1742</v>
      </c>
      <c r="G2545" t="s">
        <v>1743</v>
      </c>
      <c r="H2545" t="s">
        <v>1720</v>
      </c>
      <c r="I2545" t="s">
        <v>3351</v>
      </c>
      <c r="J2545">
        <v>0</v>
      </c>
      <c r="K2545"/>
      <c r="L2545"/>
      <c r="M2545" t="s">
        <v>3118</v>
      </c>
    </row>
    <row r="2546" spans="1:13" x14ac:dyDescent="0.25">
      <c r="A2546">
        <v>9352</v>
      </c>
      <c r="B2546" t="s">
        <v>291</v>
      </c>
      <c r="C2546" t="s">
        <v>27</v>
      </c>
      <c r="D2546" t="s">
        <v>1722</v>
      </c>
      <c r="E2546" s="15" t="s">
        <v>10645</v>
      </c>
      <c r="F2546" t="s">
        <v>1742</v>
      </c>
      <c r="G2546" t="s">
        <v>1743</v>
      </c>
      <c r="H2546" t="s">
        <v>1720</v>
      </c>
      <c r="I2546" t="s">
        <v>3351</v>
      </c>
      <c r="J2546">
        <v>0</v>
      </c>
      <c r="K2546"/>
      <c r="L2546" t="s">
        <v>7582</v>
      </c>
      <c r="M2546" t="s">
        <v>3118</v>
      </c>
    </row>
    <row r="2547" spans="1:13" x14ac:dyDescent="0.25">
      <c r="A2547">
        <v>22373</v>
      </c>
      <c r="B2547" t="s">
        <v>4300</v>
      </c>
      <c r="C2547" t="s">
        <v>27</v>
      </c>
      <c r="D2547" t="s">
        <v>1722</v>
      </c>
      <c r="E2547" s="15" t="s">
        <v>10646</v>
      </c>
      <c r="F2547" t="s">
        <v>1908</v>
      </c>
      <c r="G2547" t="s">
        <v>1909</v>
      </c>
      <c r="H2547" t="s">
        <v>1725</v>
      </c>
      <c r="I2547" t="s">
        <v>3116</v>
      </c>
      <c r="J2547">
        <v>0</v>
      </c>
      <c r="K2547"/>
      <c r="L2547" t="s">
        <v>10647</v>
      </c>
      <c r="M2547" t="s">
        <v>10648</v>
      </c>
    </row>
    <row r="2548" spans="1:13" x14ac:dyDescent="0.25">
      <c r="A2548">
        <v>49604</v>
      </c>
      <c r="B2548" t="s">
        <v>1055</v>
      </c>
      <c r="C2548" t="s">
        <v>27</v>
      </c>
      <c r="D2548" t="s">
        <v>1722</v>
      </c>
      <c r="E2548" s="15" t="s">
        <v>10649</v>
      </c>
      <c r="F2548" t="s">
        <v>1728</v>
      </c>
      <c r="G2548" t="s">
        <v>1729</v>
      </c>
      <c r="H2548" t="s">
        <v>1720</v>
      </c>
      <c r="I2548" t="s">
        <v>3116</v>
      </c>
      <c r="J2548">
        <v>0</v>
      </c>
      <c r="K2548"/>
      <c r="L2548" t="s">
        <v>3117</v>
      </c>
      <c r="M2548" t="s">
        <v>3118</v>
      </c>
    </row>
    <row r="2549" spans="1:13" x14ac:dyDescent="0.25">
      <c r="A2549">
        <v>826926</v>
      </c>
      <c r="B2549" t="s">
        <v>10650</v>
      </c>
      <c r="C2549" t="s">
        <v>172</v>
      </c>
      <c r="D2549" t="s">
        <v>1722</v>
      </c>
      <c r="E2549" s="15" t="s">
        <v>10651</v>
      </c>
      <c r="F2549" t="s">
        <v>1728</v>
      </c>
      <c r="G2549" t="s">
        <v>1729</v>
      </c>
      <c r="H2549" t="s">
        <v>1720</v>
      </c>
      <c r="I2549" t="s">
        <v>3116</v>
      </c>
      <c r="J2549">
        <v>0</v>
      </c>
      <c r="K2549"/>
      <c r="L2549"/>
      <c r="M2549" t="s">
        <v>3118</v>
      </c>
    </row>
    <row r="2550" spans="1:13" x14ac:dyDescent="0.25">
      <c r="A2550">
        <v>9363</v>
      </c>
      <c r="B2550" t="s">
        <v>2206</v>
      </c>
      <c r="C2550" t="s">
        <v>92</v>
      </c>
      <c r="D2550" t="s">
        <v>1722</v>
      </c>
      <c r="E2550" s="15" t="s">
        <v>10652</v>
      </c>
      <c r="F2550" t="s">
        <v>1815</v>
      </c>
      <c r="G2550" t="s">
        <v>1816</v>
      </c>
      <c r="H2550" t="s">
        <v>1725</v>
      </c>
      <c r="I2550" t="s">
        <v>1816</v>
      </c>
      <c r="J2550">
        <v>0</v>
      </c>
      <c r="K2550"/>
      <c r="L2550" t="s">
        <v>10653</v>
      </c>
      <c r="M2550" t="s">
        <v>10654</v>
      </c>
    </row>
    <row r="2551" spans="1:13" x14ac:dyDescent="0.25">
      <c r="A2551">
        <v>838300</v>
      </c>
      <c r="B2551" t="s">
        <v>2938</v>
      </c>
      <c r="C2551" t="s">
        <v>172</v>
      </c>
      <c r="D2551" t="s">
        <v>1722</v>
      </c>
      <c r="E2551" s="15" t="s">
        <v>10655</v>
      </c>
      <c r="F2551" t="s">
        <v>1771</v>
      </c>
      <c r="G2551" t="s">
        <v>1721</v>
      </c>
      <c r="H2551" t="s">
        <v>1720</v>
      </c>
      <c r="I2551" t="s">
        <v>3116</v>
      </c>
      <c r="J2551">
        <v>0</v>
      </c>
      <c r="K2551"/>
      <c r="L2551" t="s">
        <v>3842</v>
      </c>
      <c r="M2551" t="s">
        <v>3118</v>
      </c>
    </row>
    <row r="2552" spans="1:13" x14ac:dyDescent="0.25">
      <c r="A2552">
        <v>45000</v>
      </c>
      <c r="B2552" t="s">
        <v>10656</v>
      </c>
      <c r="C2552" t="s">
        <v>441</v>
      </c>
      <c r="D2552" t="s">
        <v>1722</v>
      </c>
      <c r="E2552" s="15" t="s">
        <v>10657</v>
      </c>
      <c r="F2552" t="s">
        <v>1784</v>
      </c>
      <c r="G2552" t="s">
        <v>1785</v>
      </c>
      <c r="H2552" t="s">
        <v>1725</v>
      </c>
      <c r="I2552" t="s">
        <v>3116</v>
      </c>
      <c r="J2552">
        <v>0</v>
      </c>
      <c r="K2552"/>
      <c r="L2552"/>
      <c r="M2552" t="s">
        <v>3118</v>
      </c>
    </row>
    <row r="2553" spans="1:13" x14ac:dyDescent="0.25">
      <c r="A2553">
        <v>9374</v>
      </c>
      <c r="B2553" t="s">
        <v>1056</v>
      </c>
      <c r="C2553" t="s">
        <v>52</v>
      </c>
      <c r="D2553" t="s">
        <v>1722</v>
      </c>
      <c r="E2553" s="15" t="s">
        <v>10658</v>
      </c>
      <c r="F2553" t="s">
        <v>6008</v>
      </c>
      <c r="G2553" t="s">
        <v>1837</v>
      </c>
      <c r="H2553" t="s">
        <v>1725</v>
      </c>
      <c r="I2553" t="s">
        <v>3116</v>
      </c>
      <c r="J2553">
        <v>0</v>
      </c>
      <c r="K2553"/>
      <c r="L2553" t="s">
        <v>3117</v>
      </c>
      <c r="M2553" t="s">
        <v>3118</v>
      </c>
    </row>
    <row r="2554" spans="1:13" x14ac:dyDescent="0.25">
      <c r="A2554">
        <v>9366</v>
      </c>
      <c r="B2554" t="s">
        <v>639</v>
      </c>
      <c r="C2554" t="s">
        <v>27</v>
      </c>
      <c r="D2554" t="s">
        <v>1722</v>
      </c>
      <c r="E2554" s="15" t="s">
        <v>10659</v>
      </c>
      <c r="F2554" t="s">
        <v>1824</v>
      </c>
      <c r="G2554" t="s">
        <v>1825</v>
      </c>
      <c r="H2554" t="s">
        <v>1725</v>
      </c>
      <c r="I2554" t="s">
        <v>3116</v>
      </c>
      <c r="J2554">
        <v>0</v>
      </c>
      <c r="K2554"/>
      <c r="L2554" t="s">
        <v>3117</v>
      </c>
      <c r="M2554" t="s">
        <v>3118</v>
      </c>
    </row>
    <row r="2555" spans="1:13" x14ac:dyDescent="0.25">
      <c r="A2555">
        <v>21954</v>
      </c>
      <c r="B2555" t="s">
        <v>1057</v>
      </c>
      <c r="C2555" t="s">
        <v>78</v>
      </c>
      <c r="D2555" t="s">
        <v>1722</v>
      </c>
      <c r="E2555" s="15" t="s">
        <v>10660</v>
      </c>
      <c r="F2555" t="s">
        <v>1737</v>
      </c>
      <c r="G2555" t="s">
        <v>1721</v>
      </c>
      <c r="H2555" t="s">
        <v>1720</v>
      </c>
      <c r="I2555" t="s">
        <v>3116</v>
      </c>
      <c r="J2555">
        <v>0</v>
      </c>
      <c r="K2555"/>
      <c r="L2555" t="s">
        <v>3122</v>
      </c>
      <c r="M2555" t="s">
        <v>3118</v>
      </c>
    </row>
    <row r="2556" spans="1:13" x14ac:dyDescent="0.25">
      <c r="A2556">
        <v>21950</v>
      </c>
      <c r="B2556" t="s">
        <v>1058</v>
      </c>
      <c r="C2556" t="s">
        <v>78</v>
      </c>
      <c r="D2556" t="s">
        <v>1722</v>
      </c>
      <c r="E2556" s="15" t="s">
        <v>10661</v>
      </c>
      <c r="F2556" t="s">
        <v>1771</v>
      </c>
      <c r="G2556" t="s">
        <v>1721</v>
      </c>
      <c r="H2556" t="s">
        <v>1720</v>
      </c>
      <c r="I2556" t="s">
        <v>3116</v>
      </c>
      <c r="J2556">
        <v>0</v>
      </c>
      <c r="K2556"/>
      <c r="L2556" t="s">
        <v>10662</v>
      </c>
      <c r="M2556" t="s">
        <v>3118</v>
      </c>
    </row>
    <row r="2557" spans="1:13" x14ac:dyDescent="0.25">
      <c r="A2557">
        <v>837845</v>
      </c>
      <c r="B2557" t="s">
        <v>10663</v>
      </c>
      <c r="C2557" t="s">
        <v>56</v>
      </c>
      <c r="D2557" t="s">
        <v>1722</v>
      </c>
      <c r="E2557" s="15" t="s">
        <v>10664</v>
      </c>
      <c r="F2557" t="s">
        <v>1732</v>
      </c>
      <c r="G2557" t="s">
        <v>1731</v>
      </c>
      <c r="H2557" t="s">
        <v>1720</v>
      </c>
      <c r="I2557" t="s">
        <v>3116</v>
      </c>
      <c r="J2557">
        <v>0</v>
      </c>
      <c r="K2557"/>
      <c r="L2557" t="s">
        <v>10665</v>
      </c>
      <c r="M2557" t="s">
        <v>10666</v>
      </c>
    </row>
    <row r="2558" spans="1:13" x14ac:dyDescent="0.25">
      <c r="A2558">
        <v>9327</v>
      </c>
      <c r="B2558" t="s">
        <v>2386</v>
      </c>
      <c r="C2558" t="s">
        <v>27</v>
      </c>
      <c r="D2558" t="s">
        <v>1722</v>
      </c>
      <c r="E2558" s="15" t="s">
        <v>10667</v>
      </c>
      <c r="F2558" t="s">
        <v>1984</v>
      </c>
      <c r="G2558" t="s">
        <v>1816</v>
      </c>
      <c r="H2558" t="s">
        <v>1725</v>
      </c>
      <c r="I2558" t="s">
        <v>1816</v>
      </c>
      <c r="J2558">
        <v>0</v>
      </c>
      <c r="K2558"/>
      <c r="L2558" t="s">
        <v>10668</v>
      </c>
      <c r="M2558" t="s">
        <v>10669</v>
      </c>
    </row>
    <row r="2559" spans="1:13" x14ac:dyDescent="0.25">
      <c r="A2559">
        <v>23292</v>
      </c>
      <c r="B2559" t="s">
        <v>2020</v>
      </c>
      <c r="C2559" t="s">
        <v>211</v>
      </c>
      <c r="D2559" t="s">
        <v>1722</v>
      </c>
      <c r="E2559" s="15" t="s">
        <v>10670</v>
      </c>
      <c r="F2559" t="s">
        <v>1815</v>
      </c>
      <c r="G2559" t="s">
        <v>1816</v>
      </c>
      <c r="H2559" t="s">
        <v>1725</v>
      </c>
      <c r="I2559" t="s">
        <v>1816</v>
      </c>
      <c r="J2559">
        <v>0</v>
      </c>
      <c r="K2559"/>
      <c r="L2559" t="s">
        <v>10671</v>
      </c>
      <c r="M2559" t="s">
        <v>10672</v>
      </c>
    </row>
    <row r="2560" spans="1:13" x14ac:dyDescent="0.25">
      <c r="A2560">
        <v>59331</v>
      </c>
      <c r="B2560" t="s">
        <v>10673</v>
      </c>
      <c r="C2560" t="s">
        <v>211</v>
      </c>
      <c r="D2560" t="s">
        <v>1722</v>
      </c>
      <c r="E2560" s="15" t="s">
        <v>10674</v>
      </c>
      <c r="F2560" t="s">
        <v>1860</v>
      </c>
      <c r="G2560" t="s">
        <v>1816</v>
      </c>
      <c r="H2560" t="s">
        <v>1725</v>
      </c>
      <c r="I2560" t="s">
        <v>5644</v>
      </c>
      <c r="J2560">
        <v>0</v>
      </c>
      <c r="K2560"/>
      <c r="L2560" t="s">
        <v>5524</v>
      </c>
      <c r="M2560" t="s">
        <v>3118</v>
      </c>
    </row>
    <row r="2561" spans="1:13" x14ac:dyDescent="0.25">
      <c r="A2561">
        <v>22298</v>
      </c>
      <c r="B2561" t="s">
        <v>4308</v>
      </c>
      <c r="C2561" t="s">
        <v>52</v>
      </c>
      <c r="D2561" t="s">
        <v>1722</v>
      </c>
      <c r="E2561" s="15" t="s">
        <v>10675</v>
      </c>
      <c r="F2561" t="s">
        <v>1735</v>
      </c>
      <c r="G2561" t="s">
        <v>1721</v>
      </c>
      <c r="H2561" t="s">
        <v>1720</v>
      </c>
      <c r="I2561" t="s">
        <v>5686</v>
      </c>
      <c r="J2561">
        <v>0</v>
      </c>
      <c r="K2561"/>
      <c r="L2561" t="s">
        <v>3117</v>
      </c>
      <c r="M2561" t="s">
        <v>3118</v>
      </c>
    </row>
    <row r="2562" spans="1:13" x14ac:dyDescent="0.25">
      <c r="A2562">
        <v>9411</v>
      </c>
      <c r="B2562" t="s">
        <v>1059</v>
      </c>
      <c r="C2562" t="s">
        <v>52</v>
      </c>
      <c r="D2562" t="s">
        <v>1722</v>
      </c>
      <c r="E2562" s="15" t="s">
        <v>10676</v>
      </c>
      <c r="F2562" t="s">
        <v>1984</v>
      </c>
      <c r="G2562" t="s">
        <v>1816</v>
      </c>
      <c r="H2562" t="s">
        <v>1725</v>
      </c>
      <c r="I2562" t="s">
        <v>1816</v>
      </c>
      <c r="J2562">
        <v>0</v>
      </c>
      <c r="K2562"/>
      <c r="L2562" t="s">
        <v>3117</v>
      </c>
      <c r="M2562" t="s">
        <v>3118</v>
      </c>
    </row>
    <row r="2563" spans="1:13" x14ac:dyDescent="0.25">
      <c r="A2563">
        <v>845217</v>
      </c>
      <c r="B2563" t="s">
        <v>10677</v>
      </c>
      <c r="C2563" t="s">
        <v>21</v>
      </c>
      <c r="D2563" t="s">
        <v>1722</v>
      </c>
      <c r="E2563" s="15" t="s">
        <v>10678</v>
      </c>
      <c r="F2563" t="s">
        <v>5967</v>
      </c>
      <c r="G2563" t="s">
        <v>1909</v>
      </c>
      <c r="H2563" t="s">
        <v>1725</v>
      </c>
      <c r="I2563" t="s">
        <v>3116</v>
      </c>
      <c r="J2563">
        <v>0</v>
      </c>
      <c r="K2563"/>
      <c r="L2563" t="s">
        <v>3564</v>
      </c>
      <c r="M2563" t="s">
        <v>10679</v>
      </c>
    </row>
    <row r="2564" spans="1:13" x14ac:dyDescent="0.25">
      <c r="A2564">
        <v>54927</v>
      </c>
      <c r="B2564" t="s">
        <v>4310</v>
      </c>
      <c r="C2564" t="s">
        <v>52</v>
      </c>
      <c r="D2564" t="s">
        <v>1722</v>
      </c>
      <c r="E2564" s="15" t="s">
        <v>10680</v>
      </c>
      <c r="F2564" t="s">
        <v>6980</v>
      </c>
      <c r="G2564" t="s">
        <v>1790</v>
      </c>
      <c r="H2564" t="s">
        <v>1720</v>
      </c>
      <c r="I2564" t="s">
        <v>3116</v>
      </c>
      <c r="J2564">
        <v>0</v>
      </c>
      <c r="K2564"/>
      <c r="L2564" t="s">
        <v>3117</v>
      </c>
      <c r="M2564" t="s">
        <v>3118</v>
      </c>
    </row>
    <row r="2565" spans="1:13" x14ac:dyDescent="0.25">
      <c r="A2565">
        <v>58849</v>
      </c>
      <c r="B2565" t="s">
        <v>1060</v>
      </c>
      <c r="C2565" t="s">
        <v>92</v>
      </c>
      <c r="D2565" t="s">
        <v>1722</v>
      </c>
      <c r="E2565" s="15" t="s">
        <v>10681</v>
      </c>
      <c r="F2565" t="s">
        <v>1882</v>
      </c>
      <c r="G2565" t="s">
        <v>1765</v>
      </c>
      <c r="H2565" t="s">
        <v>1764</v>
      </c>
      <c r="I2565" t="s">
        <v>3116</v>
      </c>
      <c r="J2565">
        <v>0</v>
      </c>
      <c r="K2565"/>
      <c r="L2565" t="s">
        <v>5524</v>
      </c>
      <c r="M2565" t="s">
        <v>3118</v>
      </c>
    </row>
    <row r="2566" spans="1:13" x14ac:dyDescent="0.25">
      <c r="A2566">
        <v>44985</v>
      </c>
      <c r="B2566" t="s">
        <v>10682</v>
      </c>
      <c r="C2566" t="s">
        <v>43</v>
      </c>
      <c r="D2566" t="s">
        <v>1722</v>
      </c>
      <c r="E2566" s="15" t="s">
        <v>10683</v>
      </c>
      <c r="F2566" t="s">
        <v>1732</v>
      </c>
      <c r="G2566" t="s">
        <v>1731</v>
      </c>
      <c r="H2566" t="s">
        <v>1720</v>
      </c>
      <c r="I2566" t="s">
        <v>3116</v>
      </c>
      <c r="J2566">
        <v>0</v>
      </c>
      <c r="K2566"/>
      <c r="L2566" t="s">
        <v>3417</v>
      </c>
      <c r="M2566" t="s">
        <v>3118</v>
      </c>
    </row>
    <row r="2567" spans="1:13" x14ac:dyDescent="0.25">
      <c r="A2567">
        <v>9413</v>
      </c>
      <c r="B2567" t="s">
        <v>10684</v>
      </c>
      <c r="C2567" t="s">
        <v>1286</v>
      </c>
      <c r="D2567" t="s">
        <v>1722</v>
      </c>
      <c r="E2567" s="15" t="s">
        <v>10685</v>
      </c>
      <c r="F2567" t="s">
        <v>10686</v>
      </c>
      <c r="G2567" t="s">
        <v>4155</v>
      </c>
      <c r="H2567" t="s">
        <v>1819</v>
      </c>
      <c r="I2567" t="s">
        <v>3340</v>
      </c>
      <c r="J2567">
        <v>0</v>
      </c>
      <c r="K2567"/>
      <c r="L2567" t="s">
        <v>10687</v>
      </c>
      <c r="M2567" t="s">
        <v>10688</v>
      </c>
    </row>
    <row r="2568" spans="1:13" x14ac:dyDescent="0.25">
      <c r="A2568">
        <v>31428</v>
      </c>
      <c r="B2568" t="s">
        <v>2560</v>
      </c>
      <c r="C2568" t="s">
        <v>116</v>
      </c>
      <c r="D2568" t="s">
        <v>1722</v>
      </c>
      <c r="E2568" s="15" t="s">
        <v>10689</v>
      </c>
      <c r="F2568" t="s">
        <v>1752</v>
      </c>
      <c r="G2568" t="s">
        <v>1754</v>
      </c>
      <c r="H2568" t="s">
        <v>1753</v>
      </c>
      <c r="I2568" t="s">
        <v>3116</v>
      </c>
      <c r="J2568">
        <v>0</v>
      </c>
      <c r="K2568"/>
      <c r="L2568" t="s">
        <v>10690</v>
      </c>
      <c r="M2568" t="s">
        <v>3118</v>
      </c>
    </row>
    <row r="2569" spans="1:13" x14ac:dyDescent="0.25">
      <c r="A2569">
        <v>9423</v>
      </c>
      <c r="B2569" t="s">
        <v>292</v>
      </c>
      <c r="C2569" t="s">
        <v>39</v>
      </c>
      <c r="D2569" t="s">
        <v>1722</v>
      </c>
      <c r="E2569" s="15" t="s">
        <v>10691</v>
      </c>
      <c r="F2569" t="s">
        <v>1971</v>
      </c>
      <c r="G2569" t="s">
        <v>1760</v>
      </c>
      <c r="H2569" t="s">
        <v>1753</v>
      </c>
      <c r="I2569" t="s">
        <v>3116</v>
      </c>
      <c r="J2569">
        <v>0</v>
      </c>
      <c r="K2569"/>
      <c r="L2569" t="s">
        <v>10692</v>
      </c>
      <c r="M2569" t="s">
        <v>10693</v>
      </c>
    </row>
    <row r="2570" spans="1:13" x14ac:dyDescent="0.25">
      <c r="A2570">
        <v>9425</v>
      </c>
      <c r="B2570" t="s">
        <v>4313</v>
      </c>
      <c r="C2570" t="s">
        <v>39</v>
      </c>
      <c r="D2570" t="s">
        <v>1722</v>
      </c>
      <c r="E2570" s="15" t="s">
        <v>10694</v>
      </c>
      <c r="F2570" t="s">
        <v>1908</v>
      </c>
      <c r="G2570" t="s">
        <v>1909</v>
      </c>
      <c r="H2570" t="s">
        <v>1725</v>
      </c>
      <c r="I2570" t="s">
        <v>3116</v>
      </c>
      <c r="J2570">
        <v>0</v>
      </c>
      <c r="K2570"/>
      <c r="L2570" t="s">
        <v>3151</v>
      </c>
      <c r="M2570" t="s">
        <v>3118</v>
      </c>
    </row>
    <row r="2571" spans="1:13" x14ac:dyDescent="0.25">
      <c r="A2571">
        <v>842384</v>
      </c>
      <c r="B2571" t="s">
        <v>10695</v>
      </c>
      <c r="C2571" t="s">
        <v>92</v>
      </c>
      <c r="D2571" t="s">
        <v>1722</v>
      </c>
      <c r="E2571" s="15" t="s">
        <v>10696</v>
      </c>
      <c r="F2571" t="s">
        <v>1962</v>
      </c>
      <c r="G2571" t="s">
        <v>1837</v>
      </c>
      <c r="H2571" t="s">
        <v>1725</v>
      </c>
      <c r="I2571" t="s">
        <v>3116</v>
      </c>
      <c r="J2571">
        <v>0</v>
      </c>
      <c r="K2571"/>
      <c r="L2571" t="s">
        <v>3122</v>
      </c>
      <c r="M2571" t="s">
        <v>3118</v>
      </c>
    </row>
    <row r="2572" spans="1:13" x14ac:dyDescent="0.25">
      <c r="A2572">
        <v>52448</v>
      </c>
      <c r="B2572" t="s">
        <v>10697</v>
      </c>
      <c r="C2572" t="s">
        <v>27</v>
      </c>
      <c r="D2572" t="s">
        <v>1722</v>
      </c>
      <c r="E2572" s="15" t="s">
        <v>10698</v>
      </c>
      <c r="F2572" t="s">
        <v>1802</v>
      </c>
      <c r="G2572" t="s">
        <v>1803</v>
      </c>
      <c r="H2572" t="s">
        <v>1725</v>
      </c>
      <c r="I2572" t="s">
        <v>3116</v>
      </c>
      <c r="J2572">
        <v>0</v>
      </c>
      <c r="K2572"/>
      <c r="L2572" t="s">
        <v>6175</v>
      </c>
      <c r="M2572" t="s">
        <v>3118</v>
      </c>
    </row>
    <row r="2573" spans="1:13" x14ac:dyDescent="0.25">
      <c r="A2573">
        <v>847535</v>
      </c>
      <c r="B2573" t="s">
        <v>3025</v>
      </c>
      <c r="C2573" t="s">
        <v>84</v>
      </c>
      <c r="D2573" t="s">
        <v>1722</v>
      </c>
      <c r="E2573" s="15" t="s">
        <v>10699</v>
      </c>
      <c r="F2573" t="s">
        <v>1732</v>
      </c>
      <c r="G2573" t="s">
        <v>1731</v>
      </c>
      <c r="H2573" t="s">
        <v>1720</v>
      </c>
      <c r="I2573" t="s">
        <v>3116</v>
      </c>
      <c r="J2573">
        <v>0</v>
      </c>
      <c r="K2573"/>
      <c r="L2573" t="s">
        <v>10700</v>
      </c>
      <c r="M2573" t="s">
        <v>3118</v>
      </c>
    </row>
    <row r="2574" spans="1:13" x14ac:dyDescent="0.25">
      <c r="A2574">
        <v>30979</v>
      </c>
      <c r="B2574" t="s">
        <v>10701</v>
      </c>
      <c r="C2574" t="s">
        <v>43</v>
      </c>
      <c r="D2574" t="s">
        <v>1722</v>
      </c>
      <c r="E2574" s="15" t="s">
        <v>10702</v>
      </c>
      <c r="F2574" t="s">
        <v>1742</v>
      </c>
      <c r="G2574" t="s">
        <v>1743</v>
      </c>
      <c r="H2574" t="s">
        <v>1720</v>
      </c>
      <c r="I2574" t="s">
        <v>3351</v>
      </c>
      <c r="J2574">
        <v>0</v>
      </c>
      <c r="K2574"/>
      <c r="L2574" t="s">
        <v>3429</v>
      </c>
      <c r="M2574" t="s">
        <v>3118</v>
      </c>
    </row>
    <row r="2575" spans="1:13" x14ac:dyDescent="0.25">
      <c r="A2575">
        <v>31273</v>
      </c>
      <c r="B2575" t="s">
        <v>2013</v>
      </c>
      <c r="C2575" t="s">
        <v>92</v>
      </c>
      <c r="D2575" t="s">
        <v>1722</v>
      </c>
      <c r="E2575" s="15" t="s">
        <v>10703</v>
      </c>
      <c r="F2575" t="s">
        <v>1829</v>
      </c>
      <c r="G2575" t="s">
        <v>1814</v>
      </c>
      <c r="H2575" t="s">
        <v>1764</v>
      </c>
      <c r="I2575" t="s">
        <v>3131</v>
      </c>
      <c r="J2575">
        <v>0</v>
      </c>
      <c r="K2575"/>
      <c r="L2575" t="s">
        <v>3132</v>
      </c>
      <c r="M2575" t="s">
        <v>3118</v>
      </c>
    </row>
    <row r="2576" spans="1:13" x14ac:dyDescent="0.25">
      <c r="A2576">
        <v>845856</v>
      </c>
      <c r="B2576" t="s">
        <v>10704</v>
      </c>
      <c r="C2576" t="s">
        <v>27</v>
      </c>
      <c r="D2576" t="s">
        <v>1722</v>
      </c>
      <c r="E2576" s="15" t="s">
        <v>10705</v>
      </c>
      <c r="F2576" t="s">
        <v>5641</v>
      </c>
      <c r="G2576" t="s">
        <v>1825</v>
      </c>
      <c r="H2576" t="s">
        <v>1725</v>
      </c>
      <c r="I2576" t="s">
        <v>3116</v>
      </c>
      <c r="J2576">
        <v>0</v>
      </c>
      <c r="K2576"/>
      <c r="L2576" t="s">
        <v>10706</v>
      </c>
      <c r="M2576" t="s">
        <v>1799</v>
      </c>
    </row>
    <row r="2577" spans="1:13" x14ac:dyDescent="0.25">
      <c r="A2577">
        <v>862873</v>
      </c>
      <c r="B2577" t="s">
        <v>1061</v>
      </c>
      <c r="C2577" t="s">
        <v>59</v>
      </c>
      <c r="D2577" t="s">
        <v>1722</v>
      </c>
      <c r="E2577" s="15" t="s">
        <v>10707</v>
      </c>
      <c r="F2577" t="s">
        <v>1771</v>
      </c>
      <c r="G2577" t="s">
        <v>1721</v>
      </c>
      <c r="H2577" t="s">
        <v>1720</v>
      </c>
      <c r="I2577" t="s">
        <v>3116</v>
      </c>
      <c r="J2577">
        <v>0</v>
      </c>
      <c r="K2577"/>
      <c r="L2577" t="s">
        <v>3117</v>
      </c>
      <c r="M2577" t="s">
        <v>3118</v>
      </c>
    </row>
    <row r="2578" spans="1:13" x14ac:dyDescent="0.25">
      <c r="A2578">
        <v>843792</v>
      </c>
      <c r="B2578" t="s">
        <v>10708</v>
      </c>
      <c r="C2578" t="s">
        <v>43</v>
      </c>
      <c r="D2578" t="s">
        <v>1722</v>
      </c>
      <c r="E2578" s="15" t="s">
        <v>10709</v>
      </c>
      <c r="F2578" t="s">
        <v>1866</v>
      </c>
      <c r="G2578" t="s">
        <v>1867</v>
      </c>
      <c r="H2578" t="s">
        <v>1725</v>
      </c>
      <c r="I2578" t="s">
        <v>3116</v>
      </c>
      <c r="J2578">
        <v>0</v>
      </c>
      <c r="K2578"/>
      <c r="L2578" t="s">
        <v>3157</v>
      </c>
      <c r="M2578" t="s">
        <v>3118</v>
      </c>
    </row>
    <row r="2579" spans="1:13" x14ac:dyDescent="0.25">
      <c r="A2579">
        <v>854299</v>
      </c>
      <c r="B2579" t="s">
        <v>10710</v>
      </c>
      <c r="C2579" t="s">
        <v>43</v>
      </c>
      <c r="D2579" t="s">
        <v>1722</v>
      </c>
      <c r="E2579" s="15" t="s">
        <v>10711</v>
      </c>
      <c r="F2579" t="s">
        <v>2146</v>
      </c>
      <c r="G2579" t="s">
        <v>1867</v>
      </c>
      <c r="H2579" t="s">
        <v>1725</v>
      </c>
      <c r="I2579" t="s">
        <v>3116</v>
      </c>
      <c r="J2579">
        <v>0</v>
      </c>
      <c r="K2579"/>
      <c r="L2579" t="s">
        <v>3837</v>
      </c>
      <c r="M2579" t="s">
        <v>10712</v>
      </c>
    </row>
    <row r="2580" spans="1:13" x14ac:dyDescent="0.25">
      <c r="A2580">
        <v>30131</v>
      </c>
      <c r="B2580" t="s">
        <v>1062</v>
      </c>
      <c r="C2580" t="s">
        <v>27</v>
      </c>
      <c r="D2580" t="s">
        <v>1722</v>
      </c>
      <c r="E2580" s="15" t="s">
        <v>10713</v>
      </c>
      <c r="F2580" t="s">
        <v>1836</v>
      </c>
      <c r="G2580" t="s">
        <v>1837</v>
      </c>
      <c r="H2580" t="s">
        <v>1725</v>
      </c>
      <c r="I2580" t="s">
        <v>3116</v>
      </c>
      <c r="J2580">
        <v>0</v>
      </c>
      <c r="K2580"/>
      <c r="L2580" t="s">
        <v>3117</v>
      </c>
      <c r="M2580" t="s">
        <v>3118</v>
      </c>
    </row>
    <row r="2581" spans="1:13" x14ac:dyDescent="0.25">
      <c r="A2581">
        <v>52775</v>
      </c>
      <c r="B2581" t="s">
        <v>10714</v>
      </c>
      <c r="C2581" t="s">
        <v>92</v>
      </c>
      <c r="D2581" t="s">
        <v>1722</v>
      </c>
      <c r="E2581" s="15" t="s">
        <v>10715</v>
      </c>
      <c r="F2581" t="s">
        <v>1728</v>
      </c>
      <c r="G2581" t="s">
        <v>1729</v>
      </c>
      <c r="H2581" t="s">
        <v>1720</v>
      </c>
      <c r="I2581" t="s">
        <v>3116</v>
      </c>
      <c r="J2581">
        <v>0</v>
      </c>
      <c r="K2581"/>
      <c r="L2581" t="s">
        <v>10716</v>
      </c>
      <c r="M2581" t="s">
        <v>10717</v>
      </c>
    </row>
    <row r="2582" spans="1:13" x14ac:dyDescent="0.25">
      <c r="A2582">
        <v>844029</v>
      </c>
      <c r="B2582" t="s">
        <v>10718</v>
      </c>
      <c r="C2582" t="s">
        <v>84</v>
      </c>
      <c r="D2582" t="s">
        <v>1722</v>
      </c>
      <c r="E2582" s="15" t="s">
        <v>10719</v>
      </c>
      <c r="F2582" t="s">
        <v>1851</v>
      </c>
      <c r="G2582" t="s">
        <v>1852</v>
      </c>
      <c r="H2582" t="s">
        <v>1720</v>
      </c>
      <c r="I2582" t="s">
        <v>3116</v>
      </c>
      <c r="J2582">
        <v>0</v>
      </c>
      <c r="K2582"/>
      <c r="L2582" t="s">
        <v>2341</v>
      </c>
      <c r="M2582" t="s">
        <v>10720</v>
      </c>
    </row>
    <row r="2583" spans="1:13" x14ac:dyDescent="0.25">
      <c r="A2583">
        <v>850794</v>
      </c>
      <c r="B2583" t="s">
        <v>3041</v>
      </c>
      <c r="C2583" t="s">
        <v>36</v>
      </c>
      <c r="D2583" t="s">
        <v>1722</v>
      </c>
      <c r="E2583" s="15" t="s">
        <v>10721</v>
      </c>
      <c r="F2583" t="s">
        <v>1788</v>
      </c>
      <c r="G2583" t="s">
        <v>1762</v>
      </c>
      <c r="H2583" t="s">
        <v>1782</v>
      </c>
      <c r="I2583" t="s">
        <v>3116</v>
      </c>
      <c r="J2583">
        <v>0</v>
      </c>
      <c r="K2583"/>
      <c r="L2583" t="s">
        <v>3117</v>
      </c>
      <c r="M2583" t="s">
        <v>3118</v>
      </c>
    </row>
    <row r="2584" spans="1:13" x14ac:dyDescent="0.25">
      <c r="A2584">
        <v>9520</v>
      </c>
      <c r="B2584" t="s">
        <v>293</v>
      </c>
      <c r="C2584" t="s">
        <v>59</v>
      </c>
      <c r="D2584" t="s">
        <v>1722</v>
      </c>
      <c r="E2584" s="15" t="s">
        <v>10722</v>
      </c>
      <c r="F2584" t="s">
        <v>2179</v>
      </c>
      <c r="G2584" t="s">
        <v>1823</v>
      </c>
      <c r="H2584" t="s">
        <v>1822</v>
      </c>
      <c r="I2584" t="s">
        <v>3116</v>
      </c>
      <c r="J2584">
        <v>0</v>
      </c>
      <c r="K2584"/>
      <c r="L2584" t="s">
        <v>4316</v>
      </c>
      <c r="M2584" t="s">
        <v>3118</v>
      </c>
    </row>
    <row r="2585" spans="1:13" x14ac:dyDescent="0.25">
      <c r="A2585">
        <v>53006</v>
      </c>
      <c r="B2585" t="s">
        <v>1911</v>
      </c>
      <c r="C2585" t="s">
        <v>21</v>
      </c>
      <c r="D2585" t="s">
        <v>1722</v>
      </c>
      <c r="E2585" s="15" t="s">
        <v>10723</v>
      </c>
      <c r="F2585" t="s">
        <v>1995</v>
      </c>
      <c r="G2585" t="s">
        <v>1765</v>
      </c>
      <c r="H2585" t="s">
        <v>1764</v>
      </c>
      <c r="I2585" t="s">
        <v>1765</v>
      </c>
      <c r="J2585">
        <v>0</v>
      </c>
      <c r="K2585"/>
      <c r="L2585" t="s">
        <v>10724</v>
      </c>
      <c r="M2585" t="s">
        <v>3118</v>
      </c>
    </row>
    <row r="2586" spans="1:13" x14ac:dyDescent="0.25">
      <c r="A2586">
        <v>851643</v>
      </c>
      <c r="B2586" t="s">
        <v>10725</v>
      </c>
      <c r="C2586" t="s">
        <v>59</v>
      </c>
      <c r="D2586" t="s">
        <v>1722</v>
      </c>
      <c r="E2586" s="15" t="s">
        <v>10726</v>
      </c>
      <c r="F2586" t="s">
        <v>1738</v>
      </c>
      <c r="G2586" t="s">
        <v>1739</v>
      </c>
      <c r="H2586" t="s">
        <v>1720</v>
      </c>
      <c r="I2586" t="s">
        <v>3232</v>
      </c>
      <c r="J2586">
        <v>0</v>
      </c>
      <c r="K2586"/>
      <c r="L2586" t="s">
        <v>3216</v>
      </c>
      <c r="M2586" t="s">
        <v>3118</v>
      </c>
    </row>
    <row r="2587" spans="1:13" x14ac:dyDescent="0.25">
      <c r="A2587">
        <v>30086</v>
      </c>
      <c r="B2587" t="s">
        <v>1063</v>
      </c>
      <c r="C2587" t="s">
        <v>1064</v>
      </c>
      <c r="D2587" t="s">
        <v>1722</v>
      </c>
      <c r="E2587" s="15" t="s">
        <v>10727</v>
      </c>
      <c r="F2587" t="s">
        <v>1832</v>
      </c>
      <c r="G2587" t="s">
        <v>1834</v>
      </c>
      <c r="H2587" t="s">
        <v>1833</v>
      </c>
      <c r="I2587" t="s">
        <v>3116</v>
      </c>
      <c r="J2587">
        <v>0</v>
      </c>
      <c r="K2587"/>
      <c r="L2587" t="s">
        <v>6728</v>
      </c>
      <c r="M2587" t="s">
        <v>3118</v>
      </c>
    </row>
    <row r="2588" spans="1:13" x14ac:dyDescent="0.25">
      <c r="A2588">
        <v>859843</v>
      </c>
      <c r="B2588" t="s">
        <v>10728</v>
      </c>
      <c r="C2588" t="s">
        <v>969</v>
      </c>
      <c r="D2588" t="s">
        <v>1722</v>
      </c>
      <c r="E2588" s="15" t="s">
        <v>10729</v>
      </c>
      <c r="F2588" t="s">
        <v>2282</v>
      </c>
      <c r="G2588" t="s">
        <v>1803</v>
      </c>
      <c r="H2588" t="s">
        <v>1725</v>
      </c>
      <c r="I2588" t="s">
        <v>3116</v>
      </c>
      <c r="J2588">
        <v>0</v>
      </c>
      <c r="K2588"/>
      <c r="L2588" t="s">
        <v>4457</v>
      </c>
      <c r="M2588" t="s">
        <v>1806</v>
      </c>
    </row>
    <row r="2589" spans="1:13" x14ac:dyDescent="0.25">
      <c r="A2589">
        <v>9548</v>
      </c>
      <c r="B2589" t="s">
        <v>1065</v>
      </c>
      <c r="C2589" t="s">
        <v>165</v>
      </c>
      <c r="D2589" t="s">
        <v>1722</v>
      </c>
      <c r="E2589" s="15" t="s">
        <v>10730</v>
      </c>
      <c r="F2589" t="s">
        <v>1846</v>
      </c>
      <c r="G2589" t="s">
        <v>1726</v>
      </c>
      <c r="H2589" t="s">
        <v>1725</v>
      </c>
      <c r="I2589" t="s">
        <v>3116</v>
      </c>
      <c r="J2589">
        <v>0</v>
      </c>
      <c r="K2589"/>
      <c r="L2589" t="s">
        <v>10731</v>
      </c>
      <c r="M2589" t="s">
        <v>3118</v>
      </c>
    </row>
    <row r="2590" spans="1:13" x14ac:dyDescent="0.25">
      <c r="A2590">
        <v>47019</v>
      </c>
      <c r="B2590" t="s">
        <v>10732</v>
      </c>
      <c r="C2590" t="s">
        <v>27</v>
      </c>
      <c r="D2590" t="s">
        <v>1722</v>
      </c>
      <c r="E2590" s="15" t="s">
        <v>10733</v>
      </c>
      <c r="F2590" t="s">
        <v>1771</v>
      </c>
      <c r="G2590" t="s">
        <v>1721</v>
      </c>
      <c r="H2590" t="s">
        <v>1720</v>
      </c>
      <c r="I2590" t="s">
        <v>3116</v>
      </c>
      <c r="J2590">
        <v>0</v>
      </c>
      <c r="K2590"/>
      <c r="L2590" t="s">
        <v>3630</v>
      </c>
      <c r="M2590" t="s">
        <v>3118</v>
      </c>
    </row>
    <row r="2591" spans="1:13" x14ac:dyDescent="0.25">
      <c r="A2591">
        <v>51196</v>
      </c>
      <c r="B2591" t="s">
        <v>1066</v>
      </c>
      <c r="C2591" t="s">
        <v>172</v>
      </c>
      <c r="D2591" t="s">
        <v>1722</v>
      </c>
      <c r="E2591" s="15" t="s">
        <v>10734</v>
      </c>
      <c r="F2591" t="s">
        <v>1771</v>
      </c>
      <c r="G2591" t="s">
        <v>1721</v>
      </c>
      <c r="H2591" t="s">
        <v>1720</v>
      </c>
      <c r="I2591" t="s">
        <v>3116</v>
      </c>
      <c r="J2591">
        <v>0</v>
      </c>
      <c r="K2591"/>
      <c r="L2591" t="s">
        <v>3842</v>
      </c>
      <c r="M2591" t="s">
        <v>3118</v>
      </c>
    </row>
    <row r="2592" spans="1:13" x14ac:dyDescent="0.25">
      <c r="A2592">
        <v>9559</v>
      </c>
      <c r="B2592" t="s">
        <v>294</v>
      </c>
      <c r="C2592" t="s">
        <v>59</v>
      </c>
      <c r="D2592" t="s">
        <v>1722</v>
      </c>
      <c r="E2592" s="15" t="s">
        <v>10735</v>
      </c>
      <c r="F2592" t="s">
        <v>1738</v>
      </c>
      <c r="G2592" t="s">
        <v>1739</v>
      </c>
      <c r="H2592" t="s">
        <v>1720</v>
      </c>
      <c r="I2592" t="s">
        <v>3232</v>
      </c>
      <c r="J2592">
        <v>0</v>
      </c>
      <c r="K2592"/>
      <c r="L2592" t="s">
        <v>4035</v>
      </c>
      <c r="M2592" t="s">
        <v>3118</v>
      </c>
    </row>
    <row r="2593" spans="1:13" x14ac:dyDescent="0.25">
      <c r="A2593">
        <v>842915</v>
      </c>
      <c r="B2593" t="s">
        <v>1067</v>
      </c>
      <c r="C2593" t="s">
        <v>252</v>
      </c>
      <c r="D2593" t="s">
        <v>1722</v>
      </c>
      <c r="E2593" s="15" t="s">
        <v>10736</v>
      </c>
      <c r="F2593" t="s">
        <v>1732</v>
      </c>
      <c r="G2593" t="s">
        <v>1731</v>
      </c>
      <c r="H2593" t="s">
        <v>1720</v>
      </c>
      <c r="I2593" t="s">
        <v>3116</v>
      </c>
      <c r="J2593">
        <v>0</v>
      </c>
      <c r="K2593"/>
      <c r="L2593" t="s">
        <v>4538</v>
      </c>
      <c r="M2593" t="s">
        <v>3118</v>
      </c>
    </row>
    <row r="2594" spans="1:13" x14ac:dyDescent="0.25">
      <c r="A2594">
        <v>68188</v>
      </c>
      <c r="B2594" t="s">
        <v>295</v>
      </c>
      <c r="C2594" t="s">
        <v>92</v>
      </c>
      <c r="D2594" t="s">
        <v>1722</v>
      </c>
      <c r="E2594" s="15" t="s">
        <v>10737</v>
      </c>
      <c r="F2594" t="s">
        <v>1813</v>
      </c>
      <c r="G2594" t="s">
        <v>1814</v>
      </c>
      <c r="H2594" t="s">
        <v>1764</v>
      </c>
      <c r="I2594" t="s">
        <v>3116</v>
      </c>
      <c r="J2594">
        <v>0</v>
      </c>
      <c r="K2594"/>
      <c r="L2594" t="s">
        <v>5524</v>
      </c>
      <c r="M2594" t="s">
        <v>3118</v>
      </c>
    </row>
    <row r="2595" spans="1:13" x14ac:dyDescent="0.25">
      <c r="A2595">
        <v>9576</v>
      </c>
      <c r="B2595" t="s">
        <v>2387</v>
      </c>
      <c r="C2595" t="s">
        <v>92</v>
      </c>
      <c r="D2595" t="s">
        <v>1722</v>
      </c>
      <c r="E2595" s="15" t="s">
        <v>10738</v>
      </c>
      <c r="F2595" t="s">
        <v>1784</v>
      </c>
      <c r="G2595" t="s">
        <v>1785</v>
      </c>
      <c r="H2595" t="s">
        <v>1725</v>
      </c>
      <c r="I2595" t="s">
        <v>3116</v>
      </c>
      <c r="J2595">
        <v>0</v>
      </c>
      <c r="K2595"/>
      <c r="L2595" t="s">
        <v>10739</v>
      </c>
      <c r="M2595" t="s">
        <v>3118</v>
      </c>
    </row>
    <row r="2596" spans="1:13" x14ac:dyDescent="0.25">
      <c r="A2596">
        <v>9578</v>
      </c>
      <c r="B2596" t="s">
        <v>2205</v>
      </c>
      <c r="C2596" t="s">
        <v>43</v>
      </c>
      <c r="D2596" t="s">
        <v>1722</v>
      </c>
      <c r="E2596" s="15" t="s">
        <v>10740</v>
      </c>
      <c r="F2596" t="s">
        <v>1815</v>
      </c>
      <c r="G2596" t="s">
        <v>1816</v>
      </c>
      <c r="H2596" t="s">
        <v>1725</v>
      </c>
      <c r="I2596" t="s">
        <v>1816</v>
      </c>
      <c r="J2596">
        <v>0</v>
      </c>
      <c r="K2596"/>
      <c r="L2596" t="s">
        <v>4320</v>
      </c>
      <c r="M2596" t="s">
        <v>3118</v>
      </c>
    </row>
    <row r="2597" spans="1:13" x14ac:dyDescent="0.25">
      <c r="A2597">
        <v>9577</v>
      </c>
      <c r="B2597" t="s">
        <v>2388</v>
      </c>
      <c r="C2597" t="s">
        <v>43</v>
      </c>
      <c r="D2597" t="s">
        <v>1722</v>
      </c>
      <c r="E2597" s="15" t="s">
        <v>10741</v>
      </c>
      <c r="F2597" t="s">
        <v>1984</v>
      </c>
      <c r="G2597" t="s">
        <v>1816</v>
      </c>
      <c r="H2597" t="s">
        <v>1725</v>
      </c>
      <c r="I2597" t="s">
        <v>1816</v>
      </c>
      <c r="J2597">
        <v>0</v>
      </c>
      <c r="K2597"/>
      <c r="L2597" t="s">
        <v>10742</v>
      </c>
      <c r="M2597" t="s">
        <v>10743</v>
      </c>
    </row>
    <row r="2598" spans="1:13" x14ac:dyDescent="0.25">
      <c r="A2598">
        <v>9535</v>
      </c>
      <c r="B2598" t="s">
        <v>1068</v>
      </c>
      <c r="C2598" t="s">
        <v>252</v>
      </c>
      <c r="D2598" t="s">
        <v>1722</v>
      </c>
      <c r="E2598" s="15" t="s">
        <v>10744</v>
      </c>
      <c r="F2598" t="s">
        <v>1932</v>
      </c>
      <c r="G2598" t="s">
        <v>1933</v>
      </c>
      <c r="H2598" t="s">
        <v>1819</v>
      </c>
      <c r="I2598" t="s">
        <v>3126</v>
      </c>
      <c r="J2598">
        <v>0</v>
      </c>
      <c r="K2598"/>
      <c r="L2598" t="s">
        <v>10745</v>
      </c>
      <c r="M2598" t="s">
        <v>3118</v>
      </c>
    </row>
    <row r="2599" spans="1:13" x14ac:dyDescent="0.25">
      <c r="A2599">
        <v>9538</v>
      </c>
      <c r="B2599" t="s">
        <v>1069</v>
      </c>
      <c r="C2599" t="s">
        <v>59</v>
      </c>
      <c r="D2599" t="s">
        <v>1722</v>
      </c>
      <c r="E2599" s="15" t="s">
        <v>10746</v>
      </c>
      <c r="F2599" t="s">
        <v>1881</v>
      </c>
      <c r="G2599" t="s">
        <v>1849</v>
      </c>
      <c r="H2599" t="s">
        <v>1819</v>
      </c>
      <c r="I2599" t="s">
        <v>3126</v>
      </c>
      <c r="J2599">
        <v>0</v>
      </c>
      <c r="K2599"/>
      <c r="L2599" t="s">
        <v>3216</v>
      </c>
      <c r="M2599" t="s">
        <v>3118</v>
      </c>
    </row>
    <row r="2600" spans="1:13" x14ac:dyDescent="0.25">
      <c r="A2600">
        <v>842291</v>
      </c>
      <c r="B2600" t="s">
        <v>2980</v>
      </c>
      <c r="C2600" t="s">
        <v>59</v>
      </c>
      <c r="D2600" t="s">
        <v>1722</v>
      </c>
      <c r="E2600" s="15" t="s">
        <v>10747</v>
      </c>
      <c r="F2600" t="s">
        <v>2070</v>
      </c>
      <c r="G2600" t="s">
        <v>2071</v>
      </c>
      <c r="H2600" t="s">
        <v>1864</v>
      </c>
      <c r="I2600" t="s">
        <v>3116</v>
      </c>
      <c r="J2600">
        <v>0</v>
      </c>
      <c r="K2600"/>
      <c r="L2600" t="s">
        <v>10748</v>
      </c>
      <c r="M2600" t="s">
        <v>3118</v>
      </c>
    </row>
    <row r="2601" spans="1:13" x14ac:dyDescent="0.25">
      <c r="A2601">
        <v>64622</v>
      </c>
      <c r="B2601" t="s">
        <v>10749</v>
      </c>
      <c r="C2601" t="s">
        <v>59</v>
      </c>
      <c r="D2601" t="s">
        <v>1722</v>
      </c>
      <c r="E2601" s="15" t="s">
        <v>10750</v>
      </c>
      <c r="F2601" t="s">
        <v>1887</v>
      </c>
      <c r="G2601" t="s">
        <v>1849</v>
      </c>
      <c r="H2601" t="s">
        <v>1819</v>
      </c>
      <c r="I2601" t="s">
        <v>3126</v>
      </c>
      <c r="J2601">
        <v>0</v>
      </c>
      <c r="K2601"/>
      <c r="L2601" t="s">
        <v>3117</v>
      </c>
      <c r="M2601" t="s">
        <v>3118</v>
      </c>
    </row>
    <row r="2602" spans="1:13" x14ac:dyDescent="0.25">
      <c r="A2602">
        <v>846686</v>
      </c>
      <c r="B2602" t="s">
        <v>10751</v>
      </c>
      <c r="C2602" t="s">
        <v>92</v>
      </c>
      <c r="D2602" t="s">
        <v>1722</v>
      </c>
      <c r="E2602" s="15" t="s">
        <v>10752</v>
      </c>
      <c r="F2602" t="s">
        <v>1728</v>
      </c>
      <c r="G2602" t="s">
        <v>1729</v>
      </c>
      <c r="H2602" t="s">
        <v>1720</v>
      </c>
      <c r="I2602" t="s">
        <v>3116</v>
      </c>
      <c r="J2602">
        <v>0</v>
      </c>
      <c r="K2602"/>
      <c r="L2602" t="s">
        <v>4218</v>
      </c>
      <c r="M2602" t="s">
        <v>3118</v>
      </c>
    </row>
    <row r="2603" spans="1:13" x14ac:dyDescent="0.25">
      <c r="A2603">
        <v>28869</v>
      </c>
      <c r="B2603" t="s">
        <v>10753</v>
      </c>
      <c r="C2603" t="s">
        <v>27</v>
      </c>
      <c r="D2603" t="s">
        <v>1722</v>
      </c>
      <c r="E2603" s="15" t="s">
        <v>10754</v>
      </c>
      <c r="F2603" t="s">
        <v>1737</v>
      </c>
      <c r="G2603" t="s">
        <v>1721</v>
      </c>
      <c r="H2603" t="s">
        <v>1720</v>
      </c>
      <c r="I2603" t="s">
        <v>3116</v>
      </c>
      <c r="J2603">
        <v>0</v>
      </c>
      <c r="K2603"/>
      <c r="L2603" t="s">
        <v>10755</v>
      </c>
      <c r="M2603" t="s">
        <v>3118</v>
      </c>
    </row>
    <row r="2604" spans="1:13" x14ac:dyDescent="0.25">
      <c r="A2604">
        <v>9591</v>
      </c>
      <c r="B2604" t="s">
        <v>1070</v>
      </c>
      <c r="C2604" t="s">
        <v>21</v>
      </c>
      <c r="D2604" t="s">
        <v>1722</v>
      </c>
      <c r="E2604" s="15" t="s">
        <v>10756</v>
      </c>
      <c r="F2604" t="s">
        <v>6198</v>
      </c>
      <c r="G2604" t="s">
        <v>1785</v>
      </c>
      <c r="H2604" t="s">
        <v>1725</v>
      </c>
      <c r="I2604" t="s">
        <v>3116</v>
      </c>
      <c r="J2604">
        <v>0</v>
      </c>
      <c r="K2604"/>
      <c r="L2604" t="s">
        <v>5627</v>
      </c>
      <c r="M2604" t="s">
        <v>3118</v>
      </c>
    </row>
    <row r="2605" spans="1:13" x14ac:dyDescent="0.25">
      <c r="A2605">
        <v>44677</v>
      </c>
      <c r="B2605" t="s">
        <v>4323</v>
      </c>
      <c r="C2605" t="s">
        <v>56</v>
      </c>
      <c r="D2605" t="s">
        <v>1722</v>
      </c>
      <c r="E2605" s="15" t="s">
        <v>10757</v>
      </c>
      <c r="F2605" t="s">
        <v>2220</v>
      </c>
      <c r="G2605" t="s">
        <v>1783</v>
      </c>
      <c r="H2605" t="s">
        <v>1782</v>
      </c>
      <c r="I2605" t="s">
        <v>3142</v>
      </c>
      <c r="J2605">
        <v>0</v>
      </c>
      <c r="K2605"/>
      <c r="L2605" t="s">
        <v>3245</v>
      </c>
      <c r="M2605" t="s">
        <v>3118</v>
      </c>
    </row>
    <row r="2606" spans="1:13" x14ac:dyDescent="0.25">
      <c r="A2606">
        <v>846865</v>
      </c>
      <c r="B2606" t="s">
        <v>10758</v>
      </c>
      <c r="C2606" t="s">
        <v>4124</v>
      </c>
      <c r="D2606" t="s">
        <v>1722</v>
      </c>
      <c r="E2606" s="15" t="s">
        <v>10759</v>
      </c>
      <c r="F2606" t="s">
        <v>1832</v>
      </c>
      <c r="G2606" t="s">
        <v>1834</v>
      </c>
      <c r="H2606" t="s">
        <v>1833</v>
      </c>
      <c r="I2606" t="s">
        <v>3116</v>
      </c>
      <c r="J2606">
        <v>0</v>
      </c>
      <c r="K2606"/>
      <c r="L2606" t="s">
        <v>4538</v>
      </c>
      <c r="M2606" t="s">
        <v>3118</v>
      </c>
    </row>
    <row r="2607" spans="1:13" x14ac:dyDescent="0.25">
      <c r="A2607">
        <v>826993</v>
      </c>
      <c r="B2607" t="s">
        <v>2822</v>
      </c>
      <c r="C2607" t="s">
        <v>59</v>
      </c>
      <c r="D2607" t="s">
        <v>1722</v>
      </c>
      <c r="E2607" s="15" t="s">
        <v>10760</v>
      </c>
      <c r="F2607" t="s">
        <v>1761</v>
      </c>
      <c r="G2607" t="s">
        <v>1762</v>
      </c>
      <c r="H2607" t="s">
        <v>1782</v>
      </c>
      <c r="I2607" t="s">
        <v>1762</v>
      </c>
      <c r="J2607">
        <v>0</v>
      </c>
      <c r="K2607"/>
      <c r="L2607" t="s">
        <v>10761</v>
      </c>
      <c r="M2607" t="s">
        <v>3118</v>
      </c>
    </row>
    <row r="2608" spans="1:13" x14ac:dyDescent="0.25">
      <c r="A2608">
        <v>50818</v>
      </c>
      <c r="B2608" t="s">
        <v>10762</v>
      </c>
      <c r="C2608" t="s">
        <v>27</v>
      </c>
      <c r="D2608" t="s">
        <v>1722</v>
      </c>
      <c r="E2608" s="15" t="s">
        <v>10763</v>
      </c>
      <c r="F2608" t="s">
        <v>1873</v>
      </c>
      <c r="G2608" t="s">
        <v>1874</v>
      </c>
      <c r="H2608" t="s">
        <v>1725</v>
      </c>
      <c r="I2608" t="s">
        <v>3116</v>
      </c>
      <c r="J2608">
        <v>0</v>
      </c>
      <c r="K2608"/>
      <c r="L2608" t="s">
        <v>10764</v>
      </c>
      <c r="M2608" t="s">
        <v>10765</v>
      </c>
    </row>
    <row r="2609" spans="1:13" x14ac:dyDescent="0.25">
      <c r="A2609">
        <v>52275</v>
      </c>
      <c r="B2609" t="s">
        <v>2677</v>
      </c>
      <c r="C2609" t="s">
        <v>31</v>
      </c>
      <c r="D2609" t="s">
        <v>1722</v>
      </c>
      <c r="E2609" s="15" t="s">
        <v>10766</v>
      </c>
      <c r="F2609" t="s">
        <v>1780</v>
      </c>
      <c r="G2609" t="s">
        <v>1746</v>
      </c>
      <c r="H2609" t="s">
        <v>1720</v>
      </c>
      <c r="I2609" t="s">
        <v>3348</v>
      </c>
      <c r="J2609">
        <v>0</v>
      </c>
      <c r="K2609"/>
      <c r="L2609" t="s">
        <v>3120</v>
      </c>
      <c r="M2609" t="s">
        <v>3118</v>
      </c>
    </row>
    <row r="2610" spans="1:13" x14ac:dyDescent="0.25">
      <c r="A2610">
        <v>851394</v>
      </c>
      <c r="B2610" t="s">
        <v>10767</v>
      </c>
      <c r="C2610" t="s">
        <v>59</v>
      </c>
      <c r="D2610" t="s">
        <v>1722</v>
      </c>
      <c r="E2610" s="15" t="s">
        <v>10768</v>
      </c>
      <c r="F2610" t="s">
        <v>5641</v>
      </c>
      <c r="G2610" t="s">
        <v>1825</v>
      </c>
      <c r="H2610" t="s">
        <v>1725</v>
      </c>
      <c r="I2610" t="s">
        <v>3116</v>
      </c>
      <c r="J2610">
        <v>0</v>
      </c>
      <c r="K2610"/>
      <c r="L2610"/>
      <c r="M2610" t="s">
        <v>3118</v>
      </c>
    </row>
    <row r="2611" spans="1:13" x14ac:dyDescent="0.25">
      <c r="A2611">
        <v>40921</v>
      </c>
      <c r="B2611" t="s">
        <v>10769</v>
      </c>
      <c r="C2611" t="s">
        <v>21</v>
      </c>
      <c r="D2611" t="s">
        <v>1722</v>
      </c>
      <c r="E2611" s="15" t="s">
        <v>10770</v>
      </c>
      <c r="F2611" t="s">
        <v>1910</v>
      </c>
      <c r="G2611" t="s">
        <v>1765</v>
      </c>
      <c r="H2611" t="s">
        <v>1764</v>
      </c>
      <c r="I2611" t="s">
        <v>3116</v>
      </c>
      <c r="J2611">
        <v>0</v>
      </c>
      <c r="K2611"/>
      <c r="L2611" t="s">
        <v>5162</v>
      </c>
      <c r="M2611" t="s">
        <v>3118</v>
      </c>
    </row>
    <row r="2612" spans="1:13" x14ac:dyDescent="0.25">
      <c r="A2612">
        <v>9630</v>
      </c>
      <c r="B2612" t="s">
        <v>4324</v>
      </c>
      <c r="C2612" t="s">
        <v>27</v>
      </c>
      <c r="D2612" t="s">
        <v>1722</v>
      </c>
      <c r="E2612" s="15" t="s">
        <v>10771</v>
      </c>
      <c r="F2612" t="s">
        <v>1761</v>
      </c>
      <c r="G2612" t="s">
        <v>1762</v>
      </c>
      <c r="H2612" t="s">
        <v>1782</v>
      </c>
      <c r="I2612" t="s">
        <v>1762</v>
      </c>
      <c r="J2612">
        <v>0</v>
      </c>
      <c r="K2612"/>
      <c r="L2612" t="s">
        <v>10772</v>
      </c>
      <c r="M2612" t="s">
        <v>3118</v>
      </c>
    </row>
    <row r="2613" spans="1:13" x14ac:dyDescent="0.25">
      <c r="A2613">
        <v>9625</v>
      </c>
      <c r="B2613" t="s">
        <v>296</v>
      </c>
      <c r="C2613" t="s">
        <v>21</v>
      </c>
      <c r="D2613" t="s">
        <v>1722</v>
      </c>
      <c r="E2613" s="15" t="s">
        <v>10773</v>
      </c>
      <c r="F2613" t="s">
        <v>1846</v>
      </c>
      <c r="G2613" t="s">
        <v>1726</v>
      </c>
      <c r="H2613" t="s">
        <v>1725</v>
      </c>
      <c r="I2613" t="s">
        <v>3116</v>
      </c>
      <c r="J2613">
        <v>0</v>
      </c>
      <c r="K2613"/>
      <c r="L2613" t="s">
        <v>5532</v>
      </c>
      <c r="M2613" t="s">
        <v>3118</v>
      </c>
    </row>
    <row r="2614" spans="1:13" x14ac:dyDescent="0.25">
      <c r="A2614">
        <v>23214</v>
      </c>
      <c r="B2614" t="s">
        <v>2021</v>
      </c>
      <c r="C2614" t="s">
        <v>21</v>
      </c>
      <c r="D2614" t="s">
        <v>1722</v>
      </c>
      <c r="E2614" s="15" t="s">
        <v>10774</v>
      </c>
      <c r="F2614" t="s">
        <v>1986</v>
      </c>
      <c r="G2614" t="s">
        <v>1987</v>
      </c>
      <c r="H2614" t="s">
        <v>1822</v>
      </c>
      <c r="I2614" t="s">
        <v>3116</v>
      </c>
      <c r="J2614">
        <v>0</v>
      </c>
      <c r="K2614"/>
      <c r="L2614" t="s">
        <v>5524</v>
      </c>
      <c r="M2614" t="s">
        <v>3118</v>
      </c>
    </row>
    <row r="2615" spans="1:13" x14ac:dyDescent="0.25">
      <c r="A2615">
        <v>9641</v>
      </c>
      <c r="B2615" t="s">
        <v>2390</v>
      </c>
      <c r="C2615" t="s">
        <v>59</v>
      </c>
      <c r="D2615" t="s">
        <v>1722</v>
      </c>
      <c r="E2615" s="15" t="s">
        <v>10775</v>
      </c>
      <c r="F2615" t="s">
        <v>2179</v>
      </c>
      <c r="G2615" t="s">
        <v>1823</v>
      </c>
      <c r="H2615" t="s">
        <v>1822</v>
      </c>
      <c r="I2615" t="s">
        <v>3116</v>
      </c>
      <c r="J2615">
        <v>0</v>
      </c>
      <c r="K2615"/>
      <c r="L2615" t="s">
        <v>3524</v>
      </c>
      <c r="M2615" t="s">
        <v>3118</v>
      </c>
    </row>
    <row r="2616" spans="1:13" x14ac:dyDescent="0.25">
      <c r="A2616">
        <v>31591</v>
      </c>
      <c r="B2616" t="s">
        <v>10776</v>
      </c>
      <c r="C2616" t="s">
        <v>27</v>
      </c>
      <c r="D2616" t="s">
        <v>1722</v>
      </c>
      <c r="E2616" s="15" t="s">
        <v>10777</v>
      </c>
      <c r="F2616" t="s">
        <v>2170</v>
      </c>
      <c r="G2616" t="s">
        <v>1878</v>
      </c>
      <c r="H2616" t="s">
        <v>1756</v>
      </c>
      <c r="I2616" t="s">
        <v>3129</v>
      </c>
      <c r="J2616">
        <v>0</v>
      </c>
      <c r="K2616"/>
      <c r="L2616" t="s">
        <v>10778</v>
      </c>
      <c r="M2616" t="s">
        <v>3118</v>
      </c>
    </row>
    <row r="2617" spans="1:13" x14ac:dyDescent="0.25">
      <c r="A2617">
        <v>9638</v>
      </c>
      <c r="B2617" t="s">
        <v>2389</v>
      </c>
      <c r="C2617" t="s">
        <v>27</v>
      </c>
      <c r="D2617" t="s">
        <v>1722</v>
      </c>
      <c r="E2617" s="15" t="s">
        <v>10779</v>
      </c>
      <c r="F2617" t="s">
        <v>1771</v>
      </c>
      <c r="G2617" t="s">
        <v>1721</v>
      </c>
      <c r="H2617" t="s">
        <v>1720</v>
      </c>
      <c r="I2617" t="s">
        <v>3116</v>
      </c>
      <c r="J2617">
        <v>0</v>
      </c>
      <c r="K2617"/>
      <c r="L2617" t="s">
        <v>10780</v>
      </c>
      <c r="M2617" t="s">
        <v>3118</v>
      </c>
    </row>
    <row r="2618" spans="1:13" x14ac:dyDescent="0.25">
      <c r="A2618">
        <v>62299</v>
      </c>
      <c r="B2618" t="s">
        <v>10781</v>
      </c>
      <c r="C2618" t="s">
        <v>27</v>
      </c>
      <c r="D2618" t="s">
        <v>1722</v>
      </c>
      <c r="E2618" s="15" t="s">
        <v>10782</v>
      </c>
      <c r="F2618" t="s">
        <v>1749</v>
      </c>
      <c r="G2618" t="s">
        <v>1746</v>
      </c>
      <c r="H2618" t="s">
        <v>1720</v>
      </c>
      <c r="I2618" t="s">
        <v>3116</v>
      </c>
      <c r="J2618">
        <v>0</v>
      </c>
      <c r="K2618"/>
      <c r="L2618" t="s">
        <v>3182</v>
      </c>
      <c r="M2618" t="s">
        <v>3118</v>
      </c>
    </row>
    <row r="2619" spans="1:13" x14ac:dyDescent="0.25">
      <c r="A2619">
        <v>22365</v>
      </c>
      <c r="B2619" t="s">
        <v>1071</v>
      </c>
      <c r="C2619" t="s">
        <v>27</v>
      </c>
      <c r="D2619" t="s">
        <v>1722</v>
      </c>
      <c r="E2619" s="15" t="s">
        <v>10783</v>
      </c>
      <c r="F2619" t="s">
        <v>1962</v>
      </c>
      <c r="G2619" t="s">
        <v>1837</v>
      </c>
      <c r="H2619" t="s">
        <v>1725</v>
      </c>
      <c r="I2619" t="s">
        <v>3116</v>
      </c>
      <c r="J2619">
        <v>0</v>
      </c>
      <c r="K2619"/>
      <c r="L2619" t="s">
        <v>10784</v>
      </c>
      <c r="M2619" t="s">
        <v>3118</v>
      </c>
    </row>
    <row r="2620" spans="1:13" x14ac:dyDescent="0.25">
      <c r="A2620">
        <v>40607</v>
      </c>
      <c r="B2620" t="s">
        <v>10785</v>
      </c>
      <c r="C2620" t="s">
        <v>43</v>
      </c>
      <c r="D2620" t="s">
        <v>1722</v>
      </c>
      <c r="E2620" s="15" t="s">
        <v>10786</v>
      </c>
      <c r="F2620" t="s">
        <v>1915</v>
      </c>
      <c r="G2620" t="s">
        <v>1878</v>
      </c>
      <c r="H2620" t="s">
        <v>1756</v>
      </c>
      <c r="I2620" t="s">
        <v>3129</v>
      </c>
      <c r="J2620">
        <v>0</v>
      </c>
      <c r="K2620"/>
      <c r="L2620"/>
      <c r="M2620" t="s">
        <v>3118</v>
      </c>
    </row>
    <row r="2621" spans="1:13" x14ac:dyDescent="0.25">
      <c r="A2621">
        <v>844299</v>
      </c>
      <c r="B2621" t="s">
        <v>10787</v>
      </c>
      <c r="C2621" t="s">
        <v>252</v>
      </c>
      <c r="D2621" t="s">
        <v>1722</v>
      </c>
      <c r="E2621" s="15" t="s">
        <v>10788</v>
      </c>
      <c r="F2621" t="s">
        <v>1881</v>
      </c>
      <c r="G2621" t="s">
        <v>1849</v>
      </c>
      <c r="H2621" t="s">
        <v>1819</v>
      </c>
      <c r="I2621" t="s">
        <v>3126</v>
      </c>
      <c r="J2621">
        <v>0</v>
      </c>
      <c r="K2621"/>
      <c r="L2621" t="s">
        <v>4538</v>
      </c>
      <c r="M2621" t="s">
        <v>3118</v>
      </c>
    </row>
    <row r="2622" spans="1:13" x14ac:dyDescent="0.25">
      <c r="A2622">
        <v>852243</v>
      </c>
      <c r="B2622" t="s">
        <v>10789</v>
      </c>
      <c r="C2622" t="s">
        <v>21</v>
      </c>
      <c r="D2622" t="s">
        <v>1722</v>
      </c>
      <c r="E2622" s="15" t="s">
        <v>10790</v>
      </c>
      <c r="F2622" t="s">
        <v>1903</v>
      </c>
      <c r="G2622" t="s">
        <v>1803</v>
      </c>
      <c r="H2622" t="s">
        <v>1725</v>
      </c>
      <c r="I2622" t="s">
        <v>3116</v>
      </c>
      <c r="J2622">
        <v>0</v>
      </c>
      <c r="K2622"/>
      <c r="L2622"/>
      <c r="M2622" t="s">
        <v>3118</v>
      </c>
    </row>
    <row r="2623" spans="1:13" x14ac:dyDescent="0.25">
      <c r="A2623">
        <v>838351</v>
      </c>
      <c r="B2623" t="s">
        <v>2942</v>
      </c>
      <c r="C2623" t="s">
        <v>172</v>
      </c>
      <c r="D2623" t="s">
        <v>1722</v>
      </c>
      <c r="E2623" s="15" t="s">
        <v>10791</v>
      </c>
      <c r="F2623" t="s">
        <v>1771</v>
      </c>
      <c r="G2623" t="s">
        <v>1721</v>
      </c>
      <c r="H2623" t="s">
        <v>1720</v>
      </c>
      <c r="I2623" t="s">
        <v>3116</v>
      </c>
      <c r="J2623">
        <v>0</v>
      </c>
      <c r="K2623"/>
      <c r="L2623" t="s">
        <v>3299</v>
      </c>
      <c r="M2623" t="s">
        <v>3118</v>
      </c>
    </row>
    <row r="2624" spans="1:13" x14ac:dyDescent="0.25">
      <c r="A2624">
        <v>828321</v>
      </c>
      <c r="B2624" t="s">
        <v>2839</v>
      </c>
      <c r="C2624" t="s">
        <v>84</v>
      </c>
      <c r="D2624" t="s">
        <v>1722</v>
      </c>
      <c r="E2624" s="15" t="s">
        <v>10792</v>
      </c>
      <c r="F2624" t="s">
        <v>1737</v>
      </c>
      <c r="G2624" t="s">
        <v>1721</v>
      </c>
      <c r="H2624" t="s">
        <v>1720</v>
      </c>
      <c r="I2624" t="s">
        <v>3116</v>
      </c>
      <c r="J2624">
        <v>0</v>
      </c>
      <c r="K2624"/>
      <c r="L2624" t="s">
        <v>3182</v>
      </c>
      <c r="M2624" t="s">
        <v>3118</v>
      </c>
    </row>
    <row r="2625" spans="1:13" x14ac:dyDescent="0.25">
      <c r="A2625">
        <v>843790</v>
      </c>
      <c r="B2625" t="s">
        <v>10793</v>
      </c>
      <c r="C2625" t="s">
        <v>43</v>
      </c>
      <c r="D2625" t="s">
        <v>1722</v>
      </c>
      <c r="E2625" s="15" t="s">
        <v>10794</v>
      </c>
      <c r="F2625" t="s">
        <v>1766</v>
      </c>
      <c r="G2625" t="s">
        <v>1767</v>
      </c>
      <c r="H2625" t="s">
        <v>1756</v>
      </c>
      <c r="I2625" t="s">
        <v>3129</v>
      </c>
      <c r="J2625">
        <v>0</v>
      </c>
      <c r="K2625"/>
      <c r="L2625" t="s">
        <v>3122</v>
      </c>
      <c r="M2625" t="s">
        <v>3118</v>
      </c>
    </row>
    <row r="2626" spans="1:13" x14ac:dyDescent="0.25">
      <c r="A2626">
        <v>31436</v>
      </c>
      <c r="B2626" t="s">
        <v>10795</v>
      </c>
      <c r="C2626" t="s">
        <v>21</v>
      </c>
      <c r="D2626" t="s">
        <v>1722</v>
      </c>
      <c r="E2626" s="15" t="s">
        <v>10796</v>
      </c>
      <c r="F2626" t="s">
        <v>1866</v>
      </c>
      <c r="G2626" t="s">
        <v>1867</v>
      </c>
      <c r="H2626" t="s">
        <v>1725</v>
      </c>
      <c r="I2626" t="s">
        <v>3116</v>
      </c>
      <c r="J2626">
        <v>0</v>
      </c>
      <c r="K2626"/>
      <c r="L2626" t="s">
        <v>5627</v>
      </c>
      <c r="M2626" t="s">
        <v>3118</v>
      </c>
    </row>
    <row r="2627" spans="1:13" x14ac:dyDescent="0.25">
      <c r="A2627">
        <v>9673</v>
      </c>
      <c r="B2627" t="s">
        <v>4330</v>
      </c>
      <c r="C2627" t="s">
        <v>111</v>
      </c>
      <c r="D2627" t="s">
        <v>1722</v>
      </c>
      <c r="E2627" s="15" t="s">
        <v>10797</v>
      </c>
      <c r="F2627" t="s">
        <v>1974</v>
      </c>
      <c r="G2627" t="s">
        <v>1975</v>
      </c>
      <c r="H2627" t="s">
        <v>1782</v>
      </c>
      <c r="I2627" t="s">
        <v>3116</v>
      </c>
      <c r="J2627">
        <v>0</v>
      </c>
      <c r="K2627"/>
      <c r="L2627" t="s">
        <v>3117</v>
      </c>
      <c r="M2627" t="s">
        <v>3118</v>
      </c>
    </row>
    <row r="2628" spans="1:13" x14ac:dyDescent="0.25">
      <c r="A2628">
        <v>8237</v>
      </c>
      <c r="B2628" t="s">
        <v>10798</v>
      </c>
      <c r="C2628" t="s">
        <v>21</v>
      </c>
      <c r="D2628" t="s">
        <v>1722</v>
      </c>
      <c r="E2628" s="15" t="s">
        <v>10799</v>
      </c>
      <c r="F2628" t="s">
        <v>1984</v>
      </c>
      <c r="G2628" t="s">
        <v>1816</v>
      </c>
      <c r="H2628" t="s">
        <v>1725</v>
      </c>
      <c r="I2628" t="s">
        <v>1816</v>
      </c>
      <c r="J2628">
        <v>0</v>
      </c>
      <c r="K2628"/>
      <c r="L2628" t="s">
        <v>5627</v>
      </c>
      <c r="M2628" t="s">
        <v>3118</v>
      </c>
    </row>
    <row r="2629" spans="1:13" x14ac:dyDescent="0.25">
      <c r="A2629">
        <v>9703</v>
      </c>
      <c r="B2629" t="s">
        <v>1072</v>
      </c>
      <c r="C2629" t="s">
        <v>59</v>
      </c>
      <c r="D2629" t="s">
        <v>1722</v>
      </c>
      <c r="E2629" s="15" t="s">
        <v>10800</v>
      </c>
      <c r="F2629" t="s">
        <v>2002</v>
      </c>
      <c r="G2629" t="s">
        <v>2003</v>
      </c>
      <c r="H2629" t="s">
        <v>1756</v>
      </c>
      <c r="I2629" t="s">
        <v>3129</v>
      </c>
      <c r="J2629">
        <v>0</v>
      </c>
      <c r="K2629"/>
      <c r="L2629" t="s">
        <v>10801</v>
      </c>
      <c r="M2629" t="s">
        <v>10802</v>
      </c>
    </row>
    <row r="2630" spans="1:13" x14ac:dyDescent="0.25">
      <c r="A2630">
        <v>53586</v>
      </c>
      <c r="B2630" t="s">
        <v>2688</v>
      </c>
      <c r="C2630" t="s">
        <v>59</v>
      </c>
      <c r="D2630" t="s">
        <v>1722</v>
      </c>
      <c r="E2630" s="15" t="s">
        <v>10803</v>
      </c>
      <c r="F2630" t="s">
        <v>1771</v>
      </c>
      <c r="G2630" t="s">
        <v>1721</v>
      </c>
      <c r="H2630" t="s">
        <v>1720</v>
      </c>
      <c r="I2630" t="s">
        <v>3116</v>
      </c>
      <c r="J2630">
        <v>0</v>
      </c>
      <c r="K2630"/>
      <c r="L2630" t="s">
        <v>4332</v>
      </c>
      <c r="M2630" t="s">
        <v>3118</v>
      </c>
    </row>
    <row r="2631" spans="1:13" x14ac:dyDescent="0.25">
      <c r="A2631">
        <v>837473</v>
      </c>
      <c r="B2631" t="s">
        <v>10804</v>
      </c>
      <c r="C2631" t="s">
        <v>59</v>
      </c>
      <c r="D2631" t="s">
        <v>1722</v>
      </c>
      <c r="E2631" s="15" t="s">
        <v>10805</v>
      </c>
      <c r="F2631" t="s">
        <v>1836</v>
      </c>
      <c r="G2631" t="s">
        <v>1837</v>
      </c>
      <c r="H2631" t="s">
        <v>1725</v>
      </c>
      <c r="I2631" t="s">
        <v>3116</v>
      </c>
      <c r="J2631">
        <v>0</v>
      </c>
      <c r="K2631"/>
      <c r="L2631" t="s">
        <v>3216</v>
      </c>
      <c r="M2631" t="s">
        <v>3118</v>
      </c>
    </row>
    <row r="2632" spans="1:13" x14ac:dyDescent="0.25">
      <c r="A2632">
        <v>45177</v>
      </c>
      <c r="B2632" t="s">
        <v>2632</v>
      </c>
      <c r="C2632" t="s">
        <v>59</v>
      </c>
      <c r="D2632" t="s">
        <v>1722</v>
      </c>
      <c r="E2632" s="15" t="s">
        <v>10806</v>
      </c>
      <c r="F2632" t="s">
        <v>6008</v>
      </c>
      <c r="G2632" t="s">
        <v>1837</v>
      </c>
      <c r="H2632" t="s">
        <v>1725</v>
      </c>
      <c r="I2632" t="s">
        <v>3116</v>
      </c>
      <c r="J2632">
        <v>0</v>
      </c>
      <c r="K2632"/>
      <c r="L2632" t="s">
        <v>8854</v>
      </c>
      <c r="M2632" t="s">
        <v>3118</v>
      </c>
    </row>
    <row r="2633" spans="1:13" x14ac:dyDescent="0.25">
      <c r="A2633">
        <v>38059</v>
      </c>
      <c r="B2633" t="s">
        <v>10807</v>
      </c>
      <c r="C2633" t="s">
        <v>59</v>
      </c>
      <c r="D2633" t="s">
        <v>1722</v>
      </c>
      <c r="E2633" s="15" t="s">
        <v>10808</v>
      </c>
      <c r="F2633" t="s">
        <v>1881</v>
      </c>
      <c r="G2633" t="s">
        <v>1849</v>
      </c>
      <c r="H2633" t="s">
        <v>1819</v>
      </c>
      <c r="I2633" t="s">
        <v>3126</v>
      </c>
      <c r="J2633">
        <v>0</v>
      </c>
      <c r="K2633"/>
      <c r="L2633" t="s">
        <v>3464</v>
      </c>
      <c r="M2633" t="s">
        <v>3118</v>
      </c>
    </row>
    <row r="2634" spans="1:13" x14ac:dyDescent="0.25">
      <c r="A2634">
        <v>45167</v>
      </c>
      <c r="B2634" t="s">
        <v>297</v>
      </c>
      <c r="C2634" t="s">
        <v>59</v>
      </c>
      <c r="D2634" t="s">
        <v>1722</v>
      </c>
      <c r="E2634" s="15" t="s">
        <v>10809</v>
      </c>
      <c r="F2634" t="s">
        <v>1860</v>
      </c>
      <c r="G2634" t="s">
        <v>1816</v>
      </c>
      <c r="H2634" t="s">
        <v>1725</v>
      </c>
      <c r="I2634" t="s">
        <v>5644</v>
      </c>
      <c r="J2634">
        <v>0</v>
      </c>
      <c r="K2634"/>
      <c r="L2634" t="s">
        <v>3216</v>
      </c>
      <c r="M2634" t="s">
        <v>3118</v>
      </c>
    </row>
    <row r="2635" spans="1:13" x14ac:dyDescent="0.25">
      <c r="A2635">
        <v>837494</v>
      </c>
      <c r="B2635" t="s">
        <v>10810</v>
      </c>
      <c r="C2635" t="s">
        <v>59</v>
      </c>
      <c r="D2635" t="s">
        <v>1722</v>
      </c>
      <c r="E2635" s="15" t="s">
        <v>10811</v>
      </c>
      <c r="F2635" t="s">
        <v>2282</v>
      </c>
      <c r="G2635" t="s">
        <v>1803</v>
      </c>
      <c r="H2635" t="s">
        <v>1725</v>
      </c>
      <c r="I2635" t="s">
        <v>3116</v>
      </c>
      <c r="J2635">
        <v>0</v>
      </c>
      <c r="K2635"/>
      <c r="L2635" t="s">
        <v>3216</v>
      </c>
      <c r="M2635" t="s">
        <v>3118</v>
      </c>
    </row>
    <row r="2636" spans="1:13" x14ac:dyDescent="0.25">
      <c r="A2636">
        <v>57278</v>
      </c>
      <c r="B2636" t="s">
        <v>4333</v>
      </c>
      <c r="C2636" t="s">
        <v>59</v>
      </c>
      <c r="D2636" t="s">
        <v>1722</v>
      </c>
      <c r="E2636" s="15" t="s">
        <v>10812</v>
      </c>
      <c r="F2636" t="s">
        <v>1866</v>
      </c>
      <c r="G2636" t="s">
        <v>1867</v>
      </c>
      <c r="H2636" t="s">
        <v>1725</v>
      </c>
      <c r="I2636" t="s">
        <v>3116</v>
      </c>
      <c r="J2636">
        <v>0</v>
      </c>
      <c r="K2636"/>
      <c r="L2636" t="s">
        <v>4334</v>
      </c>
      <c r="M2636" t="s">
        <v>4335</v>
      </c>
    </row>
    <row r="2637" spans="1:13" x14ac:dyDescent="0.25">
      <c r="A2637">
        <v>9697</v>
      </c>
      <c r="B2637" t="s">
        <v>2391</v>
      </c>
      <c r="C2637" t="s">
        <v>59</v>
      </c>
      <c r="D2637" t="s">
        <v>1722</v>
      </c>
      <c r="E2637" s="15" t="s">
        <v>10813</v>
      </c>
      <c r="F2637" t="s">
        <v>1863</v>
      </c>
      <c r="G2637" t="s">
        <v>1865</v>
      </c>
      <c r="H2637" t="s">
        <v>1864</v>
      </c>
      <c r="I2637" t="s">
        <v>3240</v>
      </c>
      <c r="J2637">
        <v>0</v>
      </c>
      <c r="K2637"/>
      <c r="L2637" t="s">
        <v>10814</v>
      </c>
      <c r="M2637"/>
    </row>
    <row r="2638" spans="1:13" x14ac:dyDescent="0.25">
      <c r="A2638">
        <v>58912</v>
      </c>
      <c r="B2638" t="s">
        <v>10815</v>
      </c>
      <c r="C2638" t="s">
        <v>59</v>
      </c>
      <c r="D2638" t="s">
        <v>1722</v>
      </c>
      <c r="E2638" s="15" t="s">
        <v>10816</v>
      </c>
      <c r="F2638" t="s">
        <v>1815</v>
      </c>
      <c r="G2638" t="s">
        <v>1816</v>
      </c>
      <c r="H2638" t="s">
        <v>1725</v>
      </c>
      <c r="I2638" t="s">
        <v>1816</v>
      </c>
      <c r="J2638">
        <v>0</v>
      </c>
      <c r="K2638"/>
      <c r="L2638" t="s">
        <v>3216</v>
      </c>
      <c r="M2638" t="s">
        <v>3118</v>
      </c>
    </row>
    <row r="2639" spans="1:13" x14ac:dyDescent="0.25">
      <c r="A2639">
        <v>58907</v>
      </c>
      <c r="B2639" t="s">
        <v>1073</v>
      </c>
      <c r="C2639" t="s">
        <v>59</v>
      </c>
      <c r="D2639" t="s">
        <v>1722</v>
      </c>
      <c r="E2639" s="15" t="s">
        <v>10817</v>
      </c>
      <c r="F2639" t="s">
        <v>1817</v>
      </c>
      <c r="G2639" t="s">
        <v>1816</v>
      </c>
      <c r="H2639" t="s">
        <v>1725</v>
      </c>
      <c r="I2639" t="s">
        <v>1816</v>
      </c>
      <c r="J2639">
        <v>0</v>
      </c>
      <c r="K2639"/>
      <c r="L2639" t="s">
        <v>3524</v>
      </c>
      <c r="M2639" t="s">
        <v>3118</v>
      </c>
    </row>
    <row r="2640" spans="1:13" x14ac:dyDescent="0.25">
      <c r="A2640">
        <v>58908</v>
      </c>
      <c r="B2640" t="s">
        <v>1074</v>
      </c>
      <c r="C2640" t="s">
        <v>59</v>
      </c>
      <c r="D2640" t="s">
        <v>1722</v>
      </c>
      <c r="E2640" s="15" t="s">
        <v>10818</v>
      </c>
      <c r="F2640" t="s">
        <v>1984</v>
      </c>
      <c r="G2640" t="s">
        <v>1816</v>
      </c>
      <c r="H2640" t="s">
        <v>1725</v>
      </c>
      <c r="I2640" t="s">
        <v>1816</v>
      </c>
      <c r="J2640">
        <v>0</v>
      </c>
      <c r="K2640"/>
      <c r="L2640" t="s">
        <v>3178</v>
      </c>
      <c r="M2640" t="s">
        <v>3118</v>
      </c>
    </row>
    <row r="2641" spans="1:13" x14ac:dyDescent="0.25">
      <c r="A2641">
        <v>45169</v>
      </c>
      <c r="B2641" t="s">
        <v>10819</v>
      </c>
      <c r="C2641" t="s">
        <v>59</v>
      </c>
      <c r="D2641" t="s">
        <v>1722</v>
      </c>
      <c r="E2641" s="15" t="s">
        <v>10820</v>
      </c>
      <c r="F2641" t="s">
        <v>1860</v>
      </c>
      <c r="G2641" t="s">
        <v>1816</v>
      </c>
      <c r="H2641" t="s">
        <v>1725</v>
      </c>
      <c r="I2641" t="s">
        <v>5644</v>
      </c>
      <c r="J2641">
        <v>0</v>
      </c>
      <c r="K2641"/>
      <c r="L2641" t="s">
        <v>3216</v>
      </c>
      <c r="M2641" t="s">
        <v>3118</v>
      </c>
    </row>
    <row r="2642" spans="1:13" x14ac:dyDescent="0.25">
      <c r="A2642">
        <v>45166</v>
      </c>
      <c r="B2642" t="s">
        <v>10821</v>
      </c>
      <c r="C2642" t="s">
        <v>59</v>
      </c>
      <c r="D2642" t="s">
        <v>1722</v>
      </c>
      <c r="E2642" s="15" t="s">
        <v>10822</v>
      </c>
      <c r="F2642" t="s">
        <v>1860</v>
      </c>
      <c r="G2642" t="s">
        <v>1816</v>
      </c>
      <c r="H2642" t="s">
        <v>1725</v>
      </c>
      <c r="I2642" t="s">
        <v>5644</v>
      </c>
      <c r="J2642">
        <v>0</v>
      </c>
      <c r="K2642"/>
      <c r="L2642" t="s">
        <v>3216</v>
      </c>
      <c r="M2642" t="s">
        <v>3118</v>
      </c>
    </row>
    <row r="2643" spans="1:13" x14ac:dyDescent="0.25">
      <c r="A2643">
        <v>851395</v>
      </c>
      <c r="B2643" t="s">
        <v>10823</v>
      </c>
      <c r="C2643" t="s">
        <v>59</v>
      </c>
      <c r="D2643" t="s">
        <v>1722</v>
      </c>
      <c r="E2643" s="15" t="s">
        <v>10824</v>
      </c>
      <c r="F2643" t="s">
        <v>5641</v>
      </c>
      <c r="G2643" t="s">
        <v>1825</v>
      </c>
      <c r="H2643" t="s">
        <v>1725</v>
      </c>
      <c r="I2643" t="s">
        <v>3116</v>
      </c>
      <c r="J2643">
        <v>0</v>
      </c>
      <c r="K2643"/>
      <c r="L2643" t="s">
        <v>2341</v>
      </c>
      <c r="M2643" t="s">
        <v>10825</v>
      </c>
    </row>
    <row r="2644" spans="1:13" x14ac:dyDescent="0.25">
      <c r="A2644">
        <v>9712</v>
      </c>
      <c r="B2644" t="s">
        <v>298</v>
      </c>
      <c r="C2644" t="s">
        <v>59</v>
      </c>
      <c r="D2644" t="s">
        <v>1722</v>
      </c>
      <c r="E2644" s="15" t="s">
        <v>10826</v>
      </c>
      <c r="F2644" t="s">
        <v>1932</v>
      </c>
      <c r="G2644" t="s">
        <v>1933</v>
      </c>
      <c r="H2644" t="s">
        <v>1819</v>
      </c>
      <c r="I2644" t="s">
        <v>3126</v>
      </c>
      <c r="J2644">
        <v>0</v>
      </c>
      <c r="K2644"/>
      <c r="L2644" t="s">
        <v>3524</v>
      </c>
      <c r="M2644" t="s">
        <v>3118</v>
      </c>
    </row>
    <row r="2645" spans="1:13" x14ac:dyDescent="0.25">
      <c r="A2645">
        <v>48125</v>
      </c>
      <c r="B2645" t="s">
        <v>4336</v>
      </c>
      <c r="C2645" t="s">
        <v>84</v>
      </c>
      <c r="D2645" t="s">
        <v>1722</v>
      </c>
      <c r="E2645" s="15" t="s">
        <v>10827</v>
      </c>
      <c r="F2645" t="s">
        <v>1870</v>
      </c>
      <c r="G2645" t="s">
        <v>1721</v>
      </c>
      <c r="H2645" t="s">
        <v>1720</v>
      </c>
      <c r="I2645" t="s">
        <v>3116</v>
      </c>
      <c r="J2645">
        <v>0</v>
      </c>
      <c r="K2645"/>
      <c r="L2645" t="s">
        <v>3630</v>
      </c>
      <c r="M2645" t="s">
        <v>3118</v>
      </c>
    </row>
    <row r="2646" spans="1:13" x14ac:dyDescent="0.25">
      <c r="A2646">
        <v>829962</v>
      </c>
      <c r="B2646" t="s">
        <v>10828</v>
      </c>
      <c r="C2646" t="s">
        <v>650</v>
      </c>
      <c r="D2646" t="s">
        <v>1722</v>
      </c>
      <c r="E2646" s="15" t="s">
        <v>10829</v>
      </c>
      <c r="F2646" t="s">
        <v>1728</v>
      </c>
      <c r="G2646" t="s">
        <v>1729</v>
      </c>
      <c r="H2646" t="s">
        <v>1720</v>
      </c>
      <c r="I2646" t="s">
        <v>3116</v>
      </c>
      <c r="J2646">
        <v>0</v>
      </c>
      <c r="K2646"/>
      <c r="L2646" t="s">
        <v>3739</v>
      </c>
      <c r="M2646" t="s">
        <v>3118</v>
      </c>
    </row>
    <row r="2647" spans="1:13" x14ac:dyDescent="0.25">
      <c r="A2647">
        <v>39759</v>
      </c>
      <c r="B2647" t="s">
        <v>10830</v>
      </c>
      <c r="C2647" t="s">
        <v>27</v>
      </c>
      <c r="D2647" t="s">
        <v>1722</v>
      </c>
      <c r="E2647" s="15" t="s">
        <v>10831</v>
      </c>
      <c r="F2647" t="s">
        <v>1832</v>
      </c>
      <c r="G2647" t="s">
        <v>1834</v>
      </c>
      <c r="H2647" t="s">
        <v>1833</v>
      </c>
      <c r="I2647" t="s">
        <v>3116</v>
      </c>
      <c r="J2647">
        <v>0</v>
      </c>
      <c r="K2647"/>
      <c r="L2647"/>
      <c r="M2647" t="s">
        <v>3118</v>
      </c>
    </row>
    <row r="2648" spans="1:13" x14ac:dyDescent="0.25">
      <c r="A2648">
        <v>829478</v>
      </c>
      <c r="B2648" t="s">
        <v>10832</v>
      </c>
      <c r="C2648" t="s">
        <v>27</v>
      </c>
      <c r="D2648" t="s">
        <v>1722</v>
      </c>
      <c r="E2648" s="15" t="s">
        <v>10833</v>
      </c>
      <c r="F2648" t="s">
        <v>1732</v>
      </c>
      <c r="G2648" t="s">
        <v>1731</v>
      </c>
      <c r="H2648" t="s">
        <v>1720</v>
      </c>
      <c r="I2648" t="s">
        <v>3116</v>
      </c>
      <c r="J2648">
        <v>0</v>
      </c>
      <c r="K2648"/>
      <c r="L2648"/>
      <c r="M2648" t="s">
        <v>3118</v>
      </c>
    </row>
    <row r="2649" spans="1:13" x14ac:dyDescent="0.25">
      <c r="A2649">
        <v>51701</v>
      </c>
      <c r="B2649" t="s">
        <v>1075</v>
      </c>
      <c r="C2649" t="s">
        <v>252</v>
      </c>
      <c r="D2649" t="s">
        <v>1722</v>
      </c>
      <c r="E2649" s="15" t="s">
        <v>10834</v>
      </c>
      <c r="F2649" t="s">
        <v>1732</v>
      </c>
      <c r="G2649" t="s">
        <v>1731</v>
      </c>
      <c r="H2649" t="s">
        <v>1720</v>
      </c>
      <c r="I2649" t="s">
        <v>3116</v>
      </c>
      <c r="J2649">
        <v>0</v>
      </c>
      <c r="K2649"/>
      <c r="L2649" t="s">
        <v>4538</v>
      </c>
      <c r="M2649" t="s">
        <v>3118</v>
      </c>
    </row>
    <row r="2650" spans="1:13" x14ac:dyDescent="0.25">
      <c r="A2650">
        <v>9730</v>
      </c>
      <c r="B2650" t="s">
        <v>4337</v>
      </c>
      <c r="C2650" t="s">
        <v>43</v>
      </c>
      <c r="D2650" t="s">
        <v>1722</v>
      </c>
      <c r="E2650" s="15" t="s">
        <v>10835</v>
      </c>
      <c r="F2650" t="s">
        <v>1887</v>
      </c>
      <c r="G2650" t="s">
        <v>1849</v>
      </c>
      <c r="H2650" t="s">
        <v>1819</v>
      </c>
      <c r="I2650" t="s">
        <v>3126</v>
      </c>
      <c r="J2650">
        <v>0</v>
      </c>
      <c r="K2650"/>
      <c r="L2650" t="s">
        <v>4320</v>
      </c>
      <c r="M2650" t="s">
        <v>3118</v>
      </c>
    </row>
    <row r="2651" spans="1:13" x14ac:dyDescent="0.25">
      <c r="A2651">
        <v>855392</v>
      </c>
      <c r="B2651" t="s">
        <v>10836</v>
      </c>
      <c r="C2651" t="s">
        <v>31</v>
      </c>
      <c r="D2651" t="s">
        <v>1722</v>
      </c>
      <c r="E2651" s="15" t="s">
        <v>10837</v>
      </c>
      <c r="F2651" t="s">
        <v>1891</v>
      </c>
      <c r="G2651" t="s">
        <v>1867</v>
      </c>
      <c r="H2651" t="s">
        <v>1725</v>
      </c>
      <c r="I2651" t="s">
        <v>3116</v>
      </c>
      <c r="J2651">
        <v>0</v>
      </c>
      <c r="K2651"/>
      <c r="L2651" t="s">
        <v>3122</v>
      </c>
      <c r="M2651" t="s">
        <v>3118</v>
      </c>
    </row>
    <row r="2652" spans="1:13" x14ac:dyDescent="0.25">
      <c r="A2652">
        <v>855512</v>
      </c>
      <c r="B2652" t="s">
        <v>10838</v>
      </c>
      <c r="C2652" t="s">
        <v>43</v>
      </c>
      <c r="D2652" t="s">
        <v>1722</v>
      </c>
      <c r="E2652" s="15" t="s">
        <v>10839</v>
      </c>
      <c r="F2652" t="s">
        <v>1995</v>
      </c>
      <c r="G2652" t="s">
        <v>1765</v>
      </c>
      <c r="H2652" t="s">
        <v>1764</v>
      </c>
      <c r="I2652" t="s">
        <v>1765</v>
      </c>
      <c r="J2652">
        <v>0</v>
      </c>
      <c r="K2652"/>
      <c r="L2652" t="s">
        <v>3157</v>
      </c>
      <c r="M2652" t="s">
        <v>3118</v>
      </c>
    </row>
    <row r="2653" spans="1:13" x14ac:dyDescent="0.25">
      <c r="A2653">
        <v>22370</v>
      </c>
      <c r="B2653" t="s">
        <v>4338</v>
      </c>
      <c r="C2653" t="s">
        <v>27</v>
      </c>
      <c r="D2653" t="s">
        <v>1722</v>
      </c>
      <c r="E2653" s="15" t="s">
        <v>10840</v>
      </c>
      <c r="F2653" t="s">
        <v>2179</v>
      </c>
      <c r="G2653" t="s">
        <v>1823</v>
      </c>
      <c r="H2653" t="s">
        <v>1822</v>
      </c>
      <c r="I2653" t="s">
        <v>3116</v>
      </c>
      <c r="J2653">
        <v>0</v>
      </c>
      <c r="K2653"/>
      <c r="L2653" t="s">
        <v>10841</v>
      </c>
      <c r="M2653" t="s">
        <v>3118</v>
      </c>
    </row>
    <row r="2654" spans="1:13" x14ac:dyDescent="0.25">
      <c r="A2654">
        <v>9731</v>
      </c>
      <c r="B2654" t="s">
        <v>299</v>
      </c>
      <c r="C2654" t="s">
        <v>39</v>
      </c>
      <c r="D2654" t="s">
        <v>1722</v>
      </c>
      <c r="E2654" s="15" t="s">
        <v>10842</v>
      </c>
      <c r="F2654" t="s">
        <v>1908</v>
      </c>
      <c r="G2654" t="s">
        <v>1909</v>
      </c>
      <c r="H2654" t="s">
        <v>1725</v>
      </c>
      <c r="I2654" t="s">
        <v>3116</v>
      </c>
      <c r="J2654">
        <v>0</v>
      </c>
      <c r="K2654"/>
      <c r="L2654" t="s">
        <v>3117</v>
      </c>
      <c r="M2654" t="s">
        <v>3118</v>
      </c>
    </row>
    <row r="2655" spans="1:13" x14ac:dyDescent="0.25">
      <c r="A2655">
        <v>838323</v>
      </c>
      <c r="B2655" t="s">
        <v>10843</v>
      </c>
      <c r="C2655" t="s">
        <v>76</v>
      </c>
      <c r="D2655" t="s">
        <v>1722</v>
      </c>
      <c r="E2655" s="15" t="s">
        <v>10844</v>
      </c>
      <c r="F2655" t="s">
        <v>1766</v>
      </c>
      <c r="G2655" t="s">
        <v>1767</v>
      </c>
      <c r="H2655" t="s">
        <v>1756</v>
      </c>
      <c r="I2655" t="s">
        <v>3129</v>
      </c>
      <c r="J2655">
        <v>0</v>
      </c>
      <c r="K2655"/>
      <c r="L2655" t="s">
        <v>10845</v>
      </c>
      <c r="M2655" t="s">
        <v>10846</v>
      </c>
    </row>
    <row r="2656" spans="1:13" x14ac:dyDescent="0.25">
      <c r="A2656">
        <v>849421</v>
      </c>
      <c r="B2656" t="s">
        <v>10847</v>
      </c>
      <c r="C2656" t="s">
        <v>41</v>
      </c>
      <c r="D2656" t="s">
        <v>1722</v>
      </c>
      <c r="E2656" s="15" t="s">
        <v>10848</v>
      </c>
      <c r="F2656" t="s">
        <v>9004</v>
      </c>
      <c r="G2656" t="s">
        <v>1849</v>
      </c>
      <c r="H2656" t="s">
        <v>1819</v>
      </c>
      <c r="I2656" t="s">
        <v>3126</v>
      </c>
      <c r="J2656">
        <v>0</v>
      </c>
      <c r="K2656"/>
      <c r="L2656" t="s">
        <v>5524</v>
      </c>
      <c r="M2656" t="s">
        <v>3118</v>
      </c>
    </row>
    <row r="2657" spans="1:13" x14ac:dyDescent="0.25">
      <c r="A2657">
        <v>857633</v>
      </c>
      <c r="B2657" t="s">
        <v>10849</v>
      </c>
      <c r="C2657" t="s">
        <v>27</v>
      </c>
      <c r="D2657" t="s">
        <v>1722</v>
      </c>
      <c r="E2657" s="15" t="s">
        <v>10850</v>
      </c>
      <c r="F2657" t="s">
        <v>1836</v>
      </c>
      <c r="G2657" t="s">
        <v>1837</v>
      </c>
      <c r="H2657" t="s">
        <v>1725</v>
      </c>
      <c r="I2657" t="s">
        <v>3116</v>
      </c>
      <c r="J2657">
        <v>0</v>
      </c>
      <c r="K2657"/>
      <c r="L2657"/>
      <c r="M2657" t="s">
        <v>3118</v>
      </c>
    </row>
    <row r="2658" spans="1:13" x14ac:dyDescent="0.25">
      <c r="A2658">
        <v>57438</v>
      </c>
      <c r="B2658" t="s">
        <v>10851</v>
      </c>
      <c r="C2658" t="s">
        <v>84</v>
      </c>
      <c r="D2658" t="s">
        <v>1722</v>
      </c>
      <c r="E2658" s="15" t="s">
        <v>10852</v>
      </c>
      <c r="F2658" t="s">
        <v>1728</v>
      </c>
      <c r="G2658" t="s">
        <v>1729</v>
      </c>
      <c r="H2658" t="s">
        <v>1720</v>
      </c>
      <c r="I2658" t="s">
        <v>3116</v>
      </c>
      <c r="J2658">
        <v>0</v>
      </c>
      <c r="K2658"/>
      <c r="L2658" t="s">
        <v>10853</v>
      </c>
      <c r="M2658" t="s">
        <v>3118</v>
      </c>
    </row>
    <row r="2659" spans="1:13" x14ac:dyDescent="0.25">
      <c r="A2659">
        <v>831161</v>
      </c>
      <c r="B2659" t="s">
        <v>640</v>
      </c>
      <c r="C2659" t="s">
        <v>59</v>
      </c>
      <c r="D2659" t="s">
        <v>1722</v>
      </c>
      <c r="E2659" s="15" t="s">
        <v>10854</v>
      </c>
      <c r="F2659" t="s">
        <v>1763</v>
      </c>
      <c r="G2659" t="s">
        <v>1765</v>
      </c>
      <c r="H2659" t="s">
        <v>1764</v>
      </c>
      <c r="I2659" t="s">
        <v>3131</v>
      </c>
      <c r="J2659">
        <v>0</v>
      </c>
      <c r="K2659"/>
      <c r="L2659" t="s">
        <v>10855</v>
      </c>
      <c r="M2659" t="s">
        <v>10856</v>
      </c>
    </row>
    <row r="2660" spans="1:13" x14ac:dyDescent="0.25">
      <c r="A2660">
        <v>9747</v>
      </c>
      <c r="B2660" t="s">
        <v>4339</v>
      </c>
      <c r="C2660" t="s">
        <v>136</v>
      </c>
      <c r="D2660" t="s">
        <v>1722</v>
      </c>
      <c r="E2660" s="15" t="s">
        <v>10857</v>
      </c>
      <c r="F2660" t="s">
        <v>1986</v>
      </c>
      <c r="G2660" t="s">
        <v>1987</v>
      </c>
      <c r="H2660" t="s">
        <v>1822</v>
      </c>
      <c r="I2660" t="s">
        <v>3116</v>
      </c>
      <c r="J2660">
        <v>0</v>
      </c>
      <c r="K2660"/>
      <c r="L2660" t="s">
        <v>5524</v>
      </c>
      <c r="M2660" t="s">
        <v>3118</v>
      </c>
    </row>
    <row r="2661" spans="1:13" x14ac:dyDescent="0.25">
      <c r="A2661">
        <v>56810</v>
      </c>
      <c r="B2661" t="s">
        <v>10858</v>
      </c>
      <c r="C2661" t="s">
        <v>84</v>
      </c>
      <c r="D2661" t="s">
        <v>1722</v>
      </c>
      <c r="E2661" s="15" t="s">
        <v>10859</v>
      </c>
      <c r="F2661" t="s">
        <v>1719</v>
      </c>
      <c r="G2661" t="s">
        <v>1721</v>
      </c>
      <c r="H2661" t="s">
        <v>1720</v>
      </c>
      <c r="I2661" t="s">
        <v>3116</v>
      </c>
      <c r="J2661">
        <v>0</v>
      </c>
      <c r="K2661"/>
      <c r="L2661" t="s">
        <v>3182</v>
      </c>
      <c r="M2661" t="s">
        <v>3118</v>
      </c>
    </row>
    <row r="2662" spans="1:13" x14ac:dyDescent="0.25">
      <c r="A2662">
        <v>9759</v>
      </c>
      <c r="B2662" t="s">
        <v>1076</v>
      </c>
      <c r="C2662" t="s">
        <v>27</v>
      </c>
      <c r="D2662" t="s">
        <v>1722</v>
      </c>
      <c r="E2662" s="15" t="s">
        <v>10860</v>
      </c>
      <c r="F2662" t="s">
        <v>2002</v>
      </c>
      <c r="G2662" t="s">
        <v>2003</v>
      </c>
      <c r="H2662" t="s">
        <v>1756</v>
      </c>
      <c r="I2662" t="s">
        <v>3129</v>
      </c>
      <c r="J2662">
        <v>0</v>
      </c>
      <c r="K2662"/>
      <c r="L2662" t="s">
        <v>3247</v>
      </c>
      <c r="M2662" t="s">
        <v>3118</v>
      </c>
    </row>
    <row r="2663" spans="1:13" x14ac:dyDescent="0.25">
      <c r="A2663">
        <v>837851</v>
      </c>
      <c r="B2663" t="s">
        <v>10861</v>
      </c>
      <c r="C2663" t="s">
        <v>27</v>
      </c>
      <c r="D2663" t="s">
        <v>1722</v>
      </c>
      <c r="E2663" s="15" t="s">
        <v>10862</v>
      </c>
      <c r="F2663" t="s">
        <v>1732</v>
      </c>
      <c r="G2663" t="s">
        <v>1731</v>
      </c>
      <c r="H2663" t="s">
        <v>1720</v>
      </c>
      <c r="I2663" t="s">
        <v>3116</v>
      </c>
      <c r="J2663">
        <v>0</v>
      </c>
      <c r="K2663"/>
      <c r="L2663" t="s">
        <v>5844</v>
      </c>
      <c r="M2663" t="s">
        <v>3118</v>
      </c>
    </row>
    <row r="2664" spans="1:13" x14ac:dyDescent="0.25">
      <c r="A2664">
        <v>830265</v>
      </c>
      <c r="B2664" t="s">
        <v>10863</v>
      </c>
      <c r="C2664" t="s">
        <v>252</v>
      </c>
      <c r="D2664" t="s">
        <v>1722</v>
      </c>
      <c r="E2664" s="15" t="s">
        <v>10864</v>
      </c>
      <c r="F2664" t="s">
        <v>1728</v>
      </c>
      <c r="G2664" t="s">
        <v>1729</v>
      </c>
      <c r="H2664" t="s">
        <v>1720</v>
      </c>
      <c r="I2664" t="s">
        <v>3116</v>
      </c>
      <c r="J2664">
        <v>0</v>
      </c>
      <c r="K2664"/>
      <c r="L2664" t="s">
        <v>10865</v>
      </c>
      <c r="M2664" t="s">
        <v>10866</v>
      </c>
    </row>
    <row r="2665" spans="1:13" x14ac:dyDescent="0.25">
      <c r="A2665">
        <v>9749</v>
      </c>
      <c r="B2665" t="s">
        <v>10867</v>
      </c>
      <c r="C2665" t="s">
        <v>59</v>
      </c>
      <c r="D2665" t="s">
        <v>1722</v>
      </c>
      <c r="E2665" s="15" t="s">
        <v>10868</v>
      </c>
      <c r="F2665" t="s">
        <v>2079</v>
      </c>
      <c r="G2665" t="s">
        <v>1765</v>
      </c>
      <c r="H2665" t="s">
        <v>1764</v>
      </c>
      <c r="I2665" t="s">
        <v>3116</v>
      </c>
      <c r="J2665">
        <v>0</v>
      </c>
      <c r="K2665"/>
      <c r="L2665" t="s">
        <v>3216</v>
      </c>
      <c r="M2665" t="s">
        <v>3118</v>
      </c>
    </row>
    <row r="2666" spans="1:13" x14ac:dyDescent="0.25">
      <c r="A2666">
        <v>844794</v>
      </c>
      <c r="B2666" t="s">
        <v>10869</v>
      </c>
      <c r="C2666" t="s">
        <v>165</v>
      </c>
      <c r="D2666" t="s">
        <v>1722</v>
      </c>
      <c r="E2666" s="15" t="s">
        <v>10870</v>
      </c>
      <c r="F2666" t="s">
        <v>1891</v>
      </c>
      <c r="G2666" t="s">
        <v>1867</v>
      </c>
      <c r="H2666" t="s">
        <v>1725</v>
      </c>
      <c r="I2666" t="s">
        <v>3116</v>
      </c>
      <c r="J2666">
        <v>0</v>
      </c>
      <c r="K2666"/>
      <c r="L2666" t="s">
        <v>10871</v>
      </c>
      <c r="M2666"/>
    </row>
    <row r="2667" spans="1:13" x14ac:dyDescent="0.25">
      <c r="A2667">
        <v>51311</v>
      </c>
      <c r="B2667" t="s">
        <v>2669</v>
      </c>
      <c r="C2667" t="s">
        <v>380</v>
      </c>
      <c r="D2667" t="s">
        <v>1722</v>
      </c>
      <c r="E2667" s="15" t="s">
        <v>10872</v>
      </c>
      <c r="F2667" t="s">
        <v>1870</v>
      </c>
      <c r="G2667" t="s">
        <v>1721</v>
      </c>
      <c r="H2667" t="s">
        <v>1720</v>
      </c>
      <c r="I2667" t="s">
        <v>3116</v>
      </c>
      <c r="J2667">
        <v>0</v>
      </c>
      <c r="K2667"/>
      <c r="L2667" t="s">
        <v>3182</v>
      </c>
      <c r="M2667" t="s">
        <v>3118</v>
      </c>
    </row>
    <row r="2668" spans="1:13" x14ac:dyDescent="0.25">
      <c r="A2668">
        <v>837854</v>
      </c>
      <c r="B2668" t="s">
        <v>10873</v>
      </c>
      <c r="C2668" t="s">
        <v>84</v>
      </c>
      <c r="D2668" t="s">
        <v>1722</v>
      </c>
      <c r="E2668" s="15" t="s">
        <v>10874</v>
      </c>
      <c r="F2668" t="s">
        <v>1728</v>
      </c>
      <c r="G2668" t="s">
        <v>1729</v>
      </c>
      <c r="H2668" t="s">
        <v>1720</v>
      </c>
      <c r="I2668" t="s">
        <v>3116</v>
      </c>
      <c r="J2668">
        <v>0</v>
      </c>
      <c r="K2668"/>
      <c r="L2668" t="s">
        <v>5921</v>
      </c>
      <c r="M2668" t="s">
        <v>3118</v>
      </c>
    </row>
    <row r="2669" spans="1:13" x14ac:dyDescent="0.25">
      <c r="A2669">
        <v>837855</v>
      </c>
      <c r="B2669" t="s">
        <v>10875</v>
      </c>
      <c r="C2669" t="s">
        <v>84</v>
      </c>
      <c r="D2669" t="s">
        <v>1722</v>
      </c>
      <c r="E2669" s="15" t="s">
        <v>10876</v>
      </c>
      <c r="F2669" t="s">
        <v>1719</v>
      </c>
      <c r="G2669" t="s">
        <v>1721</v>
      </c>
      <c r="H2669" t="s">
        <v>1720</v>
      </c>
      <c r="I2669" t="s">
        <v>3116</v>
      </c>
      <c r="J2669">
        <v>0</v>
      </c>
      <c r="K2669"/>
      <c r="L2669" t="s">
        <v>5921</v>
      </c>
      <c r="M2669" t="s">
        <v>3118</v>
      </c>
    </row>
    <row r="2670" spans="1:13" x14ac:dyDescent="0.25">
      <c r="A2670">
        <v>56807</v>
      </c>
      <c r="B2670" t="s">
        <v>10877</v>
      </c>
      <c r="C2670" t="s">
        <v>84</v>
      </c>
      <c r="D2670" t="s">
        <v>1722</v>
      </c>
      <c r="E2670" s="15" t="s">
        <v>10878</v>
      </c>
      <c r="F2670" t="s">
        <v>1789</v>
      </c>
      <c r="G2670" t="s">
        <v>1790</v>
      </c>
      <c r="H2670" t="s">
        <v>1720</v>
      </c>
      <c r="I2670" t="s">
        <v>3116</v>
      </c>
      <c r="J2670">
        <v>0</v>
      </c>
      <c r="K2670"/>
      <c r="L2670" t="s">
        <v>3182</v>
      </c>
      <c r="M2670" t="s">
        <v>3118</v>
      </c>
    </row>
    <row r="2671" spans="1:13" x14ac:dyDescent="0.25">
      <c r="A2671">
        <v>852145</v>
      </c>
      <c r="B2671" t="s">
        <v>1077</v>
      </c>
      <c r="C2671" t="s">
        <v>84</v>
      </c>
      <c r="D2671" t="s">
        <v>1722</v>
      </c>
      <c r="E2671" s="15" t="s">
        <v>10879</v>
      </c>
      <c r="F2671" t="s">
        <v>3990</v>
      </c>
      <c r="G2671" t="s">
        <v>1762</v>
      </c>
      <c r="H2671" t="s">
        <v>1782</v>
      </c>
      <c r="I2671" t="s">
        <v>1762</v>
      </c>
      <c r="J2671">
        <v>0</v>
      </c>
      <c r="K2671"/>
      <c r="L2671" t="s">
        <v>4202</v>
      </c>
      <c r="M2671" t="s">
        <v>3118</v>
      </c>
    </row>
    <row r="2672" spans="1:13" x14ac:dyDescent="0.25">
      <c r="A2672">
        <v>840058</v>
      </c>
      <c r="B2672" t="s">
        <v>10880</v>
      </c>
      <c r="C2672" t="s">
        <v>84</v>
      </c>
      <c r="D2672" t="s">
        <v>1722</v>
      </c>
      <c r="E2672" s="15" t="s">
        <v>10881</v>
      </c>
      <c r="F2672" t="s">
        <v>1730</v>
      </c>
      <c r="G2672" t="s">
        <v>1731</v>
      </c>
      <c r="H2672" t="s">
        <v>1720</v>
      </c>
      <c r="I2672" t="s">
        <v>3116</v>
      </c>
      <c r="J2672">
        <v>0</v>
      </c>
      <c r="K2672"/>
      <c r="L2672" t="s">
        <v>3182</v>
      </c>
      <c r="M2672" t="s">
        <v>3118</v>
      </c>
    </row>
    <row r="2673" spans="1:13" x14ac:dyDescent="0.25">
      <c r="A2673">
        <v>840054</v>
      </c>
      <c r="B2673" t="s">
        <v>10882</v>
      </c>
      <c r="C2673" t="s">
        <v>84</v>
      </c>
      <c r="D2673" t="s">
        <v>1722</v>
      </c>
      <c r="E2673" s="15" t="s">
        <v>10883</v>
      </c>
      <c r="F2673" t="s">
        <v>1732</v>
      </c>
      <c r="G2673" t="s">
        <v>1731</v>
      </c>
      <c r="H2673" t="s">
        <v>1720</v>
      </c>
      <c r="I2673" t="s">
        <v>3116</v>
      </c>
      <c r="J2673">
        <v>0</v>
      </c>
      <c r="K2673"/>
      <c r="L2673" t="s">
        <v>3182</v>
      </c>
      <c r="M2673" t="s">
        <v>3118</v>
      </c>
    </row>
    <row r="2674" spans="1:13" x14ac:dyDescent="0.25">
      <c r="A2674">
        <v>837238</v>
      </c>
      <c r="B2674" t="s">
        <v>10884</v>
      </c>
      <c r="C2674" t="s">
        <v>84</v>
      </c>
      <c r="D2674" t="s">
        <v>1722</v>
      </c>
      <c r="E2674" s="15" t="s">
        <v>10885</v>
      </c>
      <c r="F2674" t="s">
        <v>1921</v>
      </c>
      <c r="G2674" t="s">
        <v>1721</v>
      </c>
      <c r="H2674" t="s">
        <v>1720</v>
      </c>
      <c r="I2674" t="s">
        <v>3116</v>
      </c>
      <c r="J2674">
        <v>0</v>
      </c>
      <c r="K2674"/>
      <c r="L2674" t="s">
        <v>10886</v>
      </c>
      <c r="M2674" t="s">
        <v>10887</v>
      </c>
    </row>
    <row r="2675" spans="1:13" x14ac:dyDescent="0.25">
      <c r="A2675">
        <v>837857</v>
      </c>
      <c r="B2675" t="s">
        <v>10888</v>
      </c>
      <c r="C2675" t="s">
        <v>84</v>
      </c>
      <c r="D2675" t="s">
        <v>1722</v>
      </c>
      <c r="E2675" s="15" t="s">
        <v>10889</v>
      </c>
      <c r="F2675" t="s">
        <v>1730</v>
      </c>
      <c r="G2675" t="s">
        <v>1731</v>
      </c>
      <c r="H2675" t="s">
        <v>1720</v>
      </c>
      <c r="I2675" t="s">
        <v>3116</v>
      </c>
      <c r="J2675">
        <v>0</v>
      </c>
      <c r="K2675"/>
      <c r="L2675" t="s">
        <v>3182</v>
      </c>
      <c r="M2675" t="s">
        <v>3118</v>
      </c>
    </row>
    <row r="2676" spans="1:13" x14ac:dyDescent="0.25">
      <c r="A2676">
        <v>828882</v>
      </c>
      <c r="B2676" t="s">
        <v>4340</v>
      </c>
      <c r="C2676" t="s">
        <v>84</v>
      </c>
      <c r="D2676" t="s">
        <v>1722</v>
      </c>
      <c r="E2676" s="15" t="s">
        <v>10890</v>
      </c>
      <c r="F2676" t="s">
        <v>1749</v>
      </c>
      <c r="G2676" t="s">
        <v>1746</v>
      </c>
      <c r="H2676" t="s">
        <v>1720</v>
      </c>
      <c r="I2676" t="s">
        <v>3116</v>
      </c>
      <c r="J2676">
        <v>0</v>
      </c>
      <c r="K2676"/>
      <c r="L2676" t="s">
        <v>3182</v>
      </c>
      <c r="M2676" t="s">
        <v>3118</v>
      </c>
    </row>
    <row r="2677" spans="1:13" x14ac:dyDescent="0.25">
      <c r="A2677">
        <v>846622</v>
      </c>
      <c r="B2677" t="s">
        <v>10891</v>
      </c>
      <c r="C2677" t="s">
        <v>84</v>
      </c>
      <c r="D2677" t="s">
        <v>1722</v>
      </c>
      <c r="E2677" s="15" t="s">
        <v>10892</v>
      </c>
      <c r="F2677" t="s">
        <v>1732</v>
      </c>
      <c r="G2677" t="s">
        <v>1731</v>
      </c>
      <c r="H2677" t="s">
        <v>1720</v>
      </c>
      <c r="I2677" t="s">
        <v>3116</v>
      </c>
      <c r="J2677">
        <v>0</v>
      </c>
      <c r="K2677"/>
      <c r="L2677" t="s">
        <v>3182</v>
      </c>
      <c r="M2677" t="s">
        <v>3118</v>
      </c>
    </row>
    <row r="2678" spans="1:13" x14ac:dyDescent="0.25">
      <c r="A2678">
        <v>831917</v>
      </c>
      <c r="B2678" t="s">
        <v>301</v>
      </c>
      <c r="C2678" t="s">
        <v>84</v>
      </c>
      <c r="D2678" t="s">
        <v>1722</v>
      </c>
      <c r="E2678" s="15" t="s">
        <v>10893</v>
      </c>
      <c r="F2678" t="s">
        <v>1732</v>
      </c>
      <c r="G2678" t="s">
        <v>1731</v>
      </c>
      <c r="H2678" t="s">
        <v>1720</v>
      </c>
      <c r="I2678" t="s">
        <v>3116</v>
      </c>
      <c r="J2678">
        <v>0</v>
      </c>
      <c r="K2678"/>
      <c r="L2678" t="s">
        <v>3182</v>
      </c>
      <c r="M2678" t="s">
        <v>3118</v>
      </c>
    </row>
    <row r="2679" spans="1:13" x14ac:dyDescent="0.25">
      <c r="A2679">
        <v>850753</v>
      </c>
      <c r="B2679" t="s">
        <v>10894</v>
      </c>
      <c r="C2679" t="s">
        <v>84</v>
      </c>
      <c r="D2679" t="s">
        <v>1722</v>
      </c>
      <c r="E2679" s="15" t="s">
        <v>10895</v>
      </c>
      <c r="F2679" t="s">
        <v>1732</v>
      </c>
      <c r="G2679" t="s">
        <v>1731</v>
      </c>
      <c r="H2679" t="s">
        <v>1720</v>
      </c>
      <c r="I2679" t="s">
        <v>3116</v>
      </c>
      <c r="J2679">
        <v>0</v>
      </c>
      <c r="K2679"/>
      <c r="L2679" t="s">
        <v>3151</v>
      </c>
      <c r="M2679" t="s">
        <v>3118</v>
      </c>
    </row>
    <row r="2680" spans="1:13" x14ac:dyDescent="0.25">
      <c r="A2680">
        <v>851035</v>
      </c>
      <c r="B2680" t="s">
        <v>1078</v>
      </c>
      <c r="C2680" t="s">
        <v>84</v>
      </c>
      <c r="D2680" t="s">
        <v>1722</v>
      </c>
      <c r="E2680" s="15" t="s">
        <v>10896</v>
      </c>
      <c r="F2680" t="s">
        <v>3987</v>
      </c>
      <c r="G2680" t="s">
        <v>2029</v>
      </c>
      <c r="H2680" t="s">
        <v>1720</v>
      </c>
      <c r="I2680" t="s">
        <v>5686</v>
      </c>
      <c r="J2680">
        <v>0</v>
      </c>
      <c r="K2680"/>
      <c r="L2680" t="s">
        <v>10897</v>
      </c>
      <c r="M2680" t="s">
        <v>3118</v>
      </c>
    </row>
    <row r="2681" spans="1:13" x14ac:dyDescent="0.25">
      <c r="A2681">
        <v>828339</v>
      </c>
      <c r="B2681" t="s">
        <v>4342</v>
      </c>
      <c r="C2681" t="s">
        <v>84</v>
      </c>
      <c r="D2681" t="s">
        <v>1722</v>
      </c>
      <c r="E2681" s="15" t="s">
        <v>10898</v>
      </c>
      <c r="F2681" t="s">
        <v>1738</v>
      </c>
      <c r="G2681" t="s">
        <v>1739</v>
      </c>
      <c r="H2681" t="s">
        <v>1720</v>
      </c>
      <c r="I2681" t="s">
        <v>3232</v>
      </c>
      <c r="J2681">
        <v>0</v>
      </c>
      <c r="K2681"/>
      <c r="L2681" t="s">
        <v>3182</v>
      </c>
      <c r="M2681" t="s">
        <v>3118</v>
      </c>
    </row>
    <row r="2682" spans="1:13" x14ac:dyDescent="0.25">
      <c r="A2682">
        <v>837856</v>
      </c>
      <c r="B2682" t="s">
        <v>10899</v>
      </c>
      <c r="C2682" t="s">
        <v>84</v>
      </c>
      <c r="D2682" t="s">
        <v>1722</v>
      </c>
      <c r="E2682" s="15" t="s">
        <v>10900</v>
      </c>
      <c r="F2682" t="s">
        <v>1921</v>
      </c>
      <c r="G2682" t="s">
        <v>1721</v>
      </c>
      <c r="H2682" t="s">
        <v>1720</v>
      </c>
      <c r="I2682" t="s">
        <v>3116</v>
      </c>
      <c r="J2682">
        <v>0</v>
      </c>
      <c r="K2682"/>
      <c r="L2682" t="s">
        <v>3182</v>
      </c>
      <c r="M2682" t="s">
        <v>3118</v>
      </c>
    </row>
    <row r="2683" spans="1:13" x14ac:dyDescent="0.25">
      <c r="A2683">
        <v>837859</v>
      </c>
      <c r="B2683" t="s">
        <v>10901</v>
      </c>
      <c r="C2683" t="s">
        <v>84</v>
      </c>
      <c r="D2683" t="s">
        <v>1722</v>
      </c>
      <c r="E2683" s="15" t="s">
        <v>10902</v>
      </c>
      <c r="F2683" t="s">
        <v>1730</v>
      </c>
      <c r="G2683" t="s">
        <v>1731</v>
      </c>
      <c r="H2683" t="s">
        <v>1720</v>
      </c>
      <c r="I2683" t="s">
        <v>3116</v>
      </c>
      <c r="J2683">
        <v>0</v>
      </c>
      <c r="K2683"/>
      <c r="L2683" t="s">
        <v>3182</v>
      </c>
      <c r="M2683" t="s">
        <v>3118</v>
      </c>
    </row>
    <row r="2684" spans="1:13" x14ac:dyDescent="0.25">
      <c r="A2684">
        <v>846695</v>
      </c>
      <c r="B2684" t="s">
        <v>10903</v>
      </c>
      <c r="C2684" t="s">
        <v>84</v>
      </c>
      <c r="D2684" t="s">
        <v>1722</v>
      </c>
      <c r="E2684" s="15" t="s">
        <v>10904</v>
      </c>
      <c r="F2684" t="s">
        <v>1732</v>
      </c>
      <c r="G2684" t="s">
        <v>1731</v>
      </c>
      <c r="H2684" t="s">
        <v>1720</v>
      </c>
      <c r="I2684" t="s">
        <v>3116</v>
      </c>
      <c r="J2684">
        <v>0</v>
      </c>
      <c r="K2684"/>
      <c r="L2684" t="s">
        <v>3182</v>
      </c>
      <c r="M2684" t="s">
        <v>3118</v>
      </c>
    </row>
    <row r="2685" spans="1:13" x14ac:dyDescent="0.25">
      <c r="A2685">
        <v>851889</v>
      </c>
      <c r="B2685" t="s">
        <v>10905</v>
      </c>
      <c r="C2685" t="s">
        <v>84</v>
      </c>
      <c r="D2685" t="s">
        <v>1722</v>
      </c>
      <c r="E2685" s="15" t="s">
        <v>10906</v>
      </c>
      <c r="F2685" t="s">
        <v>5732</v>
      </c>
      <c r="G2685" t="s">
        <v>4155</v>
      </c>
      <c r="H2685" t="s">
        <v>1819</v>
      </c>
      <c r="I2685" t="s">
        <v>3340</v>
      </c>
      <c r="J2685">
        <v>0</v>
      </c>
      <c r="K2685"/>
      <c r="L2685" t="s">
        <v>3182</v>
      </c>
      <c r="M2685" t="s">
        <v>3118</v>
      </c>
    </row>
    <row r="2686" spans="1:13" x14ac:dyDescent="0.25">
      <c r="A2686">
        <v>857787</v>
      </c>
      <c r="B2686" t="s">
        <v>10907</v>
      </c>
      <c r="C2686" t="s">
        <v>84</v>
      </c>
      <c r="D2686" t="s">
        <v>1722</v>
      </c>
      <c r="E2686" s="15" t="s">
        <v>10908</v>
      </c>
      <c r="F2686" t="s">
        <v>1732</v>
      </c>
      <c r="G2686" t="s">
        <v>1731</v>
      </c>
      <c r="H2686" t="s">
        <v>1720</v>
      </c>
      <c r="I2686" t="s">
        <v>3116</v>
      </c>
      <c r="J2686">
        <v>0</v>
      </c>
      <c r="K2686"/>
      <c r="L2686" t="s">
        <v>3122</v>
      </c>
      <c r="M2686" t="s">
        <v>3118</v>
      </c>
    </row>
    <row r="2687" spans="1:13" x14ac:dyDescent="0.25">
      <c r="A2687">
        <v>837236</v>
      </c>
      <c r="B2687" t="s">
        <v>10909</v>
      </c>
      <c r="C2687" t="s">
        <v>84</v>
      </c>
      <c r="D2687" t="s">
        <v>1722</v>
      </c>
      <c r="E2687" s="15" t="s">
        <v>10910</v>
      </c>
      <c r="F2687" t="s">
        <v>1732</v>
      </c>
      <c r="G2687" t="s">
        <v>1731</v>
      </c>
      <c r="H2687" t="s">
        <v>1720</v>
      </c>
      <c r="I2687" t="s">
        <v>3116</v>
      </c>
      <c r="J2687">
        <v>0</v>
      </c>
      <c r="K2687"/>
      <c r="L2687" t="s">
        <v>3182</v>
      </c>
      <c r="M2687" t="s">
        <v>3118</v>
      </c>
    </row>
    <row r="2688" spans="1:13" x14ac:dyDescent="0.25">
      <c r="A2688">
        <v>837150</v>
      </c>
      <c r="B2688" t="s">
        <v>10911</v>
      </c>
      <c r="C2688" t="s">
        <v>84</v>
      </c>
      <c r="D2688" t="s">
        <v>1722</v>
      </c>
      <c r="E2688" s="15" t="s">
        <v>10912</v>
      </c>
      <c r="F2688" t="s">
        <v>1735</v>
      </c>
      <c r="G2688" t="s">
        <v>1721</v>
      </c>
      <c r="H2688" t="s">
        <v>1720</v>
      </c>
      <c r="I2688" t="s">
        <v>3116</v>
      </c>
      <c r="J2688">
        <v>0</v>
      </c>
      <c r="K2688"/>
      <c r="L2688" t="s">
        <v>3151</v>
      </c>
      <c r="M2688" t="s">
        <v>3118</v>
      </c>
    </row>
    <row r="2689" spans="1:13" x14ac:dyDescent="0.25">
      <c r="A2689">
        <v>35090</v>
      </c>
      <c r="B2689" t="s">
        <v>10913</v>
      </c>
      <c r="C2689" t="s">
        <v>27</v>
      </c>
      <c r="D2689" t="s">
        <v>1722</v>
      </c>
      <c r="E2689" s="15" t="s">
        <v>10914</v>
      </c>
      <c r="F2689" t="s">
        <v>1832</v>
      </c>
      <c r="G2689" t="s">
        <v>1834</v>
      </c>
      <c r="H2689" t="s">
        <v>1833</v>
      </c>
      <c r="I2689" t="s">
        <v>3116</v>
      </c>
      <c r="J2689">
        <v>0</v>
      </c>
      <c r="K2689"/>
      <c r="L2689" t="s">
        <v>3182</v>
      </c>
      <c r="M2689" t="s">
        <v>3118</v>
      </c>
    </row>
    <row r="2690" spans="1:13" x14ac:dyDescent="0.25">
      <c r="A2690">
        <v>838380</v>
      </c>
      <c r="B2690" t="s">
        <v>2944</v>
      </c>
      <c r="C2690" t="s">
        <v>84</v>
      </c>
      <c r="D2690" t="s">
        <v>1722</v>
      </c>
      <c r="E2690" s="15" t="s">
        <v>10915</v>
      </c>
      <c r="F2690" t="s">
        <v>1732</v>
      </c>
      <c r="G2690" t="s">
        <v>1731</v>
      </c>
      <c r="H2690" t="s">
        <v>1720</v>
      </c>
      <c r="I2690" t="s">
        <v>3116</v>
      </c>
      <c r="J2690">
        <v>0</v>
      </c>
      <c r="K2690"/>
      <c r="L2690" t="s">
        <v>3182</v>
      </c>
      <c r="M2690" t="s">
        <v>3118</v>
      </c>
    </row>
    <row r="2691" spans="1:13" x14ac:dyDescent="0.25">
      <c r="A2691">
        <v>857891</v>
      </c>
      <c r="B2691" t="s">
        <v>10916</v>
      </c>
      <c r="C2691" t="s">
        <v>84</v>
      </c>
      <c r="D2691" t="s">
        <v>1722</v>
      </c>
      <c r="E2691" s="15" t="s">
        <v>10917</v>
      </c>
      <c r="F2691" t="s">
        <v>1832</v>
      </c>
      <c r="G2691" t="s">
        <v>1834</v>
      </c>
      <c r="H2691" t="s">
        <v>1833</v>
      </c>
      <c r="I2691" t="s">
        <v>3116</v>
      </c>
      <c r="J2691">
        <v>0</v>
      </c>
      <c r="K2691"/>
      <c r="L2691" t="s">
        <v>10918</v>
      </c>
      <c r="M2691"/>
    </row>
    <row r="2692" spans="1:13" x14ac:dyDescent="0.25">
      <c r="A2692">
        <v>829930</v>
      </c>
      <c r="B2692" t="s">
        <v>10919</v>
      </c>
      <c r="C2692" t="s">
        <v>84</v>
      </c>
      <c r="D2692" t="s">
        <v>1722</v>
      </c>
      <c r="E2692" s="15" t="s">
        <v>10920</v>
      </c>
      <c r="F2692" t="s">
        <v>1771</v>
      </c>
      <c r="G2692" t="s">
        <v>1721</v>
      </c>
      <c r="H2692" t="s">
        <v>1720</v>
      </c>
      <c r="I2692" t="s">
        <v>3116</v>
      </c>
      <c r="J2692">
        <v>0</v>
      </c>
      <c r="K2692"/>
      <c r="L2692" t="s">
        <v>10921</v>
      </c>
      <c r="M2692" t="s">
        <v>10922</v>
      </c>
    </row>
    <row r="2693" spans="1:13" x14ac:dyDescent="0.25">
      <c r="A2693">
        <v>858477</v>
      </c>
      <c r="B2693" t="s">
        <v>3084</v>
      </c>
      <c r="C2693" t="s">
        <v>84</v>
      </c>
      <c r="D2693" t="s">
        <v>1722</v>
      </c>
      <c r="E2693" s="15" t="s">
        <v>10923</v>
      </c>
      <c r="F2693" t="s">
        <v>1807</v>
      </c>
      <c r="G2693" t="s">
        <v>1762</v>
      </c>
      <c r="H2693" t="s">
        <v>1782</v>
      </c>
      <c r="I2693" t="s">
        <v>1762</v>
      </c>
      <c r="J2693">
        <v>0</v>
      </c>
      <c r="K2693"/>
      <c r="L2693" t="s">
        <v>3151</v>
      </c>
      <c r="M2693" t="s">
        <v>3118</v>
      </c>
    </row>
    <row r="2694" spans="1:13" x14ac:dyDescent="0.25">
      <c r="A2694">
        <v>39764</v>
      </c>
      <c r="B2694" t="s">
        <v>10924</v>
      </c>
      <c r="C2694" t="s">
        <v>27</v>
      </c>
      <c r="D2694" t="s">
        <v>1722</v>
      </c>
      <c r="E2694" s="15" t="s">
        <v>10925</v>
      </c>
      <c r="F2694" t="s">
        <v>2293</v>
      </c>
      <c r="G2694" t="s">
        <v>1852</v>
      </c>
      <c r="H2694" t="s">
        <v>1720</v>
      </c>
      <c r="I2694" t="s">
        <v>3116</v>
      </c>
      <c r="J2694">
        <v>0</v>
      </c>
      <c r="K2694"/>
      <c r="L2694" t="s">
        <v>10926</v>
      </c>
      <c r="M2694" t="s">
        <v>10927</v>
      </c>
    </row>
    <row r="2695" spans="1:13" x14ac:dyDescent="0.25">
      <c r="A2695">
        <v>854701</v>
      </c>
      <c r="B2695" t="s">
        <v>10928</v>
      </c>
      <c r="C2695" t="s">
        <v>84</v>
      </c>
      <c r="D2695" t="s">
        <v>1722</v>
      </c>
      <c r="E2695" s="15" t="s">
        <v>10929</v>
      </c>
      <c r="F2695" t="s">
        <v>1728</v>
      </c>
      <c r="G2695" t="s">
        <v>1729</v>
      </c>
      <c r="H2695" t="s">
        <v>1720</v>
      </c>
      <c r="I2695" t="s">
        <v>3116</v>
      </c>
      <c r="J2695">
        <v>0</v>
      </c>
      <c r="K2695"/>
      <c r="L2695" t="s">
        <v>2341</v>
      </c>
      <c r="M2695" t="s">
        <v>10930</v>
      </c>
    </row>
    <row r="2696" spans="1:13" x14ac:dyDescent="0.25">
      <c r="A2696">
        <v>861847</v>
      </c>
      <c r="B2696" t="s">
        <v>10931</v>
      </c>
      <c r="C2696" t="s">
        <v>252</v>
      </c>
      <c r="D2696" t="s">
        <v>1722</v>
      </c>
      <c r="E2696" s="15" t="s">
        <v>10932</v>
      </c>
      <c r="F2696" t="s">
        <v>1759</v>
      </c>
      <c r="G2696" t="s">
        <v>1760</v>
      </c>
      <c r="H2696" t="s">
        <v>1753</v>
      </c>
      <c r="I2696" t="s">
        <v>3116</v>
      </c>
      <c r="J2696">
        <v>0</v>
      </c>
      <c r="K2696"/>
      <c r="L2696"/>
      <c r="M2696" t="s">
        <v>3118</v>
      </c>
    </row>
    <row r="2697" spans="1:13" x14ac:dyDescent="0.25">
      <c r="A2697">
        <v>828325</v>
      </c>
      <c r="B2697" t="s">
        <v>10933</v>
      </c>
      <c r="C2697" t="s">
        <v>84</v>
      </c>
      <c r="D2697" t="s">
        <v>1722</v>
      </c>
      <c r="E2697" s="15" t="s">
        <v>10934</v>
      </c>
      <c r="F2697" t="s">
        <v>1938</v>
      </c>
      <c r="G2697" t="s">
        <v>1746</v>
      </c>
      <c r="H2697" t="s">
        <v>1720</v>
      </c>
      <c r="I2697" t="s">
        <v>3116</v>
      </c>
      <c r="J2697">
        <v>0</v>
      </c>
      <c r="K2697"/>
      <c r="L2697" t="s">
        <v>3182</v>
      </c>
      <c r="M2697" t="s">
        <v>3118</v>
      </c>
    </row>
    <row r="2698" spans="1:13" x14ac:dyDescent="0.25">
      <c r="A2698">
        <v>857557</v>
      </c>
      <c r="B2698" t="s">
        <v>10935</v>
      </c>
      <c r="C2698" t="s">
        <v>84</v>
      </c>
      <c r="D2698" t="s">
        <v>1722</v>
      </c>
      <c r="E2698" s="15" t="s">
        <v>10936</v>
      </c>
      <c r="F2698" t="s">
        <v>9215</v>
      </c>
      <c r="G2698" t="s">
        <v>1975</v>
      </c>
      <c r="H2698" t="s">
        <v>1782</v>
      </c>
      <c r="I2698" t="s">
        <v>3116</v>
      </c>
      <c r="J2698">
        <v>0</v>
      </c>
      <c r="K2698"/>
      <c r="L2698" t="s">
        <v>3122</v>
      </c>
      <c r="M2698" t="s">
        <v>3118</v>
      </c>
    </row>
    <row r="2699" spans="1:13" x14ac:dyDescent="0.25">
      <c r="A2699">
        <v>56808</v>
      </c>
      <c r="B2699" t="s">
        <v>10937</v>
      </c>
      <c r="C2699" t="s">
        <v>84</v>
      </c>
      <c r="D2699" t="s">
        <v>1722</v>
      </c>
      <c r="E2699" s="15" t="s">
        <v>10938</v>
      </c>
      <c r="F2699" t="s">
        <v>4016</v>
      </c>
      <c r="G2699" t="s">
        <v>1783</v>
      </c>
      <c r="H2699" t="s">
        <v>1782</v>
      </c>
      <c r="I2699" t="s">
        <v>3142</v>
      </c>
      <c r="J2699">
        <v>0</v>
      </c>
      <c r="K2699"/>
      <c r="L2699" t="s">
        <v>10939</v>
      </c>
      <c r="M2699" t="s">
        <v>10940</v>
      </c>
    </row>
    <row r="2700" spans="1:13" x14ac:dyDescent="0.25">
      <c r="A2700">
        <v>840062</v>
      </c>
      <c r="B2700" t="s">
        <v>1079</v>
      </c>
      <c r="C2700" t="s">
        <v>84</v>
      </c>
      <c r="D2700" t="s">
        <v>1722</v>
      </c>
      <c r="E2700" s="15" t="s">
        <v>10941</v>
      </c>
      <c r="F2700" t="s">
        <v>1728</v>
      </c>
      <c r="G2700" t="s">
        <v>1729</v>
      </c>
      <c r="H2700" t="s">
        <v>1720</v>
      </c>
      <c r="I2700" t="s">
        <v>3116</v>
      </c>
      <c r="J2700">
        <v>0</v>
      </c>
      <c r="K2700"/>
      <c r="L2700" t="s">
        <v>3182</v>
      </c>
      <c r="M2700" t="s">
        <v>3118</v>
      </c>
    </row>
    <row r="2701" spans="1:13" x14ac:dyDescent="0.25">
      <c r="A2701">
        <v>854804</v>
      </c>
      <c r="B2701" t="s">
        <v>1080</v>
      </c>
      <c r="C2701" t="s">
        <v>84</v>
      </c>
      <c r="D2701" t="s">
        <v>1722</v>
      </c>
      <c r="E2701" s="15" t="s">
        <v>10942</v>
      </c>
      <c r="F2701" t="s">
        <v>1771</v>
      </c>
      <c r="G2701" t="s">
        <v>1721</v>
      </c>
      <c r="H2701" t="s">
        <v>1720</v>
      </c>
      <c r="I2701" t="s">
        <v>3116</v>
      </c>
      <c r="J2701">
        <v>0</v>
      </c>
      <c r="K2701"/>
      <c r="L2701" t="s">
        <v>10943</v>
      </c>
      <c r="M2701" t="s">
        <v>10944</v>
      </c>
    </row>
    <row r="2702" spans="1:13" x14ac:dyDescent="0.25">
      <c r="A2702">
        <v>56226</v>
      </c>
      <c r="B2702" t="s">
        <v>10945</v>
      </c>
      <c r="C2702" t="s">
        <v>84</v>
      </c>
      <c r="D2702" t="s">
        <v>1722</v>
      </c>
      <c r="E2702" s="15" t="s">
        <v>10946</v>
      </c>
      <c r="F2702" t="s">
        <v>1807</v>
      </c>
      <c r="G2702" t="s">
        <v>1762</v>
      </c>
      <c r="H2702" t="s">
        <v>1782</v>
      </c>
      <c r="I2702" t="s">
        <v>1762</v>
      </c>
      <c r="J2702">
        <v>0</v>
      </c>
      <c r="K2702"/>
      <c r="L2702" t="s">
        <v>10947</v>
      </c>
      <c r="M2702" t="s">
        <v>10948</v>
      </c>
    </row>
    <row r="2703" spans="1:13" x14ac:dyDescent="0.25">
      <c r="A2703">
        <v>837860</v>
      </c>
      <c r="B2703" t="s">
        <v>10949</v>
      </c>
      <c r="C2703" t="s">
        <v>84</v>
      </c>
      <c r="D2703" t="s">
        <v>1722</v>
      </c>
      <c r="E2703" s="15" t="s">
        <v>10950</v>
      </c>
      <c r="F2703" t="s">
        <v>1719</v>
      </c>
      <c r="G2703" t="s">
        <v>1721</v>
      </c>
      <c r="H2703" t="s">
        <v>1720</v>
      </c>
      <c r="I2703" t="s">
        <v>3116</v>
      </c>
      <c r="J2703">
        <v>0</v>
      </c>
      <c r="K2703"/>
      <c r="L2703" t="s">
        <v>3151</v>
      </c>
      <c r="M2703" t="s">
        <v>3118</v>
      </c>
    </row>
    <row r="2704" spans="1:13" x14ac:dyDescent="0.25">
      <c r="A2704">
        <v>837852</v>
      </c>
      <c r="B2704" t="s">
        <v>10951</v>
      </c>
      <c r="C2704" t="s">
        <v>84</v>
      </c>
      <c r="D2704" t="s">
        <v>1722</v>
      </c>
      <c r="E2704" s="15" t="s">
        <v>10952</v>
      </c>
      <c r="F2704" t="s">
        <v>1719</v>
      </c>
      <c r="G2704" t="s">
        <v>1721</v>
      </c>
      <c r="H2704" t="s">
        <v>1720</v>
      </c>
      <c r="I2704" t="s">
        <v>3116</v>
      </c>
      <c r="J2704">
        <v>0</v>
      </c>
      <c r="K2704"/>
      <c r="L2704" t="s">
        <v>3182</v>
      </c>
      <c r="M2704" t="s">
        <v>3118</v>
      </c>
    </row>
    <row r="2705" spans="1:13" x14ac:dyDescent="0.25">
      <c r="A2705">
        <v>828328</v>
      </c>
      <c r="B2705" t="s">
        <v>303</v>
      </c>
      <c r="C2705" t="s">
        <v>84</v>
      </c>
      <c r="D2705" t="s">
        <v>1722</v>
      </c>
      <c r="E2705" s="15" t="s">
        <v>10953</v>
      </c>
      <c r="F2705" t="s">
        <v>1728</v>
      </c>
      <c r="G2705" t="s">
        <v>1729</v>
      </c>
      <c r="H2705" t="s">
        <v>1720</v>
      </c>
      <c r="I2705" t="s">
        <v>3116</v>
      </c>
      <c r="J2705">
        <v>0</v>
      </c>
      <c r="K2705"/>
      <c r="L2705" t="s">
        <v>3182</v>
      </c>
      <c r="M2705" t="s">
        <v>3118</v>
      </c>
    </row>
    <row r="2706" spans="1:13" x14ac:dyDescent="0.25">
      <c r="A2706">
        <v>828318</v>
      </c>
      <c r="B2706" t="s">
        <v>10954</v>
      </c>
      <c r="C2706" t="s">
        <v>84</v>
      </c>
      <c r="D2706" t="s">
        <v>1722</v>
      </c>
      <c r="E2706" s="15" t="s">
        <v>10955</v>
      </c>
      <c r="F2706" t="s">
        <v>1749</v>
      </c>
      <c r="G2706" t="s">
        <v>1746</v>
      </c>
      <c r="H2706" t="s">
        <v>1720</v>
      </c>
      <c r="I2706" t="s">
        <v>3116</v>
      </c>
      <c r="J2706">
        <v>0</v>
      </c>
      <c r="K2706"/>
      <c r="L2706" t="s">
        <v>3182</v>
      </c>
      <c r="M2706" t="s">
        <v>3118</v>
      </c>
    </row>
    <row r="2707" spans="1:13" x14ac:dyDescent="0.25">
      <c r="A2707">
        <v>862868</v>
      </c>
      <c r="B2707" t="s">
        <v>10956</v>
      </c>
      <c r="C2707" t="s">
        <v>84</v>
      </c>
      <c r="D2707" t="s">
        <v>1722</v>
      </c>
      <c r="E2707" s="15" t="s">
        <v>10957</v>
      </c>
      <c r="F2707" t="s">
        <v>1730</v>
      </c>
      <c r="G2707" t="s">
        <v>1731</v>
      </c>
      <c r="H2707" t="s">
        <v>1720</v>
      </c>
      <c r="I2707" t="s">
        <v>3116</v>
      </c>
      <c r="J2707">
        <v>0</v>
      </c>
      <c r="K2707"/>
      <c r="L2707" t="s">
        <v>3182</v>
      </c>
      <c r="M2707" t="s">
        <v>3118</v>
      </c>
    </row>
    <row r="2708" spans="1:13" x14ac:dyDescent="0.25">
      <c r="A2708">
        <v>845154</v>
      </c>
      <c r="B2708" t="s">
        <v>10958</v>
      </c>
      <c r="C2708" t="s">
        <v>84</v>
      </c>
      <c r="D2708" t="s">
        <v>1722</v>
      </c>
      <c r="E2708" s="15" t="s">
        <v>10959</v>
      </c>
      <c r="F2708" t="s">
        <v>1761</v>
      </c>
      <c r="G2708" t="s">
        <v>1762</v>
      </c>
      <c r="H2708" t="s">
        <v>1782</v>
      </c>
      <c r="I2708" t="s">
        <v>1762</v>
      </c>
      <c r="J2708">
        <v>0</v>
      </c>
      <c r="K2708"/>
      <c r="L2708"/>
      <c r="M2708" t="s">
        <v>3118</v>
      </c>
    </row>
    <row r="2709" spans="1:13" x14ac:dyDescent="0.25">
      <c r="A2709">
        <v>30056</v>
      </c>
      <c r="B2709" t="s">
        <v>10960</v>
      </c>
      <c r="C2709" t="s">
        <v>27</v>
      </c>
      <c r="D2709" t="s">
        <v>1722</v>
      </c>
      <c r="E2709" s="15" t="s">
        <v>10961</v>
      </c>
      <c r="F2709" t="s">
        <v>1832</v>
      </c>
      <c r="G2709" t="s">
        <v>1834</v>
      </c>
      <c r="H2709" t="s">
        <v>1833</v>
      </c>
      <c r="I2709" t="s">
        <v>3116</v>
      </c>
      <c r="J2709">
        <v>0</v>
      </c>
      <c r="K2709"/>
      <c r="L2709" t="s">
        <v>10962</v>
      </c>
      <c r="M2709" t="s">
        <v>3118</v>
      </c>
    </row>
    <row r="2710" spans="1:13" x14ac:dyDescent="0.25">
      <c r="A2710">
        <v>55035</v>
      </c>
      <c r="B2710" t="s">
        <v>10963</v>
      </c>
      <c r="C2710" t="s">
        <v>252</v>
      </c>
      <c r="D2710" t="s">
        <v>1722</v>
      </c>
      <c r="E2710" s="15" t="s">
        <v>10964</v>
      </c>
      <c r="F2710" t="s">
        <v>2031</v>
      </c>
      <c r="G2710" t="s">
        <v>2032</v>
      </c>
      <c r="H2710" t="s">
        <v>1782</v>
      </c>
      <c r="I2710" t="s">
        <v>2031</v>
      </c>
      <c r="J2710">
        <v>0</v>
      </c>
      <c r="K2710"/>
      <c r="L2710" t="s">
        <v>7522</v>
      </c>
      <c r="M2710" t="s">
        <v>3118</v>
      </c>
    </row>
    <row r="2711" spans="1:13" x14ac:dyDescent="0.25">
      <c r="A2711">
        <v>56811</v>
      </c>
      <c r="B2711" t="s">
        <v>2723</v>
      </c>
      <c r="C2711" t="s">
        <v>172</v>
      </c>
      <c r="D2711" t="s">
        <v>1722</v>
      </c>
      <c r="E2711" s="15" t="s">
        <v>10965</v>
      </c>
      <c r="F2711" t="s">
        <v>1789</v>
      </c>
      <c r="G2711" t="s">
        <v>1790</v>
      </c>
      <c r="H2711" t="s">
        <v>1720</v>
      </c>
      <c r="I2711" t="s">
        <v>3116</v>
      </c>
      <c r="J2711">
        <v>0</v>
      </c>
      <c r="K2711"/>
      <c r="L2711" t="s">
        <v>3775</v>
      </c>
      <c r="M2711" t="s">
        <v>3118</v>
      </c>
    </row>
    <row r="2712" spans="1:13" x14ac:dyDescent="0.25">
      <c r="A2712">
        <v>63519</v>
      </c>
      <c r="B2712" t="s">
        <v>4344</v>
      </c>
      <c r="C2712" t="s">
        <v>252</v>
      </c>
      <c r="D2712" t="s">
        <v>1722</v>
      </c>
      <c r="E2712" s="15" t="s">
        <v>10966</v>
      </c>
      <c r="F2712" t="s">
        <v>6149</v>
      </c>
      <c r="G2712" t="s">
        <v>1790</v>
      </c>
      <c r="H2712" t="s">
        <v>1720</v>
      </c>
      <c r="I2712" t="s">
        <v>3116</v>
      </c>
      <c r="J2712">
        <v>0</v>
      </c>
      <c r="K2712"/>
      <c r="L2712" t="s">
        <v>3122</v>
      </c>
      <c r="M2712" t="s">
        <v>3118</v>
      </c>
    </row>
    <row r="2713" spans="1:13" x14ac:dyDescent="0.25">
      <c r="A2713">
        <v>9843</v>
      </c>
      <c r="B2713" t="s">
        <v>1081</v>
      </c>
      <c r="C2713" t="s">
        <v>27</v>
      </c>
      <c r="D2713" t="s">
        <v>1722</v>
      </c>
      <c r="E2713" s="15" t="s">
        <v>10967</v>
      </c>
      <c r="F2713" t="s">
        <v>1903</v>
      </c>
      <c r="G2713" t="s">
        <v>1803</v>
      </c>
      <c r="H2713" t="s">
        <v>1725</v>
      </c>
      <c r="I2713" t="s">
        <v>3116</v>
      </c>
      <c r="J2713">
        <v>0</v>
      </c>
      <c r="K2713"/>
      <c r="L2713" t="s">
        <v>3117</v>
      </c>
      <c r="M2713" t="s">
        <v>3118</v>
      </c>
    </row>
    <row r="2714" spans="1:13" x14ac:dyDescent="0.25">
      <c r="A2714">
        <v>9785</v>
      </c>
      <c r="B2714" t="s">
        <v>1622</v>
      </c>
      <c r="C2714" t="s">
        <v>52</v>
      </c>
      <c r="D2714" t="s">
        <v>1722</v>
      </c>
      <c r="E2714" s="15" t="s">
        <v>10968</v>
      </c>
      <c r="F2714" t="s">
        <v>1871</v>
      </c>
      <c r="G2714" t="s">
        <v>1765</v>
      </c>
      <c r="H2714" t="s">
        <v>1764</v>
      </c>
      <c r="I2714" t="s">
        <v>1765</v>
      </c>
      <c r="J2714">
        <v>0</v>
      </c>
      <c r="K2714"/>
      <c r="L2714" t="s">
        <v>3117</v>
      </c>
      <c r="M2714" t="s">
        <v>3118</v>
      </c>
    </row>
    <row r="2715" spans="1:13" x14ac:dyDescent="0.25">
      <c r="A2715">
        <v>829957</v>
      </c>
      <c r="B2715" t="s">
        <v>10969</v>
      </c>
      <c r="C2715" t="s">
        <v>43</v>
      </c>
      <c r="D2715" t="s">
        <v>1722</v>
      </c>
      <c r="E2715" s="15" t="s">
        <v>10970</v>
      </c>
      <c r="F2715" t="s">
        <v>1995</v>
      </c>
      <c r="G2715" t="s">
        <v>1765</v>
      </c>
      <c r="H2715" t="s">
        <v>1764</v>
      </c>
      <c r="I2715" t="s">
        <v>3116</v>
      </c>
      <c r="J2715">
        <v>0</v>
      </c>
      <c r="K2715"/>
      <c r="L2715" t="s">
        <v>10971</v>
      </c>
      <c r="M2715" t="s">
        <v>10972</v>
      </c>
    </row>
    <row r="2716" spans="1:13" x14ac:dyDescent="0.25">
      <c r="A2716">
        <v>57341</v>
      </c>
      <c r="B2716" t="s">
        <v>10973</v>
      </c>
      <c r="C2716" t="s">
        <v>59</v>
      </c>
      <c r="D2716" t="s">
        <v>1722</v>
      </c>
      <c r="E2716" s="15" t="s">
        <v>10974</v>
      </c>
      <c r="F2716" t="s">
        <v>1971</v>
      </c>
      <c r="G2716" t="s">
        <v>1760</v>
      </c>
      <c r="H2716" t="s">
        <v>1753</v>
      </c>
      <c r="I2716" t="s">
        <v>3116</v>
      </c>
      <c r="J2716">
        <v>0</v>
      </c>
      <c r="K2716"/>
      <c r="L2716" t="s">
        <v>10975</v>
      </c>
      <c r="M2716" t="s">
        <v>10976</v>
      </c>
    </row>
    <row r="2717" spans="1:13" x14ac:dyDescent="0.25">
      <c r="A2717">
        <v>839538</v>
      </c>
      <c r="B2717" t="s">
        <v>2962</v>
      </c>
      <c r="C2717" t="s">
        <v>84</v>
      </c>
      <c r="D2717" t="s">
        <v>1722</v>
      </c>
      <c r="E2717" s="15" t="s">
        <v>10977</v>
      </c>
      <c r="F2717" t="s">
        <v>1832</v>
      </c>
      <c r="G2717" t="s">
        <v>1834</v>
      </c>
      <c r="H2717" t="s">
        <v>1833</v>
      </c>
      <c r="I2717" t="s">
        <v>3116</v>
      </c>
      <c r="J2717">
        <v>0</v>
      </c>
      <c r="K2717"/>
      <c r="L2717" t="s">
        <v>3144</v>
      </c>
      <c r="M2717" t="s">
        <v>3118</v>
      </c>
    </row>
    <row r="2718" spans="1:13" x14ac:dyDescent="0.25">
      <c r="A2718">
        <v>29986</v>
      </c>
      <c r="B2718" t="s">
        <v>10978</v>
      </c>
      <c r="C2718" t="s">
        <v>27</v>
      </c>
      <c r="D2718" t="s">
        <v>1722</v>
      </c>
      <c r="E2718" s="15" t="s">
        <v>10979</v>
      </c>
      <c r="F2718" t="s">
        <v>2010</v>
      </c>
      <c r="G2718" t="s">
        <v>1823</v>
      </c>
      <c r="H2718" t="s">
        <v>1822</v>
      </c>
      <c r="I2718" t="s">
        <v>3116</v>
      </c>
      <c r="J2718">
        <v>0</v>
      </c>
      <c r="K2718"/>
      <c r="L2718"/>
      <c r="M2718" t="s">
        <v>3118</v>
      </c>
    </row>
    <row r="2719" spans="1:13" x14ac:dyDescent="0.25">
      <c r="A2719">
        <v>9810</v>
      </c>
      <c r="B2719" t="s">
        <v>10980</v>
      </c>
      <c r="C2719" t="s">
        <v>21</v>
      </c>
      <c r="D2719" t="s">
        <v>1722</v>
      </c>
      <c r="E2719" s="15" t="s">
        <v>10981</v>
      </c>
      <c r="F2719" t="s">
        <v>1763</v>
      </c>
      <c r="G2719" t="s">
        <v>1765</v>
      </c>
      <c r="H2719" t="s">
        <v>1764</v>
      </c>
      <c r="I2719" t="s">
        <v>3116</v>
      </c>
      <c r="J2719">
        <v>0</v>
      </c>
      <c r="K2719"/>
      <c r="L2719" t="s">
        <v>3117</v>
      </c>
      <c r="M2719" t="s">
        <v>3118</v>
      </c>
    </row>
    <row r="2720" spans="1:13" x14ac:dyDescent="0.25">
      <c r="A2720">
        <v>826893</v>
      </c>
      <c r="B2720" t="s">
        <v>10982</v>
      </c>
      <c r="C2720" t="s">
        <v>111</v>
      </c>
      <c r="D2720" t="s">
        <v>1722</v>
      </c>
      <c r="E2720" s="15" t="s">
        <v>10983</v>
      </c>
      <c r="F2720" t="s">
        <v>1995</v>
      </c>
      <c r="G2720" t="s">
        <v>1765</v>
      </c>
      <c r="H2720" t="s">
        <v>1764</v>
      </c>
      <c r="I2720" t="s">
        <v>1765</v>
      </c>
      <c r="J2720">
        <v>0</v>
      </c>
      <c r="K2720"/>
      <c r="L2720" t="s">
        <v>3122</v>
      </c>
      <c r="M2720" t="s">
        <v>3118</v>
      </c>
    </row>
    <row r="2721" spans="1:13" x14ac:dyDescent="0.25">
      <c r="A2721">
        <v>854305</v>
      </c>
      <c r="B2721" t="s">
        <v>10984</v>
      </c>
      <c r="C2721" t="s">
        <v>43</v>
      </c>
      <c r="D2721" t="s">
        <v>1722</v>
      </c>
      <c r="E2721" s="15" t="s">
        <v>10985</v>
      </c>
      <c r="F2721" t="s">
        <v>1962</v>
      </c>
      <c r="G2721" t="s">
        <v>1837</v>
      </c>
      <c r="H2721" t="s">
        <v>1725</v>
      </c>
      <c r="I2721" t="s">
        <v>3116</v>
      </c>
      <c r="J2721">
        <v>0</v>
      </c>
      <c r="K2721"/>
      <c r="L2721" t="s">
        <v>2341</v>
      </c>
      <c r="M2721"/>
    </row>
    <row r="2722" spans="1:13" x14ac:dyDescent="0.25">
      <c r="A2722">
        <v>9829</v>
      </c>
      <c r="B2722" t="s">
        <v>641</v>
      </c>
      <c r="C2722" t="s">
        <v>27</v>
      </c>
      <c r="D2722" t="s">
        <v>1722</v>
      </c>
      <c r="E2722" s="15" t="s">
        <v>10986</v>
      </c>
      <c r="F2722" t="s">
        <v>1759</v>
      </c>
      <c r="G2722" t="s">
        <v>1760</v>
      </c>
      <c r="H2722" t="s">
        <v>1753</v>
      </c>
      <c r="I2722" t="s">
        <v>3116</v>
      </c>
      <c r="J2722">
        <v>0</v>
      </c>
      <c r="K2722"/>
      <c r="L2722" t="s">
        <v>3117</v>
      </c>
      <c r="M2722" t="s">
        <v>3118</v>
      </c>
    </row>
    <row r="2723" spans="1:13" x14ac:dyDescent="0.25">
      <c r="A2723">
        <v>19582</v>
      </c>
      <c r="B2723" t="s">
        <v>1082</v>
      </c>
      <c r="C2723" t="s">
        <v>27</v>
      </c>
      <c r="D2723" t="s">
        <v>1722</v>
      </c>
      <c r="E2723" s="15" t="s">
        <v>10987</v>
      </c>
      <c r="F2723" t="s">
        <v>1735</v>
      </c>
      <c r="G2723" t="s">
        <v>1721</v>
      </c>
      <c r="H2723" t="s">
        <v>1720</v>
      </c>
      <c r="I2723" t="s">
        <v>5686</v>
      </c>
      <c r="J2723">
        <v>0</v>
      </c>
      <c r="K2723"/>
      <c r="L2723" t="s">
        <v>10988</v>
      </c>
      <c r="M2723" t="s">
        <v>10989</v>
      </c>
    </row>
    <row r="2724" spans="1:13" x14ac:dyDescent="0.25">
      <c r="A2724">
        <v>49523</v>
      </c>
      <c r="B2724" t="s">
        <v>10990</v>
      </c>
      <c r="C2724" t="s">
        <v>380</v>
      </c>
      <c r="D2724" t="s">
        <v>1722</v>
      </c>
      <c r="E2724" s="15" t="s">
        <v>10991</v>
      </c>
      <c r="F2724" t="s">
        <v>1780</v>
      </c>
      <c r="G2724" t="s">
        <v>1746</v>
      </c>
      <c r="H2724" t="s">
        <v>1720</v>
      </c>
      <c r="I2724" t="s">
        <v>3348</v>
      </c>
      <c r="J2724">
        <v>0</v>
      </c>
      <c r="K2724"/>
      <c r="L2724" t="s">
        <v>10992</v>
      </c>
      <c r="M2724" t="s">
        <v>10993</v>
      </c>
    </row>
    <row r="2725" spans="1:13" x14ac:dyDescent="0.25">
      <c r="A2725">
        <v>9792</v>
      </c>
      <c r="B2725" t="s">
        <v>1083</v>
      </c>
      <c r="C2725" t="s">
        <v>21</v>
      </c>
      <c r="D2725" t="s">
        <v>1722</v>
      </c>
      <c r="E2725" s="15" t="s">
        <v>10994</v>
      </c>
      <c r="F2725" t="s">
        <v>1761</v>
      </c>
      <c r="G2725" t="s">
        <v>1762</v>
      </c>
      <c r="H2725" t="s">
        <v>1782</v>
      </c>
      <c r="I2725" t="s">
        <v>1762</v>
      </c>
      <c r="J2725">
        <v>0</v>
      </c>
      <c r="K2725"/>
      <c r="L2725" t="s">
        <v>3117</v>
      </c>
      <c r="M2725" t="s">
        <v>3118</v>
      </c>
    </row>
    <row r="2726" spans="1:13" x14ac:dyDescent="0.25">
      <c r="A2726">
        <v>33428</v>
      </c>
      <c r="B2726" t="s">
        <v>10995</v>
      </c>
      <c r="C2726" t="s">
        <v>27</v>
      </c>
      <c r="D2726" t="s">
        <v>1722</v>
      </c>
      <c r="E2726" s="15" t="s">
        <v>10996</v>
      </c>
      <c r="F2726" t="s">
        <v>1887</v>
      </c>
      <c r="G2726" t="s">
        <v>1849</v>
      </c>
      <c r="H2726" t="s">
        <v>1819</v>
      </c>
      <c r="I2726" t="s">
        <v>3126</v>
      </c>
      <c r="J2726">
        <v>0</v>
      </c>
      <c r="K2726"/>
      <c r="L2726" t="s">
        <v>10997</v>
      </c>
      <c r="M2726" t="s">
        <v>3118</v>
      </c>
    </row>
    <row r="2727" spans="1:13" x14ac:dyDescent="0.25">
      <c r="A2727">
        <v>73541</v>
      </c>
      <c r="B2727" t="s">
        <v>10998</v>
      </c>
      <c r="C2727" t="s">
        <v>27</v>
      </c>
      <c r="D2727" t="s">
        <v>1722</v>
      </c>
      <c r="E2727" s="15" t="s">
        <v>10999</v>
      </c>
      <c r="F2727" t="s">
        <v>1797</v>
      </c>
      <c r="G2727" t="s">
        <v>1783</v>
      </c>
      <c r="H2727" t="s">
        <v>1782</v>
      </c>
      <c r="I2727" t="s">
        <v>3152</v>
      </c>
      <c r="J2727">
        <v>0</v>
      </c>
      <c r="K2727"/>
      <c r="L2727" t="s">
        <v>11000</v>
      </c>
      <c r="M2727" t="s">
        <v>11001</v>
      </c>
    </row>
    <row r="2728" spans="1:13" x14ac:dyDescent="0.25">
      <c r="A2728">
        <v>848471</v>
      </c>
      <c r="B2728" t="s">
        <v>1084</v>
      </c>
      <c r="C2728" t="s">
        <v>27</v>
      </c>
      <c r="D2728" t="s">
        <v>1722</v>
      </c>
      <c r="E2728" s="15" t="s">
        <v>11002</v>
      </c>
      <c r="F2728" t="s">
        <v>1730</v>
      </c>
      <c r="G2728" t="s">
        <v>1731</v>
      </c>
      <c r="H2728" t="s">
        <v>1720</v>
      </c>
      <c r="I2728" t="s">
        <v>3116</v>
      </c>
      <c r="J2728">
        <v>0</v>
      </c>
      <c r="K2728"/>
      <c r="L2728" t="s">
        <v>3117</v>
      </c>
      <c r="M2728" t="s">
        <v>3118</v>
      </c>
    </row>
    <row r="2729" spans="1:13" x14ac:dyDescent="0.25">
      <c r="A2729">
        <v>836118</v>
      </c>
      <c r="B2729" t="s">
        <v>2897</v>
      </c>
      <c r="C2729" t="s">
        <v>43</v>
      </c>
      <c r="D2729" t="s">
        <v>1722</v>
      </c>
      <c r="E2729" s="15" t="s">
        <v>11003</v>
      </c>
      <c r="F2729" t="s">
        <v>1766</v>
      </c>
      <c r="G2729" t="s">
        <v>1767</v>
      </c>
      <c r="H2729" t="s">
        <v>1756</v>
      </c>
      <c r="I2729" t="s">
        <v>3129</v>
      </c>
      <c r="J2729">
        <v>0</v>
      </c>
      <c r="K2729"/>
      <c r="L2729" t="s">
        <v>3122</v>
      </c>
      <c r="M2729" t="s">
        <v>3118</v>
      </c>
    </row>
    <row r="2730" spans="1:13" x14ac:dyDescent="0.25">
      <c r="A2730">
        <v>830451</v>
      </c>
      <c r="B2730" t="s">
        <v>11004</v>
      </c>
      <c r="C2730" t="s">
        <v>27</v>
      </c>
      <c r="D2730" t="s">
        <v>1722</v>
      </c>
      <c r="E2730" s="15" t="s">
        <v>11005</v>
      </c>
      <c r="F2730" t="s">
        <v>1836</v>
      </c>
      <c r="G2730" t="s">
        <v>1837</v>
      </c>
      <c r="H2730" t="s">
        <v>1725</v>
      </c>
      <c r="I2730" t="s">
        <v>3116</v>
      </c>
      <c r="J2730">
        <v>0</v>
      </c>
      <c r="K2730"/>
      <c r="L2730" t="s">
        <v>6287</v>
      </c>
      <c r="M2730" t="s">
        <v>1799</v>
      </c>
    </row>
    <row r="2731" spans="1:13" x14ac:dyDescent="0.25">
      <c r="A2731">
        <v>863070</v>
      </c>
      <c r="B2731" t="s">
        <v>1085</v>
      </c>
      <c r="C2731" t="s">
        <v>59</v>
      </c>
      <c r="D2731" t="s">
        <v>1722</v>
      </c>
      <c r="E2731" s="15" t="s">
        <v>11006</v>
      </c>
      <c r="F2731" t="s">
        <v>1859</v>
      </c>
      <c r="G2731" t="s">
        <v>1823</v>
      </c>
      <c r="H2731" t="s">
        <v>1822</v>
      </c>
      <c r="I2731" t="s">
        <v>3116</v>
      </c>
      <c r="J2731">
        <v>0</v>
      </c>
      <c r="K2731"/>
      <c r="L2731" t="s">
        <v>3216</v>
      </c>
      <c r="M2731" t="s">
        <v>3118</v>
      </c>
    </row>
    <row r="2732" spans="1:13" x14ac:dyDescent="0.25">
      <c r="A2732">
        <v>845085</v>
      </c>
      <c r="B2732" t="s">
        <v>11007</v>
      </c>
      <c r="C2732" t="s">
        <v>43</v>
      </c>
      <c r="D2732" t="s">
        <v>1722</v>
      </c>
      <c r="E2732" s="15" t="s">
        <v>11008</v>
      </c>
      <c r="F2732" t="s">
        <v>1962</v>
      </c>
      <c r="G2732" t="s">
        <v>1837</v>
      </c>
      <c r="H2732" t="s">
        <v>1725</v>
      </c>
      <c r="I2732" t="s">
        <v>3116</v>
      </c>
      <c r="J2732">
        <v>0</v>
      </c>
      <c r="K2732"/>
      <c r="L2732" t="s">
        <v>11009</v>
      </c>
      <c r="M2732" t="s">
        <v>1886</v>
      </c>
    </row>
    <row r="2733" spans="1:13" x14ac:dyDescent="0.25">
      <c r="A2733">
        <v>9871</v>
      </c>
      <c r="B2733" t="s">
        <v>1086</v>
      </c>
      <c r="C2733" t="s">
        <v>27</v>
      </c>
      <c r="D2733" t="s">
        <v>1722</v>
      </c>
      <c r="E2733" s="15" t="s">
        <v>11010</v>
      </c>
      <c r="F2733" t="s">
        <v>1815</v>
      </c>
      <c r="G2733" t="s">
        <v>1816</v>
      </c>
      <c r="H2733" t="s">
        <v>1725</v>
      </c>
      <c r="I2733" t="s">
        <v>1816</v>
      </c>
      <c r="J2733">
        <v>0</v>
      </c>
      <c r="K2733"/>
      <c r="L2733" t="s">
        <v>3117</v>
      </c>
      <c r="M2733" t="s">
        <v>3118</v>
      </c>
    </row>
    <row r="2734" spans="1:13" x14ac:dyDescent="0.25">
      <c r="A2734">
        <v>48407</v>
      </c>
      <c r="B2734" t="s">
        <v>11011</v>
      </c>
      <c r="C2734" t="s">
        <v>27</v>
      </c>
      <c r="D2734" t="s">
        <v>1722</v>
      </c>
      <c r="E2734" s="15" t="s">
        <v>11012</v>
      </c>
      <c r="F2734" t="s">
        <v>1846</v>
      </c>
      <c r="G2734" t="s">
        <v>1726</v>
      </c>
      <c r="H2734" t="s">
        <v>1725</v>
      </c>
      <c r="I2734" t="s">
        <v>3116</v>
      </c>
      <c r="J2734">
        <v>0</v>
      </c>
      <c r="K2734"/>
      <c r="L2734" t="s">
        <v>11013</v>
      </c>
      <c r="M2734" t="s">
        <v>11014</v>
      </c>
    </row>
    <row r="2735" spans="1:13" x14ac:dyDescent="0.25">
      <c r="A2735">
        <v>839624</v>
      </c>
      <c r="B2735" t="s">
        <v>11015</v>
      </c>
      <c r="C2735" t="s">
        <v>11016</v>
      </c>
      <c r="D2735" t="s">
        <v>1722</v>
      </c>
      <c r="E2735" s="15" t="s">
        <v>11017</v>
      </c>
      <c r="F2735" t="s">
        <v>1815</v>
      </c>
      <c r="G2735" t="s">
        <v>1816</v>
      </c>
      <c r="H2735" t="s">
        <v>1725</v>
      </c>
      <c r="I2735" t="s">
        <v>1816</v>
      </c>
      <c r="J2735">
        <v>0</v>
      </c>
      <c r="K2735"/>
      <c r="L2735" t="s">
        <v>11018</v>
      </c>
      <c r="M2735" t="s">
        <v>11019</v>
      </c>
    </row>
    <row r="2736" spans="1:13" x14ac:dyDescent="0.25">
      <c r="A2736">
        <v>29728</v>
      </c>
      <c r="B2736" t="s">
        <v>2547</v>
      </c>
      <c r="C2736" t="s">
        <v>43</v>
      </c>
      <c r="D2736" t="s">
        <v>1722</v>
      </c>
      <c r="E2736" s="15" t="s">
        <v>11020</v>
      </c>
      <c r="F2736" t="s">
        <v>1877</v>
      </c>
      <c r="G2736" t="s">
        <v>1878</v>
      </c>
      <c r="H2736" t="s">
        <v>1756</v>
      </c>
      <c r="I2736" t="s">
        <v>3116</v>
      </c>
      <c r="J2736">
        <v>0</v>
      </c>
      <c r="K2736"/>
      <c r="L2736" t="s">
        <v>3157</v>
      </c>
      <c r="M2736" t="s">
        <v>3118</v>
      </c>
    </row>
    <row r="2737" spans="1:13" x14ac:dyDescent="0.25">
      <c r="A2737">
        <v>9872</v>
      </c>
      <c r="B2737" t="s">
        <v>2204</v>
      </c>
      <c r="C2737" t="s">
        <v>59</v>
      </c>
      <c r="D2737" t="s">
        <v>1722</v>
      </c>
      <c r="E2737" s="15" t="s">
        <v>11021</v>
      </c>
      <c r="F2737" t="s">
        <v>1761</v>
      </c>
      <c r="G2737" t="s">
        <v>1762</v>
      </c>
      <c r="H2737" t="s">
        <v>1782</v>
      </c>
      <c r="I2737" t="s">
        <v>1762</v>
      </c>
      <c r="J2737">
        <v>0</v>
      </c>
      <c r="K2737"/>
      <c r="L2737" t="s">
        <v>3216</v>
      </c>
      <c r="M2737" t="s">
        <v>3118</v>
      </c>
    </row>
    <row r="2738" spans="1:13" x14ac:dyDescent="0.25">
      <c r="A2738">
        <v>839629</v>
      </c>
      <c r="B2738" t="s">
        <v>11022</v>
      </c>
      <c r="C2738" t="s">
        <v>252</v>
      </c>
      <c r="D2738" t="s">
        <v>1722</v>
      </c>
      <c r="E2738" s="15" t="s">
        <v>11023</v>
      </c>
      <c r="F2738" t="s">
        <v>2031</v>
      </c>
      <c r="G2738" t="s">
        <v>2032</v>
      </c>
      <c r="H2738" t="s">
        <v>1782</v>
      </c>
      <c r="I2738" t="s">
        <v>2031</v>
      </c>
      <c r="J2738">
        <v>0</v>
      </c>
      <c r="K2738"/>
      <c r="L2738" t="s">
        <v>3149</v>
      </c>
      <c r="M2738" t="s">
        <v>3118</v>
      </c>
    </row>
    <row r="2739" spans="1:13" x14ac:dyDescent="0.25">
      <c r="A2739">
        <v>31998</v>
      </c>
      <c r="B2739" t="s">
        <v>4355</v>
      </c>
      <c r="C2739" t="s">
        <v>252</v>
      </c>
      <c r="D2739" t="s">
        <v>1722</v>
      </c>
      <c r="E2739" s="15" t="s">
        <v>11024</v>
      </c>
      <c r="F2739" t="s">
        <v>2124</v>
      </c>
      <c r="G2739" t="s">
        <v>1831</v>
      </c>
      <c r="H2739" t="s">
        <v>1827</v>
      </c>
      <c r="I2739" t="s">
        <v>3131</v>
      </c>
      <c r="J2739">
        <v>0</v>
      </c>
      <c r="K2739"/>
      <c r="L2739" t="s">
        <v>11025</v>
      </c>
      <c r="M2739" t="s">
        <v>11026</v>
      </c>
    </row>
    <row r="2740" spans="1:13" x14ac:dyDescent="0.25">
      <c r="A2740">
        <v>9834</v>
      </c>
      <c r="B2740" t="s">
        <v>4358</v>
      </c>
      <c r="C2740" t="s">
        <v>252</v>
      </c>
      <c r="D2740" t="s">
        <v>1722</v>
      </c>
      <c r="E2740" s="15" t="s">
        <v>11027</v>
      </c>
      <c r="F2740" t="s">
        <v>1797</v>
      </c>
      <c r="G2740" t="s">
        <v>1783</v>
      </c>
      <c r="H2740" t="s">
        <v>1782</v>
      </c>
      <c r="I2740" t="s">
        <v>3152</v>
      </c>
      <c r="J2740">
        <v>0</v>
      </c>
      <c r="K2740"/>
      <c r="L2740" t="s">
        <v>11028</v>
      </c>
      <c r="M2740" t="s">
        <v>3118</v>
      </c>
    </row>
    <row r="2741" spans="1:13" x14ac:dyDescent="0.25">
      <c r="A2741">
        <v>860119</v>
      </c>
      <c r="B2741" t="s">
        <v>11029</v>
      </c>
      <c r="C2741" t="s">
        <v>172</v>
      </c>
      <c r="D2741" t="s">
        <v>1722</v>
      </c>
      <c r="E2741" s="15" t="s">
        <v>11030</v>
      </c>
      <c r="F2741" t="s">
        <v>1979</v>
      </c>
      <c r="G2741" t="s">
        <v>1721</v>
      </c>
      <c r="H2741" t="s">
        <v>1720</v>
      </c>
      <c r="I2741" t="s">
        <v>3116</v>
      </c>
      <c r="J2741">
        <v>0</v>
      </c>
      <c r="K2741"/>
      <c r="L2741" t="s">
        <v>11031</v>
      </c>
      <c r="M2741" t="s">
        <v>11032</v>
      </c>
    </row>
    <row r="2742" spans="1:13" x14ac:dyDescent="0.25">
      <c r="A2742">
        <v>57290</v>
      </c>
      <c r="B2742" t="s">
        <v>11033</v>
      </c>
      <c r="C2742" t="s">
        <v>59</v>
      </c>
      <c r="D2742" t="s">
        <v>1722</v>
      </c>
      <c r="E2742" s="15" t="s">
        <v>11034</v>
      </c>
      <c r="F2742" t="s">
        <v>1748</v>
      </c>
      <c r="G2742" t="s">
        <v>1726</v>
      </c>
      <c r="H2742" t="s">
        <v>1725</v>
      </c>
      <c r="I2742" t="s">
        <v>3116</v>
      </c>
      <c r="J2742">
        <v>0</v>
      </c>
      <c r="K2742"/>
      <c r="L2742" t="s">
        <v>11035</v>
      </c>
      <c r="M2742" t="s">
        <v>11036</v>
      </c>
    </row>
    <row r="2743" spans="1:13" x14ac:dyDescent="0.25">
      <c r="A2743">
        <v>9897</v>
      </c>
      <c r="B2743" t="s">
        <v>304</v>
      </c>
      <c r="C2743" t="s">
        <v>59</v>
      </c>
      <c r="D2743" t="s">
        <v>1722</v>
      </c>
      <c r="E2743" s="15" t="s">
        <v>11037</v>
      </c>
      <c r="F2743" t="s">
        <v>1745</v>
      </c>
      <c r="G2743" t="s">
        <v>1746</v>
      </c>
      <c r="H2743" t="s">
        <v>1720</v>
      </c>
      <c r="I2743" t="s">
        <v>3116</v>
      </c>
      <c r="J2743">
        <v>0</v>
      </c>
      <c r="K2743"/>
      <c r="L2743" t="s">
        <v>3117</v>
      </c>
      <c r="M2743" t="s">
        <v>3118</v>
      </c>
    </row>
    <row r="2744" spans="1:13" x14ac:dyDescent="0.25">
      <c r="A2744">
        <v>863149</v>
      </c>
      <c r="B2744" t="s">
        <v>11038</v>
      </c>
      <c r="C2744" t="s">
        <v>830</v>
      </c>
      <c r="D2744" t="s">
        <v>1722</v>
      </c>
      <c r="E2744" s="15" t="s">
        <v>11039</v>
      </c>
      <c r="F2744" t="s">
        <v>1937</v>
      </c>
      <c r="G2744" t="s">
        <v>1849</v>
      </c>
      <c r="H2744" t="s">
        <v>1819</v>
      </c>
      <c r="I2744" t="s">
        <v>3126</v>
      </c>
      <c r="J2744">
        <v>0</v>
      </c>
      <c r="K2744"/>
      <c r="L2744" t="s">
        <v>11040</v>
      </c>
      <c r="M2744" t="s">
        <v>3118</v>
      </c>
    </row>
    <row r="2745" spans="1:13" x14ac:dyDescent="0.25">
      <c r="A2745">
        <v>861612</v>
      </c>
      <c r="B2745" t="s">
        <v>11041</v>
      </c>
      <c r="C2745" t="s">
        <v>107</v>
      </c>
      <c r="D2745" t="s">
        <v>1722</v>
      </c>
      <c r="E2745" s="15" t="s">
        <v>11042</v>
      </c>
      <c r="F2745" t="s">
        <v>1962</v>
      </c>
      <c r="G2745" t="s">
        <v>1837</v>
      </c>
      <c r="H2745" t="s">
        <v>1725</v>
      </c>
      <c r="I2745" t="s">
        <v>3116</v>
      </c>
      <c r="J2745">
        <v>0</v>
      </c>
      <c r="K2745"/>
      <c r="L2745" t="s">
        <v>11043</v>
      </c>
      <c r="M2745" t="s">
        <v>11044</v>
      </c>
    </row>
    <row r="2746" spans="1:13" x14ac:dyDescent="0.25">
      <c r="A2746">
        <v>843736</v>
      </c>
      <c r="B2746" t="s">
        <v>11045</v>
      </c>
      <c r="C2746" t="s">
        <v>84</v>
      </c>
      <c r="D2746" t="s">
        <v>1722</v>
      </c>
      <c r="E2746" s="15" t="s">
        <v>11046</v>
      </c>
      <c r="F2746" t="s">
        <v>1742</v>
      </c>
      <c r="G2746" t="s">
        <v>1743</v>
      </c>
      <c r="H2746" t="s">
        <v>1720</v>
      </c>
      <c r="I2746" t="s">
        <v>3351</v>
      </c>
      <c r="J2746">
        <v>0</v>
      </c>
      <c r="K2746"/>
      <c r="L2746"/>
      <c r="M2746" t="s">
        <v>3118</v>
      </c>
    </row>
    <row r="2747" spans="1:13" x14ac:dyDescent="0.25">
      <c r="A2747">
        <v>9902</v>
      </c>
      <c r="B2747" t="s">
        <v>305</v>
      </c>
      <c r="C2747" t="s">
        <v>27</v>
      </c>
      <c r="D2747" t="s">
        <v>1722</v>
      </c>
      <c r="E2747" s="15" t="s">
        <v>11047</v>
      </c>
      <c r="F2747" t="s">
        <v>1787</v>
      </c>
      <c r="G2747" t="s">
        <v>1721</v>
      </c>
      <c r="H2747" t="s">
        <v>1720</v>
      </c>
      <c r="I2747" t="s">
        <v>3116</v>
      </c>
      <c r="J2747">
        <v>0</v>
      </c>
      <c r="K2747"/>
      <c r="L2747" t="s">
        <v>3117</v>
      </c>
      <c r="M2747" t="s">
        <v>3118</v>
      </c>
    </row>
    <row r="2748" spans="1:13" x14ac:dyDescent="0.25">
      <c r="A2748">
        <v>31448</v>
      </c>
      <c r="B2748" t="s">
        <v>642</v>
      </c>
      <c r="C2748" t="s">
        <v>21</v>
      </c>
      <c r="D2748" t="s">
        <v>1722</v>
      </c>
      <c r="E2748" s="15" t="s">
        <v>11048</v>
      </c>
      <c r="F2748" t="s">
        <v>1984</v>
      </c>
      <c r="G2748" t="s">
        <v>1816</v>
      </c>
      <c r="H2748" t="s">
        <v>1725</v>
      </c>
      <c r="I2748" t="s">
        <v>1816</v>
      </c>
      <c r="J2748">
        <v>0</v>
      </c>
      <c r="K2748"/>
      <c r="L2748" t="s">
        <v>5627</v>
      </c>
      <c r="M2748" t="s">
        <v>3118</v>
      </c>
    </row>
    <row r="2749" spans="1:13" x14ac:dyDescent="0.25">
      <c r="A2749">
        <v>842861</v>
      </c>
      <c r="B2749" t="s">
        <v>11049</v>
      </c>
      <c r="C2749" t="s">
        <v>84</v>
      </c>
      <c r="D2749" t="s">
        <v>1722</v>
      </c>
      <c r="E2749" s="15" t="s">
        <v>11050</v>
      </c>
      <c r="F2749" t="s">
        <v>1771</v>
      </c>
      <c r="G2749" t="s">
        <v>1721</v>
      </c>
      <c r="H2749" t="s">
        <v>1720</v>
      </c>
      <c r="I2749" t="s">
        <v>3116</v>
      </c>
      <c r="J2749">
        <v>0</v>
      </c>
      <c r="K2749"/>
      <c r="L2749" t="s">
        <v>5162</v>
      </c>
      <c r="M2749" t="s">
        <v>3118</v>
      </c>
    </row>
    <row r="2750" spans="1:13" x14ac:dyDescent="0.25">
      <c r="A2750">
        <v>68134</v>
      </c>
      <c r="B2750" t="s">
        <v>1087</v>
      </c>
      <c r="C2750" t="s">
        <v>41</v>
      </c>
      <c r="D2750" t="s">
        <v>1722</v>
      </c>
      <c r="E2750" s="15" t="s">
        <v>11051</v>
      </c>
      <c r="F2750" t="s">
        <v>1821</v>
      </c>
      <c r="G2750" t="s">
        <v>1823</v>
      </c>
      <c r="H2750" t="s">
        <v>1822</v>
      </c>
      <c r="I2750" t="s">
        <v>3116</v>
      </c>
      <c r="J2750">
        <v>0</v>
      </c>
      <c r="K2750"/>
      <c r="L2750" t="s">
        <v>3117</v>
      </c>
      <c r="M2750" t="s">
        <v>3118</v>
      </c>
    </row>
    <row r="2751" spans="1:13" x14ac:dyDescent="0.25">
      <c r="A2751">
        <v>839218</v>
      </c>
      <c r="B2751" t="s">
        <v>11052</v>
      </c>
      <c r="C2751" t="s">
        <v>84</v>
      </c>
      <c r="D2751" t="s">
        <v>1722</v>
      </c>
      <c r="E2751" s="15" t="s">
        <v>11053</v>
      </c>
      <c r="F2751" t="s">
        <v>5719</v>
      </c>
      <c r="G2751" t="s">
        <v>1834</v>
      </c>
      <c r="H2751" t="s">
        <v>1833</v>
      </c>
      <c r="I2751" t="s">
        <v>3116</v>
      </c>
      <c r="J2751">
        <v>0</v>
      </c>
      <c r="K2751"/>
      <c r="L2751" t="s">
        <v>3182</v>
      </c>
      <c r="M2751" t="s">
        <v>3118</v>
      </c>
    </row>
    <row r="2752" spans="1:13" x14ac:dyDescent="0.25">
      <c r="A2752">
        <v>47759</v>
      </c>
      <c r="B2752" t="s">
        <v>11054</v>
      </c>
      <c r="C2752" t="s">
        <v>84</v>
      </c>
      <c r="D2752" t="s">
        <v>1722</v>
      </c>
      <c r="E2752" s="15" t="s">
        <v>11055</v>
      </c>
      <c r="F2752" t="s">
        <v>1728</v>
      </c>
      <c r="G2752" t="s">
        <v>1729</v>
      </c>
      <c r="H2752" t="s">
        <v>1720</v>
      </c>
      <c r="I2752" t="s">
        <v>3116</v>
      </c>
      <c r="J2752">
        <v>0</v>
      </c>
      <c r="K2752"/>
      <c r="L2752" t="s">
        <v>3120</v>
      </c>
      <c r="M2752" t="s">
        <v>3118</v>
      </c>
    </row>
    <row r="2753" spans="1:13" x14ac:dyDescent="0.25">
      <c r="A2753">
        <v>59878</v>
      </c>
      <c r="B2753" t="s">
        <v>2750</v>
      </c>
      <c r="C2753" t="s">
        <v>59</v>
      </c>
      <c r="D2753" t="s">
        <v>1722</v>
      </c>
      <c r="E2753" s="15" t="s">
        <v>11056</v>
      </c>
      <c r="F2753" t="s">
        <v>1737</v>
      </c>
      <c r="G2753" t="s">
        <v>1721</v>
      </c>
      <c r="H2753" t="s">
        <v>1720</v>
      </c>
      <c r="I2753" t="s">
        <v>3116</v>
      </c>
      <c r="J2753">
        <v>0</v>
      </c>
      <c r="K2753"/>
      <c r="L2753" t="s">
        <v>3216</v>
      </c>
      <c r="M2753" t="s">
        <v>3118</v>
      </c>
    </row>
    <row r="2754" spans="1:13" x14ac:dyDescent="0.25">
      <c r="A2754">
        <v>9915</v>
      </c>
      <c r="B2754" t="s">
        <v>1088</v>
      </c>
      <c r="C2754" t="s">
        <v>165</v>
      </c>
      <c r="D2754" t="s">
        <v>1722</v>
      </c>
      <c r="E2754" s="15" t="s">
        <v>11057</v>
      </c>
      <c r="F2754" t="s">
        <v>1815</v>
      </c>
      <c r="G2754" t="s">
        <v>1816</v>
      </c>
      <c r="H2754" t="s">
        <v>1725</v>
      </c>
      <c r="I2754" t="s">
        <v>1816</v>
      </c>
      <c r="J2754">
        <v>0</v>
      </c>
      <c r="K2754"/>
      <c r="L2754" t="s">
        <v>3117</v>
      </c>
      <c r="M2754" t="s">
        <v>3118</v>
      </c>
    </row>
    <row r="2755" spans="1:13" x14ac:dyDescent="0.25">
      <c r="A2755">
        <v>22211</v>
      </c>
      <c r="B2755" t="s">
        <v>11058</v>
      </c>
      <c r="C2755" t="s">
        <v>59</v>
      </c>
      <c r="D2755" t="s">
        <v>1722</v>
      </c>
      <c r="E2755" s="15" t="s">
        <v>11059</v>
      </c>
      <c r="F2755" t="s">
        <v>1859</v>
      </c>
      <c r="G2755" t="s">
        <v>1823</v>
      </c>
      <c r="H2755" t="s">
        <v>1822</v>
      </c>
      <c r="I2755" t="s">
        <v>3116</v>
      </c>
      <c r="J2755">
        <v>0</v>
      </c>
      <c r="K2755"/>
      <c r="L2755" t="s">
        <v>3524</v>
      </c>
      <c r="M2755" t="s">
        <v>3118</v>
      </c>
    </row>
    <row r="2756" spans="1:13" x14ac:dyDescent="0.25">
      <c r="A2756">
        <v>30113</v>
      </c>
      <c r="B2756" t="s">
        <v>11060</v>
      </c>
      <c r="C2756" t="s">
        <v>27</v>
      </c>
      <c r="D2756" t="s">
        <v>1722</v>
      </c>
      <c r="E2756" s="15" t="s">
        <v>11061</v>
      </c>
      <c r="F2756" t="s">
        <v>2293</v>
      </c>
      <c r="G2756" t="s">
        <v>1852</v>
      </c>
      <c r="H2756" t="s">
        <v>1720</v>
      </c>
      <c r="I2756" t="s">
        <v>3116</v>
      </c>
      <c r="J2756">
        <v>0</v>
      </c>
      <c r="K2756"/>
      <c r="L2756"/>
      <c r="M2756" t="s">
        <v>3118</v>
      </c>
    </row>
    <row r="2757" spans="1:13" x14ac:dyDescent="0.25">
      <c r="A2757">
        <v>22168</v>
      </c>
      <c r="B2757" t="s">
        <v>4369</v>
      </c>
      <c r="C2757" t="s">
        <v>31</v>
      </c>
      <c r="D2757" t="s">
        <v>1722</v>
      </c>
      <c r="E2757" s="15" t="s">
        <v>11062</v>
      </c>
      <c r="F2757" t="s">
        <v>5667</v>
      </c>
      <c r="G2757" t="s">
        <v>1792</v>
      </c>
      <c r="H2757" t="s">
        <v>1822</v>
      </c>
      <c r="I2757" t="s">
        <v>3116</v>
      </c>
      <c r="J2757">
        <v>0</v>
      </c>
      <c r="K2757"/>
      <c r="L2757" t="s">
        <v>3831</v>
      </c>
      <c r="M2757" t="s">
        <v>3118</v>
      </c>
    </row>
    <row r="2758" spans="1:13" x14ac:dyDescent="0.25">
      <c r="A2758">
        <v>836908</v>
      </c>
      <c r="B2758" t="s">
        <v>11063</v>
      </c>
      <c r="C2758" t="s">
        <v>31</v>
      </c>
      <c r="D2758" t="s">
        <v>1722</v>
      </c>
      <c r="E2758" s="15" t="s">
        <v>11064</v>
      </c>
      <c r="F2758" t="s">
        <v>1846</v>
      </c>
      <c r="G2758" t="s">
        <v>1726</v>
      </c>
      <c r="H2758" t="s">
        <v>1725</v>
      </c>
      <c r="I2758" t="s">
        <v>3116</v>
      </c>
      <c r="J2758">
        <v>0</v>
      </c>
      <c r="K2758"/>
      <c r="L2758" t="s">
        <v>3122</v>
      </c>
      <c r="M2758" t="s">
        <v>3118</v>
      </c>
    </row>
    <row r="2759" spans="1:13" x14ac:dyDescent="0.25">
      <c r="A2759">
        <v>837867</v>
      </c>
      <c r="B2759" t="s">
        <v>11065</v>
      </c>
      <c r="C2759" t="s">
        <v>78</v>
      </c>
      <c r="D2759" t="s">
        <v>1722</v>
      </c>
      <c r="E2759" s="15" t="s">
        <v>11066</v>
      </c>
      <c r="F2759" t="s">
        <v>1732</v>
      </c>
      <c r="G2759" t="s">
        <v>1731</v>
      </c>
      <c r="H2759" t="s">
        <v>1720</v>
      </c>
      <c r="I2759" t="s">
        <v>3116</v>
      </c>
      <c r="J2759">
        <v>0</v>
      </c>
      <c r="K2759"/>
      <c r="L2759" t="s">
        <v>3630</v>
      </c>
      <c r="M2759" t="s">
        <v>3118</v>
      </c>
    </row>
    <row r="2760" spans="1:13" x14ac:dyDescent="0.25">
      <c r="A2760">
        <v>861836</v>
      </c>
      <c r="B2760" t="s">
        <v>11067</v>
      </c>
      <c r="C2760" t="s">
        <v>252</v>
      </c>
      <c r="D2760" t="s">
        <v>1722</v>
      </c>
      <c r="E2760" s="15" t="s">
        <v>11068</v>
      </c>
      <c r="F2760" t="s">
        <v>5732</v>
      </c>
      <c r="G2760" t="s">
        <v>4155</v>
      </c>
      <c r="H2760" t="s">
        <v>1819</v>
      </c>
      <c r="I2760" t="s">
        <v>3340</v>
      </c>
      <c r="J2760">
        <v>0</v>
      </c>
      <c r="K2760"/>
      <c r="L2760" t="s">
        <v>2341</v>
      </c>
      <c r="M2760" t="s">
        <v>11069</v>
      </c>
    </row>
    <row r="2761" spans="1:13" x14ac:dyDescent="0.25">
      <c r="A2761">
        <v>829362</v>
      </c>
      <c r="B2761" t="s">
        <v>11070</v>
      </c>
      <c r="C2761" t="s">
        <v>43</v>
      </c>
      <c r="D2761" t="s">
        <v>1722</v>
      </c>
      <c r="E2761" s="15" t="s">
        <v>11071</v>
      </c>
      <c r="F2761" t="s">
        <v>1974</v>
      </c>
      <c r="G2761" t="s">
        <v>1975</v>
      </c>
      <c r="H2761" t="s">
        <v>1782</v>
      </c>
      <c r="I2761" t="s">
        <v>3116</v>
      </c>
      <c r="J2761">
        <v>0</v>
      </c>
      <c r="K2761"/>
      <c r="L2761" t="s">
        <v>11072</v>
      </c>
      <c r="M2761" t="s">
        <v>11073</v>
      </c>
    </row>
    <row r="2762" spans="1:13" x14ac:dyDescent="0.25">
      <c r="A2762">
        <v>70751</v>
      </c>
      <c r="B2762" t="s">
        <v>11074</v>
      </c>
      <c r="C2762" t="s">
        <v>441</v>
      </c>
      <c r="D2762" t="s">
        <v>1722</v>
      </c>
      <c r="E2762" s="15" t="s">
        <v>11075</v>
      </c>
      <c r="F2762" t="s">
        <v>1728</v>
      </c>
      <c r="G2762" t="s">
        <v>1729</v>
      </c>
      <c r="H2762" t="s">
        <v>1720</v>
      </c>
      <c r="I2762" t="s">
        <v>3116</v>
      </c>
      <c r="J2762">
        <v>0</v>
      </c>
      <c r="K2762"/>
      <c r="L2762"/>
      <c r="M2762" t="s">
        <v>3118</v>
      </c>
    </row>
    <row r="2763" spans="1:13" x14ac:dyDescent="0.25">
      <c r="A2763">
        <v>9960</v>
      </c>
      <c r="B2763" t="s">
        <v>2203</v>
      </c>
      <c r="C2763" t="s">
        <v>59</v>
      </c>
      <c r="D2763" t="s">
        <v>1722</v>
      </c>
      <c r="E2763" s="15" t="s">
        <v>11076</v>
      </c>
      <c r="F2763" t="s">
        <v>1876</v>
      </c>
      <c r="G2763" t="s">
        <v>1849</v>
      </c>
      <c r="H2763" t="s">
        <v>1819</v>
      </c>
      <c r="I2763" t="s">
        <v>3126</v>
      </c>
      <c r="J2763">
        <v>0</v>
      </c>
      <c r="K2763"/>
      <c r="L2763" t="s">
        <v>11077</v>
      </c>
      <c r="M2763" t="s">
        <v>11078</v>
      </c>
    </row>
    <row r="2764" spans="1:13" x14ac:dyDescent="0.25">
      <c r="A2764">
        <v>842862</v>
      </c>
      <c r="B2764" t="s">
        <v>11079</v>
      </c>
      <c r="C2764" t="s">
        <v>84</v>
      </c>
      <c r="D2764" t="s">
        <v>1722</v>
      </c>
      <c r="E2764" s="15" t="s">
        <v>11080</v>
      </c>
      <c r="F2764" t="s">
        <v>1870</v>
      </c>
      <c r="G2764" t="s">
        <v>1721</v>
      </c>
      <c r="H2764" t="s">
        <v>1720</v>
      </c>
      <c r="I2764" t="s">
        <v>3116</v>
      </c>
      <c r="J2764">
        <v>0</v>
      </c>
      <c r="K2764"/>
      <c r="L2764" t="s">
        <v>11081</v>
      </c>
      <c r="M2764" t="s">
        <v>3118</v>
      </c>
    </row>
    <row r="2765" spans="1:13" x14ac:dyDescent="0.25">
      <c r="A2765">
        <v>854669</v>
      </c>
      <c r="B2765" t="s">
        <v>11082</v>
      </c>
      <c r="C2765" t="s">
        <v>84</v>
      </c>
      <c r="D2765" t="s">
        <v>1722</v>
      </c>
      <c r="E2765" s="15" t="s">
        <v>11083</v>
      </c>
      <c r="F2765" t="s">
        <v>1737</v>
      </c>
      <c r="G2765" t="s">
        <v>1721</v>
      </c>
      <c r="H2765" t="s">
        <v>1720</v>
      </c>
      <c r="I2765" t="s">
        <v>3116</v>
      </c>
      <c r="J2765">
        <v>0</v>
      </c>
      <c r="K2765"/>
      <c r="L2765" t="s">
        <v>7210</v>
      </c>
      <c r="M2765"/>
    </row>
    <row r="2766" spans="1:13" x14ac:dyDescent="0.25">
      <c r="A2766">
        <v>58729</v>
      </c>
      <c r="B2766" t="s">
        <v>11084</v>
      </c>
      <c r="C2766" t="s">
        <v>21</v>
      </c>
      <c r="D2766" t="s">
        <v>1722</v>
      </c>
      <c r="E2766" s="15" t="s">
        <v>11085</v>
      </c>
      <c r="F2766" t="s">
        <v>5641</v>
      </c>
      <c r="G2766" t="s">
        <v>1825</v>
      </c>
      <c r="H2766" t="s">
        <v>1725</v>
      </c>
      <c r="I2766" t="s">
        <v>3116</v>
      </c>
      <c r="J2766">
        <v>0</v>
      </c>
      <c r="K2766"/>
      <c r="L2766" t="s">
        <v>5627</v>
      </c>
      <c r="M2766" t="s">
        <v>3118</v>
      </c>
    </row>
    <row r="2767" spans="1:13" x14ac:dyDescent="0.25">
      <c r="A2767">
        <v>843623</v>
      </c>
      <c r="B2767" t="s">
        <v>11086</v>
      </c>
      <c r="C2767" t="s">
        <v>380</v>
      </c>
      <c r="D2767" t="s">
        <v>1722</v>
      </c>
      <c r="E2767" s="15" t="s">
        <v>11087</v>
      </c>
      <c r="F2767" t="s">
        <v>1732</v>
      </c>
      <c r="G2767" t="s">
        <v>1731</v>
      </c>
      <c r="H2767" t="s">
        <v>1720</v>
      </c>
      <c r="I2767" t="s">
        <v>3116</v>
      </c>
      <c r="J2767">
        <v>0</v>
      </c>
      <c r="K2767"/>
      <c r="L2767" t="s">
        <v>9093</v>
      </c>
      <c r="M2767" t="s">
        <v>3118</v>
      </c>
    </row>
    <row r="2768" spans="1:13" x14ac:dyDescent="0.25">
      <c r="A2768">
        <v>9962</v>
      </c>
      <c r="B2768" t="s">
        <v>2202</v>
      </c>
      <c r="C2768" t="s">
        <v>59</v>
      </c>
      <c r="D2768" t="s">
        <v>1722</v>
      </c>
      <c r="E2768" s="15" t="s">
        <v>11088</v>
      </c>
      <c r="F2768" t="s">
        <v>1995</v>
      </c>
      <c r="G2768" t="s">
        <v>1765</v>
      </c>
      <c r="H2768" t="s">
        <v>1764</v>
      </c>
      <c r="I2768" t="s">
        <v>1765</v>
      </c>
      <c r="J2768">
        <v>0</v>
      </c>
      <c r="K2768"/>
      <c r="L2768" t="s">
        <v>11089</v>
      </c>
      <c r="M2768" t="s">
        <v>11090</v>
      </c>
    </row>
    <row r="2769" spans="1:13" x14ac:dyDescent="0.25">
      <c r="A2769">
        <v>828068</v>
      </c>
      <c r="B2769" t="s">
        <v>11091</v>
      </c>
      <c r="C2769" t="s">
        <v>59</v>
      </c>
      <c r="D2769" t="s">
        <v>1722</v>
      </c>
      <c r="E2769" s="15" t="s">
        <v>11092</v>
      </c>
      <c r="F2769" t="s">
        <v>1974</v>
      </c>
      <c r="G2769" t="s">
        <v>1975</v>
      </c>
      <c r="H2769" t="s">
        <v>1782</v>
      </c>
      <c r="I2769" t="s">
        <v>3116</v>
      </c>
      <c r="J2769">
        <v>0</v>
      </c>
      <c r="K2769"/>
      <c r="L2769" t="s">
        <v>3216</v>
      </c>
      <c r="M2769" t="s">
        <v>3118</v>
      </c>
    </row>
    <row r="2770" spans="1:13" x14ac:dyDescent="0.25">
      <c r="A2770">
        <v>828070</v>
      </c>
      <c r="B2770" t="s">
        <v>11093</v>
      </c>
      <c r="C2770" t="s">
        <v>59</v>
      </c>
      <c r="D2770" t="s">
        <v>1722</v>
      </c>
      <c r="E2770" s="15" t="s">
        <v>11094</v>
      </c>
      <c r="F2770" t="s">
        <v>1738</v>
      </c>
      <c r="G2770" t="s">
        <v>1739</v>
      </c>
      <c r="H2770" t="s">
        <v>1720</v>
      </c>
      <c r="I2770" t="s">
        <v>3232</v>
      </c>
      <c r="J2770">
        <v>0</v>
      </c>
      <c r="K2770"/>
      <c r="L2770" t="s">
        <v>11095</v>
      </c>
      <c r="M2770" t="s">
        <v>11096</v>
      </c>
    </row>
    <row r="2771" spans="1:13" x14ac:dyDescent="0.25">
      <c r="A2771">
        <v>838401</v>
      </c>
      <c r="B2771" t="s">
        <v>11097</v>
      </c>
      <c r="C2771" t="s">
        <v>84</v>
      </c>
      <c r="D2771" t="s">
        <v>1722</v>
      </c>
      <c r="E2771" s="15" t="s">
        <v>11098</v>
      </c>
      <c r="F2771" t="s">
        <v>1742</v>
      </c>
      <c r="G2771" t="s">
        <v>1743</v>
      </c>
      <c r="H2771" t="s">
        <v>1720</v>
      </c>
      <c r="I2771" t="s">
        <v>3351</v>
      </c>
      <c r="J2771">
        <v>0</v>
      </c>
      <c r="K2771"/>
      <c r="L2771" t="s">
        <v>3182</v>
      </c>
      <c r="M2771" t="s">
        <v>3118</v>
      </c>
    </row>
    <row r="2772" spans="1:13" x14ac:dyDescent="0.25">
      <c r="A2772">
        <v>73408</v>
      </c>
      <c r="B2772" t="s">
        <v>2811</v>
      </c>
      <c r="C2772" t="s">
        <v>84</v>
      </c>
      <c r="D2772" t="s">
        <v>1722</v>
      </c>
      <c r="E2772" s="15" t="s">
        <v>11099</v>
      </c>
      <c r="F2772" t="s">
        <v>1735</v>
      </c>
      <c r="G2772" t="s">
        <v>1721</v>
      </c>
      <c r="H2772" t="s">
        <v>1720</v>
      </c>
      <c r="I2772" t="s">
        <v>3116</v>
      </c>
      <c r="J2772">
        <v>0</v>
      </c>
      <c r="K2772"/>
      <c r="L2772" t="s">
        <v>3182</v>
      </c>
      <c r="M2772" t="s">
        <v>3118</v>
      </c>
    </row>
    <row r="2773" spans="1:13" x14ac:dyDescent="0.25">
      <c r="A2773">
        <v>56817</v>
      </c>
      <c r="B2773" t="s">
        <v>11100</v>
      </c>
      <c r="C2773" t="s">
        <v>84</v>
      </c>
      <c r="D2773" t="s">
        <v>1722</v>
      </c>
      <c r="E2773" s="15" t="s">
        <v>11101</v>
      </c>
      <c r="F2773" t="s">
        <v>4444</v>
      </c>
      <c r="G2773" t="s">
        <v>1790</v>
      </c>
      <c r="H2773" t="s">
        <v>1720</v>
      </c>
      <c r="I2773" t="s">
        <v>3116</v>
      </c>
      <c r="J2773">
        <v>0</v>
      </c>
      <c r="K2773"/>
      <c r="L2773" t="s">
        <v>3182</v>
      </c>
      <c r="M2773" t="s">
        <v>3118</v>
      </c>
    </row>
    <row r="2774" spans="1:13" x14ac:dyDescent="0.25">
      <c r="A2774">
        <v>9953</v>
      </c>
      <c r="B2774" t="s">
        <v>1089</v>
      </c>
      <c r="C2774" t="s">
        <v>59</v>
      </c>
      <c r="D2774" t="s">
        <v>1722</v>
      </c>
      <c r="E2774" s="15" t="s">
        <v>11102</v>
      </c>
      <c r="F2774" t="s">
        <v>1761</v>
      </c>
      <c r="G2774" t="s">
        <v>1762</v>
      </c>
      <c r="H2774" t="s">
        <v>1782</v>
      </c>
      <c r="I2774" t="s">
        <v>1762</v>
      </c>
      <c r="J2774">
        <v>0</v>
      </c>
      <c r="K2774"/>
      <c r="L2774" t="s">
        <v>3216</v>
      </c>
      <c r="M2774" t="s">
        <v>3118</v>
      </c>
    </row>
    <row r="2775" spans="1:13" x14ac:dyDescent="0.25">
      <c r="A2775">
        <v>9954</v>
      </c>
      <c r="B2775" t="s">
        <v>4373</v>
      </c>
      <c r="C2775" t="s">
        <v>27</v>
      </c>
      <c r="D2775" t="s">
        <v>1722</v>
      </c>
      <c r="E2775" s="15" t="s">
        <v>6446</v>
      </c>
      <c r="F2775" t="s">
        <v>1957</v>
      </c>
      <c r="G2775" t="s">
        <v>1958</v>
      </c>
      <c r="H2775" t="s">
        <v>1756</v>
      </c>
      <c r="I2775" t="s">
        <v>3129</v>
      </c>
      <c r="J2775">
        <v>0</v>
      </c>
      <c r="K2775"/>
      <c r="L2775" t="s">
        <v>3117</v>
      </c>
      <c r="M2775" t="s">
        <v>3118</v>
      </c>
    </row>
    <row r="2776" spans="1:13" x14ac:dyDescent="0.25">
      <c r="A2776">
        <v>9956</v>
      </c>
      <c r="B2776" t="s">
        <v>1623</v>
      </c>
      <c r="C2776" t="s">
        <v>59</v>
      </c>
      <c r="D2776" t="s">
        <v>1722</v>
      </c>
      <c r="E2776" s="15" t="s">
        <v>11103</v>
      </c>
      <c r="F2776" t="s">
        <v>1788</v>
      </c>
      <c r="G2776" t="s">
        <v>1762</v>
      </c>
      <c r="H2776" t="s">
        <v>1782</v>
      </c>
      <c r="I2776" t="s">
        <v>3116</v>
      </c>
      <c r="J2776">
        <v>0</v>
      </c>
      <c r="K2776"/>
      <c r="L2776" t="s">
        <v>3216</v>
      </c>
      <c r="M2776" t="s">
        <v>3118</v>
      </c>
    </row>
    <row r="2777" spans="1:13" x14ac:dyDescent="0.25">
      <c r="A2777">
        <v>861839</v>
      </c>
      <c r="B2777" t="s">
        <v>11104</v>
      </c>
      <c r="C2777" t="s">
        <v>429</v>
      </c>
      <c r="D2777" t="s">
        <v>1722</v>
      </c>
      <c r="E2777" s="15" t="s">
        <v>11105</v>
      </c>
      <c r="F2777" t="s">
        <v>1788</v>
      </c>
      <c r="G2777" t="s">
        <v>1762</v>
      </c>
      <c r="H2777" t="s">
        <v>1782</v>
      </c>
      <c r="I2777" t="s">
        <v>3116</v>
      </c>
      <c r="J2777">
        <v>0</v>
      </c>
      <c r="K2777"/>
      <c r="L2777"/>
      <c r="M2777" t="s">
        <v>3118</v>
      </c>
    </row>
    <row r="2778" spans="1:13" x14ac:dyDescent="0.25">
      <c r="A2778">
        <v>31961</v>
      </c>
      <c r="B2778" t="s">
        <v>1090</v>
      </c>
      <c r="C2778" t="s">
        <v>415</v>
      </c>
      <c r="D2778" t="s">
        <v>1722</v>
      </c>
      <c r="E2778" s="15" t="s">
        <v>11106</v>
      </c>
      <c r="F2778" t="s">
        <v>1737</v>
      </c>
      <c r="G2778" t="s">
        <v>1721</v>
      </c>
      <c r="H2778" t="s">
        <v>1720</v>
      </c>
      <c r="I2778" t="s">
        <v>3116</v>
      </c>
      <c r="J2778">
        <v>0</v>
      </c>
      <c r="K2778"/>
      <c r="L2778" t="s">
        <v>5524</v>
      </c>
      <c r="M2778" t="s">
        <v>3118</v>
      </c>
    </row>
    <row r="2779" spans="1:13" x14ac:dyDescent="0.25">
      <c r="A2779">
        <v>830271</v>
      </c>
      <c r="B2779" t="s">
        <v>2876</v>
      </c>
      <c r="C2779" t="s">
        <v>92</v>
      </c>
      <c r="D2779" t="s">
        <v>1722</v>
      </c>
      <c r="E2779" s="15" t="s">
        <v>11107</v>
      </c>
      <c r="F2779" t="s">
        <v>2293</v>
      </c>
      <c r="G2779" t="s">
        <v>1852</v>
      </c>
      <c r="H2779" t="s">
        <v>1720</v>
      </c>
      <c r="I2779" t="s">
        <v>3116</v>
      </c>
      <c r="J2779">
        <v>0</v>
      </c>
      <c r="K2779"/>
      <c r="L2779" t="s">
        <v>3144</v>
      </c>
      <c r="M2779" t="s">
        <v>3118</v>
      </c>
    </row>
    <row r="2780" spans="1:13" x14ac:dyDescent="0.25">
      <c r="A2780">
        <v>63484</v>
      </c>
      <c r="B2780" t="s">
        <v>1091</v>
      </c>
      <c r="C2780" t="s">
        <v>31</v>
      </c>
      <c r="D2780" t="s">
        <v>1722</v>
      </c>
      <c r="E2780" s="15" t="s">
        <v>11108</v>
      </c>
      <c r="F2780" t="s">
        <v>1761</v>
      </c>
      <c r="G2780" t="s">
        <v>1762</v>
      </c>
      <c r="H2780" t="s">
        <v>1782</v>
      </c>
      <c r="I2780" t="s">
        <v>1762</v>
      </c>
      <c r="J2780">
        <v>0</v>
      </c>
      <c r="K2780"/>
      <c r="L2780" t="s">
        <v>11109</v>
      </c>
      <c r="M2780" t="s">
        <v>11110</v>
      </c>
    </row>
    <row r="2781" spans="1:13" x14ac:dyDescent="0.25">
      <c r="A2781">
        <v>31671</v>
      </c>
      <c r="B2781" t="s">
        <v>2564</v>
      </c>
      <c r="C2781" t="s">
        <v>208</v>
      </c>
      <c r="D2781" t="s">
        <v>1722</v>
      </c>
      <c r="E2781" s="15" t="s">
        <v>11111</v>
      </c>
      <c r="F2781" t="s">
        <v>1738</v>
      </c>
      <c r="G2781" t="s">
        <v>1739</v>
      </c>
      <c r="H2781" t="s">
        <v>1720</v>
      </c>
      <c r="I2781" t="s">
        <v>3232</v>
      </c>
      <c r="J2781">
        <v>0</v>
      </c>
      <c r="K2781"/>
      <c r="L2781" t="s">
        <v>3122</v>
      </c>
      <c r="M2781" t="s">
        <v>3118</v>
      </c>
    </row>
    <row r="2782" spans="1:13" x14ac:dyDescent="0.25">
      <c r="A2782">
        <v>38167</v>
      </c>
      <c r="B2782" t="s">
        <v>4374</v>
      </c>
      <c r="C2782" t="s">
        <v>755</v>
      </c>
      <c r="D2782" t="s">
        <v>1722</v>
      </c>
      <c r="E2782" s="15" t="s">
        <v>11112</v>
      </c>
      <c r="F2782" t="s">
        <v>1724</v>
      </c>
      <c r="G2782" t="s">
        <v>1726</v>
      </c>
      <c r="H2782" t="s">
        <v>1725</v>
      </c>
      <c r="I2782" t="s">
        <v>3116</v>
      </c>
      <c r="J2782">
        <v>0</v>
      </c>
      <c r="K2782"/>
      <c r="L2782" t="s">
        <v>4375</v>
      </c>
      <c r="M2782" t="s">
        <v>4376</v>
      </c>
    </row>
    <row r="2783" spans="1:13" x14ac:dyDescent="0.25">
      <c r="A2783">
        <v>850080</v>
      </c>
      <c r="B2783" t="s">
        <v>11113</v>
      </c>
      <c r="C2783" t="s">
        <v>7001</v>
      </c>
      <c r="D2783" t="s">
        <v>1722</v>
      </c>
      <c r="E2783" s="15" t="s">
        <v>11114</v>
      </c>
      <c r="F2783" t="s">
        <v>1728</v>
      </c>
      <c r="G2783" t="s">
        <v>1729</v>
      </c>
      <c r="H2783" t="s">
        <v>1720</v>
      </c>
      <c r="I2783" t="s">
        <v>3116</v>
      </c>
      <c r="J2783">
        <v>0</v>
      </c>
      <c r="K2783"/>
      <c r="L2783" t="s">
        <v>11115</v>
      </c>
      <c r="M2783" t="s">
        <v>11116</v>
      </c>
    </row>
    <row r="2784" spans="1:13" x14ac:dyDescent="0.25">
      <c r="A2784">
        <v>861850</v>
      </c>
      <c r="B2784" t="s">
        <v>11117</v>
      </c>
      <c r="C2784" t="s">
        <v>252</v>
      </c>
      <c r="D2784" t="s">
        <v>1722</v>
      </c>
      <c r="E2784" s="15" t="s">
        <v>11118</v>
      </c>
      <c r="F2784" t="s">
        <v>1807</v>
      </c>
      <c r="G2784" t="s">
        <v>1762</v>
      </c>
      <c r="H2784" t="s">
        <v>1782</v>
      </c>
      <c r="I2784" t="s">
        <v>1762</v>
      </c>
      <c r="J2784">
        <v>0</v>
      </c>
      <c r="K2784"/>
      <c r="L2784" t="s">
        <v>11119</v>
      </c>
      <c r="M2784" t="s">
        <v>11120</v>
      </c>
    </row>
    <row r="2785" spans="1:13" x14ac:dyDescent="0.25">
      <c r="A2785">
        <v>23124</v>
      </c>
      <c r="B2785" t="s">
        <v>306</v>
      </c>
      <c r="C2785" t="s">
        <v>155</v>
      </c>
      <c r="D2785" t="s">
        <v>1722</v>
      </c>
      <c r="E2785" s="15" t="s">
        <v>11121</v>
      </c>
      <c r="F2785" t="s">
        <v>5719</v>
      </c>
      <c r="G2785" t="s">
        <v>1834</v>
      </c>
      <c r="H2785" t="s">
        <v>1833</v>
      </c>
      <c r="I2785" t="s">
        <v>3116</v>
      </c>
      <c r="J2785">
        <v>0</v>
      </c>
      <c r="K2785"/>
      <c r="L2785" t="s">
        <v>11122</v>
      </c>
      <c r="M2785" t="s">
        <v>3118</v>
      </c>
    </row>
    <row r="2786" spans="1:13" x14ac:dyDescent="0.25">
      <c r="A2786">
        <v>57289</v>
      </c>
      <c r="B2786" t="s">
        <v>4378</v>
      </c>
      <c r="C2786" t="s">
        <v>59</v>
      </c>
      <c r="D2786" t="s">
        <v>1722</v>
      </c>
      <c r="E2786" s="15" t="s">
        <v>11123</v>
      </c>
      <c r="F2786" t="s">
        <v>1730</v>
      </c>
      <c r="G2786" t="s">
        <v>1731</v>
      </c>
      <c r="H2786" t="s">
        <v>1720</v>
      </c>
      <c r="I2786" t="s">
        <v>3116</v>
      </c>
      <c r="J2786">
        <v>0</v>
      </c>
      <c r="K2786"/>
      <c r="L2786" t="s">
        <v>4379</v>
      </c>
      <c r="M2786" t="s">
        <v>4380</v>
      </c>
    </row>
    <row r="2787" spans="1:13" x14ac:dyDescent="0.25">
      <c r="A2787">
        <v>847688</v>
      </c>
      <c r="B2787" t="s">
        <v>11124</v>
      </c>
      <c r="C2787" t="s">
        <v>43</v>
      </c>
      <c r="D2787" t="s">
        <v>1722</v>
      </c>
      <c r="E2787" s="15" t="s">
        <v>11125</v>
      </c>
      <c r="F2787" t="s">
        <v>1766</v>
      </c>
      <c r="G2787" t="s">
        <v>1767</v>
      </c>
      <c r="H2787" t="s">
        <v>1756</v>
      </c>
      <c r="I2787" t="s">
        <v>3129</v>
      </c>
      <c r="J2787">
        <v>0</v>
      </c>
      <c r="K2787"/>
      <c r="L2787" t="s">
        <v>3157</v>
      </c>
      <c r="M2787" t="s">
        <v>3118</v>
      </c>
    </row>
    <row r="2788" spans="1:13" x14ac:dyDescent="0.25">
      <c r="A2788">
        <v>837879</v>
      </c>
      <c r="B2788" t="s">
        <v>1624</v>
      </c>
      <c r="C2788" t="s">
        <v>78</v>
      </c>
      <c r="D2788" t="s">
        <v>1722</v>
      </c>
      <c r="E2788" s="15" t="s">
        <v>11126</v>
      </c>
      <c r="F2788" t="s">
        <v>1730</v>
      </c>
      <c r="G2788" t="s">
        <v>1731</v>
      </c>
      <c r="H2788" t="s">
        <v>1720</v>
      </c>
      <c r="I2788" t="s">
        <v>3116</v>
      </c>
      <c r="J2788">
        <v>0</v>
      </c>
      <c r="K2788"/>
      <c r="L2788" t="s">
        <v>3630</v>
      </c>
      <c r="M2788" t="s">
        <v>3118</v>
      </c>
    </row>
    <row r="2789" spans="1:13" x14ac:dyDescent="0.25">
      <c r="A2789">
        <v>9992</v>
      </c>
      <c r="B2789" t="s">
        <v>2200</v>
      </c>
      <c r="C2789" t="s">
        <v>59</v>
      </c>
      <c r="D2789" t="s">
        <v>1722</v>
      </c>
      <c r="E2789" s="15" t="s">
        <v>11127</v>
      </c>
      <c r="F2789" t="s">
        <v>2277</v>
      </c>
      <c r="G2789" t="s">
        <v>1739</v>
      </c>
      <c r="H2789" t="s">
        <v>1720</v>
      </c>
      <c r="I2789" t="s">
        <v>3232</v>
      </c>
      <c r="J2789">
        <v>0</v>
      </c>
      <c r="K2789"/>
      <c r="L2789" t="s">
        <v>11128</v>
      </c>
      <c r="M2789" t="s">
        <v>11129</v>
      </c>
    </row>
    <row r="2790" spans="1:13" x14ac:dyDescent="0.25">
      <c r="A2790">
        <v>837402</v>
      </c>
      <c r="B2790" t="s">
        <v>11130</v>
      </c>
      <c r="C2790" t="s">
        <v>59</v>
      </c>
      <c r="D2790" t="s">
        <v>1722</v>
      </c>
      <c r="E2790" s="15" t="s">
        <v>11131</v>
      </c>
      <c r="F2790" t="s">
        <v>1738</v>
      </c>
      <c r="G2790" t="s">
        <v>1739</v>
      </c>
      <c r="H2790" t="s">
        <v>1720</v>
      </c>
      <c r="I2790" t="s">
        <v>3232</v>
      </c>
      <c r="J2790">
        <v>0</v>
      </c>
      <c r="K2790"/>
      <c r="L2790" t="s">
        <v>3216</v>
      </c>
      <c r="M2790" t="s">
        <v>3118</v>
      </c>
    </row>
    <row r="2791" spans="1:13" x14ac:dyDescent="0.25">
      <c r="A2791">
        <v>9988</v>
      </c>
      <c r="B2791" t="s">
        <v>1092</v>
      </c>
      <c r="C2791" t="s">
        <v>59</v>
      </c>
      <c r="D2791" t="s">
        <v>1722</v>
      </c>
      <c r="E2791" s="15" t="s">
        <v>11132</v>
      </c>
      <c r="F2791" t="s">
        <v>1755</v>
      </c>
      <c r="G2791" t="s">
        <v>1757</v>
      </c>
      <c r="H2791" t="s">
        <v>1756</v>
      </c>
      <c r="I2791" t="s">
        <v>3129</v>
      </c>
      <c r="J2791">
        <v>0</v>
      </c>
      <c r="K2791"/>
      <c r="L2791" t="s">
        <v>11133</v>
      </c>
      <c r="M2791" t="s">
        <v>4382</v>
      </c>
    </row>
    <row r="2792" spans="1:13" x14ac:dyDescent="0.25">
      <c r="A2792">
        <v>73316</v>
      </c>
      <c r="B2792" t="s">
        <v>4383</v>
      </c>
      <c r="C2792" t="s">
        <v>208</v>
      </c>
      <c r="D2792" t="s">
        <v>1722</v>
      </c>
      <c r="E2792" s="15" t="s">
        <v>11134</v>
      </c>
      <c r="F2792" t="s">
        <v>1866</v>
      </c>
      <c r="G2792" t="s">
        <v>1867</v>
      </c>
      <c r="H2792" t="s">
        <v>1725</v>
      </c>
      <c r="I2792" t="s">
        <v>3116</v>
      </c>
      <c r="J2792">
        <v>0</v>
      </c>
      <c r="K2792"/>
      <c r="L2792" t="s">
        <v>3120</v>
      </c>
      <c r="M2792" t="s">
        <v>3118</v>
      </c>
    </row>
    <row r="2793" spans="1:13" x14ac:dyDescent="0.25">
      <c r="A2793">
        <v>9975</v>
      </c>
      <c r="B2793" t="s">
        <v>4385</v>
      </c>
      <c r="C2793" t="s">
        <v>4386</v>
      </c>
      <c r="D2793" t="s">
        <v>1722</v>
      </c>
      <c r="E2793" s="15" t="s">
        <v>11135</v>
      </c>
      <c r="F2793" t="s">
        <v>4016</v>
      </c>
      <c r="G2793" t="s">
        <v>1783</v>
      </c>
      <c r="H2793" t="s">
        <v>1782</v>
      </c>
      <c r="I2793" t="s">
        <v>3142</v>
      </c>
      <c r="J2793">
        <v>0</v>
      </c>
      <c r="K2793"/>
      <c r="L2793" t="s">
        <v>11136</v>
      </c>
      <c r="M2793" t="s">
        <v>4387</v>
      </c>
    </row>
    <row r="2794" spans="1:13" x14ac:dyDescent="0.25">
      <c r="A2794">
        <v>862364</v>
      </c>
      <c r="B2794" t="s">
        <v>3092</v>
      </c>
      <c r="C2794" t="s">
        <v>208</v>
      </c>
      <c r="D2794" t="s">
        <v>1722</v>
      </c>
      <c r="E2794" s="15" t="s">
        <v>11137</v>
      </c>
      <c r="F2794" t="s">
        <v>2046</v>
      </c>
      <c r="G2794" t="s">
        <v>1944</v>
      </c>
      <c r="H2794" t="s">
        <v>1782</v>
      </c>
      <c r="I2794" t="s">
        <v>3142</v>
      </c>
      <c r="J2794">
        <v>0</v>
      </c>
      <c r="K2794"/>
      <c r="L2794" t="s">
        <v>3237</v>
      </c>
      <c r="M2794" t="s">
        <v>3118</v>
      </c>
    </row>
    <row r="2795" spans="1:13" x14ac:dyDescent="0.25">
      <c r="A2795">
        <v>839615</v>
      </c>
      <c r="B2795" t="s">
        <v>11138</v>
      </c>
      <c r="C2795" t="s">
        <v>4386</v>
      </c>
      <c r="D2795" t="s">
        <v>1722</v>
      </c>
      <c r="E2795" s="15" t="s">
        <v>11139</v>
      </c>
      <c r="F2795" t="s">
        <v>1941</v>
      </c>
      <c r="G2795" t="s">
        <v>1867</v>
      </c>
      <c r="H2795" t="s">
        <v>1725</v>
      </c>
      <c r="I2795" t="s">
        <v>3116</v>
      </c>
      <c r="J2795">
        <v>0</v>
      </c>
      <c r="K2795"/>
      <c r="L2795" t="s">
        <v>11140</v>
      </c>
      <c r="M2795" t="s">
        <v>11141</v>
      </c>
    </row>
    <row r="2796" spans="1:13" x14ac:dyDescent="0.25">
      <c r="A2796">
        <v>9979</v>
      </c>
      <c r="B2796" t="s">
        <v>2201</v>
      </c>
      <c r="C2796" t="s">
        <v>172</v>
      </c>
      <c r="D2796" t="s">
        <v>1722</v>
      </c>
      <c r="E2796" s="15" t="s">
        <v>11142</v>
      </c>
      <c r="F2796" t="s">
        <v>1815</v>
      </c>
      <c r="G2796" t="s">
        <v>1816</v>
      </c>
      <c r="H2796" t="s">
        <v>1725</v>
      </c>
      <c r="I2796" t="s">
        <v>1816</v>
      </c>
      <c r="J2796">
        <v>0</v>
      </c>
      <c r="K2796"/>
      <c r="L2796" t="s">
        <v>3658</v>
      </c>
      <c r="M2796" t="s">
        <v>3118</v>
      </c>
    </row>
    <row r="2797" spans="1:13" x14ac:dyDescent="0.25">
      <c r="A2797">
        <v>9993</v>
      </c>
      <c r="B2797" t="s">
        <v>307</v>
      </c>
      <c r="C2797" t="s">
        <v>116</v>
      </c>
      <c r="D2797" t="s">
        <v>1722</v>
      </c>
      <c r="E2797" s="15" t="s">
        <v>11143</v>
      </c>
      <c r="F2797" t="s">
        <v>1815</v>
      </c>
      <c r="G2797" t="s">
        <v>1816</v>
      </c>
      <c r="H2797" t="s">
        <v>1725</v>
      </c>
      <c r="I2797" t="s">
        <v>1816</v>
      </c>
      <c r="J2797">
        <v>0</v>
      </c>
      <c r="K2797"/>
      <c r="L2797" t="s">
        <v>3117</v>
      </c>
      <c r="M2797" t="s">
        <v>3118</v>
      </c>
    </row>
    <row r="2798" spans="1:13" x14ac:dyDescent="0.25">
      <c r="A2798">
        <v>10016</v>
      </c>
      <c r="B2798" t="s">
        <v>2393</v>
      </c>
      <c r="C2798" t="s">
        <v>27</v>
      </c>
      <c r="D2798" t="s">
        <v>1722</v>
      </c>
      <c r="E2798" s="15" t="s">
        <v>11144</v>
      </c>
      <c r="F2798" t="s">
        <v>2079</v>
      </c>
      <c r="G2798" t="s">
        <v>1765</v>
      </c>
      <c r="H2798" t="s">
        <v>1764</v>
      </c>
      <c r="I2798" t="s">
        <v>3116</v>
      </c>
      <c r="J2798">
        <v>0</v>
      </c>
      <c r="K2798"/>
      <c r="L2798" t="s">
        <v>3117</v>
      </c>
      <c r="M2798" t="s">
        <v>3118</v>
      </c>
    </row>
    <row r="2799" spans="1:13" x14ac:dyDescent="0.25">
      <c r="A2799">
        <v>61693</v>
      </c>
      <c r="B2799" t="s">
        <v>11145</v>
      </c>
      <c r="C2799" t="s">
        <v>172</v>
      </c>
      <c r="D2799" t="s">
        <v>1722</v>
      </c>
      <c r="E2799" s="15" t="s">
        <v>11146</v>
      </c>
      <c r="F2799" t="s">
        <v>1788</v>
      </c>
      <c r="G2799" t="s">
        <v>1762</v>
      </c>
      <c r="H2799" t="s">
        <v>1782</v>
      </c>
      <c r="I2799" t="s">
        <v>3116</v>
      </c>
      <c r="J2799">
        <v>0</v>
      </c>
      <c r="K2799"/>
      <c r="L2799" t="s">
        <v>3842</v>
      </c>
      <c r="M2799" t="s">
        <v>3118</v>
      </c>
    </row>
    <row r="2800" spans="1:13" x14ac:dyDescent="0.25">
      <c r="A2800">
        <v>852247</v>
      </c>
      <c r="B2800" t="s">
        <v>11147</v>
      </c>
      <c r="C2800" t="s">
        <v>21</v>
      </c>
      <c r="D2800" t="s">
        <v>1722</v>
      </c>
      <c r="E2800" s="15" t="s">
        <v>11148</v>
      </c>
      <c r="F2800" t="s">
        <v>1995</v>
      </c>
      <c r="G2800" t="s">
        <v>1765</v>
      </c>
      <c r="H2800" t="s">
        <v>1764</v>
      </c>
      <c r="I2800" t="s">
        <v>1765</v>
      </c>
      <c r="J2800">
        <v>0</v>
      </c>
      <c r="K2800"/>
      <c r="L2800" t="s">
        <v>11149</v>
      </c>
      <c r="M2800" t="s">
        <v>11150</v>
      </c>
    </row>
    <row r="2801" spans="1:13" x14ac:dyDescent="0.25">
      <c r="A2801">
        <v>70653</v>
      </c>
      <c r="B2801" t="s">
        <v>1093</v>
      </c>
      <c r="C2801" t="s">
        <v>27</v>
      </c>
      <c r="D2801" t="s">
        <v>1722</v>
      </c>
      <c r="E2801" s="15" t="s">
        <v>11151</v>
      </c>
      <c r="F2801" t="s">
        <v>1788</v>
      </c>
      <c r="G2801" t="s">
        <v>1762</v>
      </c>
      <c r="H2801" t="s">
        <v>1782</v>
      </c>
      <c r="I2801" t="s">
        <v>3116</v>
      </c>
      <c r="J2801">
        <v>0</v>
      </c>
      <c r="K2801"/>
      <c r="L2801" t="s">
        <v>11152</v>
      </c>
      <c r="M2801" t="s">
        <v>3118</v>
      </c>
    </row>
    <row r="2802" spans="1:13" x14ac:dyDescent="0.25">
      <c r="A2802">
        <v>9995</v>
      </c>
      <c r="B2802" t="s">
        <v>308</v>
      </c>
      <c r="C2802" t="s">
        <v>59</v>
      </c>
      <c r="D2802" t="s">
        <v>1722</v>
      </c>
      <c r="E2802" s="15" t="s">
        <v>11153</v>
      </c>
      <c r="F2802" t="s">
        <v>1784</v>
      </c>
      <c r="G2802" t="s">
        <v>1785</v>
      </c>
      <c r="H2802" t="s">
        <v>1725</v>
      </c>
      <c r="I2802" t="s">
        <v>3116</v>
      </c>
      <c r="J2802">
        <v>0</v>
      </c>
      <c r="K2802"/>
      <c r="L2802" t="s">
        <v>4031</v>
      </c>
      <c r="M2802" t="s">
        <v>3118</v>
      </c>
    </row>
    <row r="2803" spans="1:13" x14ac:dyDescent="0.25">
      <c r="A2803">
        <v>828078</v>
      </c>
      <c r="B2803" t="s">
        <v>309</v>
      </c>
      <c r="C2803" t="s">
        <v>59</v>
      </c>
      <c r="D2803" t="s">
        <v>1722</v>
      </c>
      <c r="E2803" s="15" t="s">
        <v>11154</v>
      </c>
      <c r="F2803" t="s">
        <v>3215</v>
      </c>
      <c r="G2803" t="s">
        <v>1783</v>
      </c>
      <c r="H2803" t="s">
        <v>1782</v>
      </c>
      <c r="I2803" t="s">
        <v>3142</v>
      </c>
      <c r="J2803">
        <v>0</v>
      </c>
      <c r="K2803"/>
      <c r="L2803" t="s">
        <v>3117</v>
      </c>
      <c r="M2803" t="s">
        <v>3118</v>
      </c>
    </row>
    <row r="2804" spans="1:13" x14ac:dyDescent="0.25">
      <c r="A2804">
        <v>10038</v>
      </c>
      <c r="B2804" t="s">
        <v>11155</v>
      </c>
      <c r="C2804" t="s">
        <v>59</v>
      </c>
      <c r="D2804" t="s">
        <v>1722</v>
      </c>
      <c r="E2804" s="15" t="s">
        <v>11156</v>
      </c>
      <c r="F2804" t="s">
        <v>1967</v>
      </c>
      <c r="G2804" t="s">
        <v>1958</v>
      </c>
      <c r="H2804" t="s">
        <v>1756</v>
      </c>
      <c r="I2804" t="s">
        <v>3129</v>
      </c>
      <c r="J2804">
        <v>0</v>
      </c>
      <c r="K2804"/>
      <c r="L2804" t="s">
        <v>3216</v>
      </c>
      <c r="M2804" t="s">
        <v>3118</v>
      </c>
    </row>
    <row r="2805" spans="1:13" x14ac:dyDescent="0.25">
      <c r="A2805">
        <v>41902</v>
      </c>
      <c r="B2805" t="s">
        <v>4389</v>
      </c>
      <c r="C2805" t="s">
        <v>56</v>
      </c>
      <c r="D2805" t="s">
        <v>1722</v>
      </c>
      <c r="E2805" s="15" t="s">
        <v>11157</v>
      </c>
      <c r="F2805" t="s">
        <v>1893</v>
      </c>
      <c r="G2805" t="s">
        <v>1852</v>
      </c>
      <c r="H2805" t="s">
        <v>1720</v>
      </c>
      <c r="I2805" t="s">
        <v>3116</v>
      </c>
      <c r="J2805">
        <v>0</v>
      </c>
      <c r="K2805"/>
      <c r="L2805" t="s">
        <v>3117</v>
      </c>
      <c r="M2805" t="s">
        <v>3118</v>
      </c>
    </row>
    <row r="2806" spans="1:13" x14ac:dyDescent="0.25">
      <c r="A2806">
        <v>846366</v>
      </c>
      <c r="B2806" t="s">
        <v>11158</v>
      </c>
      <c r="C2806" t="s">
        <v>84</v>
      </c>
      <c r="D2806" t="s">
        <v>1722</v>
      </c>
      <c r="E2806" s="15" t="s">
        <v>11159</v>
      </c>
      <c r="F2806" t="s">
        <v>1719</v>
      </c>
      <c r="G2806" t="s">
        <v>1721</v>
      </c>
      <c r="H2806" t="s">
        <v>1720</v>
      </c>
      <c r="I2806" t="s">
        <v>3116</v>
      </c>
      <c r="J2806">
        <v>0</v>
      </c>
      <c r="K2806"/>
      <c r="L2806" t="s">
        <v>3464</v>
      </c>
      <c r="M2806" t="s">
        <v>3118</v>
      </c>
    </row>
    <row r="2807" spans="1:13" x14ac:dyDescent="0.25">
      <c r="A2807">
        <v>10056</v>
      </c>
      <c r="B2807" t="s">
        <v>310</v>
      </c>
      <c r="C2807" t="s">
        <v>27</v>
      </c>
      <c r="D2807" t="s">
        <v>1722</v>
      </c>
      <c r="E2807" s="15" t="s">
        <v>11160</v>
      </c>
      <c r="F2807" t="s">
        <v>1876</v>
      </c>
      <c r="G2807" t="s">
        <v>1849</v>
      </c>
      <c r="H2807" t="s">
        <v>1819</v>
      </c>
      <c r="I2807" t="s">
        <v>3126</v>
      </c>
      <c r="J2807">
        <v>0</v>
      </c>
      <c r="K2807"/>
      <c r="L2807" t="s">
        <v>11161</v>
      </c>
      <c r="M2807" t="s">
        <v>11162</v>
      </c>
    </row>
    <row r="2808" spans="1:13" x14ac:dyDescent="0.25">
      <c r="A2808">
        <v>10057</v>
      </c>
      <c r="B2808" t="s">
        <v>2199</v>
      </c>
      <c r="C2808" t="s">
        <v>27</v>
      </c>
      <c r="D2808" t="s">
        <v>1722</v>
      </c>
      <c r="E2808" s="15" t="s">
        <v>11163</v>
      </c>
      <c r="F2808" t="s">
        <v>1836</v>
      </c>
      <c r="G2808" t="s">
        <v>1837</v>
      </c>
      <c r="H2808" t="s">
        <v>1725</v>
      </c>
      <c r="I2808" t="s">
        <v>3116</v>
      </c>
      <c r="J2808">
        <v>0</v>
      </c>
      <c r="K2808"/>
      <c r="L2808" t="s">
        <v>6042</v>
      </c>
      <c r="M2808" t="s">
        <v>3118</v>
      </c>
    </row>
    <row r="2809" spans="1:13" x14ac:dyDescent="0.25">
      <c r="A2809">
        <v>34497</v>
      </c>
      <c r="B2809" t="s">
        <v>11164</v>
      </c>
      <c r="C2809" t="s">
        <v>27</v>
      </c>
      <c r="D2809" t="s">
        <v>1722</v>
      </c>
      <c r="E2809" s="15" t="s">
        <v>11165</v>
      </c>
      <c r="F2809" t="s">
        <v>1771</v>
      </c>
      <c r="G2809" t="s">
        <v>1721</v>
      </c>
      <c r="H2809" t="s">
        <v>1720</v>
      </c>
      <c r="I2809" t="s">
        <v>3116</v>
      </c>
      <c r="J2809">
        <v>0</v>
      </c>
      <c r="K2809"/>
      <c r="L2809" t="s">
        <v>5449</v>
      </c>
      <c r="M2809" t="s">
        <v>3118</v>
      </c>
    </row>
    <row r="2810" spans="1:13" x14ac:dyDescent="0.25">
      <c r="A2810">
        <v>10062</v>
      </c>
      <c r="B2810" t="s">
        <v>2394</v>
      </c>
      <c r="C2810" t="s">
        <v>65</v>
      </c>
      <c r="D2810" t="s">
        <v>1722</v>
      </c>
      <c r="E2810" s="15" t="s">
        <v>11166</v>
      </c>
      <c r="F2810" t="s">
        <v>1761</v>
      </c>
      <c r="G2810" t="s">
        <v>1762</v>
      </c>
      <c r="H2810" t="s">
        <v>1782</v>
      </c>
      <c r="I2810" t="s">
        <v>1762</v>
      </c>
      <c r="J2810">
        <v>0</v>
      </c>
      <c r="K2810"/>
      <c r="L2810" t="s">
        <v>3117</v>
      </c>
      <c r="M2810" t="s">
        <v>3118</v>
      </c>
    </row>
    <row r="2811" spans="1:13" x14ac:dyDescent="0.25">
      <c r="A2811">
        <v>851518</v>
      </c>
      <c r="B2811" t="s">
        <v>11167</v>
      </c>
      <c r="C2811" t="s">
        <v>208</v>
      </c>
      <c r="D2811" t="s">
        <v>1722</v>
      </c>
      <c r="E2811" s="15" t="s">
        <v>11168</v>
      </c>
      <c r="F2811" t="s">
        <v>1737</v>
      </c>
      <c r="G2811" t="s">
        <v>1721</v>
      </c>
      <c r="H2811" t="s">
        <v>1720</v>
      </c>
      <c r="I2811" t="s">
        <v>3116</v>
      </c>
      <c r="J2811">
        <v>0</v>
      </c>
      <c r="K2811"/>
      <c r="L2811" t="s">
        <v>3144</v>
      </c>
      <c r="M2811" t="s">
        <v>3118</v>
      </c>
    </row>
    <row r="2812" spans="1:13" x14ac:dyDescent="0.25">
      <c r="A2812">
        <v>56819</v>
      </c>
      <c r="B2812" t="s">
        <v>11169</v>
      </c>
      <c r="C2812" t="s">
        <v>380</v>
      </c>
      <c r="D2812" t="s">
        <v>1722</v>
      </c>
      <c r="E2812" s="15" t="s">
        <v>11170</v>
      </c>
      <c r="F2812" t="s">
        <v>1719</v>
      </c>
      <c r="G2812" t="s">
        <v>1721</v>
      </c>
      <c r="H2812" t="s">
        <v>1720</v>
      </c>
      <c r="I2812" t="s">
        <v>3116</v>
      </c>
      <c r="J2812">
        <v>0</v>
      </c>
      <c r="K2812"/>
      <c r="L2812" t="s">
        <v>4202</v>
      </c>
      <c r="M2812" t="s">
        <v>3118</v>
      </c>
    </row>
    <row r="2813" spans="1:13" x14ac:dyDescent="0.25">
      <c r="A2813">
        <v>10065</v>
      </c>
      <c r="B2813" t="s">
        <v>11171</v>
      </c>
      <c r="C2813" t="s">
        <v>111</v>
      </c>
      <c r="D2813" t="s">
        <v>1722</v>
      </c>
      <c r="E2813" s="15" t="s">
        <v>11172</v>
      </c>
      <c r="F2813" t="s">
        <v>2220</v>
      </c>
      <c r="G2813" t="s">
        <v>1783</v>
      </c>
      <c r="H2813" t="s">
        <v>1782</v>
      </c>
      <c r="I2813" t="s">
        <v>3142</v>
      </c>
      <c r="J2813">
        <v>0</v>
      </c>
      <c r="K2813"/>
      <c r="L2813" t="s">
        <v>11173</v>
      </c>
      <c r="M2813" t="s">
        <v>3118</v>
      </c>
    </row>
    <row r="2814" spans="1:13" x14ac:dyDescent="0.25">
      <c r="A2814">
        <v>839315</v>
      </c>
      <c r="B2814" t="s">
        <v>11174</v>
      </c>
      <c r="C2814" t="s">
        <v>380</v>
      </c>
      <c r="D2814" t="s">
        <v>1722</v>
      </c>
      <c r="E2814" s="15" t="s">
        <v>11175</v>
      </c>
      <c r="F2814" t="s">
        <v>1851</v>
      </c>
      <c r="G2814" t="s">
        <v>1852</v>
      </c>
      <c r="H2814" t="s">
        <v>1720</v>
      </c>
      <c r="I2814" t="s">
        <v>3116</v>
      </c>
      <c r="J2814">
        <v>0</v>
      </c>
      <c r="K2814"/>
      <c r="L2814" t="s">
        <v>11176</v>
      </c>
      <c r="M2814" t="s">
        <v>11177</v>
      </c>
    </row>
    <row r="2815" spans="1:13" x14ac:dyDescent="0.25">
      <c r="A2815">
        <v>47025</v>
      </c>
      <c r="B2815" t="s">
        <v>11178</v>
      </c>
      <c r="C2815" t="s">
        <v>27</v>
      </c>
      <c r="D2815" t="s">
        <v>1722</v>
      </c>
      <c r="E2815" s="15" t="s">
        <v>11179</v>
      </c>
      <c r="F2815" t="s">
        <v>1742</v>
      </c>
      <c r="G2815" t="s">
        <v>1743</v>
      </c>
      <c r="H2815" t="s">
        <v>1720</v>
      </c>
      <c r="I2815" t="s">
        <v>3351</v>
      </c>
      <c r="J2815">
        <v>0</v>
      </c>
      <c r="K2815"/>
      <c r="L2815" t="s">
        <v>11180</v>
      </c>
      <c r="M2815" t="s">
        <v>11181</v>
      </c>
    </row>
    <row r="2816" spans="1:13" x14ac:dyDescent="0.25">
      <c r="A2816">
        <v>830274</v>
      </c>
      <c r="B2816" t="s">
        <v>4394</v>
      </c>
      <c r="C2816" t="s">
        <v>84</v>
      </c>
      <c r="D2816" t="s">
        <v>1722</v>
      </c>
      <c r="E2816" s="15" t="s">
        <v>11182</v>
      </c>
      <c r="F2816" t="s">
        <v>1832</v>
      </c>
      <c r="G2816" t="s">
        <v>1834</v>
      </c>
      <c r="H2816" t="s">
        <v>1833</v>
      </c>
      <c r="I2816" t="s">
        <v>3116</v>
      </c>
      <c r="J2816">
        <v>0</v>
      </c>
      <c r="K2816"/>
      <c r="L2816" t="s">
        <v>3182</v>
      </c>
      <c r="M2816" t="s">
        <v>3118</v>
      </c>
    </row>
    <row r="2817" spans="1:13" x14ac:dyDescent="0.25">
      <c r="A2817">
        <v>14930</v>
      </c>
      <c r="B2817" t="s">
        <v>1094</v>
      </c>
      <c r="C2817" t="s">
        <v>39</v>
      </c>
      <c r="D2817" t="s">
        <v>1722</v>
      </c>
      <c r="E2817" s="15" t="s">
        <v>11183</v>
      </c>
      <c r="F2817" t="s">
        <v>10012</v>
      </c>
      <c r="G2817" t="s">
        <v>1834</v>
      </c>
      <c r="H2817" t="s">
        <v>1833</v>
      </c>
      <c r="I2817" t="s">
        <v>3116</v>
      </c>
      <c r="J2817">
        <v>0</v>
      </c>
      <c r="K2817"/>
      <c r="L2817" t="s">
        <v>4395</v>
      </c>
      <c r="M2817" t="s">
        <v>11184</v>
      </c>
    </row>
    <row r="2818" spans="1:13" x14ac:dyDescent="0.25">
      <c r="A2818">
        <v>31746</v>
      </c>
      <c r="B2818" t="s">
        <v>4397</v>
      </c>
      <c r="C2818" t="s">
        <v>3342</v>
      </c>
      <c r="D2818" t="s">
        <v>1722</v>
      </c>
      <c r="E2818" s="15" t="s">
        <v>11185</v>
      </c>
      <c r="F2818" t="s">
        <v>6194</v>
      </c>
      <c r="G2818" t="s">
        <v>1792</v>
      </c>
      <c r="H2818" t="s">
        <v>1822</v>
      </c>
      <c r="I2818" t="s">
        <v>3340</v>
      </c>
      <c r="J2818">
        <v>0</v>
      </c>
      <c r="K2818"/>
      <c r="L2818" t="s">
        <v>9276</v>
      </c>
      <c r="M2818" t="s">
        <v>3118</v>
      </c>
    </row>
    <row r="2819" spans="1:13" x14ac:dyDescent="0.25">
      <c r="A2819">
        <v>10095</v>
      </c>
      <c r="B2819" t="s">
        <v>2197</v>
      </c>
      <c r="C2819" t="s">
        <v>65</v>
      </c>
      <c r="D2819" t="s">
        <v>1722</v>
      </c>
      <c r="E2819" s="15" t="s">
        <v>11186</v>
      </c>
      <c r="F2819" t="s">
        <v>1986</v>
      </c>
      <c r="G2819" t="s">
        <v>1987</v>
      </c>
      <c r="H2819" t="s">
        <v>1822</v>
      </c>
      <c r="I2819" t="s">
        <v>3116</v>
      </c>
      <c r="J2819">
        <v>0</v>
      </c>
      <c r="K2819"/>
      <c r="L2819" t="s">
        <v>3117</v>
      </c>
      <c r="M2819" t="s">
        <v>3118</v>
      </c>
    </row>
    <row r="2820" spans="1:13" x14ac:dyDescent="0.25">
      <c r="A2820">
        <v>4895</v>
      </c>
      <c r="B2820" t="s">
        <v>1095</v>
      </c>
      <c r="C2820" t="s">
        <v>27</v>
      </c>
      <c r="D2820" t="s">
        <v>1722</v>
      </c>
      <c r="E2820" s="15" t="s">
        <v>11187</v>
      </c>
      <c r="F2820" t="s">
        <v>1881</v>
      </c>
      <c r="G2820" t="s">
        <v>1849</v>
      </c>
      <c r="H2820" t="s">
        <v>1819</v>
      </c>
      <c r="I2820" t="s">
        <v>3126</v>
      </c>
      <c r="J2820">
        <v>0</v>
      </c>
      <c r="K2820"/>
      <c r="L2820" t="s">
        <v>3117</v>
      </c>
      <c r="M2820" t="s">
        <v>3118</v>
      </c>
    </row>
    <row r="2821" spans="1:13" x14ac:dyDescent="0.25">
      <c r="A2821">
        <v>15365</v>
      </c>
      <c r="B2821" t="s">
        <v>2438</v>
      </c>
      <c r="C2821" t="s">
        <v>59</v>
      </c>
      <c r="D2821" t="s">
        <v>1722</v>
      </c>
      <c r="E2821" s="15" t="s">
        <v>11188</v>
      </c>
      <c r="F2821" t="s">
        <v>1876</v>
      </c>
      <c r="G2821" t="s">
        <v>1849</v>
      </c>
      <c r="H2821" t="s">
        <v>1819</v>
      </c>
      <c r="I2821" t="s">
        <v>3126</v>
      </c>
      <c r="J2821">
        <v>0</v>
      </c>
      <c r="K2821"/>
      <c r="L2821" t="s">
        <v>3216</v>
      </c>
      <c r="M2821" t="s">
        <v>3118</v>
      </c>
    </row>
    <row r="2822" spans="1:13" x14ac:dyDescent="0.25">
      <c r="A2822">
        <v>10109</v>
      </c>
      <c r="B2822" t="s">
        <v>2196</v>
      </c>
      <c r="C2822" t="s">
        <v>27</v>
      </c>
      <c r="D2822" t="s">
        <v>1722</v>
      </c>
      <c r="E2822" s="15" t="s">
        <v>11189</v>
      </c>
      <c r="F2822" t="s">
        <v>1815</v>
      </c>
      <c r="G2822" t="s">
        <v>1816</v>
      </c>
      <c r="H2822" t="s">
        <v>1725</v>
      </c>
      <c r="I2822" t="s">
        <v>1816</v>
      </c>
      <c r="J2822">
        <v>0</v>
      </c>
      <c r="K2822"/>
      <c r="L2822" t="s">
        <v>3117</v>
      </c>
      <c r="M2822" t="s">
        <v>3118</v>
      </c>
    </row>
    <row r="2823" spans="1:13" x14ac:dyDescent="0.25">
      <c r="A2823">
        <v>10117</v>
      </c>
      <c r="B2823" t="s">
        <v>2395</v>
      </c>
      <c r="C2823" t="s">
        <v>56</v>
      </c>
      <c r="D2823" t="s">
        <v>1722</v>
      </c>
      <c r="E2823" s="15" t="s">
        <v>11190</v>
      </c>
      <c r="F2823" t="s">
        <v>2008</v>
      </c>
      <c r="G2823" t="s">
        <v>2009</v>
      </c>
      <c r="H2823" t="s">
        <v>1864</v>
      </c>
      <c r="I2823" t="s">
        <v>3240</v>
      </c>
      <c r="J2823">
        <v>0</v>
      </c>
      <c r="K2823"/>
      <c r="L2823" t="s">
        <v>3332</v>
      </c>
      <c r="M2823" t="s">
        <v>3118</v>
      </c>
    </row>
    <row r="2824" spans="1:13" x14ac:dyDescent="0.25">
      <c r="A2824">
        <v>59258</v>
      </c>
      <c r="B2824" t="s">
        <v>2745</v>
      </c>
      <c r="C2824" t="s">
        <v>27</v>
      </c>
      <c r="D2824" t="s">
        <v>1722</v>
      </c>
      <c r="E2824" s="15" t="s">
        <v>11191</v>
      </c>
      <c r="F2824" t="s">
        <v>1735</v>
      </c>
      <c r="G2824" t="s">
        <v>1721</v>
      </c>
      <c r="H2824" t="s">
        <v>1720</v>
      </c>
      <c r="I2824" t="s">
        <v>5686</v>
      </c>
      <c r="J2824">
        <v>0</v>
      </c>
      <c r="K2824"/>
      <c r="L2824" t="s">
        <v>9113</v>
      </c>
      <c r="M2824" t="s">
        <v>3118</v>
      </c>
    </row>
    <row r="2825" spans="1:13" x14ac:dyDescent="0.25">
      <c r="A2825">
        <v>856947</v>
      </c>
      <c r="B2825" t="s">
        <v>11192</v>
      </c>
      <c r="C2825" t="s">
        <v>27</v>
      </c>
      <c r="D2825" t="s">
        <v>1722</v>
      </c>
      <c r="E2825" s="15" t="s">
        <v>11193</v>
      </c>
      <c r="F2825" t="s">
        <v>1891</v>
      </c>
      <c r="G2825" t="s">
        <v>1867</v>
      </c>
      <c r="H2825" t="s">
        <v>1725</v>
      </c>
      <c r="I2825" t="s">
        <v>3116</v>
      </c>
      <c r="J2825">
        <v>0</v>
      </c>
      <c r="K2825"/>
      <c r="L2825" t="s">
        <v>11194</v>
      </c>
      <c r="M2825" t="s">
        <v>11195</v>
      </c>
    </row>
    <row r="2826" spans="1:13" x14ac:dyDescent="0.25">
      <c r="A2826">
        <v>828326</v>
      </c>
      <c r="B2826" t="s">
        <v>4407</v>
      </c>
      <c r="C2826" t="s">
        <v>84</v>
      </c>
      <c r="D2826" t="s">
        <v>1722</v>
      </c>
      <c r="E2826" s="15" t="s">
        <v>11196</v>
      </c>
      <c r="F2826" t="s">
        <v>1737</v>
      </c>
      <c r="G2826" t="s">
        <v>1721</v>
      </c>
      <c r="H2826" t="s">
        <v>1720</v>
      </c>
      <c r="I2826" t="s">
        <v>3116</v>
      </c>
      <c r="J2826">
        <v>0</v>
      </c>
      <c r="K2826"/>
      <c r="L2826" t="s">
        <v>3182</v>
      </c>
      <c r="M2826" t="s">
        <v>3118</v>
      </c>
    </row>
    <row r="2827" spans="1:13" x14ac:dyDescent="0.25">
      <c r="A2827">
        <v>10072</v>
      </c>
      <c r="B2827" t="s">
        <v>11197</v>
      </c>
      <c r="C2827" t="s">
        <v>763</v>
      </c>
      <c r="D2827" t="s">
        <v>1722</v>
      </c>
      <c r="E2827" s="15" t="s">
        <v>11198</v>
      </c>
      <c r="F2827" t="s">
        <v>2046</v>
      </c>
      <c r="G2827" t="s">
        <v>1944</v>
      </c>
      <c r="H2827" t="s">
        <v>1782</v>
      </c>
      <c r="I2827" t="s">
        <v>3142</v>
      </c>
      <c r="J2827">
        <v>0</v>
      </c>
      <c r="K2827"/>
      <c r="L2827" t="s">
        <v>11199</v>
      </c>
      <c r="M2827" t="s">
        <v>11200</v>
      </c>
    </row>
    <row r="2828" spans="1:13" x14ac:dyDescent="0.25">
      <c r="A2828">
        <v>33756</v>
      </c>
      <c r="B2828" t="s">
        <v>11201</v>
      </c>
      <c r="C2828" t="s">
        <v>27</v>
      </c>
      <c r="D2828" t="s">
        <v>1722</v>
      </c>
      <c r="E2828" s="15" t="s">
        <v>11202</v>
      </c>
      <c r="F2828" t="s">
        <v>1784</v>
      </c>
      <c r="G2828" t="s">
        <v>1785</v>
      </c>
      <c r="H2828" t="s">
        <v>1725</v>
      </c>
      <c r="I2828" t="s">
        <v>3116</v>
      </c>
      <c r="J2828">
        <v>0</v>
      </c>
      <c r="K2828"/>
      <c r="L2828" t="s">
        <v>5524</v>
      </c>
      <c r="M2828" t="s">
        <v>3118</v>
      </c>
    </row>
    <row r="2829" spans="1:13" x14ac:dyDescent="0.25">
      <c r="A2829">
        <v>838294</v>
      </c>
      <c r="B2829" t="s">
        <v>11203</v>
      </c>
      <c r="C2829" t="s">
        <v>172</v>
      </c>
      <c r="D2829" t="s">
        <v>1722</v>
      </c>
      <c r="E2829" s="15" t="s">
        <v>11204</v>
      </c>
      <c r="F2829" t="s">
        <v>1737</v>
      </c>
      <c r="G2829" t="s">
        <v>1721</v>
      </c>
      <c r="H2829" t="s">
        <v>1720</v>
      </c>
      <c r="I2829" t="s">
        <v>3116</v>
      </c>
      <c r="J2829">
        <v>0</v>
      </c>
      <c r="K2829"/>
      <c r="L2829" t="s">
        <v>3842</v>
      </c>
      <c r="M2829" t="s">
        <v>3118</v>
      </c>
    </row>
    <row r="2830" spans="1:13" x14ac:dyDescent="0.25">
      <c r="A2830">
        <v>846704</v>
      </c>
      <c r="B2830" t="s">
        <v>11205</v>
      </c>
      <c r="C2830" t="s">
        <v>27</v>
      </c>
      <c r="D2830" t="s">
        <v>1722</v>
      </c>
      <c r="E2830" s="15" t="s">
        <v>11206</v>
      </c>
      <c r="F2830" t="s">
        <v>1728</v>
      </c>
      <c r="G2830" t="s">
        <v>1729</v>
      </c>
      <c r="H2830" t="s">
        <v>1720</v>
      </c>
      <c r="I2830" t="s">
        <v>3116</v>
      </c>
      <c r="J2830">
        <v>0</v>
      </c>
      <c r="K2830"/>
      <c r="L2830" t="s">
        <v>3117</v>
      </c>
      <c r="M2830" t="s">
        <v>3118</v>
      </c>
    </row>
    <row r="2831" spans="1:13" x14ac:dyDescent="0.25">
      <c r="A2831">
        <v>10076</v>
      </c>
      <c r="B2831" t="s">
        <v>2198</v>
      </c>
      <c r="C2831" t="s">
        <v>172</v>
      </c>
      <c r="D2831" t="s">
        <v>1722</v>
      </c>
      <c r="E2831" s="15" t="s">
        <v>11207</v>
      </c>
      <c r="F2831" t="s">
        <v>1738</v>
      </c>
      <c r="G2831" t="s">
        <v>1739</v>
      </c>
      <c r="H2831" t="s">
        <v>1720</v>
      </c>
      <c r="I2831" t="s">
        <v>3232</v>
      </c>
      <c r="J2831">
        <v>0</v>
      </c>
      <c r="K2831"/>
      <c r="L2831" t="s">
        <v>3743</v>
      </c>
      <c r="M2831" t="s">
        <v>3118</v>
      </c>
    </row>
    <row r="2832" spans="1:13" x14ac:dyDescent="0.25">
      <c r="A2832">
        <v>29897</v>
      </c>
      <c r="B2832" t="s">
        <v>11208</v>
      </c>
      <c r="C2832" t="s">
        <v>27</v>
      </c>
      <c r="D2832" t="s">
        <v>1722</v>
      </c>
      <c r="E2832" s="15" t="s">
        <v>11209</v>
      </c>
      <c r="F2832" t="s">
        <v>1924</v>
      </c>
      <c r="G2832" t="s">
        <v>1852</v>
      </c>
      <c r="H2832" t="s">
        <v>1720</v>
      </c>
      <c r="I2832" t="s">
        <v>3116</v>
      </c>
      <c r="J2832">
        <v>0</v>
      </c>
      <c r="K2832"/>
      <c r="L2832" t="s">
        <v>11210</v>
      </c>
      <c r="M2832" t="s">
        <v>1799</v>
      </c>
    </row>
    <row r="2833" spans="1:13" x14ac:dyDescent="0.25">
      <c r="A2833">
        <v>10071</v>
      </c>
      <c r="B2833" t="s">
        <v>4408</v>
      </c>
      <c r="C2833" t="s">
        <v>21</v>
      </c>
      <c r="D2833" t="s">
        <v>1722</v>
      </c>
      <c r="E2833" s="15" t="s">
        <v>11211</v>
      </c>
      <c r="F2833" t="s">
        <v>1871</v>
      </c>
      <c r="G2833" t="s">
        <v>1765</v>
      </c>
      <c r="H2833" t="s">
        <v>1764</v>
      </c>
      <c r="I2833" t="s">
        <v>1765</v>
      </c>
      <c r="J2833">
        <v>0</v>
      </c>
      <c r="K2833"/>
      <c r="L2833" t="s">
        <v>3117</v>
      </c>
      <c r="M2833" t="s">
        <v>3118</v>
      </c>
    </row>
    <row r="2834" spans="1:13" x14ac:dyDescent="0.25">
      <c r="A2834">
        <v>10124</v>
      </c>
      <c r="B2834" t="s">
        <v>311</v>
      </c>
      <c r="C2834" t="s">
        <v>27</v>
      </c>
      <c r="D2834" t="s">
        <v>1722</v>
      </c>
      <c r="E2834" s="15" t="s">
        <v>11212</v>
      </c>
      <c r="F2834" t="s">
        <v>1788</v>
      </c>
      <c r="G2834" t="s">
        <v>1762</v>
      </c>
      <c r="H2834" t="s">
        <v>1782</v>
      </c>
      <c r="I2834" t="s">
        <v>3116</v>
      </c>
      <c r="J2834">
        <v>0</v>
      </c>
      <c r="K2834"/>
      <c r="L2834" t="s">
        <v>3117</v>
      </c>
      <c r="M2834" t="s">
        <v>3118</v>
      </c>
    </row>
    <row r="2835" spans="1:13" x14ac:dyDescent="0.25">
      <c r="A2835">
        <v>53052</v>
      </c>
      <c r="B2835" t="s">
        <v>1096</v>
      </c>
      <c r="C2835" t="s">
        <v>31</v>
      </c>
      <c r="D2835" t="s">
        <v>1722</v>
      </c>
      <c r="E2835" s="15" t="s">
        <v>11213</v>
      </c>
      <c r="F2835" t="s">
        <v>2010</v>
      </c>
      <c r="G2835" t="s">
        <v>1823</v>
      </c>
      <c r="H2835" t="s">
        <v>1822</v>
      </c>
      <c r="I2835" t="s">
        <v>3116</v>
      </c>
      <c r="J2835">
        <v>0</v>
      </c>
      <c r="K2835"/>
      <c r="L2835" t="s">
        <v>3117</v>
      </c>
      <c r="M2835" t="s">
        <v>3118</v>
      </c>
    </row>
    <row r="2836" spans="1:13" x14ac:dyDescent="0.25">
      <c r="A2836">
        <v>10135</v>
      </c>
      <c r="B2836" t="s">
        <v>1097</v>
      </c>
      <c r="C2836" t="s">
        <v>59</v>
      </c>
      <c r="D2836" t="s">
        <v>1722</v>
      </c>
      <c r="E2836" s="15" t="s">
        <v>11214</v>
      </c>
      <c r="F2836" t="s">
        <v>1876</v>
      </c>
      <c r="G2836" t="s">
        <v>1849</v>
      </c>
      <c r="H2836" t="s">
        <v>1819</v>
      </c>
      <c r="I2836" t="s">
        <v>3126</v>
      </c>
      <c r="J2836">
        <v>0</v>
      </c>
      <c r="K2836"/>
      <c r="L2836" t="s">
        <v>3216</v>
      </c>
      <c r="M2836" t="s">
        <v>3118</v>
      </c>
    </row>
    <row r="2837" spans="1:13" x14ac:dyDescent="0.25">
      <c r="A2837">
        <v>849431</v>
      </c>
      <c r="B2837" t="s">
        <v>1098</v>
      </c>
      <c r="C2837" t="s">
        <v>56</v>
      </c>
      <c r="D2837" t="s">
        <v>1722</v>
      </c>
      <c r="E2837" s="15" t="s">
        <v>11215</v>
      </c>
      <c r="F2837" t="s">
        <v>1912</v>
      </c>
      <c r="G2837" t="s">
        <v>1913</v>
      </c>
      <c r="H2837" t="s">
        <v>1764</v>
      </c>
      <c r="I2837" t="s">
        <v>5644</v>
      </c>
      <c r="J2837">
        <v>0</v>
      </c>
      <c r="K2837"/>
      <c r="L2837" t="s">
        <v>3122</v>
      </c>
      <c r="M2837" t="s">
        <v>3118</v>
      </c>
    </row>
    <row r="2838" spans="1:13" x14ac:dyDescent="0.25">
      <c r="A2838">
        <v>45126</v>
      </c>
      <c r="B2838" t="s">
        <v>2630</v>
      </c>
      <c r="C2838" t="s">
        <v>27</v>
      </c>
      <c r="D2838" t="s">
        <v>1722</v>
      </c>
      <c r="E2838" s="15" t="s">
        <v>11216</v>
      </c>
      <c r="F2838" t="s">
        <v>1860</v>
      </c>
      <c r="G2838" t="s">
        <v>1816</v>
      </c>
      <c r="H2838" t="s">
        <v>1725</v>
      </c>
      <c r="I2838" t="s">
        <v>5644</v>
      </c>
      <c r="J2838">
        <v>0</v>
      </c>
      <c r="K2838"/>
      <c r="L2838" t="s">
        <v>3117</v>
      </c>
      <c r="M2838" t="s">
        <v>3118</v>
      </c>
    </row>
    <row r="2839" spans="1:13" x14ac:dyDescent="0.25">
      <c r="A2839">
        <v>32296</v>
      </c>
      <c r="B2839" t="s">
        <v>1625</v>
      </c>
      <c r="C2839" t="s">
        <v>27</v>
      </c>
      <c r="D2839" t="s">
        <v>1722</v>
      </c>
      <c r="E2839" s="15" t="s">
        <v>11217</v>
      </c>
      <c r="F2839" t="s">
        <v>1771</v>
      </c>
      <c r="G2839" t="s">
        <v>1721</v>
      </c>
      <c r="H2839" t="s">
        <v>1720</v>
      </c>
      <c r="I2839" t="s">
        <v>3116</v>
      </c>
      <c r="J2839">
        <v>0</v>
      </c>
      <c r="K2839"/>
      <c r="L2839" t="s">
        <v>11218</v>
      </c>
      <c r="M2839" t="s">
        <v>11219</v>
      </c>
    </row>
    <row r="2840" spans="1:13" x14ac:dyDescent="0.25">
      <c r="A2840">
        <v>35322</v>
      </c>
      <c r="B2840" t="s">
        <v>4414</v>
      </c>
      <c r="C2840" t="s">
        <v>27</v>
      </c>
      <c r="D2840" t="s">
        <v>1722</v>
      </c>
      <c r="E2840" s="15" t="s">
        <v>11220</v>
      </c>
      <c r="F2840" t="s">
        <v>1893</v>
      </c>
      <c r="G2840" t="s">
        <v>1852</v>
      </c>
      <c r="H2840" t="s">
        <v>1720</v>
      </c>
      <c r="I2840" t="s">
        <v>3116</v>
      </c>
      <c r="J2840">
        <v>0</v>
      </c>
      <c r="K2840"/>
      <c r="L2840" t="s">
        <v>11221</v>
      </c>
      <c r="M2840"/>
    </row>
    <row r="2841" spans="1:13" x14ac:dyDescent="0.25">
      <c r="A2841">
        <v>10141</v>
      </c>
      <c r="B2841" t="s">
        <v>11222</v>
      </c>
      <c r="C2841" t="s">
        <v>213</v>
      </c>
      <c r="D2841" t="s">
        <v>1722</v>
      </c>
      <c r="E2841" s="15" t="s">
        <v>11223</v>
      </c>
      <c r="F2841" t="s">
        <v>1775</v>
      </c>
      <c r="G2841" t="s">
        <v>1743</v>
      </c>
      <c r="H2841" t="s">
        <v>1720</v>
      </c>
      <c r="I2841" t="s">
        <v>3351</v>
      </c>
      <c r="J2841">
        <v>0</v>
      </c>
      <c r="K2841"/>
      <c r="L2841" t="s">
        <v>4022</v>
      </c>
      <c r="M2841" t="s">
        <v>3118</v>
      </c>
    </row>
    <row r="2842" spans="1:13" x14ac:dyDescent="0.25">
      <c r="A2842">
        <v>62306</v>
      </c>
      <c r="B2842" t="s">
        <v>11224</v>
      </c>
      <c r="C2842" t="s">
        <v>84</v>
      </c>
      <c r="D2842" t="s">
        <v>1722</v>
      </c>
      <c r="E2842" s="15" t="s">
        <v>11225</v>
      </c>
      <c r="F2842" t="s">
        <v>1730</v>
      </c>
      <c r="G2842" t="s">
        <v>1731</v>
      </c>
      <c r="H2842" t="s">
        <v>1720</v>
      </c>
      <c r="I2842" t="s">
        <v>3116</v>
      </c>
      <c r="J2842">
        <v>0</v>
      </c>
      <c r="K2842"/>
      <c r="L2842" t="s">
        <v>11226</v>
      </c>
      <c r="M2842" t="s">
        <v>3118</v>
      </c>
    </row>
    <row r="2843" spans="1:13" x14ac:dyDescent="0.25">
      <c r="A2843">
        <v>10147</v>
      </c>
      <c r="B2843" t="s">
        <v>11227</v>
      </c>
      <c r="C2843" t="s">
        <v>59</v>
      </c>
      <c r="D2843" t="s">
        <v>1722</v>
      </c>
      <c r="E2843" s="15" t="s">
        <v>11228</v>
      </c>
      <c r="F2843" t="s">
        <v>1995</v>
      </c>
      <c r="G2843" t="s">
        <v>1765</v>
      </c>
      <c r="H2843" t="s">
        <v>1764</v>
      </c>
      <c r="I2843" t="s">
        <v>1765</v>
      </c>
      <c r="J2843">
        <v>0</v>
      </c>
      <c r="K2843"/>
      <c r="L2843" t="s">
        <v>3216</v>
      </c>
      <c r="M2843" t="s">
        <v>3118</v>
      </c>
    </row>
    <row r="2844" spans="1:13" x14ac:dyDescent="0.25">
      <c r="A2844">
        <v>31854</v>
      </c>
      <c r="B2844" t="s">
        <v>1099</v>
      </c>
      <c r="C2844" t="s">
        <v>1100</v>
      </c>
      <c r="D2844" t="s">
        <v>1722</v>
      </c>
      <c r="E2844" s="15" t="s">
        <v>11229</v>
      </c>
      <c r="F2844" t="s">
        <v>2098</v>
      </c>
      <c r="G2844" t="s">
        <v>2099</v>
      </c>
      <c r="H2844" t="s">
        <v>2055</v>
      </c>
      <c r="I2844" t="s">
        <v>3116</v>
      </c>
      <c r="J2844">
        <v>0</v>
      </c>
      <c r="K2844"/>
      <c r="L2844" t="s">
        <v>3120</v>
      </c>
      <c r="M2844" t="s">
        <v>3118</v>
      </c>
    </row>
    <row r="2845" spans="1:13" x14ac:dyDescent="0.25">
      <c r="A2845">
        <v>837873</v>
      </c>
      <c r="B2845" t="s">
        <v>11230</v>
      </c>
      <c r="C2845" t="s">
        <v>84</v>
      </c>
      <c r="D2845" t="s">
        <v>1722</v>
      </c>
      <c r="E2845" s="15" t="s">
        <v>11231</v>
      </c>
      <c r="F2845" t="s">
        <v>1730</v>
      </c>
      <c r="G2845" t="s">
        <v>1731</v>
      </c>
      <c r="H2845" t="s">
        <v>1720</v>
      </c>
      <c r="I2845" t="s">
        <v>3116</v>
      </c>
      <c r="J2845">
        <v>0</v>
      </c>
      <c r="K2845"/>
      <c r="L2845" t="s">
        <v>3182</v>
      </c>
      <c r="M2845" t="s">
        <v>3118</v>
      </c>
    </row>
    <row r="2846" spans="1:13" x14ac:dyDescent="0.25">
      <c r="A2846">
        <v>48143</v>
      </c>
      <c r="B2846" t="s">
        <v>2651</v>
      </c>
      <c r="C2846" t="s">
        <v>441</v>
      </c>
      <c r="D2846" t="s">
        <v>1722</v>
      </c>
      <c r="E2846" s="15" t="s">
        <v>11232</v>
      </c>
      <c r="F2846" t="s">
        <v>1788</v>
      </c>
      <c r="G2846" t="s">
        <v>1762</v>
      </c>
      <c r="H2846" t="s">
        <v>1782</v>
      </c>
      <c r="I2846" t="s">
        <v>3116</v>
      </c>
      <c r="J2846">
        <v>0</v>
      </c>
      <c r="K2846"/>
      <c r="L2846" t="s">
        <v>11233</v>
      </c>
      <c r="M2846" t="s">
        <v>3118</v>
      </c>
    </row>
    <row r="2847" spans="1:13" x14ac:dyDescent="0.25">
      <c r="A2847">
        <v>843413</v>
      </c>
      <c r="B2847" t="s">
        <v>2985</v>
      </c>
      <c r="C2847" t="s">
        <v>78</v>
      </c>
      <c r="D2847" t="s">
        <v>1722</v>
      </c>
      <c r="E2847" s="15" t="s">
        <v>11234</v>
      </c>
      <c r="F2847" t="s">
        <v>2220</v>
      </c>
      <c r="G2847" t="s">
        <v>1783</v>
      </c>
      <c r="H2847" t="s">
        <v>1782</v>
      </c>
      <c r="I2847" t="s">
        <v>3142</v>
      </c>
      <c r="J2847">
        <v>0</v>
      </c>
      <c r="K2847"/>
      <c r="L2847" t="s">
        <v>3630</v>
      </c>
      <c r="M2847" t="s">
        <v>3118</v>
      </c>
    </row>
    <row r="2848" spans="1:13" x14ac:dyDescent="0.25">
      <c r="A2848">
        <v>837876</v>
      </c>
      <c r="B2848" t="s">
        <v>1626</v>
      </c>
      <c r="C2848" t="s">
        <v>78</v>
      </c>
      <c r="D2848" t="s">
        <v>1722</v>
      </c>
      <c r="E2848" s="15" t="s">
        <v>11235</v>
      </c>
      <c r="F2848" t="s">
        <v>1732</v>
      </c>
      <c r="G2848" t="s">
        <v>1731</v>
      </c>
      <c r="H2848" t="s">
        <v>1720</v>
      </c>
      <c r="I2848" t="s">
        <v>3116</v>
      </c>
      <c r="J2848">
        <v>0</v>
      </c>
      <c r="K2848"/>
      <c r="L2848" t="s">
        <v>3630</v>
      </c>
      <c r="M2848" t="s">
        <v>3118</v>
      </c>
    </row>
    <row r="2849" spans="1:13" x14ac:dyDescent="0.25">
      <c r="A2849">
        <v>32569</v>
      </c>
      <c r="B2849" t="s">
        <v>2001</v>
      </c>
      <c r="C2849" t="s">
        <v>78</v>
      </c>
      <c r="D2849" t="s">
        <v>1722</v>
      </c>
      <c r="E2849" s="15" t="s">
        <v>11236</v>
      </c>
      <c r="F2849" t="s">
        <v>1979</v>
      </c>
      <c r="G2849" t="s">
        <v>1721</v>
      </c>
      <c r="H2849" t="s">
        <v>1720</v>
      </c>
      <c r="I2849" t="s">
        <v>3116</v>
      </c>
      <c r="J2849">
        <v>0</v>
      </c>
      <c r="K2849"/>
      <c r="L2849" t="s">
        <v>3122</v>
      </c>
      <c r="M2849" t="s">
        <v>3118</v>
      </c>
    </row>
    <row r="2850" spans="1:13" x14ac:dyDescent="0.25">
      <c r="A2850">
        <v>52816</v>
      </c>
      <c r="B2850" t="s">
        <v>2681</v>
      </c>
      <c r="C2850" t="s">
        <v>84</v>
      </c>
      <c r="D2850" t="s">
        <v>1722</v>
      </c>
      <c r="E2850" s="15" t="s">
        <v>11237</v>
      </c>
      <c r="F2850" t="s">
        <v>1735</v>
      </c>
      <c r="G2850" t="s">
        <v>1721</v>
      </c>
      <c r="H2850" t="s">
        <v>1720</v>
      </c>
      <c r="I2850" t="s">
        <v>3116</v>
      </c>
      <c r="J2850">
        <v>0</v>
      </c>
      <c r="K2850"/>
      <c r="L2850" t="s">
        <v>5285</v>
      </c>
      <c r="M2850" t="s">
        <v>3118</v>
      </c>
    </row>
    <row r="2851" spans="1:13" x14ac:dyDescent="0.25">
      <c r="A2851">
        <v>843907</v>
      </c>
      <c r="B2851" t="s">
        <v>11238</v>
      </c>
      <c r="C2851" t="s">
        <v>84</v>
      </c>
      <c r="D2851" t="s">
        <v>1722</v>
      </c>
      <c r="E2851" s="15" t="s">
        <v>11239</v>
      </c>
      <c r="F2851" t="s">
        <v>1728</v>
      </c>
      <c r="G2851" t="s">
        <v>1729</v>
      </c>
      <c r="H2851" t="s">
        <v>1720</v>
      </c>
      <c r="I2851" t="s">
        <v>3116</v>
      </c>
      <c r="J2851">
        <v>0</v>
      </c>
      <c r="K2851"/>
      <c r="L2851" t="s">
        <v>3182</v>
      </c>
      <c r="M2851" t="s">
        <v>3118</v>
      </c>
    </row>
    <row r="2852" spans="1:13" x14ac:dyDescent="0.25">
      <c r="A2852">
        <v>10156</v>
      </c>
      <c r="B2852" t="s">
        <v>313</v>
      </c>
      <c r="C2852" t="s">
        <v>21</v>
      </c>
      <c r="D2852" t="s">
        <v>1722</v>
      </c>
      <c r="E2852" s="15" t="s">
        <v>11240</v>
      </c>
      <c r="F2852" t="s">
        <v>1859</v>
      </c>
      <c r="G2852" t="s">
        <v>1823</v>
      </c>
      <c r="H2852" t="s">
        <v>1822</v>
      </c>
      <c r="I2852" t="s">
        <v>3116</v>
      </c>
      <c r="J2852">
        <v>0</v>
      </c>
      <c r="K2852"/>
      <c r="L2852" t="s">
        <v>11241</v>
      </c>
      <c r="M2852" t="s">
        <v>11242</v>
      </c>
    </row>
    <row r="2853" spans="1:13" x14ac:dyDescent="0.25">
      <c r="A2853">
        <v>73410</v>
      </c>
      <c r="B2853" t="s">
        <v>2812</v>
      </c>
      <c r="C2853" t="s">
        <v>78</v>
      </c>
      <c r="D2853" t="s">
        <v>1722</v>
      </c>
      <c r="E2853" s="15" t="s">
        <v>11243</v>
      </c>
      <c r="F2853" t="s">
        <v>1732</v>
      </c>
      <c r="G2853" t="s">
        <v>1731</v>
      </c>
      <c r="H2853" t="s">
        <v>1720</v>
      </c>
      <c r="I2853" t="s">
        <v>3116</v>
      </c>
      <c r="J2853">
        <v>0</v>
      </c>
      <c r="K2853"/>
      <c r="L2853" t="s">
        <v>3630</v>
      </c>
      <c r="M2853" t="s">
        <v>3118</v>
      </c>
    </row>
    <row r="2854" spans="1:13" x14ac:dyDescent="0.25">
      <c r="A2854">
        <v>862865</v>
      </c>
      <c r="B2854" t="s">
        <v>11244</v>
      </c>
      <c r="C2854" t="s">
        <v>84</v>
      </c>
      <c r="D2854" t="s">
        <v>1722</v>
      </c>
      <c r="E2854" s="15" t="s">
        <v>11245</v>
      </c>
      <c r="F2854" t="s">
        <v>1732</v>
      </c>
      <c r="G2854" t="s">
        <v>1731</v>
      </c>
      <c r="H2854" t="s">
        <v>1720</v>
      </c>
      <c r="I2854" t="s">
        <v>3116</v>
      </c>
      <c r="J2854">
        <v>0</v>
      </c>
      <c r="K2854"/>
      <c r="L2854" t="s">
        <v>3182</v>
      </c>
      <c r="M2854" t="s">
        <v>3118</v>
      </c>
    </row>
    <row r="2855" spans="1:13" x14ac:dyDescent="0.25">
      <c r="A2855">
        <v>856764</v>
      </c>
      <c r="B2855" t="s">
        <v>11246</v>
      </c>
      <c r="C2855" t="s">
        <v>27</v>
      </c>
      <c r="D2855" t="s">
        <v>1722</v>
      </c>
      <c r="E2855" s="15" t="s">
        <v>11247</v>
      </c>
      <c r="F2855" t="s">
        <v>1732</v>
      </c>
      <c r="G2855" t="s">
        <v>1731</v>
      </c>
      <c r="H2855" t="s">
        <v>1720</v>
      </c>
      <c r="I2855" t="s">
        <v>3116</v>
      </c>
      <c r="J2855">
        <v>0</v>
      </c>
      <c r="K2855"/>
      <c r="L2855" t="s">
        <v>5524</v>
      </c>
      <c r="M2855" t="s">
        <v>3118</v>
      </c>
    </row>
    <row r="2856" spans="1:13" x14ac:dyDescent="0.25">
      <c r="A2856">
        <v>10162</v>
      </c>
      <c r="B2856" t="s">
        <v>314</v>
      </c>
      <c r="C2856" t="s">
        <v>111</v>
      </c>
      <c r="D2856" t="s">
        <v>1722</v>
      </c>
      <c r="E2856" s="15" t="s">
        <v>11248</v>
      </c>
      <c r="F2856" t="s">
        <v>1974</v>
      </c>
      <c r="G2856" t="s">
        <v>1975</v>
      </c>
      <c r="H2856" t="s">
        <v>1782</v>
      </c>
      <c r="I2856" t="s">
        <v>3116</v>
      </c>
      <c r="J2856">
        <v>0</v>
      </c>
      <c r="K2856"/>
      <c r="L2856" t="s">
        <v>5524</v>
      </c>
      <c r="M2856" t="s">
        <v>3118</v>
      </c>
    </row>
    <row r="2857" spans="1:13" x14ac:dyDescent="0.25">
      <c r="A2857">
        <v>854680</v>
      </c>
      <c r="B2857" t="s">
        <v>11249</v>
      </c>
      <c r="C2857" t="s">
        <v>78</v>
      </c>
      <c r="D2857" t="s">
        <v>1722</v>
      </c>
      <c r="E2857" s="15" t="s">
        <v>11250</v>
      </c>
      <c r="F2857" t="s">
        <v>1771</v>
      </c>
      <c r="G2857" t="s">
        <v>1721</v>
      </c>
      <c r="H2857" t="s">
        <v>1720</v>
      </c>
      <c r="I2857" t="s">
        <v>3116</v>
      </c>
      <c r="J2857">
        <v>0</v>
      </c>
      <c r="K2857"/>
      <c r="L2857"/>
      <c r="M2857" t="s">
        <v>3118</v>
      </c>
    </row>
    <row r="2858" spans="1:13" x14ac:dyDescent="0.25">
      <c r="A2858">
        <v>837868</v>
      </c>
      <c r="B2858" t="s">
        <v>1101</v>
      </c>
      <c r="C2858" t="s">
        <v>78</v>
      </c>
      <c r="D2858" t="s">
        <v>1722</v>
      </c>
      <c r="E2858" s="15" t="s">
        <v>11251</v>
      </c>
      <c r="F2858" t="s">
        <v>1732</v>
      </c>
      <c r="G2858" t="s">
        <v>1731</v>
      </c>
      <c r="H2858" t="s">
        <v>1720</v>
      </c>
      <c r="I2858" t="s">
        <v>3116</v>
      </c>
      <c r="J2858">
        <v>0</v>
      </c>
      <c r="K2858"/>
      <c r="L2858" t="s">
        <v>3630</v>
      </c>
      <c r="M2858" t="s">
        <v>3118</v>
      </c>
    </row>
    <row r="2859" spans="1:13" x14ac:dyDescent="0.25">
      <c r="A2859">
        <v>9388</v>
      </c>
      <c r="B2859" t="s">
        <v>11252</v>
      </c>
      <c r="C2859" t="s">
        <v>52</v>
      </c>
      <c r="D2859" t="s">
        <v>1722</v>
      </c>
      <c r="E2859" s="15" t="s">
        <v>11253</v>
      </c>
      <c r="F2859" t="s">
        <v>1984</v>
      </c>
      <c r="G2859" t="s">
        <v>1816</v>
      </c>
      <c r="H2859" t="s">
        <v>1725</v>
      </c>
      <c r="I2859" t="s">
        <v>1816</v>
      </c>
      <c r="J2859">
        <v>0</v>
      </c>
      <c r="K2859"/>
      <c r="L2859" t="s">
        <v>3117</v>
      </c>
      <c r="M2859" t="s">
        <v>3118</v>
      </c>
    </row>
    <row r="2860" spans="1:13" x14ac:dyDescent="0.25">
      <c r="A2860">
        <v>10175</v>
      </c>
      <c r="B2860" t="s">
        <v>4419</v>
      </c>
      <c r="C2860" t="s">
        <v>56</v>
      </c>
      <c r="D2860" t="s">
        <v>1722</v>
      </c>
      <c r="E2860" s="15" t="s">
        <v>11254</v>
      </c>
      <c r="F2860" t="s">
        <v>1943</v>
      </c>
      <c r="G2860" t="s">
        <v>1944</v>
      </c>
      <c r="H2860" t="s">
        <v>1782</v>
      </c>
      <c r="I2860" t="s">
        <v>3142</v>
      </c>
      <c r="J2860">
        <v>0</v>
      </c>
      <c r="K2860"/>
      <c r="L2860" t="s">
        <v>3117</v>
      </c>
      <c r="M2860" t="s">
        <v>3118</v>
      </c>
    </row>
    <row r="2861" spans="1:13" x14ac:dyDescent="0.25">
      <c r="A2861">
        <v>10177</v>
      </c>
      <c r="B2861" t="s">
        <v>315</v>
      </c>
      <c r="C2861" t="s">
        <v>59</v>
      </c>
      <c r="D2861" t="s">
        <v>1722</v>
      </c>
      <c r="E2861" s="15" t="s">
        <v>11255</v>
      </c>
      <c r="F2861" t="s">
        <v>1967</v>
      </c>
      <c r="G2861" t="s">
        <v>1958</v>
      </c>
      <c r="H2861" t="s">
        <v>1756</v>
      </c>
      <c r="I2861" t="s">
        <v>3129</v>
      </c>
      <c r="J2861">
        <v>0</v>
      </c>
      <c r="K2861"/>
      <c r="L2861" t="s">
        <v>3216</v>
      </c>
      <c r="M2861" t="s">
        <v>3118</v>
      </c>
    </row>
    <row r="2862" spans="1:13" x14ac:dyDescent="0.25">
      <c r="A2862">
        <v>22197</v>
      </c>
      <c r="B2862" t="s">
        <v>11256</v>
      </c>
      <c r="C2862" t="s">
        <v>59</v>
      </c>
      <c r="D2862" t="s">
        <v>1722</v>
      </c>
      <c r="E2862" s="15" t="s">
        <v>11257</v>
      </c>
      <c r="F2862" t="s">
        <v>2170</v>
      </c>
      <c r="G2862" t="s">
        <v>1878</v>
      </c>
      <c r="H2862" t="s">
        <v>1756</v>
      </c>
      <c r="I2862" t="s">
        <v>3129</v>
      </c>
      <c r="J2862">
        <v>0</v>
      </c>
      <c r="K2862"/>
      <c r="L2862" t="s">
        <v>3216</v>
      </c>
      <c r="M2862" t="s">
        <v>3118</v>
      </c>
    </row>
    <row r="2863" spans="1:13" x14ac:dyDescent="0.25">
      <c r="A2863">
        <v>50078</v>
      </c>
      <c r="B2863" t="s">
        <v>316</v>
      </c>
      <c r="C2863" t="s">
        <v>31</v>
      </c>
      <c r="D2863" t="s">
        <v>1722</v>
      </c>
      <c r="E2863" s="15" t="s">
        <v>11258</v>
      </c>
      <c r="F2863" t="s">
        <v>1749</v>
      </c>
      <c r="G2863" t="s">
        <v>1746</v>
      </c>
      <c r="H2863" t="s">
        <v>1720</v>
      </c>
      <c r="I2863" t="s">
        <v>5686</v>
      </c>
      <c r="J2863">
        <v>0</v>
      </c>
      <c r="K2863"/>
      <c r="L2863" t="s">
        <v>3117</v>
      </c>
      <c r="M2863" t="s">
        <v>3118</v>
      </c>
    </row>
    <row r="2864" spans="1:13" x14ac:dyDescent="0.25">
      <c r="A2864">
        <v>840012</v>
      </c>
      <c r="B2864" t="s">
        <v>11259</v>
      </c>
      <c r="C2864" t="s">
        <v>59</v>
      </c>
      <c r="D2864" t="s">
        <v>1722</v>
      </c>
      <c r="E2864" s="15" t="s">
        <v>11260</v>
      </c>
      <c r="F2864" t="s">
        <v>1771</v>
      </c>
      <c r="G2864" t="s">
        <v>1721</v>
      </c>
      <c r="H2864" t="s">
        <v>1720</v>
      </c>
      <c r="I2864" t="s">
        <v>3116</v>
      </c>
      <c r="J2864">
        <v>0</v>
      </c>
      <c r="K2864"/>
      <c r="L2864" t="s">
        <v>3382</v>
      </c>
      <c r="M2864" t="s">
        <v>3118</v>
      </c>
    </row>
    <row r="2865" spans="1:13" x14ac:dyDescent="0.25">
      <c r="A2865">
        <v>851110</v>
      </c>
      <c r="B2865" t="s">
        <v>11261</v>
      </c>
      <c r="C2865" t="s">
        <v>65</v>
      </c>
      <c r="D2865" t="s">
        <v>1722</v>
      </c>
      <c r="E2865" s="15" t="s">
        <v>11262</v>
      </c>
      <c r="F2865" t="s">
        <v>2293</v>
      </c>
      <c r="G2865" t="s">
        <v>1852</v>
      </c>
      <c r="H2865" t="s">
        <v>1720</v>
      </c>
      <c r="I2865" t="s">
        <v>3116</v>
      </c>
      <c r="J2865">
        <v>0</v>
      </c>
      <c r="K2865"/>
      <c r="L2865"/>
      <c r="M2865" t="s">
        <v>3118</v>
      </c>
    </row>
    <row r="2866" spans="1:13" x14ac:dyDescent="0.25">
      <c r="A2866">
        <v>10131</v>
      </c>
      <c r="B2866" t="s">
        <v>11263</v>
      </c>
      <c r="C2866" t="s">
        <v>27</v>
      </c>
      <c r="D2866" t="s">
        <v>1722</v>
      </c>
      <c r="E2866" s="15" t="s">
        <v>11264</v>
      </c>
      <c r="F2866" t="s">
        <v>1755</v>
      </c>
      <c r="G2866" t="s">
        <v>1757</v>
      </c>
      <c r="H2866" t="s">
        <v>1756</v>
      </c>
      <c r="I2866" t="s">
        <v>3129</v>
      </c>
      <c r="J2866">
        <v>0</v>
      </c>
      <c r="K2866"/>
      <c r="L2866" t="s">
        <v>11265</v>
      </c>
      <c r="M2866" t="s">
        <v>3118</v>
      </c>
    </row>
    <row r="2867" spans="1:13" x14ac:dyDescent="0.25">
      <c r="A2867">
        <v>47385</v>
      </c>
      <c r="B2867" t="s">
        <v>11266</v>
      </c>
      <c r="C2867" t="s">
        <v>31</v>
      </c>
      <c r="D2867" t="s">
        <v>1722</v>
      </c>
      <c r="E2867" s="15" t="s">
        <v>11267</v>
      </c>
      <c r="F2867" t="s">
        <v>1738</v>
      </c>
      <c r="G2867" t="s">
        <v>1739</v>
      </c>
      <c r="H2867" t="s">
        <v>1720</v>
      </c>
      <c r="I2867" t="s">
        <v>3232</v>
      </c>
      <c r="J2867">
        <v>0</v>
      </c>
      <c r="K2867"/>
      <c r="L2867" t="s">
        <v>11268</v>
      </c>
      <c r="M2867" t="s">
        <v>11269</v>
      </c>
    </row>
    <row r="2868" spans="1:13" x14ac:dyDescent="0.25">
      <c r="A2868">
        <v>10132</v>
      </c>
      <c r="B2868" t="s">
        <v>643</v>
      </c>
      <c r="C2868" t="s">
        <v>59</v>
      </c>
      <c r="D2868" t="s">
        <v>1722</v>
      </c>
      <c r="E2868" s="15" t="s">
        <v>11270</v>
      </c>
      <c r="F2868" t="s">
        <v>2129</v>
      </c>
      <c r="G2868" t="s">
        <v>1849</v>
      </c>
      <c r="H2868" t="s">
        <v>1819</v>
      </c>
      <c r="I2868" t="s">
        <v>3126</v>
      </c>
      <c r="J2868">
        <v>0</v>
      </c>
      <c r="K2868"/>
      <c r="L2868" t="s">
        <v>3216</v>
      </c>
      <c r="M2868" t="s">
        <v>3118</v>
      </c>
    </row>
    <row r="2869" spans="1:13" x14ac:dyDescent="0.25">
      <c r="A2869">
        <v>51714</v>
      </c>
      <c r="B2869" t="s">
        <v>11271</v>
      </c>
      <c r="C2869" t="s">
        <v>59</v>
      </c>
      <c r="D2869" t="s">
        <v>1722</v>
      </c>
      <c r="E2869" s="15" t="s">
        <v>11272</v>
      </c>
      <c r="F2869" t="s">
        <v>1738</v>
      </c>
      <c r="G2869" t="s">
        <v>1739</v>
      </c>
      <c r="H2869" t="s">
        <v>1720</v>
      </c>
      <c r="I2869" t="s">
        <v>3232</v>
      </c>
      <c r="J2869">
        <v>0</v>
      </c>
      <c r="K2869"/>
      <c r="L2869" t="s">
        <v>3178</v>
      </c>
      <c r="M2869" t="s">
        <v>3118</v>
      </c>
    </row>
    <row r="2870" spans="1:13" x14ac:dyDescent="0.25">
      <c r="A2870">
        <v>22980</v>
      </c>
      <c r="B2870" t="s">
        <v>2530</v>
      </c>
      <c r="C2870" t="s">
        <v>172</v>
      </c>
      <c r="D2870" t="s">
        <v>1722</v>
      </c>
      <c r="E2870" s="15" t="s">
        <v>11273</v>
      </c>
      <c r="F2870" t="s">
        <v>1732</v>
      </c>
      <c r="G2870" t="s">
        <v>1731</v>
      </c>
      <c r="H2870" t="s">
        <v>1720</v>
      </c>
      <c r="I2870" t="s">
        <v>3116</v>
      </c>
      <c r="J2870">
        <v>0</v>
      </c>
      <c r="K2870"/>
      <c r="L2870" t="s">
        <v>3842</v>
      </c>
      <c r="M2870" t="s">
        <v>3118</v>
      </c>
    </row>
    <row r="2871" spans="1:13" x14ac:dyDescent="0.25">
      <c r="A2871">
        <v>843177</v>
      </c>
      <c r="B2871" t="s">
        <v>2983</v>
      </c>
      <c r="C2871" t="s">
        <v>84</v>
      </c>
      <c r="D2871" t="s">
        <v>1722</v>
      </c>
      <c r="E2871" s="15" t="s">
        <v>11274</v>
      </c>
      <c r="F2871" t="s">
        <v>1771</v>
      </c>
      <c r="G2871" t="s">
        <v>1721</v>
      </c>
      <c r="H2871" t="s">
        <v>1720</v>
      </c>
      <c r="I2871" t="s">
        <v>3116</v>
      </c>
      <c r="J2871">
        <v>0</v>
      </c>
      <c r="K2871"/>
      <c r="L2871" t="s">
        <v>3182</v>
      </c>
      <c r="M2871" t="s">
        <v>3118</v>
      </c>
    </row>
    <row r="2872" spans="1:13" x14ac:dyDescent="0.25">
      <c r="A2872">
        <v>38168</v>
      </c>
      <c r="B2872" t="s">
        <v>4420</v>
      </c>
      <c r="C2872" t="s">
        <v>59</v>
      </c>
      <c r="D2872" t="s">
        <v>1722</v>
      </c>
      <c r="E2872" s="15" t="s">
        <v>11275</v>
      </c>
      <c r="F2872" t="s">
        <v>1788</v>
      </c>
      <c r="G2872" t="s">
        <v>1762</v>
      </c>
      <c r="H2872" t="s">
        <v>1782</v>
      </c>
      <c r="I2872" t="s">
        <v>3116</v>
      </c>
      <c r="J2872">
        <v>0</v>
      </c>
      <c r="K2872"/>
      <c r="L2872" t="s">
        <v>3216</v>
      </c>
      <c r="M2872" t="s">
        <v>3118</v>
      </c>
    </row>
    <row r="2873" spans="1:13" x14ac:dyDescent="0.25">
      <c r="A2873">
        <v>10195</v>
      </c>
      <c r="B2873" t="s">
        <v>4421</v>
      </c>
      <c r="C2873" t="s">
        <v>27</v>
      </c>
      <c r="D2873" t="s">
        <v>1722</v>
      </c>
      <c r="E2873" s="15" t="s">
        <v>11276</v>
      </c>
      <c r="F2873" t="s">
        <v>1749</v>
      </c>
      <c r="G2873" t="s">
        <v>1746</v>
      </c>
      <c r="H2873" t="s">
        <v>1720</v>
      </c>
      <c r="I2873" t="s">
        <v>5686</v>
      </c>
      <c r="J2873">
        <v>0</v>
      </c>
      <c r="K2873"/>
      <c r="L2873" t="s">
        <v>5524</v>
      </c>
      <c r="M2873" t="s">
        <v>3118</v>
      </c>
    </row>
    <row r="2874" spans="1:13" x14ac:dyDescent="0.25">
      <c r="A2874">
        <v>10202</v>
      </c>
      <c r="B2874" t="s">
        <v>317</v>
      </c>
      <c r="C2874" t="s">
        <v>43</v>
      </c>
      <c r="D2874" t="s">
        <v>1722</v>
      </c>
      <c r="E2874" s="15" t="s">
        <v>11277</v>
      </c>
      <c r="F2874" t="s">
        <v>1742</v>
      </c>
      <c r="G2874" t="s">
        <v>1743</v>
      </c>
      <c r="H2874" t="s">
        <v>1720</v>
      </c>
      <c r="I2874" t="s">
        <v>3351</v>
      </c>
      <c r="J2874">
        <v>0</v>
      </c>
      <c r="K2874"/>
      <c r="L2874" t="s">
        <v>3157</v>
      </c>
      <c r="M2874" t="s">
        <v>3118</v>
      </c>
    </row>
    <row r="2875" spans="1:13" x14ac:dyDescent="0.25">
      <c r="A2875">
        <v>860918</v>
      </c>
      <c r="B2875" t="s">
        <v>3089</v>
      </c>
      <c r="C2875" t="s">
        <v>148</v>
      </c>
      <c r="D2875" t="s">
        <v>1722</v>
      </c>
      <c r="E2875" s="15" t="s">
        <v>11278</v>
      </c>
      <c r="F2875" t="s">
        <v>1755</v>
      </c>
      <c r="G2875" t="s">
        <v>1757</v>
      </c>
      <c r="H2875" t="s">
        <v>1756</v>
      </c>
      <c r="I2875" t="s">
        <v>3129</v>
      </c>
      <c r="J2875">
        <v>0</v>
      </c>
      <c r="K2875"/>
      <c r="L2875" t="s">
        <v>3117</v>
      </c>
      <c r="M2875" t="s">
        <v>3118</v>
      </c>
    </row>
    <row r="2876" spans="1:13" x14ac:dyDescent="0.25">
      <c r="A2876">
        <v>39523</v>
      </c>
      <c r="B2876" t="s">
        <v>11279</v>
      </c>
      <c r="C2876" t="s">
        <v>27</v>
      </c>
      <c r="D2876" t="s">
        <v>1722</v>
      </c>
      <c r="E2876" s="15" t="s">
        <v>11280</v>
      </c>
      <c r="F2876" t="s">
        <v>1851</v>
      </c>
      <c r="G2876" t="s">
        <v>1852</v>
      </c>
      <c r="H2876" t="s">
        <v>1720</v>
      </c>
      <c r="I2876" t="s">
        <v>3116</v>
      </c>
      <c r="J2876">
        <v>0</v>
      </c>
      <c r="K2876"/>
      <c r="L2876"/>
      <c r="M2876" t="s">
        <v>3118</v>
      </c>
    </row>
    <row r="2877" spans="1:13" x14ac:dyDescent="0.25">
      <c r="A2877">
        <v>10205</v>
      </c>
      <c r="B2877" t="s">
        <v>318</v>
      </c>
      <c r="C2877" t="s">
        <v>39</v>
      </c>
      <c r="D2877" t="s">
        <v>1722</v>
      </c>
      <c r="E2877" s="15" t="s">
        <v>11281</v>
      </c>
      <c r="F2877" t="s">
        <v>1860</v>
      </c>
      <c r="G2877" t="s">
        <v>1816</v>
      </c>
      <c r="H2877" t="s">
        <v>1725</v>
      </c>
      <c r="I2877" t="s">
        <v>5644</v>
      </c>
      <c r="J2877">
        <v>0</v>
      </c>
      <c r="K2877"/>
      <c r="L2877" t="s">
        <v>4422</v>
      </c>
      <c r="M2877" t="s">
        <v>3118</v>
      </c>
    </row>
    <row r="2878" spans="1:13" x14ac:dyDescent="0.25">
      <c r="A2878">
        <v>837872</v>
      </c>
      <c r="B2878" t="s">
        <v>2915</v>
      </c>
      <c r="C2878" t="s">
        <v>27</v>
      </c>
      <c r="D2878" t="s">
        <v>1722</v>
      </c>
      <c r="E2878" s="15" t="s">
        <v>11282</v>
      </c>
      <c r="F2878" t="s">
        <v>1749</v>
      </c>
      <c r="G2878" t="s">
        <v>1746</v>
      </c>
      <c r="H2878" t="s">
        <v>1720</v>
      </c>
      <c r="I2878" t="s">
        <v>5686</v>
      </c>
      <c r="J2878">
        <v>0</v>
      </c>
      <c r="K2878"/>
      <c r="L2878" t="s">
        <v>3660</v>
      </c>
      <c r="M2878" t="s">
        <v>3118</v>
      </c>
    </row>
    <row r="2879" spans="1:13" x14ac:dyDescent="0.25">
      <c r="A2879">
        <v>31652</v>
      </c>
      <c r="B2879" t="s">
        <v>1102</v>
      </c>
      <c r="C2879" t="s">
        <v>52</v>
      </c>
      <c r="D2879" t="s">
        <v>1722</v>
      </c>
      <c r="E2879" s="15" t="s">
        <v>11283</v>
      </c>
      <c r="F2879" t="s">
        <v>1912</v>
      </c>
      <c r="G2879" t="s">
        <v>1913</v>
      </c>
      <c r="H2879" t="s">
        <v>1764</v>
      </c>
      <c r="I2879" t="s">
        <v>5644</v>
      </c>
      <c r="J2879">
        <v>0</v>
      </c>
      <c r="K2879"/>
      <c r="L2879" t="s">
        <v>3117</v>
      </c>
      <c r="M2879" t="s">
        <v>3118</v>
      </c>
    </row>
    <row r="2880" spans="1:13" x14ac:dyDescent="0.25">
      <c r="A2880">
        <v>846809</v>
      </c>
      <c r="B2880" t="s">
        <v>1103</v>
      </c>
      <c r="C2880" t="s">
        <v>48</v>
      </c>
      <c r="D2880" t="s">
        <v>1722</v>
      </c>
      <c r="E2880" s="15" t="s">
        <v>11284</v>
      </c>
      <c r="F2880" t="s">
        <v>2179</v>
      </c>
      <c r="G2880" t="s">
        <v>1823</v>
      </c>
      <c r="H2880" t="s">
        <v>1822</v>
      </c>
      <c r="I2880" t="s">
        <v>3116</v>
      </c>
      <c r="J2880">
        <v>0</v>
      </c>
      <c r="K2880"/>
      <c r="L2880" t="s">
        <v>5813</v>
      </c>
      <c r="M2880" t="s">
        <v>3118</v>
      </c>
    </row>
    <row r="2881" spans="1:13" x14ac:dyDescent="0.25">
      <c r="A2881">
        <v>74141</v>
      </c>
      <c r="B2881" t="s">
        <v>11285</v>
      </c>
      <c r="C2881" t="s">
        <v>27</v>
      </c>
      <c r="D2881" t="s">
        <v>1722</v>
      </c>
      <c r="E2881" s="15" t="s">
        <v>11286</v>
      </c>
      <c r="F2881" t="s">
        <v>1866</v>
      </c>
      <c r="G2881" t="s">
        <v>1867</v>
      </c>
      <c r="H2881" t="s">
        <v>1725</v>
      </c>
      <c r="I2881" t="s">
        <v>3116</v>
      </c>
      <c r="J2881">
        <v>0</v>
      </c>
      <c r="K2881"/>
      <c r="L2881" t="s">
        <v>11287</v>
      </c>
      <c r="M2881" t="s">
        <v>3118</v>
      </c>
    </row>
    <row r="2882" spans="1:13" x14ac:dyDescent="0.25">
      <c r="A2882">
        <v>10222</v>
      </c>
      <c r="B2882" t="s">
        <v>11288</v>
      </c>
      <c r="C2882" t="s">
        <v>27</v>
      </c>
      <c r="D2882" t="s">
        <v>1722</v>
      </c>
      <c r="E2882" s="15" t="s">
        <v>11289</v>
      </c>
      <c r="F2882" t="s">
        <v>1893</v>
      </c>
      <c r="G2882" t="s">
        <v>1852</v>
      </c>
      <c r="H2882" t="s">
        <v>1720</v>
      </c>
      <c r="I2882" t="s">
        <v>3116</v>
      </c>
      <c r="J2882">
        <v>0</v>
      </c>
      <c r="K2882"/>
      <c r="L2882" t="s">
        <v>11290</v>
      </c>
      <c r="M2882" t="s">
        <v>11291</v>
      </c>
    </row>
    <row r="2883" spans="1:13" x14ac:dyDescent="0.25">
      <c r="A2883">
        <v>48885</v>
      </c>
      <c r="B2883" t="s">
        <v>1104</v>
      </c>
      <c r="C2883" t="s">
        <v>31</v>
      </c>
      <c r="D2883" t="s">
        <v>1722</v>
      </c>
      <c r="E2883" s="15" t="s">
        <v>11292</v>
      </c>
      <c r="F2883" t="s">
        <v>1745</v>
      </c>
      <c r="G2883" t="s">
        <v>1746</v>
      </c>
      <c r="H2883" t="s">
        <v>1720</v>
      </c>
      <c r="I2883" t="s">
        <v>3116</v>
      </c>
      <c r="J2883">
        <v>0</v>
      </c>
      <c r="K2883"/>
      <c r="L2883" t="s">
        <v>3117</v>
      </c>
      <c r="M2883" t="s">
        <v>3118</v>
      </c>
    </row>
    <row r="2884" spans="1:13" x14ac:dyDescent="0.25">
      <c r="A2884">
        <v>47029</v>
      </c>
      <c r="B2884" t="s">
        <v>4427</v>
      </c>
      <c r="C2884" t="s">
        <v>59</v>
      </c>
      <c r="D2884" t="s">
        <v>1722</v>
      </c>
      <c r="E2884" s="15" t="s">
        <v>11293</v>
      </c>
      <c r="F2884" t="s">
        <v>1771</v>
      </c>
      <c r="G2884" t="s">
        <v>1721</v>
      </c>
      <c r="H2884" t="s">
        <v>1720</v>
      </c>
      <c r="I2884" t="s">
        <v>3116</v>
      </c>
      <c r="J2884">
        <v>0</v>
      </c>
      <c r="K2884"/>
      <c r="L2884" t="s">
        <v>3524</v>
      </c>
      <c r="M2884" t="s">
        <v>3118</v>
      </c>
    </row>
    <row r="2885" spans="1:13" x14ac:dyDescent="0.25">
      <c r="A2885">
        <v>10179</v>
      </c>
      <c r="B2885" t="s">
        <v>1105</v>
      </c>
      <c r="C2885" t="s">
        <v>59</v>
      </c>
      <c r="D2885" t="s">
        <v>1722</v>
      </c>
      <c r="E2885" s="15" t="s">
        <v>11294</v>
      </c>
      <c r="F2885" t="s">
        <v>1788</v>
      </c>
      <c r="G2885" t="s">
        <v>1762</v>
      </c>
      <c r="H2885" t="s">
        <v>1782</v>
      </c>
      <c r="I2885" t="s">
        <v>3116</v>
      </c>
      <c r="J2885">
        <v>0</v>
      </c>
      <c r="K2885"/>
      <c r="L2885" t="s">
        <v>3524</v>
      </c>
      <c r="M2885" t="s">
        <v>3118</v>
      </c>
    </row>
    <row r="2886" spans="1:13" x14ac:dyDescent="0.25">
      <c r="A2886">
        <v>10181</v>
      </c>
      <c r="B2886" t="s">
        <v>11295</v>
      </c>
      <c r="C2886" t="s">
        <v>59</v>
      </c>
      <c r="D2886" t="s">
        <v>1722</v>
      </c>
      <c r="E2886" s="15" t="s">
        <v>11296</v>
      </c>
      <c r="F2886" t="s">
        <v>1797</v>
      </c>
      <c r="G2886" t="s">
        <v>1783</v>
      </c>
      <c r="H2886" t="s">
        <v>1782</v>
      </c>
      <c r="I2886" t="s">
        <v>3152</v>
      </c>
      <c r="J2886">
        <v>0</v>
      </c>
      <c r="K2886"/>
      <c r="L2886" t="s">
        <v>11297</v>
      </c>
      <c r="M2886" t="s">
        <v>11298</v>
      </c>
    </row>
    <row r="2887" spans="1:13" x14ac:dyDescent="0.25">
      <c r="A2887">
        <v>38107</v>
      </c>
      <c r="B2887" t="s">
        <v>4428</v>
      </c>
      <c r="C2887" t="s">
        <v>27</v>
      </c>
      <c r="D2887" t="s">
        <v>1722</v>
      </c>
      <c r="E2887" s="15" t="s">
        <v>11299</v>
      </c>
      <c r="F2887" t="s">
        <v>2161</v>
      </c>
      <c r="G2887" t="s">
        <v>2162</v>
      </c>
      <c r="H2887" t="s">
        <v>1753</v>
      </c>
      <c r="I2887" t="s">
        <v>3116</v>
      </c>
      <c r="J2887">
        <v>0</v>
      </c>
      <c r="K2887"/>
      <c r="L2887" t="s">
        <v>11300</v>
      </c>
      <c r="M2887" t="s">
        <v>11301</v>
      </c>
    </row>
    <row r="2888" spans="1:13" x14ac:dyDescent="0.25">
      <c r="A2888">
        <v>71543</v>
      </c>
      <c r="B2888" t="s">
        <v>11302</v>
      </c>
      <c r="C2888" t="s">
        <v>27</v>
      </c>
      <c r="D2888" t="s">
        <v>1722</v>
      </c>
      <c r="E2888" s="15" t="s">
        <v>11303</v>
      </c>
      <c r="F2888" t="s">
        <v>1732</v>
      </c>
      <c r="G2888" t="s">
        <v>1731</v>
      </c>
      <c r="H2888" t="s">
        <v>1720</v>
      </c>
      <c r="I2888" t="s">
        <v>3116</v>
      </c>
      <c r="J2888">
        <v>0</v>
      </c>
      <c r="K2888"/>
      <c r="L2888" t="s">
        <v>11304</v>
      </c>
      <c r="M2888" t="s">
        <v>11305</v>
      </c>
    </row>
    <row r="2889" spans="1:13" x14ac:dyDescent="0.25">
      <c r="A2889">
        <v>57878</v>
      </c>
      <c r="B2889" t="s">
        <v>2739</v>
      </c>
      <c r="C2889" t="s">
        <v>59</v>
      </c>
      <c r="D2889" t="s">
        <v>1722</v>
      </c>
      <c r="E2889" s="15" t="s">
        <v>11306</v>
      </c>
      <c r="F2889" t="s">
        <v>1811</v>
      </c>
      <c r="G2889" t="s">
        <v>1762</v>
      </c>
      <c r="H2889" t="s">
        <v>1782</v>
      </c>
      <c r="I2889" t="s">
        <v>1762</v>
      </c>
      <c r="J2889">
        <v>0</v>
      </c>
      <c r="K2889"/>
      <c r="L2889" t="s">
        <v>3216</v>
      </c>
      <c r="M2889" t="s">
        <v>3118</v>
      </c>
    </row>
    <row r="2890" spans="1:13" x14ac:dyDescent="0.25">
      <c r="A2890">
        <v>846867</v>
      </c>
      <c r="B2890" t="s">
        <v>11307</v>
      </c>
      <c r="C2890" t="s">
        <v>1227</v>
      </c>
      <c r="D2890" t="s">
        <v>1722</v>
      </c>
      <c r="E2890" s="15" t="s">
        <v>11308</v>
      </c>
      <c r="F2890" t="s">
        <v>1832</v>
      </c>
      <c r="G2890" t="s">
        <v>1834</v>
      </c>
      <c r="H2890" t="s">
        <v>1833</v>
      </c>
      <c r="I2890" t="s">
        <v>3116</v>
      </c>
      <c r="J2890">
        <v>0</v>
      </c>
      <c r="K2890"/>
      <c r="L2890" t="s">
        <v>11309</v>
      </c>
      <c r="M2890" t="s">
        <v>11310</v>
      </c>
    </row>
    <row r="2891" spans="1:13" x14ac:dyDescent="0.25">
      <c r="A2891">
        <v>10233</v>
      </c>
      <c r="B2891" t="s">
        <v>319</v>
      </c>
      <c r="C2891" t="s">
        <v>27</v>
      </c>
      <c r="D2891" t="s">
        <v>1722</v>
      </c>
      <c r="E2891" s="15" t="s">
        <v>11311</v>
      </c>
      <c r="F2891" t="s">
        <v>2179</v>
      </c>
      <c r="G2891" t="s">
        <v>1823</v>
      </c>
      <c r="H2891" t="s">
        <v>1822</v>
      </c>
      <c r="I2891" t="s">
        <v>3116</v>
      </c>
      <c r="J2891">
        <v>0</v>
      </c>
      <c r="K2891"/>
      <c r="L2891" t="s">
        <v>11312</v>
      </c>
      <c r="M2891" t="s">
        <v>3118</v>
      </c>
    </row>
    <row r="2892" spans="1:13" x14ac:dyDescent="0.25">
      <c r="A2892">
        <v>34006</v>
      </c>
      <c r="B2892" t="s">
        <v>4432</v>
      </c>
      <c r="C2892" t="s">
        <v>27</v>
      </c>
      <c r="D2892" t="s">
        <v>1722</v>
      </c>
      <c r="E2892" s="15" t="s">
        <v>11313</v>
      </c>
      <c r="F2892" t="s">
        <v>1893</v>
      </c>
      <c r="G2892" t="s">
        <v>1852</v>
      </c>
      <c r="H2892" t="s">
        <v>1720</v>
      </c>
      <c r="I2892" t="s">
        <v>3116</v>
      </c>
      <c r="J2892">
        <v>0</v>
      </c>
      <c r="K2892"/>
      <c r="L2892" t="s">
        <v>3799</v>
      </c>
      <c r="M2892" t="s">
        <v>3118</v>
      </c>
    </row>
    <row r="2893" spans="1:13" x14ac:dyDescent="0.25">
      <c r="A2893">
        <v>842868</v>
      </c>
      <c r="B2893" t="s">
        <v>11314</v>
      </c>
      <c r="C2893" t="s">
        <v>59</v>
      </c>
      <c r="D2893" t="s">
        <v>1722</v>
      </c>
      <c r="E2893" s="15" t="s">
        <v>11315</v>
      </c>
      <c r="F2893" t="s">
        <v>1807</v>
      </c>
      <c r="G2893" t="s">
        <v>1762</v>
      </c>
      <c r="H2893" t="s">
        <v>1782</v>
      </c>
      <c r="I2893" t="s">
        <v>1762</v>
      </c>
      <c r="J2893">
        <v>0</v>
      </c>
      <c r="K2893"/>
      <c r="L2893" t="s">
        <v>3216</v>
      </c>
      <c r="M2893" t="s">
        <v>3118</v>
      </c>
    </row>
    <row r="2894" spans="1:13" x14ac:dyDescent="0.25">
      <c r="A2894">
        <v>851642</v>
      </c>
      <c r="B2894" t="s">
        <v>11316</v>
      </c>
      <c r="C2894" t="s">
        <v>59</v>
      </c>
      <c r="D2894" t="s">
        <v>1722</v>
      </c>
      <c r="E2894" s="15" t="s">
        <v>11317</v>
      </c>
      <c r="F2894" t="s">
        <v>1732</v>
      </c>
      <c r="G2894" t="s">
        <v>1731</v>
      </c>
      <c r="H2894" t="s">
        <v>1720</v>
      </c>
      <c r="I2894" t="s">
        <v>3116</v>
      </c>
      <c r="J2894">
        <v>0</v>
      </c>
      <c r="K2894"/>
      <c r="L2894"/>
      <c r="M2894" t="s">
        <v>3118</v>
      </c>
    </row>
    <row r="2895" spans="1:13" x14ac:dyDescent="0.25">
      <c r="A2895">
        <v>839722</v>
      </c>
      <c r="B2895" t="s">
        <v>11318</v>
      </c>
      <c r="C2895" t="s">
        <v>59</v>
      </c>
      <c r="D2895" t="s">
        <v>1722</v>
      </c>
      <c r="E2895" s="15" t="s">
        <v>11319</v>
      </c>
      <c r="F2895" t="s">
        <v>1737</v>
      </c>
      <c r="G2895" t="s">
        <v>1721</v>
      </c>
      <c r="H2895" t="s">
        <v>1720</v>
      </c>
      <c r="I2895" t="s">
        <v>3116</v>
      </c>
      <c r="J2895">
        <v>0</v>
      </c>
      <c r="K2895"/>
      <c r="L2895" t="s">
        <v>11320</v>
      </c>
      <c r="M2895" t="s">
        <v>3118</v>
      </c>
    </row>
    <row r="2896" spans="1:13" x14ac:dyDescent="0.25">
      <c r="A2896">
        <v>10234</v>
      </c>
      <c r="B2896" t="s">
        <v>2193</v>
      </c>
      <c r="C2896" t="s">
        <v>59</v>
      </c>
      <c r="D2896" t="s">
        <v>1722</v>
      </c>
      <c r="E2896" s="15" t="s">
        <v>11321</v>
      </c>
      <c r="F2896" t="s">
        <v>1893</v>
      </c>
      <c r="G2896" t="s">
        <v>1852</v>
      </c>
      <c r="H2896" t="s">
        <v>1720</v>
      </c>
      <c r="I2896" t="s">
        <v>3116</v>
      </c>
      <c r="J2896">
        <v>0</v>
      </c>
      <c r="K2896"/>
      <c r="L2896" t="s">
        <v>11322</v>
      </c>
      <c r="M2896" t="s">
        <v>3118</v>
      </c>
    </row>
    <row r="2897" spans="1:13" x14ac:dyDescent="0.25">
      <c r="A2897">
        <v>838386</v>
      </c>
      <c r="B2897" t="s">
        <v>1106</v>
      </c>
      <c r="C2897" t="s">
        <v>78</v>
      </c>
      <c r="D2897" t="s">
        <v>1722</v>
      </c>
      <c r="E2897" s="15" t="s">
        <v>11323</v>
      </c>
      <c r="F2897" t="s">
        <v>1732</v>
      </c>
      <c r="G2897" t="s">
        <v>1731</v>
      </c>
      <c r="H2897" t="s">
        <v>1720</v>
      </c>
      <c r="I2897" t="s">
        <v>3116</v>
      </c>
      <c r="J2897">
        <v>0</v>
      </c>
      <c r="K2897"/>
      <c r="L2897" t="s">
        <v>3630</v>
      </c>
      <c r="M2897" t="s">
        <v>3118</v>
      </c>
    </row>
    <row r="2898" spans="1:13" x14ac:dyDescent="0.25">
      <c r="A2898">
        <v>22976</v>
      </c>
      <c r="B2898" t="s">
        <v>1107</v>
      </c>
      <c r="C2898" t="s">
        <v>172</v>
      </c>
      <c r="D2898" t="s">
        <v>1722</v>
      </c>
      <c r="E2898" s="15" t="s">
        <v>11324</v>
      </c>
      <c r="F2898" t="s">
        <v>1807</v>
      </c>
      <c r="G2898" t="s">
        <v>1762</v>
      </c>
      <c r="H2898" t="s">
        <v>1782</v>
      </c>
      <c r="I2898" t="s">
        <v>1762</v>
      </c>
      <c r="J2898">
        <v>0</v>
      </c>
      <c r="K2898"/>
      <c r="L2898" t="s">
        <v>3842</v>
      </c>
      <c r="M2898" t="s">
        <v>3118</v>
      </c>
    </row>
    <row r="2899" spans="1:13" x14ac:dyDescent="0.25">
      <c r="A2899">
        <v>10239</v>
      </c>
      <c r="B2899" t="s">
        <v>2192</v>
      </c>
      <c r="C2899" t="s">
        <v>59</v>
      </c>
      <c r="D2899" t="s">
        <v>1722</v>
      </c>
      <c r="E2899" s="15" t="s">
        <v>11325</v>
      </c>
      <c r="F2899" t="s">
        <v>1938</v>
      </c>
      <c r="G2899" t="s">
        <v>1746</v>
      </c>
      <c r="H2899" t="s">
        <v>1720</v>
      </c>
      <c r="I2899" t="s">
        <v>5686</v>
      </c>
      <c r="J2899">
        <v>0</v>
      </c>
      <c r="K2899"/>
      <c r="L2899" t="s">
        <v>8854</v>
      </c>
      <c r="M2899" t="s">
        <v>3118</v>
      </c>
    </row>
    <row r="2900" spans="1:13" x14ac:dyDescent="0.25">
      <c r="A2900">
        <v>848335</v>
      </c>
      <c r="B2900" t="s">
        <v>1108</v>
      </c>
      <c r="C2900" t="s">
        <v>148</v>
      </c>
      <c r="D2900" t="s">
        <v>1722</v>
      </c>
      <c r="E2900" s="15" t="s">
        <v>11326</v>
      </c>
      <c r="F2900" t="s">
        <v>1815</v>
      </c>
      <c r="G2900" t="s">
        <v>1816</v>
      </c>
      <c r="H2900" t="s">
        <v>1725</v>
      </c>
      <c r="I2900" t="s">
        <v>1816</v>
      </c>
      <c r="J2900">
        <v>0</v>
      </c>
      <c r="K2900"/>
      <c r="L2900" t="s">
        <v>3117</v>
      </c>
      <c r="M2900" t="s">
        <v>3118</v>
      </c>
    </row>
    <row r="2901" spans="1:13" x14ac:dyDescent="0.25">
      <c r="A2901">
        <v>73575</v>
      </c>
      <c r="B2901" t="s">
        <v>11327</v>
      </c>
      <c r="C2901" t="s">
        <v>52</v>
      </c>
      <c r="D2901" t="s">
        <v>1722</v>
      </c>
      <c r="E2901" s="15" t="s">
        <v>11328</v>
      </c>
      <c r="F2901" t="s">
        <v>11329</v>
      </c>
      <c r="G2901" t="s">
        <v>11330</v>
      </c>
      <c r="H2901" t="s">
        <v>11331</v>
      </c>
      <c r="I2901" t="s">
        <v>3116</v>
      </c>
      <c r="J2901">
        <v>0</v>
      </c>
      <c r="K2901"/>
      <c r="L2901" t="s">
        <v>3117</v>
      </c>
      <c r="M2901" t="s">
        <v>3118</v>
      </c>
    </row>
    <row r="2902" spans="1:13" x14ac:dyDescent="0.25">
      <c r="A2902">
        <v>10250</v>
      </c>
      <c r="B2902" t="s">
        <v>1109</v>
      </c>
      <c r="C2902" t="s">
        <v>65</v>
      </c>
      <c r="D2902" t="s">
        <v>1722</v>
      </c>
      <c r="E2902" s="15" t="s">
        <v>11332</v>
      </c>
      <c r="F2902" t="s">
        <v>1735</v>
      </c>
      <c r="G2902" t="s">
        <v>1721</v>
      </c>
      <c r="H2902" t="s">
        <v>1720</v>
      </c>
      <c r="I2902" t="s">
        <v>5686</v>
      </c>
      <c r="J2902">
        <v>0</v>
      </c>
      <c r="K2902"/>
      <c r="L2902" t="s">
        <v>5524</v>
      </c>
      <c r="M2902" t="s">
        <v>3118</v>
      </c>
    </row>
    <row r="2903" spans="1:13" x14ac:dyDescent="0.25">
      <c r="A2903">
        <v>10254</v>
      </c>
      <c r="B2903" t="s">
        <v>4435</v>
      </c>
      <c r="C2903" t="s">
        <v>65</v>
      </c>
      <c r="D2903" t="s">
        <v>1722</v>
      </c>
      <c r="E2903" s="15" t="s">
        <v>11333</v>
      </c>
      <c r="F2903" t="s">
        <v>1749</v>
      </c>
      <c r="G2903" t="s">
        <v>1746</v>
      </c>
      <c r="H2903" t="s">
        <v>1720</v>
      </c>
      <c r="I2903" t="s">
        <v>5686</v>
      </c>
      <c r="J2903">
        <v>0</v>
      </c>
      <c r="K2903"/>
      <c r="L2903" t="s">
        <v>3117</v>
      </c>
      <c r="M2903" t="s">
        <v>3118</v>
      </c>
    </row>
    <row r="2904" spans="1:13" x14ac:dyDescent="0.25">
      <c r="A2904">
        <v>47976</v>
      </c>
      <c r="B2904" t="s">
        <v>2650</v>
      </c>
      <c r="C2904" t="s">
        <v>36</v>
      </c>
      <c r="D2904" t="s">
        <v>1722</v>
      </c>
      <c r="E2904" s="15" t="s">
        <v>11334</v>
      </c>
      <c r="F2904" t="s">
        <v>1846</v>
      </c>
      <c r="G2904" t="s">
        <v>1726</v>
      </c>
      <c r="H2904" t="s">
        <v>1725</v>
      </c>
      <c r="I2904" t="s">
        <v>3116</v>
      </c>
      <c r="J2904">
        <v>0</v>
      </c>
      <c r="K2904"/>
      <c r="L2904" t="s">
        <v>11335</v>
      </c>
      <c r="M2904" t="s">
        <v>11336</v>
      </c>
    </row>
    <row r="2905" spans="1:13" x14ac:dyDescent="0.25">
      <c r="A2905">
        <v>31856</v>
      </c>
      <c r="B2905" t="s">
        <v>11337</v>
      </c>
      <c r="C2905" t="s">
        <v>148</v>
      </c>
      <c r="D2905" t="s">
        <v>1722</v>
      </c>
      <c r="E2905" s="15" t="s">
        <v>11338</v>
      </c>
      <c r="F2905" t="s">
        <v>1732</v>
      </c>
      <c r="G2905" t="s">
        <v>1731</v>
      </c>
      <c r="H2905" t="s">
        <v>1720</v>
      </c>
      <c r="I2905" t="s">
        <v>3116</v>
      </c>
      <c r="J2905">
        <v>0</v>
      </c>
      <c r="K2905"/>
      <c r="L2905" t="s">
        <v>3117</v>
      </c>
      <c r="M2905" t="s">
        <v>3118</v>
      </c>
    </row>
    <row r="2906" spans="1:13" x14ac:dyDescent="0.25">
      <c r="A2906">
        <v>10258</v>
      </c>
      <c r="B2906" t="s">
        <v>2396</v>
      </c>
      <c r="C2906" t="s">
        <v>148</v>
      </c>
      <c r="D2906" t="s">
        <v>1722</v>
      </c>
      <c r="E2906" s="15" t="s">
        <v>11339</v>
      </c>
      <c r="F2906" t="s">
        <v>1749</v>
      </c>
      <c r="G2906" t="s">
        <v>1746</v>
      </c>
      <c r="H2906" t="s">
        <v>1720</v>
      </c>
      <c r="I2906" t="s">
        <v>5686</v>
      </c>
      <c r="J2906">
        <v>0</v>
      </c>
      <c r="K2906"/>
      <c r="L2906" t="s">
        <v>5524</v>
      </c>
      <c r="M2906" t="s">
        <v>3118</v>
      </c>
    </row>
    <row r="2907" spans="1:13" x14ac:dyDescent="0.25">
      <c r="A2907">
        <v>10261</v>
      </c>
      <c r="B2907" t="s">
        <v>2191</v>
      </c>
      <c r="C2907" t="s">
        <v>59</v>
      </c>
      <c r="D2907" t="s">
        <v>1722</v>
      </c>
      <c r="E2907" s="15" t="s">
        <v>11340</v>
      </c>
      <c r="F2907" t="s">
        <v>1737</v>
      </c>
      <c r="G2907" t="s">
        <v>1721</v>
      </c>
      <c r="H2907" t="s">
        <v>1720</v>
      </c>
      <c r="I2907" t="s">
        <v>3116</v>
      </c>
      <c r="J2907">
        <v>0</v>
      </c>
      <c r="K2907"/>
      <c r="L2907" t="s">
        <v>3117</v>
      </c>
      <c r="M2907" t="s">
        <v>3118</v>
      </c>
    </row>
    <row r="2908" spans="1:13" x14ac:dyDescent="0.25">
      <c r="A2908">
        <v>23110</v>
      </c>
      <c r="B2908" t="s">
        <v>320</v>
      </c>
      <c r="C2908" t="s">
        <v>41</v>
      </c>
      <c r="D2908" t="s">
        <v>1722</v>
      </c>
      <c r="E2908" s="15" t="s">
        <v>11341</v>
      </c>
      <c r="F2908" t="s">
        <v>1761</v>
      </c>
      <c r="G2908" t="s">
        <v>1762</v>
      </c>
      <c r="H2908" t="s">
        <v>1782</v>
      </c>
      <c r="I2908" t="s">
        <v>1762</v>
      </c>
      <c r="J2908">
        <v>0</v>
      </c>
      <c r="K2908"/>
      <c r="L2908" t="s">
        <v>3117</v>
      </c>
      <c r="M2908" t="s">
        <v>3118</v>
      </c>
    </row>
    <row r="2909" spans="1:13" x14ac:dyDescent="0.25">
      <c r="A2909">
        <v>15994</v>
      </c>
      <c r="B2909" t="s">
        <v>644</v>
      </c>
      <c r="C2909" t="s">
        <v>41</v>
      </c>
      <c r="D2909" t="s">
        <v>1722</v>
      </c>
      <c r="E2909" s="15" t="s">
        <v>11342</v>
      </c>
      <c r="F2909" t="s">
        <v>1784</v>
      </c>
      <c r="G2909" t="s">
        <v>1785</v>
      </c>
      <c r="H2909" t="s">
        <v>1725</v>
      </c>
      <c r="I2909" t="s">
        <v>3116</v>
      </c>
      <c r="J2909">
        <v>0</v>
      </c>
      <c r="K2909"/>
      <c r="L2909" t="s">
        <v>5663</v>
      </c>
      <c r="M2909" t="s">
        <v>3118</v>
      </c>
    </row>
    <row r="2910" spans="1:13" x14ac:dyDescent="0.25">
      <c r="A2910">
        <v>14709</v>
      </c>
      <c r="B2910" t="s">
        <v>2141</v>
      </c>
      <c r="C2910" t="s">
        <v>41</v>
      </c>
      <c r="D2910" t="s">
        <v>1722</v>
      </c>
      <c r="E2910" s="15" t="s">
        <v>11343</v>
      </c>
      <c r="F2910" t="s">
        <v>1752</v>
      </c>
      <c r="G2910" t="s">
        <v>1754</v>
      </c>
      <c r="H2910" t="s">
        <v>1753</v>
      </c>
      <c r="I2910" t="s">
        <v>3116</v>
      </c>
      <c r="J2910">
        <v>0</v>
      </c>
      <c r="K2910"/>
      <c r="L2910" t="s">
        <v>5524</v>
      </c>
      <c r="M2910" t="s">
        <v>3118</v>
      </c>
    </row>
    <row r="2911" spans="1:13" x14ac:dyDescent="0.25">
      <c r="A2911">
        <v>846911</v>
      </c>
      <c r="B2911" t="s">
        <v>11344</v>
      </c>
      <c r="C2911" t="s">
        <v>172</v>
      </c>
      <c r="D2911" t="s">
        <v>1722</v>
      </c>
      <c r="E2911" s="15" t="s">
        <v>11345</v>
      </c>
      <c r="F2911" t="s">
        <v>1737</v>
      </c>
      <c r="G2911" t="s">
        <v>1721</v>
      </c>
      <c r="H2911" t="s">
        <v>1720</v>
      </c>
      <c r="I2911" t="s">
        <v>3116</v>
      </c>
      <c r="J2911">
        <v>0</v>
      </c>
      <c r="K2911"/>
      <c r="L2911" t="s">
        <v>3842</v>
      </c>
      <c r="M2911" t="s">
        <v>3118</v>
      </c>
    </row>
    <row r="2912" spans="1:13" x14ac:dyDescent="0.25">
      <c r="A2912">
        <v>48105</v>
      </c>
      <c r="B2912" t="s">
        <v>11346</v>
      </c>
      <c r="C2912" t="s">
        <v>27</v>
      </c>
      <c r="D2912" t="s">
        <v>1722</v>
      </c>
      <c r="E2912" s="15" t="s">
        <v>11347</v>
      </c>
      <c r="F2912" t="s">
        <v>1807</v>
      </c>
      <c r="G2912" t="s">
        <v>1762</v>
      </c>
      <c r="H2912" t="s">
        <v>1782</v>
      </c>
      <c r="I2912" t="s">
        <v>1762</v>
      </c>
      <c r="J2912">
        <v>0</v>
      </c>
      <c r="K2912"/>
      <c r="L2912" t="s">
        <v>11348</v>
      </c>
      <c r="M2912" t="s">
        <v>11349</v>
      </c>
    </row>
    <row r="2913" spans="1:13" x14ac:dyDescent="0.25">
      <c r="A2913">
        <v>52715</v>
      </c>
      <c r="B2913" t="s">
        <v>321</v>
      </c>
      <c r="C2913" t="s">
        <v>208</v>
      </c>
      <c r="D2913" t="s">
        <v>1722</v>
      </c>
      <c r="E2913" s="15" t="s">
        <v>11350</v>
      </c>
      <c r="F2913" t="s">
        <v>1897</v>
      </c>
      <c r="G2913" t="s">
        <v>1898</v>
      </c>
      <c r="H2913" t="s">
        <v>1720</v>
      </c>
      <c r="I2913" t="s">
        <v>3116</v>
      </c>
      <c r="J2913">
        <v>0</v>
      </c>
      <c r="K2913"/>
      <c r="L2913" t="s">
        <v>11351</v>
      </c>
      <c r="M2913" t="s">
        <v>3118</v>
      </c>
    </row>
    <row r="2914" spans="1:13" x14ac:dyDescent="0.25">
      <c r="A2914">
        <v>31735</v>
      </c>
      <c r="B2914" t="s">
        <v>1110</v>
      </c>
      <c r="C2914" t="s">
        <v>172</v>
      </c>
      <c r="D2914" t="s">
        <v>1722</v>
      </c>
      <c r="E2914" s="15" t="s">
        <v>11352</v>
      </c>
      <c r="F2914" t="s">
        <v>1829</v>
      </c>
      <c r="G2914" t="s">
        <v>1814</v>
      </c>
      <c r="H2914" t="s">
        <v>1764</v>
      </c>
      <c r="I2914" t="s">
        <v>3131</v>
      </c>
      <c r="J2914">
        <v>0</v>
      </c>
      <c r="K2914"/>
      <c r="L2914" t="s">
        <v>3842</v>
      </c>
      <c r="M2914" t="s">
        <v>3118</v>
      </c>
    </row>
    <row r="2915" spans="1:13" x14ac:dyDescent="0.25">
      <c r="A2915">
        <v>37382</v>
      </c>
      <c r="B2915" t="s">
        <v>1982</v>
      </c>
      <c r="C2915" t="s">
        <v>172</v>
      </c>
      <c r="D2915" t="s">
        <v>1722</v>
      </c>
      <c r="E2915" s="15" t="s">
        <v>11353</v>
      </c>
      <c r="F2915" t="s">
        <v>2124</v>
      </c>
      <c r="G2915" t="s">
        <v>1831</v>
      </c>
      <c r="H2915" t="s">
        <v>1827</v>
      </c>
      <c r="I2915" t="s">
        <v>3131</v>
      </c>
      <c r="J2915">
        <v>0</v>
      </c>
      <c r="K2915"/>
      <c r="L2915" t="s">
        <v>3775</v>
      </c>
      <c r="M2915" t="s">
        <v>3118</v>
      </c>
    </row>
    <row r="2916" spans="1:13" x14ac:dyDescent="0.25">
      <c r="A2916">
        <v>10268</v>
      </c>
      <c r="B2916" t="s">
        <v>322</v>
      </c>
      <c r="C2916" t="s">
        <v>172</v>
      </c>
      <c r="D2916" t="s">
        <v>1722</v>
      </c>
      <c r="E2916" s="15" t="s">
        <v>11354</v>
      </c>
      <c r="F2916" t="s">
        <v>1829</v>
      </c>
      <c r="G2916" t="s">
        <v>1814</v>
      </c>
      <c r="H2916" t="s">
        <v>1764</v>
      </c>
      <c r="I2916" t="s">
        <v>3131</v>
      </c>
      <c r="J2916">
        <v>0</v>
      </c>
      <c r="K2916"/>
      <c r="L2916" t="s">
        <v>3842</v>
      </c>
      <c r="M2916" t="s">
        <v>3118</v>
      </c>
    </row>
    <row r="2917" spans="1:13" x14ac:dyDescent="0.25">
      <c r="A2917">
        <v>10227</v>
      </c>
      <c r="B2917" t="s">
        <v>323</v>
      </c>
      <c r="C2917" t="s">
        <v>172</v>
      </c>
      <c r="D2917" t="s">
        <v>1722</v>
      </c>
      <c r="E2917" s="15" t="s">
        <v>11355</v>
      </c>
      <c r="F2917" t="s">
        <v>1813</v>
      </c>
      <c r="G2917" t="s">
        <v>1814</v>
      </c>
      <c r="H2917" t="s">
        <v>1764</v>
      </c>
      <c r="I2917" t="s">
        <v>3116</v>
      </c>
      <c r="J2917">
        <v>0</v>
      </c>
      <c r="K2917"/>
      <c r="L2917" t="s">
        <v>3842</v>
      </c>
      <c r="M2917" t="s">
        <v>3118</v>
      </c>
    </row>
    <row r="2918" spans="1:13" x14ac:dyDescent="0.25">
      <c r="A2918">
        <v>52935</v>
      </c>
      <c r="B2918" t="s">
        <v>1111</v>
      </c>
      <c r="C2918" t="s">
        <v>172</v>
      </c>
      <c r="D2918" t="s">
        <v>1722</v>
      </c>
      <c r="E2918" s="15" t="s">
        <v>11356</v>
      </c>
      <c r="F2918" t="s">
        <v>2124</v>
      </c>
      <c r="G2918" t="s">
        <v>1831</v>
      </c>
      <c r="H2918" t="s">
        <v>1827</v>
      </c>
      <c r="I2918" t="s">
        <v>3131</v>
      </c>
      <c r="J2918">
        <v>0</v>
      </c>
      <c r="K2918"/>
      <c r="L2918" t="s">
        <v>3842</v>
      </c>
      <c r="M2918" t="s">
        <v>3118</v>
      </c>
    </row>
    <row r="2919" spans="1:13" x14ac:dyDescent="0.25">
      <c r="A2919">
        <v>52936</v>
      </c>
      <c r="B2919" t="s">
        <v>1112</v>
      </c>
      <c r="C2919" t="s">
        <v>172</v>
      </c>
      <c r="D2919" t="s">
        <v>1722</v>
      </c>
      <c r="E2919" s="15" t="s">
        <v>11357</v>
      </c>
      <c r="F2919" t="s">
        <v>2124</v>
      </c>
      <c r="G2919" t="s">
        <v>1831</v>
      </c>
      <c r="H2919" t="s">
        <v>1827</v>
      </c>
      <c r="I2919" t="s">
        <v>3131</v>
      </c>
      <c r="J2919">
        <v>0</v>
      </c>
      <c r="K2919"/>
      <c r="L2919" t="s">
        <v>3842</v>
      </c>
      <c r="M2919" t="s">
        <v>3118</v>
      </c>
    </row>
    <row r="2920" spans="1:13" x14ac:dyDescent="0.25">
      <c r="A2920">
        <v>52937</v>
      </c>
      <c r="B2920" t="s">
        <v>1113</v>
      </c>
      <c r="C2920" t="s">
        <v>172</v>
      </c>
      <c r="D2920" t="s">
        <v>1722</v>
      </c>
      <c r="E2920" s="15" t="s">
        <v>11358</v>
      </c>
      <c r="F2920" t="s">
        <v>2124</v>
      </c>
      <c r="G2920" t="s">
        <v>1831</v>
      </c>
      <c r="H2920" t="s">
        <v>1827</v>
      </c>
      <c r="I2920" t="s">
        <v>3131</v>
      </c>
      <c r="J2920">
        <v>0</v>
      </c>
      <c r="K2920"/>
      <c r="L2920" t="s">
        <v>3775</v>
      </c>
      <c r="M2920" t="s">
        <v>3118</v>
      </c>
    </row>
    <row r="2921" spans="1:13" x14ac:dyDescent="0.25">
      <c r="A2921">
        <v>10289</v>
      </c>
      <c r="B2921" t="s">
        <v>1114</v>
      </c>
      <c r="C2921" t="s">
        <v>172</v>
      </c>
      <c r="D2921" t="s">
        <v>1722</v>
      </c>
      <c r="E2921" s="15" t="s">
        <v>11359</v>
      </c>
      <c r="F2921" t="s">
        <v>2002</v>
      </c>
      <c r="G2921" t="s">
        <v>2003</v>
      </c>
      <c r="H2921" t="s">
        <v>1756</v>
      </c>
      <c r="I2921" t="s">
        <v>3129</v>
      </c>
      <c r="J2921">
        <v>0</v>
      </c>
      <c r="K2921"/>
      <c r="L2921" t="s">
        <v>11360</v>
      </c>
      <c r="M2921" t="s">
        <v>3118</v>
      </c>
    </row>
    <row r="2922" spans="1:13" x14ac:dyDescent="0.25">
      <c r="A2922">
        <v>846683</v>
      </c>
      <c r="B2922" t="s">
        <v>11361</v>
      </c>
      <c r="C2922" t="s">
        <v>208</v>
      </c>
      <c r="D2922" t="s">
        <v>1722</v>
      </c>
      <c r="E2922" s="15" t="s">
        <v>11362</v>
      </c>
      <c r="F2922" t="s">
        <v>1737</v>
      </c>
      <c r="G2922" t="s">
        <v>1721</v>
      </c>
      <c r="H2922" t="s">
        <v>1720</v>
      </c>
      <c r="I2922" t="s">
        <v>3116</v>
      </c>
      <c r="J2922">
        <v>0</v>
      </c>
      <c r="K2922"/>
      <c r="L2922"/>
      <c r="M2922" t="s">
        <v>3118</v>
      </c>
    </row>
    <row r="2923" spans="1:13" x14ac:dyDescent="0.25">
      <c r="A2923">
        <v>21744</v>
      </c>
      <c r="B2923" t="s">
        <v>11363</v>
      </c>
      <c r="C2923" t="s">
        <v>39</v>
      </c>
      <c r="D2923" t="s">
        <v>1722</v>
      </c>
      <c r="E2923" s="15" t="s">
        <v>11364</v>
      </c>
      <c r="F2923" t="s">
        <v>2161</v>
      </c>
      <c r="G2923" t="s">
        <v>2162</v>
      </c>
      <c r="H2923" t="s">
        <v>1753</v>
      </c>
      <c r="I2923" t="s">
        <v>3116</v>
      </c>
      <c r="J2923">
        <v>0</v>
      </c>
      <c r="K2923"/>
      <c r="L2923" t="s">
        <v>3412</v>
      </c>
      <c r="M2923" t="s">
        <v>3118</v>
      </c>
    </row>
    <row r="2924" spans="1:13" x14ac:dyDescent="0.25">
      <c r="A2924">
        <v>56822</v>
      </c>
      <c r="B2924" t="s">
        <v>11365</v>
      </c>
      <c r="C2924" t="s">
        <v>208</v>
      </c>
      <c r="D2924" t="s">
        <v>1722</v>
      </c>
      <c r="E2924" s="15" t="s">
        <v>11366</v>
      </c>
      <c r="F2924" t="s">
        <v>1732</v>
      </c>
      <c r="G2924" t="s">
        <v>1731</v>
      </c>
      <c r="H2924" t="s">
        <v>1720</v>
      </c>
      <c r="I2924" t="s">
        <v>3116</v>
      </c>
      <c r="J2924">
        <v>0</v>
      </c>
      <c r="K2924"/>
      <c r="L2924"/>
      <c r="M2924" t="s">
        <v>3118</v>
      </c>
    </row>
    <row r="2925" spans="1:13" x14ac:dyDescent="0.25">
      <c r="A2925">
        <v>55955</v>
      </c>
      <c r="B2925" t="s">
        <v>1115</v>
      </c>
      <c r="C2925" t="s">
        <v>27</v>
      </c>
      <c r="D2925" t="s">
        <v>1722</v>
      </c>
      <c r="E2925" s="15" t="s">
        <v>11367</v>
      </c>
      <c r="F2925" t="s">
        <v>1836</v>
      </c>
      <c r="G2925" t="s">
        <v>1837</v>
      </c>
      <c r="H2925" t="s">
        <v>1725</v>
      </c>
      <c r="I2925" t="s">
        <v>3116</v>
      </c>
      <c r="J2925">
        <v>0</v>
      </c>
      <c r="K2925"/>
      <c r="L2925" t="s">
        <v>3117</v>
      </c>
      <c r="M2925" t="s">
        <v>3118</v>
      </c>
    </row>
    <row r="2926" spans="1:13" x14ac:dyDescent="0.25">
      <c r="A2926">
        <v>830419</v>
      </c>
      <c r="B2926" t="s">
        <v>11368</v>
      </c>
      <c r="C2926" t="s">
        <v>84</v>
      </c>
      <c r="D2926" t="s">
        <v>1722</v>
      </c>
      <c r="E2926" s="15" t="s">
        <v>11369</v>
      </c>
      <c r="F2926" t="s">
        <v>1789</v>
      </c>
      <c r="G2926" t="s">
        <v>1790</v>
      </c>
      <c r="H2926" t="s">
        <v>1720</v>
      </c>
      <c r="I2926" t="s">
        <v>3116</v>
      </c>
      <c r="J2926">
        <v>0</v>
      </c>
      <c r="K2926"/>
      <c r="L2926" t="s">
        <v>11370</v>
      </c>
      <c r="M2926" t="s">
        <v>3118</v>
      </c>
    </row>
    <row r="2927" spans="1:13" x14ac:dyDescent="0.25">
      <c r="A2927">
        <v>10296</v>
      </c>
      <c r="B2927" t="s">
        <v>1116</v>
      </c>
      <c r="C2927" t="s">
        <v>59</v>
      </c>
      <c r="D2927" t="s">
        <v>1722</v>
      </c>
      <c r="E2927" s="15" t="s">
        <v>11371</v>
      </c>
      <c r="F2927" t="s">
        <v>1788</v>
      </c>
      <c r="G2927" t="s">
        <v>1762</v>
      </c>
      <c r="H2927" t="s">
        <v>1782</v>
      </c>
      <c r="I2927" t="s">
        <v>3116</v>
      </c>
      <c r="J2927">
        <v>0</v>
      </c>
      <c r="K2927"/>
      <c r="L2927" t="s">
        <v>3216</v>
      </c>
      <c r="M2927" t="s">
        <v>3118</v>
      </c>
    </row>
    <row r="2928" spans="1:13" x14ac:dyDescent="0.25">
      <c r="A2928">
        <v>40328</v>
      </c>
      <c r="B2928" t="s">
        <v>1117</v>
      </c>
      <c r="C2928" t="s">
        <v>27</v>
      </c>
      <c r="D2928" t="s">
        <v>1722</v>
      </c>
      <c r="E2928" s="15" t="s">
        <v>11372</v>
      </c>
      <c r="F2928" t="s">
        <v>1863</v>
      </c>
      <c r="G2928" t="s">
        <v>1865</v>
      </c>
      <c r="H2928" t="s">
        <v>1864</v>
      </c>
      <c r="I2928" t="s">
        <v>3240</v>
      </c>
      <c r="J2928">
        <v>0</v>
      </c>
      <c r="K2928"/>
      <c r="L2928" t="s">
        <v>11373</v>
      </c>
      <c r="M2928" t="s">
        <v>11374</v>
      </c>
    </row>
    <row r="2929" spans="1:13" x14ac:dyDescent="0.25">
      <c r="A2929">
        <v>10295</v>
      </c>
      <c r="B2929" t="s">
        <v>4438</v>
      </c>
      <c r="C2929" t="s">
        <v>252</v>
      </c>
      <c r="D2929" t="s">
        <v>1722</v>
      </c>
      <c r="E2929" s="15" t="s">
        <v>11375</v>
      </c>
      <c r="F2929" t="s">
        <v>1815</v>
      </c>
      <c r="G2929" t="s">
        <v>1816</v>
      </c>
      <c r="H2929" t="s">
        <v>1725</v>
      </c>
      <c r="I2929" t="s">
        <v>1816</v>
      </c>
      <c r="J2929">
        <v>0</v>
      </c>
      <c r="K2929"/>
      <c r="L2929" t="s">
        <v>3356</v>
      </c>
      <c r="M2929" t="s">
        <v>3118</v>
      </c>
    </row>
    <row r="2930" spans="1:13" x14ac:dyDescent="0.25">
      <c r="A2930">
        <v>10294</v>
      </c>
      <c r="B2930" t="s">
        <v>1118</v>
      </c>
      <c r="C2930" t="s">
        <v>21</v>
      </c>
      <c r="D2930" t="s">
        <v>1722</v>
      </c>
      <c r="E2930" s="15" t="s">
        <v>11376</v>
      </c>
      <c r="F2930" t="s">
        <v>1836</v>
      </c>
      <c r="G2930" t="s">
        <v>1837</v>
      </c>
      <c r="H2930" t="s">
        <v>1725</v>
      </c>
      <c r="I2930" t="s">
        <v>3116</v>
      </c>
      <c r="J2930">
        <v>0</v>
      </c>
      <c r="K2930"/>
      <c r="L2930" t="s">
        <v>5532</v>
      </c>
      <c r="M2930" t="s">
        <v>3118</v>
      </c>
    </row>
    <row r="2931" spans="1:13" x14ac:dyDescent="0.25">
      <c r="A2931">
        <v>837881</v>
      </c>
      <c r="B2931" t="s">
        <v>11377</v>
      </c>
      <c r="C2931" t="s">
        <v>27</v>
      </c>
      <c r="D2931" t="s">
        <v>1722</v>
      </c>
      <c r="E2931" s="15" t="s">
        <v>11378</v>
      </c>
      <c r="F2931" t="s">
        <v>1974</v>
      </c>
      <c r="G2931" t="s">
        <v>1975</v>
      </c>
      <c r="H2931" t="s">
        <v>1782</v>
      </c>
      <c r="I2931" t="s">
        <v>3116</v>
      </c>
      <c r="J2931">
        <v>0</v>
      </c>
      <c r="K2931"/>
      <c r="L2931" t="s">
        <v>11379</v>
      </c>
      <c r="M2931" t="s">
        <v>11380</v>
      </c>
    </row>
    <row r="2932" spans="1:13" x14ac:dyDescent="0.25">
      <c r="A2932">
        <v>10331</v>
      </c>
      <c r="B2932" t="s">
        <v>324</v>
      </c>
      <c r="C2932" t="s">
        <v>27</v>
      </c>
      <c r="D2932" t="s">
        <v>1722</v>
      </c>
      <c r="E2932" s="15" t="s">
        <v>11381</v>
      </c>
      <c r="F2932" t="s">
        <v>1986</v>
      </c>
      <c r="G2932" t="s">
        <v>1987</v>
      </c>
      <c r="H2932" t="s">
        <v>1822</v>
      </c>
      <c r="I2932" t="s">
        <v>3116</v>
      </c>
      <c r="J2932">
        <v>0</v>
      </c>
      <c r="K2932"/>
      <c r="L2932" t="s">
        <v>3117</v>
      </c>
      <c r="M2932" t="s">
        <v>3118</v>
      </c>
    </row>
    <row r="2933" spans="1:13" x14ac:dyDescent="0.25">
      <c r="A2933">
        <v>10334</v>
      </c>
      <c r="B2933" t="s">
        <v>1119</v>
      </c>
      <c r="C2933" t="s">
        <v>31</v>
      </c>
      <c r="D2933" t="s">
        <v>1722</v>
      </c>
      <c r="E2933" s="15" t="s">
        <v>11382</v>
      </c>
      <c r="F2933" t="s">
        <v>1749</v>
      </c>
      <c r="G2933" t="s">
        <v>1746</v>
      </c>
      <c r="H2933" t="s">
        <v>1720</v>
      </c>
      <c r="I2933" t="s">
        <v>5686</v>
      </c>
      <c r="J2933">
        <v>0</v>
      </c>
      <c r="K2933"/>
      <c r="L2933" t="s">
        <v>3117</v>
      </c>
      <c r="M2933" t="s">
        <v>3118</v>
      </c>
    </row>
    <row r="2934" spans="1:13" x14ac:dyDescent="0.25">
      <c r="A2934">
        <v>826735</v>
      </c>
      <c r="B2934" t="s">
        <v>11383</v>
      </c>
      <c r="C2934" t="s">
        <v>43</v>
      </c>
      <c r="D2934" t="s">
        <v>1722</v>
      </c>
      <c r="E2934" s="15" t="s">
        <v>11384</v>
      </c>
      <c r="F2934" t="s">
        <v>2129</v>
      </c>
      <c r="G2934" t="s">
        <v>1849</v>
      </c>
      <c r="H2934" t="s">
        <v>1819</v>
      </c>
      <c r="I2934" t="s">
        <v>3126</v>
      </c>
      <c r="J2934">
        <v>0</v>
      </c>
      <c r="K2934"/>
      <c r="L2934" t="s">
        <v>11385</v>
      </c>
      <c r="M2934" t="s">
        <v>11386</v>
      </c>
    </row>
    <row r="2935" spans="1:13" x14ac:dyDescent="0.25">
      <c r="A2935">
        <v>33438</v>
      </c>
      <c r="B2935" t="s">
        <v>11387</v>
      </c>
      <c r="C2935" t="s">
        <v>56</v>
      </c>
      <c r="D2935" t="s">
        <v>1722</v>
      </c>
      <c r="E2935" s="15" t="s">
        <v>11388</v>
      </c>
      <c r="F2935" t="s">
        <v>2049</v>
      </c>
      <c r="G2935" t="s">
        <v>2050</v>
      </c>
      <c r="H2935" t="s">
        <v>1782</v>
      </c>
      <c r="I2935" t="s">
        <v>3351</v>
      </c>
      <c r="J2935">
        <v>0</v>
      </c>
      <c r="K2935"/>
      <c r="L2935" t="s">
        <v>2341</v>
      </c>
      <c r="M2935" t="s">
        <v>11389</v>
      </c>
    </row>
    <row r="2936" spans="1:13" x14ac:dyDescent="0.25">
      <c r="A2936">
        <v>847685</v>
      </c>
      <c r="B2936" t="s">
        <v>11390</v>
      </c>
      <c r="C2936" t="s">
        <v>43</v>
      </c>
      <c r="D2936" t="s">
        <v>1722</v>
      </c>
      <c r="E2936" s="15" t="s">
        <v>11391</v>
      </c>
      <c r="F2936" t="s">
        <v>1780</v>
      </c>
      <c r="G2936" t="s">
        <v>1746</v>
      </c>
      <c r="H2936" t="s">
        <v>1720</v>
      </c>
      <c r="I2936" t="s">
        <v>3348</v>
      </c>
      <c r="J2936">
        <v>0</v>
      </c>
      <c r="K2936"/>
      <c r="L2936"/>
      <c r="M2936" t="s">
        <v>3118</v>
      </c>
    </row>
    <row r="2937" spans="1:13" x14ac:dyDescent="0.25">
      <c r="A2937">
        <v>829379</v>
      </c>
      <c r="B2937" t="s">
        <v>11392</v>
      </c>
      <c r="C2937" t="s">
        <v>43</v>
      </c>
      <c r="D2937" t="s">
        <v>1722</v>
      </c>
      <c r="E2937" s="15" t="s">
        <v>11393</v>
      </c>
      <c r="F2937" t="s">
        <v>1732</v>
      </c>
      <c r="G2937" t="s">
        <v>1731</v>
      </c>
      <c r="H2937" t="s">
        <v>1720</v>
      </c>
      <c r="I2937" t="s">
        <v>3116</v>
      </c>
      <c r="J2937">
        <v>0</v>
      </c>
      <c r="K2937"/>
      <c r="L2937"/>
      <c r="M2937" t="s">
        <v>3118</v>
      </c>
    </row>
    <row r="2938" spans="1:13" x14ac:dyDescent="0.25">
      <c r="A2938">
        <v>842099</v>
      </c>
      <c r="B2938" t="s">
        <v>11394</v>
      </c>
      <c r="C2938" t="s">
        <v>31</v>
      </c>
      <c r="D2938" t="s">
        <v>1722</v>
      </c>
      <c r="E2938" s="15" t="s">
        <v>11395</v>
      </c>
      <c r="F2938" t="s">
        <v>1732</v>
      </c>
      <c r="G2938" t="s">
        <v>1731</v>
      </c>
      <c r="H2938" t="s">
        <v>1720</v>
      </c>
      <c r="I2938" t="s">
        <v>3116</v>
      </c>
      <c r="J2938">
        <v>0</v>
      </c>
      <c r="K2938"/>
      <c r="L2938"/>
      <c r="M2938" t="s">
        <v>3118</v>
      </c>
    </row>
    <row r="2939" spans="1:13" x14ac:dyDescent="0.25">
      <c r="A2939">
        <v>854704</v>
      </c>
      <c r="B2939" t="s">
        <v>11396</v>
      </c>
      <c r="C2939" t="s">
        <v>84</v>
      </c>
      <c r="D2939" t="s">
        <v>1722</v>
      </c>
      <c r="E2939" s="15" t="s">
        <v>11397</v>
      </c>
      <c r="F2939" t="s">
        <v>1732</v>
      </c>
      <c r="G2939" t="s">
        <v>1731</v>
      </c>
      <c r="H2939" t="s">
        <v>1720</v>
      </c>
      <c r="I2939" t="s">
        <v>3116</v>
      </c>
      <c r="J2939">
        <v>0</v>
      </c>
      <c r="K2939"/>
      <c r="L2939" t="s">
        <v>11398</v>
      </c>
      <c r="M2939" t="s">
        <v>3118</v>
      </c>
    </row>
    <row r="2940" spans="1:13" x14ac:dyDescent="0.25">
      <c r="A2940">
        <v>859299</v>
      </c>
      <c r="B2940" t="s">
        <v>11399</v>
      </c>
      <c r="C2940" t="s">
        <v>21</v>
      </c>
      <c r="D2940" t="s">
        <v>1722</v>
      </c>
      <c r="E2940" s="15" t="s">
        <v>11400</v>
      </c>
      <c r="F2940" t="s">
        <v>1732</v>
      </c>
      <c r="G2940" t="s">
        <v>1731</v>
      </c>
      <c r="H2940" t="s">
        <v>1720</v>
      </c>
      <c r="I2940" t="s">
        <v>3116</v>
      </c>
      <c r="J2940">
        <v>0</v>
      </c>
      <c r="K2940"/>
      <c r="L2940"/>
      <c r="M2940" t="s">
        <v>3118</v>
      </c>
    </row>
    <row r="2941" spans="1:13" x14ac:dyDescent="0.25">
      <c r="A2941">
        <v>10338</v>
      </c>
      <c r="B2941" t="s">
        <v>2190</v>
      </c>
      <c r="C2941" t="s">
        <v>172</v>
      </c>
      <c r="D2941" t="s">
        <v>1722</v>
      </c>
      <c r="E2941" s="15" t="s">
        <v>11401</v>
      </c>
      <c r="F2941" t="s">
        <v>1784</v>
      </c>
      <c r="G2941" t="s">
        <v>1785</v>
      </c>
      <c r="H2941" t="s">
        <v>1725</v>
      </c>
      <c r="I2941" t="s">
        <v>3116</v>
      </c>
      <c r="J2941">
        <v>0</v>
      </c>
      <c r="K2941"/>
      <c r="L2941" t="s">
        <v>3842</v>
      </c>
      <c r="M2941" t="s">
        <v>3118</v>
      </c>
    </row>
    <row r="2942" spans="1:13" x14ac:dyDescent="0.25">
      <c r="A2942">
        <v>10343</v>
      </c>
      <c r="B2942" t="s">
        <v>1627</v>
      </c>
      <c r="C2942" t="s">
        <v>172</v>
      </c>
      <c r="D2942" t="s">
        <v>1722</v>
      </c>
      <c r="E2942" s="15" t="s">
        <v>11402</v>
      </c>
      <c r="F2942" t="s">
        <v>1932</v>
      </c>
      <c r="G2942" t="s">
        <v>1933</v>
      </c>
      <c r="H2942" t="s">
        <v>1819</v>
      </c>
      <c r="I2942" t="s">
        <v>3126</v>
      </c>
      <c r="J2942">
        <v>0</v>
      </c>
      <c r="K2942"/>
      <c r="L2942" t="s">
        <v>3842</v>
      </c>
      <c r="M2942" t="s">
        <v>3118</v>
      </c>
    </row>
    <row r="2943" spans="1:13" x14ac:dyDescent="0.25">
      <c r="A2943">
        <v>73403</v>
      </c>
      <c r="B2943" t="s">
        <v>1120</v>
      </c>
      <c r="C2943" t="s">
        <v>78</v>
      </c>
      <c r="D2943" t="s">
        <v>1722</v>
      </c>
      <c r="E2943" s="15" t="s">
        <v>11403</v>
      </c>
      <c r="F2943" t="s">
        <v>1749</v>
      </c>
      <c r="G2943" t="s">
        <v>1746</v>
      </c>
      <c r="H2943" t="s">
        <v>1720</v>
      </c>
      <c r="I2943" t="s">
        <v>3116</v>
      </c>
      <c r="J2943">
        <v>0</v>
      </c>
      <c r="K2943"/>
      <c r="L2943" t="s">
        <v>3630</v>
      </c>
      <c r="M2943" t="s">
        <v>3118</v>
      </c>
    </row>
    <row r="2944" spans="1:13" x14ac:dyDescent="0.25">
      <c r="A2944">
        <v>10347</v>
      </c>
      <c r="B2944" t="s">
        <v>2189</v>
      </c>
      <c r="C2944" t="s">
        <v>59</v>
      </c>
      <c r="D2944" t="s">
        <v>1722</v>
      </c>
      <c r="E2944" s="15" t="s">
        <v>11404</v>
      </c>
      <c r="F2944" t="s">
        <v>1938</v>
      </c>
      <c r="G2944" t="s">
        <v>1746</v>
      </c>
      <c r="H2944" t="s">
        <v>1720</v>
      </c>
      <c r="I2944" t="s">
        <v>5686</v>
      </c>
      <c r="J2944">
        <v>0</v>
      </c>
      <c r="K2944"/>
      <c r="L2944" t="s">
        <v>3216</v>
      </c>
      <c r="M2944" t="s">
        <v>3118</v>
      </c>
    </row>
    <row r="2945" spans="1:13" x14ac:dyDescent="0.25">
      <c r="A2945">
        <v>856824</v>
      </c>
      <c r="B2945" t="s">
        <v>11405</v>
      </c>
      <c r="C2945" t="s">
        <v>84</v>
      </c>
      <c r="D2945" t="s">
        <v>1722</v>
      </c>
      <c r="E2945" s="15" t="s">
        <v>11406</v>
      </c>
      <c r="F2945" t="s">
        <v>3285</v>
      </c>
      <c r="G2945" t="s">
        <v>1852</v>
      </c>
      <c r="H2945" t="s">
        <v>1720</v>
      </c>
      <c r="I2945" t="s">
        <v>3116</v>
      </c>
      <c r="J2945">
        <v>0</v>
      </c>
      <c r="K2945"/>
      <c r="L2945" t="s">
        <v>3182</v>
      </c>
      <c r="M2945" t="s">
        <v>3118</v>
      </c>
    </row>
    <row r="2946" spans="1:13" x14ac:dyDescent="0.25">
      <c r="A2946">
        <v>10349</v>
      </c>
      <c r="B2946" t="s">
        <v>11407</v>
      </c>
      <c r="C2946" t="s">
        <v>31</v>
      </c>
      <c r="D2946" t="s">
        <v>1722</v>
      </c>
      <c r="E2946" s="15" t="s">
        <v>11408</v>
      </c>
      <c r="F2946" t="s">
        <v>1749</v>
      </c>
      <c r="G2946" t="s">
        <v>1746</v>
      </c>
      <c r="H2946" t="s">
        <v>1720</v>
      </c>
      <c r="I2946" t="s">
        <v>5686</v>
      </c>
      <c r="J2946">
        <v>0</v>
      </c>
      <c r="K2946"/>
      <c r="L2946" t="s">
        <v>11409</v>
      </c>
      <c r="M2946" t="s">
        <v>11410</v>
      </c>
    </row>
    <row r="2947" spans="1:13" x14ac:dyDescent="0.25">
      <c r="A2947">
        <v>857121</v>
      </c>
      <c r="B2947" t="s">
        <v>1121</v>
      </c>
      <c r="C2947" t="s">
        <v>1122</v>
      </c>
      <c r="D2947" t="s">
        <v>1722</v>
      </c>
      <c r="E2947" s="15" t="s">
        <v>11411</v>
      </c>
      <c r="F2947" t="s">
        <v>5719</v>
      </c>
      <c r="G2947" t="s">
        <v>1834</v>
      </c>
      <c r="H2947" t="s">
        <v>1833</v>
      </c>
      <c r="I2947" t="s">
        <v>3116</v>
      </c>
      <c r="J2947">
        <v>0</v>
      </c>
      <c r="K2947"/>
      <c r="L2947" t="s">
        <v>11412</v>
      </c>
      <c r="M2947" t="s">
        <v>11413</v>
      </c>
    </row>
    <row r="2948" spans="1:13" x14ac:dyDescent="0.25">
      <c r="A2948">
        <v>59467</v>
      </c>
      <c r="B2948" t="s">
        <v>2748</v>
      </c>
      <c r="C2948" t="s">
        <v>59</v>
      </c>
      <c r="D2948" t="s">
        <v>1722</v>
      </c>
      <c r="E2948" s="15" t="s">
        <v>11414</v>
      </c>
      <c r="F2948" t="s">
        <v>1995</v>
      </c>
      <c r="G2948" t="s">
        <v>1765</v>
      </c>
      <c r="H2948" t="s">
        <v>1764</v>
      </c>
      <c r="I2948" t="s">
        <v>1765</v>
      </c>
      <c r="J2948">
        <v>0</v>
      </c>
      <c r="K2948"/>
      <c r="L2948" t="s">
        <v>3117</v>
      </c>
      <c r="M2948" t="s">
        <v>3118</v>
      </c>
    </row>
    <row r="2949" spans="1:13" x14ac:dyDescent="0.25">
      <c r="A2949">
        <v>22978</v>
      </c>
      <c r="B2949" t="s">
        <v>2529</v>
      </c>
      <c r="C2949" t="s">
        <v>172</v>
      </c>
      <c r="D2949" t="s">
        <v>1722</v>
      </c>
      <c r="E2949" s="15" t="s">
        <v>11415</v>
      </c>
      <c r="F2949" t="s">
        <v>1807</v>
      </c>
      <c r="G2949" t="s">
        <v>1762</v>
      </c>
      <c r="H2949" t="s">
        <v>1782</v>
      </c>
      <c r="I2949" t="s">
        <v>1762</v>
      </c>
      <c r="J2949">
        <v>0</v>
      </c>
      <c r="K2949"/>
      <c r="L2949" t="s">
        <v>3658</v>
      </c>
      <c r="M2949" t="s">
        <v>3118</v>
      </c>
    </row>
    <row r="2950" spans="1:13" x14ac:dyDescent="0.25">
      <c r="A2950">
        <v>827037</v>
      </c>
      <c r="B2950" t="s">
        <v>1123</v>
      </c>
      <c r="C2950" t="s">
        <v>84</v>
      </c>
      <c r="D2950" t="s">
        <v>1722</v>
      </c>
      <c r="E2950" s="15" t="s">
        <v>11416</v>
      </c>
      <c r="F2950" t="s">
        <v>1775</v>
      </c>
      <c r="G2950" t="s">
        <v>1743</v>
      </c>
      <c r="H2950" t="s">
        <v>1720</v>
      </c>
      <c r="I2950" t="s">
        <v>3351</v>
      </c>
      <c r="J2950">
        <v>0</v>
      </c>
      <c r="K2950"/>
      <c r="L2950" t="s">
        <v>11417</v>
      </c>
      <c r="M2950" t="s">
        <v>3118</v>
      </c>
    </row>
    <row r="2951" spans="1:13" x14ac:dyDescent="0.25">
      <c r="A2951">
        <v>837114</v>
      </c>
      <c r="B2951" t="s">
        <v>2903</v>
      </c>
      <c r="C2951" t="s">
        <v>84</v>
      </c>
      <c r="D2951" t="s">
        <v>1722</v>
      </c>
      <c r="E2951" s="15" t="s">
        <v>11418</v>
      </c>
      <c r="F2951" t="s">
        <v>1719</v>
      </c>
      <c r="G2951" t="s">
        <v>1721</v>
      </c>
      <c r="H2951" t="s">
        <v>1720</v>
      </c>
      <c r="I2951" t="s">
        <v>3116</v>
      </c>
      <c r="J2951">
        <v>0</v>
      </c>
      <c r="K2951"/>
      <c r="L2951"/>
      <c r="M2951" t="s">
        <v>3118</v>
      </c>
    </row>
    <row r="2952" spans="1:13" x14ac:dyDescent="0.25">
      <c r="A2952">
        <v>837884</v>
      </c>
      <c r="B2952" t="s">
        <v>2916</v>
      </c>
      <c r="C2952" t="s">
        <v>84</v>
      </c>
      <c r="D2952" t="s">
        <v>1722</v>
      </c>
      <c r="E2952" s="15" t="s">
        <v>11419</v>
      </c>
      <c r="F2952" t="s">
        <v>1732</v>
      </c>
      <c r="G2952" t="s">
        <v>1731</v>
      </c>
      <c r="H2952" t="s">
        <v>1720</v>
      </c>
      <c r="I2952" t="s">
        <v>3116</v>
      </c>
      <c r="J2952">
        <v>0</v>
      </c>
      <c r="K2952"/>
      <c r="L2952" t="s">
        <v>3182</v>
      </c>
      <c r="M2952" t="s">
        <v>3118</v>
      </c>
    </row>
    <row r="2953" spans="1:13" x14ac:dyDescent="0.25">
      <c r="A2953">
        <v>829947</v>
      </c>
      <c r="B2953" t="s">
        <v>11420</v>
      </c>
      <c r="C2953" t="s">
        <v>84</v>
      </c>
      <c r="D2953" t="s">
        <v>1722</v>
      </c>
      <c r="E2953" s="15" t="s">
        <v>11421</v>
      </c>
      <c r="F2953" t="s">
        <v>1771</v>
      </c>
      <c r="G2953" t="s">
        <v>1721</v>
      </c>
      <c r="H2953" t="s">
        <v>1720</v>
      </c>
      <c r="I2953" t="s">
        <v>3116</v>
      </c>
      <c r="J2953">
        <v>0</v>
      </c>
      <c r="K2953"/>
      <c r="L2953" t="s">
        <v>3182</v>
      </c>
      <c r="M2953" t="s">
        <v>3118</v>
      </c>
    </row>
    <row r="2954" spans="1:13" x14ac:dyDescent="0.25">
      <c r="A2954">
        <v>839111</v>
      </c>
      <c r="B2954" t="s">
        <v>11422</v>
      </c>
      <c r="C2954" t="s">
        <v>84</v>
      </c>
      <c r="D2954" t="s">
        <v>1722</v>
      </c>
      <c r="E2954" s="15" t="s">
        <v>11423</v>
      </c>
      <c r="F2954" t="s">
        <v>1771</v>
      </c>
      <c r="G2954" t="s">
        <v>1721</v>
      </c>
      <c r="H2954" t="s">
        <v>1720</v>
      </c>
      <c r="I2954" t="s">
        <v>3116</v>
      </c>
      <c r="J2954">
        <v>0</v>
      </c>
      <c r="K2954"/>
      <c r="L2954" t="s">
        <v>11424</v>
      </c>
      <c r="M2954" t="s">
        <v>11425</v>
      </c>
    </row>
    <row r="2955" spans="1:13" x14ac:dyDescent="0.25">
      <c r="A2955">
        <v>844668</v>
      </c>
      <c r="B2955" t="s">
        <v>11426</v>
      </c>
      <c r="C2955" t="s">
        <v>84</v>
      </c>
      <c r="D2955" t="s">
        <v>1722</v>
      </c>
      <c r="E2955" s="15" t="s">
        <v>11427</v>
      </c>
      <c r="F2955" t="s">
        <v>1732</v>
      </c>
      <c r="G2955" t="s">
        <v>1731</v>
      </c>
      <c r="H2955" t="s">
        <v>1720</v>
      </c>
      <c r="I2955" t="s">
        <v>3116</v>
      </c>
      <c r="J2955">
        <v>0</v>
      </c>
      <c r="K2955"/>
      <c r="L2955" t="s">
        <v>11428</v>
      </c>
      <c r="M2955" t="s">
        <v>3118</v>
      </c>
    </row>
    <row r="2956" spans="1:13" x14ac:dyDescent="0.25">
      <c r="A2956">
        <v>850963</v>
      </c>
      <c r="B2956" t="s">
        <v>11429</v>
      </c>
      <c r="C2956" t="s">
        <v>84</v>
      </c>
      <c r="D2956" t="s">
        <v>1722</v>
      </c>
      <c r="E2956" s="15" t="s">
        <v>11430</v>
      </c>
      <c r="F2956" t="s">
        <v>1732</v>
      </c>
      <c r="G2956" t="s">
        <v>1731</v>
      </c>
      <c r="H2956" t="s">
        <v>1720</v>
      </c>
      <c r="I2956" t="s">
        <v>3116</v>
      </c>
      <c r="J2956">
        <v>0</v>
      </c>
      <c r="K2956"/>
      <c r="L2956" t="s">
        <v>3122</v>
      </c>
      <c r="M2956" t="s">
        <v>3118</v>
      </c>
    </row>
    <row r="2957" spans="1:13" x14ac:dyDescent="0.25">
      <c r="A2957">
        <v>850123</v>
      </c>
      <c r="B2957" t="s">
        <v>11431</v>
      </c>
      <c r="C2957" t="s">
        <v>84</v>
      </c>
      <c r="D2957" t="s">
        <v>1722</v>
      </c>
      <c r="E2957" s="15" t="s">
        <v>11432</v>
      </c>
      <c r="F2957" t="s">
        <v>1787</v>
      </c>
      <c r="G2957" t="s">
        <v>1721</v>
      </c>
      <c r="H2957" t="s">
        <v>1720</v>
      </c>
      <c r="I2957" t="s">
        <v>3116</v>
      </c>
      <c r="J2957">
        <v>0</v>
      </c>
      <c r="K2957"/>
      <c r="L2957" t="s">
        <v>3182</v>
      </c>
      <c r="M2957" t="s">
        <v>3118</v>
      </c>
    </row>
    <row r="2958" spans="1:13" x14ac:dyDescent="0.25">
      <c r="A2958">
        <v>73381</v>
      </c>
      <c r="B2958" t="s">
        <v>4440</v>
      </c>
      <c r="C2958" t="s">
        <v>84</v>
      </c>
      <c r="D2958" t="s">
        <v>1722</v>
      </c>
      <c r="E2958" s="15" t="s">
        <v>11433</v>
      </c>
      <c r="F2958" t="s">
        <v>2293</v>
      </c>
      <c r="G2958" t="s">
        <v>1852</v>
      </c>
      <c r="H2958" t="s">
        <v>1720</v>
      </c>
      <c r="I2958" t="s">
        <v>3116</v>
      </c>
      <c r="J2958">
        <v>0</v>
      </c>
      <c r="K2958"/>
      <c r="L2958" t="s">
        <v>11434</v>
      </c>
      <c r="M2958" t="s">
        <v>3118</v>
      </c>
    </row>
    <row r="2959" spans="1:13" x14ac:dyDescent="0.25">
      <c r="A2959">
        <v>856063</v>
      </c>
      <c r="B2959" t="s">
        <v>3072</v>
      </c>
      <c r="C2959" t="s">
        <v>84</v>
      </c>
      <c r="D2959" t="s">
        <v>1722</v>
      </c>
      <c r="E2959" s="15" t="s">
        <v>11435</v>
      </c>
      <c r="F2959" t="s">
        <v>2011</v>
      </c>
      <c r="G2959" t="s">
        <v>1975</v>
      </c>
      <c r="H2959" t="s">
        <v>1782</v>
      </c>
      <c r="I2959" t="s">
        <v>3116</v>
      </c>
      <c r="J2959">
        <v>0</v>
      </c>
      <c r="K2959"/>
      <c r="L2959" t="s">
        <v>11436</v>
      </c>
      <c r="M2959" t="s">
        <v>3118</v>
      </c>
    </row>
    <row r="2960" spans="1:13" x14ac:dyDescent="0.25">
      <c r="A2960">
        <v>838392</v>
      </c>
      <c r="B2960" t="s">
        <v>11437</v>
      </c>
      <c r="C2960" t="s">
        <v>84</v>
      </c>
      <c r="D2960" t="s">
        <v>1722</v>
      </c>
      <c r="E2960" s="15" t="s">
        <v>11438</v>
      </c>
      <c r="F2960" t="s">
        <v>1771</v>
      </c>
      <c r="G2960" t="s">
        <v>1721</v>
      </c>
      <c r="H2960" t="s">
        <v>1720</v>
      </c>
      <c r="I2960" t="s">
        <v>3116</v>
      </c>
      <c r="J2960">
        <v>0</v>
      </c>
      <c r="K2960"/>
      <c r="L2960" t="s">
        <v>5921</v>
      </c>
      <c r="M2960" t="s">
        <v>3118</v>
      </c>
    </row>
    <row r="2961" spans="1:13" x14ac:dyDescent="0.25">
      <c r="A2961">
        <v>61986</v>
      </c>
      <c r="B2961" t="s">
        <v>4441</v>
      </c>
      <c r="C2961" t="s">
        <v>31</v>
      </c>
      <c r="D2961" t="s">
        <v>1722</v>
      </c>
      <c r="E2961" s="15" t="s">
        <v>11439</v>
      </c>
      <c r="F2961" t="s">
        <v>1728</v>
      </c>
      <c r="G2961" t="s">
        <v>1729</v>
      </c>
      <c r="H2961" t="s">
        <v>1720</v>
      </c>
      <c r="I2961" t="s">
        <v>3116</v>
      </c>
      <c r="J2961">
        <v>0</v>
      </c>
      <c r="K2961"/>
      <c r="L2961" t="s">
        <v>4442</v>
      </c>
      <c r="M2961" t="s">
        <v>11440</v>
      </c>
    </row>
    <row r="2962" spans="1:13" x14ac:dyDescent="0.25">
      <c r="A2962">
        <v>10324</v>
      </c>
      <c r="B2962" t="s">
        <v>4443</v>
      </c>
      <c r="C2962" t="s">
        <v>59</v>
      </c>
      <c r="D2962" t="s">
        <v>1722</v>
      </c>
      <c r="E2962" s="15" t="s">
        <v>11441</v>
      </c>
      <c r="F2962" t="s">
        <v>1807</v>
      </c>
      <c r="G2962" t="s">
        <v>1762</v>
      </c>
      <c r="H2962" t="s">
        <v>1782</v>
      </c>
      <c r="I2962" t="s">
        <v>1762</v>
      </c>
      <c r="J2962">
        <v>0</v>
      </c>
      <c r="K2962"/>
      <c r="L2962" t="s">
        <v>3382</v>
      </c>
      <c r="M2962" t="s">
        <v>3118</v>
      </c>
    </row>
    <row r="2963" spans="1:13" x14ac:dyDescent="0.25">
      <c r="A2963">
        <v>10320</v>
      </c>
      <c r="B2963" t="s">
        <v>2397</v>
      </c>
      <c r="C2963" t="s">
        <v>59</v>
      </c>
      <c r="D2963" t="s">
        <v>1722</v>
      </c>
      <c r="E2963" s="15" t="s">
        <v>11442</v>
      </c>
      <c r="F2963" t="s">
        <v>4444</v>
      </c>
      <c r="G2963" t="s">
        <v>1790</v>
      </c>
      <c r="H2963" t="s">
        <v>1720</v>
      </c>
      <c r="I2963" t="s">
        <v>3116</v>
      </c>
      <c r="J2963">
        <v>0</v>
      </c>
      <c r="K2963"/>
      <c r="L2963" t="s">
        <v>11322</v>
      </c>
      <c r="M2963" t="s">
        <v>3118</v>
      </c>
    </row>
    <row r="2964" spans="1:13" x14ac:dyDescent="0.25">
      <c r="A2964">
        <v>828072</v>
      </c>
      <c r="B2964" t="s">
        <v>2832</v>
      </c>
      <c r="C2964" t="s">
        <v>59</v>
      </c>
      <c r="D2964" t="s">
        <v>1722</v>
      </c>
      <c r="E2964" s="15" t="s">
        <v>11443</v>
      </c>
      <c r="F2964" t="s">
        <v>1738</v>
      </c>
      <c r="G2964" t="s">
        <v>1739</v>
      </c>
      <c r="H2964" t="s">
        <v>1720</v>
      </c>
      <c r="I2964" t="s">
        <v>3232</v>
      </c>
      <c r="J2964">
        <v>0</v>
      </c>
      <c r="K2964"/>
      <c r="L2964" t="s">
        <v>11444</v>
      </c>
      <c r="M2964" t="s">
        <v>3118</v>
      </c>
    </row>
    <row r="2965" spans="1:13" x14ac:dyDescent="0.25">
      <c r="A2965">
        <v>858815</v>
      </c>
      <c r="B2965" t="s">
        <v>11445</v>
      </c>
      <c r="C2965" t="s">
        <v>27</v>
      </c>
      <c r="D2965" t="s">
        <v>1722</v>
      </c>
      <c r="E2965" s="15" t="s">
        <v>11446</v>
      </c>
      <c r="F2965" t="s">
        <v>5719</v>
      </c>
      <c r="G2965" t="s">
        <v>1834</v>
      </c>
      <c r="H2965" t="s">
        <v>1833</v>
      </c>
      <c r="I2965" t="s">
        <v>3116</v>
      </c>
      <c r="J2965">
        <v>0</v>
      </c>
      <c r="K2965"/>
      <c r="L2965"/>
      <c r="M2965" t="s">
        <v>3118</v>
      </c>
    </row>
    <row r="2966" spans="1:13" x14ac:dyDescent="0.25">
      <c r="A2966">
        <v>55706</v>
      </c>
      <c r="B2966" t="s">
        <v>11447</v>
      </c>
      <c r="C2966" t="s">
        <v>78</v>
      </c>
      <c r="D2966" t="s">
        <v>1722</v>
      </c>
      <c r="E2966" s="15" t="s">
        <v>11448</v>
      </c>
      <c r="F2966" t="s">
        <v>1979</v>
      </c>
      <c r="G2966" t="s">
        <v>1721</v>
      </c>
      <c r="H2966" t="s">
        <v>1720</v>
      </c>
      <c r="I2966" t="s">
        <v>3116</v>
      </c>
      <c r="J2966">
        <v>0</v>
      </c>
      <c r="K2966"/>
      <c r="L2966" t="s">
        <v>3144</v>
      </c>
      <c r="M2966" t="s">
        <v>3118</v>
      </c>
    </row>
    <row r="2967" spans="1:13" x14ac:dyDescent="0.25">
      <c r="A2967">
        <v>10375</v>
      </c>
      <c r="B2967" t="s">
        <v>1628</v>
      </c>
      <c r="C2967" t="s">
        <v>59</v>
      </c>
      <c r="D2967" t="s">
        <v>1722</v>
      </c>
      <c r="E2967" s="15" t="s">
        <v>11449</v>
      </c>
      <c r="F2967" t="s">
        <v>1771</v>
      </c>
      <c r="G2967" t="s">
        <v>1721</v>
      </c>
      <c r="H2967" t="s">
        <v>1720</v>
      </c>
      <c r="I2967" t="s">
        <v>3116</v>
      </c>
      <c r="J2967">
        <v>0</v>
      </c>
      <c r="K2967"/>
      <c r="L2967" t="s">
        <v>11450</v>
      </c>
      <c r="M2967" t="s">
        <v>11451</v>
      </c>
    </row>
    <row r="2968" spans="1:13" x14ac:dyDescent="0.25">
      <c r="A2968">
        <v>10379</v>
      </c>
      <c r="B2968" t="s">
        <v>11452</v>
      </c>
      <c r="C2968" t="s">
        <v>59</v>
      </c>
      <c r="D2968" t="s">
        <v>1722</v>
      </c>
      <c r="E2968" s="15" t="s">
        <v>11453</v>
      </c>
      <c r="F2968" t="s">
        <v>1728</v>
      </c>
      <c r="G2968" t="s">
        <v>1729</v>
      </c>
      <c r="H2968" t="s">
        <v>1720</v>
      </c>
      <c r="I2968" t="s">
        <v>3116</v>
      </c>
      <c r="J2968">
        <v>0</v>
      </c>
      <c r="K2968"/>
      <c r="L2968" t="s">
        <v>3216</v>
      </c>
      <c r="M2968" t="s">
        <v>3118</v>
      </c>
    </row>
    <row r="2969" spans="1:13" x14ac:dyDescent="0.25">
      <c r="A2969">
        <v>848477</v>
      </c>
      <c r="B2969" t="s">
        <v>1124</v>
      </c>
      <c r="C2969" t="s">
        <v>59</v>
      </c>
      <c r="D2969" t="s">
        <v>1722</v>
      </c>
      <c r="E2969" s="15" t="s">
        <v>11454</v>
      </c>
      <c r="F2969" t="s">
        <v>1738</v>
      </c>
      <c r="G2969" t="s">
        <v>1739</v>
      </c>
      <c r="H2969" t="s">
        <v>1720</v>
      </c>
      <c r="I2969" t="s">
        <v>3232</v>
      </c>
      <c r="J2969">
        <v>0</v>
      </c>
      <c r="K2969"/>
      <c r="L2969" t="s">
        <v>7215</v>
      </c>
      <c r="M2969" t="s">
        <v>3118</v>
      </c>
    </row>
    <row r="2970" spans="1:13" x14ac:dyDescent="0.25">
      <c r="A2970">
        <v>59876</v>
      </c>
      <c r="B2970" t="s">
        <v>2749</v>
      </c>
      <c r="C2970" t="s">
        <v>59</v>
      </c>
      <c r="D2970" t="s">
        <v>1722</v>
      </c>
      <c r="E2970" s="15" t="s">
        <v>11455</v>
      </c>
      <c r="F2970" t="s">
        <v>5588</v>
      </c>
      <c r="G2970" t="s">
        <v>1849</v>
      </c>
      <c r="H2970" t="s">
        <v>1819</v>
      </c>
      <c r="I2970" t="s">
        <v>3126</v>
      </c>
      <c r="J2970">
        <v>0</v>
      </c>
      <c r="K2970"/>
      <c r="L2970" t="s">
        <v>3216</v>
      </c>
      <c r="M2970" t="s">
        <v>3118</v>
      </c>
    </row>
    <row r="2971" spans="1:13" x14ac:dyDescent="0.25">
      <c r="A2971">
        <v>22208</v>
      </c>
      <c r="B2971" t="s">
        <v>1125</v>
      </c>
      <c r="C2971" t="s">
        <v>59</v>
      </c>
      <c r="D2971" t="s">
        <v>1722</v>
      </c>
      <c r="E2971" s="15" t="s">
        <v>11456</v>
      </c>
      <c r="F2971" t="s">
        <v>1759</v>
      </c>
      <c r="G2971" t="s">
        <v>1760</v>
      </c>
      <c r="H2971" t="s">
        <v>1753</v>
      </c>
      <c r="I2971" t="s">
        <v>3116</v>
      </c>
      <c r="J2971">
        <v>0</v>
      </c>
      <c r="K2971"/>
      <c r="L2971" t="s">
        <v>11457</v>
      </c>
      <c r="M2971"/>
    </row>
    <row r="2972" spans="1:13" x14ac:dyDescent="0.25">
      <c r="A2972">
        <v>10385</v>
      </c>
      <c r="B2972" t="s">
        <v>11458</v>
      </c>
      <c r="C2972" t="s">
        <v>59</v>
      </c>
      <c r="D2972" t="s">
        <v>1722</v>
      </c>
      <c r="E2972" s="15" t="s">
        <v>11459</v>
      </c>
      <c r="F2972" t="s">
        <v>1830</v>
      </c>
      <c r="G2972" t="s">
        <v>1831</v>
      </c>
      <c r="H2972" t="s">
        <v>1827</v>
      </c>
      <c r="I2972" t="s">
        <v>3131</v>
      </c>
      <c r="J2972">
        <v>0</v>
      </c>
      <c r="K2972"/>
      <c r="L2972" t="s">
        <v>11460</v>
      </c>
      <c r="M2972" t="s">
        <v>11461</v>
      </c>
    </row>
    <row r="2973" spans="1:13" x14ac:dyDescent="0.25">
      <c r="A2973">
        <v>64621</v>
      </c>
      <c r="B2973" t="s">
        <v>4445</v>
      </c>
      <c r="C2973" t="s">
        <v>59</v>
      </c>
      <c r="D2973" t="s">
        <v>1722</v>
      </c>
      <c r="E2973" s="15" t="s">
        <v>11462</v>
      </c>
      <c r="F2973" t="s">
        <v>1967</v>
      </c>
      <c r="G2973" t="s">
        <v>1958</v>
      </c>
      <c r="H2973" t="s">
        <v>1756</v>
      </c>
      <c r="I2973" t="s">
        <v>3129</v>
      </c>
      <c r="J2973">
        <v>0</v>
      </c>
      <c r="K2973"/>
      <c r="L2973" t="s">
        <v>11463</v>
      </c>
      <c r="M2973" t="s">
        <v>11464</v>
      </c>
    </row>
    <row r="2974" spans="1:13" x14ac:dyDescent="0.25">
      <c r="A2974">
        <v>10389</v>
      </c>
      <c r="B2974" t="s">
        <v>645</v>
      </c>
      <c r="C2974" t="s">
        <v>39</v>
      </c>
      <c r="D2974" t="s">
        <v>1722</v>
      </c>
      <c r="E2974" s="15" t="s">
        <v>11465</v>
      </c>
      <c r="F2974" t="s">
        <v>1788</v>
      </c>
      <c r="G2974" t="s">
        <v>1762</v>
      </c>
      <c r="H2974" t="s">
        <v>1782</v>
      </c>
      <c r="I2974" t="s">
        <v>3116</v>
      </c>
      <c r="J2974">
        <v>0</v>
      </c>
      <c r="K2974"/>
      <c r="L2974" t="s">
        <v>3117</v>
      </c>
      <c r="M2974" t="s">
        <v>3118</v>
      </c>
    </row>
    <row r="2975" spans="1:13" x14ac:dyDescent="0.25">
      <c r="A2975">
        <v>10733</v>
      </c>
      <c r="B2975" t="s">
        <v>4446</v>
      </c>
      <c r="C2975" t="s">
        <v>27</v>
      </c>
      <c r="D2975" t="s">
        <v>1722</v>
      </c>
      <c r="E2975" s="15" t="s">
        <v>11466</v>
      </c>
      <c r="F2975" t="s">
        <v>2010</v>
      </c>
      <c r="G2975" t="s">
        <v>1823</v>
      </c>
      <c r="H2975" t="s">
        <v>1822</v>
      </c>
      <c r="I2975" t="s">
        <v>3116</v>
      </c>
      <c r="J2975">
        <v>0</v>
      </c>
      <c r="K2975"/>
      <c r="L2975" t="s">
        <v>3117</v>
      </c>
      <c r="M2975" t="s">
        <v>3118</v>
      </c>
    </row>
    <row r="2976" spans="1:13" x14ac:dyDescent="0.25">
      <c r="A2976">
        <v>72802</v>
      </c>
      <c r="B2976" t="s">
        <v>11467</v>
      </c>
      <c r="C2976" t="s">
        <v>43</v>
      </c>
      <c r="D2976" t="s">
        <v>1722</v>
      </c>
      <c r="E2976" s="15" t="s">
        <v>11468</v>
      </c>
      <c r="F2976" t="s">
        <v>1962</v>
      </c>
      <c r="G2976" t="s">
        <v>1837</v>
      </c>
      <c r="H2976" t="s">
        <v>1725</v>
      </c>
      <c r="I2976" t="s">
        <v>3116</v>
      </c>
      <c r="J2976">
        <v>0</v>
      </c>
      <c r="K2976"/>
      <c r="L2976" t="s">
        <v>11469</v>
      </c>
      <c r="M2976" t="s">
        <v>11470</v>
      </c>
    </row>
    <row r="2977" spans="1:13" x14ac:dyDescent="0.25">
      <c r="A2977">
        <v>44813</v>
      </c>
      <c r="B2977" t="s">
        <v>11471</v>
      </c>
      <c r="C2977" t="s">
        <v>252</v>
      </c>
      <c r="D2977" t="s">
        <v>1722</v>
      </c>
      <c r="E2977" s="15" t="s">
        <v>11472</v>
      </c>
      <c r="F2977" t="s">
        <v>1984</v>
      </c>
      <c r="G2977" t="s">
        <v>1816</v>
      </c>
      <c r="H2977" t="s">
        <v>1725</v>
      </c>
      <c r="I2977" t="s">
        <v>1816</v>
      </c>
      <c r="J2977">
        <v>0</v>
      </c>
      <c r="K2977"/>
      <c r="L2977" t="s">
        <v>11473</v>
      </c>
      <c r="M2977" t="s">
        <v>3118</v>
      </c>
    </row>
    <row r="2978" spans="1:13" x14ac:dyDescent="0.25">
      <c r="A2978">
        <v>8055</v>
      </c>
      <c r="B2978" t="s">
        <v>327</v>
      </c>
      <c r="C2978" t="s">
        <v>27</v>
      </c>
      <c r="D2978" t="s">
        <v>1722</v>
      </c>
      <c r="E2978" s="15" t="s">
        <v>11474</v>
      </c>
      <c r="F2978" t="s">
        <v>1735</v>
      </c>
      <c r="G2978" t="s">
        <v>1721</v>
      </c>
      <c r="H2978" t="s">
        <v>1720</v>
      </c>
      <c r="I2978" t="s">
        <v>5686</v>
      </c>
      <c r="J2978">
        <v>0</v>
      </c>
      <c r="K2978"/>
      <c r="L2978" t="s">
        <v>11475</v>
      </c>
      <c r="M2978" t="s">
        <v>11476</v>
      </c>
    </row>
    <row r="2979" spans="1:13" x14ac:dyDescent="0.25">
      <c r="A2979">
        <v>10395</v>
      </c>
      <c r="B2979" t="s">
        <v>2398</v>
      </c>
      <c r="C2979" t="s">
        <v>39</v>
      </c>
      <c r="D2979" t="s">
        <v>1722</v>
      </c>
      <c r="E2979" s="15" t="s">
        <v>11477</v>
      </c>
      <c r="F2979" t="s">
        <v>1815</v>
      </c>
      <c r="G2979" t="s">
        <v>1816</v>
      </c>
      <c r="H2979" t="s">
        <v>1725</v>
      </c>
      <c r="I2979" t="s">
        <v>1816</v>
      </c>
      <c r="J2979">
        <v>0</v>
      </c>
      <c r="K2979"/>
      <c r="L2979" t="s">
        <v>3151</v>
      </c>
      <c r="M2979" t="s">
        <v>3118</v>
      </c>
    </row>
    <row r="2980" spans="1:13" x14ac:dyDescent="0.25">
      <c r="A2980">
        <v>51474</v>
      </c>
      <c r="B2980" t="s">
        <v>11478</v>
      </c>
      <c r="C2980" t="s">
        <v>27</v>
      </c>
      <c r="D2980" t="s">
        <v>1722</v>
      </c>
      <c r="E2980" s="15" t="s">
        <v>11479</v>
      </c>
      <c r="F2980" t="s">
        <v>1836</v>
      </c>
      <c r="G2980" t="s">
        <v>1837</v>
      </c>
      <c r="H2980" t="s">
        <v>1725</v>
      </c>
      <c r="I2980" t="s">
        <v>3116</v>
      </c>
      <c r="J2980">
        <v>0</v>
      </c>
      <c r="K2980"/>
      <c r="L2980" t="s">
        <v>11480</v>
      </c>
      <c r="M2980" t="s">
        <v>11481</v>
      </c>
    </row>
    <row r="2981" spans="1:13" x14ac:dyDescent="0.25">
      <c r="A2981">
        <v>38065</v>
      </c>
      <c r="B2981" t="s">
        <v>11482</v>
      </c>
      <c r="C2981" t="s">
        <v>422</v>
      </c>
      <c r="D2981" t="s">
        <v>1722</v>
      </c>
      <c r="E2981" s="15" t="s">
        <v>11483</v>
      </c>
      <c r="F2981" t="s">
        <v>2129</v>
      </c>
      <c r="G2981" t="s">
        <v>1849</v>
      </c>
      <c r="H2981" t="s">
        <v>1819</v>
      </c>
      <c r="I2981" t="s">
        <v>3126</v>
      </c>
      <c r="J2981">
        <v>0</v>
      </c>
      <c r="K2981"/>
      <c r="L2981" t="s">
        <v>3237</v>
      </c>
      <c r="M2981" t="s">
        <v>3118</v>
      </c>
    </row>
    <row r="2982" spans="1:13" x14ac:dyDescent="0.25">
      <c r="A2982">
        <v>41290</v>
      </c>
      <c r="B2982" t="s">
        <v>1965</v>
      </c>
      <c r="C2982" t="s">
        <v>39</v>
      </c>
      <c r="D2982" t="s">
        <v>1722</v>
      </c>
      <c r="E2982" s="15" t="s">
        <v>11484</v>
      </c>
      <c r="F2982" t="s">
        <v>1915</v>
      </c>
      <c r="G2982" t="s">
        <v>1878</v>
      </c>
      <c r="H2982" t="s">
        <v>1756</v>
      </c>
      <c r="I2982" t="s">
        <v>3129</v>
      </c>
      <c r="J2982">
        <v>0</v>
      </c>
      <c r="K2982"/>
      <c r="L2982" t="s">
        <v>3151</v>
      </c>
      <c r="M2982" t="s">
        <v>3118</v>
      </c>
    </row>
    <row r="2983" spans="1:13" x14ac:dyDescent="0.25">
      <c r="A2983">
        <v>72137</v>
      </c>
      <c r="B2983" t="s">
        <v>4450</v>
      </c>
      <c r="C2983" t="s">
        <v>213</v>
      </c>
      <c r="D2983" t="s">
        <v>1722</v>
      </c>
      <c r="E2983" s="15" t="s">
        <v>11485</v>
      </c>
      <c r="F2983" t="s">
        <v>1996</v>
      </c>
      <c r="G2983" t="s">
        <v>1849</v>
      </c>
      <c r="H2983" t="s">
        <v>1819</v>
      </c>
      <c r="I2983" t="s">
        <v>3126</v>
      </c>
      <c r="J2983">
        <v>0</v>
      </c>
      <c r="K2983"/>
      <c r="L2983" t="s">
        <v>11486</v>
      </c>
      <c r="M2983" t="s">
        <v>11487</v>
      </c>
    </row>
    <row r="2984" spans="1:13" x14ac:dyDescent="0.25">
      <c r="A2984">
        <v>10405</v>
      </c>
      <c r="B2984" t="s">
        <v>4452</v>
      </c>
      <c r="C2984" t="s">
        <v>27</v>
      </c>
      <c r="D2984" t="s">
        <v>1722</v>
      </c>
      <c r="E2984" s="15" t="s">
        <v>11488</v>
      </c>
      <c r="F2984" t="s">
        <v>1876</v>
      </c>
      <c r="G2984" t="s">
        <v>1849</v>
      </c>
      <c r="H2984" t="s">
        <v>1819</v>
      </c>
      <c r="I2984" t="s">
        <v>3126</v>
      </c>
      <c r="J2984">
        <v>0</v>
      </c>
      <c r="K2984"/>
      <c r="L2984" t="s">
        <v>7026</v>
      </c>
      <c r="M2984" t="s">
        <v>3118</v>
      </c>
    </row>
    <row r="2985" spans="1:13" x14ac:dyDescent="0.25">
      <c r="A2985">
        <v>826928</v>
      </c>
      <c r="B2985" t="s">
        <v>11489</v>
      </c>
      <c r="C2985" t="s">
        <v>39</v>
      </c>
      <c r="D2985" t="s">
        <v>1722</v>
      </c>
      <c r="E2985" s="15" t="s">
        <v>11490</v>
      </c>
      <c r="F2985" t="s">
        <v>1788</v>
      </c>
      <c r="G2985" t="s">
        <v>1762</v>
      </c>
      <c r="H2985" t="s">
        <v>1782</v>
      </c>
      <c r="I2985" t="s">
        <v>3116</v>
      </c>
      <c r="J2985">
        <v>0</v>
      </c>
      <c r="K2985"/>
      <c r="L2985" t="s">
        <v>3151</v>
      </c>
      <c r="M2985" t="s">
        <v>3118</v>
      </c>
    </row>
    <row r="2986" spans="1:13" x14ac:dyDescent="0.25">
      <c r="A2986">
        <v>10408</v>
      </c>
      <c r="B2986" t="s">
        <v>2188</v>
      </c>
      <c r="C2986" t="s">
        <v>27</v>
      </c>
      <c r="D2986" t="s">
        <v>1722</v>
      </c>
      <c r="E2986" s="15" t="s">
        <v>11491</v>
      </c>
      <c r="F2986" t="s">
        <v>1802</v>
      </c>
      <c r="G2986" t="s">
        <v>1803</v>
      </c>
      <c r="H2986" t="s">
        <v>1725</v>
      </c>
      <c r="I2986" t="s">
        <v>3116</v>
      </c>
      <c r="J2986">
        <v>0</v>
      </c>
      <c r="K2986"/>
      <c r="L2986" t="s">
        <v>3117</v>
      </c>
      <c r="M2986" t="s">
        <v>3118</v>
      </c>
    </row>
    <row r="2987" spans="1:13" x14ac:dyDescent="0.25">
      <c r="A2987">
        <v>847522</v>
      </c>
      <c r="B2987" t="s">
        <v>11492</v>
      </c>
      <c r="C2987" t="s">
        <v>43</v>
      </c>
      <c r="D2987" t="s">
        <v>1722</v>
      </c>
      <c r="E2987" s="15" t="s">
        <v>11493</v>
      </c>
      <c r="F2987" t="s">
        <v>1732</v>
      </c>
      <c r="G2987" t="s">
        <v>1731</v>
      </c>
      <c r="H2987" t="s">
        <v>1720</v>
      </c>
      <c r="I2987" t="s">
        <v>3116</v>
      </c>
      <c r="J2987">
        <v>0</v>
      </c>
      <c r="K2987"/>
      <c r="L2987" t="s">
        <v>3157</v>
      </c>
      <c r="M2987" t="s">
        <v>3118</v>
      </c>
    </row>
    <row r="2988" spans="1:13" x14ac:dyDescent="0.25">
      <c r="A2988">
        <v>847120</v>
      </c>
      <c r="B2988" t="s">
        <v>11494</v>
      </c>
      <c r="C2988" t="s">
        <v>755</v>
      </c>
      <c r="D2988" t="s">
        <v>1722</v>
      </c>
      <c r="E2988" s="15" t="s">
        <v>11495</v>
      </c>
      <c r="F2988" t="s">
        <v>1996</v>
      </c>
      <c r="G2988" t="s">
        <v>1849</v>
      </c>
      <c r="H2988" t="s">
        <v>1819</v>
      </c>
      <c r="I2988" t="s">
        <v>3126</v>
      </c>
      <c r="J2988">
        <v>0</v>
      </c>
      <c r="K2988"/>
      <c r="L2988" t="s">
        <v>11496</v>
      </c>
      <c r="M2988" t="s">
        <v>11497</v>
      </c>
    </row>
    <row r="2989" spans="1:13" x14ac:dyDescent="0.25">
      <c r="A2989">
        <v>846056</v>
      </c>
      <c r="B2989" t="s">
        <v>11498</v>
      </c>
      <c r="C2989" t="s">
        <v>763</v>
      </c>
      <c r="D2989" t="s">
        <v>1722</v>
      </c>
      <c r="E2989" s="15" t="s">
        <v>11499</v>
      </c>
      <c r="F2989" t="s">
        <v>1784</v>
      </c>
      <c r="G2989" t="s">
        <v>1785</v>
      </c>
      <c r="H2989" t="s">
        <v>1725</v>
      </c>
      <c r="I2989" t="s">
        <v>3116</v>
      </c>
      <c r="J2989">
        <v>0</v>
      </c>
      <c r="K2989"/>
      <c r="L2989" t="s">
        <v>9503</v>
      </c>
      <c r="M2989" t="s">
        <v>11500</v>
      </c>
    </row>
    <row r="2990" spans="1:13" x14ac:dyDescent="0.25">
      <c r="A2990">
        <v>826932</v>
      </c>
      <c r="B2990" t="s">
        <v>11501</v>
      </c>
      <c r="C2990" t="s">
        <v>84</v>
      </c>
      <c r="D2990" t="s">
        <v>1722</v>
      </c>
      <c r="E2990" s="15" t="s">
        <v>11502</v>
      </c>
      <c r="F2990" t="s">
        <v>1788</v>
      </c>
      <c r="G2990" t="s">
        <v>1762</v>
      </c>
      <c r="H2990" t="s">
        <v>1782</v>
      </c>
      <c r="I2990" t="s">
        <v>3116</v>
      </c>
      <c r="J2990">
        <v>0</v>
      </c>
      <c r="K2990"/>
      <c r="L2990" t="s">
        <v>4017</v>
      </c>
      <c r="M2990" t="s">
        <v>3118</v>
      </c>
    </row>
    <row r="2991" spans="1:13" x14ac:dyDescent="0.25">
      <c r="A2991">
        <v>850859</v>
      </c>
      <c r="B2991" t="s">
        <v>11503</v>
      </c>
      <c r="C2991" t="s">
        <v>78</v>
      </c>
      <c r="D2991" t="s">
        <v>1722</v>
      </c>
      <c r="E2991" s="15" t="s">
        <v>11504</v>
      </c>
      <c r="F2991" t="s">
        <v>1732</v>
      </c>
      <c r="G2991" t="s">
        <v>1731</v>
      </c>
      <c r="H2991" t="s">
        <v>1720</v>
      </c>
      <c r="I2991" t="s">
        <v>3116</v>
      </c>
      <c r="J2991">
        <v>0</v>
      </c>
      <c r="K2991"/>
      <c r="L2991" t="s">
        <v>3630</v>
      </c>
      <c r="M2991" t="s">
        <v>3118</v>
      </c>
    </row>
    <row r="2992" spans="1:13" x14ac:dyDescent="0.25">
      <c r="A2992">
        <v>10432</v>
      </c>
      <c r="B2992" t="s">
        <v>4458</v>
      </c>
      <c r="C2992" t="s">
        <v>21</v>
      </c>
      <c r="D2992" t="s">
        <v>1722</v>
      </c>
      <c r="E2992" s="15" t="s">
        <v>11505</v>
      </c>
      <c r="F2992" t="s">
        <v>1995</v>
      </c>
      <c r="G2992" t="s">
        <v>1765</v>
      </c>
      <c r="H2992" t="s">
        <v>1764</v>
      </c>
      <c r="I2992" t="s">
        <v>3116</v>
      </c>
      <c r="J2992">
        <v>0</v>
      </c>
      <c r="K2992"/>
      <c r="L2992" t="s">
        <v>3122</v>
      </c>
      <c r="M2992" t="s">
        <v>3118</v>
      </c>
    </row>
    <row r="2993" spans="1:13" x14ac:dyDescent="0.25">
      <c r="A2993">
        <v>837890</v>
      </c>
      <c r="B2993" t="s">
        <v>11506</v>
      </c>
      <c r="C2993" t="s">
        <v>84</v>
      </c>
      <c r="D2993" t="s">
        <v>1722</v>
      </c>
      <c r="E2993" s="15" t="s">
        <v>11507</v>
      </c>
      <c r="F2993" t="s">
        <v>1732</v>
      </c>
      <c r="G2993" t="s">
        <v>1731</v>
      </c>
      <c r="H2993" t="s">
        <v>1720</v>
      </c>
      <c r="I2993" t="s">
        <v>3116</v>
      </c>
      <c r="J2993">
        <v>0</v>
      </c>
      <c r="K2993"/>
      <c r="L2993" t="s">
        <v>3182</v>
      </c>
      <c r="M2993" t="s">
        <v>3118</v>
      </c>
    </row>
    <row r="2994" spans="1:13" x14ac:dyDescent="0.25">
      <c r="A2994">
        <v>40327</v>
      </c>
      <c r="B2994" t="s">
        <v>1126</v>
      </c>
      <c r="C2994" t="s">
        <v>27</v>
      </c>
      <c r="D2994" t="s">
        <v>1722</v>
      </c>
      <c r="E2994" s="15" t="s">
        <v>11508</v>
      </c>
      <c r="F2994" t="s">
        <v>1749</v>
      </c>
      <c r="G2994" t="s">
        <v>1746</v>
      </c>
      <c r="H2994" t="s">
        <v>1720</v>
      </c>
      <c r="I2994" t="s">
        <v>5686</v>
      </c>
      <c r="J2994">
        <v>0</v>
      </c>
      <c r="K2994"/>
      <c r="L2994" t="s">
        <v>11509</v>
      </c>
      <c r="M2994" t="s">
        <v>11510</v>
      </c>
    </row>
    <row r="2995" spans="1:13" x14ac:dyDescent="0.25">
      <c r="A2995">
        <v>34084</v>
      </c>
      <c r="B2995" t="s">
        <v>2576</v>
      </c>
      <c r="C2995" t="s">
        <v>441</v>
      </c>
      <c r="D2995" t="s">
        <v>1722</v>
      </c>
      <c r="E2995" s="15" t="s">
        <v>11511</v>
      </c>
      <c r="F2995" t="s">
        <v>3773</v>
      </c>
      <c r="G2995" t="s">
        <v>1849</v>
      </c>
      <c r="H2995" t="s">
        <v>1819</v>
      </c>
      <c r="I2995" t="s">
        <v>3126</v>
      </c>
      <c r="J2995">
        <v>0</v>
      </c>
      <c r="K2995"/>
      <c r="L2995" t="s">
        <v>11512</v>
      </c>
      <c r="M2995" t="s">
        <v>11513</v>
      </c>
    </row>
    <row r="2996" spans="1:13" x14ac:dyDescent="0.25">
      <c r="A2996">
        <v>39552</v>
      </c>
      <c r="B2996" t="s">
        <v>11514</v>
      </c>
      <c r="C2996" t="s">
        <v>27</v>
      </c>
      <c r="D2996" t="s">
        <v>1722</v>
      </c>
      <c r="E2996" s="15" t="s">
        <v>11515</v>
      </c>
      <c r="F2996" t="s">
        <v>1937</v>
      </c>
      <c r="G2996" t="s">
        <v>1849</v>
      </c>
      <c r="H2996" t="s">
        <v>1819</v>
      </c>
      <c r="I2996" t="s">
        <v>3126</v>
      </c>
      <c r="J2996">
        <v>0</v>
      </c>
      <c r="K2996"/>
      <c r="L2996" t="s">
        <v>3454</v>
      </c>
      <c r="M2996" t="s">
        <v>3118</v>
      </c>
    </row>
    <row r="2997" spans="1:13" x14ac:dyDescent="0.25">
      <c r="A2997">
        <v>10440</v>
      </c>
      <c r="B2997" t="s">
        <v>11516</v>
      </c>
      <c r="C2997" t="s">
        <v>41</v>
      </c>
      <c r="D2997" t="s">
        <v>1722</v>
      </c>
      <c r="E2997" s="15" t="s">
        <v>11517</v>
      </c>
      <c r="F2997" t="s">
        <v>1876</v>
      </c>
      <c r="G2997" t="s">
        <v>1849</v>
      </c>
      <c r="H2997" t="s">
        <v>1819</v>
      </c>
      <c r="I2997" t="s">
        <v>3126</v>
      </c>
      <c r="J2997">
        <v>0</v>
      </c>
      <c r="K2997"/>
      <c r="L2997" t="s">
        <v>11518</v>
      </c>
      <c r="M2997" t="s">
        <v>11519</v>
      </c>
    </row>
    <row r="2998" spans="1:13" x14ac:dyDescent="0.25">
      <c r="A2998">
        <v>64114</v>
      </c>
      <c r="B2998" t="s">
        <v>11520</v>
      </c>
      <c r="C2998" t="s">
        <v>27</v>
      </c>
      <c r="D2998" t="s">
        <v>1722</v>
      </c>
      <c r="E2998" s="15" t="s">
        <v>11521</v>
      </c>
      <c r="F2998" t="s">
        <v>1876</v>
      </c>
      <c r="G2998" t="s">
        <v>1849</v>
      </c>
      <c r="H2998" t="s">
        <v>1819</v>
      </c>
      <c r="I2998" t="s">
        <v>3126</v>
      </c>
      <c r="J2998">
        <v>0</v>
      </c>
      <c r="K2998"/>
      <c r="L2998" t="s">
        <v>11522</v>
      </c>
      <c r="M2998" t="s">
        <v>3118</v>
      </c>
    </row>
    <row r="2999" spans="1:13" x14ac:dyDescent="0.25">
      <c r="A2999">
        <v>22766</v>
      </c>
      <c r="B2999" t="s">
        <v>4464</v>
      </c>
      <c r="C2999" t="s">
        <v>3986</v>
      </c>
      <c r="D2999" t="s">
        <v>1722</v>
      </c>
      <c r="E2999" s="15" t="s">
        <v>11523</v>
      </c>
      <c r="F2999" t="s">
        <v>1941</v>
      </c>
      <c r="G2999" t="s">
        <v>1867</v>
      </c>
      <c r="H2999" t="s">
        <v>1725</v>
      </c>
      <c r="I2999" t="s">
        <v>3116</v>
      </c>
      <c r="J2999">
        <v>0</v>
      </c>
      <c r="K2999"/>
      <c r="L2999" t="s">
        <v>5532</v>
      </c>
      <c r="M2999" t="s">
        <v>3118</v>
      </c>
    </row>
    <row r="3000" spans="1:13" x14ac:dyDescent="0.25">
      <c r="A3000">
        <v>22768</v>
      </c>
      <c r="B3000" t="s">
        <v>4465</v>
      </c>
      <c r="C3000" t="s">
        <v>4183</v>
      </c>
      <c r="D3000" t="s">
        <v>1722</v>
      </c>
      <c r="E3000" s="15" t="s">
        <v>11524</v>
      </c>
      <c r="F3000" t="s">
        <v>1817</v>
      </c>
      <c r="G3000" t="s">
        <v>1816</v>
      </c>
      <c r="H3000" t="s">
        <v>1725</v>
      </c>
      <c r="I3000" t="s">
        <v>1816</v>
      </c>
      <c r="J3000">
        <v>0</v>
      </c>
      <c r="K3000"/>
      <c r="L3000" t="s">
        <v>5532</v>
      </c>
      <c r="M3000" t="s">
        <v>3118</v>
      </c>
    </row>
    <row r="3001" spans="1:13" x14ac:dyDescent="0.25">
      <c r="A3001">
        <v>32739</v>
      </c>
      <c r="B3001" t="s">
        <v>1127</v>
      </c>
      <c r="C3001" t="s">
        <v>213</v>
      </c>
      <c r="D3001" t="s">
        <v>1722</v>
      </c>
      <c r="E3001" s="15" t="s">
        <v>11525</v>
      </c>
      <c r="F3001" t="s">
        <v>1737</v>
      </c>
      <c r="G3001" t="s">
        <v>1721</v>
      </c>
      <c r="H3001" t="s">
        <v>1720</v>
      </c>
      <c r="I3001" t="s">
        <v>3116</v>
      </c>
      <c r="J3001">
        <v>0</v>
      </c>
      <c r="K3001"/>
      <c r="L3001" t="s">
        <v>3417</v>
      </c>
      <c r="M3001" t="s">
        <v>3118</v>
      </c>
    </row>
    <row r="3002" spans="1:13" x14ac:dyDescent="0.25">
      <c r="A3002">
        <v>837891</v>
      </c>
      <c r="B3002" t="s">
        <v>1128</v>
      </c>
      <c r="C3002" t="s">
        <v>84</v>
      </c>
      <c r="D3002" t="s">
        <v>1722</v>
      </c>
      <c r="E3002" s="15" t="s">
        <v>11526</v>
      </c>
      <c r="F3002" t="s">
        <v>1732</v>
      </c>
      <c r="G3002" t="s">
        <v>1731</v>
      </c>
      <c r="H3002" t="s">
        <v>1720</v>
      </c>
      <c r="I3002" t="s">
        <v>3116</v>
      </c>
      <c r="J3002">
        <v>0</v>
      </c>
      <c r="K3002"/>
      <c r="L3002" t="s">
        <v>9786</v>
      </c>
      <c r="M3002" t="s">
        <v>3118</v>
      </c>
    </row>
    <row r="3003" spans="1:13" x14ac:dyDescent="0.25">
      <c r="A3003">
        <v>30039</v>
      </c>
      <c r="B3003" t="s">
        <v>11527</v>
      </c>
      <c r="C3003" t="s">
        <v>27</v>
      </c>
      <c r="D3003" t="s">
        <v>1722</v>
      </c>
      <c r="E3003" s="15" t="s">
        <v>11528</v>
      </c>
      <c r="F3003" t="s">
        <v>5719</v>
      </c>
      <c r="G3003" t="s">
        <v>1834</v>
      </c>
      <c r="H3003" t="s">
        <v>1833</v>
      </c>
      <c r="I3003" t="s">
        <v>3116</v>
      </c>
      <c r="J3003">
        <v>0</v>
      </c>
      <c r="K3003"/>
      <c r="L3003" t="s">
        <v>3117</v>
      </c>
      <c r="M3003" t="s">
        <v>3118</v>
      </c>
    </row>
    <row r="3004" spans="1:13" x14ac:dyDescent="0.25">
      <c r="A3004">
        <v>10453</v>
      </c>
      <c r="B3004" t="s">
        <v>1129</v>
      </c>
      <c r="C3004" t="s">
        <v>21</v>
      </c>
      <c r="D3004" t="s">
        <v>1722</v>
      </c>
      <c r="E3004" s="15" t="s">
        <v>11529</v>
      </c>
      <c r="F3004" t="s">
        <v>1860</v>
      </c>
      <c r="G3004" t="s">
        <v>1816</v>
      </c>
      <c r="H3004" t="s">
        <v>1725</v>
      </c>
      <c r="I3004" t="s">
        <v>5644</v>
      </c>
      <c r="J3004">
        <v>0</v>
      </c>
      <c r="K3004"/>
      <c r="L3004" t="s">
        <v>11530</v>
      </c>
      <c r="M3004" t="s">
        <v>11531</v>
      </c>
    </row>
    <row r="3005" spans="1:13" x14ac:dyDescent="0.25">
      <c r="A3005">
        <v>828702</v>
      </c>
      <c r="B3005" t="s">
        <v>11532</v>
      </c>
      <c r="C3005" t="s">
        <v>27</v>
      </c>
      <c r="D3005" t="s">
        <v>1722</v>
      </c>
      <c r="E3005" s="15" t="s">
        <v>11533</v>
      </c>
      <c r="F3005" t="s">
        <v>1766</v>
      </c>
      <c r="G3005" t="s">
        <v>1767</v>
      </c>
      <c r="H3005" t="s">
        <v>1756</v>
      </c>
      <c r="I3005" t="s">
        <v>3129</v>
      </c>
      <c r="J3005">
        <v>0</v>
      </c>
      <c r="K3005"/>
      <c r="L3005" t="s">
        <v>3117</v>
      </c>
      <c r="M3005" t="s">
        <v>3118</v>
      </c>
    </row>
    <row r="3006" spans="1:13" x14ac:dyDescent="0.25">
      <c r="A3006">
        <v>842283</v>
      </c>
      <c r="B3006" t="s">
        <v>11534</v>
      </c>
      <c r="C3006" t="s">
        <v>84</v>
      </c>
      <c r="D3006" t="s">
        <v>1722</v>
      </c>
      <c r="E3006" s="15" t="s">
        <v>11535</v>
      </c>
      <c r="F3006" t="s">
        <v>2011</v>
      </c>
      <c r="G3006" t="s">
        <v>1975</v>
      </c>
      <c r="H3006" t="s">
        <v>1782</v>
      </c>
      <c r="I3006" t="s">
        <v>3116</v>
      </c>
      <c r="J3006">
        <v>0</v>
      </c>
      <c r="K3006"/>
      <c r="L3006" t="s">
        <v>11536</v>
      </c>
      <c r="M3006" t="s">
        <v>11537</v>
      </c>
    </row>
    <row r="3007" spans="1:13" x14ac:dyDescent="0.25">
      <c r="A3007">
        <v>10472</v>
      </c>
      <c r="B3007" t="s">
        <v>2399</v>
      </c>
      <c r="C3007" t="s">
        <v>52</v>
      </c>
      <c r="D3007" t="s">
        <v>1722</v>
      </c>
      <c r="E3007" s="15" t="s">
        <v>11538</v>
      </c>
      <c r="F3007" t="s">
        <v>1815</v>
      </c>
      <c r="G3007" t="s">
        <v>1816</v>
      </c>
      <c r="H3007" t="s">
        <v>1725</v>
      </c>
      <c r="I3007" t="s">
        <v>1816</v>
      </c>
      <c r="J3007">
        <v>0</v>
      </c>
      <c r="K3007"/>
      <c r="L3007" t="s">
        <v>3117</v>
      </c>
      <c r="M3007" t="s">
        <v>3118</v>
      </c>
    </row>
    <row r="3008" spans="1:13" x14ac:dyDescent="0.25">
      <c r="A3008">
        <v>839213</v>
      </c>
      <c r="B3008" t="s">
        <v>1130</v>
      </c>
      <c r="C3008" t="s">
        <v>27</v>
      </c>
      <c r="D3008" t="s">
        <v>1722</v>
      </c>
      <c r="E3008" s="15" t="s">
        <v>11539</v>
      </c>
      <c r="F3008" t="s">
        <v>1752</v>
      </c>
      <c r="G3008" t="s">
        <v>1754</v>
      </c>
      <c r="H3008" t="s">
        <v>1753</v>
      </c>
      <c r="I3008" t="s">
        <v>3116</v>
      </c>
      <c r="J3008">
        <v>0</v>
      </c>
      <c r="K3008"/>
      <c r="L3008" t="s">
        <v>3117</v>
      </c>
      <c r="M3008" t="s">
        <v>3118</v>
      </c>
    </row>
    <row r="3009" spans="1:13" x14ac:dyDescent="0.25">
      <c r="A3009">
        <v>10480</v>
      </c>
      <c r="B3009" t="s">
        <v>2187</v>
      </c>
      <c r="C3009" t="s">
        <v>31</v>
      </c>
      <c r="D3009" t="s">
        <v>1722</v>
      </c>
      <c r="E3009" s="15" t="s">
        <v>11540</v>
      </c>
      <c r="F3009" t="s">
        <v>1761</v>
      </c>
      <c r="G3009" t="s">
        <v>1762</v>
      </c>
      <c r="H3009" t="s">
        <v>1782</v>
      </c>
      <c r="I3009" t="s">
        <v>1762</v>
      </c>
      <c r="J3009">
        <v>0</v>
      </c>
      <c r="K3009"/>
      <c r="L3009" t="s">
        <v>3117</v>
      </c>
      <c r="M3009" t="s">
        <v>3118</v>
      </c>
    </row>
    <row r="3010" spans="1:13" x14ac:dyDescent="0.25">
      <c r="A3010">
        <v>68154</v>
      </c>
      <c r="B3010" t="s">
        <v>4470</v>
      </c>
      <c r="C3010" t="s">
        <v>252</v>
      </c>
      <c r="D3010" t="s">
        <v>1722</v>
      </c>
      <c r="E3010" s="15" t="s">
        <v>11541</v>
      </c>
      <c r="F3010" t="s">
        <v>5641</v>
      </c>
      <c r="G3010" t="s">
        <v>1825</v>
      </c>
      <c r="H3010" t="s">
        <v>1725</v>
      </c>
      <c r="I3010" t="s">
        <v>3116</v>
      </c>
      <c r="J3010">
        <v>0</v>
      </c>
      <c r="K3010"/>
      <c r="L3010" t="s">
        <v>11542</v>
      </c>
      <c r="M3010" t="s">
        <v>3118</v>
      </c>
    </row>
    <row r="3011" spans="1:13" x14ac:dyDescent="0.25">
      <c r="A3011">
        <v>10494</v>
      </c>
      <c r="B3011" t="s">
        <v>328</v>
      </c>
      <c r="C3011" t="s">
        <v>27</v>
      </c>
      <c r="D3011" t="s">
        <v>1722</v>
      </c>
      <c r="E3011" s="15" t="s">
        <v>11543</v>
      </c>
      <c r="F3011" t="s">
        <v>2098</v>
      </c>
      <c r="G3011" t="s">
        <v>2099</v>
      </c>
      <c r="H3011" t="s">
        <v>2055</v>
      </c>
      <c r="I3011" t="s">
        <v>3116</v>
      </c>
      <c r="J3011">
        <v>0</v>
      </c>
      <c r="K3011"/>
      <c r="L3011" t="s">
        <v>3117</v>
      </c>
      <c r="M3011" t="s">
        <v>3118</v>
      </c>
    </row>
    <row r="3012" spans="1:13" x14ac:dyDescent="0.25">
      <c r="A3012">
        <v>10492</v>
      </c>
      <c r="B3012" t="s">
        <v>329</v>
      </c>
      <c r="C3012" t="s">
        <v>65</v>
      </c>
      <c r="D3012" t="s">
        <v>1722</v>
      </c>
      <c r="E3012" s="15" t="s">
        <v>11544</v>
      </c>
      <c r="F3012" t="s">
        <v>1988</v>
      </c>
      <c r="G3012" t="s">
        <v>1770</v>
      </c>
      <c r="H3012" t="s">
        <v>1764</v>
      </c>
      <c r="I3012" t="s">
        <v>3116</v>
      </c>
      <c r="J3012">
        <v>0</v>
      </c>
      <c r="K3012"/>
      <c r="L3012" t="s">
        <v>3117</v>
      </c>
      <c r="M3012" t="s">
        <v>3118</v>
      </c>
    </row>
    <row r="3013" spans="1:13" x14ac:dyDescent="0.25">
      <c r="A3013">
        <v>47030</v>
      </c>
      <c r="B3013" t="s">
        <v>4472</v>
      </c>
      <c r="C3013" t="s">
        <v>27</v>
      </c>
      <c r="D3013" t="s">
        <v>1722</v>
      </c>
      <c r="E3013" s="15" t="s">
        <v>11545</v>
      </c>
      <c r="F3013" t="s">
        <v>1979</v>
      </c>
      <c r="G3013" t="s">
        <v>1721</v>
      </c>
      <c r="H3013" t="s">
        <v>1720</v>
      </c>
      <c r="I3013" t="s">
        <v>3116</v>
      </c>
      <c r="J3013">
        <v>0</v>
      </c>
      <c r="K3013"/>
      <c r="L3013" t="s">
        <v>5532</v>
      </c>
      <c r="M3013" t="s">
        <v>3118</v>
      </c>
    </row>
    <row r="3014" spans="1:13" x14ac:dyDescent="0.25">
      <c r="A3014">
        <v>10498</v>
      </c>
      <c r="B3014" t="s">
        <v>4473</v>
      </c>
      <c r="C3014" t="s">
        <v>56</v>
      </c>
      <c r="D3014" t="s">
        <v>1722</v>
      </c>
      <c r="E3014" s="15" t="s">
        <v>11546</v>
      </c>
      <c r="F3014" t="s">
        <v>1815</v>
      </c>
      <c r="G3014" t="s">
        <v>1816</v>
      </c>
      <c r="H3014" t="s">
        <v>1725</v>
      </c>
      <c r="I3014" t="s">
        <v>1816</v>
      </c>
      <c r="J3014">
        <v>0</v>
      </c>
      <c r="K3014"/>
      <c r="L3014" t="s">
        <v>3117</v>
      </c>
      <c r="M3014" t="s">
        <v>3118</v>
      </c>
    </row>
    <row r="3015" spans="1:13" x14ac:dyDescent="0.25">
      <c r="A3015">
        <v>51335</v>
      </c>
      <c r="B3015" t="s">
        <v>11547</v>
      </c>
      <c r="C3015" t="s">
        <v>92</v>
      </c>
      <c r="D3015" t="s">
        <v>1722</v>
      </c>
      <c r="E3015" s="15" t="s">
        <v>11548</v>
      </c>
      <c r="F3015" t="s">
        <v>1732</v>
      </c>
      <c r="G3015" t="s">
        <v>1731</v>
      </c>
      <c r="H3015" t="s">
        <v>1720</v>
      </c>
      <c r="I3015" t="s">
        <v>3116</v>
      </c>
      <c r="J3015">
        <v>0</v>
      </c>
      <c r="K3015"/>
      <c r="L3015" t="s">
        <v>8201</v>
      </c>
      <c r="M3015" t="s">
        <v>3118</v>
      </c>
    </row>
    <row r="3016" spans="1:13" x14ac:dyDescent="0.25">
      <c r="A3016">
        <v>10511</v>
      </c>
      <c r="B3016" t="s">
        <v>11549</v>
      </c>
      <c r="C3016" t="s">
        <v>59</v>
      </c>
      <c r="D3016" t="s">
        <v>1722</v>
      </c>
      <c r="E3016" s="15" t="s">
        <v>11550</v>
      </c>
      <c r="F3016" t="s">
        <v>1986</v>
      </c>
      <c r="G3016" t="s">
        <v>1987</v>
      </c>
      <c r="H3016" t="s">
        <v>1822</v>
      </c>
      <c r="I3016" t="s">
        <v>3116</v>
      </c>
      <c r="J3016">
        <v>0</v>
      </c>
      <c r="K3016"/>
      <c r="L3016" t="s">
        <v>3216</v>
      </c>
      <c r="M3016" t="s">
        <v>3118</v>
      </c>
    </row>
    <row r="3017" spans="1:13" x14ac:dyDescent="0.25">
      <c r="A3017">
        <v>33281</v>
      </c>
      <c r="B3017" t="s">
        <v>11551</v>
      </c>
      <c r="C3017" t="s">
        <v>27</v>
      </c>
      <c r="D3017" t="s">
        <v>1722</v>
      </c>
      <c r="E3017" s="15" t="s">
        <v>11552</v>
      </c>
      <c r="F3017" t="s">
        <v>1724</v>
      </c>
      <c r="G3017" t="s">
        <v>1726</v>
      </c>
      <c r="H3017" t="s">
        <v>1725</v>
      </c>
      <c r="I3017" t="s">
        <v>3116</v>
      </c>
      <c r="J3017">
        <v>0</v>
      </c>
      <c r="K3017"/>
      <c r="L3017" t="s">
        <v>11553</v>
      </c>
      <c r="M3017" t="s">
        <v>11554</v>
      </c>
    </row>
    <row r="3018" spans="1:13" x14ac:dyDescent="0.25">
      <c r="A3018">
        <v>60819</v>
      </c>
      <c r="B3018" t="s">
        <v>2752</v>
      </c>
      <c r="C3018" t="s">
        <v>213</v>
      </c>
      <c r="D3018" t="s">
        <v>1722</v>
      </c>
      <c r="E3018" s="15" t="s">
        <v>11555</v>
      </c>
      <c r="F3018" t="s">
        <v>1791</v>
      </c>
      <c r="G3018" t="s">
        <v>1792</v>
      </c>
      <c r="H3018" t="s">
        <v>1822</v>
      </c>
      <c r="I3018" t="s">
        <v>3116</v>
      </c>
      <c r="J3018">
        <v>0</v>
      </c>
      <c r="K3018"/>
      <c r="L3018" t="s">
        <v>11556</v>
      </c>
      <c r="M3018" t="s">
        <v>11557</v>
      </c>
    </row>
    <row r="3019" spans="1:13" x14ac:dyDescent="0.25">
      <c r="A3019">
        <v>854811</v>
      </c>
      <c r="B3019" t="s">
        <v>11558</v>
      </c>
      <c r="C3019" t="s">
        <v>84</v>
      </c>
      <c r="D3019" t="s">
        <v>1722</v>
      </c>
      <c r="E3019" s="15" t="s">
        <v>11559</v>
      </c>
      <c r="F3019" t="s">
        <v>1732</v>
      </c>
      <c r="G3019" t="s">
        <v>1731</v>
      </c>
      <c r="H3019" t="s">
        <v>1720</v>
      </c>
      <c r="I3019" t="s">
        <v>3116</v>
      </c>
      <c r="J3019">
        <v>0</v>
      </c>
      <c r="K3019"/>
      <c r="L3019" t="s">
        <v>11560</v>
      </c>
      <c r="M3019"/>
    </row>
    <row r="3020" spans="1:13" x14ac:dyDescent="0.25">
      <c r="A3020">
        <v>10585</v>
      </c>
      <c r="B3020" t="s">
        <v>11561</v>
      </c>
      <c r="C3020" t="s">
        <v>41</v>
      </c>
      <c r="D3020" t="s">
        <v>1722</v>
      </c>
      <c r="E3020" s="15" t="s">
        <v>11562</v>
      </c>
      <c r="F3020" t="s">
        <v>1868</v>
      </c>
      <c r="G3020" t="s">
        <v>1792</v>
      </c>
      <c r="H3020" t="s">
        <v>1822</v>
      </c>
      <c r="I3020" t="s">
        <v>3116</v>
      </c>
      <c r="J3020">
        <v>0</v>
      </c>
      <c r="K3020"/>
      <c r="L3020" t="s">
        <v>5524</v>
      </c>
      <c r="M3020" t="s">
        <v>3118</v>
      </c>
    </row>
    <row r="3021" spans="1:13" x14ac:dyDescent="0.25">
      <c r="A3021">
        <v>40906</v>
      </c>
      <c r="B3021" t="s">
        <v>11563</v>
      </c>
      <c r="C3021" t="s">
        <v>36</v>
      </c>
      <c r="D3021" t="s">
        <v>1722</v>
      </c>
      <c r="E3021" s="15" t="s">
        <v>11564</v>
      </c>
      <c r="F3021" t="s">
        <v>1742</v>
      </c>
      <c r="G3021" t="s">
        <v>1743</v>
      </c>
      <c r="H3021" t="s">
        <v>1720</v>
      </c>
      <c r="I3021" t="s">
        <v>3351</v>
      </c>
      <c r="J3021">
        <v>0</v>
      </c>
      <c r="K3021"/>
      <c r="L3021" t="s">
        <v>11565</v>
      </c>
      <c r="M3021" t="s">
        <v>3118</v>
      </c>
    </row>
    <row r="3022" spans="1:13" x14ac:dyDescent="0.25">
      <c r="A3022">
        <v>31799</v>
      </c>
      <c r="B3022" t="s">
        <v>11566</v>
      </c>
      <c r="C3022" t="s">
        <v>39</v>
      </c>
      <c r="D3022" t="s">
        <v>1722</v>
      </c>
      <c r="E3022" s="15" t="s">
        <v>11567</v>
      </c>
      <c r="F3022" t="s">
        <v>1824</v>
      </c>
      <c r="G3022" t="s">
        <v>1825</v>
      </c>
      <c r="H3022" t="s">
        <v>1725</v>
      </c>
      <c r="I3022" t="s">
        <v>3116</v>
      </c>
      <c r="J3022">
        <v>0</v>
      </c>
      <c r="K3022"/>
      <c r="L3022" t="s">
        <v>3151</v>
      </c>
      <c r="M3022" t="s">
        <v>3118</v>
      </c>
    </row>
    <row r="3023" spans="1:13" x14ac:dyDescent="0.25">
      <c r="A3023">
        <v>56824</v>
      </c>
      <c r="B3023" t="s">
        <v>11568</v>
      </c>
      <c r="C3023" t="s">
        <v>84</v>
      </c>
      <c r="D3023" t="s">
        <v>1722</v>
      </c>
      <c r="E3023" s="15" t="s">
        <v>11569</v>
      </c>
      <c r="F3023" t="s">
        <v>1728</v>
      </c>
      <c r="G3023" t="s">
        <v>1729</v>
      </c>
      <c r="H3023" t="s">
        <v>1720</v>
      </c>
      <c r="I3023" t="s">
        <v>3116</v>
      </c>
      <c r="J3023">
        <v>0</v>
      </c>
      <c r="K3023"/>
      <c r="L3023" t="s">
        <v>11570</v>
      </c>
      <c r="M3023" t="s">
        <v>11571</v>
      </c>
    </row>
    <row r="3024" spans="1:13" x14ac:dyDescent="0.25">
      <c r="A3024">
        <v>10629</v>
      </c>
      <c r="B3024" t="s">
        <v>1131</v>
      </c>
      <c r="C3024" t="s">
        <v>21</v>
      </c>
      <c r="D3024" t="s">
        <v>1722</v>
      </c>
      <c r="E3024" s="15" t="s">
        <v>11572</v>
      </c>
      <c r="F3024" t="s">
        <v>1817</v>
      </c>
      <c r="G3024" t="s">
        <v>1816</v>
      </c>
      <c r="H3024" t="s">
        <v>1725</v>
      </c>
      <c r="I3024" t="s">
        <v>1816</v>
      </c>
      <c r="J3024">
        <v>0</v>
      </c>
      <c r="K3024"/>
      <c r="L3024" t="s">
        <v>5599</v>
      </c>
      <c r="M3024" t="s">
        <v>3118</v>
      </c>
    </row>
    <row r="3025" spans="1:13" x14ac:dyDescent="0.25">
      <c r="A3025">
        <v>10608</v>
      </c>
      <c r="B3025" t="s">
        <v>11573</v>
      </c>
      <c r="C3025" t="s">
        <v>27</v>
      </c>
      <c r="D3025" t="s">
        <v>1722</v>
      </c>
      <c r="E3025" s="15" t="s">
        <v>11574</v>
      </c>
      <c r="F3025" t="s">
        <v>1893</v>
      </c>
      <c r="G3025" t="s">
        <v>1852</v>
      </c>
      <c r="H3025" t="s">
        <v>1720</v>
      </c>
      <c r="I3025" t="s">
        <v>3116</v>
      </c>
      <c r="J3025">
        <v>0</v>
      </c>
      <c r="K3025"/>
      <c r="L3025"/>
      <c r="M3025" t="s">
        <v>3118</v>
      </c>
    </row>
    <row r="3026" spans="1:13" x14ac:dyDescent="0.25">
      <c r="A3026">
        <v>52970</v>
      </c>
      <c r="B3026" t="s">
        <v>2683</v>
      </c>
      <c r="C3026" t="s">
        <v>41</v>
      </c>
      <c r="D3026" t="s">
        <v>1722</v>
      </c>
      <c r="E3026" s="15" t="s">
        <v>11575</v>
      </c>
      <c r="F3026" t="s">
        <v>1784</v>
      </c>
      <c r="G3026" t="s">
        <v>1785</v>
      </c>
      <c r="H3026" t="s">
        <v>1725</v>
      </c>
      <c r="I3026" t="s">
        <v>3116</v>
      </c>
      <c r="J3026">
        <v>0</v>
      </c>
      <c r="K3026"/>
      <c r="L3026" t="s">
        <v>11576</v>
      </c>
      <c r="M3026" t="s">
        <v>11577</v>
      </c>
    </row>
    <row r="3027" spans="1:13" x14ac:dyDescent="0.25">
      <c r="A3027">
        <v>10609</v>
      </c>
      <c r="B3027" t="s">
        <v>1132</v>
      </c>
      <c r="C3027" t="s">
        <v>39</v>
      </c>
      <c r="D3027" t="s">
        <v>1722</v>
      </c>
      <c r="E3027" s="15" t="s">
        <v>11578</v>
      </c>
      <c r="F3027" t="s">
        <v>1735</v>
      </c>
      <c r="G3027" t="s">
        <v>1721</v>
      </c>
      <c r="H3027" t="s">
        <v>1720</v>
      </c>
      <c r="I3027" t="s">
        <v>5686</v>
      </c>
      <c r="J3027">
        <v>0</v>
      </c>
      <c r="K3027"/>
      <c r="L3027" t="s">
        <v>3117</v>
      </c>
      <c r="M3027" t="s">
        <v>3118</v>
      </c>
    </row>
    <row r="3028" spans="1:13" x14ac:dyDescent="0.25">
      <c r="A3028">
        <v>851112</v>
      </c>
      <c r="B3028" t="s">
        <v>11579</v>
      </c>
      <c r="C3028" t="s">
        <v>65</v>
      </c>
      <c r="D3028" t="s">
        <v>1722</v>
      </c>
      <c r="E3028" s="15" t="s">
        <v>11580</v>
      </c>
      <c r="F3028" t="s">
        <v>5717</v>
      </c>
      <c r="G3028" t="s">
        <v>1792</v>
      </c>
      <c r="H3028" t="s">
        <v>1822</v>
      </c>
      <c r="I3028" t="s">
        <v>3116</v>
      </c>
      <c r="J3028">
        <v>0</v>
      </c>
      <c r="K3028"/>
      <c r="L3028"/>
      <c r="M3028" t="s">
        <v>3118</v>
      </c>
    </row>
    <row r="3029" spans="1:13" x14ac:dyDescent="0.25">
      <c r="A3029">
        <v>70249</v>
      </c>
      <c r="B3029" t="s">
        <v>11581</v>
      </c>
      <c r="C3029" t="s">
        <v>84</v>
      </c>
      <c r="D3029" t="s">
        <v>1722</v>
      </c>
      <c r="E3029" s="15" t="s">
        <v>11582</v>
      </c>
      <c r="F3029" t="s">
        <v>1870</v>
      </c>
      <c r="G3029" t="s">
        <v>1721</v>
      </c>
      <c r="H3029" t="s">
        <v>1720</v>
      </c>
      <c r="I3029" t="s">
        <v>3116</v>
      </c>
      <c r="J3029">
        <v>0</v>
      </c>
      <c r="K3029"/>
      <c r="L3029" t="s">
        <v>5162</v>
      </c>
      <c r="M3029" t="s">
        <v>3118</v>
      </c>
    </row>
    <row r="3030" spans="1:13" x14ac:dyDescent="0.25">
      <c r="A3030">
        <v>49441</v>
      </c>
      <c r="B3030" t="s">
        <v>331</v>
      </c>
      <c r="C3030" t="s">
        <v>27</v>
      </c>
      <c r="D3030" t="s">
        <v>1722</v>
      </c>
      <c r="E3030" s="15" t="s">
        <v>11583</v>
      </c>
      <c r="F3030" t="s">
        <v>5641</v>
      </c>
      <c r="G3030" t="s">
        <v>1825</v>
      </c>
      <c r="H3030" t="s">
        <v>1725</v>
      </c>
      <c r="I3030" t="s">
        <v>3116</v>
      </c>
      <c r="J3030">
        <v>0</v>
      </c>
      <c r="K3030"/>
      <c r="L3030" t="s">
        <v>11584</v>
      </c>
      <c r="M3030" t="s">
        <v>3118</v>
      </c>
    </row>
    <row r="3031" spans="1:13" x14ac:dyDescent="0.25">
      <c r="A3031">
        <v>28985</v>
      </c>
      <c r="B3031" t="s">
        <v>2541</v>
      </c>
      <c r="C3031" t="s">
        <v>31</v>
      </c>
      <c r="D3031" t="s">
        <v>1722</v>
      </c>
      <c r="E3031" s="15" t="s">
        <v>11585</v>
      </c>
      <c r="F3031" t="s">
        <v>1766</v>
      </c>
      <c r="G3031" t="s">
        <v>1767</v>
      </c>
      <c r="H3031" t="s">
        <v>1756</v>
      </c>
      <c r="I3031" t="s">
        <v>3129</v>
      </c>
      <c r="J3031">
        <v>0</v>
      </c>
      <c r="K3031"/>
      <c r="L3031" t="s">
        <v>11586</v>
      </c>
      <c r="M3031" t="s">
        <v>11587</v>
      </c>
    </row>
    <row r="3032" spans="1:13" x14ac:dyDescent="0.25">
      <c r="A3032">
        <v>40330</v>
      </c>
      <c r="B3032" t="s">
        <v>4475</v>
      </c>
      <c r="C3032" t="s">
        <v>27</v>
      </c>
      <c r="D3032" t="s">
        <v>1722</v>
      </c>
      <c r="E3032" s="15" t="s">
        <v>11588</v>
      </c>
      <c r="F3032" t="s">
        <v>1735</v>
      </c>
      <c r="G3032" t="s">
        <v>1721</v>
      </c>
      <c r="H3032" t="s">
        <v>1720</v>
      </c>
      <c r="I3032" t="s">
        <v>5686</v>
      </c>
      <c r="J3032">
        <v>0</v>
      </c>
      <c r="K3032"/>
      <c r="L3032" t="s">
        <v>11589</v>
      </c>
      <c r="M3032" t="s">
        <v>11590</v>
      </c>
    </row>
    <row r="3033" spans="1:13" x14ac:dyDescent="0.25">
      <c r="A3033">
        <v>21407</v>
      </c>
      <c r="B3033" t="s">
        <v>332</v>
      </c>
      <c r="C3033" t="s">
        <v>84</v>
      </c>
      <c r="D3033" t="s">
        <v>1722</v>
      </c>
      <c r="E3033" s="15" t="s">
        <v>11591</v>
      </c>
      <c r="F3033" t="s">
        <v>1870</v>
      </c>
      <c r="G3033" t="s">
        <v>1721</v>
      </c>
      <c r="H3033" t="s">
        <v>1720</v>
      </c>
      <c r="I3033" t="s">
        <v>3116</v>
      </c>
      <c r="J3033">
        <v>0</v>
      </c>
      <c r="K3033"/>
      <c r="L3033" t="s">
        <v>4478</v>
      </c>
      <c r="M3033" t="s">
        <v>4479</v>
      </c>
    </row>
    <row r="3034" spans="1:13" x14ac:dyDescent="0.25">
      <c r="A3034">
        <v>832684</v>
      </c>
      <c r="B3034" t="s">
        <v>2890</v>
      </c>
      <c r="C3034" t="s">
        <v>84</v>
      </c>
      <c r="D3034" t="s">
        <v>1722</v>
      </c>
      <c r="E3034" s="15" t="s">
        <v>11592</v>
      </c>
      <c r="F3034" t="s">
        <v>1737</v>
      </c>
      <c r="G3034" t="s">
        <v>1721</v>
      </c>
      <c r="H3034" t="s">
        <v>1720</v>
      </c>
      <c r="I3034" t="s">
        <v>3116</v>
      </c>
      <c r="J3034">
        <v>0</v>
      </c>
      <c r="K3034"/>
      <c r="L3034"/>
      <c r="M3034" t="s">
        <v>3118</v>
      </c>
    </row>
    <row r="3035" spans="1:13" x14ac:dyDescent="0.25">
      <c r="A3035">
        <v>36684</v>
      </c>
      <c r="B3035" t="s">
        <v>11593</v>
      </c>
      <c r="C3035" t="s">
        <v>415</v>
      </c>
      <c r="D3035" t="s">
        <v>1722</v>
      </c>
      <c r="E3035" s="15" t="s">
        <v>11594</v>
      </c>
      <c r="F3035" t="s">
        <v>1807</v>
      </c>
      <c r="G3035" t="s">
        <v>1762</v>
      </c>
      <c r="H3035" t="s">
        <v>1782</v>
      </c>
      <c r="I3035" t="s">
        <v>1762</v>
      </c>
      <c r="J3035">
        <v>0</v>
      </c>
      <c r="K3035"/>
      <c r="L3035" t="s">
        <v>3132</v>
      </c>
      <c r="M3035" t="s">
        <v>3118</v>
      </c>
    </row>
    <row r="3036" spans="1:13" x14ac:dyDescent="0.25">
      <c r="A3036">
        <v>848713</v>
      </c>
      <c r="B3036" t="s">
        <v>11595</v>
      </c>
      <c r="C3036" t="s">
        <v>84</v>
      </c>
      <c r="D3036" t="s">
        <v>1722</v>
      </c>
      <c r="E3036" s="15" t="s">
        <v>11596</v>
      </c>
      <c r="F3036" t="s">
        <v>1908</v>
      </c>
      <c r="G3036" t="s">
        <v>1909</v>
      </c>
      <c r="H3036" t="s">
        <v>1725</v>
      </c>
      <c r="I3036" t="s">
        <v>3116</v>
      </c>
      <c r="J3036">
        <v>0</v>
      </c>
      <c r="K3036"/>
      <c r="L3036"/>
      <c r="M3036" t="s">
        <v>3118</v>
      </c>
    </row>
    <row r="3037" spans="1:13" x14ac:dyDescent="0.25">
      <c r="A3037">
        <v>839089</v>
      </c>
      <c r="B3037" t="s">
        <v>11597</v>
      </c>
      <c r="C3037" t="s">
        <v>84</v>
      </c>
      <c r="D3037" t="s">
        <v>1722</v>
      </c>
      <c r="E3037" s="15" t="s">
        <v>11598</v>
      </c>
      <c r="F3037" t="s">
        <v>1921</v>
      </c>
      <c r="G3037" t="s">
        <v>1721</v>
      </c>
      <c r="H3037" t="s">
        <v>1720</v>
      </c>
      <c r="I3037" t="s">
        <v>3116</v>
      </c>
      <c r="J3037">
        <v>0</v>
      </c>
      <c r="K3037"/>
      <c r="L3037" t="s">
        <v>3182</v>
      </c>
      <c r="M3037" t="s">
        <v>3118</v>
      </c>
    </row>
    <row r="3038" spans="1:13" x14ac:dyDescent="0.25">
      <c r="A3038">
        <v>6331</v>
      </c>
      <c r="B3038" t="s">
        <v>1133</v>
      </c>
      <c r="C3038" t="s">
        <v>92</v>
      </c>
      <c r="D3038" t="s">
        <v>1722</v>
      </c>
      <c r="E3038" s="15" t="s">
        <v>11599</v>
      </c>
      <c r="F3038" t="s">
        <v>2277</v>
      </c>
      <c r="G3038" t="s">
        <v>1739</v>
      </c>
      <c r="H3038" t="s">
        <v>1720</v>
      </c>
      <c r="I3038" t="s">
        <v>3232</v>
      </c>
      <c r="J3038">
        <v>0</v>
      </c>
      <c r="K3038"/>
      <c r="L3038" t="s">
        <v>11600</v>
      </c>
      <c r="M3038" t="s">
        <v>11601</v>
      </c>
    </row>
    <row r="3039" spans="1:13" x14ac:dyDescent="0.25">
      <c r="A3039">
        <v>10632</v>
      </c>
      <c r="B3039" t="s">
        <v>334</v>
      </c>
      <c r="C3039" t="s">
        <v>148</v>
      </c>
      <c r="D3039" t="s">
        <v>1722</v>
      </c>
      <c r="E3039" s="15" t="s">
        <v>11602</v>
      </c>
      <c r="F3039" t="s">
        <v>10078</v>
      </c>
      <c r="G3039" t="s">
        <v>1792</v>
      </c>
      <c r="H3039" t="s">
        <v>1822</v>
      </c>
      <c r="I3039" t="s">
        <v>3340</v>
      </c>
      <c r="J3039">
        <v>0</v>
      </c>
      <c r="K3039"/>
      <c r="L3039" t="s">
        <v>3117</v>
      </c>
      <c r="M3039" t="s">
        <v>3118</v>
      </c>
    </row>
    <row r="3040" spans="1:13" x14ac:dyDescent="0.25">
      <c r="A3040">
        <v>842597</v>
      </c>
      <c r="B3040" t="s">
        <v>1134</v>
      </c>
      <c r="C3040" t="s">
        <v>39</v>
      </c>
      <c r="D3040" t="s">
        <v>1722</v>
      </c>
      <c r="E3040" s="15" t="s">
        <v>11603</v>
      </c>
      <c r="F3040" t="s">
        <v>3345</v>
      </c>
      <c r="G3040" t="s">
        <v>1849</v>
      </c>
      <c r="H3040" t="s">
        <v>1819</v>
      </c>
      <c r="I3040" t="s">
        <v>3126</v>
      </c>
      <c r="J3040">
        <v>0</v>
      </c>
      <c r="K3040"/>
      <c r="L3040" t="s">
        <v>11604</v>
      </c>
      <c r="M3040" t="s">
        <v>3118</v>
      </c>
    </row>
    <row r="3041" spans="1:13" x14ac:dyDescent="0.25">
      <c r="A3041">
        <v>61695</v>
      </c>
      <c r="B3041" t="s">
        <v>4482</v>
      </c>
      <c r="C3041" t="s">
        <v>252</v>
      </c>
      <c r="D3041" t="s">
        <v>1722</v>
      </c>
      <c r="E3041" s="15" t="s">
        <v>11605</v>
      </c>
      <c r="F3041" t="s">
        <v>1873</v>
      </c>
      <c r="G3041" t="s">
        <v>1874</v>
      </c>
      <c r="H3041" t="s">
        <v>1725</v>
      </c>
      <c r="I3041" t="s">
        <v>3116</v>
      </c>
      <c r="J3041">
        <v>0</v>
      </c>
      <c r="K3041"/>
      <c r="L3041" t="s">
        <v>11606</v>
      </c>
      <c r="M3041" t="s">
        <v>11607</v>
      </c>
    </row>
    <row r="3042" spans="1:13" x14ac:dyDescent="0.25">
      <c r="A3042">
        <v>39564</v>
      </c>
      <c r="B3042" t="s">
        <v>11608</v>
      </c>
      <c r="C3042" t="s">
        <v>27</v>
      </c>
      <c r="D3042" t="s">
        <v>1722</v>
      </c>
      <c r="E3042" s="15" t="s">
        <v>11609</v>
      </c>
      <c r="F3042" t="s">
        <v>1732</v>
      </c>
      <c r="G3042" t="s">
        <v>1731</v>
      </c>
      <c r="H3042" t="s">
        <v>1720</v>
      </c>
      <c r="I3042" t="s">
        <v>3116</v>
      </c>
      <c r="J3042">
        <v>0</v>
      </c>
      <c r="K3042"/>
      <c r="L3042" t="s">
        <v>3182</v>
      </c>
      <c r="M3042" t="s">
        <v>3118</v>
      </c>
    </row>
    <row r="3043" spans="1:13" x14ac:dyDescent="0.25">
      <c r="A3043">
        <v>846812</v>
      </c>
      <c r="B3043" t="s">
        <v>1135</v>
      </c>
      <c r="C3043" t="s">
        <v>84</v>
      </c>
      <c r="D3043" t="s">
        <v>1722</v>
      </c>
      <c r="E3043" s="15" t="s">
        <v>11610</v>
      </c>
      <c r="F3043" t="s">
        <v>5719</v>
      </c>
      <c r="G3043" t="s">
        <v>1834</v>
      </c>
      <c r="H3043" t="s">
        <v>1833</v>
      </c>
      <c r="I3043" t="s">
        <v>3116</v>
      </c>
      <c r="J3043">
        <v>0</v>
      </c>
      <c r="K3043"/>
      <c r="L3043" t="s">
        <v>3182</v>
      </c>
      <c r="M3043" t="s">
        <v>3118</v>
      </c>
    </row>
    <row r="3044" spans="1:13" x14ac:dyDescent="0.25">
      <c r="A3044">
        <v>10661</v>
      </c>
      <c r="B3044" t="s">
        <v>336</v>
      </c>
      <c r="C3044" t="s">
        <v>27</v>
      </c>
      <c r="D3044" t="s">
        <v>1722</v>
      </c>
      <c r="E3044" s="15" t="s">
        <v>11611</v>
      </c>
      <c r="F3044" t="s">
        <v>5719</v>
      </c>
      <c r="G3044" t="s">
        <v>1834</v>
      </c>
      <c r="H3044" t="s">
        <v>1833</v>
      </c>
      <c r="I3044" t="s">
        <v>3116</v>
      </c>
      <c r="J3044">
        <v>0</v>
      </c>
      <c r="K3044"/>
      <c r="L3044" t="s">
        <v>3117</v>
      </c>
      <c r="M3044" t="s">
        <v>3118</v>
      </c>
    </row>
    <row r="3045" spans="1:13" x14ac:dyDescent="0.25">
      <c r="A3045">
        <v>860029</v>
      </c>
      <c r="B3045" t="s">
        <v>11612</v>
      </c>
      <c r="C3045" t="s">
        <v>27</v>
      </c>
      <c r="D3045" t="s">
        <v>1722</v>
      </c>
      <c r="E3045" s="15" t="s">
        <v>11613</v>
      </c>
      <c r="F3045" t="s">
        <v>1737</v>
      </c>
      <c r="G3045" t="s">
        <v>1721</v>
      </c>
      <c r="H3045" t="s">
        <v>1720</v>
      </c>
      <c r="I3045" t="s">
        <v>3116</v>
      </c>
      <c r="J3045">
        <v>0</v>
      </c>
      <c r="K3045"/>
      <c r="L3045" t="s">
        <v>5844</v>
      </c>
      <c r="M3045" t="s">
        <v>3118</v>
      </c>
    </row>
    <row r="3046" spans="1:13" x14ac:dyDescent="0.25">
      <c r="A3046">
        <v>10666</v>
      </c>
      <c r="B3046" t="s">
        <v>337</v>
      </c>
      <c r="C3046" t="s">
        <v>27</v>
      </c>
      <c r="D3046" t="s">
        <v>1722</v>
      </c>
      <c r="E3046" s="15" t="s">
        <v>11614</v>
      </c>
      <c r="F3046" t="s">
        <v>1737</v>
      </c>
      <c r="G3046" t="s">
        <v>1721</v>
      </c>
      <c r="H3046" t="s">
        <v>1720</v>
      </c>
      <c r="I3046" t="s">
        <v>3116</v>
      </c>
      <c r="J3046">
        <v>0</v>
      </c>
      <c r="K3046"/>
      <c r="L3046" t="s">
        <v>8650</v>
      </c>
      <c r="M3046" t="s">
        <v>3118</v>
      </c>
    </row>
    <row r="3047" spans="1:13" x14ac:dyDescent="0.25">
      <c r="A3047">
        <v>10668</v>
      </c>
      <c r="B3047" t="s">
        <v>338</v>
      </c>
      <c r="C3047" t="s">
        <v>172</v>
      </c>
      <c r="D3047" t="s">
        <v>1722</v>
      </c>
      <c r="E3047" s="15" t="s">
        <v>11615</v>
      </c>
      <c r="F3047" t="s">
        <v>5641</v>
      </c>
      <c r="G3047" t="s">
        <v>1825</v>
      </c>
      <c r="H3047" t="s">
        <v>1725</v>
      </c>
      <c r="I3047" t="s">
        <v>3116</v>
      </c>
      <c r="J3047">
        <v>0</v>
      </c>
      <c r="K3047"/>
      <c r="L3047" t="s">
        <v>3842</v>
      </c>
      <c r="M3047" t="s">
        <v>3118</v>
      </c>
    </row>
    <row r="3048" spans="1:13" x14ac:dyDescent="0.25">
      <c r="A3048">
        <v>10667</v>
      </c>
      <c r="B3048" t="s">
        <v>646</v>
      </c>
      <c r="C3048" t="s">
        <v>172</v>
      </c>
      <c r="D3048" t="s">
        <v>1722</v>
      </c>
      <c r="E3048" s="15" t="s">
        <v>11616</v>
      </c>
      <c r="F3048" t="s">
        <v>1807</v>
      </c>
      <c r="G3048" t="s">
        <v>1762</v>
      </c>
      <c r="H3048" t="s">
        <v>1782</v>
      </c>
      <c r="I3048" t="s">
        <v>1762</v>
      </c>
      <c r="J3048">
        <v>0</v>
      </c>
      <c r="K3048"/>
      <c r="L3048" t="s">
        <v>3842</v>
      </c>
      <c r="M3048" t="s">
        <v>3118</v>
      </c>
    </row>
    <row r="3049" spans="1:13" x14ac:dyDescent="0.25">
      <c r="A3049">
        <v>23005</v>
      </c>
      <c r="B3049" t="s">
        <v>2026</v>
      </c>
      <c r="C3049" t="s">
        <v>172</v>
      </c>
      <c r="D3049" t="s">
        <v>1722</v>
      </c>
      <c r="E3049" s="15" t="s">
        <v>11617</v>
      </c>
      <c r="F3049" t="s">
        <v>1771</v>
      </c>
      <c r="G3049" t="s">
        <v>1721</v>
      </c>
      <c r="H3049" t="s">
        <v>1720</v>
      </c>
      <c r="I3049" t="s">
        <v>3116</v>
      </c>
      <c r="J3049">
        <v>0</v>
      </c>
      <c r="K3049"/>
      <c r="L3049" t="s">
        <v>3366</v>
      </c>
      <c r="M3049" t="s">
        <v>3118</v>
      </c>
    </row>
    <row r="3050" spans="1:13" x14ac:dyDescent="0.25">
      <c r="A3050">
        <v>10670</v>
      </c>
      <c r="B3050" t="s">
        <v>647</v>
      </c>
      <c r="C3050" t="s">
        <v>172</v>
      </c>
      <c r="D3050" t="s">
        <v>1722</v>
      </c>
      <c r="E3050" s="15" t="s">
        <v>11618</v>
      </c>
      <c r="F3050" t="s">
        <v>1719</v>
      </c>
      <c r="G3050" t="s">
        <v>1721</v>
      </c>
      <c r="H3050" t="s">
        <v>1720</v>
      </c>
      <c r="I3050" t="s">
        <v>3116</v>
      </c>
      <c r="J3050">
        <v>0</v>
      </c>
      <c r="K3050"/>
      <c r="L3050" t="s">
        <v>5105</v>
      </c>
      <c r="M3050" t="s">
        <v>3118</v>
      </c>
    </row>
    <row r="3051" spans="1:13" x14ac:dyDescent="0.25">
      <c r="A3051">
        <v>852577</v>
      </c>
      <c r="B3051" t="s">
        <v>3059</v>
      </c>
      <c r="C3051" t="s">
        <v>172</v>
      </c>
      <c r="D3051" t="s">
        <v>1722</v>
      </c>
      <c r="E3051" s="15" t="s">
        <v>11619</v>
      </c>
      <c r="F3051" t="s">
        <v>1921</v>
      </c>
      <c r="G3051" t="s">
        <v>1721</v>
      </c>
      <c r="H3051" t="s">
        <v>1720</v>
      </c>
      <c r="I3051" t="s">
        <v>5686</v>
      </c>
      <c r="J3051">
        <v>0</v>
      </c>
      <c r="K3051"/>
      <c r="L3051" t="s">
        <v>3122</v>
      </c>
      <c r="M3051" t="s">
        <v>3118</v>
      </c>
    </row>
    <row r="3052" spans="1:13" x14ac:dyDescent="0.25">
      <c r="A3052">
        <v>10673</v>
      </c>
      <c r="B3052" t="s">
        <v>1136</v>
      </c>
      <c r="C3052" t="s">
        <v>172</v>
      </c>
      <c r="D3052" t="s">
        <v>1722</v>
      </c>
      <c r="E3052" s="15" t="s">
        <v>11620</v>
      </c>
      <c r="F3052" t="s">
        <v>1788</v>
      </c>
      <c r="G3052" t="s">
        <v>1762</v>
      </c>
      <c r="H3052" t="s">
        <v>1782</v>
      </c>
      <c r="I3052" t="s">
        <v>3116</v>
      </c>
      <c r="J3052">
        <v>0</v>
      </c>
      <c r="K3052"/>
      <c r="L3052" t="s">
        <v>3743</v>
      </c>
      <c r="M3052" t="s">
        <v>3118</v>
      </c>
    </row>
    <row r="3053" spans="1:13" x14ac:dyDescent="0.25">
      <c r="A3053">
        <v>21210</v>
      </c>
      <c r="B3053" t="s">
        <v>339</v>
      </c>
      <c r="C3053" t="s">
        <v>172</v>
      </c>
      <c r="D3053" t="s">
        <v>1722</v>
      </c>
      <c r="E3053" s="15" t="s">
        <v>11621</v>
      </c>
      <c r="F3053" t="s">
        <v>1771</v>
      </c>
      <c r="G3053" t="s">
        <v>1721</v>
      </c>
      <c r="H3053" t="s">
        <v>1720</v>
      </c>
      <c r="I3053" t="s">
        <v>3116</v>
      </c>
      <c r="J3053">
        <v>0</v>
      </c>
      <c r="K3053"/>
      <c r="L3053" t="s">
        <v>3299</v>
      </c>
      <c r="M3053" t="s">
        <v>3118</v>
      </c>
    </row>
    <row r="3054" spans="1:13" x14ac:dyDescent="0.25">
      <c r="A3054">
        <v>10674</v>
      </c>
      <c r="B3054" t="s">
        <v>1137</v>
      </c>
      <c r="C3054" t="s">
        <v>172</v>
      </c>
      <c r="D3054" t="s">
        <v>1722</v>
      </c>
      <c r="E3054" s="15" t="s">
        <v>11622</v>
      </c>
      <c r="F3054" t="s">
        <v>1784</v>
      </c>
      <c r="G3054" t="s">
        <v>1785</v>
      </c>
      <c r="H3054" t="s">
        <v>1725</v>
      </c>
      <c r="I3054" t="s">
        <v>3116</v>
      </c>
      <c r="J3054">
        <v>0</v>
      </c>
      <c r="K3054"/>
      <c r="L3054" t="s">
        <v>3743</v>
      </c>
      <c r="M3054" t="s">
        <v>3118</v>
      </c>
    </row>
    <row r="3055" spans="1:13" x14ac:dyDescent="0.25">
      <c r="A3055">
        <v>51135</v>
      </c>
      <c r="B3055" t="s">
        <v>4488</v>
      </c>
      <c r="C3055" t="s">
        <v>78</v>
      </c>
      <c r="D3055" t="s">
        <v>1722</v>
      </c>
      <c r="E3055" s="15" t="s">
        <v>11623</v>
      </c>
      <c r="F3055" t="s">
        <v>1771</v>
      </c>
      <c r="G3055" t="s">
        <v>1721</v>
      </c>
      <c r="H3055" t="s">
        <v>1720</v>
      </c>
      <c r="I3055" t="s">
        <v>3116</v>
      </c>
      <c r="J3055">
        <v>0</v>
      </c>
      <c r="K3055"/>
      <c r="L3055" t="s">
        <v>3182</v>
      </c>
      <c r="M3055" t="s">
        <v>3118</v>
      </c>
    </row>
    <row r="3056" spans="1:13" x14ac:dyDescent="0.25">
      <c r="A3056">
        <v>851899</v>
      </c>
      <c r="B3056" t="s">
        <v>1138</v>
      </c>
      <c r="C3056" t="s">
        <v>84</v>
      </c>
      <c r="D3056" t="s">
        <v>1722</v>
      </c>
      <c r="E3056" s="15" t="s">
        <v>11624</v>
      </c>
      <c r="F3056" t="s">
        <v>3990</v>
      </c>
      <c r="G3056" t="s">
        <v>1762</v>
      </c>
      <c r="H3056" t="s">
        <v>1782</v>
      </c>
      <c r="I3056" t="s">
        <v>1762</v>
      </c>
      <c r="J3056">
        <v>0</v>
      </c>
      <c r="K3056"/>
      <c r="L3056" t="s">
        <v>6569</v>
      </c>
      <c r="M3056" t="s">
        <v>3118</v>
      </c>
    </row>
    <row r="3057" spans="1:13" x14ac:dyDescent="0.25">
      <c r="A3057">
        <v>837517</v>
      </c>
      <c r="B3057" t="s">
        <v>11625</v>
      </c>
      <c r="C3057" t="s">
        <v>84</v>
      </c>
      <c r="D3057" t="s">
        <v>1722</v>
      </c>
      <c r="E3057" s="15" t="s">
        <v>11626</v>
      </c>
      <c r="F3057" t="s">
        <v>1732</v>
      </c>
      <c r="G3057" t="s">
        <v>1731</v>
      </c>
      <c r="H3057" t="s">
        <v>1720</v>
      </c>
      <c r="I3057" t="s">
        <v>3116</v>
      </c>
      <c r="J3057">
        <v>0</v>
      </c>
      <c r="K3057"/>
      <c r="L3057" t="s">
        <v>3182</v>
      </c>
      <c r="M3057" t="s">
        <v>3118</v>
      </c>
    </row>
    <row r="3058" spans="1:13" x14ac:dyDescent="0.25">
      <c r="A3058">
        <v>40334</v>
      </c>
      <c r="B3058" t="s">
        <v>2610</v>
      </c>
      <c r="C3058" t="s">
        <v>21</v>
      </c>
      <c r="D3058" t="s">
        <v>1722</v>
      </c>
      <c r="E3058" s="15" t="s">
        <v>11627</v>
      </c>
      <c r="F3058" t="s">
        <v>6198</v>
      </c>
      <c r="G3058" t="s">
        <v>1785</v>
      </c>
      <c r="H3058" t="s">
        <v>1725</v>
      </c>
      <c r="I3058" t="s">
        <v>3116</v>
      </c>
      <c r="J3058">
        <v>0</v>
      </c>
      <c r="K3058"/>
      <c r="L3058" t="s">
        <v>3117</v>
      </c>
      <c r="M3058" t="s">
        <v>3118</v>
      </c>
    </row>
    <row r="3059" spans="1:13" x14ac:dyDescent="0.25">
      <c r="A3059">
        <v>10650</v>
      </c>
      <c r="B3059" t="s">
        <v>1139</v>
      </c>
      <c r="C3059" t="s">
        <v>211</v>
      </c>
      <c r="D3059" t="s">
        <v>1722</v>
      </c>
      <c r="E3059" s="15" t="s">
        <v>11628</v>
      </c>
      <c r="F3059" t="s">
        <v>1817</v>
      </c>
      <c r="G3059" t="s">
        <v>1816</v>
      </c>
      <c r="H3059" t="s">
        <v>1725</v>
      </c>
      <c r="I3059" t="s">
        <v>1816</v>
      </c>
      <c r="J3059">
        <v>0</v>
      </c>
      <c r="K3059"/>
      <c r="L3059" t="s">
        <v>3117</v>
      </c>
      <c r="M3059" t="s">
        <v>3118</v>
      </c>
    </row>
    <row r="3060" spans="1:13" x14ac:dyDescent="0.25">
      <c r="A3060">
        <v>846365</v>
      </c>
      <c r="B3060" t="s">
        <v>3006</v>
      </c>
      <c r="C3060" t="s">
        <v>1227</v>
      </c>
      <c r="D3060" t="s">
        <v>1722</v>
      </c>
      <c r="E3060" s="15" t="s">
        <v>11629</v>
      </c>
      <c r="F3060" t="s">
        <v>1832</v>
      </c>
      <c r="G3060" t="s">
        <v>1834</v>
      </c>
      <c r="H3060" t="s">
        <v>1833</v>
      </c>
      <c r="I3060" t="s">
        <v>3116</v>
      </c>
      <c r="J3060">
        <v>0</v>
      </c>
      <c r="K3060"/>
      <c r="L3060" t="s">
        <v>11630</v>
      </c>
      <c r="M3060" t="s">
        <v>11631</v>
      </c>
    </row>
    <row r="3061" spans="1:13" x14ac:dyDescent="0.25">
      <c r="A3061">
        <v>70352</v>
      </c>
      <c r="B3061" t="s">
        <v>11632</v>
      </c>
      <c r="C3061" t="s">
        <v>43</v>
      </c>
      <c r="D3061" t="s">
        <v>1722</v>
      </c>
      <c r="E3061" s="15" t="s">
        <v>11633</v>
      </c>
      <c r="F3061" t="s">
        <v>1846</v>
      </c>
      <c r="G3061" t="s">
        <v>1726</v>
      </c>
      <c r="H3061" t="s">
        <v>1725</v>
      </c>
      <c r="I3061" t="s">
        <v>3116</v>
      </c>
      <c r="J3061">
        <v>0</v>
      </c>
      <c r="K3061"/>
      <c r="L3061"/>
      <c r="M3061" t="s">
        <v>3118</v>
      </c>
    </row>
    <row r="3062" spans="1:13" x14ac:dyDescent="0.25">
      <c r="A3062">
        <v>31341</v>
      </c>
      <c r="B3062" t="s">
        <v>2557</v>
      </c>
      <c r="C3062" t="s">
        <v>211</v>
      </c>
      <c r="D3062" t="s">
        <v>1722</v>
      </c>
      <c r="E3062" s="15" t="s">
        <v>11634</v>
      </c>
      <c r="F3062" t="s">
        <v>2161</v>
      </c>
      <c r="G3062" t="s">
        <v>2162</v>
      </c>
      <c r="H3062" t="s">
        <v>1753</v>
      </c>
      <c r="I3062" t="s">
        <v>3116</v>
      </c>
      <c r="J3062">
        <v>0</v>
      </c>
      <c r="K3062"/>
      <c r="L3062" t="s">
        <v>5532</v>
      </c>
      <c r="M3062" t="s">
        <v>3118</v>
      </c>
    </row>
    <row r="3063" spans="1:13" x14ac:dyDescent="0.25">
      <c r="A3063">
        <v>834703</v>
      </c>
      <c r="B3063" t="s">
        <v>11635</v>
      </c>
      <c r="C3063" t="s">
        <v>59</v>
      </c>
      <c r="D3063" t="s">
        <v>1722</v>
      </c>
      <c r="E3063" s="15" t="s">
        <v>11636</v>
      </c>
      <c r="F3063" t="s">
        <v>1728</v>
      </c>
      <c r="G3063" t="s">
        <v>1729</v>
      </c>
      <c r="H3063" t="s">
        <v>1720</v>
      </c>
      <c r="I3063" t="s">
        <v>3116</v>
      </c>
      <c r="J3063">
        <v>0</v>
      </c>
      <c r="K3063"/>
      <c r="L3063" t="s">
        <v>3178</v>
      </c>
      <c r="M3063" t="s">
        <v>3118</v>
      </c>
    </row>
    <row r="3064" spans="1:13" x14ac:dyDescent="0.25">
      <c r="A3064">
        <v>10718</v>
      </c>
      <c r="B3064" t="s">
        <v>2186</v>
      </c>
      <c r="C3064" t="s">
        <v>43</v>
      </c>
      <c r="D3064" t="s">
        <v>1722</v>
      </c>
      <c r="E3064" s="15" t="s">
        <v>11637</v>
      </c>
      <c r="F3064" t="s">
        <v>1829</v>
      </c>
      <c r="G3064" t="s">
        <v>1814</v>
      </c>
      <c r="H3064" t="s">
        <v>1764</v>
      </c>
      <c r="I3064" t="s">
        <v>3131</v>
      </c>
      <c r="J3064">
        <v>0</v>
      </c>
      <c r="K3064"/>
      <c r="L3064" t="s">
        <v>3188</v>
      </c>
      <c r="M3064" t="s">
        <v>3118</v>
      </c>
    </row>
    <row r="3065" spans="1:13" x14ac:dyDescent="0.25">
      <c r="A3065">
        <v>56826</v>
      </c>
      <c r="B3065" t="s">
        <v>11638</v>
      </c>
      <c r="C3065" t="s">
        <v>84</v>
      </c>
      <c r="D3065" t="s">
        <v>1722</v>
      </c>
      <c r="E3065" s="15" t="s">
        <v>11639</v>
      </c>
      <c r="F3065" t="s">
        <v>1771</v>
      </c>
      <c r="G3065" t="s">
        <v>1721</v>
      </c>
      <c r="H3065" t="s">
        <v>1720</v>
      </c>
      <c r="I3065" t="s">
        <v>3116</v>
      </c>
      <c r="J3065">
        <v>0</v>
      </c>
      <c r="K3065"/>
      <c r="L3065" t="s">
        <v>3182</v>
      </c>
      <c r="M3065" t="s">
        <v>3118</v>
      </c>
    </row>
    <row r="3066" spans="1:13" x14ac:dyDescent="0.25">
      <c r="A3066">
        <v>840063</v>
      </c>
      <c r="B3066" t="s">
        <v>2970</v>
      </c>
      <c r="C3066" t="s">
        <v>78</v>
      </c>
      <c r="D3066" t="s">
        <v>1722</v>
      </c>
      <c r="E3066" s="15" t="s">
        <v>11640</v>
      </c>
      <c r="F3066" t="s">
        <v>1728</v>
      </c>
      <c r="G3066" t="s">
        <v>1729</v>
      </c>
      <c r="H3066" t="s">
        <v>1720</v>
      </c>
      <c r="I3066" t="s">
        <v>3116</v>
      </c>
      <c r="J3066">
        <v>0</v>
      </c>
      <c r="K3066"/>
      <c r="L3066" t="s">
        <v>3630</v>
      </c>
      <c r="M3066" t="s">
        <v>3118</v>
      </c>
    </row>
    <row r="3067" spans="1:13" x14ac:dyDescent="0.25">
      <c r="A3067">
        <v>838552</v>
      </c>
      <c r="B3067" t="s">
        <v>11641</v>
      </c>
      <c r="C3067" t="s">
        <v>84</v>
      </c>
      <c r="D3067" t="s">
        <v>1722</v>
      </c>
      <c r="E3067" s="15" t="s">
        <v>11642</v>
      </c>
      <c r="F3067" t="s">
        <v>1742</v>
      </c>
      <c r="G3067" t="s">
        <v>1743</v>
      </c>
      <c r="H3067" t="s">
        <v>1720</v>
      </c>
      <c r="I3067" t="s">
        <v>3351</v>
      </c>
      <c r="J3067">
        <v>0</v>
      </c>
      <c r="K3067"/>
      <c r="L3067" t="s">
        <v>4202</v>
      </c>
      <c r="M3067" t="s">
        <v>3118</v>
      </c>
    </row>
    <row r="3068" spans="1:13" x14ac:dyDescent="0.25">
      <c r="A3068">
        <v>830278</v>
      </c>
      <c r="B3068" t="s">
        <v>11643</v>
      </c>
      <c r="C3068" t="s">
        <v>84</v>
      </c>
      <c r="D3068" t="s">
        <v>1722</v>
      </c>
      <c r="E3068" s="15" t="s">
        <v>11644</v>
      </c>
      <c r="F3068" t="s">
        <v>1789</v>
      </c>
      <c r="G3068" t="s">
        <v>1790</v>
      </c>
      <c r="H3068" t="s">
        <v>1720</v>
      </c>
      <c r="I3068" t="s">
        <v>3116</v>
      </c>
      <c r="J3068">
        <v>0</v>
      </c>
      <c r="K3068"/>
      <c r="L3068" t="s">
        <v>3182</v>
      </c>
      <c r="M3068" t="s">
        <v>3118</v>
      </c>
    </row>
    <row r="3069" spans="1:13" x14ac:dyDescent="0.25">
      <c r="A3069">
        <v>863126</v>
      </c>
      <c r="B3069" t="s">
        <v>11645</v>
      </c>
      <c r="C3069" t="s">
        <v>208</v>
      </c>
      <c r="D3069" t="s">
        <v>1722</v>
      </c>
      <c r="E3069" s="15" t="s">
        <v>11646</v>
      </c>
      <c r="F3069" t="s">
        <v>2031</v>
      </c>
      <c r="G3069" t="s">
        <v>2032</v>
      </c>
      <c r="H3069" t="s">
        <v>1782</v>
      </c>
      <c r="I3069" t="s">
        <v>2031</v>
      </c>
      <c r="J3069">
        <v>0</v>
      </c>
      <c r="K3069"/>
      <c r="L3069" t="s">
        <v>11647</v>
      </c>
      <c r="M3069" t="s">
        <v>3118</v>
      </c>
    </row>
    <row r="3070" spans="1:13" x14ac:dyDescent="0.25">
      <c r="A3070">
        <v>10696</v>
      </c>
      <c r="B3070" t="s">
        <v>1140</v>
      </c>
      <c r="C3070" t="s">
        <v>27</v>
      </c>
      <c r="D3070" t="s">
        <v>1722</v>
      </c>
      <c r="E3070" s="15" t="s">
        <v>11648</v>
      </c>
      <c r="F3070" t="s">
        <v>1817</v>
      </c>
      <c r="G3070" t="s">
        <v>1816</v>
      </c>
      <c r="H3070" t="s">
        <v>1725</v>
      </c>
      <c r="I3070" t="s">
        <v>1816</v>
      </c>
      <c r="J3070">
        <v>0</v>
      </c>
      <c r="K3070"/>
      <c r="L3070" t="s">
        <v>3117</v>
      </c>
      <c r="M3070" t="s">
        <v>3118</v>
      </c>
    </row>
    <row r="3071" spans="1:13" x14ac:dyDescent="0.25">
      <c r="A3071">
        <v>856898</v>
      </c>
      <c r="B3071" t="s">
        <v>11649</v>
      </c>
      <c r="C3071" t="s">
        <v>27</v>
      </c>
      <c r="D3071" t="s">
        <v>1722</v>
      </c>
      <c r="E3071" s="15" t="s">
        <v>11650</v>
      </c>
      <c r="F3071" t="s">
        <v>1732</v>
      </c>
      <c r="G3071" t="s">
        <v>1731</v>
      </c>
      <c r="H3071" t="s">
        <v>1720</v>
      </c>
      <c r="I3071" t="s">
        <v>3116</v>
      </c>
      <c r="J3071">
        <v>0</v>
      </c>
      <c r="K3071"/>
      <c r="L3071" t="s">
        <v>6287</v>
      </c>
      <c r="M3071"/>
    </row>
    <row r="3072" spans="1:13" x14ac:dyDescent="0.25">
      <c r="A3072">
        <v>40659</v>
      </c>
      <c r="B3072" t="s">
        <v>11651</v>
      </c>
      <c r="C3072" t="s">
        <v>31</v>
      </c>
      <c r="D3072" t="s">
        <v>1722</v>
      </c>
      <c r="E3072" s="15" t="s">
        <v>11652</v>
      </c>
      <c r="F3072" t="s">
        <v>1749</v>
      </c>
      <c r="G3072" t="s">
        <v>1746</v>
      </c>
      <c r="H3072" t="s">
        <v>1720</v>
      </c>
      <c r="I3072" t="s">
        <v>3116</v>
      </c>
      <c r="J3072">
        <v>0</v>
      </c>
      <c r="K3072"/>
      <c r="L3072" t="s">
        <v>3237</v>
      </c>
      <c r="M3072" t="s">
        <v>3118</v>
      </c>
    </row>
    <row r="3073" spans="1:13" x14ac:dyDescent="0.25">
      <c r="A3073">
        <v>15027</v>
      </c>
      <c r="B3073" t="s">
        <v>341</v>
      </c>
      <c r="C3073" t="s">
        <v>27</v>
      </c>
      <c r="D3073" t="s">
        <v>1722</v>
      </c>
      <c r="E3073" s="15" t="s">
        <v>11653</v>
      </c>
      <c r="F3073" t="s">
        <v>1811</v>
      </c>
      <c r="G3073" t="s">
        <v>1762</v>
      </c>
      <c r="H3073" t="s">
        <v>1782</v>
      </c>
      <c r="I3073" t="s">
        <v>1762</v>
      </c>
      <c r="J3073">
        <v>0</v>
      </c>
      <c r="K3073"/>
      <c r="L3073" t="s">
        <v>11654</v>
      </c>
      <c r="M3073" t="s">
        <v>11655</v>
      </c>
    </row>
    <row r="3074" spans="1:13" x14ac:dyDescent="0.25">
      <c r="A3074">
        <v>856104</v>
      </c>
      <c r="B3074" t="s">
        <v>11656</v>
      </c>
      <c r="C3074" t="s">
        <v>84</v>
      </c>
      <c r="D3074" t="s">
        <v>1722</v>
      </c>
      <c r="E3074" s="15" t="s">
        <v>11657</v>
      </c>
      <c r="F3074" t="s">
        <v>1784</v>
      </c>
      <c r="G3074" t="s">
        <v>1785</v>
      </c>
      <c r="H3074" t="s">
        <v>1725</v>
      </c>
      <c r="I3074" t="s">
        <v>3116</v>
      </c>
      <c r="J3074">
        <v>0</v>
      </c>
      <c r="K3074"/>
      <c r="L3074" t="s">
        <v>3182</v>
      </c>
      <c r="M3074" t="s">
        <v>3118</v>
      </c>
    </row>
    <row r="3075" spans="1:13" x14ac:dyDescent="0.25">
      <c r="A3075">
        <v>10755</v>
      </c>
      <c r="B3075" t="s">
        <v>1141</v>
      </c>
      <c r="C3075" t="s">
        <v>59</v>
      </c>
      <c r="D3075" t="s">
        <v>1722</v>
      </c>
      <c r="E3075" s="15" t="s">
        <v>11658</v>
      </c>
      <c r="F3075" t="s">
        <v>1761</v>
      </c>
      <c r="G3075" t="s">
        <v>1762</v>
      </c>
      <c r="H3075" t="s">
        <v>1782</v>
      </c>
      <c r="I3075" t="s">
        <v>1762</v>
      </c>
      <c r="J3075">
        <v>0</v>
      </c>
      <c r="K3075"/>
      <c r="L3075" t="s">
        <v>4035</v>
      </c>
      <c r="M3075" t="s">
        <v>3118</v>
      </c>
    </row>
    <row r="3076" spans="1:13" x14ac:dyDescent="0.25">
      <c r="A3076">
        <v>47405</v>
      </c>
      <c r="B3076" t="s">
        <v>2645</v>
      </c>
      <c r="C3076" t="s">
        <v>84</v>
      </c>
      <c r="D3076" t="s">
        <v>1722</v>
      </c>
      <c r="E3076" s="15" t="s">
        <v>11659</v>
      </c>
      <c r="F3076" t="s">
        <v>1732</v>
      </c>
      <c r="G3076" t="s">
        <v>1731</v>
      </c>
      <c r="H3076" t="s">
        <v>1720</v>
      </c>
      <c r="I3076" t="s">
        <v>3116</v>
      </c>
      <c r="J3076">
        <v>0</v>
      </c>
      <c r="K3076"/>
      <c r="L3076" t="s">
        <v>4128</v>
      </c>
      <c r="M3076" t="s">
        <v>3118</v>
      </c>
    </row>
    <row r="3077" spans="1:13" x14ac:dyDescent="0.25">
      <c r="A3077">
        <v>10754</v>
      </c>
      <c r="B3077" t="s">
        <v>342</v>
      </c>
      <c r="C3077" t="s">
        <v>59</v>
      </c>
      <c r="D3077" t="s">
        <v>1722</v>
      </c>
      <c r="E3077" s="15" t="s">
        <v>11660</v>
      </c>
      <c r="F3077" t="s">
        <v>1788</v>
      </c>
      <c r="G3077" t="s">
        <v>1762</v>
      </c>
      <c r="H3077" t="s">
        <v>1782</v>
      </c>
      <c r="I3077" t="s">
        <v>3116</v>
      </c>
      <c r="J3077">
        <v>0</v>
      </c>
      <c r="K3077"/>
      <c r="L3077" t="s">
        <v>3382</v>
      </c>
      <c r="M3077" t="s">
        <v>3118</v>
      </c>
    </row>
    <row r="3078" spans="1:13" x14ac:dyDescent="0.25">
      <c r="A3078">
        <v>837913</v>
      </c>
      <c r="B3078" t="s">
        <v>2918</v>
      </c>
      <c r="C3078" t="s">
        <v>78</v>
      </c>
      <c r="D3078" t="s">
        <v>1722</v>
      </c>
      <c r="E3078" s="15" t="s">
        <v>11661</v>
      </c>
      <c r="F3078" t="s">
        <v>1730</v>
      </c>
      <c r="G3078" t="s">
        <v>1731</v>
      </c>
      <c r="H3078" t="s">
        <v>1720</v>
      </c>
      <c r="I3078" t="s">
        <v>3116</v>
      </c>
      <c r="J3078">
        <v>0</v>
      </c>
      <c r="K3078"/>
      <c r="L3078" t="s">
        <v>3630</v>
      </c>
      <c r="M3078" t="s">
        <v>3118</v>
      </c>
    </row>
    <row r="3079" spans="1:13" x14ac:dyDescent="0.25">
      <c r="A3079">
        <v>44291</v>
      </c>
      <c r="B3079" t="s">
        <v>11662</v>
      </c>
      <c r="C3079" t="s">
        <v>21</v>
      </c>
      <c r="D3079" t="s">
        <v>1722</v>
      </c>
      <c r="E3079" s="15" t="s">
        <v>11663</v>
      </c>
      <c r="F3079" t="s">
        <v>1984</v>
      </c>
      <c r="G3079" t="s">
        <v>1816</v>
      </c>
      <c r="H3079" t="s">
        <v>1725</v>
      </c>
      <c r="I3079" t="s">
        <v>1816</v>
      </c>
      <c r="J3079">
        <v>0</v>
      </c>
      <c r="K3079"/>
      <c r="L3079" t="s">
        <v>11664</v>
      </c>
      <c r="M3079" t="s">
        <v>11665</v>
      </c>
    </row>
    <row r="3080" spans="1:13" x14ac:dyDescent="0.25">
      <c r="A3080">
        <v>72881</v>
      </c>
      <c r="B3080" t="s">
        <v>11666</v>
      </c>
      <c r="C3080" t="s">
        <v>21</v>
      </c>
      <c r="D3080" t="s">
        <v>1722</v>
      </c>
      <c r="E3080" s="15" t="s">
        <v>11667</v>
      </c>
      <c r="F3080" t="s">
        <v>1728</v>
      </c>
      <c r="G3080" t="s">
        <v>1729</v>
      </c>
      <c r="H3080" t="s">
        <v>1720</v>
      </c>
      <c r="I3080" t="s">
        <v>3116</v>
      </c>
      <c r="J3080">
        <v>0</v>
      </c>
      <c r="K3080"/>
      <c r="L3080" t="s">
        <v>5844</v>
      </c>
      <c r="M3080" t="s">
        <v>3118</v>
      </c>
    </row>
    <row r="3081" spans="1:13" x14ac:dyDescent="0.25">
      <c r="A3081">
        <v>10787</v>
      </c>
      <c r="B3081" t="s">
        <v>4495</v>
      </c>
      <c r="C3081" t="s">
        <v>78</v>
      </c>
      <c r="D3081" t="s">
        <v>1722</v>
      </c>
      <c r="E3081" s="15" t="s">
        <v>11668</v>
      </c>
      <c r="F3081" t="s">
        <v>1737</v>
      </c>
      <c r="G3081" t="s">
        <v>1721</v>
      </c>
      <c r="H3081" t="s">
        <v>1720</v>
      </c>
      <c r="I3081" t="s">
        <v>3116</v>
      </c>
      <c r="J3081">
        <v>0</v>
      </c>
      <c r="K3081"/>
      <c r="L3081" t="s">
        <v>4496</v>
      </c>
      <c r="M3081" t="s">
        <v>11669</v>
      </c>
    </row>
    <row r="3082" spans="1:13" x14ac:dyDescent="0.25">
      <c r="A3082">
        <v>51726</v>
      </c>
      <c r="B3082" t="s">
        <v>1142</v>
      </c>
      <c r="C3082" t="s">
        <v>56</v>
      </c>
      <c r="D3082" t="s">
        <v>1722</v>
      </c>
      <c r="E3082" s="15" t="s">
        <v>11670</v>
      </c>
      <c r="F3082" t="s">
        <v>1738</v>
      </c>
      <c r="G3082" t="s">
        <v>1739</v>
      </c>
      <c r="H3082" t="s">
        <v>1720</v>
      </c>
      <c r="I3082" t="s">
        <v>3232</v>
      </c>
      <c r="J3082">
        <v>0</v>
      </c>
      <c r="K3082"/>
      <c r="L3082" t="s">
        <v>11671</v>
      </c>
      <c r="M3082" t="s">
        <v>3118</v>
      </c>
    </row>
    <row r="3083" spans="1:13" x14ac:dyDescent="0.25">
      <c r="A3083">
        <v>853193</v>
      </c>
      <c r="B3083" t="s">
        <v>11672</v>
      </c>
      <c r="C3083" t="s">
        <v>3953</v>
      </c>
      <c r="D3083" t="s">
        <v>1722</v>
      </c>
      <c r="E3083" s="15" t="s">
        <v>11673</v>
      </c>
      <c r="F3083" t="s">
        <v>1742</v>
      </c>
      <c r="G3083" t="s">
        <v>1743</v>
      </c>
      <c r="H3083" t="s">
        <v>1720</v>
      </c>
      <c r="I3083" t="s">
        <v>3351</v>
      </c>
      <c r="J3083">
        <v>0</v>
      </c>
      <c r="K3083"/>
      <c r="L3083" t="s">
        <v>3429</v>
      </c>
      <c r="M3083" t="s">
        <v>3118</v>
      </c>
    </row>
    <row r="3084" spans="1:13" x14ac:dyDescent="0.25">
      <c r="A3084">
        <v>32776</v>
      </c>
      <c r="B3084" t="s">
        <v>11674</v>
      </c>
      <c r="C3084" t="s">
        <v>107</v>
      </c>
      <c r="D3084" t="s">
        <v>1722</v>
      </c>
      <c r="E3084" s="15" t="s">
        <v>11675</v>
      </c>
      <c r="F3084" t="s">
        <v>1728</v>
      </c>
      <c r="G3084" t="s">
        <v>1729</v>
      </c>
      <c r="H3084" t="s">
        <v>1720</v>
      </c>
      <c r="I3084" t="s">
        <v>3116</v>
      </c>
      <c r="J3084">
        <v>0</v>
      </c>
      <c r="K3084"/>
      <c r="L3084" t="s">
        <v>3117</v>
      </c>
      <c r="M3084" t="s">
        <v>3118</v>
      </c>
    </row>
    <row r="3085" spans="1:13" x14ac:dyDescent="0.25">
      <c r="A3085">
        <v>47034</v>
      </c>
      <c r="B3085" t="s">
        <v>11676</v>
      </c>
      <c r="C3085" t="s">
        <v>27</v>
      </c>
      <c r="D3085" t="s">
        <v>1722</v>
      </c>
      <c r="E3085" s="15" t="s">
        <v>11677</v>
      </c>
      <c r="F3085" t="s">
        <v>1771</v>
      </c>
      <c r="G3085" t="s">
        <v>1721</v>
      </c>
      <c r="H3085" t="s">
        <v>1720</v>
      </c>
      <c r="I3085" t="s">
        <v>3116</v>
      </c>
      <c r="J3085">
        <v>0</v>
      </c>
      <c r="K3085"/>
      <c r="L3085" t="s">
        <v>3117</v>
      </c>
      <c r="M3085" t="s">
        <v>3118</v>
      </c>
    </row>
    <row r="3086" spans="1:13" x14ac:dyDescent="0.25">
      <c r="A3086">
        <v>839751</v>
      </c>
      <c r="B3086" t="s">
        <v>2963</v>
      </c>
      <c r="C3086" t="s">
        <v>36</v>
      </c>
      <c r="D3086" t="s">
        <v>1722</v>
      </c>
      <c r="E3086" s="15" t="s">
        <v>11678</v>
      </c>
      <c r="F3086" t="s">
        <v>1876</v>
      </c>
      <c r="G3086" t="s">
        <v>1849</v>
      </c>
      <c r="H3086" t="s">
        <v>1819</v>
      </c>
      <c r="I3086" t="s">
        <v>3126</v>
      </c>
      <c r="J3086">
        <v>0</v>
      </c>
      <c r="K3086"/>
      <c r="L3086" t="s">
        <v>11679</v>
      </c>
      <c r="M3086" t="s">
        <v>11680</v>
      </c>
    </row>
    <row r="3087" spans="1:13" x14ac:dyDescent="0.25">
      <c r="A3087">
        <v>9863</v>
      </c>
      <c r="B3087" t="s">
        <v>343</v>
      </c>
      <c r="C3087" t="s">
        <v>59</v>
      </c>
      <c r="D3087" t="s">
        <v>1722</v>
      </c>
      <c r="E3087" s="15" t="s">
        <v>11681</v>
      </c>
      <c r="F3087" t="s">
        <v>6980</v>
      </c>
      <c r="G3087" t="s">
        <v>1790</v>
      </c>
      <c r="H3087" t="s">
        <v>1720</v>
      </c>
      <c r="I3087" t="s">
        <v>3116</v>
      </c>
      <c r="J3087">
        <v>0</v>
      </c>
      <c r="K3087"/>
      <c r="L3087" t="s">
        <v>3216</v>
      </c>
      <c r="M3087" t="s">
        <v>3118</v>
      </c>
    </row>
    <row r="3088" spans="1:13" x14ac:dyDescent="0.25">
      <c r="A3088">
        <v>32798</v>
      </c>
      <c r="B3088" t="s">
        <v>11682</v>
      </c>
      <c r="C3088" t="s">
        <v>415</v>
      </c>
      <c r="D3088" t="s">
        <v>1722</v>
      </c>
      <c r="E3088" s="15" t="s">
        <v>11683</v>
      </c>
      <c r="F3088" t="s">
        <v>1915</v>
      </c>
      <c r="G3088" t="s">
        <v>1878</v>
      </c>
      <c r="H3088" t="s">
        <v>1756</v>
      </c>
      <c r="I3088" t="s">
        <v>3129</v>
      </c>
      <c r="J3088">
        <v>0</v>
      </c>
      <c r="K3088"/>
      <c r="L3088" t="s">
        <v>11684</v>
      </c>
      <c r="M3088" t="s">
        <v>3118</v>
      </c>
    </row>
    <row r="3089" spans="1:13" x14ac:dyDescent="0.25">
      <c r="A3089">
        <v>844001</v>
      </c>
      <c r="B3089" t="s">
        <v>2994</v>
      </c>
      <c r="C3089" t="s">
        <v>27</v>
      </c>
      <c r="D3089" t="s">
        <v>1722</v>
      </c>
      <c r="E3089" s="15" t="s">
        <v>11685</v>
      </c>
      <c r="F3089" t="s">
        <v>1742</v>
      </c>
      <c r="G3089" t="s">
        <v>1743</v>
      </c>
      <c r="H3089" t="s">
        <v>1720</v>
      </c>
      <c r="I3089" t="s">
        <v>3351</v>
      </c>
      <c r="J3089">
        <v>0</v>
      </c>
      <c r="K3089"/>
      <c r="L3089" t="s">
        <v>3417</v>
      </c>
      <c r="M3089" t="s">
        <v>3118</v>
      </c>
    </row>
    <row r="3090" spans="1:13" x14ac:dyDescent="0.25">
      <c r="A3090">
        <v>10781</v>
      </c>
      <c r="B3090" t="s">
        <v>2185</v>
      </c>
      <c r="C3090" t="s">
        <v>21</v>
      </c>
      <c r="D3090" t="s">
        <v>1722</v>
      </c>
      <c r="E3090" s="15" t="s">
        <v>11686</v>
      </c>
      <c r="F3090" t="s">
        <v>1815</v>
      </c>
      <c r="G3090" t="s">
        <v>1816</v>
      </c>
      <c r="H3090" t="s">
        <v>1725</v>
      </c>
      <c r="I3090" t="s">
        <v>1816</v>
      </c>
      <c r="J3090">
        <v>0</v>
      </c>
      <c r="K3090"/>
      <c r="L3090" t="s">
        <v>3117</v>
      </c>
      <c r="M3090" t="s">
        <v>3118</v>
      </c>
    </row>
    <row r="3091" spans="1:13" x14ac:dyDescent="0.25">
      <c r="A3091">
        <v>827039</v>
      </c>
      <c r="B3091" t="s">
        <v>1143</v>
      </c>
      <c r="C3091" t="s">
        <v>172</v>
      </c>
      <c r="D3091" t="s">
        <v>1722</v>
      </c>
      <c r="E3091" s="15" t="s">
        <v>11687</v>
      </c>
      <c r="F3091" t="s">
        <v>1891</v>
      </c>
      <c r="G3091" t="s">
        <v>1867</v>
      </c>
      <c r="H3091" t="s">
        <v>1725</v>
      </c>
      <c r="I3091" t="s">
        <v>3116</v>
      </c>
      <c r="J3091">
        <v>0</v>
      </c>
      <c r="K3091"/>
      <c r="L3091" t="s">
        <v>3842</v>
      </c>
      <c r="M3091" t="s">
        <v>3118</v>
      </c>
    </row>
    <row r="3092" spans="1:13" x14ac:dyDescent="0.25">
      <c r="A3092">
        <v>10797</v>
      </c>
      <c r="B3092" t="s">
        <v>344</v>
      </c>
      <c r="C3092" t="s">
        <v>56</v>
      </c>
      <c r="D3092" t="s">
        <v>1722</v>
      </c>
      <c r="E3092" s="15" t="s">
        <v>11688</v>
      </c>
      <c r="F3092" t="s">
        <v>1986</v>
      </c>
      <c r="G3092" t="s">
        <v>1987</v>
      </c>
      <c r="H3092" t="s">
        <v>1822</v>
      </c>
      <c r="I3092" t="s">
        <v>3116</v>
      </c>
      <c r="J3092">
        <v>0</v>
      </c>
      <c r="K3092"/>
      <c r="L3092" t="s">
        <v>3117</v>
      </c>
      <c r="M3092" t="s">
        <v>3118</v>
      </c>
    </row>
    <row r="3093" spans="1:13" x14ac:dyDescent="0.25">
      <c r="A3093">
        <v>10819</v>
      </c>
      <c r="B3093" t="s">
        <v>11689</v>
      </c>
      <c r="C3093" t="s">
        <v>43</v>
      </c>
      <c r="D3093" t="s">
        <v>1722</v>
      </c>
      <c r="E3093" s="15" t="s">
        <v>11690</v>
      </c>
      <c r="F3093" t="s">
        <v>1868</v>
      </c>
      <c r="G3093" t="s">
        <v>1792</v>
      </c>
      <c r="H3093" t="s">
        <v>1822</v>
      </c>
      <c r="I3093" t="s">
        <v>3116</v>
      </c>
      <c r="J3093">
        <v>0</v>
      </c>
      <c r="K3093"/>
      <c r="L3093" t="s">
        <v>3157</v>
      </c>
      <c r="M3093" t="s">
        <v>3118</v>
      </c>
    </row>
    <row r="3094" spans="1:13" x14ac:dyDescent="0.25">
      <c r="A3094">
        <v>56013</v>
      </c>
      <c r="B3094" t="s">
        <v>4499</v>
      </c>
      <c r="C3094" t="s">
        <v>43</v>
      </c>
      <c r="D3094" t="s">
        <v>1722</v>
      </c>
      <c r="E3094" s="15" t="s">
        <v>11691</v>
      </c>
      <c r="F3094" t="s">
        <v>2170</v>
      </c>
      <c r="G3094" t="s">
        <v>1878</v>
      </c>
      <c r="H3094" t="s">
        <v>1756</v>
      </c>
      <c r="I3094" t="s">
        <v>3129</v>
      </c>
      <c r="J3094">
        <v>0</v>
      </c>
      <c r="K3094"/>
      <c r="L3094" t="s">
        <v>3157</v>
      </c>
      <c r="M3094" t="s">
        <v>3118</v>
      </c>
    </row>
    <row r="3095" spans="1:13" x14ac:dyDescent="0.25">
      <c r="A3095">
        <v>10820</v>
      </c>
      <c r="B3095" t="s">
        <v>345</v>
      </c>
      <c r="C3095" t="s">
        <v>27</v>
      </c>
      <c r="D3095" t="s">
        <v>1722</v>
      </c>
      <c r="E3095" s="15" t="s">
        <v>11692</v>
      </c>
      <c r="F3095" t="s">
        <v>2277</v>
      </c>
      <c r="G3095" t="s">
        <v>1739</v>
      </c>
      <c r="H3095" t="s">
        <v>1720</v>
      </c>
      <c r="I3095" t="s">
        <v>3232</v>
      </c>
      <c r="J3095">
        <v>0</v>
      </c>
      <c r="K3095"/>
      <c r="L3095" t="s">
        <v>3117</v>
      </c>
      <c r="M3095" t="s">
        <v>3118</v>
      </c>
    </row>
    <row r="3096" spans="1:13" x14ac:dyDescent="0.25">
      <c r="A3096">
        <v>38083</v>
      </c>
      <c r="B3096" t="s">
        <v>1144</v>
      </c>
      <c r="C3096" t="s">
        <v>21</v>
      </c>
      <c r="D3096" t="s">
        <v>1722</v>
      </c>
      <c r="E3096" s="15" t="s">
        <v>11693</v>
      </c>
      <c r="F3096" t="s">
        <v>1836</v>
      </c>
      <c r="G3096" t="s">
        <v>1837</v>
      </c>
      <c r="H3096" t="s">
        <v>1725</v>
      </c>
      <c r="I3096" t="s">
        <v>3116</v>
      </c>
      <c r="J3096">
        <v>0</v>
      </c>
      <c r="K3096"/>
      <c r="L3096" t="s">
        <v>5757</v>
      </c>
      <c r="M3096" t="s">
        <v>3118</v>
      </c>
    </row>
    <row r="3097" spans="1:13" x14ac:dyDescent="0.25">
      <c r="A3097">
        <v>842529</v>
      </c>
      <c r="B3097" t="s">
        <v>11694</v>
      </c>
      <c r="C3097" t="s">
        <v>376</v>
      </c>
      <c r="D3097" t="s">
        <v>1722</v>
      </c>
      <c r="E3097" s="15" t="s">
        <v>11695</v>
      </c>
      <c r="F3097" t="s">
        <v>1766</v>
      </c>
      <c r="G3097" t="s">
        <v>1767</v>
      </c>
      <c r="H3097" t="s">
        <v>1756</v>
      </c>
      <c r="I3097" t="s">
        <v>3129</v>
      </c>
      <c r="J3097">
        <v>0</v>
      </c>
      <c r="K3097"/>
      <c r="L3097" t="s">
        <v>11696</v>
      </c>
      <c r="M3097" t="s">
        <v>11697</v>
      </c>
    </row>
    <row r="3098" spans="1:13" x14ac:dyDescent="0.25">
      <c r="A3098">
        <v>10834</v>
      </c>
      <c r="B3098" t="s">
        <v>346</v>
      </c>
      <c r="C3098" t="s">
        <v>76</v>
      </c>
      <c r="D3098" t="s">
        <v>1722</v>
      </c>
      <c r="E3098" s="15" t="s">
        <v>11698</v>
      </c>
      <c r="F3098" t="s">
        <v>1737</v>
      </c>
      <c r="G3098" t="s">
        <v>1721</v>
      </c>
      <c r="H3098" t="s">
        <v>1720</v>
      </c>
      <c r="I3098" t="s">
        <v>3116</v>
      </c>
      <c r="J3098">
        <v>0</v>
      </c>
      <c r="K3098"/>
      <c r="L3098" t="s">
        <v>3117</v>
      </c>
      <c r="M3098" t="s">
        <v>3118</v>
      </c>
    </row>
    <row r="3099" spans="1:13" x14ac:dyDescent="0.25">
      <c r="A3099">
        <v>50928</v>
      </c>
      <c r="B3099" t="s">
        <v>1145</v>
      </c>
      <c r="C3099" t="s">
        <v>31</v>
      </c>
      <c r="D3099" t="s">
        <v>1722</v>
      </c>
      <c r="E3099" s="15" t="s">
        <v>11699</v>
      </c>
      <c r="F3099" t="s">
        <v>1728</v>
      </c>
      <c r="G3099" t="s">
        <v>1729</v>
      </c>
      <c r="H3099" t="s">
        <v>1720</v>
      </c>
      <c r="I3099" t="s">
        <v>3116</v>
      </c>
      <c r="J3099">
        <v>0</v>
      </c>
      <c r="K3099"/>
      <c r="L3099"/>
      <c r="M3099" t="s">
        <v>3118</v>
      </c>
    </row>
    <row r="3100" spans="1:13" x14ac:dyDescent="0.25">
      <c r="A3100">
        <v>836841</v>
      </c>
      <c r="B3100" t="s">
        <v>11700</v>
      </c>
      <c r="C3100" t="s">
        <v>755</v>
      </c>
      <c r="D3100" t="s">
        <v>1722</v>
      </c>
      <c r="E3100" s="15" t="s">
        <v>11701</v>
      </c>
      <c r="F3100" t="s">
        <v>1887</v>
      </c>
      <c r="G3100" t="s">
        <v>1849</v>
      </c>
      <c r="H3100" t="s">
        <v>1819</v>
      </c>
      <c r="I3100" t="s">
        <v>3126</v>
      </c>
      <c r="J3100">
        <v>0</v>
      </c>
      <c r="K3100"/>
      <c r="L3100" t="s">
        <v>11702</v>
      </c>
      <c r="M3100" t="s">
        <v>11703</v>
      </c>
    </row>
    <row r="3101" spans="1:13" x14ac:dyDescent="0.25">
      <c r="A3101">
        <v>63525</v>
      </c>
      <c r="B3101" t="s">
        <v>2774</v>
      </c>
      <c r="C3101" t="s">
        <v>21</v>
      </c>
      <c r="D3101" t="s">
        <v>1722</v>
      </c>
      <c r="E3101" s="15" t="s">
        <v>11704</v>
      </c>
      <c r="F3101" t="s">
        <v>5717</v>
      </c>
      <c r="G3101" t="s">
        <v>1792</v>
      </c>
      <c r="H3101" t="s">
        <v>1822</v>
      </c>
      <c r="I3101" t="s">
        <v>3116</v>
      </c>
      <c r="J3101">
        <v>0</v>
      </c>
      <c r="K3101"/>
      <c r="L3101" t="s">
        <v>11705</v>
      </c>
      <c r="M3101" t="s">
        <v>11706</v>
      </c>
    </row>
    <row r="3102" spans="1:13" x14ac:dyDescent="0.25">
      <c r="A3102">
        <v>10791</v>
      </c>
      <c r="B3102" t="s">
        <v>2400</v>
      </c>
      <c r="C3102" t="s">
        <v>43</v>
      </c>
      <c r="D3102" t="s">
        <v>1722</v>
      </c>
      <c r="E3102" s="15" t="s">
        <v>11707</v>
      </c>
      <c r="F3102" t="s">
        <v>2010</v>
      </c>
      <c r="G3102" t="s">
        <v>1823</v>
      </c>
      <c r="H3102" t="s">
        <v>1822</v>
      </c>
      <c r="I3102" t="s">
        <v>3116</v>
      </c>
      <c r="J3102">
        <v>0</v>
      </c>
      <c r="K3102"/>
      <c r="L3102" t="s">
        <v>3157</v>
      </c>
      <c r="M3102" t="s">
        <v>3118</v>
      </c>
    </row>
    <row r="3103" spans="1:13" x14ac:dyDescent="0.25">
      <c r="A3103">
        <v>10871</v>
      </c>
      <c r="B3103" t="s">
        <v>347</v>
      </c>
      <c r="C3103" t="s">
        <v>21</v>
      </c>
      <c r="D3103" t="s">
        <v>1722</v>
      </c>
      <c r="E3103" s="15" t="s">
        <v>11708</v>
      </c>
      <c r="F3103" t="s">
        <v>6008</v>
      </c>
      <c r="G3103" t="s">
        <v>1837</v>
      </c>
      <c r="H3103" t="s">
        <v>1725</v>
      </c>
      <c r="I3103" t="s">
        <v>3116</v>
      </c>
      <c r="J3103">
        <v>0</v>
      </c>
      <c r="K3103"/>
      <c r="L3103" t="s">
        <v>9509</v>
      </c>
      <c r="M3103" t="s">
        <v>3118</v>
      </c>
    </row>
    <row r="3104" spans="1:13" x14ac:dyDescent="0.25">
      <c r="A3104">
        <v>837091</v>
      </c>
      <c r="B3104" t="s">
        <v>11709</v>
      </c>
      <c r="C3104" t="s">
        <v>84</v>
      </c>
      <c r="D3104" t="s">
        <v>1722</v>
      </c>
      <c r="E3104" s="15" t="s">
        <v>11710</v>
      </c>
      <c r="F3104" t="s">
        <v>1737</v>
      </c>
      <c r="G3104" t="s">
        <v>1721</v>
      </c>
      <c r="H3104" t="s">
        <v>1720</v>
      </c>
      <c r="I3104" t="s">
        <v>3116</v>
      </c>
      <c r="J3104">
        <v>0</v>
      </c>
      <c r="K3104"/>
      <c r="L3104" t="s">
        <v>4832</v>
      </c>
      <c r="M3104" t="s">
        <v>3118</v>
      </c>
    </row>
    <row r="3105" spans="1:13" x14ac:dyDescent="0.25">
      <c r="A3105">
        <v>840655</v>
      </c>
      <c r="B3105" t="s">
        <v>11711</v>
      </c>
      <c r="C3105" t="s">
        <v>84</v>
      </c>
      <c r="D3105" t="s">
        <v>1722</v>
      </c>
      <c r="E3105" s="15" t="s">
        <v>11712</v>
      </c>
      <c r="F3105" t="s">
        <v>1719</v>
      </c>
      <c r="G3105" t="s">
        <v>1721</v>
      </c>
      <c r="H3105" t="s">
        <v>1720</v>
      </c>
      <c r="I3105" t="s">
        <v>3116</v>
      </c>
      <c r="J3105">
        <v>0</v>
      </c>
      <c r="K3105"/>
      <c r="L3105" t="s">
        <v>4064</v>
      </c>
      <c r="M3105" t="s">
        <v>3118</v>
      </c>
    </row>
    <row r="3106" spans="1:13" x14ac:dyDescent="0.25">
      <c r="A3106">
        <v>55711</v>
      </c>
      <c r="B3106" t="s">
        <v>348</v>
      </c>
      <c r="C3106" t="s">
        <v>84</v>
      </c>
      <c r="D3106" t="s">
        <v>1722</v>
      </c>
      <c r="E3106" s="15" t="s">
        <v>11713</v>
      </c>
      <c r="F3106" t="s">
        <v>1771</v>
      </c>
      <c r="G3106" t="s">
        <v>1721</v>
      </c>
      <c r="H3106" t="s">
        <v>1720</v>
      </c>
      <c r="I3106" t="s">
        <v>3116</v>
      </c>
      <c r="J3106">
        <v>0</v>
      </c>
      <c r="K3106"/>
      <c r="L3106" t="s">
        <v>3300</v>
      </c>
      <c r="M3106" t="s">
        <v>3118</v>
      </c>
    </row>
    <row r="3107" spans="1:13" x14ac:dyDescent="0.25">
      <c r="A3107">
        <v>828659</v>
      </c>
      <c r="B3107" t="s">
        <v>1146</v>
      </c>
      <c r="C3107" t="s">
        <v>84</v>
      </c>
      <c r="D3107" t="s">
        <v>1722</v>
      </c>
      <c r="E3107" s="15" t="s">
        <v>11714</v>
      </c>
      <c r="F3107" t="s">
        <v>1897</v>
      </c>
      <c r="G3107" t="s">
        <v>1898</v>
      </c>
      <c r="H3107" t="s">
        <v>1720</v>
      </c>
      <c r="I3107" t="s">
        <v>3116</v>
      </c>
      <c r="J3107">
        <v>0</v>
      </c>
      <c r="K3107"/>
      <c r="L3107" t="s">
        <v>5663</v>
      </c>
      <c r="M3107" t="s">
        <v>3118</v>
      </c>
    </row>
    <row r="3108" spans="1:13" x14ac:dyDescent="0.25">
      <c r="A3108">
        <v>10884</v>
      </c>
      <c r="B3108" t="s">
        <v>11715</v>
      </c>
      <c r="C3108" t="s">
        <v>76</v>
      </c>
      <c r="D3108" t="s">
        <v>1722</v>
      </c>
      <c r="E3108" s="15" t="s">
        <v>11716</v>
      </c>
      <c r="F3108" t="s">
        <v>1802</v>
      </c>
      <c r="G3108" t="s">
        <v>1803</v>
      </c>
      <c r="H3108" t="s">
        <v>1725</v>
      </c>
      <c r="I3108" t="s">
        <v>3116</v>
      </c>
      <c r="J3108">
        <v>0</v>
      </c>
      <c r="K3108"/>
      <c r="L3108" t="s">
        <v>11717</v>
      </c>
      <c r="M3108" t="s">
        <v>3118</v>
      </c>
    </row>
    <row r="3109" spans="1:13" x14ac:dyDescent="0.25">
      <c r="A3109">
        <v>33454</v>
      </c>
      <c r="B3109" t="s">
        <v>11718</v>
      </c>
      <c r="C3109" t="s">
        <v>27</v>
      </c>
      <c r="D3109" t="s">
        <v>1722</v>
      </c>
      <c r="E3109" s="15" t="s">
        <v>11719</v>
      </c>
      <c r="F3109" t="s">
        <v>1887</v>
      </c>
      <c r="G3109" t="s">
        <v>1849</v>
      </c>
      <c r="H3109" t="s">
        <v>1819</v>
      </c>
      <c r="I3109" t="s">
        <v>3126</v>
      </c>
      <c r="J3109">
        <v>0</v>
      </c>
      <c r="K3109"/>
      <c r="L3109" t="s">
        <v>5844</v>
      </c>
      <c r="M3109" t="s">
        <v>3118</v>
      </c>
    </row>
    <row r="3110" spans="1:13" x14ac:dyDescent="0.25">
      <c r="A3110">
        <v>48107</v>
      </c>
      <c r="B3110" t="s">
        <v>11720</v>
      </c>
      <c r="C3110" t="s">
        <v>27</v>
      </c>
      <c r="D3110" t="s">
        <v>1722</v>
      </c>
      <c r="E3110" s="15" t="s">
        <v>11721</v>
      </c>
      <c r="F3110" t="s">
        <v>1957</v>
      </c>
      <c r="G3110" t="s">
        <v>1958</v>
      </c>
      <c r="H3110" t="s">
        <v>1756</v>
      </c>
      <c r="I3110" t="s">
        <v>3129</v>
      </c>
      <c r="J3110">
        <v>0</v>
      </c>
      <c r="K3110"/>
      <c r="L3110" t="s">
        <v>11722</v>
      </c>
      <c r="M3110" t="s">
        <v>11723</v>
      </c>
    </row>
    <row r="3111" spans="1:13" x14ac:dyDescent="0.25">
      <c r="A3111">
        <v>831855</v>
      </c>
      <c r="B3111" t="s">
        <v>4503</v>
      </c>
      <c r="C3111" t="s">
        <v>43</v>
      </c>
      <c r="D3111" t="s">
        <v>1722</v>
      </c>
      <c r="E3111" s="15" t="s">
        <v>11724</v>
      </c>
      <c r="F3111" t="s">
        <v>1789</v>
      </c>
      <c r="G3111" t="s">
        <v>1790</v>
      </c>
      <c r="H3111" t="s">
        <v>1720</v>
      </c>
      <c r="I3111" t="s">
        <v>3116</v>
      </c>
      <c r="J3111">
        <v>0</v>
      </c>
      <c r="K3111"/>
      <c r="L3111" t="s">
        <v>11725</v>
      </c>
      <c r="M3111" t="s">
        <v>11726</v>
      </c>
    </row>
    <row r="3112" spans="1:13" x14ac:dyDescent="0.25">
      <c r="A3112">
        <v>46769</v>
      </c>
      <c r="B3112" t="s">
        <v>11727</v>
      </c>
      <c r="C3112" t="s">
        <v>2697</v>
      </c>
      <c r="D3112" t="s">
        <v>1722</v>
      </c>
      <c r="E3112" s="15" t="s">
        <v>11728</v>
      </c>
      <c r="F3112" t="s">
        <v>3773</v>
      </c>
      <c r="G3112" t="s">
        <v>1849</v>
      </c>
      <c r="H3112" t="s">
        <v>1819</v>
      </c>
      <c r="I3112" t="s">
        <v>3126</v>
      </c>
      <c r="J3112">
        <v>0</v>
      </c>
      <c r="K3112"/>
      <c r="L3112" t="s">
        <v>11729</v>
      </c>
      <c r="M3112" t="s">
        <v>11730</v>
      </c>
    </row>
    <row r="3113" spans="1:13" x14ac:dyDescent="0.25">
      <c r="A3113">
        <v>57396</v>
      </c>
      <c r="B3113" t="s">
        <v>2732</v>
      </c>
      <c r="C3113" t="s">
        <v>27</v>
      </c>
      <c r="D3113" t="s">
        <v>1722</v>
      </c>
      <c r="E3113" s="15" t="s">
        <v>11731</v>
      </c>
      <c r="F3113" t="s">
        <v>1830</v>
      </c>
      <c r="G3113" t="s">
        <v>1831</v>
      </c>
      <c r="H3113" t="s">
        <v>1827</v>
      </c>
      <c r="I3113" t="s">
        <v>3131</v>
      </c>
      <c r="J3113">
        <v>0</v>
      </c>
      <c r="K3113"/>
      <c r="L3113" t="s">
        <v>3417</v>
      </c>
      <c r="M3113" t="s">
        <v>3118</v>
      </c>
    </row>
    <row r="3114" spans="1:13" x14ac:dyDescent="0.25">
      <c r="A3114">
        <v>47036</v>
      </c>
      <c r="B3114" t="s">
        <v>4506</v>
      </c>
      <c r="C3114" t="s">
        <v>78</v>
      </c>
      <c r="D3114" t="s">
        <v>1722</v>
      </c>
      <c r="E3114" s="15" t="s">
        <v>11732</v>
      </c>
      <c r="F3114" t="s">
        <v>1771</v>
      </c>
      <c r="G3114" t="s">
        <v>1721</v>
      </c>
      <c r="H3114" t="s">
        <v>1720</v>
      </c>
      <c r="I3114" t="s">
        <v>3116</v>
      </c>
      <c r="J3114">
        <v>0</v>
      </c>
      <c r="K3114"/>
      <c r="L3114" t="s">
        <v>11417</v>
      </c>
      <c r="M3114" t="s">
        <v>3118</v>
      </c>
    </row>
    <row r="3115" spans="1:13" x14ac:dyDescent="0.25">
      <c r="A3115">
        <v>8548</v>
      </c>
      <c r="B3115" t="s">
        <v>2218</v>
      </c>
      <c r="C3115" t="s">
        <v>172</v>
      </c>
      <c r="D3115" t="s">
        <v>1722</v>
      </c>
      <c r="E3115" s="15" t="s">
        <v>11733</v>
      </c>
      <c r="F3115" t="s">
        <v>1807</v>
      </c>
      <c r="G3115" t="s">
        <v>1762</v>
      </c>
      <c r="H3115" t="s">
        <v>1782</v>
      </c>
      <c r="I3115" t="s">
        <v>1762</v>
      </c>
      <c r="J3115">
        <v>0</v>
      </c>
      <c r="K3115"/>
      <c r="L3115" t="s">
        <v>3743</v>
      </c>
      <c r="M3115" t="s">
        <v>3118</v>
      </c>
    </row>
    <row r="3116" spans="1:13" x14ac:dyDescent="0.25">
      <c r="A3116">
        <v>11017</v>
      </c>
      <c r="B3116" t="s">
        <v>2401</v>
      </c>
      <c r="C3116" t="s">
        <v>27</v>
      </c>
      <c r="D3116" t="s">
        <v>1722</v>
      </c>
      <c r="E3116" s="15" t="s">
        <v>11734</v>
      </c>
      <c r="F3116" t="s">
        <v>1859</v>
      </c>
      <c r="G3116" t="s">
        <v>1823</v>
      </c>
      <c r="H3116" t="s">
        <v>1822</v>
      </c>
      <c r="I3116" t="s">
        <v>3116</v>
      </c>
      <c r="J3116">
        <v>0</v>
      </c>
      <c r="K3116"/>
      <c r="L3116" t="s">
        <v>3454</v>
      </c>
      <c r="M3116" t="s">
        <v>3118</v>
      </c>
    </row>
    <row r="3117" spans="1:13" x14ac:dyDescent="0.25">
      <c r="A3117">
        <v>21524</v>
      </c>
      <c r="B3117" t="s">
        <v>1147</v>
      </c>
      <c r="C3117" t="s">
        <v>763</v>
      </c>
      <c r="D3117" t="s">
        <v>1722</v>
      </c>
      <c r="E3117" s="15" t="s">
        <v>11735</v>
      </c>
      <c r="F3117" t="s">
        <v>2010</v>
      </c>
      <c r="G3117" t="s">
        <v>1823</v>
      </c>
      <c r="H3117" t="s">
        <v>1822</v>
      </c>
      <c r="I3117" t="s">
        <v>3116</v>
      </c>
      <c r="J3117">
        <v>0</v>
      </c>
      <c r="K3117"/>
      <c r="L3117" t="s">
        <v>5524</v>
      </c>
      <c r="M3117" t="s">
        <v>3118</v>
      </c>
    </row>
    <row r="3118" spans="1:13" x14ac:dyDescent="0.25">
      <c r="A3118">
        <v>11019</v>
      </c>
      <c r="B3118" t="s">
        <v>11736</v>
      </c>
      <c r="C3118" t="s">
        <v>172</v>
      </c>
      <c r="D3118" t="s">
        <v>1722</v>
      </c>
      <c r="E3118" s="15" t="s">
        <v>11737</v>
      </c>
      <c r="F3118" t="s">
        <v>1787</v>
      </c>
      <c r="G3118" t="s">
        <v>1721</v>
      </c>
      <c r="H3118" t="s">
        <v>1720</v>
      </c>
      <c r="I3118" t="s">
        <v>3116</v>
      </c>
      <c r="J3118">
        <v>0</v>
      </c>
      <c r="K3118"/>
      <c r="L3118" t="s">
        <v>3842</v>
      </c>
      <c r="M3118" t="s">
        <v>3118</v>
      </c>
    </row>
    <row r="3119" spans="1:13" x14ac:dyDescent="0.25">
      <c r="A3119">
        <v>22270</v>
      </c>
      <c r="B3119" t="s">
        <v>349</v>
      </c>
      <c r="C3119" t="s">
        <v>172</v>
      </c>
      <c r="D3119" t="s">
        <v>1722</v>
      </c>
      <c r="E3119" s="15" t="s">
        <v>11738</v>
      </c>
      <c r="F3119" t="s">
        <v>1749</v>
      </c>
      <c r="G3119" t="s">
        <v>1746</v>
      </c>
      <c r="H3119" t="s">
        <v>1720</v>
      </c>
      <c r="I3119" t="s">
        <v>5686</v>
      </c>
      <c r="J3119">
        <v>0</v>
      </c>
      <c r="K3119"/>
      <c r="L3119" t="s">
        <v>3842</v>
      </c>
      <c r="M3119" t="s">
        <v>3118</v>
      </c>
    </row>
    <row r="3120" spans="1:13" x14ac:dyDescent="0.25">
      <c r="A3120">
        <v>854711</v>
      </c>
      <c r="B3120" t="s">
        <v>11739</v>
      </c>
      <c r="C3120" t="s">
        <v>7652</v>
      </c>
      <c r="D3120" t="s">
        <v>1722</v>
      </c>
      <c r="E3120" s="15" t="s">
        <v>11740</v>
      </c>
      <c r="F3120" t="s">
        <v>1775</v>
      </c>
      <c r="G3120" t="s">
        <v>1743</v>
      </c>
      <c r="H3120" t="s">
        <v>1720</v>
      </c>
      <c r="I3120" t="s">
        <v>3351</v>
      </c>
      <c r="J3120">
        <v>0</v>
      </c>
      <c r="K3120"/>
      <c r="L3120"/>
      <c r="M3120" t="s">
        <v>3118</v>
      </c>
    </row>
    <row r="3121" spans="1:13" x14ac:dyDescent="0.25">
      <c r="A3121">
        <v>74125</v>
      </c>
      <c r="B3121" t="s">
        <v>11741</v>
      </c>
      <c r="C3121" t="s">
        <v>21</v>
      </c>
      <c r="D3121" t="s">
        <v>1722</v>
      </c>
      <c r="E3121" s="15" t="s">
        <v>11742</v>
      </c>
      <c r="F3121" t="s">
        <v>1732</v>
      </c>
      <c r="G3121" t="s">
        <v>1731</v>
      </c>
      <c r="H3121" t="s">
        <v>1720</v>
      </c>
      <c r="I3121" t="s">
        <v>3116</v>
      </c>
      <c r="J3121">
        <v>0</v>
      </c>
      <c r="K3121"/>
      <c r="L3121" t="s">
        <v>5524</v>
      </c>
      <c r="M3121" t="s">
        <v>3118</v>
      </c>
    </row>
    <row r="3122" spans="1:13" x14ac:dyDescent="0.25">
      <c r="A3122">
        <v>828341</v>
      </c>
      <c r="B3122" t="s">
        <v>2841</v>
      </c>
      <c r="C3122" t="s">
        <v>78</v>
      </c>
      <c r="D3122" t="s">
        <v>1722</v>
      </c>
      <c r="E3122" s="15" t="s">
        <v>11743</v>
      </c>
      <c r="F3122" t="s">
        <v>1732</v>
      </c>
      <c r="G3122" t="s">
        <v>1731</v>
      </c>
      <c r="H3122" t="s">
        <v>1720</v>
      </c>
      <c r="I3122" t="s">
        <v>3116</v>
      </c>
      <c r="J3122">
        <v>0</v>
      </c>
      <c r="K3122"/>
      <c r="L3122" t="s">
        <v>11744</v>
      </c>
      <c r="M3122" t="s">
        <v>11745</v>
      </c>
    </row>
    <row r="3123" spans="1:13" x14ac:dyDescent="0.25">
      <c r="A3123">
        <v>839220</v>
      </c>
      <c r="B3123" t="s">
        <v>11746</v>
      </c>
      <c r="C3123" t="s">
        <v>78</v>
      </c>
      <c r="D3123" t="s">
        <v>1722</v>
      </c>
      <c r="E3123" s="15" t="s">
        <v>11747</v>
      </c>
      <c r="F3123" t="s">
        <v>6006</v>
      </c>
      <c r="G3123" t="s">
        <v>1792</v>
      </c>
      <c r="H3123" t="s">
        <v>1822</v>
      </c>
      <c r="I3123" t="s">
        <v>3116</v>
      </c>
      <c r="J3123">
        <v>0</v>
      </c>
      <c r="K3123"/>
      <c r="L3123" t="s">
        <v>3630</v>
      </c>
      <c r="M3123" t="s">
        <v>3118</v>
      </c>
    </row>
    <row r="3124" spans="1:13" x14ac:dyDescent="0.25">
      <c r="A3124">
        <v>854833</v>
      </c>
      <c r="B3124" t="s">
        <v>11748</v>
      </c>
      <c r="C3124" t="s">
        <v>84</v>
      </c>
      <c r="D3124" t="s">
        <v>1722</v>
      </c>
      <c r="E3124" s="15" t="s">
        <v>11749</v>
      </c>
      <c r="F3124" t="s">
        <v>2049</v>
      </c>
      <c r="G3124" t="s">
        <v>2050</v>
      </c>
      <c r="H3124" t="s">
        <v>1782</v>
      </c>
      <c r="I3124" t="s">
        <v>3351</v>
      </c>
      <c r="J3124">
        <v>0</v>
      </c>
      <c r="K3124"/>
      <c r="L3124" t="s">
        <v>3182</v>
      </c>
      <c r="M3124" t="s">
        <v>3118</v>
      </c>
    </row>
    <row r="3125" spans="1:13" x14ac:dyDescent="0.25">
      <c r="A3125">
        <v>839219</v>
      </c>
      <c r="B3125" t="s">
        <v>1727</v>
      </c>
      <c r="C3125" t="s">
        <v>84</v>
      </c>
      <c r="D3125" t="s">
        <v>1722</v>
      </c>
      <c r="E3125" s="15" t="s">
        <v>11750</v>
      </c>
      <c r="F3125" t="s">
        <v>1724</v>
      </c>
      <c r="G3125" t="s">
        <v>1726</v>
      </c>
      <c r="H3125" t="s">
        <v>1725</v>
      </c>
      <c r="I3125" t="s">
        <v>3116</v>
      </c>
      <c r="J3125">
        <v>0</v>
      </c>
      <c r="K3125"/>
      <c r="L3125" t="s">
        <v>11751</v>
      </c>
      <c r="M3125" t="s">
        <v>3118</v>
      </c>
    </row>
    <row r="3126" spans="1:13" x14ac:dyDescent="0.25">
      <c r="A3126">
        <v>61696</v>
      </c>
      <c r="B3126" t="s">
        <v>2764</v>
      </c>
      <c r="C3126" t="s">
        <v>84</v>
      </c>
      <c r="D3126" t="s">
        <v>1722</v>
      </c>
      <c r="E3126" s="15" t="s">
        <v>11752</v>
      </c>
      <c r="F3126" t="s">
        <v>1728</v>
      </c>
      <c r="G3126" t="s">
        <v>1729</v>
      </c>
      <c r="H3126" t="s">
        <v>1720</v>
      </c>
      <c r="I3126" t="s">
        <v>3116</v>
      </c>
      <c r="J3126">
        <v>0</v>
      </c>
      <c r="K3126"/>
      <c r="L3126" t="s">
        <v>11753</v>
      </c>
      <c r="M3126" t="s">
        <v>3118</v>
      </c>
    </row>
    <row r="3127" spans="1:13" x14ac:dyDescent="0.25">
      <c r="A3127">
        <v>862952</v>
      </c>
      <c r="B3127" t="s">
        <v>11754</v>
      </c>
      <c r="C3127" t="s">
        <v>763</v>
      </c>
      <c r="D3127" t="s">
        <v>1722</v>
      </c>
      <c r="E3127" s="15" t="s">
        <v>11755</v>
      </c>
      <c r="F3127" t="s">
        <v>1735</v>
      </c>
      <c r="G3127" t="s">
        <v>1721</v>
      </c>
      <c r="H3127" t="s">
        <v>1720</v>
      </c>
      <c r="I3127" t="s">
        <v>5686</v>
      </c>
      <c r="J3127">
        <v>0</v>
      </c>
      <c r="K3127"/>
      <c r="L3127" t="s">
        <v>5524</v>
      </c>
      <c r="M3127" t="s">
        <v>3118</v>
      </c>
    </row>
    <row r="3128" spans="1:13" x14ac:dyDescent="0.25">
      <c r="A3128">
        <v>32143</v>
      </c>
      <c r="B3128" t="s">
        <v>1148</v>
      </c>
      <c r="C3128" t="s">
        <v>56</v>
      </c>
      <c r="D3128" t="s">
        <v>1722</v>
      </c>
      <c r="E3128" s="15" t="s">
        <v>11756</v>
      </c>
      <c r="F3128" t="s">
        <v>2010</v>
      </c>
      <c r="G3128" t="s">
        <v>1823</v>
      </c>
      <c r="H3128" t="s">
        <v>1822</v>
      </c>
      <c r="I3128" t="s">
        <v>3116</v>
      </c>
      <c r="J3128">
        <v>0</v>
      </c>
      <c r="K3128"/>
      <c r="L3128" t="s">
        <v>11757</v>
      </c>
      <c r="M3128" t="s">
        <v>11758</v>
      </c>
    </row>
    <row r="3129" spans="1:13" x14ac:dyDescent="0.25">
      <c r="A3129">
        <v>31497</v>
      </c>
      <c r="B3129" t="s">
        <v>350</v>
      </c>
      <c r="C3129" t="s">
        <v>27</v>
      </c>
      <c r="D3129" t="s">
        <v>1722</v>
      </c>
      <c r="E3129" s="15" t="s">
        <v>11759</v>
      </c>
      <c r="F3129" t="s">
        <v>1784</v>
      </c>
      <c r="G3129" t="s">
        <v>1785</v>
      </c>
      <c r="H3129" t="s">
        <v>1725</v>
      </c>
      <c r="I3129" t="s">
        <v>3116</v>
      </c>
      <c r="J3129">
        <v>0</v>
      </c>
      <c r="K3129"/>
      <c r="L3129" t="s">
        <v>3117</v>
      </c>
      <c r="M3129" t="s">
        <v>3118</v>
      </c>
    </row>
    <row r="3130" spans="1:13" x14ac:dyDescent="0.25">
      <c r="A3130">
        <v>61180</v>
      </c>
      <c r="B3130" t="s">
        <v>2757</v>
      </c>
      <c r="C3130" t="s">
        <v>27</v>
      </c>
      <c r="D3130" t="s">
        <v>1722</v>
      </c>
      <c r="E3130" s="15" t="s">
        <v>11760</v>
      </c>
      <c r="F3130" t="s">
        <v>1771</v>
      </c>
      <c r="G3130" t="s">
        <v>1721</v>
      </c>
      <c r="H3130" t="s">
        <v>1720</v>
      </c>
      <c r="I3130" t="s">
        <v>3116</v>
      </c>
      <c r="J3130">
        <v>0</v>
      </c>
      <c r="K3130"/>
      <c r="L3130" t="s">
        <v>5524</v>
      </c>
      <c r="M3130" t="s">
        <v>3118</v>
      </c>
    </row>
    <row r="3131" spans="1:13" x14ac:dyDescent="0.25">
      <c r="A3131">
        <v>837896</v>
      </c>
      <c r="B3131" t="s">
        <v>2917</v>
      </c>
      <c r="C3131" t="s">
        <v>78</v>
      </c>
      <c r="D3131" t="s">
        <v>1722</v>
      </c>
      <c r="E3131" s="15" t="s">
        <v>11761</v>
      </c>
      <c r="F3131" t="s">
        <v>1730</v>
      </c>
      <c r="G3131" t="s">
        <v>1731</v>
      </c>
      <c r="H3131" t="s">
        <v>1720</v>
      </c>
      <c r="I3131" t="s">
        <v>3116</v>
      </c>
      <c r="J3131">
        <v>0</v>
      </c>
      <c r="K3131"/>
      <c r="L3131" t="s">
        <v>3630</v>
      </c>
      <c r="M3131" t="s">
        <v>3118</v>
      </c>
    </row>
    <row r="3132" spans="1:13" x14ac:dyDescent="0.25">
      <c r="A3132">
        <v>11048</v>
      </c>
      <c r="B3132" t="s">
        <v>648</v>
      </c>
      <c r="C3132" t="s">
        <v>165</v>
      </c>
      <c r="D3132" t="s">
        <v>1722</v>
      </c>
      <c r="E3132" s="15" t="s">
        <v>11762</v>
      </c>
      <c r="F3132" t="s">
        <v>1971</v>
      </c>
      <c r="G3132" t="s">
        <v>1760</v>
      </c>
      <c r="H3132" t="s">
        <v>1753</v>
      </c>
      <c r="I3132" t="s">
        <v>3116</v>
      </c>
      <c r="J3132">
        <v>0</v>
      </c>
      <c r="K3132"/>
      <c r="L3132" t="s">
        <v>3117</v>
      </c>
      <c r="M3132" t="s">
        <v>3118</v>
      </c>
    </row>
    <row r="3133" spans="1:13" x14ac:dyDescent="0.25">
      <c r="A3133">
        <v>11049</v>
      </c>
      <c r="B3133" t="s">
        <v>1149</v>
      </c>
      <c r="C3133" t="s">
        <v>52</v>
      </c>
      <c r="D3133" t="s">
        <v>1722</v>
      </c>
      <c r="E3133" s="15" t="s">
        <v>11763</v>
      </c>
      <c r="F3133" t="s">
        <v>1863</v>
      </c>
      <c r="G3133" t="s">
        <v>1865</v>
      </c>
      <c r="H3133" t="s">
        <v>1864</v>
      </c>
      <c r="I3133" t="s">
        <v>3240</v>
      </c>
      <c r="J3133">
        <v>0</v>
      </c>
      <c r="K3133"/>
      <c r="L3133" t="s">
        <v>11764</v>
      </c>
      <c r="M3133" t="s">
        <v>3118</v>
      </c>
    </row>
    <row r="3134" spans="1:13" x14ac:dyDescent="0.25">
      <c r="A3134">
        <v>11050</v>
      </c>
      <c r="B3134" t="s">
        <v>11765</v>
      </c>
      <c r="C3134" t="s">
        <v>56</v>
      </c>
      <c r="D3134" t="s">
        <v>1722</v>
      </c>
      <c r="E3134" s="15" t="s">
        <v>11766</v>
      </c>
      <c r="F3134" t="s">
        <v>4016</v>
      </c>
      <c r="G3134" t="s">
        <v>1783</v>
      </c>
      <c r="H3134" t="s">
        <v>1782</v>
      </c>
      <c r="I3134" t="s">
        <v>3142</v>
      </c>
      <c r="J3134">
        <v>0</v>
      </c>
      <c r="K3134"/>
      <c r="L3134" t="s">
        <v>3117</v>
      </c>
      <c r="M3134" t="s">
        <v>3118</v>
      </c>
    </row>
    <row r="3135" spans="1:13" x14ac:dyDescent="0.25">
      <c r="A3135">
        <v>51312</v>
      </c>
      <c r="B3135" t="s">
        <v>11767</v>
      </c>
      <c r="C3135" t="s">
        <v>84</v>
      </c>
      <c r="D3135" t="s">
        <v>1722</v>
      </c>
      <c r="E3135" s="15" t="s">
        <v>11768</v>
      </c>
      <c r="F3135" t="s">
        <v>1771</v>
      </c>
      <c r="G3135" t="s">
        <v>1721</v>
      </c>
      <c r="H3135" t="s">
        <v>1720</v>
      </c>
      <c r="I3135" t="s">
        <v>3116</v>
      </c>
      <c r="J3135">
        <v>0</v>
      </c>
      <c r="K3135"/>
      <c r="L3135" t="s">
        <v>3372</v>
      </c>
      <c r="M3135" t="s">
        <v>3118</v>
      </c>
    </row>
    <row r="3136" spans="1:13" x14ac:dyDescent="0.25">
      <c r="A3136">
        <v>836287</v>
      </c>
      <c r="B3136" t="s">
        <v>11769</v>
      </c>
      <c r="C3136" t="s">
        <v>84</v>
      </c>
      <c r="D3136" t="s">
        <v>1722</v>
      </c>
      <c r="E3136" s="15" t="s">
        <v>11770</v>
      </c>
      <c r="F3136" t="s">
        <v>1771</v>
      </c>
      <c r="G3136" t="s">
        <v>1721</v>
      </c>
      <c r="H3136" t="s">
        <v>1720</v>
      </c>
      <c r="I3136" t="s">
        <v>3116</v>
      </c>
      <c r="J3136">
        <v>0</v>
      </c>
      <c r="K3136"/>
      <c r="L3136" t="s">
        <v>4202</v>
      </c>
      <c r="M3136" t="s">
        <v>3118</v>
      </c>
    </row>
    <row r="3137" spans="1:13" x14ac:dyDescent="0.25">
      <c r="A3137">
        <v>11063</v>
      </c>
      <c r="B3137" t="s">
        <v>1629</v>
      </c>
      <c r="C3137" t="s">
        <v>39</v>
      </c>
      <c r="D3137" t="s">
        <v>1722</v>
      </c>
      <c r="E3137" s="15" t="s">
        <v>11771</v>
      </c>
      <c r="F3137" t="s">
        <v>10012</v>
      </c>
      <c r="G3137" t="s">
        <v>1834</v>
      </c>
      <c r="H3137" t="s">
        <v>1833</v>
      </c>
      <c r="I3137" t="s">
        <v>3116</v>
      </c>
      <c r="J3137">
        <v>0</v>
      </c>
      <c r="K3137"/>
      <c r="L3137" t="s">
        <v>3412</v>
      </c>
      <c r="M3137" t="s">
        <v>3118</v>
      </c>
    </row>
    <row r="3138" spans="1:13" x14ac:dyDescent="0.25">
      <c r="A3138">
        <v>846781</v>
      </c>
      <c r="B3138" t="s">
        <v>1150</v>
      </c>
      <c r="C3138" t="s">
        <v>27</v>
      </c>
      <c r="D3138" t="s">
        <v>1722</v>
      </c>
      <c r="E3138" s="15" t="s">
        <v>11772</v>
      </c>
      <c r="F3138" t="s">
        <v>5719</v>
      </c>
      <c r="G3138" t="s">
        <v>1834</v>
      </c>
      <c r="H3138" t="s">
        <v>1833</v>
      </c>
      <c r="I3138" t="s">
        <v>3116</v>
      </c>
      <c r="J3138">
        <v>0</v>
      </c>
      <c r="K3138"/>
      <c r="L3138" t="s">
        <v>5524</v>
      </c>
      <c r="M3138" t="s">
        <v>3118</v>
      </c>
    </row>
    <row r="3139" spans="1:13" x14ac:dyDescent="0.25">
      <c r="A3139">
        <v>11077</v>
      </c>
      <c r="B3139" t="s">
        <v>11773</v>
      </c>
      <c r="C3139" t="s">
        <v>48</v>
      </c>
      <c r="D3139" t="s">
        <v>1722</v>
      </c>
      <c r="E3139" s="15" t="s">
        <v>11774</v>
      </c>
      <c r="F3139" t="s">
        <v>6273</v>
      </c>
      <c r="G3139" t="s">
        <v>1783</v>
      </c>
      <c r="H3139" t="s">
        <v>1782</v>
      </c>
      <c r="I3139" t="s">
        <v>3142</v>
      </c>
      <c r="J3139">
        <v>0</v>
      </c>
      <c r="K3139"/>
      <c r="L3139" t="s">
        <v>11775</v>
      </c>
      <c r="M3139" t="s">
        <v>3118</v>
      </c>
    </row>
    <row r="3140" spans="1:13" x14ac:dyDescent="0.25">
      <c r="A3140">
        <v>842218</v>
      </c>
      <c r="B3140" t="s">
        <v>1151</v>
      </c>
      <c r="C3140" t="s">
        <v>165</v>
      </c>
      <c r="D3140" t="s">
        <v>1722</v>
      </c>
      <c r="E3140" s="15" t="s">
        <v>8544</v>
      </c>
      <c r="F3140" t="s">
        <v>1728</v>
      </c>
      <c r="G3140" t="s">
        <v>1729</v>
      </c>
      <c r="H3140" t="s">
        <v>1720</v>
      </c>
      <c r="I3140" t="s">
        <v>3116</v>
      </c>
      <c r="J3140">
        <v>0</v>
      </c>
      <c r="K3140"/>
      <c r="L3140" t="s">
        <v>3117</v>
      </c>
      <c r="M3140" t="s">
        <v>3118</v>
      </c>
    </row>
    <row r="3141" spans="1:13" x14ac:dyDescent="0.25">
      <c r="A3141">
        <v>11085</v>
      </c>
      <c r="B3141" t="s">
        <v>2183</v>
      </c>
      <c r="C3141" t="s">
        <v>27</v>
      </c>
      <c r="D3141" t="s">
        <v>1722</v>
      </c>
      <c r="E3141" s="15" t="s">
        <v>11776</v>
      </c>
      <c r="F3141" t="s">
        <v>1807</v>
      </c>
      <c r="G3141" t="s">
        <v>1762</v>
      </c>
      <c r="H3141" t="s">
        <v>1782</v>
      </c>
      <c r="I3141" t="s">
        <v>1762</v>
      </c>
      <c r="J3141">
        <v>0</v>
      </c>
      <c r="K3141"/>
      <c r="L3141" t="s">
        <v>11777</v>
      </c>
      <c r="M3141" t="s">
        <v>3118</v>
      </c>
    </row>
    <row r="3142" spans="1:13" x14ac:dyDescent="0.25">
      <c r="A3142">
        <v>827993</v>
      </c>
      <c r="B3142" t="s">
        <v>2827</v>
      </c>
      <c r="C3142" t="s">
        <v>27</v>
      </c>
      <c r="D3142" t="s">
        <v>1722</v>
      </c>
      <c r="E3142" s="15" t="s">
        <v>11778</v>
      </c>
      <c r="F3142" t="s">
        <v>1813</v>
      </c>
      <c r="G3142" t="s">
        <v>1814</v>
      </c>
      <c r="H3142" t="s">
        <v>1764</v>
      </c>
      <c r="I3142" t="s">
        <v>3240</v>
      </c>
      <c r="J3142">
        <v>0</v>
      </c>
      <c r="K3142"/>
      <c r="L3142" t="s">
        <v>11779</v>
      </c>
      <c r="M3142" t="s">
        <v>11780</v>
      </c>
    </row>
    <row r="3143" spans="1:13" x14ac:dyDescent="0.25">
      <c r="A3143">
        <v>49390</v>
      </c>
      <c r="B3143" t="s">
        <v>2652</v>
      </c>
      <c r="C3143" t="s">
        <v>21</v>
      </c>
      <c r="D3143" t="s">
        <v>1722</v>
      </c>
      <c r="E3143" s="15" t="s">
        <v>11781</v>
      </c>
      <c r="F3143" t="s">
        <v>1817</v>
      </c>
      <c r="G3143" t="s">
        <v>1816</v>
      </c>
      <c r="H3143" t="s">
        <v>1725</v>
      </c>
      <c r="I3143" t="s">
        <v>1816</v>
      </c>
      <c r="J3143">
        <v>0</v>
      </c>
      <c r="K3143"/>
      <c r="L3143" t="s">
        <v>5627</v>
      </c>
      <c r="M3143" t="s">
        <v>3118</v>
      </c>
    </row>
    <row r="3144" spans="1:13" x14ac:dyDescent="0.25">
      <c r="A3144">
        <v>863221</v>
      </c>
      <c r="B3144" t="s">
        <v>11782</v>
      </c>
      <c r="C3144" t="s">
        <v>1064</v>
      </c>
      <c r="D3144" t="s">
        <v>1722</v>
      </c>
      <c r="E3144" s="15" t="s">
        <v>11783</v>
      </c>
      <c r="F3144" t="s">
        <v>5719</v>
      </c>
      <c r="G3144" t="s">
        <v>1834</v>
      </c>
      <c r="H3144" t="s">
        <v>1833</v>
      </c>
      <c r="I3144" t="s">
        <v>3116</v>
      </c>
      <c r="J3144">
        <v>0</v>
      </c>
      <c r="K3144"/>
      <c r="L3144" t="s">
        <v>3117</v>
      </c>
      <c r="M3144" t="s">
        <v>3118</v>
      </c>
    </row>
    <row r="3145" spans="1:13" x14ac:dyDescent="0.25">
      <c r="A3145">
        <v>51909</v>
      </c>
      <c r="B3145" t="s">
        <v>352</v>
      </c>
      <c r="C3145" t="s">
        <v>27</v>
      </c>
      <c r="D3145" t="s">
        <v>1722</v>
      </c>
      <c r="E3145" s="15" t="s">
        <v>11784</v>
      </c>
      <c r="F3145" t="s">
        <v>1766</v>
      </c>
      <c r="G3145" t="s">
        <v>1767</v>
      </c>
      <c r="H3145" t="s">
        <v>1756</v>
      </c>
      <c r="I3145" t="s">
        <v>3129</v>
      </c>
      <c r="J3145">
        <v>0</v>
      </c>
      <c r="K3145"/>
      <c r="L3145" t="s">
        <v>3117</v>
      </c>
      <c r="M3145" t="s">
        <v>3118</v>
      </c>
    </row>
    <row r="3146" spans="1:13" x14ac:dyDescent="0.25">
      <c r="A3146">
        <v>850600</v>
      </c>
      <c r="B3146" t="s">
        <v>11785</v>
      </c>
      <c r="C3146" t="s">
        <v>92</v>
      </c>
      <c r="D3146" t="s">
        <v>1722</v>
      </c>
      <c r="E3146" s="15" t="s">
        <v>11786</v>
      </c>
      <c r="F3146" t="s">
        <v>1766</v>
      </c>
      <c r="G3146" t="s">
        <v>1767</v>
      </c>
      <c r="H3146" t="s">
        <v>1756</v>
      </c>
      <c r="I3146" t="s">
        <v>3129</v>
      </c>
      <c r="J3146">
        <v>0</v>
      </c>
      <c r="K3146"/>
      <c r="L3146" t="s">
        <v>3522</v>
      </c>
      <c r="M3146" t="s">
        <v>11787</v>
      </c>
    </row>
    <row r="3147" spans="1:13" x14ac:dyDescent="0.25">
      <c r="A3147">
        <v>17368</v>
      </c>
      <c r="B3147" t="s">
        <v>11788</v>
      </c>
      <c r="C3147" t="s">
        <v>59</v>
      </c>
      <c r="D3147" t="s">
        <v>1722</v>
      </c>
      <c r="E3147" s="15" t="s">
        <v>11789</v>
      </c>
      <c r="F3147" t="s">
        <v>5967</v>
      </c>
      <c r="G3147" t="s">
        <v>1909</v>
      </c>
      <c r="H3147" t="s">
        <v>1725</v>
      </c>
      <c r="I3147" t="s">
        <v>3116</v>
      </c>
      <c r="J3147">
        <v>0</v>
      </c>
      <c r="K3147"/>
      <c r="L3147" t="s">
        <v>3564</v>
      </c>
      <c r="M3147" t="s">
        <v>4437</v>
      </c>
    </row>
    <row r="3148" spans="1:13" x14ac:dyDescent="0.25">
      <c r="A3148">
        <v>53060</v>
      </c>
      <c r="B3148" t="s">
        <v>2684</v>
      </c>
      <c r="C3148" t="s">
        <v>111</v>
      </c>
      <c r="D3148" t="s">
        <v>1722</v>
      </c>
      <c r="E3148" s="15" t="s">
        <v>11790</v>
      </c>
      <c r="F3148" t="s">
        <v>1910</v>
      </c>
      <c r="G3148" t="s">
        <v>1765</v>
      </c>
      <c r="H3148" t="s">
        <v>1764</v>
      </c>
      <c r="I3148" t="s">
        <v>3116</v>
      </c>
      <c r="J3148">
        <v>0</v>
      </c>
      <c r="K3148"/>
      <c r="L3148" t="s">
        <v>3120</v>
      </c>
      <c r="M3148" t="s">
        <v>3118</v>
      </c>
    </row>
    <row r="3149" spans="1:13" x14ac:dyDescent="0.25">
      <c r="A3149">
        <v>836286</v>
      </c>
      <c r="B3149" t="s">
        <v>11791</v>
      </c>
      <c r="C3149" t="s">
        <v>84</v>
      </c>
      <c r="D3149" t="s">
        <v>1722</v>
      </c>
      <c r="E3149" s="15" t="s">
        <v>11792</v>
      </c>
      <c r="F3149" t="s">
        <v>1771</v>
      </c>
      <c r="G3149" t="s">
        <v>1721</v>
      </c>
      <c r="H3149" t="s">
        <v>1720</v>
      </c>
      <c r="I3149" t="s">
        <v>3116</v>
      </c>
      <c r="J3149">
        <v>0</v>
      </c>
      <c r="K3149"/>
      <c r="L3149" t="s">
        <v>11793</v>
      </c>
      <c r="M3149" t="s">
        <v>3118</v>
      </c>
    </row>
    <row r="3150" spans="1:13" x14ac:dyDescent="0.25">
      <c r="A3150">
        <v>11115</v>
      </c>
      <c r="B3150" t="s">
        <v>11794</v>
      </c>
      <c r="C3150" t="s">
        <v>59</v>
      </c>
      <c r="D3150" t="s">
        <v>1722</v>
      </c>
      <c r="E3150" s="15" t="s">
        <v>11795</v>
      </c>
      <c r="F3150" t="s">
        <v>1771</v>
      </c>
      <c r="G3150" t="s">
        <v>1721</v>
      </c>
      <c r="H3150" t="s">
        <v>1720</v>
      </c>
      <c r="I3150" t="s">
        <v>3116</v>
      </c>
      <c r="J3150">
        <v>0</v>
      </c>
      <c r="K3150"/>
      <c r="L3150" t="s">
        <v>3216</v>
      </c>
      <c r="M3150" t="s">
        <v>3118</v>
      </c>
    </row>
    <row r="3151" spans="1:13" x14ac:dyDescent="0.25">
      <c r="A3151">
        <v>11118</v>
      </c>
      <c r="B3151" t="s">
        <v>1152</v>
      </c>
      <c r="C3151" t="s">
        <v>21</v>
      </c>
      <c r="D3151" t="s">
        <v>1722</v>
      </c>
      <c r="E3151" s="15" t="s">
        <v>11796</v>
      </c>
      <c r="F3151" t="s">
        <v>1995</v>
      </c>
      <c r="G3151" t="s">
        <v>1765</v>
      </c>
      <c r="H3151" t="s">
        <v>1764</v>
      </c>
      <c r="I3151" t="s">
        <v>1765</v>
      </c>
      <c r="J3151">
        <v>0</v>
      </c>
      <c r="K3151"/>
      <c r="L3151" t="s">
        <v>11797</v>
      </c>
      <c r="M3151" t="s">
        <v>3118</v>
      </c>
    </row>
    <row r="3152" spans="1:13" x14ac:dyDescent="0.25">
      <c r="A3152">
        <v>843797</v>
      </c>
      <c r="B3152" t="s">
        <v>11798</v>
      </c>
      <c r="C3152" t="s">
        <v>43</v>
      </c>
      <c r="D3152" t="s">
        <v>1722</v>
      </c>
      <c r="E3152" s="15" t="s">
        <v>11799</v>
      </c>
      <c r="F3152" t="s">
        <v>1846</v>
      </c>
      <c r="G3152" t="s">
        <v>1726</v>
      </c>
      <c r="H3152" t="s">
        <v>1725</v>
      </c>
      <c r="I3152" t="s">
        <v>3116</v>
      </c>
      <c r="J3152">
        <v>0</v>
      </c>
      <c r="K3152"/>
      <c r="L3152" t="s">
        <v>11800</v>
      </c>
      <c r="M3152" t="s">
        <v>11801</v>
      </c>
    </row>
    <row r="3153" spans="1:13" x14ac:dyDescent="0.25">
      <c r="A3153">
        <v>40342</v>
      </c>
      <c r="B3153" t="s">
        <v>353</v>
      </c>
      <c r="C3153" t="s">
        <v>27</v>
      </c>
      <c r="D3153" t="s">
        <v>1722</v>
      </c>
      <c r="E3153" s="15" t="s">
        <v>11802</v>
      </c>
      <c r="F3153" t="s">
        <v>1860</v>
      </c>
      <c r="G3153" t="s">
        <v>1816</v>
      </c>
      <c r="H3153" t="s">
        <v>1725</v>
      </c>
      <c r="I3153" t="s">
        <v>5644</v>
      </c>
      <c r="J3153">
        <v>0</v>
      </c>
      <c r="K3153"/>
      <c r="L3153" t="s">
        <v>4516</v>
      </c>
      <c r="M3153" t="s">
        <v>4517</v>
      </c>
    </row>
    <row r="3154" spans="1:13" x14ac:dyDescent="0.25">
      <c r="A3154">
        <v>62883</v>
      </c>
      <c r="B3154" t="s">
        <v>11803</v>
      </c>
      <c r="C3154" t="s">
        <v>78</v>
      </c>
      <c r="D3154" t="s">
        <v>1722</v>
      </c>
      <c r="E3154" s="15" t="s">
        <v>11804</v>
      </c>
      <c r="F3154" t="s">
        <v>1730</v>
      </c>
      <c r="G3154" t="s">
        <v>1731</v>
      </c>
      <c r="H3154" t="s">
        <v>1720</v>
      </c>
      <c r="I3154" t="s">
        <v>3116</v>
      </c>
      <c r="J3154">
        <v>0</v>
      </c>
      <c r="K3154"/>
      <c r="L3154" t="s">
        <v>3182</v>
      </c>
      <c r="M3154" t="s">
        <v>3118</v>
      </c>
    </row>
    <row r="3155" spans="1:13" x14ac:dyDescent="0.25">
      <c r="A3155">
        <v>40337</v>
      </c>
      <c r="B3155" t="s">
        <v>11805</v>
      </c>
      <c r="C3155" t="s">
        <v>27</v>
      </c>
      <c r="D3155" t="s">
        <v>1722</v>
      </c>
      <c r="E3155" s="15" t="s">
        <v>11806</v>
      </c>
      <c r="F3155" t="s">
        <v>1860</v>
      </c>
      <c r="G3155" t="s">
        <v>1816</v>
      </c>
      <c r="H3155" t="s">
        <v>1725</v>
      </c>
      <c r="I3155" t="s">
        <v>5644</v>
      </c>
      <c r="J3155">
        <v>0</v>
      </c>
      <c r="K3155"/>
      <c r="L3155" t="s">
        <v>11807</v>
      </c>
      <c r="M3155" t="s">
        <v>3118</v>
      </c>
    </row>
    <row r="3156" spans="1:13" x14ac:dyDescent="0.25">
      <c r="A3156">
        <v>21438</v>
      </c>
      <c r="B3156" t="s">
        <v>1153</v>
      </c>
      <c r="C3156" t="s">
        <v>48</v>
      </c>
      <c r="D3156" t="s">
        <v>1722</v>
      </c>
      <c r="E3156" s="15" t="s">
        <v>11808</v>
      </c>
      <c r="F3156" t="s">
        <v>1815</v>
      </c>
      <c r="G3156" t="s">
        <v>1816</v>
      </c>
      <c r="H3156" t="s">
        <v>1725</v>
      </c>
      <c r="I3156" t="s">
        <v>1816</v>
      </c>
      <c r="J3156">
        <v>0</v>
      </c>
      <c r="K3156"/>
      <c r="L3156" t="s">
        <v>11809</v>
      </c>
      <c r="M3156" t="s">
        <v>11810</v>
      </c>
    </row>
    <row r="3157" spans="1:13" x14ac:dyDescent="0.25">
      <c r="A3157">
        <v>826931</v>
      </c>
      <c r="B3157" t="s">
        <v>1154</v>
      </c>
      <c r="C3157" t="s">
        <v>172</v>
      </c>
      <c r="D3157" t="s">
        <v>1722</v>
      </c>
      <c r="E3157" s="15" t="s">
        <v>11811</v>
      </c>
      <c r="F3157" t="s">
        <v>1788</v>
      </c>
      <c r="G3157" t="s">
        <v>1762</v>
      </c>
      <c r="H3157" t="s">
        <v>1782</v>
      </c>
      <c r="I3157" t="s">
        <v>3116</v>
      </c>
      <c r="J3157">
        <v>0</v>
      </c>
      <c r="K3157"/>
      <c r="L3157" t="s">
        <v>4064</v>
      </c>
      <c r="M3157" t="s">
        <v>3118</v>
      </c>
    </row>
    <row r="3158" spans="1:13" x14ac:dyDescent="0.25">
      <c r="A3158">
        <v>21925</v>
      </c>
      <c r="B3158" t="s">
        <v>2042</v>
      </c>
      <c r="C3158" t="s">
        <v>78</v>
      </c>
      <c r="D3158" t="s">
        <v>1722</v>
      </c>
      <c r="E3158" s="15" t="s">
        <v>11812</v>
      </c>
      <c r="F3158" t="s">
        <v>1771</v>
      </c>
      <c r="G3158" t="s">
        <v>1721</v>
      </c>
      <c r="H3158" t="s">
        <v>1720</v>
      </c>
      <c r="I3158" t="s">
        <v>3116</v>
      </c>
      <c r="J3158">
        <v>0</v>
      </c>
      <c r="K3158"/>
      <c r="L3158" t="s">
        <v>3392</v>
      </c>
      <c r="M3158" t="s">
        <v>3118</v>
      </c>
    </row>
    <row r="3159" spans="1:13" x14ac:dyDescent="0.25">
      <c r="A3159">
        <v>11141</v>
      </c>
      <c r="B3159" t="s">
        <v>4520</v>
      </c>
      <c r="C3159" t="s">
        <v>27</v>
      </c>
      <c r="D3159" t="s">
        <v>1722</v>
      </c>
      <c r="E3159" s="15" t="s">
        <v>11813</v>
      </c>
      <c r="F3159" t="s">
        <v>2179</v>
      </c>
      <c r="G3159" t="s">
        <v>1823</v>
      </c>
      <c r="H3159" t="s">
        <v>1822</v>
      </c>
      <c r="I3159" t="s">
        <v>3116</v>
      </c>
      <c r="J3159">
        <v>0</v>
      </c>
      <c r="K3159"/>
      <c r="L3159" t="s">
        <v>11814</v>
      </c>
      <c r="M3159" t="s">
        <v>3118</v>
      </c>
    </row>
    <row r="3160" spans="1:13" x14ac:dyDescent="0.25">
      <c r="A3160">
        <v>73352</v>
      </c>
      <c r="B3160" t="s">
        <v>11815</v>
      </c>
      <c r="C3160" t="s">
        <v>213</v>
      </c>
      <c r="D3160" t="s">
        <v>1722</v>
      </c>
      <c r="E3160" s="15" t="s">
        <v>11816</v>
      </c>
      <c r="F3160" t="s">
        <v>1789</v>
      </c>
      <c r="G3160" t="s">
        <v>1790</v>
      </c>
      <c r="H3160" t="s">
        <v>1720</v>
      </c>
      <c r="I3160" t="s">
        <v>3116</v>
      </c>
      <c r="J3160">
        <v>0</v>
      </c>
      <c r="K3160"/>
      <c r="L3160" t="s">
        <v>11817</v>
      </c>
      <c r="M3160" t="s">
        <v>11818</v>
      </c>
    </row>
    <row r="3161" spans="1:13" x14ac:dyDescent="0.25">
      <c r="A3161">
        <v>45079</v>
      </c>
      <c r="B3161" t="s">
        <v>1155</v>
      </c>
      <c r="C3161" t="s">
        <v>59</v>
      </c>
      <c r="D3161" t="s">
        <v>1722</v>
      </c>
      <c r="E3161" s="15" t="s">
        <v>11819</v>
      </c>
      <c r="F3161" t="s">
        <v>1910</v>
      </c>
      <c r="G3161" t="s">
        <v>1765</v>
      </c>
      <c r="H3161" t="s">
        <v>1764</v>
      </c>
      <c r="I3161" t="s">
        <v>3116</v>
      </c>
      <c r="J3161">
        <v>0</v>
      </c>
      <c r="K3161"/>
      <c r="L3161" t="s">
        <v>3216</v>
      </c>
      <c r="M3161" t="s">
        <v>3118</v>
      </c>
    </row>
    <row r="3162" spans="1:13" x14ac:dyDescent="0.25">
      <c r="A3162">
        <v>839226</v>
      </c>
      <c r="B3162" t="s">
        <v>11820</v>
      </c>
      <c r="C3162" t="s">
        <v>27</v>
      </c>
      <c r="D3162" t="s">
        <v>1722</v>
      </c>
      <c r="E3162" s="15" t="s">
        <v>11821</v>
      </c>
      <c r="F3162" t="s">
        <v>5717</v>
      </c>
      <c r="G3162" t="s">
        <v>1792</v>
      </c>
      <c r="H3162" t="s">
        <v>1822</v>
      </c>
      <c r="I3162" t="s">
        <v>3116</v>
      </c>
      <c r="J3162">
        <v>0</v>
      </c>
      <c r="K3162"/>
      <c r="L3162"/>
      <c r="M3162" t="s">
        <v>3118</v>
      </c>
    </row>
    <row r="3163" spans="1:13" x14ac:dyDescent="0.25">
      <c r="A3163">
        <v>47583</v>
      </c>
      <c r="B3163" t="s">
        <v>11822</v>
      </c>
      <c r="C3163" t="s">
        <v>27</v>
      </c>
      <c r="D3163" t="s">
        <v>1722</v>
      </c>
      <c r="E3163" s="15" t="s">
        <v>11823</v>
      </c>
      <c r="F3163" t="s">
        <v>1876</v>
      </c>
      <c r="G3163" t="s">
        <v>1849</v>
      </c>
      <c r="H3163" t="s">
        <v>1819</v>
      </c>
      <c r="I3163" t="s">
        <v>3126</v>
      </c>
      <c r="J3163">
        <v>0</v>
      </c>
      <c r="K3163"/>
      <c r="L3163" t="s">
        <v>7298</v>
      </c>
      <c r="M3163" t="s">
        <v>3118</v>
      </c>
    </row>
    <row r="3164" spans="1:13" x14ac:dyDescent="0.25">
      <c r="A3164">
        <v>836839</v>
      </c>
      <c r="B3164" t="s">
        <v>11824</v>
      </c>
      <c r="C3164" t="s">
        <v>908</v>
      </c>
      <c r="D3164" t="s">
        <v>1722</v>
      </c>
      <c r="E3164" s="15" t="s">
        <v>11825</v>
      </c>
      <c r="F3164" t="s">
        <v>1887</v>
      </c>
      <c r="G3164" t="s">
        <v>1849</v>
      </c>
      <c r="H3164" t="s">
        <v>1819</v>
      </c>
      <c r="I3164" t="s">
        <v>3126</v>
      </c>
      <c r="J3164">
        <v>0</v>
      </c>
      <c r="K3164"/>
      <c r="L3164" t="s">
        <v>3300</v>
      </c>
      <c r="M3164" t="s">
        <v>3118</v>
      </c>
    </row>
    <row r="3165" spans="1:13" x14ac:dyDescent="0.25">
      <c r="A3165">
        <v>51203</v>
      </c>
      <c r="B3165" t="s">
        <v>2667</v>
      </c>
      <c r="C3165" t="s">
        <v>27</v>
      </c>
      <c r="D3165" t="s">
        <v>1722</v>
      </c>
      <c r="E3165" s="15" t="s">
        <v>11826</v>
      </c>
      <c r="F3165" t="s">
        <v>1771</v>
      </c>
      <c r="G3165" t="s">
        <v>1721</v>
      </c>
      <c r="H3165" t="s">
        <v>1720</v>
      </c>
      <c r="I3165" t="s">
        <v>3116</v>
      </c>
      <c r="J3165">
        <v>0</v>
      </c>
      <c r="K3165"/>
      <c r="L3165" t="s">
        <v>3122</v>
      </c>
      <c r="M3165" t="s">
        <v>3118</v>
      </c>
    </row>
    <row r="3166" spans="1:13" x14ac:dyDescent="0.25">
      <c r="A3166">
        <v>53507</v>
      </c>
      <c r="B3166" t="s">
        <v>2685</v>
      </c>
      <c r="C3166" t="s">
        <v>43</v>
      </c>
      <c r="D3166" t="s">
        <v>1722</v>
      </c>
      <c r="E3166" s="15" t="s">
        <v>11827</v>
      </c>
      <c r="F3166" t="s">
        <v>2179</v>
      </c>
      <c r="G3166" t="s">
        <v>1823</v>
      </c>
      <c r="H3166" t="s">
        <v>1822</v>
      </c>
      <c r="I3166" t="s">
        <v>3116</v>
      </c>
      <c r="J3166">
        <v>0</v>
      </c>
      <c r="K3166"/>
      <c r="L3166" t="s">
        <v>3157</v>
      </c>
      <c r="M3166" t="s">
        <v>3118</v>
      </c>
    </row>
    <row r="3167" spans="1:13" x14ac:dyDescent="0.25">
      <c r="A3167">
        <v>50088</v>
      </c>
      <c r="B3167" t="s">
        <v>4521</v>
      </c>
      <c r="C3167" t="s">
        <v>48</v>
      </c>
      <c r="D3167" t="s">
        <v>1722</v>
      </c>
      <c r="E3167" s="15" t="s">
        <v>11828</v>
      </c>
      <c r="F3167" t="s">
        <v>1984</v>
      </c>
      <c r="G3167" t="s">
        <v>1816</v>
      </c>
      <c r="H3167" t="s">
        <v>1725</v>
      </c>
      <c r="I3167" t="s">
        <v>1816</v>
      </c>
      <c r="J3167">
        <v>0</v>
      </c>
      <c r="K3167"/>
      <c r="L3167" t="s">
        <v>11829</v>
      </c>
      <c r="M3167" t="s">
        <v>3118</v>
      </c>
    </row>
    <row r="3168" spans="1:13" x14ac:dyDescent="0.25">
      <c r="A3168">
        <v>11160</v>
      </c>
      <c r="B3168" t="s">
        <v>4523</v>
      </c>
      <c r="C3168" t="s">
        <v>56</v>
      </c>
      <c r="D3168" t="s">
        <v>1722</v>
      </c>
      <c r="E3168" s="15" t="s">
        <v>11830</v>
      </c>
      <c r="F3168" t="s">
        <v>1732</v>
      </c>
      <c r="G3168" t="s">
        <v>1731</v>
      </c>
      <c r="H3168" t="s">
        <v>1720</v>
      </c>
      <c r="I3168" t="s">
        <v>3116</v>
      </c>
      <c r="J3168">
        <v>0</v>
      </c>
      <c r="K3168"/>
      <c r="L3168" t="s">
        <v>4524</v>
      </c>
      <c r="M3168" t="s">
        <v>4525</v>
      </c>
    </row>
    <row r="3169" spans="1:13" x14ac:dyDescent="0.25">
      <c r="A3169">
        <v>70659</v>
      </c>
      <c r="B3169" t="s">
        <v>11831</v>
      </c>
      <c r="C3169" t="s">
        <v>78</v>
      </c>
      <c r="D3169" t="s">
        <v>1722</v>
      </c>
      <c r="E3169" s="15" t="s">
        <v>11832</v>
      </c>
      <c r="F3169" t="s">
        <v>1788</v>
      </c>
      <c r="G3169" t="s">
        <v>1762</v>
      </c>
      <c r="H3169" t="s">
        <v>1782</v>
      </c>
      <c r="I3169" t="s">
        <v>3116</v>
      </c>
      <c r="J3169">
        <v>0</v>
      </c>
      <c r="K3169"/>
      <c r="L3169" t="s">
        <v>3182</v>
      </c>
      <c r="M3169" t="s">
        <v>3118</v>
      </c>
    </row>
    <row r="3170" spans="1:13" x14ac:dyDescent="0.25">
      <c r="A3170">
        <v>11152</v>
      </c>
      <c r="B3170" t="s">
        <v>11833</v>
      </c>
      <c r="C3170" t="s">
        <v>43</v>
      </c>
      <c r="D3170" t="s">
        <v>1722</v>
      </c>
      <c r="E3170" s="15" t="s">
        <v>11834</v>
      </c>
      <c r="F3170" t="s">
        <v>1797</v>
      </c>
      <c r="G3170" t="s">
        <v>1783</v>
      </c>
      <c r="H3170" t="s">
        <v>1782</v>
      </c>
      <c r="I3170" t="s">
        <v>3152</v>
      </c>
      <c r="J3170">
        <v>0</v>
      </c>
      <c r="K3170"/>
      <c r="L3170" t="s">
        <v>3157</v>
      </c>
      <c r="M3170" t="s">
        <v>3118</v>
      </c>
    </row>
    <row r="3171" spans="1:13" x14ac:dyDescent="0.25">
      <c r="A3171">
        <v>11268</v>
      </c>
      <c r="B3171" t="s">
        <v>649</v>
      </c>
      <c r="C3171" t="s">
        <v>650</v>
      </c>
      <c r="D3171" t="s">
        <v>1722</v>
      </c>
      <c r="E3171" s="15" t="s">
        <v>11835</v>
      </c>
      <c r="F3171" t="s">
        <v>1784</v>
      </c>
      <c r="G3171" t="s">
        <v>1785</v>
      </c>
      <c r="H3171" t="s">
        <v>1725</v>
      </c>
      <c r="I3171" t="s">
        <v>3116</v>
      </c>
      <c r="J3171">
        <v>0</v>
      </c>
      <c r="K3171"/>
      <c r="L3171" t="s">
        <v>5599</v>
      </c>
      <c r="M3171" t="s">
        <v>3118</v>
      </c>
    </row>
    <row r="3172" spans="1:13" x14ac:dyDescent="0.25">
      <c r="A3172">
        <v>11267</v>
      </c>
      <c r="B3172" t="s">
        <v>2182</v>
      </c>
      <c r="C3172" t="s">
        <v>252</v>
      </c>
      <c r="D3172" t="s">
        <v>1722</v>
      </c>
      <c r="E3172" s="15" t="s">
        <v>11836</v>
      </c>
      <c r="F3172" t="s">
        <v>1738</v>
      </c>
      <c r="G3172" t="s">
        <v>1739</v>
      </c>
      <c r="H3172" t="s">
        <v>1720</v>
      </c>
      <c r="I3172" t="s">
        <v>3232</v>
      </c>
      <c r="J3172">
        <v>0</v>
      </c>
      <c r="K3172"/>
      <c r="L3172" t="s">
        <v>10474</v>
      </c>
      <c r="M3172" t="s">
        <v>3118</v>
      </c>
    </row>
    <row r="3173" spans="1:13" x14ac:dyDescent="0.25">
      <c r="A3173">
        <v>32000</v>
      </c>
      <c r="B3173" t="s">
        <v>4526</v>
      </c>
      <c r="C3173" t="s">
        <v>252</v>
      </c>
      <c r="D3173" t="s">
        <v>1722</v>
      </c>
      <c r="E3173" s="15" t="s">
        <v>11837</v>
      </c>
      <c r="F3173" t="s">
        <v>1815</v>
      </c>
      <c r="G3173" t="s">
        <v>1816</v>
      </c>
      <c r="H3173" t="s">
        <v>1725</v>
      </c>
      <c r="I3173" t="s">
        <v>1816</v>
      </c>
      <c r="J3173">
        <v>0</v>
      </c>
      <c r="K3173"/>
      <c r="L3173" t="s">
        <v>3117</v>
      </c>
      <c r="M3173" t="s">
        <v>3118</v>
      </c>
    </row>
    <row r="3174" spans="1:13" x14ac:dyDescent="0.25">
      <c r="A3174">
        <v>47918</v>
      </c>
      <c r="B3174" t="s">
        <v>1156</v>
      </c>
      <c r="C3174" t="s">
        <v>252</v>
      </c>
      <c r="D3174" t="s">
        <v>1722</v>
      </c>
      <c r="E3174" s="15" t="s">
        <v>11838</v>
      </c>
      <c r="F3174" t="s">
        <v>1912</v>
      </c>
      <c r="G3174" t="s">
        <v>1913</v>
      </c>
      <c r="H3174" t="s">
        <v>1764</v>
      </c>
      <c r="I3174" t="s">
        <v>5644</v>
      </c>
      <c r="J3174">
        <v>0</v>
      </c>
      <c r="K3174"/>
      <c r="L3174" t="s">
        <v>5879</v>
      </c>
      <c r="M3174" t="s">
        <v>3118</v>
      </c>
    </row>
    <row r="3175" spans="1:13" x14ac:dyDescent="0.25">
      <c r="A3175">
        <v>52820</v>
      </c>
      <c r="B3175" t="s">
        <v>4527</v>
      </c>
      <c r="C3175" t="s">
        <v>252</v>
      </c>
      <c r="D3175" t="s">
        <v>1722</v>
      </c>
      <c r="E3175" s="15" t="s">
        <v>11839</v>
      </c>
      <c r="F3175" t="s">
        <v>1797</v>
      </c>
      <c r="G3175" t="s">
        <v>1783</v>
      </c>
      <c r="H3175" t="s">
        <v>1782</v>
      </c>
      <c r="I3175" t="s">
        <v>3152</v>
      </c>
      <c r="J3175">
        <v>0</v>
      </c>
      <c r="K3175"/>
      <c r="L3175" t="s">
        <v>5701</v>
      </c>
      <c r="M3175" t="s">
        <v>3118</v>
      </c>
    </row>
    <row r="3176" spans="1:13" x14ac:dyDescent="0.25">
      <c r="A3176">
        <v>839330</v>
      </c>
      <c r="B3176" t="s">
        <v>11840</v>
      </c>
      <c r="C3176" t="s">
        <v>36</v>
      </c>
      <c r="D3176" t="s">
        <v>1722</v>
      </c>
      <c r="E3176" s="15" t="s">
        <v>11841</v>
      </c>
      <c r="F3176" t="s">
        <v>3773</v>
      </c>
      <c r="G3176" t="s">
        <v>1849</v>
      </c>
      <c r="H3176" t="s">
        <v>1819</v>
      </c>
      <c r="I3176" t="s">
        <v>3126</v>
      </c>
      <c r="J3176">
        <v>0</v>
      </c>
      <c r="K3176"/>
      <c r="L3176" t="s">
        <v>3117</v>
      </c>
      <c r="M3176" t="s">
        <v>3118</v>
      </c>
    </row>
    <row r="3177" spans="1:13" x14ac:dyDescent="0.25">
      <c r="A3177">
        <v>862762</v>
      </c>
      <c r="B3177" t="s">
        <v>11842</v>
      </c>
      <c r="C3177" t="s">
        <v>755</v>
      </c>
      <c r="D3177" t="s">
        <v>1722</v>
      </c>
      <c r="E3177" s="15" t="s">
        <v>11843</v>
      </c>
      <c r="F3177" t="s">
        <v>5719</v>
      </c>
      <c r="G3177" t="s">
        <v>1834</v>
      </c>
      <c r="H3177" t="s">
        <v>1833</v>
      </c>
      <c r="I3177" t="s">
        <v>3116</v>
      </c>
      <c r="J3177">
        <v>0</v>
      </c>
      <c r="K3177"/>
      <c r="L3177" t="s">
        <v>3237</v>
      </c>
      <c r="M3177" t="s">
        <v>3118</v>
      </c>
    </row>
    <row r="3178" spans="1:13" x14ac:dyDescent="0.25">
      <c r="A3178">
        <v>33083</v>
      </c>
      <c r="B3178" t="s">
        <v>1157</v>
      </c>
      <c r="C3178" t="s">
        <v>27</v>
      </c>
      <c r="D3178" t="s">
        <v>1722</v>
      </c>
      <c r="E3178" s="15" t="s">
        <v>11844</v>
      </c>
      <c r="F3178" t="s">
        <v>1738</v>
      </c>
      <c r="G3178" t="s">
        <v>1739</v>
      </c>
      <c r="H3178" t="s">
        <v>1720</v>
      </c>
      <c r="I3178" t="s">
        <v>3232</v>
      </c>
      <c r="J3178">
        <v>0</v>
      </c>
      <c r="K3178"/>
      <c r="L3178" t="s">
        <v>11845</v>
      </c>
      <c r="M3178" t="s">
        <v>11846</v>
      </c>
    </row>
    <row r="3179" spans="1:13" x14ac:dyDescent="0.25">
      <c r="A3179">
        <v>63535</v>
      </c>
      <c r="B3179" t="s">
        <v>354</v>
      </c>
      <c r="C3179" t="s">
        <v>111</v>
      </c>
      <c r="D3179" t="s">
        <v>1722</v>
      </c>
      <c r="E3179" s="15" t="s">
        <v>11847</v>
      </c>
      <c r="F3179" t="s">
        <v>1763</v>
      </c>
      <c r="G3179" t="s">
        <v>1765</v>
      </c>
      <c r="H3179" t="s">
        <v>1764</v>
      </c>
      <c r="I3179" t="s">
        <v>3116</v>
      </c>
      <c r="J3179">
        <v>0</v>
      </c>
      <c r="K3179"/>
      <c r="L3179" t="s">
        <v>5524</v>
      </c>
      <c r="M3179" t="s">
        <v>3118</v>
      </c>
    </row>
    <row r="3180" spans="1:13" x14ac:dyDescent="0.25">
      <c r="A3180">
        <v>31285</v>
      </c>
      <c r="B3180" t="s">
        <v>1158</v>
      </c>
      <c r="C3180" t="s">
        <v>92</v>
      </c>
      <c r="D3180" t="s">
        <v>1722</v>
      </c>
      <c r="E3180" s="15" t="s">
        <v>11848</v>
      </c>
      <c r="F3180" t="s">
        <v>2079</v>
      </c>
      <c r="G3180" t="s">
        <v>1765</v>
      </c>
      <c r="H3180" t="s">
        <v>1764</v>
      </c>
      <c r="I3180" t="s">
        <v>3116</v>
      </c>
      <c r="J3180">
        <v>0</v>
      </c>
      <c r="K3180"/>
      <c r="L3180" t="s">
        <v>3117</v>
      </c>
      <c r="M3180" t="s">
        <v>3118</v>
      </c>
    </row>
    <row r="3181" spans="1:13" x14ac:dyDescent="0.25">
      <c r="A3181">
        <v>68198</v>
      </c>
      <c r="B3181" t="s">
        <v>1159</v>
      </c>
      <c r="C3181" t="s">
        <v>39</v>
      </c>
      <c r="D3181" t="s">
        <v>1722</v>
      </c>
      <c r="E3181" s="15" t="s">
        <v>11849</v>
      </c>
      <c r="F3181" t="s">
        <v>1859</v>
      </c>
      <c r="G3181" t="s">
        <v>1823</v>
      </c>
      <c r="H3181" t="s">
        <v>1822</v>
      </c>
      <c r="I3181" t="s">
        <v>3116</v>
      </c>
      <c r="J3181">
        <v>0</v>
      </c>
      <c r="K3181"/>
      <c r="L3181" t="s">
        <v>5668</v>
      </c>
      <c r="M3181" t="s">
        <v>3118</v>
      </c>
    </row>
    <row r="3182" spans="1:13" x14ac:dyDescent="0.25">
      <c r="A3182">
        <v>21492</v>
      </c>
      <c r="B3182" t="s">
        <v>11850</v>
      </c>
      <c r="C3182" t="s">
        <v>56</v>
      </c>
      <c r="D3182" t="s">
        <v>1722</v>
      </c>
      <c r="E3182" s="15" t="s">
        <v>11851</v>
      </c>
      <c r="F3182" t="s">
        <v>2146</v>
      </c>
      <c r="G3182" t="s">
        <v>1867</v>
      </c>
      <c r="H3182" t="s">
        <v>1725</v>
      </c>
      <c r="I3182" t="s">
        <v>3116</v>
      </c>
      <c r="J3182">
        <v>0</v>
      </c>
      <c r="K3182"/>
      <c r="L3182" t="s">
        <v>3206</v>
      </c>
      <c r="M3182" t="s">
        <v>3118</v>
      </c>
    </row>
    <row r="3183" spans="1:13" x14ac:dyDescent="0.25">
      <c r="A3183">
        <v>847661</v>
      </c>
      <c r="B3183" t="s">
        <v>11852</v>
      </c>
      <c r="C3183" t="s">
        <v>43</v>
      </c>
      <c r="D3183" t="s">
        <v>1722</v>
      </c>
      <c r="E3183" s="15" t="s">
        <v>11853</v>
      </c>
      <c r="F3183" t="s">
        <v>2146</v>
      </c>
      <c r="G3183" t="s">
        <v>1867</v>
      </c>
      <c r="H3183" t="s">
        <v>1725</v>
      </c>
      <c r="I3183" t="s">
        <v>3116</v>
      </c>
      <c r="J3183">
        <v>0</v>
      </c>
      <c r="K3183"/>
      <c r="L3183" t="s">
        <v>3157</v>
      </c>
      <c r="M3183" t="s">
        <v>3118</v>
      </c>
    </row>
    <row r="3184" spans="1:13" x14ac:dyDescent="0.25">
      <c r="A3184">
        <v>837164</v>
      </c>
      <c r="B3184" t="s">
        <v>11854</v>
      </c>
      <c r="C3184" t="s">
        <v>27</v>
      </c>
      <c r="D3184" t="s">
        <v>1722</v>
      </c>
      <c r="E3184" s="15" t="s">
        <v>11855</v>
      </c>
      <c r="F3184" t="s">
        <v>1728</v>
      </c>
      <c r="G3184" t="s">
        <v>1729</v>
      </c>
      <c r="H3184" t="s">
        <v>1720</v>
      </c>
      <c r="I3184" t="s">
        <v>3116</v>
      </c>
      <c r="J3184">
        <v>0</v>
      </c>
      <c r="K3184"/>
      <c r="L3184" t="s">
        <v>3511</v>
      </c>
      <c r="M3184" t="s">
        <v>3118</v>
      </c>
    </row>
    <row r="3185" spans="1:13" x14ac:dyDescent="0.25">
      <c r="A3185">
        <v>846785</v>
      </c>
      <c r="B3185" t="s">
        <v>1160</v>
      </c>
      <c r="C3185" t="s">
        <v>76</v>
      </c>
      <c r="D3185" t="s">
        <v>1722</v>
      </c>
      <c r="E3185" s="15" t="s">
        <v>11856</v>
      </c>
      <c r="F3185" t="s">
        <v>5719</v>
      </c>
      <c r="G3185" t="s">
        <v>1834</v>
      </c>
      <c r="H3185" t="s">
        <v>1833</v>
      </c>
      <c r="I3185" t="s">
        <v>3116</v>
      </c>
      <c r="J3185">
        <v>0</v>
      </c>
      <c r="K3185"/>
      <c r="L3185" t="s">
        <v>5524</v>
      </c>
      <c r="M3185" t="s">
        <v>3118</v>
      </c>
    </row>
    <row r="3186" spans="1:13" x14ac:dyDescent="0.25">
      <c r="A3186">
        <v>863067</v>
      </c>
      <c r="B3186" t="s">
        <v>11857</v>
      </c>
      <c r="C3186" t="s">
        <v>252</v>
      </c>
      <c r="D3186" t="s">
        <v>1722</v>
      </c>
      <c r="E3186" s="15" t="s">
        <v>11858</v>
      </c>
      <c r="F3186" t="s">
        <v>1761</v>
      </c>
      <c r="G3186" t="s">
        <v>1762</v>
      </c>
      <c r="H3186" t="s">
        <v>1782</v>
      </c>
      <c r="I3186" t="s">
        <v>1762</v>
      </c>
      <c r="J3186">
        <v>0</v>
      </c>
      <c r="K3186"/>
      <c r="L3186" t="s">
        <v>11859</v>
      </c>
      <c r="M3186" t="s">
        <v>11860</v>
      </c>
    </row>
    <row r="3187" spans="1:13" x14ac:dyDescent="0.25">
      <c r="A3187">
        <v>11312</v>
      </c>
      <c r="B3187" t="s">
        <v>2403</v>
      </c>
      <c r="C3187" t="s">
        <v>21</v>
      </c>
      <c r="D3187" t="s">
        <v>1722</v>
      </c>
      <c r="E3187" s="15" t="s">
        <v>11861</v>
      </c>
      <c r="F3187" t="s">
        <v>1984</v>
      </c>
      <c r="G3187" t="s">
        <v>1816</v>
      </c>
      <c r="H3187" t="s">
        <v>1725</v>
      </c>
      <c r="I3187" t="s">
        <v>1816</v>
      </c>
      <c r="J3187">
        <v>0</v>
      </c>
      <c r="K3187"/>
      <c r="L3187" t="s">
        <v>3117</v>
      </c>
      <c r="M3187" t="s">
        <v>3118</v>
      </c>
    </row>
    <row r="3188" spans="1:13" x14ac:dyDescent="0.25">
      <c r="A3188">
        <v>845158</v>
      </c>
      <c r="B3188" t="s">
        <v>11862</v>
      </c>
      <c r="C3188" t="s">
        <v>84</v>
      </c>
      <c r="D3188" t="s">
        <v>1722</v>
      </c>
      <c r="E3188" s="15" t="s">
        <v>11863</v>
      </c>
      <c r="F3188" t="s">
        <v>1735</v>
      </c>
      <c r="G3188" t="s">
        <v>1721</v>
      </c>
      <c r="H3188" t="s">
        <v>1720</v>
      </c>
      <c r="I3188" t="s">
        <v>5686</v>
      </c>
      <c r="J3188">
        <v>0</v>
      </c>
      <c r="K3188"/>
      <c r="L3188" t="s">
        <v>9093</v>
      </c>
      <c r="M3188" t="s">
        <v>3118</v>
      </c>
    </row>
    <row r="3189" spans="1:13" x14ac:dyDescent="0.25">
      <c r="A3189">
        <v>31723</v>
      </c>
      <c r="B3189" t="s">
        <v>2565</v>
      </c>
      <c r="C3189" t="s">
        <v>172</v>
      </c>
      <c r="D3189" t="s">
        <v>1722</v>
      </c>
      <c r="E3189" s="15" t="s">
        <v>11864</v>
      </c>
      <c r="F3189" t="s">
        <v>1745</v>
      </c>
      <c r="G3189" t="s">
        <v>1746</v>
      </c>
      <c r="H3189" t="s">
        <v>1720</v>
      </c>
      <c r="I3189" t="s">
        <v>3116</v>
      </c>
      <c r="J3189">
        <v>0</v>
      </c>
      <c r="K3189"/>
      <c r="L3189" t="s">
        <v>5105</v>
      </c>
      <c r="M3189" t="s">
        <v>3118</v>
      </c>
    </row>
    <row r="3190" spans="1:13" x14ac:dyDescent="0.25">
      <c r="A3190">
        <v>38108</v>
      </c>
      <c r="B3190" t="s">
        <v>1161</v>
      </c>
      <c r="C3190" t="s">
        <v>39</v>
      </c>
      <c r="D3190" t="s">
        <v>1722</v>
      </c>
      <c r="E3190" s="15" t="s">
        <v>11865</v>
      </c>
      <c r="F3190" t="s">
        <v>1761</v>
      </c>
      <c r="G3190" t="s">
        <v>1762</v>
      </c>
      <c r="H3190" t="s">
        <v>1782</v>
      </c>
      <c r="I3190" t="s">
        <v>1762</v>
      </c>
      <c r="J3190">
        <v>0</v>
      </c>
      <c r="K3190"/>
      <c r="L3190" t="s">
        <v>3412</v>
      </c>
      <c r="M3190" t="s">
        <v>3118</v>
      </c>
    </row>
    <row r="3191" spans="1:13" x14ac:dyDescent="0.25">
      <c r="A3191">
        <v>829935</v>
      </c>
      <c r="B3191" t="s">
        <v>11866</v>
      </c>
      <c r="C3191" t="s">
        <v>213</v>
      </c>
      <c r="D3191" t="s">
        <v>1722</v>
      </c>
      <c r="E3191" s="15" t="s">
        <v>11867</v>
      </c>
      <c r="F3191" t="s">
        <v>2072</v>
      </c>
      <c r="G3191" t="s">
        <v>1783</v>
      </c>
      <c r="H3191" t="s">
        <v>1782</v>
      </c>
      <c r="I3191" t="s">
        <v>3142</v>
      </c>
      <c r="J3191">
        <v>0</v>
      </c>
      <c r="K3191"/>
      <c r="L3191" t="s">
        <v>6569</v>
      </c>
      <c r="M3191" t="s">
        <v>3118</v>
      </c>
    </row>
    <row r="3192" spans="1:13" x14ac:dyDescent="0.25">
      <c r="A3192">
        <v>55580</v>
      </c>
      <c r="B3192" t="s">
        <v>2703</v>
      </c>
      <c r="C3192" t="s">
        <v>43</v>
      </c>
      <c r="D3192" t="s">
        <v>1722</v>
      </c>
      <c r="E3192" s="15" t="s">
        <v>11868</v>
      </c>
      <c r="F3192" t="s">
        <v>1732</v>
      </c>
      <c r="G3192" t="s">
        <v>1731</v>
      </c>
      <c r="H3192" t="s">
        <v>1720</v>
      </c>
      <c r="I3192" t="s">
        <v>3116</v>
      </c>
      <c r="J3192">
        <v>0</v>
      </c>
      <c r="K3192"/>
      <c r="L3192" t="s">
        <v>11869</v>
      </c>
      <c r="M3192" t="s">
        <v>11870</v>
      </c>
    </row>
    <row r="3193" spans="1:13" x14ac:dyDescent="0.25">
      <c r="A3193">
        <v>849441</v>
      </c>
      <c r="B3193" t="s">
        <v>11871</v>
      </c>
      <c r="C3193" t="s">
        <v>59</v>
      </c>
      <c r="D3193" t="s">
        <v>1722</v>
      </c>
      <c r="E3193" s="15" t="s">
        <v>11872</v>
      </c>
      <c r="F3193" t="s">
        <v>2264</v>
      </c>
      <c r="G3193" t="s">
        <v>1754</v>
      </c>
      <c r="H3193" t="s">
        <v>1753</v>
      </c>
      <c r="I3193" t="s">
        <v>3116</v>
      </c>
      <c r="J3193">
        <v>0</v>
      </c>
      <c r="K3193"/>
      <c r="L3193" t="s">
        <v>11873</v>
      </c>
      <c r="M3193" t="s">
        <v>11874</v>
      </c>
    </row>
    <row r="3194" spans="1:13" x14ac:dyDescent="0.25">
      <c r="A3194">
        <v>11311</v>
      </c>
      <c r="B3194" t="s">
        <v>1162</v>
      </c>
      <c r="C3194" t="s">
        <v>697</v>
      </c>
      <c r="D3194" t="s">
        <v>1722</v>
      </c>
      <c r="E3194" s="15" t="s">
        <v>11875</v>
      </c>
      <c r="F3194" t="s">
        <v>1830</v>
      </c>
      <c r="G3194" t="s">
        <v>1831</v>
      </c>
      <c r="H3194" t="s">
        <v>1827</v>
      </c>
      <c r="I3194" t="s">
        <v>3131</v>
      </c>
      <c r="J3194">
        <v>0</v>
      </c>
      <c r="K3194"/>
      <c r="L3194" t="s">
        <v>3117</v>
      </c>
      <c r="M3194" t="s">
        <v>3118</v>
      </c>
    </row>
    <row r="3195" spans="1:13" x14ac:dyDescent="0.25">
      <c r="A3195">
        <v>844679</v>
      </c>
      <c r="B3195" t="s">
        <v>11876</v>
      </c>
      <c r="C3195" t="s">
        <v>252</v>
      </c>
      <c r="D3195" t="s">
        <v>1722</v>
      </c>
      <c r="E3195" s="15" t="s">
        <v>11877</v>
      </c>
      <c r="F3195" t="s">
        <v>1728</v>
      </c>
      <c r="G3195" t="s">
        <v>1729</v>
      </c>
      <c r="H3195" t="s">
        <v>1720</v>
      </c>
      <c r="I3195" t="s">
        <v>3116</v>
      </c>
      <c r="J3195">
        <v>0</v>
      </c>
      <c r="K3195"/>
      <c r="L3195" t="s">
        <v>4538</v>
      </c>
      <c r="M3195" t="s">
        <v>3118</v>
      </c>
    </row>
    <row r="3196" spans="1:13" x14ac:dyDescent="0.25">
      <c r="A3196">
        <v>40344</v>
      </c>
      <c r="B3196" t="s">
        <v>1163</v>
      </c>
      <c r="C3196" t="s">
        <v>27</v>
      </c>
      <c r="D3196" t="s">
        <v>1722</v>
      </c>
      <c r="E3196" s="15" t="s">
        <v>11878</v>
      </c>
      <c r="F3196" t="s">
        <v>1836</v>
      </c>
      <c r="G3196" t="s">
        <v>1837</v>
      </c>
      <c r="H3196" t="s">
        <v>1725</v>
      </c>
      <c r="I3196" t="s">
        <v>3116</v>
      </c>
      <c r="J3196">
        <v>0</v>
      </c>
      <c r="K3196"/>
      <c r="L3196" t="s">
        <v>3117</v>
      </c>
      <c r="M3196" t="s">
        <v>3118</v>
      </c>
    </row>
    <row r="3197" spans="1:13" x14ac:dyDescent="0.25">
      <c r="A3197">
        <v>29600</v>
      </c>
      <c r="B3197" t="s">
        <v>11879</v>
      </c>
      <c r="C3197" t="s">
        <v>43</v>
      </c>
      <c r="D3197" t="s">
        <v>1722</v>
      </c>
      <c r="E3197" s="15" t="s">
        <v>11880</v>
      </c>
      <c r="F3197" t="s">
        <v>1962</v>
      </c>
      <c r="G3197" t="s">
        <v>1837</v>
      </c>
      <c r="H3197" t="s">
        <v>1725</v>
      </c>
      <c r="I3197" t="s">
        <v>3116</v>
      </c>
      <c r="J3197">
        <v>0</v>
      </c>
      <c r="K3197"/>
      <c r="L3197"/>
      <c r="M3197" t="s">
        <v>3118</v>
      </c>
    </row>
    <row r="3198" spans="1:13" x14ac:dyDescent="0.25">
      <c r="A3198">
        <v>846790</v>
      </c>
      <c r="B3198" t="s">
        <v>11881</v>
      </c>
      <c r="C3198" t="s">
        <v>21</v>
      </c>
      <c r="D3198" t="s">
        <v>1722</v>
      </c>
      <c r="E3198" s="15" t="s">
        <v>11882</v>
      </c>
      <c r="F3198" t="s">
        <v>5719</v>
      </c>
      <c r="G3198" t="s">
        <v>1834</v>
      </c>
      <c r="H3198" t="s">
        <v>1833</v>
      </c>
      <c r="I3198" t="s">
        <v>3116</v>
      </c>
      <c r="J3198">
        <v>0</v>
      </c>
      <c r="K3198"/>
      <c r="L3198" t="s">
        <v>11883</v>
      </c>
      <c r="M3198" t="s">
        <v>11884</v>
      </c>
    </row>
    <row r="3199" spans="1:13" x14ac:dyDescent="0.25">
      <c r="A3199">
        <v>28965</v>
      </c>
      <c r="B3199" t="s">
        <v>11885</v>
      </c>
      <c r="C3199" t="s">
        <v>116</v>
      </c>
      <c r="D3199" t="s">
        <v>1722</v>
      </c>
      <c r="E3199" s="15" t="s">
        <v>11886</v>
      </c>
      <c r="F3199" t="s">
        <v>1877</v>
      </c>
      <c r="G3199" t="s">
        <v>1878</v>
      </c>
      <c r="H3199" t="s">
        <v>1756</v>
      </c>
      <c r="I3199" t="s">
        <v>3116</v>
      </c>
      <c r="J3199">
        <v>0</v>
      </c>
      <c r="K3199"/>
      <c r="L3199" t="s">
        <v>11887</v>
      </c>
      <c r="M3199" t="s">
        <v>3118</v>
      </c>
    </row>
    <row r="3200" spans="1:13" x14ac:dyDescent="0.25">
      <c r="A3200">
        <v>52083</v>
      </c>
      <c r="B3200" t="s">
        <v>11888</v>
      </c>
      <c r="C3200" t="s">
        <v>36</v>
      </c>
      <c r="D3200" t="s">
        <v>1722</v>
      </c>
      <c r="E3200" s="15" t="s">
        <v>11889</v>
      </c>
      <c r="F3200" t="s">
        <v>1780</v>
      </c>
      <c r="G3200" t="s">
        <v>1746</v>
      </c>
      <c r="H3200" t="s">
        <v>1720</v>
      </c>
      <c r="I3200" t="s">
        <v>3348</v>
      </c>
      <c r="J3200">
        <v>0</v>
      </c>
      <c r="K3200"/>
      <c r="L3200" t="s">
        <v>3122</v>
      </c>
      <c r="M3200" t="s">
        <v>3118</v>
      </c>
    </row>
    <row r="3201" spans="1:13" x14ac:dyDescent="0.25">
      <c r="A3201">
        <v>72152</v>
      </c>
      <c r="B3201" t="s">
        <v>11890</v>
      </c>
      <c r="C3201" t="s">
        <v>213</v>
      </c>
      <c r="D3201" t="s">
        <v>1722</v>
      </c>
      <c r="E3201" s="15" t="s">
        <v>11891</v>
      </c>
      <c r="F3201" t="s">
        <v>1876</v>
      </c>
      <c r="G3201" t="s">
        <v>1849</v>
      </c>
      <c r="H3201" t="s">
        <v>1819</v>
      </c>
      <c r="I3201" t="s">
        <v>3126</v>
      </c>
      <c r="J3201">
        <v>0</v>
      </c>
      <c r="K3201"/>
      <c r="L3201" t="s">
        <v>11892</v>
      </c>
      <c r="M3201" t="s">
        <v>11893</v>
      </c>
    </row>
    <row r="3202" spans="1:13" x14ac:dyDescent="0.25">
      <c r="A3202">
        <v>11332</v>
      </c>
      <c r="B3202" t="s">
        <v>1164</v>
      </c>
      <c r="C3202" t="s">
        <v>56</v>
      </c>
      <c r="D3202" t="s">
        <v>1722</v>
      </c>
      <c r="E3202" s="15" t="s">
        <v>11894</v>
      </c>
      <c r="F3202" t="s">
        <v>1817</v>
      </c>
      <c r="G3202" t="s">
        <v>1816</v>
      </c>
      <c r="H3202" t="s">
        <v>1725</v>
      </c>
      <c r="I3202" t="s">
        <v>1816</v>
      </c>
      <c r="J3202">
        <v>0</v>
      </c>
      <c r="K3202"/>
      <c r="L3202" t="s">
        <v>11895</v>
      </c>
      <c r="M3202" t="s">
        <v>11896</v>
      </c>
    </row>
    <row r="3203" spans="1:13" x14ac:dyDescent="0.25">
      <c r="A3203">
        <v>847022</v>
      </c>
      <c r="B3203" t="s">
        <v>11897</v>
      </c>
      <c r="C3203" t="s">
        <v>21</v>
      </c>
      <c r="D3203" t="s">
        <v>1722</v>
      </c>
      <c r="E3203" s="15" t="s">
        <v>11898</v>
      </c>
      <c r="F3203" t="s">
        <v>1784</v>
      </c>
      <c r="G3203" t="s">
        <v>1785</v>
      </c>
      <c r="H3203" t="s">
        <v>1725</v>
      </c>
      <c r="I3203" t="s">
        <v>3116</v>
      </c>
      <c r="J3203">
        <v>0</v>
      </c>
      <c r="K3203"/>
      <c r="L3203" t="s">
        <v>5532</v>
      </c>
      <c r="M3203" t="s">
        <v>3118</v>
      </c>
    </row>
    <row r="3204" spans="1:13" x14ac:dyDescent="0.25">
      <c r="A3204">
        <v>11335</v>
      </c>
      <c r="B3204" t="s">
        <v>651</v>
      </c>
      <c r="C3204" t="s">
        <v>36</v>
      </c>
      <c r="D3204" t="s">
        <v>1722</v>
      </c>
      <c r="E3204" s="15" t="s">
        <v>11899</v>
      </c>
      <c r="F3204" t="s">
        <v>1817</v>
      </c>
      <c r="G3204" t="s">
        <v>1816</v>
      </c>
      <c r="H3204" t="s">
        <v>1725</v>
      </c>
      <c r="I3204" t="s">
        <v>1816</v>
      </c>
      <c r="J3204">
        <v>0</v>
      </c>
      <c r="K3204"/>
      <c r="L3204" t="s">
        <v>3120</v>
      </c>
      <c r="M3204" t="s">
        <v>3118</v>
      </c>
    </row>
    <row r="3205" spans="1:13" x14ac:dyDescent="0.25">
      <c r="A3205">
        <v>11336</v>
      </c>
      <c r="B3205" t="s">
        <v>1165</v>
      </c>
      <c r="C3205" t="s">
        <v>56</v>
      </c>
      <c r="D3205" t="s">
        <v>1722</v>
      </c>
      <c r="E3205" s="15" t="s">
        <v>11900</v>
      </c>
      <c r="F3205" t="s">
        <v>1887</v>
      </c>
      <c r="G3205" t="s">
        <v>1849</v>
      </c>
      <c r="H3205" t="s">
        <v>1819</v>
      </c>
      <c r="I3205" t="s">
        <v>3126</v>
      </c>
      <c r="J3205">
        <v>0</v>
      </c>
      <c r="K3205"/>
      <c r="L3205" t="s">
        <v>11901</v>
      </c>
      <c r="M3205" t="s">
        <v>11902</v>
      </c>
    </row>
    <row r="3206" spans="1:13" x14ac:dyDescent="0.25">
      <c r="A3206">
        <v>71226</v>
      </c>
      <c r="B3206" t="s">
        <v>11903</v>
      </c>
      <c r="C3206" t="s">
        <v>27</v>
      </c>
      <c r="D3206" t="s">
        <v>1722</v>
      </c>
      <c r="E3206" s="15" t="s">
        <v>11904</v>
      </c>
      <c r="F3206" t="s">
        <v>1728</v>
      </c>
      <c r="G3206" t="s">
        <v>1729</v>
      </c>
      <c r="H3206" t="s">
        <v>1720</v>
      </c>
      <c r="I3206" t="s">
        <v>3116</v>
      </c>
      <c r="J3206">
        <v>0</v>
      </c>
      <c r="K3206"/>
      <c r="L3206" t="s">
        <v>11905</v>
      </c>
      <c r="M3206" t="s">
        <v>11906</v>
      </c>
    </row>
    <row r="3207" spans="1:13" x14ac:dyDescent="0.25">
      <c r="A3207">
        <v>829934</v>
      </c>
      <c r="B3207" t="s">
        <v>11907</v>
      </c>
      <c r="C3207" t="s">
        <v>252</v>
      </c>
      <c r="D3207" t="s">
        <v>1722</v>
      </c>
      <c r="E3207" s="15" t="s">
        <v>11908</v>
      </c>
      <c r="F3207" t="s">
        <v>1789</v>
      </c>
      <c r="G3207" t="s">
        <v>1790</v>
      </c>
      <c r="H3207" t="s">
        <v>1720</v>
      </c>
      <c r="I3207" t="s">
        <v>3116</v>
      </c>
      <c r="J3207">
        <v>0</v>
      </c>
      <c r="K3207"/>
      <c r="L3207" t="s">
        <v>11909</v>
      </c>
      <c r="M3207" t="s">
        <v>11910</v>
      </c>
    </row>
    <row r="3208" spans="1:13" x14ac:dyDescent="0.25">
      <c r="A3208">
        <v>36606</v>
      </c>
      <c r="B3208" t="s">
        <v>11911</v>
      </c>
      <c r="C3208" t="s">
        <v>27</v>
      </c>
      <c r="D3208" t="s">
        <v>1722</v>
      </c>
      <c r="E3208" s="15" t="s">
        <v>11912</v>
      </c>
      <c r="F3208" t="s">
        <v>2008</v>
      </c>
      <c r="G3208" t="s">
        <v>2009</v>
      </c>
      <c r="H3208" t="s">
        <v>1864</v>
      </c>
      <c r="I3208" t="s">
        <v>3240</v>
      </c>
      <c r="J3208">
        <v>0</v>
      </c>
      <c r="K3208"/>
      <c r="L3208" t="s">
        <v>11913</v>
      </c>
      <c r="M3208" t="s">
        <v>3118</v>
      </c>
    </row>
    <row r="3209" spans="1:13" x14ac:dyDescent="0.25">
      <c r="A3209">
        <v>71224</v>
      </c>
      <c r="B3209" t="s">
        <v>2794</v>
      </c>
      <c r="C3209" t="s">
        <v>84</v>
      </c>
      <c r="D3209" t="s">
        <v>1722</v>
      </c>
      <c r="E3209" s="15" t="s">
        <v>11914</v>
      </c>
      <c r="F3209" t="s">
        <v>1787</v>
      </c>
      <c r="G3209" t="s">
        <v>1721</v>
      </c>
      <c r="H3209" t="s">
        <v>1720</v>
      </c>
      <c r="I3209" t="s">
        <v>3116</v>
      </c>
      <c r="J3209">
        <v>0</v>
      </c>
      <c r="K3209"/>
      <c r="L3209" t="s">
        <v>11915</v>
      </c>
      <c r="M3209" t="s">
        <v>11916</v>
      </c>
    </row>
    <row r="3210" spans="1:13" x14ac:dyDescent="0.25">
      <c r="A3210">
        <v>61553</v>
      </c>
      <c r="B3210" t="s">
        <v>2761</v>
      </c>
      <c r="C3210" t="s">
        <v>92</v>
      </c>
      <c r="D3210" t="s">
        <v>1722</v>
      </c>
      <c r="E3210" s="15" t="s">
        <v>11917</v>
      </c>
      <c r="F3210" t="s">
        <v>1749</v>
      </c>
      <c r="G3210" t="s">
        <v>1746</v>
      </c>
      <c r="H3210" t="s">
        <v>1720</v>
      </c>
      <c r="I3210" t="s">
        <v>3116</v>
      </c>
      <c r="J3210">
        <v>0</v>
      </c>
      <c r="K3210"/>
      <c r="L3210" t="s">
        <v>3151</v>
      </c>
      <c r="M3210" t="s">
        <v>3118</v>
      </c>
    </row>
    <row r="3211" spans="1:13" x14ac:dyDescent="0.25">
      <c r="A3211">
        <v>846654</v>
      </c>
      <c r="B3211" t="s">
        <v>11918</v>
      </c>
      <c r="C3211" t="s">
        <v>92</v>
      </c>
      <c r="D3211" t="s">
        <v>1722</v>
      </c>
      <c r="E3211" s="15" t="s">
        <v>11919</v>
      </c>
      <c r="F3211" t="s">
        <v>1797</v>
      </c>
      <c r="G3211" t="s">
        <v>1783</v>
      </c>
      <c r="H3211" t="s">
        <v>1782</v>
      </c>
      <c r="I3211" t="s">
        <v>3152</v>
      </c>
      <c r="J3211">
        <v>0</v>
      </c>
      <c r="K3211"/>
      <c r="L3211" t="s">
        <v>2341</v>
      </c>
      <c r="M3211" t="s">
        <v>9772</v>
      </c>
    </row>
    <row r="3212" spans="1:13" x14ac:dyDescent="0.25">
      <c r="A3212">
        <v>57335</v>
      </c>
      <c r="B3212" t="s">
        <v>11920</v>
      </c>
      <c r="C3212" t="s">
        <v>213</v>
      </c>
      <c r="D3212" t="s">
        <v>1722</v>
      </c>
      <c r="E3212" s="15" t="s">
        <v>11921</v>
      </c>
      <c r="F3212" t="s">
        <v>1832</v>
      </c>
      <c r="G3212" t="s">
        <v>1834</v>
      </c>
      <c r="H3212" t="s">
        <v>1833</v>
      </c>
      <c r="I3212" t="s">
        <v>3116</v>
      </c>
      <c r="J3212">
        <v>0</v>
      </c>
      <c r="K3212"/>
      <c r="L3212" t="s">
        <v>3419</v>
      </c>
      <c r="M3212" t="s">
        <v>3118</v>
      </c>
    </row>
    <row r="3213" spans="1:13" x14ac:dyDescent="0.25">
      <c r="A3213">
        <v>11349</v>
      </c>
      <c r="B3213" t="s">
        <v>2404</v>
      </c>
      <c r="C3213" t="s">
        <v>43</v>
      </c>
      <c r="D3213" t="s">
        <v>1722</v>
      </c>
      <c r="E3213" s="15" t="s">
        <v>11922</v>
      </c>
      <c r="F3213" t="s">
        <v>4535</v>
      </c>
      <c r="G3213" t="s">
        <v>1820</v>
      </c>
      <c r="H3213" t="s">
        <v>1819</v>
      </c>
      <c r="I3213" t="s">
        <v>3340</v>
      </c>
      <c r="J3213">
        <v>0</v>
      </c>
      <c r="K3213"/>
      <c r="L3213" t="s">
        <v>11923</v>
      </c>
      <c r="M3213" t="s">
        <v>3118</v>
      </c>
    </row>
    <row r="3214" spans="1:13" x14ac:dyDescent="0.25">
      <c r="A3214">
        <v>847648</v>
      </c>
      <c r="B3214" t="s">
        <v>3029</v>
      </c>
      <c r="C3214" t="s">
        <v>43</v>
      </c>
      <c r="D3214" t="s">
        <v>1722</v>
      </c>
      <c r="E3214" s="15" t="s">
        <v>11924</v>
      </c>
      <c r="F3214" t="s">
        <v>1766</v>
      </c>
      <c r="G3214" t="s">
        <v>1767</v>
      </c>
      <c r="H3214" t="s">
        <v>1756</v>
      </c>
      <c r="I3214" t="s">
        <v>3129</v>
      </c>
      <c r="J3214">
        <v>0</v>
      </c>
      <c r="K3214"/>
      <c r="L3214" t="s">
        <v>3157</v>
      </c>
      <c r="M3214" t="s">
        <v>3118</v>
      </c>
    </row>
    <row r="3215" spans="1:13" x14ac:dyDescent="0.25">
      <c r="A3215">
        <v>11353</v>
      </c>
      <c r="B3215" t="s">
        <v>4537</v>
      </c>
      <c r="C3215" t="s">
        <v>252</v>
      </c>
      <c r="D3215" t="s">
        <v>1722</v>
      </c>
      <c r="E3215" s="15" t="s">
        <v>11925</v>
      </c>
      <c r="F3215" t="s">
        <v>1876</v>
      </c>
      <c r="G3215" t="s">
        <v>1849</v>
      </c>
      <c r="H3215" t="s">
        <v>1819</v>
      </c>
      <c r="I3215" t="s">
        <v>3126</v>
      </c>
      <c r="J3215">
        <v>0</v>
      </c>
      <c r="K3215"/>
      <c r="L3215" t="s">
        <v>3356</v>
      </c>
      <c r="M3215" t="s">
        <v>3118</v>
      </c>
    </row>
    <row r="3216" spans="1:13" x14ac:dyDescent="0.25">
      <c r="A3216">
        <v>51284</v>
      </c>
      <c r="B3216" t="s">
        <v>4539</v>
      </c>
      <c r="C3216" t="s">
        <v>39</v>
      </c>
      <c r="D3216" t="s">
        <v>1722</v>
      </c>
      <c r="E3216" s="15" t="s">
        <v>11926</v>
      </c>
      <c r="F3216" t="s">
        <v>1728</v>
      </c>
      <c r="G3216" t="s">
        <v>1729</v>
      </c>
      <c r="H3216" t="s">
        <v>1720</v>
      </c>
      <c r="I3216" t="s">
        <v>3116</v>
      </c>
      <c r="J3216">
        <v>0</v>
      </c>
      <c r="K3216"/>
      <c r="L3216" t="s">
        <v>3151</v>
      </c>
      <c r="M3216" t="s">
        <v>3118</v>
      </c>
    </row>
    <row r="3217" spans="1:13" x14ac:dyDescent="0.25">
      <c r="A3217">
        <v>841085</v>
      </c>
      <c r="B3217" t="s">
        <v>11927</v>
      </c>
      <c r="C3217" t="s">
        <v>27</v>
      </c>
      <c r="D3217" t="s">
        <v>1722</v>
      </c>
      <c r="E3217" s="15" t="s">
        <v>11928</v>
      </c>
      <c r="F3217" t="s">
        <v>6008</v>
      </c>
      <c r="G3217" t="s">
        <v>1837</v>
      </c>
      <c r="H3217" t="s">
        <v>1725</v>
      </c>
      <c r="I3217" t="s">
        <v>3116</v>
      </c>
      <c r="J3217">
        <v>0</v>
      </c>
      <c r="K3217"/>
      <c r="L3217" t="s">
        <v>11929</v>
      </c>
      <c r="M3217"/>
    </row>
    <row r="3218" spans="1:13" x14ac:dyDescent="0.25">
      <c r="A3218">
        <v>11328</v>
      </c>
      <c r="B3218" t="s">
        <v>2181</v>
      </c>
      <c r="C3218" t="s">
        <v>21</v>
      </c>
      <c r="D3218" t="s">
        <v>1722</v>
      </c>
      <c r="E3218" s="15" t="s">
        <v>11930</v>
      </c>
      <c r="F3218" t="s">
        <v>1986</v>
      </c>
      <c r="G3218" t="s">
        <v>1987</v>
      </c>
      <c r="H3218" t="s">
        <v>1822</v>
      </c>
      <c r="I3218" t="s">
        <v>3116</v>
      </c>
      <c r="J3218">
        <v>0</v>
      </c>
      <c r="K3218"/>
      <c r="L3218" t="s">
        <v>5599</v>
      </c>
      <c r="M3218" t="s">
        <v>3118</v>
      </c>
    </row>
    <row r="3219" spans="1:13" x14ac:dyDescent="0.25">
      <c r="A3219">
        <v>847399</v>
      </c>
      <c r="B3219" t="s">
        <v>11931</v>
      </c>
      <c r="C3219" t="s">
        <v>43</v>
      </c>
      <c r="D3219" t="s">
        <v>1722</v>
      </c>
      <c r="E3219" s="15" t="s">
        <v>11932</v>
      </c>
      <c r="F3219" t="s">
        <v>2070</v>
      </c>
      <c r="G3219" t="s">
        <v>2071</v>
      </c>
      <c r="H3219" t="s">
        <v>1864</v>
      </c>
      <c r="I3219" t="s">
        <v>3116</v>
      </c>
      <c r="J3219">
        <v>0</v>
      </c>
      <c r="K3219"/>
      <c r="L3219" t="s">
        <v>3837</v>
      </c>
      <c r="M3219" t="s">
        <v>11933</v>
      </c>
    </row>
    <row r="3220" spans="1:13" x14ac:dyDescent="0.25">
      <c r="A3220">
        <v>843775</v>
      </c>
      <c r="B3220" t="s">
        <v>11934</v>
      </c>
      <c r="C3220" t="s">
        <v>43</v>
      </c>
      <c r="D3220" t="s">
        <v>1722</v>
      </c>
      <c r="E3220" s="15" t="s">
        <v>11935</v>
      </c>
      <c r="F3220" t="s">
        <v>1766</v>
      </c>
      <c r="G3220" t="s">
        <v>1767</v>
      </c>
      <c r="H3220" t="s">
        <v>1756</v>
      </c>
      <c r="I3220" t="s">
        <v>3129</v>
      </c>
      <c r="J3220">
        <v>0</v>
      </c>
      <c r="K3220"/>
      <c r="L3220" t="s">
        <v>11936</v>
      </c>
      <c r="M3220" t="s">
        <v>11937</v>
      </c>
    </row>
    <row r="3221" spans="1:13" x14ac:dyDescent="0.25">
      <c r="A3221">
        <v>11329</v>
      </c>
      <c r="B3221" t="s">
        <v>4542</v>
      </c>
      <c r="C3221" t="s">
        <v>27</v>
      </c>
      <c r="D3221" t="s">
        <v>1722</v>
      </c>
      <c r="E3221" s="15" t="s">
        <v>11938</v>
      </c>
      <c r="F3221" t="s">
        <v>2107</v>
      </c>
      <c r="G3221" t="s">
        <v>2056</v>
      </c>
      <c r="H3221" t="s">
        <v>2055</v>
      </c>
      <c r="I3221" t="s">
        <v>5644</v>
      </c>
      <c r="J3221">
        <v>0</v>
      </c>
      <c r="K3221"/>
      <c r="L3221" t="s">
        <v>3117</v>
      </c>
      <c r="M3221" t="s">
        <v>3118</v>
      </c>
    </row>
    <row r="3222" spans="1:13" x14ac:dyDescent="0.25">
      <c r="A3222">
        <v>11382</v>
      </c>
      <c r="B3222" t="s">
        <v>2180</v>
      </c>
      <c r="C3222" t="s">
        <v>27</v>
      </c>
      <c r="D3222" t="s">
        <v>1722</v>
      </c>
      <c r="E3222" s="15" t="s">
        <v>11939</v>
      </c>
      <c r="F3222" t="s">
        <v>1876</v>
      </c>
      <c r="G3222" t="s">
        <v>1849</v>
      </c>
      <c r="H3222" t="s">
        <v>1819</v>
      </c>
      <c r="I3222" t="s">
        <v>3126</v>
      </c>
      <c r="J3222">
        <v>0</v>
      </c>
      <c r="K3222"/>
      <c r="L3222" t="s">
        <v>3117</v>
      </c>
      <c r="M3222" t="s">
        <v>3118</v>
      </c>
    </row>
    <row r="3223" spans="1:13" x14ac:dyDescent="0.25">
      <c r="A3223">
        <v>11383</v>
      </c>
      <c r="B3223" t="s">
        <v>356</v>
      </c>
      <c r="C3223" t="s">
        <v>27</v>
      </c>
      <c r="D3223" t="s">
        <v>1722</v>
      </c>
      <c r="E3223" s="15" t="s">
        <v>11940</v>
      </c>
      <c r="F3223" t="s">
        <v>1984</v>
      </c>
      <c r="G3223" t="s">
        <v>1816</v>
      </c>
      <c r="H3223" t="s">
        <v>1725</v>
      </c>
      <c r="I3223" t="s">
        <v>1816</v>
      </c>
      <c r="J3223">
        <v>0</v>
      </c>
      <c r="K3223"/>
      <c r="L3223" t="s">
        <v>3117</v>
      </c>
      <c r="M3223" t="s">
        <v>3118</v>
      </c>
    </row>
    <row r="3224" spans="1:13" x14ac:dyDescent="0.25">
      <c r="A3224">
        <v>34439</v>
      </c>
      <c r="B3224" t="s">
        <v>11941</v>
      </c>
      <c r="C3224" t="s">
        <v>56</v>
      </c>
      <c r="D3224" t="s">
        <v>1722</v>
      </c>
      <c r="E3224" s="15" t="s">
        <v>11942</v>
      </c>
      <c r="F3224" t="s">
        <v>1732</v>
      </c>
      <c r="G3224" t="s">
        <v>1731</v>
      </c>
      <c r="H3224" t="s">
        <v>1720</v>
      </c>
      <c r="I3224" t="s">
        <v>3116</v>
      </c>
      <c r="J3224">
        <v>0</v>
      </c>
      <c r="K3224"/>
      <c r="L3224" t="s">
        <v>11943</v>
      </c>
      <c r="M3224" t="s">
        <v>11944</v>
      </c>
    </row>
    <row r="3225" spans="1:13" x14ac:dyDescent="0.25">
      <c r="A3225">
        <v>11413</v>
      </c>
      <c r="B3225" t="s">
        <v>357</v>
      </c>
      <c r="C3225" t="s">
        <v>59</v>
      </c>
      <c r="D3225" t="s">
        <v>1722</v>
      </c>
      <c r="E3225" s="15" t="s">
        <v>8860</v>
      </c>
      <c r="F3225" t="s">
        <v>2179</v>
      </c>
      <c r="G3225" t="s">
        <v>1823</v>
      </c>
      <c r="H3225" t="s">
        <v>1822</v>
      </c>
      <c r="I3225" t="s">
        <v>3116</v>
      </c>
      <c r="J3225">
        <v>0</v>
      </c>
      <c r="K3225"/>
      <c r="L3225" t="s">
        <v>11945</v>
      </c>
      <c r="M3225"/>
    </row>
    <row r="3226" spans="1:13" x14ac:dyDescent="0.25">
      <c r="A3226">
        <v>11400</v>
      </c>
      <c r="B3226" t="s">
        <v>2406</v>
      </c>
      <c r="C3226" t="s">
        <v>59</v>
      </c>
      <c r="D3226" t="s">
        <v>1722</v>
      </c>
      <c r="E3226" s="15" t="s">
        <v>11946</v>
      </c>
      <c r="F3226" t="s">
        <v>1797</v>
      </c>
      <c r="G3226" t="s">
        <v>1783</v>
      </c>
      <c r="H3226" t="s">
        <v>1782</v>
      </c>
      <c r="I3226" t="s">
        <v>3152</v>
      </c>
      <c r="J3226">
        <v>0</v>
      </c>
      <c r="K3226"/>
      <c r="L3226" t="s">
        <v>3216</v>
      </c>
      <c r="M3226" t="s">
        <v>3118</v>
      </c>
    </row>
    <row r="3227" spans="1:13" x14ac:dyDescent="0.25">
      <c r="A3227">
        <v>828127</v>
      </c>
      <c r="B3227" t="s">
        <v>4544</v>
      </c>
      <c r="C3227" t="s">
        <v>59</v>
      </c>
      <c r="D3227" t="s">
        <v>1722</v>
      </c>
      <c r="E3227" s="15" t="s">
        <v>11947</v>
      </c>
      <c r="F3227" t="s">
        <v>2072</v>
      </c>
      <c r="G3227" t="s">
        <v>1783</v>
      </c>
      <c r="H3227" t="s">
        <v>1782</v>
      </c>
      <c r="I3227" t="s">
        <v>3142</v>
      </c>
      <c r="J3227">
        <v>0</v>
      </c>
      <c r="K3227"/>
      <c r="L3227" t="s">
        <v>4064</v>
      </c>
      <c r="M3227" t="s">
        <v>3118</v>
      </c>
    </row>
    <row r="3228" spans="1:13" x14ac:dyDescent="0.25">
      <c r="A3228">
        <v>57299</v>
      </c>
      <c r="B3228" t="s">
        <v>4546</v>
      </c>
      <c r="C3228" t="s">
        <v>59</v>
      </c>
      <c r="D3228" t="s">
        <v>1722</v>
      </c>
      <c r="E3228" s="15" t="s">
        <v>11948</v>
      </c>
      <c r="F3228" t="s">
        <v>1881</v>
      </c>
      <c r="G3228" t="s">
        <v>1849</v>
      </c>
      <c r="H3228" t="s">
        <v>1819</v>
      </c>
      <c r="I3228" t="s">
        <v>3126</v>
      </c>
      <c r="J3228">
        <v>0</v>
      </c>
      <c r="K3228"/>
      <c r="L3228" t="s">
        <v>3216</v>
      </c>
      <c r="M3228" t="s">
        <v>3118</v>
      </c>
    </row>
    <row r="3229" spans="1:13" x14ac:dyDescent="0.25">
      <c r="A3229">
        <v>11401</v>
      </c>
      <c r="B3229" t="s">
        <v>4548</v>
      </c>
      <c r="C3229" t="s">
        <v>27</v>
      </c>
      <c r="D3229" t="s">
        <v>1722</v>
      </c>
      <c r="E3229" s="15" t="s">
        <v>11949</v>
      </c>
      <c r="F3229" t="s">
        <v>1771</v>
      </c>
      <c r="G3229" t="s">
        <v>1721</v>
      </c>
      <c r="H3229" t="s">
        <v>1720</v>
      </c>
      <c r="I3229" t="s">
        <v>3116</v>
      </c>
      <c r="J3229">
        <v>0</v>
      </c>
      <c r="K3229"/>
      <c r="L3229" t="s">
        <v>11950</v>
      </c>
      <c r="M3229" t="s">
        <v>3118</v>
      </c>
    </row>
    <row r="3230" spans="1:13" x14ac:dyDescent="0.25">
      <c r="A3230">
        <v>44062</v>
      </c>
      <c r="B3230" t="s">
        <v>2622</v>
      </c>
      <c r="C3230" t="s">
        <v>2623</v>
      </c>
      <c r="D3230" t="s">
        <v>1722</v>
      </c>
      <c r="E3230" s="15" t="s">
        <v>11951</v>
      </c>
      <c r="F3230" t="s">
        <v>5719</v>
      </c>
      <c r="G3230" t="s">
        <v>1834</v>
      </c>
      <c r="H3230" t="s">
        <v>1833</v>
      </c>
      <c r="I3230" t="s">
        <v>3116</v>
      </c>
      <c r="J3230">
        <v>0</v>
      </c>
      <c r="K3230"/>
      <c r="L3230" t="s">
        <v>5524</v>
      </c>
      <c r="M3230" t="s">
        <v>3118</v>
      </c>
    </row>
    <row r="3231" spans="1:13" x14ac:dyDescent="0.25">
      <c r="A3231">
        <v>11411</v>
      </c>
      <c r="B3231" t="s">
        <v>4549</v>
      </c>
      <c r="C3231" t="s">
        <v>27</v>
      </c>
      <c r="D3231" t="s">
        <v>1722</v>
      </c>
      <c r="E3231" s="15" t="s">
        <v>11952</v>
      </c>
      <c r="F3231" t="s">
        <v>6980</v>
      </c>
      <c r="G3231" t="s">
        <v>1790</v>
      </c>
      <c r="H3231" t="s">
        <v>1720</v>
      </c>
      <c r="I3231" t="s">
        <v>3116</v>
      </c>
      <c r="J3231">
        <v>0</v>
      </c>
      <c r="K3231"/>
      <c r="L3231" t="s">
        <v>11953</v>
      </c>
      <c r="M3231" t="s">
        <v>3118</v>
      </c>
    </row>
    <row r="3232" spans="1:13" x14ac:dyDescent="0.25">
      <c r="A3232">
        <v>56831</v>
      </c>
      <c r="B3232" t="s">
        <v>4550</v>
      </c>
      <c r="C3232" t="s">
        <v>84</v>
      </c>
      <c r="D3232" t="s">
        <v>1722</v>
      </c>
      <c r="E3232" s="15" t="s">
        <v>11954</v>
      </c>
      <c r="F3232" t="s">
        <v>1789</v>
      </c>
      <c r="G3232" t="s">
        <v>1790</v>
      </c>
      <c r="H3232" t="s">
        <v>1720</v>
      </c>
      <c r="I3232" t="s">
        <v>3116</v>
      </c>
      <c r="J3232">
        <v>0</v>
      </c>
      <c r="K3232"/>
      <c r="L3232" t="s">
        <v>4064</v>
      </c>
      <c r="M3232" t="s">
        <v>3118</v>
      </c>
    </row>
    <row r="3233" spans="1:13" x14ac:dyDescent="0.25">
      <c r="A3233">
        <v>56833</v>
      </c>
      <c r="B3233" t="s">
        <v>11955</v>
      </c>
      <c r="C3233" t="s">
        <v>31</v>
      </c>
      <c r="D3233" t="s">
        <v>1722</v>
      </c>
      <c r="E3233" s="15" t="s">
        <v>11956</v>
      </c>
      <c r="F3233" t="s">
        <v>1780</v>
      </c>
      <c r="G3233" t="s">
        <v>1746</v>
      </c>
      <c r="H3233" t="s">
        <v>1720</v>
      </c>
      <c r="I3233" t="s">
        <v>3348</v>
      </c>
      <c r="J3233">
        <v>0</v>
      </c>
      <c r="K3233"/>
      <c r="L3233" t="s">
        <v>11957</v>
      </c>
      <c r="M3233" t="s">
        <v>11958</v>
      </c>
    </row>
    <row r="3234" spans="1:13" x14ac:dyDescent="0.25">
      <c r="A3234">
        <v>35252</v>
      </c>
      <c r="B3234" t="s">
        <v>11959</v>
      </c>
      <c r="C3234" t="s">
        <v>27</v>
      </c>
      <c r="D3234" t="s">
        <v>1722</v>
      </c>
      <c r="E3234" s="15" t="s">
        <v>11960</v>
      </c>
      <c r="F3234" t="s">
        <v>1732</v>
      </c>
      <c r="G3234" t="s">
        <v>1731</v>
      </c>
      <c r="H3234" t="s">
        <v>1720</v>
      </c>
      <c r="I3234" t="s">
        <v>3116</v>
      </c>
      <c r="J3234">
        <v>0</v>
      </c>
      <c r="K3234"/>
      <c r="L3234" t="s">
        <v>11961</v>
      </c>
      <c r="M3234" t="s">
        <v>11962</v>
      </c>
    </row>
    <row r="3235" spans="1:13" x14ac:dyDescent="0.25">
      <c r="A3235">
        <v>11421</v>
      </c>
      <c r="B3235" t="s">
        <v>358</v>
      </c>
      <c r="C3235" t="s">
        <v>27</v>
      </c>
      <c r="D3235" t="s">
        <v>1722</v>
      </c>
      <c r="E3235" s="15" t="s">
        <v>11963</v>
      </c>
      <c r="F3235" t="s">
        <v>6008</v>
      </c>
      <c r="G3235" t="s">
        <v>1837</v>
      </c>
      <c r="H3235" t="s">
        <v>1725</v>
      </c>
      <c r="I3235" t="s">
        <v>3116</v>
      </c>
      <c r="J3235">
        <v>0</v>
      </c>
      <c r="K3235"/>
      <c r="L3235" t="s">
        <v>11964</v>
      </c>
      <c r="M3235" t="s">
        <v>3118</v>
      </c>
    </row>
    <row r="3236" spans="1:13" x14ac:dyDescent="0.25">
      <c r="A3236">
        <v>837920</v>
      </c>
      <c r="B3236" t="s">
        <v>11965</v>
      </c>
      <c r="C3236" t="s">
        <v>27</v>
      </c>
      <c r="D3236" t="s">
        <v>1722</v>
      </c>
      <c r="E3236" s="15" t="s">
        <v>11966</v>
      </c>
      <c r="F3236" t="s">
        <v>1732</v>
      </c>
      <c r="G3236" t="s">
        <v>1731</v>
      </c>
      <c r="H3236" t="s">
        <v>1720</v>
      </c>
      <c r="I3236" t="s">
        <v>3116</v>
      </c>
      <c r="J3236">
        <v>0</v>
      </c>
      <c r="K3236"/>
      <c r="L3236" t="s">
        <v>3564</v>
      </c>
      <c r="M3236" t="s">
        <v>11967</v>
      </c>
    </row>
    <row r="3237" spans="1:13" x14ac:dyDescent="0.25">
      <c r="A3237">
        <v>828137</v>
      </c>
      <c r="B3237" t="s">
        <v>1777</v>
      </c>
      <c r="C3237" t="s">
        <v>59</v>
      </c>
      <c r="D3237" t="s">
        <v>1722</v>
      </c>
      <c r="E3237" s="15" t="s">
        <v>11968</v>
      </c>
      <c r="F3237" t="s">
        <v>1738</v>
      </c>
      <c r="G3237" t="s">
        <v>1739</v>
      </c>
      <c r="H3237" t="s">
        <v>1720</v>
      </c>
      <c r="I3237" t="s">
        <v>3232</v>
      </c>
      <c r="J3237">
        <v>0</v>
      </c>
      <c r="K3237"/>
      <c r="L3237" t="s">
        <v>4552</v>
      </c>
      <c r="M3237" t="s">
        <v>3118</v>
      </c>
    </row>
    <row r="3238" spans="1:13" x14ac:dyDescent="0.25">
      <c r="A3238">
        <v>846593</v>
      </c>
      <c r="B3238" t="s">
        <v>11969</v>
      </c>
      <c r="C3238" t="s">
        <v>27</v>
      </c>
      <c r="D3238" t="s">
        <v>1722</v>
      </c>
      <c r="E3238" s="15" t="s">
        <v>11970</v>
      </c>
      <c r="F3238" t="s">
        <v>1824</v>
      </c>
      <c r="G3238" t="s">
        <v>1825</v>
      </c>
      <c r="H3238" t="s">
        <v>1725</v>
      </c>
      <c r="I3238" t="s">
        <v>3116</v>
      </c>
      <c r="J3238">
        <v>0</v>
      </c>
      <c r="K3238"/>
      <c r="L3238" t="s">
        <v>11971</v>
      </c>
      <c r="M3238" t="s">
        <v>11972</v>
      </c>
    </row>
    <row r="3239" spans="1:13" x14ac:dyDescent="0.25">
      <c r="A3239">
        <v>840357</v>
      </c>
      <c r="B3239" t="s">
        <v>11973</v>
      </c>
      <c r="C3239" t="s">
        <v>31</v>
      </c>
      <c r="D3239" t="s">
        <v>1722</v>
      </c>
      <c r="E3239" s="15" t="s">
        <v>11974</v>
      </c>
      <c r="F3239" t="s">
        <v>1897</v>
      </c>
      <c r="G3239" t="s">
        <v>1898</v>
      </c>
      <c r="H3239" t="s">
        <v>1720</v>
      </c>
      <c r="I3239" t="s">
        <v>3116</v>
      </c>
      <c r="J3239">
        <v>0</v>
      </c>
      <c r="K3239"/>
      <c r="L3239" t="s">
        <v>11975</v>
      </c>
      <c r="M3239"/>
    </row>
    <row r="3240" spans="1:13" x14ac:dyDescent="0.25">
      <c r="A3240">
        <v>74169</v>
      </c>
      <c r="B3240" t="s">
        <v>11976</v>
      </c>
      <c r="C3240" t="s">
        <v>208</v>
      </c>
      <c r="D3240" t="s">
        <v>1722</v>
      </c>
      <c r="E3240" s="15" t="s">
        <v>11977</v>
      </c>
      <c r="F3240" t="s">
        <v>2010</v>
      </c>
      <c r="G3240" t="s">
        <v>1823</v>
      </c>
      <c r="H3240" t="s">
        <v>1822</v>
      </c>
      <c r="I3240" t="s">
        <v>3116</v>
      </c>
      <c r="J3240">
        <v>0</v>
      </c>
      <c r="K3240"/>
      <c r="L3240" t="s">
        <v>11978</v>
      </c>
      <c r="M3240" t="s">
        <v>11979</v>
      </c>
    </row>
    <row r="3241" spans="1:13" x14ac:dyDescent="0.25">
      <c r="A3241">
        <v>853736</v>
      </c>
      <c r="B3241" t="s">
        <v>11980</v>
      </c>
      <c r="C3241" t="s">
        <v>43</v>
      </c>
      <c r="D3241" t="s">
        <v>1722</v>
      </c>
      <c r="E3241" s="15" t="s">
        <v>11981</v>
      </c>
      <c r="F3241" t="s">
        <v>1766</v>
      </c>
      <c r="G3241" t="s">
        <v>1767</v>
      </c>
      <c r="H3241" t="s">
        <v>1756</v>
      </c>
      <c r="I3241" t="s">
        <v>3129</v>
      </c>
      <c r="J3241">
        <v>0</v>
      </c>
      <c r="K3241"/>
      <c r="L3241" t="s">
        <v>3157</v>
      </c>
      <c r="M3241" t="s">
        <v>3118</v>
      </c>
    </row>
    <row r="3242" spans="1:13" x14ac:dyDescent="0.25">
      <c r="A3242">
        <v>830297</v>
      </c>
      <c r="B3242" t="s">
        <v>11982</v>
      </c>
      <c r="C3242" t="s">
        <v>84</v>
      </c>
      <c r="D3242" t="s">
        <v>1722</v>
      </c>
      <c r="E3242" s="15" t="s">
        <v>11983</v>
      </c>
      <c r="F3242" t="s">
        <v>1728</v>
      </c>
      <c r="G3242" t="s">
        <v>1729</v>
      </c>
      <c r="H3242" t="s">
        <v>1720</v>
      </c>
      <c r="I3242" t="s">
        <v>3116</v>
      </c>
      <c r="J3242">
        <v>0</v>
      </c>
      <c r="K3242"/>
      <c r="L3242" t="s">
        <v>3182</v>
      </c>
      <c r="M3242" t="s">
        <v>3118</v>
      </c>
    </row>
    <row r="3243" spans="1:13" x14ac:dyDescent="0.25">
      <c r="A3243">
        <v>855927</v>
      </c>
      <c r="B3243" t="s">
        <v>11984</v>
      </c>
      <c r="C3243" t="s">
        <v>21</v>
      </c>
      <c r="D3243" t="s">
        <v>1722</v>
      </c>
      <c r="E3243" s="15" t="s">
        <v>11985</v>
      </c>
      <c r="F3243" t="s">
        <v>5641</v>
      </c>
      <c r="G3243" t="s">
        <v>1825</v>
      </c>
      <c r="H3243" t="s">
        <v>1725</v>
      </c>
      <c r="I3243" t="s">
        <v>3116</v>
      </c>
      <c r="J3243">
        <v>0</v>
      </c>
      <c r="K3243"/>
      <c r="L3243"/>
      <c r="M3243" t="s">
        <v>3118</v>
      </c>
    </row>
    <row r="3244" spans="1:13" x14ac:dyDescent="0.25">
      <c r="A3244">
        <v>846909</v>
      </c>
      <c r="B3244" t="s">
        <v>11986</v>
      </c>
      <c r="C3244" t="s">
        <v>84</v>
      </c>
      <c r="D3244" t="s">
        <v>1722</v>
      </c>
      <c r="E3244" s="15" t="s">
        <v>11987</v>
      </c>
      <c r="F3244" t="s">
        <v>1787</v>
      </c>
      <c r="G3244" t="s">
        <v>1721</v>
      </c>
      <c r="H3244" t="s">
        <v>1720</v>
      </c>
      <c r="I3244" t="s">
        <v>3116</v>
      </c>
      <c r="J3244">
        <v>0</v>
      </c>
      <c r="K3244"/>
      <c r="L3244" t="s">
        <v>11988</v>
      </c>
      <c r="M3244" t="s">
        <v>3118</v>
      </c>
    </row>
    <row r="3245" spans="1:13" x14ac:dyDescent="0.25">
      <c r="A3245">
        <v>11517</v>
      </c>
      <c r="B3245" t="s">
        <v>2407</v>
      </c>
      <c r="C3245" t="s">
        <v>415</v>
      </c>
      <c r="D3245" t="s">
        <v>1722</v>
      </c>
      <c r="E3245" s="15" t="s">
        <v>11989</v>
      </c>
      <c r="F3245" t="s">
        <v>1742</v>
      </c>
      <c r="G3245" t="s">
        <v>1743</v>
      </c>
      <c r="H3245" t="s">
        <v>1720</v>
      </c>
      <c r="I3245" t="s">
        <v>3351</v>
      </c>
      <c r="J3245">
        <v>0</v>
      </c>
      <c r="K3245"/>
      <c r="L3245" t="s">
        <v>3117</v>
      </c>
      <c r="M3245" t="s">
        <v>3118</v>
      </c>
    </row>
    <row r="3246" spans="1:13" x14ac:dyDescent="0.25">
      <c r="A3246">
        <v>62138</v>
      </c>
      <c r="B3246" t="s">
        <v>11990</v>
      </c>
      <c r="C3246" t="s">
        <v>27</v>
      </c>
      <c r="D3246" t="s">
        <v>1722</v>
      </c>
      <c r="E3246" s="15" t="s">
        <v>11991</v>
      </c>
      <c r="F3246" t="s">
        <v>1807</v>
      </c>
      <c r="G3246" t="s">
        <v>1762</v>
      </c>
      <c r="H3246" t="s">
        <v>1782</v>
      </c>
      <c r="I3246" t="s">
        <v>1762</v>
      </c>
      <c r="J3246">
        <v>0</v>
      </c>
      <c r="K3246"/>
      <c r="L3246" t="s">
        <v>3117</v>
      </c>
      <c r="M3246" t="s">
        <v>3118</v>
      </c>
    </row>
    <row r="3247" spans="1:13" x14ac:dyDescent="0.25">
      <c r="A3247">
        <v>11520</v>
      </c>
      <c r="B3247" t="s">
        <v>359</v>
      </c>
      <c r="C3247" t="s">
        <v>59</v>
      </c>
      <c r="D3247" t="s">
        <v>1722</v>
      </c>
      <c r="E3247" s="15" t="s">
        <v>11992</v>
      </c>
      <c r="F3247" t="s">
        <v>1738</v>
      </c>
      <c r="G3247" t="s">
        <v>1739</v>
      </c>
      <c r="H3247" t="s">
        <v>1720</v>
      </c>
      <c r="I3247" t="s">
        <v>3232</v>
      </c>
      <c r="J3247">
        <v>0</v>
      </c>
      <c r="K3247"/>
      <c r="L3247" t="s">
        <v>11993</v>
      </c>
      <c r="M3247" t="s">
        <v>11994</v>
      </c>
    </row>
    <row r="3248" spans="1:13" x14ac:dyDescent="0.25">
      <c r="A3248">
        <v>61138</v>
      </c>
      <c r="B3248" t="s">
        <v>1858</v>
      </c>
      <c r="C3248" t="s">
        <v>92</v>
      </c>
      <c r="D3248" t="s">
        <v>1722</v>
      </c>
      <c r="E3248" s="15" t="s">
        <v>11995</v>
      </c>
      <c r="F3248" t="s">
        <v>3215</v>
      </c>
      <c r="G3248" t="s">
        <v>1783</v>
      </c>
      <c r="H3248" t="s">
        <v>1782</v>
      </c>
      <c r="I3248" t="s">
        <v>3142</v>
      </c>
      <c r="J3248">
        <v>0</v>
      </c>
      <c r="K3248"/>
      <c r="L3248" t="s">
        <v>11996</v>
      </c>
      <c r="M3248" t="s">
        <v>4557</v>
      </c>
    </row>
    <row r="3249" spans="1:13" x14ac:dyDescent="0.25">
      <c r="A3249">
        <v>49720</v>
      </c>
      <c r="B3249" t="s">
        <v>11997</v>
      </c>
      <c r="C3249" t="s">
        <v>763</v>
      </c>
      <c r="D3249" t="s">
        <v>1722</v>
      </c>
      <c r="E3249" s="15" t="s">
        <v>11998</v>
      </c>
      <c r="F3249" t="s">
        <v>1815</v>
      </c>
      <c r="G3249" t="s">
        <v>1816</v>
      </c>
      <c r="H3249" t="s">
        <v>1725</v>
      </c>
      <c r="I3249" t="s">
        <v>1816</v>
      </c>
      <c r="J3249">
        <v>0</v>
      </c>
      <c r="K3249"/>
      <c r="L3249" t="s">
        <v>3117</v>
      </c>
      <c r="M3249" t="s">
        <v>3118</v>
      </c>
    </row>
    <row r="3250" spans="1:13" x14ac:dyDescent="0.25">
      <c r="A3250">
        <v>70417</v>
      </c>
      <c r="B3250" t="s">
        <v>11999</v>
      </c>
      <c r="C3250" t="s">
        <v>43</v>
      </c>
      <c r="D3250" t="s">
        <v>1722</v>
      </c>
      <c r="E3250" s="15" t="s">
        <v>12000</v>
      </c>
      <c r="F3250" t="s">
        <v>1877</v>
      </c>
      <c r="G3250" t="s">
        <v>1878</v>
      </c>
      <c r="H3250" t="s">
        <v>1756</v>
      </c>
      <c r="I3250" t="s">
        <v>3116</v>
      </c>
      <c r="J3250">
        <v>0</v>
      </c>
      <c r="K3250"/>
      <c r="L3250" t="s">
        <v>3157</v>
      </c>
      <c r="M3250" t="s">
        <v>3118</v>
      </c>
    </row>
    <row r="3251" spans="1:13" x14ac:dyDescent="0.25">
      <c r="A3251">
        <v>844894</v>
      </c>
      <c r="B3251" t="s">
        <v>12001</v>
      </c>
      <c r="C3251" t="s">
        <v>27</v>
      </c>
      <c r="D3251" t="s">
        <v>1722</v>
      </c>
      <c r="E3251" s="15" t="s">
        <v>12002</v>
      </c>
      <c r="F3251" t="s">
        <v>1836</v>
      </c>
      <c r="G3251" t="s">
        <v>1837</v>
      </c>
      <c r="H3251" t="s">
        <v>1725</v>
      </c>
      <c r="I3251" t="s">
        <v>3116</v>
      </c>
      <c r="J3251">
        <v>0</v>
      </c>
      <c r="K3251"/>
      <c r="L3251" t="s">
        <v>12003</v>
      </c>
      <c r="M3251" t="s">
        <v>12004</v>
      </c>
    </row>
    <row r="3252" spans="1:13" x14ac:dyDescent="0.25">
      <c r="A3252">
        <v>48144</v>
      </c>
      <c r="B3252" t="s">
        <v>4558</v>
      </c>
      <c r="C3252" t="s">
        <v>441</v>
      </c>
      <c r="D3252" t="s">
        <v>1722</v>
      </c>
      <c r="E3252" s="15" t="s">
        <v>12005</v>
      </c>
      <c r="F3252" t="s">
        <v>1974</v>
      </c>
      <c r="G3252" t="s">
        <v>1975</v>
      </c>
      <c r="H3252" t="s">
        <v>1782</v>
      </c>
      <c r="I3252" t="s">
        <v>3116</v>
      </c>
      <c r="J3252">
        <v>0</v>
      </c>
      <c r="K3252"/>
      <c r="L3252" t="s">
        <v>4559</v>
      </c>
      <c r="M3252" t="s">
        <v>3118</v>
      </c>
    </row>
    <row r="3253" spans="1:13" x14ac:dyDescent="0.25">
      <c r="A3253">
        <v>70225</v>
      </c>
      <c r="B3253" t="s">
        <v>12006</v>
      </c>
      <c r="C3253" t="s">
        <v>755</v>
      </c>
      <c r="D3253" t="s">
        <v>1722</v>
      </c>
      <c r="E3253" s="15" t="s">
        <v>12007</v>
      </c>
      <c r="F3253" t="s">
        <v>1742</v>
      </c>
      <c r="G3253" t="s">
        <v>1743</v>
      </c>
      <c r="H3253" t="s">
        <v>1720</v>
      </c>
      <c r="I3253" t="s">
        <v>3351</v>
      </c>
      <c r="J3253">
        <v>0</v>
      </c>
      <c r="K3253"/>
      <c r="L3253" t="s">
        <v>12008</v>
      </c>
      <c r="M3253" t="s">
        <v>12009</v>
      </c>
    </row>
    <row r="3254" spans="1:13" x14ac:dyDescent="0.25">
      <c r="A3254">
        <v>11566</v>
      </c>
      <c r="B3254" t="s">
        <v>360</v>
      </c>
      <c r="C3254" t="s">
        <v>27</v>
      </c>
      <c r="D3254" t="s">
        <v>1722</v>
      </c>
      <c r="E3254" s="15" t="s">
        <v>12010</v>
      </c>
      <c r="F3254" t="s">
        <v>1876</v>
      </c>
      <c r="G3254" t="s">
        <v>1849</v>
      </c>
      <c r="H3254" t="s">
        <v>1819</v>
      </c>
      <c r="I3254" t="s">
        <v>3126</v>
      </c>
      <c r="J3254">
        <v>0</v>
      </c>
      <c r="K3254"/>
      <c r="L3254" t="s">
        <v>3117</v>
      </c>
      <c r="M3254" t="s">
        <v>3118</v>
      </c>
    </row>
    <row r="3255" spans="1:13" x14ac:dyDescent="0.25">
      <c r="A3255">
        <v>11581</v>
      </c>
      <c r="B3255" t="s">
        <v>361</v>
      </c>
      <c r="C3255" t="s">
        <v>27</v>
      </c>
      <c r="D3255" t="s">
        <v>1722</v>
      </c>
      <c r="E3255" s="15" t="s">
        <v>12011</v>
      </c>
      <c r="F3255" t="s">
        <v>2054</v>
      </c>
      <c r="G3255" t="s">
        <v>2056</v>
      </c>
      <c r="H3255" t="s">
        <v>2055</v>
      </c>
      <c r="I3255" t="s">
        <v>3116</v>
      </c>
      <c r="J3255">
        <v>0</v>
      </c>
      <c r="K3255"/>
      <c r="L3255" t="s">
        <v>3117</v>
      </c>
      <c r="M3255" t="s">
        <v>3118</v>
      </c>
    </row>
    <row r="3256" spans="1:13" x14ac:dyDescent="0.25">
      <c r="A3256">
        <v>836609</v>
      </c>
      <c r="B3256" t="s">
        <v>2901</v>
      </c>
      <c r="C3256" t="s">
        <v>56</v>
      </c>
      <c r="D3256" t="s">
        <v>1722</v>
      </c>
      <c r="E3256" s="15" t="s">
        <v>12012</v>
      </c>
      <c r="F3256" t="s">
        <v>1836</v>
      </c>
      <c r="G3256" t="s">
        <v>1837</v>
      </c>
      <c r="H3256" t="s">
        <v>1725</v>
      </c>
      <c r="I3256" t="s">
        <v>3116</v>
      </c>
      <c r="J3256">
        <v>0</v>
      </c>
      <c r="K3256"/>
      <c r="L3256" t="s">
        <v>12013</v>
      </c>
      <c r="M3256" t="s">
        <v>3118</v>
      </c>
    </row>
    <row r="3257" spans="1:13" x14ac:dyDescent="0.25">
      <c r="A3257">
        <v>838316</v>
      </c>
      <c r="B3257" t="s">
        <v>12014</v>
      </c>
      <c r="C3257" t="s">
        <v>2966</v>
      </c>
      <c r="D3257" t="s">
        <v>1722</v>
      </c>
      <c r="E3257" s="15" t="s">
        <v>12015</v>
      </c>
      <c r="F3257" t="s">
        <v>1771</v>
      </c>
      <c r="G3257" t="s">
        <v>1721</v>
      </c>
      <c r="H3257" t="s">
        <v>1720</v>
      </c>
      <c r="I3257" t="s">
        <v>3116</v>
      </c>
      <c r="J3257">
        <v>0</v>
      </c>
      <c r="K3257"/>
      <c r="L3257" t="s">
        <v>12016</v>
      </c>
      <c r="M3257" t="s">
        <v>12017</v>
      </c>
    </row>
    <row r="3258" spans="1:13" x14ac:dyDescent="0.25">
      <c r="A3258">
        <v>834706</v>
      </c>
      <c r="B3258" t="s">
        <v>12018</v>
      </c>
      <c r="C3258" t="s">
        <v>59</v>
      </c>
      <c r="D3258" t="s">
        <v>1722</v>
      </c>
      <c r="E3258" s="15" t="s">
        <v>12019</v>
      </c>
      <c r="F3258" t="s">
        <v>1728</v>
      </c>
      <c r="G3258" t="s">
        <v>1729</v>
      </c>
      <c r="H3258" t="s">
        <v>1720</v>
      </c>
      <c r="I3258" t="s">
        <v>3116</v>
      </c>
      <c r="J3258">
        <v>0</v>
      </c>
      <c r="K3258"/>
      <c r="L3258" t="s">
        <v>3216</v>
      </c>
      <c r="M3258" t="s">
        <v>3118</v>
      </c>
    </row>
    <row r="3259" spans="1:13" x14ac:dyDescent="0.25">
      <c r="A3259">
        <v>854312</v>
      </c>
      <c r="B3259" t="s">
        <v>12020</v>
      </c>
      <c r="C3259" t="s">
        <v>43</v>
      </c>
      <c r="D3259" t="s">
        <v>1722</v>
      </c>
      <c r="E3259" s="15" t="s">
        <v>12021</v>
      </c>
      <c r="F3259" t="s">
        <v>1836</v>
      </c>
      <c r="G3259" t="s">
        <v>1837</v>
      </c>
      <c r="H3259" t="s">
        <v>1725</v>
      </c>
      <c r="I3259" t="s">
        <v>3116</v>
      </c>
      <c r="J3259">
        <v>0</v>
      </c>
      <c r="K3259"/>
      <c r="L3259" t="s">
        <v>12022</v>
      </c>
      <c r="M3259" t="s">
        <v>12023</v>
      </c>
    </row>
    <row r="3260" spans="1:13" x14ac:dyDescent="0.25">
      <c r="A3260">
        <v>846369</v>
      </c>
      <c r="B3260" t="s">
        <v>12024</v>
      </c>
      <c r="C3260" t="s">
        <v>84</v>
      </c>
      <c r="D3260" t="s">
        <v>1722</v>
      </c>
      <c r="E3260" s="15" t="s">
        <v>12025</v>
      </c>
      <c r="F3260" t="s">
        <v>3285</v>
      </c>
      <c r="G3260" t="s">
        <v>1852</v>
      </c>
      <c r="H3260" t="s">
        <v>1720</v>
      </c>
      <c r="I3260" t="s">
        <v>3116</v>
      </c>
      <c r="J3260">
        <v>0</v>
      </c>
      <c r="K3260"/>
      <c r="L3260" t="s">
        <v>5908</v>
      </c>
      <c r="M3260" t="s">
        <v>3118</v>
      </c>
    </row>
    <row r="3261" spans="1:13" x14ac:dyDescent="0.25">
      <c r="A3261">
        <v>830141</v>
      </c>
      <c r="B3261" t="s">
        <v>12026</v>
      </c>
      <c r="C3261" t="s">
        <v>441</v>
      </c>
      <c r="D3261" t="s">
        <v>1722</v>
      </c>
      <c r="E3261" s="15" t="s">
        <v>12027</v>
      </c>
      <c r="F3261" t="s">
        <v>1728</v>
      </c>
      <c r="G3261" t="s">
        <v>1729</v>
      </c>
      <c r="H3261" t="s">
        <v>1720</v>
      </c>
      <c r="I3261" t="s">
        <v>3116</v>
      </c>
      <c r="J3261">
        <v>0</v>
      </c>
      <c r="K3261"/>
      <c r="L3261" t="s">
        <v>2341</v>
      </c>
      <c r="M3261" t="s">
        <v>12028</v>
      </c>
    </row>
    <row r="3262" spans="1:13" x14ac:dyDescent="0.25">
      <c r="A3262">
        <v>829741</v>
      </c>
      <c r="B3262" t="s">
        <v>4564</v>
      </c>
      <c r="C3262" t="s">
        <v>27</v>
      </c>
      <c r="D3262" t="s">
        <v>1722</v>
      </c>
      <c r="E3262" s="15" t="s">
        <v>12029</v>
      </c>
      <c r="F3262" t="s">
        <v>1752</v>
      </c>
      <c r="G3262" t="s">
        <v>1754</v>
      </c>
      <c r="H3262" t="s">
        <v>1753</v>
      </c>
      <c r="I3262" t="s">
        <v>3116</v>
      </c>
      <c r="J3262">
        <v>0</v>
      </c>
      <c r="K3262"/>
      <c r="L3262" t="s">
        <v>12030</v>
      </c>
      <c r="M3262" t="s">
        <v>3118</v>
      </c>
    </row>
    <row r="3263" spans="1:13" x14ac:dyDescent="0.25">
      <c r="A3263">
        <v>828345</v>
      </c>
      <c r="B3263" t="s">
        <v>12031</v>
      </c>
      <c r="C3263" t="s">
        <v>84</v>
      </c>
      <c r="D3263" t="s">
        <v>1722</v>
      </c>
      <c r="E3263" s="15" t="s">
        <v>12032</v>
      </c>
      <c r="F3263" t="s">
        <v>1732</v>
      </c>
      <c r="G3263" t="s">
        <v>1731</v>
      </c>
      <c r="H3263" t="s">
        <v>1720</v>
      </c>
      <c r="I3263" t="s">
        <v>3116</v>
      </c>
      <c r="J3263">
        <v>0</v>
      </c>
      <c r="K3263"/>
      <c r="L3263" t="s">
        <v>3182</v>
      </c>
      <c r="M3263" t="s">
        <v>3118</v>
      </c>
    </row>
    <row r="3264" spans="1:13" x14ac:dyDescent="0.25">
      <c r="A3264">
        <v>51285</v>
      </c>
      <c r="B3264" t="s">
        <v>1630</v>
      </c>
      <c r="C3264" t="s">
        <v>39</v>
      </c>
      <c r="D3264" t="s">
        <v>1722</v>
      </c>
      <c r="E3264" s="15" t="s">
        <v>12033</v>
      </c>
      <c r="F3264" t="s">
        <v>1730</v>
      </c>
      <c r="G3264" t="s">
        <v>1731</v>
      </c>
      <c r="H3264" t="s">
        <v>1720</v>
      </c>
      <c r="I3264" t="s">
        <v>3116</v>
      </c>
      <c r="J3264">
        <v>0</v>
      </c>
      <c r="K3264"/>
      <c r="L3264" t="s">
        <v>12034</v>
      </c>
      <c r="M3264" t="s">
        <v>3118</v>
      </c>
    </row>
    <row r="3265" spans="1:13" x14ac:dyDescent="0.25">
      <c r="A3265">
        <v>56144</v>
      </c>
      <c r="B3265" t="s">
        <v>12035</v>
      </c>
      <c r="C3265" t="s">
        <v>650</v>
      </c>
      <c r="D3265" t="s">
        <v>1722</v>
      </c>
      <c r="E3265" s="15" t="s">
        <v>12036</v>
      </c>
      <c r="F3265" t="s">
        <v>1752</v>
      </c>
      <c r="G3265" t="s">
        <v>1754</v>
      </c>
      <c r="H3265" t="s">
        <v>1753</v>
      </c>
      <c r="I3265" t="s">
        <v>3116</v>
      </c>
      <c r="J3265">
        <v>0</v>
      </c>
      <c r="K3265"/>
      <c r="L3265" t="s">
        <v>7691</v>
      </c>
      <c r="M3265" t="s">
        <v>3118</v>
      </c>
    </row>
    <row r="3266" spans="1:13" x14ac:dyDescent="0.25">
      <c r="A3266">
        <v>11634</v>
      </c>
      <c r="B3266" t="s">
        <v>2408</v>
      </c>
      <c r="C3266" t="s">
        <v>48</v>
      </c>
      <c r="D3266" t="s">
        <v>1722</v>
      </c>
      <c r="E3266" s="15" t="s">
        <v>12037</v>
      </c>
      <c r="F3266" t="s">
        <v>1817</v>
      </c>
      <c r="G3266" t="s">
        <v>1816</v>
      </c>
      <c r="H3266" t="s">
        <v>1725</v>
      </c>
      <c r="I3266" t="s">
        <v>1816</v>
      </c>
      <c r="J3266">
        <v>0</v>
      </c>
      <c r="K3266"/>
      <c r="L3266" t="s">
        <v>3320</v>
      </c>
      <c r="M3266" t="s">
        <v>3118</v>
      </c>
    </row>
    <row r="3267" spans="1:13" x14ac:dyDescent="0.25">
      <c r="A3267">
        <v>11638</v>
      </c>
      <c r="B3267" t="s">
        <v>1166</v>
      </c>
      <c r="C3267" t="s">
        <v>211</v>
      </c>
      <c r="D3267" t="s">
        <v>1722</v>
      </c>
      <c r="E3267" s="15" t="s">
        <v>12038</v>
      </c>
      <c r="F3267" t="s">
        <v>2161</v>
      </c>
      <c r="G3267" t="s">
        <v>2162</v>
      </c>
      <c r="H3267" t="s">
        <v>1753</v>
      </c>
      <c r="I3267" t="s">
        <v>3116</v>
      </c>
      <c r="J3267">
        <v>0</v>
      </c>
      <c r="K3267"/>
      <c r="L3267" t="s">
        <v>3117</v>
      </c>
      <c r="M3267" t="s">
        <v>3118</v>
      </c>
    </row>
    <row r="3268" spans="1:13" x14ac:dyDescent="0.25">
      <c r="A3268">
        <v>11640</v>
      </c>
      <c r="B3268" t="s">
        <v>2409</v>
      </c>
      <c r="C3268" t="s">
        <v>92</v>
      </c>
      <c r="D3268" t="s">
        <v>1722</v>
      </c>
      <c r="E3268" s="15" t="s">
        <v>12039</v>
      </c>
      <c r="F3268" t="s">
        <v>1815</v>
      </c>
      <c r="G3268" t="s">
        <v>1816</v>
      </c>
      <c r="H3268" t="s">
        <v>1725</v>
      </c>
      <c r="I3268" t="s">
        <v>1816</v>
      </c>
      <c r="J3268">
        <v>0</v>
      </c>
      <c r="K3268"/>
      <c r="L3268" t="s">
        <v>12040</v>
      </c>
      <c r="M3268" t="s">
        <v>12041</v>
      </c>
    </row>
    <row r="3269" spans="1:13" x14ac:dyDescent="0.25">
      <c r="A3269">
        <v>11651</v>
      </c>
      <c r="B3269" t="s">
        <v>1167</v>
      </c>
      <c r="C3269" t="s">
        <v>111</v>
      </c>
      <c r="D3269" t="s">
        <v>1722</v>
      </c>
      <c r="E3269" s="15" t="s">
        <v>12042</v>
      </c>
      <c r="F3269" t="s">
        <v>1752</v>
      </c>
      <c r="G3269" t="s">
        <v>1754</v>
      </c>
      <c r="H3269" t="s">
        <v>1753</v>
      </c>
      <c r="I3269" t="s">
        <v>3116</v>
      </c>
      <c r="J3269">
        <v>0</v>
      </c>
      <c r="K3269"/>
      <c r="L3269" t="s">
        <v>5941</v>
      </c>
      <c r="M3269" t="s">
        <v>3118</v>
      </c>
    </row>
    <row r="3270" spans="1:13" x14ac:dyDescent="0.25">
      <c r="A3270">
        <v>32144</v>
      </c>
      <c r="B3270" t="s">
        <v>4568</v>
      </c>
      <c r="C3270" t="s">
        <v>56</v>
      </c>
      <c r="D3270" t="s">
        <v>1722</v>
      </c>
      <c r="E3270" s="15" t="s">
        <v>12043</v>
      </c>
      <c r="F3270" t="s">
        <v>1863</v>
      </c>
      <c r="G3270" t="s">
        <v>1865</v>
      </c>
      <c r="H3270" t="s">
        <v>1864</v>
      </c>
      <c r="I3270" t="s">
        <v>3240</v>
      </c>
      <c r="J3270">
        <v>0</v>
      </c>
      <c r="K3270"/>
      <c r="L3270" t="s">
        <v>12044</v>
      </c>
      <c r="M3270" t="s">
        <v>12045</v>
      </c>
    </row>
    <row r="3271" spans="1:13" x14ac:dyDescent="0.25">
      <c r="A3271">
        <v>850126</v>
      </c>
      <c r="B3271" t="s">
        <v>12046</v>
      </c>
      <c r="C3271" t="s">
        <v>84</v>
      </c>
      <c r="D3271" t="s">
        <v>1722</v>
      </c>
      <c r="E3271" s="15" t="s">
        <v>12047</v>
      </c>
      <c r="F3271" t="s">
        <v>1728</v>
      </c>
      <c r="G3271" t="s">
        <v>1729</v>
      </c>
      <c r="H3271" t="s">
        <v>1720</v>
      </c>
      <c r="I3271" t="s">
        <v>3116</v>
      </c>
      <c r="J3271">
        <v>0</v>
      </c>
      <c r="K3271"/>
      <c r="L3271" t="s">
        <v>12048</v>
      </c>
      <c r="M3271" t="s">
        <v>3118</v>
      </c>
    </row>
    <row r="3272" spans="1:13" x14ac:dyDescent="0.25">
      <c r="A3272">
        <v>846220</v>
      </c>
      <c r="B3272" t="s">
        <v>12049</v>
      </c>
      <c r="C3272" t="s">
        <v>1286</v>
      </c>
      <c r="D3272" t="s">
        <v>1722</v>
      </c>
      <c r="E3272" s="15" t="s">
        <v>12050</v>
      </c>
      <c r="F3272" t="s">
        <v>1766</v>
      </c>
      <c r="G3272" t="s">
        <v>1767</v>
      </c>
      <c r="H3272" t="s">
        <v>1756</v>
      </c>
      <c r="I3272" t="s">
        <v>3129</v>
      </c>
      <c r="J3272">
        <v>0</v>
      </c>
      <c r="K3272"/>
      <c r="L3272" t="s">
        <v>12051</v>
      </c>
      <c r="M3272" t="s">
        <v>2269</v>
      </c>
    </row>
    <row r="3273" spans="1:13" x14ac:dyDescent="0.25">
      <c r="A3273">
        <v>837924</v>
      </c>
      <c r="B3273" t="s">
        <v>2920</v>
      </c>
      <c r="C3273" t="s">
        <v>78</v>
      </c>
      <c r="D3273" t="s">
        <v>1722</v>
      </c>
      <c r="E3273" s="15" t="s">
        <v>12052</v>
      </c>
      <c r="F3273" t="s">
        <v>1732</v>
      </c>
      <c r="G3273" t="s">
        <v>1731</v>
      </c>
      <c r="H3273" t="s">
        <v>1720</v>
      </c>
      <c r="I3273" t="s">
        <v>3116</v>
      </c>
      <c r="J3273">
        <v>0</v>
      </c>
      <c r="K3273"/>
      <c r="L3273" t="s">
        <v>3630</v>
      </c>
      <c r="M3273" t="s">
        <v>3118</v>
      </c>
    </row>
    <row r="3274" spans="1:13" x14ac:dyDescent="0.25">
      <c r="A3274">
        <v>11655</v>
      </c>
      <c r="B3274" t="s">
        <v>12053</v>
      </c>
      <c r="C3274" t="s">
        <v>21</v>
      </c>
      <c r="D3274" t="s">
        <v>1722</v>
      </c>
      <c r="E3274" s="15" t="s">
        <v>12054</v>
      </c>
      <c r="F3274" t="s">
        <v>1745</v>
      </c>
      <c r="G3274" t="s">
        <v>1746</v>
      </c>
      <c r="H3274" t="s">
        <v>1720</v>
      </c>
      <c r="I3274" t="s">
        <v>3116</v>
      </c>
      <c r="J3274">
        <v>0</v>
      </c>
      <c r="K3274"/>
      <c r="L3274" t="s">
        <v>6547</v>
      </c>
      <c r="M3274" t="s">
        <v>3118</v>
      </c>
    </row>
    <row r="3275" spans="1:13" x14ac:dyDescent="0.25">
      <c r="A3275">
        <v>843503</v>
      </c>
      <c r="B3275" t="s">
        <v>12055</v>
      </c>
      <c r="C3275" t="s">
        <v>84</v>
      </c>
      <c r="D3275" t="s">
        <v>1722</v>
      </c>
      <c r="E3275" s="15" t="s">
        <v>12056</v>
      </c>
      <c r="F3275" t="s">
        <v>1788</v>
      </c>
      <c r="G3275" t="s">
        <v>1762</v>
      </c>
      <c r="H3275" t="s">
        <v>1782</v>
      </c>
      <c r="I3275" t="s">
        <v>3116</v>
      </c>
      <c r="J3275">
        <v>0</v>
      </c>
      <c r="K3275"/>
      <c r="L3275" t="s">
        <v>12057</v>
      </c>
      <c r="M3275" t="s">
        <v>3118</v>
      </c>
    </row>
    <row r="3276" spans="1:13" x14ac:dyDescent="0.25">
      <c r="A3276">
        <v>22244</v>
      </c>
      <c r="B3276" t="s">
        <v>1168</v>
      </c>
      <c r="C3276" t="s">
        <v>59</v>
      </c>
      <c r="D3276" t="s">
        <v>1722</v>
      </c>
      <c r="E3276" s="15" t="s">
        <v>12058</v>
      </c>
      <c r="F3276" t="s">
        <v>1749</v>
      </c>
      <c r="G3276" t="s">
        <v>1746</v>
      </c>
      <c r="H3276" t="s">
        <v>1720</v>
      </c>
      <c r="I3276" t="s">
        <v>5686</v>
      </c>
      <c r="J3276">
        <v>0</v>
      </c>
      <c r="K3276"/>
      <c r="L3276" t="s">
        <v>3178</v>
      </c>
      <c r="M3276" t="s">
        <v>3118</v>
      </c>
    </row>
    <row r="3277" spans="1:13" x14ac:dyDescent="0.25">
      <c r="A3277">
        <v>71717</v>
      </c>
      <c r="B3277" t="s">
        <v>4573</v>
      </c>
      <c r="C3277" t="s">
        <v>59</v>
      </c>
      <c r="D3277" t="s">
        <v>1722</v>
      </c>
      <c r="E3277" s="15" t="s">
        <v>12059</v>
      </c>
      <c r="F3277" t="s">
        <v>2072</v>
      </c>
      <c r="G3277" t="s">
        <v>1783</v>
      </c>
      <c r="H3277" t="s">
        <v>1782</v>
      </c>
      <c r="I3277" t="s">
        <v>3142</v>
      </c>
      <c r="J3277">
        <v>0</v>
      </c>
      <c r="K3277"/>
      <c r="L3277" t="s">
        <v>3464</v>
      </c>
      <c r="M3277" t="s">
        <v>3118</v>
      </c>
    </row>
    <row r="3278" spans="1:13" x14ac:dyDescent="0.25">
      <c r="A3278">
        <v>40662</v>
      </c>
      <c r="B3278" t="s">
        <v>1169</v>
      </c>
      <c r="C3278" t="s">
        <v>84</v>
      </c>
      <c r="D3278" t="s">
        <v>1722</v>
      </c>
      <c r="E3278" s="15" t="s">
        <v>12060</v>
      </c>
      <c r="F3278" t="s">
        <v>1971</v>
      </c>
      <c r="G3278" t="s">
        <v>1760</v>
      </c>
      <c r="H3278" t="s">
        <v>1753</v>
      </c>
      <c r="I3278" t="s">
        <v>3116</v>
      </c>
      <c r="J3278">
        <v>0</v>
      </c>
      <c r="K3278"/>
      <c r="L3278" t="s">
        <v>12061</v>
      </c>
      <c r="M3278" t="s">
        <v>3118</v>
      </c>
    </row>
    <row r="3279" spans="1:13" x14ac:dyDescent="0.25">
      <c r="A3279">
        <v>22241</v>
      </c>
      <c r="B3279" t="s">
        <v>363</v>
      </c>
      <c r="C3279" t="s">
        <v>59</v>
      </c>
      <c r="D3279" t="s">
        <v>1722</v>
      </c>
      <c r="E3279" s="15" t="s">
        <v>12062</v>
      </c>
      <c r="F3279" t="s">
        <v>1937</v>
      </c>
      <c r="G3279" t="s">
        <v>1849</v>
      </c>
      <c r="H3279" t="s">
        <v>1819</v>
      </c>
      <c r="I3279" t="s">
        <v>3126</v>
      </c>
      <c r="J3279">
        <v>0</v>
      </c>
      <c r="K3279"/>
      <c r="L3279" t="s">
        <v>3216</v>
      </c>
      <c r="M3279" t="s">
        <v>3118</v>
      </c>
    </row>
    <row r="3280" spans="1:13" x14ac:dyDescent="0.25">
      <c r="A3280">
        <v>844033</v>
      </c>
      <c r="B3280" t="s">
        <v>12063</v>
      </c>
      <c r="C3280" t="s">
        <v>1286</v>
      </c>
      <c r="D3280" t="s">
        <v>1722</v>
      </c>
      <c r="E3280" s="15" t="s">
        <v>12064</v>
      </c>
      <c r="F3280" t="s">
        <v>1789</v>
      </c>
      <c r="G3280" t="s">
        <v>1790</v>
      </c>
      <c r="H3280" t="s">
        <v>1720</v>
      </c>
      <c r="I3280" t="s">
        <v>3116</v>
      </c>
      <c r="J3280">
        <v>0</v>
      </c>
      <c r="K3280"/>
      <c r="L3280" t="s">
        <v>3417</v>
      </c>
      <c r="M3280" t="s">
        <v>3118</v>
      </c>
    </row>
    <row r="3281" spans="1:13" x14ac:dyDescent="0.25">
      <c r="A3281">
        <v>838303</v>
      </c>
      <c r="B3281" t="s">
        <v>12065</v>
      </c>
      <c r="C3281" t="s">
        <v>2966</v>
      </c>
      <c r="D3281" t="s">
        <v>1722</v>
      </c>
      <c r="E3281" s="15" t="s">
        <v>12066</v>
      </c>
      <c r="F3281" t="s">
        <v>1737</v>
      </c>
      <c r="G3281" t="s">
        <v>1721</v>
      </c>
      <c r="H3281" t="s">
        <v>1720</v>
      </c>
      <c r="I3281" t="s">
        <v>3116</v>
      </c>
      <c r="J3281">
        <v>0</v>
      </c>
      <c r="K3281"/>
      <c r="L3281" t="s">
        <v>12067</v>
      </c>
      <c r="M3281" t="s">
        <v>3118</v>
      </c>
    </row>
    <row r="3282" spans="1:13" x14ac:dyDescent="0.25">
      <c r="A3282">
        <v>840394</v>
      </c>
      <c r="B3282" t="s">
        <v>12068</v>
      </c>
      <c r="C3282" t="s">
        <v>380</v>
      </c>
      <c r="D3282" t="s">
        <v>1722</v>
      </c>
      <c r="E3282" s="15" t="s">
        <v>12069</v>
      </c>
      <c r="F3282" t="s">
        <v>5717</v>
      </c>
      <c r="G3282" t="s">
        <v>1792</v>
      </c>
      <c r="H3282" t="s">
        <v>1822</v>
      </c>
      <c r="I3282" t="s">
        <v>3116</v>
      </c>
      <c r="J3282">
        <v>0</v>
      </c>
      <c r="K3282"/>
      <c r="L3282" t="s">
        <v>3117</v>
      </c>
      <c r="M3282" t="s">
        <v>3118</v>
      </c>
    </row>
    <row r="3283" spans="1:13" x14ac:dyDescent="0.25">
      <c r="A3283">
        <v>57301</v>
      </c>
      <c r="B3283" t="s">
        <v>12070</v>
      </c>
      <c r="C3283" t="s">
        <v>59</v>
      </c>
      <c r="D3283" t="s">
        <v>1722</v>
      </c>
      <c r="E3283" s="15" t="s">
        <v>12071</v>
      </c>
      <c r="F3283" t="s">
        <v>1807</v>
      </c>
      <c r="G3283" t="s">
        <v>1762</v>
      </c>
      <c r="H3283" t="s">
        <v>1782</v>
      </c>
      <c r="I3283" t="s">
        <v>1762</v>
      </c>
      <c r="J3283">
        <v>0</v>
      </c>
      <c r="K3283"/>
      <c r="L3283" t="s">
        <v>12072</v>
      </c>
      <c r="M3283" t="s">
        <v>12073</v>
      </c>
    </row>
    <row r="3284" spans="1:13" x14ac:dyDescent="0.25">
      <c r="A3284">
        <v>856437</v>
      </c>
      <c r="B3284" t="s">
        <v>3075</v>
      </c>
      <c r="C3284" t="s">
        <v>172</v>
      </c>
      <c r="D3284" t="s">
        <v>1722</v>
      </c>
      <c r="E3284" s="15" t="s">
        <v>12074</v>
      </c>
      <c r="F3284" t="s">
        <v>1979</v>
      </c>
      <c r="G3284" t="s">
        <v>1721</v>
      </c>
      <c r="H3284" t="s">
        <v>1720</v>
      </c>
      <c r="I3284" t="s">
        <v>3116</v>
      </c>
      <c r="J3284">
        <v>0</v>
      </c>
      <c r="K3284"/>
      <c r="L3284" t="s">
        <v>12075</v>
      </c>
      <c r="M3284" t="s">
        <v>12076</v>
      </c>
    </row>
    <row r="3285" spans="1:13" x14ac:dyDescent="0.25">
      <c r="A3285">
        <v>44710</v>
      </c>
      <c r="B3285" t="s">
        <v>1170</v>
      </c>
      <c r="C3285" t="s">
        <v>380</v>
      </c>
      <c r="D3285" t="s">
        <v>1722</v>
      </c>
      <c r="E3285" s="15" t="s">
        <v>12077</v>
      </c>
      <c r="F3285" t="s">
        <v>2098</v>
      </c>
      <c r="G3285" t="s">
        <v>2099</v>
      </c>
      <c r="H3285" t="s">
        <v>2055</v>
      </c>
      <c r="I3285" t="s">
        <v>3116</v>
      </c>
      <c r="J3285">
        <v>0</v>
      </c>
      <c r="K3285"/>
      <c r="L3285" t="s">
        <v>3117</v>
      </c>
      <c r="M3285" t="s">
        <v>3118</v>
      </c>
    </row>
    <row r="3286" spans="1:13" x14ac:dyDescent="0.25">
      <c r="A3286">
        <v>31910</v>
      </c>
      <c r="B3286" t="s">
        <v>12078</v>
      </c>
      <c r="C3286" t="s">
        <v>116</v>
      </c>
      <c r="D3286" t="s">
        <v>1722</v>
      </c>
      <c r="E3286" s="15" t="s">
        <v>12079</v>
      </c>
      <c r="F3286" t="s">
        <v>1771</v>
      </c>
      <c r="G3286" t="s">
        <v>1721</v>
      </c>
      <c r="H3286" t="s">
        <v>1720</v>
      </c>
      <c r="I3286" t="s">
        <v>3116</v>
      </c>
      <c r="J3286">
        <v>0</v>
      </c>
      <c r="K3286"/>
      <c r="L3286"/>
      <c r="M3286" t="s">
        <v>3118</v>
      </c>
    </row>
    <row r="3287" spans="1:13" x14ac:dyDescent="0.25">
      <c r="A3287">
        <v>17334</v>
      </c>
      <c r="B3287" t="s">
        <v>2108</v>
      </c>
      <c r="C3287" t="s">
        <v>36</v>
      </c>
      <c r="D3287" t="s">
        <v>1722</v>
      </c>
      <c r="E3287" s="15" t="s">
        <v>12080</v>
      </c>
      <c r="F3287" t="s">
        <v>2107</v>
      </c>
      <c r="G3287" t="s">
        <v>2056</v>
      </c>
      <c r="H3287" t="s">
        <v>2055</v>
      </c>
      <c r="I3287" t="s">
        <v>5644</v>
      </c>
      <c r="J3287">
        <v>0</v>
      </c>
      <c r="K3287"/>
      <c r="L3287" t="s">
        <v>3117</v>
      </c>
      <c r="M3287" t="s">
        <v>3118</v>
      </c>
    </row>
    <row r="3288" spans="1:13" x14ac:dyDescent="0.25">
      <c r="A3288">
        <v>11769</v>
      </c>
      <c r="B3288" t="s">
        <v>2410</v>
      </c>
      <c r="C3288" t="s">
        <v>21</v>
      </c>
      <c r="D3288" t="s">
        <v>1722</v>
      </c>
      <c r="E3288" s="15" t="s">
        <v>12081</v>
      </c>
      <c r="F3288" t="s">
        <v>1780</v>
      </c>
      <c r="G3288" t="s">
        <v>1746</v>
      </c>
      <c r="H3288" t="s">
        <v>1720</v>
      </c>
      <c r="I3288" t="s">
        <v>3348</v>
      </c>
      <c r="J3288">
        <v>0</v>
      </c>
      <c r="K3288"/>
      <c r="L3288" t="s">
        <v>5599</v>
      </c>
      <c r="M3288" t="s">
        <v>3118</v>
      </c>
    </row>
    <row r="3289" spans="1:13" x14ac:dyDescent="0.25">
      <c r="A3289">
        <v>52152</v>
      </c>
      <c r="B3289" t="s">
        <v>12082</v>
      </c>
      <c r="C3289" t="s">
        <v>27</v>
      </c>
      <c r="D3289" t="s">
        <v>1722</v>
      </c>
      <c r="E3289" s="15" t="s">
        <v>12083</v>
      </c>
      <c r="F3289" t="s">
        <v>1771</v>
      </c>
      <c r="G3289" t="s">
        <v>1721</v>
      </c>
      <c r="H3289" t="s">
        <v>1720</v>
      </c>
      <c r="I3289" t="s">
        <v>3116</v>
      </c>
      <c r="J3289">
        <v>0</v>
      </c>
      <c r="K3289"/>
      <c r="L3289" t="s">
        <v>12084</v>
      </c>
      <c r="M3289" t="s">
        <v>12085</v>
      </c>
    </row>
    <row r="3290" spans="1:13" x14ac:dyDescent="0.25">
      <c r="A3290">
        <v>29391</v>
      </c>
      <c r="B3290" t="s">
        <v>12086</v>
      </c>
      <c r="C3290" t="s">
        <v>27</v>
      </c>
      <c r="D3290" t="s">
        <v>1722</v>
      </c>
      <c r="E3290" s="15" t="s">
        <v>12087</v>
      </c>
      <c r="F3290" t="s">
        <v>2049</v>
      </c>
      <c r="G3290" t="s">
        <v>2050</v>
      </c>
      <c r="H3290" t="s">
        <v>1782</v>
      </c>
      <c r="I3290" t="s">
        <v>3351</v>
      </c>
      <c r="J3290">
        <v>0</v>
      </c>
      <c r="K3290"/>
      <c r="L3290" t="s">
        <v>6441</v>
      </c>
      <c r="M3290" t="s">
        <v>3118</v>
      </c>
    </row>
    <row r="3291" spans="1:13" x14ac:dyDescent="0.25">
      <c r="A3291">
        <v>38175</v>
      </c>
      <c r="B3291" t="s">
        <v>4576</v>
      </c>
      <c r="C3291" t="s">
        <v>84</v>
      </c>
      <c r="D3291" t="s">
        <v>1722</v>
      </c>
      <c r="E3291" s="15" t="s">
        <v>12088</v>
      </c>
      <c r="F3291" t="s">
        <v>1728</v>
      </c>
      <c r="G3291" t="s">
        <v>1729</v>
      </c>
      <c r="H3291" t="s">
        <v>1720</v>
      </c>
      <c r="I3291" t="s">
        <v>3116</v>
      </c>
      <c r="J3291">
        <v>0</v>
      </c>
      <c r="K3291"/>
      <c r="L3291" t="s">
        <v>12089</v>
      </c>
      <c r="M3291" t="s">
        <v>12090</v>
      </c>
    </row>
    <row r="3292" spans="1:13" x14ac:dyDescent="0.25">
      <c r="A3292">
        <v>856523</v>
      </c>
      <c r="B3292" t="s">
        <v>1171</v>
      </c>
      <c r="C3292" t="s">
        <v>84</v>
      </c>
      <c r="D3292" t="s">
        <v>1722</v>
      </c>
      <c r="E3292" s="15" t="s">
        <v>12091</v>
      </c>
      <c r="F3292" t="s">
        <v>1787</v>
      </c>
      <c r="G3292" t="s">
        <v>1721</v>
      </c>
      <c r="H3292" t="s">
        <v>1720</v>
      </c>
      <c r="I3292" t="s">
        <v>3116</v>
      </c>
      <c r="J3292">
        <v>0</v>
      </c>
      <c r="K3292"/>
      <c r="L3292" t="s">
        <v>4064</v>
      </c>
      <c r="M3292" t="s">
        <v>3118</v>
      </c>
    </row>
    <row r="3293" spans="1:13" x14ac:dyDescent="0.25">
      <c r="A3293">
        <v>61552</v>
      </c>
      <c r="B3293" t="s">
        <v>12092</v>
      </c>
      <c r="C3293" t="s">
        <v>12093</v>
      </c>
      <c r="D3293" t="s">
        <v>1722</v>
      </c>
      <c r="E3293" s="15" t="s">
        <v>12094</v>
      </c>
      <c r="F3293" t="s">
        <v>1891</v>
      </c>
      <c r="G3293" t="s">
        <v>1867</v>
      </c>
      <c r="H3293" t="s">
        <v>1725</v>
      </c>
      <c r="I3293" t="s">
        <v>3116</v>
      </c>
      <c r="J3293">
        <v>0</v>
      </c>
      <c r="K3293"/>
      <c r="L3293" t="s">
        <v>7026</v>
      </c>
      <c r="M3293" t="s">
        <v>3118</v>
      </c>
    </row>
    <row r="3294" spans="1:13" x14ac:dyDescent="0.25">
      <c r="A3294">
        <v>841364</v>
      </c>
      <c r="B3294" t="s">
        <v>12095</v>
      </c>
      <c r="C3294" t="s">
        <v>59</v>
      </c>
      <c r="D3294" t="s">
        <v>1722</v>
      </c>
      <c r="E3294" s="15" t="s">
        <v>12096</v>
      </c>
      <c r="F3294" t="s">
        <v>5967</v>
      </c>
      <c r="G3294" t="s">
        <v>1909</v>
      </c>
      <c r="H3294" t="s">
        <v>1725</v>
      </c>
      <c r="I3294" t="s">
        <v>3116</v>
      </c>
      <c r="J3294">
        <v>0</v>
      </c>
      <c r="K3294"/>
      <c r="L3294" t="s">
        <v>12097</v>
      </c>
      <c r="M3294"/>
    </row>
    <row r="3295" spans="1:13" x14ac:dyDescent="0.25">
      <c r="A3295">
        <v>21722</v>
      </c>
      <c r="B3295" t="s">
        <v>2511</v>
      </c>
      <c r="C3295" t="s">
        <v>39</v>
      </c>
      <c r="D3295" t="s">
        <v>1722</v>
      </c>
      <c r="E3295" s="15" t="s">
        <v>12098</v>
      </c>
      <c r="F3295" t="s">
        <v>1860</v>
      </c>
      <c r="G3295" t="s">
        <v>1816</v>
      </c>
      <c r="H3295" t="s">
        <v>1725</v>
      </c>
      <c r="I3295" t="s">
        <v>5644</v>
      </c>
      <c r="J3295">
        <v>0</v>
      </c>
      <c r="K3295"/>
      <c r="L3295" t="s">
        <v>3117</v>
      </c>
      <c r="M3295" t="s">
        <v>3118</v>
      </c>
    </row>
    <row r="3296" spans="1:13" x14ac:dyDescent="0.25">
      <c r="A3296">
        <v>11765</v>
      </c>
      <c r="B3296" t="s">
        <v>364</v>
      </c>
      <c r="C3296" t="s">
        <v>27</v>
      </c>
      <c r="D3296" t="s">
        <v>1722</v>
      </c>
      <c r="E3296" s="15" t="s">
        <v>12099</v>
      </c>
      <c r="F3296" t="s">
        <v>1759</v>
      </c>
      <c r="G3296" t="s">
        <v>1760</v>
      </c>
      <c r="H3296" t="s">
        <v>1753</v>
      </c>
      <c r="I3296" t="s">
        <v>3116</v>
      </c>
      <c r="J3296">
        <v>0</v>
      </c>
      <c r="K3296"/>
      <c r="L3296" t="s">
        <v>3117</v>
      </c>
      <c r="M3296" t="s">
        <v>3118</v>
      </c>
    </row>
    <row r="3297" spans="1:13" x14ac:dyDescent="0.25">
      <c r="A3297">
        <v>11764</v>
      </c>
      <c r="B3297" t="s">
        <v>365</v>
      </c>
      <c r="C3297" t="s">
        <v>31</v>
      </c>
      <c r="D3297" t="s">
        <v>1722</v>
      </c>
      <c r="E3297" s="15" t="s">
        <v>12100</v>
      </c>
      <c r="F3297" t="s">
        <v>1752</v>
      </c>
      <c r="G3297" t="s">
        <v>1754</v>
      </c>
      <c r="H3297" t="s">
        <v>1753</v>
      </c>
      <c r="I3297" t="s">
        <v>3116</v>
      </c>
      <c r="J3297">
        <v>0</v>
      </c>
      <c r="K3297"/>
      <c r="L3297" t="s">
        <v>3117</v>
      </c>
      <c r="M3297" t="s">
        <v>3118</v>
      </c>
    </row>
    <row r="3298" spans="1:13" x14ac:dyDescent="0.25">
      <c r="A3298">
        <v>847918</v>
      </c>
      <c r="B3298" t="s">
        <v>12101</v>
      </c>
      <c r="C3298" t="s">
        <v>111</v>
      </c>
      <c r="D3298" t="s">
        <v>1722</v>
      </c>
      <c r="E3298" s="15" t="s">
        <v>12102</v>
      </c>
      <c r="F3298" t="s">
        <v>1995</v>
      </c>
      <c r="G3298" t="s">
        <v>1765</v>
      </c>
      <c r="H3298" t="s">
        <v>1764</v>
      </c>
      <c r="I3298" t="s">
        <v>1765</v>
      </c>
      <c r="J3298">
        <v>0</v>
      </c>
      <c r="K3298"/>
      <c r="L3298" t="s">
        <v>3120</v>
      </c>
      <c r="M3298" t="s">
        <v>3118</v>
      </c>
    </row>
    <row r="3299" spans="1:13" x14ac:dyDescent="0.25">
      <c r="A3299">
        <v>50100</v>
      </c>
      <c r="B3299" t="s">
        <v>4582</v>
      </c>
      <c r="C3299" t="s">
        <v>155</v>
      </c>
      <c r="D3299" t="s">
        <v>1722</v>
      </c>
      <c r="E3299" s="15" t="s">
        <v>12103</v>
      </c>
      <c r="F3299" t="s">
        <v>1826</v>
      </c>
      <c r="G3299" t="s">
        <v>1828</v>
      </c>
      <c r="H3299" t="s">
        <v>1827</v>
      </c>
      <c r="I3299" t="s">
        <v>3131</v>
      </c>
      <c r="J3299">
        <v>0</v>
      </c>
      <c r="K3299"/>
      <c r="L3299" t="s">
        <v>3643</v>
      </c>
      <c r="M3299" t="s">
        <v>3118</v>
      </c>
    </row>
    <row r="3300" spans="1:13" x14ac:dyDescent="0.25">
      <c r="A3300">
        <v>11799</v>
      </c>
      <c r="B3300" t="s">
        <v>1172</v>
      </c>
      <c r="C3300" t="s">
        <v>27</v>
      </c>
      <c r="D3300" t="s">
        <v>1722</v>
      </c>
      <c r="E3300" s="15" t="s">
        <v>12104</v>
      </c>
      <c r="F3300" t="s">
        <v>1939</v>
      </c>
      <c r="G3300" t="s">
        <v>1874</v>
      </c>
      <c r="H3300" t="s">
        <v>1725</v>
      </c>
      <c r="I3300" t="s">
        <v>3116</v>
      </c>
      <c r="J3300">
        <v>0</v>
      </c>
      <c r="K3300"/>
      <c r="L3300" t="s">
        <v>3117</v>
      </c>
      <c r="M3300" t="s">
        <v>3118</v>
      </c>
    </row>
    <row r="3301" spans="1:13" x14ac:dyDescent="0.25">
      <c r="A3301">
        <v>50097</v>
      </c>
      <c r="B3301" t="s">
        <v>2654</v>
      </c>
      <c r="C3301" t="s">
        <v>155</v>
      </c>
      <c r="D3301" t="s">
        <v>1722</v>
      </c>
      <c r="E3301" s="15" t="s">
        <v>12105</v>
      </c>
      <c r="F3301" t="s">
        <v>2118</v>
      </c>
      <c r="G3301" t="s">
        <v>1828</v>
      </c>
      <c r="H3301" t="s">
        <v>1827</v>
      </c>
      <c r="I3301" t="s">
        <v>3131</v>
      </c>
      <c r="J3301">
        <v>0</v>
      </c>
      <c r="K3301"/>
      <c r="L3301" t="s">
        <v>12106</v>
      </c>
      <c r="M3301" t="s">
        <v>12107</v>
      </c>
    </row>
    <row r="3302" spans="1:13" x14ac:dyDescent="0.25">
      <c r="A3302">
        <v>71122</v>
      </c>
      <c r="B3302" t="s">
        <v>12108</v>
      </c>
      <c r="C3302" t="s">
        <v>84</v>
      </c>
      <c r="D3302" t="s">
        <v>1722</v>
      </c>
      <c r="E3302" s="15" t="s">
        <v>12109</v>
      </c>
      <c r="F3302" t="s">
        <v>1787</v>
      </c>
      <c r="G3302" t="s">
        <v>1721</v>
      </c>
      <c r="H3302" t="s">
        <v>1720</v>
      </c>
      <c r="I3302" t="s">
        <v>3116</v>
      </c>
      <c r="J3302">
        <v>0</v>
      </c>
      <c r="K3302"/>
      <c r="L3302" t="s">
        <v>12110</v>
      </c>
      <c r="M3302" t="s">
        <v>12111</v>
      </c>
    </row>
    <row r="3303" spans="1:13" x14ac:dyDescent="0.25">
      <c r="A3303">
        <v>47043</v>
      </c>
      <c r="B3303" t="s">
        <v>12112</v>
      </c>
      <c r="C3303" t="s">
        <v>78</v>
      </c>
      <c r="D3303" t="s">
        <v>1722</v>
      </c>
      <c r="E3303" s="15" t="s">
        <v>12113</v>
      </c>
      <c r="F3303" t="s">
        <v>1787</v>
      </c>
      <c r="G3303" t="s">
        <v>1721</v>
      </c>
      <c r="H3303" t="s">
        <v>1720</v>
      </c>
      <c r="I3303" t="s">
        <v>3116</v>
      </c>
      <c r="J3303">
        <v>0</v>
      </c>
      <c r="K3303"/>
      <c r="L3303" t="s">
        <v>3122</v>
      </c>
      <c r="M3303" t="s">
        <v>3118</v>
      </c>
    </row>
    <row r="3304" spans="1:13" x14ac:dyDescent="0.25">
      <c r="A3304">
        <v>2819</v>
      </c>
      <c r="B3304" t="s">
        <v>12114</v>
      </c>
      <c r="C3304" t="s">
        <v>39</v>
      </c>
      <c r="D3304" t="s">
        <v>1722</v>
      </c>
      <c r="E3304" s="15" t="s">
        <v>12115</v>
      </c>
      <c r="F3304" t="s">
        <v>1735</v>
      </c>
      <c r="G3304" t="s">
        <v>1721</v>
      </c>
      <c r="H3304" t="s">
        <v>1720</v>
      </c>
      <c r="I3304" t="s">
        <v>5686</v>
      </c>
      <c r="J3304">
        <v>0</v>
      </c>
      <c r="K3304"/>
      <c r="L3304" t="s">
        <v>12116</v>
      </c>
      <c r="M3304" t="s">
        <v>3118</v>
      </c>
    </row>
    <row r="3305" spans="1:13" x14ac:dyDescent="0.25">
      <c r="A3305">
        <v>848391</v>
      </c>
      <c r="B3305" t="s">
        <v>12117</v>
      </c>
      <c r="C3305" t="s">
        <v>211</v>
      </c>
      <c r="D3305" t="s">
        <v>1722</v>
      </c>
      <c r="E3305" s="15" t="s">
        <v>12118</v>
      </c>
      <c r="F3305" t="s">
        <v>1745</v>
      </c>
      <c r="G3305" t="s">
        <v>1746</v>
      </c>
      <c r="H3305" t="s">
        <v>1720</v>
      </c>
      <c r="I3305" t="s">
        <v>3116</v>
      </c>
      <c r="J3305">
        <v>0</v>
      </c>
      <c r="K3305"/>
      <c r="L3305" t="s">
        <v>12119</v>
      </c>
      <c r="M3305" t="s">
        <v>12120</v>
      </c>
    </row>
    <row r="3306" spans="1:13" x14ac:dyDescent="0.25">
      <c r="A3306">
        <v>846748</v>
      </c>
      <c r="B3306" t="s">
        <v>12121</v>
      </c>
      <c r="C3306" t="s">
        <v>27</v>
      </c>
      <c r="D3306" t="s">
        <v>1722</v>
      </c>
      <c r="E3306" s="15" t="s">
        <v>12122</v>
      </c>
      <c r="F3306" t="s">
        <v>1732</v>
      </c>
      <c r="G3306" t="s">
        <v>1731</v>
      </c>
      <c r="H3306" t="s">
        <v>1720</v>
      </c>
      <c r="I3306" t="s">
        <v>3116</v>
      </c>
      <c r="J3306">
        <v>0</v>
      </c>
      <c r="K3306"/>
      <c r="L3306" t="s">
        <v>3216</v>
      </c>
      <c r="M3306" t="s">
        <v>3118</v>
      </c>
    </row>
    <row r="3307" spans="1:13" x14ac:dyDescent="0.25">
      <c r="A3307">
        <v>857644</v>
      </c>
      <c r="B3307" t="s">
        <v>12123</v>
      </c>
      <c r="C3307" t="s">
        <v>92</v>
      </c>
      <c r="D3307" t="s">
        <v>1722</v>
      </c>
      <c r="E3307" s="15" t="s">
        <v>12124</v>
      </c>
      <c r="F3307" t="s">
        <v>1732</v>
      </c>
      <c r="G3307" t="s">
        <v>1731</v>
      </c>
      <c r="H3307" t="s">
        <v>1720</v>
      </c>
      <c r="I3307" t="s">
        <v>3116</v>
      </c>
      <c r="J3307">
        <v>0</v>
      </c>
      <c r="K3307"/>
      <c r="L3307" t="s">
        <v>12125</v>
      </c>
      <c r="M3307" t="s">
        <v>3118</v>
      </c>
    </row>
    <row r="3308" spans="1:13" x14ac:dyDescent="0.25">
      <c r="A3308">
        <v>826496</v>
      </c>
      <c r="B3308" t="s">
        <v>12126</v>
      </c>
      <c r="C3308" t="s">
        <v>43</v>
      </c>
      <c r="D3308" t="s">
        <v>1722</v>
      </c>
      <c r="E3308" s="15" t="s">
        <v>12127</v>
      </c>
      <c r="F3308"/>
      <c r="G3308"/>
      <c r="H3308"/>
      <c r="I3308"/>
      <c r="J3308">
        <v>0</v>
      </c>
      <c r="K3308"/>
      <c r="L3308" t="s">
        <v>3157</v>
      </c>
      <c r="M3308" t="s">
        <v>3118</v>
      </c>
    </row>
    <row r="3309" spans="1:13" x14ac:dyDescent="0.25">
      <c r="A3309">
        <v>851522</v>
      </c>
      <c r="B3309" t="s">
        <v>12128</v>
      </c>
      <c r="C3309" t="s">
        <v>213</v>
      </c>
      <c r="D3309" t="s">
        <v>1722</v>
      </c>
      <c r="E3309" s="15" t="s">
        <v>12129</v>
      </c>
      <c r="F3309" t="s">
        <v>1732</v>
      </c>
      <c r="G3309" t="s">
        <v>1731</v>
      </c>
      <c r="H3309" t="s">
        <v>1720</v>
      </c>
      <c r="I3309" t="s">
        <v>3116</v>
      </c>
      <c r="J3309">
        <v>0</v>
      </c>
      <c r="K3309"/>
      <c r="L3309" t="s">
        <v>5844</v>
      </c>
      <c r="M3309" t="s">
        <v>3118</v>
      </c>
    </row>
    <row r="3310" spans="1:13" x14ac:dyDescent="0.25">
      <c r="A3310">
        <v>851765</v>
      </c>
      <c r="B3310" t="s">
        <v>3053</v>
      </c>
      <c r="C3310" t="s">
        <v>432</v>
      </c>
      <c r="D3310" t="s">
        <v>1722</v>
      </c>
      <c r="E3310" s="15" t="s">
        <v>12130</v>
      </c>
      <c r="F3310" t="s">
        <v>7967</v>
      </c>
      <c r="G3310" t="s">
        <v>1790</v>
      </c>
      <c r="H3310" t="s">
        <v>1720</v>
      </c>
      <c r="I3310" t="s">
        <v>3116</v>
      </c>
      <c r="J3310">
        <v>0</v>
      </c>
      <c r="K3310"/>
      <c r="L3310" t="s">
        <v>3464</v>
      </c>
      <c r="M3310" t="s">
        <v>3118</v>
      </c>
    </row>
    <row r="3311" spans="1:13" x14ac:dyDescent="0.25">
      <c r="A3311">
        <v>47361</v>
      </c>
      <c r="B3311" t="s">
        <v>4585</v>
      </c>
      <c r="C3311" t="s">
        <v>213</v>
      </c>
      <c r="D3311" t="s">
        <v>1722</v>
      </c>
      <c r="E3311" s="15" t="s">
        <v>12131</v>
      </c>
      <c r="F3311" t="s">
        <v>1738</v>
      </c>
      <c r="G3311" t="s">
        <v>1739</v>
      </c>
      <c r="H3311" t="s">
        <v>1720</v>
      </c>
      <c r="I3311" t="s">
        <v>3232</v>
      </c>
      <c r="J3311">
        <v>0</v>
      </c>
      <c r="K3311"/>
      <c r="L3311" t="s">
        <v>12132</v>
      </c>
      <c r="M3311" t="s">
        <v>12133</v>
      </c>
    </row>
    <row r="3312" spans="1:13" x14ac:dyDescent="0.25">
      <c r="A3312">
        <v>837202</v>
      </c>
      <c r="B3312" t="s">
        <v>12134</v>
      </c>
      <c r="C3312" t="s">
        <v>43</v>
      </c>
      <c r="D3312" t="s">
        <v>1722</v>
      </c>
      <c r="E3312" s="15" t="s">
        <v>12135</v>
      </c>
      <c r="F3312" t="s">
        <v>1730</v>
      </c>
      <c r="G3312" t="s">
        <v>1731</v>
      </c>
      <c r="H3312" t="s">
        <v>1720</v>
      </c>
      <c r="I3312" t="s">
        <v>3116</v>
      </c>
      <c r="J3312">
        <v>0</v>
      </c>
      <c r="K3312"/>
      <c r="L3312"/>
      <c r="M3312" t="s">
        <v>3118</v>
      </c>
    </row>
    <row r="3313" spans="1:13" x14ac:dyDescent="0.25">
      <c r="A3313">
        <v>847479</v>
      </c>
      <c r="B3313" t="s">
        <v>12136</v>
      </c>
      <c r="C3313" t="s">
        <v>43</v>
      </c>
      <c r="D3313" t="s">
        <v>1722</v>
      </c>
      <c r="E3313" s="15" t="s">
        <v>12137</v>
      </c>
      <c r="F3313" t="s">
        <v>1732</v>
      </c>
      <c r="G3313" t="s">
        <v>1731</v>
      </c>
      <c r="H3313" t="s">
        <v>1720</v>
      </c>
      <c r="I3313" t="s">
        <v>3116</v>
      </c>
      <c r="J3313">
        <v>0</v>
      </c>
      <c r="K3313"/>
      <c r="L3313" t="s">
        <v>12138</v>
      </c>
      <c r="M3313" t="s">
        <v>12139</v>
      </c>
    </row>
    <row r="3314" spans="1:13" x14ac:dyDescent="0.25">
      <c r="A3314">
        <v>52279</v>
      </c>
      <c r="B3314" t="s">
        <v>4588</v>
      </c>
      <c r="C3314" t="s">
        <v>92</v>
      </c>
      <c r="D3314" t="s">
        <v>1722</v>
      </c>
      <c r="E3314" s="15" t="s">
        <v>12140</v>
      </c>
      <c r="F3314" t="s">
        <v>1737</v>
      </c>
      <c r="G3314" t="s">
        <v>1721</v>
      </c>
      <c r="H3314" t="s">
        <v>1720</v>
      </c>
      <c r="I3314" t="s">
        <v>3116</v>
      </c>
      <c r="J3314">
        <v>0</v>
      </c>
      <c r="K3314"/>
      <c r="L3314" t="s">
        <v>3122</v>
      </c>
      <c r="M3314" t="s">
        <v>3118</v>
      </c>
    </row>
    <row r="3315" spans="1:13" x14ac:dyDescent="0.25">
      <c r="A3315">
        <v>34556</v>
      </c>
      <c r="B3315" t="s">
        <v>2582</v>
      </c>
      <c r="C3315" t="s">
        <v>92</v>
      </c>
      <c r="D3315" t="s">
        <v>1722</v>
      </c>
      <c r="E3315" s="15" t="s">
        <v>12141</v>
      </c>
      <c r="F3315" t="s">
        <v>1761</v>
      </c>
      <c r="G3315" t="s">
        <v>1762</v>
      </c>
      <c r="H3315" t="s">
        <v>1782</v>
      </c>
      <c r="I3315" t="s">
        <v>1762</v>
      </c>
      <c r="J3315">
        <v>0</v>
      </c>
      <c r="K3315"/>
      <c r="L3315" t="s">
        <v>12142</v>
      </c>
      <c r="M3315" t="s">
        <v>12143</v>
      </c>
    </row>
    <row r="3316" spans="1:13" x14ac:dyDescent="0.25">
      <c r="A3316">
        <v>11796</v>
      </c>
      <c r="B3316" t="s">
        <v>652</v>
      </c>
      <c r="C3316" t="s">
        <v>27</v>
      </c>
      <c r="D3316" t="s">
        <v>1722</v>
      </c>
      <c r="E3316" s="15" t="s">
        <v>12144</v>
      </c>
      <c r="F3316" t="s">
        <v>1817</v>
      </c>
      <c r="G3316" t="s">
        <v>1816</v>
      </c>
      <c r="H3316" t="s">
        <v>1725</v>
      </c>
      <c r="I3316" t="s">
        <v>1816</v>
      </c>
      <c r="J3316">
        <v>0</v>
      </c>
      <c r="K3316"/>
      <c r="L3316" t="s">
        <v>12145</v>
      </c>
      <c r="M3316" t="s">
        <v>3118</v>
      </c>
    </row>
    <row r="3317" spans="1:13" x14ac:dyDescent="0.25">
      <c r="A3317">
        <v>74137</v>
      </c>
      <c r="B3317" t="s">
        <v>1793</v>
      </c>
      <c r="C3317" t="s">
        <v>31</v>
      </c>
      <c r="D3317" t="s">
        <v>1722</v>
      </c>
      <c r="E3317" s="15" t="s">
        <v>12146</v>
      </c>
      <c r="F3317" t="s">
        <v>1986</v>
      </c>
      <c r="G3317" t="s">
        <v>1987</v>
      </c>
      <c r="H3317" t="s">
        <v>1822</v>
      </c>
      <c r="I3317" t="s">
        <v>3116</v>
      </c>
      <c r="J3317">
        <v>0</v>
      </c>
      <c r="K3317"/>
      <c r="L3317" t="s">
        <v>3117</v>
      </c>
      <c r="M3317" t="s">
        <v>3118</v>
      </c>
    </row>
    <row r="3318" spans="1:13" x14ac:dyDescent="0.25">
      <c r="A3318">
        <v>11846</v>
      </c>
      <c r="B3318" t="s">
        <v>4589</v>
      </c>
      <c r="C3318" t="s">
        <v>56</v>
      </c>
      <c r="D3318" t="s">
        <v>1722</v>
      </c>
      <c r="E3318" s="15" t="s">
        <v>12147</v>
      </c>
      <c r="F3318" t="s">
        <v>1986</v>
      </c>
      <c r="G3318" t="s">
        <v>1987</v>
      </c>
      <c r="H3318" t="s">
        <v>1822</v>
      </c>
      <c r="I3318" t="s">
        <v>3116</v>
      </c>
      <c r="J3318">
        <v>0</v>
      </c>
      <c r="K3318"/>
      <c r="L3318" t="s">
        <v>3117</v>
      </c>
      <c r="M3318" t="s">
        <v>3118</v>
      </c>
    </row>
    <row r="3319" spans="1:13" x14ac:dyDescent="0.25">
      <c r="A3319">
        <v>31611</v>
      </c>
      <c r="B3319" t="s">
        <v>1173</v>
      </c>
      <c r="C3319" t="s">
        <v>697</v>
      </c>
      <c r="D3319" t="s">
        <v>1722</v>
      </c>
      <c r="E3319" s="15" t="s">
        <v>12148</v>
      </c>
      <c r="F3319" t="s">
        <v>2004</v>
      </c>
      <c r="G3319" t="s">
        <v>1770</v>
      </c>
      <c r="H3319" t="s">
        <v>1764</v>
      </c>
      <c r="I3319" t="s">
        <v>3116</v>
      </c>
      <c r="J3319">
        <v>0</v>
      </c>
      <c r="K3319"/>
      <c r="L3319" t="s">
        <v>3117</v>
      </c>
      <c r="M3319" t="s">
        <v>3118</v>
      </c>
    </row>
    <row r="3320" spans="1:13" x14ac:dyDescent="0.25">
      <c r="A3320">
        <v>22295</v>
      </c>
      <c r="B3320" t="s">
        <v>1631</v>
      </c>
      <c r="C3320" t="s">
        <v>65</v>
      </c>
      <c r="D3320" t="s">
        <v>1722</v>
      </c>
      <c r="E3320" s="15" t="s">
        <v>12149</v>
      </c>
      <c r="F3320" t="s">
        <v>1742</v>
      </c>
      <c r="G3320" t="s">
        <v>1743</v>
      </c>
      <c r="H3320" t="s">
        <v>1720</v>
      </c>
      <c r="I3320" t="s">
        <v>3351</v>
      </c>
      <c r="J3320">
        <v>0</v>
      </c>
      <c r="K3320"/>
      <c r="L3320" t="s">
        <v>3117</v>
      </c>
      <c r="M3320" t="s">
        <v>3118</v>
      </c>
    </row>
    <row r="3321" spans="1:13" x14ac:dyDescent="0.25">
      <c r="A3321">
        <v>848982</v>
      </c>
      <c r="B3321" t="s">
        <v>1174</v>
      </c>
      <c r="C3321" t="s">
        <v>65</v>
      </c>
      <c r="D3321" t="s">
        <v>1722</v>
      </c>
      <c r="E3321" s="15" t="s">
        <v>12150</v>
      </c>
      <c r="F3321" t="s">
        <v>1938</v>
      </c>
      <c r="G3321" t="s">
        <v>1746</v>
      </c>
      <c r="H3321" t="s">
        <v>1720</v>
      </c>
      <c r="I3321" t="s">
        <v>5686</v>
      </c>
      <c r="J3321">
        <v>0</v>
      </c>
      <c r="K3321"/>
      <c r="L3321" t="s">
        <v>5524</v>
      </c>
      <c r="M3321" t="s">
        <v>3118</v>
      </c>
    </row>
    <row r="3322" spans="1:13" x14ac:dyDescent="0.25">
      <c r="A3322">
        <v>22010</v>
      </c>
      <c r="B3322" t="s">
        <v>2514</v>
      </c>
      <c r="C3322" t="s">
        <v>76</v>
      </c>
      <c r="D3322" t="s">
        <v>1722</v>
      </c>
      <c r="E3322" s="15" t="s">
        <v>12151</v>
      </c>
      <c r="F3322" t="s">
        <v>1752</v>
      </c>
      <c r="G3322" t="s">
        <v>1754</v>
      </c>
      <c r="H3322" t="s">
        <v>1753</v>
      </c>
      <c r="I3322" t="s">
        <v>3116</v>
      </c>
      <c r="J3322">
        <v>0</v>
      </c>
      <c r="K3322"/>
      <c r="L3322" t="s">
        <v>3117</v>
      </c>
      <c r="M3322" t="s">
        <v>3118</v>
      </c>
    </row>
    <row r="3323" spans="1:13" x14ac:dyDescent="0.25">
      <c r="A3323">
        <v>44752</v>
      </c>
      <c r="B3323" t="s">
        <v>12152</v>
      </c>
      <c r="C3323" t="s">
        <v>485</v>
      </c>
      <c r="D3323" t="s">
        <v>1722</v>
      </c>
      <c r="E3323" s="15" t="s">
        <v>12153</v>
      </c>
      <c r="F3323" t="s">
        <v>3345</v>
      </c>
      <c r="G3323" t="s">
        <v>1849</v>
      </c>
      <c r="H3323" t="s">
        <v>1819</v>
      </c>
      <c r="I3323" t="s">
        <v>3126</v>
      </c>
      <c r="J3323">
        <v>0</v>
      </c>
      <c r="K3323"/>
      <c r="L3323" t="s">
        <v>12154</v>
      </c>
      <c r="M3323" t="s">
        <v>12155</v>
      </c>
    </row>
    <row r="3324" spans="1:13" x14ac:dyDescent="0.25">
      <c r="A3324">
        <v>11876</v>
      </c>
      <c r="B3324" t="s">
        <v>1175</v>
      </c>
      <c r="C3324" t="s">
        <v>27</v>
      </c>
      <c r="D3324" t="s">
        <v>1722</v>
      </c>
      <c r="E3324" s="15" t="s">
        <v>12156</v>
      </c>
      <c r="F3324" t="s">
        <v>2098</v>
      </c>
      <c r="G3324" t="s">
        <v>2099</v>
      </c>
      <c r="H3324" t="s">
        <v>2055</v>
      </c>
      <c r="I3324" t="s">
        <v>3116</v>
      </c>
      <c r="J3324">
        <v>0</v>
      </c>
      <c r="K3324"/>
      <c r="L3324" t="s">
        <v>3117</v>
      </c>
      <c r="M3324" t="s">
        <v>3118</v>
      </c>
    </row>
    <row r="3325" spans="1:13" x14ac:dyDescent="0.25">
      <c r="A3325">
        <v>61137</v>
      </c>
      <c r="B3325" t="s">
        <v>12157</v>
      </c>
      <c r="C3325" t="s">
        <v>415</v>
      </c>
      <c r="D3325" t="s">
        <v>1722</v>
      </c>
      <c r="E3325" s="15" t="s">
        <v>12158</v>
      </c>
      <c r="F3325" t="s">
        <v>2072</v>
      </c>
      <c r="G3325" t="s">
        <v>1783</v>
      </c>
      <c r="H3325" t="s">
        <v>1782</v>
      </c>
      <c r="I3325" t="s">
        <v>3142</v>
      </c>
      <c r="J3325">
        <v>0</v>
      </c>
      <c r="K3325"/>
      <c r="L3325" t="s">
        <v>3117</v>
      </c>
      <c r="M3325" t="s">
        <v>3118</v>
      </c>
    </row>
    <row r="3326" spans="1:13" x14ac:dyDescent="0.25">
      <c r="A3326">
        <v>11842</v>
      </c>
      <c r="B3326" t="s">
        <v>2178</v>
      </c>
      <c r="C3326" t="s">
        <v>39</v>
      </c>
      <c r="D3326" t="s">
        <v>1722</v>
      </c>
      <c r="E3326" s="15" t="s">
        <v>12159</v>
      </c>
      <c r="F3326" t="s">
        <v>6149</v>
      </c>
      <c r="G3326" t="s">
        <v>1790</v>
      </c>
      <c r="H3326" t="s">
        <v>1720</v>
      </c>
      <c r="I3326" t="s">
        <v>3116</v>
      </c>
      <c r="J3326">
        <v>0</v>
      </c>
      <c r="K3326"/>
      <c r="L3326" t="s">
        <v>3117</v>
      </c>
      <c r="M3326" t="s">
        <v>3118</v>
      </c>
    </row>
    <row r="3327" spans="1:13" x14ac:dyDescent="0.25">
      <c r="A3327">
        <v>11853</v>
      </c>
      <c r="B3327" t="s">
        <v>12160</v>
      </c>
      <c r="C3327" t="s">
        <v>21</v>
      </c>
      <c r="D3327" t="s">
        <v>1722</v>
      </c>
      <c r="E3327" s="15" t="s">
        <v>12161</v>
      </c>
      <c r="F3327" t="s">
        <v>1824</v>
      </c>
      <c r="G3327" t="s">
        <v>1825</v>
      </c>
      <c r="H3327" t="s">
        <v>1725</v>
      </c>
      <c r="I3327" t="s">
        <v>3116</v>
      </c>
      <c r="J3327">
        <v>0</v>
      </c>
      <c r="K3327"/>
      <c r="L3327" t="s">
        <v>9401</v>
      </c>
      <c r="M3327" t="s">
        <v>3118</v>
      </c>
    </row>
    <row r="3328" spans="1:13" x14ac:dyDescent="0.25">
      <c r="A3328">
        <v>11904</v>
      </c>
      <c r="B3328" t="s">
        <v>1176</v>
      </c>
      <c r="C3328" t="s">
        <v>27</v>
      </c>
      <c r="D3328" t="s">
        <v>1722</v>
      </c>
      <c r="E3328" s="15" t="s">
        <v>12162</v>
      </c>
      <c r="F3328" t="s">
        <v>1771</v>
      </c>
      <c r="G3328" t="s">
        <v>1721</v>
      </c>
      <c r="H3328" t="s">
        <v>1720</v>
      </c>
      <c r="I3328" t="s">
        <v>3116</v>
      </c>
      <c r="J3328">
        <v>0</v>
      </c>
      <c r="K3328"/>
      <c r="L3328" t="s">
        <v>4591</v>
      </c>
      <c r="M3328" t="s">
        <v>12163</v>
      </c>
    </row>
    <row r="3329" spans="1:13" x14ac:dyDescent="0.25">
      <c r="A3329">
        <v>11905</v>
      </c>
      <c r="B3329" t="s">
        <v>2177</v>
      </c>
      <c r="C3329" t="s">
        <v>27</v>
      </c>
      <c r="D3329" t="s">
        <v>1722</v>
      </c>
      <c r="E3329" s="15" t="s">
        <v>12164</v>
      </c>
      <c r="F3329" t="s">
        <v>1771</v>
      </c>
      <c r="G3329" t="s">
        <v>1721</v>
      </c>
      <c r="H3329" t="s">
        <v>1720</v>
      </c>
      <c r="I3329" t="s">
        <v>3116</v>
      </c>
      <c r="J3329">
        <v>0</v>
      </c>
      <c r="K3329"/>
      <c r="L3329" t="s">
        <v>3245</v>
      </c>
      <c r="M3329" t="s">
        <v>3118</v>
      </c>
    </row>
    <row r="3330" spans="1:13" x14ac:dyDescent="0.25">
      <c r="A3330">
        <v>11930</v>
      </c>
      <c r="B3330" t="s">
        <v>2176</v>
      </c>
      <c r="C3330" t="s">
        <v>27</v>
      </c>
      <c r="D3330" t="s">
        <v>1722</v>
      </c>
      <c r="E3330" s="15" t="s">
        <v>12165</v>
      </c>
      <c r="F3330" t="s">
        <v>1824</v>
      </c>
      <c r="G3330" t="s">
        <v>1825</v>
      </c>
      <c r="H3330" t="s">
        <v>1725</v>
      </c>
      <c r="I3330" t="s">
        <v>3116</v>
      </c>
      <c r="J3330">
        <v>0</v>
      </c>
      <c r="K3330"/>
      <c r="L3330" t="s">
        <v>5524</v>
      </c>
      <c r="M3330" t="s">
        <v>3118</v>
      </c>
    </row>
    <row r="3331" spans="1:13" x14ac:dyDescent="0.25">
      <c r="A3331">
        <v>33787</v>
      </c>
      <c r="B3331" t="s">
        <v>12166</v>
      </c>
      <c r="C3331" t="s">
        <v>27</v>
      </c>
      <c r="D3331" t="s">
        <v>1722</v>
      </c>
      <c r="E3331" s="15" t="s">
        <v>12167</v>
      </c>
      <c r="F3331" t="s">
        <v>1784</v>
      </c>
      <c r="G3331" t="s">
        <v>1785</v>
      </c>
      <c r="H3331" t="s">
        <v>1725</v>
      </c>
      <c r="I3331" t="s">
        <v>3116</v>
      </c>
      <c r="J3331">
        <v>0</v>
      </c>
      <c r="K3331"/>
      <c r="L3331" t="s">
        <v>3511</v>
      </c>
      <c r="M3331" t="s">
        <v>3118</v>
      </c>
    </row>
    <row r="3332" spans="1:13" x14ac:dyDescent="0.25">
      <c r="A3332">
        <v>842646</v>
      </c>
      <c r="B3332" t="s">
        <v>12168</v>
      </c>
      <c r="C3332" t="s">
        <v>12169</v>
      </c>
      <c r="D3332" t="s">
        <v>1722</v>
      </c>
      <c r="E3332" s="15" t="s">
        <v>12170</v>
      </c>
      <c r="F3332" t="s">
        <v>3215</v>
      </c>
      <c r="G3332" t="s">
        <v>1783</v>
      </c>
      <c r="H3332" t="s">
        <v>1782</v>
      </c>
      <c r="I3332" t="s">
        <v>3142</v>
      </c>
      <c r="J3332">
        <v>0</v>
      </c>
      <c r="K3332"/>
      <c r="L3332" t="s">
        <v>12171</v>
      </c>
      <c r="M3332" t="s">
        <v>3118</v>
      </c>
    </row>
    <row r="3333" spans="1:13" x14ac:dyDescent="0.25">
      <c r="A3333">
        <v>54174</v>
      </c>
      <c r="B3333" t="s">
        <v>1177</v>
      </c>
      <c r="C3333" t="s">
        <v>52</v>
      </c>
      <c r="D3333" t="s">
        <v>1722</v>
      </c>
      <c r="E3333" s="15" t="s">
        <v>12172</v>
      </c>
      <c r="F3333" t="s">
        <v>1876</v>
      </c>
      <c r="G3333" t="s">
        <v>1849</v>
      </c>
      <c r="H3333" t="s">
        <v>1819</v>
      </c>
      <c r="I3333" t="s">
        <v>3126</v>
      </c>
      <c r="J3333">
        <v>0</v>
      </c>
      <c r="K3333"/>
      <c r="L3333" t="s">
        <v>3117</v>
      </c>
      <c r="M3333" t="s">
        <v>3118</v>
      </c>
    </row>
    <row r="3334" spans="1:13" x14ac:dyDescent="0.25">
      <c r="A3334">
        <v>51911</v>
      </c>
      <c r="B3334" t="s">
        <v>12173</v>
      </c>
      <c r="C3334" t="s">
        <v>27</v>
      </c>
      <c r="D3334" t="s">
        <v>1722</v>
      </c>
      <c r="E3334" s="15" t="s">
        <v>12174</v>
      </c>
      <c r="F3334" t="s">
        <v>1732</v>
      </c>
      <c r="G3334" t="s">
        <v>1731</v>
      </c>
      <c r="H3334" t="s">
        <v>1720</v>
      </c>
      <c r="I3334" t="s">
        <v>3116</v>
      </c>
      <c r="J3334">
        <v>0</v>
      </c>
      <c r="K3334"/>
      <c r="L3334" t="s">
        <v>12175</v>
      </c>
      <c r="M3334"/>
    </row>
    <row r="3335" spans="1:13" x14ac:dyDescent="0.25">
      <c r="A3335">
        <v>31678</v>
      </c>
      <c r="B3335" t="s">
        <v>4595</v>
      </c>
      <c r="C3335" t="s">
        <v>208</v>
      </c>
      <c r="D3335" t="s">
        <v>1722</v>
      </c>
      <c r="E3335" s="15" t="s">
        <v>12176</v>
      </c>
      <c r="F3335" t="s">
        <v>1986</v>
      </c>
      <c r="G3335" t="s">
        <v>1987</v>
      </c>
      <c r="H3335" t="s">
        <v>1822</v>
      </c>
      <c r="I3335" t="s">
        <v>3116</v>
      </c>
      <c r="J3335">
        <v>0</v>
      </c>
      <c r="K3335"/>
      <c r="L3335" t="s">
        <v>5879</v>
      </c>
      <c r="M3335" t="s">
        <v>3118</v>
      </c>
    </row>
    <row r="3336" spans="1:13" x14ac:dyDescent="0.25">
      <c r="A3336">
        <v>837135</v>
      </c>
      <c r="B3336" t="s">
        <v>12177</v>
      </c>
      <c r="C3336" t="s">
        <v>763</v>
      </c>
      <c r="D3336" t="s">
        <v>1722</v>
      </c>
      <c r="E3336" s="15" t="s">
        <v>12178</v>
      </c>
      <c r="F3336" t="s">
        <v>1732</v>
      </c>
      <c r="G3336" t="s">
        <v>1731</v>
      </c>
      <c r="H3336" t="s">
        <v>1720</v>
      </c>
      <c r="I3336" t="s">
        <v>3116</v>
      </c>
      <c r="J3336">
        <v>0</v>
      </c>
      <c r="K3336"/>
      <c r="L3336" t="s">
        <v>12179</v>
      </c>
      <c r="M3336" t="s">
        <v>12180</v>
      </c>
    </row>
    <row r="3337" spans="1:13" x14ac:dyDescent="0.25">
      <c r="A3337">
        <v>51749</v>
      </c>
      <c r="B3337" t="s">
        <v>12181</v>
      </c>
      <c r="C3337" t="s">
        <v>59</v>
      </c>
      <c r="D3337" t="s">
        <v>1722</v>
      </c>
      <c r="E3337" s="15" t="s">
        <v>12182</v>
      </c>
      <c r="F3337" t="s">
        <v>1780</v>
      </c>
      <c r="G3337" t="s">
        <v>1746</v>
      </c>
      <c r="H3337" t="s">
        <v>1720</v>
      </c>
      <c r="I3337" t="s">
        <v>3348</v>
      </c>
      <c r="J3337">
        <v>0</v>
      </c>
      <c r="K3337"/>
      <c r="L3337" t="s">
        <v>3660</v>
      </c>
      <c r="M3337" t="s">
        <v>3118</v>
      </c>
    </row>
    <row r="3338" spans="1:13" x14ac:dyDescent="0.25">
      <c r="A3338">
        <v>62144</v>
      </c>
      <c r="B3338" t="s">
        <v>4596</v>
      </c>
      <c r="C3338" t="s">
        <v>27</v>
      </c>
      <c r="D3338" t="s">
        <v>1722</v>
      </c>
      <c r="E3338" s="15" t="s">
        <v>12183</v>
      </c>
      <c r="F3338" t="s">
        <v>1766</v>
      </c>
      <c r="G3338" t="s">
        <v>1767</v>
      </c>
      <c r="H3338" t="s">
        <v>1756</v>
      </c>
      <c r="I3338" t="s">
        <v>3129</v>
      </c>
      <c r="J3338">
        <v>0</v>
      </c>
      <c r="K3338"/>
      <c r="L3338" t="s">
        <v>12184</v>
      </c>
      <c r="M3338" t="s">
        <v>12185</v>
      </c>
    </row>
    <row r="3339" spans="1:13" x14ac:dyDescent="0.25">
      <c r="A3339">
        <v>849458</v>
      </c>
      <c r="B3339" t="s">
        <v>12186</v>
      </c>
      <c r="C3339" t="s">
        <v>59</v>
      </c>
      <c r="D3339" t="s">
        <v>1722</v>
      </c>
      <c r="E3339" s="15" t="s">
        <v>12187</v>
      </c>
      <c r="F3339" t="s">
        <v>1788</v>
      </c>
      <c r="G3339" t="s">
        <v>1762</v>
      </c>
      <c r="H3339" t="s">
        <v>1782</v>
      </c>
      <c r="I3339" t="s">
        <v>3116</v>
      </c>
      <c r="J3339">
        <v>0</v>
      </c>
      <c r="K3339"/>
      <c r="L3339"/>
      <c r="M3339" t="s">
        <v>3118</v>
      </c>
    </row>
    <row r="3340" spans="1:13" x14ac:dyDescent="0.25">
      <c r="A3340">
        <v>848284</v>
      </c>
      <c r="B3340" t="s">
        <v>12188</v>
      </c>
      <c r="C3340" t="s">
        <v>27</v>
      </c>
      <c r="D3340" t="s">
        <v>1722</v>
      </c>
      <c r="E3340" s="15" t="s">
        <v>12189</v>
      </c>
      <c r="F3340" t="s">
        <v>1791</v>
      </c>
      <c r="G3340" t="s">
        <v>1792</v>
      </c>
      <c r="H3340" t="s">
        <v>1822</v>
      </c>
      <c r="I3340" t="s">
        <v>3126</v>
      </c>
      <c r="J3340">
        <v>0</v>
      </c>
      <c r="K3340"/>
      <c r="L3340" t="s">
        <v>12190</v>
      </c>
      <c r="M3340" t="s">
        <v>12191</v>
      </c>
    </row>
    <row r="3341" spans="1:13" x14ac:dyDescent="0.25">
      <c r="A3341">
        <v>854814</v>
      </c>
      <c r="B3341" t="s">
        <v>12192</v>
      </c>
      <c r="C3341" t="s">
        <v>84</v>
      </c>
      <c r="D3341" t="s">
        <v>1722</v>
      </c>
      <c r="E3341" s="15" t="s">
        <v>12193</v>
      </c>
      <c r="F3341" t="s">
        <v>1742</v>
      </c>
      <c r="G3341" t="s">
        <v>1743</v>
      </c>
      <c r="H3341" t="s">
        <v>1720</v>
      </c>
      <c r="I3341" t="s">
        <v>3351</v>
      </c>
      <c r="J3341">
        <v>0</v>
      </c>
      <c r="K3341"/>
      <c r="L3341"/>
      <c r="M3341" t="s">
        <v>3118</v>
      </c>
    </row>
    <row r="3342" spans="1:13" x14ac:dyDescent="0.25">
      <c r="A3342">
        <v>828361</v>
      </c>
      <c r="B3342" t="s">
        <v>4600</v>
      </c>
      <c r="C3342" t="s">
        <v>27</v>
      </c>
      <c r="D3342" t="s">
        <v>1722</v>
      </c>
      <c r="E3342" s="15" t="s">
        <v>12194</v>
      </c>
      <c r="F3342" t="s">
        <v>1860</v>
      </c>
      <c r="G3342" t="s">
        <v>1816</v>
      </c>
      <c r="H3342" t="s">
        <v>1725</v>
      </c>
      <c r="I3342" t="s">
        <v>5644</v>
      </c>
      <c r="J3342">
        <v>0</v>
      </c>
      <c r="K3342"/>
      <c r="L3342" t="s">
        <v>4601</v>
      </c>
      <c r="M3342" t="s">
        <v>4602</v>
      </c>
    </row>
    <row r="3343" spans="1:13" x14ac:dyDescent="0.25">
      <c r="A3343">
        <v>52625</v>
      </c>
      <c r="B3343" t="s">
        <v>12195</v>
      </c>
      <c r="C3343" t="s">
        <v>27</v>
      </c>
      <c r="D3343" t="s">
        <v>1722</v>
      </c>
      <c r="E3343" s="15" t="s">
        <v>12196</v>
      </c>
      <c r="F3343" t="s">
        <v>1866</v>
      </c>
      <c r="G3343" t="s">
        <v>1867</v>
      </c>
      <c r="H3343" t="s">
        <v>1725</v>
      </c>
      <c r="I3343" t="s">
        <v>3116</v>
      </c>
      <c r="J3343">
        <v>0</v>
      </c>
      <c r="K3343"/>
      <c r="L3343" t="s">
        <v>2341</v>
      </c>
      <c r="M3343" t="s">
        <v>12197</v>
      </c>
    </row>
    <row r="3344" spans="1:13" x14ac:dyDescent="0.25">
      <c r="A3344">
        <v>23634</v>
      </c>
      <c r="B3344" t="s">
        <v>4604</v>
      </c>
      <c r="C3344" t="s">
        <v>27</v>
      </c>
      <c r="D3344" t="s">
        <v>1722</v>
      </c>
      <c r="E3344" s="15" t="s">
        <v>12198</v>
      </c>
      <c r="F3344" t="s">
        <v>1893</v>
      </c>
      <c r="G3344" t="s">
        <v>1852</v>
      </c>
      <c r="H3344" t="s">
        <v>1720</v>
      </c>
      <c r="I3344" t="s">
        <v>3116</v>
      </c>
      <c r="J3344">
        <v>0</v>
      </c>
      <c r="K3344"/>
      <c r="L3344" t="s">
        <v>3117</v>
      </c>
      <c r="M3344" t="s">
        <v>3118</v>
      </c>
    </row>
    <row r="3345" spans="1:13" x14ac:dyDescent="0.25">
      <c r="A3345">
        <v>845871</v>
      </c>
      <c r="B3345" t="s">
        <v>12199</v>
      </c>
      <c r="C3345" t="s">
        <v>27</v>
      </c>
      <c r="D3345" t="s">
        <v>1722</v>
      </c>
      <c r="E3345" s="15" t="s">
        <v>12200</v>
      </c>
      <c r="F3345" t="s">
        <v>1836</v>
      </c>
      <c r="G3345" t="s">
        <v>1837</v>
      </c>
      <c r="H3345" t="s">
        <v>1725</v>
      </c>
      <c r="I3345" t="s">
        <v>3116</v>
      </c>
      <c r="J3345">
        <v>0</v>
      </c>
      <c r="K3345"/>
      <c r="L3345" t="s">
        <v>3117</v>
      </c>
      <c r="M3345" t="s">
        <v>3118</v>
      </c>
    </row>
    <row r="3346" spans="1:13" x14ac:dyDescent="0.25">
      <c r="A3346">
        <v>828975</v>
      </c>
      <c r="B3346" t="s">
        <v>2860</v>
      </c>
      <c r="C3346" t="s">
        <v>111</v>
      </c>
      <c r="D3346" t="s">
        <v>1722</v>
      </c>
      <c r="E3346" s="15" t="s">
        <v>12201</v>
      </c>
      <c r="F3346" t="s">
        <v>1891</v>
      </c>
      <c r="G3346" t="s">
        <v>1867</v>
      </c>
      <c r="H3346" t="s">
        <v>1725</v>
      </c>
      <c r="I3346" t="s">
        <v>3116</v>
      </c>
      <c r="J3346">
        <v>0</v>
      </c>
      <c r="K3346"/>
      <c r="L3346" t="s">
        <v>5532</v>
      </c>
      <c r="M3346" t="s">
        <v>3118</v>
      </c>
    </row>
    <row r="3347" spans="1:13" x14ac:dyDescent="0.25">
      <c r="A3347">
        <v>839558</v>
      </c>
      <c r="B3347" t="s">
        <v>12202</v>
      </c>
      <c r="C3347" t="s">
        <v>2602</v>
      </c>
      <c r="D3347" t="s">
        <v>1722</v>
      </c>
      <c r="E3347" s="15" t="s">
        <v>12203</v>
      </c>
      <c r="F3347" t="s">
        <v>1789</v>
      </c>
      <c r="G3347" t="s">
        <v>1790</v>
      </c>
      <c r="H3347" t="s">
        <v>1720</v>
      </c>
      <c r="I3347" t="s">
        <v>3116</v>
      </c>
      <c r="J3347">
        <v>0</v>
      </c>
      <c r="K3347"/>
      <c r="L3347" t="s">
        <v>12204</v>
      </c>
      <c r="M3347" t="s">
        <v>12205</v>
      </c>
    </row>
    <row r="3348" spans="1:13" x14ac:dyDescent="0.25">
      <c r="A3348">
        <v>851746</v>
      </c>
      <c r="B3348" t="s">
        <v>12206</v>
      </c>
      <c r="C3348" t="s">
        <v>9379</v>
      </c>
      <c r="D3348" t="s">
        <v>1722</v>
      </c>
      <c r="E3348" s="15" t="s">
        <v>12207</v>
      </c>
      <c r="F3348" t="s">
        <v>1766</v>
      </c>
      <c r="G3348" t="s">
        <v>1767</v>
      </c>
      <c r="H3348" t="s">
        <v>1756</v>
      </c>
      <c r="I3348" t="s">
        <v>3129</v>
      </c>
      <c r="J3348">
        <v>0</v>
      </c>
      <c r="K3348"/>
      <c r="L3348" t="s">
        <v>12208</v>
      </c>
      <c r="M3348" t="s">
        <v>12209</v>
      </c>
    </row>
    <row r="3349" spans="1:13" x14ac:dyDescent="0.25">
      <c r="A3349">
        <v>12033</v>
      </c>
      <c r="B3349" t="s">
        <v>1178</v>
      </c>
      <c r="C3349" t="s">
        <v>59</v>
      </c>
      <c r="D3349" t="s">
        <v>1722</v>
      </c>
      <c r="E3349" s="15" t="s">
        <v>12210</v>
      </c>
      <c r="F3349" t="s">
        <v>1771</v>
      </c>
      <c r="G3349" t="s">
        <v>1721</v>
      </c>
      <c r="H3349" t="s">
        <v>1720</v>
      </c>
      <c r="I3349" t="s">
        <v>3116</v>
      </c>
      <c r="J3349">
        <v>0</v>
      </c>
      <c r="K3349"/>
      <c r="L3349" t="s">
        <v>3524</v>
      </c>
      <c r="M3349" t="s">
        <v>3118</v>
      </c>
    </row>
    <row r="3350" spans="1:13" x14ac:dyDescent="0.25">
      <c r="A3350">
        <v>31558</v>
      </c>
      <c r="B3350" t="s">
        <v>4606</v>
      </c>
      <c r="C3350" t="s">
        <v>48</v>
      </c>
      <c r="D3350" t="s">
        <v>1722</v>
      </c>
      <c r="E3350" s="15" t="s">
        <v>12211</v>
      </c>
      <c r="F3350" t="s">
        <v>2073</v>
      </c>
      <c r="G3350" t="s">
        <v>1944</v>
      </c>
      <c r="H3350" t="s">
        <v>1782</v>
      </c>
      <c r="I3350" t="s">
        <v>3142</v>
      </c>
      <c r="J3350">
        <v>0</v>
      </c>
      <c r="K3350"/>
      <c r="L3350" t="s">
        <v>3204</v>
      </c>
      <c r="M3350" t="s">
        <v>3118</v>
      </c>
    </row>
    <row r="3351" spans="1:13" x14ac:dyDescent="0.25">
      <c r="A3351">
        <v>50608</v>
      </c>
      <c r="B3351" t="s">
        <v>12212</v>
      </c>
      <c r="C3351" t="s">
        <v>43</v>
      </c>
      <c r="D3351" t="s">
        <v>1722</v>
      </c>
      <c r="E3351" s="15" t="s">
        <v>12213</v>
      </c>
      <c r="F3351" t="s">
        <v>1887</v>
      </c>
      <c r="G3351" t="s">
        <v>1849</v>
      </c>
      <c r="H3351" t="s">
        <v>1819</v>
      </c>
      <c r="I3351" t="s">
        <v>3126</v>
      </c>
      <c r="J3351">
        <v>0</v>
      </c>
      <c r="K3351"/>
      <c r="L3351" t="s">
        <v>3157</v>
      </c>
      <c r="M3351" t="s">
        <v>3118</v>
      </c>
    </row>
    <row r="3352" spans="1:13" x14ac:dyDescent="0.25">
      <c r="A3352">
        <v>34024</v>
      </c>
      <c r="B3352" t="s">
        <v>2574</v>
      </c>
      <c r="C3352" t="s">
        <v>84</v>
      </c>
      <c r="D3352" t="s">
        <v>1722</v>
      </c>
      <c r="E3352" s="15" t="s">
        <v>12214</v>
      </c>
      <c r="F3352" t="s">
        <v>1788</v>
      </c>
      <c r="G3352" t="s">
        <v>1762</v>
      </c>
      <c r="H3352" t="s">
        <v>1782</v>
      </c>
      <c r="I3352" t="s">
        <v>3116</v>
      </c>
      <c r="J3352">
        <v>0</v>
      </c>
      <c r="K3352"/>
      <c r="L3352" t="s">
        <v>3122</v>
      </c>
      <c r="M3352" t="s">
        <v>3118</v>
      </c>
    </row>
    <row r="3353" spans="1:13" x14ac:dyDescent="0.25">
      <c r="A3353">
        <v>854808</v>
      </c>
      <c r="B3353" t="s">
        <v>12215</v>
      </c>
      <c r="C3353" t="s">
        <v>84</v>
      </c>
      <c r="D3353" t="s">
        <v>1722</v>
      </c>
      <c r="E3353" s="15" t="s">
        <v>12216</v>
      </c>
      <c r="F3353" t="s">
        <v>1742</v>
      </c>
      <c r="G3353" t="s">
        <v>1743</v>
      </c>
      <c r="H3353" t="s">
        <v>1720</v>
      </c>
      <c r="I3353" t="s">
        <v>3351</v>
      </c>
      <c r="J3353">
        <v>0</v>
      </c>
      <c r="K3353"/>
      <c r="L3353" t="s">
        <v>3182</v>
      </c>
      <c r="M3353" t="s">
        <v>3118</v>
      </c>
    </row>
    <row r="3354" spans="1:13" x14ac:dyDescent="0.25">
      <c r="A3354">
        <v>854772</v>
      </c>
      <c r="B3354" t="s">
        <v>12217</v>
      </c>
      <c r="C3354" t="s">
        <v>84</v>
      </c>
      <c r="D3354" t="s">
        <v>1722</v>
      </c>
      <c r="E3354" s="15" t="s">
        <v>12218</v>
      </c>
      <c r="F3354" t="s">
        <v>1897</v>
      </c>
      <c r="G3354" t="s">
        <v>1898</v>
      </c>
      <c r="H3354" t="s">
        <v>1720</v>
      </c>
      <c r="I3354" t="s">
        <v>3116</v>
      </c>
      <c r="J3354">
        <v>0</v>
      </c>
      <c r="K3354"/>
      <c r="L3354" t="s">
        <v>11398</v>
      </c>
      <c r="M3354" t="s">
        <v>3118</v>
      </c>
    </row>
    <row r="3355" spans="1:13" x14ac:dyDescent="0.25">
      <c r="A3355">
        <v>837915</v>
      </c>
      <c r="B3355" t="s">
        <v>2919</v>
      </c>
      <c r="C3355" t="s">
        <v>84</v>
      </c>
      <c r="D3355" t="s">
        <v>1722</v>
      </c>
      <c r="E3355" s="15" t="s">
        <v>12219</v>
      </c>
      <c r="F3355" t="s">
        <v>1775</v>
      </c>
      <c r="G3355" t="s">
        <v>1743</v>
      </c>
      <c r="H3355" t="s">
        <v>1720</v>
      </c>
      <c r="I3355" t="s">
        <v>3351</v>
      </c>
      <c r="J3355">
        <v>0</v>
      </c>
      <c r="K3355"/>
      <c r="L3355" t="s">
        <v>12220</v>
      </c>
      <c r="M3355" t="s">
        <v>12221</v>
      </c>
    </row>
    <row r="3356" spans="1:13" x14ac:dyDescent="0.25">
      <c r="A3356">
        <v>860698</v>
      </c>
      <c r="B3356" t="s">
        <v>1179</v>
      </c>
      <c r="C3356" t="s">
        <v>84</v>
      </c>
      <c r="D3356" t="s">
        <v>1722</v>
      </c>
      <c r="E3356" s="15" t="s">
        <v>12222</v>
      </c>
      <c r="F3356" t="s">
        <v>1742</v>
      </c>
      <c r="G3356" t="s">
        <v>1743</v>
      </c>
      <c r="H3356" t="s">
        <v>1720</v>
      </c>
      <c r="I3356" t="s">
        <v>3351</v>
      </c>
      <c r="J3356">
        <v>0</v>
      </c>
      <c r="K3356"/>
      <c r="L3356" t="s">
        <v>4017</v>
      </c>
      <c r="M3356" t="s">
        <v>3118</v>
      </c>
    </row>
    <row r="3357" spans="1:13" x14ac:dyDescent="0.25">
      <c r="A3357">
        <v>51315</v>
      </c>
      <c r="B3357" t="s">
        <v>4607</v>
      </c>
      <c r="C3357" t="s">
        <v>84</v>
      </c>
      <c r="D3357" t="s">
        <v>1722</v>
      </c>
      <c r="E3357" s="15" t="s">
        <v>12223</v>
      </c>
      <c r="F3357" t="s">
        <v>1771</v>
      </c>
      <c r="G3357" t="s">
        <v>1721</v>
      </c>
      <c r="H3357" t="s">
        <v>1720</v>
      </c>
      <c r="I3357" t="s">
        <v>3116</v>
      </c>
      <c r="J3357">
        <v>0</v>
      </c>
      <c r="K3357"/>
      <c r="L3357" t="s">
        <v>4202</v>
      </c>
      <c r="M3357" t="s">
        <v>3118</v>
      </c>
    </row>
    <row r="3358" spans="1:13" x14ac:dyDescent="0.25">
      <c r="A3358">
        <v>37788</v>
      </c>
      <c r="B3358" t="s">
        <v>12224</v>
      </c>
      <c r="C3358" t="s">
        <v>27</v>
      </c>
      <c r="D3358" t="s">
        <v>1722</v>
      </c>
      <c r="E3358" s="15" t="s">
        <v>12225</v>
      </c>
      <c r="F3358" t="s">
        <v>1771</v>
      </c>
      <c r="G3358" t="s">
        <v>1721</v>
      </c>
      <c r="H3358" t="s">
        <v>1720</v>
      </c>
      <c r="I3358" t="s">
        <v>3116</v>
      </c>
      <c r="J3358">
        <v>0</v>
      </c>
      <c r="K3358"/>
      <c r="L3358" t="s">
        <v>3117</v>
      </c>
      <c r="M3358" t="s">
        <v>3118</v>
      </c>
    </row>
    <row r="3359" spans="1:13" x14ac:dyDescent="0.25">
      <c r="A3359">
        <v>49557</v>
      </c>
      <c r="B3359" t="s">
        <v>12226</v>
      </c>
      <c r="C3359" t="s">
        <v>84</v>
      </c>
      <c r="D3359" t="s">
        <v>1722</v>
      </c>
      <c r="E3359" s="15" t="s">
        <v>12227</v>
      </c>
      <c r="F3359" t="s">
        <v>1732</v>
      </c>
      <c r="G3359" t="s">
        <v>1731</v>
      </c>
      <c r="H3359" t="s">
        <v>1720</v>
      </c>
      <c r="I3359" t="s">
        <v>3116</v>
      </c>
      <c r="J3359">
        <v>0</v>
      </c>
      <c r="K3359"/>
      <c r="L3359" t="s">
        <v>3122</v>
      </c>
      <c r="M3359" t="s">
        <v>3118</v>
      </c>
    </row>
    <row r="3360" spans="1:13" x14ac:dyDescent="0.25">
      <c r="A3360">
        <v>70090</v>
      </c>
      <c r="B3360" t="s">
        <v>12228</v>
      </c>
      <c r="C3360" t="s">
        <v>43</v>
      </c>
      <c r="D3360" t="s">
        <v>1722</v>
      </c>
      <c r="E3360" s="15" t="s">
        <v>12229</v>
      </c>
      <c r="F3360" t="s">
        <v>1761</v>
      </c>
      <c r="G3360" t="s">
        <v>1762</v>
      </c>
      <c r="H3360" t="s">
        <v>1782</v>
      </c>
      <c r="I3360" t="s">
        <v>1762</v>
      </c>
      <c r="J3360">
        <v>0</v>
      </c>
      <c r="K3360"/>
      <c r="L3360" t="s">
        <v>3157</v>
      </c>
      <c r="M3360" t="s">
        <v>3118</v>
      </c>
    </row>
    <row r="3361" spans="1:13" x14ac:dyDescent="0.25">
      <c r="A3361">
        <v>4192</v>
      </c>
      <c r="B3361" t="s">
        <v>368</v>
      </c>
      <c r="C3361" t="s">
        <v>172</v>
      </c>
      <c r="D3361" t="s">
        <v>1722</v>
      </c>
      <c r="E3361" s="15" t="s">
        <v>12230</v>
      </c>
      <c r="F3361" t="s">
        <v>1984</v>
      </c>
      <c r="G3361" t="s">
        <v>1816</v>
      </c>
      <c r="H3361" t="s">
        <v>1725</v>
      </c>
      <c r="I3361" t="s">
        <v>1816</v>
      </c>
      <c r="J3361">
        <v>0</v>
      </c>
      <c r="K3361"/>
      <c r="L3361" t="s">
        <v>12231</v>
      </c>
      <c r="M3361" t="s">
        <v>3118</v>
      </c>
    </row>
    <row r="3362" spans="1:13" x14ac:dyDescent="0.25">
      <c r="A3362">
        <v>839799</v>
      </c>
      <c r="B3362" t="s">
        <v>12232</v>
      </c>
      <c r="C3362" t="s">
        <v>172</v>
      </c>
      <c r="D3362" t="s">
        <v>1722</v>
      </c>
      <c r="E3362" s="15" t="s">
        <v>12233</v>
      </c>
      <c r="F3362" t="s">
        <v>1728</v>
      </c>
      <c r="G3362" t="s">
        <v>1729</v>
      </c>
      <c r="H3362" t="s">
        <v>1720</v>
      </c>
      <c r="I3362" t="s">
        <v>3116</v>
      </c>
      <c r="J3362">
        <v>0</v>
      </c>
      <c r="K3362"/>
      <c r="L3362" t="s">
        <v>3842</v>
      </c>
      <c r="M3362" t="s">
        <v>3118</v>
      </c>
    </row>
    <row r="3363" spans="1:13" x14ac:dyDescent="0.25">
      <c r="A3363">
        <v>12040</v>
      </c>
      <c r="B3363" t="s">
        <v>12234</v>
      </c>
      <c r="C3363" t="s">
        <v>1286</v>
      </c>
      <c r="D3363" t="s">
        <v>1722</v>
      </c>
      <c r="E3363" s="15" t="s">
        <v>12235</v>
      </c>
      <c r="F3363" t="s">
        <v>1755</v>
      </c>
      <c r="G3363" t="s">
        <v>1757</v>
      </c>
      <c r="H3363" t="s">
        <v>1756</v>
      </c>
      <c r="I3363" t="s">
        <v>3129</v>
      </c>
      <c r="J3363">
        <v>0</v>
      </c>
      <c r="K3363"/>
      <c r="L3363" t="s">
        <v>12236</v>
      </c>
      <c r="M3363" t="s">
        <v>12237</v>
      </c>
    </row>
    <row r="3364" spans="1:13" x14ac:dyDescent="0.25">
      <c r="A3364">
        <v>12128</v>
      </c>
      <c r="B3364" t="s">
        <v>653</v>
      </c>
      <c r="C3364" t="s">
        <v>78</v>
      </c>
      <c r="D3364" t="s">
        <v>1722</v>
      </c>
      <c r="E3364" s="15" t="s">
        <v>12238</v>
      </c>
      <c r="F3364" t="s">
        <v>1870</v>
      </c>
      <c r="G3364" t="s">
        <v>1721</v>
      </c>
      <c r="H3364" t="s">
        <v>1720</v>
      </c>
      <c r="I3364" t="s">
        <v>3116</v>
      </c>
      <c r="J3364">
        <v>0</v>
      </c>
      <c r="K3364"/>
      <c r="L3364" t="s">
        <v>3300</v>
      </c>
      <c r="M3364" t="s">
        <v>3118</v>
      </c>
    </row>
    <row r="3365" spans="1:13" x14ac:dyDescent="0.25">
      <c r="A3365">
        <v>51288</v>
      </c>
      <c r="B3365" t="s">
        <v>12239</v>
      </c>
      <c r="C3365" t="s">
        <v>59</v>
      </c>
      <c r="D3365" t="s">
        <v>1722</v>
      </c>
      <c r="E3365" s="15" t="s">
        <v>12240</v>
      </c>
      <c r="F3365" t="s">
        <v>1728</v>
      </c>
      <c r="G3365" t="s">
        <v>1729</v>
      </c>
      <c r="H3365" t="s">
        <v>1720</v>
      </c>
      <c r="I3365" t="s">
        <v>3116</v>
      </c>
      <c r="J3365">
        <v>0</v>
      </c>
      <c r="K3365"/>
      <c r="L3365" t="s">
        <v>3216</v>
      </c>
      <c r="M3365" t="s">
        <v>3118</v>
      </c>
    </row>
    <row r="3366" spans="1:13" x14ac:dyDescent="0.25">
      <c r="A3366">
        <v>839062</v>
      </c>
      <c r="B3366" t="s">
        <v>2954</v>
      </c>
      <c r="C3366" t="s">
        <v>84</v>
      </c>
      <c r="D3366" t="s">
        <v>1722</v>
      </c>
      <c r="E3366" s="15" t="s">
        <v>12241</v>
      </c>
      <c r="F3366" t="s">
        <v>1735</v>
      </c>
      <c r="G3366" t="s">
        <v>1721</v>
      </c>
      <c r="H3366" t="s">
        <v>1720</v>
      </c>
      <c r="I3366" t="s">
        <v>3116</v>
      </c>
      <c r="J3366">
        <v>0</v>
      </c>
      <c r="K3366"/>
      <c r="L3366" t="s">
        <v>12242</v>
      </c>
      <c r="M3366" t="s">
        <v>3118</v>
      </c>
    </row>
    <row r="3367" spans="1:13" x14ac:dyDescent="0.25">
      <c r="A3367">
        <v>12117</v>
      </c>
      <c r="B3367" t="s">
        <v>1180</v>
      </c>
      <c r="C3367" t="s">
        <v>21</v>
      </c>
      <c r="D3367" t="s">
        <v>1722</v>
      </c>
      <c r="E3367" s="15" t="s">
        <v>12243</v>
      </c>
      <c r="F3367" t="s">
        <v>1846</v>
      </c>
      <c r="G3367" t="s">
        <v>1726</v>
      </c>
      <c r="H3367" t="s">
        <v>1725</v>
      </c>
      <c r="I3367" t="s">
        <v>3116</v>
      </c>
      <c r="J3367">
        <v>0</v>
      </c>
      <c r="K3367"/>
      <c r="L3367" t="s">
        <v>5532</v>
      </c>
      <c r="M3367" t="s">
        <v>3118</v>
      </c>
    </row>
    <row r="3368" spans="1:13" x14ac:dyDescent="0.25">
      <c r="A3368">
        <v>61182</v>
      </c>
      <c r="B3368" t="s">
        <v>2758</v>
      </c>
      <c r="C3368" t="s">
        <v>78</v>
      </c>
      <c r="D3368" t="s">
        <v>1722</v>
      </c>
      <c r="E3368" s="15" t="s">
        <v>12244</v>
      </c>
      <c r="F3368" t="s">
        <v>1787</v>
      </c>
      <c r="G3368" t="s">
        <v>1721</v>
      </c>
      <c r="H3368" t="s">
        <v>1720</v>
      </c>
      <c r="I3368" t="s">
        <v>3116</v>
      </c>
      <c r="J3368">
        <v>0</v>
      </c>
      <c r="K3368"/>
      <c r="L3368" t="s">
        <v>3122</v>
      </c>
      <c r="M3368" t="s">
        <v>3118</v>
      </c>
    </row>
    <row r="3369" spans="1:13" x14ac:dyDescent="0.25">
      <c r="A3369">
        <v>51744</v>
      </c>
      <c r="B3369" t="s">
        <v>4611</v>
      </c>
      <c r="C3369" t="s">
        <v>59</v>
      </c>
      <c r="D3369" t="s">
        <v>1722</v>
      </c>
      <c r="E3369" s="15" t="s">
        <v>12245</v>
      </c>
      <c r="F3369" t="s">
        <v>1745</v>
      </c>
      <c r="G3369" t="s">
        <v>1746</v>
      </c>
      <c r="H3369" t="s">
        <v>1720</v>
      </c>
      <c r="I3369" t="s">
        <v>3116</v>
      </c>
      <c r="J3369">
        <v>0</v>
      </c>
      <c r="K3369"/>
      <c r="L3369" t="s">
        <v>12246</v>
      </c>
      <c r="M3369" t="s">
        <v>12247</v>
      </c>
    </row>
    <row r="3370" spans="1:13" x14ac:dyDescent="0.25">
      <c r="A3370">
        <v>12141</v>
      </c>
      <c r="B3370" t="s">
        <v>2412</v>
      </c>
      <c r="C3370" t="s">
        <v>59</v>
      </c>
      <c r="D3370" t="s">
        <v>1722</v>
      </c>
      <c r="E3370" s="15" t="s">
        <v>12248</v>
      </c>
      <c r="F3370" t="s">
        <v>1761</v>
      </c>
      <c r="G3370" t="s">
        <v>1762</v>
      </c>
      <c r="H3370" t="s">
        <v>1782</v>
      </c>
      <c r="I3370" t="s">
        <v>1762</v>
      </c>
      <c r="J3370">
        <v>0</v>
      </c>
      <c r="K3370"/>
      <c r="L3370" t="s">
        <v>4612</v>
      </c>
      <c r="M3370" t="s">
        <v>4613</v>
      </c>
    </row>
    <row r="3371" spans="1:13" x14ac:dyDescent="0.25">
      <c r="A3371">
        <v>12112</v>
      </c>
      <c r="B3371" t="s">
        <v>4614</v>
      </c>
      <c r="C3371" t="s">
        <v>59</v>
      </c>
      <c r="D3371" t="s">
        <v>1722</v>
      </c>
      <c r="E3371" s="15" t="s">
        <v>12249</v>
      </c>
      <c r="F3371" t="s">
        <v>9422</v>
      </c>
      <c r="G3371" t="s">
        <v>1792</v>
      </c>
      <c r="H3371" t="s">
        <v>1822</v>
      </c>
      <c r="I3371" t="s">
        <v>3116</v>
      </c>
      <c r="J3371">
        <v>0</v>
      </c>
      <c r="K3371"/>
      <c r="L3371" t="s">
        <v>3117</v>
      </c>
      <c r="M3371" t="s">
        <v>3118</v>
      </c>
    </row>
    <row r="3372" spans="1:13" x14ac:dyDescent="0.25">
      <c r="A3372">
        <v>12144</v>
      </c>
      <c r="B3372" t="s">
        <v>654</v>
      </c>
      <c r="C3372" t="s">
        <v>59</v>
      </c>
      <c r="D3372" t="s">
        <v>1722</v>
      </c>
      <c r="E3372" s="15" t="s">
        <v>12250</v>
      </c>
      <c r="F3372" t="s">
        <v>1749</v>
      </c>
      <c r="G3372" t="s">
        <v>1746</v>
      </c>
      <c r="H3372" t="s">
        <v>1720</v>
      </c>
      <c r="I3372" t="s">
        <v>5686</v>
      </c>
      <c r="J3372">
        <v>0</v>
      </c>
      <c r="K3372"/>
      <c r="L3372" t="s">
        <v>3122</v>
      </c>
      <c r="M3372" t="s">
        <v>3118</v>
      </c>
    </row>
    <row r="3373" spans="1:13" x14ac:dyDescent="0.25">
      <c r="A3373">
        <v>12145</v>
      </c>
      <c r="B3373" t="s">
        <v>12251</v>
      </c>
      <c r="C3373" t="s">
        <v>59</v>
      </c>
      <c r="D3373" t="s">
        <v>1722</v>
      </c>
      <c r="E3373" s="15" t="s">
        <v>12252</v>
      </c>
      <c r="F3373" t="s">
        <v>1912</v>
      </c>
      <c r="G3373" t="s">
        <v>1913</v>
      </c>
      <c r="H3373" t="s">
        <v>1764</v>
      </c>
      <c r="I3373" t="s">
        <v>5644</v>
      </c>
      <c r="J3373">
        <v>0</v>
      </c>
      <c r="K3373"/>
      <c r="L3373" t="s">
        <v>3530</v>
      </c>
      <c r="M3373" t="s">
        <v>3118</v>
      </c>
    </row>
    <row r="3374" spans="1:13" x14ac:dyDescent="0.25">
      <c r="A3374">
        <v>12134</v>
      </c>
      <c r="B3374" t="s">
        <v>2411</v>
      </c>
      <c r="C3374" t="s">
        <v>59</v>
      </c>
      <c r="D3374" t="s">
        <v>1722</v>
      </c>
      <c r="E3374" s="15" t="s">
        <v>12253</v>
      </c>
      <c r="F3374" t="s">
        <v>1811</v>
      </c>
      <c r="G3374" t="s">
        <v>1762</v>
      </c>
      <c r="H3374" t="s">
        <v>1782</v>
      </c>
      <c r="I3374" t="s">
        <v>1762</v>
      </c>
      <c r="J3374">
        <v>0</v>
      </c>
      <c r="K3374"/>
      <c r="L3374" t="s">
        <v>4615</v>
      </c>
      <c r="M3374" t="s">
        <v>3118</v>
      </c>
    </row>
    <row r="3375" spans="1:13" x14ac:dyDescent="0.25">
      <c r="A3375">
        <v>862521</v>
      </c>
      <c r="B3375" t="s">
        <v>1181</v>
      </c>
      <c r="C3375" t="s">
        <v>59</v>
      </c>
      <c r="D3375" t="s">
        <v>1722</v>
      </c>
      <c r="E3375" s="15" t="s">
        <v>12254</v>
      </c>
      <c r="F3375" t="s">
        <v>1984</v>
      </c>
      <c r="G3375" t="s">
        <v>1816</v>
      </c>
      <c r="H3375" t="s">
        <v>1725</v>
      </c>
      <c r="I3375" t="s">
        <v>1816</v>
      </c>
      <c r="J3375">
        <v>0</v>
      </c>
      <c r="K3375"/>
      <c r="L3375" t="s">
        <v>3524</v>
      </c>
      <c r="M3375" t="s">
        <v>3118</v>
      </c>
    </row>
    <row r="3376" spans="1:13" x14ac:dyDescent="0.25">
      <c r="A3376">
        <v>12099</v>
      </c>
      <c r="B3376" t="s">
        <v>4616</v>
      </c>
      <c r="C3376" t="s">
        <v>59</v>
      </c>
      <c r="D3376" t="s">
        <v>1722</v>
      </c>
      <c r="E3376" s="15" t="s">
        <v>12255</v>
      </c>
      <c r="F3376" t="s">
        <v>1749</v>
      </c>
      <c r="G3376" t="s">
        <v>1746</v>
      </c>
      <c r="H3376" t="s">
        <v>1720</v>
      </c>
      <c r="I3376" t="s">
        <v>5686</v>
      </c>
      <c r="J3376">
        <v>0</v>
      </c>
      <c r="K3376"/>
      <c r="L3376" t="s">
        <v>12256</v>
      </c>
      <c r="M3376" t="s">
        <v>3118</v>
      </c>
    </row>
    <row r="3377" spans="1:13" x14ac:dyDescent="0.25">
      <c r="A3377">
        <v>12098</v>
      </c>
      <c r="B3377" t="s">
        <v>1632</v>
      </c>
      <c r="C3377" t="s">
        <v>59</v>
      </c>
      <c r="D3377" t="s">
        <v>1722</v>
      </c>
      <c r="E3377" s="15" t="s">
        <v>12257</v>
      </c>
      <c r="F3377" t="s">
        <v>1915</v>
      </c>
      <c r="G3377" t="s">
        <v>1878</v>
      </c>
      <c r="H3377" t="s">
        <v>1756</v>
      </c>
      <c r="I3377" t="s">
        <v>3129</v>
      </c>
      <c r="J3377">
        <v>0</v>
      </c>
      <c r="K3377"/>
      <c r="L3377" t="s">
        <v>3216</v>
      </c>
      <c r="M3377" t="s">
        <v>3118</v>
      </c>
    </row>
    <row r="3378" spans="1:13" x14ac:dyDescent="0.25">
      <c r="A3378">
        <v>12120</v>
      </c>
      <c r="B3378" t="s">
        <v>1182</v>
      </c>
      <c r="C3378" t="s">
        <v>59</v>
      </c>
      <c r="D3378" t="s">
        <v>1722</v>
      </c>
      <c r="E3378" s="15" t="s">
        <v>12258</v>
      </c>
      <c r="F3378" t="s">
        <v>1732</v>
      </c>
      <c r="G3378" t="s">
        <v>1731</v>
      </c>
      <c r="H3378" t="s">
        <v>1720</v>
      </c>
      <c r="I3378" t="s">
        <v>3142</v>
      </c>
      <c r="J3378">
        <v>0</v>
      </c>
      <c r="K3378"/>
      <c r="L3378" t="s">
        <v>3216</v>
      </c>
      <c r="M3378" t="s">
        <v>3118</v>
      </c>
    </row>
    <row r="3379" spans="1:13" x14ac:dyDescent="0.25">
      <c r="A3379">
        <v>12263</v>
      </c>
      <c r="B3379" t="s">
        <v>1183</v>
      </c>
      <c r="C3379" t="s">
        <v>59</v>
      </c>
      <c r="D3379" t="s">
        <v>1722</v>
      </c>
      <c r="E3379" s="15" t="s">
        <v>12259</v>
      </c>
      <c r="F3379" t="s">
        <v>1738</v>
      </c>
      <c r="G3379" t="s">
        <v>1739</v>
      </c>
      <c r="H3379" t="s">
        <v>1720</v>
      </c>
      <c r="I3379" t="s">
        <v>3232</v>
      </c>
      <c r="J3379">
        <v>0</v>
      </c>
      <c r="K3379"/>
      <c r="L3379" t="s">
        <v>3216</v>
      </c>
      <c r="M3379" t="s">
        <v>3118</v>
      </c>
    </row>
    <row r="3380" spans="1:13" x14ac:dyDescent="0.25">
      <c r="A3380">
        <v>55001</v>
      </c>
      <c r="B3380" t="s">
        <v>1184</v>
      </c>
      <c r="C3380" t="s">
        <v>59</v>
      </c>
      <c r="D3380" t="s">
        <v>1722</v>
      </c>
      <c r="E3380" s="15" t="s">
        <v>12260</v>
      </c>
      <c r="F3380" t="s">
        <v>2049</v>
      </c>
      <c r="G3380" t="s">
        <v>2050</v>
      </c>
      <c r="H3380" t="s">
        <v>1782</v>
      </c>
      <c r="I3380" t="s">
        <v>3351</v>
      </c>
      <c r="J3380">
        <v>0</v>
      </c>
      <c r="K3380"/>
      <c r="L3380" t="s">
        <v>3464</v>
      </c>
      <c r="M3380" t="s">
        <v>3118</v>
      </c>
    </row>
    <row r="3381" spans="1:13" x14ac:dyDescent="0.25">
      <c r="A3381">
        <v>12271</v>
      </c>
      <c r="B3381" t="s">
        <v>1185</v>
      </c>
      <c r="C3381" t="s">
        <v>59</v>
      </c>
      <c r="D3381" t="s">
        <v>1722</v>
      </c>
      <c r="E3381" s="15" t="s">
        <v>12261</v>
      </c>
      <c r="F3381" t="s">
        <v>1815</v>
      </c>
      <c r="G3381" t="s">
        <v>1816</v>
      </c>
      <c r="H3381" t="s">
        <v>1725</v>
      </c>
      <c r="I3381" t="s">
        <v>1816</v>
      </c>
      <c r="J3381">
        <v>0</v>
      </c>
      <c r="K3381"/>
      <c r="L3381" t="s">
        <v>3216</v>
      </c>
      <c r="M3381" t="s">
        <v>3118</v>
      </c>
    </row>
    <row r="3382" spans="1:13" x14ac:dyDescent="0.25">
      <c r="A3382">
        <v>51738</v>
      </c>
      <c r="B3382" t="s">
        <v>12262</v>
      </c>
      <c r="C3382" t="s">
        <v>59</v>
      </c>
      <c r="D3382" t="s">
        <v>1722</v>
      </c>
      <c r="E3382" s="15" t="s">
        <v>12263</v>
      </c>
      <c r="F3382" t="s">
        <v>1897</v>
      </c>
      <c r="G3382" t="s">
        <v>1898</v>
      </c>
      <c r="H3382" t="s">
        <v>1720</v>
      </c>
      <c r="I3382" t="s">
        <v>3116</v>
      </c>
      <c r="J3382">
        <v>0</v>
      </c>
      <c r="K3382"/>
      <c r="L3382" t="s">
        <v>4552</v>
      </c>
      <c r="M3382" t="s">
        <v>3118</v>
      </c>
    </row>
    <row r="3383" spans="1:13" x14ac:dyDescent="0.25">
      <c r="A3383">
        <v>12268</v>
      </c>
      <c r="B3383" t="s">
        <v>370</v>
      </c>
      <c r="C3383" t="s">
        <v>59</v>
      </c>
      <c r="D3383" t="s">
        <v>1722</v>
      </c>
      <c r="E3383" s="15" t="s">
        <v>12264</v>
      </c>
      <c r="F3383" t="s">
        <v>1807</v>
      </c>
      <c r="G3383" t="s">
        <v>1762</v>
      </c>
      <c r="H3383" t="s">
        <v>1782</v>
      </c>
      <c r="I3383" t="s">
        <v>1762</v>
      </c>
      <c r="J3383">
        <v>0</v>
      </c>
      <c r="K3383"/>
      <c r="L3383" t="s">
        <v>3216</v>
      </c>
      <c r="M3383" t="s">
        <v>3118</v>
      </c>
    </row>
    <row r="3384" spans="1:13" x14ac:dyDescent="0.25">
      <c r="A3384">
        <v>12295</v>
      </c>
      <c r="B3384" t="s">
        <v>2414</v>
      </c>
      <c r="C3384" t="s">
        <v>59</v>
      </c>
      <c r="D3384" t="s">
        <v>1722</v>
      </c>
      <c r="E3384" s="15" t="s">
        <v>12265</v>
      </c>
      <c r="F3384" t="s">
        <v>1871</v>
      </c>
      <c r="G3384" t="s">
        <v>1765</v>
      </c>
      <c r="H3384" t="s">
        <v>1764</v>
      </c>
      <c r="I3384" t="s">
        <v>1765</v>
      </c>
      <c r="J3384">
        <v>0</v>
      </c>
      <c r="K3384"/>
      <c r="L3384" t="s">
        <v>4316</v>
      </c>
      <c r="M3384" t="s">
        <v>3118</v>
      </c>
    </row>
    <row r="3385" spans="1:13" x14ac:dyDescent="0.25">
      <c r="A3385">
        <v>828366</v>
      </c>
      <c r="B3385" t="s">
        <v>12266</v>
      </c>
      <c r="C3385" t="s">
        <v>84</v>
      </c>
      <c r="D3385" t="s">
        <v>1722</v>
      </c>
      <c r="E3385" s="15" t="s">
        <v>12267</v>
      </c>
      <c r="F3385" t="s">
        <v>1735</v>
      </c>
      <c r="G3385" t="s">
        <v>1721</v>
      </c>
      <c r="H3385" t="s">
        <v>1720</v>
      </c>
      <c r="I3385" t="s">
        <v>3116</v>
      </c>
      <c r="J3385">
        <v>0</v>
      </c>
      <c r="K3385"/>
      <c r="L3385" t="s">
        <v>12268</v>
      </c>
      <c r="M3385" t="s">
        <v>12269</v>
      </c>
    </row>
    <row r="3386" spans="1:13" x14ac:dyDescent="0.25">
      <c r="A3386">
        <v>71708</v>
      </c>
      <c r="B3386" t="s">
        <v>4617</v>
      </c>
      <c r="C3386" t="s">
        <v>59</v>
      </c>
      <c r="D3386" t="s">
        <v>1722</v>
      </c>
      <c r="E3386" s="15" t="s">
        <v>12270</v>
      </c>
      <c r="F3386" t="s">
        <v>1732</v>
      </c>
      <c r="G3386" t="s">
        <v>1731</v>
      </c>
      <c r="H3386" t="s">
        <v>1720</v>
      </c>
      <c r="I3386" t="s">
        <v>3116</v>
      </c>
      <c r="J3386">
        <v>0</v>
      </c>
      <c r="K3386"/>
      <c r="L3386" t="s">
        <v>3464</v>
      </c>
      <c r="M3386" t="s">
        <v>3118</v>
      </c>
    </row>
    <row r="3387" spans="1:13" x14ac:dyDescent="0.25">
      <c r="A3387">
        <v>12289</v>
      </c>
      <c r="B3387" t="s">
        <v>1186</v>
      </c>
      <c r="C3387" t="s">
        <v>59</v>
      </c>
      <c r="D3387" t="s">
        <v>1722</v>
      </c>
      <c r="E3387" s="15" t="s">
        <v>12271</v>
      </c>
      <c r="F3387" t="s">
        <v>2220</v>
      </c>
      <c r="G3387" t="s">
        <v>1783</v>
      </c>
      <c r="H3387" t="s">
        <v>1782</v>
      </c>
      <c r="I3387" t="s">
        <v>3142</v>
      </c>
      <c r="J3387">
        <v>0</v>
      </c>
      <c r="K3387"/>
      <c r="L3387" t="s">
        <v>3524</v>
      </c>
      <c r="M3387" t="s">
        <v>3118</v>
      </c>
    </row>
    <row r="3388" spans="1:13" x14ac:dyDescent="0.25">
      <c r="A3388">
        <v>12303</v>
      </c>
      <c r="B3388" t="s">
        <v>1633</v>
      </c>
      <c r="C3388" t="s">
        <v>59</v>
      </c>
      <c r="D3388" t="s">
        <v>1722</v>
      </c>
      <c r="E3388" s="15" t="s">
        <v>12272</v>
      </c>
      <c r="F3388" t="s">
        <v>1755</v>
      </c>
      <c r="G3388" t="s">
        <v>1757</v>
      </c>
      <c r="H3388" t="s">
        <v>1756</v>
      </c>
      <c r="I3388" t="s">
        <v>3129</v>
      </c>
      <c r="J3388">
        <v>0</v>
      </c>
      <c r="K3388"/>
      <c r="L3388" t="s">
        <v>3216</v>
      </c>
      <c r="M3388" t="s">
        <v>3118</v>
      </c>
    </row>
    <row r="3389" spans="1:13" x14ac:dyDescent="0.25">
      <c r="A3389">
        <v>51746</v>
      </c>
      <c r="B3389" t="s">
        <v>1187</v>
      </c>
      <c r="C3389" t="s">
        <v>59</v>
      </c>
      <c r="D3389" t="s">
        <v>1722</v>
      </c>
      <c r="E3389" s="15" t="s">
        <v>12273</v>
      </c>
      <c r="F3389" t="s">
        <v>1738</v>
      </c>
      <c r="G3389" t="s">
        <v>1739</v>
      </c>
      <c r="H3389" t="s">
        <v>1720</v>
      </c>
      <c r="I3389" t="s">
        <v>3232</v>
      </c>
      <c r="J3389">
        <v>0</v>
      </c>
      <c r="K3389"/>
      <c r="L3389" t="s">
        <v>3216</v>
      </c>
      <c r="M3389" t="s">
        <v>3118</v>
      </c>
    </row>
    <row r="3390" spans="1:13" x14ac:dyDescent="0.25">
      <c r="A3390">
        <v>58554</v>
      </c>
      <c r="B3390" t="s">
        <v>655</v>
      </c>
      <c r="C3390" t="s">
        <v>59</v>
      </c>
      <c r="D3390" t="s">
        <v>1722</v>
      </c>
      <c r="E3390" s="15" t="s">
        <v>12274</v>
      </c>
      <c r="F3390" t="s">
        <v>1871</v>
      </c>
      <c r="G3390" t="s">
        <v>1765</v>
      </c>
      <c r="H3390" t="s">
        <v>1764</v>
      </c>
      <c r="I3390" t="s">
        <v>1765</v>
      </c>
      <c r="J3390">
        <v>0</v>
      </c>
      <c r="K3390"/>
      <c r="L3390" t="s">
        <v>3524</v>
      </c>
      <c r="M3390" t="s">
        <v>3118</v>
      </c>
    </row>
    <row r="3391" spans="1:13" x14ac:dyDescent="0.25">
      <c r="A3391">
        <v>23530</v>
      </c>
      <c r="B3391" t="s">
        <v>12275</v>
      </c>
      <c r="C3391" t="s">
        <v>27</v>
      </c>
      <c r="D3391" t="s">
        <v>1722</v>
      </c>
      <c r="E3391" s="15" t="s">
        <v>12276</v>
      </c>
      <c r="F3391" t="s">
        <v>1876</v>
      </c>
      <c r="G3391" t="s">
        <v>1849</v>
      </c>
      <c r="H3391" t="s">
        <v>1819</v>
      </c>
      <c r="I3391" t="s">
        <v>3126</v>
      </c>
      <c r="J3391">
        <v>0</v>
      </c>
      <c r="K3391"/>
      <c r="L3391" t="s">
        <v>6700</v>
      </c>
      <c r="M3391" t="s">
        <v>3118</v>
      </c>
    </row>
    <row r="3392" spans="1:13" x14ac:dyDescent="0.25">
      <c r="A3392">
        <v>12291</v>
      </c>
      <c r="B3392" t="s">
        <v>2413</v>
      </c>
      <c r="C3392" t="s">
        <v>59</v>
      </c>
      <c r="D3392" t="s">
        <v>1722</v>
      </c>
      <c r="E3392" s="15" t="s">
        <v>12277</v>
      </c>
      <c r="F3392" t="s">
        <v>1815</v>
      </c>
      <c r="G3392" t="s">
        <v>1816</v>
      </c>
      <c r="H3392" t="s">
        <v>1725</v>
      </c>
      <c r="I3392" t="s">
        <v>1816</v>
      </c>
      <c r="J3392">
        <v>0</v>
      </c>
      <c r="K3392"/>
      <c r="L3392" t="s">
        <v>4621</v>
      </c>
      <c r="M3392" t="s">
        <v>12278</v>
      </c>
    </row>
    <row r="3393" spans="1:13" x14ac:dyDescent="0.25">
      <c r="A3393">
        <v>830142</v>
      </c>
      <c r="B3393" t="s">
        <v>2871</v>
      </c>
      <c r="C3393" t="s">
        <v>763</v>
      </c>
      <c r="D3393" t="s">
        <v>1722</v>
      </c>
      <c r="E3393" s="15" t="s">
        <v>12279</v>
      </c>
      <c r="F3393" t="s">
        <v>1789</v>
      </c>
      <c r="G3393" t="s">
        <v>1790</v>
      </c>
      <c r="H3393" t="s">
        <v>1720</v>
      </c>
      <c r="I3393" t="s">
        <v>3116</v>
      </c>
      <c r="J3393">
        <v>0</v>
      </c>
      <c r="K3393"/>
      <c r="L3393" t="s">
        <v>3122</v>
      </c>
      <c r="M3393" t="s">
        <v>3118</v>
      </c>
    </row>
    <row r="3394" spans="1:13" x14ac:dyDescent="0.25">
      <c r="A3394">
        <v>837172</v>
      </c>
      <c r="B3394" t="s">
        <v>12280</v>
      </c>
      <c r="C3394" t="s">
        <v>84</v>
      </c>
      <c r="D3394" t="s">
        <v>1722</v>
      </c>
      <c r="E3394" s="15" t="s">
        <v>12281</v>
      </c>
      <c r="F3394" t="s">
        <v>1771</v>
      </c>
      <c r="G3394" t="s">
        <v>1721</v>
      </c>
      <c r="H3394" t="s">
        <v>1720</v>
      </c>
      <c r="I3394" t="s">
        <v>3116</v>
      </c>
      <c r="J3394">
        <v>0</v>
      </c>
      <c r="K3394"/>
      <c r="L3394" t="s">
        <v>9786</v>
      </c>
      <c r="M3394" t="s">
        <v>3118</v>
      </c>
    </row>
    <row r="3395" spans="1:13" x14ac:dyDescent="0.25">
      <c r="A3395">
        <v>7574</v>
      </c>
      <c r="B3395" t="s">
        <v>1188</v>
      </c>
      <c r="C3395" t="s">
        <v>432</v>
      </c>
      <c r="D3395" t="s">
        <v>1722</v>
      </c>
      <c r="E3395" s="15" t="s">
        <v>12282</v>
      </c>
      <c r="F3395" t="s">
        <v>2046</v>
      </c>
      <c r="G3395" t="s">
        <v>1944</v>
      </c>
      <c r="H3395" t="s">
        <v>1782</v>
      </c>
      <c r="I3395" t="s">
        <v>3142</v>
      </c>
      <c r="J3395">
        <v>0</v>
      </c>
      <c r="K3395"/>
      <c r="L3395" t="s">
        <v>3117</v>
      </c>
      <c r="M3395" t="s">
        <v>3118</v>
      </c>
    </row>
    <row r="3396" spans="1:13" x14ac:dyDescent="0.25">
      <c r="A3396">
        <v>842845</v>
      </c>
      <c r="B3396" t="s">
        <v>1189</v>
      </c>
      <c r="C3396" t="s">
        <v>485</v>
      </c>
      <c r="D3396" t="s">
        <v>1722</v>
      </c>
      <c r="E3396" s="15" t="s">
        <v>12283</v>
      </c>
      <c r="F3396" t="s">
        <v>1732</v>
      </c>
      <c r="G3396" t="s">
        <v>1731</v>
      </c>
      <c r="H3396" t="s">
        <v>1720</v>
      </c>
      <c r="I3396" t="s">
        <v>3116</v>
      </c>
      <c r="J3396">
        <v>0</v>
      </c>
      <c r="K3396"/>
      <c r="L3396" t="s">
        <v>4559</v>
      </c>
      <c r="M3396" t="s">
        <v>3118</v>
      </c>
    </row>
    <row r="3397" spans="1:13" x14ac:dyDescent="0.25">
      <c r="A3397">
        <v>12335</v>
      </c>
      <c r="B3397" t="s">
        <v>4624</v>
      </c>
      <c r="C3397" t="s">
        <v>84</v>
      </c>
      <c r="D3397" t="s">
        <v>1722</v>
      </c>
      <c r="E3397" s="15" t="s">
        <v>12284</v>
      </c>
      <c r="F3397" t="s">
        <v>1787</v>
      </c>
      <c r="G3397" t="s">
        <v>1721</v>
      </c>
      <c r="H3397" t="s">
        <v>1720</v>
      </c>
      <c r="I3397" t="s">
        <v>3116</v>
      </c>
      <c r="J3397">
        <v>0</v>
      </c>
      <c r="K3397"/>
      <c r="L3397" t="s">
        <v>3182</v>
      </c>
      <c r="M3397" t="s">
        <v>3118</v>
      </c>
    </row>
    <row r="3398" spans="1:13" x14ac:dyDescent="0.25">
      <c r="A3398">
        <v>833351</v>
      </c>
      <c r="B3398" t="s">
        <v>12285</v>
      </c>
      <c r="C3398" t="s">
        <v>990</v>
      </c>
      <c r="D3398" t="s">
        <v>1722</v>
      </c>
      <c r="E3398" s="15" t="s">
        <v>12286</v>
      </c>
      <c r="F3398" t="s">
        <v>1784</v>
      </c>
      <c r="G3398" t="s">
        <v>1785</v>
      </c>
      <c r="H3398" t="s">
        <v>1725</v>
      </c>
      <c r="I3398" t="s">
        <v>3116</v>
      </c>
      <c r="J3398">
        <v>0</v>
      </c>
      <c r="K3398"/>
      <c r="L3398" t="s">
        <v>12287</v>
      </c>
      <c r="M3398" t="s">
        <v>12288</v>
      </c>
    </row>
    <row r="3399" spans="1:13" x14ac:dyDescent="0.25">
      <c r="A3399">
        <v>23281</v>
      </c>
      <c r="B3399" t="s">
        <v>12289</v>
      </c>
      <c r="C3399" t="s">
        <v>432</v>
      </c>
      <c r="D3399" t="s">
        <v>1722</v>
      </c>
      <c r="E3399" s="15" t="s">
        <v>12290</v>
      </c>
      <c r="F3399" t="s">
        <v>1784</v>
      </c>
      <c r="G3399" t="s">
        <v>1785</v>
      </c>
      <c r="H3399" t="s">
        <v>1725</v>
      </c>
      <c r="I3399" t="s">
        <v>3116</v>
      </c>
      <c r="J3399">
        <v>0</v>
      </c>
      <c r="K3399"/>
      <c r="L3399" t="s">
        <v>8804</v>
      </c>
      <c r="M3399" t="s">
        <v>12291</v>
      </c>
    </row>
    <row r="3400" spans="1:13" x14ac:dyDescent="0.25">
      <c r="A3400">
        <v>837927</v>
      </c>
      <c r="B3400" t="s">
        <v>1190</v>
      </c>
      <c r="C3400" t="s">
        <v>78</v>
      </c>
      <c r="D3400" t="s">
        <v>1722</v>
      </c>
      <c r="E3400" s="15" t="s">
        <v>12292</v>
      </c>
      <c r="F3400" t="s">
        <v>1730</v>
      </c>
      <c r="G3400" t="s">
        <v>1731</v>
      </c>
      <c r="H3400" t="s">
        <v>1720</v>
      </c>
      <c r="I3400" t="s">
        <v>3116</v>
      </c>
      <c r="J3400">
        <v>0</v>
      </c>
      <c r="K3400"/>
      <c r="L3400" t="s">
        <v>3630</v>
      </c>
      <c r="M3400" t="s">
        <v>3118</v>
      </c>
    </row>
    <row r="3401" spans="1:13" x14ac:dyDescent="0.25">
      <c r="A3401">
        <v>12340</v>
      </c>
      <c r="B3401" t="s">
        <v>371</v>
      </c>
      <c r="C3401" t="s">
        <v>76</v>
      </c>
      <c r="D3401" t="s">
        <v>1722</v>
      </c>
      <c r="E3401" s="15" t="s">
        <v>12293</v>
      </c>
      <c r="F3401" t="s">
        <v>1912</v>
      </c>
      <c r="G3401" t="s">
        <v>1913</v>
      </c>
      <c r="H3401" t="s">
        <v>1764</v>
      </c>
      <c r="I3401" t="s">
        <v>5644</v>
      </c>
      <c r="J3401">
        <v>0</v>
      </c>
      <c r="K3401"/>
      <c r="L3401" t="s">
        <v>12294</v>
      </c>
      <c r="M3401" t="s">
        <v>3118</v>
      </c>
    </row>
    <row r="3402" spans="1:13" x14ac:dyDescent="0.25">
      <c r="A3402">
        <v>41244</v>
      </c>
      <c r="B3402" t="s">
        <v>12295</v>
      </c>
      <c r="C3402" t="s">
        <v>39</v>
      </c>
      <c r="D3402" t="s">
        <v>1722</v>
      </c>
      <c r="E3402" s="15" t="s">
        <v>12296</v>
      </c>
      <c r="F3402" t="s">
        <v>1787</v>
      </c>
      <c r="G3402" t="s">
        <v>1721</v>
      </c>
      <c r="H3402" t="s">
        <v>1720</v>
      </c>
      <c r="I3402" t="s">
        <v>3116</v>
      </c>
      <c r="J3402">
        <v>0</v>
      </c>
      <c r="K3402"/>
      <c r="L3402" t="s">
        <v>9542</v>
      </c>
      <c r="M3402" t="s">
        <v>3118</v>
      </c>
    </row>
    <row r="3403" spans="1:13" x14ac:dyDescent="0.25">
      <c r="A3403">
        <v>47515</v>
      </c>
      <c r="B3403" t="s">
        <v>4625</v>
      </c>
      <c r="C3403" t="s">
        <v>76</v>
      </c>
      <c r="D3403" t="s">
        <v>1722</v>
      </c>
      <c r="E3403" s="15" t="s">
        <v>12297</v>
      </c>
      <c r="F3403" t="s">
        <v>1775</v>
      </c>
      <c r="G3403" t="s">
        <v>1743</v>
      </c>
      <c r="H3403" t="s">
        <v>1720</v>
      </c>
      <c r="I3403" t="s">
        <v>3351</v>
      </c>
      <c r="J3403">
        <v>0</v>
      </c>
      <c r="K3403"/>
      <c r="L3403" t="s">
        <v>3117</v>
      </c>
      <c r="M3403" t="s">
        <v>3118</v>
      </c>
    </row>
    <row r="3404" spans="1:13" x14ac:dyDescent="0.25">
      <c r="A3404">
        <v>849953</v>
      </c>
      <c r="B3404" t="s">
        <v>12298</v>
      </c>
      <c r="C3404" t="s">
        <v>56</v>
      </c>
      <c r="D3404" t="s">
        <v>1722</v>
      </c>
      <c r="E3404" s="15" t="s">
        <v>12299</v>
      </c>
      <c r="F3404" t="s">
        <v>5719</v>
      </c>
      <c r="G3404" t="s">
        <v>1834</v>
      </c>
      <c r="H3404" t="s">
        <v>1833</v>
      </c>
      <c r="I3404" t="s">
        <v>3116</v>
      </c>
      <c r="J3404">
        <v>0</v>
      </c>
      <c r="K3404"/>
      <c r="L3404"/>
      <c r="M3404" t="s">
        <v>3118</v>
      </c>
    </row>
    <row r="3405" spans="1:13" x14ac:dyDescent="0.25">
      <c r="A3405">
        <v>41078</v>
      </c>
      <c r="B3405" t="s">
        <v>12300</v>
      </c>
      <c r="C3405" t="s">
        <v>43</v>
      </c>
      <c r="D3405" t="s">
        <v>1722</v>
      </c>
      <c r="E3405" s="15" t="s">
        <v>12301</v>
      </c>
      <c r="F3405" t="s">
        <v>1824</v>
      </c>
      <c r="G3405" t="s">
        <v>1825</v>
      </c>
      <c r="H3405" t="s">
        <v>1725</v>
      </c>
      <c r="I3405" t="s">
        <v>3116</v>
      </c>
      <c r="J3405">
        <v>0</v>
      </c>
      <c r="K3405"/>
      <c r="L3405"/>
      <c r="M3405" t="s">
        <v>3118</v>
      </c>
    </row>
    <row r="3406" spans="1:13" x14ac:dyDescent="0.25">
      <c r="A3406">
        <v>41519</v>
      </c>
      <c r="B3406" t="s">
        <v>372</v>
      </c>
      <c r="C3406" t="s">
        <v>27</v>
      </c>
      <c r="D3406" t="s">
        <v>1722</v>
      </c>
      <c r="E3406" s="15" t="s">
        <v>12302</v>
      </c>
      <c r="F3406" t="s">
        <v>1915</v>
      </c>
      <c r="G3406" t="s">
        <v>1878</v>
      </c>
      <c r="H3406" t="s">
        <v>1756</v>
      </c>
      <c r="I3406" t="s">
        <v>3129</v>
      </c>
      <c r="J3406">
        <v>0</v>
      </c>
      <c r="K3406"/>
      <c r="L3406" t="s">
        <v>3120</v>
      </c>
      <c r="M3406" t="s">
        <v>3118</v>
      </c>
    </row>
    <row r="3407" spans="1:13" x14ac:dyDescent="0.25">
      <c r="A3407">
        <v>862454</v>
      </c>
      <c r="B3407" t="s">
        <v>12303</v>
      </c>
      <c r="C3407" t="s">
        <v>148</v>
      </c>
      <c r="D3407" t="s">
        <v>1722</v>
      </c>
      <c r="E3407" s="15" t="s">
        <v>12304</v>
      </c>
      <c r="F3407" t="s">
        <v>6854</v>
      </c>
      <c r="G3407" t="s">
        <v>2050</v>
      </c>
      <c r="H3407" t="s">
        <v>1782</v>
      </c>
      <c r="I3407" t="s">
        <v>3351</v>
      </c>
      <c r="J3407">
        <v>0</v>
      </c>
      <c r="K3407"/>
      <c r="L3407" t="s">
        <v>5627</v>
      </c>
      <c r="M3407" t="s">
        <v>3118</v>
      </c>
    </row>
    <row r="3408" spans="1:13" x14ac:dyDescent="0.25">
      <c r="A3408">
        <v>39404</v>
      </c>
      <c r="B3408" t="s">
        <v>12305</v>
      </c>
      <c r="C3408" t="s">
        <v>27</v>
      </c>
      <c r="D3408" t="s">
        <v>1722</v>
      </c>
      <c r="E3408" s="15" t="s">
        <v>12306</v>
      </c>
      <c r="F3408" t="s">
        <v>6980</v>
      </c>
      <c r="G3408" t="s">
        <v>1790</v>
      </c>
      <c r="H3408" t="s">
        <v>1720</v>
      </c>
      <c r="I3408" t="s">
        <v>3116</v>
      </c>
      <c r="J3408">
        <v>0</v>
      </c>
      <c r="K3408"/>
      <c r="L3408" t="s">
        <v>12307</v>
      </c>
      <c r="M3408" t="s">
        <v>3118</v>
      </c>
    </row>
    <row r="3409" spans="1:13" x14ac:dyDescent="0.25">
      <c r="A3409">
        <v>47649</v>
      </c>
      <c r="B3409" t="s">
        <v>12308</v>
      </c>
      <c r="C3409" t="s">
        <v>3986</v>
      </c>
      <c r="D3409" t="s">
        <v>1722</v>
      </c>
      <c r="E3409" s="15" t="s">
        <v>12309</v>
      </c>
      <c r="F3409" t="s">
        <v>1877</v>
      </c>
      <c r="G3409" t="s">
        <v>1878</v>
      </c>
      <c r="H3409" t="s">
        <v>1756</v>
      </c>
      <c r="I3409" t="s">
        <v>3116</v>
      </c>
      <c r="J3409">
        <v>0</v>
      </c>
      <c r="K3409"/>
      <c r="L3409" t="s">
        <v>12310</v>
      </c>
      <c r="M3409" t="s">
        <v>3118</v>
      </c>
    </row>
    <row r="3410" spans="1:13" x14ac:dyDescent="0.25">
      <c r="A3410">
        <v>837064</v>
      </c>
      <c r="B3410" t="s">
        <v>12311</v>
      </c>
      <c r="C3410" t="s">
        <v>12312</v>
      </c>
      <c r="D3410" t="s">
        <v>1722</v>
      </c>
      <c r="E3410" s="15" t="s">
        <v>12313</v>
      </c>
      <c r="F3410" t="s">
        <v>1742</v>
      </c>
      <c r="G3410" t="s">
        <v>1743</v>
      </c>
      <c r="H3410" t="s">
        <v>1720</v>
      </c>
      <c r="I3410" t="s">
        <v>3351</v>
      </c>
      <c r="J3410">
        <v>0</v>
      </c>
      <c r="K3410"/>
      <c r="L3410" t="s">
        <v>3419</v>
      </c>
      <c r="M3410" t="s">
        <v>3118</v>
      </c>
    </row>
    <row r="3411" spans="1:13" x14ac:dyDescent="0.25">
      <c r="A3411">
        <v>72165</v>
      </c>
      <c r="B3411" t="s">
        <v>12314</v>
      </c>
      <c r="C3411" t="s">
        <v>12312</v>
      </c>
      <c r="D3411" t="s">
        <v>1722</v>
      </c>
      <c r="E3411" s="15" t="s">
        <v>12315</v>
      </c>
      <c r="F3411" t="s">
        <v>3773</v>
      </c>
      <c r="G3411" t="s">
        <v>1849</v>
      </c>
      <c r="H3411" t="s">
        <v>1819</v>
      </c>
      <c r="I3411" t="s">
        <v>3126</v>
      </c>
      <c r="J3411">
        <v>0</v>
      </c>
      <c r="K3411"/>
      <c r="L3411" t="s">
        <v>12316</v>
      </c>
      <c r="M3411" t="s">
        <v>12317</v>
      </c>
    </row>
    <row r="3412" spans="1:13" x14ac:dyDescent="0.25">
      <c r="A3412">
        <v>12348</v>
      </c>
      <c r="B3412" t="s">
        <v>656</v>
      </c>
      <c r="C3412" t="s">
        <v>27</v>
      </c>
      <c r="D3412" t="s">
        <v>1722</v>
      </c>
      <c r="E3412" s="15" t="s">
        <v>12318</v>
      </c>
      <c r="F3412" t="s">
        <v>2129</v>
      </c>
      <c r="G3412" t="s">
        <v>1849</v>
      </c>
      <c r="H3412" t="s">
        <v>1819</v>
      </c>
      <c r="I3412" t="s">
        <v>3126</v>
      </c>
      <c r="J3412">
        <v>0</v>
      </c>
      <c r="K3412"/>
      <c r="L3412" t="s">
        <v>12319</v>
      </c>
      <c r="M3412" t="s">
        <v>3118</v>
      </c>
    </row>
    <row r="3413" spans="1:13" x14ac:dyDescent="0.25">
      <c r="A3413">
        <v>12350</v>
      </c>
      <c r="B3413" t="s">
        <v>12320</v>
      </c>
      <c r="C3413" t="s">
        <v>43</v>
      </c>
      <c r="D3413" t="s">
        <v>1722</v>
      </c>
      <c r="E3413" s="15" t="s">
        <v>12321</v>
      </c>
      <c r="F3413" t="s">
        <v>1846</v>
      </c>
      <c r="G3413" t="s">
        <v>1726</v>
      </c>
      <c r="H3413" t="s">
        <v>1725</v>
      </c>
      <c r="I3413" t="s">
        <v>3116</v>
      </c>
      <c r="J3413">
        <v>0</v>
      </c>
      <c r="K3413"/>
      <c r="L3413" t="s">
        <v>12322</v>
      </c>
      <c r="M3413" t="s">
        <v>12323</v>
      </c>
    </row>
    <row r="3414" spans="1:13" x14ac:dyDescent="0.25">
      <c r="A3414">
        <v>848282</v>
      </c>
      <c r="B3414" t="s">
        <v>12324</v>
      </c>
      <c r="C3414" t="s">
        <v>43</v>
      </c>
      <c r="D3414" t="s">
        <v>1722</v>
      </c>
      <c r="E3414" s="15" t="s">
        <v>12325</v>
      </c>
      <c r="F3414" t="s">
        <v>1761</v>
      </c>
      <c r="G3414" t="s">
        <v>1762</v>
      </c>
      <c r="H3414" t="s">
        <v>1782</v>
      </c>
      <c r="I3414" t="s">
        <v>1762</v>
      </c>
      <c r="J3414">
        <v>0</v>
      </c>
      <c r="K3414"/>
      <c r="L3414" t="s">
        <v>3157</v>
      </c>
      <c r="M3414" t="s">
        <v>3118</v>
      </c>
    </row>
    <row r="3415" spans="1:13" x14ac:dyDescent="0.25">
      <c r="A3415">
        <v>850928</v>
      </c>
      <c r="B3415" t="s">
        <v>12326</v>
      </c>
      <c r="C3415" t="s">
        <v>441</v>
      </c>
      <c r="D3415" t="s">
        <v>1722</v>
      </c>
      <c r="E3415" s="15" t="s">
        <v>12327</v>
      </c>
      <c r="F3415" t="s">
        <v>1728</v>
      </c>
      <c r="G3415" t="s">
        <v>1729</v>
      </c>
      <c r="H3415" t="s">
        <v>1720</v>
      </c>
      <c r="I3415" t="s">
        <v>3116</v>
      </c>
      <c r="J3415">
        <v>0</v>
      </c>
      <c r="K3415"/>
      <c r="L3415" t="s">
        <v>4559</v>
      </c>
      <c r="M3415" t="s">
        <v>3118</v>
      </c>
    </row>
    <row r="3416" spans="1:13" x14ac:dyDescent="0.25">
      <c r="A3416">
        <v>34390</v>
      </c>
      <c r="B3416" t="s">
        <v>1191</v>
      </c>
      <c r="C3416" t="s">
        <v>27</v>
      </c>
      <c r="D3416" t="s">
        <v>1722</v>
      </c>
      <c r="E3416" s="15" t="s">
        <v>12328</v>
      </c>
      <c r="F3416" t="s">
        <v>1761</v>
      </c>
      <c r="G3416" t="s">
        <v>1762</v>
      </c>
      <c r="H3416" t="s">
        <v>1782</v>
      </c>
      <c r="I3416" t="s">
        <v>1762</v>
      </c>
      <c r="J3416">
        <v>0</v>
      </c>
      <c r="K3416"/>
      <c r="L3416" t="s">
        <v>3454</v>
      </c>
      <c r="M3416" t="s">
        <v>3118</v>
      </c>
    </row>
    <row r="3417" spans="1:13" x14ac:dyDescent="0.25">
      <c r="A3417">
        <v>11860</v>
      </c>
      <c r="B3417" t="s">
        <v>4630</v>
      </c>
      <c r="C3417" t="s">
        <v>211</v>
      </c>
      <c r="D3417" t="s">
        <v>1722</v>
      </c>
      <c r="E3417" s="15" t="s">
        <v>12329</v>
      </c>
      <c r="F3417" t="s">
        <v>1817</v>
      </c>
      <c r="G3417" t="s">
        <v>1816</v>
      </c>
      <c r="H3417" t="s">
        <v>1725</v>
      </c>
      <c r="I3417" t="s">
        <v>1816</v>
      </c>
      <c r="J3417">
        <v>0</v>
      </c>
      <c r="K3417"/>
      <c r="L3417" t="s">
        <v>3117</v>
      </c>
      <c r="M3417" t="s">
        <v>3118</v>
      </c>
    </row>
    <row r="3418" spans="1:13" x14ac:dyDescent="0.25">
      <c r="A3418">
        <v>42037</v>
      </c>
      <c r="B3418" t="s">
        <v>373</v>
      </c>
      <c r="C3418" t="s">
        <v>27</v>
      </c>
      <c r="D3418" t="s">
        <v>1722</v>
      </c>
      <c r="E3418" s="15" t="s">
        <v>12330</v>
      </c>
      <c r="F3418" t="s">
        <v>1876</v>
      </c>
      <c r="G3418" t="s">
        <v>1849</v>
      </c>
      <c r="H3418" t="s">
        <v>1819</v>
      </c>
      <c r="I3418" t="s">
        <v>3126</v>
      </c>
      <c r="J3418">
        <v>0</v>
      </c>
      <c r="K3418"/>
      <c r="L3418" t="s">
        <v>12331</v>
      </c>
      <c r="M3418" t="s">
        <v>12332</v>
      </c>
    </row>
    <row r="3419" spans="1:13" x14ac:dyDescent="0.25">
      <c r="A3419">
        <v>12368</v>
      </c>
      <c r="B3419" t="s">
        <v>374</v>
      </c>
      <c r="C3419" t="s">
        <v>21</v>
      </c>
      <c r="D3419" t="s">
        <v>1722</v>
      </c>
      <c r="E3419" s="15" t="s">
        <v>12333</v>
      </c>
      <c r="F3419" t="s">
        <v>1742</v>
      </c>
      <c r="G3419" t="s">
        <v>1743</v>
      </c>
      <c r="H3419" t="s">
        <v>1720</v>
      </c>
      <c r="I3419" t="s">
        <v>3351</v>
      </c>
      <c r="J3419">
        <v>0</v>
      </c>
      <c r="K3419"/>
      <c r="L3419" t="s">
        <v>12334</v>
      </c>
      <c r="M3419" t="s">
        <v>4632</v>
      </c>
    </row>
    <row r="3420" spans="1:13" x14ac:dyDescent="0.25">
      <c r="A3420">
        <v>68181</v>
      </c>
      <c r="B3420" t="s">
        <v>375</v>
      </c>
      <c r="C3420" t="s">
        <v>376</v>
      </c>
      <c r="D3420" t="s">
        <v>1722</v>
      </c>
      <c r="E3420" s="15" t="s">
        <v>12335</v>
      </c>
      <c r="F3420" t="s">
        <v>1815</v>
      </c>
      <c r="G3420" t="s">
        <v>1816</v>
      </c>
      <c r="H3420" t="s">
        <v>1725</v>
      </c>
      <c r="I3420" t="s">
        <v>1816</v>
      </c>
      <c r="J3420">
        <v>0</v>
      </c>
      <c r="K3420"/>
      <c r="L3420" t="s">
        <v>5663</v>
      </c>
      <c r="M3420" t="s">
        <v>3118</v>
      </c>
    </row>
    <row r="3421" spans="1:13" x14ac:dyDescent="0.25">
      <c r="A3421">
        <v>50511</v>
      </c>
      <c r="B3421" t="s">
        <v>2658</v>
      </c>
      <c r="C3421" t="s">
        <v>2659</v>
      </c>
      <c r="D3421" t="s">
        <v>1722</v>
      </c>
      <c r="E3421" s="15" t="s">
        <v>12336</v>
      </c>
      <c r="F3421" t="s">
        <v>3709</v>
      </c>
      <c r="G3421" t="s">
        <v>3710</v>
      </c>
      <c r="H3421" t="s">
        <v>1864</v>
      </c>
      <c r="I3421" t="s">
        <v>3711</v>
      </c>
      <c r="J3421">
        <v>0</v>
      </c>
      <c r="K3421"/>
      <c r="L3421" t="s">
        <v>12337</v>
      </c>
      <c r="M3421" t="s">
        <v>12338</v>
      </c>
    </row>
    <row r="3422" spans="1:13" x14ac:dyDescent="0.25">
      <c r="A3422">
        <v>71860</v>
      </c>
      <c r="B3422" t="s">
        <v>12339</v>
      </c>
      <c r="C3422" t="s">
        <v>27</v>
      </c>
      <c r="D3422" t="s">
        <v>1722</v>
      </c>
      <c r="E3422" s="15" t="s">
        <v>12340</v>
      </c>
      <c r="F3422" t="s">
        <v>1771</v>
      </c>
      <c r="G3422" t="s">
        <v>1721</v>
      </c>
      <c r="H3422" t="s">
        <v>1720</v>
      </c>
      <c r="I3422" t="s">
        <v>3116</v>
      </c>
      <c r="J3422">
        <v>0</v>
      </c>
      <c r="K3422"/>
      <c r="L3422" t="s">
        <v>3182</v>
      </c>
      <c r="M3422" t="s">
        <v>3118</v>
      </c>
    </row>
    <row r="3423" spans="1:13" x14ac:dyDescent="0.25">
      <c r="A3423">
        <v>33104</v>
      </c>
      <c r="B3423" t="s">
        <v>12341</v>
      </c>
      <c r="C3423" t="s">
        <v>27</v>
      </c>
      <c r="D3423" t="s">
        <v>1722</v>
      </c>
      <c r="E3423" s="15" t="s">
        <v>12342</v>
      </c>
      <c r="F3423" t="s">
        <v>1735</v>
      </c>
      <c r="G3423" t="s">
        <v>1721</v>
      </c>
      <c r="H3423" t="s">
        <v>1720</v>
      </c>
      <c r="I3423" t="s">
        <v>3116</v>
      </c>
      <c r="J3423">
        <v>0</v>
      </c>
      <c r="K3423"/>
      <c r="L3423" t="s">
        <v>3417</v>
      </c>
      <c r="M3423" t="s">
        <v>3118</v>
      </c>
    </row>
    <row r="3424" spans="1:13" x14ac:dyDescent="0.25">
      <c r="A3424">
        <v>12379</v>
      </c>
      <c r="B3424" t="s">
        <v>1192</v>
      </c>
      <c r="C3424" t="s">
        <v>27</v>
      </c>
      <c r="D3424" t="s">
        <v>1722</v>
      </c>
      <c r="E3424" s="15" t="s">
        <v>12343</v>
      </c>
      <c r="F3424" t="s">
        <v>6008</v>
      </c>
      <c r="G3424" t="s">
        <v>1837</v>
      </c>
      <c r="H3424" t="s">
        <v>1725</v>
      </c>
      <c r="I3424" t="s">
        <v>3116</v>
      </c>
      <c r="J3424">
        <v>0</v>
      </c>
      <c r="K3424"/>
      <c r="L3424" t="s">
        <v>12344</v>
      </c>
      <c r="M3424" t="s">
        <v>12345</v>
      </c>
    </row>
    <row r="3425" spans="1:13" x14ac:dyDescent="0.25">
      <c r="A3425">
        <v>39408</v>
      </c>
      <c r="B3425" t="s">
        <v>2609</v>
      </c>
      <c r="C3425" t="s">
        <v>27</v>
      </c>
      <c r="D3425" t="s">
        <v>1722</v>
      </c>
      <c r="E3425" s="15" t="s">
        <v>12346</v>
      </c>
      <c r="F3425" t="s">
        <v>1996</v>
      </c>
      <c r="G3425" t="s">
        <v>1849</v>
      </c>
      <c r="H3425" t="s">
        <v>1819</v>
      </c>
      <c r="I3425" t="s">
        <v>3126</v>
      </c>
      <c r="J3425">
        <v>0</v>
      </c>
      <c r="K3425"/>
      <c r="L3425" t="s">
        <v>12347</v>
      </c>
      <c r="M3425" t="s">
        <v>3118</v>
      </c>
    </row>
    <row r="3426" spans="1:13" x14ac:dyDescent="0.25">
      <c r="A3426">
        <v>842859</v>
      </c>
      <c r="B3426" t="s">
        <v>12348</v>
      </c>
      <c r="C3426" t="s">
        <v>59</v>
      </c>
      <c r="D3426" t="s">
        <v>1722</v>
      </c>
      <c r="E3426" s="15" t="s">
        <v>12349</v>
      </c>
      <c r="F3426" t="s">
        <v>1761</v>
      </c>
      <c r="G3426" t="s">
        <v>1762</v>
      </c>
      <c r="H3426" t="s">
        <v>1782</v>
      </c>
      <c r="I3426" t="s">
        <v>1762</v>
      </c>
      <c r="J3426">
        <v>0</v>
      </c>
      <c r="K3426"/>
      <c r="L3426"/>
      <c r="M3426" t="s">
        <v>3118</v>
      </c>
    </row>
    <row r="3427" spans="1:13" x14ac:dyDescent="0.25">
      <c r="A3427">
        <v>12389</v>
      </c>
      <c r="B3427" t="s">
        <v>2416</v>
      </c>
      <c r="C3427" t="s">
        <v>21</v>
      </c>
      <c r="D3427" t="s">
        <v>1722</v>
      </c>
      <c r="E3427" s="15" t="s">
        <v>12350</v>
      </c>
      <c r="F3427" t="s">
        <v>9215</v>
      </c>
      <c r="G3427" t="s">
        <v>1975</v>
      </c>
      <c r="H3427" t="s">
        <v>1782</v>
      </c>
      <c r="I3427" t="s">
        <v>3116</v>
      </c>
      <c r="J3427">
        <v>0</v>
      </c>
      <c r="K3427"/>
      <c r="L3427" t="s">
        <v>6521</v>
      </c>
      <c r="M3427" t="s">
        <v>3118</v>
      </c>
    </row>
    <row r="3428" spans="1:13" x14ac:dyDescent="0.25">
      <c r="A3428">
        <v>12392</v>
      </c>
      <c r="B3428" t="s">
        <v>2175</v>
      </c>
      <c r="C3428" t="s">
        <v>21</v>
      </c>
      <c r="D3428" t="s">
        <v>1722</v>
      </c>
      <c r="E3428" s="15" t="s">
        <v>12351</v>
      </c>
      <c r="F3428" t="s">
        <v>1995</v>
      </c>
      <c r="G3428" t="s">
        <v>1765</v>
      </c>
      <c r="H3428" t="s">
        <v>1764</v>
      </c>
      <c r="I3428" t="s">
        <v>1765</v>
      </c>
      <c r="J3428">
        <v>0</v>
      </c>
      <c r="K3428"/>
      <c r="L3428" t="s">
        <v>3122</v>
      </c>
      <c r="M3428" t="s">
        <v>3118</v>
      </c>
    </row>
    <row r="3429" spans="1:13" x14ac:dyDescent="0.25">
      <c r="A3429">
        <v>12406</v>
      </c>
      <c r="B3429" t="s">
        <v>2174</v>
      </c>
      <c r="C3429" t="s">
        <v>27</v>
      </c>
      <c r="D3429" t="s">
        <v>1722</v>
      </c>
      <c r="E3429" s="15" t="s">
        <v>12352</v>
      </c>
      <c r="F3429" t="s">
        <v>1984</v>
      </c>
      <c r="G3429" t="s">
        <v>1816</v>
      </c>
      <c r="H3429" t="s">
        <v>1725</v>
      </c>
      <c r="I3429" t="s">
        <v>1816</v>
      </c>
      <c r="J3429">
        <v>0</v>
      </c>
      <c r="K3429"/>
      <c r="L3429" t="s">
        <v>3117</v>
      </c>
      <c r="M3429" t="s">
        <v>3118</v>
      </c>
    </row>
    <row r="3430" spans="1:13" x14ac:dyDescent="0.25">
      <c r="A3430">
        <v>837929</v>
      </c>
      <c r="B3430" t="s">
        <v>12353</v>
      </c>
      <c r="C3430" t="s">
        <v>27</v>
      </c>
      <c r="D3430" t="s">
        <v>1722</v>
      </c>
      <c r="E3430" s="15" t="s">
        <v>12354</v>
      </c>
      <c r="F3430" t="s">
        <v>6854</v>
      </c>
      <c r="G3430" t="s">
        <v>2050</v>
      </c>
      <c r="H3430" t="s">
        <v>1782</v>
      </c>
      <c r="I3430" t="s">
        <v>3351</v>
      </c>
      <c r="J3430">
        <v>0</v>
      </c>
      <c r="K3430"/>
      <c r="L3430"/>
      <c r="M3430" t="s">
        <v>3118</v>
      </c>
    </row>
    <row r="3431" spans="1:13" x14ac:dyDescent="0.25">
      <c r="A3431">
        <v>828135</v>
      </c>
      <c r="B3431" t="s">
        <v>12355</v>
      </c>
      <c r="C3431" t="s">
        <v>59</v>
      </c>
      <c r="D3431" t="s">
        <v>1722</v>
      </c>
      <c r="E3431" s="15" t="s">
        <v>12356</v>
      </c>
      <c r="F3431" t="s">
        <v>1738</v>
      </c>
      <c r="G3431" t="s">
        <v>1739</v>
      </c>
      <c r="H3431" t="s">
        <v>1720</v>
      </c>
      <c r="I3431" t="s">
        <v>3232</v>
      </c>
      <c r="J3431">
        <v>0</v>
      </c>
      <c r="K3431"/>
      <c r="L3431" t="s">
        <v>3216</v>
      </c>
      <c r="M3431" t="s">
        <v>3118</v>
      </c>
    </row>
    <row r="3432" spans="1:13" x14ac:dyDescent="0.25">
      <c r="A3432">
        <v>68310</v>
      </c>
      <c r="B3432" t="s">
        <v>1193</v>
      </c>
      <c r="C3432" t="s">
        <v>59</v>
      </c>
      <c r="D3432" t="s">
        <v>1722</v>
      </c>
      <c r="E3432" s="15" t="s">
        <v>12357</v>
      </c>
      <c r="F3432" t="s">
        <v>12358</v>
      </c>
      <c r="G3432" t="s">
        <v>1849</v>
      </c>
      <c r="H3432" t="s">
        <v>1819</v>
      </c>
      <c r="I3432" t="s">
        <v>3126</v>
      </c>
      <c r="J3432">
        <v>0</v>
      </c>
      <c r="K3432"/>
      <c r="L3432" t="s">
        <v>3216</v>
      </c>
      <c r="M3432" t="s">
        <v>3118</v>
      </c>
    </row>
    <row r="3433" spans="1:13" x14ac:dyDescent="0.25">
      <c r="A3433">
        <v>12414</v>
      </c>
      <c r="B3433" t="s">
        <v>12359</v>
      </c>
      <c r="C3433" t="s">
        <v>59</v>
      </c>
      <c r="D3433" t="s">
        <v>1722</v>
      </c>
      <c r="E3433" s="15" t="s">
        <v>12360</v>
      </c>
      <c r="F3433" t="s">
        <v>1937</v>
      </c>
      <c r="G3433" t="s">
        <v>1849</v>
      </c>
      <c r="H3433" t="s">
        <v>1819</v>
      </c>
      <c r="I3433" t="s">
        <v>3126</v>
      </c>
      <c r="J3433">
        <v>0</v>
      </c>
      <c r="K3433"/>
      <c r="L3433" t="s">
        <v>3216</v>
      </c>
      <c r="M3433" t="s">
        <v>3118</v>
      </c>
    </row>
    <row r="3434" spans="1:13" x14ac:dyDescent="0.25">
      <c r="A3434">
        <v>51747</v>
      </c>
      <c r="B3434" t="s">
        <v>4634</v>
      </c>
      <c r="C3434" t="s">
        <v>59</v>
      </c>
      <c r="D3434" t="s">
        <v>1722</v>
      </c>
      <c r="E3434" s="15" t="s">
        <v>12361</v>
      </c>
      <c r="F3434" t="s">
        <v>1728</v>
      </c>
      <c r="G3434" t="s">
        <v>1729</v>
      </c>
      <c r="H3434" t="s">
        <v>1720</v>
      </c>
      <c r="I3434" t="s">
        <v>3116</v>
      </c>
      <c r="J3434">
        <v>0</v>
      </c>
      <c r="K3434"/>
      <c r="L3434" t="s">
        <v>3216</v>
      </c>
      <c r="M3434" t="s">
        <v>3118</v>
      </c>
    </row>
    <row r="3435" spans="1:13" x14ac:dyDescent="0.25">
      <c r="A3435">
        <v>12374</v>
      </c>
      <c r="B3435" t="s">
        <v>2415</v>
      </c>
      <c r="C3435" t="s">
        <v>21</v>
      </c>
      <c r="D3435" t="s">
        <v>1722</v>
      </c>
      <c r="E3435" s="15" t="s">
        <v>12362</v>
      </c>
      <c r="F3435" t="s">
        <v>1882</v>
      </c>
      <c r="G3435" t="s">
        <v>1765</v>
      </c>
      <c r="H3435" t="s">
        <v>1764</v>
      </c>
      <c r="I3435" t="s">
        <v>3116</v>
      </c>
      <c r="J3435">
        <v>0</v>
      </c>
      <c r="K3435"/>
      <c r="L3435" t="s">
        <v>3122</v>
      </c>
      <c r="M3435" t="s">
        <v>3118</v>
      </c>
    </row>
    <row r="3436" spans="1:13" x14ac:dyDescent="0.25">
      <c r="A3436">
        <v>51994</v>
      </c>
      <c r="B3436" t="s">
        <v>12363</v>
      </c>
      <c r="C3436" t="s">
        <v>27</v>
      </c>
      <c r="D3436" t="s">
        <v>1722</v>
      </c>
      <c r="E3436" s="15" t="s">
        <v>12364</v>
      </c>
      <c r="F3436" t="s">
        <v>1836</v>
      </c>
      <c r="G3436" t="s">
        <v>1837</v>
      </c>
      <c r="H3436" t="s">
        <v>1725</v>
      </c>
      <c r="I3436" t="s">
        <v>3116</v>
      </c>
      <c r="J3436">
        <v>0</v>
      </c>
      <c r="K3436"/>
      <c r="L3436" t="s">
        <v>12365</v>
      </c>
      <c r="M3436" t="s">
        <v>12366</v>
      </c>
    </row>
    <row r="3437" spans="1:13" x14ac:dyDescent="0.25">
      <c r="A3437">
        <v>61310</v>
      </c>
      <c r="B3437" t="s">
        <v>4635</v>
      </c>
      <c r="C3437" t="s">
        <v>27</v>
      </c>
      <c r="D3437" t="s">
        <v>1722</v>
      </c>
      <c r="E3437" s="15" t="s">
        <v>12367</v>
      </c>
      <c r="F3437" t="s">
        <v>1761</v>
      </c>
      <c r="G3437" t="s">
        <v>1762</v>
      </c>
      <c r="H3437" t="s">
        <v>1782</v>
      </c>
      <c r="I3437" t="s">
        <v>1762</v>
      </c>
      <c r="J3437">
        <v>0</v>
      </c>
      <c r="K3437"/>
      <c r="L3437" t="s">
        <v>4636</v>
      </c>
      <c r="M3437" t="s">
        <v>12368</v>
      </c>
    </row>
    <row r="3438" spans="1:13" x14ac:dyDescent="0.25">
      <c r="A3438">
        <v>12536</v>
      </c>
      <c r="B3438" t="s">
        <v>12369</v>
      </c>
      <c r="C3438" t="s">
        <v>27</v>
      </c>
      <c r="D3438" t="s">
        <v>1722</v>
      </c>
      <c r="E3438" s="15" t="s">
        <v>12370</v>
      </c>
      <c r="F3438" t="s">
        <v>9422</v>
      </c>
      <c r="G3438" t="s">
        <v>1792</v>
      </c>
      <c r="H3438" t="s">
        <v>1822</v>
      </c>
      <c r="I3438" t="s">
        <v>3116</v>
      </c>
      <c r="J3438">
        <v>0</v>
      </c>
      <c r="K3438"/>
      <c r="L3438" t="s">
        <v>12371</v>
      </c>
      <c r="M3438" t="s">
        <v>12372</v>
      </c>
    </row>
    <row r="3439" spans="1:13" x14ac:dyDescent="0.25">
      <c r="A3439">
        <v>32491</v>
      </c>
      <c r="B3439" t="s">
        <v>378</v>
      </c>
      <c r="C3439" t="s">
        <v>27</v>
      </c>
      <c r="D3439" t="s">
        <v>1722</v>
      </c>
      <c r="E3439" s="15" t="s">
        <v>12373</v>
      </c>
      <c r="F3439" t="s">
        <v>1787</v>
      </c>
      <c r="G3439" t="s">
        <v>1721</v>
      </c>
      <c r="H3439" t="s">
        <v>1720</v>
      </c>
      <c r="I3439" t="s">
        <v>3116</v>
      </c>
      <c r="J3439">
        <v>0</v>
      </c>
      <c r="K3439"/>
      <c r="L3439" t="s">
        <v>4064</v>
      </c>
      <c r="M3439" t="s">
        <v>3118</v>
      </c>
    </row>
    <row r="3440" spans="1:13" x14ac:dyDescent="0.25">
      <c r="A3440">
        <v>12522</v>
      </c>
      <c r="B3440" t="s">
        <v>2417</v>
      </c>
      <c r="C3440" t="s">
        <v>21</v>
      </c>
      <c r="D3440" t="s">
        <v>1722</v>
      </c>
      <c r="E3440" s="15" t="s">
        <v>12374</v>
      </c>
      <c r="F3440" t="s">
        <v>1910</v>
      </c>
      <c r="G3440" t="s">
        <v>1765</v>
      </c>
      <c r="H3440" t="s">
        <v>1764</v>
      </c>
      <c r="I3440" t="s">
        <v>3116</v>
      </c>
      <c r="J3440">
        <v>0</v>
      </c>
      <c r="K3440"/>
      <c r="L3440" t="s">
        <v>5757</v>
      </c>
      <c r="M3440" t="s">
        <v>3118</v>
      </c>
    </row>
    <row r="3441" spans="1:13" x14ac:dyDescent="0.25">
      <c r="A3441">
        <v>833352</v>
      </c>
      <c r="B3441" t="s">
        <v>2891</v>
      </c>
      <c r="C3441" t="s">
        <v>211</v>
      </c>
      <c r="D3441" t="s">
        <v>1722</v>
      </c>
      <c r="E3441" s="15" t="s">
        <v>12375</v>
      </c>
      <c r="F3441" t="s">
        <v>1868</v>
      </c>
      <c r="G3441" t="s">
        <v>1792</v>
      </c>
      <c r="H3441" t="s">
        <v>1822</v>
      </c>
      <c r="I3441" t="s">
        <v>3116</v>
      </c>
      <c r="J3441">
        <v>0</v>
      </c>
      <c r="K3441"/>
      <c r="L3441" t="s">
        <v>12376</v>
      </c>
      <c r="M3441" t="s">
        <v>12377</v>
      </c>
    </row>
    <row r="3442" spans="1:13" x14ac:dyDescent="0.25">
      <c r="A3442">
        <v>40613</v>
      </c>
      <c r="B3442" t="s">
        <v>4639</v>
      </c>
      <c r="C3442" t="s">
        <v>43</v>
      </c>
      <c r="D3442" t="s">
        <v>1722</v>
      </c>
      <c r="E3442" s="15" t="s">
        <v>12378</v>
      </c>
      <c r="F3442" t="s">
        <v>1893</v>
      </c>
      <c r="G3442" t="s">
        <v>1852</v>
      </c>
      <c r="H3442" t="s">
        <v>1720</v>
      </c>
      <c r="I3442" t="s">
        <v>3116</v>
      </c>
      <c r="J3442">
        <v>0</v>
      </c>
      <c r="K3442"/>
      <c r="L3442" t="s">
        <v>3157</v>
      </c>
      <c r="M3442" t="s">
        <v>3118</v>
      </c>
    </row>
    <row r="3443" spans="1:13" x14ac:dyDescent="0.25">
      <c r="A3443">
        <v>73971</v>
      </c>
      <c r="B3443" t="s">
        <v>1194</v>
      </c>
      <c r="C3443" t="s">
        <v>43</v>
      </c>
      <c r="D3443" t="s">
        <v>1722</v>
      </c>
      <c r="E3443" s="15" t="s">
        <v>12379</v>
      </c>
      <c r="F3443" t="s">
        <v>1868</v>
      </c>
      <c r="G3443" t="s">
        <v>1792</v>
      </c>
      <c r="H3443" t="s">
        <v>1822</v>
      </c>
      <c r="I3443" t="s">
        <v>3116</v>
      </c>
      <c r="J3443">
        <v>0</v>
      </c>
      <c r="K3443"/>
      <c r="L3443" t="s">
        <v>3157</v>
      </c>
      <c r="M3443" t="s">
        <v>3118</v>
      </c>
    </row>
    <row r="3444" spans="1:13" x14ac:dyDescent="0.25">
      <c r="A3444">
        <v>11366</v>
      </c>
      <c r="B3444" t="s">
        <v>2405</v>
      </c>
      <c r="C3444" t="s">
        <v>148</v>
      </c>
      <c r="D3444" t="s">
        <v>1722</v>
      </c>
      <c r="E3444" s="15" t="s">
        <v>12380</v>
      </c>
      <c r="F3444" t="s">
        <v>1818</v>
      </c>
      <c r="G3444" t="s">
        <v>1820</v>
      </c>
      <c r="H3444" t="s">
        <v>1819</v>
      </c>
      <c r="I3444" t="s">
        <v>3340</v>
      </c>
      <c r="J3444">
        <v>0</v>
      </c>
      <c r="K3444"/>
      <c r="L3444" t="s">
        <v>3117</v>
      </c>
      <c r="M3444" t="s">
        <v>3118</v>
      </c>
    </row>
    <row r="3445" spans="1:13" x14ac:dyDescent="0.25">
      <c r="A3445">
        <v>846491</v>
      </c>
      <c r="B3445" t="s">
        <v>12381</v>
      </c>
      <c r="C3445" t="s">
        <v>27</v>
      </c>
      <c r="D3445" t="s">
        <v>1722</v>
      </c>
      <c r="E3445" s="15" t="s">
        <v>12382</v>
      </c>
      <c r="F3445" t="s">
        <v>1882</v>
      </c>
      <c r="G3445" t="s">
        <v>1765</v>
      </c>
      <c r="H3445" t="s">
        <v>1764</v>
      </c>
      <c r="I3445" t="s">
        <v>3116</v>
      </c>
      <c r="J3445">
        <v>0</v>
      </c>
      <c r="K3445"/>
      <c r="L3445" t="s">
        <v>12383</v>
      </c>
      <c r="M3445" t="s">
        <v>12384</v>
      </c>
    </row>
    <row r="3446" spans="1:13" x14ac:dyDescent="0.25">
      <c r="A3446">
        <v>845092</v>
      </c>
      <c r="B3446" t="s">
        <v>12385</v>
      </c>
      <c r="C3446" t="s">
        <v>43</v>
      </c>
      <c r="D3446" t="s">
        <v>1722</v>
      </c>
      <c r="E3446" s="15" t="s">
        <v>12386</v>
      </c>
      <c r="F3446" t="s">
        <v>1836</v>
      </c>
      <c r="G3446" t="s">
        <v>1837</v>
      </c>
      <c r="H3446" t="s">
        <v>1725</v>
      </c>
      <c r="I3446" t="s">
        <v>3116</v>
      </c>
      <c r="J3446">
        <v>0</v>
      </c>
      <c r="K3446"/>
      <c r="L3446" t="s">
        <v>3157</v>
      </c>
      <c r="M3446" t="s">
        <v>3118</v>
      </c>
    </row>
    <row r="3447" spans="1:13" x14ac:dyDescent="0.25">
      <c r="A3447">
        <v>45142</v>
      </c>
      <c r="B3447" t="s">
        <v>12387</v>
      </c>
      <c r="C3447" t="s">
        <v>27</v>
      </c>
      <c r="D3447" t="s">
        <v>1722</v>
      </c>
      <c r="E3447" s="15" t="s">
        <v>12388</v>
      </c>
      <c r="F3447" t="s">
        <v>1941</v>
      </c>
      <c r="G3447" t="s">
        <v>1867</v>
      </c>
      <c r="H3447" t="s">
        <v>1725</v>
      </c>
      <c r="I3447" t="s">
        <v>3116</v>
      </c>
      <c r="J3447">
        <v>0</v>
      </c>
      <c r="K3447"/>
      <c r="L3447" t="s">
        <v>12389</v>
      </c>
      <c r="M3447" t="s">
        <v>12390</v>
      </c>
    </row>
    <row r="3448" spans="1:13" x14ac:dyDescent="0.25">
      <c r="A3448">
        <v>29602</v>
      </c>
      <c r="B3448" t="s">
        <v>12391</v>
      </c>
      <c r="C3448" t="s">
        <v>43</v>
      </c>
      <c r="D3448" t="s">
        <v>1722</v>
      </c>
      <c r="E3448" s="15" t="s">
        <v>12392</v>
      </c>
      <c r="F3448" t="s">
        <v>1957</v>
      </c>
      <c r="G3448" t="s">
        <v>1958</v>
      </c>
      <c r="H3448" t="s">
        <v>1756</v>
      </c>
      <c r="I3448" t="s">
        <v>3129</v>
      </c>
      <c r="J3448">
        <v>0</v>
      </c>
      <c r="K3448"/>
      <c r="L3448" t="s">
        <v>3188</v>
      </c>
      <c r="M3448" t="s">
        <v>3118</v>
      </c>
    </row>
    <row r="3449" spans="1:13" x14ac:dyDescent="0.25">
      <c r="A3449">
        <v>21458</v>
      </c>
      <c r="B3449" t="s">
        <v>4640</v>
      </c>
      <c r="C3449" t="s">
        <v>43</v>
      </c>
      <c r="D3449" t="s">
        <v>1722</v>
      </c>
      <c r="E3449" s="15" t="s">
        <v>12393</v>
      </c>
      <c r="F3449" t="s">
        <v>1871</v>
      </c>
      <c r="G3449" t="s">
        <v>1765</v>
      </c>
      <c r="H3449" t="s">
        <v>1764</v>
      </c>
      <c r="I3449" t="s">
        <v>1765</v>
      </c>
      <c r="J3449">
        <v>0</v>
      </c>
      <c r="K3449"/>
      <c r="L3449" t="s">
        <v>12394</v>
      </c>
      <c r="M3449" t="s">
        <v>3118</v>
      </c>
    </row>
    <row r="3450" spans="1:13" x14ac:dyDescent="0.25">
      <c r="A3450">
        <v>854323</v>
      </c>
      <c r="B3450" t="s">
        <v>12395</v>
      </c>
      <c r="C3450" t="s">
        <v>43</v>
      </c>
      <c r="D3450" t="s">
        <v>1722</v>
      </c>
      <c r="E3450" s="15" t="s">
        <v>12396</v>
      </c>
      <c r="F3450" t="s">
        <v>1766</v>
      </c>
      <c r="G3450" t="s">
        <v>1767</v>
      </c>
      <c r="H3450" t="s">
        <v>1756</v>
      </c>
      <c r="I3450" t="s">
        <v>3129</v>
      </c>
      <c r="J3450">
        <v>0</v>
      </c>
      <c r="K3450"/>
      <c r="L3450" t="s">
        <v>3157</v>
      </c>
      <c r="M3450" t="s">
        <v>3118</v>
      </c>
    </row>
    <row r="3451" spans="1:13" x14ac:dyDescent="0.25">
      <c r="A3451">
        <v>31538</v>
      </c>
      <c r="B3451" t="s">
        <v>2007</v>
      </c>
      <c r="C3451" t="s">
        <v>59</v>
      </c>
      <c r="D3451" t="s">
        <v>1722</v>
      </c>
      <c r="E3451" s="15" t="s">
        <v>12397</v>
      </c>
      <c r="F3451" t="s">
        <v>1817</v>
      </c>
      <c r="G3451" t="s">
        <v>1816</v>
      </c>
      <c r="H3451" t="s">
        <v>1725</v>
      </c>
      <c r="I3451" t="s">
        <v>1816</v>
      </c>
      <c r="J3451">
        <v>0</v>
      </c>
      <c r="K3451"/>
      <c r="L3451" t="s">
        <v>4031</v>
      </c>
      <c r="M3451" t="s">
        <v>3118</v>
      </c>
    </row>
    <row r="3452" spans="1:13" x14ac:dyDescent="0.25">
      <c r="A3452">
        <v>840657</v>
      </c>
      <c r="B3452" t="s">
        <v>2975</v>
      </c>
      <c r="C3452" t="s">
        <v>27</v>
      </c>
      <c r="D3452" t="s">
        <v>1722</v>
      </c>
      <c r="E3452" s="15" t="s">
        <v>12398</v>
      </c>
      <c r="F3452" t="s">
        <v>1732</v>
      </c>
      <c r="G3452" t="s">
        <v>1731</v>
      </c>
      <c r="H3452" t="s">
        <v>1720</v>
      </c>
      <c r="I3452" t="s">
        <v>3116</v>
      </c>
      <c r="J3452">
        <v>0</v>
      </c>
      <c r="K3452"/>
      <c r="L3452" t="s">
        <v>10002</v>
      </c>
      <c r="M3452" t="s">
        <v>3118</v>
      </c>
    </row>
    <row r="3453" spans="1:13" x14ac:dyDescent="0.25">
      <c r="A3453">
        <v>15831</v>
      </c>
      <c r="B3453" t="s">
        <v>1195</v>
      </c>
      <c r="C3453" t="s">
        <v>27</v>
      </c>
      <c r="D3453" t="s">
        <v>1722</v>
      </c>
      <c r="E3453" s="15" t="s">
        <v>12399</v>
      </c>
      <c r="F3453" t="s">
        <v>6008</v>
      </c>
      <c r="G3453" t="s">
        <v>1837</v>
      </c>
      <c r="H3453" t="s">
        <v>1725</v>
      </c>
      <c r="I3453" t="s">
        <v>3116</v>
      </c>
      <c r="J3453">
        <v>0</v>
      </c>
      <c r="K3453"/>
      <c r="L3453" t="s">
        <v>3117</v>
      </c>
      <c r="M3453" t="s">
        <v>3118</v>
      </c>
    </row>
    <row r="3454" spans="1:13" x14ac:dyDescent="0.25">
      <c r="A3454">
        <v>71123</v>
      </c>
      <c r="B3454" t="s">
        <v>12400</v>
      </c>
      <c r="C3454" t="s">
        <v>27</v>
      </c>
      <c r="D3454" t="s">
        <v>1722</v>
      </c>
      <c r="E3454" s="15" t="s">
        <v>12401</v>
      </c>
      <c r="F3454" t="s">
        <v>1784</v>
      </c>
      <c r="G3454" t="s">
        <v>1785</v>
      </c>
      <c r="H3454" t="s">
        <v>1725</v>
      </c>
      <c r="I3454" t="s">
        <v>3116</v>
      </c>
      <c r="J3454">
        <v>0</v>
      </c>
      <c r="K3454"/>
      <c r="L3454" t="s">
        <v>12402</v>
      </c>
      <c r="M3454" t="s">
        <v>12403</v>
      </c>
    </row>
    <row r="3455" spans="1:13" x14ac:dyDescent="0.25">
      <c r="A3455">
        <v>859727</v>
      </c>
      <c r="B3455" t="s">
        <v>12404</v>
      </c>
      <c r="C3455" t="s">
        <v>59</v>
      </c>
      <c r="D3455" t="s">
        <v>1722</v>
      </c>
      <c r="E3455" s="15" t="s">
        <v>12405</v>
      </c>
      <c r="F3455" t="s">
        <v>1738</v>
      </c>
      <c r="G3455" t="s">
        <v>1739</v>
      </c>
      <c r="H3455" t="s">
        <v>1720</v>
      </c>
      <c r="I3455" t="s">
        <v>3232</v>
      </c>
      <c r="J3455">
        <v>0</v>
      </c>
      <c r="K3455"/>
      <c r="L3455" t="s">
        <v>2341</v>
      </c>
      <c r="M3455"/>
    </row>
    <row r="3456" spans="1:13" x14ac:dyDescent="0.25">
      <c r="A3456">
        <v>836130</v>
      </c>
      <c r="B3456" t="s">
        <v>12406</v>
      </c>
      <c r="C3456" t="s">
        <v>39</v>
      </c>
      <c r="D3456" t="s">
        <v>1722</v>
      </c>
      <c r="E3456" s="15" t="s">
        <v>12407</v>
      </c>
      <c r="F3456" t="s">
        <v>1728</v>
      </c>
      <c r="G3456" t="s">
        <v>1729</v>
      </c>
      <c r="H3456" t="s">
        <v>1720</v>
      </c>
      <c r="I3456" t="s">
        <v>3116</v>
      </c>
      <c r="J3456">
        <v>0</v>
      </c>
      <c r="K3456"/>
      <c r="L3456" t="s">
        <v>12408</v>
      </c>
      <c r="M3456" t="s">
        <v>3118</v>
      </c>
    </row>
    <row r="3457" spans="1:13" x14ac:dyDescent="0.25">
      <c r="A3457">
        <v>12546</v>
      </c>
      <c r="B3457" t="s">
        <v>1196</v>
      </c>
      <c r="C3457" t="s">
        <v>211</v>
      </c>
      <c r="D3457" t="s">
        <v>1722</v>
      </c>
      <c r="E3457" s="15" t="s">
        <v>12409</v>
      </c>
      <c r="F3457" t="s">
        <v>1784</v>
      </c>
      <c r="G3457" t="s">
        <v>1785</v>
      </c>
      <c r="H3457" t="s">
        <v>1725</v>
      </c>
      <c r="I3457" t="s">
        <v>3116</v>
      </c>
      <c r="J3457">
        <v>0</v>
      </c>
      <c r="K3457"/>
      <c r="L3457" t="s">
        <v>3245</v>
      </c>
      <c r="M3457" t="s">
        <v>3118</v>
      </c>
    </row>
    <row r="3458" spans="1:13" x14ac:dyDescent="0.25">
      <c r="A3458">
        <v>12552</v>
      </c>
      <c r="B3458" t="s">
        <v>379</v>
      </c>
      <c r="C3458" t="s">
        <v>380</v>
      </c>
      <c r="D3458" t="s">
        <v>1722</v>
      </c>
      <c r="E3458" s="15" t="s">
        <v>12410</v>
      </c>
      <c r="F3458" t="s">
        <v>1967</v>
      </c>
      <c r="G3458" t="s">
        <v>1958</v>
      </c>
      <c r="H3458" t="s">
        <v>1756</v>
      </c>
      <c r="I3458" t="s">
        <v>3129</v>
      </c>
      <c r="J3458">
        <v>0</v>
      </c>
      <c r="K3458"/>
      <c r="L3458" t="s">
        <v>4641</v>
      </c>
      <c r="M3458" t="s">
        <v>12411</v>
      </c>
    </row>
    <row r="3459" spans="1:13" x14ac:dyDescent="0.25">
      <c r="A3459">
        <v>12592</v>
      </c>
      <c r="B3459" t="s">
        <v>2173</v>
      </c>
      <c r="C3459" t="s">
        <v>31</v>
      </c>
      <c r="D3459" t="s">
        <v>1722</v>
      </c>
      <c r="E3459" s="15" t="s">
        <v>12412</v>
      </c>
      <c r="F3459" t="s">
        <v>1780</v>
      </c>
      <c r="G3459" t="s">
        <v>1746</v>
      </c>
      <c r="H3459" t="s">
        <v>1720</v>
      </c>
      <c r="I3459" t="s">
        <v>3348</v>
      </c>
      <c r="J3459">
        <v>0</v>
      </c>
      <c r="K3459"/>
      <c r="L3459" t="s">
        <v>3660</v>
      </c>
      <c r="M3459" t="s">
        <v>3118</v>
      </c>
    </row>
    <row r="3460" spans="1:13" x14ac:dyDescent="0.25">
      <c r="A3460">
        <v>839829</v>
      </c>
      <c r="B3460" t="s">
        <v>12413</v>
      </c>
      <c r="C3460" t="s">
        <v>172</v>
      </c>
      <c r="D3460" t="s">
        <v>1722</v>
      </c>
      <c r="E3460" s="15" t="s">
        <v>12414</v>
      </c>
      <c r="F3460" t="s">
        <v>1719</v>
      </c>
      <c r="G3460" t="s">
        <v>1721</v>
      </c>
      <c r="H3460" t="s">
        <v>1720</v>
      </c>
      <c r="I3460" t="s">
        <v>3116</v>
      </c>
      <c r="J3460">
        <v>0</v>
      </c>
      <c r="K3460"/>
      <c r="L3460" t="s">
        <v>12067</v>
      </c>
      <c r="M3460" t="s">
        <v>3118</v>
      </c>
    </row>
    <row r="3461" spans="1:13" x14ac:dyDescent="0.25">
      <c r="A3461">
        <v>51751</v>
      </c>
      <c r="B3461" t="s">
        <v>12415</v>
      </c>
      <c r="C3461" t="s">
        <v>36</v>
      </c>
      <c r="D3461" t="s">
        <v>1722</v>
      </c>
      <c r="E3461" s="15" t="s">
        <v>12416</v>
      </c>
      <c r="F3461" t="s">
        <v>3521</v>
      </c>
      <c r="G3461" t="s">
        <v>1739</v>
      </c>
      <c r="H3461" t="s">
        <v>1720</v>
      </c>
      <c r="I3461" t="s">
        <v>3232</v>
      </c>
      <c r="J3461">
        <v>0</v>
      </c>
      <c r="K3461"/>
      <c r="L3461"/>
      <c r="M3461" t="s">
        <v>3118</v>
      </c>
    </row>
    <row r="3462" spans="1:13" x14ac:dyDescent="0.25">
      <c r="A3462">
        <v>44263</v>
      </c>
      <c r="B3462" t="s">
        <v>12417</v>
      </c>
      <c r="C3462" t="s">
        <v>21</v>
      </c>
      <c r="D3462" t="s">
        <v>1722</v>
      </c>
      <c r="E3462" s="15" t="s">
        <v>12418</v>
      </c>
      <c r="F3462" t="s">
        <v>2010</v>
      </c>
      <c r="G3462" t="s">
        <v>1823</v>
      </c>
      <c r="H3462" t="s">
        <v>1822</v>
      </c>
      <c r="I3462" t="s">
        <v>3116</v>
      </c>
      <c r="J3462">
        <v>0</v>
      </c>
      <c r="K3462"/>
      <c r="L3462" t="s">
        <v>3117</v>
      </c>
      <c r="M3462" t="s">
        <v>3118</v>
      </c>
    </row>
    <row r="3463" spans="1:13" x14ac:dyDescent="0.25">
      <c r="A3463">
        <v>28880</v>
      </c>
      <c r="B3463" t="s">
        <v>12419</v>
      </c>
      <c r="C3463" t="s">
        <v>27</v>
      </c>
      <c r="D3463" t="s">
        <v>1722</v>
      </c>
      <c r="E3463" s="15" t="s">
        <v>12420</v>
      </c>
      <c r="F3463" t="s">
        <v>8291</v>
      </c>
      <c r="G3463" t="s">
        <v>1792</v>
      </c>
      <c r="H3463" t="s">
        <v>1822</v>
      </c>
      <c r="I3463" t="s">
        <v>3116</v>
      </c>
      <c r="J3463">
        <v>0</v>
      </c>
      <c r="K3463"/>
      <c r="L3463" t="s">
        <v>12421</v>
      </c>
      <c r="M3463" t="s">
        <v>12422</v>
      </c>
    </row>
    <row r="3464" spans="1:13" x14ac:dyDescent="0.25">
      <c r="A3464">
        <v>62016</v>
      </c>
      <c r="B3464" t="s">
        <v>12423</v>
      </c>
      <c r="C3464" t="s">
        <v>116</v>
      </c>
      <c r="D3464" t="s">
        <v>1722</v>
      </c>
      <c r="E3464" s="15" t="s">
        <v>12424</v>
      </c>
      <c r="F3464" t="s">
        <v>1848</v>
      </c>
      <c r="G3464" t="s">
        <v>1849</v>
      </c>
      <c r="H3464" t="s">
        <v>1819</v>
      </c>
      <c r="I3464" t="s">
        <v>3126</v>
      </c>
      <c r="J3464">
        <v>0</v>
      </c>
      <c r="K3464"/>
      <c r="L3464" t="s">
        <v>12425</v>
      </c>
      <c r="M3464" t="s">
        <v>12426</v>
      </c>
    </row>
    <row r="3465" spans="1:13" x14ac:dyDescent="0.25">
      <c r="A3465">
        <v>826935</v>
      </c>
      <c r="B3465" t="s">
        <v>2819</v>
      </c>
      <c r="C3465" t="s">
        <v>1122</v>
      </c>
      <c r="D3465" t="s">
        <v>1722</v>
      </c>
      <c r="E3465" s="15" t="s">
        <v>12427</v>
      </c>
      <c r="F3465" t="s">
        <v>1807</v>
      </c>
      <c r="G3465" t="s">
        <v>1762</v>
      </c>
      <c r="H3465" t="s">
        <v>1782</v>
      </c>
      <c r="I3465" t="s">
        <v>1762</v>
      </c>
      <c r="J3465">
        <v>0</v>
      </c>
      <c r="K3465"/>
      <c r="L3465" t="s">
        <v>3464</v>
      </c>
      <c r="M3465" t="s">
        <v>3118</v>
      </c>
    </row>
    <row r="3466" spans="1:13" x14ac:dyDescent="0.25">
      <c r="A3466">
        <v>843358</v>
      </c>
      <c r="B3466" t="s">
        <v>12428</v>
      </c>
      <c r="C3466" t="s">
        <v>27</v>
      </c>
      <c r="D3466" t="s">
        <v>1722</v>
      </c>
      <c r="E3466" s="15" t="s">
        <v>12429</v>
      </c>
      <c r="F3466" t="s">
        <v>1876</v>
      </c>
      <c r="G3466" t="s">
        <v>1849</v>
      </c>
      <c r="H3466" t="s">
        <v>1819</v>
      </c>
      <c r="I3466" t="s">
        <v>3126</v>
      </c>
      <c r="J3466">
        <v>0</v>
      </c>
      <c r="K3466"/>
      <c r="L3466"/>
      <c r="M3466" t="s">
        <v>3118</v>
      </c>
    </row>
    <row r="3467" spans="1:13" x14ac:dyDescent="0.25">
      <c r="A3467">
        <v>41522</v>
      </c>
      <c r="B3467" t="s">
        <v>12430</v>
      </c>
      <c r="C3467" t="s">
        <v>27</v>
      </c>
      <c r="D3467" t="s">
        <v>1722</v>
      </c>
      <c r="E3467" s="15" t="s">
        <v>12431</v>
      </c>
      <c r="F3467" t="s">
        <v>1789</v>
      </c>
      <c r="G3467" t="s">
        <v>1790</v>
      </c>
      <c r="H3467" t="s">
        <v>1720</v>
      </c>
      <c r="I3467" t="s">
        <v>3116</v>
      </c>
      <c r="J3467">
        <v>0</v>
      </c>
      <c r="K3467"/>
      <c r="L3467" t="s">
        <v>5524</v>
      </c>
      <c r="M3467" t="s">
        <v>3118</v>
      </c>
    </row>
    <row r="3468" spans="1:13" x14ac:dyDescent="0.25">
      <c r="A3468">
        <v>847486</v>
      </c>
      <c r="B3468" t="s">
        <v>12432</v>
      </c>
      <c r="C3468" t="s">
        <v>43</v>
      </c>
      <c r="D3468" t="s">
        <v>1722</v>
      </c>
      <c r="E3468" s="15" t="s">
        <v>12433</v>
      </c>
      <c r="F3468" t="s">
        <v>2170</v>
      </c>
      <c r="G3468" t="s">
        <v>1878</v>
      </c>
      <c r="H3468" t="s">
        <v>1756</v>
      </c>
      <c r="I3468" t="s">
        <v>3129</v>
      </c>
      <c r="J3468">
        <v>0</v>
      </c>
      <c r="K3468"/>
      <c r="L3468" t="s">
        <v>3157</v>
      </c>
      <c r="M3468" t="s">
        <v>3118</v>
      </c>
    </row>
    <row r="3469" spans="1:13" x14ac:dyDescent="0.25">
      <c r="A3469">
        <v>846058</v>
      </c>
      <c r="B3469" t="s">
        <v>12434</v>
      </c>
      <c r="C3469" t="s">
        <v>136</v>
      </c>
      <c r="D3469" t="s">
        <v>1722</v>
      </c>
      <c r="E3469" s="15" t="s">
        <v>12435</v>
      </c>
      <c r="F3469" t="s">
        <v>1836</v>
      </c>
      <c r="G3469" t="s">
        <v>1837</v>
      </c>
      <c r="H3469" t="s">
        <v>1725</v>
      </c>
      <c r="I3469" t="s">
        <v>3116</v>
      </c>
      <c r="J3469">
        <v>0</v>
      </c>
      <c r="K3469"/>
      <c r="L3469"/>
      <c r="M3469" t="s">
        <v>3118</v>
      </c>
    </row>
    <row r="3470" spans="1:13" x14ac:dyDescent="0.25">
      <c r="A3470">
        <v>853870</v>
      </c>
      <c r="B3470" t="s">
        <v>12436</v>
      </c>
      <c r="C3470" t="s">
        <v>21</v>
      </c>
      <c r="D3470" t="s">
        <v>1722</v>
      </c>
      <c r="E3470" s="15" t="s">
        <v>12437</v>
      </c>
      <c r="F3470" t="s">
        <v>1836</v>
      </c>
      <c r="G3470" t="s">
        <v>1837</v>
      </c>
      <c r="H3470" t="s">
        <v>1725</v>
      </c>
      <c r="I3470" t="s">
        <v>3116</v>
      </c>
      <c r="J3470">
        <v>0</v>
      </c>
      <c r="K3470"/>
      <c r="L3470" t="s">
        <v>12438</v>
      </c>
      <c r="M3470" t="s">
        <v>12439</v>
      </c>
    </row>
    <row r="3471" spans="1:13" x14ac:dyDescent="0.25">
      <c r="A3471">
        <v>12611</v>
      </c>
      <c r="B3471" t="s">
        <v>2418</v>
      </c>
      <c r="C3471" t="s">
        <v>31</v>
      </c>
      <c r="D3471" t="s">
        <v>1722</v>
      </c>
      <c r="E3471" s="15" t="s">
        <v>12440</v>
      </c>
      <c r="F3471" t="s">
        <v>1817</v>
      </c>
      <c r="G3471" t="s">
        <v>1816</v>
      </c>
      <c r="H3471" t="s">
        <v>1725</v>
      </c>
      <c r="I3471" t="s">
        <v>1816</v>
      </c>
      <c r="J3471">
        <v>0</v>
      </c>
      <c r="K3471"/>
      <c r="L3471" t="s">
        <v>12441</v>
      </c>
      <c r="M3471" t="s">
        <v>3118</v>
      </c>
    </row>
    <row r="3472" spans="1:13" x14ac:dyDescent="0.25">
      <c r="A3472">
        <v>74102</v>
      </c>
      <c r="B3472" t="s">
        <v>1197</v>
      </c>
      <c r="C3472" t="s">
        <v>52</v>
      </c>
      <c r="D3472" t="s">
        <v>1722</v>
      </c>
      <c r="E3472" s="15" t="s">
        <v>12442</v>
      </c>
      <c r="F3472" t="s">
        <v>4444</v>
      </c>
      <c r="G3472" t="s">
        <v>1790</v>
      </c>
      <c r="H3472" t="s">
        <v>1720</v>
      </c>
      <c r="I3472" t="s">
        <v>3116</v>
      </c>
      <c r="J3472">
        <v>0</v>
      </c>
      <c r="K3472"/>
      <c r="L3472" t="s">
        <v>12443</v>
      </c>
      <c r="M3472" t="s">
        <v>12444</v>
      </c>
    </row>
    <row r="3473" spans="1:13" x14ac:dyDescent="0.25">
      <c r="A3473">
        <v>46702</v>
      </c>
      <c r="B3473" t="s">
        <v>381</v>
      </c>
      <c r="C3473" t="s">
        <v>21</v>
      </c>
      <c r="D3473" t="s">
        <v>1722</v>
      </c>
      <c r="E3473" s="15" t="s">
        <v>12445</v>
      </c>
      <c r="F3473" t="s">
        <v>1876</v>
      </c>
      <c r="G3473" t="s">
        <v>1849</v>
      </c>
      <c r="H3473" t="s">
        <v>1819</v>
      </c>
      <c r="I3473" t="s">
        <v>3126</v>
      </c>
      <c r="J3473">
        <v>0</v>
      </c>
      <c r="K3473"/>
      <c r="L3473" t="s">
        <v>12446</v>
      </c>
      <c r="M3473" t="s">
        <v>3118</v>
      </c>
    </row>
    <row r="3474" spans="1:13" x14ac:dyDescent="0.25">
      <c r="A3474">
        <v>51753</v>
      </c>
      <c r="B3474" t="s">
        <v>2673</v>
      </c>
      <c r="C3474" t="s">
        <v>59</v>
      </c>
      <c r="D3474" t="s">
        <v>1722</v>
      </c>
      <c r="E3474" s="15" t="s">
        <v>12447</v>
      </c>
      <c r="F3474" t="s">
        <v>1738</v>
      </c>
      <c r="G3474" t="s">
        <v>1739</v>
      </c>
      <c r="H3474" t="s">
        <v>1720</v>
      </c>
      <c r="I3474" t="s">
        <v>3232</v>
      </c>
      <c r="J3474">
        <v>0</v>
      </c>
      <c r="K3474"/>
      <c r="L3474" t="s">
        <v>3524</v>
      </c>
      <c r="M3474" t="s">
        <v>3118</v>
      </c>
    </row>
    <row r="3475" spans="1:13" x14ac:dyDescent="0.25">
      <c r="A3475">
        <v>61314</v>
      </c>
      <c r="B3475" t="s">
        <v>2759</v>
      </c>
      <c r="C3475" t="s">
        <v>59</v>
      </c>
      <c r="D3475" t="s">
        <v>1722</v>
      </c>
      <c r="E3475" s="15" t="s">
        <v>12448</v>
      </c>
      <c r="F3475" t="s">
        <v>1735</v>
      </c>
      <c r="G3475" t="s">
        <v>1721</v>
      </c>
      <c r="H3475" t="s">
        <v>1720</v>
      </c>
      <c r="I3475" t="s">
        <v>3116</v>
      </c>
      <c r="J3475">
        <v>0</v>
      </c>
      <c r="K3475"/>
      <c r="L3475" t="s">
        <v>3524</v>
      </c>
      <c r="M3475" t="s">
        <v>3118</v>
      </c>
    </row>
    <row r="3476" spans="1:13" x14ac:dyDescent="0.25">
      <c r="A3476">
        <v>12610</v>
      </c>
      <c r="B3476" t="s">
        <v>2172</v>
      </c>
      <c r="C3476" t="s">
        <v>59</v>
      </c>
      <c r="D3476" t="s">
        <v>1722</v>
      </c>
      <c r="E3476" s="15" t="s">
        <v>12449</v>
      </c>
      <c r="F3476" t="s">
        <v>1771</v>
      </c>
      <c r="G3476" t="s">
        <v>1721</v>
      </c>
      <c r="H3476" t="s">
        <v>1720</v>
      </c>
      <c r="I3476" t="s">
        <v>3116</v>
      </c>
      <c r="J3476">
        <v>0</v>
      </c>
      <c r="K3476"/>
      <c r="L3476" t="s">
        <v>12450</v>
      </c>
      <c r="M3476" t="s">
        <v>12451</v>
      </c>
    </row>
    <row r="3477" spans="1:13" x14ac:dyDescent="0.25">
      <c r="A3477">
        <v>12622</v>
      </c>
      <c r="B3477" t="s">
        <v>2171</v>
      </c>
      <c r="C3477" t="s">
        <v>211</v>
      </c>
      <c r="D3477" t="s">
        <v>1722</v>
      </c>
      <c r="E3477" s="15" t="s">
        <v>12452</v>
      </c>
      <c r="F3477" t="s">
        <v>2079</v>
      </c>
      <c r="G3477" t="s">
        <v>1765</v>
      </c>
      <c r="H3477" t="s">
        <v>1764</v>
      </c>
      <c r="I3477" t="s">
        <v>3116</v>
      </c>
      <c r="J3477">
        <v>0</v>
      </c>
      <c r="K3477"/>
      <c r="L3477" t="s">
        <v>9401</v>
      </c>
      <c r="M3477" t="s">
        <v>3118</v>
      </c>
    </row>
    <row r="3478" spans="1:13" x14ac:dyDescent="0.25">
      <c r="A3478">
        <v>828654</v>
      </c>
      <c r="B3478" t="s">
        <v>12453</v>
      </c>
      <c r="C3478" t="s">
        <v>59</v>
      </c>
      <c r="D3478" t="s">
        <v>1722</v>
      </c>
      <c r="E3478" s="15" t="s">
        <v>12454</v>
      </c>
      <c r="F3478" t="s">
        <v>1780</v>
      </c>
      <c r="G3478" t="s">
        <v>1746</v>
      </c>
      <c r="H3478" t="s">
        <v>1720</v>
      </c>
      <c r="I3478" t="s">
        <v>3348</v>
      </c>
      <c r="J3478">
        <v>0</v>
      </c>
      <c r="K3478"/>
      <c r="L3478" t="s">
        <v>3178</v>
      </c>
      <c r="M3478" t="s">
        <v>3118</v>
      </c>
    </row>
    <row r="3479" spans="1:13" x14ac:dyDescent="0.25">
      <c r="A3479">
        <v>832377</v>
      </c>
      <c r="B3479" t="s">
        <v>12455</v>
      </c>
      <c r="C3479" t="s">
        <v>84</v>
      </c>
      <c r="D3479" t="s">
        <v>1722</v>
      </c>
      <c r="E3479" s="15" t="s">
        <v>12456</v>
      </c>
      <c r="F3479" t="s">
        <v>9457</v>
      </c>
      <c r="G3479" t="s">
        <v>1820</v>
      </c>
      <c r="H3479" t="s">
        <v>1819</v>
      </c>
      <c r="I3479" t="s">
        <v>3340</v>
      </c>
      <c r="J3479">
        <v>0</v>
      </c>
      <c r="K3479"/>
      <c r="L3479" t="s">
        <v>12457</v>
      </c>
      <c r="M3479" t="s">
        <v>3118</v>
      </c>
    </row>
    <row r="3480" spans="1:13" x14ac:dyDescent="0.25">
      <c r="A3480">
        <v>847335</v>
      </c>
      <c r="B3480" t="s">
        <v>12458</v>
      </c>
      <c r="C3480" t="s">
        <v>43</v>
      </c>
      <c r="D3480" t="s">
        <v>1722</v>
      </c>
      <c r="E3480" s="15" t="s">
        <v>12459</v>
      </c>
      <c r="F3480" t="s">
        <v>3264</v>
      </c>
      <c r="G3480" t="s">
        <v>1739</v>
      </c>
      <c r="H3480" t="s">
        <v>1720</v>
      </c>
      <c r="I3480" t="s">
        <v>3232</v>
      </c>
      <c r="J3480">
        <v>0</v>
      </c>
      <c r="K3480"/>
      <c r="L3480" t="s">
        <v>3157</v>
      </c>
      <c r="M3480" t="s">
        <v>3118</v>
      </c>
    </row>
    <row r="3481" spans="1:13" x14ac:dyDescent="0.25">
      <c r="A3481">
        <v>47808</v>
      </c>
      <c r="B3481" t="s">
        <v>12460</v>
      </c>
      <c r="C3481" t="s">
        <v>27</v>
      </c>
      <c r="D3481" t="s">
        <v>1722</v>
      </c>
      <c r="E3481" s="15" t="s">
        <v>12461</v>
      </c>
      <c r="F3481" t="s">
        <v>1882</v>
      </c>
      <c r="G3481" t="s">
        <v>1765</v>
      </c>
      <c r="H3481" t="s">
        <v>1764</v>
      </c>
      <c r="I3481" t="s">
        <v>3116</v>
      </c>
      <c r="J3481">
        <v>0</v>
      </c>
      <c r="K3481"/>
      <c r="L3481" t="s">
        <v>12462</v>
      </c>
      <c r="M3481" t="s">
        <v>3118</v>
      </c>
    </row>
    <row r="3482" spans="1:13" x14ac:dyDescent="0.25">
      <c r="A3482">
        <v>58593</v>
      </c>
      <c r="B3482" t="s">
        <v>1198</v>
      </c>
      <c r="C3482" t="s">
        <v>429</v>
      </c>
      <c r="D3482" t="s">
        <v>1722</v>
      </c>
      <c r="E3482" s="15" t="s">
        <v>12463</v>
      </c>
      <c r="F3482" t="s">
        <v>2118</v>
      </c>
      <c r="G3482" t="s">
        <v>1828</v>
      </c>
      <c r="H3482" t="s">
        <v>1827</v>
      </c>
      <c r="I3482" t="s">
        <v>3131</v>
      </c>
      <c r="J3482">
        <v>0</v>
      </c>
      <c r="K3482"/>
      <c r="L3482" t="s">
        <v>12464</v>
      </c>
      <c r="M3482" t="s">
        <v>3118</v>
      </c>
    </row>
    <row r="3483" spans="1:13" x14ac:dyDescent="0.25">
      <c r="A3483">
        <v>837940</v>
      </c>
      <c r="B3483" t="s">
        <v>2922</v>
      </c>
      <c r="C3483" t="s">
        <v>78</v>
      </c>
      <c r="D3483" t="s">
        <v>1722</v>
      </c>
      <c r="E3483" s="15" t="s">
        <v>12465</v>
      </c>
      <c r="F3483" t="s">
        <v>1732</v>
      </c>
      <c r="G3483" t="s">
        <v>1731</v>
      </c>
      <c r="H3483" t="s">
        <v>1720</v>
      </c>
      <c r="I3483" t="s">
        <v>3116</v>
      </c>
      <c r="J3483">
        <v>0</v>
      </c>
      <c r="K3483"/>
      <c r="L3483" t="s">
        <v>4280</v>
      </c>
      <c r="M3483" t="s">
        <v>3118</v>
      </c>
    </row>
    <row r="3484" spans="1:13" x14ac:dyDescent="0.25">
      <c r="A3484">
        <v>21811</v>
      </c>
      <c r="B3484" t="s">
        <v>4649</v>
      </c>
      <c r="C3484" t="s">
        <v>21</v>
      </c>
      <c r="D3484" t="s">
        <v>1722</v>
      </c>
      <c r="E3484" s="15" t="s">
        <v>12466</v>
      </c>
      <c r="F3484" t="s">
        <v>2010</v>
      </c>
      <c r="G3484" t="s">
        <v>1823</v>
      </c>
      <c r="H3484" t="s">
        <v>1822</v>
      </c>
      <c r="I3484" t="s">
        <v>3116</v>
      </c>
      <c r="J3484">
        <v>0</v>
      </c>
      <c r="K3484"/>
      <c r="L3484" t="s">
        <v>5757</v>
      </c>
      <c r="M3484" t="s">
        <v>3118</v>
      </c>
    </row>
    <row r="3485" spans="1:13" x14ac:dyDescent="0.25">
      <c r="A3485">
        <v>51761</v>
      </c>
      <c r="B3485" t="s">
        <v>12467</v>
      </c>
      <c r="C3485" t="s">
        <v>59</v>
      </c>
      <c r="D3485" t="s">
        <v>1722</v>
      </c>
      <c r="E3485" s="15" t="s">
        <v>9894</v>
      </c>
      <c r="F3485" t="s">
        <v>1738</v>
      </c>
      <c r="G3485" t="s">
        <v>1739</v>
      </c>
      <c r="H3485" t="s">
        <v>1720</v>
      </c>
      <c r="I3485" t="s">
        <v>3232</v>
      </c>
      <c r="J3485">
        <v>0</v>
      </c>
      <c r="K3485"/>
      <c r="L3485" t="s">
        <v>3464</v>
      </c>
      <c r="M3485" t="s">
        <v>3118</v>
      </c>
    </row>
    <row r="3486" spans="1:13" x14ac:dyDescent="0.25">
      <c r="A3486">
        <v>857006</v>
      </c>
      <c r="B3486" t="s">
        <v>12468</v>
      </c>
      <c r="C3486" t="s">
        <v>27</v>
      </c>
      <c r="D3486" t="s">
        <v>1722</v>
      </c>
      <c r="E3486" s="15" t="s">
        <v>12469</v>
      </c>
      <c r="F3486" t="s">
        <v>1752</v>
      </c>
      <c r="G3486" t="s">
        <v>1754</v>
      </c>
      <c r="H3486" t="s">
        <v>1753</v>
      </c>
      <c r="I3486" t="s">
        <v>3116</v>
      </c>
      <c r="J3486">
        <v>0</v>
      </c>
      <c r="K3486"/>
      <c r="L3486" t="s">
        <v>3417</v>
      </c>
      <c r="M3486" t="s">
        <v>3118</v>
      </c>
    </row>
    <row r="3487" spans="1:13" x14ac:dyDescent="0.25">
      <c r="A3487">
        <v>22243</v>
      </c>
      <c r="B3487" t="s">
        <v>2038</v>
      </c>
      <c r="C3487" t="s">
        <v>59</v>
      </c>
      <c r="D3487" t="s">
        <v>1722</v>
      </c>
      <c r="E3487" s="15" t="s">
        <v>12470</v>
      </c>
      <c r="F3487" t="s">
        <v>1735</v>
      </c>
      <c r="G3487" t="s">
        <v>1721</v>
      </c>
      <c r="H3487" t="s">
        <v>1720</v>
      </c>
      <c r="I3487" t="s">
        <v>5686</v>
      </c>
      <c r="J3487">
        <v>0</v>
      </c>
      <c r="K3487"/>
      <c r="L3487" t="s">
        <v>4552</v>
      </c>
      <c r="M3487" t="s">
        <v>3118</v>
      </c>
    </row>
    <row r="3488" spans="1:13" x14ac:dyDescent="0.25">
      <c r="A3488">
        <v>828126</v>
      </c>
      <c r="B3488" t="s">
        <v>12471</v>
      </c>
      <c r="C3488" t="s">
        <v>59</v>
      </c>
      <c r="D3488" t="s">
        <v>1722</v>
      </c>
      <c r="E3488" s="15" t="s">
        <v>12472</v>
      </c>
      <c r="F3488" t="s">
        <v>1749</v>
      </c>
      <c r="G3488" t="s">
        <v>1746</v>
      </c>
      <c r="H3488" t="s">
        <v>1720</v>
      </c>
      <c r="I3488" t="s">
        <v>3116</v>
      </c>
      <c r="J3488">
        <v>0</v>
      </c>
      <c r="K3488"/>
      <c r="L3488" t="s">
        <v>3216</v>
      </c>
      <c r="M3488" t="s">
        <v>3118</v>
      </c>
    </row>
    <row r="3489" spans="1:13" x14ac:dyDescent="0.25">
      <c r="A3489">
        <v>850772</v>
      </c>
      <c r="B3489" t="s">
        <v>12473</v>
      </c>
      <c r="C3489" t="s">
        <v>763</v>
      </c>
      <c r="D3489" t="s">
        <v>1722</v>
      </c>
      <c r="E3489" s="15" t="s">
        <v>12474</v>
      </c>
      <c r="F3489" t="s">
        <v>1719</v>
      </c>
      <c r="G3489" t="s">
        <v>1721</v>
      </c>
      <c r="H3489" t="s">
        <v>1720</v>
      </c>
      <c r="I3489" t="s">
        <v>3116</v>
      </c>
      <c r="J3489">
        <v>0</v>
      </c>
      <c r="K3489"/>
      <c r="L3489" t="s">
        <v>3122</v>
      </c>
      <c r="M3489" t="s">
        <v>3118</v>
      </c>
    </row>
    <row r="3490" spans="1:13" x14ac:dyDescent="0.25">
      <c r="A3490">
        <v>49553</v>
      </c>
      <c r="B3490" t="s">
        <v>12475</v>
      </c>
      <c r="C3490" t="s">
        <v>3051</v>
      </c>
      <c r="D3490" t="s">
        <v>1722</v>
      </c>
      <c r="E3490" s="15" t="s">
        <v>12476</v>
      </c>
      <c r="F3490" t="s">
        <v>2098</v>
      </c>
      <c r="G3490" t="s">
        <v>2099</v>
      </c>
      <c r="H3490" t="s">
        <v>2055</v>
      </c>
      <c r="I3490" t="s">
        <v>3116</v>
      </c>
      <c r="J3490">
        <v>0</v>
      </c>
      <c r="K3490"/>
      <c r="L3490" t="s">
        <v>12477</v>
      </c>
      <c r="M3490" t="s">
        <v>12478</v>
      </c>
    </row>
    <row r="3491" spans="1:13" x14ac:dyDescent="0.25">
      <c r="A3491">
        <v>12652</v>
      </c>
      <c r="B3491" t="s">
        <v>4652</v>
      </c>
      <c r="C3491" t="s">
        <v>59</v>
      </c>
      <c r="D3491" t="s">
        <v>1722</v>
      </c>
      <c r="E3491" s="15" t="s">
        <v>12479</v>
      </c>
      <c r="F3491" t="s">
        <v>5667</v>
      </c>
      <c r="G3491" t="s">
        <v>1792</v>
      </c>
      <c r="H3491" t="s">
        <v>1822</v>
      </c>
      <c r="I3491" t="s">
        <v>3116</v>
      </c>
      <c r="J3491">
        <v>0</v>
      </c>
      <c r="K3491"/>
      <c r="L3491" t="s">
        <v>3178</v>
      </c>
      <c r="M3491" t="s">
        <v>3118</v>
      </c>
    </row>
    <row r="3492" spans="1:13" x14ac:dyDescent="0.25">
      <c r="A3492">
        <v>837946</v>
      </c>
      <c r="B3492" t="s">
        <v>12480</v>
      </c>
      <c r="C3492" t="s">
        <v>2966</v>
      </c>
      <c r="D3492" t="s">
        <v>1722</v>
      </c>
      <c r="E3492" s="15" t="s">
        <v>12481</v>
      </c>
      <c r="F3492" t="s">
        <v>1949</v>
      </c>
      <c r="G3492" t="s">
        <v>1898</v>
      </c>
      <c r="H3492" t="s">
        <v>1720</v>
      </c>
      <c r="I3492" t="s">
        <v>3351</v>
      </c>
      <c r="J3492">
        <v>0</v>
      </c>
      <c r="K3492"/>
      <c r="L3492" t="s">
        <v>12482</v>
      </c>
      <c r="M3492" t="s">
        <v>12483</v>
      </c>
    </row>
    <row r="3493" spans="1:13" x14ac:dyDescent="0.25">
      <c r="A3493">
        <v>61311</v>
      </c>
      <c r="B3493" t="s">
        <v>1855</v>
      </c>
      <c r="C3493" t="s">
        <v>59</v>
      </c>
      <c r="D3493" t="s">
        <v>1722</v>
      </c>
      <c r="E3493" s="15" t="s">
        <v>12484</v>
      </c>
      <c r="F3493" t="s">
        <v>1761</v>
      </c>
      <c r="G3493" t="s">
        <v>1762</v>
      </c>
      <c r="H3493" t="s">
        <v>1782</v>
      </c>
      <c r="I3493" t="s">
        <v>1762</v>
      </c>
      <c r="J3493">
        <v>0</v>
      </c>
      <c r="K3493"/>
      <c r="L3493"/>
      <c r="M3493" t="s">
        <v>3118</v>
      </c>
    </row>
    <row r="3494" spans="1:13" x14ac:dyDescent="0.25">
      <c r="A3494">
        <v>47421</v>
      </c>
      <c r="B3494" t="s">
        <v>12485</v>
      </c>
      <c r="C3494" t="s">
        <v>172</v>
      </c>
      <c r="D3494" t="s">
        <v>1722</v>
      </c>
      <c r="E3494" s="15" t="s">
        <v>12486</v>
      </c>
      <c r="F3494" t="s">
        <v>1728</v>
      </c>
      <c r="G3494" t="s">
        <v>1729</v>
      </c>
      <c r="H3494" t="s">
        <v>1720</v>
      </c>
      <c r="I3494" t="s">
        <v>3116</v>
      </c>
      <c r="J3494">
        <v>0</v>
      </c>
      <c r="K3494"/>
      <c r="L3494" t="s">
        <v>2341</v>
      </c>
      <c r="M3494" t="s">
        <v>12487</v>
      </c>
    </row>
    <row r="3495" spans="1:13" x14ac:dyDescent="0.25">
      <c r="A3495">
        <v>12674</v>
      </c>
      <c r="B3495" t="s">
        <v>382</v>
      </c>
      <c r="C3495" t="s">
        <v>84</v>
      </c>
      <c r="D3495" t="s">
        <v>1722</v>
      </c>
      <c r="E3495" s="15" t="s">
        <v>12488</v>
      </c>
      <c r="F3495" t="s">
        <v>1807</v>
      </c>
      <c r="G3495" t="s">
        <v>1762</v>
      </c>
      <c r="H3495" t="s">
        <v>1782</v>
      </c>
      <c r="I3495" t="s">
        <v>1762</v>
      </c>
      <c r="J3495">
        <v>0</v>
      </c>
      <c r="K3495"/>
      <c r="L3495" t="s">
        <v>3122</v>
      </c>
      <c r="M3495" t="s">
        <v>3118</v>
      </c>
    </row>
    <row r="3496" spans="1:13" x14ac:dyDescent="0.25">
      <c r="A3496">
        <v>21906</v>
      </c>
      <c r="B3496" t="s">
        <v>2512</v>
      </c>
      <c r="C3496" t="s">
        <v>84</v>
      </c>
      <c r="D3496" t="s">
        <v>1722</v>
      </c>
      <c r="E3496" s="15" t="s">
        <v>12489</v>
      </c>
      <c r="F3496" t="s">
        <v>1771</v>
      </c>
      <c r="G3496" t="s">
        <v>1721</v>
      </c>
      <c r="H3496" t="s">
        <v>1720</v>
      </c>
      <c r="I3496" t="s">
        <v>3116</v>
      </c>
      <c r="J3496">
        <v>0</v>
      </c>
      <c r="K3496"/>
      <c r="L3496" t="s">
        <v>3122</v>
      </c>
      <c r="M3496" t="s">
        <v>3118</v>
      </c>
    </row>
    <row r="3497" spans="1:13" x14ac:dyDescent="0.25">
      <c r="A3497">
        <v>846878</v>
      </c>
      <c r="B3497" t="s">
        <v>12490</v>
      </c>
      <c r="C3497" t="s">
        <v>84</v>
      </c>
      <c r="D3497" t="s">
        <v>1722</v>
      </c>
      <c r="E3497" s="15" t="s">
        <v>12491</v>
      </c>
      <c r="F3497" t="s">
        <v>1832</v>
      </c>
      <c r="G3497" t="s">
        <v>1834</v>
      </c>
      <c r="H3497" t="s">
        <v>1833</v>
      </c>
      <c r="I3497" t="s">
        <v>3116</v>
      </c>
      <c r="J3497">
        <v>0</v>
      </c>
      <c r="K3497"/>
      <c r="L3497" t="s">
        <v>11226</v>
      </c>
      <c r="M3497" t="s">
        <v>3118</v>
      </c>
    </row>
    <row r="3498" spans="1:13" x14ac:dyDescent="0.25">
      <c r="A3498">
        <v>854387</v>
      </c>
      <c r="B3498" t="s">
        <v>1634</v>
      </c>
      <c r="C3498" t="s">
        <v>84</v>
      </c>
      <c r="D3498" t="s">
        <v>1722</v>
      </c>
      <c r="E3498" s="15" t="s">
        <v>12492</v>
      </c>
      <c r="F3498" t="s">
        <v>1732</v>
      </c>
      <c r="G3498" t="s">
        <v>1731</v>
      </c>
      <c r="H3498" t="s">
        <v>1720</v>
      </c>
      <c r="I3498" t="s">
        <v>3116</v>
      </c>
      <c r="J3498">
        <v>0</v>
      </c>
      <c r="K3498"/>
      <c r="L3498" t="s">
        <v>3182</v>
      </c>
      <c r="M3498" t="s">
        <v>3118</v>
      </c>
    </row>
    <row r="3499" spans="1:13" x14ac:dyDescent="0.25">
      <c r="A3499">
        <v>828354</v>
      </c>
      <c r="B3499" t="s">
        <v>12493</v>
      </c>
      <c r="C3499" t="s">
        <v>84</v>
      </c>
      <c r="D3499" t="s">
        <v>1722</v>
      </c>
      <c r="E3499" s="15" t="s">
        <v>12494</v>
      </c>
      <c r="F3499" t="s">
        <v>1780</v>
      </c>
      <c r="G3499" t="s">
        <v>1746</v>
      </c>
      <c r="H3499" t="s">
        <v>1720</v>
      </c>
      <c r="I3499" t="s">
        <v>3348</v>
      </c>
      <c r="J3499">
        <v>0</v>
      </c>
      <c r="K3499"/>
      <c r="L3499" t="s">
        <v>3182</v>
      </c>
      <c r="M3499" t="s">
        <v>3118</v>
      </c>
    </row>
    <row r="3500" spans="1:13" x14ac:dyDescent="0.25">
      <c r="A3500">
        <v>843274</v>
      </c>
      <c r="B3500" t="s">
        <v>12495</v>
      </c>
      <c r="C3500" t="s">
        <v>84</v>
      </c>
      <c r="D3500" t="s">
        <v>1722</v>
      </c>
      <c r="E3500" s="15" t="s">
        <v>12496</v>
      </c>
      <c r="F3500" t="s">
        <v>7919</v>
      </c>
      <c r="G3500" t="s">
        <v>1762</v>
      </c>
      <c r="H3500" t="s">
        <v>1782</v>
      </c>
      <c r="I3500" t="s">
        <v>1762</v>
      </c>
      <c r="J3500">
        <v>0</v>
      </c>
      <c r="K3500"/>
      <c r="L3500" t="s">
        <v>9786</v>
      </c>
      <c r="M3500" t="s">
        <v>3118</v>
      </c>
    </row>
    <row r="3501" spans="1:13" x14ac:dyDescent="0.25">
      <c r="A3501">
        <v>844695</v>
      </c>
      <c r="B3501" t="s">
        <v>12497</v>
      </c>
      <c r="C3501" t="s">
        <v>84</v>
      </c>
      <c r="D3501" t="s">
        <v>1722</v>
      </c>
      <c r="E3501" s="15" t="s">
        <v>12498</v>
      </c>
      <c r="F3501" t="s">
        <v>1771</v>
      </c>
      <c r="G3501" t="s">
        <v>1721</v>
      </c>
      <c r="H3501" t="s">
        <v>1720</v>
      </c>
      <c r="I3501" t="s">
        <v>3116</v>
      </c>
      <c r="J3501">
        <v>0</v>
      </c>
      <c r="K3501"/>
      <c r="L3501" t="s">
        <v>3182</v>
      </c>
      <c r="M3501" t="s">
        <v>3118</v>
      </c>
    </row>
    <row r="3502" spans="1:13" x14ac:dyDescent="0.25">
      <c r="A3502">
        <v>837247</v>
      </c>
      <c r="B3502" t="s">
        <v>2908</v>
      </c>
      <c r="C3502" t="s">
        <v>84</v>
      </c>
      <c r="D3502" t="s">
        <v>1722</v>
      </c>
      <c r="E3502" s="15" t="s">
        <v>12499</v>
      </c>
      <c r="F3502" t="s">
        <v>1771</v>
      </c>
      <c r="G3502" t="s">
        <v>1721</v>
      </c>
      <c r="H3502" t="s">
        <v>1720</v>
      </c>
      <c r="I3502" t="s">
        <v>3116</v>
      </c>
      <c r="J3502">
        <v>0</v>
      </c>
      <c r="K3502"/>
      <c r="L3502" t="s">
        <v>12500</v>
      </c>
      <c r="M3502" t="s">
        <v>3118</v>
      </c>
    </row>
    <row r="3503" spans="1:13" x14ac:dyDescent="0.25">
      <c r="A3503">
        <v>12631</v>
      </c>
      <c r="B3503" t="s">
        <v>657</v>
      </c>
      <c r="C3503" t="s">
        <v>59</v>
      </c>
      <c r="D3503" t="s">
        <v>1722</v>
      </c>
      <c r="E3503" s="15" t="s">
        <v>12501</v>
      </c>
      <c r="F3503" t="s">
        <v>1967</v>
      </c>
      <c r="G3503" t="s">
        <v>1958</v>
      </c>
      <c r="H3503" t="s">
        <v>1756</v>
      </c>
      <c r="I3503" t="s">
        <v>3129</v>
      </c>
      <c r="J3503">
        <v>0</v>
      </c>
      <c r="K3503"/>
      <c r="L3503" t="s">
        <v>7215</v>
      </c>
      <c r="M3503" t="s">
        <v>3118</v>
      </c>
    </row>
    <row r="3504" spans="1:13" x14ac:dyDescent="0.25">
      <c r="A3504">
        <v>40698</v>
      </c>
      <c r="B3504" t="s">
        <v>1199</v>
      </c>
      <c r="C3504" t="s">
        <v>27</v>
      </c>
      <c r="D3504" t="s">
        <v>1722</v>
      </c>
      <c r="E3504" s="15" t="s">
        <v>12502</v>
      </c>
      <c r="F3504" t="s">
        <v>1730</v>
      </c>
      <c r="G3504" t="s">
        <v>1731</v>
      </c>
      <c r="H3504" t="s">
        <v>1720</v>
      </c>
      <c r="I3504" t="s">
        <v>3116</v>
      </c>
      <c r="J3504">
        <v>0</v>
      </c>
      <c r="K3504"/>
      <c r="L3504" t="s">
        <v>12503</v>
      </c>
      <c r="M3504" t="s">
        <v>12504</v>
      </c>
    </row>
    <row r="3505" spans="1:13" x14ac:dyDescent="0.25">
      <c r="A3505">
        <v>839234</v>
      </c>
      <c r="B3505" t="s">
        <v>12505</v>
      </c>
      <c r="C3505" t="s">
        <v>84</v>
      </c>
      <c r="D3505" t="s">
        <v>1722</v>
      </c>
      <c r="E3505" s="15" t="s">
        <v>12506</v>
      </c>
      <c r="F3505" t="s">
        <v>1832</v>
      </c>
      <c r="G3505" t="s">
        <v>1834</v>
      </c>
      <c r="H3505" t="s">
        <v>1833</v>
      </c>
      <c r="I3505" t="s">
        <v>3116</v>
      </c>
      <c r="J3505">
        <v>0</v>
      </c>
      <c r="K3505"/>
      <c r="L3505" t="s">
        <v>12507</v>
      </c>
      <c r="M3505" t="s">
        <v>12508</v>
      </c>
    </row>
    <row r="3506" spans="1:13" x14ac:dyDescent="0.25">
      <c r="A3506">
        <v>834711</v>
      </c>
      <c r="B3506" t="s">
        <v>12509</v>
      </c>
      <c r="C3506" t="s">
        <v>84</v>
      </c>
      <c r="D3506" t="s">
        <v>1722</v>
      </c>
      <c r="E3506" s="15" t="s">
        <v>12510</v>
      </c>
      <c r="F3506" t="s">
        <v>1807</v>
      </c>
      <c r="G3506" t="s">
        <v>1762</v>
      </c>
      <c r="H3506" t="s">
        <v>1782</v>
      </c>
      <c r="I3506" t="s">
        <v>1762</v>
      </c>
      <c r="J3506">
        <v>0</v>
      </c>
      <c r="K3506"/>
      <c r="L3506" t="s">
        <v>3182</v>
      </c>
      <c r="M3506" t="s">
        <v>3118</v>
      </c>
    </row>
    <row r="3507" spans="1:13" x14ac:dyDescent="0.25">
      <c r="A3507">
        <v>61029</v>
      </c>
      <c r="B3507" t="s">
        <v>12511</v>
      </c>
      <c r="C3507" t="s">
        <v>84</v>
      </c>
      <c r="D3507" t="s">
        <v>1722</v>
      </c>
      <c r="E3507" s="15" t="s">
        <v>12512</v>
      </c>
      <c r="F3507" t="s">
        <v>1728</v>
      </c>
      <c r="G3507" t="s">
        <v>1729</v>
      </c>
      <c r="H3507" t="s">
        <v>1720</v>
      </c>
      <c r="I3507" t="s">
        <v>3116</v>
      </c>
      <c r="J3507">
        <v>0</v>
      </c>
      <c r="K3507"/>
      <c r="L3507" t="s">
        <v>3182</v>
      </c>
      <c r="M3507" t="s">
        <v>3118</v>
      </c>
    </row>
    <row r="3508" spans="1:13" x14ac:dyDescent="0.25">
      <c r="A3508">
        <v>844748</v>
      </c>
      <c r="B3508" t="s">
        <v>2995</v>
      </c>
      <c r="C3508" t="s">
        <v>84</v>
      </c>
      <c r="D3508" t="s">
        <v>1722</v>
      </c>
      <c r="E3508" s="15" t="s">
        <v>12513</v>
      </c>
      <c r="F3508" t="s">
        <v>1771</v>
      </c>
      <c r="G3508" t="s">
        <v>1721</v>
      </c>
      <c r="H3508" t="s">
        <v>1720</v>
      </c>
      <c r="I3508" t="s">
        <v>3116</v>
      </c>
      <c r="J3508">
        <v>0</v>
      </c>
      <c r="K3508"/>
      <c r="L3508" t="s">
        <v>12514</v>
      </c>
      <c r="M3508"/>
    </row>
    <row r="3509" spans="1:13" x14ac:dyDescent="0.25">
      <c r="A3509">
        <v>851911</v>
      </c>
      <c r="B3509" t="s">
        <v>12515</v>
      </c>
      <c r="C3509" t="s">
        <v>84</v>
      </c>
      <c r="D3509" t="s">
        <v>1722</v>
      </c>
      <c r="E3509" s="15" t="s">
        <v>12516</v>
      </c>
      <c r="F3509" t="s">
        <v>1971</v>
      </c>
      <c r="G3509" t="s">
        <v>1760</v>
      </c>
      <c r="H3509" t="s">
        <v>1753</v>
      </c>
      <c r="I3509" t="s">
        <v>3116</v>
      </c>
      <c r="J3509">
        <v>0</v>
      </c>
      <c r="K3509"/>
      <c r="L3509" t="s">
        <v>4161</v>
      </c>
      <c r="M3509" t="s">
        <v>3118</v>
      </c>
    </row>
    <row r="3510" spans="1:13" x14ac:dyDescent="0.25">
      <c r="A3510">
        <v>12782</v>
      </c>
      <c r="B3510" t="s">
        <v>1200</v>
      </c>
      <c r="C3510" t="s">
        <v>84</v>
      </c>
      <c r="D3510" t="s">
        <v>1722</v>
      </c>
      <c r="E3510" s="15" t="s">
        <v>12517</v>
      </c>
      <c r="F3510" t="s">
        <v>1771</v>
      </c>
      <c r="G3510" t="s">
        <v>1721</v>
      </c>
      <c r="H3510" t="s">
        <v>1720</v>
      </c>
      <c r="I3510" t="s">
        <v>3116</v>
      </c>
      <c r="J3510">
        <v>0</v>
      </c>
      <c r="K3510"/>
      <c r="L3510" t="s">
        <v>3122</v>
      </c>
      <c r="M3510" t="s">
        <v>3118</v>
      </c>
    </row>
    <row r="3511" spans="1:13" x14ac:dyDescent="0.25">
      <c r="A3511">
        <v>12768</v>
      </c>
      <c r="B3511" t="s">
        <v>12518</v>
      </c>
      <c r="C3511" t="s">
        <v>27</v>
      </c>
      <c r="D3511" t="s">
        <v>1722</v>
      </c>
      <c r="E3511" s="15" t="s">
        <v>12519</v>
      </c>
      <c r="F3511" t="s">
        <v>6008</v>
      </c>
      <c r="G3511" t="s">
        <v>1837</v>
      </c>
      <c r="H3511" t="s">
        <v>1725</v>
      </c>
      <c r="I3511" t="s">
        <v>3116</v>
      </c>
      <c r="J3511">
        <v>0</v>
      </c>
      <c r="K3511"/>
      <c r="L3511" t="s">
        <v>5524</v>
      </c>
      <c r="M3511" t="s">
        <v>3118</v>
      </c>
    </row>
    <row r="3512" spans="1:13" x14ac:dyDescent="0.25">
      <c r="A3512">
        <v>12789</v>
      </c>
      <c r="B3512" t="s">
        <v>12520</v>
      </c>
      <c r="C3512" t="s">
        <v>211</v>
      </c>
      <c r="D3512" t="s">
        <v>1722</v>
      </c>
      <c r="E3512" s="15" t="s">
        <v>12521</v>
      </c>
      <c r="F3512" t="s">
        <v>5967</v>
      </c>
      <c r="G3512" t="s">
        <v>1909</v>
      </c>
      <c r="H3512" t="s">
        <v>1725</v>
      </c>
      <c r="I3512" t="s">
        <v>3116</v>
      </c>
      <c r="J3512">
        <v>0</v>
      </c>
      <c r="K3512"/>
      <c r="L3512" t="s">
        <v>6521</v>
      </c>
      <c r="M3512" t="s">
        <v>3118</v>
      </c>
    </row>
    <row r="3513" spans="1:13" x14ac:dyDescent="0.25">
      <c r="A3513">
        <v>844798</v>
      </c>
      <c r="B3513" t="s">
        <v>12522</v>
      </c>
      <c r="C3513" t="s">
        <v>84</v>
      </c>
      <c r="D3513" t="s">
        <v>1722</v>
      </c>
      <c r="E3513" s="15" t="s">
        <v>12523</v>
      </c>
      <c r="F3513" t="s">
        <v>1732</v>
      </c>
      <c r="G3513" t="s">
        <v>1731</v>
      </c>
      <c r="H3513" t="s">
        <v>1720</v>
      </c>
      <c r="I3513" t="s">
        <v>3116</v>
      </c>
      <c r="J3513">
        <v>0</v>
      </c>
      <c r="K3513"/>
      <c r="L3513" t="s">
        <v>3182</v>
      </c>
      <c r="M3513" t="s">
        <v>3118</v>
      </c>
    </row>
    <row r="3514" spans="1:13" x14ac:dyDescent="0.25">
      <c r="A3514">
        <v>12798</v>
      </c>
      <c r="B3514" t="s">
        <v>1201</v>
      </c>
      <c r="C3514" t="s">
        <v>48</v>
      </c>
      <c r="D3514" t="s">
        <v>1722</v>
      </c>
      <c r="E3514" s="15" t="s">
        <v>12524</v>
      </c>
      <c r="F3514" t="s">
        <v>1815</v>
      </c>
      <c r="G3514" t="s">
        <v>1816</v>
      </c>
      <c r="H3514" t="s">
        <v>1725</v>
      </c>
      <c r="I3514" t="s">
        <v>1816</v>
      </c>
      <c r="J3514">
        <v>0</v>
      </c>
      <c r="K3514"/>
      <c r="L3514" t="s">
        <v>12525</v>
      </c>
      <c r="M3514" t="s">
        <v>12526</v>
      </c>
    </row>
    <row r="3515" spans="1:13" x14ac:dyDescent="0.25">
      <c r="A3515">
        <v>12799</v>
      </c>
      <c r="B3515" t="s">
        <v>1202</v>
      </c>
      <c r="C3515" t="s">
        <v>56</v>
      </c>
      <c r="D3515" t="s">
        <v>1722</v>
      </c>
      <c r="E3515" s="15" t="s">
        <v>12527</v>
      </c>
      <c r="F3515" t="s">
        <v>1815</v>
      </c>
      <c r="G3515" t="s">
        <v>1816</v>
      </c>
      <c r="H3515" t="s">
        <v>1725</v>
      </c>
      <c r="I3515" t="s">
        <v>1816</v>
      </c>
      <c r="J3515">
        <v>0</v>
      </c>
      <c r="K3515"/>
      <c r="L3515" t="s">
        <v>3117</v>
      </c>
      <c r="M3515" t="s">
        <v>3118</v>
      </c>
    </row>
    <row r="3516" spans="1:13" x14ac:dyDescent="0.25">
      <c r="A3516">
        <v>12781</v>
      </c>
      <c r="B3516" t="s">
        <v>4659</v>
      </c>
      <c r="C3516" t="s">
        <v>429</v>
      </c>
      <c r="D3516" t="s">
        <v>1722</v>
      </c>
      <c r="E3516" s="15" t="s">
        <v>12528</v>
      </c>
      <c r="F3516" t="s">
        <v>1984</v>
      </c>
      <c r="G3516" t="s">
        <v>1816</v>
      </c>
      <c r="H3516" t="s">
        <v>1725</v>
      </c>
      <c r="I3516" t="s">
        <v>1816</v>
      </c>
      <c r="J3516">
        <v>0</v>
      </c>
      <c r="K3516"/>
      <c r="L3516" t="s">
        <v>4660</v>
      </c>
      <c r="M3516" t="s">
        <v>12529</v>
      </c>
    </row>
    <row r="3517" spans="1:13" x14ac:dyDescent="0.25">
      <c r="A3517">
        <v>12828</v>
      </c>
      <c r="B3517" t="s">
        <v>2167</v>
      </c>
      <c r="C3517" t="s">
        <v>21</v>
      </c>
      <c r="D3517" t="s">
        <v>1722</v>
      </c>
      <c r="E3517" s="15" t="s">
        <v>12530</v>
      </c>
      <c r="F3517" t="s">
        <v>2166</v>
      </c>
      <c r="G3517" t="s">
        <v>1767</v>
      </c>
      <c r="H3517" t="s">
        <v>1756</v>
      </c>
      <c r="I3517" t="s">
        <v>3129</v>
      </c>
      <c r="J3517">
        <v>0</v>
      </c>
      <c r="K3517"/>
      <c r="L3517" t="s">
        <v>3117</v>
      </c>
      <c r="M3517" t="s">
        <v>3118</v>
      </c>
    </row>
    <row r="3518" spans="1:13" x14ac:dyDescent="0.25">
      <c r="A3518">
        <v>837939</v>
      </c>
      <c r="B3518" t="s">
        <v>12531</v>
      </c>
      <c r="C3518" t="s">
        <v>27</v>
      </c>
      <c r="D3518" t="s">
        <v>1722</v>
      </c>
      <c r="E3518" s="15" t="s">
        <v>12532</v>
      </c>
      <c r="F3518" t="s">
        <v>1732</v>
      </c>
      <c r="G3518" t="s">
        <v>1731</v>
      </c>
      <c r="H3518" t="s">
        <v>1720</v>
      </c>
      <c r="I3518" t="s">
        <v>3116</v>
      </c>
      <c r="J3518">
        <v>0</v>
      </c>
      <c r="K3518"/>
      <c r="L3518" t="s">
        <v>3463</v>
      </c>
      <c r="M3518" t="s">
        <v>12533</v>
      </c>
    </row>
    <row r="3519" spans="1:13" x14ac:dyDescent="0.25">
      <c r="A3519">
        <v>12832</v>
      </c>
      <c r="B3519" t="s">
        <v>2165</v>
      </c>
      <c r="C3519" t="s">
        <v>21</v>
      </c>
      <c r="D3519" t="s">
        <v>1722</v>
      </c>
      <c r="E3519" s="15" t="s">
        <v>12534</v>
      </c>
      <c r="F3519" t="s">
        <v>1829</v>
      </c>
      <c r="G3519" t="s">
        <v>1814</v>
      </c>
      <c r="H3519" t="s">
        <v>1764</v>
      </c>
      <c r="I3519" t="s">
        <v>3131</v>
      </c>
      <c r="J3519">
        <v>0</v>
      </c>
      <c r="K3519"/>
      <c r="L3519" t="s">
        <v>12535</v>
      </c>
      <c r="M3519" t="s">
        <v>3118</v>
      </c>
    </row>
    <row r="3520" spans="1:13" x14ac:dyDescent="0.25">
      <c r="A3520">
        <v>855659</v>
      </c>
      <c r="B3520" t="s">
        <v>12536</v>
      </c>
      <c r="C3520" t="s">
        <v>27</v>
      </c>
      <c r="D3520" t="s">
        <v>1722</v>
      </c>
      <c r="E3520" s="15" t="s">
        <v>12537</v>
      </c>
      <c r="F3520" t="s">
        <v>1755</v>
      </c>
      <c r="G3520" t="s">
        <v>1757</v>
      </c>
      <c r="H3520" t="s">
        <v>1756</v>
      </c>
      <c r="I3520" t="s">
        <v>3129</v>
      </c>
      <c r="J3520">
        <v>0</v>
      </c>
      <c r="K3520"/>
      <c r="L3520" t="s">
        <v>3296</v>
      </c>
      <c r="M3520" t="s">
        <v>3118</v>
      </c>
    </row>
    <row r="3521" spans="1:13" x14ac:dyDescent="0.25">
      <c r="A3521">
        <v>52121</v>
      </c>
      <c r="B3521" t="s">
        <v>12538</v>
      </c>
      <c r="C3521" t="s">
        <v>21</v>
      </c>
      <c r="D3521" t="s">
        <v>1722</v>
      </c>
      <c r="E3521" s="15" t="s">
        <v>12539</v>
      </c>
      <c r="F3521" t="s">
        <v>1738</v>
      </c>
      <c r="G3521" t="s">
        <v>1739</v>
      </c>
      <c r="H3521" t="s">
        <v>1720</v>
      </c>
      <c r="I3521" t="s">
        <v>3116</v>
      </c>
      <c r="J3521">
        <v>0</v>
      </c>
      <c r="K3521"/>
      <c r="L3521" t="s">
        <v>3872</v>
      </c>
      <c r="M3521" t="s">
        <v>12540</v>
      </c>
    </row>
    <row r="3522" spans="1:13" x14ac:dyDescent="0.25">
      <c r="A3522">
        <v>43941</v>
      </c>
      <c r="B3522" t="s">
        <v>2621</v>
      </c>
      <c r="C3522" t="s">
        <v>21</v>
      </c>
      <c r="D3522" t="s">
        <v>1722</v>
      </c>
      <c r="E3522" s="15" t="s">
        <v>12541</v>
      </c>
      <c r="F3522" t="s">
        <v>1815</v>
      </c>
      <c r="G3522" t="s">
        <v>1816</v>
      </c>
      <c r="H3522" t="s">
        <v>1725</v>
      </c>
      <c r="I3522" t="s">
        <v>1816</v>
      </c>
      <c r="J3522">
        <v>0</v>
      </c>
      <c r="K3522"/>
      <c r="L3522" t="s">
        <v>5532</v>
      </c>
      <c r="M3522" t="s">
        <v>3118</v>
      </c>
    </row>
    <row r="3523" spans="1:13" x14ac:dyDescent="0.25">
      <c r="A3523">
        <v>59134</v>
      </c>
      <c r="B3523" t="s">
        <v>383</v>
      </c>
      <c r="C3523" t="s">
        <v>21</v>
      </c>
      <c r="D3523" t="s">
        <v>1722</v>
      </c>
      <c r="E3523" s="15" t="s">
        <v>12542</v>
      </c>
      <c r="F3523" t="s">
        <v>1866</v>
      </c>
      <c r="G3523" t="s">
        <v>1867</v>
      </c>
      <c r="H3523" t="s">
        <v>1725</v>
      </c>
      <c r="I3523" t="s">
        <v>3116</v>
      </c>
      <c r="J3523">
        <v>0</v>
      </c>
      <c r="K3523"/>
      <c r="L3523" t="s">
        <v>3120</v>
      </c>
      <c r="M3523" t="s">
        <v>3118</v>
      </c>
    </row>
    <row r="3524" spans="1:13" x14ac:dyDescent="0.25">
      <c r="A3524">
        <v>848613</v>
      </c>
      <c r="B3524" t="s">
        <v>1635</v>
      </c>
      <c r="C3524" t="s">
        <v>43</v>
      </c>
      <c r="D3524" t="s">
        <v>1722</v>
      </c>
      <c r="E3524" s="15" t="s">
        <v>12543</v>
      </c>
      <c r="F3524" t="s">
        <v>1788</v>
      </c>
      <c r="G3524" t="s">
        <v>1762</v>
      </c>
      <c r="H3524" t="s">
        <v>1782</v>
      </c>
      <c r="I3524" t="s">
        <v>3116</v>
      </c>
      <c r="J3524">
        <v>0</v>
      </c>
      <c r="K3524"/>
      <c r="L3524" t="s">
        <v>12544</v>
      </c>
      <c r="M3524" t="s">
        <v>3118</v>
      </c>
    </row>
    <row r="3525" spans="1:13" x14ac:dyDescent="0.25">
      <c r="A3525">
        <v>12860</v>
      </c>
      <c r="B3525" t="s">
        <v>384</v>
      </c>
      <c r="C3525" t="s">
        <v>43</v>
      </c>
      <c r="D3525" t="s">
        <v>1722</v>
      </c>
      <c r="E3525" s="15" t="s">
        <v>12545</v>
      </c>
      <c r="F3525" t="s">
        <v>1788</v>
      </c>
      <c r="G3525" t="s">
        <v>1762</v>
      </c>
      <c r="H3525" t="s">
        <v>1782</v>
      </c>
      <c r="I3525" t="s">
        <v>3116</v>
      </c>
      <c r="J3525">
        <v>0</v>
      </c>
      <c r="K3525"/>
      <c r="L3525" t="s">
        <v>12546</v>
      </c>
      <c r="M3525" t="s">
        <v>3118</v>
      </c>
    </row>
    <row r="3526" spans="1:13" x14ac:dyDescent="0.25">
      <c r="A3526">
        <v>7084</v>
      </c>
      <c r="B3526" t="s">
        <v>658</v>
      </c>
      <c r="C3526" t="s">
        <v>36</v>
      </c>
      <c r="D3526" t="s">
        <v>1722</v>
      </c>
      <c r="E3526" s="15" t="s">
        <v>12547</v>
      </c>
      <c r="F3526" t="s">
        <v>1829</v>
      </c>
      <c r="G3526" t="s">
        <v>1814</v>
      </c>
      <c r="H3526" t="s">
        <v>1764</v>
      </c>
      <c r="I3526" t="s">
        <v>3131</v>
      </c>
      <c r="J3526">
        <v>0</v>
      </c>
      <c r="K3526"/>
      <c r="L3526" t="s">
        <v>12548</v>
      </c>
      <c r="M3526" t="s">
        <v>3118</v>
      </c>
    </row>
    <row r="3527" spans="1:13" x14ac:dyDescent="0.25">
      <c r="A3527">
        <v>15949</v>
      </c>
      <c r="B3527" t="s">
        <v>385</v>
      </c>
      <c r="C3527" t="s">
        <v>21</v>
      </c>
      <c r="D3527" t="s">
        <v>1722</v>
      </c>
      <c r="E3527" s="15" t="s">
        <v>12549</v>
      </c>
      <c r="F3527" t="s">
        <v>1815</v>
      </c>
      <c r="G3527" t="s">
        <v>1816</v>
      </c>
      <c r="H3527" t="s">
        <v>1725</v>
      </c>
      <c r="I3527" t="s">
        <v>1816</v>
      </c>
      <c r="J3527">
        <v>0</v>
      </c>
      <c r="K3527"/>
      <c r="L3527" t="s">
        <v>3117</v>
      </c>
      <c r="M3527" t="s">
        <v>3118</v>
      </c>
    </row>
    <row r="3528" spans="1:13" x14ac:dyDescent="0.25">
      <c r="A3528">
        <v>51759</v>
      </c>
      <c r="B3528" t="s">
        <v>1923</v>
      </c>
      <c r="C3528" t="s">
        <v>36</v>
      </c>
      <c r="D3528" t="s">
        <v>1722</v>
      </c>
      <c r="E3528" s="15" t="s">
        <v>12550</v>
      </c>
      <c r="F3528" t="s">
        <v>1738</v>
      </c>
      <c r="G3528" t="s">
        <v>1739</v>
      </c>
      <c r="H3528" t="s">
        <v>1720</v>
      </c>
      <c r="I3528" t="s">
        <v>3232</v>
      </c>
      <c r="J3528">
        <v>0</v>
      </c>
      <c r="K3528"/>
      <c r="L3528" t="s">
        <v>4668</v>
      </c>
      <c r="M3528" t="s">
        <v>3118</v>
      </c>
    </row>
    <row r="3529" spans="1:13" x14ac:dyDescent="0.25">
      <c r="A3529">
        <v>857900</v>
      </c>
      <c r="B3529" t="s">
        <v>12551</v>
      </c>
      <c r="C3529" t="s">
        <v>2966</v>
      </c>
      <c r="D3529" t="s">
        <v>1722</v>
      </c>
      <c r="E3529" s="15" t="s">
        <v>12552</v>
      </c>
      <c r="F3529" t="s">
        <v>1742</v>
      </c>
      <c r="G3529" t="s">
        <v>1743</v>
      </c>
      <c r="H3529" t="s">
        <v>1720</v>
      </c>
      <c r="I3529" t="s">
        <v>3351</v>
      </c>
      <c r="J3529">
        <v>0</v>
      </c>
      <c r="K3529"/>
      <c r="L3529" t="s">
        <v>2341</v>
      </c>
      <c r="M3529"/>
    </row>
    <row r="3530" spans="1:13" x14ac:dyDescent="0.25">
      <c r="A3530">
        <v>53510</v>
      </c>
      <c r="B3530" t="s">
        <v>12553</v>
      </c>
      <c r="C3530" t="s">
        <v>27</v>
      </c>
      <c r="D3530" t="s">
        <v>1722</v>
      </c>
      <c r="E3530" s="15" t="s">
        <v>12554</v>
      </c>
      <c r="F3530" t="s">
        <v>1815</v>
      </c>
      <c r="G3530" t="s">
        <v>1816</v>
      </c>
      <c r="H3530" t="s">
        <v>1725</v>
      </c>
      <c r="I3530" t="s">
        <v>1816</v>
      </c>
      <c r="J3530">
        <v>0</v>
      </c>
      <c r="K3530"/>
      <c r="L3530" t="s">
        <v>6044</v>
      </c>
      <c r="M3530" t="s">
        <v>3118</v>
      </c>
    </row>
    <row r="3531" spans="1:13" x14ac:dyDescent="0.25">
      <c r="A3531">
        <v>12893</v>
      </c>
      <c r="B3531" t="s">
        <v>386</v>
      </c>
      <c r="C3531" t="s">
        <v>27</v>
      </c>
      <c r="D3531" t="s">
        <v>1722</v>
      </c>
      <c r="E3531" s="15" t="s">
        <v>12555</v>
      </c>
      <c r="F3531" t="s">
        <v>1738</v>
      </c>
      <c r="G3531" t="s">
        <v>1739</v>
      </c>
      <c r="H3531" t="s">
        <v>1720</v>
      </c>
      <c r="I3531" t="s">
        <v>3232</v>
      </c>
      <c r="J3531">
        <v>0</v>
      </c>
      <c r="K3531"/>
      <c r="L3531" t="s">
        <v>12556</v>
      </c>
      <c r="M3531" t="s">
        <v>3118</v>
      </c>
    </row>
    <row r="3532" spans="1:13" x14ac:dyDescent="0.25">
      <c r="A3532">
        <v>51205</v>
      </c>
      <c r="B3532" t="s">
        <v>4670</v>
      </c>
      <c r="C3532" t="s">
        <v>84</v>
      </c>
      <c r="D3532" t="s">
        <v>1722</v>
      </c>
      <c r="E3532" s="15" t="s">
        <v>12557</v>
      </c>
      <c r="F3532" t="s">
        <v>1921</v>
      </c>
      <c r="G3532" t="s">
        <v>1721</v>
      </c>
      <c r="H3532" t="s">
        <v>1720</v>
      </c>
      <c r="I3532" t="s">
        <v>3116</v>
      </c>
      <c r="J3532">
        <v>0</v>
      </c>
      <c r="K3532"/>
      <c r="L3532" t="s">
        <v>12558</v>
      </c>
      <c r="M3532" t="s">
        <v>3118</v>
      </c>
    </row>
    <row r="3533" spans="1:13" x14ac:dyDescent="0.25">
      <c r="A3533">
        <v>12850</v>
      </c>
      <c r="B3533" t="s">
        <v>2419</v>
      </c>
      <c r="C3533" t="s">
        <v>52</v>
      </c>
      <c r="D3533" t="s">
        <v>1722</v>
      </c>
      <c r="E3533" s="15" t="s">
        <v>12559</v>
      </c>
      <c r="F3533" t="s">
        <v>1995</v>
      </c>
      <c r="G3533" t="s">
        <v>1765</v>
      </c>
      <c r="H3533" t="s">
        <v>1764</v>
      </c>
      <c r="I3533" t="s">
        <v>1765</v>
      </c>
      <c r="J3533">
        <v>0</v>
      </c>
      <c r="K3533"/>
      <c r="L3533" t="s">
        <v>3117</v>
      </c>
      <c r="M3533" t="s">
        <v>3118</v>
      </c>
    </row>
    <row r="3534" spans="1:13" x14ac:dyDescent="0.25">
      <c r="A3534">
        <v>46693</v>
      </c>
      <c r="B3534" t="s">
        <v>12560</v>
      </c>
      <c r="C3534" t="s">
        <v>211</v>
      </c>
      <c r="D3534" t="s">
        <v>1722</v>
      </c>
      <c r="E3534" s="15" t="s">
        <v>12561</v>
      </c>
      <c r="F3534" t="s">
        <v>2129</v>
      </c>
      <c r="G3534" t="s">
        <v>1849</v>
      </c>
      <c r="H3534" t="s">
        <v>1819</v>
      </c>
      <c r="I3534" t="s">
        <v>3126</v>
      </c>
      <c r="J3534">
        <v>0</v>
      </c>
      <c r="K3534"/>
      <c r="L3534" t="s">
        <v>3144</v>
      </c>
      <c r="M3534" t="s">
        <v>3118</v>
      </c>
    </row>
    <row r="3535" spans="1:13" x14ac:dyDescent="0.25">
      <c r="A3535">
        <v>829847</v>
      </c>
      <c r="B3535" t="s">
        <v>12562</v>
      </c>
      <c r="C3535" t="s">
        <v>27</v>
      </c>
      <c r="D3535" t="s">
        <v>1722</v>
      </c>
      <c r="E3535" s="15" t="s">
        <v>12563</v>
      </c>
      <c r="F3535" t="s">
        <v>1836</v>
      </c>
      <c r="G3535" t="s">
        <v>1837</v>
      </c>
      <c r="H3535" t="s">
        <v>1725</v>
      </c>
      <c r="I3535" t="s">
        <v>3116</v>
      </c>
      <c r="J3535">
        <v>0</v>
      </c>
      <c r="K3535"/>
      <c r="L3535" t="s">
        <v>3564</v>
      </c>
      <c r="M3535" t="s">
        <v>4437</v>
      </c>
    </row>
    <row r="3536" spans="1:13" x14ac:dyDescent="0.25">
      <c r="A3536">
        <v>34446</v>
      </c>
      <c r="B3536" t="s">
        <v>4674</v>
      </c>
      <c r="C3536" t="s">
        <v>27</v>
      </c>
      <c r="D3536" t="s">
        <v>1722</v>
      </c>
      <c r="E3536" s="15" t="s">
        <v>12564</v>
      </c>
      <c r="F3536" t="s">
        <v>1780</v>
      </c>
      <c r="G3536" t="s">
        <v>1746</v>
      </c>
      <c r="H3536" t="s">
        <v>1720</v>
      </c>
      <c r="I3536" t="s">
        <v>3348</v>
      </c>
      <c r="J3536">
        <v>0</v>
      </c>
      <c r="K3536"/>
      <c r="L3536" t="s">
        <v>3117</v>
      </c>
      <c r="M3536" t="s">
        <v>3118</v>
      </c>
    </row>
    <row r="3537" spans="1:13" x14ac:dyDescent="0.25">
      <c r="A3537">
        <v>70279</v>
      </c>
      <c r="B3537" t="s">
        <v>2784</v>
      </c>
      <c r="C3537" t="s">
        <v>27</v>
      </c>
      <c r="D3537" t="s">
        <v>1722</v>
      </c>
      <c r="E3537" s="15" t="s">
        <v>12565</v>
      </c>
      <c r="F3537" t="s">
        <v>1738</v>
      </c>
      <c r="G3537" t="s">
        <v>1739</v>
      </c>
      <c r="H3537" t="s">
        <v>1720</v>
      </c>
      <c r="I3537" t="s">
        <v>3232</v>
      </c>
      <c r="J3537">
        <v>0</v>
      </c>
      <c r="K3537"/>
      <c r="L3537" t="s">
        <v>12566</v>
      </c>
      <c r="M3537" t="s">
        <v>12567</v>
      </c>
    </row>
    <row r="3538" spans="1:13" x14ac:dyDescent="0.25">
      <c r="A3538">
        <v>12903</v>
      </c>
      <c r="B3538" t="s">
        <v>1203</v>
      </c>
      <c r="C3538" t="s">
        <v>59</v>
      </c>
      <c r="D3538" t="s">
        <v>1722</v>
      </c>
      <c r="E3538" s="15" t="s">
        <v>12568</v>
      </c>
      <c r="F3538" t="s">
        <v>5641</v>
      </c>
      <c r="G3538" t="s">
        <v>1825</v>
      </c>
      <c r="H3538" t="s">
        <v>1725</v>
      </c>
      <c r="I3538" t="s">
        <v>3116</v>
      </c>
      <c r="J3538">
        <v>0</v>
      </c>
      <c r="K3538"/>
      <c r="L3538" t="s">
        <v>3178</v>
      </c>
      <c r="M3538" t="s">
        <v>3118</v>
      </c>
    </row>
    <row r="3539" spans="1:13" x14ac:dyDescent="0.25">
      <c r="A3539">
        <v>829836</v>
      </c>
      <c r="B3539" t="s">
        <v>12569</v>
      </c>
      <c r="C3539" t="s">
        <v>36</v>
      </c>
      <c r="D3539" t="s">
        <v>1722</v>
      </c>
      <c r="E3539" s="15" t="s">
        <v>12570</v>
      </c>
      <c r="F3539" t="s">
        <v>1784</v>
      </c>
      <c r="G3539" t="s">
        <v>1785</v>
      </c>
      <c r="H3539" t="s">
        <v>1725</v>
      </c>
      <c r="I3539" t="s">
        <v>3116</v>
      </c>
      <c r="J3539">
        <v>0</v>
      </c>
      <c r="K3539"/>
      <c r="L3539" t="s">
        <v>12571</v>
      </c>
      <c r="M3539" t="s">
        <v>12572</v>
      </c>
    </row>
    <row r="3540" spans="1:13" x14ac:dyDescent="0.25">
      <c r="A3540">
        <v>12915</v>
      </c>
      <c r="B3540" t="s">
        <v>1204</v>
      </c>
      <c r="C3540" t="s">
        <v>211</v>
      </c>
      <c r="D3540" t="s">
        <v>1722</v>
      </c>
      <c r="E3540" s="15" t="s">
        <v>12573</v>
      </c>
      <c r="F3540" t="s">
        <v>1815</v>
      </c>
      <c r="G3540" t="s">
        <v>1816</v>
      </c>
      <c r="H3540" t="s">
        <v>1725</v>
      </c>
      <c r="I3540" t="s">
        <v>1816</v>
      </c>
      <c r="J3540">
        <v>0</v>
      </c>
      <c r="K3540"/>
      <c r="L3540" t="s">
        <v>3117</v>
      </c>
      <c r="M3540" t="s">
        <v>3118</v>
      </c>
    </row>
    <row r="3541" spans="1:13" x14ac:dyDescent="0.25">
      <c r="A3541">
        <v>837276</v>
      </c>
      <c r="B3541" t="s">
        <v>12574</v>
      </c>
      <c r="C3541" t="s">
        <v>27</v>
      </c>
      <c r="D3541" t="s">
        <v>1722</v>
      </c>
      <c r="E3541" s="15" t="s">
        <v>12575</v>
      </c>
      <c r="F3541" t="s">
        <v>1738</v>
      </c>
      <c r="G3541" t="s">
        <v>1739</v>
      </c>
      <c r="H3541" t="s">
        <v>1720</v>
      </c>
      <c r="I3541" t="s">
        <v>3232</v>
      </c>
      <c r="J3541">
        <v>0</v>
      </c>
      <c r="K3541"/>
      <c r="L3541" t="s">
        <v>3511</v>
      </c>
      <c r="M3541" t="s">
        <v>3118</v>
      </c>
    </row>
    <row r="3542" spans="1:13" x14ac:dyDescent="0.25">
      <c r="A3542">
        <v>52282</v>
      </c>
      <c r="B3542" t="s">
        <v>2678</v>
      </c>
      <c r="C3542" t="s">
        <v>41</v>
      </c>
      <c r="D3542" t="s">
        <v>1722</v>
      </c>
      <c r="E3542" s="15" t="s">
        <v>12576</v>
      </c>
      <c r="F3542" t="s">
        <v>1732</v>
      </c>
      <c r="G3542" t="s">
        <v>1731</v>
      </c>
      <c r="H3542" t="s">
        <v>1720</v>
      </c>
      <c r="I3542" t="s">
        <v>3116</v>
      </c>
      <c r="J3542">
        <v>0</v>
      </c>
      <c r="K3542"/>
      <c r="L3542" t="s">
        <v>12577</v>
      </c>
      <c r="M3542" t="s">
        <v>12578</v>
      </c>
    </row>
    <row r="3543" spans="1:13" x14ac:dyDescent="0.25">
      <c r="A3543">
        <v>860625</v>
      </c>
      <c r="B3543" t="s">
        <v>1205</v>
      </c>
      <c r="C3543" t="s">
        <v>65</v>
      </c>
      <c r="D3543" t="s">
        <v>1722</v>
      </c>
      <c r="E3543" s="15" t="s">
        <v>12579</v>
      </c>
      <c r="F3543" t="s">
        <v>1749</v>
      </c>
      <c r="G3543" t="s">
        <v>1746</v>
      </c>
      <c r="H3543" t="s">
        <v>1720</v>
      </c>
      <c r="I3543" t="s">
        <v>5686</v>
      </c>
      <c r="J3543">
        <v>0</v>
      </c>
      <c r="K3543"/>
      <c r="L3543" t="s">
        <v>3117</v>
      </c>
      <c r="M3543" t="s">
        <v>3118</v>
      </c>
    </row>
    <row r="3544" spans="1:13" x14ac:dyDescent="0.25">
      <c r="A3544">
        <v>828357</v>
      </c>
      <c r="B3544" t="s">
        <v>12580</v>
      </c>
      <c r="C3544" t="s">
        <v>31</v>
      </c>
      <c r="D3544" t="s">
        <v>1722</v>
      </c>
      <c r="E3544" s="15" t="s">
        <v>12581</v>
      </c>
      <c r="F3544" t="s">
        <v>1766</v>
      </c>
      <c r="G3544" t="s">
        <v>1767</v>
      </c>
      <c r="H3544" t="s">
        <v>1756</v>
      </c>
      <c r="I3544" t="s">
        <v>3129</v>
      </c>
      <c r="J3544">
        <v>0</v>
      </c>
      <c r="K3544"/>
      <c r="L3544" t="s">
        <v>12582</v>
      </c>
      <c r="M3544" t="s">
        <v>12583</v>
      </c>
    </row>
    <row r="3545" spans="1:13" x14ac:dyDescent="0.25">
      <c r="A3545">
        <v>50933</v>
      </c>
      <c r="B3545" t="s">
        <v>12584</v>
      </c>
      <c r="C3545" t="s">
        <v>969</v>
      </c>
      <c r="D3545" t="s">
        <v>1722</v>
      </c>
      <c r="E3545" s="15" t="s">
        <v>12585</v>
      </c>
      <c r="F3545" t="s">
        <v>1832</v>
      </c>
      <c r="G3545" t="s">
        <v>1834</v>
      </c>
      <c r="H3545" t="s">
        <v>1833</v>
      </c>
      <c r="I3545" t="s">
        <v>3116</v>
      </c>
      <c r="J3545">
        <v>0</v>
      </c>
      <c r="K3545"/>
      <c r="L3545" t="s">
        <v>5524</v>
      </c>
      <c r="M3545" t="s">
        <v>3118</v>
      </c>
    </row>
    <row r="3546" spans="1:13" x14ac:dyDescent="0.25">
      <c r="A3546">
        <v>841906</v>
      </c>
      <c r="B3546" t="s">
        <v>1206</v>
      </c>
      <c r="C3546" t="s">
        <v>43</v>
      </c>
      <c r="D3546" t="s">
        <v>1722</v>
      </c>
      <c r="E3546" s="15" t="s">
        <v>12586</v>
      </c>
      <c r="F3546" t="s">
        <v>1830</v>
      </c>
      <c r="G3546" t="s">
        <v>1831</v>
      </c>
      <c r="H3546" t="s">
        <v>1827</v>
      </c>
      <c r="I3546" t="s">
        <v>3131</v>
      </c>
      <c r="J3546">
        <v>0</v>
      </c>
      <c r="K3546"/>
      <c r="L3546" t="s">
        <v>12587</v>
      </c>
      <c r="M3546" t="s">
        <v>12588</v>
      </c>
    </row>
    <row r="3547" spans="1:13" x14ac:dyDescent="0.25">
      <c r="A3547">
        <v>47056</v>
      </c>
      <c r="B3547" t="s">
        <v>2638</v>
      </c>
      <c r="C3547" t="s">
        <v>27</v>
      </c>
      <c r="D3547" t="s">
        <v>1722</v>
      </c>
      <c r="E3547" s="15" t="s">
        <v>12589</v>
      </c>
      <c r="F3547" t="s">
        <v>1787</v>
      </c>
      <c r="G3547" t="s">
        <v>1721</v>
      </c>
      <c r="H3547" t="s">
        <v>1720</v>
      </c>
      <c r="I3547" t="s">
        <v>3116</v>
      </c>
      <c r="J3547">
        <v>0</v>
      </c>
      <c r="K3547"/>
      <c r="L3547" t="s">
        <v>3122</v>
      </c>
      <c r="M3547" t="s">
        <v>3118</v>
      </c>
    </row>
    <row r="3548" spans="1:13" x14ac:dyDescent="0.25">
      <c r="A3548">
        <v>74058</v>
      </c>
      <c r="B3548" t="s">
        <v>1207</v>
      </c>
      <c r="C3548" t="s">
        <v>1208</v>
      </c>
      <c r="D3548" t="s">
        <v>1722</v>
      </c>
      <c r="E3548" s="15" t="s">
        <v>12590</v>
      </c>
      <c r="F3548" t="s">
        <v>1912</v>
      </c>
      <c r="G3548" t="s">
        <v>1913</v>
      </c>
      <c r="H3548" t="s">
        <v>1764</v>
      </c>
      <c r="I3548" t="s">
        <v>5644</v>
      </c>
      <c r="J3548">
        <v>0</v>
      </c>
      <c r="K3548"/>
      <c r="L3548" t="s">
        <v>5524</v>
      </c>
      <c r="M3548" t="s">
        <v>3118</v>
      </c>
    </row>
    <row r="3549" spans="1:13" x14ac:dyDescent="0.25">
      <c r="A3549">
        <v>12937</v>
      </c>
      <c r="B3549" t="s">
        <v>2163</v>
      </c>
      <c r="C3549" t="s">
        <v>65</v>
      </c>
      <c r="D3549" t="s">
        <v>1722</v>
      </c>
      <c r="E3549" s="15" t="s">
        <v>12591</v>
      </c>
      <c r="F3549" t="s">
        <v>2008</v>
      </c>
      <c r="G3549" t="s">
        <v>2009</v>
      </c>
      <c r="H3549" t="s">
        <v>1864</v>
      </c>
      <c r="I3549" t="s">
        <v>3240</v>
      </c>
      <c r="J3549">
        <v>0</v>
      </c>
      <c r="K3549"/>
      <c r="L3549" t="s">
        <v>3117</v>
      </c>
      <c r="M3549" t="s">
        <v>3118</v>
      </c>
    </row>
    <row r="3550" spans="1:13" x14ac:dyDescent="0.25">
      <c r="A3550">
        <v>12942</v>
      </c>
      <c r="B3550" t="s">
        <v>387</v>
      </c>
      <c r="C3550" t="s">
        <v>76</v>
      </c>
      <c r="D3550" t="s">
        <v>1722</v>
      </c>
      <c r="E3550" s="15" t="s">
        <v>12592</v>
      </c>
      <c r="F3550" t="s">
        <v>1876</v>
      </c>
      <c r="G3550" t="s">
        <v>1849</v>
      </c>
      <c r="H3550" t="s">
        <v>1819</v>
      </c>
      <c r="I3550" t="s">
        <v>3126</v>
      </c>
      <c r="J3550">
        <v>0</v>
      </c>
      <c r="K3550"/>
      <c r="L3550" t="s">
        <v>3117</v>
      </c>
      <c r="M3550" t="s">
        <v>3118</v>
      </c>
    </row>
    <row r="3551" spans="1:13" x14ac:dyDescent="0.25">
      <c r="A3551">
        <v>13024</v>
      </c>
      <c r="B3551" t="s">
        <v>2160</v>
      </c>
      <c r="C3551" t="s">
        <v>27</v>
      </c>
      <c r="D3551" t="s">
        <v>1722</v>
      </c>
      <c r="E3551" s="15" t="s">
        <v>12593</v>
      </c>
      <c r="F3551" t="s">
        <v>1870</v>
      </c>
      <c r="G3551" t="s">
        <v>1721</v>
      </c>
      <c r="H3551" t="s">
        <v>1720</v>
      </c>
      <c r="I3551" t="s">
        <v>3116</v>
      </c>
      <c r="J3551">
        <v>0</v>
      </c>
      <c r="K3551"/>
      <c r="L3551" t="s">
        <v>12594</v>
      </c>
      <c r="M3551" t="s">
        <v>3118</v>
      </c>
    </row>
    <row r="3552" spans="1:13" x14ac:dyDescent="0.25">
      <c r="A3552">
        <v>13019</v>
      </c>
      <c r="B3552" t="s">
        <v>388</v>
      </c>
      <c r="C3552" t="s">
        <v>211</v>
      </c>
      <c r="D3552" t="s">
        <v>1722</v>
      </c>
      <c r="E3552" s="15" t="s">
        <v>12595</v>
      </c>
      <c r="F3552" t="s">
        <v>2161</v>
      </c>
      <c r="G3552" t="s">
        <v>2162</v>
      </c>
      <c r="H3552" t="s">
        <v>1753</v>
      </c>
      <c r="I3552" t="s">
        <v>3116</v>
      </c>
      <c r="J3552">
        <v>0</v>
      </c>
      <c r="K3552"/>
      <c r="L3552" t="s">
        <v>3117</v>
      </c>
      <c r="M3552" t="s">
        <v>3118</v>
      </c>
    </row>
    <row r="3553" spans="1:13" x14ac:dyDescent="0.25">
      <c r="A3553">
        <v>13042</v>
      </c>
      <c r="B3553" t="s">
        <v>4676</v>
      </c>
      <c r="C3553" t="s">
        <v>27</v>
      </c>
      <c r="D3553" t="s">
        <v>1722</v>
      </c>
      <c r="E3553" s="15" t="s">
        <v>12596</v>
      </c>
      <c r="F3553" t="s">
        <v>1737</v>
      </c>
      <c r="G3553" t="s">
        <v>1721</v>
      </c>
      <c r="H3553" t="s">
        <v>1720</v>
      </c>
      <c r="I3553" t="s">
        <v>3116</v>
      </c>
      <c r="J3553">
        <v>0</v>
      </c>
      <c r="K3553"/>
      <c r="L3553" t="s">
        <v>12597</v>
      </c>
      <c r="M3553" t="s">
        <v>12598</v>
      </c>
    </row>
    <row r="3554" spans="1:13" x14ac:dyDescent="0.25">
      <c r="A3554">
        <v>856766</v>
      </c>
      <c r="B3554" t="s">
        <v>12599</v>
      </c>
      <c r="C3554" t="s">
        <v>27</v>
      </c>
      <c r="D3554" t="s">
        <v>1722</v>
      </c>
      <c r="E3554" s="15" t="s">
        <v>12600</v>
      </c>
      <c r="F3554" t="s">
        <v>1829</v>
      </c>
      <c r="G3554" t="s">
        <v>1814</v>
      </c>
      <c r="H3554" t="s">
        <v>1764</v>
      </c>
      <c r="I3554" t="s">
        <v>3131</v>
      </c>
      <c r="J3554">
        <v>0</v>
      </c>
      <c r="K3554"/>
      <c r="L3554" t="s">
        <v>12601</v>
      </c>
      <c r="M3554" t="s">
        <v>3118</v>
      </c>
    </row>
    <row r="3555" spans="1:13" x14ac:dyDescent="0.25">
      <c r="A3555">
        <v>22485</v>
      </c>
      <c r="B3555" t="s">
        <v>2521</v>
      </c>
      <c r="C3555" t="s">
        <v>39</v>
      </c>
      <c r="D3555" t="s">
        <v>1722</v>
      </c>
      <c r="E3555" s="15" t="s">
        <v>12602</v>
      </c>
      <c r="F3555" t="s">
        <v>5641</v>
      </c>
      <c r="G3555" t="s">
        <v>1825</v>
      </c>
      <c r="H3555" t="s">
        <v>1725</v>
      </c>
      <c r="I3555" t="s">
        <v>3116</v>
      </c>
      <c r="J3555">
        <v>0</v>
      </c>
      <c r="K3555"/>
      <c r="L3555" t="s">
        <v>3151</v>
      </c>
      <c r="M3555" t="s">
        <v>3118</v>
      </c>
    </row>
    <row r="3556" spans="1:13" x14ac:dyDescent="0.25">
      <c r="A3556">
        <v>40357</v>
      </c>
      <c r="B3556" t="s">
        <v>12603</v>
      </c>
      <c r="C3556" t="s">
        <v>27</v>
      </c>
      <c r="D3556" t="s">
        <v>1722</v>
      </c>
      <c r="E3556" s="15" t="s">
        <v>12604</v>
      </c>
      <c r="F3556" t="s">
        <v>1784</v>
      </c>
      <c r="G3556" t="s">
        <v>1785</v>
      </c>
      <c r="H3556" t="s">
        <v>1725</v>
      </c>
      <c r="I3556" t="s">
        <v>3116</v>
      </c>
      <c r="J3556">
        <v>0</v>
      </c>
      <c r="K3556"/>
      <c r="L3556"/>
      <c r="M3556" t="s">
        <v>3118</v>
      </c>
    </row>
    <row r="3557" spans="1:13" x14ac:dyDescent="0.25">
      <c r="A3557">
        <v>837942</v>
      </c>
      <c r="B3557" t="s">
        <v>12605</v>
      </c>
      <c r="C3557" t="s">
        <v>27</v>
      </c>
      <c r="D3557" t="s">
        <v>1722</v>
      </c>
      <c r="E3557" s="15" t="s">
        <v>12606</v>
      </c>
      <c r="F3557" t="s">
        <v>1846</v>
      </c>
      <c r="G3557" t="s">
        <v>1726</v>
      </c>
      <c r="H3557" t="s">
        <v>1725</v>
      </c>
      <c r="I3557" t="s">
        <v>3116</v>
      </c>
      <c r="J3557">
        <v>0</v>
      </c>
      <c r="K3557"/>
      <c r="L3557"/>
      <c r="M3557" t="s">
        <v>3118</v>
      </c>
    </row>
    <row r="3558" spans="1:13" x14ac:dyDescent="0.25">
      <c r="A3558">
        <v>13025</v>
      </c>
      <c r="B3558" t="s">
        <v>1209</v>
      </c>
      <c r="C3558" t="s">
        <v>27</v>
      </c>
      <c r="D3558" t="s">
        <v>1722</v>
      </c>
      <c r="E3558" s="15" t="s">
        <v>12607</v>
      </c>
      <c r="F3558" t="s">
        <v>5719</v>
      </c>
      <c r="G3558" t="s">
        <v>1834</v>
      </c>
      <c r="H3558" t="s">
        <v>1833</v>
      </c>
      <c r="I3558" t="s">
        <v>3116</v>
      </c>
      <c r="J3558">
        <v>0</v>
      </c>
      <c r="K3558"/>
      <c r="L3558" t="s">
        <v>12608</v>
      </c>
      <c r="M3558" t="s">
        <v>3118</v>
      </c>
    </row>
    <row r="3559" spans="1:13" x14ac:dyDescent="0.25">
      <c r="A3559">
        <v>837937</v>
      </c>
      <c r="B3559" t="s">
        <v>2921</v>
      </c>
      <c r="C3559" t="s">
        <v>84</v>
      </c>
      <c r="D3559" t="s">
        <v>1722</v>
      </c>
      <c r="E3559" s="15" t="s">
        <v>12609</v>
      </c>
      <c r="F3559" t="s">
        <v>1735</v>
      </c>
      <c r="G3559" t="s">
        <v>1721</v>
      </c>
      <c r="H3559" t="s">
        <v>1720</v>
      </c>
      <c r="I3559" t="s">
        <v>3116</v>
      </c>
      <c r="J3559">
        <v>0</v>
      </c>
      <c r="K3559"/>
      <c r="L3559" t="s">
        <v>3182</v>
      </c>
      <c r="M3559" t="s">
        <v>3118</v>
      </c>
    </row>
    <row r="3560" spans="1:13" x14ac:dyDescent="0.25">
      <c r="A3560">
        <v>60726</v>
      </c>
      <c r="B3560" t="s">
        <v>12610</v>
      </c>
      <c r="C3560" t="s">
        <v>84</v>
      </c>
      <c r="D3560" t="s">
        <v>1722</v>
      </c>
      <c r="E3560" s="15" t="s">
        <v>12611</v>
      </c>
      <c r="F3560" t="s">
        <v>1876</v>
      </c>
      <c r="G3560" t="s">
        <v>1849</v>
      </c>
      <c r="H3560" t="s">
        <v>1819</v>
      </c>
      <c r="I3560" t="s">
        <v>3126</v>
      </c>
      <c r="J3560">
        <v>0</v>
      </c>
      <c r="K3560"/>
      <c r="L3560"/>
      <c r="M3560" t="s">
        <v>3118</v>
      </c>
    </row>
    <row r="3561" spans="1:13" x14ac:dyDescent="0.25">
      <c r="A3561">
        <v>56175</v>
      </c>
      <c r="B3561" t="s">
        <v>389</v>
      </c>
      <c r="C3561" t="s">
        <v>78</v>
      </c>
      <c r="D3561" t="s">
        <v>1722</v>
      </c>
      <c r="E3561" s="15" t="s">
        <v>12612</v>
      </c>
      <c r="F3561" t="s">
        <v>1735</v>
      </c>
      <c r="G3561" t="s">
        <v>1721</v>
      </c>
      <c r="H3561" t="s">
        <v>1720</v>
      </c>
      <c r="I3561" t="s">
        <v>3116</v>
      </c>
      <c r="J3561">
        <v>0</v>
      </c>
      <c r="K3561"/>
      <c r="L3561" t="s">
        <v>3237</v>
      </c>
      <c r="M3561" t="s">
        <v>3118</v>
      </c>
    </row>
    <row r="3562" spans="1:13" x14ac:dyDescent="0.25">
      <c r="A3562">
        <v>828359</v>
      </c>
      <c r="B3562" t="s">
        <v>4680</v>
      </c>
      <c r="C3562" t="s">
        <v>84</v>
      </c>
      <c r="D3562" t="s">
        <v>1722</v>
      </c>
      <c r="E3562" s="15" t="s">
        <v>12613</v>
      </c>
      <c r="F3562" t="s">
        <v>1749</v>
      </c>
      <c r="G3562" t="s">
        <v>1746</v>
      </c>
      <c r="H3562" t="s">
        <v>1720</v>
      </c>
      <c r="I3562" t="s">
        <v>3116</v>
      </c>
      <c r="J3562">
        <v>0</v>
      </c>
      <c r="K3562"/>
      <c r="L3562" t="s">
        <v>3182</v>
      </c>
      <c r="M3562" t="s">
        <v>3118</v>
      </c>
    </row>
    <row r="3563" spans="1:13" x14ac:dyDescent="0.25">
      <c r="A3563">
        <v>47585</v>
      </c>
      <c r="B3563" t="s">
        <v>12614</v>
      </c>
      <c r="C3563" t="s">
        <v>485</v>
      </c>
      <c r="D3563" t="s">
        <v>1722</v>
      </c>
      <c r="E3563" s="15" t="s">
        <v>12615</v>
      </c>
      <c r="F3563" t="s">
        <v>1775</v>
      </c>
      <c r="G3563" t="s">
        <v>1743</v>
      </c>
      <c r="H3563" t="s">
        <v>1720</v>
      </c>
      <c r="I3563" t="s">
        <v>3351</v>
      </c>
      <c r="J3563">
        <v>0</v>
      </c>
      <c r="K3563"/>
      <c r="L3563" t="s">
        <v>12616</v>
      </c>
      <c r="M3563" t="s">
        <v>12617</v>
      </c>
    </row>
    <row r="3564" spans="1:13" x14ac:dyDescent="0.25">
      <c r="A3564">
        <v>13082</v>
      </c>
      <c r="B3564" t="s">
        <v>4681</v>
      </c>
      <c r="C3564" t="s">
        <v>380</v>
      </c>
      <c r="D3564" t="s">
        <v>1722</v>
      </c>
      <c r="E3564" s="15" t="s">
        <v>12618</v>
      </c>
      <c r="F3564" t="s">
        <v>1912</v>
      </c>
      <c r="G3564" t="s">
        <v>1913</v>
      </c>
      <c r="H3564" t="s">
        <v>1764</v>
      </c>
      <c r="I3564" t="s">
        <v>5644</v>
      </c>
      <c r="J3564">
        <v>0</v>
      </c>
      <c r="K3564"/>
      <c r="L3564" t="s">
        <v>12619</v>
      </c>
      <c r="M3564" t="s">
        <v>3118</v>
      </c>
    </row>
    <row r="3565" spans="1:13" x14ac:dyDescent="0.25">
      <c r="A3565">
        <v>13121</v>
      </c>
      <c r="B3565" t="s">
        <v>1210</v>
      </c>
      <c r="C3565" t="s">
        <v>27</v>
      </c>
      <c r="D3565" t="s">
        <v>1722</v>
      </c>
      <c r="E3565" s="15" t="s">
        <v>12620</v>
      </c>
      <c r="F3565" t="s">
        <v>1851</v>
      </c>
      <c r="G3565" t="s">
        <v>1852</v>
      </c>
      <c r="H3565" t="s">
        <v>1720</v>
      </c>
      <c r="I3565" t="s">
        <v>3116</v>
      </c>
      <c r="J3565">
        <v>0</v>
      </c>
      <c r="K3565"/>
      <c r="L3565" t="s">
        <v>12621</v>
      </c>
      <c r="M3565" t="s">
        <v>3118</v>
      </c>
    </row>
    <row r="3566" spans="1:13" x14ac:dyDescent="0.25">
      <c r="A3566">
        <v>13117</v>
      </c>
      <c r="B3566" t="s">
        <v>1211</v>
      </c>
      <c r="C3566" t="s">
        <v>27</v>
      </c>
      <c r="D3566" t="s">
        <v>1722</v>
      </c>
      <c r="E3566" s="15" t="s">
        <v>12622</v>
      </c>
      <c r="F3566" t="s">
        <v>1943</v>
      </c>
      <c r="G3566" t="s">
        <v>1944</v>
      </c>
      <c r="H3566" t="s">
        <v>1782</v>
      </c>
      <c r="I3566" t="s">
        <v>3142</v>
      </c>
      <c r="J3566">
        <v>0</v>
      </c>
      <c r="K3566"/>
      <c r="L3566" t="s">
        <v>12623</v>
      </c>
      <c r="M3566" t="s">
        <v>3118</v>
      </c>
    </row>
    <row r="3567" spans="1:13" x14ac:dyDescent="0.25">
      <c r="A3567">
        <v>74111</v>
      </c>
      <c r="B3567" t="s">
        <v>2815</v>
      </c>
      <c r="C3567" t="s">
        <v>21</v>
      </c>
      <c r="D3567" t="s">
        <v>1722</v>
      </c>
      <c r="E3567" s="15" t="s">
        <v>12624</v>
      </c>
      <c r="F3567" t="s">
        <v>1860</v>
      </c>
      <c r="G3567" t="s">
        <v>1816</v>
      </c>
      <c r="H3567" t="s">
        <v>1725</v>
      </c>
      <c r="I3567" t="s">
        <v>5644</v>
      </c>
      <c r="J3567">
        <v>0</v>
      </c>
      <c r="K3567"/>
      <c r="L3567" t="s">
        <v>12625</v>
      </c>
      <c r="M3567" t="s">
        <v>12626</v>
      </c>
    </row>
    <row r="3568" spans="1:13" x14ac:dyDescent="0.25">
      <c r="A3568">
        <v>50074</v>
      </c>
      <c r="B3568" t="s">
        <v>659</v>
      </c>
      <c r="C3568" t="s">
        <v>27</v>
      </c>
      <c r="D3568" t="s">
        <v>1722</v>
      </c>
      <c r="E3568" s="15" t="s">
        <v>12627</v>
      </c>
      <c r="F3568" t="s">
        <v>1939</v>
      </c>
      <c r="G3568" t="s">
        <v>1874</v>
      </c>
      <c r="H3568" t="s">
        <v>1725</v>
      </c>
      <c r="I3568" t="s">
        <v>3116</v>
      </c>
      <c r="J3568">
        <v>0</v>
      </c>
      <c r="K3568"/>
      <c r="L3568" t="s">
        <v>5524</v>
      </c>
      <c r="M3568" t="s">
        <v>3118</v>
      </c>
    </row>
    <row r="3569" spans="1:13" x14ac:dyDescent="0.25">
      <c r="A3569">
        <v>830300</v>
      </c>
      <c r="B3569" t="s">
        <v>2877</v>
      </c>
      <c r="C3569" t="s">
        <v>84</v>
      </c>
      <c r="D3569" t="s">
        <v>1722</v>
      </c>
      <c r="E3569" s="15" t="s">
        <v>12628</v>
      </c>
      <c r="F3569" t="s">
        <v>1851</v>
      </c>
      <c r="G3569" t="s">
        <v>1852</v>
      </c>
      <c r="H3569" t="s">
        <v>1720</v>
      </c>
      <c r="I3569" t="s">
        <v>3116</v>
      </c>
      <c r="J3569">
        <v>0</v>
      </c>
      <c r="K3569"/>
      <c r="L3569" t="s">
        <v>4202</v>
      </c>
      <c r="M3569" t="s">
        <v>3118</v>
      </c>
    </row>
    <row r="3570" spans="1:13" x14ac:dyDescent="0.25">
      <c r="A3570">
        <v>856030</v>
      </c>
      <c r="B3570" t="s">
        <v>12629</v>
      </c>
      <c r="C3570" t="s">
        <v>84</v>
      </c>
      <c r="D3570" t="s">
        <v>1722</v>
      </c>
      <c r="E3570" s="15" t="s">
        <v>12630</v>
      </c>
      <c r="F3570" t="s">
        <v>1730</v>
      </c>
      <c r="G3570" t="s">
        <v>1731</v>
      </c>
      <c r="H3570" t="s">
        <v>1720</v>
      </c>
      <c r="I3570" t="s">
        <v>3116</v>
      </c>
      <c r="J3570">
        <v>0</v>
      </c>
      <c r="K3570"/>
      <c r="L3570" t="s">
        <v>12631</v>
      </c>
      <c r="M3570" t="s">
        <v>12632</v>
      </c>
    </row>
    <row r="3571" spans="1:13" x14ac:dyDescent="0.25">
      <c r="A3571">
        <v>13097</v>
      </c>
      <c r="B3571" t="s">
        <v>390</v>
      </c>
      <c r="C3571" t="s">
        <v>39</v>
      </c>
      <c r="D3571" t="s">
        <v>1722</v>
      </c>
      <c r="E3571" s="15" t="s">
        <v>12633</v>
      </c>
      <c r="F3571" t="s">
        <v>1732</v>
      </c>
      <c r="G3571" t="s">
        <v>1731</v>
      </c>
      <c r="H3571" t="s">
        <v>1720</v>
      </c>
      <c r="I3571" t="s">
        <v>3116</v>
      </c>
      <c r="J3571">
        <v>0</v>
      </c>
      <c r="K3571"/>
      <c r="L3571" t="s">
        <v>5668</v>
      </c>
      <c r="M3571" t="s">
        <v>3118</v>
      </c>
    </row>
    <row r="3572" spans="1:13" x14ac:dyDescent="0.25">
      <c r="A3572">
        <v>22480</v>
      </c>
      <c r="B3572" t="s">
        <v>1212</v>
      </c>
      <c r="C3572" t="s">
        <v>172</v>
      </c>
      <c r="D3572" t="s">
        <v>1722</v>
      </c>
      <c r="E3572" s="15" t="s">
        <v>12634</v>
      </c>
      <c r="F3572" t="s">
        <v>6149</v>
      </c>
      <c r="G3572" t="s">
        <v>1790</v>
      </c>
      <c r="H3572" t="s">
        <v>1720</v>
      </c>
      <c r="I3572" t="s">
        <v>3116</v>
      </c>
      <c r="J3572">
        <v>0</v>
      </c>
      <c r="K3572"/>
      <c r="L3572" t="s">
        <v>12635</v>
      </c>
      <c r="M3572" t="s">
        <v>3118</v>
      </c>
    </row>
    <row r="3573" spans="1:13" x14ac:dyDescent="0.25">
      <c r="A3573">
        <v>860985</v>
      </c>
      <c r="B3573" t="s">
        <v>12636</v>
      </c>
      <c r="C3573" t="s">
        <v>52</v>
      </c>
      <c r="D3573" t="s">
        <v>1722</v>
      </c>
      <c r="E3573" s="15" t="s">
        <v>12637</v>
      </c>
      <c r="F3573" t="s">
        <v>5641</v>
      </c>
      <c r="G3573" t="s">
        <v>1825</v>
      </c>
      <c r="H3573" t="s">
        <v>1725</v>
      </c>
      <c r="I3573" t="s">
        <v>3116</v>
      </c>
      <c r="J3573">
        <v>0</v>
      </c>
      <c r="K3573"/>
      <c r="L3573" t="s">
        <v>3122</v>
      </c>
      <c r="M3573" t="s">
        <v>3118</v>
      </c>
    </row>
    <row r="3574" spans="1:13" x14ac:dyDescent="0.25">
      <c r="A3574">
        <v>841086</v>
      </c>
      <c r="B3574" t="s">
        <v>1213</v>
      </c>
      <c r="C3574" t="s">
        <v>92</v>
      </c>
      <c r="D3574" t="s">
        <v>1722</v>
      </c>
      <c r="E3574" s="15" t="s">
        <v>12638</v>
      </c>
      <c r="F3574" t="s">
        <v>6008</v>
      </c>
      <c r="G3574" t="s">
        <v>1837</v>
      </c>
      <c r="H3574" t="s">
        <v>1725</v>
      </c>
      <c r="I3574" t="s">
        <v>3116</v>
      </c>
      <c r="J3574">
        <v>0</v>
      </c>
      <c r="K3574"/>
      <c r="L3574" t="s">
        <v>12639</v>
      </c>
      <c r="M3574" t="s">
        <v>12640</v>
      </c>
    </row>
    <row r="3575" spans="1:13" x14ac:dyDescent="0.25">
      <c r="A3575">
        <v>13167</v>
      </c>
      <c r="B3575" t="s">
        <v>1214</v>
      </c>
      <c r="C3575" t="s">
        <v>39</v>
      </c>
      <c r="D3575" t="s">
        <v>1722</v>
      </c>
      <c r="E3575" s="15" t="s">
        <v>12641</v>
      </c>
      <c r="F3575" t="s">
        <v>1912</v>
      </c>
      <c r="G3575" t="s">
        <v>1913</v>
      </c>
      <c r="H3575" t="s">
        <v>1764</v>
      </c>
      <c r="I3575" t="s">
        <v>5644</v>
      </c>
      <c r="J3575">
        <v>0</v>
      </c>
      <c r="K3575"/>
      <c r="L3575" t="s">
        <v>3151</v>
      </c>
      <c r="M3575" t="s">
        <v>3118</v>
      </c>
    </row>
    <row r="3576" spans="1:13" x14ac:dyDescent="0.25">
      <c r="A3576">
        <v>13146</v>
      </c>
      <c r="B3576" t="s">
        <v>1215</v>
      </c>
      <c r="C3576" t="s">
        <v>21</v>
      </c>
      <c r="D3576" t="s">
        <v>1722</v>
      </c>
      <c r="E3576" s="15" t="s">
        <v>12642</v>
      </c>
      <c r="F3576" t="s">
        <v>2010</v>
      </c>
      <c r="G3576" t="s">
        <v>1823</v>
      </c>
      <c r="H3576" t="s">
        <v>1822</v>
      </c>
      <c r="I3576" t="s">
        <v>3116</v>
      </c>
      <c r="J3576">
        <v>0</v>
      </c>
      <c r="K3576"/>
      <c r="L3576" t="s">
        <v>5757</v>
      </c>
      <c r="M3576" t="s">
        <v>3118</v>
      </c>
    </row>
    <row r="3577" spans="1:13" x14ac:dyDescent="0.25">
      <c r="A3577">
        <v>6672</v>
      </c>
      <c r="B3577" t="s">
        <v>12643</v>
      </c>
      <c r="C3577" t="s">
        <v>27</v>
      </c>
      <c r="D3577" t="s">
        <v>1722</v>
      </c>
      <c r="E3577" s="15" t="s">
        <v>12644</v>
      </c>
      <c r="F3577" t="s">
        <v>2118</v>
      </c>
      <c r="G3577" t="s">
        <v>1828</v>
      </c>
      <c r="H3577" t="s">
        <v>1827</v>
      </c>
      <c r="I3577" t="s">
        <v>3131</v>
      </c>
      <c r="J3577">
        <v>0</v>
      </c>
      <c r="K3577"/>
      <c r="L3577" t="s">
        <v>3117</v>
      </c>
      <c r="M3577" t="s">
        <v>3118</v>
      </c>
    </row>
    <row r="3578" spans="1:13" x14ac:dyDescent="0.25">
      <c r="A3578">
        <v>13159</v>
      </c>
      <c r="B3578" t="s">
        <v>1216</v>
      </c>
      <c r="C3578" t="s">
        <v>59</v>
      </c>
      <c r="D3578" t="s">
        <v>1722</v>
      </c>
      <c r="E3578" s="15" t="s">
        <v>12645</v>
      </c>
      <c r="F3578" t="s">
        <v>1732</v>
      </c>
      <c r="G3578" t="s">
        <v>1731</v>
      </c>
      <c r="H3578" t="s">
        <v>1720</v>
      </c>
      <c r="I3578" t="s">
        <v>3116</v>
      </c>
      <c r="J3578">
        <v>0</v>
      </c>
      <c r="K3578"/>
      <c r="L3578" t="s">
        <v>12646</v>
      </c>
      <c r="M3578" t="s">
        <v>12647</v>
      </c>
    </row>
    <row r="3579" spans="1:13" x14ac:dyDescent="0.25">
      <c r="A3579">
        <v>13316</v>
      </c>
      <c r="B3579" t="s">
        <v>4685</v>
      </c>
      <c r="C3579" t="s">
        <v>59</v>
      </c>
      <c r="D3579" t="s">
        <v>1722</v>
      </c>
      <c r="E3579" s="15" t="s">
        <v>12648</v>
      </c>
      <c r="F3579" t="s">
        <v>1887</v>
      </c>
      <c r="G3579" t="s">
        <v>1849</v>
      </c>
      <c r="H3579" t="s">
        <v>1819</v>
      </c>
      <c r="I3579" t="s">
        <v>3126</v>
      </c>
      <c r="J3579">
        <v>0</v>
      </c>
      <c r="K3579"/>
      <c r="L3579" t="s">
        <v>3216</v>
      </c>
      <c r="M3579" t="s">
        <v>3118</v>
      </c>
    </row>
    <row r="3580" spans="1:13" x14ac:dyDescent="0.25">
      <c r="A3580">
        <v>13161</v>
      </c>
      <c r="B3580" t="s">
        <v>391</v>
      </c>
      <c r="C3580" t="s">
        <v>36</v>
      </c>
      <c r="D3580" t="s">
        <v>1722</v>
      </c>
      <c r="E3580" s="15" t="s">
        <v>12649</v>
      </c>
      <c r="F3580" t="s">
        <v>2107</v>
      </c>
      <c r="G3580" t="s">
        <v>2056</v>
      </c>
      <c r="H3580" t="s">
        <v>2055</v>
      </c>
      <c r="I3580" t="s">
        <v>5644</v>
      </c>
      <c r="J3580">
        <v>0</v>
      </c>
      <c r="K3580"/>
      <c r="L3580" t="s">
        <v>3117</v>
      </c>
      <c r="M3580" t="s">
        <v>3118</v>
      </c>
    </row>
    <row r="3581" spans="1:13" x14ac:dyDescent="0.25">
      <c r="A3581">
        <v>20776</v>
      </c>
      <c r="B3581" t="s">
        <v>2494</v>
      </c>
      <c r="C3581" t="s">
        <v>172</v>
      </c>
      <c r="D3581" t="s">
        <v>1722</v>
      </c>
      <c r="E3581" s="15" t="s">
        <v>12650</v>
      </c>
      <c r="F3581" t="s">
        <v>1984</v>
      </c>
      <c r="G3581" t="s">
        <v>1816</v>
      </c>
      <c r="H3581" t="s">
        <v>1725</v>
      </c>
      <c r="I3581" t="s">
        <v>1816</v>
      </c>
      <c r="J3581">
        <v>0</v>
      </c>
      <c r="K3581"/>
      <c r="L3581" t="s">
        <v>12651</v>
      </c>
      <c r="M3581" t="s">
        <v>3118</v>
      </c>
    </row>
    <row r="3582" spans="1:13" x14ac:dyDescent="0.25">
      <c r="A3582">
        <v>13163</v>
      </c>
      <c r="B3582" t="s">
        <v>12652</v>
      </c>
      <c r="C3582" t="s">
        <v>59</v>
      </c>
      <c r="D3582" t="s">
        <v>1722</v>
      </c>
      <c r="E3582" s="15" t="s">
        <v>12653</v>
      </c>
      <c r="F3582" t="s">
        <v>1732</v>
      </c>
      <c r="G3582" t="s">
        <v>1731</v>
      </c>
      <c r="H3582" t="s">
        <v>1720</v>
      </c>
      <c r="I3582" t="s">
        <v>3116</v>
      </c>
      <c r="J3582">
        <v>0</v>
      </c>
      <c r="K3582"/>
      <c r="L3582" t="s">
        <v>3216</v>
      </c>
      <c r="M3582" t="s">
        <v>3118</v>
      </c>
    </row>
    <row r="3583" spans="1:13" x14ac:dyDescent="0.25">
      <c r="A3583">
        <v>31004</v>
      </c>
      <c r="B3583" t="s">
        <v>12654</v>
      </c>
      <c r="C3583" t="s">
        <v>43</v>
      </c>
      <c r="D3583" t="s">
        <v>1722</v>
      </c>
      <c r="E3583" s="15" t="s">
        <v>12655</v>
      </c>
      <c r="F3583" t="s">
        <v>1891</v>
      </c>
      <c r="G3583" t="s">
        <v>1867</v>
      </c>
      <c r="H3583" t="s">
        <v>1725</v>
      </c>
      <c r="I3583" t="s">
        <v>3116</v>
      </c>
      <c r="J3583">
        <v>0</v>
      </c>
      <c r="K3583"/>
      <c r="L3583" t="s">
        <v>12656</v>
      </c>
      <c r="M3583"/>
    </row>
    <row r="3584" spans="1:13" x14ac:dyDescent="0.25">
      <c r="A3584">
        <v>73923</v>
      </c>
      <c r="B3584" t="s">
        <v>12657</v>
      </c>
      <c r="C3584" t="s">
        <v>48</v>
      </c>
      <c r="D3584" t="s">
        <v>1722</v>
      </c>
      <c r="E3584" s="15" t="s">
        <v>12658</v>
      </c>
      <c r="F3584" t="s">
        <v>1817</v>
      </c>
      <c r="G3584" t="s">
        <v>1816</v>
      </c>
      <c r="H3584" t="s">
        <v>1725</v>
      </c>
      <c r="I3584" t="s">
        <v>1816</v>
      </c>
      <c r="J3584">
        <v>0</v>
      </c>
      <c r="K3584"/>
      <c r="L3584" t="s">
        <v>12659</v>
      </c>
      <c r="M3584" t="s">
        <v>12660</v>
      </c>
    </row>
    <row r="3585" spans="1:13" x14ac:dyDescent="0.25">
      <c r="A3585">
        <v>21892</v>
      </c>
      <c r="B3585" t="s">
        <v>12661</v>
      </c>
      <c r="C3585" t="s">
        <v>109</v>
      </c>
      <c r="D3585" t="s">
        <v>1722</v>
      </c>
      <c r="E3585" s="15" t="s">
        <v>12662</v>
      </c>
      <c r="F3585" t="s">
        <v>1824</v>
      </c>
      <c r="G3585" t="s">
        <v>1825</v>
      </c>
      <c r="H3585" t="s">
        <v>1725</v>
      </c>
      <c r="I3585" t="s">
        <v>3116</v>
      </c>
      <c r="J3585">
        <v>0</v>
      </c>
      <c r="K3585"/>
      <c r="L3585" t="s">
        <v>3117</v>
      </c>
      <c r="M3585" t="s">
        <v>3118</v>
      </c>
    </row>
    <row r="3586" spans="1:13" x14ac:dyDescent="0.25">
      <c r="A3586">
        <v>850296</v>
      </c>
      <c r="B3586" t="s">
        <v>1217</v>
      </c>
      <c r="C3586" t="s">
        <v>441</v>
      </c>
      <c r="D3586" t="s">
        <v>1722</v>
      </c>
      <c r="E3586" s="15" t="s">
        <v>12663</v>
      </c>
      <c r="F3586" t="s">
        <v>5719</v>
      </c>
      <c r="G3586" t="s">
        <v>1834</v>
      </c>
      <c r="H3586" t="s">
        <v>1833</v>
      </c>
      <c r="I3586" t="s">
        <v>3116</v>
      </c>
      <c r="J3586">
        <v>0</v>
      </c>
      <c r="K3586"/>
      <c r="L3586" t="s">
        <v>6130</v>
      </c>
      <c r="M3586" t="s">
        <v>3118</v>
      </c>
    </row>
    <row r="3587" spans="1:13" x14ac:dyDescent="0.25">
      <c r="A3587">
        <v>837948</v>
      </c>
      <c r="B3587" t="s">
        <v>12664</v>
      </c>
      <c r="C3587" t="s">
        <v>380</v>
      </c>
      <c r="D3587" t="s">
        <v>1722</v>
      </c>
      <c r="E3587" s="15" t="s">
        <v>12665</v>
      </c>
      <c r="F3587" t="s">
        <v>1780</v>
      </c>
      <c r="G3587" t="s">
        <v>1746</v>
      </c>
      <c r="H3587" t="s">
        <v>1720</v>
      </c>
      <c r="I3587" t="s">
        <v>3348</v>
      </c>
      <c r="J3587">
        <v>0</v>
      </c>
      <c r="K3587"/>
      <c r="L3587" t="s">
        <v>5921</v>
      </c>
      <c r="M3587" t="s">
        <v>3118</v>
      </c>
    </row>
    <row r="3588" spans="1:13" x14ac:dyDescent="0.25">
      <c r="A3588">
        <v>13273</v>
      </c>
      <c r="B3588" t="s">
        <v>660</v>
      </c>
      <c r="C3588" t="s">
        <v>59</v>
      </c>
      <c r="D3588" t="s">
        <v>1722</v>
      </c>
      <c r="E3588" s="15" t="s">
        <v>12666</v>
      </c>
      <c r="F3588" t="s">
        <v>1876</v>
      </c>
      <c r="G3588" t="s">
        <v>1849</v>
      </c>
      <c r="H3588" t="s">
        <v>1819</v>
      </c>
      <c r="I3588" t="s">
        <v>3126</v>
      </c>
      <c r="J3588">
        <v>0</v>
      </c>
      <c r="K3588"/>
      <c r="L3588" t="s">
        <v>3216</v>
      </c>
      <c r="M3588" t="s">
        <v>3118</v>
      </c>
    </row>
    <row r="3589" spans="1:13" x14ac:dyDescent="0.25">
      <c r="A3589">
        <v>51765</v>
      </c>
      <c r="B3589" t="s">
        <v>12667</v>
      </c>
      <c r="C3589" t="s">
        <v>59</v>
      </c>
      <c r="D3589" t="s">
        <v>1722</v>
      </c>
      <c r="E3589" s="15" t="s">
        <v>12668</v>
      </c>
      <c r="F3589" t="s">
        <v>1897</v>
      </c>
      <c r="G3589" t="s">
        <v>1898</v>
      </c>
      <c r="H3589" t="s">
        <v>1720</v>
      </c>
      <c r="I3589" t="s">
        <v>3116</v>
      </c>
      <c r="J3589">
        <v>0</v>
      </c>
      <c r="K3589"/>
      <c r="L3589" t="s">
        <v>3216</v>
      </c>
      <c r="M3589" t="s">
        <v>3118</v>
      </c>
    </row>
    <row r="3590" spans="1:13" x14ac:dyDescent="0.25">
      <c r="A3590">
        <v>846699</v>
      </c>
      <c r="B3590" t="s">
        <v>12669</v>
      </c>
      <c r="C3590" t="s">
        <v>7652</v>
      </c>
      <c r="D3590" t="s">
        <v>1722</v>
      </c>
      <c r="E3590" s="15" t="s">
        <v>12670</v>
      </c>
      <c r="F3590" t="s">
        <v>1728</v>
      </c>
      <c r="G3590" t="s">
        <v>1729</v>
      </c>
      <c r="H3590" t="s">
        <v>1720</v>
      </c>
      <c r="I3590" t="s">
        <v>3116</v>
      </c>
      <c r="J3590">
        <v>0</v>
      </c>
      <c r="K3590"/>
      <c r="L3590" t="s">
        <v>12671</v>
      </c>
      <c r="M3590" t="s">
        <v>12672</v>
      </c>
    </row>
    <row r="3591" spans="1:13" x14ac:dyDescent="0.25">
      <c r="A3591">
        <v>13166</v>
      </c>
      <c r="B3591" t="s">
        <v>1218</v>
      </c>
      <c r="C3591" t="s">
        <v>59</v>
      </c>
      <c r="D3591" t="s">
        <v>1722</v>
      </c>
      <c r="E3591" s="15" t="s">
        <v>12673</v>
      </c>
      <c r="F3591" t="s">
        <v>1780</v>
      </c>
      <c r="G3591" t="s">
        <v>1746</v>
      </c>
      <c r="H3591" t="s">
        <v>1720</v>
      </c>
      <c r="I3591" t="s">
        <v>3348</v>
      </c>
      <c r="J3591">
        <v>0</v>
      </c>
      <c r="K3591"/>
      <c r="L3591" t="s">
        <v>3216</v>
      </c>
      <c r="M3591" t="s">
        <v>3118</v>
      </c>
    </row>
    <row r="3592" spans="1:13" x14ac:dyDescent="0.25">
      <c r="A3592">
        <v>837944</v>
      </c>
      <c r="B3592" t="s">
        <v>12674</v>
      </c>
      <c r="C3592" t="s">
        <v>43</v>
      </c>
      <c r="D3592" t="s">
        <v>1722</v>
      </c>
      <c r="E3592" s="15" t="s">
        <v>12675</v>
      </c>
      <c r="F3592" t="s">
        <v>1737</v>
      </c>
      <c r="G3592" t="s">
        <v>1721</v>
      </c>
      <c r="H3592" t="s">
        <v>1720</v>
      </c>
      <c r="I3592" t="s">
        <v>3116</v>
      </c>
      <c r="J3592">
        <v>0</v>
      </c>
      <c r="K3592"/>
      <c r="L3592" t="s">
        <v>12676</v>
      </c>
      <c r="M3592" t="s">
        <v>3118</v>
      </c>
    </row>
    <row r="3593" spans="1:13" x14ac:dyDescent="0.25">
      <c r="A3593">
        <v>22238</v>
      </c>
      <c r="B3593" t="s">
        <v>2517</v>
      </c>
      <c r="C3593" t="s">
        <v>59</v>
      </c>
      <c r="D3593" t="s">
        <v>1722</v>
      </c>
      <c r="E3593" s="15" t="s">
        <v>12677</v>
      </c>
      <c r="F3593" t="s">
        <v>1728</v>
      </c>
      <c r="G3593" t="s">
        <v>1729</v>
      </c>
      <c r="H3593" t="s">
        <v>1720</v>
      </c>
      <c r="I3593" t="s">
        <v>3116</v>
      </c>
      <c r="J3593">
        <v>0</v>
      </c>
      <c r="K3593"/>
      <c r="L3593" t="s">
        <v>3216</v>
      </c>
      <c r="M3593" t="s">
        <v>3118</v>
      </c>
    </row>
    <row r="3594" spans="1:13" x14ac:dyDescent="0.25">
      <c r="A3594">
        <v>57455</v>
      </c>
      <c r="B3594" t="s">
        <v>392</v>
      </c>
      <c r="C3594" t="s">
        <v>59</v>
      </c>
      <c r="D3594" t="s">
        <v>1722</v>
      </c>
      <c r="E3594" s="15" t="s">
        <v>12678</v>
      </c>
      <c r="F3594" t="s">
        <v>1881</v>
      </c>
      <c r="G3594" t="s">
        <v>1849</v>
      </c>
      <c r="H3594" t="s">
        <v>1819</v>
      </c>
      <c r="I3594" t="s">
        <v>3126</v>
      </c>
      <c r="J3594">
        <v>0</v>
      </c>
      <c r="K3594"/>
      <c r="L3594" t="s">
        <v>3178</v>
      </c>
      <c r="M3594" t="s">
        <v>3118</v>
      </c>
    </row>
    <row r="3595" spans="1:13" x14ac:dyDescent="0.25">
      <c r="A3595">
        <v>45081</v>
      </c>
      <c r="B3595" t="s">
        <v>1956</v>
      </c>
      <c r="C3595" t="s">
        <v>59</v>
      </c>
      <c r="D3595" t="s">
        <v>1722</v>
      </c>
      <c r="E3595" s="15" t="s">
        <v>12679</v>
      </c>
      <c r="F3595" t="s">
        <v>1752</v>
      </c>
      <c r="G3595" t="s">
        <v>1754</v>
      </c>
      <c r="H3595" t="s">
        <v>1753</v>
      </c>
      <c r="I3595" t="s">
        <v>3116</v>
      </c>
      <c r="J3595">
        <v>0</v>
      </c>
      <c r="K3595"/>
      <c r="L3595" t="s">
        <v>3216</v>
      </c>
      <c r="M3595" t="s">
        <v>3118</v>
      </c>
    </row>
    <row r="3596" spans="1:13" x14ac:dyDescent="0.25">
      <c r="A3596">
        <v>854727</v>
      </c>
      <c r="B3596" t="s">
        <v>12680</v>
      </c>
      <c r="C3596" t="s">
        <v>84</v>
      </c>
      <c r="D3596" t="s">
        <v>1722</v>
      </c>
      <c r="E3596" s="15" t="s">
        <v>12681</v>
      </c>
      <c r="F3596" t="s">
        <v>1732</v>
      </c>
      <c r="G3596" t="s">
        <v>1731</v>
      </c>
      <c r="H3596" t="s">
        <v>1720</v>
      </c>
      <c r="I3596" t="s">
        <v>3116</v>
      </c>
      <c r="J3596">
        <v>0</v>
      </c>
      <c r="K3596"/>
      <c r="L3596" t="s">
        <v>3182</v>
      </c>
      <c r="M3596" t="s">
        <v>3118</v>
      </c>
    </row>
    <row r="3597" spans="1:13" x14ac:dyDescent="0.25">
      <c r="A3597">
        <v>853133</v>
      </c>
      <c r="B3597" t="s">
        <v>12682</v>
      </c>
      <c r="C3597" t="s">
        <v>43</v>
      </c>
      <c r="D3597" t="s">
        <v>1722</v>
      </c>
      <c r="E3597" s="15" t="s">
        <v>12683</v>
      </c>
      <c r="F3597" t="s">
        <v>1766</v>
      </c>
      <c r="G3597" t="s">
        <v>1767</v>
      </c>
      <c r="H3597" t="s">
        <v>1756</v>
      </c>
      <c r="I3597" t="s">
        <v>3129</v>
      </c>
      <c r="J3597">
        <v>0</v>
      </c>
      <c r="K3597"/>
      <c r="L3597" t="s">
        <v>3157</v>
      </c>
      <c r="M3597" t="s">
        <v>3118</v>
      </c>
    </row>
    <row r="3598" spans="1:13" x14ac:dyDescent="0.25">
      <c r="A3598">
        <v>13279</v>
      </c>
      <c r="B3598" t="s">
        <v>393</v>
      </c>
      <c r="C3598" t="s">
        <v>27</v>
      </c>
      <c r="D3598" t="s">
        <v>1722</v>
      </c>
      <c r="E3598" s="15" t="s">
        <v>12684</v>
      </c>
      <c r="F3598" t="s">
        <v>5719</v>
      </c>
      <c r="G3598" t="s">
        <v>1834</v>
      </c>
      <c r="H3598" t="s">
        <v>1833</v>
      </c>
      <c r="I3598" t="s">
        <v>3116</v>
      </c>
      <c r="J3598">
        <v>0</v>
      </c>
      <c r="K3598"/>
      <c r="L3598" t="s">
        <v>3117</v>
      </c>
      <c r="M3598" t="s">
        <v>3118</v>
      </c>
    </row>
    <row r="3599" spans="1:13" x14ac:dyDescent="0.25">
      <c r="A3599">
        <v>72873</v>
      </c>
      <c r="B3599" t="s">
        <v>12685</v>
      </c>
      <c r="C3599" t="s">
        <v>165</v>
      </c>
      <c r="D3599" t="s">
        <v>1722</v>
      </c>
      <c r="E3599" s="15" t="s">
        <v>12686</v>
      </c>
      <c r="F3599" t="s">
        <v>1732</v>
      </c>
      <c r="G3599" t="s">
        <v>1731</v>
      </c>
      <c r="H3599" t="s">
        <v>1720</v>
      </c>
      <c r="I3599" t="s">
        <v>3116</v>
      </c>
      <c r="J3599">
        <v>0</v>
      </c>
      <c r="K3599"/>
      <c r="L3599" t="s">
        <v>12687</v>
      </c>
      <c r="M3599"/>
    </row>
    <row r="3600" spans="1:13" x14ac:dyDescent="0.25">
      <c r="A3600">
        <v>13267</v>
      </c>
      <c r="B3600" t="s">
        <v>661</v>
      </c>
      <c r="C3600" t="s">
        <v>59</v>
      </c>
      <c r="D3600" t="s">
        <v>1722</v>
      </c>
      <c r="E3600" s="15" t="s">
        <v>12688</v>
      </c>
      <c r="F3600" t="s">
        <v>1737</v>
      </c>
      <c r="G3600" t="s">
        <v>1721</v>
      </c>
      <c r="H3600" t="s">
        <v>1720</v>
      </c>
      <c r="I3600" t="s">
        <v>3116</v>
      </c>
      <c r="J3600">
        <v>0</v>
      </c>
      <c r="K3600"/>
      <c r="L3600" t="s">
        <v>3524</v>
      </c>
      <c r="M3600" t="s">
        <v>3118</v>
      </c>
    </row>
    <row r="3601" spans="1:13" x14ac:dyDescent="0.25">
      <c r="A3601">
        <v>74048</v>
      </c>
      <c r="B3601" t="s">
        <v>1219</v>
      </c>
      <c r="C3601" t="s">
        <v>165</v>
      </c>
      <c r="D3601" t="s">
        <v>1722</v>
      </c>
      <c r="E3601" s="15" t="s">
        <v>12689</v>
      </c>
      <c r="F3601" t="s">
        <v>6980</v>
      </c>
      <c r="G3601" t="s">
        <v>1790</v>
      </c>
      <c r="H3601" t="s">
        <v>1720</v>
      </c>
      <c r="I3601" t="s">
        <v>3116</v>
      </c>
      <c r="J3601">
        <v>0</v>
      </c>
      <c r="K3601"/>
      <c r="L3601" t="s">
        <v>9999</v>
      </c>
      <c r="M3601" t="s">
        <v>3118</v>
      </c>
    </row>
    <row r="3602" spans="1:13" x14ac:dyDescent="0.25">
      <c r="A3602">
        <v>62300</v>
      </c>
      <c r="B3602" t="s">
        <v>2768</v>
      </c>
      <c r="C3602" t="s">
        <v>84</v>
      </c>
      <c r="D3602" t="s">
        <v>1722</v>
      </c>
      <c r="E3602" s="15" t="s">
        <v>12690</v>
      </c>
      <c r="F3602" t="s">
        <v>1735</v>
      </c>
      <c r="G3602" t="s">
        <v>1721</v>
      </c>
      <c r="H3602" t="s">
        <v>1720</v>
      </c>
      <c r="I3602" t="s">
        <v>5686</v>
      </c>
      <c r="J3602">
        <v>0</v>
      </c>
      <c r="K3602"/>
      <c r="L3602" t="s">
        <v>3182</v>
      </c>
      <c r="M3602" t="s">
        <v>3118</v>
      </c>
    </row>
    <row r="3603" spans="1:13" x14ac:dyDescent="0.25">
      <c r="A3603">
        <v>842773</v>
      </c>
      <c r="B3603" t="s">
        <v>12691</v>
      </c>
      <c r="C3603" t="s">
        <v>84</v>
      </c>
      <c r="D3603" t="s">
        <v>1722</v>
      </c>
      <c r="E3603" s="15" t="s">
        <v>12692</v>
      </c>
      <c r="F3603" t="s">
        <v>1735</v>
      </c>
      <c r="G3603" t="s">
        <v>1721</v>
      </c>
      <c r="H3603" t="s">
        <v>1720</v>
      </c>
      <c r="I3603" t="s">
        <v>5686</v>
      </c>
      <c r="J3603">
        <v>0</v>
      </c>
      <c r="K3603"/>
      <c r="L3603" t="s">
        <v>3464</v>
      </c>
      <c r="M3603" t="s">
        <v>3118</v>
      </c>
    </row>
    <row r="3604" spans="1:13" x14ac:dyDescent="0.25">
      <c r="A3604">
        <v>837952</v>
      </c>
      <c r="B3604" t="s">
        <v>12693</v>
      </c>
      <c r="C3604" t="s">
        <v>84</v>
      </c>
      <c r="D3604" t="s">
        <v>1722</v>
      </c>
      <c r="E3604" s="15" t="s">
        <v>12694</v>
      </c>
      <c r="F3604" t="s">
        <v>1732</v>
      </c>
      <c r="G3604" t="s">
        <v>1731</v>
      </c>
      <c r="H3604" t="s">
        <v>1720</v>
      </c>
      <c r="I3604" t="s">
        <v>3116</v>
      </c>
      <c r="J3604">
        <v>0</v>
      </c>
      <c r="K3604"/>
      <c r="L3604" t="s">
        <v>3182</v>
      </c>
      <c r="M3604" t="s">
        <v>3118</v>
      </c>
    </row>
    <row r="3605" spans="1:13" x14ac:dyDescent="0.25">
      <c r="A3605">
        <v>837955</v>
      </c>
      <c r="B3605" t="s">
        <v>12695</v>
      </c>
      <c r="C3605" t="s">
        <v>84</v>
      </c>
      <c r="D3605" t="s">
        <v>1722</v>
      </c>
      <c r="E3605" s="15" t="s">
        <v>12696</v>
      </c>
      <c r="F3605" t="s">
        <v>1771</v>
      </c>
      <c r="G3605" t="s">
        <v>1721</v>
      </c>
      <c r="H3605" t="s">
        <v>1720</v>
      </c>
      <c r="I3605" t="s">
        <v>3116</v>
      </c>
      <c r="J3605">
        <v>0</v>
      </c>
      <c r="K3605"/>
      <c r="L3605" t="s">
        <v>3182</v>
      </c>
      <c r="M3605" t="s">
        <v>3118</v>
      </c>
    </row>
    <row r="3606" spans="1:13" x14ac:dyDescent="0.25">
      <c r="A3606">
        <v>837623</v>
      </c>
      <c r="B3606" t="s">
        <v>12697</v>
      </c>
      <c r="C3606" t="s">
        <v>84</v>
      </c>
      <c r="D3606" t="s">
        <v>1722</v>
      </c>
      <c r="E3606" s="15" t="s">
        <v>12698</v>
      </c>
      <c r="F3606" t="s">
        <v>1732</v>
      </c>
      <c r="G3606" t="s">
        <v>1731</v>
      </c>
      <c r="H3606" t="s">
        <v>1720</v>
      </c>
      <c r="I3606" t="s">
        <v>3116</v>
      </c>
      <c r="J3606">
        <v>0</v>
      </c>
      <c r="K3606"/>
      <c r="L3606" t="s">
        <v>3151</v>
      </c>
      <c r="M3606" t="s">
        <v>3118</v>
      </c>
    </row>
    <row r="3607" spans="1:13" x14ac:dyDescent="0.25">
      <c r="A3607">
        <v>830303</v>
      </c>
      <c r="B3607" t="s">
        <v>12699</v>
      </c>
      <c r="C3607" t="s">
        <v>84</v>
      </c>
      <c r="D3607" t="s">
        <v>1722</v>
      </c>
      <c r="E3607" s="15" t="s">
        <v>12700</v>
      </c>
      <c r="F3607" t="s">
        <v>1728</v>
      </c>
      <c r="G3607" t="s">
        <v>1729</v>
      </c>
      <c r="H3607" t="s">
        <v>1720</v>
      </c>
      <c r="I3607" t="s">
        <v>3116</v>
      </c>
      <c r="J3607">
        <v>0</v>
      </c>
      <c r="K3607"/>
      <c r="L3607" t="s">
        <v>3182</v>
      </c>
      <c r="M3607" t="s">
        <v>3118</v>
      </c>
    </row>
    <row r="3608" spans="1:13" x14ac:dyDescent="0.25">
      <c r="A3608">
        <v>56145</v>
      </c>
      <c r="B3608" t="s">
        <v>2708</v>
      </c>
      <c r="C3608" t="s">
        <v>84</v>
      </c>
      <c r="D3608" t="s">
        <v>1722</v>
      </c>
      <c r="E3608" s="15" t="s">
        <v>12701</v>
      </c>
      <c r="F3608" t="s">
        <v>1732</v>
      </c>
      <c r="G3608" t="s">
        <v>1731</v>
      </c>
      <c r="H3608" t="s">
        <v>1720</v>
      </c>
      <c r="I3608" t="s">
        <v>3116</v>
      </c>
      <c r="J3608">
        <v>0</v>
      </c>
      <c r="K3608"/>
      <c r="L3608" t="s">
        <v>12702</v>
      </c>
      <c r="M3608" t="s">
        <v>12703</v>
      </c>
    </row>
    <row r="3609" spans="1:13" x14ac:dyDescent="0.25">
      <c r="A3609">
        <v>828360</v>
      </c>
      <c r="B3609" t="s">
        <v>12704</v>
      </c>
      <c r="C3609" t="s">
        <v>84</v>
      </c>
      <c r="D3609" t="s">
        <v>1722</v>
      </c>
      <c r="E3609" s="15" t="s">
        <v>12705</v>
      </c>
      <c r="F3609" t="s">
        <v>1728</v>
      </c>
      <c r="G3609" t="s">
        <v>1729</v>
      </c>
      <c r="H3609" t="s">
        <v>1720</v>
      </c>
      <c r="I3609" t="s">
        <v>3116</v>
      </c>
      <c r="J3609">
        <v>0</v>
      </c>
      <c r="K3609"/>
      <c r="L3609" t="s">
        <v>3182</v>
      </c>
      <c r="M3609" t="s">
        <v>3118</v>
      </c>
    </row>
    <row r="3610" spans="1:13" x14ac:dyDescent="0.25">
      <c r="A3610">
        <v>828795</v>
      </c>
      <c r="B3610" t="s">
        <v>1636</v>
      </c>
      <c r="C3610" t="s">
        <v>84</v>
      </c>
      <c r="D3610" t="s">
        <v>1722</v>
      </c>
      <c r="E3610" s="15" t="s">
        <v>12706</v>
      </c>
      <c r="F3610" t="s">
        <v>1732</v>
      </c>
      <c r="G3610" t="s">
        <v>1731</v>
      </c>
      <c r="H3610" t="s">
        <v>1720</v>
      </c>
      <c r="I3610" t="s">
        <v>3116</v>
      </c>
      <c r="J3610">
        <v>0</v>
      </c>
      <c r="K3610"/>
      <c r="L3610" t="s">
        <v>3182</v>
      </c>
      <c r="M3610" t="s">
        <v>3118</v>
      </c>
    </row>
    <row r="3611" spans="1:13" x14ac:dyDescent="0.25">
      <c r="A3611">
        <v>837947</v>
      </c>
      <c r="B3611" t="s">
        <v>2923</v>
      </c>
      <c r="C3611" t="s">
        <v>84</v>
      </c>
      <c r="D3611" t="s">
        <v>1722</v>
      </c>
      <c r="E3611" s="15" t="s">
        <v>12707</v>
      </c>
      <c r="F3611" t="s">
        <v>1719</v>
      </c>
      <c r="G3611" t="s">
        <v>1721</v>
      </c>
      <c r="H3611" t="s">
        <v>1720</v>
      </c>
      <c r="I3611" t="s">
        <v>3116</v>
      </c>
      <c r="J3611">
        <v>0</v>
      </c>
      <c r="K3611"/>
      <c r="L3611" t="s">
        <v>3182</v>
      </c>
      <c r="M3611" t="s">
        <v>3118</v>
      </c>
    </row>
    <row r="3612" spans="1:13" x14ac:dyDescent="0.25">
      <c r="A3612">
        <v>828353</v>
      </c>
      <c r="B3612" t="s">
        <v>4687</v>
      </c>
      <c r="C3612" t="s">
        <v>84</v>
      </c>
      <c r="D3612" t="s">
        <v>1722</v>
      </c>
      <c r="E3612" s="15" t="s">
        <v>12708</v>
      </c>
      <c r="F3612" t="s">
        <v>2011</v>
      </c>
      <c r="G3612" t="s">
        <v>1975</v>
      </c>
      <c r="H3612" t="s">
        <v>1782</v>
      </c>
      <c r="I3612" t="s">
        <v>3116</v>
      </c>
      <c r="J3612">
        <v>0</v>
      </c>
      <c r="K3612"/>
      <c r="L3612" t="s">
        <v>3182</v>
      </c>
      <c r="M3612" t="s">
        <v>3118</v>
      </c>
    </row>
    <row r="3613" spans="1:13" x14ac:dyDescent="0.25">
      <c r="A3613">
        <v>846379</v>
      </c>
      <c r="B3613" t="s">
        <v>12709</v>
      </c>
      <c r="C3613" t="s">
        <v>84</v>
      </c>
      <c r="D3613" t="s">
        <v>1722</v>
      </c>
      <c r="E3613" s="15" t="s">
        <v>12710</v>
      </c>
      <c r="F3613" t="s">
        <v>1728</v>
      </c>
      <c r="G3613" t="s">
        <v>1729</v>
      </c>
      <c r="H3613" t="s">
        <v>1720</v>
      </c>
      <c r="I3613" t="s">
        <v>3116</v>
      </c>
      <c r="J3613">
        <v>0</v>
      </c>
      <c r="K3613"/>
      <c r="L3613" t="s">
        <v>3296</v>
      </c>
      <c r="M3613" t="s">
        <v>3118</v>
      </c>
    </row>
    <row r="3614" spans="1:13" x14ac:dyDescent="0.25">
      <c r="A3614">
        <v>846377</v>
      </c>
      <c r="B3614" t="s">
        <v>12711</v>
      </c>
      <c r="C3614" t="s">
        <v>84</v>
      </c>
      <c r="D3614" t="s">
        <v>1722</v>
      </c>
      <c r="E3614" s="15" t="s">
        <v>12712</v>
      </c>
      <c r="F3614" t="s">
        <v>1728</v>
      </c>
      <c r="G3614" t="s">
        <v>1729</v>
      </c>
      <c r="H3614" t="s">
        <v>1720</v>
      </c>
      <c r="I3614" t="s">
        <v>3116</v>
      </c>
      <c r="J3614">
        <v>0</v>
      </c>
      <c r="K3614"/>
      <c r="L3614" t="s">
        <v>3464</v>
      </c>
      <c r="M3614" t="s">
        <v>3118</v>
      </c>
    </row>
    <row r="3615" spans="1:13" x14ac:dyDescent="0.25">
      <c r="A3615">
        <v>56846</v>
      </c>
      <c r="B3615" t="s">
        <v>12713</v>
      </c>
      <c r="C3615" t="s">
        <v>84</v>
      </c>
      <c r="D3615" t="s">
        <v>1722</v>
      </c>
      <c r="E3615" s="15" t="s">
        <v>12714</v>
      </c>
      <c r="F3615" t="s">
        <v>1728</v>
      </c>
      <c r="G3615" t="s">
        <v>1729</v>
      </c>
      <c r="H3615" t="s">
        <v>1720</v>
      </c>
      <c r="I3615" t="s">
        <v>3116</v>
      </c>
      <c r="J3615">
        <v>0</v>
      </c>
      <c r="K3615"/>
      <c r="L3615" t="s">
        <v>3182</v>
      </c>
      <c r="M3615" t="s">
        <v>3118</v>
      </c>
    </row>
    <row r="3616" spans="1:13" x14ac:dyDescent="0.25">
      <c r="A3616">
        <v>56844</v>
      </c>
      <c r="B3616" t="s">
        <v>2724</v>
      </c>
      <c r="C3616" t="s">
        <v>84</v>
      </c>
      <c r="D3616" t="s">
        <v>1722</v>
      </c>
      <c r="E3616" s="15" t="s">
        <v>12715</v>
      </c>
      <c r="F3616" t="s">
        <v>1771</v>
      </c>
      <c r="G3616" t="s">
        <v>1721</v>
      </c>
      <c r="H3616" t="s">
        <v>1720</v>
      </c>
      <c r="I3616" t="s">
        <v>3116</v>
      </c>
      <c r="J3616">
        <v>0</v>
      </c>
      <c r="K3616"/>
      <c r="L3616" t="s">
        <v>4161</v>
      </c>
      <c r="M3616" t="s">
        <v>3118</v>
      </c>
    </row>
    <row r="3617" spans="1:13" x14ac:dyDescent="0.25">
      <c r="A3617">
        <v>56845</v>
      </c>
      <c r="B3617" t="s">
        <v>12716</v>
      </c>
      <c r="C3617" t="s">
        <v>84</v>
      </c>
      <c r="D3617" t="s">
        <v>1722</v>
      </c>
      <c r="E3617" s="15" t="s">
        <v>12717</v>
      </c>
      <c r="F3617" t="s">
        <v>1789</v>
      </c>
      <c r="G3617" t="s">
        <v>1790</v>
      </c>
      <c r="H3617" t="s">
        <v>1720</v>
      </c>
      <c r="I3617" t="s">
        <v>3116</v>
      </c>
      <c r="J3617">
        <v>0</v>
      </c>
      <c r="K3617"/>
      <c r="L3617" t="s">
        <v>12718</v>
      </c>
      <c r="M3617" t="s">
        <v>12719</v>
      </c>
    </row>
    <row r="3618" spans="1:13" x14ac:dyDescent="0.25">
      <c r="A3618">
        <v>73409</v>
      </c>
      <c r="B3618" t="s">
        <v>1220</v>
      </c>
      <c r="C3618" t="s">
        <v>84</v>
      </c>
      <c r="D3618" t="s">
        <v>1722</v>
      </c>
      <c r="E3618" s="15" t="s">
        <v>12720</v>
      </c>
      <c r="F3618" t="s">
        <v>1771</v>
      </c>
      <c r="G3618" t="s">
        <v>1721</v>
      </c>
      <c r="H3618" t="s">
        <v>1720</v>
      </c>
      <c r="I3618" t="s">
        <v>3116</v>
      </c>
      <c r="J3618">
        <v>0</v>
      </c>
      <c r="K3618"/>
      <c r="L3618" t="s">
        <v>3182</v>
      </c>
      <c r="M3618" t="s">
        <v>3118</v>
      </c>
    </row>
    <row r="3619" spans="1:13" x14ac:dyDescent="0.25">
      <c r="A3619">
        <v>842916</v>
      </c>
      <c r="B3619" t="s">
        <v>12721</v>
      </c>
      <c r="C3619" t="s">
        <v>84</v>
      </c>
      <c r="D3619" t="s">
        <v>1722</v>
      </c>
      <c r="E3619" s="15" t="s">
        <v>12722</v>
      </c>
      <c r="F3619" t="s">
        <v>1737</v>
      </c>
      <c r="G3619" t="s">
        <v>1721</v>
      </c>
      <c r="H3619" t="s">
        <v>1720</v>
      </c>
      <c r="I3619" t="s">
        <v>3116</v>
      </c>
      <c r="J3619">
        <v>0</v>
      </c>
      <c r="K3619"/>
      <c r="L3619" t="s">
        <v>3182</v>
      </c>
      <c r="M3619" t="s">
        <v>3118</v>
      </c>
    </row>
    <row r="3620" spans="1:13" x14ac:dyDescent="0.25">
      <c r="A3620">
        <v>51131</v>
      </c>
      <c r="B3620" t="s">
        <v>12723</v>
      </c>
      <c r="C3620" t="s">
        <v>84</v>
      </c>
      <c r="D3620" t="s">
        <v>1722</v>
      </c>
      <c r="E3620" s="15" t="s">
        <v>12724</v>
      </c>
      <c r="F3620" t="s">
        <v>1971</v>
      </c>
      <c r="G3620" t="s">
        <v>1760</v>
      </c>
      <c r="H3620" t="s">
        <v>1753</v>
      </c>
      <c r="I3620" t="s">
        <v>3116</v>
      </c>
      <c r="J3620">
        <v>0</v>
      </c>
      <c r="K3620"/>
      <c r="L3620" t="s">
        <v>3182</v>
      </c>
      <c r="M3620" t="s">
        <v>3118</v>
      </c>
    </row>
    <row r="3621" spans="1:13" x14ac:dyDescent="0.25">
      <c r="A3621">
        <v>859316</v>
      </c>
      <c r="B3621" t="s">
        <v>12725</v>
      </c>
      <c r="C3621" t="s">
        <v>84</v>
      </c>
      <c r="D3621" t="s">
        <v>1722</v>
      </c>
      <c r="E3621" s="15" t="s">
        <v>12726</v>
      </c>
      <c r="F3621" t="s">
        <v>1732</v>
      </c>
      <c r="G3621" t="s">
        <v>1731</v>
      </c>
      <c r="H3621" t="s">
        <v>1720</v>
      </c>
      <c r="I3621" t="s">
        <v>3116</v>
      </c>
      <c r="J3621">
        <v>0</v>
      </c>
      <c r="K3621"/>
      <c r="L3621" t="s">
        <v>3122</v>
      </c>
      <c r="M3621" t="s">
        <v>3118</v>
      </c>
    </row>
    <row r="3622" spans="1:13" x14ac:dyDescent="0.25">
      <c r="A3622">
        <v>828367</v>
      </c>
      <c r="B3622" t="s">
        <v>12727</v>
      </c>
      <c r="C3622" t="s">
        <v>84</v>
      </c>
      <c r="D3622" t="s">
        <v>1722</v>
      </c>
      <c r="E3622" s="15" t="s">
        <v>12728</v>
      </c>
      <c r="F3622" t="s">
        <v>1780</v>
      </c>
      <c r="G3622" t="s">
        <v>1746</v>
      </c>
      <c r="H3622" t="s">
        <v>1720</v>
      </c>
      <c r="I3622" t="s">
        <v>3348</v>
      </c>
      <c r="J3622">
        <v>0</v>
      </c>
      <c r="K3622"/>
      <c r="L3622" t="s">
        <v>3182</v>
      </c>
      <c r="M3622" t="s">
        <v>3118</v>
      </c>
    </row>
    <row r="3623" spans="1:13" x14ac:dyDescent="0.25">
      <c r="A3623">
        <v>856826</v>
      </c>
      <c r="B3623" t="s">
        <v>12729</v>
      </c>
      <c r="C3623" t="s">
        <v>84</v>
      </c>
      <c r="D3623" t="s">
        <v>1722</v>
      </c>
      <c r="E3623" s="15" t="s">
        <v>12730</v>
      </c>
      <c r="F3623" t="s">
        <v>1737</v>
      </c>
      <c r="G3623" t="s">
        <v>1721</v>
      </c>
      <c r="H3623" t="s">
        <v>1720</v>
      </c>
      <c r="I3623" t="s">
        <v>3116</v>
      </c>
      <c r="J3623">
        <v>0</v>
      </c>
      <c r="K3623"/>
      <c r="L3623"/>
      <c r="M3623" t="s">
        <v>3118</v>
      </c>
    </row>
    <row r="3624" spans="1:13" x14ac:dyDescent="0.25">
      <c r="A3624">
        <v>57414</v>
      </c>
      <c r="B3624" t="s">
        <v>2734</v>
      </c>
      <c r="C3624" t="s">
        <v>84</v>
      </c>
      <c r="D3624" t="s">
        <v>1722</v>
      </c>
      <c r="E3624" s="15" t="s">
        <v>12731</v>
      </c>
      <c r="F3624" t="s">
        <v>1771</v>
      </c>
      <c r="G3624" t="s">
        <v>1721</v>
      </c>
      <c r="H3624" t="s">
        <v>1720</v>
      </c>
      <c r="I3624" t="s">
        <v>3116</v>
      </c>
      <c r="J3624">
        <v>0</v>
      </c>
      <c r="K3624"/>
      <c r="L3624" t="s">
        <v>3182</v>
      </c>
      <c r="M3624" t="s">
        <v>3118</v>
      </c>
    </row>
    <row r="3625" spans="1:13" x14ac:dyDescent="0.25">
      <c r="A3625">
        <v>829189</v>
      </c>
      <c r="B3625" t="s">
        <v>12732</v>
      </c>
      <c r="C3625" t="s">
        <v>84</v>
      </c>
      <c r="D3625" t="s">
        <v>1722</v>
      </c>
      <c r="E3625" s="15" t="s">
        <v>12733</v>
      </c>
      <c r="F3625" t="s">
        <v>1780</v>
      </c>
      <c r="G3625" t="s">
        <v>1746</v>
      </c>
      <c r="H3625" t="s">
        <v>1720</v>
      </c>
      <c r="I3625" t="s">
        <v>3348</v>
      </c>
      <c r="J3625">
        <v>0</v>
      </c>
      <c r="K3625"/>
      <c r="L3625" t="s">
        <v>3182</v>
      </c>
      <c r="M3625" t="s">
        <v>3118</v>
      </c>
    </row>
    <row r="3626" spans="1:13" x14ac:dyDescent="0.25">
      <c r="A3626">
        <v>862866</v>
      </c>
      <c r="B3626" t="s">
        <v>3094</v>
      </c>
      <c r="C3626" t="s">
        <v>84</v>
      </c>
      <c r="D3626" t="s">
        <v>1722</v>
      </c>
      <c r="E3626" s="15" t="s">
        <v>12734</v>
      </c>
      <c r="F3626" t="s">
        <v>1732</v>
      </c>
      <c r="G3626" t="s">
        <v>1731</v>
      </c>
      <c r="H3626" t="s">
        <v>1720</v>
      </c>
      <c r="I3626" t="s">
        <v>3116</v>
      </c>
      <c r="J3626">
        <v>0</v>
      </c>
      <c r="K3626"/>
      <c r="L3626" t="s">
        <v>3182</v>
      </c>
      <c r="M3626" t="s">
        <v>3118</v>
      </c>
    </row>
    <row r="3627" spans="1:13" x14ac:dyDescent="0.25">
      <c r="A3627">
        <v>863142</v>
      </c>
      <c r="B3627" t="s">
        <v>12735</v>
      </c>
      <c r="C3627" t="s">
        <v>84</v>
      </c>
      <c r="D3627" t="s">
        <v>1722</v>
      </c>
      <c r="E3627" s="15" t="s">
        <v>12736</v>
      </c>
      <c r="F3627" t="s">
        <v>1732</v>
      </c>
      <c r="G3627" t="s">
        <v>1731</v>
      </c>
      <c r="H3627" t="s">
        <v>1720</v>
      </c>
      <c r="I3627" t="s">
        <v>3116</v>
      </c>
      <c r="J3627">
        <v>0</v>
      </c>
      <c r="K3627"/>
      <c r="L3627" t="s">
        <v>3182</v>
      </c>
      <c r="M3627" t="s">
        <v>3118</v>
      </c>
    </row>
    <row r="3628" spans="1:13" x14ac:dyDescent="0.25">
      <c r="A3628">
        <v>41917</v>
      </c>
      <c r="B3628" t="s">
        <v>1961</v>
      </c>
      <c r="C3628" t="s">
        <v>84</v>
      </c>
      <c r="D3628" t="s">
        <v>1722</v>
      </c>
      <c r="E3628" s="15" t="s">
        <v>12737</v>
      </c>
      <c r="F3628" t="s">
        <v>1771</v>
      </c>
      <c r="G3628" t="s">
        <v>1721</v>
      </c>
      <c r="H3628" t="s">
        <v>1720</v>
      </c>
      <c r="I3628" t="s">
        <v>3116</v>
      </c>
      <c r="J3628">
        <v>0</v>
      </c>
      <c r="K3628"/>
      <c r="L3628" t="s">
        <v>3144</v>
      </c>
      <c r="M3628" t="s">
        <v>3118</v>
      </c>
    </row>
    <row r="3629" spans="1:13" x14ac:dyDescent="0.25">
      <c r="A3629">
        <v>41771</v>
      </c>
      <c r="B3629" t="s">
        <v>1221</v>
      </c>
      <c r="C3629" t="s">
        <v>84</v>
      </c>
      <c r="D3629" t="s">
        <v>1722</v>
      </c>
      <c r="E3629" s="15" t="s">
        <v>12738</v>
      </c>
      <c r="F3629" t="s">
        <v>1737</v>
      </c>
      <c r="G3629" t="s">
        <v>1721</v>
      </c>
      <c r="H3629" t="s">
        <v>1720</v>
      </c>
      <c r="I3629" t="s">
        <v>3116</v>
      </c>
      <c r="J3629">
        <v>0</v>
      </c>
      <c r="K3629"/>
      <c r="L3629" t="s">
        <v>12739</v>
      </c>
      <c r="M3629" t="s">
        <v>3118</v>
      </c>
    </row>
    <row r="3630" spans="1:13" x14ac:dyDescent="0.25">
      <c r="A3630">
        <v>828363</v>
      </c>
      <c r="B3630" t="s">
        <v>2842</v>
      </c>
      <c r="C3630" t="s">
        <v>84</v>
      </c>
      <c r="D3630" t="s">
        <v>1722</v>
      </c>
      <c r="E3630" s="15" t="s">
        <v>12740</v>
      </c>
      <c r="F3630" t="s">
        <v>1735</v>
      </c>
      <c r="G3630" t="s">
        <v>1721</v>
      </c>
      <c r="H3630" t="s">
        <v>1720</v>
      </c>
      <c r="I3630" t="s">
        <v>3116</v>
      </c>
      <c r="J3630">
        <v>0</v>
      </c>
      <c r="K3630"/>
      <c r="L3630" t="s">
        <v>3182</v>
      </c>
      <c r="M3630" t="s">
        <v>3118</v>
      </c>
    </row>
    <row r="3631" spans="1:13" x14ac:dyDescent="0.25">
      <c r="A3631">
        <v>828365</v>
      </c>
      <c r="B3631" t="s">
        <v>12741</v>
      </c>
      <c r="C3631" t="s">
        <v>84</v>
      </c>
      <c r="D3631" t="s">
        <v>1722</v>
      </c>
      <c r="E3631" s="15" t="s">
        <v>12742</v>
      </c>
      <c r="F3631" t="s">
        <v>1780</v>
      </c>
      <c r="G3631" t="s">
        <v>1746</v>
      </c>
      <c r="H3631" t="s">
        <v>1720</v>
      </c>
      <c r="I3631" t="s">
        <v>3348</v>
      </c>
      <c r="J3631">
        <v>0</v>
      </c>
      <c r="K3631"/>
      <c r="L3631" t="s">
        <v>3182</v>
      </c>
      <c r="M3631" t="s">
        <v>3118</v>
      </c>
    </row>
    <row r="3632" spans="1:13" x14ac:dyDescent="0.25">
      <c r="A3632">
        <v>837963</v>
      </c>
      <c r="B3632" t="s">
        <v>2924</v>
      </c>
      <c r="C3632" t="s">
        <v>84</v>
      </c>
      <c r="D3632" t="s">
        <v>1722</v>
      </c>
      <c r="E3632" s="15" t="s">
        <v>12743</v>
      </c>
      <c r="F3632" t="s">
        <v>1732</v>
      </c>
      <c r="G3632" t="s">
        <v>1731</v>
      </c>
      <c r="H3632" t="s">
        <v>1720</v>
      </c>
      <c r="I3632" t="s">
        <v>3116</v>
      </c>
      <c r="J3632">
        <v>0</v>
      </c>
      <c r="K3632"/>
      <c r="L3632" t="s">
        <v>3182</v>
      </c>
      <c r="M3632" t="s">
        <v>3118</v>
      </c>
    </row>
    <row r="3633" spans="1:13" x14ac:dyDescent="0.25">
      <c r="A3633">
        <v>856828</v>
      </c>
      <c r="B3633" t="s">
        <v>12744</v>
      </c>
      <c r="C3633" t="s">
        <v>84</v>
      </c>
      <c r="D3633" t="s">
        <v>1722</v>
      </c>
      <c r="E3633" s="15" t="s">
        <v>12745</v>
      </c>
      <c r="F3633" t="s">
        <v>3285</v>
      </c>
      <c r="G3633" t="s">
        <v>1852</v>
      </c>
      <c r="H3633" t="s">
        <v>1720</v>
      </c>
      <c r="I3633" t="s">
        <v>3116</v>
      </c>
      <c r="J3633">
        <v>0</v>
      </c>
      <c r="K3633"/>
      <c r="L3633" t="s">
        <v>3182</v>
      </c>
      <c r="M3633" t="s">
        <v>3118</v>
      </c>
    </row>
    <row r="3634" spans="1:13" x14ac:dyDescent="0.25">
      <c r="A3634">
        <v>855220</v>
      </c>
      <c r="B3634" t="s">
        <v>12746</v>
      </c>
      <c r="C3634" t="s">
        <v>84</v>
      </c>
      <c r="D3634" t="s">
        <v>1722</v>
      </c>
      <c r="E3634" s="15" t="s">
        <v>12747</v>
      </c>
      <c r="F3634" t="s">
        <v>1771</v>
      </c>
      <c r="G3634" t="s">
        <v>1721</v>
      </c>
      <c r="H3634" t="s">
        <v>1720</v>
      </c>
      <c r="I3634" t="s">
        <v>3116</v>
      </c>
      <c r="J3634">
        <v>0</v>
      </c>
      <c r="K3634"/>
      <c r="L3634" t="s">
        <v>2341</v>
      </c>
      <c r="M3634"/>
    </row>
    <row r="3635" spans="1:13" x14ac:dyDescent="0.25">
      <c r="A3635">
        <v>45165</v>
      </c>
      <c r="B3635" t="s">
        <v>12748</v>
      </c>
      <c r="C3635" t="s">
        <v>59</v>
      </c>
      <c r="D3635" t="s">
        <v>1722</v>
      </c>
      <c r="E3635" s="15" t="s">
        <v>12749</v>
      </c>
      <c r="F3635" t="s">
        <v>1860</v>
      </c>
      <c r="G3635" t="s">
        <v>1816</v>
      </c>
      <c r="H3635" t="s">
        <v>1725</v>
      </c>
      <c r="I3635" t="s">
        <v>5644</v>
      </c>
      <c r="J3635">
        <v>0</v>
      </c>
      <c r="K3635"/>
      <c r="L3635" t="s">
        <v>3216</v>
      </c>
      <c r="M3635" t="s">
        <v>3118</v>
      </c>
    </row>
    <row r="3636" spans="1:13" x14ac:dyDescent="0.25">
      <c r="A3636">
        <v>57462</v>
      </c>
      <c r="B3636" t="s">
        <v>1880</v>
      </c>
      <c r="C3636" t="s">
        <v>59</v>
      </c>
      <c r="D3636" t="s">
        <v>1722</v>
      </c>
      <c r="E3636" s="15" t="s">
        <v>12750</v>
      </c>
      <c r="F3636" t="s">
        <v>1789</v>
      </c>
      <c r="G3636" t="s">
        <v>1790</v>
      </c>
      <c r="H3636" t="s">
        <v>1720</v>
      </c>
      <c r="I3636" t="s">
        <v>3116</v>
      </c>
      <c r="J3636">
        <v>0</v>
      </c>
      <c r="K3636"/>
      <c r="L3636" t="s">
        <v>3216</v>
      </c>
      <c r="M3636" t="s">
        <v>3118</v>
      </c>
    </row>
    <row r="3637" spans="1:13" x14ac:dyDescent="0.25">
      <c r="A3637">
        <v>13322</v>
      </c>
      <c r="B3637" t="s">
        <v>1222</v>
      </c>
      <c r="C3637" t="s">
        <v>59</v>
      </c>
      <c r="D3637" t="s">
        <v>1722</v>
      </c>
      <c r="E3637" s="15" t="s">
        <v>12751</v>
      </c>
      <c r="F3637" t="s">
        <v>1915</v>
      </c>
      <c r="G3637" t="s">
        <v>1878</v>
      </c>
      <c r="H3637" t="s">
        <v>1756</v>
      </c>
      <c r="I3637" t="s">
        <v>3129</v>
      </c>
      <c r="J3637">
        <v>0</v>
      </c>
      <c r="K3637"/>
      <c r="L3637" t="s">
        <v>4689</v>
      </c>
      <c r="M3637" t="s">
        <v>3118</v>
      </c>
    </row>
    <row r="3638" spans="1:13" x14ac:dyDescent="0.25">
      <c r="A3638">
        <v>59887</v>
      </c>
      <c r="B3638" t="s">
        <v>12752</v>
      </c>
      <c r="C3638" t="s">
        <v>59</v>
      </c>
      <c r="D3638" t="s">
        <v>1722</v>
      </c>
      <c r="E3638" s="15" t="s">
        <v>12753</v>
      </c>
      <c r="F3638" t="s">
        <v>1813</v>
      </c>
      <c r="G3638" t="s">
        <v>1814</v>
      </c>
      <c r="H3638" t="s">
        <v>1764</v>
      </c>
      <c r="I3638" t="s">
        <v>3116</v>
      </c>
      <c r="J3638">
        <v>0</v>
      </c>
      <c r="K3638"/>
      <c r="L3638" t="s">
        <v>3216</v>
      </c>
      <c r="M3638" t="s">
        <v>3118</v>
      </c>
    </row>
    <row r="3639" spans="1:13" x14ac:dyDescent="0.25">
      <c r="A3639">
        <v>13321</v>
      </c>
      <c r="B3639" t="s">
        <v>394</v>
      </c>
      <c r="C3639" t="s">
        <v>59</v>
      </c>
      <c r="D3639" t="s">
        <v>1722</v>
      </c>
      <c r="E3639" s="15" t="s">
        <v>12754</v>
      </c>
      <c r="F3639" t="s">
        <v>1807</v>
      </c>
      <c r="G3639" t="s">
        <v>1762</v>
      </c>
      <c r="H3639" t="s">
        <v>1782</v>
      </c>
      <c r="I3639" t="s">
        <v>1762</v>
      </c>
      <c r="J3639">
        <v>0</v>
      </c>
      <c r="K3639"/>
      <c r="L3639" t="s">
        <v>12755</v>
      </c>
      <c r="M3639" t="s">
        <v>3118</v>
      </c>
    </row>
    <row r="3640" spans="1:13" x14ac:dyDescent="0.25">
      <c r="A3640">
        <v>837507</v>
      </c>
      <c r="B3640" t="s">
        <v>12756</v>
      </c>
      <c r="C3640" t="s">
        <v>59</v>
      </c>
      <c r="D3640" t="s">
        <v>1722</v>
      </c>
      <c r="E3640" s="15" t="s">
        <v>12757</v>
      </c>
      <c r="F3640" t="s">
        <v>1962</v>
      </c>
      <c r="G3640" t="s">
        <v>1837</v>
      </c>
      <c r="H3640" t="s">
        <v>1725</v>
      </c>
      <c r="I3640" t="s">
        <v>3116</v>
      </c>
      <c r="J3640">
        <v>0</v>
      </c>
      <c r="K3640"/>
      <c r="L3640"/>
      <c r="M3640" t="s">
        <v>3118</v>
      </c>
    </row>
    <row r="3641" spans="1:13" x14ac:dyDescent="0.25">
      <c r="A3641">
        <v>51768</v>
      </c>
      <c r="B3641" t="s">
        <v>1922</v>
      </c>
      <c r="C3641" t="s">
        <v>59</v>
      </c>
      <c r="D3641" t="s">
        <v>1722</v>
      </c>
      <c r="E3641" s="15" t="s">
        <v>12758</v>
      </c>
      <c r="F3641" t="s">
        <v>2028</v>
      </c>
      <c r="G3641" t="s">
        <v>2029</v>
      </c>
      <c r="H3641" t="s">
        <v>1720</v>
      </c>
      <c r="I3641" t="s">
        <v>3142</v>
      </c>
      <c r="J3641">
        <v>0</v>
      </c>
      <c r="K3641"/>
      <c r="L3641" t="s">
        <v>3178</v>
      </c>
      <c r="M3641" t="s">
        <v>3118</v>
      </c>
    </row>
    <row r="3642" spans="1:13" x14ac:dyDescent="0.25">
      <c r="A3642">
        <v>13317</v>
      </c>
      <c r="B3642" t="s">
        <v>12759</v>
      </c>
      <c r="C3642" t="s">
        <v>59</v>
      </c>
      <c r="D3642" t="s">
        <v>1722</v>
      </c>
      <c r="E3642" s="15" t="s">
        <v>12760</v>
      </c>
      <c r="F3642" t="s">
        <v>1761</v>
      </c>
      <c r="G3642" t="s">
        <v>1762</v>
      </c>
      <c r="H3642" t="s">
        <v>1782</v>
      </c>
      <c r="I3642" t="s">
        <v>1762</v>
      </c>
      <c r="J3642">
        <v>0</v>
      </c>
      <c r="K3642"/>
      <c r="L3642" t="s">
        <v>12761</v>
      </c>
      <c r="M3642" t="s">
        <v>12762</v>
      </c>
    </row>
    <row r="3643" spans="1:13" x14ac:dyDescent="0.25">
      <c r="A3643">
        <v>49533</v>
      </c>
      <c r="B3643" t="s">
        <v>2653</v>
      </c>
      <c r="C3643" t="s">
        <v>59</v>
      </c>
      <c r="D3643" t="s">
        <v>1722</v>
      </c>
      <c r="E3643" s="15" t="s">
        <v>12763</v>
      </c>
      <c r="F3643" t="s">
        <v>2049</v>
      </c>
      <c r="G3643" t="s">
        <v>2050</v>
      </c>
      <c r="H3643" t="s">
        <v>1782</v>
      </c>
      <c r="I3643" t="s">
        <v>3351</v>
      </c>
      <c r="J3643">
        <v>0</v>
      </c>
      <c r="K3643"/>
      <c r="L3643" t="s">
        <v>3216</v>
      </c>
      <c r="M3643" t="s">
        <v>3118</v>
      </c>
    </row>
    <row r="3644" spans="1:13" x14ac:dyDescent="0.25">
      <c r="A3644">
        <v>18281</v>
      </c>
      <c r="B3644" t="s">
        <v>1223</v>
      </c>
      <c r="C3644" t="s">
        <v>59</v>
      </c>
      <c r="D3644" t="s">
        <v>1722</v>
      </c>
      <c r="E3644" s="15" t="s">
        <v>12764</v>
      </c>
      <c r="F3644" t="s">
        <v>1811</v>
      </c>
      <c r="G3644" t="s">
        <v>1762</v>
      </c>
      <c r="H3644" t="s">
        <v>1782</v>
      </c>
      <c r="I3644" t="s">
        <v>1762</v>
      </c>
      <c r="J3644">
        <v>0</v>
      </c>
      <c r="K3644"/>
      <c r="L3644" t="s">
        <v>3216</v>
      </c>
      <c r="M3644" t="s">
        <v>3118</v>
      </c>
    </row>
    <row r="3645" spans="1:13" x14ac:dyDescent="0.25">
      <c r="A3645">
        <v>13336</v>
      </c>
      <c r="B3645" t="s">
        <v>1224</v>
      </c>
      <c r="C3645" t="s">
        <v>59</v>
      </c>
      <c r="D3645" t="s">
        <v>1722</v>
      </c>
      <c r="E3645" s="15" t="s">
        <v>12765</v>
      </c>
      <c r="F3645" t="s">
        <v>2011</v>
      </c>
      <c r="G3645" t="s">
        <v>1975</v>
      </c>
      <c r="H3645" t="s">
        <v>1782</v>
      </c>
      <c r="I3645" t="s">
        <v>3116</v>
      </c>
      <c r="J3645">
        <v>0</v>
      </c>
      <c r="K3645"/>
      <c r="L3645" t="s">
        <v>3117</v>
      </c>
      <c r="M3645" t="s">
        <v>3118</v>
      </c>
    </row>
    <row r="3646" spans="1:13" x14ac:dyDescent="0.25">
      <c r="A3646">
        <v>13298</v>
      </c>
      <c r="B3646" t="s">
        <v>1225</v>
      </c>
      <c r="C3646" t="s">
        <v>59</v>
      </c>
      <c r="D3646" t="s">
        <v>1722</v>
      </c>
      <c r="E3646" s="15" t="s">
        <v>12766</v>
      </c>
      <c r="F3646" t="s">
        <v>1784</v>
      </c>
      <c r="G3646" t="s">
        <v>1785</v>
      </c>
      <c r="H3646" t="s">
        <v>1725</v>
      </c>
      <c r="I3646" t="s">
        <v>3116</v>
      </c>
      <c r="J3646">
        <v>0</v>
      </c>
      <c r="K3646"/>
      <c r="L3646" t="s">
        <v>7215</v>
      </c>
      <c r="M3646" t="s">
        <v>3118</v>
      </c>
    </row>
    <row r="3647" spans="1:13" x14ac:dyDescent="0.25">
      <c r="A3647">
        <v>13341</v>
      </c>
      <c r="B3647" t="s">
        <v>2158</v>
      </c>
      <c r="C3647" t="s">
        <v>59</v>
      </c>
      <c r="D3647" t="s">
        <v>1722</v>
      </c>
      <c r="E3647" s="15" t="s">
        <v>12767</v>
      </c>
      <c r="F3647" t="s">
        <v>1755</v>
      </c>
      <c r="G3647" t="s">
        <v>1757</v>
      </c>
      <c r="H3647" t="s">
        <v>1756</v>
      </c>
      <c r="I3647" t="s">
        <v>3129</v>
      </c>
      <c r="J3647">
        <v>0</v>
      </c>
      <c r="K3647"/>
      <c r="L3647" t="s">
        <v>12768</v>
      </c>
      <c r="M3647" t="s">
        <v>12769</v>
      </c>
    </row>
    <row r="3648" spans="1:13" x14ac:dyDescent="0.25">
      <c r="A3648">
        <v>851350</v>
      </c>
      <c r="B3648" t="s">
        <v>12770</v>
      </c>
      <c r="C3648" t="s">
        <v>252</v>
      </c>
      <c r="D3648" t="s">
        <v>1722</v>
      </c>
      <c r="E3648" s="15" t="s">
        <v>12771</v>
      </c>
      <c r="F3648" t="s">
        <v>1876</v>
      </c>
      <c r="G3648" t="s">
        <v>1849</v>
      </c>
      <c r="H3648" t="s">
        <v>1819</v>
      </c>
      <c r="I3648" t="s">
        <v>3126</v>
      </c>
      <c r="J3648">
        <v>0</v>
      </c>
      <c r="K3648"/>
      <c r="L3648" t="s">
        <v>12772</v>
      </c>
      <c r="M3648" t="s">
        <v>3118</v>
      </c>
    </row>
    <row r="3649" spans="1:13" x14ac:dyDescent="0.25">
      <c r="A3649">
        <v>23178</v>
      </c>
      <c r="B3649" t="s">
        <v>1226</v>
      </c>
      <c r="C3649" t="s">
        <v>1227</v>
      </c>
      <c r="D3649" t="s">
        <v>1722</v>
      </c>
      <c r="E3649" s="15" t="s">
        <v>12773</v>
      </c>
      <c r="F3649" t="s">
        <v>1832</v>
      </c>
      <c r="G3649" t="s">
        <v>1834</v>
      </c>
      <c r="H3649" t="s">
        <v>1833</v>
      </c>
      <c r="I3649" t="s">
        <v>3116</v>
      </c>
      <c r="J3649">
        <v>0</v>
      </c>
      <c r="K3649"/>
      <c r="L3649" t="s">
        <v>12774</v>
      </c>
      <c r="M3649"/>
    </row>
    <row r="3650" spans="1:13" x14ac:dyDescent="0.25">
      <c r="A3650">
        <v>59462</v>
      </c>
      <c r="B3650" t="s">
        <v>395</v>
      </c>
      <c r="C3650" t="s">
        <v>59</v>
      </c>
      <c r="D3650" t="s">
        <v>1722</v>
      </c>
      <c r="E3650" s="15" t="s">
        <v>12775</v>
      </c>
      <c r="F3650" t="s">
        <v>1995</v>
      </c>
      <c r="G3650" t="s">
        <v>1765</v>
      </c>
      <c r="H3650" t="s">
        <v>1764</v>
      </c>
      <c r="I3650" t="s">
        <v>1765</v>
      </c>
      <c r="J3650">
        <v>0</v>
      </c>
      <c r="K3650"/>
      <c r="L3650" t="s">
        <v>4697</v>
      </c>
      <c r="M3650" t="s">
        <v>4698</v>
      </c>
    </row>
    <row r="3651" spans="1:13" x14ac:dyDescent="0.25">
      <c r="A3651">
        <v>837956</v>
      </c>
      <c r="B3651" t="s">
        <v>12776</v>
      </c>
      <c r="C3651" t="s">
        <v>252</v>
      </c>
      <c r="D3651" t="s">
        <v>1722</v>
      </c>
      <c r="E3651" s="15" t="s">
        <v>12777</v>
      </c>
      <c r="F3651" t="s">
        <v>5737</v>
      </c>
      <c r="G3651" t="s">
        <v>1792</v>
      </c>
      <c r="H3651" t="s">
        <v>1822</v>
      </c>
      <c r="I3651" t="s">
        <v>3116</v>
      </c>
      <c r="J3651">
        <v>0</v>
      </c>
      <c r="K3651"/>
      <c r="L3651" t="s">
        <v>12778</v>
      </c>
      <c r="M3651" t="s">
        <v>12779</v>
      </c>
    </row>
    <row r="3652" spans="1:13" x14ac:dyDescent="0.25">
      <c r="A3652">
        <v>13314</v>
      </c>
      <c r="B3652" t="s">
        <v>396</v>
      </c>
      <c r="C3652" t="s">
        <v>27</v>
      </c>
      <c r="D3652" t="s">
        <v>1722</v>
      </c>
      <c r="E3652" s="15" t="s">
        <v>12780</v>
      </c>
      <c r="F3652" t="s">
        <v>1813</v>
      </c>
      <c r="G3652" t="s">
        <v>1814</v>
      </c>
      <c r="H3652" t="s">
        <v>1764</v>
      </c>
      <c r="I3652" t="s">
        <v>3116</v>
      </c>
      <c r="J3652">
        <v>0</v>
      </c>
      <c r="K3652"/>
      <c r="L3652" t="s">
        <v>7855</v>
      </c>
      <c r="M3652" t="s">
        <v>3118</v>
      </c>
    </row>
    <row r="3653" spans="1:13" x14ac:dyDescent="0.25">
      <c r="A3653">
        <v>13352</v>
      </c>
      <c r="B3653" t="s">
        <v>397</v>
      </c>
      <c r="C3653" t="s">
        <v>59</v>
      </c>
      <c r="D3653" t="s">
        <v>1722</v>
      </c>
      <c r="E3653" s="15" t="s">
        <v>12781</v>
      </c>
      <c r="F3653" t="s">
        <v>1807</v>
      </c>
      <c r="G3653" t="s">
        <v>1762</v>
      </c>
      <c r="H3653" t="s">
        <v>1782</v>
      </c>
      <c r="I3653" t="s">
        <v>1762</v>
      </c>
      <c r="J3653">
        <v>0</v>
      </c>
      <c r="K3653"/>
      <c r="L3653" t="s">
        <v>12782</v>
      </c>
      <c r="M3653" t="s">
        <v>12783</v>
      </c>
    </row>
    <row r="3654" spans="1:13" x14ac:dyDescent="0.25">
      <c r="A3654">
        <v>13363</v>
      </c>
      <c r="B3654" t="s">
        <v>2156</v>
      </c>
      <c r="C3654" t="s">
        <v>59</v>
      </c>
      <c r="D3654" t="s">
        <v>1722</v>
      </c>
      <c r="E3654" s="15" t="s">
        <v>12784</v>
      </c>
      <c r="F3654" t="s">
        <v>1738</v>
      </c>
      <c r="G3654" t="s">
        <v>1739</v>
      </c>
      <c r="H3654" t="s">
        <v>1720</v>
      </c>
      <c r="I3654" t="s">
        <v>3232</v>
      </c>
      <c r="J3654">
        <v>0</v>
      </c>
      <c r="K3654"/>
      <c r="L3654" t="s">
        <v>3524</v>
      </c>
      <c r="M3654" t="s">
        <v>3118</v>
      </c>
    </row>
    <row r="3655" spans="1:13" x14ac:dyDescent="0.25">
      <c r="A3655">
        <v>828119</v>
      </c>
      <c r="B3655" t="s">
        <v>398</v>
      </c>
      <c r="C3655" t="s">
        <v>59</v>
      </c>
      <c r="D3655" t="s">
        <v>1722</v>
      </c>
      <c r="E3655" s="15" t="s">
        <v>12785</v>
      </c>
      <c r="F3655" t="s">
        <v>1728</v>
      </c>
      <c r="G3655" t="s">
        <v>1729</v>
      </c>
      <c r="H3655" t="s">
        <v>1720</v>
      </c>
      <c r="I3655" t="s">
        <v>3116</v>
      </c>
      <c r="J3655">
        <v>0</v>
      </c>
      <c r="K3655"/>
      <c r="L3655" t="s">
        <v>3216</v>
      </c>
      <c r="M3655" t="s">
        <v>3118</v>
      </c>
    </row>
    <row r="3656" spans="1:13" x14ac:dyDescent="0.25">
      <c r="A3656">
        <v>13367</v>
      </c>
      <c r="B3656" t="s">
        <v>2422</v>
      </c>
      <c r="C3656" t="s">
        <v>59</v>
      </c>
      <c r="D3656" t="s">
        <v>1722</v>
      </c>
      <c r="E3656" s="15" t="s">
        <v>12786</v>
      </c>
      <c r="F3656" t="s">
        <v>1848</v>
      </c>
      <c r="G3656" t="s">
        <v>1849</v>
      </c>
      <c r="H3656" t="s">
        <v>1819</v>
      </c>
      <c r="I3656" t="s">
        <v>3126</v>
      </c>
      <c r="J3656">
        <v>0</v>
      </c>
      <c r="K3656"/>
      <c r="L3656" t="s">
        <v>3524</v>
      </c>
      <c r="M3656" t="s">
        <v>3118</v>
      </c>
    </row>
    <row r="3657" spans="1:13" x14ac:dyDescent="0.25">
      <c r="A3657">
        <v>13376</v>
      </c>
      <c r="B3657" t="s">
        <v>4701</v>
      </c>
      <c r="C3657" t="s">
        <v>59</v>
      </c>
      <c r="D3657" t="s">
        <v>1722</v>
      </c>
      <c r="E3657" s="15" t="s">
        <v>12787</v>
      </c>
      <c r="F3657" t="s">
        <v>1784</v>
      </c>
      <c r="G3657" t="s">
        <v>1785</v>
      </c>
      <c r="H3657" t="s">
        <v>1725</v>
      </c>
      <c r="I3657" t="s">
        <v>3116</v>
      </c>
      <c r="J3657">
        <v>0</v>
      </c>
      <c r="K3657"/>
      <c r="L3657" t="s">
        <v>8854</v>
      </c>
      <c r="M3657" t="s">
        <v>3118</v>
      </c>
    </row>
    <row r="3658" spans="1:13" x14ac:dyDescent="0.25">
      <c r="A3658">
        <v>57461</v>
      </c>
      <c r="B3658" t="s">
        <v>4702</v>
      </c>
      <c r="C3658" t="s">
        <v>59</v>
      </c>
      <c r="D3658" t="s">
        <v>1722</v>
      </c>
      <c r="E3658" s="15" t="s">
        <v>12788</v>
      </c>
      <c r="F3658" t="s">
        <v>2049</v>
      </c>
      <c r="G3658" t="s">
        <v>2050</v>
      </c>
      <c r="H3658" t="s">
        <v>1782</v>
      </c>
      <c r="I3658" t="s">
        <v>3116</v>
      </c>
      <c r="J3658">
        <v>0</v>
      </c>
      <c r="K3658"/>
      <c r="L3658"/>
      <c r="M3658" t="s">
        <v>3118</v>
      </c>
    </row>
    <row r="3659" spans="1:13" x14ac:dyDescent="0.25">
      <c r="A3659">
        <v>13366</v>
      </c>
      <c r="B3659" t="s">
        <v>1228</v>
      </c>
      <c r="C3659" t="s">
        <v>59</v>
      </c>
      <c r="D3659" t="s">
        <v>1722</v>
      </c>
      <c r="E3659" s="15" t="s">
        <v>12789</v>
      </c>
      <c r="F3659" t="s">
        <v>1848</v>
      </c>
      <c r="G3659" t="s">
        <v>1849</v>
      </c>
      <c r="H3659" t="s">
        <v>1819</v>
      </c>
      <c r="I3659" t="s">
        <v>3126</v>
      </c>
      <c r="J3659">
        <v>0</v>
      </c>
      <c r="K3659"/>
      <c r="L3659" t="s">
        <v>3216</v>
      </c>
      <c r="M3659" t="s">
        <v>3118</v>
      </c>
    </row>
    <row r="3660" spans="1:13" x14ac:dyDescent="0.25">
      <c r="A3660">
        <v>51774</v>
      </c>
      <c r="B3660" t="s">
        <v>1229</v>
      </c>
      <c r="C3660" t="s">
        <v>59</v>
      </c>
      <c r="D3660" t="s">
        <v>1722</v>
      </c>
      <c r="E3660" s="15" t="s">
        <v>12790</v>
      </c>
      <c r="F3660" t="s">
        <v>1738</v>
      </c>
      <c r="G3660" t="s">
        <v>1739</v>
      </c>
      <c r="H3660" t="s">
        <v>1720</v>
      </c>
      <c r="I3660" t="s">
        <v>3232</v>
      </c>
      <c r="J3660">
        <v>0</v>
      </c>
      <c r="K3660"/>
      <c r="L3660" t="s">
        <v>3178</v>
      </c>
      <c r="M3660" t="s">
        <v>3118</v>
      </c>
    </row>
    <row r="3661" spans="1:13" x14ac:dyDescent="0.25">
      <c r="A3661">
        <v>13375</v>
      </c>
      <c r="B3661" t="s">
        <v>399</v>
      </c>
      <c r="C3661" t="s">
        <v>59</v>
      </c>
      <c r="D3661" t="s">
        <v>1722</v>
      </c>
      <c r="E3661" s="15" t="s">
        <v>12791</v>
      </c>
      <c r="F3661" t="s">
        <v>1761</v>
      </c>
      <c r="G3661" t="s">
        <v>1762</v>
      </c>
      <c r="H3661" t="s">
        <v>1782</v>
      </c>
      <c r="I3661" t="s">
        <v>1762</v>
      </c>
      <c r="J3661">
        <v>0</v>
      </c>
      <c r="K3661"/>
      <c r="L3661" t="s">
        <v>12792</v>
      </c>
      <c r="M3661" t="s">
        <v>3118</v>
      </c>
    </row>
    <row r="3662" spans="1:13" x14ac:dyDescent="0.25">
      <c r="A3662">
        <v>828565</v>
      </c>
      <c r="B3662" t="s">
        <v>1230</v>
      </c>
      <c r="C3662" t="s">
        <v>59</v>
      </c>
      <c r="D3662" t="s">
        <v>1722</v>
      </c>
      <c r="E3662" s="15" t="s">
        <v>12793</v>
      </c>
      <c r="F3662" t="s">
        <v>1775</v>
      </c>
      <c r="G3662" t="s">
        <v>1743</v>
      </c>
      <c r="H3662" t="s">
        <v>1720</v>
      </c>
      <c r="I3662" t="s">
        <v>3351</v>
      </c>
      <c r="J3662">
        <v>0</v>
      </c>
      <c r="K3662"/>
      <c r="L3662" t="s">
        <v>4704</v>
      </c>
      <c r="M3662" t="s">
        <v>4705</v>
      </c>
    </row>
    <row r="3663" spans="1:13" x14ac:dyDescent="0.25">
      <c r="A3663">
        <v>849221</v>
      </c>
      <c r="B3663" t="s">
        <v>1231</v>
      </c>
      <c r="C3663" t="s">
        <v>165</v>
      </c>
      <c r="D3663" t="s">
        <v>1722</v>
      </c>
      <c r="E3663" s="15" t="s">
        <v>12794</v>
      </c>
      <c r="F3663" t="s">
        <v>1735</v>
      </c>
      <c r="G3663" t="s">
        <v>1721</v>
      </c>
      <c r="H3663" t="s">
        <v>1720</v>
      </c>
      <c r="I3663" t="s">
        <v>5686</v>
      </c>
      <c r="J3663">
        <v>0</v>
      </c>
      <c r="K3663"/>
      <c r="L3663" t="s">
        <v>5663</v>
      </c>
      <c r="M3663" t="s">
        <v>3118</v>
      </c>
    </row>
    <row r="3664" spans="1:13" x14ac:dyDescent="0.25">
      <c r="A3664">
        <v>13390</v>
      </c>
      <c r="B3664" t="s">
        <v>12795</v>
      </c>
      <c r="C3664" t="s">
        <v>252</v>
      </c>
      <c r="D3664" t="s">
        <v>1722</v>
      </c>
      <c r="E3664" s="15" t="s">
        <v>12796</v>
      </c>
      <c r="F3664" t="s">
        <v>2073</v>
      </c>
      <c r="G3664" t="s">
        <v>1944</v>
      </c>
      <c r="H3664" t="s">
        <v>1782</v>
      </c>
      <c r="I3664" t="s">
        <v>3142</v>
      </c>
      <c r="J3664">
        <v>0</v>
      </c>
      <c r="K3664"/>
      <c r="L3664" t="s">
        <v>3120</v>
      </c>
      <c r="M3664" t="s">
        <v>3118</v>
      </c>
    </row>
    <row r="3665" spans="1:13" x14ac:dyDescent="0.25">
      <c r="A3665">
        <v>53612</v>
      </c>
      <c r="B3665" t="s">
        <v>400</v>
      </c>
      <c r="C3665" t="s">
        <v>41</v>
      </c>
      <c r="D3665" t="s">
        <v>1722</v>
      </c>
      <c r="E3665" s="15" t="s">
        <v>12797</v>
      </c>
      <c r="F3665" t="s">
        <v>1817</v>
      </c>
      <c r="G3665" t="s">
        <v>1816</v>
      </c>
      <c r="H3665" t="s">
        <v>1725</v>
      </c>
      <c r="I3665" t="s">
        <v>1816</v>
      </c>
      <c r="J3665">
        <v>0</v>
      </c>
      <c r="K3665"/>
      <c r="L3665" t="s">
        <v>12798</v>
      </c>
      <c r="M3665" t="s">
        <v>12799</v>
      </c>
    </row>
    <row r="3666" spans="1:13" x14ac:dyDescent="0.25">
      <c r="A3666">
        <v>839229</v>
      </c>
      <c r="B3666" t="s">
        <v>1232</v>
      </c>
      <c r="C3666" t="s">
        <v>36</v>
      </c>
      <c r="D3666" t="s">
        <v>1722</v>
      </c>
      <c r="E3666" s="15" t="s">
        <v>12800</v>
      </c>
      <c r="F3666" t="s">
        <v>1728</v>
      </c>
      <c r="G3666" t="s">
        <v>1729</v>
      </c>
      <c r="H3666" t="s">
        <v>1720</v>
      </c>
      <c r="I3666" t="s">
        <v>3116</v>
      </c>
      <c r="J3666">
        <v>0</v>
      </c>
      <c r="K3666"/>
      <c r="L3666" t="s">
        <v>12801</v>
      </c>
      <c r="M3666" t="s">
        <v>12802</v>
      </c>
    </row>
    <row r="3667" spans="1:13" x14ac:dyDescent="0.25">
      <c r="A3667">
        <v>13392</v>
      </c>
      <c r="B3667" t="s">
        <v>1233</v>
      </c>
      <c r="C3667" t="s">
        <v>52</v>
      </c>
      <c r="D3667" t="s">
        <v>1722</v>
      </c>
      <c r="E3667" s="15" t="s">
        <v>12803</v>
      </c>
      <c r="F3667" t="s">
        <v>1893</v>
      </c>
      <c r="G3667" t="s">
        <v>1852</v>
      </c>
      <c r="H3667" t="s">
        <v>1720</v>
      </c>
      <c r="I3667" t="s">
        <v>3116</v>
      </c>
      <c r="J3667">
        <v>0</v>
      </c>
      <c r="K3667"/>
      <c r="L3667" t="s">
        <v>3117</v>
      </c>
      <c r="M3667" t="s">
        <v>3118</v>
      </c>
    </row>
    <row r="3668" spans="1:13" x14ac:dyDescent="0.25">
      <c r="A3668">
        <v>839239</v>
      </c>
      <c r="B3668" t="s">
        <v>1234</v>
      </c>
      <c r="C3668" t="s">
        <v>172</v>
      </c>
      <c r="D3668" t="s">
        <v>1722</v>
      </c>
      <c r="E3668" s="15" t="s">
        <v>12804</v>
      </c>
      <c r="F3668" t="s">
        <v>1832</v>
      </c>
      <c r="G3668" t="s">
        <v>1834</v>
      </c>
      <c r="H3668" t="s">
        <v>1833</v>
      </c>
      <c r="I3668" t="s">
        <v>3116</v>
      </c>
      <c r="J3668">
        <v>0</v>
      </c>
      <c r="K3668"/>
      <c r="L3668" t="s">
        <v>3117</v>
      </c>
      <c r="M3668" t="s">
        <v>3118</v>
      </c>
    </row>
    <row r="3669" spans="1:13" x14ac:dyDescent="0.25">
      <c r="A3669">
        <v>829181</v>
      </c>
      <c r="B3669" t="s">
        <v>12805</v>
      </c>
      <c r="C3669" t="s">
        <v>21</v>
      </c>
      <c r="D3669" t="s">
        <v>1722</v>
      </c>
      <c r="E3669" s="15" t="s">
        <v>12806</v>
      </c>
      <c r="F3669" t="s">
        <v>1937</v>
      </c>
      <c r="G3669" t="s">
        <v>1849</v>
      </c>
      <c r="H3669" t="s">
        <v>1819</v>
      </c>
      <c r="I3669" t="s">
        <v>3126</v>
      </c>
      <c r="J3669">
        <v>0</v>
      </c>
      <c r="K3669"/>
      <c r="L3669" t="s">
        <v>6545</v>
      </c>
      <c r="M3669" t="s">
        <v>3118</v>
      </c>
    </row>
    <row r="3670" spans="1:13" x14ac:dyDescent="0.25">
      <c r="A3670">
        <v>828690</v>
      </c>
      <c r="B3670" t="s">
        <v>1235</v>
      </c>
      <c r="C3670" t="s">
        <v>59</v>
      </c>
      <c r="D3670" t="s">
        <v>1722</v>
      </c>
      <c r="E3670" s="15" t="s">
        <v>12807</v>
      </c>
      <c r="F3670" t="s">
        <v>1761</v>
      </c>
      <c r="G3670" t="s">
        <v>1762</v>
      </c>
      <c r="H3670" t="s">
        <v>1782</v>
      </c>
      <c r="I3670" t="s">
        <v>1762</v>
      </c>
      <c r="J3670">
        <v>0</v>
      </c>
      <c r="K3670"/>
      <c r="L3670" t="s">
        <v>3776</v>
      </c>
      <c r="M3670" t="s">
        <v>3118</v>
      </c>
    </row>
    <row r="3671" spans="1:13" x14ac:dyDescent="0.25">
      <c r="A3671">
        <v>13349</v>
      </c>
      <c r="B3671" t="s">
        <v>1236</v>
      </c>
      <c r="C3671" t="s">
        <v>59</v>
      </c>
      <c r="D3671" t="s">
        <v>1722</v>
      </c>
      <c r="E3671" s="15" t="s">
        <v>12808</v>
      </c>
      <c r="F3671" t="s">
        <v>1732</v>
      </c>
      <c r="G3671" t="s">
        <v>1731</v>
      </c>
      <c r="H3671" t="s">
        <v>1720</v>
      </c>
      <c r="I3671" t="s">
        <v>3116</v>
      </c>
      <c r="J3671">
        <v>0</v>
      </c>
      <c r="K3671"/>
      <c r="L3671" t="s">
        <v>9246</v>
      </c>
      <c r="M3671" t="s">
        <v>3118</v>
      </c>
    </row>
    <row r="3672" spans="1:13" x14ac:dyDescent="0.25">
      <c r="A3672">
        <v>13360</v>
      </c>
      <c r="B3672" t="s">
        <v>401</v>
      </c>
      <c r="C3672" t="s">
        <v>65</v>
      </c>
      <c r="D3672" t="s">
        <v>1722</v>
      </c>
      <c r="E3672" s="15" t="s">
        <v>12809</v>
      </c>
      <c r="F3672" t="s">
        <v>1787</v>
      </c>
      <c r="G3672" t="s">
        <v>1721</v>
      </c>
      <c r="H3672" t="s">
        <v>1720</v>
      </c>
      <c r="I3672" t="s">
        <v>3116</v>
      </c>
      <c r="J3672">
        <v>0</v>
      </c>
      <c r="K3672"/>
      <c r="L3672" t="s">
        <v>5524</v>
      </c>
      <c r="M3672" t="s">
        <v>3118</v>
      </c>
    </row>
    <row r="3673" spans="1:13" x14ac:dyDescent="0.25">
      <c r="A3673">
        <v>23145</v>
      </c>
      <c r="B3673" t="s">
        <v>12810</v>
      </c>
      <c r="C3673" t="s">
        <v>65</v>
      </c>
      <c r="D3673" t="s">
        <v>1722</v>
      </c>
      <c r="E3673" s="15" t="s">
        <v>12811</v>
      </c>
      <c r="F3673" t="s">
        <v>6149</v>
      </c>
      <c r="G3673" t="s">
        <v>1790</v>
      </c>
      <c r="H3673" t="s">
        <v>1720</v>
      </c>
      <c r="I3673" t="s">
        <v>3116</v>
      </c>
      <c r="J3673">
        <v>0</v>
      </c>
      <c r="K3673"/>
      <c r="L3673" t="s">
        <v>3117</v>
      </c>
      <c r="M3673" t="s">
        <v>3118</v>
      </c>
    </row>
    <row r="3674" spans="1:13" x14ac:dyDescent="0.25">
      <c r="A3674">
        <v>28708</v>
      </c>
      <c r="B3674" t="s">
        <v>4706</v>
      </c>
      <c r="C3674" t="s">
        <v>52</v>
      </c>
      <c r="D3674" t="s">
        <v>1722</v>
      </c>
      <c r="E3674" s="15" t="s">
        <v>12812</v>
      </c>
      <c r="F3674" t="s">
        <v>1897</v>
      </c>
      <c r="G3674" t="s">
        <v>1898</v>
      </c>
      <c r="H3674" t="s">
        <v>1720</v>
      </c>
      <c r="I3674" t="s">
        <v>3116</v>
      </c>
      <c r="J3674">
        <v>0</v>
      </c>
      <c r="K3674"/>
      <c r="L3674" t="s">
        <v>10026</v>
      </c>
      <c r="M3674" t="s">
        <v>12813</v>
      </c>
    </row>
    <row r="3675" spans="1:13" x14ac:dyDescent="0.25">
      <c r="A3675">
        <v>13351</v>
      </c>
      <c r="B3675" t="s">
        <v>2157</v>
      </c>
      <c r="C3675" t="s">
        <v>59</v>
      </c>
      <c r="D3675" t="s">
        <v>1722</v>
      </c>
      <c r="E3675" s="15" t="s">
        <v>12814</v>
      </c>
      <c r="F3675" t="s">
        <v>1984</v>
      </c>
      <c r="G3675" t="s">
        <v>1816</v>
      </c>
      <c r="H3675" t="s">
        <v>1725</v>
      </c>
      <c r="I3675" t="s">
        <v>1816</v>
      </c>
      <c r="J3675">
        <v>0</v>
      </c>
      <c r="K3675"/>
      <c r="L3675" t="s">
        <v>12815</v>
      </c>
      <c r="M3675" t="s">
        <v>3118</v>
      </c>
    </row>
    <row r="3676" spans="1:13" x14ac:dyDescent="0.25">
      <c r="A3676">
        <v>13401</v>
      </c>
      <c r="B3676" t="s">
        <v>402</v>
      </c>
      <c r="C3676" t="s">
        <v>59</v>
      </c>
      <c r="D3676" t="s">
        <v>1722</v>
      </c>
      <c r="E3676" s="15" t="s">
        <v>12816</v>
      </c>
      <c r="F3676" t="s">
        <v>5641</v>
      </c>
      <c r="G3676" t="s">
        <v>1825</v>
      </c>
      <c r="H3676" t="s">
        <v>1725</v>
      </c>
      <c r="I3676" t="s">
        <v>3116</v>
      </c>
      <c r="J3676">
        <v>0</v>
      </c>
      <c r="K3676"/>
      <c r="L3676" t="s">
        <v>12817</v>
      </c>
      <c r="M3676" t="s">
        <v>3118</v>
      </c>
    </row>
    <row r="3677" spans="1:13" x14ac:dyDescent="0.25">
      <c r="A3677">
        <v>847699</v>
      </c>
      <c r="B3677" t="s">
        <v>12818</v>
      </c>
      <c r="C3677" t="s">
        <v>43</v>
      </c>
      <c r="D3677" t="s">
        <v>1722</v>
      </c>
      <c r="E3677" s="15" t="s">
        <v>12819</v>
      </c>
      <c r="F3677" t="s">
        <v>1897</v>
      </c>
      <c r="G3677" t="s">
        <v>1898</v>
      </c>
      <c r="H3677" t="s">
        <v>1720</v>
      </c>
      <c r="I3677" t="s">
        <v>3116</v>
      </c>
      <c r="J3677">
        <v>0</v>
      </c>
      <c r="K3677"/>
      <c r="L3677" t="s">
        <v>3157</v>
      </c>
      <c r="M3677" t="s">
        <v>3118</v>
      </c>
    </row>
    <row r="3678" spans="1:13" x14ac:dyDescent="0.25">
      <c r="A3678">
        <v>29803</v>
      </c>
      <c r="B3678" t="s">
        <v>4709</v>
      </c>
      <c r="C3678" t="s">
        <v>27</v>
      </c>
      <c r="D3678" t="s">
        <v>1722</v>
      </c>
      <c r="E3678" s="15" t="s">
        <v>12820</v>
      </c>
      <c r="F3678" t="s">
        <v>1859</v>
      </c>
      <c r="G3678" t="s">
        <v>1823</v>
      </c>
      <c r="H3678" t="s">
        <v>1822</v>
      </c>
      <c r="I3678" t="s">
        <v>3116</v>
      </c>
      <c r="J3678">
        <v>0</v>
      </c>
      <c r="K3678"/>
      <c r="L3678" t="s">
        <v>3454</v>
      </c>
      <c r="M3678" t="s">
        <v>3118</v>
      </c>
    </row>
    <row r="3679" spans="1:13" x14ac:dyDescent="0.25">
      <c r="A3679">
        <v>13400</v>
      </c>
      <c r="B3679" t="s">
        <v>1237</v>
      </c>
      <c r="C3679" t="s">
        <v>52</v>
      </c>
      <c r="D3679" t="s">
        <v>1722</v>
      </c>
      <c r="E3679" s="15" t="s">
        <v>12821</v>
      </c>
      <c r="F3679" t="s">
        <v>1815</v>
      </c>
      <c r="G3679" t="s">
        <v>1816</v>
      </c>
      <c r="H3679" t="s">
        <v>1725</v>
      </c>
      <c r="I3679" t="s">
        <v>1816</v>
      </c>
      <c r="J3679">
        <v>0</v>
      </c>
      <c r="K3679"/>
      <c r="L3679" t="s">
        <v>3117</v>
      </c>
      <c r="M3679" t="s">
        <v>3118</v>
      </c>
    </row>
    <row r="3680" spans="1:13" x14ac:dyDescent="0.25">
      <c r="A3680">
        <v>31267</v>
      </c>
      <c r="B3680" t="s">
        <v>1637</v>
      </c>
      <c r="C3680" t="s">
        <v>148</v>
      </c>
      <c r="D3680" t="s">
        <v>1722</v>
      </c>
      <c r="E3680" s="15" t="s">
        <v>12822</v>
      </c>
      <c r="F3680" t="s">
        <v>1771</v>
      </c>
      <c r="G3680" t="s">
        <v>1721</v>
      </c>
      <c r="H3680" t="s">
        <v>1720</v>
      </c>
      <c r="I3680" t="s">
        <v>3116</v>
      </c>
      <c r="J3680">
        <v>0</v>
      </c>
      <c r="K3680"/>
      <c r="L3680" t="s">
        <v>3117</v>
      </c>
      <c r="M3680" t="s">
        <v>3118</v>
      </c>
    </row>
    <row r="3681" spans="1:13" x14ac:dyDescent="0.25">
      <c r="A3681">
        <v>29395</v>
      </c>
      <c r="B3681" t="s">
        <v>2545</v>
      </c>
      <c r="C3681" t="s">
        <v>27</v>
      </c>
      <c r="D3681" t="s">
        <v>1722</v>
      </c>
      <c r="E3681" s="15" t="s">
        <v>12823</v>
      </c>
      <c r="F3681" t="s">
        <v>1749</v>
      </c>
      <c r="G3681" t="s">
        <v>1746</v>
      </c>
      <c r="H3681" t="s">
        <v>1720</v>
      </c>
      <c r="I3681" t="s">
        <v>5686</v>
      </c>
      <c r="J3681">
        <v>0</v>
      </c>
      <c r="K3681"/>
      <c r="L3681" t="s">
        <v>3117</v>
      </c>
      <c r="M3681" t="s">
        <v>3118</v>
      </c>
    </row>
    <row r="3682" spans="1:13" x14ac:dyDescent="0.25">
      <c r="A3682">
        <v>13439</v>
      </c>
      <c r="B3682" t="s">
        <v>4711</v>
      </c>
      <c r="C3682" t="s">
        <v>27</v>
      </c>
      <c r="D3682" t="s">
        <v>1722</v>
      </c>
      <c r="E3682" s="15" t="s">
        <v>12824</v>
      </c>
      <c r="F3682" t="s">
        <v>2179</v>
      </c>
      <c r="G3682" t="s">
        <v>1823</v>
      </c>
      <c r="H3682" t="s">
        <v>1822</v>
      </c>
      <c r="I3682" t="s">
        <v>3116</v>
      </c>
      <c r="J3682">
        <v>0</v>
      </c>
      <c r="K3682"/>
      <c r="L3682" t="s">
        <v>12825</v>
      </c>
      <c r="M3682" t="s">
        <v>3118</v>
      </c>
    </row>
    <row r="3683" spans="1:13" x14ac:dyDescent="0.25">
      <c r="A3683">
        <v>13425</v>
      </c>
      <c r="B3683" t="s">
        <v>4714</v>
      </c>
      <c r="C3683" t="s">
        <v>27</v>
      </c>
      <c r="D3683" t="s">
        <v>1722</v>
      </c>
      <c r="E3683" s="15" t="s">
        <v>12826</v>
      </c>
      <c r="F3683" t="s">
        <v>1957</v>
      </c>
      <c r="G3683" t="s">
        <v>1958</v>
      </c>
      <c r="H3683" t="s">
        <v>1756</v>
      </c>
      <c r="I3683" t="s">
        <v>3129</v>
      </c>
      <c r="J3683">
        <v>0</v>
      </c>
      <c r="K3683"/>
      <c r="L3683" t="s">
        <v>6175</v>
      </c>
      <c r="M3683" t="s">
        <v>3118</v>
      </c>
    </row>
    <row r="3684" spans="1:13" x14ac:dyDescent="0.25">
      <c r="A3684">
        <v>57929</v>
      </c>
      <c r="B3684" t="s">
        <v>403</v>
      </c>
      <c r="C3684" t="s">
        <v>59</v>
      </c>
      <c r="D3684" t="s">
        <v>1722</v>
      </c>
      <c r="E3684" s="15" t="s">
        <v>12827</v>
      </c>
      <c r="F3684" t="s">
        <v>1735</v>
      </c>
      <c r="G3684" t="s">
        <v>1721</v>
      </c>
      <c r="H3684" t="s">
        <v>1720</v>
      </c>
      <c r="I3684" t="s">
        <v>5686</v>
      </c>
      <c r="J3684">
        <v>0</v>
      </c>
      <c r="K3684"/>
      <c r="L3684" t="s">
        <v>3524</v>
      </c>
      <c r="M3684" t="s">
        <v>3118</v>
      </c>
    </row>
    <row r="3685" spans="1:13" x14ac:dyDescent="0.25">
      <c r="A3685">
        <v>37055</v>
      </c>
      <c r="B3685" t="s">
        <v>1238</v>
      </c>
      <c r="C3685" t="s">
        <v>31</v>
      </c>
      <c r="D3685" t="s">
        <v>1722</v>
      </c>
      <c r="E3685" s="15" t="s">
        <v>12828</v>
      </c>
      <c r="F3685" t="s">
        <v>1732</v>
      </c>
      <c r="G3685" t="s">
        <v>1731</v>
      </c>
      <c r="H3685" t="s">
        <v>1720</v>
      </c>
      <c r="I3685" t="s">
        <v>3116</v>
      </c>
      <c r="J3685">
        <v>0</v>
      </c>
      <c r="K3685"/>
      <c r="L3685" t="s">
        <v>3117</v>
      </c>
      <c r="M3685" t="s">
        <v>3118</v>
      </c>
    </row>
    <row r="3686" spans="1:13" x14ac:dyDescent="0.25">
      <c r="A3686">
        <v>13397</v>
      </c>
      <c r="B3686" t="s">
        <v>2423</v>
      </c>
      <c r="C3686" t="s">
        <v>148</v>
      </c>
      <c r="D3686" t="s">
        <v>1722</v>
      </c>
      <c r="E3686" s="15" t="s">
        <v>12829</v>
      </c>
      <c r="F3686" t="s">
        <v>3215</v>
      </c>
      <c r="G3686" t="s">
        <v>1783</v>
      </c>
      <c r="H3686" t="s">
        <v>1782</v>
      </c>
      <c r="I3686" t="s">
        <v>3142</v>
      </c>
      <c r="J3686">
        <v>0</v>
      </c>
      <c r="K3686"/>
      <c r="L3686" t="s">
        <v>3117</v>
      </c>
      <c r="M3686" t="s">
        <v>3118</v>
      </c>
    </row>
    <row r="3687" spans="1:13" x14ac:dyDescent="0.25">
      <c r="A3687">
        <v>13459</v>
      </c>
      <c r="B3687" t="s">
        <v>4717</v>
      </c>
      <c r="C3687" t="s">
        <v>211</v>
      </c>
      <c r="D3687" t="s">
        <v>1722</v>
      </c>
      <c r="E3687" s="15" t="s">
        <v>12830</v>
      </c>
      <c r="F3687" t="s">
        <v>1943</v>
      </c>
      <c r="G3687" t="s">
        <v>1944</v>
      </c>
      <c r="H3687" t="s">
        <v>1782</v>
      </c>
      <c r="I3687" t="s">
        <v>3142</v>
      </c>
      <c r="J3687">
        <v>0</v>
      </c>
      <c r="K3687"/>
      <c r="L3687" t="s">
        <v>3120</v>
      </c>
      <c r="M3687" t="s">
        <v>3118</v>
      </c>
    </row>
    <row r="3688" spans="1:13" x14ac:dyDescent="0.25">
      <c r="A3688">
        <v>45242</v>
      </c>
      <c r="B3688" t="s">
        <v>12831</v>
      </c>
      <c r="C3688" t="s">
        <v>48</v>
      </c>
      <c r="D3688" t="s">
        <v>1722</v>
      </c>
      <c r="E3688" s="15" t="s">
        <v>12832</v>
      </c>
      <c r="F3688" t="s">
        <v>1943</v>
      </c>
      <c r="G3688" t="s">
        <v>1944</v>
      </c>
      <c r="H3688" t="s">
        <v>1782</v>
      </c>
      <c r="I3688" t="s">
        <v>3142</v>
      </c>
      <c r="J3688">
        <v>0</v>
      </c>
      <c r="K3688"/>
      <c r="L3688" t="s">
        <v>3320</v>
      </c>
      <c r="M3688" t="s">
        <v>3118</v>
      </c>
    </row>
    <row r="3689" spans="1:13" x14ac:dyDescent="0.25">
      <c r="A3689">
        <v>13486</v>
      </c>
      <c r="B3689" t="s">
        <v>12833</v>
      </c>
      <c r="C3689" t="s">
        <v>27</v>
      </c>
      <c r="D3689" t="s">
        <v>1722</v>
      </c>
      <c r="E3689" s="15" t="s">
        <v>12834</v>
      </c>
      <c r="F3689" t="s">
        <v>1984</v>
      </c>
      <c r="G3689" t="s">
        <v>1816</v>
      </c>
      <c r="H3689" t="s">
        <v>1725</v>
      </c>
      <c r="I3689" t="s">
        <v>1816</v>
      </c>
      <c r="J3689">
        <v>0</v>
      </c>
      <c r="K3689"/>
      <c r="L3689" t="s">
        <v>3117</v>
      </c>
      <c r="M3689" t="s">
        <v>3118</v>
      </c>
    </row>
    <row r="3690" spans="1:13" x14ac:dyDescent="0.25">
      <c r="A3690">
        <v>13489</v>
      </c>
      <c r="B3690" t="s">
        <v>12835</v>
      </c>
      <c r="C3690" t="s">
        <v>56</v>
      </c>
      <c r="D3690" t="s">
        <v>1722</v>
      </c>
      <c r="E3690" s="15" t="s">
        <v>12836</v>
      </c>
      <c r="F3690" t="s">
        <v>2118</v>
      </c>
      <c r="G3690" t="s">
        <v>1828</v>
      </c>
      <c r="H3690" t="s">
        <v>1827</v>
      </c>
      <c r="I3690" t="s">
        <v>3131</v>
      </c>
      <c r="J3690">
        <v>0</v>
      </c>
      <c r="K3690"/>
      <c r="L3690" t="s">
        <v>7189</v>
      </c>
      <c r="M3690" t="s">
        <v>3118</v>
      </c>
    </row>
    <row r="3691" spans="1:13" x14ac:dyDescent="0.25">
      <c r="A3691">
        <v>47818</v>
      </c>
      <c r="B3691" t="s">
        <v>4719</v>
      </c>
      <c r="C3691" t="s">
        <v>27</v>
      </c>
      <c r="D3691" t="s">
        <v>1722</v>
      </c>
      <c r="E3691" s="15" t="s">
        <v>12837</v>
      </c>
      <c r="F3691" t="s">
        <v>1829</v>
      </c>
      <c r="G3691" t="s">
        <v>1814</v>
      </c>
      <c r="H3691" t="s">
        <v>1764</v>
      </c>
      <c r="I3691" t="s">
        <v>3131</v>
      </c>
      <c r="J3691">
        <v>0</v>
      </c>
      <c r="K3691"/>
      <c r="L3691" t="s">
        <v>3660</v>
      </c>
      <c r="M3691" t="s">
        <v>3118</v>
      </c>
    </row>
    <row r="3692" spans="1:13" x14ac:dyDescent="0.25">
      <c r="A3692">
        <v>13488</v>
      </c>
      <c r="B3692" t="s">
        <v>405</v>
      </c>
      <c r="C3692" t="s">
        <v>27</v>
      </c>
      <c r="D3692" t="s">
        <v>1722</v>
      </c>
      <c r="E3692" s="15" t="s">
        <v>12838</v>
      </c>
      <c r="F3692" t="s">
        <v>1735</v>
      </c>
      <c r="G3692" t="s">
        <v>1721</v>
      </c>
      <c r="H3692" t="s">
        <v>1720</v>
      </c>
      <c r="I3692" t="s">
        <v>5686</v>
      </c>
      <c r="J3692">
        <v>0</v>
      </c>
      <c r="K3692"/>
      <c r="L3692" t="s">
        <v>4720</v>
      </c>
      <c r="M3692" t="s">
        <v>12839</v>
      </c>
    </row>
    <row r="3693" spans="1:13" x14ac:dyDescent="0.25">
      <c r="A3693">
        <v>840751</v>
      </c>
      <c r="B3693" t="s">
        <v>12840</v>
      </c>
      <c r="C3693" t="s">
        <v>27</v>
      </c>
      <c r="D3693" t="s">
        <v>1722</v>
      </c>
      <c r="E3693" s="15" t="s">
        <v>12841</v>
      </c>
      <c r="F3693" t="s">
        <v>1730</v>
      </c>
      <c r="G3693" t="s">
        <v>1731</v>
      </c>
      <c r="H3693" t="s">
        <v>1720</v>
      </c>
      <c r="I3693" t="s">
        <v>3116</v>
      </c>
      <c r="J3693">
        <v>0</v>
      </c>
      <c r="K3693"/>
      <c r="L3693" t="s">
        <v>12842</v>
      </c>
      <c r="M3693" t="s">
        <v>12843</v>
      </c>
    </row>
    <row r="3694" spans="1:13" x14ac:dyDescent="0.25">
      <c r="A3694">
        <v>828374</v>
      </c>
      <c r="B3694" t="s">
        <v>12844</v>
      </c>
      <c r="C3694" t="s">
        <v>84</v>
      </c>
      <c r="D3694" t="s">
        <v>1722</v>
      </c>
      <c r="E3694" s="15" t="s">
        <v>12845</v>
      </c>
      <c r="F3694" t="s">
        <v>1737</v>
      </c>
      <c r="G3694" t="s">
        <v>1721</v>
      </c>
      <c r="H3694" t="s">
        <v>1720</v>
      </c>
      <c r="I3694" t="s">
        <v>3116</v>
      </c>
      <c r="J3694">
        <v>0</v>
      </c>
      <c r="K3694"/>
      <c r="L3694" t="s">
        <v>3182</v>
      </c>
      <c r="M3694" t="s">
        <v>3118</v>
      </c>
    </row>
    <row r="3695" spans="1:13" x14ac:dyDescent="0.25">
      <c r="A3695">
        <v>64651</v>
      </c>
      <c r="B3695" t="s">
        <v>1638</v>
      </c>
      <c r="C3695" t="s">
        <v>148</v>
      </c>
      <c r="D3695" t="s">
        <v>1722</v>
      </c>
      <c r="E3695" s="15" t="s">
        <v>12846</v>
      </c>
      <c r="F3695" t="s">
        <v>1818</v>
      </c>
      <c r="G3695" t="s">
        <v>1820</v>
      </c>
      <c r="H3695" t="s">
        <v>1819</v>
      </c>
      <c r="I3695" t="s">
        <v>3340</v>
      </c>
      <c r="J3695">
        <v>0</v>
      </c>
      <c r="K3695"/>
      <c r="L3695" t="s">
        <v>3117</v>
      </c>
      <c r="M3695" t="s">
        <v>3118</v>
      </c>
    </row>
    <row r="3696" spans="1:13" x14ac:dyDescent="0.25">
      <c r="A3696">
        <v>50311</v>
      </c>
      <c r="B3696" t="s">
        <v>12847</v>
      </c>
      <c r="C3696" t="s">
        <v>27</v>
      </c>
      <c r="D3696" t="s">
        <v>1722</v>
      </c>
      <c r="E3696" s="15" t="s">
        <v>12848</v>
      </c>
      <c r="F3696" t="s">
        <v>3579</v>
      </c>
      <c r="G3696" t="s">
        <v>1757</v>
      </c>
      <c r="H3696" t="s">
        <v>1756</v>
      </c>
      <c r="I3696" t="s">
        <v>3129</v>
      </c>
      <c r="J3696">
        <v>0</v>
      </c>
      <c r="K3696"/>
      <c r="L3696" t="s">
        <v>3117</v>
      </c>
      <c r="M3696" t="s">
        <v>3118</v>
      </c>
    </row>
    <row r="3697" spans="1:13" x14ac:dyDescent="0.25">
      <c r="A3697">
        <v>13496</v>
      </c>
      <c r="B3697" t="s">
        <v>4723</v>
      </c>
      <c r="C3697" t="s">
        <v>148</v>
      </c>
      <c r="D3697" t="s">
        <v>1722</v>
      </c>
      <c r="E3697" s="15" t="s">
        <v>12849</v>
      </c>
      <c r="F3697" t="s">
        <v>1912</v>
      </c>
      <c r="G3697" t="s">
        <v>1913</v>
      </c>
      <c r="H3697" t="s">
        <v>1764</v>
      </c>
      <c r="I3697" t="s">
        <v>5644</v>
      </c>
      <c r="J3697">
        <v>0</v>
      </c>
      <c r="K3697"/>
      <c r="L3697" t="s">
        <v>3117</v>
      </c>
      <c r="M3697" t="s">
        <v>3118</v>
      </c>
    </row>
    <row r="3698" spans="1:13" x14ac:dyDescent="0.25">
      <c r="A3698">
        <v>857350</v>
      </c>
      <c r="B3698" t="s">
        <v>12850</v>
      </c>
      <c r="C3698" t="s">
        <v>27</v>
      </c>
      <c r="D3698" t="s">
        <v>1722</v>
      </c>
      <c r="E3698" s="15" t="s">
        <v>12851</v>
      </c>
      <c r="F3698" t="s">
        <v>1732</v>
      </c>
      <c r="G3698" t="s">
        <v>1731</v>
      </c>
      <c r="H3698" t="s">
        <v>1720</v>
      </c>
      <c r="I3698" t="s">
        <v>3116</v>
      </c>
      <c r="J3698">
        <v>0</v>
      </c>
      <c r="K3698"/>
      <c r="L3698" t="s">
        <v>12852</v>
      </c>
      <c r="M3698" t="s">
        <v>3118</v>
      </c>
    </row>
    <row r="3699" spans="1:13" x14ac:dyDescent="0.25">
      <c r="A3699">
        <v>53585</v>
      </c>
      <c r="B3699" t="s">
        <v>1239</v>
      </c>
      <c r="C3699" t="s">
        <v>136</v>
      </c>
      <c r="D3699" t="s">
        <v>1722</v>
      </c>
      <c r="E3699" s="15" t="s">
        <v>12853</v>
      </c>
      <c r="F3699" t="s">
        <v>6198</v>
      </c>
      <c r="G3699" t="s">
        <v>1785</v>
      </c>
      <c r="H3699" t="s">
        <v>1725</v>
      </c>
      <c r="I3699" t="s">
        <v>3116</v>
      </c>
      <c r="J3699">
        <v>0</v>
      </c>
      <c r="K3699"/>
      <c r="L3699" t="s">
        <v>5524</v>
      </c>
      <c r="M3699" t="s">
        <v>3118</v>
      </c>
    </row>
    <row r="3700" spans="1:13" x14ac:dyDescent="0.25">
      <c r="A3700">
        <v>50507</v>
      </c>
      <c r="B3700" t="s">
        <v>2657</v>
      </c>
      <c r="C3700" t="s">
        <v>41</v>
      </c>
      <c r="D3700" t="s">
        <v>1722</v>
      </c>
      <c r="E3700" s="15" t="s">
        <v>12854</v>
      </c>
      <c r="F3700" t="s">
        <v>1863</v>
      </c>
      <c r="G3700" t="s">
        <v>1865</v>
      </c>
      <c r="H3700" t="s">
        <v>1864</v>
      </c>
      <c r="I3700" t="s">
        <v>3240</v>
      </c>
      <c r="J3700">
        <v>0</v>
      </c>
      <c r="K3700"/>
      <c r="L3700" t="s">
        <v>12855</v>
      </c>
      <c r="M3700" t="s">
        <v>12856</v>
      </c>
    </row>
    <row r="3701" spans="1:13" x14ac:dyDescent="0.25">
      <c r="A3701">
        <v>71775</v>
      </c>
      <c r="B3701" t="s">
        <v>12857</v>
      </c>
      <c r="C3701" t="s">
        <v>21</v>
      </c>
      <c r="D3701" t="s">
        <v>1722</v>
      </c>
      <c r="E3701" s="15" t="s">
        <v>12858</v>
      </c>
      <c r="F3701" t="s">
        <v>1724</v>
      </c>
      <c r="G3701" t="s">
        <v>1726</v>
      </c>
      <c r="H3701" t="s">
        <v>1725</v>
      </c>
      <c r="I3701" t="s">
        <v>3116</v>
      </c>
      <c r="J3701">
        <v>0</v>
      </c>
      <c r="K3701"/>
      <c r="L3701" t="s">
        <v>6287</v>
      </c>
      <c r="M3701" t="s">
        <v>12859</v>
      </c>
    </row>
    <row r="3702" spans="1:13" x14ac:dyDescent="0.25">
      <c r="A3702">
        <v>72709</v>
      </c>
      <c r="B3702" t="s">
        <v>12860</v>
      </c>
      <c r="C3702" t="s">
        <v>43</v>
      </c>
      <c r="D3702" t="s">
        <v>1722</v>
      </c>
      <c r="E3702" s="15" t="s">
        <v>12861</v>
      </c>
      <c r="F3702" t="s">
        <v>1802</v>
      </c>
      <c r="G3702" t="s">
        <v>1803</v>
      </c>
      <c r="H3702" t="s">
        <v>1725</v>
      </c>
      <c r="I3702" t="s">
        <v>3116</v>
      </c>
      <c r="J3702">
        <v>0</v>
      </c>
      <c r="K3702"/>
      <c r="L3702" t="s">
        <v>12862</v>
      </c>
      <c r="M3702" t="s">
        <v>3118</v>
      </c>
    </row>
    <row r="3703" spans="1:13" x14ac:dyDescent="0.25">
      <c r="A3703">
        <v>848392</v>
      </c>
      <c r="B3703" t="s">
        <v>1240</v>
      </c>
      <c r="C3703" t="s">
        <v>41</v>
      </c>
      <c r="D3703" t="s">
        <v>1722</v>
      </c>
      <c r="E3703" s="15" t="s">
        <v>12863</v>
      </c>
      <c r="F3703" t="s">
        <v>7919</v>
      </c>
      <c r="G3703" t="s">
        <v>1762</v>
      </c>
      <c r="H3703" t="s">
        <v>1782</v>
      </c>
      <c r="I3703" t="s">
        <v>1762</v>
      </c>
      <c r="J3703">
        <v>0</v>
      </c>
      <c r="K3703"/>
      <c r="L3703" t="s">
        <v>5524</v>
      </c>
      <c r="M3703" t="s">
        <v>3118</v>
      </c>
    </row>
    <row r="3704" spans="1:13" x14ac:dyDescent="0.25">
      <c r="A3704">
        <v>858396</v>
      </c>
      <c r="B3704" t="s">
        <v>1241</v>
      </c>
      <c r="C3704" t="s">
        <v>116</v>
      </c>
      <c r="D3704" t="s">
        <v>1722</v>
      </c>
      <c r="E3704" s="15" t="s">
        <v>12864</v>
      </c>
      <c r="F3704" t="s">
        <v>1974</v>
      </c>
      <c r="G3704" t="s">
        <v>1975</v>
      </c>
      <c r="H3704" t="s">
        <v>1782</v>
      </c>
      <c r="I3704" t="s">
        <v>3116</v>
      </c>
      <c r="J3704">
        <v>0</v>
      </c>
      <c r="K3704"/>
      <c r="L3704" t="s">
        <v>12865</v>
      </c>
      <c r="M3704" t="s">
        <v>12866</v>
      </c>
    </row>
    <row r="3705" spans="1:13" x14ac:dyDescent="0.25">
      <c r="A3705">
        <v>55598</v>
      </c>
      <c r="B3705" t="s">
        <v>12867</v>
      </c>
      <c r="C3705" t="s">
        <v>43</v>
      </c>
      <c r="D3705" t="s">
        <v>1722</v>
      </c>
      <c r="E3705" s="15" t="s">
        <v>12868</v>
      </c>
      <c r="F3705" t="s">
        <v>1891</v>
      </c>
      <c r="G3705" t="s">
        <v>1867</v>
      </c>
      <c r="H3705" t="s">
        <v>1725</v>
      </c>
      <c r="I3705" t="s">
        <v>3116</v>
      </c>
      <c r="J3705">
        <v>0</v>
      </c>
      <c r="K3705"/>
      <c r="L3705" t="s">
        <v>3157</v>
      </c>
      <c r="M3705" t="s">
        <v>3118</v>
      </c>
    </row>
    <row r="3706" spans="1:13" x14ac:dyDescent="0.25">
      <c r="A3706">
        <v>854676</v>
      </c>
      <c r="B3706" t="s">
        <v>12869</v>
      </c>
      <c r="C3706" t="s">
        <v>763</v>
      </c>
      <c r="D3706" t="s">
        <v>1722</v>
      </c>
      <c r="E3706" s="15" t="s">
        <v>12870</v>
      </c>
      <c r="F3706" t="s">
        <v>9422</v>
      </c>
      <c r="G3706" t="s">
        <v>1792</v>
      </c>
      <c r="H3706" t="s">
        <v>1822</v>
      </c>
      <c r="I3706" t="s">
        <v>3116</v>
      </c>
      <c r="J3706">
        <v>0</v>
      </c>
      <c r="K3706"/>
      <c r="L3706"/>
      <c r="M3706" t="s">
        <v>3118</v>
      </c>
    </row>
    <row r="3707" spans="1:13" x14ac:dyDescent="0.25">
      <c r="A3707">
        <v>13524</v>
      </c>
      <c r="B3707" t="s">
        <v>1639</v>
      </c>
      <c r="C3707" t="s">
        <v>76</v>
      </c>
      <c r="D3707" t="s">
        <v>1722</v>
      </c>
      <c r="E3707" s="15" t="s">
        <v>12871</v>
      </c>
      <c r="F3707" t="s">
        <v>1759</v>
      </c>
      <c r="G3707" t="s">
        <v>1760</v>
      </c>
      <c r="H3707" t="s">
        <v>1753</v>
      </c>
      <c r="I3707" t="s">
        <v>3116</v>
      </c>
      <c r="J3707">
        <v>0</v>
      </c>
      <c r="K3707"/>
      <c r="L3707" t="s">
        <v>3117</v>
      </c>
      <c r="M3707" t="s">
        <v>3118</v>
      </c>
    </row>
    <row r="3708" spans="1:13" x14ac:dyDescent="0.25">
      <c r="A3708">
        <v>856444</v>
      </c>
      <c r="B3708" t="s">
        <v>1242</v>
      </c>
      <c r="C3708" t="s">
        <v>172</v>
      </c>
      <c r="D3708" t="s">
        <v>1722</v>
      </c>
      <c r="E3708" s="15" t="s">
        <v>12872</v>
      </c>
      <c r="F3708" t="s">
        <v>1771</v>
      </c>
      <c r="G3708" t="s">
        <v>1721</v>
      </c>
      <c r="H3708" t="s">
        <v>1720</v>
      </c>
      <c r="I3708" t="s">
        <v>3116</v>
      </c>
      <c r="J3708">
        <v>0</v>
      </c>
      <c r="K3708"/>
      <c r="L3708" t="s">
        <v>12873</v>
      </c>
      <c r="M3708" t="s">
        <v>3118</v>
      </c>
    </row>
    <row r="3709" spans="1:13" x14ac:dyDescent="0.25">
      <c r="A3709">
        <v>22977</v>
      </c>
      <c r="B3709" t="s">
        <v>2528</v>
      </c>
      <c r="C3709" t="s">
        <v>78</v>
      </c>
      <c r="D3709" t="s">
        <v>1722</v>
      </c>
      <c r="E3709" s="15" t="s">
        <v>12874</v>
      </c>
      <c r="F3709" t="s">
        <v>1771</v>
      </c>
      <c r="G3709" t="s">
        <v>1721</v>
      </c>
      <c r="H3709" t="s">
        <v>1720</v>
      </c>
      <c r="I3709" t="s">
        <v>3116</v>
      </c>
      <c r="J3709">
        <v>0</v>
      </c>
      <c r="K3709"/>
      <c r="L3709" t="s">
        <v>3624</v>
      </c>
      <c r="M3709" t="s">
        <v>3118</v>
      </c>
    </row>
    <row r="3710" spans="1:13" x14ac:dyDescent="0.25">
      <c r="A3710">
        <v>853313</v>
      </c>
      <c r="B3710" t="s">
        <v>12875</v>
      </c>
      <c r="C3710" t="s">
        <v>380</v>
      </c>
      <c r="D3710" t="s">
        <v>1722</v>
      </c>
      <c r="E3710" s="15" t="s">
        <v>12876</v>
      </c>
      <c r="F3710" t="s">
        <v>1873</v>
      </c>
      <c r="G3710" t="s">
        <v>1874</v>
      </c>
      <c r="H3710" t="s">
        <v>1725</v>
      </c>
      <c r="I3710" t="s">
        <v>3116</v>
      </c>
      <c r="J3710">
        <v>0</v>
      </c>
      <c r="K3710"/>
      <c r="L3710"/>
      <c r="M3710" t="s">
        <v>3118</v>
      </c>
    </row>
    <row r="3711" spans="1:13" x14ac:dyDescent="0.25">
      <c r="A3711">
        <v>13532</v>
      </c>
      <c r="B3711" t="s">
        <v>1243</v>
      </c>
      <c r="C3711" t="s">
        <v>27</v>
      </c>
      <c r="D3711" t="s">
        <v>1722</v>
      </c>
      <c r="E3711" s="15" t="s">
        <v>12877</v>
      </c>
      <c r="F3711" t="s">
        <v>2072</v>
      </c>
      <c r="G3711" t="s">
        <v>1783</v>
      </c>
      <c r="H3711" t="s">
        <v>1782</v>
      </c>
      <c r="I3711" t="s">
        <v>3142</v>
      </c>
      <c r="J3711">
        <v>0</v>
      </c>
      <c r="K3711"/>
      <c r="L3711" t="s">
        <v>12878</v>
      </c>
      <c r="M3711" t="s">
        <v>3118</v>
      </c>
    </row>
    <row r="3712" spans="1:13" x14ac:dyDescent="0.25">
      <c r="A3712">
        <v>13520</v>
      </c>
      <c r="B3712" t="s">
        <v>1640</v>
      </c>
      <c r="C3712" t="s">
        <v>165</v>
      </c>
      <c r="D3712" t="s">
        <v>1722</v>
      </c>
      <c r="E3712" s="15" t="s">
        <v>12879</v>
      </c>
      <c r="F3712" t="s">
        <v>1759</v>
      </c>
      <c r="G3712" t="s">
        <v>1760</v>
      </c>
      <c r="H3712" t="s">
        <v>1753</v>
      </c>
      <c r="I3712" t="s">
        <v>3116</v>
      </c>
      <c r="J3712">
        <v>0</v>
      </c>
      <c r="K3712"/>
      <c r="L3712" t="s">
        <v>5524</v>
      </c>
      <c r="M3712" t="s">
        <v>3118</v>
      </c>
    </row>
    <row r="3713" spans="1:13" x14ac:dyDescent="0.25">
      <c r="A3713">
        <v>49749</v>
      </c>
      <c r="B3713" t="s">
        <v>12880</v>
      </c>
      <c r="C3713" t="s">
        <v>432</v>
      </c>
      <c r="D3713" t="s">
        <v>1722</v>
      </c>
      <c r="E3713" s="15" t="s">
        <v>12881</v>
      </c>
      <c r="F3713" t="s">
        <v>1797</v>
      </c>
      <c r="G3713" t="s">
        <v>1783</v>
      </c>
      <c r="H3713" t="s">
        <v>1782</v>
      </c>
      <c r="I3713" t="s">
        <v>3152</v>
      </c>
      <c r="J3713">
        <v>0</v>
      </c>
      <c r="K3713"/>
      <c r="L3713" t="s">
        <v>12882</v>
      </c>
      <c r="M3713" t="s">
        <v>12883</v>
      </c>
    </row>
    <row r="3714" spans="1:13" x14ac:dyDescent="0.25">
      <c r="A3714">
        <v>13521</v>
      </c>
      <c r="B3714" t="s">
        <v>2155</v>
      </c>
      <c r="C3714" t="s">
        <v>165</v>
      </c>
      <c r="D3714" t="s">
        <v>1722</v>
      </c>
      <c r="E3714" s="15" t="s">
        <v>12884</v>
      </c>
      <c r="F3714" t="s">
        <v>1761</v>
      </c>
      <c r="G3714" t="s">
        <v>1762</v>
      </c>
      <c r="H3714" t="s">
        <v>1782</v>
      </c>
      <c r="I3714" t="s">
        <v>1762</v>
      </c>
      <c r="J3714">
        <v>0</v>
      </c>
      <c r="K3714"/>
      <c r="L3714" t="s">
        <v>3117</v>
      </c>
      <c r="M3714" t="s">
        <v>3118</v>
      </c>
    </row>
    <row r="3715" spans="1:13" x14ac:dyDescent="0.25">
      <c r="A3715">
        <v>850791</v>
      </c>
      <c r="B3715" t="s">
        <v>12885</v>
      </c>
      <c r="C3715" t="s">
        <v>52</v>
      </c>
      <c r="D3715" t="s">
        <v>1722</v>
      </c>
      <c r="E3715" s="15" t="s">
        <v>12886</v>
      </c>
      <c r="F3715" t="s">
        <v>2109</v>
      </c>
      <c r="G3715" t="s">
        <v>2056</v>
      </c>
      <c r="H3715" t="s">
        <v>2055</v>
      </c>
      <c r="I3715" t="s">
        <v>3116</v>
      </c>
      <c r="J3715">
        <v>0</v>
      </c>
      <c r="K3715"/>
      <c r="L3715" t="s">
        <v>3117</v>
      </c>
      <c r="M3715" t="s">
        <v>3118</v>
      </c>
    </row>
    <row r="3716" spans="1:13" x14ac:dyDescent="0.25">
      <c r="A3716">
        <v>13562</v>
      </c>
      <c r="B3716" t="s">
        <v>1244</v>
      </c>
      <c r="C3716" t="s">
        <v>27</v>
      </c>
      <c r="D3716" t="s">
        <v>1722</v>
      </c>
      <c r="E3716" s="15" t="s">
        <v>12887</v>
      </c>
      <c r="F3716" t="s">
        <v>1830</v>
      </c>
      <c r="G3716" t="s">
        <v>1831</v>
      </c>
      <c r="H3716" t="s">
        <v>1827</v>
      </c>
      <c r="I3716" t="s">
        <v>3131</v>
      </c>
      <c r="J3716">
        <v>0</v>
      </c>
      <c r="K3716"/>
      <c r="L3716" t="s">
        <v>3171</v>
      </c>
      <c r="M3716" t="s">
        <v>3118</v>
      </c>
    </row>
    <row r="3717" spans="1:13" x14ac:dyDescent="0.25">
      <c r="A3717">
        <v>13566</v>
      </c>
      <c r="B3717" t="s">
        <v>2153</v>
      </c>
      <c r="C3717" t="s">
        <v>59</v>
      </c>
      <c r="D3717" t="s">
        <v>1722</v>
      </c>
      <c r="E3717" s="15" t="s">
        <v>12888</v>
      </c>
      <c r="F3717" t="s">
        <v>1732</v>
      </c>
      <c r="G3717" t="s">
        <v>1731</v>
      </c>
      <c r="H3717" t="s">
        <v>1720</v>
      </c>
      <c r="I3717" t="s">
        <v>3116</v>
      </c>
      <c r="J3717">
        <v>0</v>
      </c>
      <c r="K3717"/>
      <c r="L3717" t="s">
        <v>12889</v>
      </c>
      <c r="M3717" t="s">
        <v>3118</v>
      </c>
    </row>
    <row r="3718" spans="1:13" x14ac:dyDescent="0.25">
      <c r="A3718">
        <v>72711</v>
      </c>
      <c r="B3718" t="s">
        <v>12890</v>
      </c>
      <c r="C3718" t="s">
        <v>43</v>
      </c>
      <c r="D3718" t="s">
        <v>1722</v>
      </c>
      <c r="E3718" s="15" t="s">
        <v>12891</v>
      </c>
      <c r="F3718" t="s">
        <v>1974</v>
      </c>
      <c r="G3718" t="s">
        <v>1975</v>
      </c>
      <c r="H3718" t="s">
        <v>1782</v>
      </c>
      <c r="I3718" t="s">
        <v>3116</v>
      </c>
      <c r="J3718">
        <v>0</v>
      </c>
      <c r="K3718"/>
      <c r="L3718"/>
      <c r="M3718" t="s">
        <v>3118</v>
      </c>
    </row>
    <row r="3719" spans="1:13" x14ac:dyDescent="0.25">
      <c r="A3719">
        <v>839450</v>
      </c>
      <c r="B3719" t="s">
        <v>12892</v>
      </c>
      <c r="C3719" t="s">
        <v>21</v>
      </c>
      <c r="D3719" t="s">
        <v>1722</v>
      </c>
      <c r="E3719" s="15" t="s">
        <v>12893</v>
      </c>
      <c r="F3719" t="s">
        <v>1908</v>
      </c>
      <c r="G3719" t="s">
        <v>1909</v>
      </c>
      <c r="H3719" t="s">
        <v>1725</v>
      </c>
      <c r="I3719" t="s">
        <v>3116</v>
      </c>
      <c r="J3719">
        <v>0</v>
      </c>
      <c r="K3719"/>
      <c r="L3719" t="s">
        <v>12894</v>
      </c>
      <c r="M3719" t="s">
        <v>12895</v>
      </c>
    </row>
    <row r="3720" spans="1:13" x14ac:dyDescent="0.25">
      <c r="A3720">
        <v>13577</v>
      </c>
      <c r="B3720" t="s">
        <v>662</v>
      </c>
      <c r="C3720" t="s">
        <v>59</v>
      </c>
      <c r="D3720" t="s">
        <v>1722</v>
      </c>
      <c r="E3720" s="15" t="s">
        <v>12896</v>
      </c>
      <c r="F3720" t="s">
        <v>1732</v>
      </c>
      <c r="G3720" t="s">
        <v>1731</v>
      </c>
      <c r="H3720" t="s">
        <v>1720</v>
      </c>
      <c r="I3720" t="s">
        <v>3116</v>
      </c>
      <c r="J3720">
        <v>0</v>
      </c>
      <c r="K3720"/>
      <c r="L3720" t="s">
        <v>12897</v>
      </c>
      <c r="M3720" t="s">
        <v>12898</v>
      </c>
    </row>
    <row r="3721" spans="1:13" x14ac:dyDescent="0.25">
      <c r="A3721">
        <v>12857</v>
      </c>
      <c r="B3721" t="s">
        <v>12899</v>
      </c>
      <c r="C3721" t="s">
        <v>252</v>
      </c>
      <c r="D3721" t="s">
        <v>1722</v>
      </c>
      <c r="E3721" s="15" t="s">
        <v>12900</v>
      </c>
      <c r="F3721" t="s">
        <v>2124</v>
      </c>
      <c r="G3721" t="s">
        <v>1831</v>
      </c>
      <c r="H3721" t="s">
        <v>1827</v>
      </c>
      <c r="I3721" t="s">
        <v>3131</v>
      </c>
      <c r="J3721">
        <v>0</v>
      </c>
      <c r="K3721"/>
      <c r="L3721" t="s">
        <v>12901</v>
      </c>
      <c r="M3721" t="s">
        <v>12902</v>
      </c>
    </row>
    <row r="3722" spans="1:13" x14ac:dyDescent="0.25">
      <c r="A3722">
        <v>13573</v>
      </c>
      <c r="B3722" t="s">
        <v>406</v>
      </c>
      <c r="C3722" t="s">
        <v>59</v>
      </c>
      <c r="D3722" t="s">
        <v>1722</v>
      </c>
      <c r="E3722" s="15" t="s">
        <v>12903</v>
      </c>
      <c r="F3722" t="s">
        <v>5641</v>
      </c>
      <c r="G3722" t="s">
        <v>1825</v>
      </c>
      <c r="H3722" t="s">
        <v>1725</v>
      </c>
      <c r="I3722" t="s">
        <v>3116</v>
      </c>
      <c r="J3722">
        <v>0</v>
      </c>
      <c r="K3722"/>
      <c r="L3722" t="s">
        <v>3524</v>
      </c>
      <c r="M3722" t="s">
        <v>3118</v>
      </c>
    </row>
    <row r="3723" spans="1:13" x14ac:dyDescent="0.25">
      <c r="A3723">
        <v>33806</v>
      </c>
      <c r="B3723" t="s">
        <v>12904</v>
      </c>
      <c r="C3723" t="s">
        <v>27</v>
      </c>
      <c r="D3723" t="s">
        <v>1722</v>
      </c>
      <c r="E3723" s="15" t="s">
        <v>12905</v>
      </c>
      <c r="F3723" t="s">
        <v>1824</v>
      </c>
      <c r="G3723" t="s">
        <v>1825</v>
      </c>
      <c r="H3723" t="s">
        <v>1725</v>
      </c>
      <c r="I3723" t="s">
        <v>3116</v>
      </c>
      <c r="J3723">
        <v>0</v>
      </c>
      <c r="K3723"/>
      <c r="L3723"/>
      <c r="M3723" t="s">
        <v>3118</v>
      </c>
    </row>
    <row r="3724" spans="1:13" x14ac:dyDescent="0.25">
      <c r="A3724">
        <v>13579</v>
      </c>
      <c r="B3724" t="s">
        <v>2152</v>
      </c>
      <c r="C3724" t="s">
        <v>92</v>
      </c>
      <c r="D3724" t="s">
        <v>1722</v>
      </c>
      <c r="E3724" s="15" t="s">
        <v>12906</v>
      </c>
      <c r="F3724" t="s">
        <v>1789</v>
      </c>
      <c r="G3724" t="s">
        <v>1790</v>
      </c>
      <c r="H3724" t="s">
        <v>1720</v>
      </c>
      <c r="I3724" t="s">
        <v>3116</v>
      </c>
      <c r="J3724">
        <v>0</v>
      </c>
      <c r="K3724"/>
      <c r="L3724" t="s">
        <v>3117</v>
      </c>
      <c r="M3724" t="s">
        <v>3118</v>
      </c>
    </row>
    <row r="3725" spans="1:13" x14ac:dyDescent="0.25">
      <c r="A3725">
        <v>837278</v>
      </c>
      <c r="B3725" t="s">
        <v>12907</v>
      </c>
      <c r="C3725" t="s">
        <v>213</v>
      </c>
      <c r="D3725" t="s">
        <v>1722</v>
      </c>
      <c r="E3725" s="15" t="s">
        <v>12908</v>
      </c>
      <c r="F3725" t="s">
        <v>1732</v>
      </c>
      <c r="G3725" t="s">
        <v>1731</v>
      </c>
      <c r="H3725" t="s">
        <v>1720</v>
      </c>
      <c r="I3725" t="s">
        <v>3116</v>
      </c>
      <c r="J3725">
        <v>0</v>
      </c>
      <c r="K3725"/>
      <c r="L3725" t="s">
        <v>12909</v>
      </c>
      <c r="M3725" t="s">
        <v>12910</v>
      </c>
    </row>
    <row r="3726" spans="1:13" x14ac:dyDescent="0.25">
      <c r="A3726">
        <v>837964</v>
      </c>
      <c r="B3726" t="s">
        <v>2925</v>
      </c>
      <c r="C3726" t="s">
        <v>78</v>
      </c>
      <c r="D3726" t="s">
        <v>1722</v>
      </c>
      <c r="E3726" s="15" t="s">
        <v>12911</v>
      </c>
      <c r="F3726" t="s">
        <v>1732</v>
      </c>
      <c r="G3726" t="s">
        <v>1731</v>
      </c>
      <c r="H3726" t="s">
        <v>1720</v>
      </c>
      <c r="I3726" t="s">
        <v>3116</v>
      </c>
      <c r="J3726">
        <v>0</v>
      </c>
      <c r="K3726"/>
      <c r="L3726" t="s">
        <v>3630</v>
      </c>
      <c r="M3726" t="s">
        <v>3118</v>
      </c>
    </row>
    <row r="3727" spans="1:13" x14ac:dyDescent="0.25">
      <c r="A3727">
        <v>74263</v>
      </c>
      <c r="B3727" t="s">
        <v>12912</v>
      </c>
      <c r="C3727" t="s">
        <v>56</v>
      </c>
      <c r="D3727" t="s">
        <v>1722</v>
      </c>
      <c r="E3727" s="15" t="s">
        <v>12913</v>
      </c>
      <c r="F3727" t="s">
        <v>2035</v>
      </c>
      <c r="G3727" t="s">
        <v>1762</v>
      </c>
      <c r="H3727" t="s">
        <v>1782</v>
      </c>
      <c r="I3727" t="s">
        <v>1762</v>
      </c>
      <c r="J3727">
        <v>0</v>
      </c>
      <c r="K3727"/>
      <c r="L3727" t="s">
        <v>12914</v>
      </c>
      <c r="M3727" t="s">
        <v>12915</v>
      </c>
    </row>
    <row r="3728" spans="1:13" x14ac:dyDescent="0.25">
      <c r="A3728">
        <v>57574</v>
      </c>
      <c r="B3728" t="s">
        <v>12916</v>
      </c>
      <c r="C3728" t="s">
        <v>422</v>
      </c>
      <c r="D3728" t="s">
        <v>1722</v>
      </c>
      <c r="E3728" s="15" t="s">
        <v>12917</v>
      </c>
      <c r="F3728" t="s">
        <v>1937</v>
      </c>
      <c r="G3728" t="s">
        <v>1849</v>
      </c>
      <c r="H3728" t="s">
        <v>1819</v>
      </c>
      <c r="I3728" t="s">
        <v>3126</v>
      </c>
      <c r="J3728">
        <v>0</v>
      </c>
      <c r="K3728"/>
      <c r="L3728" t="s">
        <v>12918</v>
      </c>
      <c r="M3728" t="s">
        <v>12919</v>
      </c>
    </row>
    <row r="3729" spans="1:13" x14ac:dyDescent="0.25">
      <c r="A3729">
        <v>856760</v>
      </c>
      <c r="B3729" t="s">
        <v>3077</v>
      </c>
      <c r="C3729" t="s">
        <v>165</v>
      </c>
      <c r="D3729" t="s">
        <v>1722</v>
      </c>
      <c r="E3729" s="15" t="s">
        <v>12920</v>
      </c>
      <c r="F3729" t="s">
        <v>1784</v>
      </c>
      <c r="G3729" t="s">
        <v>1785</v>
      </c>
      <c r="H3729" t="s">
        <v>1725</v>
      </c>
      <c r="I3729" t="s">
        <v>3116</v>
      </c>
      <c r="J3729">
        <v>0</v>
      </c>
      <c r="K3729"/>
      <c r="L3729" t="s">
        <v>3117</v>
      </c>
      <c r="M3729" t="s">
        <v>3118</v>
      </c>
    </row>
    <row r="3730" spans="1:13" x14ac:dyDescent="0.25">
      <c r="A3730">
        <v>21491</v>
      </c>
      <c r="B3730" t="s">
        <v>12921</v>
      </c>
      <c r="C3730" t="s">
        <v>56</v>
      </c>
      <c r="D3730" t="s">
        <v>1722</v>
      </c>
      <c r="E3730" s="15" t="s">
        <v>12922</v>
      </c>
      <c r="F3730" t="s">
        <v>1863</v>
      </c>
      <c r="G3730" t="s">
        <v>1865</v>
      </c>
      <c r="H3730" t="s">
        <v>1864</v>
      </c>
      <c r="I3730" t="s">
        <v>3240</v>
      </c>
      <c r="J3730">
        <v>0</v>
      </c>
      <c r="K3730"/>
      <c r="L3730" t="s">
        <v>12923</v>
      </c>
      <c r="M3730" t="s">
        <v>3118</v>
      </c>
    </row>
    <row r="3731" spans="1:13" x14ac:dyDescent="0.25">
      <c r="A3731">
        <v>55796</v>
      </c>
      <c r="B3731" t="s">
        <v>1641</v>
      </c>
      <c r="C3731" t="s">
        <v>78</v>
      </c>
      <c r="D3731" t="s">
        <v>1722</v>
      </c>
      <c r="E3731" s="15" t="s">
        <v>12924</v>
      </c>
      <c r="F3731" t="s">
        <v>1979</v>
      </c>
      <c r="G3731" t="s">
        <v>1721</v>
      </c>
      <c r="H3731" t="s">
        <v>1720</v>
      </c>
      <c r="I3731" t="s">
        <v>3116</v>
      </c>
      <c r="J3731">
        <v>0</v>
      </c>
      <c r="K3731"/>
      <c r="L3731" t="s">
        <v>3630</v>
      </c>
      <c r="M3731" t="s">
        <v>3118</v>
      </c>
    </row>
    <row r="3732" spans="1:13" x14ac:dyDescent="0.25">
      <c r="A3732">
        <v>51141</v>
      </c>
      <c r="B3732" t="s">
        <v>4735</v>
      </c>
      <c r="C3732" t="s">
        <v>84</v>
      </c>
      <c r="D3732" t="s">
        <v>1722</v>
      </c>
      <c r="E3732" s="15" t="s">
        <v>12925</v>
      </c>
      <c r="F3732" t="s">
        <v>1735</v>
      </c>
      <c r="G3732" t="s">
        <v>1721</v>
      </c>
      <c r="H3732" t="s">
        <v>1720</v>
      </c>
      <c r="I3732" t="s">
        <v>3116</v>
      </c>
      <c r="J3732">
        <v>0</v>
      </c>
      <c r="K3732"/>
      <c r="L3732" t="s">
        <v>3182</v>
      </c>
      <c r="M3732" t="s">
        <v>3118</v>
      </c>
    </row>
    <row r="3733" spans="1:13" x14ac:dyDescent="0.25">
      <c r="A3733">
        <v>13604</v>
      </c>
      <c r="B3733" t="s">
        <v>1245</v>
      </c>
      <c r="C3733" t="s">
        <v>27</v>
      </c>
      <c r="D3733" t="s">
        <v>1722</v>
      </c>
      <c r="E3733" s="15" t="s">
        <v>12926</v>
      </c>
      <c r="F3733" t="s">
        <v>1771</v>
      </c>
      <c r="G3733" t="s">
        <v>1721</v>
      </c>
      <c r="H3733" t="s">
        <v>1720</v>
      </c>
      <c r="I3733" t="s">
        <v>3116</v>
      </c>
      <c r="J3733">
        <v>0</v>
      </c>
      <c r="K3733"/>
      <c r="L3733" t="s">
        <v>3117</v>
      </c>
      <c r="M3733" t="s">
        <v>3118</v>
      </c>
    </row>
    <row r="3734" spans="1:13" x14ac:dyDescent="0.25">
      <c r="A3734">
        <v>13627</v>
      </c>
      <c r="B3734" t="s">
        <v>407</v>
      </c>
      <c r="C3734" t="s">
        <v>165</v>
      </c>
      <c r="D3734" t="s">
        <v>1722</v>
      </c>
      <c r="E3734" s="15" t="s">
        <v>12927</v>
      </c>
      <c r="F3734" t="s">
        <v>1815</v>
      </c>
      <c r="G3734" t="s">
        <v>1816</v>
      </c>
      <c r="H3734" t="s">
        <v>1725</v>
      </c>
      <c r="I3734" t="s">
        <v>1816</v>
      </c>
      <c r="J3734">
        <v>0</v>
      </c>
      <c r="K3734"/>
      <c r="L3734" t="s">
        <v>12928</v>
      </c>
      <c r="M3734" t="s">
        <v>4738</v>
      </c>
    </row>
    <row r="3735" spans="1:13" x14ac:dyDescent="0.25">
      <c r="A3735">
        <v>56283</v>
      </c>
      <c r="B3735" t="s">
        <v>12929</v>
      </c>
      <c r="C3735" t="s">
        <v>84</v>
      </c>
      <c r="D3735" t="s">
        <v>1722</v>
      </c>
      <c r="E3735" s="15" t="s">
        <v>12930</v>
      </c>
      <c r="F3735" t="s">
        <v>1771</v>
      </c>
      <c r="G3735" t="s">
        <v>1721</v>
      </c>
      <c r="H3735" t="s">
        <v>1720</v>
      </c>
      <c r="I3735" t="s">
        <v>3116</v>
      </c>
      <c r="J3735">
        <v>0</v>
      </c>
      <c r="K3735"/>
      <c r="L3735" t="s">
        <v>8801</v>
      </c>
      <c r="M3735" t="s">
        <v>3118</v>
      </c>
    </row>
    <row r="3736" spans="1:13" x14ac:dyDescent="0.25">
      <c r="A3736">
        <v>22322</v>
      </c>
      <c r="B3736" t="s">
        <v>1246</v>
      </c>
      <c r="C3736" t="s">
        <v>27</v>
      </c>
      <c r="D3736" t="s">
        <v>1722</v>
      </c>
      <c r="E3736" s="15" t="s">
        <v>12931</v>
      </c>
      <c r="F3736" t="s">
        <v>2011</v>
      </c>
      <c r="G3736" t="s">
        <v>1975</v>
      </c>
      <c r="H3736" t="s">
        <v>1782</v>
      </c>
      <c r="I3736" t="s">
        <v>3116</v>
      </c>
      <c r="J3736">
        <v>0</v>
      </c>
      <c r="K3736"/>
      <c r="L3736" t="s">
        <v>7189</v>
      </c>
      <c r="M3736" t="s">
        <v>3118</v>
      </c>
    </row>
    <row r="3737" spans="1:13" x14ac:dyDescent="0.25">
      <c r="A3737">
        <v>61186</v>
      </c>
      <c r="B3737" t="s">
        <v>1247</v>
      </c>
      <c r="C3737" t="s">
        <v>84</v>
      </c>
      <c r="D3737" t="s">
        <v>1722</v>
      </c>
      <c r="E3737" s="15" t="s">
        <v>12932</v>
      </c>
      <c r="F3737" t="s">
        <v>1787</v>
      </c>
      <c r="G3737" t="s">
        <v>1721</v>
      </c>
      <c r="H3737" t="s">
        <v>1720</v>
      </c>
      <c r="I3737" t="s">
        <v>3116</v>
      </c>
      <c r="J3737">
        <v>0</v>
      </c>
      <c r="K3737"/>
      <c r="L3737" t="s">
        <v>12933</v>
      </c>
      <c r="M3737" t="s">
        <v>12934</v>
      </c>
    </row>
    <row r="3738" spans="1:13" x14ac:dyDescent="0.25">
      <c r="A3738">
        <v>853740</v>
      </c>
      <c r="B3738" t="s">
        <v>12935</v>
      </c>
      <c r="C3738" t="s">
        <v>43</v>
      </c>
      <c r="D3738" t="s">
        <v>1722</v>
      </c>
      <c r="E3738" s="15" t="s">
        <v>12936</v>
      </c>
      <c r="F3738" t="s">
        <v>1766</v>
      </c>
      <c r="G3738" t="s">
        <v>1767</v>
      </c>
      <c r="H3738" t="s">
        <v>1756</v>
      </c>
      <c r="I3738" t="s">
        <v>3129</v>
      </c>
      <c r="J3738">
        <v>0</v>
      </c>
      <c r="K3738"/>
      <c r="L3738" t="s">
        <v>12937</v>
      </c>
      <c r="M3738" t="s">
        <v>12938</v>
      </c>
    </row>
    <row r="3739" spans="1:13" x14ac:dyDescent="0.25">
      <c r="A3739">
        <v>52349</v>
      </c>
      <c r="B3739" t="s">
        <v>12939</v>
      </c>
      <c r="C3739" t="s">
        <v>92</v>
      </c>
      <c r="D3739" t="s">
        <v>1722</v>
      </c>
      <c r="E3739" s="15" t="s">
        <v>12940</v>
      </c>
      <c r="F3739" t="s">
        <v>1732</v>
      </c>
      <c r="G3739" t="s">
        <v>1731</v>
      </c>
      <c r="H3739" t="s">
        <v>1720</v>
      </c>
      <c r="I3739" t="s">
        <v>3116</v>
      </c>
      <c r="J3739">
        <v>0</v>
      </c>
      <c r="K3739"/>
      <c r="L3739" t="s">
        <v>12941</v>
      </c>
      <c r="M3739" t="s">
        <v>12942</v>
      </c>
    </row>
    <row r="3740" spans="1:13" x14ac:dyDescent="0.25">
      <c r="A3740">
        <v>827134</v>
      </c>
      <c r="B3740" t="s">
        <v>12943</v>
      </c>
      <c r="C3740" t="s">
        <v>92</v>
      </c>
      <c r="D3740" t="s">
        <v>1722</v>
      </c>
      <c r="E3740" s="15" t="s">
        <v>12944</v>
      </c>
      <c r="F3740" t="s">
        <v>1738</v>
      </c>
      <c r="G3740" t="s">
        <v>1739</v>
      </c>
      <c r="H3740" t="s">
        <v>1720</v>
      </c>
      <c r="I3740" t="s">
        <v>3232</v>
      </c>
      <c r="J3740">
        <v>0</v>
      </c>
      <c r="K3740"/>
      <c r="L3740"/>
      <c r="M3740" t="s">
        <v>3118</v>
      </c>
    </row>
    <row r="3741" spans="1:13" x14ac:dyDescent="0.25">
      <c r="A3741">
        <v>850101</v>
      </c>
      <c r="B3741" t="s">
        <v>12945</v>
      </c>
      <c r="C3741" t="s">
        <v>92</v>
      </c>
      <c r="D3741" t="s">
        <v>1722</v>
      </c>
      <c r="E3741" s="15" t="s">
        <v>12946</v>
      </c>
      <c r="F3741" t="s">
        <v>1836</v>
      </c>
      <c r="G3741" t="s">
        <v>1837</v>
      </c>
      <c r="H3741" t="s">
        <v>1725</v>
      </c>
      <c r="I3741" t="s">
        <v>3116</v>
      </c>
      <c r="J3741">
        <v>0</v>
      </c>
      <c r="K3741"/>
      <c r="L3741" t="s">
        <v>4275</v>
      </c>
      <c r="M3741" t="s">
        <v>3118</v>
      </c>
    </row>
    <row r="3742" spans="1:13" x14ac:dyDescent="0.25">
      <c r="A3742">
        <v>851747</v>
      </c>
      <c r="B3742" t="s">
        <v>12947</v>
      </c>
      <c r="C3742" t="s">
        <v>432</v>
      </c>
      <c r="D3742" t="s">
        <v>1722</v>
      </c>
      <c r="E3742" s="15" t="s">
        <v>12948</v>
      </c>
      <c r="F3742" t="s">
        <v>1732</v>
      </c>
      <c r="G3742" t="s">
        <v>1731</v>
      </c>
      <c r="H3742" t="s">
        <v>1720</v>
      </c>
      <c r="I3742" t="s">
        <v>3116</v>
      </c>
      <c r="J3742">
        <v>0</v>
      </c>
      <c r="K3742"/>
      <c r="L3742" t="s">
        <v>12949</v>
      </c>
      <c r="M3742"/>
    </row>
    <row r="3743" spans="1:13" x14ac:dyDescent="0.25">
      <c r="A3743">
        <v>13620</v>
      </c>
      <c r="B3743" t="s">
        <v>1642</v>
      </c>
      <c r="C3743" t="s">
        <v>59</v>
      </c>
      <c r="D3743" t="s">
        <v>1722</v>
      </c>
      <c r="E3743" s="15" t="s">
        <v>12950</v>
      </c>
      <c r="F3743" t="s">
        <v>1995</v>
      </c>
      <c r="G3743" t="s">
        <v>1765</v>
      </c>
      <c r="H3743" t="s">
        <v>1764</v>
      </c>
      <c r="I3743" t="s">
        <v>1765</v>
      </c>
      <c r="J3743">
        <v>0</v>
      </c>
      <c r="K3743"/>
      <c r="L3743" t="s">
        <v>4741</v>
      </c>
      <c r="M3743" t="s">
        <v>12951</v>
      </c>
    </row>
    <row r="3744" spans="1:13" x14ac:dyDescent="0.25">
      <c r="A3744">
        <v>13638</v>
      </c>
      <c r="B3744" t="s">
        <v>1248</v>
      </c>
      <c r="C3744" t="s">
        <v>59</v>
      </c>
      <c r="D3744" t="s">
        <v>1722</v>
      </c>
      <c r="E3744" s="15" t="s">
        <v>12952</v>
      </c>
      <c r="F3744" t="s">
        <v>1824</v>
      </c>
      <c r="G3744" t="s">
        <v>1825</v>
      </c>
      <c r="H3744" t="s">
        <v>1725</v>
      </c>
      <c r="I3744" t="s">
        <v>3116</v>
      </c>
      <c r="J3744">
        <v>0</v>
      </c>
      <c r="K3744"/>
      <c r="L3744" t="s">
        <v>3117</v>
      </c>
      <c r="M3744" t="s">
        <v>3118</v>
      </c>
    </row>
    <row r="3745" spans="1:13" x14ac:dyDescent="0.25">
      <c r="A3745">
        <v>13647</v>
      </c>
      <c r="B3745" t="s">
        <v>12953</v>
      </c>
      <c r="C3745" t="s">
        <v>76</v>
      </c>
      <c r="D3745" t="s">
        <v>1722</v>
      </c>
      <c r="E3745" s="15" t="s">
        <v>12954</v>
      </c>
      <c r="F3745" t="s">
        <v>1749</v>
      </c>
      <c r="G3745" t="s">
        <v>1746</v>
      </c>
      <c r="H3745" t="s">
        <v>1720</v>
      </c>
      <c r="I3745" t="s">
        <v>5686</v>
      </c>
      <c r="J3745">
        <v>0</v>
      </c>
      <c r="K3745"/>
      <c r="L3745" t="s">
        <v>12955</v>
      </c>
      <c r="M3745" t="s">
        <v>12956</v>
      </c>
    </row>
    <row r="3746" spans="1:13" x14ac:dyDescent="0.25">
      <c r="A3746">
        <v>31452</v>
      </c>
      <c r="B3746" t="s">
        <v>4745</v>
      </c>
      <c r="C3746" t="s">
        <v>21</v>
      </c>
      <c r="D3746" t="s">
        <v>1722</v>
      </c>
      <c r="E3746" s="15" t="s">
        <v>12957</v>
      </c>
      <c r="F3746" t="s">
        <v>1821</v>
      </c>
      <c r="G3746" t="s">
        <v>1823</v>
      </c>
      <c r="H3746" t="s">
        <v>1822</v>
      </c>
      <c r="I3746" t="s">
        <v>3116</v>
      </c>
      <c r="J3746">
        <v>0</v>
      </c>
      <c r="K3746"/>
      <c r="L3746" t="s">
        <v>3117</v>
      </c>
      <c r="M3746" t="s">
        <v>3118</v>
      </c>
    </row>
    <row r="3747" spans="1:13" x14ac:dyDescent="0.25">
      <c r="A3747">
        <v>13649</v>
      </c>
      <c r="B3747" t="s">
        <v>1643</v>
      </c>
      <c r="C3747" t="s">
        <v>27</v>
      </c>
      <c r="D3747" t="s">
        <v>1722</v>
      </c>
      <c r="E3747" s="15" t="s">
        <v>12958</v>
      </c>
      <c r="F3747" t="s">
        <v>1863</v>
      </c>
      <c r="G3747" t="s">
        <v>1865</v>
      </c>
      <c r="H3747" t="s">
        <v>1864</v>
      </c>
      <c r="I3747" t="s">
        <v>3240</v>
      </c>
      <c r="J3747">
        <v>0</v>
      </c>
      <c r="K3747"/>
      <c r="L3747" t="s">
        <v>12959</v>
      </c>
      <c r="M3747" t="s">
        <v>3118</v>
      </c>
    </row>
    <row r="3748" spans="1:13" x14ac:dyDescent="0.25">
      <c r="A3748">
        <v>23293</v>
      </c>
      <c r="B3748" t="s">
        <v>4748</v>
      </c>
      <c r="C3748" t="s">
        <v>211</v>
      </c>
      <c r="D3748" t="s">
        <v>1722</v>
      </c>
      <c r="E3748" s="15" t="s">
        <v>12960</v>
      </c>
      <c r="F3748" t="s">
        <v>3539</v>
      </c>
      <c r="G3748" t="s">
        <v>1820</v>
      </c>
      <c r="H3748" t="s">
        <v>1819</v>
      </c>
      <c r="I3748" t="s">
        <v>3340</v>
      </c>
      <c r="J3748">
        <v>0</v>
      </c>
      <c r="K3748"/>
      <c r="L3748" t="s">
        <v>3117</v>
      </c>
      <c r="M3748" t="s">
        <v>3118</v>
      </c>
    </row>
    <row r="3749" spans="1:13" x14ac:dyDescent="0.25">
      <c r="A3749">
        <v>841082</v>
      </c>
      <c r="B3749" t="s">
        <v>12961</v>
      </c>
      <c r="C3749" t="s">
        <v>155</v>
      </c>
      <c r="D3749" t="s">
        <v>1722</v>
      </c>
      <c r="E3749" s="15" t="s">
        <v>12962</v>
      </c>
      <c r="F3749" t="s">
        <v>2161</v>
      </c>
      <c r="G3749" t="s">
        <v>2162</v>
      </c>
      <c r="H3749" t="s">
        <v>1753</v>
      </c>
      <c r="I3749" t="s">
        <v>3116</v>
      </c>
      <c r="J3749">
        <v>0</v>
      </c>
      <c r="K3749"/>
      <c r="L3749" t="s">
        <v>3122</v>
      </c>
      <c r="M3749" t="s">
        <v>3118</v>
      </c>
    </row>
    <row r="3750" spans="1:13" x14ac:dyDescent="0.25">
      <c r="A3750">
        <v>49615</v>
      </c>
      <c r="B3750" t="s">
        <v>12963</v>
      </c>
      <c r="C3750" t="s">
        <v>41</v>
      </c>
      <c r="D3750" t="s">
        <v>1722</v>
      </c>
      <c r="E3750" s="15" t="s">
        <v>12964</v>
      </c>
      <c r="F3750" t="s">
        <v>1985</v>
      </c>
      <c r="G3750" t="s">
        <v>1762</v>
      </c>
      <c r="H3750" t="s">
        <v>1782</v>
      </c>
      <c r="I3750" t="s">
        <v>1762</v>
      </c>
      <c r="J3750">
        <v>0</v>
      </c>
      <c r="K3750"/>
      <c r="L3750" t="s">
        <v>3739</v>
      </c>
      <c r="M3750" t="s">
        <v>3118</v>
      </c>
    </row>
    <row r="3751" spans="1:13" x14ac:dyDescent="0.25">
      <c r="A3751">
        <v>837129</v>
      </c>
      <c r="B3751" t="s">
        <v>12965</v>
      </c>
      <c r="C3751" t="s">
        <v>84</v>
      </c>
      <c r="D3751" t="s">
        <v>1722</v>
      </c>
      <c r="E3751" s="15" t="s">
        <v>12966</v>
      </c>
      <c r="F3751" t="s">
        <v>1771</v>
      </c>
      <c r="G3751" t="s">
        <v>1721</v>
      </c>
      <c r="H3751" t="s">
        <v>1720</v>
      </c>
      <c r="I3751" t="s">
        <v>3116</v>
      </c>
      <c r="J3751">
        <v>0</v>
      </c>
      <c r="K3751"/>
      <c r="L3751" t="s">
        <v>3182</v>
      </c>
      <c r="M3751" t="s">
        <v>3118</v>
      </c>
    </row>
    <row r="3752" spans="1:13" x14ac:dyDescent="0.25">
      <c r="A3752">
        <v>13600</v>
      </c>
      <c r="B3752" t="s">
        <v>2424</v>
      </c>
      <c r="C3752" t="s">
        <v>59</v>
      </c>
      <c r="D3752" t="s">
        <v>1722</v>
      </c>
      <c r="E3752" s="15" t="s">
        <v>12967</v>
      </c>
      <c r="F3752" t="s">
        <v>1967</v>
      </c>
      <c r="G3752" t="s">
        <v>1958</v>
      </c>
      <c r="H3752" t="s">
        <v>1756</v>
      </c>
      <c r="I3752" t="s">
        <v>3129</v>
      </c>
      <c r="J3752">
        <v>0</v>
      </c>
      <c r="K3752"/>
      <c r="L3752" t="s">
        <v>3464</v>
      </c>
      <c r="M3752" t="s">
        <v>3118</v>
      </c>
    </row>
    <row r="3753" spans="1:13" x14ac:dyDescent="0.25">
      <c r="A3753">
        <v>70278</v>
      </c>
      <c r="B3753" t="s">
        <v>2783</v>
      </c>
      <c r="C3753" t="s">
        <v>31</v>
      </c>
      <c r="D3753" t="s">
        <v>1722</v>
      </c>
      <c r="E3753" s="15" t="s">
        <v>12968</v>
      </c>
      <c r="F3753" t="s">
        <v>1728</v>
      </c>
      <c r="G3753" t="s">
        <v>1729</v>
      </c>
      <c r="H3753" t="s">
        <v>1720</v>
      </c>
      <c r="I3753" t="s">
        <v>3116</v>
      </c>
      <c r="J3753">
        <v>0</v>
      </c>
      <c r="K3753"/>
      <c r="L3753" t="s">
        <v>3122</v>
      </c>
      <c r="M3753" t="s">
        <v>3118</v>
      </c>
    </row>
    <row r="3754" spans="1:13" x14ac:dyDescent="0.25">
      <c r="A3754">
        <v>13783</v>
      </c>
      <c r="B3754" t="s">
        <v>2150</v>
      </c>
      <c r="C3754" t="s">
        <v>148</v>
      </c>
      <c r="D3754" t="s">
        <v>1722</v>
      </c>
      <c r="E3754" s="15" t="s">
        <v>12969</v>
      </c>
      <c r="F3754" t="s">
        <v>1755</v>
      </c>
      <c r="G3754" t="s">
        <v>1757</v>
      </c>
      <c r="H3754" t="s">
        <v>1756</v>
      </c>
      <c r="I3754" t="s">
        <v>3129</v>
      </c>
      <c r="J3754">
        <v>0</v>
      </c>
      <c r="K3754"/>
      <c r="L3754" t="s">
        <v>12970</v>
      </c>
      <c r="M3754" t="s">
        <v>12971</v>
      </c>
    </row>
    <row r="3755" spans="1:13" x14ac:dyDescent="0.25">
      <c r="A3755">
        <v>13773</v>
      </c>
      <c r="B3755" t="s">
        <v>12972</v>
      </c>
      <c r="C3755" t="s">
        <v>43</v>
      </c>
      <c r="D3755" t="s">
        <v>1722</v>
      </c>
      <c r="E3755" s="15" t="s">
        <v>12973</v>
      </c>
      <c r="F3755" t="s">
        <v>1817</v>
      </c>
      <c r="G3755" t="s">
        <v>1816</v>
      </c>
      <c r="H3755" t="s">
        <v>1725</v>
      </c>
      <c r="I3755" t="s">
        <v>1816</v>
      </c>
      <c r="J3755">
        <v>0</v>
      </c>
      <c r="K3755"/>
      <c r="L3755" t="s">
        <v>3157</v>
      </c>
      <c r="M3755" t="s">
        <v>3118</v>
      </c>
    </row>
    <row r="3756" spans="1:13" x14ac:dyDescent="0.25">
      <c r="A3756">
        <v>47244</v>
      </c>
      <c r="B3756" t="s">
        <v>2642</v>
      </c>
      <c r="C3756" t="s">
        <v>172</v>
      </c>
      <c r="D3756" t="s">
        <v>1722</v>
      </c>
      <c r="E3756" s="15" t="s">
        <v>12974</v>
      </c>
      <c r="F3756" t="s">
        <v>1787</v>
      </c>
      <c r="G3756" t="s">
        <v>1721</v>
      </c>
      <c r="H3756" t="s">
        <v>1720</v>
      </c>
      <c r="I3756" t="s">
        <v>3116</v>
      </c>
      <c r="J3756">
        <v>0</v>
      </c>
      <c r="K3756"/>
      <c r="L3756" t="s">
        <v>3842</v>
      </c>
      <c r="M3756" t="s">
        <v>3118</v>
      </c>
    </row>
    <row r="3757" spans="1:13" x14ac:dyDescent="0.25">
      <c r="A3757">
        <v>843305</v>
      </c>
      <c r="B3757" t="s">
        <v>12975</v>
      </c>
      <c r="C3757" t="s">
        <v>52</v>
      </c>
      <c r="D3757" t="s">
        <v>1722</v>
      </c>
      <c r="E3757" s="15" t="s">
        <v>12976</v>
      </c>
      <c r="F3757" t="s">
        <v>5997</v>
      </c>
      <c r="G3757" t="s">
        <v>1792</v>
      </c>
      <c r="H3757" t="s">
        <v>1822</v>
      </c>
      <c r="I3757" t="s">
        <v>3116</v>
      </c>
      <c r="J3757">
        <v>0</v>
      </c>
      <c r="K3757"/>
      <c r="L3757" t="s">
        <v>3117</v>
      </c>
      <c r="M3757" t="s">
        <v>3118</v>
      </c>
    </row>
    <row r="3758" spans="1:13" x14ac:dyDescent="0.25">
      <c r="A3758">
        <v>853629</v>
      </c>
      <c r="B3758" t="s">
        <v>12977</v>
      </c>
      <c r="C3758" t="s">
        <v>213</v>
      </c>
      <c r="D3758" t="s">
        <v>1722</v>
      </c>
      <c r="E3758" s="15" t="s">
        <v>12978</v>
      </c>
      <c r="F3758" t="s">
        <v>1846</v>
      </c>
      <c r="G3758" t="s">
        <v>1726</v>
      </c>
      <c r="H3758" t="s">
        <v>1725</v>
      </c>
      <c r="I3758" t="s">
        <v>3116</v>
      </c>
      <c r="J3758">
        <v>0</v>
      </c>
      <c r="K3758"/>
      <c r="L3758"/>
      <c r="M3758" t="s">
        <v>3118</v>
      </c>
    </row>
    <row r="3759" spans="1:13" x14ac:dyDescent="0.25">
      <c r="A3759">
        <v>55612</v>
      </c>
      <c r="B3759" t="s">
        <v>12979</v>
      </c>
      <c r="C3759" t="s">
        <v>21</v>
      </c>
      <c r="D3759" t="s">
        <v>1722</v>
      </c>
      <c r="E3759" s="15" t="s">
        <v>12980</v>
      </c>
      <c r="F3759" t="s">
        <v>6006</v>
      </c>
      <c r="G3759" t="s">
        <v>1792</v>
      </c>
      <c r="H3759" t="s">
        <v>1822</v>
      </c>
      <c r="I3759" t="s">
        <v>3116</v>
      </c>
      <c r="J3759">
        <v>0</v>
      </c>
      <c r="K3759"/>
      <c r="L3759" t="s">
        <v>5532</v>
      </c>
      <c r="M3759" t="s">
        <v>3118</v>
      </c>
    </row>
    <row r="3760" spans="1:13" x14ac:dyDescent="0.25">
      <c r="A3760">
        <v>46848</v>
      </c>
      <c r="B3760" t="s">
        <v>1952</v>
      </c>
      <c r="C3760" t="s">
        <v>92</v>
      </c>
      <c r="D3760" t="s">
        <v>1722</v>
      </c>
      <c r="E3760" s="15" t="s">
        <v>12981</v>
      </c>
      <c r="F3760" t="s">
        <v>1738</v>
      </c>
      <c r="G3760" t="s">
        <v>1739</v>
      </c>
      <c r="H3760" t="s">
        <v>1720</v>
      </c>
      <c r="I3760" t="s">
        <v>3232</v>
      </c>
      <c r="J3760">
        <v>0</v>
      </c>
      <c r="K3760"/>
      <c r="L3760" t="s">
        <v>3122</v>
      </c>
      <c r="M3760" t="s">
        <v>3118</v>
      </c>
    </row>
    <row r="3761" spans="1:13" x14ac:dyDescent="0.25">
      <c r="A3761">
        <v>847116</v>
      </c>
      <c r="B3761" t="s">
        <v>12982</v>
      </c>
      <c r="C3761" t="s">
        <v>758</v>
      </c>
      <c r="D3761" t="s">
        <v>1722</v>
      </c>
      <c r="E3761" s="15" t="s">
        <v>12983</v>
      </c>
      <c r="F3761" t="s">
        <v>1742</v>
      </c>
      <c r="G3761" t="s">
        <v>1743</v>
      </c>
      <c r="H3761" t="s">
        <v>1720</v>
      </c>
      <c r="I3761" t="s">
        <v>3351</v>
      </c>
      <c r="J3761">
        <v>0</v>
      </c>
      <c r="K3761"/>
      <c r="L3761" t="s">
        <v>12984</v>
      </c>
      <c r="M3761" t="s">
        <v>12985</v>
      </c>
    </row>
    <row r="3762" spans="1:13" x14ac:dyDescent="0.25">
      <c r="A3762">
        <v>855400</v>
      </c>
      <c r="B3762" t="s">
        <v>12986</v>
      </c>
      <c r="C3762" t="s">
        <v>155</v>
      </c>
      <c r="D3762" t="s">
        <v>1722</v>
      </c>
      <c r="E3762" s="15" t="s">
        <v>12987</v>
      </c>
      <c r="F3762" t="s">
        <v>1755</v>
      </c>
      <c r="G3762" t="s">
        <v>1757</v>
      </c>
      <c r="H3762" t="s">
        <v>1756</v>
      </c>
      <c r="I3762" t="s">
        <v>3129</v>
      </c>
      <c r="J3762">
        <v>0</v>
      </c>
      <c r="K3762"/>
      <c r="L3762" t="s">
        <v>3320</v>
      </c>
      <c r="M3762" t="s">
        <v>3118</v>
      </c>
    </row>
    <row r="3763" spans="1:13" x14ac:dyDescent="0.25">
      <c r="A3763">
        <v>52854</v>
      </c>
      <c r="B3763" t="s">
        <v>408</v>
      </c>
      <c r="C3763" t="s">
        <v>27</v>
      </c>
      <c r="D3763" t="s">
        <v>1722</v>
      </c>
      <c r="E3763" s="15" t="s">
        <v>12988</v>
      </c>
      <c r="F3763" t="s">
        <v>1893</v>
      </c>
      <c r="G3763" t="s">
        <v>1852</v>
      </c>
      <c r="H3763" t="s">
        <v>1720</v>
      </c>
      <c r="I3763" t="s">
        <v>3116</v>
      </c>
      <c r="J3763">
        <v>0</v>
      </c>
      <c r="K3763"/>
      <c r="L3763" t="s">
        <v>3245</v>
      </c>
      <c r="M3763" t="s">
        <v>3118</v>
      </c>
    </row>
    <row r="3764" spans="1:13" x14ac:dyDescent="0.25">
      <c r="A3764">
        <v>13813</v>
      </c>
      <c r="B3764" t="s">
        <v>2426</v>
      </c>
      <c r="C3764" t="s">
        <v>27</v>
      </c>
      <c r="D3764" t="s">
        <v>1722</v>
      </c>
      <c r="E3764" s="15" t="s">
        <v>12989</v>
      </c>
      <c r="F3764" t="s">
        <v>1830</v>
      </c>
      <c r="G3764" t="s">
        <v>1831</v>
      </c>
      <c r="H3764" t="s">
        <v>1827</v>
      </c>
      <c r="I3764" t="s">
        <v>3131</v>
      </c>
      <c r="J3764">
        <v>0</v>
      </c>
      <c r="K3764"/>
      <c r="L3764" t="s">
        <v>3417</v>
      </c>
      <c r="M3764" t="s">
        <v>3118</v>
      </c>
    </row>
    <row r="3765" spans="1:13" x14ac:dyDescent="0.25">
      <c r="A3765">
        <v>39499</v>
      </c>
      <c r="B3765" t="s">
        <v>12990</v>
      </c>
      <c r="C3765" t="s">
        <v>27</v>
      </c>
      <c r="D3765" t="s">
        <v>1722</v>
      </c>
      <c r="E3765" s="15" t="s">
        <v>12991</v>
      </c>
      <c r="F3765" t="s">
        <v>1730</v>
      </c>
      <c r="G3765" t="s">
        <v>1731</v>
      </c>
      <c r="H3765" t="s">
        <v>1720</v>
      </c>
      <c r="I3765" t="s">
        <v>3116</v>
      </c>
      <c r="J3765">
        <v>0</v>
      </c>
      <c r="K3765"/>
      <c r="L3765" t="s">
        <v>12992</v>
      </c>
      <c r="M3765" t="s">
        <v>12993</v>
      </c>
    </row>
    <row r="3766" spans="1:13" x14ac:dyDescent="0.25">
      <c r="A3766">
        <v>828063</v>
      </c>
      <c r="B3766" t="s">
        <v>12994</v>
      </c>
      <c r="C3766" t="s">
        <v>59</v>
      </c>
      <c r="D3766" t="s">
        <v>1722</v>
      </c>
      <c r="E3766" s="15" t="s">
        <v>12995</v>
      </c>
      <c r="F3766" t="s">
        <v>1897</v>
      </c>
      <c r="G3766" t="s">
        <v>1898</v>
      </c>
      <c r="H3766" t="s">
        <v>1720</v>
      </c>
      <c r="I3766" t="s">
        <v>3116</v>
      </c>
      <c r="J3766">
        <v>0</v>
      </c>
      <c r="K3766"/>
      <c r="L3766" t="s">
        <v>12996</v>
      </c>
      <c r="M3766" t="s">
        <v>12997</v>
      </c>
    </row>
    <row r="3767" spans="1:13" x14ac:dyDescent="0.25">
      <c r="A3767">
        <v>21459</v>
      </c>
      <c r="B3767" t="s">
        <v>409</v>
      </c>
      <c r="C3767" t="s">
        <v>43</v>
      </c>
      <c r="D3767" t="s">
        <v>1722</v>
      </c>
      <c r="E3767" s="15" t="s">
        <v>12998</v>
      </c>
      <c r="F3767" t="s">
        <v>1784</v>
      </c>
      <c r="G3767" t="s">
        <v>1785</v>
      </c>
      <c r="H3767" t="s">
        <v>1725</v>
      </c>
      <c r="I3767" t="s">
        <v>3116</v>
      </c>
      <c r="J3767">
        <v>0</v>
      </c>
      <c r="K3767"/>
      <c r="L3767" t="s">
        <v>12999</v>
      </c>
      <c r="M3767" t="s">
        <v>3118</v>
      </c>
    </row>
    <row r="3768" spans="1:13" x14ac:dyDescent="0.25">
      <c r="A3768">
        <v>834785</v>
      </c>
      <c r="B3768" t="s">
        <v>2894</v>
      </c>
      <c r="C3768" t="s">
        <v>27</v>
      </c>
      <c r="D3768" t="s">
        <v>1722</v>
      </c>
      <c r="E3768" s="15" t="s">
        <v>13000</v>
      </c>
      <c r="F3768" t="s">
        <v>1877</v>
      </c>
      <c r="G3768" t="s">
        <v>1878</v>
      </c>
      <c r="H3768" t="s">
        <v>1756</v>
      </c>
      <c r="I3768" t="s">
        <v>3116</v>
      </c>
      <c r="J3768">
        <v>0</v>
      </c>
      <c r="K3768"/>
      <c r="L3768" t="s">
        <v>13001</v>
      </c>
      <c r="M3768" t="s">
        <v>3118</v>
      </c>
    </row>
    <row r="3769" spans="1:13" x14ac:dyDescent="0.25">
      <c r="A3769">
        <v>51778</v>
      </c>
      <c r="B3769" t="s">
        <v>1249</v>
      </c>
      <c r="C3769" t="s">
        <v>59</v>
      </c>
      <c r="D3769" t="s">
        <v>1722</v>
      </c>
      <c r="E3769" s="15" t="s">
        <v>13002</v>
      </c>
      <c r="F3769" t="s">
        <v>1728</v>
      </c>
      <c r="G3769" t="s">
        <v>1729</v>
      </c>
      <c r="H3769" t="s">
        <v>1720</v>
      </c>
      <c r="I3769" t="s">
        <v>3116</v>
      </c>
      <c r="J3769">
        <v>0</v>
      </c>
      <c r="K3769"/>
      <c r="L3769" t="s">
        <v>3216</v>
      </c>
      <c r="M3769" t="s">
        <v>3118</v>
      </c>
    </row>
    <row r="3770" spans="1:13" x14ac:dyDescent="0.25">
      <c r="A3770">
        <v>13826</v>
      </c>
      <c r="B3770" t="s">
        <v>2427</v>
      </c>
      <c r="C3770" t="s">
        <v>59</v>
      </c>
      <c r="D3770" t="s">
        <v>1722</v>
      </c>
      <c r="E3770" s="15" t="s">
        <v>13003</v>
      </c>
      <c r="F3770" t="s">
        <v>1742</v>
      </c>
      <c r="G3770" t="s">
        <v>1743</v>
      </c>
      <c r="H3770" t="s">
        <v>1720</v>
      </c>
      <c r="I3770" t="s">
        <v>3351</v>
      </c>
      <c r="J3770">
        <v>0</v>
      </c>
      <c r="K3770"/>
      <c r="L3770" t="s">
        <v>3382</v>
      </c>
      <c r="M3770" t="s">
        <v>3118</v>
      </c>
    </row>
    <row r="3771" spans="1:13" x14ac:dyDescent="0.25">
      <c r="A3771">
        <v>63434</v>
      </c>
      <c r="B3771" t="s">
        <v>1250</v>
      </c>
      <c r="C3771" t="s">
        <v>59</v>
      </c>
      <c r="D3771" t="s">
        <v>1722</v>
      </c>
      <c r="E3771" s="15" t="s">
        <v>13004</v>
      </c>
      <c r="F3771" t="s">
        <v>1893</v>
      </c>
      <c r="G3771" t="s">
        <v>1852</v>
      </c>
      <c r="H3771" t="s">
        <v>1720</v>
      </c>
      <c r="I3771" t="s">
        <v>3116</v>
      </c>
      <c r="J3771">
        <v>0</v>
      </c>
      <c r="K3771"/>
      <c r="L3771" t="s">
        <v>3216</v>
      </c>
      <c r="M3771" t="s">
        <v>3118</v>
      </c>
    </row>
    <row r="3772" spans="1:13" x14ac:dyDescent="0.25">
      <c r="A3772">
        <v>13843</v>
      </c>
      <c r="B3772" t="s">
        <v>1251</v>
      </c>
      <c r="C3772" t="s">
        <v>59</v>
      </c>
      <c r="D3772" t="s">
        <v>1722</v>
      </c>
      <c r="E3772" s="15" t="s">
        <v>13005</v>
      </c>
      <c r="F3772" t="s">
        <v>1787</v>
      </c>
      <c r="G3772" t="s">
        <v>1721</v>
      </c>
      <c r="H3772" t="s">
        <v>1720</v>
      </c>
      <c r="I3772" t="s">
        <v>3116</v>
      </c>
      <c r="J3772">
        <v>0</v>
      </c>
      <c r="K3772"/>
      <c r="L3772" t="s">
        <v>13006</v>
      </c>
      <c r="M3772" t="s">
        <v>13007</v>
      </c>
    </row>
    <row r="3773" spans="1:13" x14ac:dyDescent="0.25">
      <c r="A3773">
        <v>827205</v>
      </c>
      <c r="B3773" t="s">
        <v>13008</v>
      </c>
      <c r="C3773" t="s">
        <v>27</v>
      </c>
      <c r="D3773" t="s">
        <v>1722</v>
      </c>
      <c r="E3773" s="15" t="s">
        <v>13009</v>
      </c>
      <c r="F3773" t="s">
        <v>1824</v>
      </c>
      <c r="G3773" t="s">
        <v>1825</v>
      </c>
      <c r="H3773" t="s">
        <v>1725</v>
      </c>
      <c r="I3773" t="s">
        <v>3116</v>
      </c>
      <c r="J3773">
        <v>0</v>
      </c>
      <c r="K3773"/>
      <c r="L3773" t="s">
        <v>5524</v>
      </c>
      <c r="M3773" t="s">
        <v>3118</v>
      </c>
    </row>
    <row r="3774" spans="1:13" x14ac:dyDescent="0.25">
      <c r="A3774">
        <v>21403</v>
      </c>
      <c r="B3774" t="s">
        <v>1252</v>
      </c>
      <c r="C3774" t="s">
        <v>485</v>
      </c>
      <c r="D3774" t="s">
        <v>1722</v>
      </c>
      <c r="E3774" s="15" t="s">
        <v>13010</v>
      </c>
      <c r="F3774" t="s">
        <v>6194</v>
      </c>
      <c r="G3774" t="s">
        <v>1792</v>
      </c>
      <c r="H3774" t="s">
        <v>1822</v>
      </c>
      <c r="I3774" t="s">
        <v>3340</v>
      </c>
      <c r="J3774">
        <v>0</v>
      </c>
      <c r="K3774"/>
      <c r="L3774" t="s">
        <v>4757</v>
      </c>
      <c r="M3774" t="s">
        <v>3118</v>
      </c>
    </row>
    <row r="3775" spans="1:13" x14ac:dyDescent="0.25">
      <c r="A3775">
        <v>840687</v>
      </c>
      <c r="B3775" t="s">
        <v>13011</v>
      </c>
      <c r="C3775" t="s">
        <v>211</v>
      </c>
      <c r="D3775" t="s">
        <v>1722</v>
      </c>
      <c r="E3775" s="15" t="s">
        <v>13012</v>
      </c>
      <c r="F3775" t="s">
        <v>1815</v>
      </c>
      <c r="G3775" t="s">
        <v>1816</v>
      </c>
      <c r="H3775" t="s">
        <v>1725</v>
      </c>
      <c r="I3775" t="s">
        <v>1816</v>
      </c>
      <c r="J3775">
        <v>0</v>
      </c>
      <c r="K3775"/>
      <c r="L3775" t="s">
        <v>3117</v>
      </c>
      <c r="M3775" t="s">
        <v>3118</v>
      </c>
    </row>
    <row r="3776" spans="1:13" x14ac:dyDescent="0.25">
      <c r="A3776">
        <v>62147</v>
      </c>
      <c r="B3776" t="s">
        <v>13013</v>
      </c>
      <c r="C3776" t="s">
        <v>213</v>
      </c>
      <c r="D3776" t="s">
        <v>1722</v>
      </c>
      <c r="E3776" s="15" t="s">
        <v>13014</v>
      </c>
      <c r="F3776" t="s">
        <v>3345</v>
      </c>
      <c r="G3776" t="s">
        <v>1849</v>
      </c>
      <c r="H3776" t="s">
        <v>1819</v>
      </c>
      <c r="I3776" t="s">
        <v>3126</v>
      </c>
      <c r="J3776">
        <v>0</v>
      </c>
      <c r="K3776"/>
      <c r="L3776" t="s">
        <v>13015</v>
      </c>
      <c r="M3776" t="s">
        <v>13016</v>
      </c>
    </row>
    <row r="3777" spans="1:13" x14ac:dyDescent="0.25">
      <c r="A3777">
        <v>38112</v>
      </c>
      <c r="B3777" t="s">
        <v>1253</v>
      </c>
      <c r="C3777" t="s">
        <v>116</v>
      </c>
      <c r="D3777" t="s">
        <v>1722</v>
      </c>
      <c r="E3777" s="15" t="s">
        <v>13017</v>
      </c>
      <c r="F3777" t="s">
        <v>1761</v>
      </c>
      <c r="G3777" t="s">
        <v>1762</v>
      </c>
      <c r="H3777" t="s">
        <v>1782</v>
      </c>
      <c r="I3777" t="s">
        <v>1762</v>
      </c>
      <c r="J3777">
        <v>0</v>
      </c>
      <c r="K3777"/>
      <c r="L3777" t="s">
        <v>3173</v>
      </c>
      <c r="M3777" t="s">
        <v>3118</v>
      </c>
    </row>
    <row r="3778" spans="1:13" x14ac:dyDescent="0.25">
      <c r="A3778">
        <v>50825</v>
      </c>
      <c r="B3778" t="s">
        <v>13018</v>
      </c>
      <c r="C3778" t="s">
        <v>21</v>
      </c>
      <c r="D3778" t="s">
        <v>1722</v>
      </c>
      <c r="E3778" s="15" t="s">
        <v>13019</v>
      </c>
      <c r="F3778" t="s">
        <v>1908</v>
      </c>
      <c r="G3778" t="s">
        <v>1909</v>
      </c>
      <c r="H3778" t="s">
        <v>1725</v>
      </c>
      <c r="I3778" t="s">
        <v>3116</v>
      </c>
      <c r="J3778">
        <v>0</v>
      </c>
      <c r="K3778"/>
      <c r="L3778" t="s">
        <v>5532</v>
      </c>
      <c r="M3778" t="s">
        <v>3118</v>
      </c>
    </row>
    <row r="3779" spans="1:13" x14ac:dyDescent="0.25">
      <c r="A3779">
        <v>852402</v>
      </c>
      <c r="B3779" t="s">
        <v>13020</v>
      </c>
      <c r="C3779" t="s">
        <v>92</v>
      </c>
      <c r="D3779" t="s">
        <v>1722</v>
      </c>
      <c r="E3779" s="15" t="s">
        <v>13021</v>
      </c>
      <c r="F3779" t="s">
        <v>1732</v>
      </c>
      <c r="G3779" t="s">
        <v>1731</v>
      </c>
      <c r="H3779" t="s">
        <v>1720</v>
      </c>
      <c r="I3779" t="s">
        <v>3116</v>
      </c>
      <c r="J3779">
        <v>0</v>
      </c>
      <c r="K3779"/>
      <c r="L3779" t="s">
        <v>13022</v>
      </c>
      <c r="M3779" t="s">
        <v>13023</v>
      </c>
    </row>
    <row r="3780" spans="1:13" x14ac:dyDescent="0.25">
      <c r="A3780">
        <v>63540</v>
      </c>
      <c r="B3780" t="s">
        <v>13024</v>
      </c>
      <c r="C3780" t="s">
        <v>39</v>
      </c>
      <c r="D3780" t="s">
        <v>1722</v>
      </c>
      <c r="E3780" s="15" t="s">
        <v>13025</v>
      </c>
      <c r="F3780" t="s">
        <v>3345</v>
      </c>
      <c r="G3780" t="s">
        <v>1849</v>
      </c>
      <c r="H3780" t="s">
        <v>1819</v>
      </c>
      <c r="I3780" t="s">
        <v>3126</v>
      </c>
      <c r="J3780">
        <v>0</v>
      </c>
      <c r="K3780"/>
      <c r="L3780" t="s">
        <v>3151</v>
      </c>
      <c r="M3780" t="s">
        <v>3118</v>
      </c>
    </row>
    <row r="3781" spans="1:13" x14ac:dyDescent="0.25">
      <c r="A3781">
        <v>36859</v>
      </c>
      <c r="B3781" t="s">
        <v>13026</v>
      </c>
      <c r="C3781" t="s">
        <v>65</v>
      </c>
      <c r="D3781" t="s">
        <v>1722</v>
      </c>
      <c r="E3781" s="15" t="s">
        <v>13027</v>
      </c>
      <c r="F3781" t="s">
        <v>2129</v>
      </c>
      <c r="G3781" t="s">
        <v>1849</v>
      </c>
      <c r="H3781" t="s">
        <v>1819</v>
      </c>
      <c r="I3781" t="s">
        <v>3126</v>
      </c>
      <c r="J3781">
        <v>0</v>
      </c>
      <c r="K3781"/>
      <c r="L3781" t="s">
        <v>13028</v>
      </c>
      <c r="M3781" t="s">
        <v>13029</v>
      </c>
    </row>
    <row r="3782" spans="1:13" x14ac:dyDescent="0.25">
      <c r="A3782">
        <v>13857</v>
      </c>
      <c r="B3782" t="s">
        <v>1254</v>
      </c>
      <c r="C3782" t="s">
        <v>59</v>
      </c>
      <c r="D3782" t="s">
        <v>1722</v>
      </c>
      <c r="E3782" s="15" t="s">
        <v>13030</v>
      </c>
      <c r="F3782" t="s">
        <v>1752</v>
      </c>
      <c r="G3782" t="s">
        <v>1754</v>
      </c>
      <c r="H3782" t="s">
        <v>1753</v>
      </c>
      <c r="I3782" t="s">
        <v>3116</v>
      </c>
      <c r="J3782">
        <v>0</v>
      </c>
      <c r="K3782"/>
      <c r="L3782" t="s">
        <v>4689</v>
      </c>
      <c r="M3782" t="s">
        <v>3118</v>
      </c>
    </row>
    <row r="3783" spans="1:13" x14ac:dyDescent="0.25">
      <c r="A3783">
        <v>846869</v>
      </c>
      <c r="B3783" t="s">
        <v>13031</v>
      </c>
      <c r="C3783" t="s">
        <v>252</v>
      </c>
      <c r="D3783" t="s">
        <v>1722</v>
      </c>
      <c r="E3783" s="15" t="s">
        <v>13032</v>
      </c>
      <c r="F3783" t="s">
        <v>1832</v>
      </c>
      <c r="G3783" t="s">
        <v>1834</v>
      </c>
      <c r="H3783" t="s">
        <v>1833</v>
      </c>
      <c r="I3783" t="s">
        <v>3116</v>
      </c>
      <c r="J3783">
        <v>0</v>
      </c>
      <c r="K3783"/>
      <c r="L3783" t="s">
        <v>6287</v>
      </c>
      <c r="M3783" t="s">
        <v>13033</v>
      </c>
    </row>
    <row r="3784" spans="1:13" x14ac:dyDescent="0.25">
      <c r="A3784">
        <v>62916</v>
      </c>
      <c r="B3784" t="s">
        <v>4760</v>
      </c>
      <c r="C3784" t="s">
        <v>27</v>
      </c>
      <c r="D3784" t="s">
        <v>1722</v>
      </c>
      <c r="E3784" s="15" t="s">
        <v>13034</v>
      </c>
      <c r="F3784" t="s">
        <v>1891</v>
      </c>
      <c r="G3784" t="s">
        <v>1867</v>
      </c>
      <c r="H3784" t="s">
        <v>1725</v>
      </c>
      <c r="I3784" t="s">
        <v>3116</v>
      </c>
      <c r="J3784">
        <v>0</v>
      </c>
      <c r="K3784"/>
      <c r="L3784" t="s">
        <v>13035</v>
      </c>
      <c r="M3784" t="s">
        <v>4761</v>
      </c>
    </row>
    <row r="3785" spans="1:13" x14ac:dyDescent="0.25">
      <c r="A3785">
        <v>37113</v>
      </c>
      <c r="B3785" t="s">
        <v>410</v>
      </c>
      <c r="C3785" t="s">
        <v>211</v>
      </c>
      <c r="D3785" t="s">
        <v>1722</v>
      </c>
      <c r="E3785" s="15" t="s">
        <v>13036</v>
      </c>
      <c r="F3785" t="s">
        <v>1761</v>
      </c>
      <c r="G3785" t="s">
        <v>1762</v>
      </c>
      <c r="H3785" t="s">
        <v>1782</v>
      </c>
      <c r="I3785" t="s">
        <v>1762</v>
      </c>
      <c r="J3785">
        <v>0</v>
      </c>
      <c r="K3785"/>
      <c r="L3785" t="s">
        <v>9401</v>
      </c>
      <c r="M3785" t="s">
        <v>3118</v>
      </c>
    </row>
    <row r="3786" spans="1:13" x14ac:dyDescent="0.25">
      <c r="A3786">
        <v>13884</v>
      </c>
      <c r="B3786" t="s">
        <v>4762</v>
      </c>
      <c r="C3786" t="s">
        <v>27</v>
      </c>
      <c r="D3786" t="s">
        <v>1722</v>
      </c>
      <c r="E3786" s="15" t="s">
        <v>13037</v>
      </c>
      <c r="F3786" t="s">
        <v>1908</v>
      </c>
      <c r="G3786" t="s">
        <v>1909</v>
      </c>
      <c r="H3786" t="s">
        <v>1725</v>
      </c>
      <c r="I3786" t="s">
        <v>3116</v>
      </c>
      <c r="J3786">
        <v>0</v>
      </c>
      <c r="K3786"/>
      <c r="L3786" t="s">
        <v>4064</v>
      </c>
      <c r="M3786" t="s">
        <v>3118</v>
      </c>
    </row>
    <row r="3787" spans="1:13" x14ac:dyDescent="0.25">
      <c r="A3787">
        <v>71229</v>
      </c>
      <c r="B3787" t="s">
        <v>13038</v>
      </c>
      <c r="C3787" t="s">
        <v>92</v>
      </c>
      <c r="D3787" t="s">
        <v>1722</v>
      </c>
      <c r="E3787" s="15" t="s">
        <v>13039</v>
      </c>
      <c r="F3787" t="s">
        <v>1732</v>
      </c>
      <c r="G3787" t="s">
        <v>1731</v>
      </c>
      <c r="H3787" t="s">
        <v>1720</v>
      </c>
      <c r="I3787" t="s">
        <v>3116</v>
      </c>
      <c r="J3787">
        <v>0</v>
      </c>
      <c r="K3787"/>
      <c r="L3787" t="s">
        <v>13040</v>
      </c>
      <c r="M3787" t="s">
        <v>13041</v>
      </c>
    </row>
    <row r="3788" spans="1:13" x14ac:dyDescent="0.25">
      <c r="A3788">
        <v>13889</v>
      </c>
      <c r="B3788" t="s">
        <v>2149</v>
      </c>
      <c r="C3788" t="s">
        <v>59</v>
      </c>
      <c r="D3788" t="s">
        <v>1722</v>
      </c>
      <c r="E3788" s="15" t="s">
        <v>13042</v>
      </c>
      <c r="F3788" t="s">
        <v>1749</v>
      </c>
      <c r="G3788" t="s">
        <v>1746</v>
      </c>
      <c r="H3788" t="s">
        <v>1720</v>
      </c>
      <c r="I3788" t="s">
        <v>5686</v>
      </c>
      <c r="J3788">
        <v>0</v>
      </c>
      <c r="K3788"/>
      <c r="L3788" t="s">
        <v>13043</v>
      </c>
      <c r="M3788" t="s">
        <v>3118</v>
      </c>
    </row>
    <row r="3789" spans="1:13" x14ac:dyDescent="0.25">
      <c r="A3789">
        <v>13870</v>
      </c>
      <c r="B3789" t="s">
        <v>2428</v>
      </c>
      <c r="C3789" t="s">
        <v>415</v>
      </c>
      <c r="D3789" t="s">
        <v>1722</v>
      </c>
      <c r="E3789" s="15" t="s">
        <v>13044</v>
      </c>
      <c r="F3789" t="s">
        <v>2008</v>
      </c>
      <c r="G3789" t="s">
        <v>2009</v>
      </c>
      <c r="H3789" t="s">
        <v>1864</v>
      </c>
      <c r="I3789" t="s">
        <v>3240</v>
      </c>
      <c r="J3789">
        <v>0</v>
      </c>
      <c r="K3789"/>
      <c r="L3789" t="s">
        <v>13045</v>
      </c>
      <c r="M3789" t="s">
        <v>13046</v>
      </c>
    </row>
    <row r="3790" spans="1:13" x14ac:dyDescent="0.25">
      <c r="A3790">
        <v>827569</v>
      </c>
      <c r="B3790" t="s">
        <v>1255</v>
      </c>
      <c r="C3790" t="s">
        <v>485</v>
      </c>
      <c r="D3790" t="s">
        <v>1722</v>
      </c>
      <c r="E3790" s="15" t="s">
        <v>13047</v>
      </c>
      <c r="F3790" t="s">
        <v>1755</v>
      </c>
      <c r="G3790" t="s">
        <v>1757</v>
      </c>
      <c r="H3790" t="s">
        <v>1756</v>
      </c>
      <c r="I3790" t="s">
        <v>3129</v>
      </c>
      <c r="J3790">
        <v>0</v>
      </c>
      <c r="K3790"/>
      <c r="L3790" t="s">
        <v>13048</v>
      </c>
      <c r="M3790" t="s">
        <v>13049</v>
      </c>
    </row>
    <row r="3791" spans="1:13" x14ac:dyDescent="0.25">
      <c r="A3791">
        <v>836400</v>
      </c>
      <c r="B3791" t="s">
        <v>1256</v>
      </c>
      <c r="C3791" t="s">
        <v>36</v>
      </c>
      <c r="D3791" t="s">
        <v>1722</v>
      </c>
      <c r="E3791" s="15" t="s">
        <v>13050</v>
      </c>
      <c r="F3791" t="s">
        <v>1836</v>
      </c>
      <c r="G3791" t="s">
        <v>1837</v>
      </c>
      <c r="H3791" t="s">
        <v>1725</v>
      </c>
      <c r="I3791" t="s">
        <v>3116</v>
      </c>
      <c r="J3791">
        <v>0</v>
      </c>
      <c r="K3791"/>
      <c r="L3791" t="s">
        <v>13051</v>
      </c>
      <c r="M3791" t="s">
        <v>13052</v>
      </c>
    </row>
    <row r="3792" spans="1:13" x14ac:dyDescent="0.25">
      <c r="A3792">
        <v>839452</v>
      </c>
      <c r="B3792" t="s">
        <v>13053</v>
      </c>
      <c r="C3792" t="s">
        <v>27</v>
      </c>
      <c r="D3792" t="s">
        <v>1722</v>
      </c>
      <c r="E3792" s="15" t="s">
        <v>13054</v>
      </c>
      <c r="F3792" t="s">
        <v>1859</v>
      </c>
      <c r="G3792" t="s">
        <v>1823</v>
      </c>
      <c r="H3792" t="s">
        <v>1822</v>
      </c>
      <c r="I3792" t="s">
        <v>3116</v>
      </c>
      <c r="J3792">
        <v>0</v>
      </c>
      <c r="K3792"/>
      <c r="L3792" t="s">
        <v>13055</v>
      </c>
      <c r="M3792" t="s">
        <v>13056</v>
      </c>
    </row>
    <row r="3793" spans="1:13" x14ac:dyDescent="0.25">
      <c r="A3793">
        <v>13849</v>
      </c>
      <c r="B3793" t="s">
        <v>4765</v>
      </c>
      <c r="C3793" t="s">
        <v>27</v>
      </c>
      <c r="D3793" t="s">
        <v>1722</v>
      </c>
      <c r="E3793" s="15" t="s">
        <v>13057</v>
      </c>
      <c r="F3793" t="s">
        <v>1918</v>
      </c>
      <c r="G3793" t="s">
        <v>1919</v>
      </c>
      <c r="H3793" t="s">
        <v>1864</v>
      </c>
      <c r="I3793" t="s">
        <v>3240</v>
      </c>
      <c r="J3793">
        <v>0</v>
      </c>
      <c r="K3793"/>
      <c r="L3793" t="s">
        <v>13058</v>
      </c>
      <c r="M3793" t="s">
        <v>13059</v>
      </c>
    </row>
    <row r="3794" spans="1:13" x14ac:dyDescent="0.25">
      <c r="A3794">
        <v>13909</v>
      </c>
      <c r="B3794" t="s">
        <v>411</v>
      </c>
      <c r="C3794" t="s">
        <v>59</v>
      </c>
      <c r="D3794" t="s">
        <v>1722</v>
      </c>
      <c r="E3794" s="15" t="s">
        <v>13060</v>
      </c>
      <c r="F3794" t="s">
        <v>1759</v>
      </c>
      <c r="G3794" t="s">
        <v>1760</v>
      </c>
      <c r="H3794" t="s">
        <v>1753</v>
      </c>
      <c r="I3794" t="s">
        <v>3116</v>
      </c>
      <c r="J3794">
        <v>0</v>
      </c>
      <c r="K3794"/>
      <c r="L3794" t="s">
        <v>3117</v>
      </c>
      <c r="M3794" t="s">
        <v>3118</v>
      </c>
    </row>
    <row r="3795" spans="1:13" x14ac:dyDescent="0.25">
      <c r="A3795">
        <v>13888</v>
      </c>
      <c r="B3795" t="s">
        <v>4770</v>
      </c>
      <c r="C3795" t="s">
        <v>27</v>
      </c>
      <c r="D3795" t="s">
        <v>1722</v>
      </c>
      <c r="E3795" s="15" t="s">
        <v>13061</v>
      </c>
      <c r="F3795" t="s">
        <v>1771</v>
      </c>
      <c r="G3795" t="s">
        <v>1721</v>
      </c>
      <c r="H3795" t="s">
        <v>1720</v>
      </c>
      <c r="I3795" t="s">
        <v>3116</v>
      </c>
      <c r="J3795">
        <v>0</v>
      </c>
      <c r="K3795"/>
      <c r="L3795" t="s">
        <v>13062</v>
      </c>
      <c r="M3795" t="s">
        <v>13063</v>
      </c>
    </row>
    <row r="3796" spans="1:13" x14ac:dyDescent="0.25">
      <c r="A3796">
        <v>53615</v>
      </c>
      <c r="B3796" t="s">
        <v>1257</v>
      </c>
      <c r="C3796" t="s">
        <v>116</v>
      </c>
      <c r="D3796" t="s">
        <v>1722</v>
      </c>
      <c r="E3796" s="15" t="s">
        <v>13064</v>
      </c>
      <c r="F3796" t="s">
        <v>1775</v>
      </c>
      <c r="G3796" t="s">
        <v>1743</v>
      </c>
      <c r="H3796" t="s">
        <v>1720</v>
      </c>
      <c r="I3796" t="s">
        <v>3351</v>
      </c>
      <c r="J3796">
        <v>0</v>
      </c>
      <c r="K3796"/>
      <c r="L3796" t="s">
        <v>5802</v>
      </c>
      <c r="M3796" t="s">
        <v>3118</v>
      </c>
    </row>
    <row r="3797" spans="1:13" x14ac:dyDescent="0.25">
      <c r="A3797">
        <v>57469</v>
      </c>
      <c r="B3797" t="s">
        <v>13065</v>
      </c>
      <c r="C3797" t="s">
        <v>59</v>
      </c>
      <c r="D3797" t="s">
        <v>1722</v>
      </c>
      <c r="E3797" s="15" t="s">
        <v>13066</v>
      </c>
      <c r="F3797" t="s">
        <v>1807</v>
      </c>
      <c r="G3797" t="s">
        <v>1762</v>
      </c>
      <c r="H3797" t="s">
        <v>1782</v>
      </c>
      <c r="I3797" t="s">
        <v>1762</v>
      </c>
      <c r="J3797">
        <v>0</v>
      </c>
      <c r="K3797"/>
      <c r="L3797" t="s">
        <v>3216</v>
      </c>
      <c r="M3797" t="s">
        <v>3118</v>
      </c>
    </row>
    <row r="3798" spans="1:13" x14ac:dyDescent="0.25">
      <c r="A3798">
        <v>23140</v>
      </c>
      <c r="B3798" t="s">
        <v>412</v>
      </c>
      <c r="C3798" t="s">
        <v>65</v>
      </c>
      <c r="D3798" t="s">
        <v>1722</v>
      </c>
      <c r="E3798" s="15" t="s">
        <v>13067</v>
      </c>
      <c r="F3798" t="s">
        <v>1815</v>
      </c>
      <c r="G3798" t="s">
        <v>1816</v>
      </c>
      <c r="H3798" t="s">
        <v>1725</v>
      </c>
      <c r="I3798" t="s">
        <v>1816</v>
      </c>
      <c r="J3798">
        <v>0</v>
      </c>
      <c r="K3798"/>
      <c r="L3798" t="s">
        <v>3117</v>
      </c>
      <c r="M3798" t="s">
        <v>3118</v>
      </c>
    </row>
    <row r="3799" spans="1:13" x14ac:dyDescent="0.25">
      <c r="A3799">
        <v>13918</v>
      </c>
      <c r="B3799" t="s">
        <v>13068</v>
      </c>
      <c r="C3799" t="s">
        <v>56</v>
      </c>
      <c r="D3799" t="s">
        <v>1722</v>
      </c>
      <c r="E3799" s="15" t="s">
        <v>13069</v>
      </c>
      <c r="F3799" t="s">
        <v>1824</v>
      </c>
      <c r="G3799" t="s">
        <v>1825</v>
      </c>
      <c r="H3799" t="s">
        <v>1725</v>
      </c>
      <c r="I3799" t="s">
        <v>3116</v>
      </c>
      <c r="J3799">
        <v>0</v>
      </c>
      <c r="K3799"/>
      <c r="L3799" t="s">
        <v>5524</v>
      </c>
      <c r="M3799" t="s">
        <v>3118</v>
      </c>
    </row>
    <row r="3800" spans="1:13" x14ac:dyDescent="0.25">
      <c r="A3800">
        <v>843652</v>
      </c>
      <c r="B3800" t="s">
        <v>13070</v>
      </c>
      <c r="C3800" t="s">
        <v>43</v>
      </c>
      <c r="D3800" t="s">
        <v>1722</v>
      </c>
      <c r="E3800" s="15" t="s">
        <v>13071</v>
      </c>
      <c r="F3800" t="s">
        <v>1766</v>
      </c>
      <c r="G3800" t="s">
        <v>1767</v>
      </c>
      <c r="H3800" t="s">
        <v>1756</v>
      </c>
      <c r="I3800" t="s">
        <v>3129</v>
      </c>
      <c r="J3800">
        <v>0</v>
      </c>
      <c r="K3800"/>
      <c r="L3800"/>
      <c r="M3800" t="s">
        <v>3118</v>
      </c>
    </row>
    <row r="3801" spans="1:13" x14ac:dyDescent="0.25">
      <c r="A3801">
        <v>826533</v>
      </c>
      <c r="B3801" t="s">
        <v>13072</v>
      </c>
      <c r="C3801" t="s">
        <v>43</v>
      </c>
      <c r="D3801" t="s">
        <v>1722</v>
      </c>
      <c r="E3801" s="15" t="s">
        <v>13073</v>
      </c>
      <c r="F3801" t="s">
        <v>1766</v>
      </c>
      <c r="G3801" t="s">
        <v>1767</v>
      </c>
      <c r="H3801" t="s">
        <v>1756</v>
      </c>
      <c r="I3801" t="s">
        <v>3129</v>
      </c>
      <c r="J3801">
        <v>0</v>
      </c>
      <c r="K3801"/>
      <c r="L3801" t="s">
        <v>3122</v>
      </c>
      <c r="M3801" t="s">
        <v>3118</v>
      </c>
    </row>
    <row r="3802" spans="1:13" x14ac:dyDescent="0.25">
      <c r="A3802">
        <v>838521</v>
      </c>
      <c r="B3802" t="s">
        <v>13074</v>
      </c>
      <c r="C3802" t="s">
        <v>84</v>
      </c>
      <c r="D3802" t="s">
        <v>1722</v>
      </c>
      <c r="E3802" s="15" t="s">
        <v>13075</v>
      </c>
      <c r="F3802" t="s">
        <v>2011</v>
      </c>
      <c r="G3802" t="s">
        <v>1975</v>
      </c>
      <c r="H3802" t="s">
        <v>1782</v>
      </c>
      <c r="I3802" t="s">
        <v>3116</v>
      </c>
      <c r="J3802">
        <v>0</v>
      </c>
      <c r="K3802"/>
      <c r="L3802" t="s">
        <v>9786</v>
      </c>
      <c r="M3802" t="s">
        <v>3118</v>
      </c>
    </row>
    <row r="3803" spans="1:13" x14ac:dyDescent="0.25">
      <c r="A3803">
        <v>857630</v>
      </c>
      <c r="B3803" t="s">
        <v>13076</v>
      </c>
      <c r="C3803" t="s">
        <v>56</v>
      </c>
      <c r="D3803" t="s">
        <v>1722</v>
      </c>
      <c r="E3803" s="15" t="s">
        <v>13077</v>
      </c>
      <c r="F3803" t="s">
        <v>1732</v>
      </c>
      <c r="G3803" t="s">
        <v>1731</v>
      </c>
      <c r="H3803" t="s">
        <v>1720</v>
      </c>
      <c r="I3803" t="s">
        <v>3116</v>
      </c>
      <c r="J3803">
        <v>0</v>
      </c>
      <c r="K3803"/>
      <c r="L3803"/>
      <c r="M3803" t="s">
        <v>3118</v>
      </c>
    </row>
    <row r="3804" spans="1:13" x14ac:dyDescent="0.25">
      <c r="A3804">
        <v>844713</v>
      </c>
      <c r="B3804" t="s">
        <v>13078</v>
      </c>
      <c r="C3804" t="s">
        <v>78</v>
      </c>
      <c r="D3804" t="s">
        <v>1722</v>
      </c>
      <c r="E3804" s="15" t="s">
        <v>13079</v>
      </c>
      <c r="F3804" t="s">
        <v>1732</v>
      </c>
      <c r="G3804" t="s">
        <v>1731</v>
      </c>
      <c r="H3804" t="s">
        <v>1720</v>
      </c>
      <c r="I3804" t="s">
        <v>3116</v>
      </c>
      <c r="J3804">
        <v>0</v>
      </c>
      <c r="K3804"/>
      <c r="L3804" t="s">
        <v>3630</v>
      </c>
      <c r="M3804" t="s">
        <v>3118</v>
      </c>
    </row>
    <row r="3805" spans="1:13" x14ac:dyDescent="0.25">
      <c r="A3805">
        <v>14013</v>
      </c>
      <c r="B3805" t="s">
        <v>2148</v>
      </c>
      <c r="C3805" t="s">
        <v>27</v>
      </c>
      <c r="D3805" t="s">
        <v>1722</v>
      </c>
      <c r="E3805" s="15" t="s">
        <v>13080</v>
      </c>
      <c r="F3805" t="s">
        <v>1824</v>
      </c>
      <c r="G3805" t="s">
        <v>1825</v>
      </c>
      <c r="H3805" t="s">
        <v>1725</v>
      </c>
      <c r="I3805" t="s">
        <v>3116</v>
      </c>
      <c r="J3805">
        <v>0</v>
      </c>
      <c r="K3805"/>
      <c r="L3805" t="s">
        <v>3117</v>
      </c>
      <c r="M3805" t="s">
        <v>3118</v>
      </c>
    </row>
    <row r="3806" spans="1:13" x14ac:dyDescent="0.25">
      <c r="A3806">
        <v>6764</v>
      </c>
      <c r="B3806" t="s">
        <v>1258</v>
      </c>
      <c r="C3806" t="s">
        <v>39</v>
      </c>
      <c r="D3806" t="s">
        <v>1722</v>
      </c>
      <c r="E3806" s="15" t="s">
        <v>13081</v>
      </c>
      <c r="F3806" t="s">
        <v>1784</v>
      </c>
      <c r="G3806" t="s">
        <v>1785</v>
      </c>
      <c r="H3806" t="s">
        <v>1725</v>
      </c>
      <c r="I3806" t="s">
        <v>3116</v>
      </c>
      <c r="J3806">
        <v>0</v>
      </c>
      <c r="K3806"/>
      <c r="L3806" t="s">
        <v>13082</v>
      </c>
      <c r="M3806" t="s">
        <v>13083</v>
      </c>
    </row>
    <row r="3807" spans="1:13" x14ac:dyDescent="0.25">
      <c r="A3807">
        <v>862442</v>
      </c>
      <c r="B3807" t="s">
        <v>1259</v>
      </c>
      <c r="C3807" t="s">
        <v>39</v>
      </c>
      <c r="D3807" t="s">
        <v>1722</v>
      </c>
      <c r="E3807" s="15" t="s">
        <v>13084</v>
      </c>
      <c r="F3807" t="s">
        <v>2046</v>
      </c>
      <c r="G3807" t="s">
        <v>1944</v>
      </c>
      <c r="H3807" t="s">
        <v>1782</v>
      </c>
      <c r="I3807" t="s">
        <v>3142</v>
      </c>
      <c r="J3807">
        <v>0</v>
      </c>
      <c r="K3807"/>
      <c r="L3807" t="s">
        <v>9542</v>
      </c>
      <c r="M3807" t="s">
        <v>3118</v>
      </c>
    </row>
    <row r="3808" spans="1:13" x14ac:dyDescent="0.25">
      <c r="A3808">
        <v>37495</v>
      </c>
      <c r="B3808" t="s">
        <v>1260</v>
      </c>
      <c r="C3808" t="s">
        <v>213</v>
      </c>
      <c r="D3808" t="s">
        <v>1722</v>
      </c>
      <c r="E3808" s="15" t="s">
        <v>13085</v>
      </c>
      <c r="F3808" t="s">
        <v>1807</v>
      </c>
      <c r="G3808" t="s">
        <v>1762</v>
      </c>
      <c r="H3808" t="s">
        <v>1782</v>
      </c>
      <c r="I3808" t="s">
        <v>1762</v>
      </c>
      <c r="J3808">
        <v>0</v>
      </c>
      <c r="K3808"/>
      <c r="L3808" t="s">
        <v>5524</v>
      </c>
      <c r="M3808" t="s">
        <v>3118</v>
      </c>
    </row>
    <row r="3809" spans="1:13" x14ac:dyDescent="0.25">
      <c r="A3809">
        <v>41015</v>
      </c>
      <c r="B3809" t="s">
        <v>13086</v>
      </c>
      <c r="C3809" t="s">
        <v>27</v>
      </c>
      <c r="D3809" t="s">
        <v>1722</v>
      </c>
      <c r="E3809" s="15" t="s">
        <v>13087</v>
      </c>
      <c r="F3809" t="s">
        <v>1730</v>
      </c>
      <c r="G3809" t="s">
        <v>1731</v>
      </c>
      <c r="H3809" t="s">
        <v>1720</v>
      </c>
      <c r="I3809" t="s">
        <v>3116</v>
      </c>
      <c r="J3809">
        <v>0</v>
      </c>
      <c r="K3809"/>
      <c r="L3809" t="s">
        <v>3117</v>
      </c>
      <c r="M3809" t="s">
        <v>3118</v>
      </c>
    </row>
    <row r="3810" spans="1:13" x14ac:dyDescent="0.25">
      <c r="A3810">
        <v>830600</v>
      </c>
      <c r="B3810" t="s">
        <v>1261</v>
      </c>
      <c r="C3810" t="s">
        <v>107</v>
      </c>
      <c r="D3810" t="s">
        <v>1722</v>
      </c>
      <c r="E3810" s="15" t="s">
        <v>13088</v>
      </c>
      <c r="F3810" t="s">
        <v>2008</v>
      </c>
      <c r="G3810" t="s">
        <v>2009</v>
      </c>
      <c r="H3810" t="s">
        <v>1864</v>
      </c>
      <c r="I3810" t="s">
        <v>3240</v>
      </c>
      <c r="J3810">
        <v>0</v>
      </c>
      <c r="K3810"/>
      <c r="L3810" t="s">
        <v>3122</v>
      </c>
      <c r="M3810" t="s">
        <v>3118</v>
      </c>
    </row>
    <row r="3811" spans="1:13" x14ac:dyDescent="0.25">
      <c r="A3811">
        <v>14060</v>
      </c>
      <c r="B3811" t="s">
        <v>1262</v>
      </c>
      <c r="C3811" t="s">
        <v>48</v>
      </c>
      <c r="D3811" t="s">
        <v>1722</v>
      </c>
      <c r="E3811" s="15" t="s">
        <v>13089</v>
      </c>
      <c r="F3811" t="s">
        <v>1761</v>
      </c>
      <c r="G3811" t="s">
        <v>1762</v>
      </c>
      <c r="H3811" t="s">
        <v>1782</v>
      </c>
      <c r="I3811" t="s">
        <v>1762</v>
      </c>
      <c r="J3811">
        <v>0</v>
      </c>
      <c r="K3811"/>
      <c r="L3811" t="s">
        <v>13090</v>
      </c>
      <c r="M3811" t="s">
        <v>13091</v>
      </c>
    </row>
    <row r="3812" spans="1:13" x14ac:dyDescent="0.25">
      <c r="A3812">
        <v>14063</v>
      </c>
      <c r="B3812" t="s">
        <v>13092</v>
      </c>
      <c r="C3812" t="s">
        <v>59</v>
      </c>
      <c r="D3812" t="s">
        <v>1722</v>
      </c>
      <c r="E3812" s="15" t="s">
        <v>13093</v>
      </c>
      <c r="F3812" t="s">
        <v>13094</v>
      </c>
      <c r="G3812" t="s">
        <v>2099</v>
      </c>
      <c r="H3812" t="s">
        <v>2055</v>
      </c>
      <c r="I3812" t="s">
        <v>3116</v>
      </c>
      <c r="J3812">
        <v>0</v>
      </c>
      <c r="K3812"/>
      <c r="L3812" t="s">
        <v>3178</v>
      </c>
      <c r="M3812" t="s">
        <v>3118</v>
      </c>
    </row>
    <row r="3813" spans="1:13" x14ac:dyDescent="0.25">
      <c r="A3813">
        <v>14065</v>
      </c>
      <c r="B3813" t="s">
        <v>1263</v>
      </c>
      <c r="C3813" t="s">
        <v>52</v>
      </c>
      <c r="D3813" t="s">
        <v>1722</v>
      </c>
      <c r="E3813" s="15" t="s">
        <v>13095</v>
      </c>
      <c r="F3813" t="s">
        <v>1788</v>
      </c>
      <c r="G3813" t="s">
        <v>1762</v>
      </c>
      <c r="H3813" t="s">
        <v>1782</v>
      </c>
      <c r="I3813" t="s">
        <v>3116</v>
      </c>
      <c r="J3813">
        <v>0</v>
      </c>
      <c r="K3813"/>
      <c r="L3813" t="s">
        <v>5524</v>
      </c>
      <c r="M3813" t="s">
        <v>3118</v>
      </c>
    </row>
    <row r="3814" spans="1:13" x14ac:dyDescent="0.25">
      <c r="A3814">
        <v>14049</v>
      </c>
      <c r="B3814" t="s">
        <v>413</v>
      </c>
      <c r="C3814" t="s">
        <v>48</v>
      </c>
      <c r="D3814" t="s">
        <v>1722</v>
      </c>
      <c r="E3814" s="15" t="s">
        <v>13096</v>
      </c>
      <c r="F3814" t="s">
        <v>2124</v>
      </c>
      <c r="G3814" t="s">
        <v>1831</v>
      </c>
      <c r="H3814" t="s">
        <v>1827</v>
      </c>
      <c r="I3814" t="s">
        <v>3131</v>
      </c>
      <c r="J3814">
        <v>0</v>
      </c>
      <c r="K3814"/>
      <c r="L3814" t="s">
        <v>3308</v>
      </c>
      <c r="M3814" t="s">
        <v>3118</v>
      </c>
    </row>
    <row r="3815" spans="1:13" x14ac:dyDescent="0.25">
      <c r="A3815">
        <v>836386</v>
      </c>
      <c r="B3815" t="s">
        <v>2900</v>
      </c>
      <c r="C3815" t="s">
        <v>36</v>
      </c>
      <c r="D3815" t="s">
        <v>1722</v>
      </c>
      <c r="E3815" s="15" t="s">
        <v>13097</v>
      </c>
      <c r="F3815" t="s">
        <v>1836</v>
      </c>
      <c r="G3815" t="s">
        <v>1837</v>
      </c>
      <c r="H3815" t="s">
        <v>1725</v>
      </c>
      <c r="I3815" t="s">
        <v>3116</v>
      </c>
      <c r="J3815">
        <v>0</v>
      </c>
      <c r="K3815"/>
      <c r="L3815" t="s">
        <v>13098</v>
      </c>
      <c r="M3815" t="s">
        <v>13099</v>
      </c>
    </row>
    <row r="3816" spans="1:13" x14ac:dyDescent="0.25">
      <c r="A3816">
        <v>23143</v>
      </c>
      <c r="B3816" t="s">
        <v>1264</v>
      </c>
      <c r="C3816" t="s">
        <v>65</v>
      </c>
      <c r="D3816" t="s">
        <v>1722</v>
      </c>
      <c r="E3816" s="15" t="s">
        <v>13100</v>
      </c>
      <c r="F3816" t="s">
        <v>6050</v>
      </c>
      <c r="G3816" t="s">
        <v>1792</v>
      </c>
      <c r="H3816" t="s">
        <v>1822</v>
      </c>
      <c r="I3816" t="s">
        <v>3116</v>
      </c>
      <c r="J3816">
        <v>0</v>
      </c>
      <c r="K3816"/>
      <c r="L3816" t="s">
        <v>3117</v>
      </c>
      <c r="M3816" t="s">
        <v>3118</v>
      </c>
    </row>
    <row r="3817" spans="1:13" x14ac:dyDescent="0.25">
      <c r="A3817">
        <v>57470</v>
      </c>
      <c r="B3817" t="s">
        <v>13101</v>
      </c>
      <c r="C3817" t="s">
        <v>59</v>
      </c>
      <c r="D3817" t="s">
        <v>1722</v>
      </c>
      <c r="E3817" s="15" t="s">
        <v>13102</v>
      </c>
      <c r="F3817" t="s">
        <v>1749</v>
      </c>
      <c r="G3817" t="s">
        <v>1746</v>
      </c>
      <c r="H3817" t="s">
        <v>1720</v>
      </c>
      <c r="I3817" t="s">
        <v>3116</v>
      </c>
      <c r="J3817">
        <v>0</v>
      </c>
      <c r="K3817"/>
      <c r="L3817" t="s">
        <v>3216</v>
      </c>
      <c r="M3817" t="s">
        <v>3118</v>
      </c>
    </row>
    <row r="3818" spans="1:13" x14ac:dyDescent="0.25">
      <c r="A3818">
        <v>23142</v>
      </c>
      <c r="B3818" t="s">
        <v>1265</v>
      </c>
      <c r="C3818" t="s">
        <v>65</v>
      </c>
      <c r="D3818" t="s">
        <v>1722</v>
      </c>
      <c r="E3818" s="15" t="s">
        <v>13103</v>
      </c>
      <c r="F3818" t="s">
        <v>1759</v>
      </c>
      <c r="G3818" t="s">
        <v>1760</v>
      </c>
      <c r="H3818" t="s">
        <v>1753</v>
      </c>
      <c r="I3818" t="s">
        <v>3116</v>
      </c>
      <c r="J3818">
        <v>0</v>
      </c>
      <c r="K3818"/>
      <c r="L3818" t="s">
        <v>13104</v>
      </c>
      <c r="M3818" t="s">
        <v>13105</v>
      </c>
    </row>
    <row r="3819" spans="1:13" x14ac:dyDescent="0.25">
      <c r="A3819">
        <v>14070</v>
      </c>
      <c r="B3819" t="s">
        <v>13106</v>
      </c>
      <c r="C3819" t="s">
        <v>59</v>
      </c>
      <c r="D3819" t="s">
        <v>1722</v>
      </c>
      <c r="E3819" s="15" t="s">
        <v>13107</v>
      </c>
      <c r="F3819" t="s">
        <v>1815</v>
      </c>
      <c r="G3819" t="s">
        <v>1816</v>
      </c>
      <c r="H3819" t="s">
        <v>1725</v>
      </c>
      <c r="I3819" t="s">
        <v>1816</v>
      </c>
      <c r="J3819">
        <v>0</v>
      </c>
      <c r="K3819"/>
      <c r="L3819" t="s">
        <v>13108</v>
      </c>
      <c r="M3819" t="s">
        <v>13109</v>
      </c>
    </row>
    <row r="3820" spans="1:13" x14ac:dyDescent="0.25">
      <c r="A3820">
        <v>45174</v>
      </c>
      <c r="B3820" t="s">
        <v>13110</v>
      </c>
      <c r="C3820" t="s">
        <v>59</v>
      </c>
      <c r="D3820" t="s">
        <v>1722</v>
      </c>
      <c r="E3820" s="15" t="s">
        <v>13111</v>
      </c>
      <c r="F3820" t="s">
        <v>1860</v>
      </c>
      <c r="G3820" t="s">
        <v>1816</v>
      </c>
      <c r="H3820" t="s">
        <v>1725</v>
      </c>
      <c r="I3820" t="s">
        <v>5644</v>
      </c>
      <c r="J3820">
        <v>0</v>
      </c>
      <c r="K3820"/>
      <c r="L3820" t="s">
        <v>3216</v>
      </c>
      <c r="M3820" t="s">
        <v>3118</v>
      </c>
    </row>
    <row r="3821" spans="1:13" x14ac:dyDescent="0.25">
      <c r="A3821">
        <v>14057</v>
      </c>
      <c r="B3821" t="s">
        <v>2147</v>
      </c>
      <c r="C3821" t="s">
        <v>148</v>
      </c>
      <c r="D3821" t="s">
        <v>1722</v>
      </c>
      <c r="E3821" s="15" t="s">
        <v>13112</v>
      </c>
      <c r="F3821" t="s">
        <v>1876</v>
      </c>
      <c r="G3821" t="s">
        <v>1849</v>
      </c>
      <c r="H3821" t="s">
        <v>1819</v>
      </c>
      <c r="I3821" t="s">
        <v>3126</v>
      </c>
      <c r="J3821">
        <v>0</v>
      </c>
      <c r="K3821"/>
      <c r="L3821" t="s">
        <v>3117</v>
      </c>
      <c r="M3821" t="s">
        <v>3118</v>
      </c>
    </row>
    <row r="3822" spans="1:13" x14ac:dyDescent="0.25">
      <c r="A3822">
        <v>852115</v>
      </c>
      <c r="B3822" t="s">
        <v>13113</v>
      </c>
      <c r="C3822" t="s">
        <v>36</v>
      </c>
      <c r="D3822" t="s">
        <v>1722</v>
      </c>
      <c r="E3822" s="15" t="s">
        <v>13114</v>
      </c>
      <c r="F3822" t="s">
        <v>1732</v>
      </c>
      <c r="G3822" t="s">
        <v>1731</v>
      </c>
      <c r="H3822" t="s">
        <v>1720</v>
      </c>
      <c r="I3822" t="s">
        <v>3116</v>
      </c>
      <c r="J3822">
        <v>0</v>
      </c>
      <c r="K3822"/>
      <c r="L3822" t="s">
        <v>13115</v>
      </c>
      <c r="M3822" t="s">
        <v>13116</v>
      </c>
    </row>
    <row r="3823" spans="1:13" x14ac:dyDescent="0.25">
      <c r="A3823">
        <v>847001</v>
      </c>
      <c r="B3823" t="s">
        <v>1644</v>
      </c>
      <c r="C3823" t="s">
        <v>1645</v>
      </c>
      <c r="D3823" t="s">
        <v>1722</v>
      </c>
      <c r="E3823" s="15" t="s">
        <v>13117</v>
      </c>
      <c r="F3823" t="s">
        <v>1829</v>
      </c>
      <c r="G3823" t="s">
        <v>1814</v>
      </c>
      <c r="H3823" t="s">
        <v>1764</v>
      </c>
      <c r="I3823" t="s">
        <v>3131</v>
      </c>
      <c r="J3823">
        <v>0</v>
      </c>
      <c r="K3823"/>
      <c r="L3823" t="s">
        <v>5524</v>
      </c>
      <c r="M3823" t="s">
        <v>3118</v>
      </c>
    </row>
    <row r="3824" spans="1:13" x14ac:dyDescent="0.25">
      <c r="A3824">
        <v>14061</v>
      </c>
      <c r="B3824" t="s">
        <v>1266</v>
      </c>
      <c r="C3824" t="s">
        <v>27</v>
      </c>
      <c r="D3824" t="s">
        <v>1722</v>
      </c>
      <c r="E3824" s="15" t="s">
        <v>13118</v>
      </c>
      <c r="F3824" t="s">
        <v>13119</v>
      </c>
      <c r="G3824" t="s">
        <v>1828</v>
      </c>
      <c r="H3824" t="s">
        <v>1827</v>
      </c>
      <c r="I3824" t="s">
        <v>3131</v>
      </c>
      <c r="J3824">
        <v>0</v>
      </c>
      <c r="K3824"/>
      <c r="L3824" t="s">
        <v>13120</v>
      </c>
      <c r="M3824" t="s">
        <v>13121</v>
      </c>
    </row>
    <row r="3825" spans="1:13" x14ac:dyDescent="0.25">
      <c r="A3825">
        <v>829670</v>
      </c>
      <c r="B3825" t="s">
        <v>13122</v>
      </c>
      <c r="C3825" t="s">
        <v>21</v>
      </c>
      <c r="D3825" t="s">
        <v>1722</v>
      </c>
      <c r="E3825" s="15" t="s">
        <v>13123</v>
      </c>
      <c r="F3825" t="s">
        <v>1937</v>
      </c>
      <c r="G3825" t="s">
        <v>1849</v>
      </c>
      <c r="H3825" t="s">
        <v>1819</v>
      </c>
      <c r="I3825" t="s">
        <v>3126</v>
      </c>
      <c r="J3825">
        <v>0</v>
      </c>
      <c r="K3825"/>
      <c r="L3825" t="s">
        <v>3117</v>
      </c>
      <c r="M3825" t="s">
        <v>3118</v>
      </c>
    </row>
    <row r="3826" spans="1:13" x14ac:dyDescent="0.25">
      <c r="A3826">
        <v>50096</v>
      </c>
      <c r="B3826" t="s">
        <v>4783</v>
      </c>
      <c r="C3826" t="s">
        <v>48</v>
      </c>
      <c r="D3826" t="s">
        <v>1722</v>
      </c>
      <c r="E3826" s="15" t="s">
        <v>13124</v>
      </c>
      <c r="F3826" t="s">
        <v>1789</v>
      </c>
      <c r="G3826" t="s">
        <v>1790</v>
      </c>
      <c r="H3826" t="s">
        <v>1720</v>
      </c>
      <c r="I3826" t="s">
        <v>3116</v>
      </c>
      <c r="J3826">
        <v>0</v>
      </c>
      <c r="K3826"/>
      <c r="L3826" t="s">
        <v>13125</v>
      </c>
      <c r="M3826" t="s">
        <v>3118</v>
      </c>
    </row>
    <row r="3827" spans="1:13" x14ac:dyDescent="0.25">
      <c r="A3827">
        <v>14030</v>
      </c>
      <c r="B3827" t="s">
        <v>13126</v>
      </c>
      <c r="C3827" t="s">
        <v>39</v>
      </c>
      <c r="D3827" t="s">
        <v>1722</v>
      </c>
      <c r="E3827" s="15" t="s">
        <v>13127</v>
      </c>
      <c r="F3827" t="s">
        <v>2161</v>
      </c>
      <c r="G3827" t="s">
        <v>2162</v>
      </c>
      <c r="H3827" t="s">
        <v>1753</v>
      </c>
      <c r="I3827" t="s">
        <v>3116</v>
      </c>
      <c r="J3827">
        <v>0</v>
      </c>
      <c r="K3827"/>
      <c r="L3827" t="s">
        <v>3151</v>
      </c>
      <c r="M3827" t="s">
        <v>3118</v>
      </c>
    </row>
    <row r="3828" spans="1:13" x14ac:dyDescent="0.25">
      <c r="A3828">
        <v>30215</v>
      </c>
      <c r="B3828" t="s">
        <v>2552</v>
      </c>
      <c r="C3828" t="s">
        <v>165</v>
      </c>
      <c r="D3828" t="s">
        <v>1722</v>
      </c>
      <c r="E3828" s="15" t="s">
        <v>13128</v>
      </c>
      <c r="F3828" t="s">
        <v>1763</v>
      </c>
      <c r="G3828" t="s">
        <v>1765</v>
      </c>
      <c r="H3828" t="s">
        <v>1764</v>
      </c>
      <c r="I3828" t="s">
        <v>3131</v>
      </c>
      <c r="J3828">
        <v>0</v>
      </c>
      <c r="K3828"/>
      <c r="L3828" t="s">
        <v>3117</v>
      </c>
      <c r="M3828" t="s">
        <v>3118</v>
      </c>
    </row>
    <row r="3829" spans="1:13" x14ac:dyDescent="0.25">
      <c r="A3829">
        <v>14021</v>
      </c>
      <c r="B3829" t="s">
        <v>4785</v>
      </c>
      <c r="C3829" t="s">
        <v>59</v>
      </c>
      <c r="D3829" t="s">
        <v>1722</v>
      </c>
      <c r="E3829" s="15" t="s">
        <v>13129</v>
      </c>
      <c r="F3829" t="s">
        <v>1813</v>
      </c>
      <c r="G3829" t="s">
        <v>1814</v>
      </c>
      <c r="H3829" t="s">
        <v>1764</v>
      </c>
      <c r="I3829" t="s">
        <v>3116</v>
      </c>
      <c r="J3829">
        <v>0</v>
      </c>
      <c r="K3829"/>
      <c r="L3829" t="s">
        <v>3382</v>
      </c>
      <c r="M3829" t="s">
        <v>3118</v>
      </c>
    </row>
    <row r="3830" spans="1:13" x14ac:dyDescent="0.25">
      <c r="A3830">
        <v>861183</v>
      </c>
      <c r="B3830" t="s">
        <v>3090</v>
      </c>
      <c r="C3830" t="s">
        <v>31</v>
      </c>
      <c r="D3830" t="s">
        <v>1722</v>
      </c>
      <c r="E3830" s="15" t="s">
        <v>13130</v>
      </c>
      <c r="F3830" t="s">
        <v>1728</v>
      </c>
      <c r="G3830" t="s">
        <v>1729</v>
      </c>
      <c r="H3830" t="s">
        <v>1720</v>
      </c>
      <c r="I3830" t="s">
        <v>3116</v>
      </c>
      <c r="J3830">
        <v>0</v>
      </c>
      <c r="K3830"/>
      <c r="L3830" t="s">
        <v>13131</v>
      </c>
      <c r="M3830" t="s">
        <v>13132</v>
      </c>
    </row>
    <row r="3831" spans="1:13" x14ac:dyDescent="0.25">
      <c r="A3831">
        <v>843379</v>
      </c>
      <c r="B3831" t="s">
        <v>13133</v>
      </c>
      <c r="C3831" t="s">
        <v>43</v>
      </c>
      <c r="D3831" t="s">
        <v>1722</v>
      </c>
      <c r="E3831" s="15" t="s">
        <v>13134</v>
      </c>
      <c r="F3831" t="s">
        <v>1836</v>
      </c>
      <c r="G3831" t="s">
        <v>1837</v>
      </c>
      <c r="H3831" t="s">
        <v>1725</v>
      </c>
      <c r="I3831" t="s">
        <v>3116</v>
      </c>
      <c r="J3831">
        <v>0</v>
      </c>
      <c r="K3831"/>
      <c r="L3831" t="s">
        <v>13135</v>
      </c>
      <c r="M3831" t="s">
        <v>13136</v>
      </c>
    </row>
    <row r="3832" spans="1:13" x14ac:dyDescent="0.25">
      <c r="A3832">
        <v>57471</v>
      </c>
      <c r="B3832" t="s">
        <v>2735</v>
      </c>
      <c r="C3832" t="s">
        <v>59</v>
      </c>
      <c r="D3832" t="s">
        <v>1722</v>
      </c>
      <c r="E3832" s="15" t="s">
        <v>13137</v>
      </c>
      <c r="F3832" t="s">
        <v>1775</v>
      </c>
      <c r="G3832" t="s">
        <v>1743</v>
      </c>
      <c r="H3832" t="s">
        <v>1720</v>
      </c>
      <c r="I3832" t="s">
        <v>3351</v>
      </c>
      <c r="J3832">
        <v>0</v>
      </c>
      <c r="K3832"/>
      <c r="L3832" t="s">
        <v>3216</v>
      </c>
      <c r="M3832" t="s">
        <v>3118</v>
      </c>
    </row>
    <row r="3833" spans="1:13" x14ac:dyDescent="0.25">
      <c r="A3833">
        <v>836615</v>
      </c>
      <c r="B3833" t="s">
        <v>13138</v>
      </c>
      <c r="C3833" t="s">
        <v>56</v>
      </c>
      <c r="D3833" t="s">
        <v>1722</v>
      </c>
      <c r="E3833" s="15" t="s">
        <v>13139</v>
      </c>
      <c r="F3833" t="s">
        <v>1836</v>
      </c>
      <c r="G3833" t="s">
        <v>1837</v>
      </c>
      <c r="H3833" t="s">
        <v>1725</v>
      </c>
      <c r="I3833" t="s">
        <v>3116</v>
      </c>
      <c r="J3833">
        <v>0</v>
      </c>
      <c r="K3833"/>
      <c r="L3833" t="s">
        <v>3117</v>
      </c>
      <c r="M3833" t="s">
        <v>3118</v>
      </c>
    </row>
    <row r="3834" spans="1:13" x14ac:dyDescent="0.25">
      <c r="A3834">
        <v>838812</v>
      </c>
      <c r="B3834" t="s">
        <v>13140</v>
      </c>
      <c r="C3834" t="s">
        <v>84</v>
      </c>
      <c r="D3834" t="s">
        <v>1722</v>
      </c>
      <c r="E3834" s="15" t="s">
        <v>13141</v>
      </c>
      <c r="F3834" t="s">
        <v>10012</v>
      </c>
      <c r="G3834" t="s">
        <v>1834</v>
      </c>
      <c r="H3834" t="s">
        <v>1833</v>
      </c>
      <c r="I3834" t="s">
        <v>3116</v>
      </c>
      <c r="J3834">
        <v>0</v>
      </c>
      <c r="K3834"/>
      <c r="L3834" t="s">
        <v>3122</v>
      </c>
      <c r="M3834" t="s">
        <v>3118</v>
      </c>
    </row>
    <row r="3835" spans="1:13" x14ac:dyDescent="0.25">
      <c r="A3835">
        <v>52828</v>
      </c>
      <c r="B3835" t="s">
        <v>13142</v>
      </c>
      <c r="C3835" t="s">
        <v>92</v>
      </c>
      <c r="D3835" t="s">
        <v>1722</v>
      </c>
      <c r="E3835" s="15" t="s">
        <v>13143</v>
      </c>
      <c r="F3835" t="s">
        <v>1974</v>
      </c>
      <c r="G3835" t="s">
        <v>1975</v>
      </c>
      <c r="H3835" t="s">
        <v>1782</v>
      </c>
      <c r="I3835" t="s">
        <v>3116</v>
      </c>
      <c r="J3835">
        <v>0</v>
      </c>
      <c r="K3835"/>
      <c r="L3835"/>
      <c r="M3835" t="s">
        <v>3118</v>
      </c>
    </row>
    <row r="3836" spans="1:13" x14ac:dyDescent="0.25">
      <c r="A3836">
        <v>848367</v>
      </c>
      <c r="B3836" t="s">
        <v>1646</v>
      </c>
      <c r="C3836" t="s">
        <v>208</v>
      </c>
      <c r="D3836" t="s">
        <v>1722</v>
      </c>
      <c r="E3836" s="15" t="s">
        <v>13144</v>
      </c>
      <c r="F3836" t="s">
        <v>1829</v>
      </c>
      <c r="G3836" t="s">
        <v>1814</v>
      </c>
      <c r="H3836" t="s">
        <v>1764</v>
      </c>
      <c r="I3836" t="s">
        <v>3131</v>
      </c>
      <c r="J3836">
        <v>0</v>
      </c>
      <c r="K3836"/>
      <c r="L3836" t="s">
        <v>5879</v>
      </c>
      <c r="M3836" t="s">
        <v>3118</v>
      </c>
    </row>
    <row r="3837" spans="1:13" x14ac:dyDescent="0.25">
      <c r="A3837">
        <v>13793</v>
      </c>
      <c r="B3837" t="s">
        <v>414</v>
      </c>
      <c r="C3837" t="s">
        <v>415</v>
      </c>
      <c r="D3837" t="s">
        <v>1722</v>
      </c>
      <c r="E3837" s="15" t="s">
        <v>13145</v>
      </c>
      <c r="F3837" t="s">
        <v>1915</v>
      </c>
      <c r="G3837" t="s">
        <v>1878</v>
      </c>
      <c r="H3837" t="s">
        <v>1756</v>
      </c>
      <c r="I3837" t="s">
        <v>3129</v>
      </c>
      <c r="J3837">
        <v>0</v>
      </c>
      <c r="K3837"/>
      <c r="L3837" t="s">
        <v>3117</v>
      </c>
      <c r="M3837" t="s">
        <v>3118</v>
      </c>
    </row>
    <row r="3838" spans="1:13" x14ac:dyDescent="0.25">
      <c r="A3838">
        <v>71713</v>
      </c>
      <c r="B3838" t="s">
        <v>13146</v>
      </c>
      <c r="C3838" t="s">
        <v>59</v>
      </c>
      <c r="D3838" t="s">
        <v>1722</v>
      </c>
      <c r="E3838" s="15" t="s">
        <v>13147</v>
      </c>
      <c r="F3838" t="s">
        <v>1780</v>
      </c>
      <c r="G3838" t="s">
        <v>1746</v>
      </c>
      <c r="H3838" t="s">
        <v>1720</v>
      </c>
      <c r="I3838" t="s">
        <v>3348</v>
      </c>
      <c r="J3838">
        <v>0</v>
      </c>
      <c r="K3838"/>
      <c r="L3838" t="s">
        <v>3216</v>
      </c>
      <c r="M3838" t="s">
        <v>3118</v>
      </c>
    </row>
    <row r="3839" spans="1:13" x14ac:dyDescent="0.25">
      <c r="A3839">
        <v>14085</v>
      </c>
      <c r="B3839" t="s">
        <v>13148</v>
      </c>
      <c r="C3839" t="s">
        <v>59</v>
      </c>
      <c r="D3839" t="s">
        <v>1722</v>
      </c>
      <c r="E3839" s="15" t="s">
        <v>13149</v>
      </c>
      <c r="F3839" t="s">
        <v>5641</v>
      </c>
      <c r="G3839" t="s">
        <v>1825</v>
      </c>
      <c r="H3839" t="s">
        <v>1725</v>
      </c>
      <c r="I3839" t="s">
        <v>3116</v>
      </c>
      <c r="J3839">
        <v>0</v>
      </c>
      <c r="K3839"/>
      <c r="L3839" t="s">
        <v>4196</v>
      </c>
      <c r="M3839" t="s">
        <v>3118</v>
      </c>
    </row>
    <row r="3840" spans="1:13" x14ac:dyDescent="0.25">
      <c r="A3840">
        <v>31907</v>
      </c>
      <c r="B3840" t="s">
        <v>1267</v>
      </c>
      <c r="C3840" t="s">
        <v>59</v>
      </c>
      <c r="D3840" t="s">
        <v>1722</v>
      </c>
      <c r="E3840" s="15" t="s">
        <v>13150</v>
      </c>
      <c r="F3840" t="s">
        <v>1759</v>
      </c>
      <c r="G3840" t="s">
        <v>1760</v>
      </c>
      <c r="H3840" t="s">
        <v>1753</v>
      </c>
      <c r="I3840" t="s">
        <v>3116</v>
      </c>
      <c r="J3840">
        <v>0</v>
      </c>
      <c r="K3840"/>
      <c r="L3840" t="s">
        <v>3524</v>
      </c>
      <c r="M3840" t="s">
        <v>3118</v>
      </c>
    </row>
    <row r="3841" spans="1:13" x14ac:dyDescent="0.25">
      <c r="A3841">
        <v>47067</v>
      </c>
      <c r="B3841" t="s">
        <v>4787</v>
      </c>
      <c r="C3841" t="s">
        <v>84</v>
      </c>
      <c r="D3841" t="s">
        <v>1722</v>
      </c>
      <c r="E3841" s="15" t="s">
        <v>13151</v>
      </c>
      <c r="F3841" t="s">
        <v>1737</v>
      </c>
      <c r="G3841" t="s">
        <v>1721</v>
      </c>
      <c r="H3841" t="s">
        <v>1720</v>
      </c>
      <c r="I3841" t="s">
        <v>3116</v>
      </c>
      <c r="J3841">
        <v>0</v>
      </c>
      <c r="K3841"/>
      <c r="L3841" t="s">
        <v>3182</v>
      </c>
      <c r="M3841" t="s">
        <v>3118</v>
      </c>
    </row>
    <row r="3842" spans="1:13" x14ac:dyDescent="0.25">
      <c r="A3842">
        <v>14106</v>
      </c>
      <c r="B3842" t="s">
        <v>4788</v>
      </c>
      <c r="C3842" t="s">
        <v>65</v>
      </c>
      <c r="D3842" t="s">
        <v>1722</v>
      </c>
      <c r="E3842" s="15" t="s">
        <v>13152</v>
      </c>
      <c r="F3842" t="s">
        <v>1797</v>
      </c>
      <c r="G3842" t="s">
        <v>1783</v>
      </c>
      <c r="H3842" t="s">
        <v>1782</v>
      </c>
      <c r="I3842" t="s">
        <v>3152</v>
      </c>
      <c r="J3842">
        <v>0</v>
      </c>
      <c r="K3842"/>
      <c r="L3842" t="s">
        <v>13153</v>
      </c>
      <c r="M3842" t="s">
        <v>13154</v>
      </c>
    </row>
    <row r="3843" spans="1:13" x14ac:dyDescent="0.25">
      <c r="A3843">
        <v>14132</v>
      </c>
      <c r="B3843" t="s">
        <v>1268</v>
      </c>
      <c r="C3843" t="s">
        <v>27</v>
      </c>
      <c r="D3843" t="s">
        <v>1722</v>
      </c>
      <c r="E3843" s="15" t="s">
        <v>13155</v>
      </c>
      <c r="F3843" t="s">
        <v>2011</v>
      </c>
      <c r="G3843" t="s">
        <v>1975</v>
      </c>
      <c r="H3843" t="s">
        <v>1782</v>
      </c>
      <c r="I3843" t="s">
        <v>3116</v>
      </c>
      <c r="J3843">
        <v>0</v>
      </c>
      <c r="K3843"/>
      <c r="L3843" t="s">
        <v>3117</v>
      </c>
      <c r="M3843" t="s">
        <v>3118</v>
      </c>
    </row>
    <row r="3844" spans="1:13" x14ac:dyDescent="0.25">
      <c r="A3844">
        <v>845078</v>
      </c>
      <c r="B3844" t="s">
        <v>13156</v>
      </c>
      <c r="C3844" t="s">
        <v>43</v>
      </c>
      <c r="D3844" t="s">
        <v>1722</v>
      </c>
      <c r="E3844" s="15" t="s">
        <v>13157</v>
      </c>
      <c r="F3844" t="s">
        <v>9215</v>
      </c>
      <c r="G3844" t="s">
        <v>1975</v>
      </c>
      <c r="H3844" t="s">
        <v>1782</v>
      </c>
      <c r="I3844" t="s">
        <v>3116</v>
      </c>
      <c r="J3844">
        <v>0</v>
      </c>
      <c r="K3844"/>
      <c r="L3844" t="s">
        <v>13158</v>
      </c>
      <c r="M3844" t="s">
        <v>13159</v>
      </c>
    </row>
    <row r="3845" spans="1:13" x14ac:dyDescent="0.25">
      <c r="A3845">
        <v>862352</v>
      </c>
      <c r="B3845" t="s">
        <v>1269</v>
      </c>
      <c r="C3845" t="s">
        <v>1270</v>
      </c>
      <c r="D3845" t="s">
        <v>1722</v>
      </c>
      <c r="E3845" s="15" t="s">
        <v>13160</v>
      </c>
      <c r="F3845" t="s">
        <v>1788</v>
      </c>
      <c r="G3845" t="s">
        <v>1762</v>
      </c>
      <c r="H3845" t="s">
        <v>1782</v>
      </c>
      <c r="I3845" t="s">
        <v>3116</v>
      </c>
      <c r="J3845">
        <v>0</v>
      </c>
      <c r="K3845"/>
      <c r="L3845" t="s">
        <v>13161</v>
      </c>
      <c r="M3845" t="s">
        <v>13162</v>
      </c>
    </row>
    <row r="3846" spans="1:13" x14ac:dyDescent="0.25">
      <c r="A3846">
        <v>848579</v>
      </c>
      <c r="B3846" t="s">
        <v>1271</v>
      </c>
      <c r="C3846" t="s">
        <v>31</v>
      </c>
      <c r="D3846" t="s">
        <v>1722</v>
      </c>
      <c r="E3846" s="15" t="s">
        <v>13163</v>
      </c>
      <c r="F3846" t="s">
        <v>1749</v>
      </c>
      <c r="G3846" t="s">
        <v>1746</v>
      </c>
      <c r="H3846" t="s">
        <v>1720</v>
      </c>
      <c r="I3846" t="s">
        <v>5686</v>
      </c>
      <c r="J3846">
        <v>0</v>
      </c>
      <c r="K3846"/>
      <c r="L3846" t="s">
        <v>13164</v>
      </c>
      <c r="M3846" t="s">
        <v>13165</v>
      </c>
    </row>
    <row r="3847" spans="1:13" x14ac:dyDescent="0.25">
      <c r="A3847">
        <v>852689</v>
      </c>
      <c r="B3847" t="s">
        <v>13166</v>
      </c>
      <c r="C3847" t="s">
        <v>65</v>
      </c>
      <c r="D3847" t="s">
        <v>1722</v>
      </c>
      <c r="E3847" s="15" t="s">
        <v>13167</v>
      </c>
      <c r="F3847" t="s">
        <v>8291</v>
      </c>
      <c r="G3847" t="s">
        <v>1792</v>
      </c>
      <c r="H3847" t="s">
        <v>1822</v>
      </c>
      <c r="I3847" t="s">
        <v>3116</v>
      </c>
      <c r="J3847">
        <v>0</v>
      </c>
      <c r="K3847"/>
      <c r="L3847" t="s">
        <v>5524</v>
      </c>
      <c r="M3847" t="s">
        <v>3118</v>
      </c>
    </row>
    <row r="3848" spans="1:13" x14ac:dyDescent="0.25">
      <c r="A3848">
        <v>839244</v>
      </c>
      <c r="B3848" t="s">
        <v>1272</v>
      </c>
      <c r="C3848" t="s">
        <v>84</v>
      </c>
      <c r="D3848" t="s">
        <v>1722</v>
      </c>
      <c r="E3848" s="15" t="s">
        <v>13168</v>
      </c>
      <c r="F3848" t="s">
        <v>5719</v>
      </c>
      <c r="G3848" t="s">
        <v>1834</v>
      </c>
      <c r="H3848" t="s">
        <v>1833</v>
      </c>
      <c r="I3848" t="s">
        <v>3116</v>
      </c>
      <c r="J3848">
        <v>0</v>
      </c>
      <c r="K3848"/>
      <c r="L3848" t="s">
        <v>3151</v>
      </c>
      <c r="M3848" t="s">
        <v>3118</v>
      </c>
    </row>
    <row r="3849" spans="1:13" x14ac:dyDescent="0.25">
      <c r="A3849">
        <v>859413</v>
      </c>
      <c r="B3849" t="s">
        <v>13169</v>
      </c>
      <c r="C3849" t="s">
        <v>21</v>
      </c>
      <c r="D3849" t="s">
        <v>1722</v>
      </c>
      <c r="E3849" s="15" t="s">
        <v>13170</v>
      </c>
      <c r="F3849" t="s">
        <v>1836</v>
      </c>
      <c r="G3849" t="s">
        <v>1837</v>
      </c>
      <c r="H3849" t="s">
        <v>1725</v>
      </c>
      <c r="I3849" t="s">
        <v>3116</v>
      </c>
      <c r="J3849">
        <v>0</v>
      </c>
      <c r="K3849"/>
      <c r="L3849" t="s">
        <v>13171</v>
      </c>
      <c r="M3849" t="s">
        <v>13172</v>
      </c>
    </row>
    <row r="3850" spans="1:13" x14ac:dyDescent="0.25">
      <c r="A3850">
        <v>14169</v>
      </c>
      <c r="B3850" t="s">
        <v>1273</v>
      </c>
      <c r="C3850" t="s">
        <v>27</v>
      </c>
      <c r="D3850" t="s">
        <v>1722</v>
      </c>
      <c r="E3850" s="15" t="s">
        <v>13173</v>
      </c>
      <c r="F3850" t="s">
        <v>1738</v>
      </c>
      <c r="G3850" t="s">
        <v>1739</v>
      </c>
      <c r="H3850" t="s">
        <v>1720</v>
      </c>
      <c r="I3850" t="s">
        <v>3232</v>
      </c>
      <c r="J3850">
        <v>0</v>
      </c>
      <c r="K3850"/>
      <c r="L3850" t="s">
        <v>3117</v>
      </c>
      <c r="M3850" t="s">
        <v>3118</v>
      </c>
    </row>
    <row r="3851" spans="1:13" x14ac:dyDescent="0.25">
      <c r="A3851">
        <v>828100</v>
      </c>
      <c r="B3851" t="s">
        <v>13174</v>
      </c>
      <c r="C3851" t="s">
        <v>59</v>
      </c>
      <c r="D3851" t="s">
        <v>1722</v>
      </c>
      <c r="E3851" s="15" t="s">
        <v>13175</v>
      </c>
      <c r="F3851" t="s">
        <v>1771</v>
      </c>
      <c r="G3851" t="s">
        <v>1721</v>
      </c>
      <c r="H3851" t="s">
        <v>1720</v>
      </c>
      <c r="I3851" t="s">
        <v>3116</v>
      </c>
      <c r="J3851">
        <v>0</v>
      </c>
      <c r="K3851"/>
      <c r="L3851" t="s">
        <v>13176</v>
      </c>
      <c r="M3851" t="s">
        <v>13177</v>
      </c>
    </row>
    <row r="3852" spans="1:13" x14ac:dyDescent="0.25">
      <c r="A3852">
        <v>71709</v>
      </c>
      <c r="B3852" t="s">
        <v>2796</v>
      </c>
      <c r="C3852" t="s">
        <v>59</v>
      </c>
      <c r="D3852" t="s">
        <v>1722</v>
      </c>
      <c r="E3852" s="15" t="s">
        <v>13178</v>
      </c>
      <c r="F3852" t="s">
        <v>1732</v>
      </c>
      <c r="G3852" t="s">
        <v>1731</v>
      </c>
      <c r="H3852" t="s">
        <v>1720</v>
      </c>
      <c r="I3852" t="s">
        <v>3116</v>
      </c>
      <c r="J3852">
        <v>0</v>
      </c>
      <c r="K3852"/>
      <c r="L3852" t="s">
        <v>3117</v>
      </c>
      <c r="M3852" t="s">
        <v>3118</v>
      </c>
    </row>
    <row r="3853" spans="1:13" x14ac:dyDescent="0.25">
      <c r="A3853">
        <v>35050</v>
      </c>
      <c r="B3853" t="s">
        <v>418</v>
      </c>
      <c r="C3853" t="s">
        <v>27</v>
      </c>
      <c r="D3853" t="s">
        <v>1722</v>
      </c>
      <c r="E3853" s="15" t="s">
        <v>13179</v>
      </c>
      <c r="F3853" t="s">
        <v>1859</v>
      </c>
      <c r="G3853" t="s">
        <v>1823</v>
      </c>
      <c r="H3853" t="s">
        <v>1822</v>
      </c>
      <c r="I3853" t="s">
        <v>3116</v>
      </c>
      <c r="J3853">
        <v>0</v>
      </c>
      <c r="K3853"/>
      <c r="L3853" t="s">
        <v>13180</v>
      </c>
      <c r="M3853" t="s">
        <v>3118</v>
      </c>
    </row>
    <row r="3854" spans="1:13" x14ac:dyDescent="0.25">
      <c r="A3854">
        <v>829939</v>
      </c>
      <c r="B3854" t="s">
        <v>2869</v>
      </c>
      <c r="C3854" t="s">
        <v>84</v>
      </c>
      <c r="D3854" t="s">
        <v>1722</v>
      </c>
      <c r="E3854" s="15" t="s">
        <v>13181</v>
      </c>
      <c r="F3854" t="s">
        <v>1789</v>
      </c>
      <c r="G3854" t="s">
        <v>1790</v>
      </c>
      <c r="H3854" t="s">
        <v>1720</v>
      </c>
      <c r="I3854" t="s">
        <v>3116</v>
      </c>
      <c r="J3854">
        <v>0</v>
      </c>
      <c r="K3854"/>
      <c r="L3854" t="s">
        <v>8201</v>
      </c>
      <c r="M3854" t="s">
        <v>3118</v>
      </c>
    </row>
    <row r="3855" spans="1:13" x14ac:dyDescent="0.25">
      <c r="A3855">
        <v>28617</v>
      </c>
      <c r="B3855" t="s">
        <v>4793</v>
      </c>
      <c r="C3855" t="s">
        <v>27</v>
      </c>
      <c r="D3855" t="s">
        <v>1722</v>
      </c>
      <c r="E3855" s="15" t="s">
        <v>13182</v>
      </c>
      <c r="F3855" t="s">
        <v>1742</v>
      </c>
      <c r="G3855" t="s">
        <v>1743</v>
      </c>
      <c r="H3855" t="s">
        <v>1720</v>
      </c>
      <c r="I3855" t="s">
        <v>3351</v>
      </c>
      <c r="J3855">
        <v>0</v>
      </c>
      <c r="K3855"/>
      <c r="L3855" t="s">
        <v>5524</v>
      </c>
      <c r="M3855" t="s">
        <v>3118</v>
      </c>
    </row>
    <row r="3856" spans="1:13" x14ac:dyDescent="0.25">
      <c r="A3856">
        <v>844707</v>
      </c>
      <c r="B3856" t="s">
        <v>13183</v>
      </c>
      <c r="C3856" t="s">
        <v>27</v>
      </c>
      <c r="D3856" t="s">
        <v>1722</v>
      </c>
      <c r="E3856" s="15" t="s">
        <v>13184</v>
      </c>
      <c r="F3856" t="s">
        <v>1742</v>
      </c>
      <c r="G3856" t="s">
        <v>1743</v>
      </c>
      <c r="H3856" t="s">
        <v>1720</v>
      </c>
      <c r="I3856" t="s">
        <v>3351</v>
      </c>
      <c r="J3856">
        <v>0</v>
      </c>
      <c r="K3856"/>
      <c r="L3856"/>
      <c r="M3856" t="s">
        <v>3118</v>
      </c>
    </row>
    <row r="3857" spans="1:13" x14ac:dyDescent="0.25">
      <c r="A3857">
        <v>826549</v>
      </c>
      <c r="B3857" t="s">
        <v>13185</v>
      </c>
      <c r="C3857" t="s">
        <v>43</v>
      </c>
      <c r="D3857" t="s">
        <v>1722</v>
      </c>
      <c r="E3857" s="15" t="s">
        <v>13186</v>
      </c>
      <c r="F3857" t="s">
        <v>1728</v>
      </c>
      <c r="G3857" t="s">
        <v>1729</v>
      </c>
      <c r="H3857" t="s">
        <v>1720</v>
      </c>
      <c r="I3857" t="s">
        <v>3116</v>
      </c>
      <c r="J3857">
        <v>0</v>
      </c>
      <c r="K3857"/>
      <c r="L3857" t="s">
        <v>13187</v>
      </c>
      <c r="M3857" t="s">
        <v>13188</v>
      </c>
    </row>
    <row r="3858" spans="1:13" x14ac:dyDescent="0.25">
      <c r="A3858">
        <v>52001</v>
      </c>
      <c r="B3858" t="s">
        <v>13189</v>
      </c>
      <c r="C3858" t="s">
        <v>27</v>
      </c>
      <c r="D3858" t="s">
        <v>1722</v>
      </c>
      <c r="E3858" s="15" t="s">
        <v>13190</v>
      </c>
      <c r="F3858" t="s">
        <v>5641</v>
      </c>
      <c r="G3858" t="s">
        <v>1825</v>
      </c>
      <c r="H3858" t="s">
        <v>1725</v>
      </c>
      <c r="I3858" t="s">
        <v>3116</v>
      </c>
      <c r="J3858">
        <v>0</v>
      </c>
      <c r="K3858"/>
      <c r="L3858" t="s">
        <v>8147</v>
      </c>
      <c r="M3858" t="s">
        <v>3118</v>
      </c>
    </row>
    <row r="3859" spans="1:13" x14ac:dyDescent="0.25">
      <c r="A3859">
        <v>62923</v>
      </c>
      <c r="B3859" t="s">
        <v>13191</v>
      </c>
      <c r="C3859" t="s">
        <v>27</v>
      </c>
      <c r="D3859" t="s">
        <v>1722</v>
      </c>
      <c r="E3859" s="15" t="s">
        <v>13192</v>
      </c>
      <c r="F3859" t="s">
        <v>1789</v>
      </c>
      <c r="G3859" t="s">
        <v>1790</v>
      </c>
      <c r="H3859" t="s">
        <v>1720</v>
      </c>
      <c r="I3859" t="s">
        <v>3116</v>
      </c>
      <c r="J3859">
        <v>0</v>
      </c>
      <c r="K3859"/>
      <c r="L3859" t="s">
        <v>13193</v>
      </c>
      <c r="M3859" t="s">
        <v>13194</v>
      </c>
    </row>
    <row r="3860" spans="1:13" x14ac:dyDescent="0.25">
      <c r="A3860">
        <v>11895</v>
      </c>
      <c r="B3860" t="s">
        <v>1274</v>
      </c>
      <c r="C3860" t="s">
        <v>21</v>
      </c>
      <c r="D3860" t="s">
        <v>1722</v>
      </c>
      <c r="E3860" s="15" t="s">
        <v>13195</v>
      </c>
      <c r="F3860" t="s">
        <v>1846</v>
      </c>
      <c r="G3860" t="s">
        <v>1726</v>
      </c>
      <c r="H3860" t="s">
        <v>1725</v>
      </c>
      <c r="I3860" t="s">
        <v>3116</v>
      </c>
      <c r="J3860">
        <v>0</v>
      </c>
      <c r="K3860"/>
      <c r="L3860" t="s">
        <v>5627</v>
      </c>
      <c r="M3860" t="s">
        <v>3118</v>
      </c>
    </row>
    <row r="3861" spans="1:13" x14ac:dyDescent="0.25">
      <c r="A3861">
        <v>833279</v>
      </c>
      <c r="B3861" t="s">
        <v>13196</v>
      </c>
      <c r="C3861" t="s">
        <v>21</v>
      </c>
      <c r="D3861" t="s">
        <v>1722</v>
      </c>
      <c r="E3861" s="15" t="s">
        <v>13197</v>
      </c>
      <c r="F3861" t="s">
        <v>1912</v>
      </c>
      <c r="G3861" t="s">
        <v>1913</v>
      </c>
      <c r="H3861" t="s">
        <v>1764</v>
      </c>
      <c r="I3861" t="s">
        <v>5644</v>
      </c>
      <c r="J3861">
        <v>0</v>
      </c>
      <c r="K3861"/>
      <c r="L3861" t="s">
        <v>5627</v>
      </c>
      <c r="M3861" t="s">
        <v>3118</v>
      </c>
    </row>
    <row r="3862" spans="1:13" x14ac:dyDescent="0.25">
      <c r="A3862">
        <v>854706</v>
      </c>
      <c r="B3862" t="s">
        <v>13198</v>
      </c>
      <c r="C3862" t="s">
        <v>213</v>
      </c>
      <c r="D3862" t="s">
        <v>1722</v>
      </c>
      <c r="E3862" s="15" t="s">
        <v>13199</v>
      </c>
      <c r="F3862" t="s">
        <v>1949</v>
      </c>
      <c r="G3862" t="s">
        <v>1898</v>
      </c>
      <c r="H3862" t="s">
        <v>1720</v>
      </c>
      <c r="I3862" t="s">
        <v>3351</v>
      </c>
      <c r="J3862">
        <v>0</v>
      </c>
      <c r="K3862"/>
      <c r="L3862" t="s">
        <v>13200</v>
      </c>
      <c r="M3862" t="s">
        <v>3118</v>
      </c>
    </row>
    <row r="3863" spans="1:13" x14ac:dyDescent="0.25">
      <c r="A3863">
        <v>31965</v>
      </c>
      <c r="B3863" t="s">
        <v>419</v>
      </c>
      <c r="C3863" t="s">
        <v>415</v>
      </c>
      <c r="D3863" t="s">
        <v>1722</v>
      </c>
      <c r="E3863" s="15" t="s">
        <v>13201</v>
      </c>
      <c r="F3863" t="s">
        <v>1749</v>
      </c>
      <c r="G3863" t="s">
        <v>1746</v>
      </c>
      <c r="H3863" t="s">
        <v>1720</v>
      </c>
      <c r="I3863" t="s">
        <v>5686</v>
      </c>
      <c r="J3863">
        <v>0</v>
      </c>
      <c r="K3863"/>
      <c r="L3863" t="s">
        <v>3144</v>
      </c>
      <c r="M3863" t="s">
        <v>3118</v>
      </c>
    </row>
    <row r="3864" spans="1:13" x14ac:dyDescent="0.25">
      <c r="A3864">
        <v>61555</v>
      </c>
      <c r="B3864" t="s">
        <v>1647</v>
      </c>
      <c r="C3864" t="s">
        <v>92</v>
      </c>
      <c r="D3864" t="s">
        <v>1722</v>
      </c>
      <c r="E3864" s="15" t="s">
        <v>13202</v>
      </c>
      <c r="F3864" t="s">
        <v>1775</v>
      </c>
      <c r="G3864" t="s">
        <v>1743</v>
      </c>
      <c r="H3864" t="s">
        <v>1720</v>
      </c>
      <c r="I3864" t="s">
        <v>3351</v>
      </c>
      <c r="J3864">
        <v>0</v>
      </c>
      <c r="K3864"/>
      <c r="L3864" t="s">
        <v>3117</v>
      </c>
      <c r="M3864" t="s">
        <v>3118</v>
      </c>
    </row>
    <row r="3865" spans="1:13" x14ac:dyDescent="0.25">
      <c r="A3865">
        <v>45124</v>
      </c>
      <c r="B3865" t="s">
        <v>13203</v>
      </c>
      <c r="C3865" t="s">
        <v>27</v>
      </c>
      <c r="D3865" t="s">
        <v>1722</v>
      </c>
      <c r="E3865" s="15" t="s">
        <v>13204</v>
      </c>
      <c r="F3865" t="s">
        <v>1824</v>
      </c>
      <c r="G3865" t="s">
        <v>1825</v>
      </c>
      <c r="H3865" t="s">
        <v>1725</v>
      </c>
      <c r="I3865" t="s">
        <v>3116</v>
      </c>
      <c r="J3865">
        <v>0</v>
      </c>
      <c r="K3865"/>
      <c r="L3865" t="s">
        <v>13205</v>
      </c>
      <c r="M3865" t="s">
        <v>3118</v>
      </c>
    </row>
    <row r="3866" spans="1:13" x14ac:dyDescent="0.25">
      <c r="A3866">
        <v>837026</v>
      </c>
      <c r="B3866" t="s">
        <v>13206</v>
      </c>
      <c r="C3866" t="s">
        <v>3747</v>
      </c>
      <c r="D3866" t="s">
        <v>1722</v>
      </c>
      <c r="E3866" s="15" t="s">
        <v>13207</v>
      </c>
      <c r="F3866" t="s">
        <v>1742</v>
      </c>
      <c r="G3866" t="s">
        <v>1743</v>
      </c>
      <c r="H3866" t="s">
        <v>1720</v>
      </c>
      <c r="I3866" t="s">
        <v>3351</v>
      </c>
      <c r="J3866">
        <v>0</v>
      </c>
      <c r="K3866"/>
      <c r="L3866" t="s">
        <v>3122</v>
      </c>
      <c r="M3866" t="s">
        <v>3118</v>
      </c>
    </row>
    <row r="3867" spans="1:13" x14ac:dyDescent="0.25">
      <c r="A3867">
        <v>14299</v>
      </c>
      <c r="B3867" t="s">
        <v>13208</v>
      </c>
      <c r="C3867" t="s">
        <v>755</v>
      </c>
      <c r="D3867" t="s">
        <v>1722</v>
      </c>
      <c r="E3867" s="15" t="s">
        <v>13209</v>
      </c>
      <c r="F3867" t="s">
        <v>1829</v>
      </c>
      <c r="G3867" t="s">
        <v>1814</v>
      </c>
      <c r="H3867" t="s">
        <v>1764</v>
      </c>
      <c r="I3867" t="s">
        <v>3131</v>
      </c>
      <c r="J3867">
        <v>0</v>
      </c>
      <c r="K3867"/>
      <c r="L3867" t="s">
        <v>13210</v>
      </c>
      <c r="M3867" t="s">
        <v>3118</v>
      </c>
    </row>
    <row r="3868" spans="1:13" x14ac:dyDescent="0.25">
      <c r="A3868">
        <v>30748</v>
      </c>
      <c r="B3868" t="s">
        <v>13211</v>
      </c>
      <c r="C3868" t="s">
        <v>27</v>
      </c>
      <c r="D3868" t="s">
        <v>1722</v>
      </c>
      <c r="E3868" s="15" t="s">
        <v>13212</v>
      </c>
      <c r="F3868" t="s">
        <v>5719</v>
      </c>
      <c r="G3868" t="s">
        <v>1834</v>
      </c>
      <c r="H3868" t="s">
        <v>1833</v>
      </c>
      <c r="I3868" t="s">
        <v>3116</v>
      </c>
      <c r="J3868">
        <v>0</v>
      </c>
      <c r="K3868"/>
      <c r="L3868" t="s">
        <v>13213</v>
      </c>
      <c r="M3868" t="s">
        <v>13214</v>
      </c>
    </row>
    <row r="3869" spans="1:13" x14ac:dyDescent="0.25">
      <c r="A3869">
        <v>858683</v>
      </c>
      <c r="B3869" t="s">
        <v>13215</v>
      </c>
      <c r="C3869" t="s">
        <v>48</v>
      </c>
      <c r="D3869" t="s">
        <v>1722</v>
      </c>
      <c r="E3869" s="15" t="s">
        <v>13216</v>
      </c>
      <c r="F3869" t="s">
        <v>1836</v>
      </c>
      <c r="G3869" t="s">
        <v>1837</v>
      </c>
      <c r="H3869" t="s">
        <v>1725</v>
      </c>
      <c r="I3869" t="s">
        <v>3116</v>
      </c>
      <c r="J3869">
        <v>0</v>
      </c>
      <c r="K3869"/>
      <c r="L3869"/>
      <c r="M3869" t="s">
        <v>3118</v>
      </c>
    </row>
    <row r="3870" spans="1:13" x14ac:dyDescent="0.25">
      <c r="A3870">
        <v>17860</v>
      </c>
      <c r="B3870" t="s">
        <v>1275</v>
      </c>
      <c r="C3870" t="s">
        <v>172</v>
      </c>
      <c r="D3870" t="s">
        <v>1722</v>
      </c>
      <c r="E3870" s="15" t="s">
        <v>13217</v>
      </c>
      <c r="F3870" t="s">
        <v>1755</v>
      </c>
      <c r="G3870" t="s">
        <v>1757</v>
      </c>
      <c r="H3870" t="s">
        <v>1756</v>
      </c>
      <c r="I3870" t="s">
        <v>3129</v>
      </c>
      <c r="J3870">
        <v>0</v>
      </c>
      <c r="K3870"/>
      <c r="L3870" t="s">
        <v>3658</v>
      </c>
      <c r="M3870" t="s">
        <v>3118</v>
      </c>
    </row>
    <row r="3871" spans="1:13" x14ac:dyDescent="0.25">
      <c r="A3871">
        <v>4836</v>
      </c>
      <c r="B3871" t="s">
        <v>1276</v>
      </c>
      <c r="C3871" t="s">
        <v>59</v>
      </c>
      <c r="D3871" t="s">
        <v>1722</v>
      </c>
      <c r="E3871" s="15" t="s">
        <v>13218</v>
      </c>
      <c r="F3871" t="s">
        <v>1859</v>
      </c>
      <c r="G3871" t="s">
        <v>1823</v>
      </c>
      <c r="H3871" t="s">
        <v>1822</v>
      </c>
      <c r="I3871" t="s">
        <v>3116</v>
      </c>
      <c r="J3871">
        <v>0</v>
      </c>
      <c r="K3871"/>
      <c r="L3871" t="s">
        <v>3117</v>
      </c>
      <c r="M3871" t="s">
        <v>3118</v>
      </c>
    </row>
    <row r="3872" spans="1:13" x14ac:dyDescent="0.25">
      <c r="A3872">
        <v>34108</v>
      </c>
      <c r="B3872" t="s">
        <v>2577</v>
      </c>
      <c r="C3872" t="s">
        <v>107</v>
      </c>
      <c r="D3872" t="s">
        <v>1722</v>
      </c>
      <c r="E3872" s="15" t="s">
        <v>13219</v>
      </c>
      <c r="F3872" t="s">
        <v>1775</v>
      </c>
      <c r="G3872" t="s">
        <v>1743</v>
      </c>
      <c r="H3872" t="s">
        <v>1720</v>
      </c>
      <c r="I3872" t="s">
        <v>3351</v>
      </c>
      <c r="J3872">
        <v>0</v>
      </c>
      <c r="K3872"/>
      <c r="L3872" t="s">
        <v>13220</v>
      </c>
      <c r="M3872" t="s">
        <v>13221</v>
      </c>
    </row>
    <row r="3873" spans="1:13" x14ac:dyDescent="0.25">
      <c r="A3873">
        <v>14292</v>
      </c>
      <c r="B3873" t="s">
        <v>2145</v>
      </c>
      <c r="C3873" t="s">
        <v>59</v>
      </c>
      <c r="D3873" t="s">
        <v>1722</v>
      </c>
      <c r="E3873" s="15" t="s">
        <v>13222</v>
      </c>
      <c r="F3873" t="s">
        <v>1719</v>
      </c>
      <c r="G3873" t="s">
        <v>1721</v>
      </c>
      <c r="H3873" t="s">
        <v>1720</v>
      </c>
      <c r="I3873" t="s">
        <v>3116</v>
      </c>
      <c r="J3873">
        <v>0</v>
      </c>
      <c r="K3873"/>
      <c r="L3873" t="s">
        <v>8650</v>
      </c>
      <c r="M3873" t="s">
        <v>3118</v>
      </c>
    </row>
    <row r="3874" spans="1:13" x14ac:dyDescent="0.25">
      <c r="A3874">
        <v>31284</v>
      </c>
      <c r="B3874" t="s">
        <v>1277</v>
      </c>
      <c r="C3874" t="s">
        <v>165</v>
      </c>
      <c r="D3874" t="s">
        <v>1722</v>
      </c>
      <c r="E3874" s="15" t="s">
        <v>13223</v>
      </c>
      <c r="F3874" t="s">
        <v>1859</v>
      </c>
      <c r="G3874" t="s">
        <v>1823</v>
      </c>
      <c r="H3874" t="s">
        <v>1822</v>
      </c>
      <c r="I3874" t="s">
        <v>3116</v>
      </c>
      <c r="J3874">
        <v>0</v>
      </c>
      <c r="K3874"/>
      <c r="L3874" t="s">
        <v>13224</v>
      </c>
      <c r="M3874" t="s">
        <v>3118</v>
      </c>
    </row>
    <row r="3875" spans="1:13" x14ac:dyDescent="0.25">
      <c r="A3875">
        <v>59175</v>
      </c>
      <c r="B3875" t="s">
        <v>1278</v>
      </c>
      <c r="C3875" t="s">
        <v>52</v>
      </c>
      <c r="D3875" t="s">
        <v>1722</v>
      </c>
      <c r="E3875" s="15" t="s">
        <v>13225</v>
      </c>
      <c r="F3875" t="s">
        <v>1912</v>
      </c>
      <c r="G3875" t="s">
        <v>1913</v>
      </c>
      <c r="H3875" t="s">
        <v>1764</v>
      </c>
      <c r="I3875" t="s">
        <v>5644</v>
      </c>
      <c r="J3875">
        <v>0</v>
      </c>
      <c r="K3875"/>
      <c r="L3875" t="s">
        <v>6547</v>
      </c>
      <c r="M3875" t="s">
        <v>3118</v>
      </c>
    </row>
    <row r="3876" spans="1:13" x14ac:dyDescent="0.25">
      <c r="A3876">
        <v>847302</v>
      </c>
      <c r="B3876" t="s">
        <v>13226</v>
      </c>
      <c r="C3876" t="s">
        <v>27</v>
      </c>
      <c r="D3876" t="s">
        <v>1722</v>
      </c>
      <c r="E3876" s="15" t="s">
        <v>13227</v>
      </c>
      <c r="F3876" t="s">
        <v>1732</v>
      </c>
      <c r="G3876" t="s">
        <v>1731</v>
      </c>
      <c r="H3876" t="s">
        <v>1720</v>
      </c>
      <c r="I3876" t="s">
        <v>3116</v>
      </c>
      <c r="J3876">
        <v>0</v>
      </c>
      <c r="K3876"/>
      <c r="L3876" t="s">
        <v>3117</v>
      </c>
      <c r="M3876" t="s">
        <v>3118</v>
      </c>
    </row>
    <row r="3877" spans="1:13" x14ac:dyDescent="0.25">
      <c r="A3877">
        <v>57569</v>
      </c>
      <c r="B3877" t="s">
        <v>421</v>
      </c>
      <c r="C3877" t="s">
        <v>422</v>
      </c>
      <c r="D3877" t="s">
        <v>1722</v>
      </c>
      <c r="E3877" s="15" t="s">
        <v>13228</v>
      </c>
      <c r="F3877" t="s">
        <v>1848</v>
      </c>
      <c r="G3877" t="s">
        <v>1849</v>
      </c>
      <c r="H3877" t="s">
        <v>1819</v>
      </c>
      <c r="I3877" t="s">
        <v>3126</v>
      </c>
      <c r="J3877">
        <v>0</v>
      </c>
      <c r="K3877"/>
      <c r="L3877" t="s">
        <v>13229</v>
      </c>
      <c r="M3877" t="s">
        <v>3118</v>
      </c>
    </row>
    <row r="3878" spans="1:13" x14ac:dyDescent="0.25">
      <c r="A3878">
        <v>41784</v>
      </c>
      <c r="B3878" t="s">
        <v>2618</v>
      </c>
      <c r="C3878" t="s">
        <v>78</v>
      </c>
      <c r="D3878" t="s">
        <v>1722</v>
      </c>
      <c r="E3878" s="15" t="s">
        <v>13230</v>
      </c>
      <c r="F3878" t="s">
        <v>1979</v>
      </c>
      <c r="G3878" t="s">
        <v>1721</v>
      </c>
      <c r="H3878" t="s">
        <v>1720</v>
      </c>
      <c r="I3878" t="s">
        <v>3116</v>
      </c>
      <c r="J3878">
        <v>0</v>
      </c>
      <c r="K3878"/>
      <c r="L3878" t="s">
        <v>3177</v>
      </c>
      <c r="M3878" t="s">
        <v>3118</v>
      </c>
    </row>
    <row r="3879" spans="1:13" x14ac:dyDescent="0.25">
      <c r="A3879">
        <v>73366</v>
      </c>
      <c r="B3879" t="s">
        <v>2808</v>
      </c>
      <c r="C3879" t="s">
        <v>78</v>
      </c>
      <c r="D3879" t="s">
        <v>1722</v>
      </c>
      <c r="E3879" s="15" t="s">
        <v>13231</v>
      </c>
      <c r="F3879" t="s">
        <v>1732</v>
      </c>
      <c r="G3879" t="s">
        <v>1731</v>
      </c>
      <c r="H3879" t="s">
        <v>1720</v>
      </c>
      <c r="I3879" t="s">
        <v>3116</v>
      </c>
      <c r="J3879">
        <v>0</v>
      </c>
      <c r="K3879"/>
      <c r="L3879" t="s">
        <v>3630</v>
      </c>
      <c r="M3879" t="s">
        <v>3118</v>
      </c>
    </row>
    <row r="3880" spans="1:13" x14ac:dyDescent="0.25">
      <c r="A3880">
        <v>828375</v>
      </c>
      <c r="B3880" t="s">
        <v>2843</v>
      </c>
      <c r="C3880" t="s">
        <v>78</v>
      </c>
      <c r="D3880" t="s">
        <v>1722</v>
      </c>
      <c r="E3880" s="15" t="s">
        <v>13232</v>
      </c>
      <c r="F3880" t="s">
        <v>1749</v>
      </c>
      <c r="G3880" t="s">
        <v>1746</v>
      </c>
      <c r="H3880" t="s">
        <v>1720</v>
      </c>
      <c r="I3880" t="s">
        <v>3116</v>
      </c>
      <c r="J3880">
        <v>0</v>
      </c>
      <c r="K3880"/>
      <c r="L3880" t="s">
        <v>3630</v>
      </c>
      <c r="M3880" t="s">
        <v>3118</v>
      </c>
    </row>
    <row r="3881" spans="1:13" x14ac:dyDescent="0.25">
      <c r="A3881">
        <v>855006</v>
      </c>
      <c r="B3881" t="s">
        <v>13233</v>
      </c>
      <c r="C3881" t="s">
        <v>39</v>
      </c>
      <c r="D3881" t="s">
        <v>1722</v>
      </c>
      <c r="E3881" s="15" t="s">
        <v>13234</v>
      </c>
      <c r="F3881" t="s">
        <v>1873</v>
      </c>
      <c r="G3881" t="s">
        <v>1874</v>
      </c>
      <c r="H3881" t="s">
        <v>1725</v>
      </c>
      <c r="I3881" t="s">
        <v>3116</v>
      </c>
      <c r="J3881">
        <v>0</v>
      </c>
      <c r="K3881"/>
      <c r="L3881" t="s">
        <v>3122</v>
      </c>
      <c r="M3881" t="s">
        <v>3118</v>
      </c>
    </row>
    <row r="3882" spans="1:13" x14ac:dyDescent="0.25">
      <c r="A3882">
        <v>830310</v>
      </c>
      <c r="B3882" t="s">
        <v>13235</v>
      </c>
      <c r="C3882" t="s">
        <v>27</v>
      </c>
      <c r="D3882" t="s">
        <v>1722</v>
      </c>
      <c r="E3882" s="15" t="s">
        <v>13236</v>
      </c>
      <c r="F3882" t="s">
        <v>9004</v>
      </c>
      <c r="G3882" t="s">
        <v>1849</v>
      </c>
      <c r="H3882" t="s">
        <v>1819</v>
      </c>
      <c r="I3882" t="s">
        <v>3340</v>
      </c>
      <c r="J3882">
        <v>0</v>
      </c>
      <c r="K3882"/>
      <c r="L3882" t="s">
        <v>3564</v>
      </c>
      <c r="M3882" t="s">
        <v>9772</v>
      </c>
    </row>
    <row r="3883" spans="1:13" x14ac:dyDescent="0.25">
      <c r="A3883">
        <v>20159</v>
      </c>
      <c r="B3883" t="s">
        <v>663</v>
      </c>
      <c r="C3883" t="s">
        <v>27</v>
      </c>
      <c r="D3883" t="s">
        <v>1722</v>
      </c>
      <c r="E3883" s="15" t="s">
        <v>13237</v>
      </c>
      <c r="F3883" t="s">
        <v>6198</v>
      </c>
      <c r="G3883" t="s">
        <v>1785</v>
      </c>
      <c r="H3883" t="s">
        <v>1725</v>
      </c>
      <c r="I3883" t="s">
        <v>3116</v>
      </c>
      <c r="J3883">
        <v>0</v>
      </c>
      <c r="K3883"/>
      <c r="L3883" t="s">
        <v>13238</v>
      </c>
      <c r="M3883" t="s">
        <v>13239</v>
      </c>
    </row>
    <row r="3884" spans="1:13" x14ac:dyDescent="0.25">
      <c r="A3884">
        <v>59271</v>
      </c>
      <c r="B3884" t="s">
        <v>13240</v>
      </c>
      <c r="C3884" t="s">
        <v>27</v>
      </c>
      <c r="D3884" t="s">
        <v>1722</v>
      </c>
      <c r="E3884" s="15" t="s">
        <v>13241</v>
      </c>
      <c r="F3884" t="s">
        <v>1860</v>
      </c>
      <c r="G3884" t="s">
        <v>1816</v>
      </c>
      <c r="H3884" t="s">
        <v>1725</v>
      </c>
      <c r="I3884" t="s">
        <v>5644</v>
      </c>
      <c r="J3884">
        <v>0</v>
      </c>
      <c r="K3884"/>
      <c r="L3884" t="s">
        <v>5941</v>
      </c>
      <c r="M3884" t="s">
        <v>3118</v>
      </c>
    </row>
    <row r="3885" spans="1:13" x14ac:dyDescent="0.25">
      <c r="A3885">
        <v>14326</v>
      </c>
      <c r="B3885" t="s">
        <v>13242</v>
      </c>
      <c r="C3885" t="s">
        <v>56</v>
      </c>
      <c r="D3885" t="s">
        <v>1722</v>
      </c>
      <c r="E3885" s="15" t="s">
        <v>13243</v>
      </c>
      <c r="F3885" t="s">
        <v>2061</v>
      </c>
      <c r="G3885" t="s">
        <v>1865</v>
      </c>
      <c r="H3885" t="s">
        <v>1864</v>
      </c>
      <c r="I3885" t="s">
        <v>3240</v>
      </c>
      <c r="J3885">
        <v>0</v>
      </c>
      <c r="K3885"/>
      <c r="L3885" t="s">
        <v>13244</v>
      </c>
      <c r="M3885" t="s">
        <v>13245</v>
      </c>
    </row>
    <row r="3886" spans="1:13" x14ac:dyDescent="0.25">
      <c r="A3886">
        <v>58651</v>
      </c>
      <c r="B3886" t="s">
        <v>4797</v>
      </c>
      <c r="C3886" t="s">
        <v>56</v>
      </c>
      <c r="D3886" t="s">
        <v>1722</v>
      </c>
      <c r="E3886" s="15" t="s">
        <v>13246</v>
      </c>
      <c r="F3886" t="s">
        <v>1863</v>
      </c>
      <c r="G3886" t="s">
        <v>1865</v>
      </c>
      <c r="H3886" t="s">
        <v>1864</v>
      </c>
      <c r="I3886" t="s">
        <v>3240</v>
      </c>
      <c r="J3886">
        <v>0</v>
      </c>
      <c r="K3886"/>
      <c r="L3886" t="s">
        <v>3300</v>
      </c>
      <c r="M3886" t="s">
        <v>3118</v>
      </c>
    </row>
    <row r="3887" spans="1:13" x14ac:dyDescent="0.25">
      <c r="A3887">
        <v>52447</v>
      </c>
      <c r="B3887" t="s">
        <v>1279</v>
      </c>
      <c r="C3887" t="s">
        <v>27</v>
      </c>
      <c r="D3887" t="s">
        <v>1722</v>
      </c>
      <c r="E3887" s="15" t="s">
        <v>13247</v>
      </c>
      <c r="F3887" t="s">
        <v>1802</v>
      </c>
      <c r="G3887" t="s">
        <v>1803</v>
      </c>
      <c r="H3887" t="s">
        <v>1725</v>
      </c>
      <c r="I3887" t="s">
        <v>3116</v>
      </c>
      <c r="J3887">
        <v>0</v>
      </c>
      <c r="K3887"/>
      <c r="L3887" t="s">
        <v>13248</v>
      </c>
      <c r="M3887" t="s">
        <v>3118</v>
      </c>
    </row>
    <row r="3888" spans="1:13" x14ac:dyDescent="0.25">
      <c r="A3888">
        <v>22240</v>
      </c>
      <c r="B3888" t="s">
        <v>13249</v>
      </c>
      <c r="C3888" t="s">
        <v>59</v>
      </c>
      <c r="D3888" t="s">
        <v>1722</v>
      </c>
      <c r="E3888" s="15" t="s">
        <v>13250</v>
      </c>
      <c r="F3888" t="s">
        <v>1866</v>
      </c>
      <c r="G3888" t="s">
        <v>1867</v>
      </c>
      <c r="H3888" t="s">
        <v>1725</v>
      </c>
      <c r="I3888" t="s">
        <v>3116</v>
      </c>
      <c r="J3888">
        <v>0</v>
      </c>
      <c r="K3888"/>
      <c r="L3888" t="s">
        <v>13251</v>
      </c>
      <c r="M3888" t="s">
        <v>3118</v>
      </c>
    </row>
    <row r="3889" spans="1:13" x14ac:dyDescent="0.25">
      <c r="A3889">
        <v>14360</v>
      </c>
      <c r="B3889" t="s">
        <v>4798</v>
      </c>
      <c r="C3889" t="s">
        <v>27</v>
      </c>
      <c r="D3889" t="s">
        <v>1722</v>
      </c>
      <c r="E3889" s="15" t="s">
        <v>13252</v>
      </c>
      <c r="F3889" t="s">
        <v>1732</v>
      </c>
      <c r="G3889" t="s">
        <v>1731</v>
      </c>
      <c r="H3889" t="s">
        <v>1720</v>
      </c>
      <c r="I3889" t="s">
        <v>3116</v>
      </c>
      <c r="J3889">
        <v>0</v>
      </c>
      <c r="K3889"/>
      <c r="L3889" t="s">
        <v>13253</v>
      </c>
      <c r="M3889" t="s">
        <v>3118</v>
      </c>
    </row>
    <row r="3890" spans="1:13" x14ac:dyDescent="0.25">
      <c r="A3890">
        <v>14330</v>
      </c>
      <c r="B3890" t="s">
        <v>13254</v>
      </c>
      <c r="C3890" t="s">
        <v>21</v>
      </c>
      <c r="D3890" t="s">
        <v>1722</v>
      </c>
      <c r="E3890" s="15" t="s">
        <v>13255</v>
      </c>
      <c r="F3890" t="s">
        <v>1742</v>
      </c>
      <c r="G3890" t="s">
        <v>1743</v>
      </c>
      <c r="H3890" t="s">
        <v>1720</v>
      </c>
      <c r="I3890" t="s">
        <v>3351</v>
      </c>
      <c r="J3890">
        <v>0</v>
      </c>
      <c r="K3890"/>
      <c r="L3890" t="s">
        <v>5532</v>
      </c>
      <c r="M3890" t="s">
        <v>3118</v>
      </c>
    </row>
    <row r="3891" spans="1:13" x14ac:dyDescent="0.25">
      <c r="A3891">
        <v>71194</v>
      </c>
      <c r="B3891" t="s">
        <v>13256</v>
      </c>
      <c r="C3891" t="s">
        <v>43</v>
      </c>
      <c r="D3891" t="s">
        <v>1722</v>
      </c>
      <c r="E3891" s="15" t="s">
        <v>13257</v>
      </c>
      <c r="F3891" t="s">
        <v>1784</v>
      </c>
      <c r="G3891" t="s">
        <v>1785</v>
      </c>
      <c r="H3891" t="s">
        <v>1725</v>
      </c>
      <c r="I3891" t="s">
        <v>3116</v>
      </c>
      <c r="J3891">
        <v>0</v>
      </c>
      <c r="K3891"/>
      <c r="L3891" t="s">
        <v>3157</v>
      </c>
      <c r="M3891" t="s">
        <v>3118</v>
      </c>
    </row>
    <row r="3892" spans="1:13" x14ac:dyDescent="0.25">
      <c r="A3892">
        <v>837976</v>
      </c>
      <c r="B3892" t="s">
        <v>13258</v>
      </c>
      <c r="C3892" t="s">
        <v>21</v>
      </c>
      <c r="D3892" t="s">
        <v>1722</v>
      </c>
      <c r="E3892" s="15" t="s">
        <v>13259</v>
      </c>
      <c r="F3892" t="s">
        <v>1908</v>
      </c>
      <c r="G3892" t="s">
        <v>1909</v>
      </c>
      <c r="H3892" t="s">
        <v>1725</v>
      </c>
      <c r="I3892" t="s">
        <v>3116</v>
      </c>
      <c r="J3892">
        <v>0</v>
      </c>
      <c r="K3892"/>
      <c r="L3892" t="s">
        <v>13260</v>
      </c>
      <c r="M3892" t="s">
        <v>13261</v>
      </c>
    </row>
    <row r="3893" spans="1:13" x14ac:dyDescent="0.25">
      <c r="A3893">
        <v>14314</v>
      </c>
      <c r="B3893" t="s">
        <v>13262</v>
      </c>
      <c r="C3893" t="s">
        <v>76</v>
      </c>
      <c r="D3893" t="s">
        <v>1722</v>
      </c>
      <c r="E3893" s="15" t="s">
        <v>13263</v>
      </c>
      <c r="F3893" t="s">
        <v>1984</v>
      </c>
      <c r="G3893" t="s">
        <v>1816</v>
      </c>
      <c r="H3893" t="s">
        <v>1725</v>
      </c>
      <c r="I3893" t="s">
        <v>1816</v>
      </c>
      <c r="J3893">
        <v>0</v>
      </c>
      <c r="K3893"/>
      <c r="L3893" t="s">
        <v>13264</v>
      </c>
      <c r="M3893" t="s">
        <v>13265</v>
      </c>
    </row>
    <row r="3894" spans="1:13" x14ac:dyDescent="0.25">
      <c r="A3894">
        <v>44834</v>
      </c>
      <c r="B3894" t="s">
        <v>13266</v>
      </c>
      <c r="C3894" t="s">
        <v>172</v>
      </c>
      <c r="D3894" t="s">
        <v>1722</v>
      </c>
      <c r="E3894" s="15" t="s">
        <v>13267</v>
      </c>
      <c r="F3894" t="s">
        <v>1787</v>
      </c>
      <c r="G3894" t="s">
        <v>1721</v>
      </c>
      <c r="H3894" t="s">
        <v>1720</v>
      </c>
      <c r="I3894" t="s">
        <v>3116</v>
      </c>
      <c r="J3894">
        <v>0</v>
      </c>
      <c r="K3894"/>
      <c r="L3894" t="s">
        <v>3842</v>
      </c>
      <c r="M3894" t="s">
        <v>3118</v>
      </c>
    </row>
    <row r="3895" spans="1:13" x14ac:dyDescent="0.25">
      <c r="A3895">
        <v>70733</v>
      </c>
      <c r="B3895" t="s">
        <v>13268</v>
      </c>
      <c r="C3895" t="s">
        <v>27</v>
      </c>
      <c r="D3895" t="s">
        <v>1722</v>
      </c>
      <c r="E3895" s="15" t="s">
        <v>13269</v>
      </c>
      <c r="F3895" t="s">
        <v>1766</v>
      </c>
      <c r="G3895" t="s">
        <v>1767</v>
      </c>
      <c r="H3895" t="s">
        <v>1756</v>
      </c>
      <c r="I3895" t="s">
        <v>3129</v>
      </c>
      <c r="J3895">
        <v>0</v>
      </c>
      <c r="K3895"/>
      <c r="L3895" t="s">
        <v>6188</v>
      </c>
      <c r="M3895" t="s">
        <v>3118</v>
      </c>
    </row>
    <row r="3896" spans="1:13" x14ac:dyDescent="0.25">
      <c r="A3896">
        <v>56624</v>
      </c>
      <c r="B3896" t="s">
        <v>2718</v>
      </c>
      <c r="C3896" t="s">
        <v>213</v>
      </c>
      <c r="D3896" t="s">
        <v>1722</v>
      </c>
      <c r="E3896" s="15" t="s">
        <v>13270</v>
      </c>
      <c r="F3896" t="s">
        <v>1876</v>
      </c>
      <c r="G3896" t="s">
        <v>1849</v>
      </c>
      <c r="H3896" t="s">
        <v>1819</v>
      </c>
      <c r="I3896" t="s">
        <v>3126</v>
      </c>
      <c r="J3896">
        <v>0</v>
      </c>
      <c r="K3896"/>
      <c r="L3896" t="s">
        <v>13271</v>
      </c>
      <c r="M3896" t="s">
        <v>13272</v>
      </c>
    </row>
    <row r="3897" spans="1:13" x14ac:dyDescent="0.25">
      <c r="A3897">
        <v>61402</v>
      </c>
      <c r="B3897" t="s">
        <v>13273</v>
      </c>
      <c r="C3897" t="s">
        <v>27</v>
      </c>
      <c r="D3897" t="s">
        <v>1722</v>
      </c>
      <c r="E3897" s="15" t="s">
        <v>13274</v>
      </c>
      <c r="F3897" t="s">
        <v>1848</v>
      </c>
      <c r="G3897" t="s">
        <v>1849</v>
      </c>
      <c r="H3897" t="s">
        <v>1819</v>
      </c>
      <c r="I3897" t="s">
        <v>3126</v>
      </c>
      <c r="J3897">
        <v>0</v>
      </c>
      <c r="K3897"/>
      <c r="L3897"/>
      <c r="M3897" t="s">
        <v>3118</v>
      </c>
    </row>
    <row r="3898" spans="1:13" x14ac:dyDescent="0.25">
      <c r="A3898">
        <v>840658</v>
      </c>
      <c r="B3898" t="s">
        <v>2976</v>
      </c>
      <c r="C3898" t="s">
        <v>92</v>
      </c>
      <c r="D3898" t="s">
        <v>1722</v>
      </c>
      <c r="E3898" s="15" t="s">
        <v>13275</v>
      </c>
      <c r="F3898" t="s">
        <v>5719</v>
      </c>
      <c r="G3898" t="s">
        <v>1834</v>
      </c>
      <c r="H3898" t="s">
        <v>1833</v>
      </c>
      <c r="I3898" t="s">
        <v>3116</v>
      </c>
      <c r="J3898">
        <v>0</v>
      </c>
      <c r="K3898"/>
      <c r="L3898" t="s">
        <v>13276</v>
      </c>
      <c r="M3898" t="s">
        <v>13277</v>
      </c>
    </row>
    <row r="3899" spans="1:13" x14ac:dyDescent="0.25">
      <c r="A3899">
        <v>837604</v>
      </c>
      <c r="B3899" t="s">
        <v>1744</v>
      </c>
      <c r="C3899" t="s">
        <v>76</v>
      </c>
      <c r="D3899" t="s">
        <v>1722</v>
      </c>
      <c r="E3899" s="15" t="s">
        <v>13278</v>
      </c>
      <c r="F3899" t="s">
        <v>1742</v>
      </c>
      <c r="G3899" t="s">
        <v>1743</v>
      </c>
      <c r="H3899" t="s">
        <v>1720</v>
      </c>
      <c r="I3899" t="s">
        <v>3351</v>
      </c>
      <c r="J3899">
        <v>0</v>
      </c>
      <c r="K3899"/>
      <c r="L3899" t="s">
        <v>13279</v>
      </c>
      <c r="M3899" t="s">
        <v>13280</v>
      </c>
    </row>
    <row r="3900" spans="1:13" x14ac:dyDescent="0.25">
      <c r="A3900">
        <v>854111</v>
      </c>
      <c r="B3900" t="s">
        <v>13281</v>
      </c>
      <c r="C3900" t="s">
        <v>211</v>
      </c>
      <c r="D3900" t="s">
        <v>1722</v>
      </c>
      <c r="E3900" s="15" t="s">
        <v>13282</v>
      </c>
      <c r="F3900" t="s">
        <v>1848</v>
      </c>
      <c r="G3900" t="s">
        <v>1849</v>
      </c>
      <c r="H3900" t="s">
        <v>1819</v>
      </c>
      <c r="I3900" t="s">
        <v>3126</v>
      </c>
      <c r="J3900">
        <v>0</v>
      </c>
      <c r="K3900"/>
      <c r="L3900" t="s">
        <v>13283</v>
      </c>
      <c r="M3900" t="s">
        <v>13284</v>
      </c>
    </row>
    <row r="3901" spans="1:13" x14ac:dyDescent="0.25">
      <c r="A3901">
        <v>854322</v>
      </c>
      <c r="B3901" t="s">
        <v>13285</v>
      </c>
      <c r="C3901" t="s">
        <v>43</v>
      </c>
      <c r="D3901" t="s">
        <v>1722</v>
      </c>
      <c r="E3901" s="15" t="s">
        <v>13286</v>
      </c>
      <c r="F3901" t="s">
        <v>1724</v>
      </c>
      <c r="G3901" t="s">
        <v>1726</v>
      </c>
      <c r="H3901" t="s">
        <v>1725</v>
      </c>
      <c r="I3901" t="s">
        <v>3116</v>
      </c>
      <c r="J3901">
        <v>0</v>
      </c>
      <c r="K3901"/>
      <c r="L3901" t="s">
        <v>2341</v>
      </c>
      <c r="M3901"/>
    </row>
    <row r="3902" spans="1:13" x14ac:dyDescent="0.25">
      <c r="A3902">
        <v>844710</v>
      </c>
      <c r="B3902" t="s">
        <v>13287</v>
      </c>
      <c r="C3902" t="s">
        <v>763</v>
      </c>
      <c r="D3902" t="s">
        <v>1722</v>
      </c>
      <c r="E3902" s="15" t="s">
        <v>13288</v>
      </c>
      <c r="F3902" t="s">
        <v>1742</v>
      </c>
      <c r="G3902" t="s">
        <v>1743</v>
      </c>
      <c r="H3902" t="s">
        <v>1720</v>
      </c>
      <c r="I3902" t="s">
        <v>3351</v>
      </c>
      <c r="J3902">
        <v>0</v>
      </c>
      <c r="K3902"/>
      <c r="L3902"/>
      <c r="M3902" t="s">
        <v>3118</v>
      </c>
    </row>
    <row r="3903" spans="1:13" x14ac:dyDescent="0.25">
      <c r="A3903">
        <v>38179</v>
      </c>
      <c r="B3903" t="s">
        <v>2605</v>
      </c>
      <c r="C3903" t="s">
        <v>48</v>
      </c>
      <c r="D3903" t="s">
        <v>1722</v>
      </c>
      <c r="E3903" s="15" t="s">
        <v>13289</v>
      </c>
      <c r="F3903" t="s">
        <v>1789</v>
      </c>
      <c r="G3903" t="s">
        <v>1790</v>
      </c>
      <c r="H3903" t="s">
        <v>1720</v>
      </c>
      <c r="I3903" t="s">
        <v>3116</v>
      </c>
      <c r="J3903">
        <v>0</v>
      </c>
      <c r="K3903"/>
      <c r="L3903" t="s">
        <v>3739</v>
      </c>
      <c r="M3903" t="s">
        <v>3118</v>
      </c>
    </row>
    <row r="3904" spans="1:13" x14ac:dyDescent="0.25">
      <c r="A3904">
        <v>14404</v>
      </c>
      <c r="B3904" t="s">
        <v>13290</v>
      </c>
      <c r="C3904" t="s">
        <v>27</v>
      </c>
      <c r="D3904" t="s">
        <v>1722</v>
      </c>
      <c r="E3904" s="15" t="s">
        <v>13291</v>
      </c>
      <c r="F3904" t="s">
        <v>6008</v>
      </c>
      <c r="G3904" t="s">
        <v>1837</v>
      </c>
      <c r="H3904" t="s">
        <v>1725</v>
      </c>
      <c r="I3904" t="s">
        <v>3116</v>
      </c>
      <c r="J3904">
        <v>0</v>
      </c>
      <c r="K3904"/>
      <c r="L3904" t="s">
        <v>13292</v>
      </c>
      <c r="M3904" t="s">
        <v>3118</v>
      </c>
    </row>
    <row r="3905" spans="1:13" x14ac:dyDescent="0.25">
      <c r="A3905">
        <v>58304</v>
      </c>
      <c r="B3905" t="s">
        <v>1280</v>
      </c>
      <c r="C3905" t="s">
        <v>27</v>
      </c>
      <c r="D3905" t="s">
        <v>1722</v>
      </c>
      <c r="E3905" s="15" t="s">
        <v>13293</v>
      </c>
      <c r="F3905" t="s">
        <v>6008</v>
      </c>
      <c r="G3905" t="s">
        <v>1837</v>
      </c>
      <c r="H3905" t="s">
        <v>1725</v>
      </c>
      <c r="I3905" t="s">
        <v>3116</v>
      </c>
      <c r="J3905">
        <v>0</v>
      </c>
      <c r="K3905"/>
      <c r="L3905" t="s">
        <v>5524</v>
      </c>
      <c r="M3905" t="s">
        <v>3118</v>
      </c>
    </row>
    <row r="3906" spans="1:13" x14ac:dyDescent="0.25">
      <c r="A3906">
        <v>14410</v>
      </c>
      <c r="B3906" t="s">
        <v>13294</v>
      </c>
      <c r="C3906" t="s">
        <v>21</v>
      </c>
      <c r="D3906" t="s">
        <v>1722</v>
      </c>
      <c r="E3906" s="15" t="s">
        <v>13295</v>
      </c>
      <c r="F3906" t="s">
        <v>6008</v>
      </c>
      <c r="G3906" t="s">
        <v>1837</v>
      </c>
      <c r="H3906" t="s">
        <v>1725</v>
      </c>
      <c r="I3906" t="s">
        <v>3116</v>
      </c>
      <c r="J3906">
        <v>0</v>
      </c>
      <c r="K3906"/>
      <c r="L3906" t="s">
        <v>13296</v>
      </c>
      <c r="M3906" t="s">
        <v>13297</v>
      </c>
    </row>
    <row r="3907" spans="1:13" x14ac:dyDescent="0.25">
      <c r="A3907">
        <v>836932</v>
      </c>
      <c r="B3907" t="s">
        <v>13298</v>
      </c>
      <c r="C3907" t="s">
        <v>148</v>
      </c>
      <c r="D3907" t="s">
        <v>1722</v>
      </c>
      <c r="E3907" s="15" t="s">
        <v>13299</v>
      </c>
      <c r="F3907" t="s">
        <v>1836</v>
      </c>
      <c r="G3907" t="s">
        <v>1837</v>
      </c>
      <c r="H3907" t="s">
        <v>1725</v>
      </c>
      <c r="I3907" t="s">
        <v>3116</v>
      </c>
      <c r="J3907">
        <v>0</v>
      </c>
      <c r="K3907"/>
      <c r="L3907" t="s">
        <v>13300</v>
      </c>
      <c r="M3907"/>
    </row>
    <row r="3908" spans="1:13" x14ac:dyDescent="0.25">
      <c r="A3908">
        <v>60977</v>
      </c>
      <c r="B3908" t="s">
        <v>13301</v>
      </c>
      <c r="C3908" t="s">
        <v>43</v>
      </c>
      <c r="D3908" t="s">
        <v>1722</v>
      </c>
      <c r="E3908" s="15" t="s">
        <v>13302</v>
      </c>
      <c r="F3908" t="s">
        <v>1873</v>
      </c>
      <c r="G3908" t="s">
        <v>1874</v>
      </c>
      <c r="H3908" t="s">
        <v>1725</v>
      </c>
      <c r="I3908" t="s">
        <v>3116</v>
      </c>
      <c r="J3908">
        <v>0</v>
      </c>
      <c r="K3908"/>
      <c r="L3908" t="s">
        <v>3464</v>
      </c>
      <c r="M3908" t="s">
        <v>3118</v>
      </c>
    </row>
    <row r="3909" spans="1:13" x14ac:dyDescent="0.25">
      <c r="A3909">
        <v>834839</v>
      </c>
      <c r="B3909" t="s">
        <v>13303</v>
      </c>
      <c r="C3909" t="s">
        <v>92</v>
      </c>
      <c r="D3909" t="s">
        <v>1722</v>
      </c>
      <c r="E3909" s="15" t="s">
        <v>13304</v>
      </c>
      <c r="F3909" t="s">
        <v>1813</v>
      </c>
      <c r="G3909" t="s">
        <v>1814</v>
      </c>
      <c r="H3909" t="s">
        <v>1764</v>
      </c>
      <c r="I3909" t="s">
        <v>3116</v>
      </c>
      <c r="J3909">
        <v>0</v>
      </c>
      <c r="K3909"/>
      <c r="L3909" t="s">
        <v>13305</v>
      </c>
      <c r="M3909" t="s">
        <v>13306</v>
      </c>
    </row>
    <row r="3910" spans="1:13" x14ac:dyDescent="0.25">
      <c r="A3910">
        <v>14408</v>
      </c>
      <c r="B3910" t="s">
        <v>13307</v>
      </c>
      <c r="C3910" t="s">
        <v>380</v>
      </c>
      <c r="D3910" t="s">
        <v>1722</v>
      </c>
      <c r="E3910" s="15" t="s">
        <v>13308</v>
      </c>
      <c r="F3910" t="s">
        <v>1870</v>
      </c>
      <c r="G3910" t="s">
        <v>1721</v>
      </c>
      <c r="H3910" t="s">
        <v>1720</v>
      </c>
      <c r="I3910" t="s">
        <v>3116</v>
      </c>
      <c r="J3910">
        <v>0</v>
      </c>
      <c r="K3910"/>
      <c r="L3910" t="s">
        <v>13309</v>
      </c>
      <c r="M3910" t="s">
        <v>13310</v>
      </c>
    </row>
    <row r="3911" spans="1:13" x14ac:dyDescent="0.25">
      <c r="A3911">
        <v>38115</v>
      </c>
      <c r="B3911" t="s">
        <v>13311</v>
      </c>
      <c r="C3911" t="s">
        <v>763</v>
      </c>
      <c r="D3911" t="s">
        <v>1722</v>
      </c>
      <c r="E3911" s="15" t="s">
        <v>13312</v>
      </c>
      <c r="F3911" t="s">
        <v>1807</v>
      </c>
      <c r="G3911" t="s">
        <v>1762</v>
      </c>
      <c r="H3911" t="s">
        <v>1782</v>
      </c>
      <c r="I3911" t="s">
        <v>1762</v>
      </c>
      <c r="J3911">
        <v>0</v>
      </c>
      <c r="K3911"/>
      <c r="L3911" t="s">
        <v>5524</v>
      </c>
      <c r="M3911" t="s">
        <v>3118</v>
      </c>
    </row>
    <row r="3912" spans="1:13" x14ac:dyDescent="0.25">
      <c r="A3912">
        <v>863343</v>
      </c>
      <c r="B3912" t="s">
        <v>13313</v>
      </c>
      <c r="C3912" t="s">
        <v>31</v>
      </c>
      <c r="D3912" t="s">
        <v>1722</v>
      </c>
      <c r="E3912" s="15" t="s">
        <v>13314</v>
      </c>
      <c r="F3912" t="s">
        <v>10078</v>
      </c>
      <c r="G3912" t="s">
        <v>1792</v>
      </c>
      <c r="H3912" t="s">
        <v>1822</v>
      </c>
      <c r="I3912" t="s">
        <v>3340</v>
      </c>
      <c r="J3912">
        <v>0</v>
      </c>
      <c r="K3912"/>
      <c r="L3912" t="s">
        <v>13315</v>
      </c>
      <c r="M3912" t="s">
        <v>13316</v>
      </c>
    </row>
    <row r="3913" spans="1:13" x14ac:dyDescent="0.25">
      <c r="A3913">
        <v>14516</v>
      </c>
      <c r="B3913" t="s">
        <v>423</v>
      </c>
      <c r="C3913" t="s">
        <v>52</v>
      </c>
      <c r="D3913" t="s">
        <v>1722</v>
      </c>
      <c r="E3913" s="15" t="s">
        <v>13317</v>
      </c>
      <c r="F3913" t="s">
        <v>1995</v>
      </c>
      <c r="G3913" t="s">
        <v>1765</v>
      </c>
      <c r="H3913" t="s">
        <v>1764</v>
      </c>
      <c r="I3913" t="s">
        <v>1765</v>
      </c>
      <c r="J3913">
        <v>0</v>
      </c>
      <c r="K3913"/>
      <c r="L3913" t="s">
        <v>3117</v>
      </c>
      <c r="M3913" t="s">
        <v>3118</v>
      </c>
    </row>
    <row r="3914" spans="1:13" x14ac:dyDescent="0.25">
      <c r="A3914">
        <v>846394</v>
      </c>
      <c r="B3914" t="s">
        <v>13318</v>
      </c>
      <c r="C3914" t="s">
        <v>56</v>
      </c>
      <c r="D3914" t="s">
        <v>1722</v>
      </c>
      <c r="E3914" s="15" t="s">
        <v>13319</v>
      </c>
      <c r="F3914" t="s">
        <v>1996</v>
      </c>
      <c r="G3914" t="s">
        <v>1849</v>
      </c>
      <c r="H3914" t="s">
        <v>1819</v>
      </c>
      <c r="I3914" t="s">
        <v>3126</v>
      </c>
      <c r="J3914">
        <v>0</v>
      </c>
      <c r="K3914"/>
      <c r="L3914" t="s">
        <v>13320</v>
      </c>
      <c r="M3914" t="s">
        <v>13321</v>
      </c>
    </row>
    <row r="3915" spans="1:13" x14ac:dyDescent="0.25">
      <c r="A3915">
        <v>14526</v>
      </c>
      <c r="B3915" t="s">
        <v>424</v>
      </c>
      <c r="C3915" t="s">
        <v>21</v>
      </c>
      <c r="D3915" t="s">
        <v>1722</v>
      </c>
      <c r="E3915" s="15" t="s">
        <v>13322</v>
      </c>
      <c r="F3915" t="s">
        <v>1939</v>
      </c>
      <c r="G3915" t="s">
        <v>1874</v>
      </c>
      <c r="H3915" t="s">
        <v>1725</v>
      </c>
      <c r="I3915" t="s">
        <v>3116</v>
      </c>
      <c r="J3915">
        <v>0</v>
      </c>
      <c r="K3915"/>
      <c r="L3915" t="s">
        <v>3117</v>
      </c>
      <c r="M3915" t="s">
        <v>3118</v>
      </c>
    </row>
    <row r="3916" spans="1:13" x14ac:dyDescent="0.25">
      <c r="A3916">
        <v>827131</v>
      </c>
      <c r="B3916" t="s">
        <v>13323</v>
      </c>
      <c r="C3916" t="s">
        <v>43</v>
      </c>
      <c r="D3916" t="s">
        <v>1722</v>
      </c>
      <c r="E3916" s="15" t="s">
        <v>13324</v>
      </c>
      <c r="F3916" t="s">
        <v>1732</v>
      </c>
      <c r="G3916" t="s">
        <v>1731</v>
      </c>
      <c r="H3916" t="s">
        <v>1720</v>
      </c>
      <c r="I3916" t="s">
        <v>3116</v>
      </c>
      <c r="J3916">
        <v>0</v>
      </c>
      <c r="K3916"/>
      <c r="L3916"/>
      <c r="M3916" t="s">
        <v>3118</v>
      </c>
    </row>
    <row r="3917" spans="1:13" x14ac:dyDescent="0.25">
      <c r="A3917">
        <v>49618</v>
      </c>
      <c r="B3917" t="s">
        <v>4802</v>
      </c>
      <c r="C3917" t="s">
        <v>208</v>
      </c>
      <c r="D3917" t="s">
        <v>1722</v>
      </c>
      <c r="E3917" s="15" t="s">
        <v>13325</v>
      </c>
      <c r="F3917" t="s">
        <v>2002</v>
      </c>
      <c r="G3917" t="s">
        <v>2003</v>
      </c>
      <c r="H3917" t="s">
        <v>1756</v>
      </c>
      <c r="I3917" t="s">
        <v>3129</v>
      </c>
      <c r="J3917">
        <v>0</v>
      </c>
      <c r="K3917"/>
      <c r="L3917" t="s">
        <v>3120</v>
      </c>
      <c r="M3917" t="s">
        <v>3118</v>
      </c>
    </row>
    <row r="3918" spans="1:13" x14ac:dyDescent="0.25">
      <c r="A3918">
        <v>61953</v>
      </c>
      <c r="B3918" t="s">
        <v>1281</v>
      </c>
      <c r="C3918" t="s">
        <v>27</v>
      </c>
      <c r="D3918" t="s">
        <v>1722</v>
      </c>
      <c r="E3918" s="15" t="s">
        <v>13326</v>
      </c>
      <c r="F3918" t="s">
        <v>1824</v>
      </c>
      <c r="G3918" t="s">
        <v>1825</v>
      </c>
      <c r="H3918" t="s">
        <v>1725</v>
      </c>
      <c r="I3918" t="s">
        <v>3116</v>
      </c>
      <c r="J3918">
        <v>0</v>
      </c>
      <c r="K3918"/>
      <c r="L3918" t="s">
        <v>3117</v>
      </c>
      <c r="M3918" t="s">
        <v>3118</v>
      </c>
    </row>
    <row r="3919" spans="1:13" x14ac:dyDescent="0.25">
      <c r="A3919">
        <v>14540</v>
      </c>
      <c r="B3919" t="s">
        <v>4803</v>
      </c>
      <c r="C3919" t="s">
        <v>78</v>
      </c>
      <c r="D3919" t="s">
        <v>1722</v>
      </c>
      <c r="E3919" s="15" t="s">
        <v>13327</v>
      </c>
      <c r="F3919" t="s">
        <v>1771</v>
      </c>
      <c r="G3919" t="s">
        <v>1721</v>
      </c>
      <c r="H3919" t="s">
        <v>1720</v>
      </c>
      <c r="I3919" t="s">
        <v>3116</v>
      </c>
      <c r="J3919">
        <v>0</v>
      </c>
      <c r="K3919"/>
      <c r="L3919" t="s">
        <v>3122</v>
      </c>
      <c r="M3919" t="s">
        <v>3118</v>
      </c>
    </row>
    <row r="3920" spans="1:13" x14ac:dyDescent="0.25">
      <c r="A3920">
        <v>38829</v>
      </c>
      <c r="B3920" t="s">
        <v>13328</v>
      </c>
      <c r="C3920" t="s">
        <v>27</v>
      </c>
      <c r="D3920" t="s">
        <v>1722</v>
      </c>
      <c r="E3920" s="15" t="s">
        <v>13329</v>
      </c>
      <c r="F3920" t="s">
        <v>1832</v>
      </c>
      <c r="G3920" t="s">
        <v>1834</v>
      </c>
      <c r="H3920" t="s">
        <v>1833</v>
      </c>
      <c r="I3920" t="s">
        <v>3116</v>
      </c>
      <c r="J3920">
        <v>0</v>
      </c>
      <c r="K3920"/>
      <c r="L3920" t="s">
        <v>13330</v>
      </c>
      <c r="M3920" t="s">
        <v>13331</v>
      </c>
    </row>
    <row r="3921" spans="1:13" x14ac:dyDescent="0.25">
      <c r="A3921">
        <v>843707</v>
      </c>
      <c r="B3921" t="s">
        <v>2989</v>
      </c>
      <c r="C3921" t="s">
        <v>213</v>
      </c>
      <c r="D3921" t="s">
        <v>1722</v>
      </c>
      <c r="E3921" s="15" t="s">
        <v>13332</v>
      </c>
      <c r="F3921" t="s">
        <v>1742</v>
      </c>
      <c r="G3921" t="s">
        <v>1743</v>
      </c>
      <c r="H3921" t="s">
        <v>1720</v>
      </c>
      <c r="I3921" t="s">
        <v>3351</v>
      </c>
      <c r="J3921">
        <v>0</v>
      </c>
      <c r="K3921"/>
      <c r="L3921" t="s">
        <v>13333</v>
      </c>
      <c r="M3921" t="s">
        <v>13334</v>
      </c>
    </row>
    <row r="3922" spans="1:13" x14ac:dyDescent="0.25">
      <c r="A3922">
        <v>844709</v>
      </c>
      <c r="B3922" t="s">
        <v>13335</v>
      </c>
      <c r="C3922" t="s">
        <v>116</v>
      </c>
      <c r="D3922" t="s">
        <v>1722</v>
      </c>
      <c r="E3922" s="15" t="s">
        <v>13336</v>
      </c>
      <c r="F3922" t="s">
        <v>1732</v>
      </c>
      <c r="G3922" t="s">
        <v>1731</v>
      </c>
      <c r="H3922" t="s">
        <v>1720</v>
      </c>
      <c r="I3922" t="s">
        <v>3116</v>
      </c>
      <c r="J3922">
        <v>0</v>
      </c>
      <c r="K3922"/>
      <c r="L3922"/>
      <c r="M3922" t="s">
        <v>3118</v>
      </c>
    </row>
    <row r="3923" spans="1:13" x14ac:dyDescent="0.25">
      <c r="A3923">
        <v>14545</v>
      </c>
      <c r="B3923" t="s">
        <v>13337</v>
      </c>
      <c r="C3923" t="s">
        <v>56</v>
      </c>
      <c r="D3923" t="s">
        <v>1722</v>
      </c>
      <c r="E3923" s="15" t="s">
        <v>13338</v>
      </c>
      <c r="F3923" t="s">
        <v>1918</v>
      </c>
      <c r="G3923" t="s">
        <v>1919</v>
      </c>
      <c r="H3923" t="s">
        <v>1864</v>
      </c>
      <c r="I3923" t="s">
        <v>3240</v>
      </c>
      <c r="J3923">
        <v>0</v>
      </c>
      <c r="K3923"/>
      <c r="L3923" t="s">
        <v>13339</v>
      </c>
      <c r="M3923" t="s">
        <v>13340</v>
      </c>
    </row>
    <row r="3924" spans="1:13" x14ac:dyDescent="0.25">
      <c r="A3924">
        <v>847058</v>
      </c>
      <c r="B3924" t="s">
        <v>13341</v>
      </c>
      <c r="C3924" t="s">
        <v>27</v>
      </c>
      <c r="D3924" t="s">
        <v>1722</v>
      </c>
      <c r="E3924" s="15" t="s">
        <v>13342</v>
      </c>
      <c r="F3924" t="s">
        <v>1908</v>
      </c>
      <c r="G3924" t="s">
        <v>1909</v>
      </c>
      <c r="H3924" t="s">
        <v>1725</v>
      </c>
      <c r="I3924" t="s">
        <v>3116</v>
      </c>
      <c r="J3924">
        <v>0</v>
      </c>
      <c r="K3924"/>
      <c r="L3924" t="s">
        <v>13343</v>
      </c>
      <c r="M3924" t="s">
        <v>13344</v>
      </c>
    </row>
    <row r="3925" spans="1:13" x14ac:dyDescent="0.25">
      <c r="A3925">
        <v>14605</v>
      </c>
      <c r="B3925" t="s">
        <v>425</v>
      </c>
      <c r="C3925" t="s">
        <v>27</v>
      </c>
      <c r="D3925" t="s">
        <v>1722</v>
      </c>
      <c r="E3925" s="15" t="s">
        <v>13345</v>
      </c>
      <c r="F3925" t="s">
        <v>1876</v>
      </c>
      <c r="G3925" t="s">
        <v>1849</v>
      </c>
      <c r="H3925" t="s">
        <v>1819</v>
      </c>
      <c r="I3925" t="s">
        <v>3126</v>
      </c>
      <c r="J3925">
        <v>0</v>
      </c>
      <c r="K3925"/>
      <c r="L3925" t="s">
        <v>13346</v>
      </c>
      <c r="M3925" t="s">
        <v>13347</v>
      </c>
    </row>
    <row r="3926" spans="1:13" x14ac:dyDescent="0.25">
      <c r="A3926">
        <v>850902</v>
      </c>
      <c r="B3926" t="s">
        <v>13348</v>
      </c>
      <c r="C3926" t="s">
        <v>213</v>
      </c>
      <c r="D3926" t="s">
        <v>1722</v>
      </c>
      <c r="E3926" s="15" t="s">
        <v>13349</v>
      </c>
      <c r="F3926" t="s">
        <v>1771</v>
      </c>
      <c r="G3926" t="s">
        <v>1721</v>
      </c>
      <c r="H3926" t="s">
        <v>1720</v>
      </c>
      <c r="I3926" t="s">
        <v>3116</v>
      </c>
      <c r="J3926">
        <v>0</v>
      </c>
      <c r="K3926"/>
      <c r="L3926" t="s">
        <v>3182</v>
      </c>
      <c r="M3926" t="s">
        <v>3118</v>
      </c>
    </row>
    <row r="3927" spans="1:13" x14ac:dyDescent="0.25">
      <c r="A3927">
        <v>33496</v>
      </c>
      <c r="B3927" t="s">
        <v>4810</v>
      </c>
      <c r="C3927" t="s">
        <v>27</v>
      </c>
      <c r="D3927" t="s">
        <v>1722</v>
      </c>
      <c r="E3927" s="15" t="s">
        <v>13350</v>
      </c>
      <c r="F3927" t="s">
        <v>1848</v>
      </c>
      <c r="G3927" t="s">
        <v>1849</v>
      </c>
      <c r="H3927" t="s">
        <v>1819</v>
      </c>
      <c r="I3927" t="s">
        <v>3126</v>
      </c>
      <c r="J3927">
        <v>0</v>
      </c>
      <c r="K3927"/>
      <c r="L3927" t="s">
        <v>4811</v>
      </c>
      <c r="M3927" t="s">
        <v>13351</v>
      </c>
    </row>
    <row r="3928" spans="1:13" x14ac:dyDescent="0.25">
      <c r="A3928">
        <v>844799</v>
      </c>
      <c r="B3928" t="s">
        <v>13352</v>
      </c>
      <c r="C3928" t="s">
        <v>43</v>
      </c>
      <c r="D3928" t="s">
        <v>1722</v>
      </c>
      <c r="E3928" s="15" t="s">
        <v>13353</v>
      </c>
      <c r="F3928" t="s">
        <v>1897</v>
      </c>
      <c r="G3928" t="s">
        <v>1898</v>
      </c>
      <c r="H3928" t="s">
        <v>1720</v>
      </c>
      <c r="I3928" t="s">
        <v>3116</v>
      </c>
      <c r="J3928">
        <v>0</v>
      </c>
      <c r="K3928"/>
      <c r="L3928" t="s">
        <v>3157</v>
      </c>
      <c r="M3928" t="s">
        <v>3118</v>
      </c>
    </row>
    <row r="3929" spans="1:13" x14ac:dyDescent="0.25">
      <c r="A3929">
        <v>71319</v>
      </c>
      <c r="B3929" t="s">
        <v>13354</v>
      </c>
      <c r="C3929" t="s">
        <v>27</v>
      </c>
      <c r="D3929" t="s">
        <v>1722</v>
      </c>
      <c r="E3929" s="15" t="s">
        <v>13355</v>
      </c>
      <c r="F3929" t="s">
        <v>1836</v>
      </c>
      <c r="G3929" t="s">
        <v>1837</v>
      </c>
      <c r="H3929" t="s">
        <v>1725</v>
      </c>
      <c r="I3929" t="s">
        <v>3116</v>
      </c>
      <c r="J3929">
        <v>0</v>
      </c>
      <c r="K3929"/>
      <c r="L3929" t="s">
        <v>13356</v>
      </c>
      <c r="M3929" t="s">
        <v>13357</v>
      </c>
    </row>
    <row r="3930" spans="1:13" x14ac:dyDescent="0.25">
      <c r="A3930">
        <v>14590</v>
      </c>
      <c r="B3930" t="s">
        <v>2429</v>
      </c>
      <c r="C3930" t="s">
        <v>27</v>
      </c>
      <c r="D3930" t="s">
        <v>1722</v>
      </c>
      <c r="E3930" s="15" t="s">
        <v>13358</v>
      </c>
      <c r="F3930" t="s">
        <v>1752</v>
      </c>
      <c r="G3930" t="s">
        <v>1754</v>
      </c>
      <c r="H3930" t="s">
        <v>1753</v>
      </c>
      <c r="I3930" t="s">
        <v>3116</v>
      </c>
      <c r="J3930">
        <v>0</v>
      </c>
      <c r="K3930"/>
      <c r="L3930" t="s">
        <v>3117</v>
      </c>
      <c r="M3930" t="s">
        <v>3118</v>
      </c>
    </row>
    <row r="3931" spans="1:13" x14ac:dyDescent="0.25">
      <c r="A3931">
        <v>14562</v>
      </c>
      <c r="B3931" t="s">
        <v>1282</v>
      </c>
      <c r="C3931" t="s">
        <v>39</v>
      </c>
      <c r="D3931" t="s">
        <v>1722</v>
      </c>
      <c r="E3931" s="15" t="s">
        <v>13359</v>
      </c>
      <c r="F3931" t="s">
        <v>2129</v>
      </c>
      <c r="G3931" t="s">
        <v>1849</v>
      </c>
      <c r="H3931" t="s">
        <v>1819</v>
      </c>
      <c r="I3931" t="s">
        <v>3126</v>
      </c>
      <c r="J3931">
        <v>0</v>
      </c>
      <c r="K3931"/>
      <c r="L3931" t="s">
        <v>5524</v>
      </c>
      <c r="M3931" t="s">
        <v>3118</v>
      </c>
    </row>
    <row r="3932" spans="1:13" x14ac:dyDescent="0.25">
      <c r="A3932">
        <v>14581</v>
      </c>
      <c r="B3932" t="s">
        <v>4813</v>
      </c>
      <c r="C3932" t="s">
        <v>48</v>
      </c>
      <c r="D3932" t="s">
        <v>1722</v>
      </c>
      <c r="E3932" s="15" t="s">
        <v>13360</v>
      </c>
      <c r="F3932" t="s">
        <v>1984</v>
      </c>
      <c r="G3932" t="s">
        <v>1816</v>
      </c>
      <c r="H3932" t="s">
        <v>1725</v>
      </c>
      <c r="I3932" t="s">
        <v>1816</v>
      </c>
      <c r="J3932">
        <v>0</v>
      </c>
      <c r="K3932"/>
      <c r="L3932" t="s">
        <v>3117</v>
      </c>
      <c r="M3932" t="s">
        <v>3118</v>
      </c>
    </row>
    <row r="3933" spans="1:13" x14ac:dyDescent="0.25">
      <c r="A3933">
        <v>28576</v>
      </c>
      <c r="B3933" t="s">
        <v>2534</v>
      </c>
      <c r="C3933" t="s">
        <v>111</v>
      </c>
      <c r="D3933" t="s">
        <v>1722</v>
      </c>
      <c r="E3933" s="15" t="s">
        <v>13361</v>
      </c>
      <c r="F3933" t="s">
        <v>1759</v>
      </c>
      <c r="G3933" t="s">
        <v>1760</v>
      </c>
      <c r="H3933" t="s">
        <v>1753</v>
      </c>
      <c r="I3933" t="s">
        <v>3116</v>
      </c>
      <c r="J3933">
        <v>0</v>
      </c>
      <c r="K3933"/>
      <c r="L3933" t="s">
        <v>3417</v>
      </c>
      <c r="M3933" t="s">
        <v>3118</v>
      </c>
    </row>
    <row r="3934" spans="1:13" x14ac:dyDescent="0.25">
      <c r="A3934">
        <v>14637</v>
      </c>
      <c r="B3934" t="s">
        <v>1283</v>
      </c>
      <c r="C3934" t="s">
        <v>21</v>
      </c>
      <c r="D3934" t="s">
        <v>1722</v>
      </c>
      <c r="E3934" s="15" t="s">
        <v>13362</v>
      </c>
      <c r="F3934" t="s">
        <v>1871</v>
      </c>
      <c r="G3934" t="s">
        <v>1765</v>
      </c>
      <c r="H3934" t="s">
        <v>1764</v>
      </c>
      <c r="I3934" t="s">
        <v>1765</v>
      </c>
      <c r="J3934">
        <v>0</v>
      </c>
      <c r="K3934"/>
      <c r="L3934" t="s">
        <v>5599</v>
      </c>
      <c r="M3934" t="s">
        <v>3118</v>
      </c>
    </row>
    <row r="3935" spans="1:13" x14ac:dyDescent="0.25">
      <c r="A3935">
        <v>54943</v>
      </c>
      <c r="B3935" t="s">
        <v>2694</v>
      </c>
      <c r="C3935" t="s">
        <v>252</v>
      </c>
      <c r="D3935" t="s">
        <v>1722</v>
      </c>
      <c r="E3935" s="15" t="s">
        <v>13363</v>
      </c>
      <c r="F3935" t="s">
        <v>5641</v>
      </c>
      <c r="G3935" t="s">
        <v>1825</v>
      </c>
      <c r="H3935" t="s">
        <v>1725</v>
      </c>
      <c r="I3935" t="s">
        <v>3116</v>
      </c>
      <c r="J3935">
        <v>0</v>
      </c>
      <c r="K3935"/>
      <c r="L3935" t="s">
        <v>13364</v>
      </c>
      <c r="M3935" t="s">
        <v>13365</v>
      </c>
    </row>
    <row r="3936" spans="1:13" x14ac:dyDescent="0.25">
      <c r="A3936">
        <v>828373</v>
      </c>
      <c r="B3936" t="s">
        <v>13366</v>
      </c>
      <c r="C3936" t="s">
        <v>27</v>
      </c>
      <c r="D3936" t="s">
        <v>1722</v>
      </c>
      <c r="E3936" s="15" t="s">
        <v>13367</v>
      </c>
      <c r="F3936" t="s">
        <v>1730</v>
      </c>
      <c r="G3936" t="s">
        <v>1731</v>
      </c>
      <c r="H3936" t="s">
        <v>1720</v>
      </c>
      <c r="I3936" t="s">
        <v>3116</v>
      </c>
      <c r="J3936">
        <v>0</v>
      </c>
      <c r="K3936"/>
      <c r="L3936" t="s">
        <v>13368</v>
      </c>
      <c r="M3936" t="s">
        <v>13369</v>
      </c>
    </row>
    <row r="3937" spans="1:13" x14ac:dyDescent="0.25">
      <c r="A3937">
        <v>837603</v>
      </c>
      <c r="B3937" t="s">
        <v>2912</v>
      </c>
      <c r="C3937" t="s">
        <v>84</v>
      </c>
      <c r="D3937" t="s">
        <v>1722</v>
      </c>
      <c r="E3937" s="15" t="s">
        <v>13370</v>
      </c>
      <c r="F3937" t="s">
        <v>1771</v>
      </c>
      <c r="G3937" t="s">
        <v>1721</v>
      </c>
      <c r="H3937" t="s">
        <v>1720</v>
      </c>
      <c r="I3937" t="s">
        <v>3116</v>
      </c>
      <c r="J3937">
        <v>0</v>
      </c>
      <c r="K3937"/>
      <c r="L3937" t="s">
        <v>13371</v>
      </c>
      <c r="M3937" t="s">
        <v>3118</v>
      </c>
    </row>
    <row r="3938" spans="1:13" x14ac:dyDescent="0.25">
      <c r="A3938">
        <v>44407</v>
      </c>
      <c r="B3938" t="s">
        <v>4817</v>
      </c>
      <c r="C3938" t="s">
        <v>21</v>
      </c>
      <c r="D3938" t="s">
        <v>1722</v>
      </c>
      <c r="E3938" s="15" t="s">
        <v>13372</v>
      </c>
      <c r="F3938" t="s">
        <v>1943</v>
      </c>
      <c r="G3938" t="s">
        <v>1944</v>
      </c>
      <c r="H3938" t="s">
        <v>1782</v>
      </c>
      <c r="I3938" t="s">
        <v>3142</v>
      </c>
      <c r="J3938">
        <v>0</v>
      </c>
      <c r="K3938"/>
      <c r="L3938" t="s">
        <v>13373</v>
      </c>
      <c r="M3938" t="s">
        <v>13374</v>
      </c>
    </row>
    <row r="3939" spans="1:13" x14ac:dyDescent="0.25">
      <c r="A3939">
        <v>22536</v>
      </c>
      <c r="B3939" t="s">
        <v>4819</v>
      </c>
      <c r="C3939" t="s">
        <v>21</v>
      </c>
      <c r="D3939" t="s">
        <v>1722</v>
      </c>
      <c r="E3939" s="15" t="s">
        <v>13375</v>
      </c>
      <c r="F3939" t="s">
        <v>1941</v>
      </c>
      <c r="G3939" t="s">
        <v>1867</v>
      </c>
      <c r="H3939" t="s">
        <v>1725</v>
      </c>
      <c r="I3939" t="s">
        <v>3116</v>
      </c>
      <c r="J3939">
        <v>0</v>
      </c>
      <c r="K3939"/>
      <c r="L3939" t="s">
        <v>13376</v>
      </c>
      <c r="M3939" t="s">
        <v>3118</v>
      </c>
    </row>
    <row r="3940" spans="1:13" x14ac:dyDescent="0.25">
      <c r="A3940">
        <v>14654</v>
      </c>
      <c r="B3940" t="s">
        <v>1284</v>
      </c>
      <c r="C3940" t="s">
        <v>43</v>
      </c>
      <c r="D3940" t="s">
        <v>1722</v>
      </c>
      <c r="E3940" s="15" t="s">
        <v>13377</v>
      </c>
      <c r="F3940" t="s">
        <v>2008</v>
      </c>
      <c r="G3940" t="s">
        <v>2009</v>
      </c>
      <c r="H3940" t="s">
        <v>1864</v>
      </c>
      <c r="I3940" t="s">
        <v>3240</v>
      </c>
      <c r="J3940">
        <v>0</v>
      </c>
      <c r="K3940"/>
      <c r="L3940" t="s">
        <v>13378</v>
      </c>
      <c r="M3940" t="s">
        <v>13379</v>
      </c>
    </row>
    <row r="3941" spans="1:13" x14ac:dyDescent="0.25">
      <c r="A3941">
        <v>46855</v>
      </c>
      <c r="B3941" t="s">
        <v>1285</v>
      </c>
      <c r="C3941" t="s">
        <v>1286</v>
      </c>
      <c r="D3941" t="s">
        <v>1722</v>
      </c>
      <c r="E3941" s="15" t="s">
        <v>13380</v>
      </c>
      <c r="F3941" t="s">
        <v>1811</v>
      </c>
      <c r="G3941" t="s">
        <v>1762</v>
      </c>
      <c r="H3941" t="s">
        <v>1782</v>
      </c>
      <c r="I3941" t="s">
        <v>1762</v>
      </c>
      <c r="J3941">
        <v>0</v>
      </c>
      <c r="K3941"/>
      <c r="L3941" t="s">
        <v>4753</v>
      </c>
      <c r="M3941" t="s">
        <v>3118</v>
      </c>
    </row>
    <row r="3942" spans="1:13" x14ac:dyDescent="0.25">
      <c r="A3942">
        <v>831738</v>
      </c>
      <c r="B3942" t="s">
        <v>4823</v>
      </c>
      <c r="C3942" t="s">
        <v>755</v>
      </c>
      <c r="D3942" t="s">
        <v>1722</v>
      </c>
      <c r="E3942" s="15" t="s">
        <v>13381</v>
      </c>
      <c r="F3942" t="s">
        <v>1728</v>
      </c>
      <c r="G3942" t="s">
        <v>1729</v>
      </c>
      <c r="H3942" t="s">
        <v>1720</v>
      </c>
      <c r="I3942" t="s">
        <v>3116</v>
      </c>
      <c r="J3942">
        <v>0</v>
      </c>
      <c r="K3942"/>
      <c r="L3942" t="s">
        <v>2341</v>
      </c>
      <c r="M3942" t="s">
        <v>13382</v>
      </c>
    </row>
    <row r="3943" spans="1:13" x14ac:dyDescent="0.25">
      <c r="A3943">
        <v>22996</v>
      </c>
      <c r="B3943" t="s">
        <v>13383</v>
      </c>
      <c r="C3943" t="s">
        <v>21</v>
      </c>
      <c r="D3943" t="s">
        <v>1722</v>
      </c>
      <c r="E3943" s="15" t="s">
        <v>13384</v>
      </c>
      <c r="F3943" t="s">
        <v>1943</v>
      </c>
      <c r="G3943" t="s">
        <v>1944</v>
      </c>
      <c r="H3943" t="s">
        <v>1782</v>
      </c>
      <c r="I3943" t="s">
        <v>3142</v>
      </c>
      <c r="J3943">
        <v>0</v>
      </c>
      <c r="K3943"/>
      <c r="L3943" t="s">
        <v>13385</v>
      </c>
      <c r="M3943" t="s">
        <v>13386</v>
      </c>
    </row>
    <row r="3944" spans="1:13" x14ac:dyDescent="0.25">
      <c r="A3944">
        <v>53684</v>
      </c>
      <c r="B3944" t="s">
        <v>1648</v>
      </c>
      <c r="C3944" t="s">
        <v>21</v>
      </c>
      <c r="D3944" t="s">
        <v>1722</v>
      </c>
      <c r="E3944" s="15" t="s">
        <v>13387</v>
      </c>
      <c r="F3944" t="s">
        <v>1986</v>
      </c>
      <c r="G3944" t="s">
        <v>1987</v>
      </c>
      <c r="H3944" t="s">
        <v>1822</v>
      </c>
      <c r="I3944" t="s">
        <v>3116</v>
      </c>
      <c r="J3944">
        <v>0</v>
      </c>
      <c r="K3944"/>
      <c r="L3944" t="s">
        <v>5532</v>
      </c>
      <c r="M3944" t="s">
        <v>3118</v>
      </c>
    </row>
    <row r="3945" spans="1:13" x14ac:dyDescent="0.25">
      <c r="A3945">
        <v>14683</v>
      </c>
      <c r="B3945" t="s">
        <v>664</v>
      </c>
      <c r="C3945" t="s">
        <v>27</v>
      </c>
      <c r="D3945" t="s">
        <v>1722</v>
      </c>
      <c r="E3945" s="15" t="s">
        <v>13388</v>
      </c>
      <c r="F3945" t="s">
        <v>1759</v>
      </c>
      <c r="G3945" t="s">
        <v>1760</v>
      </c>
      <c r="H3945" t="s">
        <v>1753</v>
      </c>
      <c r="I3945" t="s">
        <v>3116</v>
      </c>
      <c r="J3945">
        <v>0</v>
      </c>
      <c r="K3945"/>
      <c r="L3945" t="s">
        <v>3117</v>
      </c>
      <c r="M3945" t="s">
        <v>3118</v>
      </c>
    </row>
    <row r="3946" spans="1:13" x14ac:dyDescent="0.25">
      <c r="A3946">
        <v>14678</v>
      </c>
      <c r="B3946" t="s">
        <v>2142</v>
      </c>
      <c r="C3946" t="s">
        <v>27</v>
      </c>
      <c r="D3946" t="s">
        <v>1722</v>
      </c>
      <c r="E3946" s="15" t="s">
        <v>13389</v>
      </c>
      <c r="F3946" t="s">
        <v>1829</v>
      </c>
      <c r="G3946" t="s">
        <v>1814</v>
      </c>
      <c r="H3946" t="s">
        <v>1764</v>
      </c>
      <c r="I3946" t="s">
        <v>3131</v>
      </c>
      <c r="J3946">
        <v>0</v>
      </c>
      <c r="K3946"/>
      <c r="L3946" t="s">
        <v>13390</v>
      </c>
      <c r="M3946" t="s">
        <v>13391</v>
      </c>
    </row>
    <row r="3947" spans="1:13" x14ac:dyDescent="0.25">
      <c r="A3947">
        <v>14649</v>
      </c>
      <c r="B3947" t="s">
        <v>4827</v>
      </c>
      <c r="C3947" t="s">
        <v>148</v>
      </c>
      <c r="D3947" t="s">
        <v>1722</v>
      </c>
      <c r="E3947" s="15" t="s">
        <v>13392</v>
      </c>
      <c r="F3947" t="s">
        <v>1941</v>
      </c>
      <c r="G3947" t="s">
        <v>1867</v>
      </c>
      <c r="H3947" t="s">
        <v>1725</v>
      </c>
      <c r="I3947" t="s">
        <v>3116</v>
      </c>
      <c r="J3947">
        <v>0</v>
      </c>
      <c r="K3947"/>
      <c r="L3947" t="s">
        <v>3117</v>
      </c>
      <c r="M3947" t="s">
        <v>3118</v>
      </c>
    </row>
    <row r="3948" spans="1:13" x14ac:dyDescent="0.25">
      <c r="A3948">
        <v>836966</v>
      </c>
      <c r="B3948" t="s">
        <v>13393</v>
      </c>
      <c r="C3948" t="s">
        <v>31</v>
      </c>
      <c r="D3948" t="s">
        <v>1722</v>
      </c>
      <c r="E3948" s="15" t="s">
        <v>13394</v>
      </c>
      <c r="F3948" t="s">
        <v>5667</v>
      </c>
      <c r="G3948" t="s">
        <v>1792</v>
      </c>
      <c r="H3948" t="s">
        <v>1822</v>
      </c>
      <c r="I3948" t="s">
        <v>3116</v>
      </c>
      <c r="J3948">
        <v>0</v>
      </c>
      <c r="K3948"/>
      <c r="L3948" t="s">
        <v>3117</v>
      </c>
      <c r="M3948" t="s">
        <v>3118</v>
      </c>
    </row>
    <row r="3949" spans="1:13" x14ac:dyDescent="0.25">
      <c r="A3949">
        <v>17301</v>
      </c>
      <c r="B3949" t="s">
        <v>4828</v>
      </c>
      <c r="C3949" t="s">
        <v>21</v>
      </c>
      <c r="D3949" t="s">
        <v>1722</v>
      </c>
      <c r="E3949" s="15" t="s">
        <v>13395</v>
      </c>
      <c r="F3949" t="s">
        <v>1863</v>
      </c>
      <c r="G3949" t="s">
        <v>1865</v>
      </c>
      <c r="H3949" t="s">
        <v>1864</v>
      </c>
      <c r="I3949" t="s">
        <v>3240</v>
      </c>
      <c r="J3949">
        <v>0</v>
      </c>
      <c r="K3949"/>
      <c r="L3949" t="s">
        <v>13396</v>
      </c>
      <c r="M3949" t="s">
        <v>13397</v>
      </c>
    </row>
    <row r="3950" spans="1:13" x14ac:dyDescent="0.25">
      <c r="A3950">
        <v>856699</v>
      </c>
      <c r="B3950" t="s">
        <v>13398</v>
      </c>
      <c r="C3950" t="s">
        <v>172</v>
      </c>
      <c r="D3950" t="s">
        <v>1722</v>
      </c>
      <c r="E3950" s="15" t="s">
        <v>13399</v>
      </c>
      <c r="F3950" t="s">
        <v>1728</v>
      </c>
      <c r="G3950" t="s">
        <v>1729</v>
      </c>
      <c r="H3950" t="s">
        <v>1720</v>
      </c>
      <c r="I3950" t="s">
        <v>3116</v>
      </c>
      <c r="J3950">
        <v>0</v>
      </c>
      <c r="K3950"/>
      <c r="L3950" t="s">
        <v>13400</v>
      </c>
      <c r="M3950" t="s">
        <v>13401</v>
      </c>
    </row>
    <row r="3951" spans="1:13" x14ac:dyDescent="0.25">
      <c r="A3951">
        <v>28630</v>
      </c>
      <c r="B3951" t="s">
        <v>13402</v>
      </c>
      <c r="C3951" t="s">
        <v>78</v>
      </c>
      <c r="D3951" t="s">
        <v>1722</v>
      </c>
      <c r="E3951" s="15" t="s">
        <v>13403</v>
      </c>
      <c r="F3951" t="s">
        <v>1737</v>
      </c>
      <c r="G3951" t="s">
        <v>1721</v>
      </c>
      <c r="H3951" t="s">
        <v>1720</v>
      </c>
      <c r="I3951" t="s">
        <v>3116</v>
      </c>
      <c r="J3951">
        <v>0</v>
      </c>
      <c r="K3951"/>
      <c r="L3951" t="s">
        <v>13404</v>
      </c>
      <c r="M3951" t="s">
        <v>3118</v>
      </c>
    </row>
    <row r="3952" spans="1:13" x14ac:dyDescent="0.25">
      <c r="A3952">
        <v>14712</v>
      </c>
      <c r="B3952" t="s">
        <v>2140</v>
      </c>
      <c r="C3952" t="s">
        <v>27</v>
      </c>
      <c r="D3952" t="s">
        <v>1722</v>
      </c>
      <c r="E3952" s="15" t="s">
        <v>13405</v>
      </c>
      <c r="F3952" t="s">
        <v>1932</v>
      </c>
      <c r="G3952" t="s">
        <v>1933</v>
      </c>
      <c r="H3952" t="s">
        <v>1819</v>
      </c>
      <c r="I3952" t="s">
        <v>3126</v>
      </c>
      <c r="J3952">
        <v>0</v>
      </c>
      <c r="K3952"/>
      <c r="L3952" t="s">
        <v>13406</v>
      </c>
      <c r="M3952" t="s">
        <v>13407</v>
      </c>
    </row>
    <row r="3953" spans="1:13" x14ac:dyDescent="0.25">
      <c r="A3953">
        <v>834714</v>
      </c>
      <c r="B3953" t="s">
        <v>13408</v>
      </c>
      <c r="C3953" t="s">
        <v>697</v>
      </c>
      <c r="D3953" t="s">
        <v>1722</v>
      </c>
      <c r="E3953" s="15" t="s">
        <v>13409</v>
      </c>
      <c r="F3953" t="s">
        <v>3345</v>
      </c>
      <c r="G3953" t="s">
        <v>1849</v>
      </c>
      <c r="H3953" t="s">
        <v>1819</v>
      </c>
      <c r="I3953" t="s">
        <v>3126</v>
      </c>
      <c r="J3953">
        <v>0</v>
      </c>
      <c r="K3953"/>
      <c r="L3953" t="s">
        <v>13410</v>
      </c>
      <c r="M3953" t="s">
        <v>13411</v>
      </c>
    </row>
    <row r="3954" spans="1:13" x14ac:dyDescent="0.25">
      <c r="A3954">
        <v>22598</v>
      </c>
      <c r="B3954" t="s">
        <v>13412</v>
      </c>
      <c r="C3954" t="s">
        <v>78</v>
      </c>
      <c r="D3954" t="s">
        <v>1722</v>
      </c>
      <c r="E3954" s="15" t="s">
        <v>13413</v>
      </c>
      <c r="F3954" t="s">
        <v>1870</v>
      </c>
      <c r="G3954" t="s">
        <v>1721</v>
      </c>
      <c r="H3954" t="s">
        <v>1720</v>
      </c>
      <c r="I3954" t="s">
        <v>3116</v>
      </c>
      <c r="J3954">
        <v>0</v>
      </c>
      <c r="K3954"/>
      <c r="L3954" t="s">
        <v>3624</v>
      </c>
      <c r="M3954" t="s">
        <v>3118</v>
      </c>
    </row>
    <row r="3955" spans="1:13" x14ac:dyDescent="0.25">
      <c r="A3955">
        <v>31453</v>
      </c>
      <c r="B3955" t="s">
        <v>1287</v>
      </c>
      <c r="C3955" t="s">
        <v>21</v>
      </c>
      <c r="D3955" t="s">
        <v>1722</v>
      </c>
      <c r="E3955" s="15" t="s">
        <v>13414</v>
      </c>
      <c r="F3955" t="s">
        <v>1817</v>
      </c>
      <c r="G3955" t="s">
        <v>1816</v>
      </c>
      <c r="H3955" t="s">
        <v>1725</v>
      </c>
      <c r="I3955" t="s">
        <v>1816</v>
      </c>
      <c r="J3955">
        <v>0</v>
      </c>
      <c r="K3955"/>
      <c r="L3955" t="s">
        <v>8121</v>
      </c>
      <c r="M3955" t="s">
        <v>3118</v>
      </c>
    </row>
    <row r="3956" spans="1:13" x14ac:dyDescent="0.25">
      <c r="A3956">
        <v>851932</v>
      </c>
      <c r="B3956" t="s">
        <v>13415</v>
      </c>
      <c r="C3956" t="s">
        <v>27</v>
      </c>
      <c r="D3956" t="s">
        <v>1722</v>
      </c>
      <c r="E3956" s="15" t="s">
        <v>13416</v>
      </c>
      <c r="F3956" t="s">
        <v>1824</v>
      </c>
      <c r="G3956" t="s">
        <v>1825</v>
      </c>
      <c r="H3956" t="s">
        <v>1725</v>
      </c>
      <c r="I3956" t="s">
        <v>3116</v>
      </c>
      <c r="J3956">
        <v>0</v>
      </c>
      <c r="K3956"/>
      <c r="L3956"/>
      <c r="M3956" t="s">
        <v>3118</v>
      </c>
    </row>
    <row r="3957" spans="1:13" x14ac:dyDescent="0.25">
      <c r="A3957">
        <v>45228</v>
      </c>
      <c r="B3957" t="s">
        <v>2633</v>
      </c>
      <c r="C3957" t="s">
        <v>432</v>
      </c>
      <c r="D3957" t="s">
        <v>1722</v>
      </c>
      <c r="E3957" s="15" t="s">
        <v>13417</v>
      </c>
      <c r="F3957" t="s">
        <v>2035</v>
      </c>
      <c r="G3957" t="s">
        <v>1762</v>
      </c>
      <c r="H3957" t="s">
        <v>1782</v>
      </c>
      <c r="I3957" t="s">
        <v>1762</v>
      </c>
      <c r="J3957">
        <v>0</v>
      </c>
      <c r="K3957"/>
      <c r="L3957" t="s">
        <v>13418</v>
      </c>
      <c r="M3957" t="s">
        <v>3118</v>
      </c>
    </row>
    <row r="3958" spans="1:13" x14ac:dyDescent="0.25">
      <c r="A3958">
        <v>14667</v>
      </c>
      <c r="B3958" t="s">
        <v>2143</v>
      </c>
      <c r="C3958" t="s">
        <v>84</v>
      </c>
      <c r="D3958" t="s">
        <v>1722</v>
      </c>
      <c r="E3958" s="15" t="s">
        <v>13419</v>
      </c>
      <c r="F3958" t="s">
        <v>1737</v>
      </c>
      <c r="G3958" t="s">
        <v>1721</v>
      </c>
      <c r="H3958" t="s">
        <v>1720</v>
      </c>
      <c r="I3958" t="s">
        <v>3116</v>
      </c>
      <c r="J3958">
        <v>0</v>
      </c>
      <c r="K3958"/>
      <c r="L3958" t="s">
        <v>13420</v>
      </c>
      <c r="M3958" t="s">
        <v>13421</v>
      </c>
    </row>
    <row r="3959" spans="1:13" x14ac:dyDescent="0.25">
      <c r="A3959">
        <v>31289</v>
      </c>
      <c r="B3959" t="s">
        <v>1649</v>
      </c>
      <c r="C3959" t="s">
        <v>92</v>
      </c>
      <c r="D3959" t="s">
        <v>1722</v>
      </c>
      <c r="E3959" s="15" t="s">
        <v>13422</v>
      </c>
      <c r="F3959" t="s">
        <v>1738</v>
      </c>
      <c r="G3959" t="s">
        <v>1739</v>
      </c>
      <c r="H3959" t="s">
        <v>1720</v>
      </c>
      <c r="I3959" t="s">
        <v>3232</v>
      </c>
      <c r="J3959">
        <v>0</v>
      </c>
      <c r="K3959"/>
      <c r="L3959" t="s">
        <v>3831</v>
      </c>
      <c r="M3959" t="s">
        <v>3118</v>
      </c>
    </row>
    <row r="3960" spans="1:13" x14ac:dyDescent="0.25">
      <c r="A3960">
        <v>14766</v>
      </c>
      <c r="B3960" t="s">
        <v>426</v>
      </c>
      <c r="C3960" t="s">
        <v>211</v>
      </c>
      <c r="D3960" t="s">
        <v>1722</v>
      </c>
      <c r="E3960" s="15" t="s">
        <v>13423</v>
      </c>
      <c r="F3960" t="s">
        <v>1986</v>
      </c>
      <c r="G3960" t="s">
        <v>1987</v>
      </c>
      <c r="H3960" t="s">
        <v>1822</v>
      </c>
      <c r="I3960" t="s">
        <v>3116</v>
      </c>
      <c r="J3960">
        <v>0</v>
      </c>
      <c r="K3960"/>
      <c r="L3960" t="s">
        <v>3117</v>
      </c>
      <c r="M3960" t="s">
        <v>3118</v>
      </c>
    </row>
    <row r="3961" spans="1:13" x14ac:dyDescent="0.25">
      <c r="A3961">
        <v>14805</v>
      </c>
      <c r="B3961" t="s">
        <v>4833</v>
      </c>
      <c r="C3961" t="s">
        <v>39</v>
      </c>
      <c r="D3961" t="s">
        <v>1722</v>
      </c>
      <c r="E3961" s="15" t="s">
        <v>13424</v>
      </c>
      <c r="F3961" t="s">
        <v>2107</v>
      </c>
      <c r="G3961" t="s">
        <v>2056</v>
      </c>
      <c r="H3961" t="s">
        <v>2055</v>
      </c>
      <c r="I3961" t="s">
        <v>5644</v>
      </c>
      <c r="J3961">
        <v>0</v>
      </c>
      <c r="K3961"/>
      <c r="L3961" t="s">
        <v>3151</v>
      </c>
      <c r="M3961" t="s">
        <v>3118</v>
      </c>
    </row>
    <row r="3962" spans="1:13" x14ac:dyDescent="0.25">
      <c r="A3962">
        <v>844718</v>
      </c>
      <c r="B3962" t="s">
        <v>13425</v>
      </c>
      <c r="C3962" t="s">
        <v>41</v>
      </c>
      <c r="D3962" t="s">
        <v>1722</v>
      </c>
      <c r="E3962" s="15" t="s">
        <v>13426</v>
      </c>
      <c r="F3962" t="s">
        <v>1742</v>
      </c>
      <c r="G3962" t="s">
        <v>1743</v>
      </c>
      <c r="H3962" t="s">
        <v>1720</v>
      </c>
      <c r="I3962" t="s">
        <v>3351</v>
      </c>
      <c r="J3962">
        <v>0</v>
      </c>
      <c r="K3962"/>
      <c r="L3962" t="s">
        <v>13427</v>
      </c>
      <c r="M3962" t="s">
        <v>3118</v>
      </c>
    </row>
    <row r="3963" spans="1:13" x14ac:dyDescent="0.25">
      <c r="A3963">
        <v>70614</v>
      </c>
      <c r="B3963" t="s">
        <v>13428</v>
      </c>
      <c r="C3963" t="s">
        <v>27</v>
      </c>
      <c r="D3963" t="s">
        <v>1722</v>
      </c>
      <c r="E3963" s="15" t="s">
        <v>13429</v>
      </c>
      <c r="F3963" t="s">
        <v>1761</v>
      </c>
      <c r="G3963" t="s">
        <v>1762</v>
      </c>
      <c r="H3963" t="s">
        <v>1782</v>
      </c>
      <c r="I3963" t="s">
        <v>1762</v>
      </c>
      <c r="J3963">
        <v>0</v>
      </c>
      <c r="K3963"/>
      <c r="L3963"/>
      <c r="M3963" t="s">
        <v>3118</v>
      </c>
    </row>
    <row r="3964" spans="1:13" x14ac:dyDescent="0.25">
      <c r="A3964">
        <v>840059</v>
      </c>
      <c r="B3964" t="s">
        <v>1723</v>
      </c>
      <c r="C3964" t="s">
        <v>84</v>
      </c>
      <c r="D3964" t="s">
        <v>1722</v>
      </c>
      <c r="E3964" s="15" t="s">
        <v>13430</v>
      </c>
      <c r="F3964" t="s">
        <v>1719</v>
      </c>
      <c r="G3964" t="s">
        <v>1721</v>
      </c>
      <c r="H3964" t="s">
        <v>1720</v>
      </c>
      <c r="I3964" t="s">
        <v>3116</v>
      </c>
      <c r="J3964">
        <v>0</v>
      </c>
      <c r="K3964"/>
      <c r="L3964" t="s">
        <v>3182</v>
      </c>
      <c r="M3964" t="s">
        <v>3118</v>
      </c>
    </row>
    <row r="3965" spans="1:13" x14ac:dyDescent="0.25">
      <c r="A3965">
        <v>841064</v>
      </c>
      <c r="B3965" t="s">
        <v>1288</v>
      </c>
      <c r="C3965" t="s">
        <v>48</v>
      </c>
      <c r="D3965" t="s">
        <v>1722</v>
      </c>
      <c r="E3965" s="15" t="s">
        <v>13431</v>
      </c>
      <c r="F3965" t="s">
        <v>6008</v>
      </c>
      <c r="G3965" t="s">
        <v>1837</v>
      </c>
      <c r="H3965" t="s">
        <v>1725</v>
      </c>
      <c r="I3965" t="s">
        <v>3116</v>
      </c>
      <c r="J3965">
        <v>0</v>
      </c>
      <c r="K3965"/>
      <c r="L3965" t="s">
        <v>13432</v>
      </c>
      <c r="M3965" t="s">
        <v>13433</v>
      </c>
    </row>
    <row r="3966" spans="1:13" x14ac:dyDescent="0.25">
      <c r="A3966">
        <v>857020</v>
      </c>
      <c r="B3966" t="s">
        <v>13434</v>
      </c>
      <c r="C3966" t="s">
        <v>27</v>
      </c>
      <c r="D3966" t="s">
        <v>1722</v>
      </c>
      <c r="E3966" s="15" t="s">
        <v>13435</v>
      </c>
      <c r="F3966" t="s">
        <v>5641</v>
      </c>
      <c r="G3966" t="s">
        <v>1825</v>
      </c>
      <c r="H3966" t="s">
        <v>1725</v>
      </c>
      <c r="I3966" t="s">
        <v>3116</v>
      </c>
      <c r="J3966">
        <v>0</v>
      </c>
      <c r="K3966"/>
      <c r="L3966" t="s">
        <v>3117</v>
      </c>
      <c r="M3966" t="s">
        <v>3118</v>
      </c>
    </row>
    <row r="3967" spans="1:13" x14ac:dyDescent="0.25">
      <c r="A3967">
        <v>14783</v>
      </c>
      <c r="B3967" t="s">
        <v>427</v>
      </c>
      <c r="C3967" t="s">
        <v>27</v>
      </c>
      <c r="D3967" t="s">
        <v>1722</v>
      </c>
      <c r="E3967" s="15" t="s">
        <v>13436</v>
      </c>
      <c r="F3967" t="s">
        <v>1830</v>
      </c>
      <c r="G3967" t="s">
        <v>1831</v>
      </c>
      <c r="H3967" t="s">
        <v>1827</v>
      </c>
      <c r="I3967" t="s">
        <v>3131</v>
      </c>
      <c r="J3967">
        <v>0</v>
      </c>
      <c r="K3967"/>
      <c r="L3967" t="s">
        <v>13437</v>
      </c>
      <c r="M3967" t="s">
        <v>3118</v>
      </c>
    </row>
    <row r="3968" spans="1:13" x14ac:dyDescent="0.25">
      <c r="A3968">
        <v>14804</v>
      </c>
      <c r="B3968" t="s">
        <v>2430</v>
      </c>
      <c r="C3968" t="s">
        <v>21</v>
      </c>
      <c r="D3968" t="s">
        <v>1722</v>
      </c>
      <c r="E3968" s="15" t="s">
        <v>13438</v>
      </c>
      <c r="F3968" t="s">
        <v>1836</v>
      </c>
      <c r="G3968" t="s">
        <v>1837</v>
      </c>
      <c r="H3968" t="s">
        <v>1725</v>
      </c>
      <c r="I3968" t="s">
        <v>3116</v>
      </c>
      <c r="J3968">
        <v>0</v>
      </c>
      <c r="K3968"/>
      <c r="L3968" t="s">
        <v>3117</v>
      </c>
      <c r="M3968" t="s">
        <v>3118</v>
      </c>
    </row>
    <row r="3969" spans="1:13" x14ac:dyDescent="0.25">
      <c r="A3969">
        <v>51786</v>
      </c>
      <c r="B3969" t="s">
        <v>13439</v>
      </c>
      <c r="C3969" t="s">
        <v>59</v>
      </c>
      <c r="D3969" t="s">
        <v>1722</v>
      </c>
      <c r="E3969" s="15" t="s">
        <v>13440</v>
      </c>
      <c r="F3969" t="s">
        <v>1732</v>
      </c>
      <c r="G3969" t="s">
        <v>1731</v>
      </c>
      <c r="H3969" t="s">
        <v>1720</v>
      </c>
      <c r="I3969" t="s">
        <v>3116</v>
      </c>
      <c r="J3969">
        <v>0</v>
      </c>
      <c r="K3969"/>
      <c r="L3969" t="s">
        <v>6695</v>
      </c>
      <c r="M3969" t="s">
        <v>3118</v>
      </c>
    </row>
    <row r="3970" spans="1:13" x14ac:dyDescent="0.25">
      <c r="A3970">
        <v>837985</v>
      </c>
      <c r="B3970" t="s">
        <v>1289</v>
      </c>
      <c r="C3970" t="s">
        <v>27</v>
      </c>
      <c r="D3970" t="s">
        <v>1722</v>
      </c>
      <c r="E3970" s="15" t="s">
        <v>13441</v>
      </c>
      <c r="F3970" t="s">
        <v>1732</v>
      </c>
      <c r="G3970" t="s">
        <v>1731</v>
      </c>
      <c r="H3970" t="s">
        <v>1720</v>
      </c>
      <c r="I3970" t="s">
        <v>3116</v>
      </c>
      <c r="J3970">
        <v>0</v>
      </c>
      <c r="K3970"/>
      <c r="L3970" t="s">
        <v>5524</v>
      </c>
      <c r="M3970" t="s">
        <v>3118</v>
      </c>
    </row>
    <row r="3971" spans="1:13" x14ac:dyDescent="0.25">
      <c r="A3971">
        <v>14820</v>
      </c>
      <c r="B3971" t="s">
        <v>428</v>
      </c>
      <c r="C3971" t="s">
        <v>429</v>
      </c>
      <c r="D3971" t="s">
        <v>1722</v>
      </c>
      <c r="E3971" s="15" t="s">
        <v>13442</v>
      </c>
      <c r="F3971" t="s">
        <v>1815</v>
      </c>
      <c r="G3971" t="s">
        <v>1816</v>
      </c>
      <c r="H3971" t="s">
        <v>1725</v>
      </c>
      <c r="I3971" t="s">
        <v>1816</v>
      </c>
      <c r="J3971">
        <v>0</v>
      </c>
      <c r="K3971"/>
      <c r="L3971" t="s">
        <v>3245</v>
      </c>
      <c r="M3971" t="s">
        <v>3118</v>
      </c>
    </row>
    <row r="3972" spans="1:13" x14ac:dyDescent="0.25">
      <c r="A3972">
        <v>14811</v>
      </c>
      <c r="B3972" t="s">
        <v>2431</v>
      </c>
      <c r="C3972" t="s">
        <v>252</v>
      </c>
      <c r="D3972" t="s">
        <v>1722</v>
      </c>
      <c r="E3972" s="15" t="s">
        <v>13443</v>
      </c>
      <c r="F3972" t="s">
        <v>1815</v>
      </c>
      <c r="G3972" t="s">
        <v>1816</v>
      </c>
      <c r="H3972" t="s">
        <v>1725</v>
      </c>
      <c r="I3972" t="s">
        <v>1816</v>
      </c>
      <c r="J3972">
        <v>0</v>
      </c>
      <c r="K3972"/>
      <c r="L3972" t="s">
        <v>5701</v>
      </c>
      <c r="M3972" t="s">
        <v>3118</v>
      </c>
    </row>
    <row r="3973" spans="1:13" x14ac:dyDescent="0.25">
      <c r="A3973">
        <v>14810</v>
      </c>
      <c r="B3973" t="s">
        <v>1290</v>
      </c>
      <c r="C3973" t="s">
        <v>92</v>
      </c>
      <c r="D3973" t="s">
        <v>1722</v>
      </c>
      <c r="E3973" s="15" t="s">
        <v>13444</v>
      </c>
      <c r="F3973" t="s">
        <v>6149</v>
      </c>
      <c r="G3973" t="s">
        <v>1790</v>
      </c>
      <c r="H3973" t="s">
        <v>1720</v>
      </c>
      <c r="I3973" t="s">
        <v>3116</v>
      </c>
      <c r="J3973">
        <v>0</v>
      </c>
      <c r="K3973"/>
      <c r="L3973" t="s">
        <v>13445</v>
      </c>
      <c r="M3973" t="s">
        <v>3118</v>
      </c>
    </row>
    <row r="3974" spans="1:13" x14ac:dyDescent="0.25">
      <c r="A3974">
        <v>14821</v>
      </c>
      <c r="B3974" t="s">
        <v>430</v>
      </c>
      <c r="C3974" t="s">
        <v>27</v>
      </c>
      <c r="D3974" t="s">
        <v>1722</v>
      </c>
      <c r="E3974" s="15" t="s">
        <v>13446</v>
      </c>
      <c r="F3974" t="s">
        <v>1737</v>
      </c>
      <c r="G3974" t="s">
        <v>1721</v>
      </c>
      <c r="H3974" t="s">
        <v>1720</v>
      </c>
      <c r="I3974" t="s">
        <v>3116</v>
      </c>
      <c r="J3974">
        <v>0</v>
      </c>
      <c r="K3974"/>
      <c r="L3974" t="s">
        <v>13447</v>
      </c>
      <c r="M3974" t="s">
        <v>13448</v>
      </c>
    </row>
    <row r="3975" spans="1:13" x14ac:dyDescent="0.25">
      <c r="A3975">
        <v>852540</v>
      </c>
      <c r="B3975" t="s">
        <v>13449</v>
      </c>
      <c r="C3975" t="s">
        <v>84</v>
      </c>
      <c r="D3975" t="s">
        <v>1722</v>
      </c>
      <c r="E3975" s="15" t="s">
        <v>13450</v>
      </c>
      <c r="F3975" t="s">
        <v>1732</v>
      </c>
      <c r="G3975" t="s">
        <v>1731</v>
      </c>
      <c r="H3975" t="s">
        <v>1720</v>
      </c>
      <c r="I3975" t="s">
        <v>3116</v>
      </c>
      <c r="J3975">
        <v>0</v>
      </c>
      <c r="K3975"/>
      <c r="L3975" t="s">
        <v>13451</v>
      </c>
      <c r="M3975" t="s">
        <v>13452</v>
      </c>
    </row>
    <row r="3976" spans="1:13" x14ac:dyDescent="0.25">
      <c r="A3976">
        <v>850102</v>
      </c>
      <c r="B3976" t="s">
        <v>13453</v>
      </c>
      <c r="C3976" t="s">
        <v>92</v>
      </c>
      <c r="D3976" t="s">
        <v>1722</v>
      </c>
      <c r="E3976" s="15" t="s">
        <v>13454</v>
      </c>
      <c r="F3976" t="s">
        <v>2079</v>
      </c>
      <c r="G3976" t="s">
        <v>1765</v>
      </c>
      <c r="H3976" t="s">
        <v>1764</v>
      </c>
      <c r="I3976" t="s">
        <v>3116</v>
      </c>
      <c r="J3976">
        <v>0</v>
      </c>
      <c r="K3976"/>
      <c r="L3976"/>
      <c r="M3976" t="s">
        <v>3118</v>
      </c>
    </row>
    <row r="3977" spans="1:13" x14ac:dyDescent="0.25">
      <c r="A3977">
        <v>7047</v>
      </c>
      <c r="B3977" t="s">
        <v>431</v>
      </c>
      <c r="C3977" t="s">
        <v>432</v>
      </c>
      <c r="D3977" t="s">
        <v>1722</v>
      </c>
      <c r="E3977" s="15" t="s">
        <v>13455</v>
      </c>
      <c r="F3977" t="s">
        <v>1813</v>
      </c>
      <c r="G3977" t="s">
        <v>1814</v>
      </c>
      <c r="H3977" t="s">
        <v>1764</v>
      </c>
      <c r="I3977" t="s">
        <v>3116</v>
      </c>
      <c r="J3977">
        <v>0</v>
      </c>
      <c r="K3977"/>
      <c r="L3977" t="s">
        <v>13456</v>
      </c>
      <c r="M3977" t="s">
        <v>13457</v>
      </c>
    </row>
    <row r="3978" spans="1:13" x14ac:dyDescent="0.25">
      <c r="A3978">
        <v>11043</v>
      </c>
      <c r="B3978" t="s">
        <v>2402</v>
      </c>
      <c r="C3978" t="s">
        <v>432</v>
      </c>
      <c r="D3978" t="s">
        <v>1722</v>
      </c>
      <c r="E3978" s="15" t="s">
        <v>13458</v>
      </c>
      <c r="F3978" t="s">
        <v>2008</v>
      </c>
      <c r="G3978" t="s">
        <v>2009</v>
      </c>
      <c r="H3978" t="s">
        <v>1864</v>
      </c>
      <c r="I3978" t="s">
        <v>3240</v>
      </c>
      <c r="J3978">
        <v>0</v>
      </c>
      <c r="K3978"/>
      <c r="L3978" t="s">
        <v>7189</v>
      </c>
      <c r="M3978" t="s">
        <v>3118</v>
      </c>
    </row>
    <row r="3979" spans="1:13" x14ac:dyDescent="0.25">
      <c r="A3979">
        <v>18341</v>
      </c>
      <c r="B3979" t="s">
        <v>2471</v>
      </c>
      <c r="C3979" t="s">
        <v>432</v>
      </c>
      <c r="D3979" t="s">
        <v>1722</v>
      </c>
      <c r="E3979" s="15" t="s">
        <v>13459</v>
      </c>
      <c r="F3979" t="s">
        <v>1863</v>
      </c>
      <c r="G3979" t="s">
        <v>1865</v>
      </c>
      <c r="H3979" t="s">
        <v>1864</v>
      </c>
      <c r="I3979" t="s">
        <v>3240</v>
      </c>
      <c r="J3979">
        <v>0</v>
      </c>
      <c r="K3979"/>
      <c r="L3979" t="s">
        <v>13460</v>
      </c>
      <c r="M3979" t="s">
        <v>13461</v>
      </c>
    </row>
    <row r="3980" spans="1:13" x14ac:dyDescent="0.25">
      <c r="A3980">
        <v>14772</v>
      </c>
      <c r="B3980" t="s">
        <v>13462</v>
      </c>
      <c r="C3980" t="s">
        <v>763</v>
      </c>
      <c r="D3980" t="s">
        <v>1722</v>
      </c>
      <c r="E3980" s="15" t="s">
        <v>13463</v>
      </c>
      <c r="F3980" t="s">
        <v>1815</v>
      </c>
      <c r="G3980" t="s">
        <v>1816</v>
      </c>
      <c r="H3980" t="s">
        <v>1725</v>
      </c>
      <c r="I3980" t="s">
        <v>1816</v>
      </c>
      <c r="J3980">
        <v>0</v>
      </c>
      <c r="K3980"/>
      <c r="L3980" t="s">
        <v>3117</v>
      </c>
      <c r="M3980" t="s">
        <v>3118</v>
      </c>
    </row>
    <row r="3981" spans="1:13" x14ac:dyDescent="0.25">
      <c r="A3981">
        <v>839235</v>
      </c>
      <c r="B3981" t="s">
        <v>13464</v>
      </c>
      <c r="C3981" t="s">
        <v>27</v>
      </c>
      <c r="D3981" t="s">
        <v>1722</v>
      </c>
      <c r="E3981" s="15" t="s">
        <v>13465</v>
      </c>
      <c r="F3981" t="s">
        <v>1893</v>
      </c>
      <c r="G3981" t="s">
        <v>1852</v>
      </c>
      <c r="H3981" t="s">
        <v>1720</v>
      </c>
      <c r="I3981" t="s">
        <v>3116</v>
      </c>
      <c r="J3981">
        <v>0</v>
      </c>
      <c r="K3981"/>
      <c r="L3981" t="s">
        <v>13466</v>
      </c>
      <c r="M3981" t="s">
        <v>13467</v>
      </c>
    </row>
    <row r="3982" spans="1:13" x14ac:dyDescent="0.25">
      <c r="A3982">
        <v>852620</v>
      </c>
      <c r="B3982" t="s">
        <v>3060</v>
      </c>
      <c r="C3982" t="s">
        <v>763</v>
      </c>
      <c r="D3982" t="s">
        <v>1722</v>
      </c>
      <c r="E3982" s="15" t="s">
        <v>13468</v>
      </c>
      <c r="F3982" t="s">
        <v>1732</v>
      </c>
      <c r="G3982" t="s">
        <v>1731</v>
      </c>
      <c r="H3982" t="s">
        <v>1720</v>
      </c>
      <c r="I3982" t="s">
        <v>3116</v>
      </c>
      <c r="J3982">
        <v>0</v>
      </c>
      <c r="K3982"/>
      <c r="L3982" t="s">
        <v>3122</v>
      </c>
      <c r="M3982" t="s">
        <v>3118</v>
      </c>
    </row>
    <row r="3983" spans="1:13" x14ac:dyDescent="0.25">
      <c r="A3983">
        <v>850862</v>
      </c>
      <c r="B3983" t="s">
        <v>13469</v>
      </c>
      <c r="C3983" t="s">
        <v>52</v>
      </c>
      <c r="D3983" t="s">
        <v>1722</v>
      </c>
      <c r="E3983" s="15" t="s">
        <v>13470</v>
      </c>
      <c r="F3983" t="s">
        <v>1728</v>
      </c>
      <c r="G3983" t="s">
        <v>1729</v>
      </c>
      <c r="H3983" t="s">
        <v>1720</v>
      </c>
      <c r="I3983" t="s">
        <v>3116</v>
      </c>
      <c r="J3983">
        <v>0</v>
      </c>
      <c r="K3983"/>
      <c r="L3983" t="s">
        <v>3117</v>
      </c>
      <c r="M3983" t="s">
        <v>3118</v>
      </c>
    </row>
    <row r="3984" spans="1:13" x14ac:dyDescent="0.25">
      <c r="A3984">
        <v>23017</v>
      </c>
      <c r="B3984" t="s">
        <v>1291</v>
      </c>
      <c r="C3984" t="s">
        <v>39</v>
      </c>
      <c r="D3984" t="s">
        <v>1722</v>
      </c>
      <c r="E3984" s="15" t="s">
        <v>13471</v>
      </c>
      <c r="F3984" t="s">
        <v>1728</v>
      </c>
      <c r="G3984" t="s">
        <v>1729</v>
      </c>
      <c r="H3984" t="s">
        <v>1720</v>
      </c>
      <c r="I3984" t="s">
        <v>3116</v>
      </c>
      <c r="J3984">
        <v>0</v>
      </c>
      <c r="K3984"/>
      <c r="L3984" t="s">
        <v>3117</v>
      </c>
      <c r="M3984" t="s">
        <v>3118</v>
      </c>
    </row>
    <row r="3985" spans="1:13" x14ac:dyDescent="0.25">
      <c r="A3985">
        <v>34035</v>
      </c>
      <c r="B3985" t="s">
        <v>13472</v>
      </c>
      <c r="C3985" t="s">
        <v>27</v>
      </c>
      <c r="D3985" t="s">
        <v>1722</v>
      </c>
      <c r="E3985" s="15" t="s">
        <v>13473</v>
      </c>
      <c r="F3985" t="s">
        <v>1728</v>
      </c>
      <c r="G3985" t="s">
        <v>1729</v>
      </c>
      <c r="H3985" t="s">
        <v>1720</v>
      </c>
      <c r="I3985" t="s">
        <v>3116</v>
      </c>
      <c r="J3985">
        <v>0</v>
      </c>
      <c r="K3985"/>
      <c r="L3985" t="s">
        <v>8557</v>
      </c>
      <c r="M3985" t="s">
        <v>3118</v>
      </c>
    </row>
    <row r="3986" spans="1:13" x14ac:dyDescent="0.25">
      <c r="A3986">
        <v>61443</v>
      </c>
      <c r="B3986" t="s">
        <v>4843</v>
      </c>
      <c r="C3986" t="s">
        <v>213</v>
      </c>
      <c r="D3986" t="s">
        <v>1722</v>
      </c>
      <c r="E3986" s="15" t="s">
        <v>13474</v>
      </c>
      <c r="F3986" t="s">
        <v>1775</v>
      </c>
      <c r="G3986" t="s">
        <v>1743</v>
      </c>
      <c r="H3986" t="s">
        <v>1720</v>
      </c>
      <c r="I3986" t="s">
        <v>3351</v>
      </c>
      <c r="J3986">
        <v>0</v>
      </c>
      <c r="K3986"/>
      <c r="L3986" t="s">
        <v>13475</v>
      </c>
      <c r="M3986" t="s">
        <v>4844</v>
      </c>
    </row>
    <row r="3987" spans="1:13" x14ac:dyDescent="0.25">
      <c r="A3987">
        <v>850757</v>
      </c>
      <c r="B3987" t="s">
        <v>13476</v>
      </c>
      <c r="C3987" t="s">
        <v>43</v>
      </c>
      <c r="D3987" t="s">
        <v>1722</v>
      </c>
      <c r="E3987" s="15" t="s">
        <v>13477</v>
      </c>
      <c r="F3987" t="s">
        <v>1728</v>
      </c>
      <c r="G3987" t="s">
        <v>1729</v>
      </c>
      <c r="H3987" t="s">
        <v>1720</v>
      </c>
      <c r="I3987" t="s">
        <v>3116</v>
      </c>
      <c r="J3987">
        <v>0</v>
      </c>
      <c r="K3987"/>
      <c r="L3987" t="s">
        <v>3157</v>
      </c>
      <c r="M3987" t="s">
        <v>3118</v>
      </c>
    </row>
    <row r="3988" spans="1:13" x14ac:dyDescent="0.25">
      <c r="A3988">
        <v>826524</v>
      </c>
      <c r="B3988" t="s">
        <v>13478</v>
      </c>
      <c r="C3988" t="s">
        <v>43</v>
      </c>
      <c r="D3988" t="s">
        <v>1722</v>
      </c>
      <c r="E3988" s="15" t="s">
        <v>13479</v>
      </c>
      <c r="F3988" t="s">
        <v>1811</v>
      </c>
      <c r="G3988" t="s">
        <v>1762</v>
      </c>
      <c r="H3988" t="s">
        <v>1782</v>
      </c>
      <c r="I3988" t="s">
        <v>1762</v>
      </c>
      <c r="J3988">
        <v>0</v>
      </c>
      <c r="K3988"/>
      <c r="L3988"/>
      <c r="M3988" t="s">
        <v>3118</v>
      </c>
    </row>
    <row r="3989" spans="1:13" x14ac:dyDescent="0.25">
      <c r="A3989">
        <v>837987</v>
      </c>
      <c r="B3989" t="s">
        <v>13480</v>
      </c>
      <c r="C3989" t="s">
        <v>84</v>
      </c>
      <c r="D3989" t="s">
        <v>1722</v>
      </c>
      <c r="E3989" s="15" t="s">
        <v>13481</v>
      </c>
      <c r="F3989" t="s">
        <v>1728</v>
      </c>
      <c r="G3989" t="s">
        <v>1729</v>
      </c>
      <c r="H3989" t="s">
        <v>1720</v>
      </c>
      <c r="I3989" t="s">
        <v>3116</v>
      </c>
      <c r="J3989">
        <v>0</v>
      </c>
      <c r="K3989"/>
      <c r="L3989" t="s">
        <v>3182</v>
      </c>
      <c r="M3989" t="s">
        <v>3118</v>
      </c>
    </row>
    <row r="3990" spans="1:13" x14ac:dyDescent="0.25">
      <c r="A3990">
        <v>837990</v>
      </c>
      <c r="B3990" t="s">
        <v>13482</v>
      </c>
      <c r="C3990" t="s">
        <v>27</v>
      </c>
      <c r="D3990" t="s">
        <v>1722</v>
      </c>
      <c r="E3990" s="15" t="s">
        <v>13483</v>
      </c>
      <c r="F3990" t="s">
        <v>1761</v>
      </c>
      <c r="G3990" t="s">
        <v>1762</v>
      </c>
      <c r="H3990" t="s">
        <v>1782</v>
      </c>
      <c r="I3990" t="s">
        <v>1762</v>
      </c>
      <c r="J3990">
        <v>0</v>
      </c>
      <c r="K3990"/>
      <c r="L3990" t="s">
        <v>13484</v>
      </c>
      <c r="M3990" t="s">
        <v>13485</v>
      </c>
    </row>
    <row r="3991" spans="1:13" x14ac:dyDescent="0.25">
      <c r="A3991">
        <v>14842</v>
      </c>
      <c r="B3991" t="s">
        <v>2432</v>
      </c>
      <c r="C3991" t="s">
        <v>48</v>
      </c>
      <c r="D3991" t="s">
        <v>1722</v>
      </c>
      <c r="E3991" s="15" t="s">
        <v>13486</v>
      </c>
      <c r="F3991" t="s">
        <v>1984</v>
      </c>
      <c r="G3991" t="s">
        <v>1816</v>
      </c>
      <c r="H3991" t="s">
        <v>1725</v>
      </c>
      <c r="I3991" t="s">
        <v>1816</v>
      </c>
      <c r="J3991">
        <v>0</v>
      </c>
      <c r="K3991"/>
      <c r="L3991" t="s">
        <v>3320</v>
      </c>
      <c r="M3991" t="s">
        <v>3118</v>
      </c>
    </row>
    <row r="3992" spans="1:13" x14ac:dyDescent="0.25">
      <c r="A3992">
        <v>57135</v>
      </c>
      <c r="B3992" t="s">
        <v>13487</v>
      </c>
      <c r="C3992" t="s">
        <v>27</v>
      </c>
      <c r="D3992" t="s">
        <v>1722</v>
      </c>
      <c r="E3992" s="15" t="s">
        <v>13488</v>
      </c>
      <c r="F3992" t="s">
        <v>1724</v>
      </c>
      <c r="G3992" t="s">
        <v>1726</v>
      </c>
      <c r="H3992" t="s">
        <v>1725</v>
      </c>
      <c r="I3992" t="s">
        <v>3116</v>
      </c>
      <c r="J3992">
        <v>0</v>
      </c>
      <c r="K3992"/>
      <c r="L3992" t="s">
        <v>13489</v>
      </c>
      <c r="M3992" t="s">
        <v>13490</v>
      </c>
    </row>
    <row r="3993" spans="1:13" x14ac:dyDescent="0.25">
      <c r="A3993">
        <v>837140</v>
      </c>
      <c r="B3993" t="s">
        <v>13491</v>
      </c>
      <c r="C3993" t="s">
        <v>84</v>
      </c>
      <c r="D3993" t="s">
        <v>1722</v>
      </c>
      <c r="E3993" s="15" t="s">
        <v>13492</v>
      </c>
      <c r="F3993" t="s">
        <v>1735</v>
      </c>
      <c r="G3993" t="s">
        <v>1721</v>
      </c>
      <c r="H3993" t="s">
        <v>1720</v>
      </c>
      <c r="I3993" t="s">
        <v>3116</v>
      </c>
      <c r="J3993">
        <v>0</v>
      </c>
      <c r="K3993"/>
      <c r="L3993" t="s">
        <v>13493</v>
      </c>
      <c r="M3993" t="s">
        <v>3118</v>
      </c>
    </row>
    <row r="3994" spans="1:13" x14ac:dyDescent="0.25">
      <c r="A3994">
        <v>1092</v>
      </c>
      <c r="B3994" t="s">
        <v>13494</v>
      </c>
      <c r="C3994" t="s">
        <v>27</v>
      </c>
      <c r="D3994" t="s">
        <v>1722</v>
      </c>
      <c r="E3994" s="15" t="s">
        <v>13495</v>
      </c>
      <c r="F3994" t="s">
        <v>1788</v>
      </c>
      <c r="G3994" t="s">
        <v>1762</v>
      </c>
      <c r="H3994" t="s">
        <v>1782</v>
      </c>
      <c r="I3994" t="s">
        <v>3116</v>
      </c>
      <c r="J3994">
        <v>0</v>
      </c>
      <c r="K3994"/>
      <c r="L3994" t="s">
        <v>13496</v>
      </c>
      <c r="M3994" t="s">
        <v>13497</v>
      </c>
    </row>
    <row r="3995" spans="1:13" x14ac:dyDescent="0.25">
      <c r="A3995">
        <v>14830</v>
      </c>
      <c r="B3995" t="s">
        <v>433</v>
      </c>
      <c r="C3995" t="s">
        <v>27</v>
      </c>
      <c r="D3995" t="s">
        <v>1722</v>
      </c>
      <c r="E3995" s="15" t="s">
        <v>13498</v>
      </c>
      <c r="F3995" t="s">
        <v>1815</v>
      </c>
      <c r="G3995" t="s">
        <v>1816</v>
      </c>
      <c r="H3995" t="s">
        <v>1725</v>
      </c>
      <c r="I3995" t="s">
        <v>1816</v>
      </c>
      <c r="J3995">
        <v>0</v>
      </c>
      <c r="K3995"/>
      <c r="L3995" t="s">
        <v>7836</v>
      </c>
      <c r="M3995" t="s">
        <v>3118</v>
      </c>
    </row>
    <row r="3996" spans="1:13" x14ac:dyDescent="0.25">
      <c r="A3996">
        <v>839698</v>
      </c>
      <c r="B3996" t="s">
        <v>13499</v>
      </c>
      <c r="C3996" t="s">
        <v>43</v>
      </c>
      <c r="D3996" t="s">
        <v>1722</v>
      </c>
      <c r="E3996" s="15" t="s">
        <v>13500</v>
      </c>
      <c r="F3996" t="s">
        <v>1962</v>
      </c>
      <c r="G3996" t="s">
        <v>1837</v>
      </c>
      <c r="H3996" t="s">
        <v>1725</v>
      </c>
      <c r="I3996" t="s">
        <v>3116</v>
      </c>
      <c r="J3996">
        <v>0</v>
      </c>
      <c r="K3996"/>
      <c r="L3996" t="s">
        <v>3122</v>
      </c>
      <c r="M3996" t="s">
        <v>3118</v>
      </c>
    </row>
    <row r="3997" spans="1:13" x14ac:dyDescent="0.25">
      <c r="A3997">
        <v>837099</v>
      </c>
      <c r="B3997" t="s">
        <v>13501</v>
      </c>
      <c r="C3997" t="s">
        <v>84</v>
      </c>
      <c r="D3997" t="s">
        <v>1722</v>
      </c>
      <c r="E3997" s="15" t="s">
        <v>13502</v>
      </c>
      <c r="F3997" t="s">
        <v>1719</v>
      </c>
      <c r="G3997" t="s">
        <v>1721</v>
      </c>
      <c r="H3997" t="s">
        <v>1720</v>
      </c>
      <c r="I3997" t="s">
        <v>3116</v>
      </c>
      <c r="J3997">
        <v>0</v>
      </c>
      <c r="K3997"/>
      <c r="L3997" t="s">
        <v>13503</v>
      </c>
      <c r="M3997"/>
    </row>
    <row r="3998" spans="1:13" x14ac:dyDescent="0.25">
      <c r="A3998">
        <v>31908</v>
      </c>
      <c r="B3998" t="s">
        <v>1292</v>
      </c>
      <c r="C3998" t="s">
        <v>59</v>
      </c>
      <c r="D3998" t="s">
        <v>1722</v>
      </c>
      <c r="E3998" s="15" t="s">
        <v>13504</v>
      </c>
      <c r="F3998" t="s">
        <v>1788</v>
      </c>
      <c r="G3998" t="s">
        <v>1762</v>
      </c>
      <c r="H3998" t="s">
        <v>1782</v>
      </c>
      <c r="I3998" t="s">
        <v>3116</v>
      </c>
      <c r="J3998">
        <v>0</v>
      </c>
      <c r="K3998"/>
      <c r="L3998" t="s">
        <v>3216</v>
      </c>
      <c r="M3998" t="s">
        <v>3118</v>
      </c>
    </row>
    <row r="3999" spans="1:13" x14ac:dyDescent="0.25">
      <c r="A3999">
        <v>842874</v>
      </c>
      <c r="B3999" t="s">
        <v>1293</v>
      </c>
      <c r="C3999" t="s">
        <v>84</v>
      </c>
      <c r="D3999" t="s">
        <v>1722</v>
      </c>
      <c r="E3999" s="15" t="s">
        <v>13505</v>
      </c>
      <c r="F3999" t="s">
        <v>1728</v>
      </c>
      <c r="G3999" t="s">
        <v>1729</v>
      </c>
      <c r="H3999" t="s">
        <v>1720</v>
      </c>
      <c r="I3999" t="s">
        <v>3116</v>
      </c>
      <c r="J3999">
        <v>0</v>
      </c>
      <c r="K3999"/>
      <c r="L3999" t="s">
        <v>13506</v>
      </c>
      <c r="M3999" t="s">
        <v>3118</v>
      </c>
    </row>
    <row r="4000" spans="1:13" x14ac:dyDescent="0.25">
      <c r="A4000">
        <v>837111</v>
      </c>
      <c r="B4000" t="s">
        <v>13507</v>
      </c>
      <c r="C4000" t="s">
        <v>763</v>
      </c>
      <c r="D4000" t="s">
        <v>1722</v>
      </c>
      <c r="E4000" s="15" t="s">
        <v>13508</v>
      </c>
      <c r="F4000" t="s">
        <v>1728</v>
      </c>
      <c r="G4000" t="s">
        <v>1729</v>
      </c>
      <c r="H4000" t="s">
        <v>1720</v>
      </c>
      <c r="I4000" t="s">
        <v>3116</v>
      </c>
      <c r="J4000">
        <v>0</v>
      </c>
      <c r="K4000"/>
      <c r="L4000" t="s">
        <v>13509</v>
      </c>
      <c r="M4000" t="s">
        <v>13510</v>
      </c>
    </row>
    <row r="4001" spans="1:13" x14ac:dyDescent="0.25">
      <c r="A4001">
        <v>51072</v>
      </c>
      <c r="B4001" t="s">
        <v>13511</v>
      </c>
      <c r="C4001" t="s">
        <v>252</v>
      </c>
      <c r="D4001" t="s">
        <v>1722</v>
      </c>
      <c r="E4001" s="15" t="s">
        <v>13512</v>
      </c>
      <c r="F4001" t="s">
        <v>1932</v>
      </c>
      <c r="G4001" t="s">
        <v>1933</v>
      </c>
      <c r="H4001" t="s">
        <v>1819</v>
      </c>
      <c r="I4001" t="s">
        <v>3126</v>
      </c>
      <c r="J4001">
        <v>0</v>
      </c>
      <c r="K4001"/>
      <c r="L4001"/>
      <c r="M4001" t="s">
        <v>3118</v>
      </c>
    </row>
    <row r="4002" spans="1:13" x14ac:dyDescent="0.25">
      <c r="A4002">
        <v>843803</v>
      </c>
      <c r="B4002" t="s">
        <v>13513</v>
      </c>
      <c r="C4002" t="s">
        <v>43</v>
      </c>
      <c r="D4002" t="s">
        <v>1722</v>
      </c>
      <c r="E4002" s="15" t="s">
        <v>13514</v>
      </c>
      <c r="F4002" t="s">
        <v>1915</v>
      </c>
      <c r="G4002" t="s">
        <v>1878</v>
      </c>
      <c r="H4002" t="s">
        <v>1756</v>
      </c>
      <c r="I4002" t="s">
        <v>3129</v>
      </c>
      <c r="J4002">
        <v>0</v>
      </c>
      <c r="K4002"/>
      <c r="L4002" t="s">
        <v>13515</v>
      </c>
      <c r="M4002" t="s">
        <v>13516</v>
      </c>
    </row>
    <row r="4003" spans="1:13" x14ac:dyDescent="0.25">
      <c r="A4003">
        <v>855747</v>
      </c>
      <c r="B4003" t="s">
        <v>13517</v>
      </c>
      <c r="C4003" t="s">
        <v>136</v>
      </c>
      <c r="D4003" t="s">
        <v>1722</v>
      </c>
      <c r="E4003" s="15" t="s">
        <v>13518</v>
      </c>
      <c r="F4003" t="s">
        <v>7919</v>
      </c>
      <c r="G4003" t="s">
        <v>1762</v>
      </c>
      <c r="H4003" t="s">
        <v>1782</v>
      </c>
      <c r="I4003" t="s">
        <v>1762</v>
      </c>
      <c r="J4003">
        <v>0</v>
      </c>
      <c r="K4003"/>
      <c r="L4003" t="s">
        <v>3144</v>
      </c>
      <c r="M4003" t="s">
        <v>3118</v>
      </c>
    </row>
    <row r="4004" spans="1:13" x14ac:dyDescent="0.25">
      <c r="A4004">
        <v>32780</v>
      </c>
      <c r="B4004" t="s">
        <v>4845</v>
      </c>
      <c r="C4004" t="s">
        <v>43</v>
      </c>
      <c r="D4004" t="s">
        <v>1722</v>
      </c>
      <c r="E4004" s="15" t="s">
        <v>13519</v>
      </c>
      <c r="F4004" t="s">
        <v>1728</v>
      </c>
      <c r="G4004" t="s">
        <v>1729</v>
      </c>
      <c r="H4004" t="s">
        <v>1720</v>
      </c>
      <c r="I4004" t="s">
        <v>3116</v>
      </c>
      <c r="J4004">
        <v>0</v>
      </c>
      <c r="K4004"/>
      <c r="L4004" t="s">
        <v>3157</v>
      </c>
      <c r="M4004" t="s">
        <v>3118</v>
      </c>
    </row>
    <row r="4005" spans="1:13" x14ac:dyDescent="0.25">
      <c r="A4005">
        <v>22334</v>
      </c>
      <c r="B4005" t="s">
        <v>1650</v>
      </c>
      <c r="C4005" t="s">
        <v>763</v>
      </c>
      <c r="D4005" t="s">
        <v>1722</v>
      </c>
      <c r="E4005" s="15" t="s">
        <v>13520</v>
      </c>
      <c r="F4005" t="s">
        <v>2124</v>
      </c>
      <c r="G4005" t="s">
        <v>1831</v>
      </c>
      <c r="H4005" t="s">
        <v>1827</v>
      </c>
      <c r="I4005" t="s">
        <v>3131</v>
      </c>
      <c r="J4005">
        <v>0</v>
      </c>
      <c r="K4005"/>
      <c r="L4005" t="s">
        <v>3739</v>
      </c>
      <c r="M4005" t="s">
        <v>3118</v>
      </c>
    </row>
    <row r="4006" spans="1:13" x14ac:dyDescent="0.25">
      <c r="A4006">
        <v>32781</v>
      </c>
      <c r="B4006" t="s">
        <v>13521</v>
      </c>
      <c r="C4006" t="s">
        <v>763</v>
      </c>
      <c r="D4006" t="s">
        <v>1722</v>
      </c>
      <c r="E4006" s="15" t="s">
        <v>13522</v>
      </c>
      <c r="F4006" t="s">
        <v>2085</v>
      </c>
      <c r="G4006" t="s">
        <v>1849</v>
      </c>
      <c r="H4006" t="s">
        <v>1819</v>
      </c>
      <c r="I4006" t="s">
        <v>3340</v>
      </c>
      <c r="J4006">
        <v>0</v>
      </c>
      <c r="K4006"/>
      <c r="L4006" t="s">
        <v>5993</v>
      </c>
      <c r="M4006" t="s">
        <v>3118</v>
      </c>
    </row>
    <row r="4007" spans="1:13" x14ac:dyDescent="0.25">
      <c r="A4007">
        <v>14896</v>
      </c>
      <c r="B4007" t="s">
        <v>1294</v>
      </c>
      <c r="C4007" t="s">
        <v>432</v>
      </c>
      <c r="D4007" t="s">
        <v>1722</v>
      </c>
      <c r="E4007" s="15" t="s">
        <v>13523</v>
      </c>
      <c r="F4007" t="s">
        <v>1943</v>
      </c>
      <c r="G4007" t="s">
        <v>1944</v>
      </c>
      <c r="H4007" t="s">
        <v>1782</v>
      </c>
      <c r="I4007" t="s">
        <v>3142</v>
      </c>
      <c r="J4007">
        <v>0</v>
      </c>
      <c r="K4007"/>
      <c r="L4007" t="s">
        <v>13524</v>
      </c>
      <c r="M4007" t="s">
        <v>13525</v>
      </c>
    </row>
    <row r="4008" spans="1:13" x14ac:dyDescent="0.25">
      <c r="A4008">
        <v>50939</v>
      </c>
      <c r="B4008" t="s">
        <v>13526</v>
      </c>
      <c r="C4008" t="s">
        <v>92</v>
      </c>
      <c r="D4008" t="s">
        <v>1722</v>
      </c>
      <c r="E4008" s="15" t="s">
        <v>13527</v>
      </c>
      <c r="F4008" t="s">
        <v>1761</v>
      </c>
      <c r="G4008" t="s">
        <v>1762</v>
      </c>
      <c r="H4008" t="s">
        <v>1782</v>
      </c>
      <c r="I4008" t="s">
        <v>1762</v>
      </c>
      <c r="J4008">
        <v>0</v>
      </c>
      <c r="K4008"/>
      <c r="L4008" t="s">
        <v>3739</v>
      </c>
      <c r="M4008" t="s">
        <v>3118</v>
      </c>
    </row>
    <row r="4009" spans="1:13" x14ac:dyDescent="0.25">
      <c r="A4009">
        <v>829859</v>
      </c>
      <c r="B4009" t="s">
        <v>1295</v>
      </c>
      <c r="C4009" t="s">
        <v>415</v>
      </c>
      <c r="D4009" t="s">
        <v>1722</v>
      </c>
      <c r="E4009" s="15" t="s">
        <v>13528</v>
      </c>
      <c r="F4009" t="s">
        <v>1728</v>
      </c>
      <c r="G4009" t="s">
        <v>1729</v>
      </c>
      <c r="H4009" t="s">
        <v>1720</v>
      </c>
      <c r="I4009" t="s">
        <v>3116</v>
      </c>
      <c r="J4009">
        <v>0</v>
      </c>
      <c r="K4009"/>
      <c r="L4009" t="s">
        <v>5524</v>
      </c>
      <c r="M4009" t="s">
        <v>3118</v>
      </c>
    </row>
    <row r="4010" spans="1:13" x14ac:dyDescent="0.25">
      <c r="A4010">
        <v>843440</v>
      </c>
      <c r="B4010" t="s">
        <v>13529</v>
      </c>
      <c r="C4010" t="s">
        <v>830</v>
      </c>
      <c r="D4010" t="s">
        <v>1722</v>
      </c>
      <c r="E4010" s="15" t="s">
        <v>13530</v>
      </c>
      <c r="F4010" t="s">
        <v>1728</v>
      </c>
      <c r="G4010" t="s">
        <v>1729</v>
      </c>
      <c r="H4010" t="s">
        <v>1720</v>
      </c>
      <c r="I4010" t="s">
        <v>3116</v>
      </c>
      <c r="J4010">
        <v>0</v>
      </c>
      <c r="K4010"/>
      <c r="L4010" t="s">
        <v>13531</v>
      </c>
      <c r="M4010" t="s">
        <v>13532</v>
      </c>
    </row>
    <row r="4011" spans="1:13" x14ac:dyDescent="0.25">
      <c r="A4011">
        <v>14916</v>
      </c>
      <c r="B4011" t="s">
        <v>13533</v>
      </c>
      <c r="C4011" t="s">
        <v>432</v>
      </c>
      <c r="D4011" t="s">
        <v>1722</v>
      </c>
      <c r="E4011" s="15" t="s">
        <v>13534</v>
      </c>
      <c r="F4011" t="s">
        <v>1943</v>
      </c>
      <c r="G4011" t="s">
        <v>1944</v>
      </c>
      <c r="H4011" t="s">
        <v>1782</v>
      </c>
      <c r="I4011" t="s">
        <v>3142</v>
      </c>
      <c r="J4011">
        <v>0</v>
      </c>
      <c r="K4011"/>
      <c r="L4011" t="s">
        <v>13535</v>
      </c>
      <c r="M4011" t="s">
        <v>13536</v>
      </c>
    </row>
    <row r="4012" spans="1:13" x14ac:dyDescent="0.25">
      <c r="A4012">
        <v>72424</v>
      </c>
      <c r="B4012" t="s">
        <v>2804</v>
      </c>
      <c r="C4012" t="s">
        <v>2602</v>
      </c>
      <c r="D4012" t="s">
        <v>1722</v>
      </c>
      <c r="E4012" s="15" t="s">
        <v>13537</v>
      </c>
      <c r="F4012" t="s">
        <v>1766</v>
      </c>
      <c r="G4012" t="s">
        <v>1767</v>
      </c>
      <c r="H4012" t="s">
        <v>1756</v>
      </c>
      <c r="I4012" t="s">
        <v>3129</v>
      </c>
      <c r="J4012">
        <v>0</v>
      </c>
      <c r="K4012"/>
      <c r="L4012" t="s">
        <v>3117</v>
      </c>
      <c r="M4012" t="s">
        <v>3118</v>
      </c>
    </row>
    <row r="4013" spans="1:13" x14ac:dyDescent="0.25">
      <c r="A4013">
        <v>14910</v>
      </c>
      <c r="B4013" t="s">
        <v>1651</v>
      </c>
      <c r="C4013" t="s">
        <v>92</v>
      </c>
      <c r="D4013" t="s">
        <v>1722</v>
      </c>
      <c r="E4013" s="15" t="s">
        <v>13538</v>
      </c>
      <c r="F4013" t="s">
        <v>1728</v>
      </c>
      <c r="G4013" t="s">
        <v>1729</v>
      </c>
      <c r="H4013" t="s">
        <v>1720</v>
      </c>
      <c r="I4013" t="s">
        <v>3116</v>
      </c>
      <c r="J4013">
        <v>0</v>
      </c>
      <c r="K4013"/>
      <c r="L4013" t="s">
        <v>3412</v>
      </c>
      <c r="M4013" t="s">
        <v>3118</v>
      </c>
    </row>
    <row r="4014" spans="1:13" x14ac:dyDescent="0.25">
      <c r="A4014">
        <v>828878</v>
      </c>
      <c r="B4014" t="s">
        <v>4851</v>
      </c>
      <c r="C4014" t="s">
        <v>84</v>
      </c>
      <c r="D4014" t="s">
        <v>1722</v>
      </c>
      <c r="E4014" s="15" t="s">
        <v>13539</v>
      </c>
      <c r="F4014" t="s">
        <v>1780</v>
      </c>
      <c r="G4014" t="s">
        <v>1746</v>
      </c>
      <c r="H4014" t="s">
        <v>1720</v>
      </c>
      <c r="I4014" t="s">
        <v>3348</v>
      </c>
      <c r="J4014">
        <v>0</v>
      </c>
      <c r="K4014"/>
      <c r="L4014" t="s">
        <v>3182</v>
      </c>
      <c r="M4014" t="s">
        <v>3118</v>
      </c>
    </row>
    <row r="4015" spans="1:13" x14ac:dyDescent="0.25">
      <c r="A4015">
        <v>71185</v>
      </c>
      <c r="B4015" t="s">
        <v>13540</v>
      </c>
      <c r="C4015" t="s">
        <v>43</v>
      </c>
      <c r="D4015" t="s">
        <v>1722</v>
      </c>
      <c r="E4015" s="15" t="s">
        <v>13541</v>
      </c>
      <c r="F4015" t="s">
        <v>1817</v>
      </c>
      <c r="G4015" t="s">
        <v>1816</v>
      </c>
      <c r="H4015" t="s">
        <v>1725</v>
      </c>
      <c r="I4015" t="s">
        <v>1816</v>
      </c>
      <c r="J4015">
        <v>0</v>
      </c>
      <c r="K4015"/>
      <c r="L4015" t="s">
        <v>3157</v>
      </c>
      <c r="M4015" t="s">
        <v>3118</v>
      </c>
    </row>
    <row r="4016" spans="1:13" x14ac:dyDescent="0.25">
      <c r="A4016">
        <v>28835</v>
      </c>
      <c r="B4016" t="s">
        <v>4853</v>
      </c>
      <c r="C4016" t="s">
        <v>84</v>
      </c>
      <c r="D4016" t="s">
        <v>1722</v>
      </c>
      <c r="E4016" s="15" t="s">
        <v>13542</v>
      </c>
      <c r="F4016" t="s">
        <v>1759</v>
      </c>
      <c r="G4016" t="s">
        <v>1760</v>
      </c>
      <c r="H4016" t="s">
        <v>1753</v>
      </c>
      <c r="I4016" t="s">
        <v>3116</v>
      </c>
      <c r="J4016">
        <v>0</v>
      </c>
      <c r="K4016"/>
      <c r="L4016" t="s">
        <v>13543</v>
      </c>
      <c r="M4016" t="s">
        <v>3118</v>
      </c>
    </row>
    <row r="4017" spans="1:13" x14ac:dyDescent="0.25">
      <c r="A4017">
        <v>843780</v>
      </c>
      <c r="B4017" t="s">
        <v>13544</v>
      </c>
      <c r="C4017" t="s">
        <v>43</v>
      </c>
      <c r="D4017" t="s">
        <v>1722</v>
      </c>
      <c r="E4017" s="15" t="s">
        <v>13545</v>
      </c>
      <c r="F4017" t="s">
        <v>1915</v>
      </c>
      <c r="G4017" t="s">
        <v>1878</v>
      </c>
      <c r="H4017" t="s">
        <v>1756</v>
      </c>
      <c r="I4017" t="s">
        <v>3129</v>
      </c>
      <c r="J4017">
        <v>0</v>
      </c>
      <c r="K4017"/>
      <c r="L4017" t="s">
        <v>3157</v>
      </c>
      <c r="M4017" t="s">
        <v>3118</v>
      </c>
    </row>
    <row r="4018" spans="1:13" x14ac:dyDescent="0.25">
      <c r="A4018">
        <v>14929</v>
      </c>
      <c r="B4018" t="s">
        <v>2433</v>
      </c>
      <c r="C4018" t="s">
        <v>172</v>
      </c>
      <c r="D4018" t="s">
        <v>1722</v>
      </c>
      <c r="E4018" s="15" t="s">
        <v>13546</v>
      </c>
      <c r="F4018" t="s">
        <v>1797</v>
      </c>
      <c r="G4018" t="s">
        <v>1783</v>
      </c>
      <c r="H4018" t="s">
        <v>1782</v>
      </c>
      <c r="I4018" t="s">
        <v>3152</v>
      </c>
      <c r="J4018">
        <v>0</v>
      </c>
      <c r="K4018"/>
      <c r="L4018" t="s">
        <v>3842</v>
      </c>
      <c r="M4018" t="s">
        <v>3118</v>
      </c>
    </row>
    <row r="4019" spans="1:13" x14ac:dyDescent="0.25">
      <c r="A4019">
        <v>847465</v>
      </c>
      <c r="B4019" t="s">
        <v>13547</v>
      </c>
      <c r="C4019" t="s">
        <v>43</v>
      </c>
      <c r="D4019" t="s">
        <v>1722</v>
      </c>
      <c r="E4019" s="15" t="s">
        <v>13548</v>
      </c>
      <c r="F4019" t="s">
        <v>1732</v>
      </c>
      <c r="G4019" t="s">
        <v>1731</v>
      </c>
      <c r="H4019" t="s">
        <v>1720</v>
      </c>
      <c r="I4019" t="s">
        <v>3116</v>
      </c>
      <c r="J4019">
        <v>0</v>
      </c>
      <c r="K4019"/>
      <c r="L4019" t="s">
        <v>13549</v>
      </c>
      <c r="M4019" t="s">
        <v>13550</v>
      </c>
    </row>
    <row r="4020" spans="1:13" x14ac:dyDescent="0.25">
      <c r="A4020">
        <v>851264</v>
      </c>
      <c r="B4020" t="s">
        <v>13551</v>
      </c>
      <c r="C4020" t="s">
        <v>485</v>
      </c>
      <c r="D4020" t="s">
        <v>1722</v>
      </c>
      <c r="E4020" s="15" t="s">
        <v>13552</v>
      </c>
      <c r="F4020" t="s">
        <v>1846</v>
      </c>
      <c r="G4020" t="s">
        <v>1726</v>
      </c>
      <c r="H4020" t="s">
        <v>1725</v>
      </c>
      <c r="I4020" t="s">
        <v>3116</v>
      </c>
      <c r="J4020">
        <v>0</v>
      </c>
      <c r="K4020"/>
      <c r="L4020"/>
      <c r="M4020" t="s">
        <v>3118</v>
      </c>
    </row>
    <row r="4021" spans="1:13" x14ac:dyDescent="0.25">
      <c r="A4021">
        <v>74082</v>
      </c>
      <c r="B4021" t="s">
        <v>4855</v>
      </c>
      <c r="C4021" t="s">
        <v>84</v>
      </c>
      <c r="D4021" t="s">
        <v>1722</v>
      </c>
      <c r="E4021" s="15" t="s">
        <v>13553</v>
      </c>
      <c r="F4021" t="s">
        <v>1815</v>
      </c>
      <c r="G4021" t="s">
        <v>1816</v>
      </c>
      <c r="H4021" t="s">
        <v>1725</v>
      </c>
      <c r="I4021" t="s">
        <v>1816</v>
      </c>
      <c r="J4021">
        <v>0</v>
      </c>
      <c r="K4021"/>
      <c r="L4021" t="s">
        <v>13554</v>
      </c>
      <c r="M4021" t="s">
        <v>13555</v>
      </c>
    </row>
    <row r="4022" spans="1:13" x14ac:dyDescent="0.25">
      <c r="A4022">
        <v>59338</v>
      </c>
      <c r="B4022" t="s">
        <v>1296</v>
      </c>
      <c r="C4022" t="s">
        <v>92</v>
      </c>
      <c r="D4022" t="s">
        <v>1722</v>
      </c>
      <c r="E4022" s="15" t="s">
        <v>13556</v>
      </c>
      <c r="F4022" t="s">
        <v>1915</v>
      </c>
      <c r="G4022" t="s">
        <v>1878</v>
      </c>
      <c r="H4022" t="s">
        <v>1756</v>
      </c>
      <c r="I4022" t="s">
        <v>3129</v>
      </c>
      <c r="J4022">
        <v>0</v>
      </c>
      <c r="K4022"/>
      <c r="L4022" t="s">
        <v>13557</v>
      </c>
      <c r="M4022" t="s">
        <v>13558</v>
      </c>
    </row>
    <row r="4023" spans="1:13" x14ac:dyDescent="0.25">
      <c r="A4023">
        <v>35221</v>
      </c>
      <c r="B4023" t="s">
        <v>434</v>
      </c>
      <c r="C4023" t="s">
        <v>41</v>
      </c>
      <c r="D4023" t="s">
        <v>1722</v>
      </c>
      <c r="E4023" s="15" t="s">
        <v>13559</v>
      </c>
      <c r="F4023" t="s">
        <v>1915</v>
      </c>
      <c r="G4023" t="s">
        <v>1878</v>
      </c>
      <c r="H4023" t="s">
        <v>1756</v>
      </c>
      <c r="I4023" t="s">
        <v>3129</v>
      </c>
      <c r="J4023">
        <v>0</v>
      </c>
      <c r="K4023"/>
      <c r="L4023" t="s">
        <v>13560</v>
      </c>
      <c r="M4023" t="s">
        <v>13561</v>
      </c>
    </row>
    <row r="4024" spans="1:13" x14ac:dyDescent="0.25">
      <c r="A4024">
        <v>830321</v>
      </c>
      <c r="B4024" t="s">
        <v>13562</v>
      </c>
      <c r="C4024" t="s">
        <v>21</v>
      </c>
      <c r="D4024" t="s">
        <v>1722</v>
      </c>
      <c r="E4024" s="15" t="s">
        <v>13563</v>
      </c>
      <c r="F4024" t="s">
        <v>5717</v>
      </c>
      <c r="G4024" t="s">
        <v>1792</v>
      </c>
      <c r="H4024" t="s">
        <v>1822</v>
      </c>
      <c r="I4024" t="s">
        <v>3116</v>
      </c>
      <c r="J4024">
        <v>0</v>
      </c>
      <c r="K4024"/>
      <c r="L4024" t="s">
        <v>3182</v>
      </c>
      <c r="M4024" t="s">
        <v>3118</v>
      </c>
    </row>
    <row r="4025" spans="1:13" x14ac:dyDescent="0.25">
      <c r="A4025">
        <v>71638</v>
      </c>
      <c r="B4025" t="s">
        <v>13564</v>
      </c>
      <c r="C4025" t="s">
        <v>27</v>
      </c>
      <c r="D4025" t="s">
        <v>1722</v>
      </c>
      <c r="E4025" s="15" t="s">
        <v>13565</v>
      </c>
      <c r="F4025" t="s">
        <v>1829</v>
      </c>
      <c r="G4025" t="s">
        <v>1814</v>
      </c>
      <c r="H4025" t="s">
        <v>1764</v>
      </c>
      <c r="I4025" t="s">
        <v>3131</v>
      </c>
      <c r="J4025">
        <v>0</v>
      </c>
      <c r="K4025"/>
      <c r="L4025" t="s">
        <v>6188</v>
      </c>
      <c r="M4025" t="s">
        <v>3118</v>
      </c>
    </row>
    <row r="4026" spans="1:13" x14ac:dyDescent="0.25">
      <c r="A4026">
        <v>14960</v>
      </c>
      <c r="B4026" t="s">
        <v>2137</v>
      </c>
      <c r="C4026" t="s">
        <v>56</v>
      </c>
      <c r="D4026" t="s">
        <v>1722</v>
      </c>
      <c r="E4026" s="15" t="s">
        <v>13566</v>
      </c>
      <c r="F4026" t="s">
        <v>1817</v>
      </c>
      <c r="G4026" t="s">
        <v>1816</v>
      </c>
      <c r="H4026" t="s">
        <v>1725</v>
      </c>
      <c r="I4026" t="s">
        <v>1816</v>
      </c>
      <c r="J4026">
        <v>0</v>
      </c>
      <c r="K4026"/>
      <c r="L4026" t="s">
        <v>3117</v>
      </c>
      <c r="M4026" t="s">
        <v>3118</v>
      </c>
    </row>
    <row r="4027" spans="1:13" x14ac:dyDescent="0.25">
      <c r="A4027">
        <v>838286</v>
      </c>
      <c r="B4027" t="s">
        <v>2936</v>
      </c>
      <c r="C4027" t="s">
        <v>172</v>
      </c>
      <c r="D4027" t="s">
        <v>1722</v>
      </c>
      <c r="E4027" s="15" t="s">
        <v>13567</v>
      </c>
      <c r="F4027" t="s">
        <v>1771</v>
      </c>
      <c r="G4027" t="s">
        <v>1721</v>
      </c>
      <c r="H4027" t="s">
        <v>1720</v>
      </c>
      <c r="I4027" t="s">
        <v>3116</v>
      </c>
      <c r="J4027">
        <v>0</v>
      </c>
      <c r="K4027"/>
      <c r="L4027" t="s">
        <v>3842</v>
      </c>
      <c r="M4027" t="s">
        <v>3118</v>
      </c>
    </row>
    <row r="4028" spans="1:13" x14ac:dyDescent="0.25">
      <c r="A4028">
        <v>854810</v>
      </c>
      <c r="B4028" t="s">
        <v>13568</v>
      </c>
      <c r="C4028" t="s">
        <v>84</v>
      </c>
      <c r="D4028" t="s">
        <v>1722</v>
      </c>
      <c r="E4028" s="15" t="s">
        <v>13569</v>
      </c>
      <c r="F4028" t="s">
        <v>1771</v>
      </c>
      <c r="G4028" t="s">
        <v>1721</v>
      </c>
      <c r="H4028" t="s">
        <v>1720</v>
      </c>
      <c r="I4028" t="s">
        <v>3116</v>
      </c>
      <c r="J4028">
        <v>0</v>
      </c>
      <c r="K4028"/>
      <c r="L4028" t="s">
        <v>2341</v>
      </c>
      <c r="M4028"/>
    </row>
    <row r="4029" spans="1:13" x14ac:dyDescent="0.25">
      <c r="A4029">
        <v>844734</v>
      </c>
      <c r="B4029" t="s">
        <v>13570</v>
      </c>
      <c r="C4029" t="s">
        <v>27</v>
      </c>
      <c r="D4029" t="s">
        <v>1722</v>
      </c>
      <c r="E4029" s="15" t="s">
        <v>13571</v>
      </c>
      <c r="F4029" t="s">
        <v>1728</v>
      </c>
      <c r="G4029" t="s">
        <v>1729</v>
      </c>
      <c r="H4029" t="s">
        <v>1720</v>
      </c>
      <c r="I4029" t="s">
        <v>3116</v>
      </c>
      <c r="J4029">
        <v>0</v>
      </c>
      <c r="K4029"/>
      <c r="L4029"/>
      <c r="M4029" t="s">
        <v>3118</v>
      </c>
    </row>
    <row r="4030" spans="1:13" x14ac:dyDescent="0.25">
      <c r="A4030">
        <v>828384</v>
      </c>
      <c r="B4030" t="s">
        <v>1297</v>
      </c>
      <c r="C4030" t="s">
        <v>78</v>
      </c>
      <c r="D4030" t="s">
        <v>1722</v>
      </c>
      <c r="E4030" s="15" t="s">
        <v>13572</v>
      </c>
      <c r="F4030" t="s">
        <v>1749</v>
      </c>
      <c r="G4030" t="s">
        <v>1746</v>
      </c>
      <c r="H4030" t="s">
        <v>1720</v>
      </c>
      <c r="I4030" t="s">
        <v>3116</v>
      </c>
      <c r="J4030">
        <v>0</v>
      </c>
      <c r="K4030"/>
      <c r="L4030" t="s">
        <v>3630</v>
      </c>
      <c r="M4030" t="s">
        <v>3118</v>
      </c>
    </row>
    <row r="4031" spans="1:13" x14ac:dyDescent="0.25">
      <c r="A4031">
        <v>22591</v>
      </c>
      <c r="B4031" t="s">
        <v>4862</v>
      </c>
      <c r="C4031" t="s">
        <v>78</v>
      </c>
      <c r="D4031" t="s">
        <v>1722</v>
      </c>
      <c r="E4031" s="15" t="s">
        <v>13573</v>
      </c>
      <c r="F4031" t="s">
        <v>1979</v>
      </c>
      <c r="G4031" t="s">
        <v>1721</v>
      </c>
      <c r="H4031" t="s">
        <v>1720</v>
      </c>
      <c r="I4031" t="s">
        <v>3116</v>
      </c>
      <c r="J4031">
        <v>0</v>
      </c>
      <c r="K4031"/>
      <c r="L4031" t="s">
        <v>3624</v>
      </c>
      <c r="M4031" t="s">
        <v>3118</v>
      </c>
    </row>
    <row r="4032" spans="1:13" x14ac:dyDescent="0.25">
      <c r="A4032">
        <v>14926</v>
      </c>
      <c r="B4032" t="s">
        <v>4863</v>
      </c>
      <c r="C4032" t="s">
        <v>27</v>
      </c>
      <c r="D4032" t="s">
        <v>1722</v>
      </c>
      <c r="E4032" s="15" t="s">
        <v>13574</v>
      </c>
      <c r="F4032" t="s">
        <v>1761</v>
      </c>
      <c r="G4032" t="s">
        <v>1762</v>
      </c>
      <c r="H4032" t="s">
        <v>1782</v>
      </c>
      <c r="I4032" t="s">
        <v>1762</v>
      </c>
      <c r="J4032">
        <v>0</v>
      </c>
      <c r="K4032"/>
      <c r="L4032" t="s">
        <v>5524</v>
      </c>
      <c r="M4032" t="s">
        <v>3118</v>
      </c>
    </row>
    <row r="4033" spans="1:13" x14ac:dyDescent="0.25">
      <c r="A4033">
        <v>14928</v>
      </c>
      <c r="B4033" t="s">
        <v>2138</v>
      </c>
      <c r="C4033" t="s">
        <v>27</v>
      </c>
      <c r="D4033" t="s">
        <v>1722</v>
      </c>
      <c r="E4033" s="15" t="s">
        <v>13575</v>
      </c>
      <c r="F4033" t="s">
        <v>1829</v>
      </c>
      <c r="G4033" t="s">
        <v>1814</v>
      </c>
      <c r="H4033" t="s">
        <v>1764</v>
      </c>
      <c r="I4033" t="s">
        <v>3131</v>
      </c>
      <c r="J4033">
        <v>0</v>
      </c>
      <c r="K4033"/>
      <c r="L4033" t="s">
        <v>3417</v>
      </c>
      <c r="M4033" t="s">
        <v>3118</v>
      </c>
    </row>
    <row r="4034" spans="1:13" x14ac:dyDescent="0.25">
      <c r="A4034">
        <v>44262</v>
      </c>
      <c r="B4034" t="s">
        <v>13576</v>
      </c>
      <c r="C4034" t="s">
        <v>92</v>
      </c>
      <c r="D4034" t="s">
        <v>1722</v>
      </c>
      <c r="E4034" s="15" t="s">
        <v>13577</v>
      </c>
      <c r="F4034" t="s">
        <v>5719</v>
      </c>
      <c r="G4034" t="s">
        <v>1834</v>
      </c>
      <c r="H4034" t="s">
        <v>1833</v>
      </c>
      <c r="I4034" t="s">
        <v>3116</v>
      </c>
      <c r="J4034">
        <v>0</v>
      </c>
      <c r="K4034"/>
      <c r="L4034" t="s">
        <v>7189</v>
      </c>
      <c r="M4034" t="s">
        <v>3118</v>
      </c>
    </row>
    <row r="4035" spans="1:13" x14ac:dyDescent="0.25">
      <c r="A4035">
        <v>53518</v>
      </c>
      <c r="B4035" t="s">
        <v>2686</v>
      </c>
      <c r="C4035" t="s">
        <v>56</v>
      </c>
      <c r="D4035" t="s">
        <v>1722</v>
      </c>
      <c r="E4035" s="15" t="s">
        <v>13578</v>
      </c>
      <c r="F4035" t="s">
        <v>13579</v>
      </c>
      <c r="G4035" t="s">
        <v>1913</v>
      </c>
      <c r="H4035" t="s">
        <v>1764</v>
      </c>
      <c r="I4035" t="s">
        <v>3116</v>
      </c>
      <c r="J4035">
        <v>0</v>
      </c>
      <c r="K4035"/>
      <c r="L4035" t="s">
        <v>3117</v>
      </c>
      <c r="M4035" t="s">
        <v>3118</v>
      </c>
    </row>
    <row r="4036" spans="1:13" x14ac:dyDescent="0.25">
      <c r="A4036">
        <v>840616</v>
      </c>
      <c r="B4036" t="s">
        <v>13580</v>
      </c>
      <c r="C4036" t="s">
        <v>252</v>
      </c>
      <c r="D4036" t="s">
        <v>1722</v>
      </c>
      <c r="E4036" s="15" t="s">
        <v>13581</v>
      </c>
      <c r="F4036" t="s">
        <v>1766</v>
      </c>
      <c r="G4036" t="s">
        <v>1767</v>
      </c>
      <c r="H4036" t="s">
        <v>1756</v>
      </c>
      <c r="I4036" t="s">
        <v>3129</v>
      </c>
      <c r="J4036">
        <v>0</v>
      </c>
      <c r="K4036"/>
      <c r="L4036" t="s">
        <v>4538</v>
      </c>
      <c r="M4036" t="s">
        <v>3118</v>
      </c>
    </row>
    <row r="4037" spans="1:13" x14ac:dyDescent="0.25">
      <c r="A4037">
        <v>727</v>
      </c>
      <c r="B4037" t="s">
        <v>2324</v>
      </c>
      <c r="C4037" t="s">
        <v>155</v>
      </c>
      <c r="D4037" t="s">
        <v>1722</v>
      </c>
      <c r="E4037" s="15" t="s">
        <v>13582</v>
      </c>
      <c r="F4037" t="s">
        <v>1860</v>
      </c>
      <c r="G4037" t="s">
        <v>1816</v>
      </c>
      <c r="H4037" t="s">
        <v>1725</v>
      </c>
      <c r="I4037" t="s">
        <v>5644</v>
      </c>
      <c r="J4037">
        <v>0</v>
      </c>
      <c r="K4037"/>
      <c r="L4037" t="s">
        <v>13583</v>
      </c>
      <c r="M4037" t="s">
        <v>3118</v>
      </c>
    </row>
    <row r="4038" spans="1:13" x14ac:dyDescent="0.25">
      <c r="A4038">
        <v>837997</v>
      </c>
      <c r="B4038" t="s">
        <v>13584</v>
      </c>
      <c r="C4038" t="s">
        <v>84</v>
      </c>
      <c r="D4038" t="s">
        <v>1722</v>
      </c>
      <c r="E4038" s="15" t="s">
        <v>13585</v>
      </c>
      <c r="F4038" t="s">
        <v>1719</v>
      </c>
      <c r="G4038" t="s">
        <v>1721</v>
      </c>
      <c r="H4038" t="s">
        <v>1720</v>
      </c>
      <c r="I4038" t="s">
        <v>3116</v>
      </c>
      <c r="J4038">
        <v>0</v>
      </c>
      <c r="K4038"/>
      <c r="L4038" t="s">
        <v>3182</v>
      </c>
      <c r="M4038" t="s">
        <v>3118</v>
      </c>
    </row>
    <row r="4039" spans="1:13" x14ac:dyDescent="0.25">
      <c r="A4039">
        <v>858462</v>
      </c>
      <c r="B4039" t="s">
        <v>13586</v>
      </c>
      <c r="C4039" t="s">
        <v>39</v>
      </c>
      <c r="D4039" t="s">
        <v>1722</v>
      </c>
      <c r="E4039" s="15" t="s">
        <v>13587</v>
      </c>
      <c r="F4039" t="s">
        <v>1732</v>
      </c>
      <c r="G4039" t="s">
        <v>1731</v>
      </c>
      <c r="H4039" t="s">
        <v>1720</v>
      </c>
      <c r="I4039" t="s">
        <v>3116</v>
      </c>
      <c r="J4039">
        <v>0</v>
      </c>
      <c r="K4039"/>
      <c r="L4039" t="s">
        <v>6842</v>
      </c>
      <c r="M4039" t="s">
        <v>3118</v>
      </c>
    </row>
    <row r="4040" spans="1:13" x14ac:dyDescent="0.25">
      <c r="A4040">
        <v>854752</v>
      </c>
      <c r="B4040" t="s">
        <v>13588</v>
      </c>
      <c r="C4040" t="s">
        <v>213</v>
      </c>
      <c r="D4040" t="s">
        <v>1722</v>
      </c>
      <c r="E4040" s="15" t="s">
        <v>13589</v>
      </c>
      <c r="F4040" t="s">
        <v>1732</v>
      </c>
      <c r="G4040" t="s">
        <v>1731</v>
      </c>
      <c r="H4040" t="s">
        <v>1720</v>
      </c>
      <c r="I4040" t="s">
        <v>3116</v>
      </c>
      <c r="J4040">
        <v>0</v>
      </c>
      <c r="K4040"/>
      <c r="L4040" t="s">
        <v>13590</v>
      </c>
      <c r="M4040" t="s">
        <v>13591</v>
      </c>
    </row>
    <row r="4041" spans="1:13" x14ac:dyDescent="0.25">
      <c r="A4041">
        <v>15054</v>
      </c>
      <c r="B4041" t="s">
        <v>2434</v>
      </c>
      <c r="C4041" t="s">
        <v>21</v>
      </c>
      <c r="D4041" t="s">
        <v>1722</v>
      </c>
      <c r="E4041" s="15" t="s">
        <v>13592</v>
      </c>
      <c r="F4041" t="s">
        <v>1876</v>
      </c>
      <c r="G4041" t="s">
        <v>1849</v>
      </c>
      <c r="H4041" t="s">
        <v>1819</v>
      </c>
      <c r="I4041" t="s">
        <v>3126</v>
      </c>
      <c r="J4041">
        <v>0</v>
      </c>
      <c r="K4041"/>
      <c r="L4041" t="s">
        <v>3117</v>
      </c>
      <c r="M4041" t="s">
        <v>3118</v>
      </c>
    </row>
    <row r="4042" spans="1:13" x14ac:dyDescent="0.25">
      <c r="A4042">
        <v>848537</v>
      </c>
      <c r="B4042" t="s">
        <v>13593</v>
      </c>
      <c r="C4042" t="s">
        <v>21</v>
      </c>
      <c r="D4042" t="s">
        <v>1722</v>
      </c>
      <c r="E4042" s="15" t="s">
        <v>13594</v>
      </c>
      <c r="F4042" t="s">
        <v>1984</v>
      </c>
      <c r="G4042" t="s">
        <v>1816</v>
      </c>
      <c r="H4042" t="s">
        <v>1725</v>
      </c>
      <c r="I4042" t="s">
        <v>1816</v>
      </c>
      <c r="J4042">
        <v>0</v>
      </c>
      <c r="K4042"/>
      <c r="L4042" t="s">
        <v>3117</v>
      </c>
      <c r="M4042" t="s">
        <v>3118</v>
      </c>
    </row>
    <row r="4043" spans="1:13" x14ac:dyDescent="0.25">
      <c r="A4043">
        <v>860436</v>
      </c>
      <c r="B4043" t="s">
        <v>13595</v>
      </c>
      <c r="C4043" t="s">
        <v>21</v>
      </c>
      <c r="D4043" t="s">
        <v>1722</v>
      </c>
      <c r="E4043" s="15" t="s">
        <v>13596</v>
      </c>
      <c r="F4043" t="s">
        <v>1995</v>
      </c>
      <c r="G4043" t="s">
        <v>1765</v>
      </c>
      <c r="H4043" t="s">
        <v>1764</v>
      </c>
      <c r="I4043" t="s">
        <v>1765</v>
      </c>
      <c r="J4043">
        <v>0</v>
      </c>
      <c r="K4043"/>
      <c r="L4043" t="s">
        <v>13597</v>
      </c>
      <c r="M4043" t="s">
        <v>13598</v>
      </c>
    </row>
    <row r="4044" spans="1:13" x14ac:dyDescent="0.25">
      <c r="A4044">
        <v>62217</v>
      </c>
      <c r="B4044" t="s">
        <v>13599</v>
      </c>
      <c r="C4044" t="s">
        <v>78</v>
      </c>
      <c r="D4044" t="s">
        <v>1722</v>
      </c>
      <c r="E4044" s="15" t="s">
        <v>9798</v>
      </c>
      <c r="F4044" t="s">
        <v>2065</v>
      </c>
      <c r="G4044" t="s">
        <v>1849</v>
      </c>
      <c r="H4044" t="s">
        <v>1819</v>
      </c>
      <c r="I4044" t="s">
        <v>3126</v>
      </c>
      <c r="J4044">
        <v>0</v>
      </c>
      <c r="K4044"/>
      <c r="L4044" t="s">
        <v>13600</v>
      </c>
      <c r="M4044" t="s">
        <v>3118</v>
      </c>
    </row>
    <row r="4045" spans="1:13" x14ac:dyDescent="0.25">
      <c r="A4045">
        <v>51792</v>
      </c>
      <c r="B4045" t="s">
        <v>435</v>
      </c>
      <c r="C4045" t="s">
        <v>59</v>
      </c>
      <c r="D4045" t="s">
        <v>1722</v>
      </c>
      <c r="E4045" s="15" t="s">
        <v>13601</v>
      </c>
      <c r="F4045" t="s">
        <v>1732</v>
      </c>
      <c r="G4045" t="s">
        <v>1731</v>
      </c>
      <c r="H4045" t="s">
        <v>1720</v>
      </c>
      <c r="I4045" t="s">
        <v>3116</v>
      </c>
      <c r="J4045">
        <v>0</v>
      </c>
      <c r="K4045"/>
      <c r="L4045" t="s">
        <v>3216</v>
      </c>
      <c r="M4045" t="s">
        <v>3118</v>
      </c>
    </row>
    <row r="4046" spans="1:13" x14ac:dyDescent="0.25">
      <c r="A4046">
        <v>54548</v>
      </c>
      <c r="B4046" t="s">
        <v>13602</v>
      </c>
      <c r="C4046" t="s">
        <v>56</v>
      </c>
      <c r="D4046" t="s">
        <v>1722</v>
      </c>
      <c r="E4046" s="15" t="s">
        <v>13603</v>
      </c>
      <c r="F4046" t="s">
        <v>1943</v>
      </c>
      <c r="G4046" t="s">
        <v>1944</v>
      </c>
      <c r="H4046" t="s">
        <v>1782</v>
      </c>
      <c r="I4046" t="s">
        <v>3142</v>
      </c>
      <c r="J4046">
        <v>0</v>
      </c>
      <c r="K4046"/>
      <c r="L4046" t="s">
        <v>13604</v>
      </c>
      <c r="M4046" t="s">
        <v>13605</v>
      </c>
    </row>
    <row r="4047" spans="1:13" x14ac:dyDescent="0.25">
      <c r="A4047">
        <v>837999</v>
      </c>
      <c r="B4047" t="s">
        <v>13606</v>
      </c>
      <c r="C4047" t="s">
        <v>27</v>
      </c>
      <c r="D4047" t="s">
        <v>1722</v>
      </c>
      <c r="E4047" s="15" t="s">
        <v>13607</v>
      </c>
      <c r="F4047" t="s">
        <v>1728</v>
      </c>
      <c r="G4047" t="s">
        <v>1729</v>
      </c>
      <c r="H4047" t="s">
        <v>1720</v>
      </c>
      <c r="I4047" t="s">
        <v>3116</v>
      </c>
      <c r="J4047">
        <v>0</v>
      </c>
      <c r="K4047"/>
      <c r="L4047" t="s">
        <v>3117</v>
      </c>
      <c r="M4047" t="s">
        <v>3118</v>
      </c>
    </row>
    <row r="4048" spans="1:13" x14ac:dyDescent="0.25">
      <c r="A4048">
        <v>38881</v>
      </c>
      <c r="B4048" t="s">
        <v>13608</v>
      </c>
      <c r="C4048" t="s">
        <v>27</v>
      </c>
      <c r="D4048" t="s">
        <v>1722</v>
      </c>
      <c r="E4048" s="15" t="s">
        <v>13609</v>
      </c>
      <c r="F4048" t="s">
        <v>3285</v>
      </c>
      <c r="G4048" t="s">
        <v>1852</v>
      </c>
      <c r="H4048" t="s">
        <v>1720</v>
      </c>
      <c r="I4048" t="s">
        <v>3116</v>
      </c>
      <c r="J4048">
        <v>0</v>
      </c>
      <c r="K4048"/>
      <c r="L4048" t="s">
        <v>2341</v>
      </c>
      <c r="M4048" t="s">
        <v>13610</v>
      </c>
    </row>
    <row r="4049" spans="1:13" x14ac:dyDescent="0.25">
      <c r="A4049">
        <v>842237</v>
      </c>
      <c r="B4049" t="s">
        <v>13611</v>
      </c>
      <c r="C4049" t="s">
        <v>27</v>
      </c>
      <c r="D4049" t="s">
        <v>1722</v>
      </c>
      <c r="E4049" s="15" t="s">
        <v>13612</v>
      </c>
      <c r="F4049" t="s">
        <v>1949</v>
      </c>
      <c r="G4049" t="s">
        <v>1898</v>
      </c>
      <c r="H4049" t="s">
        <v>1720</v>
      </c>
      <c r="I4049" t="s">
        <v>3351</v>
      </c>
      <c r="J4049">
        <v>0</v>
      </c>
      <c r="K4049"/>
      <c r="L4049" t="s">
        <v>13613</v>
      </c>
      <c r="M4049" t="s">
        <v>13614</v>
      </c>
    </row>
    <row r="4050" spans="1:13" x14ac:dyDescent="0.25">
      <c r="A4050">
        <v>850904</v>
      </c>
      <c r="B4050" t="s">
        <v>13615</v>
      </c>
      <c r="C4050" t="s">
        <v>27</v>
      </c>
      <c r="D4050" t="s">
        <v>1722</v>
      </c>
      <c r="E4050" s="15" t="s">
        <v>13616</v>
      </c>
      <c r="F4050" t="s">
        <v>1851</v>
      </c>
      <c r="G4050" t="s">
        <v>1852</v>
      </c>
      <c r="H4050" t="s">
        <v>1720</v>
      </c>
      <c r="I4050" t="s">
        <v>3116</v>
      </c>
      <c r="J4050">
        <v>0</v>
      </c>
      <c r="K4050"/>
      <c r="L4050" t="s">
        <v>3417</v>
      </c>
      <c r="M4050" t="s">
        <v>3118</v>
      </c>
    </row>
    <row r="4051" spans="1:13" x14ac:dyDescent="0.25">
      <c r="A4051">
        <v>15110</v>
      </c>
      <c r="B4051" t="s">
        <v>2435</v>
      </c>
      <c r="C4051" t="s">
        <v>21</v>
      </c>
      <c r="D4051" t="s">
        <v>1722</v>
      </c>
      <c r="E4051" s="15" t="s">
        <v>13617</v>
      </c>
      <c r="F4051" t="s">
        <v>1876</v>
      </c>
      <c r="G4051" t="s">
        <v>1849</v>
      </c>
      <c r="H4051" t="s">
        <v>1819</v>
      </c>
      <c r="I4051" t="s">
        <v>3126</v>
      </c>
      <c r="J4051">
        <v>0</v>
      </c>
      <c r="K4051"/>
      <c r="L4051" t="s">
        <v>13618</v>
      </c>
      <c r="M4051" t="s">
        <v>13619</v>
      </c>
    </row>
    <row r="4052" spans="1:13" x14ac:dyDescent="0.25">
      <c r="A4052">
        <v>15097</v>
      </c>
      <c r="B4052" t="s">
        <v>666</v>
      </c>
      <c r="C4052" t="s">
        <v>27</v>
      </c>
      <c r="D4052" t="s">
        <v>1722</v>
      </c>
      <c r="E4052" s="15" t="s">
        <v>13620</v>
      </c>
      <c r="F4052" t="s">
        <v>1817</v>
      </c>
      <c r="G4052" t="s">
        <v>1816</v>
      </c>
      <c r="H4052" t="s">
        <v>1725</v>
      </c>
      <c r="I4052" t="s">
        <v>1816</v>
      </c>
      <c r="J4052">
        <v>0</v>
      </c>
      <c r="K4052"/>
      <c r="L4052" t="s">
        <v>3117</v>
      </c>
      <c r="M4052" t="s">
        <v>3118</v>
      </c>
    </row>
    <row r="4053" spans="1:13" x14ac:dyDescent="0.25">
      <c r="A4053">
        <v>852249</v>
      </c>
      <c r="B4053" t="s">
        <v>13621</v>
      </c>
      <c r="C4053" t="s">
        <v>21</v>
      </c>
      <c r="D4053" t="s">
        <v>1722</v>
      </c>
      <c r="E4053" s="15" t="s">
        <v>13622</v>
      </c>
      <c r="F4053" t="s">
        <v>1903</v>
      </c>
      <c r="G4053" t="s">
        <v>1803</v>
      </c>
      <c r="H4053" t="s">
        <v>1725</v>
      </c>
      <c r="I4053" t="s">
        <v>3116</v>
      </c>
      <c r="J4053">
        <v>0</v>
      </c>
      <c r="K4053"/>
      <c r="L4053" t="s">
        <v>5532</v>
      </c>
      <c r="M4053" t="s">
        <v>3118</v>
      </c>
    </row>
    <row r="4054" spans="1:13" x14ac:dyDescent="0.25">
      <c r="A4054">
        <v>837994</v>
      </c>
      <c r="B4054" t="s">
        <v>13623</v>
      </c>
      <c r="C4054" t="s">
        <v>31</v>
      </c>
      <c r="D4054" t="s">
        <v>1722</v>
      </c>
      <c r="E4054" s="15" t="s">
        <v>13624</v>
      </c>
      <c r="F4054" t="s">
        <v>1732</v>
      </c>
      <c r="G4054" t="s">
        <v>1731</v>
      </c>
      <c r="H4054" t="s">
        <v>1720</v>
      </c>
      <c r="I4054" t="s">
        <v>3116</v>
      </c>
      <c r="J4054">
        <v>0</v>
      </c>
      <c r="K4054"/>
      <c r="L4054" t="s">
        <v>3122</v>
      </c>
      <c r="M4054" t="s">
        <v>3118</v>
      </c>
    </row>
    <row r="4055" spans="1:13" x14ac:dyDescent="0.25">
      <c r="A4055">
        <v>842943</v>
      </c>
      <c r="B4055" t="s">
        <v>13625</v>
      </c>
      <c r="C4055" t="s">
        <v>27</v>
      </c>
      <c r="D4055" t="s">
        <v>1722</v>
      </c>
      <c r="E4055" s="15" t="s">
        <v>13626</v>
      </c>
      <c r="F4055" t="s">
        <v>1732</v>
      </c>
      <c r="G4055" t="s">
        <v>1731</v>
      </c>
      <c r="H4055" t="s">
        <v>1720</v>
      </c>
      <c r="I4055" t="s">
        <v>3116</v>
      </c>
      <c r="J4055">
        <v>0</v>
      </c>
      <c r="K4055"/>
      <c r="L4055"/>
      <c r="M4055" t="s">
        <v>3118</v>
      </c>
    </row>
    <row r="4056" spans="1:13" x14ac:dyDescent="0.25">
      <c r="A4056">
        <v>60920</v>
      </c>
      <c r="B4056" t="s">
        <v>13627</v>
      </c>
      <c r="C4056" t="s">
        <v>21</v>
      </c>
      <c r="D4056" t="s">
        <v>1722</v>
      </c>
      <c r="E4056" s="15" t="s">
        <v>13628</v>
      </c>
      <c r="F4056" t="s">
        <v>1869</v>
      </c>
      <c r="G4056" t="s">
        <v>1785</v>
      </c>
      <c r="H4056" t="s">
        <v>1725</v>
      </c>
      <c r="I4056" t="s">
        <v>3116</v>
      </c>
      <c r="J4056">
        <v>0</v>
      </c>
      <c r="K4056"/>
      <c r="L4056" t="s">
        <v>13629</v>
      </c>
      <c r="M4056" t="s">
        <v>13630</v>
      </c>
    </row>
    <row r="4057" spans="1:13" x14ac:dyDescent="0.25">
      <c r="A4057">
        <v>62740</v>
      </c>
      <c r="B4057" t="s">
        <v>13631</v>
      </c>
      <c r="C4057" t="s">
        <v>48</v>
      </c>
      <c r="D4057" t="s">
        <v>1722</v>
      </c>
      <c r="E4057" s="15" t="s">
        <v>13632</v>
      </c>
      <c r="F4057" t="s">
        <v>1759</v>
      </c>
      <c r="G4057" t="s">
        <v>1760</v>
      </c>
      <c r="H4057" t="s">
        <v>1753</v>
      </c>
      <c r="I4057" t="s">
        <v>3116</v>
      </c>
      <c r="J4057">
        <v>0</v>
      </c>
      <c r="K4057"/>
      <c r="L4057" t="s">
        <v>13633</v>
      </c>
      <c r="M4057" t="s">
        <v>13634</v>
      </c>
    </row>
    <row r="4058" spans="1:13" x14ac:dyDescent="0.25">
      <c r="A4058">
        <v>61400</v>
      </c>
      <c r="B4058" t="s">
        <v>4869</v>
      </c>
      <c r="C4058" t="s">
        <v>107</v>
      </c>
      <c r="D4058" t="s">
        <v>1722</v>
      </c>
      <c r="E4058" s="15" t="s">
        <v>13635</v>
      </c>
      <c r="F4058" t="s">
        <v>1881</v>
      </c>
      <c r="G4058" t="s">
        <v>1849</v>
      </c>
      <c r="H4058" t="s">
        <v>1819</v>
      </c>
      <c r="I4058" t="s">
        <v>3126</v>
      </c>
      <c r="J4058">
        <v>0</v>
      </c>
      <c r="K4058"/>
      <c r="L4058" t="s">
        <v>3122</v>
      </c>
      <c r="M4058" t="s">
        <v>3118</v>
      </c>
    </row>
    <row r="4059" spans="1:13" x14ac:dyDescent="0.25">
      <c r="A4059">
        <v>70970</v>
      </c>
      <c r="B4059" t="s">
        <v>13636</v>
      </c>
      <c r="C4059" t="s">
        <v>56</v>
      </c>
      <c r="D4059" t="s">
        <v>1722</v>
      </c>
      <c r="E4059" s="15" t="s">
        <v>13637</v>
      </c>
      <c r="F4059" t="s">
        <v>1846</v>
      </c>
      <c r="G4059" t="s">
        <v>1726</v>
      </c>
      <c r="H4059" t="s">
        <v>1725</v>
      </c>
      <c r="I4059" t="s">
        <v>3116</v>
      </c>
      <c r="J4059">
        <v>0</v>
      </c>
      <c r="K4059"/>
      <c r="L4059"/>
      <c r="M4059" t="s">
        <v>3118</v>
      </c>
    </row>
    <row r="4060" spans="1:13" x14ac:dyDescent="0.25">
      <c r="A4060">
        <v>15132</v>
      </c>
      <c r="B4060" t="s">
        <v>2135</v>
      </c>
      <c r="C4060" t="s">
        <v>27</v>
      </c>
      <c r="D4060" t="s">
        <v>1722</v>
      </c>
      <c r="E4060" s="15" t="s">
        <v>13638</v>
      </c>
      <c r="F4060" t="s">
        <v>1788</v>
      </c>
      <c r="G4060" t="s">
        <v>1762</v>
      </c>
      <c r="H4060" t="s">
        <v>1782</v>
      </c>
      <c r="I4060" t="s">
        <v>3116</v>
      </c>
      <c r="J4060">
        <v>0</v>
      </c>
      <c r="K4060"/>
      <c r="L4060" t="s">
        <v>3117</v>
      </c>
      <c r="M4060" t="s">
        <v>3118</v>
      </c>
    </row>
    <row r="4061" spans="1:13" x14ac:dyDescent="0.25">
      <c r="A4061">
        <v>56596</v>
      </c>
      <c r="B4061" t="s">
        <v>4872</v>
      </c>
      <c r="C4061" t="s">
        <v>213</v>
      </c>
      <c r="D4061" t="s">
        <v>1722</v>
      </c>
      <c r="E4061" s="15" t="s">
        <v>13639</v>
      </c>
      <c r="F4061" t="s">
        <v>1848</v>
      </c>
      <c r="G4061" t="s">
        <v>1849</v>
      </c>
      <c r="H4061" t="s">
        <v>1819</v>
      </c>
      <c r="I4061" t="s">
        <v>3126</v>
      </c>
      <c r="J4061">
        <v>0</v>
      </c>
      <c r="K4061"/>
      <c r="L4061" t="s">
        <v>3419</v>
      </c>
      <c r="M4061" t="s">
        <v>3118</v>
      </c>
    </row>
    <row r="4062" spans="1:13" x14ac:dyDescent="0.25">
      <c r="A4062">
        <v>57136</v>
      </c>
      <c r="B4062" t="s">
        <v>13640</v>
      </c>
      <c r="C4062" t="s">
        <v>27</v>
      </c>
      <c r="D4062" t="s">
        <v>1722</v>
      </c>
      <c r="E4062" s="15" t="s">
        <v>13641</v>
      </c>
      <c r="F4062" t="s">
        <v>1836</v>
      </c>
      <c r="G4062" t="s">
        <v>1837</v>
      </c>
      <c r="H4062" t="s">
        <v>1725</v>
      </c>
      <c r="I4062" t="s">
        <v>3116</v>
      </c>
      <c r="J4062">
        <v>0</v>
      </c>
      <c r="K4062"/>
      <c r="L4062" t="s">
        <v>3117</v>
      </c>
      <c r="M4062" t="s">
        <v>3118</v>
      </c>
    </row>
    <row r="4063" spans="1:13" x14ac:dyDescent="0.25">
      <c r="A4063">
        <v>70212</v>
      </c>
      <c r="B4063" t="s">
        <v>4874</v>
      </c>
      <c r="C4063" t="s">
        <v>3747</v>
      </c>
      <c r="D4063" t="s">
        <v>1722</v>
      </c>
      <c r="E4063" s="15" t="s">
        <v>13642</v>
      </c>
      <c r="F4063" t="s">
        <v>1876</v>
      </c>
      <c r="G4063" t="s">
        <v>1849</v>
      </c>
      <c r="H4063" t="s">
        <v>1819</v>
      </c>
      <c r="I4063" t="s">
        <v>3126</v>
      </c>
      <c r="J4063">
        <v>0</v>
      </c>
      <c r="K4063"/>
      <c r="L4063" t="s">
        <v>4875</v>
      </c>
      <c r="M4063" t="s">
        <v>4876</v>
      </c>
    </row>
    <row r="4064" spans="1:13" x14ac:dyDescent="0.25">
      <c r="A4064">
        <v>56587</v>
      </c>
      <c r="B4064" t="s">
        <v>13643</v>
      </c>
      <c r="C4064" t="s">
        <v>213</v>
      </c>
      <c r="D4064" t="s">
        <v>1722</v>
      </c>
      <c r="E4064" s="15" t="s">
        <v>13644</v>
      </c>
      <c r="F4064" t="s">
        <v>1788</v>
      </c>
      <c r="G4064" t="s">
        <v>1762</v>
      </c>
      <c r="H4064" t="s">
        <v>1782</v>
      </c>
      <c r="I4064" t="s">
        <v>3116</v>
      </c>
      <c r="J4064">
        <v>0</v>
      </c>
      <c r="K4064"/>
      <c r="L4064" t="s">
        <v>13645</v>
      </c>
      <c r="M4064" t="s">
        <v>13646</v>
      </c>
    </row>
    <row r="4065" spans="1:13" x14ac:dyDescent="0.25">
      <c r="A4065">
        <v>57591</v>
      </c>
      <c r="B4065" t="s">
        <v>13647</v>
      </c>
      <c r="C4065" t="s">
        <v>3338</v>
      </c>
      <c r="D4065" t="s">
        <v>1722</v>
      </c>
      <c r="E4065" s="15" t="s">
        <v>13648</v>
      </c>
      <c r="F4065" t="s">
        <v>1887</v>
      </c>
      <c r="G4065" t="s">
        <v>1849</v>
      </c>
      <c r="H4065" t="s">
        <v>1819</v>
      </c>
      <c r="I4065" t="s">
        <v>3126</v>
      </c>
      <c r="J4065">
        <v>0</v>
      </c>
      <c r="K4065"/>
      <c r="L4065" t="s">
        <v>6545</v>
      </c>
      <c r="M4065" t="s">
        <v>3118</v>
      </c>
    </row>
    <row r="4066" spans="1:13" x14ac:dyDescent="0.25">
      <c r="A4066">
        <v>850868</v>
      </c>
      <c r="B4066" t="s">
        <v>13649</v>
      </c>
      <c r="C4066" t="s">
        <v>52</v>
      </c>
      <c r="D4066" t="s">
        <v>1722</v>
      </c>
      <c r="E4066" s="15" t="s">
        <v>13650</v>
      </c>
      <c r="F4066" t="s">
        <v>1732</v>
      </c>
      <c r="G4066" t="s">
        <v>1731</v>
      </c>
      <c r="H4066" t="s">
        <v>1720</v>
      </c>
      <c r="I4066" t="s">
        <v>3116</v>
      </c>
      <c r="J4066">
        <v>0</v>
      </c>
      <c r="K4066"/>
      <c r="L4066" t="s">
        <v>5908</v>
      </c>
      <c r="M4066" t="s">
        <v>3118</v>
      </c>
    </row>
    <row r="4067" spans="1:13" x14ac:dyDescent="0.25">
      <c r="A4067">
        <v>71777</v>
      </c>
      <c r="B4067" t="s">
        <v>13651</v>
      </c>
      <c r="C4067" t="s">
        <v>27</v>
      </c>
      <c r="D4067" t="s">
        <v>1722</v>
      </c>
      <c r="E4067" s="15" t="s">
        <v>13652</v>
      </c>
      <c r="F4067" t="s">
        <v>5641</v>
      </c>
      <c r="G4067" t="s">
        <v>1825</v>
      </c>
      <c r="H4067" t="s">
        <v>1725</v>
      </c>
      <c r="I4067" t="s">
        <v>3116</v>
      </c>
      <c r="J4067">
        <v>0</v>
      </c>
      <c r="K4067"/>
      <c r="L4067" t="s">
        <v>13653</v>
      </c>
      <c r="M4067" t="s">
        <v>3118</v>
      </c>
    </row>
    <row r="4068" spans="1:13" x14ac:dyDescent="0.25">
      <c r="A4068">
        <v>15169</v>
      </c>
      <c r="B4068" t="s">
        <v>436</v>
      </c>
      <c r="C4068" t="s">
        <v>27</v>
      </c>
      <c r="D4068" t="s">
        <v>1722</v>
      </c>
      <c r="E4068" s="15" t="s">
        <v>13654</v>
      </c>
      <c r="F4068" t="s">
        <v>1860</v>
      </c>
      <c r="G4068" t="s">
        <v>1816</v>
      </c>
      <c r="H4068" t="s">
        <v>1725</v>
      </c>
      <c r="I4068" t="s">
        <v>5644</v>
      </c>
      <c r="J4068">
        <v>0</v>
      </c>
      <c r="K4068"/>
      <c r="L4068" t="s">
        <v>5524</v>
      </c>
      <c r="M4068" t="s">
        <v>3118</v>
      </c>
    </row>
    <row r="4069" spans="1:13" x14ac:dyDescent="0.25">
      <c r="A4069">
        <v>63516</v>
      </c>
      <c r="B4069" t="s">
        <v>13655</v>
      </c>
      <c r="C4069" t="s">
        <v>107</v>
      </c>
      <c r="D4069" t="s">
        <v>1722</v>
      </c>
      <c r="E4069" s="15" t="s">
        <v>13656</v>
      </c>
      <c r="F4069" t="s">
        <v>1918</v>
      </c>
      <c r="G4069" t="s">
        <v>1919</v>
      </c>
      <c r="H4069" t="s">
        <v>1864</v>
      </c>
      <c r="I4069" t="s">
        <v>3240</v>
      </c>
      <c r="J4069">
        <v>0</v>
      </c>
      <c r="K4069"/>
      <c r="L4069" t="s">
        <v>3122</v>
      </c>
      <c r="M4069" t="s">
        <v>3118</v>
      </c>
    </row>
    <row r="4070" spans="1:13" x14ac:dyDescent="0.25">
      <c r="A4070">
        <v>61094</v>
      </c>
      <c r="B4070" t="s">
        <v>13657</v>
      </c>
      <c r="C4070" t="s">
        <v>43</v>
      </c>
      <c r="D4070" t="s">
        <v>1722</v>
      </c>
      <c r="E4070" s="15" t="s">
        <v>13658</v>
      </c>
      <c r="F4070" t="s">
        <v>1784</v>
      </c>
      <c r="G4070" t="s">
        <v>1785</v>
      </c>
      <c r="H4070" t="s">
        <v>1725</v>
      </c>
      <c r="I4070" t="s">
        <v>3116</v>
      </c>
      <c r="J4070">
        <v>0</v>
      </c>
      <c r="K4070"/>
      <c r="L4070" t="s">
        <v>3157</v>
      </c>
      <c r="M4070" t="s">
        <v>3118</v>
      </c>
    </row>
    <row r="4071" spans="1:13" x14ac:dyDescent="0.25">
      <c r="A4071">
        <v>845795</v>
      </c>
      <c r="B4071" t="s">
        <v>13659</v>
      </c>
      <c r="C4071" t="s">
        <v>21</v>
      </c>
      <c r="D4071" t="s">
        <v>1722</v>
      </c>
      <c r="E4071" s="15" t="s">
        <v>13660</v>
      </c>
      <c r="F4071" t="s">
        <v>1873</v>
      </c>
      <c r="G4071" t="s">
        <v>1874</v>
      </c>
      <c r="H4071" t="s">
        <v>1725</v>
      </c>
      <c r="I4071" t="s">
        <v>3116</v>
      </c>
      <c r="J4071">
        <v>0</v>
      </c>
      <c r="K4071"/>
      <c r="L4071" t="s">
        <v>13661</v>
      </c>
      <c r="M4071" t="s">
        <v>13662</v>
      </c>
    </row>
    <row r="4072" spans="1:13" x14ac:dyDescent="0.25">
      <c r="A4072">
        <v>28988</v>
      </c>
      <c r="B4072" t="s">
        <v>4878</v>
      </c>
      <c r="C4072" t="s">
        <v>208</v>
      </c>
      <c r="D4072" t="s">
        <v>1722</v>
      </c>
      <c r="E4072" s="15" t="s">
        <v>13663</v>
      </c>
      <c r="F4072" t="s">
        <v>1789</v>
      </c>
      <c r="G4072" t="s">
        <v>1790</v>
      </c>
      <c r="H4072" t="s">
        <v>1720</v>
      </c>
      <c r="I4072" t="s">
        <v>3116</v>
      </c>
      <c r="J4072">
        <v>0</v>
      </c>
      <c r="K4072"/>
      <c r="L4072" t="s">
        <v>3120</v>
      </c>
      <c r="M4072" t="s">
        <v>3118</v>
      </c>
    </row>
    <row r="4073" spans="1:13" x14ac:dyDescent="0.25">
      <c r="A4073">
        <v>15188</v>
      </c>
      <c r="B4073" t="s">
        <v>13664</v>
      </c>
      <c r="C4073" t="s">
        <v>155</v>
      </c>
      <c r="D4073" t="s">
        <v>1722</v>
      </c>
      <c r="E4073" s="15" t="s">
        <v>13665</v>
      </c>
      <c r="F4073" t="s">
        <v>1860</v>
      </c>
      <c r="G4073" t="s">
        <v>1816</v>
      </c>
      <c r="H4073" t="s">
        <v>1725</v>
      </c>
      <c r="I4073" t="s">
        <v>5644</v>
      </c>
      <c r="J4073">
        <v>0</v>
      </c>
      <c r="K4073"/>
      <c r="L4073" t="s">
        <v>3117</v>
      </c>
      <c r="M4073" t="s">
        <v>3118</v>
      </c>
    </row>
    <row r="4074" spans="1:13" x14ac:dyDescent="0.25">
      <c r="A4074">
        <v>15134</v>
      </c>
      <c r="B4074" t="s">
        <v>2436</v>
      </c>
      <c r="C4074" t="s">
        <v>31</v>
      </c>
      <c r="D4074" t="s">
        <v>1722</v>
      </c>
      <c r="E4074" s="15" t="s">
        <v>13666</v>
      </c>
      <c r="F4074" t="s">
        <v>6198</v>
      </c>
      <c r="G4074" t="s">
        <v>1785</v>
      </c>
      <c r="H4074" t="s">
        <v>1725</v>
      </c>
      <c r="I4074" t="s">
        <v>3116</v>
      </c>
      <c r="J4074">
        <v>0</v>
      </c>
      <c r="K4074"/>
      <c r="L4074" t="s">
        <v>13667</v>
      </c>
      <c r="M4074" t="s">
        <v>3118</v>
      </c>
    </row>
    <row r="4075" spans="1:13" x14ac:dyDescent="0.25">
      <c r="A4075">
        <v>841368</v>
      </c>
      <c r="B4075" t="s">
        <v>13668</v>
      </c>
      <c r="C4075" t="s">
        <v>41</v>
      </c>
      <c r="D4075" t="s">
        <v>1722</v>
      </c>
      <c r="E4075" s="15" t="s">
        <v>13669</v>
      </c>
      <c r="F4075" t="s">
        <v>5967</v>
      </c>
      <c r="G4075" t="s">
        <v>1909</v>
      </c>
      <c r="H4075" t="s">
        <v>1725</v>
      </c>
      <c r="I4075" t="s">
        <v>3116</v>
      </c>
      <c r="J4075">
        <v>0</v>
      </c>
      <c r="K4075"/>
      <c r="L4075" t="s">
        <v>6521</v>
      </c>
      <c r="M4075" t="s">
        <v>3118</v>
      </c>
    </row>
    <row r="4076" spans="1:13" x14ac:dyDescent="0.25">
      <c r="A4076">
        <v>852258</v>
      </c>
      <c r="B4076" t="s">
        <v>3057</v>
      </c>
      <c r="C4076" t="s">
        <v>21</v>
      </c>
      <c r="D4076" t="s">
        <v>1722</v>
      </c>
      <c r="E4076" s="15" t="s">
        <v>13670</v>
      </c>
      <c r="F4076" t="s">
        <v>1891</v>
      </c>
      <c r="G4076" t="s">
        <v>1867</v>
      </c>
      <c r="H4076" t="s">
        <v>1725</v>
      </c>
      <c r="I4076" t="s">
        <v>3116</v>
      </c>
      <c r="J4076">
        <v>0</v>
      </c>
      <c r="K4076"/>
      <c r="L4076" t="s">
        <v>5532</v>
      </c>
      <c r="M4076" t="s">
        <v>3118</v>
      </c>
    </row>
    <row r="4077" spans="1:13" x14ac:dyDescent="0.25">
      <c r="A4077">
        <v>15265</v>
      </c>
      <c r="B4077" t="s">
        <v>13671</v>
      </c>
      <c r="C4077" t="s">
        <v>43</v>
      </c>
      <c r="D4077" t="s">
        <v>1722</v>
      </c>
      <c r="E4077" s="15" t="s">
        <v>13672</v>
      </c>
      <c r="F4077" t="s">
        <v>1915</v>
      </c>
      <c r="G4077" t="s">
        <v>1878</v>
      </c>
      <c r="H4077" t="s">
        <v>1756</v>
      </c>
      <c r="I4077" t="s">
        <v>3129</v>
      </c>
      <c r="J4077">
        <v>0</v>
      </c>
      <c r="K4077"/>
      <c r="L4077" t="s">
        <v>3157</v>
      </c>
      <c r="M4077" t="s">
        <v>3118</v>
      </c>
    </row>
    <row r="4078" spans="1:13" x14ac:dyDescent="0.25">
      <c r="A4078">
        <v>70427</v>
      </c>
      <c r="B4078" t="s">
        <v>13673</v>
      </c>
      <c r="C4078" t="s">
        <v>43</v>
      </c>
      <c r="D4078" t="s">
        <v>1722</v>
      </c>
      <c r="E4078" s="15" t="s">
        <v>13674</v>
      </c>
      <c r="F4078" t="s">
        <v>1836</v>
      </c>
      <c r="G4078" t="s">
        <v>1837</v>
      </c>
      <c r="H4078" t="s">
        <v>1725</v>
      </c>
      <c r="I4078" t="s">
        <v>3116</v>
      </c>
      <c r="J4078">
        <v>0</v>
      </c>
      <c r="K4078"/>
      <c r="L4078" t="s">
        <v>3157</v>
      </c>
      <c r="M4078" t="s">
        <v>3118</v>
      </c>
    </row>
    <row r="4079" spans="1:13" x14ac:dyDescent="0.25">
      <c r="A4079">
        <v>71227</v>
      </c>
      <c r="B4079" t="s">
        <v>13675</v>
      </c>
      <c r="C4079" t="s">
        <v>65</v>
      </c>
      <c r="D4079" t="s">
        <v>1722</v>
      </c>
      <c r="E4079" s="15" t="s">
        <v>13676</v>
      </c>
      <c r="F4079" t="s">
        <v>1771</v>
      </c>
      <c r="G4079" t="s">
        <v>1721</v>
      </c>
      <c r="H4079" t="s">
        <v>1720</v>
      </c>
      <c r="I4079" t="s">
        <v>3116</v>
      </c>
      <c r="J4079">
        <v>0</v>
      </c>
      <c r="K4079"/>
      <c r="L4079" t="s">
        <v>13677</v>
      </c>
      <c r="M4079" t="s">
        <v>13678</v>
      </c>
    </row>
    <row r="4080" spans="1:13" x14ac:dyDescent="0.25">
      <c r="A4080">
        <v>15282</v>
      </c>
      <c r="B4080" t="s">
        <v>437</v>
      </c>
      <c r="C4080" t="s">
        <v>21</v>
      </c>
      <c r="D4080" t="s">
        <v>1722</v>
      </c>
      <c r="E4080" s="15" t="s">
        <v>13679</v>
      </c>
      <c r="F4080" t="s">
        <v>1815</v>
      </c>
      <c r="G4080" t="s">
        <v>1816</v>
      </c>
      <c r="H4080" t="s">
        <v>1725</v>
      </c>
      <c r="I4080" t="s">
        <v>1816</v>
      </c>
      <c r="J4080">
        <v>0</v>
      </c>
      <c r="K4080"/>
      <c r="L4080" t="s">
        <v>5627</v>
      </c>
      <c r="M4080" t="s">
        <v>3118</v>
      </c>
    </row>
    <row r="4081" spans="1:13" x14ac:dyDescent="0.25">
      <c r="A4081">
        <v>840363</v>
      </c>
      <c r="B4081" t="s">
        <v>1298</v>
      </c>
      <c r="C4081" t="s">
        <v>252</v>
      </c>
      <c r="D4081" t="s">
        <v>1722</v>
      </c>
      <c r="E4081" s="15" t="s">
        <v>13680</v>
      </c>
      <c r="F4081" t="s">
        <v>1732</v>
      </c>
      <c r="G4081" t="s">
        <v>1731</v>
      </c>
      <c r="H4081" t="s">
        <v>1720</v>
      </c>
      <c r="I4081" t="s">
        <v>3116</v>
      </c>
      <c r="J4081">
        <v>0</v>
      </c>
      <c r="K4081"/>
      <c r="L4081" t="s">
        <v>4538</v>
      </c>
      <c r="M4081" t="s">
        <v>3118</v>
      </c>
    </row>
    <row r="4082" spans="1:13" x14ac:dyDescent="0.25">
      <c r="A4082">
        <v>1652</v>
      </c>
      <c r="B4082" t="s">
        <v>438</v>
      </c>
      <c r="C4082" t="s">
        <v>116</v>
      </c>
      <c r="D4082" t="s">
        <v>1722</v>
      </c>
      <c r="E4082" s="15" t="s">
        <v>13681</v>
      </c>
      <c r="F4082" t="s">
        <v>1784</v>
      </c>
      <c r="G4082" t="s">
        <v>1785</v>
      </c>
      <c r="H4082" t="s">
        <v>1725</v>
      </c>
      <c r="I4082" t="s">
        <v>3116</v>
      </c>
      <c r="J4082">
        <v>0</v>
      </c>
      <c r="K4082"/>
      <c r="L4082" t="s">
        <v>4881</v>
      </c>
      <c r="M4082" t="s">
        <v>4882</v>
      </c>
    </row>
    <row r="4083" spans="1:13" x14ac:dyDescent="0.25">
      <c r="A4083">
        <v>15306</v>
      </c>
      <c r="B4083" t="s">
        <v>1299</v>
      </c>
      <c r="C4083" t="s">
        <v>27</v>
      </c>
      <c r="D4083" t="s">
        <v>1722</v>
      </c>
      <c r="E4083" s="15" t="s">
        <v>13682</v>
      </c>
      <c r="F4083" t="s">
        <v>1817</v>
      </c>
      <c r="G4083" t="s">
        <v>1816</v>
      </c>
      <c r="H4083" t="s">
        <v>1725</v>
      </c>
      <c r="I4083" t="s">
        <v>1816</v>
      </c>
      <c r="J4083">
        <v>0</v>
      </c>
      <c r="K4083"/>
      <c r="L4083" t="s">
        <v>13683</v>
      </c>
      <c r="M4083" t="s">
        <v>3118</v>
      </c>
    </row>
    <row r="4084" spans="1:13" x14ac:dyDescent="0.25">
      <c r="A4084">
        <v>15283</v>
      </c>
      <c r="B4084" t="s">
        <v>2134</v>
      </c>
      <c r="C4084" t="s">
        <v>21</v>
      </c>
      <c r="D4084" t="s">
        <v>1722</v>
      </c>
      <c r="E4084" s="15" t="s">
        <v>13684</v>
      </c>
      <c r="F4084" t="s">
        <v>1817</v>
      </c>
      <c r="G4084" t="s">
        <v>1816</v>
      </c>
      <c r="H4084" t="s">
        <v>1725</v>
      </c>
      <c r="I4084" t="s">
        <v>1816</v>
      </c>
      <c r="J4084">
        <v>0</v>
      </c>
      <c r="K4084"/>
      <c r="L4084" t="s">
        <v>5627</v>
      </c>
      <c r="M4084" t="s">
        <v>3118</v>
      </c>
    </row>
    <row r="4085" spans="1:13" x14ac:dyDescent="0.25">
      <c r="A4085">
        <v>15309</v>
      </c>
      <c r="B4085" t="s">
        <v>439</v>
      </c>
      <c r="C4085" t="s">
        <v>92</v>
      </c>
      <c r="D4085" t="s">
        <v>1722</v>
      </c>
      <c r="E4085" s="15" t="s">
        <v>13685</v>
      </c>
      <c r="F4085" t="s">
        <v>1735</v>
      </c>
      <c r="G4085" t="s">
        <v>1721</v>
      </c>
      <c r="H4085" t="s">
        <v>1720</v>
      </c>
      <c r="I4085" t="s">
        <v>5686</v>
      </c>
      <c r="J4085">
        <v>0</v>
      </c>
      <c r="K4085"/>
      <c r="L4085" t="s">
        <v>6782</v>
      </c>
      <c r="M4085" t="s">
        <v>3118</v>
      </c>
    </row>
    <row r="4086" spans="1:13" x14ac:dyDescent="0.25">
      <c r="A4086">
        <v>40574</v>
      </c>
      <c r="B4086" t="s">
        <v>4883</v>
      </c>
      <c r="C4086" t="s">
        <v>27</v>
      </c>
      <c r="D4086" t="s">
        <v>1722</v>
      </c>
      <c r="E4086" s="15" t="s">
        <v>13686</v>
      </c>
      <c r="F4086" t="s">
        <v>1941</v>
      </c>
      <c r="G4086" t="s">
        <v>1867</v>
      </c>
      <c r="H4086" t="s">
        <v>1725</v>
      </c>
      <c r="I4086" t="s">
        <v>3116</v>
      </c>
      <c r="J4086">
        <v>0</v>
      </c>
      <c r="K4086"/>
      <c r="L4086"/>
      <c r="M4086" t="s">
        <v>3118</v>
      </c>
    </row>
    <row r="4087" spans="1:13" x14ac:dyDescent="0.25">
      <c r="A4087">
        <v>856446</v>
      </c>
      <c r="B4087" t="s">
        <v>13687</v>
      </c>
      <c r="C4087" t="s">
        <v>172</v>
      </c>
      <c r="D4087" t="s">
        <v>1722</v>
      </c>
      <c r="E4087" s="15" t="s">
        <v>13688</v>
      </c>
      <c r="F4087" t="s">
        <v>1737</v>
      </c>
      <c r="G4087" t="s">
        <v>1721</v>
      </c>
      <c r="H4087" t="s">
        <v>1720</v>
      </c>
      <c r="I4087" t="s">
        <v>3116</v>
      </c>
      <c r="J4087">
        <v>0</v>
      </c>
      <c r="K4087"/>
      <c r="L4087" t="s">
        <v>3842</v>
      </c>
      <c r="M4087" t="s">
        <v>3118</v>
      </c>
    </row>
    <row r="4088" spans="1:13" x14ac:dyDescent="0.25">
      <c r="A4088">
        <v>33147</v>
      </c>
      <c r="B4088" t="s">
        <v>13689</v>
      </c>
      <c r="C4088" t="s">
        <v>27</v>
      </c>
      <c r="D4088" t="s">
        <v>1722</v>
      </c>
      <c r="E4088" s="15" t="s">
        <v>13690</v>
      </c>
      <c r="F4088" t="s">
        <v>1962</v>
      </c>
      <c r="G4088" t="s">
        <v>1837</v>
      </c>
      <c r="H4088" t="s">
        <v>1725</v>
      </c>
      <c r="I4088" t="s">
        <v>3116</v>
      </c>
      <c r="J4088">
        <v>0</v>
      </c>
      <c r="K4088"/>
      <c r="L4088" t="s">
        <v>13691</v>
      </c>
      <c r="M4088" t="s">
        <v>13692</v>
      </c>
    </row>
    <row r="4089" spans="1:13" x14ac:dyDescent="0.25">
      <c r="A4089">
        <v>15288</v>
      </c>
      <c r="B4089" t="s">
        <v>4884</v>
      </c>
      <c r="C4089" t="s">
        <v>76</v>
      </c>
      <c r="D4089" t="s">
        <v>1722</v>
      </c>
      <c r="E4089" s="15" t="s">
        <v>13693</v>
      </c>
      <c r="F4089" t="s">
        <v>1912</v>
      </c>
      <c r="G4089" t="s">
        <v>1913</v>
      </c>
      <c r="H4089" t="s">
        <v>1764</v>
      </c>
      <c r="I4089" t="s">
        <v>5644</v>
      </c>
      <c r="J4089">
        <v>0</v>
      </c>
      <c r="K4089"/>
      <c r="L4089" t="s">
        <v>13694</v>
      </c>
      <c r="M4089" t="s">
        <v>13695</v>
      </c>
    </row>
    <row r="4090" spans="1:13" x14ac:dyDescent="0.25">
      <c r="A4090">
        <v>848164</v>
      </c>
      <c r="B4090" t="s">
        <v>13696</v>
      </c>
      <c r="C4090" t="s">
        <v>1122</v>
      </c>
      <c r="D4090" t="s">
        <v>1722</v>
      </c>
      <c r="E4090" s="15" t="s">
        <v>13697</v>
      </c>
      <c r="F4090" t="s">
        <v>1832</v>
      </c>
      <c r="G4090" t="s">
        <v>1834</v>
      </c>
      <c r="H4090" t="s">
        <v>1833</v>
      </c>
      <c r="I4090" t="s">
        <v>3116</v>
      </c>
      <c r="J4090">
        <v>0</v>
      </c>
      <c r="K4090"/>
      <c r="L4090" t="s">
        <v>13698</v>
      </c>
      <c r="M4090" t="s">
        <v>13699</v>
      </c>
    </row>
    <row r="4091" spans="1:13" x14ac:dyDescent="0.25">
      <c r="A4091">
        <v>44303</v>
      </c>
      <c r="B4091" t="s">
        <v>4885</v>
      </c>
      <c r="C4091" t="s">
        <v>1122</v>
      </c>
      <c r="D4091" t="s">
        <v>1722</v>
      </c>
      <c r="E4091" s="15" t="s">
        <v>13700</v>
      </c>
      <c r="F4091" t="s">
        <v>2049</v>
      </c>
      <c r="G4091" t="s">
        <v>2050</v>
      </c>
      <c r="H4091" t="s">
        <v>1782</v>
      </c>
      <c r="I4091" t="s">
        <v>3351</v>
      </c>
      <c r="J4091">
        <v>0</v>
      </c>
      <c r="K4091"/>
      <c r="L4091" t="s">
        <v>4886</v>
      </c>
      <c r="M4091" t="s">
        <v>13701</v>
      </c>
    </row>
    <row r="4092" spans="1:13" x14ac:dyDescent="0.25">
      <c r="A4092">
        <v>1053</v>
      </c>
      <c r="B4092" t="s">
        <v>13702</v>
      </c>
      <c r="C4092" t="s">
        <v>1122</v>
      </c>
      <c r="D4092" t="s">
        <v>1722</v>
      </c>
      <c r="E4092" s="15" t="s">
        <v>13703</v>
      </c>
      <c r="F4092" t="s">
        <v>1859</v>
      </c>
      <c r="G4092" t="s">
        <v>1823</v>
      </c>
      <c r="H4092" t="s">
        <v>1822</v>
      </c>
      <c r="I4092" t="s">
        <v>3116</v>
      </c>
      <c r="J4092">
        <v>0</v>
      </c>
      <c r="K4092"/>
      <c r="L4092" t="s">
        <v>9975</v>
      </c>
      <c r="M4092" t="s">
        <v>3118</v>
      </c>
    </row>
    <row r="4093" spans="1:13" x14ac:dyDescent="0.25">
      <c r="A4093">
        <v>74159</v>
      </c>
      <c r="B4093" t="s">
        <v>1300</v>
      </c>
      <c r="C4093" t="s">
        <v>1122</v>
      </c>
      <c r="D4093" t="s">
        <v>1722</v>
      </c>
      <c r="E4093" s="15" t="s">
        <v>13704</v>
      </c>
      <c r="F4093" t="s">
        <v>1815</v>
      </c>
      <c r="G4093" t="s">
        <v>1816</v>
      </c>
      <c r="H4093" t="s">
        <v>1725</v>
      </c>
      <c r="I4093" t="s">
        <v>1816</v>
      </c>
      <c r="J4093">
        <v>0</v>
      </c>
      <c r="K4093"/>
      <c r="L4093" t="s">
        <v>3300</v>
      </c>
      <c r="M4093" t="s">
        <v>3118</v>
      </c>
    </row>
    <row r="4094" spans="1:13" x14ac:dyDescent="0.25">
      <c r="A4094">
        <v>21830</v>
      </c>
      <c r="B4094" t="s">
        <v>13705</v>
      </c>
      <c r="C4094" t="s">
        <v>1122</v>
      </c>
      <c r="D4094" t="s">
        <v>1722</v>
      </c>
      <c r="E4094" s="15" t="s">
        <v>13706</v>
      </c>
      <c r="F4094" t="s">
        <v>3709</v>
      </c>
      <c r="G4094" t="s">
        <v>3710</v>
      </c>
      <c r="H4094" t="s">
        <v>1864</v>
      </c>
      <c r="I4094" t="s">
        <v>3711</v>
      </c>
      <c r="J4094">
        <v>0</v>
      </c>
      <c r="K4094"/>
      <c r="L4094" t="s">
        <v>13707</v>
      </c>
      <c r="M4094" t="s">
        <v>13708</v>
      </c>
    </row>
    <row r="4095" spans="1:13" x14ac:dyDescent="0.25">
      <c r="A4095">
        <v>51121</v>
      </c>
      <c r="B4095" t="s">
        <v>4888</v>
      </c>
      <c r="C4095" t="s">
        <v>1122</v>
      </c>
      <c r="D4095" t="s">
        <v>1722</v>
      </c>
      <c r="E4095" s="15" t="s">
        <v>13709</v>
      </c>
      <c r="F4095" t="s">
        <v>1771</v>
      </c>
      <c r="G4095" t="s">
        <v>1721</v>
      </c>
      <c r="H4095" t="s">
        <v>1720</v>
      </c>
      <c r="I4095" t="s">
        <v>3116</v>
      </c>
      <c r="J4095">
        <v>0</v>
      </c>
      <c r="K4095"/>
      <c r="L4095"/>
      <c r="M4095" t="s">
        <v>3118</v>
      </c>
    </row>
    <row r="4096" spans="1:13" x14ac:dyDescent="0.25">
      <c r="A4096">
        <v>856831</v>
      </c>
      <c r="B4096" t="s">
        <v>1301</v>
      </c>
      <c r="C4096" t="s">
        <v>1122</v>
      </c>
      <c r="D4096" t="s">
        <v>1722</v>
      </c>
      <c r="E4096" s="15" t="s">
        <v>13710</v>
      </c>
      <c r="F4096" t="s">
        <v>5719</v>
      </c>
      <c r="G4096" t="s">
        <v>1834</v>
      </c>
      <c r="H4096" t="s">
        <v>1833</v>
      </c>
      <c r="I4096" t="s">
        <v>3116</v>
      </c>
      <c r="J4096">
        <v>0</v>
      </c>
      <c r="K4096"/>
      <c r="L4096" t="s">
        <v>13711</v>
      </c>
      <c r="M4096" t="s">
        <v>13712</v>
      </c>
    </row>
    <row r="4097" spans="1:13" x14ac:dyDescent="0.25">
      <c r="A4097">
        <v>52191</v>
      </c>
      <c r="B4097" t="s">
        <v>13713</v>
      </c>
      <c r="C4097" t="s">
        <v>1122</v>
      </c>
      <c r="D4097" t="s">
        <v>1722</v>
      </c>
      <c r="E4097" s="15" t="s">
        <v>13714</v>
      </c>
      <c r="F4097" t="s">
        <v>1836</v>
      </c>
      <c r="G4097" t="s">
        <v>1837</v>
      </c>
      <c r="H4097" t="s">
        <v>1725</v>
      </c>
      <c r="I4097" t="s">
        <v>3116</v>
      </c>
      <c r="J4097">
        <v>0</v>
      </c>
      <c r="K4097"/>
      <c r="L4097" t="s">
        <v>3247</v>
      </c>
      <c r="M4097" t="s">
        <v>3118</v>
      </c>
    </row>
    <row r="4098" spans="1:13" x14ac:dyDescent="0.25">
      <c r="A4098">
        <v>856833</v>
      </c>
      <c r="B4098" t="s">
        <v>3080</v>
      </c>
      <c r="C4098" t="s">
        <v>1122</v>
      </c>
      <c r="D4098" t="s">
        <v>1722</v>
      </c>
      <c r="E4098" s="15" t="s">
        <v>13715</v>
      </c>
      <c r="F4098" t="s">
        <v>5719</v>
      </c>
      <c r="G4098" t="s">
        <v>1834</v>
      </c>
      <c r="H4098" t="s">
        <v>1833</v>
      </c>
      <c r="I4098" t="s">
        <v>3116</v>
      </c>
      <c r="J4098">
        <v>0</v>
      </c>
      <c r="K4098"/>
      <c r="L4098" t="s">
        <v>8054</v>
      </c>
      <c r="M4098" t="s">
        <v>13716</v>
      </c>
    </row>
    <row r="4099" spans="1:13" x14ac:dyDescent="0.25">
      <c r="A4099">
        <v>857530</v>
      </c>
      <c r="B4099" t="s">
        <v>13717</v>
      </c>
      <c r="C4099" t="s">
        <v>1122</v>
      </c>
      <c r="D4099" t="s">
        <v>1722</v>
      </c>
      <c r="E4099" s="15" t="s">
        <v>13718</v>
      </c>
      <c r="F4099" t="s">
        <v>2031</v>
      </c>
      <c r="G4099" t="s">
        <v>2032</v>
      </c>
      <c r="H4099" t="s">
        <v>1782</v>
      </c>
      <c r="I4099" t="s">
        <v>2031</v>
      </c>
      <c r="J4099">
        <v>0</v>
      </c>
      <c r="K4099"/>
      <c r="L4099"/>
      <c r="M4099" t="s">
        <v>3118</v>
      </c>
    </row>
    <row r="4100" spans="1:13" x14ac:dyDescent="0.25">
      <c r="A4100">
        <v>70029</v>
      </c>
      <c r="B4100" t="s">
        <v>4889</v>
      </c>
      <c r="C4100" t="s">
        <v>1122</v>
      </c>
      <c r="D4100" t="s">
        <v>1722</v>
      </c>
      <c r="E4100" s="15" t="s">
        <v>13719</v>
      </c>
      <c r="F4100" t="s">
        <v>1761</v>
      </c>
      <c r="G4100" t="s">
        <v>1762</v>
      </c>
      <c r="H4100" t="s">
        <v>1782</v>
      </c>
      <c r="I4100" t="s">
        <v>1762</v>
      </c>
      <c r="J4100">
        <v>0</v>
      </c>
      <c r="K4100"/>
      <c r="L4100" t="s">
        <v>13720</v>
      </c>
      <c r="M4100" t="s">
        <v>13721</v>
      </c>
    </row>
    <row r="4101" spans="1:13" x14ac:dyDescent="0.25">
      <c r="A4101">
        <v>856834</v>
      </c>
      <c r="B4101" t="s">
        <v>13722</v>
      </c>
      <c r="C4101" t="s">
        <v>1122</v>
      </c>
      <c r="D4101" t="s">
        <v>1722</v>
      </c>
      <c r="E4101" s="15" t="s">
        <v>13723</v>
      </c>
      <c r="F4101" t="s">
        <v>5719</v>
      </c>
      <c r="G4101" t="s">
        <v>1834</v>
      </c>
      <c r="H4101" t="s">
        <v>1833</v>
      </c>
      <c r="I4101" t="s">
        <v>3116</v>
      </c>
      <c r="J4101">
        <v>0</v>
      </c>
      <c r="K4101"/>
      <c r="L4101" t="s">
        <v>9365</v>
      </c>
      <c r="M4101" t="s">
        <v>13724</v>
      </c>
    </row>
    <row r="4102" spans="1:13" x14ac:dyDescent="0.25">
      <c r="A4102">
        <v>70658</v>
      </c>
      <c r="B4102" t="s">
        <v>13725</v>
      </c>
      <c r="C4102" t="s">
        <v>1122</v>
      </c>
      <c r="D4102" t="s">
        <v>1722</v>
      </c>
      <c r="E4102" s="15" t="s">
        <v>13726</v>
      </c>
      <c r="F4102" t="s">
        <v>6050</v>
      </c>
      <c r="G4102" t="s">
        <v>1792</v>
      </c>
      <c r="H4102" t="s">
        <v>1822</v>
      </c>
      <c r="I4102" t="s">
        <v>3116</v>
      </c>
      <c r="J4102">
        <v>0</v>
      </c>
      <c r="K4102"/>
      <c r="L4102" t="s">
        <v>13727</v>
      </c>
      <c r="M4102" t="s">
        <v>3118</v>
      </c>
    </row>
    <row r="4103" spans="1:13" x14ac:dyDescent="0.25">
      <c r="A4103">
        <v>44339</v>
      </c>
      <c r="B4103" t="s">
        <v>4892</v>
      </c>
      <c r="C4103" t="s">
        <v>485</v>
      </c>
      <c r="D4103" t="s">
        <v>1722</v>
      </c>
      <c r="E4103" s="15" t="s">
        <v>13728</v>
      </c>
      <c r="F4103" t="s">
        <v>10686</v>
      </c>
      <c r="G4103" t="s">
        <v>4155</v>
      </c>
      <c r="H4103" t="s">
        <v>1819</v>
      </c>
      <c r="I4103" t="s">
        <v>3340</v>
      </c>
      <c r="J4103">
        <v>0</v>
      </c>
      <c r="K4103"/>
      <c r="L4103" t="s">
        <v>4893</v>
      </c>
      <c r="M4103" t="s">
        <v>3118</v>
      </c>
    </row>
    <row r="4104" spans="1:13" x14ac:dyDescent="0.25">
      <c r="A4104">
        <v>855662</v>
      </c>
      <c r="B4104" t="s">
        <v>13729</v>
      </c>
      <c r="C4104" t="s">
        <v>1122</v>
      </c>
      <c r="D4104" t="s">
        <v>1722</v>
      </c>
      <c r="E4104" s="15" t="s">
        <v>13730</v>
      </c>
      <c r="F4104" t="s">
        <v>1728</v>
      </c>
      <c r="G4104" t="s">
        <v>1729</v>
      </c>
      <c r="H4104" t="s">
        <v>1720</v>
      </c>
      <c r="I4104" t="s">
        <v>3116</v>
      </c>
      <c r="J4104">
        <v>0</v>
      </c>
      <c r="K4104"/>
      <c r="L4104"/>
      <c r="M4104" t="s">
        <v>3118</v>
      </c>
    </row>
    <row r="4105" spans="1:13" x14ac:dyDescent="0.25">
      <c r="A4105">
        <v>854339</v>
      </c>
      <c r="B4105" t="s">
        <v>13731</v>
      </c>
      <c r="C4105" t="s">
        <v>1122</v>
      </c>
      <c r="D4105" t="s">
        <v>1722</v>
      </c>
      <c r="E4105" s="15" t="s">
        <v>13732</v>
      </c>
      <c r="F4105" t="s">
        <v>1918</v>
      </c>
      <c r="G4105" t="s">
        <v>1919</v>
      </c>
      <c r="H4105" t="s">
        <v>1864</v>
      </c>
      <c r="I4105" t="s">
        <v>3240</v>
      </c>
      <c r="J4105">
        <v>0</v>
      </c>
      <c r="K4105"/>
      <c r="L4105"/>
      <c r="M4105" t="s">
        <v>3118</v>
      </c>
    </row>
    <row r="4106" spans="1:13" x14ac:dyDescent="0.25">
      <c r="A4106">
        <v>61711</v>
      </c>
      <c r="B4106" t="s">
        <v>13733</v>
      </c>
      <c r="C4106" t="s">
        <v>1122</v>
      </c>
      <c r="D4106" t="s">
        <v>1722</v>
      </c>
      <c r="E4106" s="15" t="s">
        <v>13734</v>
      </c>
      <c r="F4106" t="s">
        <v>1775</v>
      </c>
      <c r="G4106" t="s">
        <v>1743</v>
      </c>
      <c r="H4106" t="s">
        <v>1720</v>
      </c>
      <c r="I4106" t="s">
        <v>3351</v>
      </c>
      <c r="J4106">
        <v>0</v>
      </c>
      <c r="K4106"/>
      <c r="L4106" t="s">
        <v>3117</v>
      </c>
      <c r="M4106" t="s">
        <v>3118</v>
      </c>
    </row>
    <row r="4107" spans="1:13" x14ac:dyDescent="0.25">
      <c r="A4107">
        <v>38207</v>
      </c>
      <c r="B4107" t="s">
        <v>13735</v>
      </c>
      <c r="C4107" t="s">
        <v>1122</v>
      </c>
      <c r="D4107" t="s">
        <v>1722</v>
      </c>
      <c r="E4107" s="15" t="s">
        <v>13736</v>
      </c>
      <c r="F4107" t="s">
        <v>1789</v>
      </c>
      <c r="G4107" t="s">
        <v>1790</v>
      </c>
      <c r="H4107" t="s">
        <v>1720</v>
      </c>
      <c r="I4107" t="s">
        <v>3116</v>
      </c>
      <c r="J4107">
        <v>0</v>
      </c>
      <c r="K4107"/>
      <c r="L4107" t="s">
        <v>3660</v>
      </c>
      <c r="M4107" t="s">
        <v>3118</v>
      </c>
    </row>
    <row r="4108" spans="1:13" x14ac:dyDescent="0.25">
      <c r="A4108">
        <v>21393</v>
      </c>
      <c r="B4108" t="s">
        <v>13737</v>
      </c>
      <c r="C4108" t="s">
        <v>1122</v>
      </c>
      <c r="D4108" t="s">
        <v>1722</v>
      </c>
      <c r="E4108" s="15" t="s">
        <v>13738</v>
      </c>
      <c r="F4108" t="s">
        <v>2146</v>
      </c>
      <c r="G4108" t="s">
        <v>1867</v>
      </c>
      <c r="H4108" t="s">
        <v>1725</v>
      </c>
      <c r="I4108" t="s">
        <v>3116</v>
      </c>
      <c r="J4108">
        <v>0</v>
      </c>
      <c r="K4108"/>
      <c r="L4108" t="s">
        <v>9975</v>
      </c>
      <c r="M4108" t="s">
        <v>3118</v>
      </c>
    </row>
    <row r="4109" spans="1:13" x14ac:dyDescent="0.25">
      <c r="A4109">
        <v>70033</v>
      </c>
      <c r="B4109" t="s">
        <v>13739</v>
      </c>
      <c r="C4109" t="s">
        <v>1122</v>
      </c>
      <c r="D4109" t="s">
        <v>1722</v>
      </c>
      <c r="E4109" s="15" t="s">
        <v>13740</v>
      </c>
      <c r="F4109" t="s">
        <v>1876</v>
      </c>
      <c r="G4109" t="s">
        <v>1849</v>
      </c>
      <c r="H4109" t="s">
        <v>1819</v>
      </c>
      <c r="I4109" t="s">
        <v>3126</v>
      </c>
      <c r="J4109">
        <v>0</v>
      </c>
      <c r="K4109"/>
      <c r="L4109" t="s">
        <v>13741</v>
      </c>
      <c r="M4109" t="s">
        <v>13742</v>
      </c>
    </row>
    <row r="4110" spans="1:13" x14ac:dyDescent="0.25">
      <c r="A4110">
        <v>854341</v>
      </c>
      <c r="B4110" t="s">
        <v>13743</v>
      </c>
      <c r="C4110" t="s">
        <v>1122</v>
      </c>
      <c r="D4110" t="s">
        <v>1722</v>
      </c>
      <c r="E4110" s="15" t="s">
        <v>13744</v>
      </c>
      <c r="F4110" t="s">
        <v>1910</v>
      </c>
      <c r="G4110" t="s">
        <v>1765</v>
      </c>
      <c r="H4110" t="s">
        <v>1764</v>
      </c>
      <c r="I4110" t="s">
        <v>3116</v>
      </c>
      <c r="J4110">
        <v>0</v>
      </c>
      <c r="K4110"/>
      <c r="L4110" t="s">
        <v>13745</v>
      </c>
      <c r="M4110" t="s">
        <v>13746</v>
      </c>
    </row>
    <row r="4111" spans="1:13" x14ac:dyDescent="0.25">
      <c r="A4111">
        <v>856836</v>
      </c>
      <c r="B4111" t="s">
        <v>13747</v>
      </c>
      <c r="C4111" t="s">
        <v>1122</v>
      </c>
      <c r="D4111" t="s">
        <v>1722</v>
      </c>
      <c r="E4111" s="15" t="s">
        <v>13748</v>
      </c>
      <c r="F4111" t="s">
        <v>5719</v>
      </c>
      <c r="G4111" t="s">
        <v>1834</v>
      </c>
      <c r="H4111" t="s">
        <v>1833</v>
      </c>
      <c r="I4111" t="s">
        <v>3116</v>
      </c>
      <c r="J4111">
        <v>0</v>
      </c>
      <c r="K4111"/>
      <c r="L4111" t="s">
        <v>13749</v>
      </c>
      <c r="M4111" t="s">
        <v>13750</v>
      </c>
    </row>
    <row r="4112" spans="1:13" x14ac:dyDescent="0.25">
      <c r="A4112">
        <v>854494</v>
      </c>
      <c r="B4112" t="s">
        <v>13751</v>
      </c>
      <c r="C4112" t="s">
        <v>1122</v>
      </c>
      <c r="D4112" t="s">
        <v>1722</v>
      </c>
      <c r="E4112" s="15" t="s">
        <v>13752</v>
      </c>
      <c r="F4112" t="s">
        <v>2146</v>
      </c>
      <c r="G4112" t="s">
        <v>1867</v>
      </c>
      <c r="H4112" t="s">
        <v>1725</v>
      </c>
      <c r="I4112" t="s">
        <v>3116</v>
      </c>
      <c r="J4112">
        <v>0</v>
      </c>
      <c r="K4112"/>
      <c r="L4112" t="s">
        <v>3122</v>
      </c>
      <c r="M4112" t="s">
        <v>3118</v>
      </c>
    </row>
    <row r="4113" spans="1:13" x14ac:dyDescent="0.25">
      <c r="A4113">
        <v>834725</v>
      </c>
      <c r="B4113" t="s">
        <v>13753</v>
      </c>
      <c r="C4113" t="s">
        <v>1122</v>
      </c>
      <c r="D4113" t="s">
        <v>1722</v>
      </c>
      <c r="E4113" s="15" t="s">
        <v>13754</v>
      </c>
      <c r="F4113" t="s">
        <v>1742</v>
      </c>
      <c r="G4113" t="s">
        <v>1743</v>
      </c>
      <c r="H4113" t="s">
        <v>1720</v>
      </c>
      <c r="I4113" t="s">
        <v>3351</v>
      </c>
      <c r="J4113">
        <v>0</v>
      </c>
      <c r="K4113"/>
      <c r="L4113"/>
      <c r="M4113" t="s">
        <v>3118</v>
      </c>
    </row>
    <row r="4114" spans="1:13" x14ac:dyDescent="0.25">
      <c r="A4114">
        <v>856838</v>
      </c>
      <c r="B4114" t="s">
        <v>1302</v>
      </c>
      <c r="C4114" t="s">
        <v>1122</v>
      </c>
      <c r="D4114" t="s">
        <v>1722</v>
      </c>
      <c r="E4114" s="15" t="s">
        <v>13755</v>
      </c>
      <c r="F4114" t="s">
        <v>5719</v>
      </c>
      <c r="G4114" t="s">
        <v>1834</v>
      </c>
      <c r="H4114" t="s">
        <v>1833</v>
      </c>
      <c r="I4114" t="s">
        <v>3116</v>
      </c>
      <c r="J4114">
        <v>0</v>
      </c>
      <c r="K4114"/>
      <c r="L4114" t="s">
        <v>13756</v>
      </c>
      <c r="M4114" t="s">
        <v>13757</v>
      </c>
    </row>
    <row r="4115" spans="1:13" x14ac:dyDescent="0.25">
      <c r="A4115">
        <v>852260</v>
      </c>
      <c r="B4115" t="s">
        <v>13758</v>
      </c>
      <c r="C4115" t="s">
        <v>21</v>
      </c>
      <c r="D4115" t="s">
        <v>1722</v>
      </c>
      <c r="E4115" s="15" t="s">
        <v>13759</v>
      </c>
      <c r="F4115" t="s">
        <v>1836</v>
      </c>
      <c r="G4115" t="s">
        <v>1837</v>
      </c>
      <c r="H4115" t="s">
        <v>1725</v>
      </c>
      <c r="I4115" t="s">
        <v>3116</v>
      </c>
      <c r="J4115">
        <v>0</v>
      </c>
      <c r="K4115"/>
      <c r="L4115" t="s">
        <v>5532</v>
      </c>
      <c r="M4115" t="s">
        <v>3118</v>
      </c>
    </row>
    <row r="4116" spans="1:13" x14ac:dyDescent="0.25">
      <c r="A4116">
        <v>15297</v>
      </c>
      <c r="B4116" t="s">
        <v>440</v>
      </c>
      <c r="C4116" t="s">
        <v>441</v>
      </c>
      <c r="D4116" t="s">
        <v>1722</v>
      </c>
      <c r="E4116" s="15" t="s">
        <v>13760</v>
      </c>
      <c r="F4116" t="s">
        <v>2070</v>
      </c>
      <c r="G4116" t="s">
        <v>2071</v>
      </c>
      <c r="H4116" t="s">
        <v>1864</v>
      </c>
      <c r="I4116" t="s">
        <v>3116</v>
      </c>
      <c r="J4116">
        <v>0</v>
      </c>
      <c r="K4116"/>
      <c r="L4116" t="s">
        <v>4894</v>
      </c>
      <c r="M4116" t="s">
        <v>3118</v>
      </c>
    </row>
    <row r="4117" spans="1:13" x14ac:dyDescent="0.25">
      <c r="A4117">
        <v>15294</v>
      </c>
      <c r="B4117" t="s">
        <v>1303</v>
      </c>
      <c r="C4117" t="s">
        <v>441</v>
      </c>
      <c r="D4117" t="s">
        <v>1722</v>
      </c>
      <c r="E4117" s="15" t="s">
        <v>13761</v>
      </c>
      <c r="F4117" t="s">
        <v>1863</v>
      </c>
      <c r="G4117" t="s">
        <v>1865</v>
      </c>
      <c r="H4117" t="s">
        <v>1864</v>
      </c>
      <c r="I4117" t="s">
        <v>3240</v>
      </c>
      <c r="J4117">
        <v>0</v>
      </c>
      <c r="K4117"/>
      <c r="L4117" t="s">
        <v>13762</v>
      </c>
      <c r="M4117" t="s">
        <v>3118</v>
      </c>
    </row>
    <row r="4118" spans="1:13" x14ac:dyDescent="0.25">
      <c r="A4118">
        <v>37091</v>
      </c>
      <c r="B4118" t="s">
        <v>442</v>
      </c>
      <c r="C4118" t="s">
        <v>441</v>
      </c>
      <c r="D4118" t="s">
        <v>1722</v>
      </c>
      <c r="E4118" s="15" t="s">
        <v>13763</v>
      </c>
      <c r="F4118" t="s">
        <v>1807</v>
      </c>
      <c r="G4118" t="s">
        <v>1762</v>
      </c>
      <c r="H4118" t="s">
        <v>1782</v>
      </c>
      <c r="I4118" t="s">
        <v>1762</v>
      </c>
      <c r="J4118">
        <v>0</v>
      </c>
      <c r="K4118"/>
      <c r="L4118" t="s">
        <v>4896</v>
      </c>
      <c r="M4118" t="s">
        <v>3118</v>
      </c>
    </row>
    <row r="4119" spans="1:13" x14ac:dyDescent="0.25">
      <c r="A4119">
        <v>860440</v>
      </c>
      <c r="B4119" t="s">
        <v>13764</v>
      </c>
      <c r="C4119" t="s">
        <v>21</v>
      </c>
      <c r="D4119" t="s">
        <v>1722</v>
      </c>
      <c r="E4119" s="15" t="s">
        <v>13765</v>
      </c>
      <c r="F4119" t="s">
        <v>1824</v>
      </c>
      <c r="G4119" t="s">
        <v>1825</v>
      </c>
      <c r="H4119" t="s">
        <v>1725</v>
      </c>
      <c r="I4119" t="s">
        <v>3116</v>
      </c>
      <c r="J4119">
        <v>0</v>
      </c>
      <c r="K4119"/>
      <c r="L4119" t="s">
        <v>13766</v>
      </c>
      <c r="M4119" t="s">
        <v>13767</v>
      </c>
    </row>
    <row r="4120" spans="1:13" x14ac:dyDescent="0.25">
      <c r="A4120">
        <v>15271</v>
      </c>
      <c r="B4120" t="s">
        <v>1304</v>
      </c>
      <c r="C4120" t="s">
        <v>27</v>
      </c>
      <c r="D4120" t="s">
        <v>1722</v>
      </c>
      <c r="E4120" s="15" t="s">
        <v>13768</v>
      </c>
      <c r="F4120" t="s">
        <v>2124</v>
      </c>
      <c r="G4120" t="s">
        <v>1831</v>
      </c>
      <c r="H4120" t="s">
        <v>1827</v>
      </c>
      <c r="I4120" t="s">
        <v>3131</v>
      </c>
      <c r="J4120">
        <v>0</v>
      </c>
      <c r="K4120"/>
      <c r="L4120" t="s">
        <v>3839</v>
      </c>
      <c r="M4120" t="s">
        <v>3118</v>
      </c>
    </row>
    <row r="4121" spans="1:13" x14ac:dyDescent="0.25">
      <c r="A4121">
        <v>15279</v>
      </c>
      <c r="B4121" t="s">
        <v>2437</v>
      </c>
      <c r="C4121" t="s">
        <v>27</v>
      </c>
      <c r="D4121" t="s">
        <v>1722</v>
      </c>
      <c r="E4121" s="15" t="s">
        <v>13769</v>
      </c>
      <c r="F4121" t="s">
        <v>1860</v>
      </c>
      <c r="G4121" t="s">
        <v>1816</v>
      </c>
      <c r="H4121" t="s">
        <v>1725</v>
      </c>
      <c r="I4121" t="s">
        <v>5644</v>
      </c>
      <c r="J4121">
        <v>0</v>
      </c>
      <c r="K4121"/>
      <c r="L4121" t="s">
        <v>11152</v>
      </c>
      <c r="M4121" t="s">
        <v>3118</v>
      </c>
    </row>
    <row r="4122" spans="1:13" x14ac:dyDescent="0.25">
      <c r="A4122">
        <v>827997</v>
      </c>
      <c r="B4122" t="s">
        <v>2828</v>
      </c>
      <c r="C4122" t="s">
        <v>27</v>
      </c>
      <c r="D4122" t="s">
        <v>1722</v>
      </c>
      <c r="E4122" s="15" t="s">
        <v>13770</v>
      </c>
      <c r="F4122" t="s">
        <v>1836</v>
      </c>
      <c r="G4122" t="s">
        <v>1837</v>
      </c>
      <c r="H4122" t="s">
        <v>1725</v>
      </c>
      <c r="I4122" t="s">
        <v>3116</v>
      </c>
      <c r="J4122">
        <v>0</v>
      </c>
      <c r="K4122"/>
      <c r="L4122" t="s">
        <v>13771</v>
      </c>
      <c r="M4122" t="s">
        <v>13772</v>
      </c>
    </row>
    <row r="4123" spans="1:13" x14ac:dyDescent="0.25">
      <c r="A4123">
        <v>854696</v>
      </c>
      <c r="B4123" t="s">
        <v>13773</v>
      </c>
      <c r="C4123" t="s">
        <v>213</v>
      </c>
      <c r="D4123" t="s">
        <v>1722</v>
      </c>
      <c r="E4123" s="15" t="s">
        <v>13774</v>
      </c>
      <c r="F4123" t="s">
        <v>1732</v>
      </c>
      <c r="G4123" t="s">
        <v>1731</v>
      </c>
      <c r="H4123" t="s">
        <v>1720</v>
      </c>
      <c r="I4123" t="s">
        <v>3116</v>
      </c>
      <c r="J4123">
        <v>0</v>
      </c>
      <c r="K4123"/>
      <c r="L4123" t="s">
        <v>13775</v>
      </c>
      <c r="M4123" t="s">
        <v>13776</v>
      </c>
    </row>
    <row r="4124" spans="1:13" x14ac:dyDescent="0.25">
      <c r="A4124">
        <v>848208</v>
      </c>
      <c r="B4124" t="s">
        <v>3033</v>
      </c>
      <c r="C4124" t="s">
        <v>36</v>
      </c>
      <c r="D4124" t="s">
        <v>1722</v>
      </c>
      <c r="E4124" s="15" t="s">
        <v>13777</v>
      </c>
      <c r="F4124" t="s">
        <v>1788</v>
      </c>
      <c r="G4124" t="s">
        <v>1762</v>
      </c>
      <c r="H4124" t="s">
        <v>1782</v>
      </c>
      <c r="I4124" t="s">
        <v>3116</v>
      </c>
      <c r="J4124">
        <v>0</v>
      </c>
      <c r="K4124"/>
      <c r="L4124" t="s">
        <v>3120</v>
      </c>
      <c r="M4124" t="s">
        <v>3118</v>
      </c>
    </row>
    <row r="4125" spans="1:13" x14ac:dyDescent="0.25">
      <c r="A4125">
        <v>59917</v>
      </c>
      <c r="B4125" t="s">
        <v>4897</v>
      </c>
      <c r="C4125" t="s">
        <v>172</v>
      </c>
      <c r="D4125" t="s">
        <v>1722</v>
      </c>
      <c r="E4125" s="15" t="s">
        <v>13778</v>
      </c>
      <c r="F4125" t="s">
        <v>1876</v>
      </c>
      <c r="G4125" t="s">
        <v>1849</v>
      </c>
      <c r="H4125" t="s">
        <v>1819</v>
      </c>
      <c r="I4125" t="s">
        <v>3126</v>
      </c>
      <c r="J4125">
        <v>0</v>
      </c>
      <c r="K4125"/>
      <c r="L4125" t="s">
        <v>3743</v>
      </c>
      <c r="M4125" t="s">
        <v>3118</v>
      </c>
    </row>
    <row r="4126" spans="1:13" x14ac:dyDescent="0.25">
      <c r="A4126">
        <v>37883</v>
      </c>
      <c r="B4126" t="s">
        <v>13779</v>
      </c>
      <c r="C4126" t="s">
        <v>27</v>
      </c>
      <c r="D4126" t="s">
        <v>1722</v>
      </c>
      <c r="E4126" s="15" t="s">
        <v>13780</v>
      </c>
      <c r="F4126" t="s">
        <v>1771</v>
      </c>
      <c r="G4126" t="s">
        <v>1721</v>
      </c>
      <c r="H4126" t="s">
        <v>1720</v>
      </c>
      <c r="I4126" t="s">
        <v>3116</v>
      </c>
      <c r="J4126">
        <v>0</v>
      </c>
      <c r="K4126"/>
      <c r="L4126" t="s">
        <v>3372</v>
      </c>
      <c r="M4126" t="s">
        <v>3118</v>
      </c>
    </row>
    <row r="4127" spans="1:13" x14ac:dyDescent="0.25">
      <c r="A4127">
        <v>844717</v>
      </c>
      <c r="B4127" t="s">
        <v>13781</v>
      </c>
      <c r="C4127" t="s">
        <v>84</v>
      </c>
      <c r="D4127" t="s">
        <v>1722</v>
      </c>
      <c r="E4127" s="15" t="s">
        <v>13782</v>
      </c>
      <c r="F4127" t="s">
        <v>1728</v>
      </c>
      <c r="G4127" t="s">
        <v>1729</v>
      </c>
      <c r="H4127" t="s">
        <v>1720</v>
      </c>
      <c r="I4127" t="s">
        <v>3116</v>
      </c>
      <c r="J4127">
        <v>0</v>
      </c>
      <c r="K4127"/>
      <c r="L4127" t="s">
        <v>13783</v>
      </c>
      <c r="M4127" t="s">
        <v>13784</v>
      </c>
    </row>
    <row r="4128" spans="1:13" x14ac:dyDescent="0.25">
      <c r="A4128">
        <v>15345</v>
      </c>
      <c r="B4128" t="s">
        <v>1305</v>
      </c>
      <c r="C4128" t="s">
        <v>31</v>
      </c>
      <c r="D4128" t="s">
        <v>1722</v>
      </c>
      <c r="E4128" s="15" t="s">
        <v>13785</v>
      </c>
      <c r="F4128" t="s">
        <v>5719</v>
      </c>
      <c r="G4128" t="s">
        <v>1834</v>
      </c>
      <c r="H4128" t="s">
        <v>1833</v>
      </c>
      <c r="I4128" t="s">
        <v>3116</v>
      </c>
      <c r="J4128">
        <v>0</v>
      </c>
      <c r="K4128"/>
      <c r="L4128" t="s">
        <v>3117</v>
      </c>
      <c r="M4128" t="s">
        <v>3118</v>
      </c>
    </row>
    <row r="4129" spans="1:13" x14ac:dyDescent="0.25">
      <c r="A4129">
        <v>847574</v>
      </c>
      <c r="B4129" t="s">
        <v>13786</v>
      </c>
      <c r="C4129" t="s">
        <v>43</v>
      </c>
      <c r="D4129" t="s">
        <v>1722</v>
      </c>
      <c r="E4129" s="15" t="s">
        <v>13787</v>
      </c>
      <c r="F4129" t="s">
        <v>1728</v>
      </c>
      <c r="G4129" t="s">
        <v>1729</v>
      </c>
      <c r="H4129" t="s">
        <v>1720</v>
      </c>
      <c r="I4129" t="s">
        <v>3116</v>
      </c>
      <c r="J4129">
        <v>0</v>
      </c>
      <c r="K4129"/>
      <c r="L4129" t="s">
        <v>3157</v>
      </c>
      <c r="M4129" t="s">
        <v>3118</v>
      </c>
    </row>
    <row r="4130" spans="1:13" x14ac:dyDescent="0.25">
      <c r="A4130">
        <v>838500</v>
      </c>
      <c r="B4130" t="s">
        <v>1306</v>
      </c>
      <c r="C4130" t="s">
        <v>116</v>
      </c>
      <c r="D4130" t="s">
        <v>1722</v>
      </c>
      <c r="E4130" s="15" t="s">
        <v>13788</v>
      </c>
      <c r="F4130" t="s">
        <v>12358</v>
      </c>
      <c r="G4130" t="s">
        <v>1849</v>
      </c>
      <c r="H4130" t="s">
        <v>1819</v>
      </c>
      <c r="I4130" t="s">
        <v>3126</v>
      </c>
      <c r="J4130">
        <v>0</v>
      </c>
      <c r="K4130"/>
      <c r="L4130" t="s">
        <v>3117</v>
      </c>
      <c r="M4130" t="s">
        <v>3118</v>
      </c>
    </row>
    <row r="4131" spans="1:13" x14ac:dyDescent="0.25">
      <c r="A4131">
        <v>47907</v>
      </c>
      <c r="B4131" t="s">
        <v>13789</v>
      </c>
      <c r="C4131" t="s">
        <v>441</v>
      </c>
      <c r="D4131" t="s">
        <v>1722</v>
      </c>
      <c r="E4131" s="15" t="s">
        <v>13790</v>
      </c>
      <c r="F4131" t="s">
        <v>1876</v>
      </c>
      <c r="G4131" t="s">
        <v>1849</v>
      </c>
      <c r="H4131" t="s">
        <v>1819</v>
      </c>
      <c r="I4131" t="s">
        <v>3126</v>
      </c>
      <c r="J4131">
        <v>0</v>
      </c>
      <c r="K4131"/>
      <c r="L4131" t="s">
        <v>13791</v>
      </c>
      <c r="M4131"/>
    </row>
    <row r="4132" spans="1:13" x14ac:dyDescent="0.25">
      <c r="A4132">
        <v>74120</v>
      </c>
      <c r="B4132" t="s">
        <v>1307</v>
      </c>
      <c r="C4132" t="s">
        <v>1286</v>
      </c>
      <c r="D4132" t="s">
        <v>1722</v>
      </c>
      <c r="E4132" s="15" t="s">
        <v>13792</v>
      </c>
      <c r="F4132" t="s">
        <v>2085</v>
      </c>
      <c r="G4132" t="s">
        <v>1849</v>
      </c>
      <c r="H4132" t="s">
        <v>1819</v>
      </c>
      <c r="I4132" t="s">
        <v>3340</v>
      </c>
      <c r="J4132">
        <v>0</v>
      </c>
      <c r="K4132"/>
      <c r="L4132" t="s">
        <v>5524</v>
      </c>
      <c r="M4132" t="s">
        <v>3118</v>
      </c>
    </row>
    <row r="4133" spans="1:13" x14ac:dyDescent="0.25">
      <c r="A4133">
        <v>71682</v>
      </c>
      <c r="B4133" t="s">
        <v>13793</v>
      </c>
      <c r="C4133" t="s">
        <v>84</v>
      </c>
      <c r="D4133" t="s">
        <v>1722</v>
      </c>
      <c r="E4133" s="15" t="s">
        <v>13794</v>
      </c>
      <c r="F4133" t="s">
        <v>3990</v>
      </c>
      <c r="G4133" t="s">
        <v>1762</v>
      </c>
      <c r="H4133" t="s">
        <v>1782</v>
      </c>
      <c r="I4133" t="s">
        <v>1762</v>
      </c>
      <c r="J4133">
        <v>0</v>
      </c>
      <c r="K4133"/>
      <c r="L4133" t="s">
        <v>3182</v>
      </c>
      <c r="M4133" t="s">
        <v>3118</v>
      </c>
    </row>
    <row r="4134" spans="1:13" x14ac:dyDescent="0.25">
      <c r="A4134">
        <v>853700</v>
      </c>
      <c r="B4134" t="s">
        <v>13795</v>
      </c>
      <c r="C4134" t="s">
        <v>84</v>
      </c>
      <c r="D4134" t="s">
        <v>1722</v>
      </c>
      <c r="E4134" s="15" t="s">
        <v>13796</v>
      </c>
      <c r="F4134" t="s">
        <v>5719</v>
      </c>
      <c r="G4134" t="s">
        <v>1834</v>
      </c>
      <c r="H4134" t="s">
        <v>1833</v>
      </c>
      <c r="I4134" t="s">
        <v>3116</v>
      </c>
      <c r="J4134">
        <v>0</v>
      </c>
      <c r="K4134"/>
      <c r="L4134" t="s">
        <v>13797</v>
      </c>
      <c r="M4134" t="s">
        <v>3118</v>
      </c>
    </row>
    <row r="4135" spans="1:13" x14ac:dyDescent="0.25">
      <c r="A4135">
        <v>44266</v>
      </c>
      <c r="B4135" t="s">
        <v>443</v>
      </c>
      <c r="C4135" t="s">
        <v>27</v>
      </c>
      <c r="D4135" t="s">
        <v>1722</v>
      </c>
      <c r="E4135" s="15" t="s">
        <v>13798</v>
      </c>
      <c r="F4135" t="s">
        <v>5719</v>
      </c>
      <c r="G4135" t="s">
        <v>1834</v>
      </c>
      <c r="H4135" t="s">
        <v>1833</v>
      </c>
      <c r="I4135" t="s">
        <v>3116</v>
      </c>
      <c r="J4135">
        <v>0</v>
      </c>
      <c r="K4135"/>
      <c r="L4135" t="s">
        <v>3117</v>
      </c>
      <c r="M4135" t="s">
        <v>3118</v>
      </c>
    </row>
    <row r="4136" spans="1:13" x14ac:dyDescent="0.25">
      <c r="A4136">
        <v>33830</v>
      </c>
      <c r="B4136" t="s">
        <v>13799</v>
      </c>
      <c r="C4136" t="s">
        <v>27</v>
      </c>
      <c r="D4136" t="s">
        <v>1722</v>
      </c>
      <c r="E4136" s="15" t="s">
        <v>13800</v>
      </c>
      <c r="F4136" t="s">
        <v>1836</v>
      </c>
      <c r="G4136" t="s">
        <v>1837</v>
      </c>
      <c r="H4136" t="s">
        <v>1725</v>
      </c>
      <c r="I4136" t="s">
        <v>3116</v>
      </c>
      <c r="J4136">
        <v>0</v>
      </c>
      <c r="K4136"/>
      <c r="L4136" t="s">
        <v>3795</v>
      </c>
      <c r="M4136" t="s">
        <v>3796</v>
      </c>
    </row>
    <row r="4137" spans="1:13" x14ac:dyDescent="0.25">
      <c r="A4137">
        <v>15359</v>
      </c>
      <c r="B4137" t="s">
        <v>444</v>
      </c>
      <c r="C4137" t="s">
        <v>21</v>
      </c>
      <c r="D4137" t="s">
        <v>1722</v>
      </c>
      <c r="E4137" s="15" t="s">
        <v>13801</v>
      </c>
      <c r="F4137" t="s">
        <v>1788</v>
      </c>
      <c r="G4137" t="s">
        <v>1762</v>
      </c>
      <c r="H4137" t="s">
        <v>1782</v>
      </c>
      <c r="I4137" t="s">
        <v>3116</v>
      </c>
      <c r="J4137">
        <v>0</v>
      </c>
      <c r="K4137"/>
      <c r="L4137" t="s">
        <v>3117</v>
      </c>
      <c r="M4137" t="s">
        <v>3118</v>
      </c>
    </row>
    <row r="4138" spans="1:13" x14ac:dyDescent="0.25">
      <c r="A4138">
        <v>31744</v>
      </c>
      <c r="B4138" t="s">
        <v>13802</v>
      </c>
      <c r="C4138" t="s">
        <v>763</v>
      </c>
      <c r="D4138" t="s">
        <v>1722</v>
      </c>
      <c r="E4138" s="15" t="s">
        <v>13803</v>
      </c>
      <c r="F4138" t="s">
        <v>1817</v>
      </c>
      <c r="G4138" t="s">
        <v>1816</v>
      </c>
      <c r="H4138" t="s">
        <v>1725</v>
      </c>
      <c r="I4138" t="s">
        <v>1816</v>
      </c>
      <c r="J4138">
        <v>0</v>
      </c>
      <c r="K4138"/>
      <c r="L4138" t="s">
        <v>4064</v>
      </c>
      <c r="M4138" t="s">
        <v>3118</v>
      </c>
    </row>
    <row r="4139" spans="1:13" x14ac:dyDescent="0.25">
      <c r="A4139">
        <v>828383</v>
      </c>
      <c r="B4139" t="s">
        <v>445</v>
      </c>
      <c r="C4139" t="s">
        <v>78</v>
      </c>
      <c r="D4139" t="s">
        <v>1722</v>
      </c>
      <c r="E4139" s="15" t="s">
        <v>13804</v>
      </c>
      <c r="F4139" t="s">
        <v>1749</v>
      </c>
      <c r="G4139" t="s">
        <v>1746</v>
      </c>
      <c r="H4139" t="s">
        <v>1720</v>
      </c>
      <c r="I4139" t="s">
        <v>3116</v>
      </c>
      <c r="J4139">
        <v>0</v>
      </c>
      <c r="K4139"/>
      <c r="L4139" t="s">
        <v>3630</v>
      </c>
      <c r="M4139" t="s">
        <v>3118</v>
      </c>
    </row>
    <row r="4140" spans="1:13" x14ac:dyDescent="0.25">
      <c r="A4140">
        <v>857732</v>
      </c>
      <c r="B4140" t="s">
        <v>13805</v>
      </c>
      <c r="C4140" t="s">
        <v>21</v>
      </c>
      <c r="D4140" t="s">
        <v>1722</v>
      </c>
      <c r="E4140" s="15" t="s">
        <v>13806</v>
      </c>
      <c r="F4140" t="s">
        <v>1732</v>
      </c>
      <c r="G4140" t="s">
        <v>1731</v>
      </c>
      <c r="H4140" t="s">
        <v>1720</v>
      </c>
      <c r="I4140" t="s">
        <v>3116</v>
      </c>
      <c r="J4140">
        <v>0</v>
      </c>
      <c r="K4140"/>
      <c r="L4140" t="s">
        <v>7389</v>
      </c>
      <c r="M4140" t="s">
        <v>9138</v>
      </c>
    </row>
    <row r="4141" spans="1:13" x14ac:dyDescent="0.25">
      <c r="A4141">
        <v>53553</v>
      </c>
      <c r="B4141" t="s">
        <v>4898</v>
      </c>
      <c r="C4141" t="s">
        <v>4899</v>
      </c>
      <c r="D4141" t="s">
        <v>1722</v>
      </c>
      <c r="E4141" s="15" t="s">
        <v>13807</v>
      </c>
      <c r="F4141" t="s">
        <v>1815</v>
      </c>
      <c r="G4141" t="s">
        <v>1816</v>
      </c>
      <c r="H4141" t="s">
        <v>1725</v>
      </c>
      <c r="I4141" t="s">
        <v>1816</v>
      </c>
      <c r="J4141">
        <v>0</v>
      </c>
      <c r="K4141"/>
      <c r="L4141" t="s">
        <v>3117</v>
      </c>
      <c r="M4141" t="s">
        <v>3118</v>
      </c>
    </row>
    <row r="4142" spans="1:13" x14ac:dyDescent="0.25">
      <c r="A4142">
        <v>15366</v>
      </c>
      <c r="B4142" t="s">
        <v>1308</v>
      </c>
      <c r="C4142" t="s">
        <v>48</v>
      </c>
      <c r="D4142" t="s">
        <v>1722</v>
      </c>
      <c r="E4142" s="15" t="s">
        <v>13808</v>
      </c>
      <c r="F4142" t="s">
        <v>1817</v>
      </c>
      <c r="G4142" t="s">
        <v>1816</v>
      </c>
      <c r="H4142" t="s">
        <v>1725</v>
      </c>
      <c r="I4142" t="s">
        <v>1816</v>
      </c>
      <c r="J4142">
        <v>0</v>
      </c>
      <c r="K4142"/>
      <c r="L4142" t="s">
        <v>13809</v>
      </c>
      <c r="M4142" t="s">
        <v>13810</v>
      </c>
    </row>
    <row r="4143" spans="1:13" x14ac:dyDescent="0.25">
      <c r="A4143">
        <v>839871</v>
      </c>
      <c r="B4143" t="s">
        <v>13811</v>
      </c>
      <c r="C4143" t="s">
        <v>84</v>
      </c>
      <c r="D4143" t="s">
        <v>1722</v>
      </c>
      <c r="E4143" s="15" t="s">
        <v>13812</v>
      </c>
      <c r="F4143" t="s">
        <v>1728</v>
      </c>
      <c r="G4143" t="s">
        <v>1729</v>
      </c>
      <c r="H4143" t="s">
        <v>1720</v>
      </c>
      <c r="I4143" t="s">
        <v>3116</v>
      </c>
      <c r="J4143">
        <v>0</v>
      </c>
      <c r="K4143"/>
      <c r="L4143" t="s">
        <v>3182</v>
      </c>
      <c r="M4143" t="s">
        <v>3118</v>
      </c>
    </row>
    <row r="4144" spans="1:13" x14ac:dyDescent="0.25">
      <c r="A4144">
        <v>844037</v>
      </c>
      <c r="B4144" t="s">
        <v>13813</v>
      </c>
      <c r="C4144" t="s">
        <v>84</v>
      </c>
      <c r="D4144" t="s">
        <v>1722</v>
      </c>
      <c r="E4144" s="15" t="s">
        <v>13814</v>
      </c>
      <c r="F4144" t="s">
        <v>1788</v>
      </c>
      <c r="G4144" t="s">
        <v>1762</v>
      </c>
      <c r="H4144" t="s">
        <v>1782</v>
      </c>
      <c r="I4144" t="s">
        <v>3116</v>
      </c>
      <c r="J4144">
        <v>0</v>
      </c>
      <c r="K4144"/>
      <c r="L4144" t="s">
        <v>13815</v>
      </c>
      <c r="M4144" t="s">
        <v>13816</v>
      </c>
    </row>
    <row r="4145" spans="1:13" x14ac:dyDescent="0.25">
      <c r="A4145">
        <v>861788</v>
      </c>
      <c r="B4145" t="s">
        <v>3091</v>
      </c>
      <c r="C4145" t="s">
        <v>84</v>
      </c>
      <c r="D4145" t="s">
        <v>1722</v>
      </c>
      <c r="E4145" s="15" t="s">
        <v>13817</v>
      </c>
      <c r="F4145" t="s">
        <v>3264</v>
      </c>
      <c r="G4145" t="s">
        <v>1739</v>
      </c>
      <c r="H4145" t="s">
        <v>1720</v>
      </c>
      <c r="I4145" t="s">
        <v>3232</v>
      </c>
      <c r="J4145">
        <v>0</v>
      </c>
      <c r="K4145"/>
      <c r="L4145" t="s">
        <v>3182</v>
      </c>
      <c r="M4145" t="s">
        <v>3118</v>
      </c>
    </row>
    <row r="4146" spans="1:13" x14ac:dyDescent="0.25">
      <c r="A4146">
        <v>850295</v>
      </c>
      <c r="B4146" t="s">
        <v>1309</v>
      </c>
      <c r="C4146" t="s">
        <v>84</v>
      </c>
      <c r="D4146" t="s">
        <v>1722</v>
      </c>
      <c r="E4146" s="15" t="s">
        <v>13818</v>
      </c>
      <c r="F4146" t="s">
        <v>3285</v>
      </c>
      <c r="G4146" t="s">
        <v>1852</v>
      </c>
      <c r="H4146" t="s">
        <v>1720</v>
      </c>
      <c r="I4146" t="s">
        <v>3116</v>
      </c>
      <c r="J4146">
        <v>0</v>
      </c>
      <c r="K4146"/>
      <c r="L4146" t="s">
        <v>7774</v>
      </c>
      <c r="M4146" t="s">
        <v>3118</v>
      </c>
    </row>
    <row r="4147" spans="1:13" x14ac:dyDescent="0.25">
      <c r="A4147">
        <v>858937</v>
      </c>
      <c r="B4147" t="s">
        <v>1310</v>
      </c>
      <c r="C4147" t="s">
        <v>84</v>
      </c>
      <c r="D4147" t="s">
        <v>1722</v>
      </c>
      <c r="E4147" s="15" t="s">
        <v>13819</v>
      </c>
      <c r="F4147" t="s">
        <v>1732</v>
      </c>
      <c r="G4147" t="s">
        <v>1731</v>
      </c>
      <c r="H4147" t="s">
        <v>1720</v>
      </c>
      <c r="I4147" t="s">
        <v>3116</v>
      </c>
      <c r="J4147">
        <v>0</v>
      </c>
      <c r="K4147"/>
      <c r="L4147" t="s">
        <v>5921</v>
      </c>
      <c r="M4147" t="s">
        <v>3118</v>
      </c>
    </row>
    <row r="4148" spans="1:13" x14ac:dyDescent="0.25">
      <c r="A4148">
        <v>15398</v>
      </c>
      <c r="B4148" t="s">
        <v>4902</v>
      </c>
      <c r="C4148" t="s">
        <v>78</v>
      </c>
      <c r="D4148" t="s">
        <v>1722</v>
      </c>
      <c r="E4148" s="15" t="s">
        <v>13820</v>
      </c>
      <c r="F4148" t="s">
        <v>1771</v>
      </c>
      <c r="G4148" t="s">
        <v>1721</v>
      </c>
      <c r="H4148" t="s">
        <v>1720</v>
      </c>
      <c r="I4148" t="s">
        <v>3116</v>
      </c>
      <c r="J4148">
        <v>0</v>
      </c>
      <c r="K4148"/>
      <c r="L4148" t="s">
        <v>3392</v>
      </c>
      <c r="M4148" t="s">
        <v>3118</v>
      </c>
    </row>
    <row r="4149" spans="1:13" x14ac:dyDescent="0.25">
      <c r="A4149">
        <v>829994</v>
      </c>
      <c r="B4149" t="s">
        <v>13821</v>
      </c>
      <c r="C4149" t="s">
        <v>27</v>
      </c>
      <c r="D4149" t="s">
        <v>1722</v>
      </c>
      <c r="E4149" s="15" t="s">
        <v>13822</v>
      </c>
      <c r="F4149" t="s">
        <v>1824</v>
      </c>
      <c r="G4149" t="s">
        <v>1825</v>
      </c>
      <c r="H4149" t="s">
        <v>1725</v>
      </c>
      <c r="I4149" t="s">
        <v>3116</v>
      </c>
      <c r="J4149">
        <v>0</v>
      </c>
      <c r="K4149"/>
      <c r="L4149" t="s">
        <v>3117</v>
      </c>
      <c r="M4149" t="s">
        <v>3118</v>
      </c>
    </row>
    <row r="4150" spans="1:13" x14ac:dyDescent="0.25">
      <c r="A4150">
        <v>31382</v>
      </c>
      <c r="B4150" t="s">
        <v>13823</v>
      </c>
      <c r="C4150" t="s">
        <v>208</v>
      </c>
      <c r="D4150" t="s">
        <v>1722</v>
      </c>
      <c r="E4150" s="15" t="s">
        <v>13824</v>
      </c>
      <c r="F4150" t="s">
        <v>1815</v>
      </c>
      <c r="G4150" t="s">
        <v>1816</v>
      </c>
      <c r="H4150" t="s">
        <v>1725</v>
      </c>
      <c r="I4150" t="s">
        <v>1816</v>
      </c>
      <c r="J4150">
        <v>0</v>
      </c>
      <c r="K4150"/>
      <c r="L4150" t="s">
        <v>3120</v>
      </c>
      <c r="M4150" t="s">
        <v>3118</v>
      </c>
    </row>
    <row r="4151" spans="1:13" x14ac:dyDescent="0.25">
      <c r="A4151">
        <v>55145</v>
      </c>
      <c r="B4151" t="s">
        <v>2702</v>
      </c>
      <c r="C4151" t="s">
        <v>27</v>
      </c>
      <c r="D4151" t="s">
        <v>1722</v>
      </c>
      <c r="E4151" s="15" t="s">
        <v>13825</v>
      </c>
      <c r="F4151" t="s">
        <v>1771</v>
      </c>
      <c r="G4151" t="s">
        <v>1721</v>
      </c>
      <c r="H4151" t="s">
        <v>1720</v>
      </c>
      <c r="I4151" t="s">
        <v>3116</v>
      </c>
      <c r="J4151">
        <v>0</v>
      </c>
      <c r="K4151"/>
      <c r="L4151" t="s">
        <v>3417</v>
      </c>
      <c r="M4151" t="s">
        <v>3118</v>
      </c>
    </row>
    <row r="4152" spans="1:13" x14ac:dyDescent="0.25">
      <c r="A4152">
        <v>839872</v>
      </c>
      <c r="B4152" t="s">
        <v>13826</v>
      </c>
      <c r="C4152" t="s">
        <v>27</v>
      </c>
      <c r="D4152" t="s">
        <v>1722</v>
      </c>
      <c r="E4152" s="15" t="s">
        <v>13827</v>
      </c>
      <c r="F4152" t="s">
        <v>1728</v>
      </c>
      <c r="G4152" t="s">
        <v>1729</v>
      </c>
      <c r="H4152" t="s">
        <v>1720</v>
      </c>
      <c r="I4152" t="s">
        <v>3116</v>
      </c>
      <c r="J4152">
        <v>0</v>
      </c>
      <c r="K4152"/>
      <c r="L4152" t="s">
        <v>3511</v>
      </c>
      <c r="M4152" t="s">
        <v>3118</v>
      </c>
    </row>
    <row r="4153" spans="1:13" x14ac:dyDescent="0.25">
      <c r="A4153">
        <v>61560</v>
      </c>
      <c r="B4153" t="s">
        <v>13828</v>
      </c>
      <c r="C4153" t="s">
        <v>27</v>
      </c>
      <c r="D4153" t="s">
        <v>1722</v>
      </c>
      <c r="E4153" s="15" t="s">
        <v>13829</v>
      </c>
      <c r="F4153" t="s">
        <v>1789</v>
      </c>
      <c r="G4153" t="s">
        <v>1790</v>
      </c>
      <c r="H4153" t="s">
        <v>1720</v>
      </c>
      <c r="I4153" t="s">
        <v>3116</v>
      </c>
      <c r="J4153">
        <v>0</v>
      </c>
      <c r="K4153"/>
      <c r="L4153" t="s">
        <v>3122</v>
      </c>
      <c r="M4153" t="s">
        <v>3118</v>
      </c>
    </row>
    <row r="4154" spans="1:13" x14ac:dyDescent="0.25">
      <c r="A4154">
        <v>838541</v>
      </c>
      <c r="B4154" t="s">
        <v>13830</v>
      </c>
      <c r="C4154" t="s">
        <v>78</v>
      </c>
      <c r="D4154" t="s">
        <v>1722</v>
      </c>
      <c r="E4154" s="15" t="s">
        <v>13831</v>
      </c>
      <c r="F4154" t="s">
        <v>1732</v>
      </c>
      <c r="G4154" t="s">
        <v>1731</v>
      </c>
      <c r="H4154" t="s">
        <v>1720</v>
      </c>
      <c r="I4154" t="s">
        <v>3116</v>
      </c>
      <c r="J4154">
        <v>0</v>
      </c>
      <c r="K4154"/>
      <c r="L4154" t="s">
        <v>3630</v>
      </c>
      <c r="M4154" t="s">
        <v>3118</v>
      </c>
    </row>
    <row r="4155" spans="1:13" x14ac:dyDescent="0.25">
      <c r="A4155">
        <v>846492</v>
      </c>
      <c r="B4155" t="s">
        <v>13832</v>
      </c>
      <c r="C4155" t="s">
        <v>27</v>
      </c>
      <c r="D4155" t="s">
        <v>1722</v>
      </c>
      <c r="E4155" s="15" t="s">
        <v>13833</v>
      </c>
      <c r="F4155" t="s">
        <v>1787</v>
      </c>
      <c r="G4155" t="s">
        <v>1721</v>
      </c>
      <c r="H4155" t="s">
        <v>1720</v>
      </c>
      <c r="I4155" t="s">
        <v>3116</v>
      </c>
      <c r="J4155">
        <v>0</v>
      </c>
      <c r="K4155"/>
      <c r="L4155" t="s">
        <v>13834</v>
      </c>
      <c r="M4155" t="s">
        <v>13835</v>
      </c>
    </row>
    <row r="4156" spans="1:13" x14ac:dyDescent="0.25">
      <c r="A4156">
        <v>22942</v>
      </c>
      <c r="B4156" t="s">
        <v>1311</v>
      </c>
      <c r="C4156" t="s">
        <v>39</v>
      </c>
      <c r="D4156" t="s">
        <v>1722</v>
      </c>
      <c r="E4156" s="15" t="s">
        <v>13836</v>
      </c>
      <c r="F4156" t="s">
        <v>1737</v>
      </c>
      <c r="G4156" t="s">
        <v>1721</v>
      </c>
      <c r="H4156" t="s">
        <v>1720</v>
      </c>
      <c r="I4156" t="s">
        <v>3116</v>
      </c>
      <c r="J4156">
        <v>0</v>
      </c>
      <c r="K4156"/>
      <c r="L4156" t="s">
        <v>3117</v>
      </c>
      <c r="M4156" t="s">
        <v>3118</v>
      </c>
    </row>
    <row r="4157" spans="1:13" x14ac:dyDescent="0.25">
      <c r="A4157">
        <v>843597</v>
      </c>
      <c r="B4157" t="s">
        <v>13837</v>
      </c>
      <c r="C4157" t="s">
        <v>36</v>
      </c>
      <c r="D4157" t="s">
        <v>1722</v>
      </c>
      <c r="E4157" s="15" t="s">
        <v>13838</v>
      </c>
      <c r="F4157" t="s">
        <v>1789</v>
      </c>
      <c r="G4157" t="s">
        <v>1790</v>
      </c>
      <c r="H4157" t="s">
        <v>1720</v>
      </c>
      <c r="I4157" t="s">
        <v>3116</v>
      </c>
      <c r="J4157">
        <v>0</v>
      </c>
      <c r="K4157"/>
      <c r="L4157" t="s">
        <v>3120</v>
      </c>
      <c r="M4157" t="s">
        <v>3118</v>
      </c>
    </row>
    <row r="4158" spans="1:13" x14ac:dyDescent="0.25">
      <c r="A4158">
        <v>845666</v>
      </c>
      <c r="B4158" t="s">
        <v>13839</v>
      </c>
      <c r="C4158" t="s">
        <v>27</v>
      </c>
      <c r="D4158" t="s">
        <v>1722</v>
      </c>
      <c r="E4158" s="15" t="s">
        <v>13840</v>
      </c>
      <c r="F4158" t="s">
        <v>5641</v>
      </c>
      <c r="G4158" t="s">
        <v>1825</v>
      </c>
      <c r="H4158" t="s">
        <v>1725</v>
      </c>
      <c r="I4158" t="s">
        <v>3116</v>
      </c>
      <c r="J4158">
        <v>0</v>
      </c>
      <c r="K4158"/>
      <c r="L4158" t="s">
        <v>3120</v>
      </c>
      <c r="M4158" t="s">
        <v>3118</v>
      </c>
    </row>
    <row r="4159" spans="1:13" x14ac:dyDescent="0.25">
      <c r="A4159">
        <v>15419</v>
      </c>
      <c r="B4159" t="s">
        <v>446</v>
      </c>
      <c r="C4159" t="s">
        <v>27</v>
      </c>
      <c r="D4159" t="s">
        <v>1722</v>
      </c>
      <c r="E4159" s="15" t="s">
        <v>13841</v>
      </c>
      <c r="F4159" t="s">
        <v>1771</v>
      </c>
      <c r="G4159" t="s">
        <v>1721</v>
      </c>
      <c r="H4159" t="s">
        <v>1720</v>
      </c>
      <c r="I4159" t="s">
        <v>3116</v>
      </c>
      <c r="J4159">
        <v>0</v>
      </c>
      <c r="K4159"/>
      <c r="L4159" t="s">
        <v>3247</v>
      </c>
      <c r="M4159" t="s">
        <v>3118</v>
      </c>
    </row>
    <row r="4160" spans="1:13" x14ac:dyDescent="0.25">
      <c r="A4160">
        <v>50821</v>
      </c>
      <c r="B4160" t="s">
        <v>1312</v>
      </c>
      <c r="C4160" t="s">
        <v>27</v>
      </c>
      <c r="D4160" t="s">
        <v>1722</v>
      </c>
      <c r="E4160" s="15" t="s">
        <v>13842</v>
      </c>
      <c r="F4160" t="s">
        <v>1869</v>
      </c>
      <c r="G4160" t="s">
        <v>1785</v>
      </c>
      <c r="H4160" t="s">
        <v>1725</v>
      </c>
      <c r="I4160" t="s">
        <v>3116</v>
      </c>
      <c r="J4160">
        <v>0</v>
      </c>
      <c r="K4160"/>
      <c r="L4160" t="s">
        <v>13843</v>
      </c>
      <c r="M4160" t="s">
        <v>3118</v>
      </c>
    </row>
    <row r="4161" spans="1:13" x14ac:dyDescent="0.25">
      <c r="A4161">
        <v>21477</v>
      </c>
      <c r="B4161" t="s">
        <v>2048</v>
      </c>
      <c r="C4161" t="s">
        <v>78</v>
      </c>
      <c r="D4161" t="s">
        <v>1722</v>
      </c>
      <c r="E4161" s="15" t="s">
        <v>13844</v>
      </c>
      <c r="F4161" t="s">
        <v>1771</v>
      </c>
      <c r="G4161" t="s">
        <v>1721</v>
      </c>
      <c r="H4161" t="s">
        <v>1720</v>
      </c>
      <c r="I4161" t="s">
        <v>3116</v>
      </c>
      <c r="J4161">
        <v>0</v>
      </c>
      <c r="K4161"/>
      <c r="L4161" t="s">
        <v>3122</v>
      </c>
      <c r="M4161" t="s">
        <v>3118</v>
      </c>
    </row>
    <row r="4162" spans="1:13" x14ac:dyDescent="0.25">
      <c r="A4162">
        <v>22317</v>
      </c>
      <c r="B4162" t="s">
        <v>13845</v>
      </c>
      <c r="C4162" t="s">
        <v>27</v>
      </c>
      <c r="D4162" t="s">
        <v>1722</v>
      </c>
      <c r="E4162" s="15" t="s">
        <v>13846</v>
      </c>
      <c r="F4162" t="s">
        <v>2079</v>
      </c>
      <c r="G4162" t="s">
        <v>1765</v>
      </c>
      <c r="H4162" t="s">
        <v>1764</v>
      </c>
      <c r="I4162" t="s">
        <v>3116</v>
      </c>
      <c r="J4162">
        <v>0</v>
      </c>
      <c r="K4162"/>
      <c r="L4162" t="s">
        <v>3117</v>
      </c>
      <c r="M4162" t="s">
        <v>3118</v>
      </c>
    </row>
    <row r="4163" spans="1:13" x14ac:dyDescent="0.25">
      <c r="A4163">
        <v>15391</v>
      </c>
      <c r="B4163" t="s">
        <v>13847</v>
      </c>
      <c r="C4163" t="s">
        <v>78</v>
      </c>
      <c r="D4163" t="s">
        <v>1722</v>
      </c>
      <c r="E4163" s="15" t="s">
        <v>13848</v>
      </c>
      <c r="F4163" t="s">
        <v>1870</v>
      </c>
      <c r="G4163" t="s">
        <v>1721</v>
      </c>
      <c r="H4163" t="s">
        <v>1720</v>
      </c>
      <c r="I4163" t="s">
        <v>3116</v>
      </c>
      <c r="J4163">
        <v>0</v>
      </c>
      <c r="K4163"/>
      <c r="L4163" t="s">
        <v>4161</v>
      </c>
      <c r="M4163" t="s">
        <v>3118</v>
      </c>
    </row>
    <row r="4164" spans="1:13" x14ac:dyDescent="0.25">
      <c r="A4164">
        <v>56017</v>
      </c>
      <c r="B4164" t="s">
        <v>13849</v>
      </c>
      <c r="C4164" t="s">
        <v>43</v>
      </c>
      <c r="D4164" t="s">
        <v>1722</v>
      </c>
      <c r="E4164" s="15" t="s">
        <v>13850</v>
      </c>
      <c r="F4164" t="s">
        <v>1807</v>
      </c>
      <c r="G4164" t="s">
        <v>1762</v>
      </c>
      <c r="H4164" t="s">
        <v>1782</v>
      </c>
      <c r="I4164" t="s">
        <v>1762</v>
      </c>
      <c r="J4164">
        <v>0</v>
      </c>
      <c r="K4164"/>
      <c r="L4164" t="s">
        <v>13851</v>
      </c>
      <c r="M4164" t="s">
        <v>13852</v>
      </c>
    </row>
    <row r="4165" spans="1:13" x14ac:dyDescent="0.25">
      <c r="A4165">
        <v>852403</v>
      </c>
      <c r="B4165" t="s">
        <v>13853</v>
      </c>
      <c r="C4165" t="s">
        <v>84</v>
      </c>
      <c r="D4165" t="s">
        <v>1722</v>
      </c>
      <c r="E4165" s="15" t="s">
        <v>13854</v>
      </c>
      <c r="F4165" t="s">
        <v>1745</v>
      </c>
      <c r="G4165" t="s">
        <v>1746</v>
      </c>
      <c r="H4165" t="s">
        <v>1720</v>
      </c>
      <c r="I4165" t="s">
        <v>3116</v>
      </c>
      <c r="J4165">
        <v>0</v>
      </c>
      <c r="K4165"/>
      <c r="L4165" t="s">
        <v>3182</v>
      </c>
      <c r="M4165" t="s">
        <v>3118</v>
      </c>
    </row>
    <row r="4166" spans="1:13" x14ac:dyDescent="0.25">
      <c r="A4166">
        <v>57836</v>
      </c>
      <c r="B4166" t="s">
        <v>13855</v>
      </c>
      <c r="C4166" t="s">
        <v>21</v>
      </c>
      <c r="D4166" t="s">
        <v>1722</v>
      </c>
      <c r="E4166" s="15" t="s">
        <v>13856</v>
      </c>
      <c r="F4166" t="s">
        <v>1784</v>
      </c>
      <c r="G4166" t="s">
        <v>1785</v>
      </c>
      <c r="H4166" t="s">
        <v>1725</v>
      </c>
      <c r="I4166" t="s">
        <v>3116</v>
      </c>
      <c r="J4166">
        <v>0</v>
      </c>
      <c r="K4166"/>
      <c r="L4166" t="s">
        <v>13857</v>
      </c>
      <c r="M4166" t="s">
        <v>13858</v>
      </c>
    </row>
    <row r="4167" spans="1:13" x14ac:dyDescent="0.25">
      <c r="A4167">
        <v>15373</v>
      </c>
      <c r="B4167" t="s">
        <v>2439</v>
      </c>
      <c r="C4167" t="s">
        <v>56</v>
      </c>
      <c r="D4167" t="s">
        <v>1722</v>
      </c>
      <c r="E4167" s="15" t="s">
        <v>13859</v>
      </c>
      <c r="F4167" t="s">
        <v>1784</v>
      </c>
      <c r="G4167" t="s">
        <v>1785</v>
      </c>
      <c r="H4167" t="s">
        <v>1725</v>
      </c>
      <c r="I4167" t="s">
        <v>3116</v>
      </c>
      <c r="J4167">
        <v>0</v>
      </c>
      <c r="K4167"/>
      <c r="L4167" t="s">
        <v>13860</v>
      </c>
      <c r="M4167" t="s">
        <v>3118</v>
      </c>
    </row>
    <row r="4168" spans="1:13" x14ac:dyDescent="0.25">
      <c r="A4168">
        <v>840423</v>
      </c>
      <c r="B4168" t="s">
        <v>13861</v>
      </c>
      <c r="C4168" t="s">
        <v>252</v>
      </c>
      <c r="D4168" t="s">
        <v>1722</v>
      </c>
      <c r="E4168" s="15" t="s">
        <v>13862</v>
      </c>
      <c r="F4168" t="s">
        <v>1788</v>
      </c>
      <c r="G4168" t="s">
        <v>1762</v>
      </c>
      <c r="H4168" t="s">
        <v>1782</v>
      </c>
      <c r="I4168" t="s">
        <v>3116</v>
      </c>
      <c r="J4168">
        <v>0</v>
      </c>
      <c r="K4168"/>
      <c r="L4168" t="s">
        <v>3117</v>
      </c>
      <c r="M4168" t="s">
        <v>3118</v>
      </c>
    </row>
    <row r="4169" spans="1:13" x14ac:dyDescent="0.25">
      <c r="A4169">
        <v>832238</v>
      </c>
      <c r="B4169" t="s">
        <v>13863</v>
      </c>
      <c r="C4169" t="s">
        <v>252</v>
      </c>
      <c r="D4169" t="s">
        <v>1722</v>
      </c>
      <c r="E4169" s="15" t="s">
        <v>13864</v>
      </c>
      <c r="F4169" t="s">
        <v>1846</v>
      </c>
      <c r="G4169" t="s">
        <v>1726</v>
      </c>
      <c r="H4169" t="s">
        <v>1725</v>
      </c>
      <c r="I4169" t="s">
        <v>3116</v>
      </c>
      <c r="J4169">
        <v>0</v>
      </c>
      <c r="K4169"/>
      <c r="L4169" t="s">
        <v>3356</v>
      </c>
      <c r="M4169" t="s">
        <v>3118</v>
      </c>
    </row>
    <row r="4170" spans="1:13" x14ac:dyDescent="0.25">
      <c r="A4170">
        <v>15440</v>
      </c>
      <c r="B4170" t="s">
        <v>4903</v>
      </c>
      <c r="C4170" t="s">
        <v>27</v>
      </c>
      <c r="D4170" t="s">
        <v>1722</v>
      </c>
      <c r="E4170" s="15" t="s">
        <v>13865</v>
      </c>
      <c r="F4170" t="s">
        <v>1802</v>
      </c>
      <c r="G4170" t="s">
        <v>1803</v>
      </c>
      <c r="H4170" t="s">
        <v>1725</v>
      </c>
      <c r="I4170" t="s">
        <v>3116</v>
      </c>
      <c r="J4170">
        <v>0</v>
      </c>
      <c r="K4170"/>
      <c r="L4170" t="s">
        <v>13866</v>
      </c>
      <c r="M4170" t="s">
        <v>13867</v>
      </c>
    </row>
    <row r="4171" spans="1:13" x14ac:dyDescent="0.25">
      <c r="A4171">
        <v>832198</v>
      </c>
      <c r="B4171" t="s">
        <v>13868</v>
      </c>
      <c r="C4171" t="s">
        <v>21</v>
      </c>
      <c r="D4171" t="s">
        <v>1722</v>
      </c>
      <c r="E4171" s="15" t="s">
        <v>13869</v>
      </c>
      <c r="F4171" t="s">
        <v>1984</v>
      </c>
      <c r="G4171" t="s">
        <v>1816</v>
      </c>
      <c r="H4171" t="s">
        <v>1725</v>
      </c>
      <c r="I4171" t="s">
        <v>1816</v>
      </c>
      <c r="J4171">
        <v>0</v>
      </c>
      <c r="K4171"/>
      <c r="L4171" t="s">
        <v>3117</v>
      </c>
      <c r="M4171" t="s">
        <v>3118</v>
      </c>
    </row>
    <row r="4172" spans="1:13" x14ac:dyDescent="0.25">
      <c r="A4172">
        <v>70613</v>
      </c>
      <c r="B4172" t="s">
        <v>2785</v>
      </c>
      <c r="C4172" t="s">
        <v>43</v>
      </c>
      <c r="D4172" t="s">
        <v>1722</v>
      </c>
      <c r="E4172" s="15" t="s">
        <v>13870</v>
      </c>
      <c r="F4172" t="s">
        <v>1761</v>
      </c>
      <c r="G4172" t="s">
        <v>1762</v>
      </c>
      <c r="H4172" t="s">
        <v>1782</v>
      </c>
      <c r="I4172" t="s">
        <v>3116</v>
      </c>
      <c r="J4172">
        <v>0</v>
      </c>
      <c r="K4172"/>
      <c r="L4172" t="s">
        <v>13871</v>
      </c>
      <c r="M4172" t="s">
        <v>13872</v>
      </c>
    </row>
    <row r="4173" spans="1:13" x14ac:dyDescent="0.25">
      <c r="A4173">
        <v>860432</v>
      </c>
      <c r="B4173" t="s">
        <v>13873</v>
      </c>
      <c r="C4173" t="s">
        <v>27</v>
      </c>
      <c r="D4173" t="s">
        <v>1722</v>
      </c>
      <c r="E4173" s="15" t="s">
        <v>13874</v>
      </c>
      <c r="F4173" t="s">
        <v>1836</v>
      </c>
      <c r="G4173" t="s">
        <v>1837</v>
      </c>
      <c r="H4173" t="s">
        <v>1725</v>
      </c>
      <c r="I4173" t="s">
        <v>3116</v>
      </c>
      <c r="J4173">
        <v>0</v>
      </c>
      <c r="K4173"/>
      <c r="L4173"/>
      <c r="M4173" t="s">
        <v>3118</v>
      </c>
    </row>
    <row r="4174" spans="1:13" x14ac:dyDescent="0.25">
      <c r="A4174">
        <v>859321</v>
      </c>
      <c r="B4174" t="s">
        <v>13875</v>
      </c>
      <c r="C4174" t="s">
        <v>485</v>
      </c>
      <c r="D4174" t="s">
        <v>1722</v>
      </c>
      <c r="E4174" s="15" t="s">
        <v>13876</v>
      </c>
      <c r="F4174" t="s">
        <v>1732</v>
      </c>
      <c r="G4174" t="s">
        <v>1731</v>
      </c>
      <c r="H4174" t="s">
        <v>1720</v>
      </c>
      <c r="I4174" t="s">
        <v>3116</v>
      </c>
      <c r="J4174">
        <v>0</v>
      </c>
      <c r="K4174"/>
      <c r="L4174" t="s">
        <v>3182</v>
      </c>
      <c r="M4174" t="s">
        <v>3118</v>
      </c>
    </row>
    <row r="4175" spans="1:13" x14ac:dyDescent="0.25">
      <c r="A4175">
        <v>845091</v>
      </c>
      <c r="B4175" t="s">
        <v>13877</v>
      </c>
      <c r="C4175" t="s">
        <v>43</v>
      </c>
      <c r="D4175" t="s">
        <v>1722</v>
      </c>
      <c r="E4175" s="15" t="s">
        <v>13878</v>
      </c>
      <c r="F4175" t="s">
        <v>1836</v>
      </c>
      <c r="G4175" t="s">
        <v>1837</v>
      </c>
      <c r="H4175" t="s">
        <v>1725</v>
      </c>
      <c r="I4175" t="s">
        <v>3116</v>
      </c>
      <c r="J4175">
        <v>0</v>
      </c>
      <c r="K4175"/>
      <c r="L4175"/>
      <c r="M4175" t="s">
        <v>3118</v>
      </c>
    </row>
    <row r="4176" spans="1:13" x14ac:dyDescent="0.25">
      <c r="A4176">
        <v>15422</v>
      </c>
      <c r="B4176" t="s">
        <v>4906</v>
      </c>
      <c r="C4176" t="s">
        <v>41</v>
      </c>
      <c r="D4176" t="s">
        <v>1722</v>
      </c>
      <c r="E4176" s="15" t="s">
        <v>13879</v>
      </c>
      <c r="F4176" t="s">
        <v>1815</v>
      </c>
      <c r="G4176" t="s">
        <v>1816</v>
      </c>
      <c r="H4176" t="s">
        <v>1725</v>
      </c>
      <c r="I4176" t="s">
        <v>1816</v>
      </c>
      <c r="J4176">
        <v>0</v>
      </c>
      <c r="K4176"/>
      <c r="L4176" t="s">
        <v>6521</v>
      </c>
      <c r="M4176" t="s">
        <v>3118</v>
      </c>
    </row>
    <row r="4177" spans="1:13" x14ac:dyDescent="0.25">
      <c r="A4177">
        <v>827210</v>
      </c>
      <c r="B4177" t="s">
        <v>13880</v>
      </c>
      <c r="C4177" t="s">
        <v>43</v>
      </c>
      <c r="D4177" t="s">
        <v>1722</v>
      </c>
      <c r="E4177" s="15" t="s">
        <v>13881</v>
      </c>
      <c r="F4177" t="s">
        <v>1766</v>
      </c>
      <c r="G4177" t="s">
        <v>1767</v>
      </c>
      <c r="H4177" t="s">
        <v>1756</v>
      </c>
      <c r="I4177" t="s">
        <v>3129</v>
      </c>
      <c r="J4177">
        <v>0</v>
      </c>
      <c r="K4177"/>
      <c r="L4177" t="s">
        <v>13882</v>
      </c>
      <c r="M4177"/>
    </row>
    <row r="4178" spans="1:13" x14ac:dyDescent="0.25">
      <c r="A4178">
        <v>838003</v>
      </c>
      <c r="B4178" t="s">
        <v>13883</v>
      </c>
      <c r="C4178" t="s">
        <v>39</v>
      </c>
      <c r="D4178" t="s">
        <v>1722</v>
      </c>
      <c r="E4178" s="15" t="s">
        <v>13884</v>
      </c>
      <c r="F4178" t="s">
        <v>1732</v>
      </c>
      <c r="G4178" t="s">
        <v>1731</v>
      </c>
      <c r="H4178" t="s">
        <v>1720</v>
      </c>
      <c r="I4178" t="s">
        <v>3116</v>
      </c>
      <c r="J4178">
        <v>0</v>
      </c>
      <c r="K4178"/>
      <c r="L4178"/>
      <c r="M4178" t="s">
        <v>3118</v>
      </c>
    </row>
    <row r="4179" spans="1:13" x14ac:dyDescent="0.25">
      <c r="A4179">
        <v>843432</v>
      </c>
      <c r="B4179" t="s">
        <v>13885</v>
      </c>
      <c r="C4179" t="s">
        <v>56</v>
      </c>
      <c r="D4179" t="s">
        <v>1722</v>
      </c>
      <c r="E4179" s="15" t="s">
        <v>13886</v>
      </c>
      <c r="F4179" t="s">
        <v>1877</v>
      </c>
      <c r="G4179" t="s">
        <v>1878</v>
      </c>
      <c r="H4179" t="s">
        <v>1756</v>
      </c>
      <c r="I4179" t="s">
        <v>3116</v>
      </c>
      <c r="J4179">
        <v>0</v>
      </c>
      <c r="K4179"/>
      <c r="L4179" t="s">
        <v>3117</v>
      </c>
      <c r="M4179" t="s">
        <v>3118</v>
      </c>
    </row>
    <row r="4180" spans="1:13" x14ac:dyDescent="0.25">
      <c r="A4180">
        <v>56306</v>
      </c>
      <c r="B4180" t="s">
        <v>2713</v>
      </c>
      <c r="C4180" t="s">
        <v>21</v>
      </c>
      <c r="D4180" t="s">
        <v>1722</v>
      </c>
      <c r="E4180" s="15" t="s">
        <v>13887</v>
      </c>
      <c r="F4180" t="s">
        <v>1787</v>
      </c>
      <c r="G4180" t="s">
        <v>1721</v>
      </c>
      <c r="H4180" t="s">
        <v>1720</v>
      </c>
      <c r="I4180" t="s">
        <v>3116</v>
      </c>
      <c r="J4180">
        <v>0</v>
      </c>
      <c r="K4180"/>
      <c r="L4180" t="s">
        <v>13888</v>
      </c>
      <c r="M4180" t="s">
        <v>13889</v>
      </c>
    </row>
    <row r="4181" spans="1:13" x14ac:dyDescent="0.25">
      <c r="A4181">
        <v>51451</v>
      </c>
      <c r="B4181" t="s">
        <v>1313</v>
      </c>
      <c r="C4181" t="s">
        <v>27</v>
      </c>
      <c r="D4181" t="s">
        <v>1722</v>
      </c>
      <c r="E4181" s="15" t="s">
        <v>13890</v>
      </c>
      <c r="F4181" t="s">
        <v>1924</v>
      </c>
      <c r="G4181" t="s">
        <v>1852</v>
      </c>
      <c r="H4181" t="s">
        <v>1720</v>
      </c>
      <c r="I4181" t="s">
        <v>3116</v>
      </c>
      <c r="J4181">
        <v>0</v>
      </c>
      <c r="K4181"/>
      <c r="L4181" t="s">
        <v>13891</v>
      </c>
      <c r="M4181" t="s">
        <v>3118</v>
      </c>
    </row>
    <row r="4182" spans="1:13" x14ac:dyDescent="0.25">
      <c r="A4182">
        <v>58848</v>
      </c>
      <c r="B4182" t="s">
        <v>1314</v>
      </c>
      <c r="C4182" t="s">
        <v>92</v>
      </c>
      <c r="D4182" t="s">
        <v>1722</v>
      </c>
      <c r="E4182" s="15" t="s">
        <v>13892</v>
      </c>
      <c r="F4182" t="s">
        <v>6198</v>
      </c>
      <c r="G4182" t="s">
        <v>1785</v>
      </c>
      <c r="H4182" t="s">
        <v>1725</v>
      </c>
      <c r="I4182" t="s">
        <v>3116</v>
      </c>
      <c r="J4182">
        <v>0</v>
      </c>
      <c r="K4182"/>
      <c r="L4182" t="s">
        <v>13893</v>
      </c>
      <c r="M4182" t="s">
        <v>13894</v>
      </c>
    </row>
    <row r="4183" spans="1:13" x14ac:dyDescent="0.25">
      <c r="A4183">
        <v>37237</v>
      </c>
      <c r="B4183" t="s">
        <v>4909</v>
      </c>
      <c r="C4183" t="s">
        <v>43</v>
      </c>
      <c r="D4183" t="s">
        <v>1722</v>
      </c>
      <c r="E4183" s="15" t="s">
        <v>13895</v>
      </c>
      <c r="F4183" t="s">
        <v>1986</v>
      </c>
      <c r="G4183" t="s">
        <v>1987</v>
      </c>
      <c r="H4183" t="s">
        <v>1822</v>
      </c>
      <c r="I4183" t="s">
        <v>3116</v>
      </c>
      <c r="J4183">
        <v>0</v>
      </c>
      <c r="K4183"/>
      <c r="L4183" t="s">
        <v>3429</v>
      </c>
      <c r="M4183" t="s">
        <v>3118</v>
      </c>
    </row>
    <row r="4184" spans="1:13" x14ac:dyDescent="0.25">
      <c r="A4184">
        <v>15493</v>
      </c>
      <c r="B4184" t="s">
        <v>2131</v>
      </c>
      <c r="C4184" t="s">
        <v>415</v>
      </c>
      <c r="D4184" t="s">
        <v>1722</v>
      </c>
      <c r="E4184" s="15" t="s">
        <v>13896</v>
      </c>
      <c r="F4184" t="s">
        <v>1815</v>
      </c>
      <c r="G4184" t="s">
        <v>1816</v>
      </c>
      <c r="H4184" t="s">
        <v>1725</v>
      </c>
      <c r="I4184" t="s">
        <v>1816</v>
      </c>
      <c r="J4184">
        <v>0</v>
      </c>
      <c r="K4184"/>
      <c r="L4184" t="s">
        <v>13897</v>
      </c>
      <c r="M4184" t="s">
        <v>13898</v>
      </c>
    </row>
    <row r="4185" spans="1:13" x14ac:dyDescent="0.25">
      <c r="A4185">
        <v>35374</v>
      </c>
      <c r="B4185" t="s">
        <v>4912</v>
      </c>
      <c r="C4185" t="s">
        <v>43</v>
      </c>
      <c r="D4185" t="s">
        <v>1722</v>
      </c>
      <c r="E4185" s="15" t="s">
        <v>13899</v>
      </c>
      <c r="F4185" t="s">
        <v>13900</v>
      </c>
      <c r="G4185" t="s">
        <v>4155</v>
      </c>
      <c r="H4185" t="s">
        <v>1819</v>
      </c>
      <c r="I4185" t="s">
        <v>3340</v>
      </c>
      <c r="J4185">
        <v>0</v>
      </c>
      <c r="K4185"/>
      <c r="L4185" t="s">
        <v>3157</v>
      </c>
      <c r="M4185" t="s">
        <v>3118</v>
      </c>
    </row>
    <row r="4186" spans="1:13" x14ac:dyDescent="0.25">
      <c r="A4186">
        <v>57474</v>
      </c>
      <c r="B4186" t="s">
        <v>13901</v>
      </c>
      <c r="C4186" t="s">
        <v>59</v>
      </c>
      <c r="D4186" t="s">
        <v>1722</v>
      </c>
      <c r="E4186" s="15" t="s">
        <v>13902</v>
      </c>
      <c r="F4186" t="s">
        <v>2079</v>
      </c>
      <c r="G4186" t="s">
        <v>1765</v>
      </c>
      <c r="H4186" t="s">
        <v>1764</v>
      </c>
      <c r="I4186" t="s">
        <v>3116</v>
      </c>
      <c r="J4186">
        <v>0</v>
      </c>
      <c r="K4186"/>
      <c r="L4186"/>
      <c r="M4186" t="s">
        <v>3118</v>
      </c>
    </row>
    <row r="4187" spans="1:13" x14ac:dyDescent="0.25">
      <c r="A4187">
        <v>844306</v>
      </c>
      <c r="B4187" t="s">
        <v>1315</v>
      </c>
      <c r="C4187" t="s">
        <v>252</v>
      </c>
      <c r="D4187" t="s">
        <v>1722</v>
      </c>
      <c r="E4187" s="15" t="s">
        <v>13903</v>
      </c>
      <c r="F4187" t="s">
        <v>1788</v>
      </c>
      <c r="G4187" t="s">
        <v>1762</v>
      </c>
      <c r="H4187" t="s">
        <v>1782</v>
      </c>
      <c r="I4187" t="s">
        <v>3116</v>
      </c>
      <c r="J4187">
        <v>0</v>
      </c>
      <c r="K4187"/>
      <c r="L4187" t="s">
        <v>3117</v>
      </c>
      <c r="M4187" t="s">
        <v>3118</v>
      </c>
    </row>
    <row r="4188" spans="1:13" x14ac:dyDescent="0.25">
      <c r="A4188">
        <v>15490</v>
      </c>
      <c r="B4188" t="s">
        <v>2132</v>
      </c>
      <c r="C4188" t="s">
        <v>155</v>
      </c>
      <c r="D4188" t="s">
        <v>1722</v>
      </c>
      <c r="E4188" s="15" t="s">
        <v>13904</v>
      </c>
      <c r="F4188" t="s">
        <v>1732</v>
      </c>
      <c r="G4188" t="s">
        <v>1731</v>
      </c>
      <c r="H4188" t="s">
        <v>1720</v>
      </c>
      <c r="I4188" t="s">
        <v>3116</v>
      </c>
      <c r="J4188">
        <v>0</v>
      </c>
      <c r="K4188"/>
      <c r="L4188" t="s">
        <v>13905</v>
      </c>
      <c r="M4188" t="s">
        <v>3118</v>
      </c>
    </row>
    <row r="4189" spans="1:13" x14ac:dyDescent="0.25">
      <c r="A4189">
        <v>15485</v>
      </c>
      <c r="B4189" t="s">
        <v>1652</v>
      </c>
      <c r="C4189" t="s">
        <v>59</v>
      </c>
      <c r="D4189" t="s">
        <v>1722</v>
      </c>
      <c r="E4189" s="15" t="s">
        <v>13906</v>
      </c>
      <c r="F4189" t="s">
        <v>5967</v>
      </c>
      <c r="G4189" t="s">
        <v>1909</v>
      </c>
      <c r="H4189" t="s">
        <v>1725</v>
      </c>
      <c r="I4189" t="s">
        <v>3116</v>
      </c>
      <c r="J4189">
        <v>0</v>
      </c>
      <c r="K4189"/>
      <c r="L4189" t="s">
        <v>3216</v>
      </c>
      <c r="M4189" t="s">
        <v>3118</v>
      </c>
    </row>
    <row r="4190" spans="1:13" x14ac:dyDescent="0.25">
      <c r="A4190">
        <v>14901</v>
      </c>
      <c r="B4190" t="s">
        <v>1316</v>
      </c>
      <c r="C4190" t="s">
        <v>27</v>
      </c>
      <c r="D4190" t="s">
        <v>1722</v>
      </c>
      <c r="E4190" s="15" t="s">
        <v>13907</v>
      </c>
      <c r="F4190" t="s">
        <v>2010</v>
      </c>
      <c r="G4190" t="s">
        <v>1823</v>
      </c>
      <c r="H4190" t="s">
        <v>1822</v>
      </c>
      <c r="I4190" t="s">
        <v>3116</v>
      </c>
      <c r="J4190">
        <v>0</v>
      </c>
      <c r="K4190"/>
      <c r="L4190" t="s">
        <v>3117</v>
      </c>
      <c r="M4190" t="s">
        <v>3118</v>
      </c>
    </row>
    <row r="4191" spans="1:13" x14ac:dyDescent="0.25">
      <c r="A4191">
        <v>860128</v>
      </c>
      <c r="B4191" t="s">
        <v>13908</v>
      </c>
      <c r="C4191" t="s">
        <v>27</v>
      </c>
      <c r="D4191" t="s">
        <v>1722</v>
      </c>
      <c r="E4191" s="15" t="s">
        <v>13909</v>
      </c>
      <c r="F4191" t="s">
        <v>5641</v>
      </c>
      <c r="G4191" t="s">
        <v>1825</v>
      </c>
      <c r="H4191" t="s">
        <v>1725</v>
      </c>
      <c r="I4191" t="s">
        <v>3116</v>
      </c>
      <c r="J4191">
        <v>0</v>
      </c>
      <c r="K4191"/>
      <c r="L4191" t="s">
        <v>13910</v>
      </c>
      <c r="M4191" t="s">
        <v>3118</v>
      </c>
    </row>
    <row r="4192" spans="1:13" x14ac:dyDescent="0.25">
      <c r="A4192">
        <v>38032</v>
      </c>
      <c r="B4192" t="s">
        <v>2603</v>
      </c>
      <c r="C4192" t="s">
        <v>36</v>
      </c>
      <c r="D4192" t="s">
        <v>1722</v>
      </c>
      <c r="E4192" s="15" t="s">
        <v>13911</v>
      </c>
      <c r="F4192" t="s">
        <v>1730</v>
      </c>
      <c r="G4192" t="s">
        <v>1731</v>
      </c>
      <c r="H4192" t="s">
        <v>1720</v>
      </c>
      <c r="I4192" t="s">
        <v>3116</v>
      </c>
      <c r="J4192">
        <v>0</v>
      </c>
      <c r="K4192"/>
      <c r="L4192" t="s">
        <v>3739</v>
      </c>
      <c r="M4192" t="s">
        <v>3118</v>
      </c>
    </row>
    <row r="4193" spans="1:13" x14ac:dyDescent="0.25">
      <c r="A4193">
        <v>34998</v>
      </c>
      <c r="B4193" t="s">
        <v>13912</v>
      </c>
      <c r="C4193" t="s">
        <v>27</v>
      </c>
      <c r="D4193" t="s">
        <v>1722</v>
      </c>
      <c r="E4193" s="15" t="s">
        <v>13913</v>
      </c>
      <c r="F4193" t="s">
        <v>1742</v>
      </c>
      <c r="G4193" t="s">
        <v>1743</v>
      </c>
      <c r="H4193" t="s">
        <v>1720</v>
      </c>
      <c r="I4193" t="s">
        <v>3351</v>
      </c>
      <c r="J4193">
        <v>0</v>
      </c>
      <c r="K4193"/>
      <c r="L4193" t="s">
        <v>6700</v>
      </c>
      <c r="M4193" t="s">
        <v>3118</v>
      </c>
    </row>
    <row r="4194" spans="1:13" x14ac:dyDescent="0.25">
      <c r="A4194">
        <v>15474</v>
      </c>
      <c r="B4194" t="s">
        <v>13914</v>
      </c>
      <c r="C4194" t="s">
        <v>41</v>
      </c>
      <c r="D4194" t="s">
        <v>1722</v>
      </c>
      <c r="E4194" s="15" t="s">
        <v>13915</v>
      </c>
      <c r="F4194" t="s">
        <v>1846</v>
      </c>
      <c r="G4194" t="s">
        <v>1726</v>
      </c>
      <c r="H4194" t="s">
        <v>1725</v>
      </c>
      <c r="I4194" t="s">
        <v>3116</v>
      </c>
      <c r="J4194">
        <v>0</v>
      </c>
      <c r="K4194"/>
      <c r="L4194" t="s">
        <v>3117</v>
      </c>
      <c r="M4194" t="s">
        <v>3118</v>
      </c>
    </row>
    <row r="4195" spans="1:13" x14ac:dyDescent="0.25">
      <c r="A4195">
        <v>15535</v>
      </c>
      <c r="B4195" t="s">
        <v>13916</v>
      </c>
      <c r="C4195" t="s">
        <v>441</v>
      </c>
      <c r="D4195" t="s">
        <v>1722</v>
      </c>
      <c r="E4195" s="15" t="s">
        <v>13917</v>
      </c>
      <c r="F4195" t="s">
        <v>1830</v>
      </c>
      <c r="G4195" t="s">
        <v>1831</v>
      </c>
      <c r="H4195" t="s">
        <v>1827</v>
      </c>
      <c r="I4195" t="s">
        <v>3131</v>
      </c>
      <c r="J4195">
        <v>0</v>
      </c>
      <c r="K4195"/>
      <c r="L4195" t="s">
        <v>4559</v>
      </c>
      <c r="M4195" t="s">
        <v>3118</v>
      </c>
    </row>
    <row r="4196" spans="1:13" x14ac:dyDescent="0.25">
      <c r="A4196">
        <v>15521</v>
      </c>
      <c r="B4196" t="s">
        <v>4916</v>
      </c>
      <c r="C4196" t="s">
        <v>21</v>
      </c>
      <c r="D4196" t="s">
        <v>1722</v>
      </c>
      <c r="E4196" s="15" t="s">
        <v>13918</v>
      </c>
      <c r="F4196" t="s">
        <v>1984</v>
      </c>
      <c r="G4196" t="s">
        <v>1816</v>
      </c>
      <c r="H4196" t="s">
        <v>1725</v>
      </c>
      <c r="I4196" t="s">
        <v>1816</v>
      </c>
      <c r="J4196">
        <v>0</v>
      </c>
      <c r="K4196"/>
      <c r="L4196" t="s">
        <v>5627</v>
      </c>
      <c r="M4196" t="s">
        <v>3118</v>
      </c>
    </row>
    <row r="4197" spans="1:13" x14ac:dyDescent="0.25">
      <c r="A4197">
        <v>32507</v>
      </c>
      <c r="B4197" t="s">
        <v>13919</v>
      </c>
      <c r="C4197" t="s">
        <v>211</v>
      </c>
      <c r="D4197" t="s">
        <v>1722</v>
      </c>
      <c r="E4197" s="15" t="s">
        <v>13920</v>
      </c>
      <c r="F4197" t="s">
        <v>1910</v>
      </c>
      <c r="G4197" t="s">
        <v>1765</v>
      </c>
      <c r="H4197" t="s">
        <v>1764</v>
      </c>
      <c r="I4197" t="s">
        <v>3116</v>
      </c>
      <c r="J4197">
        <v>0</v>
      </c>
      <c r="K4197"/>
      <c r="L4197" t="s">
        <v>3117</v>
      </c>
      <c r="M4197" t="s">
        <v>3118</v>
      </c>
    </row>
    <row r="4198" spans="1:13" x14ac:dyDescent="0.25">
      <c r="A4198">
        <v>31457</v>
      </c>
      <c r="B4198" t="s">
        <v>13921</v>
      </c>
      <c r="C4198" t="s">
        <v>21</v>
      </c>
      <c r="D4198" t="s">
        <v>1722</v>
      </c>
      <c r="E4198" s="15" t="s">
        <v>13922</v>
      </c>
      <c r="F4198" t="s">
        <v>1912</v>
      </c>
      <c r="G4198" t="s">
        <v>1913</v>
      </c>
      <c r="H4198" t="s">
        <v>1764</v>
      </c>
      <c r="I4198" t="s">
        <v>5644</v>
      </c>
      <c r="J4198">
        <v>0</v>
      </c>
      <c r="K4198"/>
      <c r="L4198" t="s">
        <v>3144</v>
      </c>
      <c r="M4198" t="s">
        <v>3118</v>
      </c>
    </row>
    <row r="4199" spans="1:13" x14ac:dyDescent="0.25">
      <c r="A4199">
        <v>56871</v>
      </c>
      <c r="B4199" t="s">
        <v>13923</v>
      </c>
      <c r="C4199" t="s">
        <v>84</v>
      </c>
      <c r="D4199" t="s">
        <v>1722</v>
      </c>
      <c r="E4199" s="15" t="s">
        <v>13924</v>
      </c>
      <c r="F4199" t="s">
        <v>1719</v>
      </c>
      <c r="G4199" t="s">
        <v>1721</v>
      </c>
      <c r="H4199" t="s">
        <v>1720</v>
      </c>
      <c r="I4199" t="s">
        <v>3116</v>
      </c>
      <c r="J4199">
        <v>0</v>
      </c>
      <c r="K4199"/>
      <c r="L4199" t="s">
        <v>3182</v>
      </c>
      <c r="M4199" t="s">
        <v>3118</v>
      </c>
    </row>
    <row r="4200" spans="1:13" x14ac:dyDescent="0.25">
      <c r="A4200">
        <v>847168</v>
      </c>
      <c r="B4200" t="s">
        <v>3022</v>
      </c>
      <c r="C4200" t="s">
        <v>27</v>
      </c>
      <c r="D4200" t="s">
        <v>1722</v>
      </c>
      <c r="E4200" s="15" t="s">
        <v>13925</v>
      </c>
      <c r="F4200" t="s">
        <v>1735</v>
      </c>
      <c r="G4200" t="s">
        <v>1721</v>
      </c>
      <c r="H4200" t="s">
        <v>1720</v>
      </c>
      <c r="I4200" t="s">
        <v>5686</v>
      </c>
      <c r="J4200">
        <v>0</v>
      </c>
      <c r="K4200"/>
      <c r="L4200" t="s">
        <v>13926</v>
      </c>
      <c r="M4200" t="s">
        <v>13927</v>
      </c>
    </row>
    <row r="4201" spans="1:13" x14ac:dyDescent="0.25">
      <c r="A4201">
        <v>854345</v>
      </c>
      <c r="B4201" t="s">
        <v>13928</v>
      </c>
      <c r="C4201" t="s">
        <v>43</v>
      </c>
      <c r="D4201" t="s">
        <v>1722</v>
      </c>
      <c r="E4201" s="15" t="s">
        <v>13929</v>
      </c>
      <c r="F4201" t="s">
        <v>1962</v>
      </c>
      <c r="G4201" t="s">
        <v>1837</v>
      </c>
      <c r="H4201" t="s">
        <v>1725</v>
      </c>
      <c r="I4201" t="s">
        <v>3116</v>
      </c>
      <c r="J4201">
        <v>0</v>
      </c>
      <c r="K4201"/>
      <c r="L4201" t="s">
        <v>13930</v>
      </c>
      <c r="M4201" t="s">
        <v>13931</v>
      </c>
    </row>
    <row r="4202" spans="1:13" x14ac:dyDescent="0.25">
      <c r="A4202">
        <v>49681</v>
      </c>
      <c r="B4202" t="s">
        <v>448</v>
      </c>
      <c r="C4202" t="s">
        <v>211</v>
      </c>
      <c r="D4202" t="s">
        <v>1722</v>
      </c>
      <c r="E4202" s="15" t="s">
        <v>13932</v>
      </c>
      <c r="F4202" t="s">
        <v>1876</v>
      </c>
      <c r="G4202" t="s">
        <v>1849</v>
      </c>
      <c r="H4202" t="s">
        <v>1819</v>
      </c>
      <c r="I4202" t="s">
        <v>3126</v>
      </c>
      <c r="J4202">
        <v>0</v>
      </c>
      <c r="K4202"/>
      <c r="L4202" t="s">
        <v>3117</v>
      </c>
      <c r="M4202" t="s">
        <v>3118</v>
      </c>
    </row>
    <row r="4203" spans="1:13" x14ac:dyDescent="0.25">
      <c r="A4203">
        <v>855547</v>
      </c>
      <c r="B4203" t="s">
        <v>13933</v>
      </c>
      <c r="C4203" t="s">
        <v>43</v>
      </c>
      <c r="D4203" t="s">
        <v>1722</v>
      </c>
      <c r="E4203" s="15" t="s">
        <v>13934</v>
      </c>
      <c r="F4203" t="s">
        <v>1962</v>
      </c>
      <c r="G4203" t="s">
        <v>1837</v>
      </c>
      <c r="H4203" t="s">
        <v>1725</v>
      </c>
      <c r="I4203" t="s">
        <v>3116</v>
      </c>
      <c r="J4203">
        <v>0</v>
      </c>
      <c r="K4203"/>
      <c r="L4203"/>
      <c r="M4203" t="s">
        <v>3118</v>
      </c>
    </row>
    <row r="4204" spans="1:13" x14ac:dyDescent="0.25">
      <c r="A4204">
        <v>50091</v>
      </c>
      <c r="B4204" t="s">
        <v>1317</v>
      </c>
      <c r="C4204" t="s">
        <v>48</v>
      </c>
      <c r="D4204" t="s">
        <v>1722</v>
      </c>
      <c r="E4204" s="15" t="s">
        <v>13935</v>
      </c>
      <c r="F4204" t="s">
        <v>5967</v>
      </c>
      <c r="G4204" t="s">
        <v>1909</v>
      </c>
      <c r="H4204" t="s">
        <v>1725</v>
      </c>
      <c r="I4204" t="s">
        <v>3116</v>
      </c>
      <c r="J4204">
        <v>0</v>
      </c>
      <c r="K4204"/>
      <c r="L4204" t="s">
        <v>3117</v>
      </c>
      <c r="M4204" t="s">
        <v>3118</v>
      </c>
    </row>
    <row r="4205" spans="1:13" x14ac:dyDescent="0.25">
      <c r="A4205">
        <v>19402</v>
      </c>
      <c r="B4205" t="s">
        <v>449</v>
      </c>
      <c r="C4205" t="s">
        <v>21</v>
      </c>
      <c r="D4205" t="s">
        <v>1722</v>
      </c>
      <c r="E4205" s="15" t="s">
        <v>13936</v>
      </c>
      <c r="F4205" t="s">
        <v>1939</v>
      </c>
      <c r="G4205" t="s">
        <v>1874</v>
      </c>
      <c r="H4205" t="s">
        <v>1725</v>
      </c>
      <c r="I4205" t="s">
        <v>3116</v>
      </c>
      <c r="J4205">
        <v>0</v>
      </c>
      <c r="K4205"/>
      <c r="L4205" t="s">
        <v>5627</v>
      </c>
      <c r="M4205" t="s">
        <v>3118</v>
      </c>
    </row>
    <row r="4206" spans="1:13" x14ac:dyDescent="0.25">
      <c r="A4206">
        <v>33518</v>
      </c>
      <c r="B4206" t="s">
        <v>1318</v>
      </c>
      <c r="C4206" t="s">
        <v>27</v>
      </c>
      <c r="D4206" t="s">
        <v>1722</v>
      </c>
      <c r="E4206" s="15" t="s">
        <v>13937</v>
      </c>
      <c r="F4206" t="s">
        <v>1996</v>
      </c>
      <c r="G4206" t="s">
        <v>1849</v>
      </c>
      <c r="H4206" t="s">
        <v>1819</v>
      </c>
      <c r="I4206" t="s">
        <v>3126</v>
      </c>
      <c r="J4206">
        <v>0</v>
      </c>
      <c r="K4206"/>
      <c r="L4206" t="s">
        <v>13938</v>
      </c>
      <c r="M4206" t="s">
        <v>3118</v>
      </c>
    </row>
    <row r="4207" spans="1:13" x14ac:dyDescent="0.25">
      <c r="A4207">
        <v>838015</v>
      </c>
      <c r="B4207" t="s">
        <v>13939</v>
      </c>
      <c r="C4207" t="s">
        <v>27</v>
      </c>
      <c r="D4207" t="s">
        <v>1722</v>
      </c>
      <c r="E4207" s="15" t="s">
        <v>13940</v>
      </c>
      <c r="F4207" t="s">
        <v>5641</v>
      </c>
      <c r="G4207" t="s">
        <v>1825</v>
      </c>
      <c r="H4207" t="s">
        <v>1725</v>
      </c>
      <c r="I4207" t="s">
        <v>3116</v>
      </c>
      <c r="J4207">
        <v>0</v>
      </c>
      <c r="K4207"/>
      <c r="L4207" t="s">
        <v>2341</v>
      </c>
      <c r="M4207" t="s">
        <v>9138</v>
      </c>
    </row>
    <row r="4208" spans="1:13" x14ac:dyDescent="0.25">
      <c r="A4208">
        <v>845167</v>
      </c>
      <c r="B4208" t="s">
        <v>13941</v>
      </c>
      <c r="C4208" t="s">
        <v>84</v>
      </c>
      <c r="D4208" t="s">
        <v>1722</v>
      </c>
      <c r="E4208" s="15" t="s">
        <v>13942</v>
      </c>
      <c r="F4208" t="s">
        <v>2293</v>
      </c>
      <c r="G4208" t="s">
        <v>1852</v>
      </c>
      <c r="H4208" t="s">
        <v>1720</v>
      </c>
      <c r="I4208" t="s">
        <v>3116</v>
      </c>
      <c r="J4208">
        <v>0</v>
      </c>
      <c r="K4208"/>
      <c r="L4208" t="s">
        <v>3182</v>
      </c>
      <c r="M4208" t="s">
        <v>3118</v>
      </c>
    </row>
    <row r="4209" spans="1:13" x14ac:dyDescent="0.25">
      <c r="A4209">
        <v>54930</v>
      </c>
      <c r="B4209" t="s">
        <v>4923</v>
      </c>
      <c r="C4209" t="s">
        <v>52</v>
      </c>
      <c r="D4209" t="s">
        <v>1722</v>
      </c>
      <c r="E4209" s="15" t="s">
        <v>13943</v>
      </c>
      <c r="F4209" t="s">
        <v>1759</v>
      </c>
      <c r="G4209" t="s">
        <v>1760</v>
      </c>
      <c r="H4209" t="s">
        <v>1753</v>
      </c>
      <c r="I4209" t="s">
        <v>3116</v>
      </c>
      <c r="J4209">
        <v>0</v>
      </c>
      <c r="K4209"/>
      <c r="L4209" t="s">
        <v>3117</v>
      </c>
      <c r="M4209" t="s">
        <v>3118</v>
      </c>
    </row>
    <row r="4210" spans="1:13" x14ac:dyDescent="0.25">
      <c r="A4210">
        <v>15591</v>
      </c>
      <c r="B4210" t="s">
        <v>1319</v>
      </c>
      <c r="C4210" t="s">
        <v>21</v>
      </c>
      <c r="D4210" t="s">
        <v>1722</v>
      </c>
      <c r="E4210" s="15" t="s">
        <v>13944</v>
      </c>
      <c r="F4210" t="s">
        <v>1788</v>
      </c>
      <c r="G4210" t="s">
        <v>1762</v>
      </c>
      <c r="H4210" t="s">
        <v>1782</v>
      </c>
      <c r="I4210" t="s">
        <v>3116</v>
      </c>
      <c r="J4210">
        <v>0</v>
      </c>
      <c r="K4210"/>
      <c r="L4210" t="s">
        <v>13945</v>
      </c>
      <c r="M4210" t="s">
        <v>13946</v>
      </c>
    </row>
    <row r="4211" spans="1:13" x14ac:dyDescent="0.25">
      <c r="A4211">
        <v>22206</v>
      </c>
      <c r="B4211" t="s">
        <v>2515</v>
      </c>
      <c r="C4211" t="s">
        <v>92</v>
      </c>
      <c r="D4211" t="s">
        <v>1722</v>
      </c>
      <c r="E4211" s="15" t="s">
        <v>13947</v>
      </c>
      <c r="F4211" t="s">
        <v>1759</v>
      </c>
      <c r="G4211" t="s">
        <v>1760</v>
      </c>
      <c r="H4211" t="s">
        <v>1753</v>
      </c>
      <c r="I4211" t="s">
        <v>3116</v>
      </c>
      <c r="J4211">
        <v>0</v>
      </c>
      <c r="K4211"/>
      <c r="L4211" t="s">
        <v>5524</v>
      </c>
      <c r="M4211" t="s">
        <v>3118</v>
      </c>
    </row>
    <row r="4212" spans="1:13" x14ac:dyDescent="0.25">
      <c r="A4212">
        <v>31476</v>
      </c>
      <c r="B4212" t="s">
        <v>1320</v>
      </c>
      <c r="C4212" t="s">
        <v>116</v>
      </c>
      <c r="D4212" t="s">
        <v>1722</v>
      </c>
      <c r="E4212" s="15" t="s">
        <v>13948</v>
      </c>
      <c r="F4212" t="s">
        <v>1728</v>
      </c>
      <c r="G4212" t="s">
        <v>1729</v>
      </c>
      <c r="H4212" t="s">
        <v>1720</v>
      </c>
      <c r="I4212" t="s">
        <v>3116</v>
      </c>
      <c r="J4212">
        <v>0</v>
      </c>
      <c r="K4212"/>
      <c r="L4212" t="s">
        <v>3117</v>
      </c>
      <c r="M4212" t="s">
        <v>3118</v>
      </c>
    </row>
    <row r="4213" spans="1:13" x14ac:dyDescent="0.25">
      <c r="A4213">
        <v>854793</v>
      </c>
      <c r="B4213" t="s">
        <v>13949</v>
      </c>
      <c r="C4213" t="s">
        <v>380</v>
      </c>
      <c r="D4213" t="s">
        <v>1722</v>
      </c>
      <c r="E4213" s="15" t="s">
        <v>13950</v>
      </c>
      <c r="F4213" t="s">
        <v>1771</v>
      </c>
      <c r="G4213" t="s">
        <v>1721</v>
      </c>
      <c r="H4213" t="s">
        <v>1720</v>
      </c>
      <c r="I4213" t="s">
        <v>3116</v>
      </c>
      <c r="J4213">
        <v>0</v>
      </c>
      <c r="K4213"/>
      <c r="L4213" t="s">
        <v>3182</v>
      </c>
      <c r="M4213" t="s">
        <v>3118</v>
      </c>
    </row>
    <row r="4214" spans="1:13" x14ac:dyDescent="0.25">
      <c r="A4214">
        <v>15459</v>
      </c>
      <c r="B4214" t="s">
        <v>2440</v>
      </c>
      <c r="C4214" t="s">
        <v>36</v>
      </c>
      <c r="D4214" t="s">
        <v>1722</v>
      </c>
      <c r="E4214" s="15" t="s">
        <v>13951</v>
      </c>
      <c r="F4214" t="s">
        <v>1829</v>
      </c>
      <c r="G4214" t="s">
        <v>1814</v>
      </c>
      <c r="H4214" t="s">
        <v>1764</v>
      </c>
      <c r="I4214" t="s">
        <v>3131</v>
      </c>
      <c r="J4214">
        <v>0</v>
      </c>
      <c r="K4214"/>
      <c r="L4214" t="s">
        <v>13952</v>
      </c>
      <c r="M4214" t="s">
        <v>13953</v>
      </c>
    </row>
    <row r="4215" spans="1:13" x14ac:dyDescent="0.25">
      <c r="A4215">
        <v>855324</v>
      </c>
      <c r="B4215" t="s">
        <v>13954</v>
      </c>
      <c r="C4215" t="s">
        <v>27</v>
      </c>
      <c r="D4215" t="s">
        <v>1722</v>
      </c>
      <c r="E4215" s="15" t="s">
        <v>13955</v>
      </c>
      <c r="F4215" t="s">
        <v>5641</v>
      </c>
      <c r="G4215" t="s">
        <v>1825</v>
      </c>
      <c r="H4215" t="s">
        <v>1725</v>
      </c>
      <c r="I4215" t="s">
        <v>3116</v>
      </c>
      <c r="J4215">
        <v>0</v>
      </c>
      <c r="K4215"/>
      <c r="L4215" t="s">
        <v>3995</v>
      </c>
      <c r="M4215" t="s">
        <v>11730</v>
      </c>
    </row>
    <row r="4216" spans="1:13" x14ac:dyDescent="0.25">
      <c r="A4216">
        <v>15578</v>
      </c>
      <c r="B4216" t="s">
        <v>4929</v>
      </c>
      <c r="C4216" t="s">
        <v>211</v>
      </c>
      <c r="D4216" t="s">
        <v>1722</v>
      </c>
      <c r="E4216" s="15" t="s">
        <v>13956</v>
      </c>
      <c r="F4216" t="s">
        <v>1860</v>
      </c>
      <c r="G4216" t="s">
        <v>1816</v>
      </c>
      <c r="H4216" t="s">
        <v>1725</v>
      </c>
      <c r="I4216" t="s">
        <v>5644</v>
      </c>
      <c r="J4216">
        <v>0</v>
      </c>
      <c r="K4216"/>
      <c r="L4216" t="s">
        <v>13957</v>
      </c>
      <c r="M4216" t="s">
        <v>13958</v>
      </c>
    </row>
    <row r="4217" spans="1:13" x14ac:dyDescent="0.25">
      <c r="A4217">
        <v>827863</v>
      </c>
      <c r="B4217" t="s">
        <v>4930</v>
      </c>
      <c r="C4217" t="s">
        <v>43</v>
      </c>
      <c r="D4217" t="s">
        <v>1722</v>
      </c>
      <c r="E4217" s="15" t="s">
        <v>13959</v>
      </c>
      <c r="F4217" t="s">
        <v>1962</v>
      </c>
      <c r="G4217" t="s">
        <v>1837</v>
      </c>
      <c r="H4217" t="s">
        <v>1725</v>
      </c>
      <c r="I4217" t="s">
        <v>3116</v>
      </c>
      <c r="J4217">
        <v>0</v>
      </c>
      <c r="K4217"/>
      <c r="L4217" t="s">
        <v>3157</v>
      </c>
      <c r="M4217" t="s">
        <v>3118</v>
      </c>
    </row>
    <row r="4218" spans="1:13" x14ac:dyDescent="0.25">
      <c r="A4218">
        <v>15583</v>
      </c>
      <c r="B4218" t="s">
        <v>4931</v>
      </c>
      <c r="C4218" t="s">
        <v>21</v>
      </c>
      <c r="D4218" t="s">
        <v>1722</v>
      </c>
      <c r="E4218" s="15" t="s">
        <v>13960</v>
      </c>
      <c r="F4218" t="s">
        <v>1871</v>
      </c>
      <c r="G4218" t="s">
        <v>1765</v>
      </c>
      <c r="H4218" t="s">
        <v>1764</v>
      </c>
      <c r="I4218" t="s">
        <v>1765</v>
      </c>
      <c r="J4218">
        <v>0</v>
      </c>
      <c r="K4218"/>
      <c r="L4218" t="s">
        <v>3117</v>
      </c>
      <c r="M4218" t="s">
        <v>3118</v>
      </c>
    </row>
    <row r="4219" spans="1:13" x14ac:dyDescent="0.25">
      <c r="A4219">
        <v>826572</v>
      </c>
      <c r="B4219" t="s">
        <v>13961</v>
      </c>
      <c r="C4219" t="s">
        <v>43</v>
      </c>
      <c r="D4219" t="s">
        <v>1722</v>
      </c>
      <c r="E4219" s="15" t="s">
        <v>13962</v>
      </c>
      <c r="F4219" t="s">
        <v>1876</v>
      </c>
      <c r="G4219" t="s">
        <v>1849</v>
      </c>
      <c r="H4219" t="s">
        <v>1819</v>
      </c>
      <c r="I4219" t="s">
        <v>3126</v>
      </c>
      <c r="J4219">
        <v>0</v>
      </c>
      <c r="K4219"/>
      <c r="L4219" t="s">
        <v>13963</v>
      </c>
      <c r="M4219" t="s">
        <v>13964</v>
      </c>
    </row>
    <row r="4220" spans="1:13" x14ac:dyDescent="0.25">
      <c r="A4220">
        <v>40390</v>
      </c>
      <c r="B4220" t="s">
        <v>4933</v>
      </c>
      <c r="C4220" t="s">
        <v>27</v>
      </c>
      <c r="D4220" t="s">
        <v>1722</v>
      </c>
      <c r="E4220" s="15" t="s">
        <v>13965</v>
      </c>
      <c r="F4220" t="s">
        <v>1971</v>
      </c>
      <c r="G4220" t="s">
        <v>1760</v>
      </c>
      <c r="H4220" t="s">
        <v>1753</v>
      </c>
      <c r="I4220" t="s">
        <v>3116</v>
      </c>
      <c r="J4220">
        <v>0</v>
      </c>
      <c r="K4220"/>
      <c r="L4220" t="s">
        <v>3117</v>
      </c>
      <c r="M4220" t="s">
        <v>3118</v>
      </c>
    </row>
    <row r="4221" spans="1:13" x14ac:dyDescent="0.25">
      <c r="A4221">
        <v>832294</v>
      </c>
      <c r="B4221" t="s">
        <v>1321</v>
      </c>
      <c r="C4221" t="s">
        <v>213</v>
      </c>
      <c r="D4221" t="s">
        <v>1722</v>
      </c>
      <c r="E4221" s="15" t="s">
        <v>13966</v>
      </c>
      <c r="F4221" t="s">
        <v>1815</v>
      </c>
      <c r="G4221" t="s">
        <v>1816</v>
      </c>
      <c r="H4221" t="s">
        <v>1725</v>
      </c>
      <c r="I4221" t="s">
        <v>1816</v>
      </c>
      <c r="J4221">
        <v>0</v>
      </c>
      <c r="K4221"/>
      <c r="L4221" t="s">
        <v>13967</v>
      </c>
      <c r="M4221" t="s">
        <v>13968</v>
      </c>
    </row>
    <row r="4222" spans="1:13" x14ac:dyDescent="0.25">
      <c r="A4222">
        <v>15623</v>
      </c>
      <c r="B4222" t="s">
        <v>1322</v>
      </c>
      <c r="C4222" t="s">
        <v>27</v>
      </c>
      <c r="D4222" t="s">
        <v>1722</v>
      </c>
      <c r="E4222" s="15" t="s">
        <v>13969</v>
      </c>
      <c r="F4222" t="s">
        <v>1815</v>
      </c>
      <c r="G4222" t="s">
        <v>1816</v>
      </c>
      <c r="H4222" t="s">
        <v>1725</v>
      </c>
      <c r="I4222" t="s">
        <v>1816</v>
      </c>
      <c r="J4222">
        <v>0</v>
      </c>
      <c r="K4222"/>
      <c r="L4222" t="s">
        <v>3117</v>
      </c>
      <c r="M4222" t="s">
        <v>3118</v>
      </c>
    </row>
    <row r="4223" spans="1:13" x14ac:dyDescent="0.25">
      <c r="A4223">
        <v>31679</v>
      </c>
      <c r="B4223" t="s">
        <v>13970</v>
      </c>
      <c r="C4223" t="s">
        <v>48</v>
      </c>
      <c r="D4223" t="s">
        <v>1722</v>
      </c>
      <c r="E4223" s="15" t="s">
        <v>13971</v>
      </c>
      <c r="F4223" t="s">
        <v>1943</v>
      </c>
      <c r="G4223" t="s">
        <v>1944</v>
      </c>
      <c r="H4223" t="s">
        <v>1782</v>
      </c>
      <c r="I4223" t="s">
        <v>3142</v>
      </c>
      <c r="J4223">
        <v>0</v>
      </c>
      <c r="K4223"/>
      <c r="L4223" t="s">
        <v>3320</v>
      </c>
      <c r="M4223" t="s">
        <v>3118</v>
      </c>
    </row>
    <row r="4224" spans="1:13" x14ac:dyDescent="0.25">
      <c r="A4224">
        <v>857041</v>
      </c>
      <c r="B4224" t="s">
        <v>13972</v>
      </c>
      <c r="C4224" t="s">
        <v>27</v>
      </c>
      <c r="D4224" t="s">
        <v>1722</v>
      </c>
      <c r="E4224" s="15" t="s">
        <v>13973</v>
      </c>
      <c r="F4224" t="s">
        <v>1836</v>
      </c>
      <c r="G4224" t="s">
        <v>1837</v>
      </c>
      <c r="H4224" t="s">
        <v>1725</v>
      </c>
      <c r="I4224" t="s">
        <v>3116</v>
      </c>
      <c r="J4224">
        <v>0</v>
      </c>
      <c r="K4224"/>
      <c r="L4224" t="s">
        <v>13974</v>
      </c>
      <c r="M4224" t="s">
        <v>13975</v>
      </c>
    </row>
    <row r="4225" spans="1:13" x14ac:dyDescent="0.25">
      <c r="A4225">
        <v>852121</v>
      </c>
      <c r="B4225" t="s">
        <v>13976</v>
      </c>
      <c r="C4225" t="s">
        <v>31</v>
      </c>
      <c r="D4225" t="s">
        <v>1722</v>
      </c>
      <c r="E4225" s="15" t="s">
        <v>13977</v>
      </c>
      <c r="F4225" t="s">
        <v>1749</v>
      </c>
      <c r="G4225" t="s">
        <v>1746</v>
      </c>
      <c r="H4225" t="s">
        <v>1720</v>
      </c>
      <c r="I4225" t="s">
        <v>5686</v>
      </c>
      <c r="J4225">
        <v>0</v>
      </c>
      <c r="K4225"/>
      <c r="L4225" t="s">
        <v>13978</v>
      </c>
      <c r="M4225" t="s">
        <v>13979</v>
      </c>
    </row>
    <row r="4226" spans="1:13" x14ac:dyDescent="0.25">
      <c r="A4226">
        <v>73483</v>
      </c>
      <c r="B4226" t="s">
        <v>13980</v>
      </c>
      <c r="C4226" t="s">
        <v>59</v>
      </c>
      <c r="D4226" t="s">
        <v>1722</v>
      </c>
      <c r="E4226" s="15" t="s">
        <v>13981</v>
      </c>
      <c r="F4226" t="s">
        <v>1846</v>
      </c>
      <c r="G4226" t="s">
        <v>1726</v>
      </c>
      <c r="H4226" t="s">
        <v>1725</v>
      </c>
      <c r="I4226" t="s">
        <v>3116</v>
      </c>
      <c r="J4226">
        <v>0</v>
      </c>
      <c r="K4226"/>
      <c r="L4226" t="s">
        <v>3216</v>
      </c>
      <c r="M4226" t="s">
        <v>3118</v>
      </c>
    </row>
    <row r="4227" spans="1:13" x14ac:dyDescent="0.25">
      <c r="A4227">
        <v>840654</v>
      </c>
      <c r="B4227" t="s">
        <v>2974</v>
      </c>
      <c r="C4227" t="s">
        <v>252</v>
      </c>
      <c r="D4227" t="s">
        <v>1722</v>
      </c>
      <c r="E4227" s="15" t="s">
        <v>13982</v>
      </c>
      <c r="F4227" t="s">
        <v>1784</v>
      </c>
      <c r="G4227" t="s">
        <v>1785</v>
      </c>
      <c r="H4227" t="s">
        <v>1725</v>
      </c>
      <c r="I4227" t="s">
        <v>3116</v>
      </c>
      <c r="J4227">
        <v>0</v>
      </c>
      <c r="K4227"/>
      <c r="L4227" t="s">
        <v>9401</v>
      </c>
      <c r="M4227" t="s">
        <v>3118</v>
      </c>
    </row>
    <row r="4228" spans="1:13" x14ac:dyDescent="0.25">
      <c r="A4228">
        <v>68173</v>
      </c>
      <c r="B4228" t="s">
        <v>13983</v>
      </c>
      <c r="C4228" t="s">
        <v>48</v>
      </c>
      <c r="D4228" t="s">
        <v>1722</v>
      </c>
      <c r="E4228" s="15" t="s">
        <v>13984</v>
      </c>
      <c r="F4228" t="s">
        <v>1732</v>
      </c>
      <c r="G4228" t="s">
        <v>1731</v>
      </c>
      <c r="H4228" t="s">
        <v>1720</v>
      </c>
      <c r="I4228" t="s">
        <v>3116</v>
      </c>
      <c r="J4228">
        <v>0</v>
      </c>
      <c r="K4228"/>
      <c r="L4228"/>
      <c r="M4228" t="s">
        <v>3118</v>
      </c>
    </row>
    <row r="4229" spans="1:13" x14ac:dyDescent="0.25">
      <c r="A4229">
        <v>15597</v>
      </c>
      <c r="B4229" t="s">
        <v>1653</v>
      </c>
      <c r="C4229" t="s">
        <v>21</v>
      </c>
      <c r="D4229" t="s">
        <v>1722</v>
      </c>
      <c r="E4229" s="15" t="s">
        <v>13985</v>
      </c>
      <c r="F4229" t="s">
        <v>1836</v>
      </c>
      <c r="G4229" t="s">
        <v>1837</v>
      </c>
      <c r="H4229" t="s">
        <v>1725</v>
      </c>
      <c r="I4229" t="s">
        <v>3116</v>
      </c>
      <c r="J4229">
        <v>0</v>
      </c>
      <c r="K4229"/>
      <c r="L4229" t="s">
        <v>3117</v>
      </c>
      <c r="M4229" t="s">
        <v>3118</v>
      </c>
    </row>
    <row r="4230" spans="1:13" x14ac:dyDescent="0.25">
      <c r="A4230">
        <v>49247</v>
      </c>
      <c r="B4230" t="s">
        <v>1654</v>
      </c>
      <c r="C4230" t="s">
        <v>148</v>
      </c>
      <c r="D4230" t="s">
        <v>1722</v>
      </c>
      <c r="E4230" s="15" t="s">
        <v>13986</v>
      </c>
      <c r="F4230" t="s">
        <v>1876</v>
      </c>
      <c r="G4230" t="s">
        <v>1849</v>
      </c>
      <c r="H4230" t="s">
        <v>1819</v>
      </c>
      <c r="I4230" t="s">
        <v>3126</v>
      </c>
      <c r="J4230">
        <v>0</v>
      </c>
      <c r="K4230"/>
      <c r="L4230" t="s">
        <v>3117</v>
      </c>
      <c r="M4230" t="s">
        <v>3118</v>
      </c>
    </row>
    <row r="4231" spans="1:13" x14ac:dyDescent="0.25">
      <c r="A4231">
        <v>15653</v>
      </c>
      <c r="B4231" t="s">
        <v>451</v>
      </c>
      <c r="C4231" t="s">
        <v>211</v>
      </c>
      <c r="D4231" t="s">
        <v>1722</v>
      </c>
      <c r="E4231" s="15" t="s">
        <v>13987</v>
      </c>
      <c r="F4231" t="s">
        <v>1984</v>
      </c>
      <c r="G4231" t="s">
        <v>1816</v>
      </c>
      <c r="H4231" t="s">
        <v>1725</v>
      </c>
      <c r="I4231" t="s">
        <v>3126</v>
      </c>
      <c r="J4231">
        <v>0</v>
      </c>
      <c r="K4231"/>
      <c r="L4231" t="s">
        <v>3117</v>
      </c>
      <c r="M4231" t="s">
        <v>3118</v>
      </c>
    </row>
    <row r="4232" spans="1:13" x14ac:dyDescent="0.25">
      <c r="A4232">
        <v>827444</v>
      </c>
      <c r="B4232" t="s">
        <v>13988</v>
      </c>
      <c r="C4232" t="s">
        <v>78</v>
      </c>
      <c r="D4232" t="s">
        <v>1722</v>
      </c>
      <c r="E4232" s="15" t="s">
        <v>13989</v>
      </c>
      <c r="F4232" t="s">
        <v>1787</v>
      </c>
      <c r="G4232" t="s">
        <v>1721</v>
      </c>
      <c r="H4232" t="s">
        <v>1720</v>
      </c>
      <c r="I4232" t="s">
        <v>3116</v>
      </c>
      <c r="J4232">
        <v>0</v>
      </c>
      <c r="K4232"/>
      <c r="L4232" t="s">
        <v>13990</v>
      </c>
      <c r="M4232" t="s">
        <v>13991</v>
      </c>
    </row>
    <row r="4233" spans="1:13" x14ac:dyDescent="0.25">
      <c r="A4233">
        <v>15640</v>
      </c>
      <c r="B4233" t="s">
        <v>2130</v>
      </c>
      <c r="C4233" t="s">
        <v>39</v>
      </c>
      <c r="D4233" t="s">
        <v>1722</v>
      </c>
      <c r="E4233" s="15" t="s">
        <v>13992</v>
      </c>
      <c r="F4233" t="s">
        <v>2129</v>
      </c>
      <c r="G4233" t="s">
        <v>1849</v>
      </c>
      <c r="H4233" t="s">
        <v>1819</v>
      </c>
      <c r="I4233" t="s">
        <v>3126</v>
      </c>
      <c r="J4233">
        <v>0</v>
      </c>
      <c r="K4233"/>
      <c r="L4233" t="s">
        <v>3117</v>
      </c>
      <c r="M4233" t="s">
        <v>3118</v>
      </c>
    </row>
    <row r="4234" spans="1:13" x14ac:dyDescent="0.25">
      <c r="A4234">
        <v>15655</v>
      </c>
      <c r="B4234" t="s">
        <v>452</v>
      </c>
      <c r="C4234" t="s">
        <v>136</v>
      </c>
      <c r="D4234" t="s">
        <v>1722</v>
      </c>
      <c r="E4234" s="15" t="s">
        <v>13993</v>
      </c>
      <c r="F4234" t="s">
        <v>1829</v>
      </c>
      <c r="G4234" t="s">
        <v>1814</v>
      </c>
      <c r="H4234" t="s">
        <v>1764</v>
      </c>
      <c r="I4234" t="s">
        <v>3131</v>
      </c>
      <c r="J4234">
        <v>0</v>
      </c>
      <c r="K4234"/>
      <c r="L4234" t="s">
        <v>3117</v>
      </c>
      <c r="M4234" t="s">
        <v>3118</v>
      </c>
    </row>
    <row r="4235" spans="1:13" x14ac:dyDescent="0.25">
      <c r="A4235">
        <v>15634</v>
      </c>
      <c r="B4235" t="s">
        <v>4935</v>
      </c>
      <c r="C4235" t="s">
        <v>39</v>
      </c>
      <c r="D4235" t="s">
        <v>1722</v>
      </c>
      <c r="E4235" s="15" t="s">
        <v>13994</v>
      </c>
      <c r="F4235" t="s">
        <v>1738</v>
      </c>
      <c r="G4235" t="s">
        <v>1739</v>
      </c>
      <c r="H4235" t="s">
        <v>1720</v>
      </c>
      <c r="I4235" t="s">
        <v>3232</v>
      </c>
      <c r="J4235">
        <v>0</v>
      </c>
      <c r="K4235"/>
      <c r="L4235" t="s">
        <v>3117</v>
      </c>
      <c r="M4235" t="s">
        <v>3118</v>
      </c>
    </row>
    <row r="4236" spans="1:13" x14ac:dyDescent="0.25">
      <c r="A4236">
        <v>62656</v>
      </c>
      <c r="B4236" t="s">
        <v>13995</v>
      </c>
      <c r="C4236" t="s">
        <v>27</v>
      </c>
      <c r="D4236" t="s">
        <v>1722</v>
      </c>
      <c r="E4236" s="15" t="s">
        <v>13996</v>
      </c>
      <c r="F4236" t="s">
        <v>1846</v>
      </c>
      <c r="G4236" t="s">
        <v>1726</v>
      </c>
      <c r="H4236" t="s">
        <v>1725</v>
      </c>
      <c r="I4236" t="s">
        <v>3116</v>
      </c>
      <c r="J4236">
        <v>0</v>
      </c>
      <c r="K4236"/>
      <c r="L4236" t="s">
        <v>13997</v>
      </c>
      <c r="M4236" t="s">
        <v>13998</v>
      </c>
    </row>
    <row r="4237" spans="1:13" x14ac:dyDescent="0.25">
      <c r="A4237">
        <v>12913</v>
      </c>
      <c r="B4237" t="s">
        <v>2421</v>
      </c>
      <c r="C4237" t="s">
        <v>59</v>
      </c>
      <c r="D4237" t="s">
        <v>1722</v>
      </c>
      <c r="E4237" s="15" t="s">
        <v>13999</v>
      </c>
      <c r="F4237" t="s">
        <v>1771</v>
      </c>
      <c r="G4237" t="s">
        <v>1721</v>
      </c>
      <c r="H4237" t="s">
        <v>1720</v>
      </c>
      <c r="I4237" t="s">
        <v>3116</v>
      </c>
      <c r="J4237">
        <v>0</v>
      </c>
      <c r="K4237"/>
      <c r="L4237" t="s">
        <v>14000</v>
      </c>
      <c r="M4237" t="s">
        <v>14001</v>
      </c>
    </row>
    <row r="4238" spans="1:13" x14ac:dyDescent="0.25">
      <c r="A4238">
        <v>841769</v>
      </c>
      <c r="B4238" t="s">
        <v>14002</v>
      </c>
      <c r="C4238" t="s">
        <v>252</v>
      </c>
      <c r="D4238" t="s">
        <v>1722</v>
      </c>
      <c r="E4238" s="15" t="s">
        <v>14003</v>
      </c>
      <c r="F4238" t="s">
        <v>2118</v>
      </c>
      <c r="G4238" t="s">
        <v>1828</v>
      </c>
      <c r="H4238" t="s">
        <v>1827</v>
      </c>
      <c r="I4238" t="s">
        <v>3131</v>
      </c>
      <c r="J4238">
        <v>0</v>
      </c>
      <c r="K4238"/>
      <c r="L4238" t="s">
        <v>3117</v>
      </c>
      <c r="M4238" t="s">
        <v>3118</v>
      </c>
    </row>
    <row r="4239" spans="1:13" x14ac:dyDescent="0.25">
      <c r="A4239">
        <v>15660</v>
      </c>
      <c r="B4239" t="s">
        <v>2128</v>
      </c>
      <c r="C4239" t="s">
        <v>59</v>
      </c>
      <c r="D4239" t="s">
        <v>1722</v>
      </c>
      <c r="E4239" s="15" t="s">
        <v>14004</v>
      </c>
      <c r="F4239" t="s">
        <v>1742</v>
      </c>
      <c r="G4239" t="s">
        <v>1743</v>
      </c>
      <c r="H4239" t="s">
        <v>1720</v>
      </c>
      <c r="I4239" t="s">
        <v>3351</v>
      </c>
      <c r="J4239">
        <v>0</v>
      </c>
      <c r="K4239"/>
      <c r="L4239" t="s">
        <v>3178</v>
      </c>
      <c r="M4239" t="s">
        <v>3118</v>
      </c>
    </row>
    <row r="4240" spans="1:13" x14ac:dyDescent="0.25">
      <c r="A4240">
        <v>854688</v>
      </c>
      <c r="B4240" t="s">
        <v>14005</v>
      </c>
      <c r="C4240" t="s">
        <v>84</v>
      </c>
      <c r="D4240" t="s">
        <v>1722</v>
      </c>
      <c r="E4240" s="15" t="s">
        <v>14006</v>
      </c>
      <c r="F4240" t="s">
        <v>1728</v>
      </c>
      <c r="G4240" t="s">
        <v>1729</v>
      </c>
      <c r="H4240" t="s">
        <v>1720</v>
      </c>
      <c r="I4240" t="s">
        <v>3116</v>
      </c>
      <c r="J4240">
        <v>0</v>
      </c>
      <c r="K4240"/>
      <c r="L4240" t="s">
        <v>3182</v>
      </c>
      <c r="M4240" t="s">
        <v>3118</v>
      </c>
    </row>
    <row r="4241" spans="1:13" x14ac:dyDescent="0.25">
      <c r="A4241">
        <v>15662</v>
      </c>
      <c r="B4241" t="s">
        <v>14007</v>
      </c>
      <c r="C4241" t="s">
        <v>21</v>
      </c>
      <c r="D4241" t="s">
        <v>1722</v>
      </c>
      <c r="E4241" s="15" t="s">
        <v>14008</v>
      </c>
      <c r="F4241" t="s">
        <v>1737</v>
      </c>
      <c r="G4241" t="s">
        <v>1721</v>
      </c>
      <c r="H4241" t="s">
        <v>1720</v>
      </c>
      <c r="I4241" t="s">
        <v>3116</v>
      </c>
      <c r="J4241">
        <v>0</v>
      </c>
      <c r="K4241"/>
      <c r="L4241" t="s">
        <v>3117</v>
      </c>
      <c r="M4241" t="s">
        <v>3118</v>
      </c>
    </row>
    <row r="4242" spans="1:13" x14ac:dyDescent="0.25">
      <c r="A4242">
        <v>15675</v>
      </c>
      <c r="B4242" t="s">
        <v>4941</v>
      </c>
      <c r="C4242" t="s">
        <v>21</v>
      </c>
      <c r="D4242" t="s">
        <v>1722</v>
      </c>
      <c r="E4242" s="15" t="s">
        <v>14009</v>
      </c>
      <c r="F4242" t="s">
        <v>1846</v>
      </c>
      <c r="G4242" t="s">
        <v>1726</v>
      </c>
      <c r="H4242" t="s">
        <v>1725</v>
      </c>
      <c r="I4242" t="s">
        <v>3116</v>
      </c>
      <c r="J4242">
        <v>0</v>
      </c>
      <c r="K4242"/>
      <c r="L4242" t="s">
        <v>14010</v>
      </c>
      <c r="M4242" t="s">
        <v>14011</v>
      </c>
    </row>
    <row r="4243" spans="1:13" x14ac:dyDescent="0.25">
      <c r="A4243">
        <v>854350</v>
      </c>
      <c r="B4243" t="s">
        <v>14012</v>
      </c>
      <c r="C4243" t="s">
        <v>43</v>
      </c>
      <c r="D4243" t="s">
        <v>1722</v>
      </c>
      <c r="E4243" s="15" t="s">
        <v>14013</v>
      </c>
      <c r="F4243" t="s">
        <v>1766</v>
      </c>
      <c r="G4243" t="s">
        <v>1767</v>
      </c>
      <c r="H4243" t="s">
        <v>1756</v>
      </c>
      <c r="I4243" t="s">
        <v>3129</v>
      </c>
      <c r="J4243">
        <v>0</v>
      </c>
      <c r="K4243"/>
      <c r="L4243"/>
      <c r="M4243" t="s">
        <v>3118</v>
      </c>
    </row>
    <row r="4244" spans="1:13" x14ac:dyDescent="0.25">
      <c r="A4244">
        <v>854651</v>
      </c>
      <c r="B4244" t="s">
        <v>14014</v>
      </c>
      <c r="C4244" t="s">
        <v>213</v>
      </c>
      <c r="D4244" t="s">
        <v>1722</v>
      </c>
      <c r="E4244" s="15" t="s">
        <v>14015</v>
      </c>
      <c r="F4244" t="s">
        <v>1742</v>
      </c>
      <c r="G4244" t="s">
        <v>1743</v>
      </c>
      <c r="H4244" t="s">
        <v>1720</v>
      </c>
      <c r="I4244" t="s">
        <v>3351</v>
      </c>
      <c r="J4244">
        <v>0</v>
      </c>
      <c r="K4244"/>
      <c r="L4244" t="s">
        <v>5162</v>
      </c>
      <c r="M4244" t="s">
        <v>3118</v>
      </c>
    </row>
    <row r="4245" spans="1:13" x14ac:dyDescent="0.25">
      <c r="A4245">
        <v>15669</v>
      </c>
      <c r="B4245" t="s">
        <v>2127</v>
      </c>
      <c r="C4245" t="s">
        <v>36</v>
      </c>
      <c r="D4245" t="s">
        <v>1722</v>
      </c>
      <c r="E4245" s="15" t="s">
        <v>14016</v>
      </c>
      <c r="F4245" t="s">
        <v>2008</v>
      </c>
      <c r="G4245" t="s">
        <v>2009</v>
      </c>
      <c r="H4245" t="s">
        <v>1864</v>
      </c>
      <c r="I4245" t="s">
        <v>3240</v>
      </c>
      <c r="J4245">
        <v>0</v>
      </c>
      <c r="K4245"/>
      <c r="L4245" t="s">
        <v>14017</v>
      </c>
      <c r="M4245" t="s">
        <v>3118</v>
      </c>
    </row>
    <row r="4246" spans="1:13" x14ac:dyDescent="0.25">
      <c r="A4246">
        <v>15670</v>
      </c>
      <c r="B4246" t="s">
        <v>1323</v>
      </c>
      <c r="C4246" t="s">
        <v>27</v>
      </c>
      <c r="D4246" t="s">
        <v>1722</v>
      </c>
      <c r="E4246" s="15" t="s">
        <v>14018</v>
      </c>
      <c r="F4246" t="s">
        <v>1988</v>
      </c>
      <c r="G4246" t="s">
        <v>1770</v>
      </c>
      <c r="H4246" t="s">
        <v>1764</v>
      </c>
      <c r="I4246" t="s">
        <v>3116</v>
      </c>
      <c r="J4246">
        <v>0</v>
      </c>
      <c r="K4246"/>
      <c r="L4246" t="s">
        <v>3117</v>
      </c>
      <c r="M4246" t="s">
        <v>3118</v>
      </c>
    </row>
    <row r="4247" spans="1:13" x14ac:dyDescent="0.25">
      <c r="A4247">
        <v>40742</v>
      </c>
      <c r="B4247" t="s">
        <v>14019</v>
      </c>
      <c r="C4247" t="s">
        <v>21</v>
      </c>
      <c r="D4247" t="s">
        <v>1722</v>
      </c>
      <c r="E4247" s="15" t="s">
        <v>14020</v>
      </c>
      <c r="F4247" t="s">
        <v>1784</v>
      </c>
      <c r="G4247" t="s">
        <v>1785</v>
      </c>
      <c r="H4247" t="s">
        <v>1725</v>
      </c>
      <c r="I4247" t="s">
        <v>3116</v>
      </c>
      <c r="J4247">
        <v>0</v>
      </c>
      <c r="K4247"/>
      <c r="L4247" t="s">
        <v>14021</v>
      </c>
      <c r="M4247" t="s">
        <v>14022</v>
      </c>
    </row>
    <row r="4248" spans="1:13" x14ac:dyDescent="0.25">
      <c r="A4248">
        <v>843638</v>
      </c>
      <c r="B4248" t="s">
        <v>14023</v>
      </c>
      <c r="C4248" t="s">
        <v>755</v>
      </c>
      <c r="D4248" t="s">
        <v>1722</v>
      </c>
      <c r="E4248" s="15" t="s">
        <v>14024</v>
      </c>
      <c r="F4248" t="s">
        <v>2049</v>
      </c>
      <c r="G4248" t="s">
        <v>2050</v>
      </c>
      <c r="H4248" t="s">
        <v>1782</v>
      </c>
      <c r="I4248" t="s">
        <v>3351</v>
      </c>
      <c r="J4248">
        <v>0</v>
      </c>
      <c r="K4248"/>
      <c r="L4248" t="s">
        <v>2341</v>
      </c>
      <c r="M4248"/>
    </row>
    <row r="4249" spans="1:13" x14ac:dyDescent="0.25">
      <c r="A4249">
        <v>119</v>
      </c>
      <c r="B4249" t="s">
        <v>2311</v>
      </c>
      <c r="C4249" t="s">
        <v>56</v>
      </c>
      <c r="D4249" t="s">
        <v>1722</v>
      </c>
      <c r="E4249" s="15" t="s">
        <v>14025</v>
      </c>
      <c r="F4249" t="s">
        <v>2049</v>
      </c>
      <c r="G4249" t="s">
        <v>2050</v>
      </c>
      <c r="H4249" t="s">
        <v>1782</v>
      </c>
      <c r="I4249" t="s">
        <v>3351</v>
      </c>
      <c r="J4249">
        <v>0</v>
      </c>
      <c r="K4249"/>
      <c r="L4249" t="s">
        <v>5524</v>
      </c>
      <c r="M4249" t="s">
        <v>3118</v>
      </c>
    </row>
    <row r="4250" spans="1:13" x14ac:dyDescent="0.25">
      <c r="A4250">
        <v>15693</v>
      </c>
      <c r="B4250" t="s">
        <v>453</v>
      </c>
      <c r="C4250" t="s">
        <v>59</v>
      </c>
      <c r="D4250" t="s">
        <v>1722</v>
      </c>
      <c r="E4250" s="15" t="s">
        <v>14026</v>
      </c>
      <c r="F4250" t="s">
        <v>1815</v>
      </c>
      <c r="G4250" t="s">
        <v>1816</v>
      </c>
      <c r="H4250" t="s">
        <v>1725</v>
      </c>
      <c r="I4250" t="s">
        <v>1816</v>
      </c>
      <c r="J4250">
        <v>0</v>
      </c>
      <c r="K4250"/>
      <c r="L4250" t="s">
        <v>3464</v>
      </c>
      <c r="M4250" t="s">
        <v>3118</v>
      </c>
    </row>
    <row r="4251" spans="1:13" x14ac:dyDescent="0.25">
      <c r="A4251">
        <v>50427</v>
      </c>
      <c r="B4251" t="s">
        <v>14027</v>
      </c>
      <c r="C4251" t="s">
        <v>59</v>
      </c>
      <c r="D4251" t="s">
        <v>1722</v>
      </c>
      <c r="E4251" s="15" t="s">
        <v>14028</v>
      </c>
      <c r="F4251" t="s">
        <v>2107</v>
      </c>
      <c r="G4251" t="s">
        <v>2056</v>
      </c>
      <c r="H4251" t="s">
        <v>2055</v>
      </c>
      <c r="I4251" t="s">
        <v>5644</v>
      </c>
      <c r="J4251">
        <v>0</v>
      </c>
      <c r="K4251"/>
      <c r="L4251" t="s">
        <v>3464</v>
      </c>
      <c r="M4251" t="s">
        <v>3118</v>
      </c>
    </row>
    <row r="4252" spans="1:13" x14ac:dyDescent="0.25">
      <c r="A4252">
        <v>56377</v>
      </c>
      <c r="B4252" t="s">
        <v>1324</v>
      </c>
      <c r="C4252" t="s">
        <v>56</v>
      </c>
      <c r="D4252" t="s">
        <v>1722</v>
      </c>
      <c r="E4252" s="15" t="s">
        <v>14029</v>
      </c>
      <c r="F4252" t="s">
        <v>2054</v>
      </c>
      <c r="G4252" t="s">
        <v>2056</v>
      </c>
      <c r="H4252" t="s">
        <v>2055</v>
      </c>
      <c r="I4252" t="s">
        <v>3116</v>
      </c>
      <c r="J4252">
        <v>0</v>
      </c>
      <c r="K4252"/>
      <c r="L4252" t="s">
        <v>3117</v>
      </c>
      <c r="M4252" t="s">
        <v>3118</v>
      </c>
    </row>
    <row r="4253" spans="1:13" x14ac:dyDescent="0.25">
      <c r="A4253">
        <v>839759</v>
      </c>
      <c r="B4253" t="s">
        <v>14030</v>
      </c>
      <c r="C4253" t="s">
        <v>668</v>
      </c>
      <c r="D4253" t="s">
        <v>1722</v>
      </c>
      <c r="E4253" s="15" t="s">
        <v>14031</v>
      </c>
      <c r="F4253" t="s">
        <v>1728</v>
      </c>
      <c r="G4253" t="s">
        <v>1729</v>
      </c>
      <c r="H4253" t="s">
        <v>1720</v>
      </c>
      <c r="I4253" t="s">
        <v>3116</v>
      </c>
      <c r="J4253">
        <v>0</v>
      </c>
      <c r="K4253"/>
      <c r="L4253" t="s">
        <v>14032</v>
      </c>
      <c r="M4253" t="s">
        <v>14033</v>
      </c>
    </row>
    <row r="4254" spans="1:13" x14ac:dyDescent="0.25">
      <c r="A4254">
        <v>15698</v>
      </c>
      <c r="B4254" t="s">
        <v>4946</v>
      </c>
      <c r="C4254" t="s">
        <v>211</v>
      </c>
      <c r="D4254" t="s">
        <v>1722</v>
      </c>
      <c r="E4254" s="15" t="s">
        <v>14034</v>
      </c>
      <c r="F4254" t="s">
        <v>5706</v>
      </c>
      <c r="G4254" t="s">
        <v>1792</v>
      </c>
      <c r="H4254" t="s">
        <v>1822</v>
      </c>
      <c r="I4254" t="s">
        <v>3116</v>
      </c>
      <c r="J4254">
        <v>0</v>
      </c>
      <c r="K4254"/>
      <c r="L4254" t="s">
        <v>3117</v>
      </c>
      <c r="M4254" t="s">
        <v>3118</v>
      </c>
    </row>
    <row r="4255" spans="1:13" x14ac:dyDescent="0.25">
      <c r="A4255">
        <v>861661</v>
      </c>
      <c r="B4255" t="s">
        <v>14035</v>
      </c>
      <c r="C4255" t="s">
        <v>36</v>
      </c>
      <c r="D4255" t="s">
        <v>1722</v>
      </c>
      <c r="E4255" s="15" t="s">
        <v>14036</v>
      </c>
      <c r="F4255" t="s">
        <v>1787</v>
      </c>
      <c r="G4255" t="s">
        <v>1721</v>
      </c>
      <c r="H4255" t="s">
        <v>1720</v>
      </c>
      <c r="I4255" t="s">
        <v>3116</v>
      </c>
      <c r="J4255">
        <v>0</v>
      </c>
      <c r="K4255"/>
      <c r="L4255" t="s">
        <v>14037</v>
      </c>
      <c r="M4255"/>
    </row>
    <row r="4256" spans="1:13" x14ac:dyDescent="0.25">
      <c r="A4256">
        <v>58709</v>
      </c>
      <c r="B4256" t="s">
        <v>14038</v>
      </c>
      <c r="C4256" t="s">
        <v>21</v>
      </c>
      <c r="D4256" t="s">
        <v>1722</v>
      </c>
      <c r="E4256" s="15" t="s">
        <v>14039</v>
      </c>
      <c r="F4256" t="s">
        <v>2109</v>
      </c>
      <c r="G4256" t="s">
        <v>2056</v>
      </c>
      <c r="H4256" t="s">
        <v>2055</v>
      </c>
      <c r="I4256" t="s">
        <v>3116</v>
      </c>
      <c r="J4256">
        <v>0</v>
      </c>
      <c r="K4256"/>
      <c r="L4256" t="s">
        <v>3117</v>
      </c>
      <c r="M4256" t="s">
        <v>3118</v>
      </c>
    </row>
    <row r="4257" spans="1:13" x14ac:dyDescent="0.25">
      <c r="A4257">
        <v>15779</v>
      </c>
      <c r="B4257" t="s">
        <v>454</v>
      </c>
      <c r="C4257" t="s">
        <v>39</v>
      </c>
      <c r="D4257" t="s">
        <v>1722</v>
      </c>
      <c r="E4257" s="15" t="s">
        <v>14040</v>
      </c>
      <c r="F4257" t="s">
        <v>8291</v>
      </c>
      <c r="G4257" t="s">
        <v>1792</v>
      </c>
      <c r="H4257" t="s">
        <v>1822</v>
      </c>
      <c r="I4257" t="s">
        <v>3116</v>
      </c>
      <c r="J4257">
        <v>0</v>
      </c>
      <c r="K4257"/>
      <c r="L4257" t="s">
        <v>3412</v>
      </c>
      <c r="M4257" t="s">
        <v>3118</v>
      </c>
    </row>
    <row r="4258" spans="1:13" x14ac:dyDescent="0.25">
      <c r="A4258">
        <v>38118</v>
      </c>
      <c r="B4258" t="s">
        <v>1325</v>
      </c>
      <c r="C4258" t="s">
        <v>116</v>
      </c>
      <c r="D4258" t="s">
        <v>1722</v>
      </c>
      <c r="E4258" s="15" t="s">
        <v>14041</v>
      </c>
      <c r="F4258" t="s">
        <v>1789</v>
      </c>
      <c r="G4258" t="s">
        <v>1790</v>
      </c>
      <c r="H4258" t="s">
        <v>1720</v>
      </c>
      <c r="I4258" t="s">
        <v>3116</v>
      </c>
      <c r="J4258">
        <v>0</v>
      </c>
      <c r="K4258"/>
      <c r="L4258" t="s">
        <v>3117</v>
      </c>
      <c r="M4258" t="s">
        <v>3118</v>
      </c>
    </row>
    <row r="4259" spans="1:13" x14ac:dyDescent="0.25">
      <c r="A4259">
        <v>861664</v>
      </c>
      <c r="B4259" t="s">
        <v>14042</v>
      </c>
      <c r="C4259" t="s">
        <v>758</v>
      </c>
      <c r="D4259" t="s">
        <v>1722</v>
      </c>
      <c r="E4259" s="15" t="s">
        <v>14043</v>
      </c>
      <c r="F4259" t="s">
        <v>1962</v>
      </c>
      <c r="G4259" t="s">
        <v>1837</v>
      </c>
      <c r="H4259" t="s">
        <v>1725</v>
      </c>
      <c r="I4259" t="s">
        <v>3116</v>
      </c>
      <c r="J4259">
        <v>0</v>
      </c>
      <c r="K4259"/>
      <c r="L4259" t="s">
        <v>2341</v>
      </c>
      <c r="M4259" t="s">
        <v>14044</v>
      </c>
    </row>
    <row r="4260" spans="1:13" x14ac:dyDescent="0.25">
      <c r="A4260">
        <v>832279</v>
      </c>
      <c r="B4260" t="s">
        <v>14045</v>
      </c>
      <c r="C4260" t="s">
        <v>21</v>
      </c>
      <c r="D4260" t="s">
        <v>1722</v>
      </c>
      <c r="E4260" s="15" t="s">
        <v>14046</v>
      </c>
      <c r="F4260" t="s">
        <v>1732</v>
      </c>
      <c r="G4260" t="s">
        <v>1731</v>
      </c>
      <c r="H4260" t="s">
        <v>1720</v>
      </c>
      <c r="I4260" t="s">
        <v>3116</v>
      </c>
      <c r="J4260">
        <v>0</v>
      </c>
      <c r="K4260"/>
      <c r="L4260" t="s">
        <v>3117</v>
      </c>
      <c r="M4260" t="s">
        <v>3118</v>
      </c>
    </row>
    <row r="4261" spans="1:13" x14ac:dyDescent="0.25">
      <c r="A4261">
        <v>33701</v>
      </c>
      <c r="B4261" t="s">
        <v>14047</v>
      </c>
      <c r="C4261" t="s">
        <v>27</v>
      </c>
      <c r="D4261" t="s">
        <v>1722</v>
      </c>
      <c r="E4261" s="15" t="s">
        <v>14048</v>
      </c>
      <c r="F4261" t="s">
        <v>1787</v>
      </c>
      <c r="G4261" t="s">
        <v>1721</v>
      </c>
      <c r="H4261" t="s">
        <v>1720</v>
      </c>
      <c r="I4261" t="s">
        <v>3116</v>
      </c>
      <c r="J4261">
        <v>0</v>
      </c>
      <c r="K4261"/>
      <c r="L4261" t="s">
        <v>6547</v>
      </c>
      <c r="M4261" t="s">
        <v>3118</v>
      </c>
    </row>
    <row r="4262" spans="1:13" x14ac:dyDescent="0.25">
      <c r="A4262">
        <v>861666</v>
      </c>
      <c r="B4262" t="s">
        <v>14049</v>
      </c>
      <c r="C4262" t="s">
        <v>43</v>
      </c>
      <c r="D4262" t="s">
        <v>1722</v>
      </c>
      <c r="E4262" s="15" t="s">
        <v>14050</v>
      </c>
      <c r="F4262" t="s">
        <v>1784</v>
      </c>
      <c r="G4262" t="s">
        <v>1785</v>
      </c>
      <c r="H4262" t="s">
        <v>1725</v>
      </c>
      <c r="I4262" t="s">
        <v>3116</v>
      </c>
      <c r="J4262">
        <v>0</v>
      </c>
      <c r="K4262"/>
      <c r="L4262" t="s">
        <v>14051</v>
      </c>
      <c r="M4262" t="s">
        <v>14052</v>
      </c>
    </row>
    <row r="4263" spans="1:13" x14ac:dyDescent="0.25">
      <c r="A4263">
        <v>855075</v>
      </c>
      <c r="B4263" t="s">
        <v>14053</v>
      </c>
      <c r="C4263" t="s">
        <v>39</v>
      </c>
      <c r="D4263" t="s">
        <v>1722</v>
      </c>
      <c r="E4263" s="15" t="s">
        <v>14054</v>
      </c>
      <c r="F4263" t="s">
        <v>1893</v>
      </c>
      <c r="G4263" t="s">
        <v>1852</v>
      </c>
      <c r="H4263" t="s">
        <v>1720</v>
      </c>
      <c r="I4263" t="s">
        <v>3116</v>
      </c>
      <c r="J4263">
        <v>0</v>
      </c>
      <c r="K4263"/>
      <c r="L4263"/>
      <c r="M4263" t="s">
        <v>3118</v>
      </c>
    </row>
    <row r="4264" spans="1:13" x14ac:dyDescent="0.25">
      <c r="A4264">
        <v>33524</v>
      </c>
      <c r="B4264" t="s">
        <v>14055</v>
      </c>
      <c r="C4264" t="s">
        <v>27</v>
      </c>
      <c r="D4264" t="s">
        <v>1722</v>
      </c>
      <c r="E4264" s="15" t="s">
        <v>14056</v>
      </c>
      <c r="F4264" t="s">
        <v>3773</v>
      </c>
      <c r="G4264" t="s">
        <v>1849</v>
      </c>
      <c r="H4264" t="s">
        <v>1819</v>
      </c>
      <c r="I4264" t="s">
        <v>3126</v>
      </c>
      <c r="J4264">
        <v>0</v>
      </c>
      <c r="K4264"/>
      <c r="L4264" t="s">
        <v>14057</v>
      </c>
      <c r="M4264" t="s">
        <v>14058</v>
      </c>
    </row>
    <row r="4265" spans="1:13" x14ac:dyDescent="0.25">
      <c r="A4265">
        <v>15763</v>
      </c>
      <c r="B4265" t="s">
        <v>2126</v>
      </c>
      <c r="C4265" t="s">
        <v>59</v>
      </c>
      <c r="D4265" t="s">
        <v>1722</v>
      </c>
      <c r="E4265" s="15" t="s">
        <v>14059</v>
      </c>
      <c r="F4265" t="s">
        <v>1737</v>
      </c>
      <c r="G4265" t="s">
        <v>1721</v>
      </c>
      <c r="H4265" t="s">
        <v>1720</v>
      </c>
      <c r="I4265" t="s">
        <v>3116</v>
      </c>
      <c r="J4265">
        <v>0</v>
      </c>
      <c r="K4265"/>
      <c r="L4265" t="s">
        <v>14060</v>
      </c>
      <c r="M4265" t="s">
        <v>14061</v>
      </c>
    </row>
    <row r="4266" spans="1:13" x14ac:dyDescent="0.25">
      <c r="A4266">
        <v>54767</v>
      </c>
      <c r="B4266" t="s">
        <v>669</v>
      </c>
      <c r="C4266" t="s">
        <v>59</v>
      </c>
      <c r="D4266" t="s">
        <v>1722</v>
      </c>
      <c r="E4266" s="15" t="s">
        <v>14062</v>
      </c>
      <c r="F4266" t="s">
        <v>1868</v>
      </c>
      <c r="G4266" t="s">
        <v>1792</v>
      </c>
      <c r="H4266" t="s">
        <v>1822</v>
      </c>
      <c r="I4266" t="s">
        <v>3116</v>
      </c>
      <c r="J4266">
        <v>0</v>
      </c>
      <c r="K4266"/>
      <c r="L4266" t="s">
        <v>4952</v>
      </c>
      <c r="M4266" t="s">
        <v>4953</v>
      </c>
    </row>
    <row r="4267" spans="1:13" x14ac:dyDescent="0.25">
      <c r="A4267">
        <v>828393</v>
      </c>
      <c r="B4267" t="s">
        <v>14063</v>
      </c>
      <c r="C4267" t="s">
        <v>27</v>
      </c>
      <c r="D4267" t="s">
        <v>1722</v>
      </c>
      <c r="E4267" s="15" t="s">
        <v>14064</v>
      </c>
      <c r="F4267" t="s">
        <v>1749</v>
      </c>
      <c r="G4267" t="s">
        <v>1746</v>
      </c>
      <c r="H4267" t="s">
        <v>1720</v>
      </c>
      <c r="I4267" t="s">
        <v>3116</v>
      </c>
      <c r="J4267">
        <v>0</v>
      </c>
      <c r="K4267"/>
      <c r="L4267"/>
      <c r="M4267" t="s">
        <v>3118</v>
      </c>
    </row>
    <row r="4268" spans="1:13" x14ac:dyDescent="0.25">
      <c r="A4268">
        <v>51795</v>
      </c>
      <c r="B4268" t="s">
        <v>14065</v>
      </c>
      <c r="C4268" t="s">
        <v>59</v>
      </c>
      <c r="D4268" t="s">
        <v>1722</v>
      </c>
      <c r="E4268" s="15" t="s">
        <v>14066</v>
      </c>
      <c r="F4268" t="s">
        <v>1738</v>
      </c>
      <c r="G4268" t="s">
        <v>1739</v>
      </c>
      <c r="H4268" t="s">
        <v>1720</v>
      </c>
      <c r="I4268" t="s">
        <v>3232</v>
      </c>
      <c r="J4268">
        <v>0</v>
      </c>
      <c r="K4268"/>
      <c r="L4268" t="s">
        <v>3464</v>
      </c>
      <c r="M4268" t="s">
        <v>3118</v>
      </c>
    </row>
    <row r="4269" spans="1:13" x14ac:dyDescent="0.25">
      <c r="A4269">
        <v>836552</v>
      </c>
      <c r="B4269" t="s">
        <v>14067</v>
      </c>
      <c r="C4269" t="s">
        <v>27</v>
      </c>
      <c r="D4269" t="s">
        <v>1722</v>
      </c>
      <c r="E4269" s="15" t="s">
        <v>14068</v>
      </c>
      <c r="F4269" t="s">
        <v>5641</v>
      </c>
      <c r="G4269" t="s">
        <v>1825</v>
      </c>
      <c r="H4269" t="s">
        <v>1725</v>
      </c>
      <c r="I4269" t="s">
        <v>3116</v>
      </c>
      <c r="J4269">
        <v>0</v>
      </c>
      <c r="K4269"/>
      <c r="L4269" t="s">
        <v>14069</v>
      </c>
      <c r="M4269" t="s">
        <v>14070</v>
      </c>
    </row>
    <row r="4270" spans="1:13" x14ac:dyDescent="0.25">
      <c r="A4270">
        <v>61315</v>
      </c>
      <c r="B4270" t="s">
        <v>455</v>
      </c>
      <c r="C4270" t="s">
        <v>27</v>
      </c>
      <c r="D4270" t="s">
        <v>1722</v>
      </c>
      <c r="E4270" s="15" t="s">
        <v>14071</v>
      </c>
      <c r="F4270" t="s">
        <v>1846</v>
      </c>
      <c r="G4270" t="s">
        <v>1726</v>
      </c>
      <c r="H4270" t="s">
        <v>1725</v>
      </c>
      <c r="I4270" t="s">
        <v>3116</v>
      </c>
      <c r="J4270">
        <v>0</v>
      </c>
      <c r="K4270"/>
      <c r="L4270" t="s">
        <v>10002</v>
      </c>
      <c r="M4270" t="s">
        <v>3118</v>
      </c>
    </row>
    <row r="4271" spans="1:13" x14ac:dyDescent="0.25">
      <c r="A4271">
        <v>36862</v>
      </c>
      <c r="B4271" t="s">
        <v>14072</v>
      </c>
      <c r="C4271" t="s">
        <v>165</v>
      </c>
      <c r="D4271" t="s">
        <v>1722</v>
      </c>
      <c r="E4271" s="15" t="s">
        <v>14073</v>
      </c>
      <c r="F4271" t="s">
        <v>1815</v>
      </c>
      <c r="G4271" t="s">
        <v>1816</v>
      </c>
      <c r="H4271" t="s">
        <v>1725</v>
      </c>
      <c r="I4271" t="s">
        <v>1816</v>
      </c>
      <c r="J4271">
        <v>0</v>
      </c>
      <c r="K4271"/>
      <c r="L4271" t="s">
        <v>14074</v>
      </c>
      <c r="M4271" t="s">
        <v>14075</v>
      </c>
    </row>
    <row r="4272" spans="1:13" x14ac:dyDescent="0.25">
      <c r="A4272">
        <v>15833</v>
      </c>
      <c r="B4272" t="s">
        <v>14076</v>
      </c>
      <c r="C4272" t="s">
        <v>59</v>
      </c>
      <c r="D4272" t="s">
        <v>1722</v>
      </c>
      <c r="E4272" s="15" t="s">
        <v>14077</v>
      </c>
      <c r="F4272" t="s">
        <v>1719</v>
      </c>
      <c r="G4272" t="s">
        <v>1721</v>
      </c>
      <c r="H4272" t="s">
        <v>1720</v>
      </c>
      <c r="I4272" t="s">
        <v>3116</v>
      </c>
      <c r="J4272">
        <v>0</v>
      </c>
      <c r="K4272"/>
      <c r="L4272" t="s">
        <v>11322</v>
      </c>
      <c r="M4272" t="s">
        <v>3118</v>
      </c>
    </row>
    <row r="4273" spans="1:13" x14ac:dyDescent="0.25">
      <c r="A4273">
        <v>5047</v>
      </c>
      <c r="B4273" t="s">
        <v>2246</v>
      </c>
      <c r="C4273" t="s">
        <v>43</v>
      </c>
      <c r="D4273" t="s">
        <v>1722</v>
      </c>
      <c r="E4273" s="15" t="s">
        <v>14078</v>
      </c>
      <c r="F4273" t="s">
        <v>1826</v>
      </c>
      <c r="G4273" t="s">
        <v>1828</v>
      </c>
      <c r="H4273" t="s">
        <v>1827</v>
      </c>
      <c r="I4273" t="s">
        <v>3131</v>
      </c>
      <c r="J4273">
        <v>0</v>
      </c>
      <c r="K4273"/>
      <c r="L4273" t="s">
        <v>3157</v>
      </c>
      <c r="M4273" t="s">
        <v>3118</v>
      </c>
    </row>
    <row r="4274" spans="1:13" x14ac:dyDescent="0.25">
      <c r="A4274">
        <v>56641</v>
      </c>
      <c r="B4274" t="s">
        <v>14079</v>
      </c>
      <c r="C4274" t="s">
        <v>213</v>
      </c>
      <c r="D4274" t="s">
        <v>1722</v>
      </c>
      <c r="E4274" s="15" t="s">
        <v>14080</v>
      </c>
      <c r="F4274" t="s">
        <v>6980</v>
      </c>
      <c r="G4274" t="s">
        <v>1790</v>
      </c>
      <c r="H4274" t="s">
        <v>1720</v>
      </c>
      <c r="I4274" t="s">
        <v>3116</v>
      </c>
      <c r="J4274">
        <v>0</v>
      </c>
      <c r="K4274"/>
      <c r="L4274" t="s">
        <v>14081</v>
      </c>
      <c r="M4274" t="s">
        <v>14082</v>
      </c>
    </row>
    <row r="4275" spans="1:13" x14ac:dyDescent="0.25">
      <c r="A4275">
        <v>15829</v>
      </c>
      <c r="B4275" t="s">
        <v>1326</v>
      </c>
      <c r="C4275" t="s">
        <v>21</v>
      </c>
      <c r="D4275" t="s">
        <v>1722</v>
      </c>
      <c r="E4275" s="15" t="s">
        <v>14083</v>
      </c>
      <c r="F4275" t="s">
        <v>2073</v>
      </c>
      <c r="G4275" t="s">
        <v>1944</v>
      </c>
      <c r="H4275" t="s">
        <v>1782</v>
      </c>
      <c r="I4275" t="s">
        <v>3142</v>
      </c>
      <c r="J4275">
        <v>0</v>
      </c>
      <c r="K4275"/>
      <c r="L4275" t="s">
        <v>14084</v>
      </c>
      <c r="M4275" t="s">
        <v>14085</v>
      </c>
    </row>
    <row r="4276" spans="1:13" x14ac:dyDescent="0.25">
      <c r="A4276">
        <v>842674</v>
      </c>
      <c r="B4276" t="s">
        <v>14086</v>
      </c>
      <c r="C4276" t="s">
        <v>21</v>
      </c>
      <c r="D4276" t="s">
        <v>1722</v>
      </c>
      <c r="E4276" s="15" t="s">
        <v>14087</v>
      </c>
      <c r="F4276" t="s">
        <v>1836</v>
      </c>
      <c r="G4276" t="s">
        <v>1837</v>
      </c>
      <c r="H4276" t="s">
        <v>1725</v>
      </c>
      <c r="I4276" t="s">
        <v>3116</v>
      </c>
      <c r="J4276">
        <v>0</v>
      </c>
      <c r="K4276"/>
      <c r="L4276" t="s">
        <v>14088</v>
      </c>
      <c r="M4276" t="s">
        <v>14089</v>
      </c>
    </row>
    <row r="4277" spans="1:13" x14ac:dyDescent="0.25">
      <c r="A4277">
        <v>54862</v>
      </c>
      <c r="B4277" t="s">
        <v>14090</v>
      </c>
      <c r="C4277" t="s">
        <v>27</v>
      </c>
      <c r="D4277" t="s">
        <v>1722</v>
      </c>
      <c r="E4277" s="15" t="s">
        <v>14091</v>
      </c>
      <c r="F4277" t="s">
        <v>1986</v>
      </c>
      <c r="G4277" t="s">
        <v>1987</v>
      </c>
      <c r="H4277" t="s">
        <v>1822</v>
      </c>
      <c r="I4277" t="s">
        <v>3116</v>
      </c>
      <c r="J4277">
        <v>0</v>
      </c>
      <c r="K4277"/>
      <c r="L4277" t="s">
        <v>7627</v>
      </c>
      <c r="M4277" t="s">
        <v>3118</v>
      </c>
    </row>
    <row r="4278" spans="1:13" x14ac:dyDescent="0.25">
      <c r="A4278">
        <v>38959</v>
      </c>
      <c r="B4278" t="s">
        <v>14092</v>
      </c>
      <c r="C4278" t="s">
        <v>27</v>
      </c>
      <c r="D4278" t="s">
        <v>1722</v>
      </c>
      <c r="E4278" s="15" t="s">
        <v>14093</v>
      </c>
      <c r="F4278" t="s">
        <v>9275</v>
      </c>
      <c r="G4278" t="s">
        <v>4155</v>
      </c>
      <c r="H4278" t="s">
        <v>1819</v>
      </c>
      <c r="I4278" t="s">
        <v>3340</v>
      </c>
      <c r="J4278">
        <v>0</v>
      </c>
      <c r="K4278"/>
      <c r="L4278" t="s">
        <v>14094</v>
      </c>
      <c r="M4278" t="s">
        <v>14095</v>
      </c>
    </row>
    <row r="4279" spans="1:13" x14ac:dyDescent="0.25">
      <c r="A4279">
        <v>856091</v>
      </c>
      <c r="B4279" t="s">
        <v>14096</v>
      </c>
      <c r="C4279" t="s">
        <v>43</v>
      </c>
      <c r="D4279" t="s">
        <v>1722</v>
      </c>
      <c r="E4279" s="15" t="s">
        <v>14097</v>
      </c>
      <c r="F4279" t="s">
        <v>1766</v>
      </c>
      <c r="G4279" t="s">
        <v>1767</v>
      </c>
      <c r="H4279" t="s">
        <v>1756</v>
      </c>
      <c r="I4279" t="s">
        <v>3129</v>
      </c>
      <c r="J4279">
        <v>0</v>
      </c>
      <c r="K4279"/>
      <c r="L4279" t="s">
        <v>14098</v>
      </c>
      <c r="M4279" t="s">
        <v>14099</v>
      </c>
    </row>
    <row r="4280" spans="1:13" x14ac:dyDescent="0.25">
      <c r="A4280">
        <v>851415</v>
      </c>
      <c r="B4280" t="s">
        <v>14100</v>
      </c>
      <c r="C4280" t="s">
        <v>27</v>
      </c>
      <c r="D4280" t="s">
        <v>1722</v>
      </c>
      <c r="E4280" s="15" t="s">
        <v>14101</v>
      </c>
      <c r="F4280" t="s">
        <v>1728</v>
      </c>
      <c r="G4280" t="s">
        <v>1729</v>
      </c>
      <c r="H4280" t="s">
        <v>1720</v>
      </c>
      <c r="I4280" t="s">
        <v>3116</v>
      </c>
      <c r="J4280">
        <v>0</v>
      </c>
      <c r="K4280"/>
      <c r="L4280" t="s">
        <v>7389</v>
      </c>
      <c r="M4280" t="s">
        <v>9138</v>
      </c>
    </row>
    <row r="4281" spans="1:13" x14ac:dyDescent="0.25">
      <c r="A4281">
        <v>853141</v>
      </c>
      <c r="B4281" t="s">
        <v>14102</v>
      </c>
      <c r="C4281" t="s">
        <v>43</v>
      </c>
      <c r="D4281" t="s">
        <v>1722</v>
      </c>
      <c r="E4281" s="15" t="s">
        <v>14103</v>
      </c>
      <c r="F4281" t="s">
        <v>1766</v>
      </c>
      <c r="G4281" t="s">
        <v>1767</v>
      </c>
      <c r="H4281" t="s">
        <v>1756</v>
      </c>
      <c r="I4281" t="s">
        <v>3129</v>
      </c>
      <c r="J4281">
        <v>0</v>
      </c>
      <c r="K4281"/>
      <c r="L4281" t="s">
        <v>3157</v>
      </c>
      <c r="M4281" t="s">
        <v>3118</v>
      </c>
    </row>
    <row r="4282" spans="1:13" x14ac:dyDescent="0.25">
      <c r="A4282">
        <v>15854</v>
      </c>
      <c r="B4282" t="s">
        <v>1327</v>
      </c>
      <c r="C4282" t="s">
        <v>31</v>
      </c>
      <c r="D4282" t="s">
        <v>1722</v>
      </c>
      <c r="E4282" s="15" t="s">
        <v>14104</v>
      </c>
      <c r="F4282" t="s">
        <v>1745</v>
      </c>
      <c r="G4282" t="s">
        <v>1746</v>
      </c>
      <c r="H4282" t="s">
        <v>1720</v>
      </c>
      <c r="I4282" t="s">
        <v>3116</v>
      </c>
      <c r="J4282">
        <v>0</v>
      </c>
      <c r="K4282"/>
      <c r="L4282" t="s">
        <v>3245</v>
      </c>
      <c r="M4282" t="s">
        <v>3118</v>
      </c>
    </row>
    <row r="4283" spans="1:13" x14ac:dyDescent="0.25">
      <c r="A4283">
        <v>15878</v>
      </c>
      <c r="B4283" t="s">
        <v>14105</v>
      </c>
      <c r="C4283" t="s">
        <v>27</v>
      </c>
      <c r="D4283" t="s">
        <v>1722</v>
      </c>
      <c r="E4283" s="15" t="s">
        <v>14106</v>
      </c>
      <c r="F4283" t="s">
        <v>1846</v>
      </c>
      <c r="G4283" t="s">
        <v>1726</v>
      </c>
      <c r="H4283" t="s">
        <v>1725</v>
      </c>
      <c r="I4283" t="s">
        <v>3116</v>
      </c>
      <c r="J4283">
        <v>0</v>
      </c>
      <c r="K4283"/>
      <c r="L4283" t="s">
        <v>14107</v>
      </c>
      <c r="M4283" t="s">
        <v>14108</v>
      </c>
    </row>
    <row r="4284" spans="1:13" x14ac:dyDescent="0.25">
      <c r="A4284">
        <v>15875</v>
      </c>
      <c r="B4284" t="s">
        <v>4956</v>
      </c>
      <c r="C4284" t="s">
        <v>21</v>
      </c>
      <c r="D4284" t="s">
        <v>1722</v>
      </c>
      <c r="E4284" s="15" t="s">
        <v>14109</v>
      </c>
      <c r="F4284" t="s">
        <v>1846</v>
      </c>
      <c r="G4284" t="s">
        <v>1726</v>
      </c>
      <c r="H4284" t="s">
        <v>1725</v>
      </c>
      <c r="I4284" t="s">
        <v>3116</v>
      </c>
      <c r="J4284">
        <v>0</v>
      </c>
      <c r="K4284"/>
      <c r="L4284" t="s">
        <v>6547</v>
      </c>
      <c r="M4284" t="s">
        <v>3118</v>
      </c>
    </row>
    <row r="4285" spans="1:13" x14ac:dyDescent="0.25">
      <c r="A4285">
        <v>15867</v>
      </c>
      <c r="B4285" t="s">
        <v>1328</v>
      </c>
      <c r="C4285" t="s">
        <v>39</v>
      </c>
      <c r="D4285" t="s">
        <v>1722</v>
      </c>
      <c r="E4285" s="15" t="s">
        <v>14110</v>
      </c>
      <c r="F4285" t="s">
        <v>1761</v>
      </c>
      <c r="G4285" t="s">
        <v>1762</v>
      </c>
      <c r="H4285" t="s">
        <v>1782</v>
      </c>
      <c r="I4285" t="s">
        <v>1762</v>
      </c>
      <c r="J4285">
        <v>0</v>
      </c>
      <c r="K4285"/>
      <c r="L4285" t="s">
        <v>3412</v>
      </c>
      <c r="M4285" t="s">
        <v>3118</v>
      </c>
    </row>
    <row r="4286" spans="1:13" x14ac:dyDescent="0.25">
      <c r="A4286">
        <v>61408</v>
      </c>
      <c r="B4286" t="s">
        <v>14111</v>
      </c>
      <c r="C4286" t="s">
        <v>755</v>
      </c>
      <c r="D4286" t="s">
        <v>1722</v>
      </c>
      <c r="E4286" s="15" t="s">
        <v>14112</v>
      </c>
      <c r="F4286" t="s">
        <v>1996</v>
      </c>
      <c r="G4286" t="s">
        <v>1849</v>
      </c>
      <c r="H4286" t="s">
        <v>1819</v>
      </c>
      <c r="I4286" t="s">
        <v>3126</v>
      </c>
      <c r="J4286">
        <v>0</v>
      </c>
      <c r="K4286"/>
      <c r="L4286" t="s">
        <v>14113</v>
      </c>
      <c r="M4286" t="s">
        <v>14114</v>
      </c>
    </row>
    <row r="4287" spans="1:13" x14ac:dyDescent="0.25">
      <c r="A4287">
        <v>857039</v>
      </c>
      <c r="B4287" t="s">
        <v>14115</v>
      </c>
      <c r="C4287" t="s">
        <v>27</v>
      </c>
      <c r="D4287" t="s">
        <v>1722</v>
      </c>
      <c r="E4287" s="15" t="s">
        <v>14116</v>
      </c>
      <c r="F4287" t="s">
        <v>1728</v>
      </c>
      <c r="G4287" t="s">
        <v>1729</v>
      </c>
      <c r="H4287" t="s">
        <v>1720</v>
      </c>
      <c r="I4287" t="s">
        <v>3116</v>
      </c>
      <c r="J4287">
        <v>0</v>
      </c>
      <c r="K4287"/>
      <c r="L4287" t="s">
        <v>4457</v>
      </c>
      <c r="M4287" t="s">
        <v>1806</v>
      </c>
    </row>
    <row r="4288" spans="1:13" x14ac:dyDescent="0.25">
      <c r="A4288">
        <v>23577</v>
      </c>
      <c r="B4288" t="s">
        <v>4961</v>
      </c>
      <c r="C4288" t="s">
        <v>27</v>
      </c>
      <c r="D4288" t="s">
        <v>1722</v>
      </c>
      <c r="E4288" s="15" t="s">
        <v>14117</v>
      </c>
      <c r="F4288" t="s">
        <v>5717</v>
      </c>
      <c r="G4288" t="s">
        <v>1792</v>
      </c>
      <c r="H4288" t="s">
        <v>1822</v>
      </c>
      <c r="I4288" t="s">
        <v>3116</v>
      </c>
      <c r="J4288">
        <v>0</v>
      </c>
      <c r="K4288"/>
      <c r="L4288" t="s">
        <v>3144</v>
      </c>
      <c r="M4288" t="s">
        <v>3118</v>
      </c>
    </row>
    <row r="4289" spans="1:13" x14ac:dyDescent="0.25">
      <c r="A4289">
        <v>15913</v>
      </c>
      <c r="B4289" t="s">
        <v>1329</v>
      </c>
      <c r="C4289" t="s">
        <v>27</v>
      </c>
      <c r="D4289" t="s">
        <v>1722</v>
      </c>
      <c r="E4289" s="15" t="s">
        <v>14118</v>
      </c>
      <c r="F4289" t="s">
        <v>1735</v>
      </c>
      <c r="G4289" t="s">
        <v>1721</v>
      </c>
      <c r="H4289" t="s">
        <v>1720</v>
      </c>
      <c r="I4289" t="s">
        <v>5686</v>
      </c>
      <c r="J4289">
        <v>0</v>
      </c>
      <c r="K4289"/>
      <c r="L4289" t="s">
        <v>6044</v>
      </c>
      <c r="M4289" t="s">
        <v>3118</v>
      </c>
    </row>
    <row r="4290" spans="1:13" x14ac:dyDescent="0.25">
      <c r="A4290">
        <v>15911</v>
      </c>
      <c r="B4290" t="s">
        <v>1330</v>
      </c>
      <c r="C4290" t="s">
        <v>165</v>
      </c>
      <c r="D4290" t="s">
        <v>1722</v>
      </c>
      <c r="E4290" s="15" t="s">
        <v>14119</v>
      </c>
      <c r="F4290" t="s">
        <v>1974</v>
      </c>
      <c r="G4290" t="s">
        <v>1975</v>
      </c>
      <c r="H4290" t="s">
        <v>1782</v>
      </c>
      <c r="I4290" t="s">
        <v>3116</v>
      </c>
      <c r="J4290">
        <v>0</v>
      </c>
      <c r="K4290"/>
      <c r="L4290" t="s">
        <v>3132</v>
      </c>
      <c r="M4290" t="s">
        <v>3118</v>
      </c>
    </row>
    <row r="4291" spans="1:13" x14ac:dyDescent="0.25">
      <c r="A4291">
        <v>55576</v>
      </c>
      <c r="B4291" t="s">
        <v>4962</v>
      </c>
      <c r="C4291" t="s">
        <v>43</v>
      </c>
      <c r="D4291" t="s">
        <v>1722</v>
      </c>
      <c r="E4291" s="15" t="s">
        <v>14120</v>
      </c>
      <c r="F4291" t="s">
        <v>1877</v>
      </c>
      <c r="G4291" t="s">
        <v>1878</v>
      </c>
      <c r="H4291" t="s">
        <v>1756</v>
      </c>
      <c r="I4291" t="s">
        <v>3116</v>
      </c>
      <c r="J4291">
        <v>0</v>
      </c>
      <c r="K4291"/>
      <c r="L4291" t="s">
        <v>3157</v>
      </c>
      <c r="M4291" t="s">
        <v>3118</v>
      </c>
    </row>
    <row r="4292" spans="1:13" x14ac:dyDescent="0.25">
      <c r="A4292">
        <v>826513</v>
      </c>
      <c r="B4292" t="s">
        <v>14121</v>
      </c>
      <c r="C4292" t="s">
        <v>43</v>
      </c>
      <c r="D4292" t="s">
        <v>1722</v>
      </c>
      <c r="E4292" s="15" t="s">
        <v>14122</v>
      </c>
      <c r="F4292" t="s">
        <v>1877</v>
      </c>
      <c r="G4292" t="s">
        <v>1878</v>
      </c>
      <c r="H4292" t="s">
        <v>1756</v>
      </c>
      <c r="I4292" t="s">
        <v>3116</v>
      </c>
      <c r="J4292">
        <v>0</v>
      </c>
      <c r="K4292"/>
      <c r="L4292" t="s">
        <v>3157</v>
      </c>
      <c r="M4292" t="s">
        <v>3118</v>
      </c>
    </row>
    <row r="4293" spans="1:13" x14ac:dyDescent="0.25">
      <c r="A4293">
        <v>73320</v>
      </c>
      <c r="B4293" t="s">
        <v>14123</v>
      </c>
      <c r="C4293" t="s">
        <v>7652</v>
      </c>
      <c r="D4293" t="s">
        <v>1722</v>
      </c>
      <c r="E4293" s="15" t="s">
        <v>14124</v>
      </c>
      <c r="F4293" t="s">
        <v>1789</v>
      </c>
      <c r="G4293" t="s">
        <v>1790</v>
      </c>
      <c r="H4293" t="s">
        <v>1720</v>
      </c>
      <c r="I4293" t="s">
        <v>3116</v>
      </c>
      <c r="J4293">
        <v>0</v>
      </c>
      <c r="K4293"/>
      <c r="L4293" t="s">
        <v>14125</v>
      </c>
      <c r="M4293" t="s">
        <v>14126</v>
      </c>
    </row>
    <row r="4294" spans="1:13" x14ac:dyDescent="0.25">
      <c r="A4294">
        <v>40989</v>
      </c>
      <c r="B4294" t="s">
        <v>14127</v>
      </c>
      <c r="C4294" t="s">
        <v>31</v>
      </c>
      <c r="D4294" t="s">
        <v>1722</v>
      </c>
      <c r="E4294" s="15" t="s">
        <v>14128</v>
      </c>
      <c r="F4294" t="s">
        <v>1728</v>
      </c>
      <c r="G4294" t="s">
        <v>1729</v>
      </c>
      <c r="H4294" t="s">
        <v>1720</v>
      </c>
      <c r="I4294" t="s">
        <v>3116</v>
      </c>
      <c r="J4294">
        <v>0</v>
      </c>
      <c r="K4294"/>
      <c r="L4294" t="s">
        <v>14129</v>
      </c>
      <c r="M4294" t="s">
        <v>14130</v>
      </c>
    </row>
    <row r="4295" spans="1:13" x14ac:dyDescent="0.25">
      <c r="A4295">
        <v>71953</v>
      </c>
      <c r="B4295" t="s">
        <v>14131</v>
      </c>
      <c r="C4295" t="s">
        <v>136</v>
      </c>
      <c r="D4295" t="s">
        <v>1722</v>
      </c>
      <c r="E4295" s="15" t="s">
        <v>14132</v>
      </c>
      <c r="F4295" t="s">
        <v>1824</v>
      </c>
      <c r="G4295" t="s">
        <v>1825</v>
      </c>
      <c r="H4295" t="s">
        <v>1725</v>
      </c>
      <c r="I4295" t="s">
        <v>3116</v>
      </c>
      <c r="J4295">
        <v>0</v>
      </c>
      <c r="K4295"/>
      <c r="L4295"/>
      <c r="M4295" t="s">
        <v>3118</v>
      </c>
    </row>
    <row r="4296" spans="1:13" x14ac:dyDescent="0.25">
      <c r="A4296">
        <v>15916</v>
      </c>
      <c r="B4296" t="s">
        <v>1331</v>
      </c>
      <c r="C4296" t="s">
        <v>56</v>
      </c>
      <c r="D4296" t="s">
        <v>1722</v>
      </c>
      <c r="E4296" s="15" t="s">
        <v>14133</v>
      </c>
      <c r="F4296" t="s">
        <v>1784</v>
      </c>
      <c r="G4296" t="s">
        <v>1785</v>
      </c>
      <c r="H4296" t="s">
        <v>1725</v>
      </c>
      <c r="I4296" t="s">
        <v>3116</v>
      </c>
      <c r="J4296">
        <v>0</v>
      </c>
      <c r="K4296"/>
      <c r="L4296" t="s">
        <v>14134</v>
      </c>
      <c r="M4296" t="s">
        <v>14135</v>
      </c>
    </row>
    <row r="4297" spans="1:13" x14ac:dyDescent="0.25">
      <c r="A4297">
        <v>15921</v>
      </c>
      <c r="B4297" t="s">
        <v>670</v>
      </c>
      <c r="C4297" t="s">
        <v>59</v>
      </c>
      <c r="D4297" t="s">
        <v>1722</v>
      </c>
      <c r="E4297" s="15" t="s">
        <v>14136</v>
      </c>
      <c r="F4297" t="s">
        <v>1771</v>
      </c>
      <c r="G4297" t="s">
        <v>1721</v>
      </c>
      <c r="H4297" t="s">
        <v>1720</v>
      </c>
      <c r="I4297" t="s">
        <v>3116</v>
      </c>
      <c r="J4297">
        <v>0</v>
      </c>
      <c r="K4297"/>
      <c r="L4297" t="s">
        <v>3117</v>
      </c>
      <c r="M4297" t="s">
        <v>3118</v>
      </c>
    </row>
    <row r="4298" spans="1:13" x14ac:dyDescent="0.25">
      <c r="A4298">
        <v>857300</v>
      </c>
      <c r="B4298" t="s">
        <v>14137</v>
      </c>
      <c r="C4298" t="s">
        <v>31</v>
      </c>
      <c r="D4298" t="s">
        <v>1722</v>
      </c>
      <c r="E4298" s="15" t="s">
        <v>14138</v>
      </c>
      <c r="F4298" t="s">
        <v>1735</v>
      </c>
      <c r="G4298" t="s">
        <v>1721</v>
      </c>
      <c r="H4298" t="s">
        <v>1720</v>
      </c>
      <c r="I4298" t="s">
        <v>5686</v>
      </c>
      <c r="J4298">
        <v>0</v>
      </c>
      <c r="K4298"/>
      <c r="L4298" t="s">
        <v>14139</v>
      </c>
      <c r="M4298" t="s">
        <v>14140</v>
      </c>
    </row>
    <row r="4299" spans="1:13" x14ac:dyDescent="0.25">
      <c r="A4299">
        <v>40872</v>
      </c>
      <c r="B4299" t="s">
        <v>1332</v>
      </c>
      <c r="C4299" t="s">
        <v>21</v>
      </c>
      <c r="D4299" t="s">
        <v>1722</v>
      </c>
      <c r="E4299" s="15" t="s">
        <v>14141</v>
      </c>
      <c r="F4299" t="s">
        <v>1749</v>
      </c>
      <c r="G4299" t="s">
        <v>1746</v>
      </c>
      <c r="H4299" t="s">
        <v>1720</v>
      </c>
      <c r="I4299" t="s">
        <v>3116</v>
      </c>
      <c r="J4299">
        <v>0</v>
      </c>
      <c r="K4299"/>
      <c r="L4299" t="s">
        <v>5532</v>
      </c>
      <c r="M4299" t="s">
        <v>3118</v>
      </c>
    </row>
    <row r="4300" spans="1:13" x14ac:dyDescent="0.25">
      <c r="A4300">
        <v>855417</v>
      </c>
      <c r="B4300" t="s">
        <v>14142</v>
      </c>
      <c r="C4300" t="s">
        <v>7652</v>
      </c>
      <c r="D4300" t="s">
        <v>1722</v>
      </c>
      <c r="E4300" s="15" t="s">
        <v>14143</v>
      </c>
      <c r="F4300" t="s">
        <v>1915</v>
      </c>
      <c r="G4300" t="s">
        <v>1878</v>
      </c>
      <c r="H4300" t="s">
        <v>1756</v>
      </c>
      <c r="I4300" t="s">
        <v>3129</v>
      </c>
      <c r="J4300">
        <v>0</v>
      </c>
      <c r="K4300"/>
      <c r="L4300" t="s">
        <v>3739</v>
      </c>
      <c r="M4300" t="s">
        <v>3118</v>
      </c>
    </row>
    <row r="4301" spans="1:13" x14ac:dyDescent="0.25">
      <c r="A4301">
        <v>845684</v>
      </c>
      <c r="B4301" t="s">
        <v>14144</v>
      </c>
      <c r="C4301" t="s">
        <v>650</v>
      </c>
      <c r="D4301" t="s">
        <v>1722</v>
      </c>
      <c r="E4301" s="15" t="s">
        <v>14145</v>
      </c>
      <c r="F4301" t="s">
        <v>1742</v>
      </c>
      <c r="G4301" t="s">
        <v>1743</v>
      </c>
      <c r="H4301" t="s">
        <v>1720</v>
      </c>
      <c r="I4301" t="s">
        <v>3351</v>
      </c>
      <c r="J4301">
        <v>0</v>
      </c>
      <c r="K4301"/>
      <c r="L4301" t="s">
        <v>14146</v>
      </c>
      <c r="M4301"/>
    </row>
    <row r="4302" spans="1:13" x14ac:dyDescent="0.25">
      <c r="A4302">
        <v>838528</v>
      </c>
      <c r="B4302" t="s">
        <v>14147</v>
      </c>
      <c r="C4302" t="s">
        <v>84</v>
      </c>
      <c r="D4302" t="s">
        <v>1722</v>
      </c>
      <c r="E4302" s="15" t="s">
        <v>14148</v>
      </c>
      <c r="F4302" t="s">
        <v>1728</v>
      </c>
      <c r="G4302" t="s">
        <v>1729</v>
      </c>
      <c r="H4302" t="s">
        <v>1720</v>
      </c>
      <c r="I4302" t="s">
        <v>3116</v>
      </c>
      <c r="J4302">
        <v>0</v>
      </c>
      <c r="K4302"/>
      <c r="L4302" t="s">
        <v>14149</v>
      </c>
      <c r="M4302" t="s">
        <v>3118</v>
      </c>
    </row>
    <row r="4303" spans="1:13" x14ac:dyDescent="0.25">
      <c r="A4303">
        <v>828388</v>
      </c>
      <c r="B4303" t="s">
        <v>2844</v>
      </c>
      <c r="C4303" t="s">
        <v>78</v>
      </c>
      <c r="D4303" t="s">
        <v>1722</v>
      </c>
      <c r="E4303" s="15" t="s">
        <v>14150</v>
      </c>
      <c r="F4303" t="s">
        <v>1749</v>
      </c>
      <c r="G4303" t="s">
        <v>1746</v>
      </c>
      <c r="H4303" t="s">
        <v>1720</v>
      </c>
      <c r="I4303" t="s">
        <v>3116</v>
      </c>
      <c r="J4303">
        <v>0</v>
      </c>
      <c r="K4303"/>
      <c r="L4303" t="s">
        <v>3630</v>
      </c>
      <c r="M4303" t="s">
        <v>3118</v>
      </c>
    </row>
    <row r="4304" spans="1:13" x14ac:dyDescent="0.25">
      <c r="A4304">
        <v>56153</v>
      </c>
      <c r="B4304" t="s">
        <v>2709</v>
      </c>
      <c r="C4304" t="s">
        <v>41</v>
      </c>
      <c r="D4304" t="s">
        <v>1722</v>
      </c>
      <c r="E4304" s="15" t="s">
        <v>14151</v>
      </c>
      <c r="F4304" t="s">
        <v>1732</v>
      </c>
      <c r="G4304" t="s">
        <v>1731</v>
      </c>
      <c r="H4304" t="s">
        <v>1720</v>
      </c>
      <c r="I4304" t="s">
        <v>3116</v>
      </c>
      <c r="J4304">
        <v>0</v>
      </c>
      <c r="K4304"/>
      <c r="L4304" t="s">
        <v>14152</v>
      </c>
      <c r="M4304"/>
    </row>
    <row r="4305" spans="1:13" x14ac:dyDescent="0.25">
      <c r="A4305">
        <v>846612</v>
      </c>
      <c r="B4305" t="s">
        <v>14153</v>
      </c>
      <c r="C4305" t="s">
        <v>92</v>
      </c>
      <c r="D4305" t="s">
        <v>1722</v>
      </c>
      <c r="E4305" s="15" t="s">
        <v>14154</v>
      </c>
      <c r="F4305" t="s">
        <v>1728</v>
      </c>
      <c r="G4305" t="s">
        <v>1729</v>
      </c>
      <c r="H4305" t="s">
        <v>1720</v>
      </c>
      <c r="I4305" t="s">
        <v>3116</v>
      </c>
      <c r="J4305">
        <v>0</v>
      </c>
      <c r="K4305"/>
      <c r="L4305" t="s">
        <v>3296</v>
      </c>
      <c r="M4305" t="s">
        <v>3118</v>
      </c>
    </row>
    <row r="4306" spans="1:13" x14ac:dyDescent="0.25">
      <c r="A4306">
        <v>843197</v>
      </c>
      <c r="B4306" t="s">
        <v>14155</v>
      </c>
      <c r="C4306" t="s">
        <v>84</v>
      </c>
      <c r="D4306" t="s">
        <v>1722</v>
      </c>
      <c r="E4306" s="15" t="s">
        <v>14156</v>
      </c>
      <c r="F4306" t="s">
        <v>1732</v>
      </c>
      <c r="G4306" t="s">
        <v>1731</v>
      </c>
      <c r="H4306" t="s">
        <v>1720</v>
      </c>
      <c r="I4306" t="s">
        <v>3116</v>
      </c>
      <c r="J4306">
        <v>0</v>
      </c>
      <c r="K4306"/>
      <c r="L4306" t="s">
        <v>3464</v>
      </c>
      <c r="M4306" t="s">
        <v>3118</v>
      </c>
    </row>
    <row r="4307" spans="1:13" x14ac:dyDescent="0.25">
      <c r="A4307">
        <v>38980</v>
      </c>
      <c r="B4307" t="s">
        <v>4965</v>
      </c>
      <c r="C4307" t="s">
        <v>27</v>
      </c>
      <c r="D4307" t="s">
        <v>1722</v>
      </c>
      <c r="E4307" s="15" t="s">
        <v>14157</v>
      </c>
      <c r="F4307" t="s">
        <v>1848</v>
      </c>
      <c r="G4307" t="s">
        <v>1849</v>
      </c>
      <c r="H4307" t="s">
        <v>1819</v>
      </c>
      <c r="I4307" t="s">
        <v>3126</v>
      </c>
      <c r="J4307">
        <v>0</v>
      </c>
      <c r="K4307"/>
      <c r="L4307" t="s">
        <v>14158</v>
      </c>
      <c r="M4307" t="s">
        <v>14159</v>
      </c>
    </row>
    <row r="4308" spans="1:13" x14ac:dyDescent="0.25">
      <c r="A4308">
        <v>827415</v>
      </c>
      <c r="B4308" t="s">
        <v>14160</v>
      </c>
      <c r="C4308" t="s">
        <v>21</v>
      </c>
      <c r="D4308" t="s">
        <v>1722</v>
      </c>
      <c r="E4308" s="15" t="s">
        <v>14161</v>
      </c>
      <c r="F4308" t="s">
        <v>1749</v>
      </c>
      <c r="G4308" t="s">
        <v>1746</v>
      </c>
      <c r="H4308" t="s">
        <v>1720</v>
      </c>
      <c r="I4308" t="s">
        <v>3116</v>
      </c>
      <c r="J4308">
        <v>0</v>
      </c>
      <c r="K4308"/>
      <c r="L4308" t="s">
        <v>3117</v>
      </c>
      <c r="M4308" t="s">
        <v>3118</v>
      </c>
    </row>
    <row r="4309" spans="1:13" x14ac:dyDescent="0.25">
      <c r="A4309">
        <v>22306</v>
      </c>
      <c r="B4309" t="s">
        <v>14162</v>
      </c>
      <c r="C4309" t="s">
        <v>27</v>
      </c>
      <c r="D4309" t="s">
        <v>1722</v>
      </c>
      <c r="E4309" s="15" t="s">
        <v>14163</v>
      </c>
      <c r="F4309" t="s">
        <v>2010</v>
      </c>
      <c r="G4309" t="s">
        <v>1823</v>
      </c>
      <c r="H4309" t="s">
        <v>1822</v>
      </c>
      <c r="I4309" t="s">
        <v>3116</v>
      </c>
      <c r="J4309">
        <v>0</v>
      </c>
      <c r="K4309"/>
      <c r="L4309" t="s">
        <v>14164</v>
      </c>
      <c r="M4309" t="s">
        <v>3118</v>
      </c>
    </row>
    <row r="4310" spans="1:13" x14ac:dyDescent="0.25">
      <c r="A4310">
        <v>61702</v>
      </c>
      <c r="B4310" t="s">
        <v>14165</v>
      </c>
      <c r="C4310" t="s">
        <v>39</v>
      </c>
      <c r="D4310" t="s">
        <v>1722</v>
      </c>
      <c r="E4310" s="15" t="s">
        <v>14166</v>
      </c>
      <c r="F4310" t="s">
        <v>1788</v>
      </c>
      <c r="G4310" t="s">
        <v>1762</v>
      </c>
      <c r="H4310" t="s">
        <v>1782</v>
      </c>
      <c r="I4310" t="s">
        <v>3116</v>
      </c>
      <c r="J4310">
        <v>0</v>
      </c>
      <c r="K4310"/>
      <c r="L4310" t="s">
        <v>3151</v>
      </c>
      <c r="M4310" t="s">
        <v>3118</v>
      </c>
    </row>
    <row r="4311" spans="1:13" x14ac:dyDescent="0.25">
      <c r="A4311">
        <v>15957</v>
      </c>
      <c r="B4311" t="s">
        <v>456</v>
      </c>
      <c r="C4311" t="s">
        <v>432</v>
      </c>
      <c r="D4311" t="s">
        <v>1722</v>
      </c>
      <c r="E4311" s="15" t="s">
        <v>14167</v>
      </c>
      <c r="F4311" t="s">
        <v>1784</v>
      </c>
      <c r="G4311" t="s">
        <v>1785</v>
      </c>
      <c r="H4311" t="s">
        <v>1725</v>
      </c>
      <c r="I4311" t="s">
        <v>3116</v>
      </c>
      <c r="J4311">
        <v>0</v>
      </c>
      <c r="K4311"/>
      <c r="L4311" t="s">
        <v>10474</v>
      </c>
      <c r="M4311" t="s">
        <v>3118</v>
      </c>
    </row>
    <row r="4312" spans="1:13" x14ac:dyDescent="0.25">
      <c r="A4312">
        <v>53776</v>
      </c>
      <c r="B4312" t="s">
        <v>14168</v>
      </c>
      <c r="C4312" t="s">
        <v>39</v>
      </c>
      <c r="D4312" t="s">
        <v>1722</v>
      </c>
      <c r="E4312" s="15" t="s">
        <v>14169</v>
      </c>
      <c r="F4312" t="s">
        <v>1984</v>
      </c>
      <c r="G4312" t="s">
        <v>1816</v>
      </c>
      <c r="H4312" t="s">
        <v>1725</v>
      </c>
      <c r="I4312" t="s">
        <v>1816</v>
      </c>
      <c r="J4312">
        <v>0</v>
      </c>
      <c r="K4312"/>
      <c r="L4312" t="s">
        <v>3117</v>
      </c>
      <c r="M4312" t="s">
        <v>3118</v>
      </c>
    </row>
    <row r="4313" spans="1:13" x14ac:dyDescent="0.25">
      <c r="A4313">
        <v>15971</v>
      </c>
      <c r="B4313" t="s">
        <v>2441</v>
      </c>
      <c r="C4313" t="s">
        <v>21</v>
      </c>
      <c r="D4313" t="s">
        <v>1722</v>
      </c>
      <c r="E4313" s="15" t="s">
        <v>14170</v>
      </c>
      <c r="F4313" t="s">
        <v>1732</v>
      </c>
      <c r="G4313" t="s">
        <v>1731</v>
      </c>
      <c r="H4313" t="s">
        <v>1720</v>
      </c>
      <c r="I4313" t="s">
        <v>3116</v>
      </c>
      <c r="J4313">
        <v>0</v>
      </c>
      <c r="K4313"/>
      <c r="L4313" t="s">
        <v>5627</v>
      </c>
      <c r="M4313" t="s">
        <v>3118</v>
      </c>
    </row>
    <row r="4314" spans="1:13" x14ac:dyDescent="0.25">
      <c r="A4314">
        <v>31343</v>
      </c>
      <c r="B4314" t="s">
        <v>4967</v>
      </c>
      <c r="C4314" t="s">
        <v>211</v>
      </c>
      <c r="D4314" t="s">
        <v>1722</v>
      </c>
      <c r="E4314" s="15" t="s">
        <v>14171</v>
      </c>
      <c r="F4314" t="s">
        <v>1943</v>
      </c>
      <c r="G4314" t="s">
        <v>1944</v>
      </c>
      <c r="H4314" t="s">
        <v>1782</v>
      </c>
      <c r="I4314" t="s">
        <v>3142</v>
      </c>
      <c r="J4314">
        <v>0</v>
      </c>
      <c r="K4314"/>
      <c r="L4314" t="s">
        <v>5879</v>
      </c>
      <c r="M4314" t="s">
        <v>3118</v>
      </c>
    </row>
    <row r="4315" spans="1:13" x14ac:dyDescent="0.25">
      <c r="A4315">
        <v>23119</v>
      </c>
      <c r="B4315" t="s">
        <v>2024</v>
      </c>
      <c r="C4315" t="s">
        <v>41</v>
      </c>
      <c r="D4315" t="s">
        <v>1722</v>
      </c>
      <c r="E4315" s="15" t="s">
        <v>14172</v>
      </c>
      <c r="F4315" t="s">
        <v>1995</v>
      </c>
      <c r="G4315" t="s">
        <v>1765</v>
      </c>
      <c r="H4315" t="s">
        <v>1764</v>
      </c>
      <c r="I4315" t="s">
        <v>1765</v>
      </c>
      <c r="J4315">
        <v>0</v>
      </c>
      <c r="K4315"/>
      <c r="L4315" t="s">
        <v>3117</v>
      </c>
      <c r="M4315" t="s">
        <v>3118</v>
      </c>
    </row>
    <row r="4316" spans="1:13" x14ac:dyDescent="0.25">
      <c r="A4316">
        <v>15980</v>
      </c>
      <c r="B4316" t="s">
        <v>1655</v>
      </c>
      <c r="C4316" t="s">
        <v>56</v>
      </c>
      <c r="D4316" t="s">
        <v>1722</v>
      </c>
      <c r="E4316" s="15" t="s">
        <v>14173</v>
      </c>
      <c r="F4316" t="s">
        <v>1984</v>
      </c>
      <c r="G4316" t="s">
        <v>1816</v>
      </c>
      <c r="H4316" t="s">
        <v>1725</v>
      </c>
      <c r="I4316" t="s">
        <v>1816</v>
      </c>
      <c r="J4316">
        <v>0</v>
      </c>
      <c r="K4316"/>
      <c r="L4316" t="s">
        <v>14174</v>
      </c>
      <c r="M4316" t="s">
        <v>3118</v>
      </c>
    </row>
    <row r="4317" spans="1:13" x14ac:dyDescent="0.25">
      <c r="A4317">
        <v>15946</v>
      </c>
      <c r="B4317" t="s">
        <v>4971</v>
      </c>
      <c r="C4317" t="s">
        <v>27</v>
      </c>
      <c r="D4317" t="s">
        <v>1722</v>
      </c>
      <c r="E4317" s="15" t="s">
        <v>14175</v>
      </c>
      <c r="F4317" t="s">
        <v>3579</v>
      </c>
      <c r="G4317" t="s">
        <v>1757</v>
      </c>
      <c r="H4317" t="s">
        <v>1756</v>
      </c>
      <c r="I4317" t="s">
        <v>3129</v>
      </c>
      <c r="J4317">
        <v>0</v>
      </c>
      <c r="K4317"/>
      <c r="L4317" t="s">
        <v>3120</v>
      </c>
      <c r="M4317" t="s">
        <v>3118</v>
      </c>
    </row>
    <row r="4318" spans="1:13" x14ac:dyDescent="0.25">
      <c r="A4318">
        <v>851620</v>
      </c>
      <c r="B4318" t="s">
        <v>14176</v>
      </c>
      <c r="C4318" t="s">
        <v>41</v>
      </c>
      <c r="D4318" t="s">
        <v>1722</v>
      </c>
      <c r="E4318" s="15" t="s">
        <v>14177</v>
      </c>
      <c r="F4318" t="s">
        <v>2085</v>
      </c>
      <c r="G4318" t="s">
        <v>1849</v>
      </c>
      <c r="H4318" t="s">
        <v>1819</v>
      </c>
      <c r="I4318" t="s">
        <v>3340</v>
      </c>
      <c r="J4318">
        <v>0</v>
      </c>
      <c r="K4318"/>
      <c r="L4318" t="s">
        <v>3739</v>
      </c>
      <c r="M4318" t="s">
        <v>3118</v>
      </c>
    </row>
    <row r="4319" spans="1:13" x14ac:dyDescent="0.25">
      <c r="A4319">
        <v>16012</v>
      </c>
      <c r="B4319" t="s">
        <v>1333</v>
      </c>
      <c r="C4319" t="s">
        <v>21</v>
      </c>
      <c r="D4319" t="s">
        <v>1722</v>
      </c>
      <c r="E4319" s="15" t="s">
        <v>14178</v>
      </c>
      <c r="F4319" t="s">
        <v>2008</v>
      </c>
      <c r="G4319" t="s">
        <v>2009</v>
      </c>
      <c r="H4319" t="s">
        <v>1864</v>
      </c>
      <c r="I4319" t="s">
        <v>3240</v>
      </c>
      <c r="J4319">
        <v>0</v>
      </c>
      <c r="K4319"/>
      <c r="L4319" t="s">
        <v>14179</v>
      </c>
      <c r="M4319" t="s">
        <v>14180</v>
      </c>
    </row>
    <row r="4320" spans="1:13" x14ac:dyDescent="0.25">
      <c r="A4320">
        <v>29670</v>
      </c>
      <c r="B4320" t="s">
        <v>2546</v>
      </c>
      <c r="C4320" t="s">
        <v>41</v>
      </c>
      <c r="D4320" t="s">
        <v>1722</v>
      </c>
      <c r="E4320" s="15" t="s">
        <v>14181</v>
      </c>
      <c r="F4320" t="s">
        <v>1937</v>
      </c>
      <c r="G4320" t="s">
        <v>1849</v>
      </c>
      <c r="H4320" t="s">
        <v>1819</v>
      </c>
      <c r="I4320" t="s">
        <v>3126</v>
      </c>
      <c r="J4320">
        <v>0</v>
      </c>
      <c r="K4320"/>
      <c r="L4320" t="s">
        <v>14182</v>
      </c>
      <c r="M4320" t="s">
        <v>9138</v>
      </c>
    </row>
    <row r="4321" spans="1:13" x14ac:dyDescent="0.25">
      <c r="A4321">
        <v>16009</v>
      </c>
      <c r="B4321" t="s">
        <v>14183</v>
      </c>
      <c r="C4321" t="s">
        <v>165</v>
      </c>
      <c r="D4321" t="s">
        <v>1722</v>
      </c>
      <c r="E4321" s="15" t="s">
        <v>14184</v>
      </c>
      <c r="F4321" t="s">
        <v>2129</v>
      </c>
      <c r="G4321" t="s">
        <v>1849</v>
      </c>
      <c r="H4321" t="s">
        <v>1819</v>
      </c>
      <c r="I4321" t="s">
        <v>3126</v>
      </c>
      <c r="J4321">
        <v>0</v>
      </c>
      <c r="K4321"/>
      <c r="L4321" t="s">
        <v>14185</v>
      </c>
      <c r="M4321" t="s">
        <v>14186</v>
      </c>
    </row>
    <row r="4322" spans="1:13" x14ac:dyDescent="0.25">
      <c r="A4322">
        <v>838023</v>
      </c>
      <c r="B4322" t="s">
        <v>14187</v>
      </c>
      <c r="C4322" t="s">
        <v>213</v>
      </c>
      <c r="D4322" t="s">
        <v>1722</v>
      </c>
      <c r="E4322" s="15" t="s">
        <v>14188</v>
      </c>
      <c r="F4322" t="s">
        <v>1732</v>
      </c>
      <c r="G4322" t="s">
        <v>1731</v>
      </c>
      <c r="H4322" t="s">
        <v>1720</v>
      </c>
      <c r="I4322" t="s">
        <v>3116</v>
      </c>
      <c r="J4322">
        <v>0</v>
      </c>
      <c r="K4322"/>
      <c r="L4322" t="s">
        <v>3419</v>
      </c>
      <c r="M4322" t="s">
        <v>3118</v>
      </c>
    </row>
    <row r="4323" spans="1:13" x14ac:dyDescent="0.25">
      <c r="A4323">
        <v>40399</v>
      </c>
      <c r="B4323" t="s">
        <v>14189</v>
      </c>
      <c r="C4323" t="s">
        <v>27</v>
      </c>
      <c r="D4323" t="s">
        <v>1722</v>
      </c>
      <c r="E4323" s="15" t="s">
        <v>14190</v>
      </c>
      <c r="F4323" t="s">
        <v>1761</v>
      </c>
      <c r="G4323" t="s">
        <v>1762</v>
      </c>
      <c r="H4323" t="s">
        <v>1782</v>
      </c>
      <c r="I4323" t="s">
        <v>1762</v>
      </c>
      <c r="J4323">
        <v>0</v>
      </c>
      <c r="K4323"/>
      <c r="L4323" t="s">
        <v>5524</v>
      </c>
      <c r="M4323" t="s">
        <v>3118</v>
      </c>
    </row>
    <row r="4324" spans="1:13" x14ac:dyDescent="0.25">
      <c r="A4324">
        <v>22142</v>
      </c>
      <c r="B4324" t="s">
        <v>4974</v>
      </c>
      <c r="C4324" t="s">
        <v>21</v>
      </c>
      <c r="D4324" t="s">
        <v>1722</v>
      </c>
      <c r="E4324" s="15" t="s">
        <v>14191</v>
      </c>
      <c r="F4324" t="s">
        <v>1836</v>
      </c>
      <c r="G4324" t="s">
        <v>1837</v>
      </c>
      <c r="H4324" t="s">
        <v>1725</v>
      </c>
      <c r="I4324" t="s">
        <v>3116</v>
      </c>
      <c r="J4324">
        <v>0</v>
      </c>
      <c r="K4324"/>
      <c r="L4324" t="s">
        <v>5627</v>
      </c>
      <c r="M4324" t="s">
        <v>3118</v>
      </c>
    </row>
    <row r="4325" spans="1:13" x14ac:dyDescent="0.25">
      <c r="A4325">
        <v>855645</v>
      </c>
      <c r="B4325" t="s">
        <v>1334</v>
      </c>
      <c r="C4325" t="s">
        <v>31</v>
      </c>
      <c r="D4325" t="s">
        <v>1722</v>
      </c>
      <c r="E4325" s="15" t="s">
        <v>14192</v>
      </c>
      <c r="F4325" t="s">
        <v>1742</v>
      </c>
      <c r="G4325" t="s">
        <v>1743</v>
      </c>
      <c r="H4325" t="s">
        <v>1720</v>
      </c>
      <c r="I4325" t="s">
        <v>3351</v>
      </c>
      <c r="J4325">
        <v>0</v>
      </c>
      <c r="K4325"/>
      <c r="L4325" t="s">
        <v>3117</v>
      </c>
      <c r="M4325" t="s">
        <v>3118</v>
      </c>
    </row>
    <row r="4326" spans="1:13" x14ac:dyDescent="0.25">
      <c r="A4326">
        <v>15981</v>
      </c>
      <c r="B4326" t="s">
        <v>2442</v>
      </c>
      <c r="C4326" t="s">
        <v>21</v>
      </c>
      <c r="D4326" t="s">
        <v>1722</v>
      </c>
      <c r="E4326" s="15" t="s">
        <v>14193</v>
      </c>
      <c r="F4326" t="s">
        <v>1817</v>
      </c>
      <c r="G4326" t="s">
        <v>1816</v>
      </c>
      <c r="H4326" t="s">
        <v>1725</v>
      </c>
      <c r="I4326" t="s">
        <v>1816</v>
      </c>
      <c r="J4326">
        <v>0</v>
      </c>
      <c r="K4326"/>
      <c r="L4326" t="s">
        <v>5627</v>
      </c>
      <c r="M4326" t="s">
        <v>3118</v>
      </c>
    </row>
    <row r="4327" spans="1:13" x14ac:dyDescent="0.25">
      <c r="A4327">
        <v>846820</v>
      </c>
      <c r="B4327" t="s">
        <v>1335</v>
      </c>
      <c r="C4327" t="s">
        <v>1336</v>
      </c>
      <c r="D4327" t="s">
        <v>1722</v>
      </c>
      <c r="E4327" s="15" t="s">
        <v>14194</v>
      </c>
      <c r="F4327" t="s">
        <v>5719</v>
      </c>
      <c r="G4327" t="s">
        <v>1834</v>
      </c>
      <c r="H4327" t="s">
        <v>1833</v>
      </c>
      <c r="I4327" t="s">
        <v>3116</v>
      </c>
      <c r="J4327">
        <v>0</v>
      </c>
      <c r="K4327"/>
      <c r="L4327" t="s">
        <v>5627</v>
      </c>
      <c r="M4327" t="s">
        <v>3118</v>
      </c>
    </row>
    <row r="4328" spans="1:13" x14ac:dyDescent="0.25">
      <c r="A4328">
        <v>847589</v>
      </c>
      <c r="B4328" t="s">
        <v>14195</v>
      </c>
      <c r="C4328" t="s">
        <v>43</v>
      </c>
      <c r="D4328" t="s">
        <v>1722</v>
      </c>
      <c r="E4328" s="15" t="s">
        <v>14196</v>
      </c>
      <c r="F4328" t="s">
        <v>1897</v>
      </c>
      <c r="G4328" t="s">
        <v>1898</v>
      </c>
      <c r="H4328" t="s">
        <v>1720</v>
      </c>
      <c r="I4328" t="s">
        <v>3116</v>
      </c>
      <c r="J4328">
        <v>0</v>
      </c>
      <c r="K4328"/>
      <c r="L4328" t="s">
        <v>14197</v>
      </c>
      <c r="M4328" t="s">
        <v>14198</v>
      </c>
    </row>
    <row r="4329" spans="1:13" x14ac:dyDescent="0.25">
      <c r="A4329">
        <v>22990</v>
      </c>
      <c r="B4329" t="s">
        <v>1337</v>
      </c>
      <c r="C4329" t="s">
        <v>39</v>
      </c>
      <c r="D4329" t="s">
        <v>1722</v>
      </c>
      <c r="E4329" s="15" t="s">
        <v>14199</v>
      </c>
      <c r="F4329" t="s">
        <v>2070</v>
      </c>
      <c r="G4329" t="s">
        <v>2071</v>
      </c>
      <c r="H4329" t="s">
        <v>1864</v>
      </c>
      <c r="I4329" t="s">
        <v>3116</v>
      </c>
      <c r="J4329">
        <v>0</v>
      </c>
      <c r="K4329"/>
      <c r="L4329" t="s">
        <v>3151</v>
      </c>
      <c r="M4329" t="s">
        <v>3118</v>
      </c>
    </row>
    <row r="4330" spans="1:13" x14ac:dyDescent="0.25">
      <c r="A4330">
        <v>860524</v>
      </c>
      <c r="B4330" t="s">
        <v>1338</v>
      </c>
      <c r="C4330" t="s">
        <v>21</v>
      </c>
      <c r="D4330" t="s">
        <v>1722</v>
      </c>
      <c r="E4330" s="15" t="s">
        <v>14200</v>
      </c>
      <c r="F4330" t="s">
        <v>5706</v>
      </c>
      <c r="G4330" t="s">
        <v>1792</v>
      </c>
      <c r="H4330" t="s">
        <v>1822</v>
      </c>
      <c r="I4330" t="s">
        <v>3116</v>
      </c>
      <c r="J4330">
        <v>0</v>
      </c>
      <c r="K4330"/>
      <c r="L4330" t="s">
        <v>3117</v>
      </c>
      <c r="M4330" t="s">
        <v>3118</v>
      </c>
    </row>
    <row r="4331" spans="1:13" x14ac:dyDescent="0.25">
      <c r="A4331">
        <v>55601</v>
      </c>
      <c r="B4331" t="s">
        <v>14201</v>
      </c>
      <c r="C4331" t="s">
        <v>43</v>
      </c>
      <c r="D4331" t="s">
        <v>1722</v>
      </c>
      <c r="E4331" s="15" t="s">
        <v>14202</v>
      </c>
      <c r="F4331" t="s">
        <v>1891</v>
      </c>
      <c r="G4331" t="s">
        <v>1867</v>
      </c>
      <c r="H4331" t="s">
        <v>1725</v>
      </c>
      <c r="I4331" t="s">
        <v>3116</v>
      </c>
      <c r="J4331">
        <v>0</v>
      </c>
      <c r="K4331"/>
      <c r="L4331" t="s">
        <v>3157</v>
      </c>
      <c r="M4331" t="s">
        <v>3118</v>
      </c>
    </row>
    <row r="4332" spans="1:13" x14ac:dyDescent="0.25">
      <c r="A4332">
        <v>61128</v>
      </c>
      <c r="B4332" t="s">
        <v>14203</v>
      </c>
      <c r="C4332" t="s">
        <v>31</v>
      </c>
      <c r="D4332" t="s">
        <v>1722</v>
      </c>
      <c r="E4332" s="15" t="s">
        <v>14204</v>
      </c>
      <c r="F4332" t="s">
        <v>1877</v>
      </c>
      <c r="G4332" t="s">
        <v>1878</v>
      </c>
      <c r="H4332" t="s">
        <v>1756</v>
      </c>
      <c r="I4332" t="s">
        <v>3116</v>
      </c>
      <c r="J4332">
        <v>0</v>
      </c>
      <c r="K4332"/>
      <c r="L4332" t="s">
        <v>3117</v>
      </c>
      <c r="M4332" t="s">
        <v>3118</v>
      </c>
    </row>
    <row r="4333" spans="1:13" x14ac:dyDescent="0.25">
      <c r="A4333">
        <v>557</v>
      </c>
      <c r="B4333" t="s">
        <v>14205</v>
      </c>
      <c r="C4333" t="s">
        <v>43</v>
      </c>
      <c r="D4333" t="s">
        <v>1722</v>
      </c>
      <c r="E4333" s="15" t="s">
        <v>14206</v>
      </c>
      <c r="F4333" t="s">
        <v>1915</v>
      </c>
      <c r="G4333" t="s">
        <v>1878</v>
      </c>
      <c r="H4333" t="s">
        <v>1756</v>
      </c>
      <c r="I4333" t="s">
        <v>3129</v>
      </c>
      <c r="J4333">
        <v>0</v>
      </c>
      <c r="K4333"/>
      <c r="L4333" t="s">
        <v>3188</v>
      </c>
      <c r="M4333" t="s">
        <v>3118</v>
      </c>
    </row>
    <row r="4334" spans="1:13" x14ac:dyDescent="0.25">
      <c r="A4334">
        <v>16049</v>
      </c>
      <c r="B4334" t="s">
        <v>2443</v>
      </c>
      <c r="C4334" t="s">
        <v>432</v>
      </c>
      <c r="D4334" t="s">
        <v>1722</v>
      </c>
      <c r="E4334" s="15" t="s">
        <v>14207</v>
      </c>
      <c r="F4334" t="s">
        <v>2118</v>
      </c>
      <c r="G4334" t="s">
        <v>1828</v>
      </c>
      <c r="H4334" t="s">
        <v>1827</v>
      </c>
      <c r="I4334" t="s">
        <v>3131</v>
      </c>
      <c r="J4334">
        <v>0</v>
      </c>
      <c r="K4334"/>
      <c r="L4334" t="s">
        <v>14208</v>
      </c>
      <c r="M4334" t="s">
        <v>14209</v>
      </c>
    </row>
    <row r="4335" spans="1:13" x14ac:dyDescent="0.25">
      <c r="A4335">
        <v>16036</v>
      </c>
      <c r="B4335" t="s">
        <v>458</v>
      </c>
      <c r="C4335" t="s">
        <v>31</v>
      </c>
      <c r="D4335" t="s">
        <v>1722</v>
      </c>
      <c r="E4335" s="15" t="s">
        <v>14210</v>
      </c>
      <c r="F4335" t="s">
        <v>1829</v>
      </c>
      <c r="G4335" t="s">
        <v>1814</v>
      </c>
      <c r="H4335" t="s">
        <v>1764</v>
      </c>
      <c r="I4335" t="s">
        <v>3131</v>
      </c>
      <c r="J4335">
        <v>0</v>
      </c>
      <c r="K4335"/>
      <c r="L4335" t="s">
        <v>14211</v>
      </c>
      <c r="M4335" t="s">
        <v>3118</v>
      </c>
    </row>
    <row r="4336" spans="1:13" x14ac:dyDescent="0.25">
      <c r="A4336">
        <v>22213</v>
      </c>
      <c r="B4336" t="s">
        <v>1339</v>
      </c>
      <c r="C4336" t="s">
        <v>111</v>
      </c>
      <c r="D4336" t="s">
        <v>1722</v>
      </c>
      <c r="E4336" s="15" t="s">
        <v>14212</v>
      </c>
      <c r="F4336" t="s">
        <v>2002</v>
      </c>
      <c r="G4336" t="s">
        <v>2003</v>
      </c>
      <c r="H4336" t="s">
        <v>1756</v>
      </c>
      <c r="I4336" t="s">
        <v>3129</v>
      </c>
      <c r="J4336">
        <v>0</v>
      </c>
      <c r="K4336"/>
      <c r="L4336" t="s">
        <v>6842</v>
      </c>
      <c r="M4336" t="s">
        <v>3118</v>
      </c>
    </row>
    <row r="4337" spans="1:13" x14ac:dyDescent="0.25">
      <c r="A4337">
        <v>16072</v>
      </c>
      <c r="B4337" t="s">
        <v>1656</v>
      </c>
      <c r="C4337" t="s">
        <v>27</v>
      </c>
      <c r="D4337" t="s">
        <v>1722</v>
      </c>
      <c r="E4337" s="15" t="s">
        <v>14213</v>
      </c>
      <c r="F4337" t="s">
        <v>1868</v>
      </c>
      <c r="G4337" t="s">
        <v>1792</v>
      </c>
      <c r="H4337" t="s">
        <v>1822</v>
      </c>
      <c r="I4337" t="s">
        <v>3116</v>
      </c>
      <c r="J4337">
        <v>0</v>
      </c>
      <c r="K4337"/>
      <c r="L4337" t="s">
        <v>14214</v>
      </c>
      <c r="M4337" t="s">
        <v>4976</v>
      </c>
    </row>
    <row r="4338" spans="1:13" x14ac:dyDescent="0.25">
      <c r="A4338">
        <v>16091</v>
      </c>
      <c r="B4338" t="s">
        <v>14215</v>
      </c>
      <c r="C4338" t="s">
        <v>155</v>
      </c>
      <c r="D4338" t="s">
        <v>1722</v>
      </c>
      <c r="E4338" s="15" t="s">
        <v>14216</v>
      </c>
      <c r="F4338" t="s">
        <v>2161</v>
      </c>
      <c r="G4338" t="s">
        <v>2162</v>
      </c>
      <c r="H4338" t="s">
        <v>1753</v>
      </c>
      <c r="I4338" t="s">
        <v>3116</v>
      </c>
      <c r="J4338">
        <v>0</v>
      </c>
      <c r="K4338"/>
      <c r="L4338" t="s">
        <v>9109</v>
      </c>
      <c r="M4338" t="s">
        <v>3118</v>
      </c>
    </row>
    <row r="4339" spans="1:13" x14ac:dyDescent="0.25">
      <c r="A4339">
        <v>56051</v>
      </c>
      <c r="B4339" t="s">
        <v>14217</v>
      </c>
      <c r="C4339" t="s">
        <v>39</v>
      </c>
      <c r="D4339" t="s">
        <v>1722</v>
      </c>
      <c r="E4339" s="15" t="s">
        <v>14218</v>
      </c>
      <c r="F4339" t="s">
        <v>2129</v>
      </c>
      <c r="G4339" t="s">
        <v>1849</v>
      </c>
      <c r="H4339" t="s">
        <v>1819</v>
      </c>
      <c r="I4339" t="s">
        <v>3126</v>
      </c>
      <c r="J4339">
        <v>0</v>
      </c>
      <c r="K4339"/>
      <c r="L4339" t="s">
        <v>3151</v>
      </c>
      <c r="M4339" t="s">
        <v>3118</v>
      </c>
    </row>
    <row r="4340" spans="1:13" x14ac:dyDescent="0.25">
      <c r="A4340">
        <v>16096</v>
      </c>
      <c r="B4340" t="s">
        <v>1657</v>
      </c>
      <c r="C4340" t="s">
        <v>27</v>
      </c>
      <c r="D4340" t="s">
        <v>1722</v>
      </c>
      <c r="E4340" s="15" t="s">
        <v>14219</v>
      </c>
      <c r="F4340" t="s">
        <v>1735</v>
      </c>
      <c r="G4340" t="s">
        <v>1721</v>
      </c>
      <c r="H4340" t="s">
        <v>1720</v>
      </c>
      <c r="I4340" t="s">
        <v>3116</v>
      </c>
      <c r="J4340">
        <v>0</v>
      </c>
      <c r="K4340"/>
      <c r="L4340" t="s">
        <v>14220</v>
      </c>
      <c r="M4340" t="s">
        <v>3118</v>
      </c>
    </row>
    <row r="4341" spans="1:13" x14ac:dyDescent="0.25">
      <c r="A4341">
        <v>861780</v>
      </c>
      <c r="B4341" t="s">
        <v>14221</v>
      </c>
      <c r="C4341" t="s">
        <v>27</v>
      </c>
      <c r="D4341" t="s">
        <v>1722</v>
      </c>
      <c r="E4341" s="15" t="s">
        <v>14222</v>
      </c>
      <c r="F4341" t="s">
        <v>1846</v>
      </c>
      <c r="G4341" t="s">
        <v>1726</v>
      </c>
      <c r="H4341" t="s">
        <v>1725</v>
      </c>
      <c r="I4341" t="s">
        <v>3116</v>
      </c>
      <c r="J4341">
        <v>0</v>
      </c>
      <c r="K4341"/>
      <c r="L4341" t="s">
        <v>14223</v>
      </c>
      <c r="M4341" t="s">
        <v>14224</v>
      </c>
    </row>
    <row r="4342" spans="1:13" x14ac:dyDescent="0.25">
      <c r="A4342">
        <v>60620</v>
      </c>
      <c r="B4342" t="s">
        <v>671</v>
      </c>
      <c r="C4342" t="s">
        <v>65</v>
      </c>
      <c r="D4342" t="s">
        <v>1722</v>
      </c>
      <c r="E4342" s="15" t="s">
        <v>14225</v>
      </c>
      <c r="F4342" t="s">
        <v>1859</v>
      </c>
      <c r="G4342" t="s">
        <v>1823</v>
      </c>
      <c r="H4342" t="s">
        <v>1822</v>
      </c>
      <c r="I4342" t="s">
        <v>3116</v>
      </c>
      <c r="J4342">
        <v>0</v>
      </c>
      <c r="K4342"/>
      <c r="L4342" t="s">
        <v>3117</v>
      </c>
      <c r="M4342" t="s">
        <v>3118</v>
      </c>
    </row>
    <row r="4343" spans="1:13" x14ac:dyDescent="0.25">
      <c r="A4343">
        <v>34441</v>
      </c>
      <c r="B4343" t="s">
        <v>14226</v>
      </c>
      <c r="C4343" t="s">
        <v>27</v>
      </c>
      <c r="D4343" t="s">
        <v>1722</v>
      </c>
      <c r="E4343" s="15" t="s">
        <v>14227</v>
      </c>
      <c r="F4343" t="s">
        <v>1728</v>
      </c>
      <c r="G4343" t="s">
        <v>1729</v>
      </c>
      <c r="H4343" t="s">
        <v>1720</v>
      </c>
      <c r="I4343" t="s">
        <v>3116</v>
      </c>
      <c r="J4343">
        <v>0</v>
      </c>
      <c r="K4343"/>
      <c r="L4343" t="s">
        <v>14228</v>
      </c>
      <c r="M4343" t="s">
        <v>14229</v>
      </c>
    </row>
    <row r="4344" spans="1:13" x14ac:dyDescent="0.25">
      <c r="A4344">
        <v>829294</v>
      </c>
      <c r="B4344" t="s">
        <v>14230</v>
      </c>
      <c r="C4344" t="s">
        <v>43</v>
      </c>
      <c r="D4344" t="s">
        <v>1722</v>
      </c>
      <c r="E4344" s="15" t="s">
        <v>14231</v>
      </c>
      <c r="F4344" t="s">
        <v>4331</v>
      </c>
      <c r="G4344" t="s">
        <v>2032</v>
      </c>
      <c r="H4344" t="s">
        <v>1782</v>
      </c>
      <c r="I4344" t="s">
        <v>2031</v>
      </c>
      <c r="J4344">
        <v>0</v>
      </c>
      <c r="K4344"/>
      <c r="L4344"/>
      <c r="M4344" t="s">
        <v>3118</v>
      </c>
    </row>
    <row r="4345" spans="1:13" x14ac:dyDescent="0.25">
      <c r="A4345">
        <v>11584</v>
      </c>
      <c r="B4345" t="s">
        <v>459</v>
      </c>
      <c r="C4345" t="s">
        <v>27</v>
      </c>
      <c r="D4345" t="s">
        <v>1722</v>
      </c>
      <c r="E4345" s="15" t="s">
        <v>14232</v>
      </c>
      <c r="F4345" t="s">
        <v>6008</v>
      </c>
      <c r="G4345" t="s">
        <v>1837</v>
      </c>
      <c r="H4345" t="s">
        <v>1725</v>
      </c>
      <c r="I4345" t="s">
        <v>3116</v>
      </c>
      <c r="J4345">
        <v>0</v>
      </c>
      <c r="K4345"/>
      <c r="L4345" t="s">
        <v>5524</v>
      </c>
      <c r="M4345" t="s">
        <v>3118</v>
      </c>
    </row>
    <row r="4346" spans="1:13" x14ac:dyDescent="0.25">
      <c r="A4346">
        <v>22988</v>
      </c>
      <c r="B4346" t="s">
        <v>14233</v>
      </c>
      <c r="C4346" t="s">
        <v>172</v>
      </c>
      <c r="D4346" t="s">
        <v>1722</v>
      </c>
      <c r="E4346" s="15" t="s">
        <v>14234</v>
      </c>
      <c r="F4346" t="s">
        <v>1749</v>
      </c>
      <c r="G4346" t="s">
        <v>1746</v>
      </c>
      <c r="H4346" t="s">
        <v>1720</v>
      </c>
      <c r="I4346" t="s">
        <v>5686</v>
      </c>
      <c r="J4346">
        <v>0</v>
      </c>
      <c r="K4346"/>
      <c r="L4346"/>
      <c r="M4346" t="s">
        <v>3118</v>
      </c>
    </row>
    <row r="4347" spans="1:13" x14ac:dyDescent="0.25">
      <c r="A4347">
        <v>50064</v>
      </c>
      <c r="B4347" t="s">
        <v>1940</v>
      </c>
      <c r="C4347" t="s">
        <v>172</v>
      </c>
      <c r="D4347" t="s">
        <v>1722</v>
      </c>
      <c r="E4347" s="15" t="s">
        <v>14235</v>
      </c>
      <c r="F4347" t="s">
        <v>1745</v>
      </c>
      <c r="G4347" t="s">
        <v>1746</v>
      </c>
      <c r="H4347" t="s">
        <v>1720</v>
      </c>
      <c r="I4347" t="s">
        <v>3116</v>
      </c>
      <c r="J4347">
        <v>0</v>
      </c>
      <c r="K4347"/>
      <c r="L4347" t="s">
        <v>4977</v>
      </c>
      <c r="M4347" t="s">
        <v>4978</v>
      </c>
    </row>
    <row r="4348" spans="1:13" x14ac:dyDescent="0.25">
      <c r="A4348">
        <v>834848</v>
      </c>
      <c r="B4348" t="s">
        <v>14236</v>
      </c>
      <c r="C4348" t="s">
        <v>92</v>
      </c>
      <c r="D4348" t="s">
        <v>1722</v>
      </c>
      <c r="E4348" s="15" t="s">
        <v>14237</v>
      </c>
      <c r="F4348" t="s">
        <v>1824</v>
      </c>
      <c r="G4348" t="s">
        <v>1825</v>
      </c>
      <c r="H4348" t="s">
        <v>1725</v>
      </c>
      <c r="I4348" t="s">
        <v>3116</v>
      </c>
      <c r="J4348">
        <v>0</v>
      </c>
      <c r="K4348"/>
      <c r="L4348"/>
      <c r="M4348" t="s">
        <v>3118</v>
      </c>
    </row>
    <row r="4349" spans="1:13" x14ac:dyDescent="0.25">
      <c r="A4349">
        <v>16102</v>
      </c>
      <c r="B4349" t="s">
        <v>1340</v>
      </c>
      <c r="C4349" t="s">
        <v>52</v>
      </c>
      <c r="D4349" t="s">
        <v>1722</v>
      </c>
      <c r="E4349" s="15" t="s">
        <v>14238</v>
      </c>
      <c r="F4349" t="s">
        <v>2277</v>
      </c>
      <c r="G4349" t="s">
        <v>1739</v>
      </c>
      <c r="H4349" t="s">
        <v>1720</v>
      </c>
      <c r="I4349" t="s">
        <v>3232</v>
      </c>
      <c r="J4349">
        <v>0</v>
      </c>
      <c r="K4349"/>
      <c r="L4349" t="s">
        <v>3117</v>
      </c>
      <c r="M4349" t="s">
        <v>3118</v>
      </c>
    </row>
    <row r="4350" spans="1:13" x14ac:dyDescent="0.25">
      <c r="A4350">
        <v>846731</v>
      </c>
      <c r="B4350" t="s">
        <v>14239</v>
      </c>
      <c r="C4350" t="s">
        <v>92</v>
      </c>
      <c r="D4350" t="s">
        <v>1722</v>
      </c>
      <c r="E4350" s="15" t="s">
        <v>14240</v>
      </c>
      <c r="F4350" t="s">
        <v>1732</v>
      </c>
      <c r="G4350" t="s">
        <v>1731</v>
      </c>
      <c r="H4350" t="s">
        <v>1720</v>
      </c>
      <c r="I4350" t="s">
        <v>3116</v>
      </c>
      <c r="J4350">
        <v>0</v>
      </c>
      <c r="K4350"/>
      <c r="L4350" t="s">
        <v>14241</v>
      </c>
      <c r="M4350"/>
    </row>
    <row r="4351" spans="1:13" x14ac:dyDescent="0.25">
      <c r="A4351">
        <v>21141</v>
      </c>
      <c r="B4351" t="s">
        <v>1658</v>
      </c>
      <c r="C4351" t="s">
        <v>208</v>
      </c>
      <c r="D4351" t="s">
        <v>1722</v>
      </c>
      <c r="E4351" s="15" t="s">
        <v>14242</v>
      </c>
      <c r="F4351" t="s">
        <v>1815</v>
      </c>
      <c r="G4351" t="s">
        <v>1816</v>
      </c>
      <c r="H4351" t="s">
        <v>1725</v>
      </c>
      <c r="I4351" t="s">
        <v>1816</v>
      </c>
      <c r="J4351">
        <v>0</v>
      </c>
      <c r="K4351"/>
      <c r="L4351" t="s">
        <v>14243</v>
      </c>
      <c r="M4351" t="s">
        <v>3118</v>
      </c>
    </row>
    <row r="4352" spans="1:13" x14ac:dyDescent="0.25">
      <c r="A4352">
        <v>70431</v>
      </c>
      <c r="B4352" t="s">
        <v>14244</v>
      </c>
      <c r="C4352" t="s">
        <v>43</v>
      </c>
      <c r="D4352" t="s">
        <v>1722</v>
      </c>
      <c r="E4352" s="15" t="s">
        <v>14245</v>
      </c>
      <c r="F4352" t="s">
        <v>1766</v>
      </c>
      <c r="G4352" t="s">
        <v>1767</v>
      </c>
      <c r="H4352" t="s">
        <v>1756</v>
      </c>
      <c r="I4352" t="s">
        <v>3129</v>
      </c>
      <c r="J4352">
        <v>0</v>
      </c>
      <c r="K4352"/>
      <c r="L4352" t="s">
        <v>3429</v>
      </c>
      <c r="M4352" t="s">
        <v>3118</v>
      </c>
    </row>
    <row r="4353" spans="1:13" x14ac:dyDescent="0.25">
      <c r="A4353">
        <v>41275</v>
      </c>
      <c r="B4353" t="s">
        <v>14246</v>
      </c>
      <c r="C4353" t="s">
        <v>14247</v>
      </c>
      <c r="D4353" t="s">
        <v>1722</v>
      </c>
      <c r="E4353" s="15" t="s">
        <v>14248</v>
      </c>
      <c r="F4353" t="s">
        <v>1807</v>
      </c>
      <c r="G4353" t="s">
        <v>1762</v>
      </c>
      <c r="H4353" t="s">
        <v>1782</v>
      </c>
      <c r="I4353" t="s">
        <v>1762</v>
      </c>
      <c r="J4353">
        <v>0</v>
      </c>
      <c r="K4353"/>
      <c r="L4353" t="s">
        <v>14249</v>
      </c>
      <c r="M4353" t="s">
        <v>14250</v>
      </c>
    </row>
    <row r="4354" spans="1:13" x14ac:dyDescent="0.25">
      <c r="A4354">
        <v>857615</v>
      </c>
      <c r="B4354" t="s">
        <v>14251</v>
      </c>
      <c r="C4354" t="s">
        <v>2697</v>
      </c>
      <c r="D4354" t="s">
        <v>1722</v>
      </c>
      <c r="E4354" s="15" t="s">
        <v>14252</v>
      </c>
      <c r="F4354" t="s">
        <v>1891</v>
      </c>
      <c r="G4354" t="s">
        <v>1867</v>
      </c>
      <c r="H4354" t="s">
        <v>1725</v>
      </c>
      <c r="I4354" t="s">
        <v>3116</v>
      </c>
      <c r="J4354">
        <v>0</v>
      </c>
      <c r="K4354"/>
      <c r="L4354" t="s">
        <v>14253</v>
      </c>
      <c r="M4354" t="s">
        <v>3118</v>
      </c>
    </row>
    <row r="4355" spans="1:13" x14ac:dyDescent="0.25">
      <c r="A4355">
        <v>838041</v>
      </c>
      <c r="B4355" t="s">
        <v>14254</v>
      </c>
      <c r="C4355" t="s">
        <v>27</v>
      </c>
      <c r="D4355" t="s">
        <v>1722</v>
      </c>
      <c r="E4355" s="15" t="s">
        <v>14255</v>
      </c>
      <c r="F4355" t="s">
        <v>1749</v>
      </c>
      <c r="G4355" t="s">
        <v>1746</v>
      </c>
      <c r="H4355" t="s">
        <v>1720</v>
      </c>
      <c r="I4355" t="s">
        <v>3116</v>
      </c>
      <c r="J4355">
        <v>0</v>
      </c>
      <c r="K4355"/>
      <c r="L4355" t="s">
        <v>3564</v>
      </c>
      <c r="M4355" t="s">
        <v>14256</v>
      </c>
    </row>
    <row r="4356" spans="1:13" x14ac:dyDescent="0.25">
      <c r="A4356">
        <v>16109</v>
      </c>
      <c r="B4356" t="s">
        <v>1659</v>
      </c>
      <c r="C4356" t="s">
        <v>36</v>
      </c>
      <c r="D4356" t="s">
        <v>1722</v>
      </c>
      <c r="E4356" s="15" t="s">
        <v>14257</v>
      </c>
      <c r="F4356" t="s">
        <v>1995</v>
      </c>
      <c r="G4356" t="s">
        <v>1765</v>
      </c>
      <c r="H4356" t="s">
        <v>1764</v>
      </c>
      <c r="I4356" t="s">
        <v>1765</v>
      </c>
      <c r="J4356">
        <v>0</v>
      </c>
      <c r="K4356"/>
      <c r="L4356" t="s">
        <v>14258</v>
      </c>
      <c r="M4356" t="s">
        <v>14259</v>
      </c>
    </row>
    <row r="4357" spans="1:13" x14ac:dyDescent="0.25">
      <c r="A4357">
        <v>58618</v>
      </c>
      <c r="B4357" t="s">
        <v>2741</v>
      </c>
      <c r="C4357" t="s">
        <v>2602</v>
      </c>
      <c r="D4357" t="s">
        <v>1722</v>
      </c>
      <c r="E4357" s="15" t="s">
        <v>14260</v>
      </c>
      <c r="F4357" t="s">
        <v>1784</v>
      </c>
      <c r="G4357" t="s">
        <v>1785</v>
      </c>
      <c r="H4357" t="s">
        <v>1725</v>
      </c>
      <c r="I4357" t="s">
        <v>3116</v>
      </c>
      <c r="J4357">
        <v>0</v>
      </c>
      <c r="K4357"/>
      <c r="L4357" t="s">
        <v>5627</v>
      </c>
      <c r="M4357" t="s">
        <v>3118</v>
      </c>
    </row>
    <row r="4358" spans="1:13" x14ac:dyDescent="0.25">
      <c r="A4358">
        <v>847482</v>
      </c>
      <c r="B4358" t="s">
        <v>14261</v>
      </c>
      <c r="C4358" t="s">
        <v>43</v>
      </c>
      <c r="D4358" t="s">
        <v>1722</v>
      </c>
      <c r="E4358" s="15" t="s">
        <v>14262</v>
      </c>
      <c r="F4358" t="s">
        <v>1836</v>
      </c>
      <c r="G4358" t="s">
        <v>1837</v>
      </c>
      <c r="H4358" t="s">
        <v>1725</v>
      </c>
      <c r="I4358" t="s">
        <v>3116</v>
      </c>
      <c r="J4358">
        <v>0</v>
      </c>
      <c r="K4358"/>
      <c r="L4358" t="s">
        <v>14263</v>
      </c>
      <c r="M4358" t="s">
        <v>14264</v>
      </c>
    </row>
    <row r="4359" spans="1:13" x14ac:dyDescent="0.25">
      <c r="A4359">
        <v>16119</v>
      </c>
      <c r="B4359" t="s">
        <v>2444</v>
      </c>
      <c r="C4359" t="s">
        <v>39</v>
      </c>
      <c r="D4359" t="s">
        <v>1722</v>
      </c>
      <c r="E4359" s="15" t="s">
        <v>14265</v>
      </c>
      <c r="F4359" t="s">
        <v>1780</v>
      </c>
      <c r="G4359" t="s">
        <v>1746</v>
      </c>
      <c r="H4359" t="s">
        <v>1720</v>
      </c>
      <c r="I4359" t="s">
        <v>3348</v>
      </c>
      <c r="J4359">
        <v>0</v>
      </c>
      <c r="K4359"/>
      <c r="L4359" t="s">
        <v>4981</v>
      </c>
      <c r="M4359" t="s">
        <v>3118</v>
      </c>
    </row>
    <row r="4360" spans="1:13" x14ac:dyDescent="0.25">
      <c r="A4360">
        <v>53675</v>
      </c>
      <c r="B4360" t="s">
        <v>1341</v>
      </c>
      <c r="C4360" t="s">
        <v>21</v>
      </c>
      <c r="D4360" t="s">
        <v>1722</v>
      </c>
      <c r="E4360" s="15" t="s">
        <v>14266</v>
      </c>
      <c r="F4360" t="s">
        <v>1748</v>
      </c>
      <c r="G4360" t="s">
        <v>1726</v>
      </c>
      <c r="H4360" t="s">
        <v>1725</v>
      </c>
      <c r="I4360" t="s">
        <v>3116</v>
      </c>
      <c r="J4360">
        <v>0</v>
      </c>
      <c r="K4360"/>
      <c r="L4360" t="s">
        <v>3117</v>
      </c>
      <c r="M4360" t="s">
        <v>3118</v>
      </c>
    </row>
    <row r="4361" spans="1:13" x14ac:dyDescent="0.25">
      <c r="A4361">
        <v>46864</v>
      </c>
      <c r="B4361" t="s">
        <v>14267</v>
      </c>
      <c r="C4361" t="s">
        <v>43</v>
      </c>
      <c r="D4361" t="s">
        <v>1722</v>
      </c>
      <c r="E4361" s="15" t="s">
        <v>14268</v>
      </c>
      <c r="F4361" t="s">
        <v>1836</v>
      </c>
      <c r="G4361" t="s">
        <v>1837</v>
      </c>
      <c r="H4361" t="s">
        <v>1725</v>
      </c>
      <c r="I4361" t="s">
        <v>3116</v>
      </c>
      <c r="J4361">
        <v>0</v>
      </c>
      <c r="K4361"/>
      <c r="L4361" t="s">
        <v>14269</v>
      </c>
      <c r="M4361" t="s">
        <v>14270</v>
      </c>
    </row>
    <row r="4362" spans="1:13" x14ac:dyDescent="0.25">
      <c r="A4362">
        <v>845668</v>
      </c>
      <c r="B4362" t="s">
        <v>14271</v>
      </c>
      <c r="C4362" t="s">
        <v>84</v>
      </c>
      <c r="D4362" t="s">
        <v>1722</v>
      </c>
      <c r="E4362" s="15" t="s">
        <v>14272</v>
      </c>
      <c r="F4362" t="s">
        <v>1732</v>
      </c>
      <c r="G4362" t="s">
        <v>1731</v>
      </c>
      <c r="H4362" t="s">
        <v>1720</v>
      </c>
      <c r="I4362" t="s">
        <v>3116</v>
      </c>
      <c r="J4362">
        <v>0</v>
      </c>
      <c r="K4362"/>
      <c r="L4362" t="s">
        <v>14273</v>
      </c>
      <c r="M4362" t="s">
        <v>3118</v>
      </c>
    </row>
    <row r="4363" spans="1:13" x14ac:dyDescent="0.25">
      <c r="A4363">
        <v>16130</v>
      </c>
      <c r="B4363" t="s">
        <v>2445</v>
      </c>
      <c r="C4363" t="s">
        <v>21</v>
      </c>
      <c r="D4363" t="s">
        <v>1722</v>
      </c>
      <c r="E4363" s="15" t="s">
        <v>14274</v>
      </c>
      <c r="F4363" t="s">
        <v>1824</v>
      </c>
      <c r="G4363" t="s">
        <v>1825</v>
      </c>
      <c r="H4363" t="s">
        <v>1725</v>
      </c>
      <c r="I4363" t="s">
        <v>3116</v>
      </c>
      <c r="J4363">
        <v>0</v>
      </c>
      <c r="K4363"/>
      <c r="L4363" t="s">
        <v>6521</v>
      </c>
      <c r="M4363" t="s">
        <v>3118</v>
      </c>
    </row>
    <row r="4364" spans="1:13" x14ac:dyDescent="0.25">
      <c r="A4364">
        <v>62041</v>
      </c>
      <c r="B4364" t="s">
        <v>14275</v>
      </c>
      <c r="C4364" t="s">
        <v>27</v>
      </c>
      <c r="D4364" t="s">
        <v>1722</v>
      </c>
      <c r="E4364" s="15" t="s">
        <v>14276</v>
      </c>
      <c r="F4364" t="s">
        <v>3773</v>
      </c>
      <c r="G4364" t="s">
        <v>1849</v>
      </c>
      <c r="H4364" t="s">
        <v>1819</v>
      </c>
      <c r="I4364" t="s">
        <v>3126</v>
      </c>
      <c r="J4364">
        <v>0</v>
      </c>
      <c r="K4364"/>
      <c r="L4364" t="s">
        <v>14277</v>
      </c>
      <c r="M4364" t="s">
        <v>14278</v>
      </c>
    </row>
    <row r="4365" spans="1:13" x14ac:dyDescent="0.25">
      <c r="A4365">
        <v>845779</v>
      </c>
      <c r="B4365" t="s">
        <v>3003</v>
      </c>
      <c r="C4365" t="s">
        <v>43</v>
      </c>
      <c r="D4365" t="s">
        <v>1722</v>
      </c>
      <c r="E4365" s="15" t="s">
        <v>14279</v>
      </c>
      <c r="F4365" t="s">
        <v>1866</v>
      </c>
      <c r="G4365" t="s">
        <v>1867</v>
      </c>
      <c r="H4365" t="s">
        <v>1725</v>
      </c>
      <c r="I4365" t="s">
        <v>3116</v>
      </c>
      <c r="J4365">
        <v>0</v>
      </c>
      <c r="K4365"/>
      <c r="L4365" t="s">
        <v>3157</v>
      </c>
      <c r="M4365" t="s">
        <v>3118</v>
      </c>
    </row>
    <row r="4366" spans="1:13" x14ac:dyDescent="0.25">
      <c r="A4366">
        <v>38124</v>
      </c>
      <c r="B4366" t="s">
        <v>1342</v>
      </c>
      <c r="C4366" t="s">
        <v>84</v>
      </c>
      <c r="D4366" t="s">
        <v>1722</v>
      </c>
      <c r="E4366" s="15" t="s">
        <v>14280</v>
      </c>
      <c r="F4366" t="s">
        <v>1974</v>
      </c>
      <c r="G4366" t="s">
        <v>1975</v>
      </c>
      <c r="H4366" t="s">
        <v>1782</v>
      </c>
      <c r="I4366" t="s">
        <v>3116</v>
      </c>
      <c r="J4366">
        <v>0</v>
      </c>
      <c r="K4366"/>
      <c r="L4366" t="s">
        <v>5303</v>
      </c>
      <c r="M4366" t="s">
        <v>3118</v>
      </c>
    </row>
    <row r="4367" spans="1:13" x14ac:dyDescent="0.25">
      <c r="A4367">
        <v>854658</v>
      </c>
      <c r="B4367" t="s">
        <v>14281</v>
      </c>
      <c r="C4367" t="s">
        <v>84</v>
      </c>
      <c r="D4367" t="s">
        <v>1722</v>
      </c>
      <c r="E4367" s="15" t="s">
        <v>14282</v>
      </c>
      <c r="F4367" t="s">
        <v>1732</v>
      </c>
      <c r="G4367" t="s">
        <v>1731</v>
      </c>
      <c r="H4367" t="s">
        <v>1720</v>
      </c>
      <c r="I4367" t="s">
        <v>3116</v>
      </c>
      <c r="J4367">
        <v>0</v>
      </c>
      <c r="K4367"/>
      <c r="L4367" t="s">
        <v>3182</v>
      </c>
      <c r="M4367" t="s">
        <v>3118</v>
      </c>
    </row>
    <row r="4368" spans="1:13" x14ac:dyDescent="0.25">
      <c r="A4368">
        <v>16151</v>
      </c>
      <c r="B4368" t="s">
        <v>1343</v>
      </c>
      <c r="C4368" t="s">
        <v>39</v>
      </c>
      <c r="D4368" t="s">
        <v>1722</v>
      </c>
      <c r="E4368" s="15" t="s">
        <v>14283</v>
      </c>
      <c r="F4368" t="s">
        <v>2011</v>
      </c>
      <c r="G4368" t="s">
        <v>1975</v>
      </c>
      <c r="H4368" t="s">
        <v>1782</v>
      </c>
      <c r="I4368" t="s">
        <v>3116</v>
      </c>
      <c r="J4368">
        <v>0</v>
      </c>
      <c r="K4368"/>
      <c r="L4368" t="s">
        <v>14284</v>
      </c>
      <c r="M4368" t="s">
        <v>3118</v>
      </c>
    </row>
    <row r="4369" spans="1:13" x14ac:dyDescent="0.25">
      <c r="A4369">
        <v>839246</v>
      </c>
      <c r="B4369" t="s">
        <v>14285</v>
      </c>
      <c r="C4369" t="s">
        <v>84</v>
      </c>
      <c r="D4369" t="s">
        <v>1722</v>
      </c>
      <c r="E4369" s="15" t="s">
        <v>14286</v>
      </c>
      <c r="F4369" t="s">
        <v>5719</v>
      </c>
      <c r="G4369" t="s">
        <v>1834</v>
      </c>
      <c r="H4369" t="s">
        <v>1833</v>
      </c>
      <c r="I4369" t="s">
        <v>3116</v>
      </c>
      <c r="J4369">
        <v>0</v>
      </c>
      <c r="K4369"/>
      <c r="L4369"/>
      <c r="M4369" t="s">
        <v>3118</v>
      </c>
    </row>
    <row r="4370" spans="1:13" x14ac:dyDescent="0.25">
      <c r="A4370">
        <v>851913</v>
      </c>
      <c r="B4370" t="s">
        <v>14287</v>
      </c>
      <c r="C4370" t="s">
        <v>252</v>
      </c>
      <c r="D4370" t="s">
        <v>1722</v>
      </c>
      <c r="E4370" s="15" t="s">
        <v>14288</v>
      </c>
      <c r="F4370" t="s">
        <v>5732</v>
      </c>
      <c r="G4370" t="s">
        <v>4155</v>
      </c>
      <c r="H4370" t="s">
        <v>1819</v>
      </c>
      <c r="I4370" t="s">
        <v>3340</v>
      </c>
      <c r="J4370">
        <v>0</v>
      </c>
      <c r="K4370"/>
      <c r="L4370" t="s">
        <v>4538</v>
      </c>
      <c r="M4370" t="s">
        <v>3118</v>
      </c>
    </row>
    <row r="4371" spans="1:13" x14ac:dyDescent="0.25">
      <c r="A4371">
        <v>51804</v>
      </c>
      <c r="B4371" t="s">
        <v>14289</v>
      </c>
      <c r="C4371" t="s">
        <v>59</v>
      </c>
      <c r="D4371" t="s">
        <v>1722</v>
      </c>
      <c r="E4371" s="15" t="s">
        <v>14290</v>
      </c>
      <c r="F4371" t="s">
        <v>1738</v>
      </c>
      <c r="G4371" t="s">
        <v>1739</v>
      </c>
      <c r="H4371" t="s">
        <v>1720</v>
      </c>
      <c r="I4371" t="s">
        <v>3232</v>
      </c>
      <c r="J4371">
        <v>0</v>
      </c>
      <c r="K4371"/>
      <c r="L4371" t="s">
        <v>14291</v>
      </c>
      <c r="M4371" t="s">
        <v>3118</v>
      </c>
    </row>
    <row r="4372" spans="1:13" x14ac:dyDescent="0.25">
      <c r="A4372">
        <v>828707</v>
      </c>
      <c r="B4372" t="s">
        <v>1344</v>
      </c>
      <c r="C4372" t="s">
        <v>84</v>
      </c>
      <c r="D4372" t="s">
        <v>1722</v>
      </c>
      <c r="E4372" s="15" t="s">
        <v>14292</v>
      </c>
      <c r="F4372" t="s">
        <v>1737</v>
      </c>
      <c r="G4372" t="s">
        <v>1721</v>
      </c>
      <c r="H4372" t="s">
        <v>1720</v>
      </c>
      <c r="I4372" t="s">
        <v>3116</v>
      </c>
      <c r="J4372">
        <v>0</v>
      </c>
      <c r="K4372"/>
      <c r="L4372" t="s">
        <v>4017</v>
      </c>
      <c r="M4372" t="s">
        <v>3118</v>
      </c>
    </row>
    <row r="4373" spans="1:13" x14ac:dyDescent="0.25">
      <c r="A4373">
        <v>61125</v>
      </c>
      <c r="B4373" t="s">
        <v>14293</v>
      </c>
      <c r="C4373" t="s">
        <v>92</v>
      </c>
      <c r="D4373" t="s">
        <v>1722</v>
      </c>
      <c r="E4373" s="15" t="s">
        <v>14294</v>
      </c>
      <c r="F4373" t="s">
        <v>1738</v>
      </c>
      <c r="G4373" t="s">
        <v>1739</v>
      </c>
      <c r="H4373" t="s">
        <v>1720</v>
      </c>
      <c r="I4373" t="s">
        <v>3232</v>
      </c>
      <c r="J4373">
        <v>0</v>
      </c>
      <c r="K4373"/>
      <c r="L4373" t="s">
        <v>14295</v>
      </c>
      <c r="M4373" t="s">
        <v>14296</v>
      </c>
    </row>
    <row r="4374" spans="1:13" x14ac:dyDescent="0.25">
      <c r="A4374">
        <v>16158</v>
      </c>
      <c r="B4374" t="s">
        <v>1660</v>
      </c>
      <c r="C4374" t="s">
        <v>27</v>
      </c>
      <c r="D4374" t="s">
        <v>1722</v>
      </c>
      <c r="E4374" s="15" t="s">
        <v>14297</v>
      </c>
      <c r="F4374" t="s">
        <v>1824</v>
      </c>
      <c r="G4374" t="s">
        <v>1825</v>
      </c>
      <c r="H4374" t="s">
        <v>1725</v>
      </c>
      <c r="I4374" t="s">
        <v>3116</v>
      </c>
      <c r="J4374">
        <v>0</v>
      </c>
      <c r="K4374"/>
      <c r="L4374" t="s">
        <v>6175</v>
      </c>
      <c r="M4374" t="s">
        <v>3118</v>
      </c>
    </row>
    <row r="4375" spans="1:13" x14ac:dyDescent="0.25">
      <c r="A4375">
        <v>16137</v>
      </c>
      <c r="B4375" t="s">
        <v>460</v>
      </c>
      <c r="C4375" t="s">
        <v>148</v>
      </c>
      <c r="D4375" t="s">
        <v>1722</v>
      </c>
      <c r="E4375" s="15" t="s">
        <v>14298</v>
      </c>
      <c r="F4375" t="s">
        <v>1818</v>
      </c>
      <c r="G4375" t="s">
        <v>1820</v>
      </c>
      <c r="H4375" t="s">
        <v>1819</v>
      </c>
      <c r="I4375" t="s">
        <v>3340</v>
      </c>
      <c r="J4375">
        <v>0</v>
      </c>
      <c r="K4375"/>
      <c r="L4375" t="s">
        <v>3117</v>
      </c>
      <c r="M4375" t="s">
        <v>3118</v>
      </c>
    </row>
    <row r="4376" spans="1:13" x14ac:dyDescent="0.25">
      <c r="A4376">
        <v>51149</v>
      </c>
      <c r="B4376" t="s">
        <v>4986</v>
      </c>
      <c r="C4376" t="s">
        <v>84</v>
      </c>
      <c r="D4376" t="s">
        <v>1722</v>
      </c>
      <c r="E4376" s="15" t="s">
        <v>14299</v>
      </c>
      <c r="F4376" t="s">
        <v>1735</v>
      </c>
      <c r="G4376" t="s">
        <v>1721</v>
      </c>
      <c r="H4376" t="s">
        <v>1720</v>
      </c>
      <c r="I4376" t="s">
        <v>3116</v>
      </c>
      <c r="J4376">
        <v>0</v>
      </c>
      <c r="K4376"/>
      <c r="L4376" t="s">
        <v>3182</v>
      </c>
      <c r="M4376" t="s">
        <v>3118</v>
      </c>
    </row>
    <row r="4377" spans="1:13" x14ac:dyDescent="0.25">
      <c r="A4377">
        <v>857302</v>
      </c>
      <c r="B4377" t="s">
        <v>14300</v>
      </c>
      <c r="C4377" t="s">
        <v>52</v>
      </c>
      <c r="D4377" t="s">
        <v>1722</v>
      </c>
      <c r="E4377" s="15" t="s">
        <v>14301</v>
      </c>
      <c r="F4377" t="s">
        <v>1891</v>
      </c>
      <c r="G4377" t="s">
        <v>1867</v>
      </c>
      <c r="H4377" t="s">
        <v>1725</v>
      </c>
      <c r="I4377" t="s">
        <v>3116</v>
      </c>
      <c r="J4377">
        <v>0</v>
      </c>
      <c r="K4377"/>
      <c r="L4377"/>
      <c r="M4377" t="s">
        <v>3118</v>
      </c>
    </row>
    <row r="4378" spans="1:13" x14ac:dyDescent="0.25">
      <c r="A4378">
        <v>36752</v>
      </c>
      <c r="B4378" t="s">
        <v>1345</v>
      </c>
      <c r="C4378" t="s">
        <v>92</v>
      </c>
      <c r="D4378" t="s">
        <v>1722</v>
      </c>
      <c r="E4378" s="15" t="s">
        <v>14302</v>
      </c>
      <c r="F4378" t="s">
        <v>5719</v>
      </c>
      <c r="G4378" t="s">
        <v>1834</v>
      </c>
      <c r="H4378" t="s">
        <v>1833</v>
      </c>
      <c r="I4378" t="s">
        <v>3116</v>
      </c>
      <c r="J4378">
        <v>0</v>
      </c>
      <c r="K4378"/>
      <c r="L4378" t="s">
        <v>5524</v>
      </c>
      <c r="M4378" t="s">
        <v>3118</v>
      </c>
    </row>
    <row r="4379" spans="1:13" x14ac:dyDescent="0.25">
      <c r="A4379">
        <v>16169</v>
      </c>
      <c r="B4379" t="s">
        <v>2446</v>
      </c>
      <c r="C4379" t="s">
        <v>31</v>
      </c>
      <c r="D4379" t="s">
        <v>1722</v>
      </c>
      <c r="E4379" s="15" t="s">
        <v>14303</v>
      </c>
      <c r="F4379" t="s">
        <v>1797</v>
      </c>
      <c r="G4379" t="s">
        <v>1783</v>
      </c>
      <c r="H4379" t="s">
        <v>1782</v>
      </c>
      <c r="I4379" t="s">
        <v>3152</v>
      </c>
      <c r="J4379">
        <v>0</v>
      </c>
      <c r="K4379"/>
      <c r="L4379" t="s">
        <v>3132</v>
      </c>
      <c r="M4379" t="s">
        <v>3118</v>
      </c>
    </row>
    <row r="4380" spans="1:13" x14ac:dyDescent="0.25">
      <c r="A4380">
        <v>841841</v>
      </c>
      <c r="B4380" t="s">
        <v>14304</v>
      </c>
      <c r="C4380" t="s">
        <v>52</v>
      </c>
      <c r="D4380" t="s">
        <v>1722</v>
      </c>
      <c r="E4380" s="15" t="s">
        <v>14305</v>
      </c>
      <c r="F4380" t="s">
        <v>1912</v>
      </c>
      <c r="G4380" t="s">
        <v>1913</v>
      </c>
      <c r="H4380" t="s">
        <v>1764</v>
      </c>
      <c r="I4380" t="s">
        <v>5644</v>
      </c>
      <c r="J4380">
        <v>0</v>
      </c>
      <c r="K4380"/>
      <c r="L4380" t="s">
        <v>3117</v>
      </c>
      <c r="M4380" t="s">
        <v>3118</v>
      </c>
    </row>
    <row r="4381" spans="1:13" x14ac:dyDescent="0.25">
      <c r="A4381">
        <v>838282</v>
      </c>
      <c r="B4381" t="s">
        <v>14306</v>
      </c>
      <c r="C4381" t="s">
        <v>172</v>
      </c>
      <c r="D4381" t="s">
        <v>1722</v>
      </c>
      <c r="E4381" s="15" t="s">
        <v>14307</v>
      </c>
      <c r="F4381" t="s">
        <v>1728</v>
      </c>
      <c r="G4381" t="s">
        <v>1729</v>
      </c>
      <c r="H4381" t="s">
        <v>1720</v>
      </c>
      <c r="I4381" t="s">
        <v>3116</v>
      </c>
      <c r="J4381">
        <v>0</v>
      </c>
      <c r="K4381"/>
      <c r="L4381" t="s">
        <v>3842</v>
      </c>
      <c r="M4381" t="s">
        <v>3118</v>
      </c>
    </row>
    <row r="4382" spans="1:13" x14ac:dyDescent="0.25">
      <c r="A4382">
        <v>64636</v>
      </c>
      <c r="B4382" t="s">
        <v>14308</v>
      </c>
      <c r="C4382" t="s">
        <v>172</v>
      </c>
      <c r="D4382" t="s">
        <v>1722</v>
      </c>
      <c r="E4382" s="15" t="s">
        <v>14309</v>
      </c>
      <c r="F4382" t="s">
        <v>1971</v>
      </c>
      <c r="G4382" t="s">
        <v>1760</v>
      </c>
      <c r="H4382" t="s">
        <v>1753</v>
      </c>
      <c r="I4382" t="s">
        <v>3116</v>
      </c>
      <c r="J4382">
        <v>0</v>
      </c>
      <c r="K4382"/>
      <c r="L4382" t="s">
        <v>3842</v>
      </c>
      <c r="M4382" t="s">
        <v>3118</v>
      </c>
    </row>
    <row r="4383" spans="1:13" x14ac:dyDescent="0.25">
      <c r="A4383">
        <v>3153</v>
      </c>
      <c r="B4383" t="s">
        <v>2270</v>
      </c>
      <c r="C4383" t="s">
        <v>172</v>
      </c>
      <c r="D4383" t="s">
        <v>1722</v>
      </c>
      <c r="E4383" s="15" t="s">
        <v>14310</v>
      </c>
      <c r="F4383" t="s">
        <v>5667</v>
      </c>
      <c r="G4383" t="s">
        <v>1792</v>
      </c>
      <c r="H4383" t="s">
        <v>1822</v>
      </c>
      <c r="I4383" t="s">
        <v>3116</v>
      </c>
      <c r="J4383">
        <v>0</v>
      </c>
      <c r="K4383"/>
      <c r="L4383" t="s">
        <v>3743</v>
      </c>
      <c r="M4383" t="s">
        <v>3118</v>
      </c>
    </row>
    <row r="4384" spans="1:13" x14ac:dyDescent="0.25">
      <c r="A4384">
        <v>16176</v>
      </c>
      <c r="B4384" t="s">
        <v>14311</v>
      </c>
      <c r="C4384" t="s">
        <v>172</v>
      </c>
      <c r="D4384" t="s">
        <v>1722</v>
      </c>
      <c r="E4384" s="15" t="s">
        <v>14312</v>
      </c>
      <c r="F4384" t="s">
        <v>1815</v>
      </c>
      <c r="G4384" t="s">
        <v>1816</v>
      </c>
      <c r="H4384" t="s">
        <v>1725</v>
      </c>
      <c r="I4384" t="s">
        <v>1816</v>
      </c>
      <c r="J4384">
        <v>0</v>
      </c>
      <c r="K4384"/>
      <c r="L4384" t="s">
        <v>3122</v>
      </c>
      <c r="M4384" t="s">
        <v>3118</v>
      </c>
    </row>
    <row r="4385" spans="1:13" x14ac:dyDescent="0.25">
      <c r="A4385">
        <v>16194</v>
      </c>
      <c r="B4385" t="s">
        <v>2120</v>
      </c>
      <c r="C4385" t="s">
        <v>172</v>
      </c>
      <c r="D4385" t="s">
        <v>1722</v>
      </c>
      <c r="E4385" s="15" t="s">
        <v>14313</v>
      </c>
      <c r="F4385" t="s">
        <v>1771</v>
      </c>
      <c r="G4385" t="s">
        <v>1721</v>
      </c>
      <c r="H4385" t="s">
        <v>1720</v>
      </c>
      <c r="I4385" t="s">
        <v>3116</v>
      </c>
      <c r="J4385">
        <v>0</v>
      </c>
      <c r="K4385"/>
      <c r="L4385" t="s">
        <v>3299</v>
      </c>
      <c r="M4385" t="s">
        <v>3118</v>
      </c>
    </row>
    <row r="4386" spans="1:13" x14ac:dyDescent="0.25">
      <c r="A4386">
        <v>16191</v>
      </c>
      <c r="B4386" t="s">
        <v>4989</v>
      </c>
      <c r="C4386" t="s">
        <v>172</v>
      </c>
      <c r="D4386" t="s">
        <v>1722</v>
      </c>
      <c r="E4386" s="15" t="s">
        <v>14314</v>
      </c>
      <c r="F4386" t="s">
        <v>1787</v>
      </c>
      <c r="G4386" t="s">
        <v>1721</v>
      </c>
      <c r="H4386" t="s">
        <v>1720</v>
      </c>
      <c r="I4386" t="s">
        <v>3116</v>
      </c>
      <c r="J4386">
        <v>0</v>
      </c>
      <c r="K4386"/>
      <c r="L4386" t="s">
        <v>3299</v>
      </c>
      <c r="M4386" t="s">
        <v>3118</v>
      </c>
    </row>
    <row r="4387" spans="1:13" x14ac:dyDescent="0.25">
      <c r="A4387">
        <v>16186</v>
      </c>
      <c r="B4387" t="s">
        <v>2122</v>
      </c>
      <c r="C4387" t="s">
        <v>172</v>
      </c>
      <c r="D4387" t="s">
        <v>1722</v>
      </c>
      <c r="E4387" s="15" t="s">
        <v>14315</v>
      </c>
      <c r="F4387" t="s">
        <v>2079</v>
      </c>
      <c r="G4387" t="s">
        <v>1765</v>
      </c>
      <c r="H4387" t="s">
        <v>1764</v>
      </c>
      <c r="I4387" t="s">
        <v>3116</v>
      </c>
      <c r="J4387">
        <v>0</v>
      </c>
      <c r="K4387"/>
      <c r="L4387" t="s">
        <v>3366</v>
      </c>
      <c r="M4387" t="s">
        <v>3118</v>
      </c>
    </row>
    <row r="4388" spans="1:13" x14ac:dyDescent="0.25">
      <c r="A4388">
        <v>16188</v>
      </c>
      <c r="B4388" t="s">
        <v>2121</v>
      </c>
      <c r="C4388" t="s">
        <v>172</v>
      </c>
      <c r="D4388" t="s">
        <v>1722</v>
      </c>
      <c r="E4388" s="15" t="s">
        <v>14316</v>
      </c>
      <c r="F4388" t="s">
        <v>1817</v>
      </c>
      <c r="G4388" t="s">
        <v>1816</v>
      </c>
      <c r="H4388" t="s">
        <v>1725</v>
      </c>
      <c r="I4388" t="s">
        <v>1816</v>
      </c>
      <c r="J4388">
        <v>0</v>
      </c>
      <c r="K4388"/>
      <c r="L4388" t="s">
        <v>3299</v>
      </c>
      <c r="M4388" t="s">
        <v>3118</v>
      </c>
    </row>
    <row r="4389" spans="1:13" x14ac:dyDescent="0.25">
      <c r="A4389">
        <v>16168</v>
      </c>
      <c r="B4389" t="s">
        <v>461</v>
      </c>
      <c r="C4389" t="s">
        <v>172</v>
      </c>
      <c r="D4389" t="s">
        <v>1722</v>
      </c>
      <c r="E4389" s="15" t="s">
        <v>14317</v>
      </c>
      <c r="F4389" t="s">
        <v>2123</v>
      </c>
      <c r="G4389" t="s">
        <v>1739</v>
      </c>
      <c r="H4389" t="s">
        <v>1720</v>
      </c>
      <c r="I4389" t="s">
        <v>3232</v>
      </c>
      <c r="J4389">
        <v>0</v>
      </c>
      <c r="K4389"/>
      <c r="L4389" t="s">
        <v>3658</v>
      </c>
      <c r="M4389" t="s">
        <v>3118</v>
      </c>
    </row>
    <row r="4390" spans="1:13" x14ac:dyDescent="0.25">
      <c r="A4390">
        <v>16266</v>
      </c>
      <c r="B4390" t="s">
        <v>672</v>
      </c>
      <c r="C4390" t="s">
        <v>172</v>
      </c>
      <c r="D4390" t="s">
        <v>1722</v>
      </c>
      <c r="E4390" s="15" t="s">
        <v>14318</v>
      </c>
      <c r="F4390" t="s">
        <v>1921</v>
      </c>
      <c r="G4390" t="s">
        <v>1721</v>
      </c>
      <c r="H4390" t="s">
        <v>1720</v>
      </c>
      <c r="I4390" t="s">
        <v>5686</v>
      </c>
      <c r="J4390">
        <v>0</v>
      </c>
      <c r="K4390"/>
      <c r="L4390" t="s">
        <v>3658</v>
      </c>
      <c r="M4390" t="s">
        <v>3118</v>
      </c>
    </row>
    <row r="4391" spans="1:13" x14ac:dyDescent="0.25">
      <c r="A4391">
        <v>53664</v>
      </c>
      <c r="B4391" t="s">
        <v>1907</v>
      </c>
      <c r="C4391" t="s">
        <v>172</v>
      </c>
      <c r="D4391" t="s">
        <v>1722</v>
      </c>
      <c r="E4391" s="15" t="s">
        <v>14319</v>
      </c>
      <c r="F4391" t="s">
        <v>5641</v>
      </c>
      <c r="G4391" t="s">
        <v>1825</v>
      </c>
      <c r="H4391" t="s">
        <v>1725</v>
      </c>
      <c r="I4391" t="s">
        <v>3116</v>
      </c>
      <c r="J4391">
        <v>0</v>
      </c>
      <c r="K4391"/>
      <c r="L4391" t="s">
        <v>3366</v>
      </c>
      <c r="M4391" t="s">
        <v>3118</v>
      </c>
    </row>
    <row r="4392" spans="1:13" x14ac:dyDescent="0.25">
      <c r="A4392">
        <v>16270</v>
      </c>
      <c r="B4392" t="s">
        <v>1346</v>
      </c>
      <c r="C4392" t="s">
        <v>172</v>
      </c>
      <c r="D4392" t="s">
        <v>1722</v>
      </c>
      <c r="E4392" s="15" t="s">
        <v>14320</v>
      </c>
      <c r="F4392" t="s">
        <v>1815</v>
      </c>
      <c r="G4392" t="s">
        <v>1816</v>
      </c>
      <c r="H4392" t="s">
        <v>1725</v>
      </c>
      <c r="I4392" t="s">
        <v>1816</v>
      </c>
      <c r="J4392">
        <v>0</v>
      </c>
      <c r="K4392"/>
      <c r="L4392" t="s">
        <v>3144</v>
      </c>
      <c r="M4392" t="s">
        <v>3118</v>
      </c>
    </row>
    <row r="4393" spans="1:13" x14ac:dyDescent="0.25">
      <c r="A4393">
        <v>55085</v>
      </c>
      <c r="B4393" t="s">
        <v>14321</v>
      </c>
      <c r="C4393" t="s">
        <v>172</v>
      </c>
      <c r="D4393" t="s">
        <v>1722</v>
      </c>
      <c r="E4393" s="15" t="s">
        <v>14322</v>
      </c>
      <c r="F4393" t="s">
        <v>1807</v>
      </c>
      <c r="G4393" t="s">
        <v>1762</v>
      </c>
      <c r="H4393" t="s">
        <v>1782</v>
      </c>
      <c r="I4393" t="s">
        <v>1762</v>
      </c>
      <c r="J4393">
        <v>0</v>
      </c>
      <c r="K4393"/>
      <c r="L4393" t="s">
        <v>3842</v>
      </c>
      <c r="M4393" t="s">
        <v>3118</v>
      </c>
    </row>
    <row r="4394" spans="1:13" x14ac:dyDescent="0.25">
      <c r="A4394">
        <v>844740</v>
      </c>
      <c r="B4394" t="s">
        <v>14323</v>
      </c>
      <c r="C4394" t="s">
        <v>36</v>
      </c>
      <c r="D4394" t="s">
        <v>1722</v>
      </c>
      <c r="E4394" s="15" t="s">
        <v>14324</v>
      </c>
      <c r="F4394" t="s">
        <v>1742</v>
      </c>
      <c r="G4394" t="s">
        <v>1743</v>
      </c>
      <c r="H4394" t="s">
        <v>1720</v>
      </c>
      <c r="I4394" t="s">
        <v>3351</v>
      </c>
      <c r="J4394">
        <v>0</v>
      </c>
      <c r="K4394"/>
      <c r="L4394" t="s">
        <v>14325</v>
      </c>
      <c r="M4394" t="s">
        <v>14326</v>
      </c>
    </row>
    <row r="4395" spans="1:13" x14ac:dyDescent="0.25">
      <c r="A4395">
        <v>57567</v>
      </c>
      <c r="B4395" t="s">
        <v>4993</v>
      </c>
      <c r="C4395" t="s">
        <v>755</v>
      </c>
      <c r="D4395" t="s">
        <v>1722</v>
      </c>
      <c r="E4395" s="15" t="s">
        <v>14327</v>
      </c>
      <c r="F4395" t="s">
        <v>1937</v>
      </c>
      <c r="G4395" t="s">
        <v>1849</v>
      </c>
      <c r="H4395" t="s">
        <v>1819</v>
      </c>
      <c r="I4395" t="s">
        <v>3126</v>
      </c>
      <c r="J4395">
        <v>0</v>
      </c>
      <c r="K4395"/>
      <c r="L4395" t="s">
        <v>14328</v>
      </c>
      <c r="M4395" t="s">
        <v>4995</v>
      </c>
    </row>
    <row r="4396" spans="1:13" x14ac:dyDescent="0.25">
      <c r="A4396">
        <v>841071</v>
      </c>
      <c r="B4396" t="s">
        <v>14329</v>
      </c>
      <c r="C4396" t="s">
        <v>56</v>
      </c>
      <c r="D4396" t="s">
        <v>1722</v>
      </c>
      <c r="E4396" s="15" t="s">
        <v>14330</v>
      </c>
      <c r="F4396" t="s">
        <v>1943</v>
      </c>
      <c r="G4396" t="s">
        <v>1944</v>
      </c>
      <c r="H4396" t="s">
        <v>1782</v>
      </c>
      <c r="I4396" t="s">
        <v>3142</v>
      </c>
      <c r="J4396">
        <v>0</v>
      </c>
      <c r="K4396"/>
      <c r="L4396" t="s">
        <v>3117</v>
      </c>
      <c r="M4396" t="s">
        <v>3118</v>
      </c>
    </row>
    <row r="4397" spans="1:13" x14ac:dyDescent="0.25">
      <c r="A4397">
        <v>853174</v>
      </c>
      <c r="B4397" t="s">
        <v>14331</v>
      </c>
      <c r="C4397" t="s">
        <v>755</v>
      </c>
      <c r="D4397" t="s">
        <v>1722</v>
      </c>
      <c r="E4397" s="15" t="s">
        <v>14332</v>
      </c>
      <c r="F4397" t="s">
        <v>1848</v>
      </c>
      <c r="G4397" t="s">
        <v>1849</v>
      </c>
      <c r="H4397" t="s">
        <v>1819</v>
      </c>
      <c r="I4397" t="s">
        <v>3126</v>
      </c>
      <c r="J4397">
        <v>0</v>
      </c>
      <c r="K4397"/>
      <c r="L4397" t="s">
        <v>3464</v>
      </c>
      <c r="M4397" t="s">
        <v>3118</v>
      </c>
    </row>
    <row r="4398" spans="1:13" x14ac:dyDescent="0.25">
      <c r="A4398">
        <v>16296</v>
      </c>
      <c r="B4398" t="s">
        <v>14333</v>
      </c>
      <c r="C4398" t="s">
        <v>155</v>
      </c>
      <c r="D4398" t="s">
        <v>1722</v>
      </c>
      <c r="E4398" s="15" t="s">
        <v>14334</v>
      </c>
      <c r="F4398" t="s">
        <v>5588</v>
      </c>
      <c r="G4398" t="s">
        <v>1849</v>
      </c>
      <c r="H4398" t="s">
        <v>1819</v>
      </c>
      <c r="I4398" t="s">
        <v>3126</v>
      </c>
      <c r="J4398">
        <v>0</v>
      </c>
      <c r="K4398"/>
      <c r="L4398" t="s">
        <v>14335</v>
      </c>
      <c r="M4398" t="s">
        <v>3118</v>
      </c>
    </row>
    <row r="4399" spans="1:13" x14ac:dyDescent="0.25">
      <c r="A4399">
        <v>839773</v>
      </c>
      <c r="B4399" t="s">
        <v>14336</v>
      </c>
      <c r="C4399" t="s">
        <v>650</v>
      </c>
      <c r="D4399" t="s">
        <v>1722</v>
      </c>
      <c r="E4399" s="15" t="s">
        <v>14337</v>
      </c>
      <c r="F4399" t="s">
        <v>1732</v>
      </c>
      <c r="G4399" t="s">
        <v>1731</v>
      </c>
      <c r="H4399" t="s">
        <v>1720</v>
      </c>
      <c r="I4399" t="s">
        <v>3116</v>
      </c>
      <c r="J4399">
        <v>0</v>
      </c>
      <c r="K4399"/>
      <c r="L4399" t="s">
        <v>3117</v>
      </c>
      <c r="M4399" t="s">
        <v>3118</v>
      </c>
    </row>
    <row r="4400" spans="1:13" x14ac:dyDescent="0.25">
      <c r="A4400">
        <v>56872</v>
      </c>
      <c r="B4400" t="s">
        <v>14338</v>
      </c>
      <c r="C4400" t="s">
        <v>763</v>
      </c>
      <c r="D4400" t="s">
        <v>1722</v>
      </c>
      <c r="E4400" s="15" t="s">
        <v>14339</v>
      </c>
      <c r="F4400" t="s">
        <v>1728</v>
      </c>
      <c r="G4400" t="s">
        <v>1729</v>
      </c>
      <c r="H4400" t="s">
        <v>1720</v>
      </c>
      <c r="I4400" t="s">
        <v>3116</v>
      </c>
      <c r="J4400">
        <v>0</v>
      </c>
      <c r="K4400"/>
      <c r="L4400" t="s">
        <v>14340</v>
      </c>
      <c r="M4400" t="s">
        <v>14341</v>
      </c>
    </row>
    <row r="4401" spans="1:13" x14ac:dyDescent="0.25">
      <c r="A4401">
        <v>22908</v>
      </c>
      <c r="B4401" t="s">
        <v>5000</v>
      </c>
      <c r="C4401" t="s">
        <v>211</v>
      </c>
      <c r="D4401" t="s">
        <v>1722</v>
      </c>
      <c r="E4401" s="15" t="s">
        <v>10404</v>
      </c>
      <c r="F4401" t="s">
        <v>1817</v>
      </c>
      <c r="G4401" t="s">
        <v>1816</v>
      </c>
      <c r="H4401" t="s">
        <v>1725</v>
      </c>
      <c r="I4401" t="s">
        <v>1816</v>
      </c>
      <c r="J4401">
        <v>0</v>
      </c>
      <c r="K4401"/>
      <c r="L4401" t="s">
        <v>3117</v>
      </c>
      <c r="M4401" t="s">
        <v>3118</v>
      </c>
    </row>
    <row r="4402" spans="1:13" x14ac:dyDescent="0.25">
      <c r="A4402">
        <v>16303</v>
      </c>
      <c r="B4402" t="s">
        <v>14342</v>
      </c>
      <c r="C4402" t="s">
        <v>27</v>
      </c>
      <c r="D4402" t="s">
        <v>1722</v>
      </c>
      <c r="E4402" s="15" t="s">
        <v>14343</v>
      </c>
      <c r="F4402" t="s">
        <v>1771</v>
      </c>
      <c r="G4402" t="s">
        <v>1721</v>
      </c>
      <c r="H4402" t="s">
        <v>1720</v>
      </c>
      <c r="I4402" t="s">
        <v>3116</v>
      </c>
      <c r="J4402">
        <v>0</v>
      </c>
      <c r="K4402"/>
      <c r="L4402" t="s">
        <v>14344</v>
      </c>
      <c r="M4402"/>
    </row>
    <row r="4403" spans="1:13" x14ac:dyDescent="0.25">
      <c r="A4403">
        <v>16299</v>
      </c>
      <c r="B4403" t="s">
        <v>462</v>
      </c>
      <c r="C4403" t="s">
        <v>39</v>
      </c>
      <c r="D4403" t="s">
        <v>1722</v>
      </c>
      <c r="E4403" s="15" t="s">
        <v>14345</v>
      </c>
      <c r="F4403" t="s">
        <v>1759</v>
      </c>
      <c r="G4403" t="s">
        <v>1760</v>
      </c>
      <c r="H4403" t="s">
        <v>1753</v>
      </c>
      <c r="I4403" t="s">
        <v>3116</v>
      </c>
      <c r="J4403">
        <v>0</v>
      </c>
      <c r="K4403"/>
      <c r="L4403" t="s">
        <v>3117</v>
      </c>
      <c r="M4403" t="s">
        <v>3118</v>
      </c>
    </row>
    <row r="4404" spans="1:13" x14ac:dyDescent="0.25">
      <c r="A4404">
        <v>16321</v>
      </c>
      <c r="B4404" t="s">
        <v>1347</v>
      </c>
      <c r="C4404" t="s">
        <v>65</v>
      </c>
      <c r="D4404" t="s">
        <v>1722</v>
      </c>
      <c r="E4404" s="15" t="s">
        <v>14346</v>
      </c>
      <c r="F4404" t="s">
        <v>1939</v>
      </c>
      <c r="G4404" t="s">
        <v>1874</v>
      </c>
      <c r="H4404" t="s">
        <v>1725</v>
      </c>
      <c r="I4404" t="s">
        <v>3116</v>
      </c>
      <c r="J4404">
        <v>0</v>
      </c>
      <c r="K4404"/>
      <c r="L4404" t="s">
        <v>5524</v>
      </c>
      <c r="M4404" t="s">
        <v>3118</v>
      </c>
    </row>
    <row r="4405" spans="1:13" x14ac:dyDescent="0.25">
      <c r="A4405">
        <v>838034</v>
      </c>
      <c r="B4405" t="s">
        <v>14347</v>
      </c>
      <c r="C4405" t="s">
        <v>84</v>
      </c>
      <c r="D4405" t="s">
        <v>1722</v>
      </c>
      <c r="E4405" s="15" t="s">
        <v>14348</v>
      </c>
      <c r="F4405" t="s">
        <v>1732</v>
      </c>
      <c r="G4405" t="s">
        <v>1731</v>
      </c>
      <c r="H4405" t="s">
        <v>1720</v>
      </c>
      <c r="I4405" t="s">
        <v>3116</v>
      </c>
      <c r="J4405">
        <v>0</v>
      </c>
      <c r="K4405"/>
      <c r="L4405" t="s">
        <v>3182</v>
      </c>
      <c r="M4405" t="s">
        <v>3118</v>
      </c>
    </row>
    <row r="4406" spans="1:13" x14ac:dyDescent="0.25">
      <c r="A4406">
        <v>71134</v>
      </c>
      <c r="B4406" t="s">
        <v>14349</v>
      </c>
      <c r="C4406" t="s">
        <v>172</v>
      </c>
      <c r="D4406" t="s">
        <v>1722</v>
      </c>
      <c r="E4406" s="15" t="s">
        <v>14350</v>
      </c>
      <c r="F4406" t="s">
        <v>1771</v>
      </c>
      <c r="G4406" t="s">
        <v>1721</v>
      </c>
      <c r="H4406" t="s">
        <v>1720</v>
      </c>
      <c r="I4406" t="s">
        <v>3116</v>
      </c>
      <c r="J4406">
        <v>0</v>
      </c>
      <c r="K4406"/>
      <c r="L4406" t="s">
        <v>2341</v>
      </c>
      <c r="M4406" t="s">
        <v>14351</v>
      </c>
    </row>
    <row r="4407" spans="1:13" x14ac:dyDescent="0.25">
      <c r="A4407">
        <v>16301</v>
      </c>
      <c r="B4407" t="s">
        <v>463</v>
      </c>
      <c r="C4407" t="s">
        <v>59</v>
      </c>
      <c r="D4407" t="s">
        <v>1722</v>
      </c>
      <c r="E4407" s="15" t="s">
        <v>14352</v>
      </c>
      <c r="F4407" t="s">
        <v>1759</v>
      </c>
      <c r="G4407" t="s">
        <v>1760</v>
      </c>
      <c r="H4407" t="s">
        <v>1753</v>
      </c>
      <c r="I4407" t="s">
        <v>3116</v>
      </c>
      <c r="J4407">
        <v>0</v>
      </c>
      <c r="K4407"/>
      <c r="L4407" t="s">
        <v>14353</v>
      </c>
      <c r="M4407" t="s">
        <v>5004</v>
      </c>
    </row>
    <row r="4408" spans="1:13" x14ac:dyDescent="0.25">
      <c r="A4408">
        <v>832128</v>
      </c>
      <c r="B4408" t="s">
        <v>14354</v>
      </c>
      <c r="C4408" t="s">
        <v>43</v>
      </c>
      <c r="D4408" t="s">
        <v>1722</v>
      </c>
      <c r="E4408" s="15" t="s">
        <v>14355</v>
      </c>
      <c r="F4408" t="s">
        <v>1915</v>
      </c>
      <c r="G4408" t="s">
        <v>1878</v>
      </c>
      <c r="H4408" t="s">
        <v>1756</v>
      </c>
      <c r="I4408" t="s">
        <v>3129</v>
      </c>
      <c r="J4408">
        <v>0</v>
      </c>
      <c r="K4408"/>
      <c r="L4408" t="s">
        <v>3157</v>
      </c>
      <c r="M4408" t="s">
        <v>3118</v>
      </c>
    </row>
    <row r="4409" spans="1:13" x14ac:dyDescent="0.25">
      <c r="A4409">
        <v>16332</v>
      </c>
      <c r="B4409" t="s">
        <v>1348</v>
      </c>
      <c r="C4409" t="s">
        <v>59</v>
      </c>
      <c r="D4409" t="s">
        <v>1722</v>
      </c>
      <c r="E4409" s="15" t="s">
        <v>14356</v>
      </c>
      <c r="F4409" t="s">
        <v>1732</v>
      </c>
      <c r="G4409" t="s">
        <v>1731</v>
      </c>
      <c r="H4409" t="s">
        <v>1720</v>
      </c>
      <c r="I4409" t="s">
        <v>3116</v>
      </c>
      <c r="J4409">
        <v>0</v>
      </c>
      <c r="K4409"/>
      <c r="L4409" t="s">
        <v>3524</v>
      </c>
      <c r="M4409" t="s">
        <v>3118</v>
      </c>
    </row>
    <row r="4410" spans="1:13" x14ac:dyDescent="0.25">
      <c r="A4410">
        <v>51294</v>
      </c>
      <c r="B4410" t="s">
        <v>2668</v>
      </c>
      <c r="C4410" t="s">
        <v>84</v>
      </c>
      <c r="D4410" t="s">
        <v>1722</v>
      </c>
      <c r="E4410" s="15" t="s">
        <v>14357</v>
      </c>
      <c r="F4410" t="s">
        <v>1730</v>
      </c>
      <c r="G4410" t="s">
        <v>1731</v>
      </c>
      <c r="H4410" t="s">
        <v>1720</v>
      </c>
      <c r="I4410" t="s">
        <v>3116</v>
      </c>
      <c r="J4410">
        <v>0</v>
      </c>
      <c r="K4410"/>
      <c r="L4410" t="s">
        <v>14358</v>
      </c>
      <c r="M4410" t="s">
        <v>3118</v>
      </c>
    </row>
    <row r="4411" spans="1:13" x14ac:dyDescent="0.25">
      <c r="A4411">
        <v>842876</v>
      </c>
      <c r="B4411" t="s">
        <v>14359</v>
      </c>
      <c r="C4411" t="s">
        <v>59</v>
      </c>
      <c r="D4411" t="s">
        <v>1722</v>
      </c>
      <c r="E4411" s="15" t="s">
        <v>14360</v>
      </c>
      <c r="F4411" t="s">
        <v>1797</v>
      </c>
      <c r="G4411" t="s">
        <v>1783</v>
      </c>
      <c r="H4411" t="s">
        <v>1782</v>
      </c>
      <c r="I4411" t="s">
        <v>3152</v>
      </c>
      <c r="J4411">
        <v>0</v>
      </c>
      <c r="K4411"/>
      <c r="L4411" t="s">
        <v>14361</v>
      </c>
      <c r="M4411" t="s">
        <v>14362</v>
      </c>
    </row>
    <row r="4412" spans="1:13" x14ac:dyDescent="0.25">
      <c r="A4412">
        <v>828088</v>
      </c>
      <c r="B4412" t="s">
        <v>5005</v>
      </c>
      <c r="C4412" t="s">
        <v>59</v>
      </c>
      <c r="D4412" t="s">
        <v>1722</v>
      </c>
      <c r="E4412" s="15" t="s">
        <v>14363</v>
      </c>
      <c r="F4412" t="s">
        <v>1738</v>
      </c>
      <c r="G4412" t="s">
        <v>1739</v>
      </c>
      <c r="H4412" t="s">
        <v>1720</v>
      </c>
      <c r="I4412" t="s">
        <v>3232</v>
      </c>
      <c r="J4412">
        <v>0</v>
      </c>
      <c r="K4412"/>
      <c r="L4412" t="s">
        <v>3216</v>
      </c>
      <c r="M4412" t="s">
        <v>3118</v>
      </c>
    </row>
    <row r="4413" spans="1:13" x14ac:dyDescent="0.25">
      <c r="A4413">
        <v>58747</v>
      </c>
      <c r="B4413" t="s">
        <v>14364</v>
      </c>
      <c r="C4413" t="s">
        <v>43</v>
      </c>
      <c r="D4413" t="s">
        <v>1722</v>
      </c>
      <c r="E4413" s="15" t="s">
        <v>14365</v>
      </c>
      <c r="F4413" t="s">
        <v>2085</v>
      </c>
      <c r="G4413" t="s">
        <v>1849</v>
      </c>
      <c r="H4413" t="s">
        <v>1819</v>
      </c>
      <c r="I4413" t="s">
        <v>3340</v>
      </c>
      <c r="J4413">
        <v>0</v>
      </c>
      <c r="K4413"/>
      <c r="L4413" t="s">
        <v>14366</v>
      </c>
      <c r="M4413" t="s">
        <v>3118</v>
      </c>
    </row>
    <row r="4414" spans="1:13" x14ac:dyDescent="0.25">
      <c r="A4414">
        <v>839019</v>
      </c>
      <c r="B4414" t="s">
        <v>1661</v>
      </c>
      <c r="C4414" t="s">
        <v>43</v>
      </c>
      <c r="D4414" t="s">
        <v>1722</v>
      </c>
      <c r="E4414" s="15" t="s">
        <v>14367</v>
      </c>
      <c r="F4414" t="s">
        <v>1824</v>
      </c>
      <c r="G4414" t="s">
        <v>1825</v>
      </c>
      <c r="H4414" t="s">
        <v>1725</v>
      </c>
      <c r="I4414" t="s">
        <v>3116</v>
      </c>
      <c r="J4414">
        <v>0</v>
      </c>
      <c r="K4414"/>
      <c r="L4414" t="s">
        <v>7480</v>
      </c>
      <c r="M4414" t="s">
        <v>14368</v>
      </c>
    </row>
    <row r="4415" spans="1:13" x14ac:dyDescent="0.25">
      <c r="A4415">
        <v>16339</v>
      </c>
      <c r="B4415" t="s">
        <v>1662</v>
      </c>
      <c r="C4415" t="s">
        <v>31</v>
      </c>
      <c r="D4415" t="s">
        <v>1722</v>
      </c>
      <c r="E4415" s="15" t="s">
        <v>14369</v>
      </c>
      <c r="F4415" t="s">
        <v>1824</v>
      </c>
      <c r="G4415" t="s">
        <v>1825</v>
      </c>
      <c r="H4415" t="s">
        <v>1725</v>
      </c>
      <c r="I4415" t="s">
        <v>3116</v>
      </c>
      <c r="J4415">
        <v>0</v>
      </c>
      <c r="K4415"/>
      <c r="L4415" t="s">
        <v>7480</v>
      </c>
      <c r="M4415" t="s">
        <v>14368</v>
      </c>
    </row>
    <row r="4416" spans="1:13" x14ac:dyDescent="0.25">
      <c r="A4416">
        <v>16290</v>
      </c>
      <c r="B4416" t="s">
        <v>5006</v>
      </c>
      <c r="C4416" t="s">
        <v>211</v>
      </c>
      <c r="D4416" t="s">
        <v>1722</v>
      </c>
      <c r="E4416" s="15" t="s">
        <v>14370</v>
      </c>
      <c r="F4416" t="s">
        <v>2049</v>
      </c>
      <c r="G4416" t="s">
        <v>2050</v>
      </c>
      <c r="H4416" t="s">
        <v>1782</v>
      </c>
      <c r="I4416" t="s">
        <v>3351</v>
      </c>
      <c r="J4416">
        <v>0</v>
      </c>
      <c r="K4416"/>
      <c r="L4416" t="s">
        <v>3245</v>
      </c>
      <c r="M4416" t="s">
        <v>3118</v>
      </c>
    </row>
    <row r="4417" spans="1:13" x14ac:dyDescent="0.25">
      <c r="A4417">
        <v>16294</v>
      </c>
      <c r="B4417" t="s">
        <v>2447</v>
      </c>
      <c r="C4417" t="s">
        <v>59</v>
      </c>
      <c r="D4417" t="s">
        <v>1722</v>
      </c>
      <c r="E4417" s="15" t="s">
        <v>14371</v>
      </c>
      <c r="F4417" t="s">
        <v>2129</v>
      </c>
      <c r="G4417" t="s">
        <v>1849</v>
      </c>
      <c r="H4417" t="s">
        <v>1819</v>
      </c>
      <c r="I4417" t="s">
        <v>3126</v>
      </c>
      <c r="J4417">
        <v>0</v>
      </c>
      <c r="K4417"/>
      <c r="L4417" t="s">
        <v>3216</v>
      </c>
      <c r="M4417" t="s">
        <v>3118</v>
      </c>
    </row>
    <row r="4418" spans="1:13" x14ac:dyDescent="0.25">
      <c r="A4418">
        <v>861859</v>
      </c>
      <c r="B4418" t="s">
        <v>14372</v>
      </c>
      <c r="C4418" t="s">
        <v>252</v>
      </c>
      <c r="D4418" t="s">
        <v>1722</v>
      </c>
      <c r="E4418" s="15" t="s">
        <v>14373</v>
      </c>
      <c r="F4418" t="s">
        <v>1742</v>
      </c>
      <c r="G4418" t="s">
        <v>1743</v>
      </c>
      <c r="H4418" t="s">
        <v>1720</v>
      </c>
      <c r="I4418" t="s">
        <v>3351</v>
      </c>
      <c r="J4418">
        <v>0</v>
      </c>
      <c r="K4418"/>
      <c r="L4418" t="s">
        <v>3117</v>
      </c>
      <c r="M4418" t="s">
        <v>3118</v>
      </c>
    </row>
    <row r="4419" spans="1:13" x14ac:dyDescent="0.25">
      <c r="A4419">
        <v>16307</v>
      </c>
      <c r="B4419" t="s">
        <v>5007</v>
      </c>
      <c r="C4419" t="s">
        <v>56</v>
      </c>
      <c r="D4419" t="s">
        <v>1722</v>
      </c>
      <c r="E4419" s="15" t="s">
        <v>14374</v>
      </c>
      <c r="F4419" t="s">
        <v>1937</v>
      </c>
      <c r="G4419" t="s">
        <v>1849</v>
      </c>
      <c r="H4419" t="s">
        <v>1819</v>
      </c>
      <c r="I4419" t="s">
        <v>3126</v>
      </c>
      <c r="J4419">
        <v>0</v>
      </c>
      <c r="K4419"/>
      <c r="L4419" t="s">
        <v>5008</v>
      </c>
      <c r="M4419" t="s">
        <v>3118</v>
      </c>
    </row>
    <row r="4420" spans="1:13" x14ac:dyDescent="0.25">
      <c r="A4420">
        <v>847474</v>
      </c>
      <c r="B4420" t="s">
        <v>14375</v>
      </c>
      <c r="C4420" t="s">
        <v>43</v>
      </c>
      <c r="D4420" t="s">
        <v>1722</v>
      </c>
      <c r="E4420" s="15" t="s">
        <v>14376</v>
      </c>
      <c r="F4420" t="s">
        <v>1732</v>
      </c>
      <c r="G4420" t="s">
        <v>1731</v>
      </c>
      <c r="H4420" t="s">
        <v>1720</v>
      </c>
      <c r="I4420" t="s">
        <v>3116</v>
      </c>
      <c r="J4420">
        <v>0</v>
      </c>
      <c r="K4420"/>
      <c r="L4420" t="s">
        <v>14377</v>
      </c>
      <c r="M4420" t="s">
        <v>14378</v>
      </c>
    </row>
    <row r="4421" spans="1:13" x14ac:dyDescent="0.25">
      <c r="A4421">
        <v>16364</v>
      </c>
      <c r="B4421" t="s">
        <v>14379</v>
      </c>
      <c r="C4421" t="s">
        <v>92</v>
      </c>
      <c r="D4421" t="s">
        <v>1722</v>
      </c>
      <c r="E4421" s="15" t="s">
        <v>14380</v>
      </c>
      <c r="F4421" t="s">
        <v>2008</v>
      </c>
      <c r="G4421" t="s">
        <v>2009</v>
      </c>
      <c r="H4421" t="s">
        <v>1864</v>
      </c>
      <c r="I4421" t="s">
        <v>3240</v>
      </c>
      <c r="J4421">
        <v>0</v>
      </c>
      <c r="K4421"/>
      <c r="L4421" t="s">
        <v>5993</v>
      </c>
      <c r="M4421" t="s">
        <v>3118</v>
      </c>
    </row>
    <row r="4422" spans="1:13" x14ac:dyDescent="0.25">
      <c r="A4422">
        <v>851916</v>
      </c>
      <c r="B4422" t="s">
        <v>14381</v>
      </c>
      <c r="C4422" t="s">
        <v>252</v>
      </c>
      <c r="D4422" t="s">
        <v>1722</v>
      </c>
      <c r="E4422" s="15" t="s">
        <v>14382</v>
      </c>
      <c r="F4422" t="s">
        <v>1775</v>
      </c>
      <c r="G4422" t="s">
        <v>1743</v>
      </c>
      <c r="H4422" t="s">
        <v>1720</v>
      </c>
      <c r="I4422" t="s">
        <v>3351</v>
      </c>
      <c r="J4422">
        <v>0</v>
      </c>
      <c r="K4422"/>
      <c r="L4422" t="s">
        <v>3122</v>
      </c>
      <c r="M4422" t="s">
        <v>3118</v>
      </c>
    </row>
    <row r="4423" spans="1:13" x14ac:dyDescent="0.25">
      <c r="A4423">
        <v>829009</v>
      </c>
      <c r="B4423" t="s">
        <v>2861</v>
      </c>
      <c r="C4423" t="s">
        <v>1227</v>
      </c>
      <c r="D4423" t="s">
        <v>1722</v>
      </c>
      <c r="E4423" s="15" t="s">
        <v>14383</v>
      </c>
      <c r="F4423" t="s">
        <v>1832</v>
      </c>
      <c r="G4423" t="s">
        <v>1834</v>
      </c>
      <c r="H4423" t="s">
        <v>1833</v>
      </c>
      <c r="I4423" t="s">
        <v>3116</v>
      </c>
      <c r="J4423">
        <v>0</v>
      </c>
      <c r="K4423"/>
      <c r="L4423" t="s">
        <v>5532</v>
      </c>
      <c r="M4423" t="s">
        <v>3118</v>
      </c>
    </row>
    <row r="4424" spans="1:13" x14ac:dyDescent="0.25">
      <c r="A4424">
        <v>16365</v>
      </c>
      <c r="B4424" t="s">
        <v>2448</v>
      </c>
      <c r="C4424" t="s">
        <v>52</v>
      </c>
      <c r="D4424" t="s">
        <v>1722</v>
      </c>
      <c r="E4424" s="15" t="s">
        <v>14384</v>
      </c>
      <c r="F4424" t="s">
        <v>2002</v>
      </c>
      <c r="G4424" t="s">
        <v>2003</v>
      </c>
      <c r="H4424" t="s">
        <v>1756</v>
      </c>
      <c r="I4424" t="s">
        <v>3129</v>
      </c>
      <c r="J4424">
        <v>0</v>
      </c>
      <c r="K4424"/>
      <c r="L4424" t="s">
        <v>5011</v>
      </c>
      <c r="M4424" t="s">
        <v>5012</v>
      </c>
    </row>
    <row r="4425" spans="1:13" x14ac:dyDescent="0.25">
      <c r="A4425">
        <v>16366</v>
      </c>
      <c r="B4425" t="s">
        <v>464</v>
      </c>
      <c r="C4425" t="s">
        <v>211</v>
      </c>
      <c r="D4425" t="s">
        <v>1722</v>
      </c>
      <c r="E4425" s="15" t="s">
        <v>14385</v>
      </c>
      <c r="F4425" t="s">
        <v>1807</v>
      </c>
      <c r="G4425" t="s">
        <v>1762</v>
      </c>
      <c r="H4425" t="s">
        <v>1782</v>
      </c>
      <c r="I4425" t="s">
        <v>1762</v>
      </c>
      <c r="J4425">
        <v>0</v>
      </c>
      <c r="K4425"/>
      <c r="L4425" t="s">
        <v>9401</v>
      </c>
      <c r="M4425" t="s">
        <v>3118</v>
      </c>
    </row>
    <row r="4426" spans="1:13" x14ac:dyDescent="0.25">
      <c r="A4426">
        <v>16368</v>
      </c>
      <c r="B4426" t="s">
        <v>2449</v>
      </c>
      <c r="C4426" t="s">
        <v>36</v>
      </c>
      <c r="D4426" t="s">
        <v>1722</v>
      </c>
      <c r="E4426" s="15" t="s">
        <v>14386</v>
      </c>
      <c r="F4426" t="s">
        <v>1784</v>
      </c>
      <c r="G4426" t="s">
        <v>1785</v>
      </c>
      <c r="H4426" t="s">
        <v>1725</v>
      </c>
      <c r="I4426" t="s">
        <v>3116</v>
      </c>
      <c r="J4426">
        <v>0</v>
      </c>
      <c r="K4426"/>
      <c r="L4426" t="s">
        <v>3122</v>
      </c>
      <c r="M4426" t="s">
        <v>3118</v>
      </c>
    </row>
    <row r="4427" spans="1:13" x14ac:dyDescent="0.25">
      <c r="A4427">
        <v>840513</v>
      </c>
      <c r="B4427" t="s">
        <v>14387</v>
      </c>
      <c r="C4427" t="s">
        <v>84</v>
      </c>
      <c r="D4427" t="s">
        <v>1722</v>
      </c>
      <c r="E4427" s="15" t="s">
        <v>14388</v>
      </c>
      <c r="F4427" t="s">
        <v>1807</v>
      </c>
      <c r="G4427" t="s">
        <v>1762</v>
      </c>
      <c r="H4427" t="s">
        <v>1782</v>
      </c>
      <c r="I4427" t="s">
        <v>1762</v>
      </c>
      <c r="J4427">
        <v>0</v>
      </c>
      <c r="K4427"/>
      <c r="L4427" t="s">
        <v>3120</v>
      </c>
      <c r="M4427" t="s">
        <v>3118</v>
      </c>
    </row>
    <row r="4428" spans="1:13" x14ac:dyDescent="0.25">
      <c r="A4428">
        <v>857776</v>
      </c>
      <c r="B4428" t="s">
        <v>14389</v>
      </c>
      <c r="C4428" t="s">
        <v>27</v>
      </c>
      <c r="D4428" t="s">
        <v>1722</v>
      </c>
      <c r="E4428" s="15" t="s">
        <v>14390</v>
      </c>
      <c r="F4428" t="s">
        <v>1749</v>
      </c>
      <c r="G4428" t="s">
        <v>1746</v>
      </c>
      <c r="H4428" t="s">
        <v>1720</v>
      </c>
      <c r="I4428" t="s">
        <v>5686</v>
      </c>
      <c r="J4428">
        <v>0</v>
      </c>
      <c r="K4428"/>
      <c r="L4428"/>
      <c r="M4428" t="s">
        <v>3118</v>
      </c>
    </row>
    <row r="4429" spans="1:13" x14ac:dyDescent="0.25">
      <c r="A4429">
        <v>38125</v>
      </c>
      <c r="B4429" t="s">
        <v>1349</v>
      </c>
      <c r="C4429" t="s">
        <v>31</v>
      </c>
      <c r="D4429" t="s">
        <v>1722</v>
      </c>
      <c r="E4429" s="15" t="s">
        <v>14391</v>
      </c>
      <c r="F4429" t="s">
        <v>1974</v>
      </c>
      <c r="G4429" t="s">
        <v>1975</v>
      </c>
      <c r="H4429" t="s">
        <v>1782</v>
      </c>
      <c r="I4429" t="s">
        <v>3116</v>
      </c>
      <c r="J4429">
        <v>0</v>
      </c>
      <c r="K4429"/>
      <c r="L4429" t="s">
        <v>3151</v>
      </c>
      <c r="M4429" t="s">
        <v>3118</v>
      </c>
    </row>
    <row r="4430" spans="1:13" x14ac:dyDescent="0.25">
      <c r="A4430">
        <v>826955</v>
      </c>
      <c r="B4430" t="s">
        <v>14392</v>
      </c>
      <c r="C4430" t="s">
        <v>252</v>
      </c>
      <c r="D4430" t="s">
        <v>1722</v>
      </c>
      <c r="E4430" s="15" t="s">
        <v>14393</v>
      </c>
      <c r="F4430" t="s">
        <v>1807</v>
      </c>
      <c r="G4430" t="s">
        <v>1762</v>
      </c>
      <c r="H4430" t="s">
        <v>1782</v>
      </c>
      <c r="I4430" t="s">
        <v>1762</v>
      </c>
      <c r="J4430">
        <v>0</v>
      </c>
      <c r="K4430"/>
      <c r="L4430" t="s">
        <v>14394</v>
      </c>
      <c r="M4430" t="s">
        <v>14395</v>
      </c>
    </row>
    <row r="4431" spans="1:13" x14ac:dyDescent="0.25">
      <c r="A4431">
        <v>863143</v>
      </c>
      <c r="B4431" t="s">
        <v>14396</v>
      </c>
      <c r="C4431" t="s">
        <v>59</v>
      </c>
      <c r="D4431" t="s">
        <v>1722</v>
      </c>
      <c r="E4431" s="15" t="s">
        <v>14397</v>
      </c>
      <c r="F4431" t="s">
        <v>1759</v>
      </c>
      <c r="G4431" t="s">
        <v>1760</v>
      </c>
      <c r="H4431" t="s">
        <v>1753</v>
      </c>
      <c r="I4431" t="s">
        <v>3116</v>
      </c>
      <c r="J4431">
        <v>0</v>
      </c>
      <c r="K4431"/>
      <c r="L4431" t="s">
        <v>3382</v>
      </c>
      <c r="M4431" t="s">
        <v>3118</v>
      </c>
    </row>
    <row r="4432" spans="1:13" x14ac:dyDescent="0.25">
      <c r="A4432">
        <v>31139</v>
      </c>
      <c r="B4432" t="s">
        <v>1663</v>
      </c>
      <c r="C4432" t="s">
        <v>148</v>
      </c>
      <c r="D4432" t="s">
        <v>1722</v>
      </c>
      <c r="E4432" s="15" t="s">
        <v>14398</v>
      </c>
      <c r="F4432" t="s">
        <v>1815</v>
      </c>
      <c r="G4432" t="s">
        <v>1816</v>
      </c>
      <c r="H4432" t="s">
        <v>1725</v>
      </c>
      <c r="I4432" t="s">
        <v>1816</v>
      </c>
      <c r="J4432">
        <v>0</v>
      </c>
      <c r="K4432"/>
      <c r="L4432" t="s">
        <v>14399</v>
      </c>
      <c r="M4432" t="s">
        <v>14400</v>
      </c>
    </row>
    <row r="4433" spans="1:13" x14ac:dyDescent="0.25">
      <c r="A4433">
        <v>16399</v>
      </c>
      <c r="B4433" t="s">
        <v>14401</v>
      </c>
      <c r="C4433" t="s">
        <v>59</v>
      </c>
      <c r="D4433" t="s">
        <v>1722</v>
      </c>
      <c r="E4433" s="15" t="s">
        <v>14402</v>
      </c>
      <c r="F4433" t="s">
        <v>1984</v>
      </c>
      <c r="G4433" t="s">
        <v>1816</v>
      </c>
      <c r="H4433" t="s">
        <v>1725</v>
      </c>
      <c r="I4433" t="s">
        <v>1816</v>
      </c>
      <c r="J4433">
        <v>0</v>
      </c>
      <c r="K4433"/>
      <c r="L4433" t="s">
        <v>3117</v>
      </c>
      <c r="M4433" t="s">
        <v>3118</v>
      </c>
    </row>
    <row r="4434" spans="1:13" x14ac:dyDescent="0.25">
      <c r="A4434">
        <v>37920</v>
      </c>
      <c r="B4434" t="s">
        <v>2600</v>
      </c>
      <c r="C4434" t="s">
        <v>27</v>
      </c>
      <c r="D4434" t="s">
        <v>1722</v>
      </c>
      <c r="E4434" s="15" t="s">
        <v>14403</v>
      </c>
      <c r="F4434" t="s">
        <v>1846</v>
      </c>
      <c r="G4434" t="s">
        <v>1726</v>
      </c>
      <c r="H4434" t="s">
        <v>1725</v>
      </c>
      <c r="I4434" t="s">
        <v>3116</v>
      </c>
      <c r="J4434">
        <v>0</v>
      </c>
      <c r="K4434"/>
      <c r="L4434" t="s">
        <v>6728</v>
      </c>
      <c r="M4434" t="s">
        <v>3118</v>
      </c>
    </row>
    <row r="4435" spans="1:13" x14ac:dyDescent="0.25">
      <c r="A4435">
        <v>841205</v>
      </c>
      <c r="B4435" t="s">
        <v>1664</v>
      </c>
      <c r="C4435" t="s">
        <v>52</v>
      </c>
      <c r="D4435" t="s">
        <v>1722</v>
      </c>
      <c r="E4435" s="15" t="s">
        <v>14404</v>
      </c>
      <c r="F4435" t="s">
        <v>10078</v>
      </c>
      <c r="G4435" t="s">
        <v>1792</v>
      </c>
      <c r="H4435" t="s">
        <v>1822</v>
      </c>
      <c r="I4435" t="s">
        <v>3340</v>
      </c>
      <c r="J4435">
        <v>0</v>
      </c>
      <c r="K4435"/>
      <c r="L4435" t="s">
        <v>9401</v>
      </c>
      <c r="M4435" t="s">
        <v>3118</v>
      </c>
    </row>
    <row r="4436" spans="1:13" x14ac:dyDescent="0.25">
      <c r="A4436">
        <v>16406</v>
      </c>
      <c r="B4436" t="s">
        <v>2119</v>
      </c>
      <c r="C4436" t="s">
        <v>52</v>
      </c>
      <c r="D4436" t="s">
        <v>1722</v>
      </c>
      <c r="E4436" s="15" t="s">
        <v>14405</v>
      </c>
      <c r="F4436" t="s">
        <v>2107</v>
      </c>
      <c r="G4436" t="s">
        <v>2056</v>
      </c>
      <c r="H4436" t="s">
        <v>2055</v>
      </c>
      <c r="I4436" t="s">
        <v>5644</v>
      </c>
      <c r="J4436">
        <v>0</v>
      </c>
      <c r="K4436"/>
      <c r="L4436" t="s">
        <v>14406</v>
      </c>
      <c r="M4436" t="s">
        <v>14407</v>
      </c>
    </row>
    <row r="4437" spans="1:13" x14ac:dyDescent="0.25">
      <c r="A4437">
        <v>34482</v>
      </c>
      <c r="B4437" t="s">
        <v>14408</v>
      </c>
      <c r="C4437" t="s">
        <v>65</v>
      </c>
      <c r="D4437" t="s">
        <v>1722</v>
      </c>
      <c r="E4437" s="15" t="s">
        <v>14409</v>
      </c>
      <c r="F4437" t="s">
        <v>1737</v>
      </c>
      <c r="G4437" t="s">
        <v>1721</v>
      </c>
      <c r="H4437" t="s">
        <v>1720</v>
      </c>
      <c r="I4437" t="s">
        <v>3116</v>
      </c>
      <c r="J4437">
        <v>0</v>
      </c>
      <c r="K4437"/>
      <c r="L4437" t="s">
        <v>7473</v>
      </c>
      <c r="M4437" t="s">
        <v>3118</v>
      </c>
    </row>
    <row r="4438" spans="1:13" x14ac:dyDescent="0.25">
      <c r="A4438">
        <v>56515</v>
      </c>
      <c r="B4438" t="s">
        <v>2715</v>
      </c>
      <c r="C4438" t="s">
        <v>43</v>
      </c>
      <c r="D4438" t="s">
        <v>1722</v>
      </c>
      <c r="E4438" s="15" t="s">
        <v>14410</v>
      </c>
      <c r="F4438" t="s">
        <v>1766</v>
      </c>
      <c r="G4438" t="s">
        <v>1767</v>
      </c>
      <c r="H4438" t="s">
        <v>1756</v>
      </c>
      <c r="I4438" t="s">
        <v>3129</v>
      </c>
      <c r="J4438">
        <v>0</v>
      </c>
      <c r="K4438"/>
      <c r="L4438" t="s">
        <v>14411</v>
      </c>
      <c r="M4438" t="s">
        <v>14412</v>
      </c>
    </row>
    <row r="4439" spans="1:13" x14ac:dyDescent="0.25">
      <c r="A4439">
        <v>58780</v>
      </c>
      <c r="B4439" t="s">
        <v>1665</v>
      </c>
      <c r="C4439" t="s">
        <v>148</v>
      </c>
      <c r="D4439" t="s">
        <v>1722</v>
      </c>
      <c r="E4439" s="15" t="s">
        <v>14413</v>
      </c>
      <c r="F4439" t="s">
        <v>1763</v>
      </c>
      <c r="G4439" t="s">
        <v>1765</v>
      </c>
      <c r="H4439" t="s">
        <v>1764</v>
      </c>
      <c r="I4439" t="s">
        <v>3116</v>
      </c>
      <c r="J4439">
        <v>0</v>
      </c>
      <c r="K4439"/>
      <c r="L4439" t="s">
        <v>3117</v>
      </c>
      <c r="M4439" t="s">
        <v>3118</v>
      </c>
    </row>
    <row r="4440" spans="1:13" x14ac:dyDescent="0.25">
      <c r="A4440">
        <v>53669</v>
      </c>
      <c r="B4440" t="s">
        <v>2690</v>
      </c>
      <c r="C4440" t="s">
        <v>48</v>
      </c>
      <c r="D4440" t="s">
        <v>1722</v>
      </c>
      <c r="E4440" s="15" t="s">
        <v>14414</v>
      </c>
      <c r="F4440" t="s">
        <v>1860</v>
      </c>
      <c r="G4440" t="s">
        <v>1816</v>
      </c>
      <c r="H4440" t="s">
        <v>1725</v>
      </c>
      <c r="I4440" t="s">
        <v>5644</v>
      </c>
      <c r="J4440">
        <v>0</v>
      </c>
      <c r="K4440"/>
      <c r="L4440" t="s">
        <v>14415</v>
      </c>
      <c r="M4440" t="s">
        <v>3118</v>
      </c>
    </row>
    <row r="4441" spans="1:13" x14ac:dyDescent="0.25">
      <c r="A4441">
        <v>850911</v>
      </c>
      <c r="B4441" t="s">
        <v>3044</v>
      </c>
      <c r="C4441" t="s">
        <v>441</v>
      </c>
      <c r="D4441" t="s">
        <v>1722</v>
      </c>
      <c r="E4441" s="15" t="s">
        <v>14416</v>
      </c>
      <c r="F4441" t="s">
        <v>7919</v>
      </c>
      <c r="G4441" t="s">
        <v>1762</v>
      </c>
      <c r="H4441" t="s">
        <v>1782</v>
      </c>
      <c r="I4441" t="s">
        <v>1762</v>
      </c>
      <c r="J4441">
        <v>0</v>
      </c>
      <c r="K4441"/>
      <c r="L4441" t="s">
        <v>3245</v>
      </c>
      <c r="M4441" t="s">
        <v>3118</v>
      </c>
    </row>
    <row r="4442" spans="1:13" x14ac:dyDescent="0.25">
      <c r="A4442">
        <v>40995</v>
      </c>
      <c r="B4442" t="s">
        <v>2614</v>
      </c>
      <c r="C4442" t="s">
        <v>31</v>
      </c>
      <c r="D4442" t="s">
        <v>1722</v>
      </c>
      <c r="E4442" s="15" t="s">
        <v>14417</v>
      </c>
      <c r="F4442" t="s">
        <v>1732</v>
      </c>
      <c r="G4442" t="s">
        <v>1731</v>
      </c>
      <c r="H4442" t="s">
        <v>1720</v>
      </c>
      <c r="I4442" t="s">
        <v>3116</v>
      </c>
      <c r="J4442">
        <v>0</v>
      </c>
      <c r="K4442"/>
      <c r="L4442" t="s">
        <v>14418</v>
      </c>
      <c r="M4442" t="s">
        <v>14419</v>
      </c>
    </row>
    <row r="4443" spans="1:13" x14ac:dyDescent="0.25">
      <c r="A4443">
        <v>56155</v>
      </c>
      <c r="B4443" t="s">
        <v>14420</v>
      </c>
      <c r="C4443" t="s">
        <v>31</v>
      </c>
      <c r="D4443" t="s">
        <v>1722</v>
      </c>
      <c r="E4443" s="15" t="s">
        <v>14421</v>
      </c>
      <c r="F4443" t="s">
        <v>1732</v>
      </c>
      <c r="G4443" t="s">
        <v>1731</v>
      </c>
      <c r="H4443" t="s">
        <v>1720</v>
      </c>
      <c r="I4443" t="s">
        <v>3116</v>
      </c>
      <c r="J4443">
        <v>0</v>
      </c>
      <c r="K4443"/>
      <c r="L4443" t="s">
        <v>14422</v>
      </c>
      <c r="M4443"/>
    </row>
    <row r="4444" spans="1:13" x14ac:dyDescent="0.25">
      <c r="A4444">
        <v>16525</v>
      </c>
      <c r="B4444" t="s">
        <v>1666</v>
      </c>
      <c r="C4444" t="s">
        <v>148</v>
      </c>
      <c r="D4444" t="s">
        <v>1722</v>
      </c>
      <c r="E4444" s="15" t="s">
        <v>14423</v>
      </c>
      <c r="F4444" t="s">
        <v>1939</v>
      </c>
      <c r="G4444" t="s">
        <v>1874</v>
      </c>
      <c r="H4444" t="s">
        <v>1725</v>
      </c>
      <c r="I4444" t="s">
        <v>3116</v>
      </c>
      <c r="J4444">
        <v>0</v>
      </c>
      <c r="K4444"/>
      <c r="L4444" t="s">
        <v>3117</v>
      </c>
      <c r="M4444" t="s">
        <v>3118</v>
      </c>
    </row>
    <row r="4445" spans="1:13" x14ac:dyDescent="0.25">
      <c r="A4445">
        <v>16422</v>
      </c>
      <c r="B4445" t="s">
        <v>5019</v>
      </c>
      <c r="C4445" t="s">
        <v>76</v>
      </c>
      <c r="D4445" t="s">
        <v>1722</v>
      </c>
      <c r="E4445" s="15" t="s">
        <v>14424</v>
      </c>
      <c r="F4445" t="s">
        <v>1735</v>
      </c>
      <c r="G4445" t="s">
        <v>1721</v>
      </c>
      <c r="H4445" t="s">
        <v>1720</v>
      </c>
      <c r="I4445" t="s">
        <v>5686</v>
      </c>
      <c r="J4445">
        <v>0</v>
      </c>
      <c r="K4445"/>
      <c r="L4445" t="s">
        <v>5627</v>
      </c>
      <c r="M4445" t="s">
        <v>3118</v>
      </c>
    </row>
    <row r="4446" spans="1:13" x14ac:dyDescent="0.25">
      <c r="A4446">
        <v>16418</v>
      </c>
      <c r="B4446" t="s">
        <v>2450</v>
      </c>
      <c r="C4446" t="s">
        <v>27</v>
      </c>
      <c r="D4446" t="s">
        <v>1722</v>
      </c>
      <c r="E4446" s="15" t="s">
        <v>14425</v>
      </c>
      <c r="F4446" t="s">
        <v>1941</v>
      </c>
      <c r="G4446" t="s">
        <v>1867</v>
      </c>
      <c r="H4446" t="s">
        <v>1725</v>
      </c>
      <c r="I4446" t="s">
        <v>3116</v>
      </c>
      <c r="J4446">
        <v>0</v>
      </c>
      <c r="K4446"/>
      <c r="L4446" t="s">
        <v>3117</v>
      </c>
      <c r="M4446" t="s">
        <v>3118</v>
      </c>
    </row>
    <row r="4447" spans="1:13" x14ac:dyDescent="0.25">
      <c r="A4447">
        <v>61474</v>
      </c>
      <c r="B4447" t="s">
        <v>14426</v>
      </c>
      <c r="C4447" t="s">
        <v>31</v>
      </c>
      <c r="D4447" t="s">
        <v>1722</v>
      </c>
      <c r="E4447" s="15" t="s">
        <v>14427</v>
      </c>
      <c r="F4447" t="s">
        <v>1766</v>
      </c>
      <c r="G4447" t="s">
        <v>1767</v>
      </c>
      <c r="H4447" t="s">
        <v>1756</v>
      </c>
      <c r="I4447" t="s">
        <v>3129</v>
      </c>
      <c r="J4447">
        <v>0</v>
      </c>
      <c r="K4447"/>
      <c r="L4447" t="s">
        <v>14428</v>
      </c>
      <c r="M4447" t="s">
        <v>14429</v>
      </c>
    </row>
    <row r="4448" spans="1:13" x14ac:dyDescent="0.25">
      <c r="A4448">
        <v>855410</v>
      </c>
      <c r="B4448" t="s">
        <v>14430</v>
      </c>
      <c r="C4448" t="s">
        <v>31</v>
      </c>
      <c r="D4448" t="s">
        <v>1722</v>
      </c>
      <c r="E4448" s="15" t="s">
        <v>14431</v>
      </c>
      <c r="F4448" t="s">
        <v>2008</v>
      </c>
      <c r="G4448" t="s">
        <v>2009</v>
      </c>
      <c r="H4448" t="s">
        <v>1864</v>
      </c>
      <c r="I4448" t="s">
        <v>3240</v>
      </c>
      <c r="J4448">
        <v>0</v>
      </c>
      <c r="K4448"/>
      <c r="L4448" t="s">
        <v>14432</v>
      </c>
      <c r="M4448" t="s">
        <v>14433</v>
      </c>
    </row>
    <row r="4449" spans="1:13" x14ac:dyDescent="0.25">
      <c r="A4449">
        <v>16423</v>
      </c>
      <c r="B4449" t="s">
        <v>1667</v>
      </c>
      <c r="C4449" t="s">
        <v>39</v>
      </c>
      <c r="D4449" t="s">
        <v>1722</v>
      </c>
      <c r="E4449" s="15" t="s">
        <v>14434</v>
      </c>
      <c r="F4449" t="s">
        <v>1735</v>
      </c>
      <c r="G4449" t="s">
        <v>1721</v>
      </c>
      <c r="H4449" t="s">
        <v>1720</v>
      </c>
      <c r="I4449" t="s">
        <v>5686</v>
      </c>
      <c r="J4449">
        <v>0</v>
      </c>
      <c r="K4449"/>
      <c r="L4449" t="s">
        <v>3117</v>
      </c>
      <c r="M4449" t="s">
        <v>3118</v>
      </c>
    </row>
    <row r="4450" spans="1:13" x14ac:dyDescent="0.25">
      <c r="A4450">
        <v>40410</v>
      </c>
      <c r="B4450" t="s">
        <v>1350</v>
      </c>
      <c r="C4450" t="s">
        <v>27</v>
      </c>
      <c r="D4450" t="s">
        <v>1722</v>
      </c>
      <c r="E4450" s="15" t="s">
        <v>14435</v>
      </c>
      <c r="F4450" t="s">
        <v>6439</v>
      </c>
      <c r="G4450" t="s">
        <v>1770</v>
      </c>
      <c r="H4450" t="s">
        <v>1764</v>
      </c>
      <c r="I4450" t="s">
        <v>3116</v>
      </c>
      <c r="J4450">
        <v>0</v>
      </c>
      <c r="K4450"/>
      <c r="L4450" t="s">
        <v>14436</v>
      </c>
      <c r="M4450" t="s">
        <v>3118</v>
      </c>
    </row>
    <row r="4451" spans="1:13" x14ac:dyDescent="0.25">
      <c r="A4451">
        <v>33536</v>
      </c>
      <c r="B4451" t="s">
        <v>1351</v>
      </c>
      <c r="C4451" t="s">
        <v>27</v>
      </c>
      <c r="D4451" t="s">
        <v>1722</v>
      </c>
      <c r="E4451" s="15" t="s">
        <v>14437</v>
      </c>
      <c r="F4451" t="s">
        <v>1937</v>
      </c>
      <c r="G4451" t="s">
        <v>1849</v>
      </c>
      <c r="H4451" t="s">
        <v>1819</v>
      </c>
      <c r="I4451" t="s">
        <v>3126</v>
      </c>
      <c r="J4451">
        <v>0</v>
      </c>
      <c r="K4451"/>
      <c r="L4451" t="s">
        <v>5524</v>
      </c>
      <c r="M4451" t="s">
        <v>3118</v>
      </c>
    </row>
    <row r="4452" spans="1:13" x14ac:dyDescent="0.25">
      <c r="A4452">
        <v>16531</v>
      </c>
      <c r="B4452" t="s">
        <v>5022</v>
      </c>
      <c r="C4452" t="s">
        <v>21</v>
      </c>
      <c r="D4452" t="s">
        <v>1722</v>
      </c>
      <c r="E4452" s="15" t="s">
        <v>14438</v>
      </c>
      <c r="F4452" t="s">
        <v>1984</v>
      </c>
      <c r="G4452" t="s">
        <v>1816</v>
      </c>
      <c r="H4452" t="s">
        <v>1725</v>
      </c>
      <c r="I4452" t="s">
        <v>1816</v>
      </c>
      <c r="J4452">
        <v>0</v>
      </c>
      <c r="K4452"/>
      <c r="L4452" t="s">
        <v>3117</v>
      </c>
      <c r="M4452" t="s">
        <v>3118</v>
      </c>
    </row>
    <row r="4453" spans="1:13" x14ac:dyDescent="0.25">
      <c r="A4453">
        <v>21622</v>
      </c>
      <c r="B4453" t="s">
        <v>1352</v>
      </c>
      <c r="C4453" t="s">
        <v>27</v>
      </c>
      <c r="D4453" t="s">
        <v>1722</v>
      </c>
      <c r="E4453" s="15" t="s">
        <v>14439</v>
      </c>
      <c r="F4453" t="s">
        <v>5641</v>
      </c>
      <c r="G4453" t="s">
        <v>1825</v>
      </c>
      <c r="H4453" t="s">
        <v>1725</v>
      </c>
      <c r="I4453" t="s">
        <v>3116</v>
      </c>
      <c r="J4453">
        <v>0</v>
      </c>
      <c r="K4453"/>
      <c r="L4453" t="s">
        <v>3117</v>
      </c>
      <c r="M4453" t="s">
        <v>3118</v>
      </c>
    </row>
    <row r="4454" spans="1:13" x14ac:dyDescent="0.25">
      <c r="A4454">
        <v>16563</v>
      </c>
      <c r="B4454" t="s">
        <v>14440</v>
      </c>
      <c r="C4454" t="s">
        <v>39</v>
      </c>
      <c r="D4454" t="s">
        <v>1722</v>
      </c>
      <c r="E4454" s="15" t="s">
        <v>14441</v>
      </c>
      <c r="F4454" t="s">
        <v>1817</v>
      </c>
      <c r="G4454" t="s">
        <v>1816</v>
      </c>
      <c r="H4454" t="s">
        <v>1725</v>
      </c>
      <c r="I4454" t="s">
        <v>1816</v>
      </c>
      <c r="J4454">
        <v>0</v>
      </c>
      <c r="K4454"/>
      <c r="L4454" t="s">
        <v>14442</v>
      </c>
      <c r="M4454" t="s">
        <v>14443</v>
      </c>
    </row>
    <row r="4455" spans="1:13" x14ac:dyDescent="0.25">
      <c r="A4455">
        <v>52633</v>
      </c>
      <c r="B4455" t="s">
        <v>465</v>
      </c>
      <c r="C4455" t="s">
        <v>21</v>
      </c>
      <c r="D4455" t="s">
        <v>1722</v>
      </c>
      <c r="E4455" s="15" t="s">
        <v>14444</v>
      </c>
      <c r="F4455" t="s">
        <v>1918</v>
      </c>
      <c r="G4455" t="s">
        <v>1919</v>
      </c>
      <c r="H4455" t="s">
        <v>1864</v>
      </c>
      <c r="I4455" t="s">
        <v>3240</v>
      </c>
      <c r="J4455">
        <v>0</v>
      </c>
      <c r="K4455"/>
      <c r="L4455" t="s">
        <v>14445</v>
      </c>
      <c r="M4455" t="s">
        <v>14446</v>
      </c>
    </row>
    <row r="4456" spans="1:13" x14ac:dyDescent="0.25">
      <c r="A4456">
        <v>40405</v>
      </c>
      <c r="B4456" t="s">
        <v>14447</v>
      </c>
      <c r="C4456" t="s">
        <v>27</v>
      </c>
      <c r="D4456" t="s">
        <v>1722</v>
      </c>
      <c r="E4456" s="15" t="s">
        <v>14448</v>
      </c>
      <c r="F4456" t="s">
        <v>1851</v>
      </c>
      <c r="G4456" t="s">
        <v>1852</v>
      </c>
      <c r="H4456" t="s">
        <v>1720</v>
      </c>
      <c r="I4456" t="s">
        <v>3116</v>
      </c>
      <c r="J4456">
        <v>0</v>
      </c>
      <c r="K4456"/>
      <c r="L4456" t="s">
        <v>3117</v>
      </c>
      <c r="M4456" t="s">
        <v>3118</v>
      </c>
    </row>
    <row r="4457" spans="1:13" x14ac:dyDescent="0.25">
      <c r="A4457">
        <v>31884</v>
      </c>
      <c r="B4457" t="s">
        <v>2569</v>
      </c>
      <c r="C4457" t="s">
        <v>59</v>
      </c>
      <c r="D4457" t="s">
        <v>1722</v>
      </c>
      <c r="E4457" s="15" t="s">
        <v>14449</v>
      </c>
      <c r="F4457" t="s">
        <v>1979</v>
      </c>
      <c r="G4457" t="s">
        <v>1721</v>
      </c>
      <c r="H4457" t="s">
        <v>1720</v>
      </c>
      <c r="I4457" t="s">
        <v>3116</v>
      </c>
      <c r="J4457">
        <v>0</v>
      </c>
      <c r="K4457"/>
      <c r="L4457" t="s">
        <v>3117</v>
      </c>
      <c r="M4457" t="s">
        <v>3118</v>
      </c>
    </row>
    <row r="4458" spans="1:13" x14ac:dyDescent="0.25">
      <c r="A4458">
        <v>37360</v>
      </c>
      <c r="B4458" t="s">
        <v>466</v>
      </c>
      <c r="C4458" t="s">
        <v>59</v>
      </c>
      <c r="D4458" t="s">
        <v>1722</v>
      </c>
      <c r="E4458" s="15" t="s">
        <v>14450</v>
      </c>
      <c r="F4458" t="s">
        <v>5641</v>
      </c>
      <c r="G4458" t="s">
        <v>1825</v>
      </c>
      <c r="H4458" t="s">
        <v>1725</v>
      </c>
      <c r="I4458" t="s">
        <v>3116</v>
      </c>
      <c r="J4458">
        <v>0</v>
      </c>
      <c r="K4458"/>
      <c r="L4458" t="s">
        <v>4543</v>
      </c>
      <c r="M4458" t="s">
        <v>3118</v>
      </c>
    </row>
    <row r="4459" spans="1:13" x14ac:dyDescent="0.25">
      <c r="A4459">
        <v>855168</v>
      </c>
      <c r="B4459" t="s">
        <v>14451</v>
      </c>
      <c r="C4459" t="s">
        <v>39</v>
      </c>
      <c r="D4459" t="s">
        <v>1722</v>
      </c>
      <c r="E4459" s="15" t="s">
        <v>14452</v>
      </c>
      <c r="F4459" t="s">
        <v>1903</v>
      </c>
      <c r="G4459" t="s">
        <v>1803</v>
      </c>
      <c r="H4459" t="s">
        <v>1725</v>
      </c>
      <c r="I4459" t="s">
        <v>3116</v>
      </c>
      <c r="J4459">
        <v>0</v>
      </c>
      <c r="K4459"/>
      <c r="L4459"/>
      <c r="M4459" t="s">
        <v>3118</v>
      </c>
    </row>
    <row r="4460" spans="1:13" x14ac:dyDescent="0.25">
      <c r="A4460">
        <v>51166</v>
      </c>
      <c r="B4460" t="s">
        <v>2664</v>
      </c>
      <c r="C4460" t="s">
        <v>59</v>
      </c>
      <c r="D4460" t="s">
        <v>1722</v>
      </c>
      <c r="E4460" s="15" t="s">
        <v>14453</v>
      </c>
      <c r="F4460" t="s">
        <v>1728</v>
      </c>
      <c r="G4460" t="s">
        <v>1729</v>
      </c>
      <c r="H4460" t="s">
        <v>1720</v>
      </c>
      <c r="I4460" t="s">
        <v>3116</v>
      </c>
      <c r="J4460">
        <v>0</v>
      </c>
      <c r="K4460"/>
      <c r="L4460" t="s">
        <v>3216</v>
      </c>
      <c r="M4460" t="s">
        <v>3118</v>
      </c>
    </row>
    <row r="4461" spans="1:13" x14ac:dyDescent="0.25">
      <c r="A4461">
        <v>16580</v>
      </c>
      <c r="B4461" t="s">
        <v>2451</v>
      </c>
      <c r="C4461" t="s">
        <v>111</v>
      </c>
      <c r="D4461" t="s">
        <v>1722</v>
      </c>
      <c r="E4461" s="15" t="s">
        <v>14454</v>
      </c>
      <c r="F4461" t="s">
        <v>1870</v>
      </c>
      <c r="G4461" t="s">
        <v>1721</v>
      </c>
      <c r="H4461" t="s">
        <v>1720</v>
      </c>
      <c r="I4461" t="s">
        <v>3116</v>
      </c>
      <c r="J4461">
        <v>0</v>
      </c>
      <c r="K4461"/>
      <c r="L4461" t="s">
        <v>3117</v>
      </c>
      <c r="M4461" t="s">
        <v>3118</v>
      </c>
    </row>
    <row r="4462" spans="1:13" x14ac:dyDescent="0.25">
      <c r="A4462">
        <v>16606</v>
      </c>
      <c r="B4462" t="s">
        <v>1353</v>
      </c>
      <c r="C4462" t="s">
        <v>27</v>
      </c>
      <c r="D4462" t="s">
        <v>1722</v>
      </c>
      <c r="E4462" s="15" t="s">
        <v>14455</v>
      </c>
      <c r="F4462" t="s">
        <v>1728</v>
      </c>
      <c r="G4462" t="s">
        <v>1729</v>
      </c>
      <c r="H4462" t="s">
        <v>1720</v>
      </c>
      <c r="I4462" t="s">
        <v>3116</v>
      </c>
      <c r="J4462">
        <v>0</v>
      </c>
      <c r="K4462"/>
      <c r="L4462" t="s">
        <v>3117</v>
      </c>
      <c r="M4462" t="s">
        <v>3118</v>
      </c>
    </row>
    <row r="4463" spans="1:13" x14ac:dyDescent="0.25">
      <c r="A4463">
        <v>853891</v>
      </c>
      <c r="B4463" t="s">
        <v>14456</v>
      </c>
      <c r="C4463" t="s">
        <v>21</v>
      </c>
      <c r="D4463" t="s">
        <v>1722</v>
      </c>
      <c r="E4463" s="15" t="s">
        <v>14457</v>
      </c>
      <c r="F4463" t="s">
        <v>1732</v>
      </c>
      <c r="G4463" t="s">
        <v>1731</v>
      </c>
      <c r="H4463" t="s">
        <v>1720</v>
      </c>
      <c r="I4463" t="s">
        <v>3116</v>
      </c>
      <c r="J4463">
        <v>0</v>
      </c>
      <c r="K4463"/>
      <c r="L4463" t="s">
        <v>14458</v>
      </c>
      <c r="M4463" t="s">
        <v>14459</v>
      </c>
    </row>
    <row r="4464" spans="1:13" x14ac:dyDescent="0.25">
      <c r="A4464">
        <v>16601</v>
      </c>
      <c r="B4464" t="s">
        <v>2117</v>
      </c>
      <c r="C4464" t="s">
        <v>59</v>
      </c>
      <c r="D4464" t="s">
        <v>1722</v>
      </c>
      <c r="E4464" s="15" t="s">
        <v>14460</v>
      </c>
      <c r="F4464" t="s">
        <v>1846</v>
      </c>
      <c r="G4464" t="s">
        <v>1726</v>
      </c>
      <c r="H4464" t="s">
        <v>1725</v>
      </c>
      <c r="I4464" t="s">
        <v>3116</v>
      </c>
      <c r="J4464">
        <v>0</v>
      </c>
      <c r="K4464"/>
      <c r="L4464" t="s">
        <v>14461</v>
      </c>
      <c r="M4464" t="s">
        <v>3118</v>
      </c>
    </row>
    <row r="4465" spans="1:13" x14ac:dyDescent="0.25">
      <c r="A4465">
        <v>839253</v>
      </c>
      <c r="B4465" t="s">
        <v>14462</v>
      </c>
      <c r="C4465" t="s">
        <v>27</v>
      </c>
      <c r="D4465" t="s">
        <v>1722</v>
      </c>
      <c r="E4465" s="15" t="s">
        <v>14463</v>
      </c>
      <c r="F4465" t="s">
        <v>5719</v>
      </c>
      <c r="G4465" t="s">
        <v>1834</v>
      </c>
      <c r="H4465" t="s">
        <v>1833</v>
      </c>
      <c r="I4465" t="s">
        <v>3116</v>
      </c>
      <c r="J4465">
        <v>0</v>
      </c>
      <c r="K4465"/>
      <c r="L4465" t="s">
        <v>3660</v>
      </c>
      <c r="M4465" t="s">
        <v>3118</v>
      </c>
    </row>
    <row r="4466" spans="1:13" x14ac:dyDescent="0.25">
      <c r="A4466">
        <v>16618</v>
      </c>
      <c r="B4466" t="s">
        <v>5027</v>
      </c>
      <c r="C4466" t="s">
        <v>52</v>
      </c>
      <c r="D4466" t="s">
        <v>1722</v>
      </c>
      <c r="E4466" s="15" t="s">
        <v>14464</v>
      </c>
      <c r="F4466" t="s">
        <v>1846</v>
      </c>
      <c r="G4466" t="s">
        <v>1726</v>
      </c>
      <c r="H4466" t="s">
        <v>1725</v>
      </c>
      <c r="I4466" t="s">
        <v>3116</v>
      </c>
      <c r="J4466">
        <v>0</v>
      </c>
      <c r="K4466"/>
      <c r="L4466" t="s">
        <v>3117</v>
      </c>
      <c r="M4466" t="s">
        <v>3118</v>
      </c>
    </row>
    <row r="4467" spans="1:13" x14ac:dyDescent="0.25">
      <c r="A4467">
        <v>56874</v>
      </c>
      <c r="B4467" t="s">
        <v>14465</v>
      </c>
      <c r="C4467" t="s">
        <v>36</v>
      </c>
      <c r="D4467" t="s">
        <v>1722</v>
      </c>
      <c r="E4467" s="15" t="s">
        <v>14466</v>
      </c>
      <c r="F4467" t="s">
        <v>1752</v>
      </c>
      <c r="G4467" t="s">
        <v>1754</v>
      </c>
      <c r="H4467" t="s">
        <v>1753</v>
      </c>
      <c r="I4467" t="s">
        <v>3116</v>
      </c>
      <c r="J4467">
        <v>0</v>
      </c>
      <c r="K4467"/>
      <c r="L4467" t="s">
        <v>5532</v>
      </c>
      <c r="M4467" t="s">
        <v>3118</v>
      </c>
    </row>
    <row r="4468" spans="1:13" x14ac:dyDescent="0.25">
      <c r="A4468">
        <v>854349</v>
      </c>
      <c r="B4468" t="s">
        <v>14467</v>
      </c>
      <c r="C4468" t="s">
        <v>43</v>
      </c>
      <c r="D4468" t="s">
        <v>1722</v>
      </c>
      <c r="E4468" s="15" t="s">
        <v>14468</v>
      </c>
      <c r="F4468" t="s">
        <v>1962</v>
      </c>
      <c r="G4468" t="s">
        <v>1837</v>
      </c>
      <c r="H4468" t="s">
        <v>1725</v>
      </c>
      <c r="I4468" t="s">
        <v>3116</v>
      </c>
      <c r="J4468">
        <v>0</v>
      </c>
      <c r="K4468"/>
      <c r="L4468"/>
      <c r="M4468" t="s">
        <v>3118</v>
      </c>
    </row>
    <row r="4469" spans="1:13" x14ac:dyDescent="0.25">
      <c r="A4469">
        <v>846616</v>
      </c>
      <c r="B4469" t="s">
        <v>14469</v>
      </c>
      <c r="C4469" t="s">
        <v>14470</v>
      </c>
      <c r="D4469" t="s">
        <v>1722</v>
      </c>
      <c r="E4469" s="15" t="s">
        <v>14471</v>
      </c>
      <c r="F4469" t="s">
        <v>1771</v>
      </c>
      <c r="G4469" t="s">
        <v>1721</v>
      </c>
      <c r="H4469" t="s">
        <v>1720</v>
      </c>
      <c r="I4469" t="s">
        <v>3116</v>
      </c>
      <c r="J4469">
        <v>0</v>
      </c>
      <c r="K4469"/>
      <c r="L4469" t="s">
        <v>2341</v>
      </c>
      <c r="M4469" t="s">
        <v>14472</v>
      </c>
    </row>
    <row r="4470" spans="1:13" x14ac:dyDescent="0.25">
      <c r="A4470">
        <v>16627</v>
      </c>
      <c r="B4470" t="s">
        <v>5028</v>
      </c>
      <c r="C4470" t="s">
        <v>59</v>
      </c>
      <c r="D4470" t="s">
        <v>1722</v>
      </c>
      <c r="E4470" s="15" t="s">
        <v>14473</v>
      </c>
      <c r="F4470" t="s">
        <v>1824</v>
      </c>
      <c r="G4470" t="s">
        <v>1825</v>
      </c>
      <c r="H4470" t="s">
        <v>1725</v>
      </c>
      <c r="I4470" t="s">
        <v>3116</v>
      </c>
      <c r="J4470">
        <v>0</v>
      </c>
      <c r="K4470"/>
      <c r="L4470" t="s">
        <v>3464</v>
      </c>
      <c r="M4470" t="s">
        <v>3118</v>
      </c>
    </row>
    <row r="4471" spans="1:13" x14ac:dyDescent="0.25">
      <c r="A4471">
        <v>16630</v>
      </c>
      <c r="B4471" t="s">
        <v>1354</v>
      </c>
      <c r="C4471" t="s">
        <v>21</v>
      </c>
      <c r="D4471" t="s">
        <v>1722</v>
      </c>
      <c r="E4471" s="15" t="s">
        <v>14474</v>
      </c>
      <c r="F4471" t="s">
        <v>1860</v>
      </c>
      <c r="G4471" t="s">
        <v>1816</v>
      </c>
      <c r="H4471" t="s">
        <v>1725</v>
      </c>
      <c r="I4471" t="s">
        <v>5644</v>
      </c>
      <c r="J4471">
        <v>0</v>
      </c>
      <c r="K4471"/>
      <c r="L4471" t="s">
        <v>3117</v>
      </c>
      <c r="M4471" t="s">
        <v>3118</v>
      </c>
    </row>
    <row r="4472" spans="1:13" x14ac:dyDescent="0.25">
      <c r="A4472">
        <v>16639</v>
      </c>
      <c r="B4472" t="s">
        <v>14475</v>
      </c>
      <c r="C4472" t="s">
        <v>27</v>
      </c>
      <c r="D4472" t="s">
        <v>1722</v>
      </c>
      <c r="E4472" s="15" t="s">
        <v>14476</v>
      </c>
      <c r="F4472" t="s">
        <v>1984</v>
      </c>
      <c r="G4472" t="s">
        <v>1816</v>
      </c>
      <c r="H4472" t="s">
        <v>1725</v>
      </c>
      <c r="I4472" t="s">
        <v>1816</v>
      </c>
      <c r="J4472">
        <v>0</v>
      </c>
      <c r="K4472"/>
      <c r="L4472" t="s">
        <v>3117</v>
      </c>
      <c r="M4472" t="s">
        <v>3118</v>
      </c>
    </row>
    <row r="4473" spans="1:13" x14ac:dyDescent="0.25">
      <c r="A4473">
        <v>57479</v>
      </c>
      <c r="B4473" t="s">
        <v>5029</v>
      </c>
      <c r="C4473" t="s">
        <v>59</v>
      </c>
      <c r="D4473" t="s">
        <v>1722</v>
      </c>
      <c r="E4473" s="15" t="s">
        <v>14477</v>
      </c>
      <c r="F4473" t="s">
        <v>1749</v>
      </c>
      <c r="G4473" t="s">
        <v>1746</v>
      </c>
      <c r="H4473" t="s">
        <v>1720</v>
      </c>
      <c r="I4473" t="s">
        <v>3116</v>
      </c>
      <c r="J4473">
        <v>0</v>
      </c>
      <c r="K4473"/>
      <c r="L4473" t="s">
        <v>3216</v>
      </c>
      <c r="M4473" t="s">
        <v>3118</v>
      </c>
    </row>
    <row r="4474" spans="1:13" x14ac:dyDescent="0.25">
      <c r="A4474">
        <v>53587</v>
      </c>
      <c r="B4474" t="s">
        <v>14478</v>
      </c>
      <c r="C4474" t="s">
        <v>59</v>
      </c>
      <c r="D4474" t="s">
        <v>1722</v>
      </c>
      <c r="E4474" s="15" t="s">
        <v>14479</v>
      </c>
      <c r="F4474" t="s">
        <v>2107</v>
      </c>
      <c r="G4474" t="s">
        <v>2056</v>
      </c>
      <c r="H4474" t="s">
        <v>2055</v>
      </c>
      <c r="I4474" t="s">
        <v>5644</v>
      </c>
      <c r="J4474">
        <v>0</v>
      </c>
      <c r="K4474"/>
      <c r="L4474" t="s">
        <v>3216</v>
      </c>
      <c r="M4474" t="s">
        <v>3118</v>
      </c>
    </row>
    <row r="4475" spans="1:13" x14ac:dyDescent="0.25">
      <c r="A4475">
        <v>61703</v>
      </c>
      <c r="B4475" t="s">
        <v>1355</v>
      </c>
      <c r="C4475" t="s">
        <v>31</v>
      </c>
      <c r="D4475" t="s">
        <v>1722</v>
      </c>
      <c r="E4475" s="15" t="s">
        <v>14480</v>
      </c>
      <c r="F4475" t="s">
        <v>1730</v>
      </c>
      <c r="G4475" t="s">
        <v>1731</v>
      </c>
      <c r="H4475" t="s">
        <v>1720</v>
      </c>
      <c r="I4475" t="s">
        <v>3116</v>
      </c>
      <c r="J4475">
        <v>0</v>
      </c>
      <c r="K4475"/>
      <c r="L4475" t="s">
        <v>3117</v>
      </c>
      <c r="M4475" t="s">
        <v>3118</v>
      </c>
    </row>
    <row r="4476" spans="1:13" x14ac:dyDescent="0.25">
      <c r="A4476">
        <v>56076</v>
      </c>
      <c r="B4476" t="s">
        <v>2707</v>
      </c>
      <c r="C4476" t="s">
        <v>59</v>
      </c>
      <c r="D4476" t="s">
        <v>1722</v>
      </c>
      <c r="E4476" s="15" t="s">
        <v>14481</v>
      </c>
      <c r="F4476" t="s">
        <v>1807</v>
      </c>
      <c r="G4476" t="s">
        <v>1762</v>
      </c>
      <c r="H4476" t="s">
        <v>1782</v>
      </c>
      <c r="I4476" t="s">
        <v>1762</v>
      </c>
      <c r="J4476">
        <v>0</v>
      </c>
      <c r="K4476"/>
      <c r="L4476" t="s">
        <v>3216</v>
      </c>
      <c r="M4476" t="s">
        <v>3118</v>
      </c>
    </row>
    <row r="4477" spans="1:13" x14ac:dyDescent="0.25">
      <c r="A4477">
        <v>836406</v>
      </c>
      <c r="B4477" t="s">
        <v>14482</v>
      </c>
      <c r="C4477" t="s">
        <v>36</v>
      </c>
      <c r="D4477" t="s">
        <v>1722</v>
      </c>
      <c r="E4477" s="15" t="s">
        <v>14483</v>
      </c>
      <c r="F4477" t="s">
        <v>1824</v>
      </c>
      <c r="G4477" t="s">
        <v>1825</v>
      </c>
      <c r="H4477" t="s">
        <v>1725</v>
      </c>
      <c r="I4477" t="s">
        <v>3116</v>
      </c>
      <c r="J4477">
        <v>0</v>
      </c>
      <c r="K4477"/>
      <c r="L4477" t="s">
        <v>3122</v>
      </c>
      <c r="M4477" t="s">
        <v>3118</v>
      </c>
    </row>
    <row r="4478" spans="1:13" x14ac:dyDescent="0.25">
      <c r="A4478">
        <v>16656</v>
      </c>
      <c r="B4478" t="s">
        <v>467</v>
      </c>
      <c r="C4478" t="s">
        <v>59</v>
      </c>
      <c r="D4478" t="s">
        <v>1722</v>
      </c>
      <c r="E4478" s="15" t="s">
        <v>14484</v>
      </c>
      <c r="F4478" t="s">
        <v>1737</v>
      </c>
      <c r="G4478" t="s">
        <v>1721</v>
      </c>
      <c r="H4478" t="s">
        <v>1720</v>
      </c>
      <c r="I4478" t="s">
        <v>3116</v>
      </c>
      <c r="J4478">
        <v>0</v>
      </c>
      <c r="K4478"/>
      <c r="L4478" t="s">
        <v>3245</v>
      </c>
      <c r="M4478" t="s">
        <v>3118</v>
      </c>
    </row>
    <row r="4479" spans="1:13" x14ac:dyDescent="0.25">
      <c r="A4479">
        <v>61033</v>
      </c>
      <c r="B4479" t="s">
        <v>2754</v>
      </c>
      <c r="C4479" t="s">
        <v>429</v>
      </c>
      <c r="D4479" t="s">
        <v>1722</v>
      </c>
      <c r="E4479" s="15" t="s">
        <v>14485</v>
      </c>
      <c r="F4479" t="s">
        <v>1932</v>
      </c>
      <c r="G4479" t="s">
        <v>1933</v>
      </c>
      <c r="H4479" t="s">
        <v>1819</v>
      </c>
      <c r="I4479" t="s">
        <v>3126</v>
      </c>
      <c r="J4479">
        <v>0</v>
      </c>
      <c r="K4479"/>
      <c r="L4479" t="s">
        <v>14486</v>
      </c>
      <c r="M4479" t="s">
        <v>14487</v>
      </c>
    </row>
    <row r="4480" spans="1:13" x14ac:dyDescent="0.25">
      <c r="A4480">
        <v>21143</v>
      </c>
      <c r="B4480" t="s">
        <v>5033</v>
      </c>
      <c r="C4480" t="s">
        <v>208</v>
      </c>
      <c r="D4480" t="s">
        <v>1722</v>
      </c>
      <c r="E4480" s="15" t="s">
        <v>14488</v>
      </c>
      <c r="F4480" t="s">
        <v>1815</v>
      </c>
      <c r="G4480" t="s">
        <v>1816</v>
      </c>
      <c r="H4480" t="s">
        <v>1725</v>
      </c>
      <c r="I4480" t="s">
        <v>1816</v>
      </c>
      <c r="J4480">
        <v>0</v>
      </c>
      <c r="K4480"/>
      <c r="L4480" t="s">
        <v>6545</v>
      </c>
      <c r="M4480" t="s">
        <v>3118</v>
      </c>
    </row>
    <row r="4481" spans="1:13" x14ac:dyDescent="0.25">
      <c r="A4481">
        <v>16645</v>
      </c>
      <c r="B4481" t="s">
        <v>468</v>
      </c>
      <c r="C4481" t="s">
        <v>59</v>
      </c>
      <c r="D4481" t="s">
        <v>1722</v>
      </c>
      <c r="E4481" s="15" t="s">
        <v>14489</v>
      </c>
      <c r="F4481" t="s">
        <v>1871</v>
      </c>
      <c r="G4481" t="s">
        <v>1765</v>
      </c>
      <c r="H4481" t="s">
        <v>1764</v>
      </c>
      <c r="I4481" t="s">
        <v>1765</v>
      </c>
      <c r="J4481">
        <v>0</v>
      </c>
      <c r="K4481"/>
      <c r="L4481" t="s">
        <v>14490</v>
      </c>
      <c r="M4481" t="s">
        <v>3118</v>
      </c>
    </row>
    <row r="4482" spans="1:13" x14ac:dyDescent="0.25">
      <c r="A4482">
        <v>16650</v>
      </c>
      <c r="B4482" t="s">
        <v>469</v>
      </c>
      <c r="C4482" t="s">
        <v>59</v>
      </c>
      <c r="D4482" t="s">
        <v>1722</v>
      </c>
      <c r="E4482" s="15" t="s">
        <v>14491</v>
      </c>
      <c r="F4482" t="s">
        <v>1871</v>
      </c>
      <c r="G4482" t="s">
        <v>1765</v>
      </c>
      <c r="H4482" t="s">
        <v>1764</v>
      </c>
      <c r="I4482" t="s">
        <v>1765</v>
      </c>
      <c r="J4482">
        <v>0</v>
      </c>
      <c r="K4482"/>
      <c r="L4482" t="s">
        <v>3382</v>
      </c>
      <c r="M4482" t="s">
        <v>3118</v>
      </c>
    </row>
    <row r="4483" spans="1:13" x14ac:dyDescent="0.25">
      <c r="A4483">
        <v>846627</v>
      </c>
      <c r="B4483" t="s">
        <v>14492</v>
      </c>
      <c r="C4483" t="s">
        <v>92</v>
      </c>
      <c r="D4483" t="s">
        <v>1722</v>
      </c>
      <c r="E4483" s="15" t="s">
        <v>14493</v>
      </c>
      <c r="F4483" t="s">
        <v>1735</v>
      </c>
      <c r="G4483" t="s">
        <v>1721</v>
      </c>
      <c r="H4483" t="s">
        <v>1720</v>
      </c>
      <c r="I4483" t="s">
        <v>5686</v>
      </c>
      <c r="J4483">
        <v>0</v>
      </c>
      <c r="K4483"/>
      <c r="L4483" t="s">
        <v>6337</v>
      </c>
      <c r="M4483" t="s">
        <v>3118</v>
      </c>
    </row>
    <row r="4484" spans="1:13" x14ac:dyDescent="0.25">
      <c r="A4484">
        <v>838042</v>
      </c>
      <c r="B4484" t="s">
        <v>2927</v>
      </c>
      <c r="C4484" t="s">
        <v>31</v>
      </c>
      <c r="D4484" t="s">
        <v>1722</v>
      </c>
      <c r="E4484" s="15" t="s">
        <v>14494</v>
      </c>
      <c r="F4484" t="s">
        <v>1732</v>
      </c>
      <c r="G4484" t="s">
        <v>1731</v>
      </c>
      <c r="H4484" t="s">
        <v>1720</v>
      </c>
      <c r="I4484" t="s">
        <v>3116</v>
      </c>
      <c r="J4484">
        <v>0</v>
      </c>
      <c r="K4484"/>
      <c r="L4484" t="s">
        <v>14495</v>
      </c>
      <c r="M4484" t="s">
        <v>14496</v>
      </c>
    </row>
    <row r="4485" spans="1:13" x14ac:dyDescent="0.25">
      <c r="A4485">
        <v>57406</v>
      </c>
      <c r="B4485" t="s">
        <v>14497</v>
      </c>
      <c r="C4485" t="s">
        <v>43</v>
      </c>
      <c r="D4485" t="s">
        <v>1722</v>
      </c>
      <c r="E4485" s="15" t="s">
        <v>14498</v>
      </c>
      <c r="F4485" t="s">
        <v>1974</v>
      </c>
      <c r="G4485" t="s">
        <v>1975</v>
      </c>
      <c r="H4485" t="s">
        <v>1782</v>
      </c>
      <c r="I4485" t="s">
        <v>3116</v>
      </c>
      <c r="J4485">
        <v>0</v>
      </c>
      <c r="K4485"/>
      <c r="L4485"/>
      <c r="M4485" t="s">
        <v>3118</v>
      </c>
    </row>
    <row r="4486" spans="1:13" x14ac:dyDescent="0.25">
      <c r="A4486">
        <v>16652</v>
      </c>
      <c r="B4486" t="s">
        <v>1668</v>
      </c>
      <c r="C4486" t="s">
        <v>27</v>
      </c>
      <c r="D4486" t="s">
        <v>1722</v>
      </c>
      <c r="E4486" s="15" t="s">
        <v>14499</v>
      </c>
      <c r="F4486" t="s">
        <v>1829</v>
      </c>
      <c r="G4486" t="s">
        <v>1814</v>
      </c>
      <c r="H4486" t="s">
        <v>1764</v>
      </c>
      <c r="I4486" t="s">
        <v>3131</v>
      </c>
      <c r="J4486">
        <v>0</v>
      </c>
      <c r="K4486"/>
      <c r="L4486" t="s">
        <v>14500</v>
      </c>
      <c r="M4486" t="s">
        <v>14501</v>
      </c>
    </row>
    <row r="4487" spans="1:13" x14ac:dyDescent="0.25">
      <c r="A4487">
        <v>34494</v>
      </c>
      <c r="B4487" t="s">
        <v>470</v>
      </c>
      <c r="C4487" t="s">
        <v>27</v>
      </c>
      <c r="D4487" t="s">
        <v>1722</v>
      </c>
      <c r="E4487" s="15" t="s">
        <v>14502</v>
      </c>
      <c r="F4487" t="s">
        <v>1979</v>
      </c>
      <c r="G4487" t="s">
        <v>1721</v>
      </c>
      <c r="H4487" t="s">
        <v>1720</v>
      </c>
      <c r="I4487" t="s">
        <v>3116</v>
      </c>
      <c r="J4487">
        <v>0</v>
      </c>
      <c r="K4487"/>
      <c r="L4487" t="s">
        <v>3417</v>
      </c>
      <c r="M4487" t="s">
        <v>3118</v>
      </c>
    </row>
    <row r="4488" spans="1:13" x14ac:dyDescent="0.25">
      <c r="A4488">
        <v>838033</v>
      </c>
      <c r="B4488" t="s">
        <v>14503</v>
      </c>
      <c r="C4488" t="s">
        <v>376</v>
      </c>
      <c r="D4488" t="s">
        <v>1722</v>
      </c>
      <c r="E4488" s="15" t="s">
        <v>14504</v>
      </c>
      <c r="F4488" t="s">
        <v>5717</v>
      </c>
      <c r="G4488" t="s">
        <v>1792</v>
      </c>
      <c r="H4488" t="s">
        <v>1822</v>
      </c>
      <c r="I4488" t="s">
        <v>3116</v>
      </c>
      <c r="J4488">
        <v>0</v>
      </c>
      <c r="K4488"/>
      <c r="L4488"/>
      <c r="M4488" t="s">
        <v>3118</v>
      </c>
    </row>
    <row r="4489" spans="1:13" x14ac:dyDescent="0.25">
      <c r="A4489">
        <v>51150</v>
      </c>
      <c r="B4489" t="s">
        <v>5035</v>
      </c>
      <c r="C4489" t="s">
        <v>84</v>
      </c>
      <c r="D4489" t="s">
        <v>1722</v>
      </c>
      <c r="E4489" s="15" t="s">
        <v>14505</v>
      </c>
      <c r="F4489" t="s">
        <v>1851</v>
      </c>
      <c r="G4489" t="s">
        <v>1852</v>
      </c>
      <c r="H4489" t="s">
        <v>1720</v>
      </c>
      <c r="I4489" t="s">
        <v>3116</v>
      </c>
      <c r="J4489">
        <v>0</v>
      </c>
      <c r="K4489"/>
      <c r="L4489" t="s">
        <v>14506</v>
      </c>
      <c r="M4489" t="s">
        <v>3118</v>
      </c>
    </row>
    <row r="4490" spans="1:13" x14ac:dyDescent="0.25">
      <c r="A4490">
        <v>22796</v>
      </c>
      <c r="B4490" t="s">
        <v>471</v>
      </c>
      <c r="C4490" t="s">
        <v>21</v>
      </c>
      <c r="D4490" t="s">
        <v>1722</v>
      </c>
      <c r="E4490" s="15" t="s">
        <v>14507</v>
      </c>
      <c r="F4490" t="s">
        <v>1745</v>
      </c>
      <c r="G4490" t="s">
        <v>1746</v>
      </c>
      <c r="H4490" t="s">
        <v>1720</v>
      </c>
      <c r="I4490" t="s">
        <v>3116</v>
      </c>
      <c r="J4490">
        <v>0</v>
      </c>
      <c r="K4490"/>
      <c r="L4490" t="s">
        <v>6905</v>
      </c>
      <c r="M4490" t="s">
        <v>3118</v>
      </c>
    </row>
    <row r="4491" spans="1:13" x14ac:dyDescent="0.25">
      <c r="A4491">
        <v>51815</v>
      </c>
      <c r="B4491" t="s">
        <v>2674</v>
      </c>
      <c r="C4491" t="s">
        <v>59</v>
      </c>
      <c r="D4491" t="s">
        <v>1722</v>
      </c>
      <c r="E4491" s="15" t="s">
        <v>14508</v>
      </c>
      <c r="F4491" t="s">
        <v>1771</v>
      </c>
      <c r="G4491" t="s">
        <v>1721</v>
      </c>
      <c r="H4491" t="s">
        <v>1720</v>
      </c>
      <c r="I4491" t="s">
        <v>3116</v>
      </c>
      <c r="J4491">
        <v>0</v>
      </c>
      <c r="K4491"/>
      <c r="L4491" t="s">
        <v>3524</v>
      </c>
      <c r="M4491" t="s">
        <v>3118</v>
      </c>
    </row>
    <row r="4492" spans="1:13" x14ac:dyDescent="0.25">
      <c r="A4492">
        <v>848205</v>
      </c>
      <c r="B4492" t="s">
        <v>1356</v>
      </c>
      <c r="C4492" t="s">
        <v>59</v>
      </c>
      <c r="D4492" t="s">
        <v>1722</v>
      </c>
      <c r="E4492" s="15" t="s">
        <v>14509</v>
      </c>
      <c r="F4492" t="s">
        <v>1915</v>
      </c>
      <c r="G4492" t="s">
        <v>1878</v>
      </c>
      <c r="H4492" t="s">
        <v>1756</v>
      </c>
      <c r="I4492" t="s">
        <v>3129</v>
      </c>
      <c r="J4492">
        <v>0</v>
      </c>
      <c r="K4492"/>
      <c r="L4492" t="s">
        <v>3216</v>
      </c>
      <c r="M4492" t="s">
        <v>3118</v>
      </c>
    </row>
    <row r="4493" spans="1:13" x14ac:dyDescent="0.25">
      <c r="A4493">
        <v>50602</v>
      </c>
      <c r="B4493" t="s">
        <v>5039</v>
      </c>
      <c r="C4493" t="s">
        <v>21</v>
      </c>
      <c r="D4493" t="s">
        <v>1722</v>
      </c>
      <c r="E4493" s="15" t="s">
        <v>8722</v>
      </c>
      <c r="F4493" t="s">
        <v>1735</v>
      </c>
      <c r="G4493" t="s">
        <v>1721</v>
      </c>
      <c r="H4493" t="s">
        <v>1720</v>
      </c>
      <c r="I4493" t="s">
        <v>5686</v>
      </c>
      <c r="J4493">
        <v>0</v>
      </c>
      <c r="K4493"/>
      <c r="L4493" t="s">
        <v>14510</v>
      </c>
      <c r="M4493" t="s">
        <v>14511</v>
      </c>
    </row>
    <row r="4494" spans="1:13" x14ac:dyDescent="0.25">
      <c r="A4494">
        <v>832133</v>
      </c>
      <c r="B4494" t="s">
        <v>2886</v>
      </c>
      <c r="C4494" t="s">
        <v>76</v>
      </c>
      <c r="D4494" t="s">
        <v>1722</v>
      </c>
      <c r="E4494" s="15" t="s">
        <v>14512</v>
      </c>
      <c r="F4494" t="s">
        <v>1771</v>
      </c>
      <c r="G4494" t="s">
        <v>1721</v>
      </c>
      <c r="H4494" t="s">
        <v>1720</v>
      </c>
      <c r="I4494" t="s">
        <v>3116</v>
      </c>
      <c r="J4494">
        <v>0</v>
      </c>
      <c r="K4494"/>
      <c r="L4494" t="s">
        <v>3122</v>
      </c>
      <c r="M4494" t="s">
        <v>3118</v>
      </c>
    </row>
    <row r="4495" spans="1:13" x14ac:dyDescent="0.25">
      <c r="A4495">
        <v>57255</v>
      </c>
      <c r="B4495" t="s">
        <v>5040</v>
      </c>
      <c r="C4495" t="s">
        <v>27</v>
      </c>
      <c r="D4495" t="s">
        <v>1722</v>
      </c>
      <c r="E4495" s="15" t="s">
        <v>14513</v>
      </c>
      <c r="F4495" t="s">
        <v>1848</v>
      </c>
      <c r="G4495" t="s">
        <v>1849</v>
      </c>
      <c r="H4495" t="s">
        <v>1819</v>
      </c>
      <c r="I4495" t="s">
        <v>3126</v>
      </c>
      <c r="J4495">
        <v>0</v>
      </c>
      <c r="K4495"/>
      <c r="L4495" t="s">
        <v>2341</v>
      </c>
      <c r="M4495" t="s">
        <v>5041</v>
      </c>
    </row>
    <row r="4496" spans="1:13" x14ac:dyDescent="0.25">
      <c r="A4496">
        <v>839712</v>
      </c>
      <c r="B4496" t="s">
        <v>14514</v>
      </c>
      <c r="C4496" t="s">
        <v>111</v>
      </c>
      <c r="D4496" t="s">
        <v>1722</v>
      </c>
      <c r="E4496" s="15" t="s">
        <v>14515</v>
      </c>
      <c r="F4496" t="s">
        <v>1824</v>
      </c>
      <c r="G4496" t="s">
        <v>1825</v>
      </c>
      <c r="H4496" t="s">
        <v>1725</v>
      </c>
      <c r="I4496" t="s">
        <v>3116</v>
      </c>
      <c r="J4496">
        <v>0</v>
      </c>
      <c r="K4496"/>
      <c r="L4496" t="s">
        <v>14516</v>
      </c>
      <c r="M4496" t="s">
        <v>14517</v>
      </c>
    </row>
    <row r="4497" spans="1:13" x14ac:dyDescent="0.25">
      <c r="A4497">
        <v>56877</v>
      </c>
      <c r="B4497" t="s">
        <v>14518</v>
      </c>
      <c r="C4497" t="s">
        <v>208</v>
      </c>
      <c r="D4497" t="s">
        <v>1722</v>
      </c>
      <c r="E4497" s="15" t="s">
        <v>14519</v>
      </c>
      <c r="F4497" t="s">
        <v>1719</v>
      </c>
      <c r="G4497" t="s">
        <v>1721</v>
      </c>
      <c r="H4497" t="s">
        <v>1720</v>
      </c>
      <c r="I4497" t="s">
        <v>3116</v>
      </c>
      <c r="J4497">
        <v>0</v>
      </c>
      <c r="K4497"/>
      <c r="L4497" t="s">
        <v>3466</v>
      </c>
      <c r="M4497" t="s">
        <v>3118</v>
      </c>
    </row>
    <row r="4498" spans="1:13" x14ac:dyDescent="0.25">
      <c r="A4498">
        <v>838290</v>
      </c>
      <c r="B4498" t="s">
        <v>2937</v>
      </c>
      <c r="C4498" t="s">
        <v>172</v>
      </c>
      <c r="D4498" t="s">
        <v>1722</v>
      </c>
      <c r="E4498" s="15" t="s">
        <v>14520</v>
      </c>
      <c r="F4498" t="s">
        <v>1728</v>
      </c>
      <c r="G4498" t="s">
        <v>1729</v>
      </c>
      <c r="H4498" t="s">
        <v>1720</v>
      </c>
      <c r="I4498" t="s">
        <v>3116</v>
      </c>
      <c r="J4498">
        <v>0</v>
      </c>
      <c r="K4498"/>
      <c r="L4498" t="s">
        <v>3842</v>
      </c>
      <c r="M4498" t="s">
        <v>3118</v>
      </c>
    </row>
    <row r="4499" spans="1:13" x14ac:dyDescent="0.25">
      <c r="A4499">
        <v>16672</v>
      </c>
      <c r="B4499" t="s">
        <v>2452</v>
      </c>
      <c r="C4499" t="s">
        <v>21</v>
      </c>
      <c r="D4499" t="s">
        <v>1722</v>
      </c>
      <c r="E4499" s="15" t="s">
        <v>14521</v>
      </c>
      <c r="F4499" t="s">
        <v>5641</v>
      </c>
      <c r="G4499" t="s">
        <v>1825</v>
      </c>
      <c r="H4499" t="s">
        <v>1725</v>
      </c>
      <c r="I4499" t="s">
        <v>3116</v>
      </c>
      <c r="J4499">
        <v>0</v>
      </c>
      <c r="K4499"/>
      <c r="L4499" t="s">
        <v>3122</v>
      </c>
      <c r="M4499" t="s">
        <v>3118</v>
      </c>
    </row>
    <row r="4500" spans="1:13" x14ac:dyDescent="0.25">
      <c r="A4500">
        <v>829423</v>
      </c>
      <c r="B4500" t="s">
        <v>14522</v>
      </c>
      <c r="C4500" t="s">
        <v>43</v>
      </c>
      <c r="D4500" t="s">
        <v>1722</v>
      </c>
      <c r="E4500" s="15" t="s">
        <v>14523</v>
      </c>
      <c r="F4500" t="s">
        <v>1995</v>
      </c>
      <c r="G4500" t="s">
        <v>1765</v>
      </c>
      <c r="H4500" t="s">
        <v>1764</v>
      </c>
      <c r="I4500" t="s">
        <v>3116</v>
      </c>
      <c r="J4500">
        <v>0</v>
      </c>
      <c r="K4500"/>
      <c r="L4500" t="s">
        <v>3151</v>
      </c>
      <c r="M4500" t="s">
        <v>3118</v>
      </c>
    </row>
    <row r="4501" spans="1:13" x14ac:dyDescent="0.25">
      <c r="A4501">
        <v>47099</v>
      </c>
      <c r="B4501" t="s">
        <v>2639</v>
      </c>
      <c r="C4501" t="s">
        <v>78</v>
      </c>
      <c r="D4501" t="s">
        <v>1722</v>
      </c>
      <c r="E4501" s="15" t="s">
        <v>14524</v>
      </c>
      <c r="F4501" t="s">
        <v>1787</v>
      </c>
      <c r="G4501" t="s">
        <v>1721</v>
      </c>
      <c r="H4501" t="s">
        <v>1720</v>
      </c>
      <c r="I4501" t="s">
        <v>3116</v>
      </c>
      <c r="J4501">
        <v>0</v>
      </c>
      <c r="K4501"/>
      <c r="L4501" t="s">
        <v>3122</v>
      </c>
      <c r="M4501" t="s">
        <v>3118</v>
      </c>
    </row>
    <row r="4502" spans="1:13" x14ac:dyDescent="0.25">
      <c r="A4502">
        <v>854355</v>
      </c>
      <c r="B4502" t="s">
        <v>14525</v>
      </c>
      <c r="C4502" t="s">
        <v>43</v>
      </c>
      <c r="D4502" t="s">
        <v>1722</v>
      </c>
      <c r="E4502" s="15" t="s">
        <v>14526</v>
      </c>
      <c r="F4502" t="s">
        <v>1802</v>
      </c>
      <c r="G4502" t="s">
        <v>1803</v>
      </c>
      <c r="H4502" t="s">
        <v>1725</v>
      </c>
      <c r="I4502" t="s">
        <v>3116</v>
      </c>
      <c r="J4502">
        <v>0</v>
      </c>
      <c r="K4502"/>
      <c r="L4502" t="s">
        <v>3157</v>
      </c>
      <c r="M4502" t="s">
        <v>3118</v>
      </c>
    </row>
    <row r="4503" spans="1:13" x14ac:dyDescent="0.25">
      <c r="A4503">
        <v>830770</v>
      </c>
      <c r="B4503" t="s">
        <v>1768</v>
      </c>
      <c r="C4503" t="s">
        <v>36</v>
      </c>
      <c r="D4503" t="s">
        <v>1722</v>
      </c>
      <c r="E4503" s="15" t="s">
        <v>14527</v>
      </c>
      <c r="F4503" t="s">
        <v>1766</v>
      </c>
      <c r="G4503" t="s">
        <v>1767</v>
      </c>
      <c r="H4503" t="s">
        <v>1756</v>
      </c>
      <c r="I4503" t="s">
        <v>3129</v>
      </c>
      <c r="J4503">
        <v>0</v>
      </c>
      <c r="K4503"/>
      <c r="L4503" t="s">
        <v>5043</v>
      </c>
      <c r="M4503" t="s">
        <v>5044</v>
      </c>
    </row>
    <row r="4504" spans="1:13" x14ac:dyDescent="0.25">
      <c r="A4504">
        <v>33173</v>
      </c>
      <c r="B4504" t="s">
        <v>14528</v>
      </c>
      <c r="C4504" t="s">
        <v>27</v>
      </c>
      <c r="D4504" t="s">
        <v>1722</v>
      </c>
      <c r="E4504" s="15" t="s">
        <v>14529</v>
      </c>
      <c r="F4504" t="s">
        <v>9422</v>
      </c>
      <c r="G4504" t="s">
        <v>1792</v>
      </c>
      <c r="H4504" t="s">
        <v>1822</v>
      </c>
      <c r="I4504" t="s">
        <v>3116</v>
      </c>
      <c r="J4504">
        <v>0</v>
      </c>
      <c r="K4504"/>
      <c r="L4504" t="s">
        <v>2341</v>
      </c>
      <c r="M4504" t="s">
        <v>14530</v>
      </c>
    </row>
    <row r="4505" spans="1:13" x14ac:dyDescent="0.25">
      <c r="A4505">
        <v>45120</v>
      </c>
      <c r="B4505" t="s">
        <v>2629</v>
      </c>
      <c r="C4505" t="s">
        <v>27</v>
      </c>
      <c r="D4505" t="s">
        <v>1722</v>
      </c>
      <c r="E4505" s="15" t="s">
        <v>14531</v>
      </c>
      <c r="F4505" t="s">
        <v>1824</v>
      </c>
      <c r="G4505" t="s">
        <v>1825</v>
      </c>
      <c r="H4505" t="s">
        <v>1725</v>
      </c>
      <c r="I4505" t="s">
        <v>3116</v>
      </c>
      <c r="J4505">
        <v>0</v>
      </c>
      <c r="K4505"/>
      <c r="L4505" t="s">
        <v>3117</v>
      </c>
      <c r="M4505" t="s">
        <v>3118</v>
      </c>
    </row>
    <row r="4506" spans="1:13" x14ac:dyDescent="0.25">
      <c r="A4506">
        <v>16716</v>
      </c>
      <c r="B4506" t="s">
        <v>14532</v>
      </c>
      <c r="C4506" t="s">
        <v>3342</v>
      </c>
      <c r="D4506" t="s">
        <v>1722</v>
      </c>
      <c r="E4506" s="15" t="s">
        <v>14533</v>
      </c>
      <c r="F4506" t="s">
        <v>6198</v>
      </c>
      <c r="G4506" t="s">
        <v>1785</v>
      </c>
      <c r="H4506" t="s">
        <v>1725</v>
      </c>
      <c r="I4506" t="s">
        <v>3116</v>
      </c>
      <c r="J4506">
        <v>0</v>
      </c>
      <c r="K4506"/>
      <c r="L4506" t="s">
        <v>14534</v>
      </c>
      <c r="M4506" t="s">
        <v>14535</v>
      </c>
    </row>
    <row r="4507" spans="1:13" x14ac:dyDescent="0.25">
      <c r="A4507">
        <v>74096</v>
      </c>
      <c r="B4507" t="s">
        <v>14536</v>
      </c>
      <c r="C4507" t="s">
        <v>92</v>
      </c>
      <c r="D4507" t="s">
        <v>1722</v>
      </c>
      <c r="E4507" s="15" t="s">
        <v>14537</v>
      </c>
      <c r="F4507" t="s">
        <v>5997</v>
      </c>
      <c r="G4507" t="s">
        <v>1792</v>
      </c>
      <c r="H4507" t="s">
        <v>1822</v>
      </c>
      <c r="I4507" t="s">
        <v>3116</v>
      </c>
      <c r="J4507">
        <v>0</v>
      </c>
      <c r="K4507"/>
      <c r="L4507" t="s">
        <v>14538</v>
      </c>
      <c r="M4507" t="s">
        <v>14539</v>
      </c>
    </row>
    <row r="4508" spans="1:13" x14ac:dyDescent="0.25">
      <c r="A4508">
        <v>16725</v>
      </c>
      <c r="B4508" t="s">
        <v>472</v>
      </c>
      <c r="C4508" t="s">
        <v>59</v>
      </c>
      <c r="D4508" t="s">
        <v>1722</v>
      </c>
      <c r="E4508" s="15" t="s">
        <v>14540</v>
      </c>
      <c r="F4508" t="s">
        <v>1788</v>
      </c>
      <c r="G4508" t="s">
        <v>1762</v>
      </c>
      <c r="H4508" t="s">
        <v>1782</v>
      </c>
      <c r="I4508" t="s">
        <v>3116</v>
      </c>
      <c r="J4508">
        <v>0</v>
      </c>
      <c r="K4508"/>
      <c r="L4508" t="s">
        <v>3178</v>
      </c>
      <c r="M4508" t="s">
        <v>3118</v>
      </c>
    </row>
    <row r="4509" spans="1:13" x14ac:dyDescent="0.25">
      <c r="A4509">
        <v>16728</v>
      </c>
      <c r="B4509" t="s">
        <v>2116</v>
      </c>
      <c r="C4509" t="s">
        <v>59</v>
      </c>
      <c r="D4509" t="s">
        <v>1722</v>
      </c>
      <c r="E4509" s="15" t="s">
        <v>14541</v>
      </c>
      <c r="F4509" t="s">
        <v>1986</v>
      </c>
      <c r="G4509" t="s">
        <v>1987</v>
      </c>
      <c r="H4509" t="s">
        <v>1822</v>
      </c>
      <c r="I4509" t="s">
        <v>3116</v>
      </c>
      <c r="J4509">
        <v>0</v>
      </c>
      <c r="K4509"/>
      <c r="L4509" t="s">
        <v>5047</v>
      </c>
      <c r="M4509" t="s">
        <v>3118</v>
      </c>
    </row>
    <row r="4510" spans="1:13" x14ac:dyDescent="0.25">
      <c r="A4510">
        <v>845844</v>
      </c>
      <c r="B4510" t="s">
        <v>14542</v>
      </c>
      <c r="C4510" t="s">
        <v>27</v>
      </c>
      <c r="D4510" t="s">
        <v>1722</v>
      </c>
      <c r="E4510" s="15" t="s">
        <v>14543</v>
      </c>
      <c r="F4510" t="s">
        <v>5641</v>
      </c>
      <c r="G4510" t="s">
        <v>1825</v>
      </c>
      <c r="H4510" t="s">
        <v>1725</v>
      </c>
      <c r="I4510" t="s">
        <v>3116</v>
      </c>
      <c r="J4510">
        <v>0</v>
      </c>
      <c r="K4510"/>
      <c r="L4510" t="s">
        <v>14544</v>
      </c>
      <c r="M4510" t="s">
        <v>3118</v>
      </c>
    </row>
    <row r="4511" spans="1:13" x14ac:dyDescent="0.25">
      <c r="A4511">
        <v>16735</v>
      </c>
      <c r="B4511" t="s">
        <v>2454</v>
      </c>
      <c r="C4511" t="s">
        <v>21</v>
      </c>
      <c r="D4511" t="s">
        <v>1722</v>
      </c>
      <c r="E4511" s="15" t="s">
        <v>14545</v>
      </c>
      <c r="F4511" t="s">
        <v>1995</v>
      </c>
      <c r="G4511" t="s">
        <v>1765</v>
      </c>
      <c r="H4511" t="s">
        <v>1764</v>
      </c>
      <c r="I4511" t="s">
        <v>1765</v>
      </c>
      <c r="J4511">
        <v>0</v>
      </c>
      <c r="K4511"/>
      <c r="L4511" t="s">
        <v>3117</v>
      </c>
      <c r="M4511" t="s">
        <v>3118</v>
      </c>
    </row>
    <row r="4512" spans="1:13" x14ac:dyDescent="0.25">
      <c r="A4512">
        <v>16722</v>
      </c>
      <c r="B4512" t="s">
        <v>473</v>
      </c>
      <c r="C4512" t="s">
        <v>21</v>
      </c>
      <c r="D4512" t="s">
        <v>1722</v>
      </c>
      <c r="E4512" s="15" t="s">
        <v>14546</v>
      </c>
      <c r="F4512" t="s">
        <v>2004</v>
      </c>
      <c r="G4512" t="s">
        <v>1770</v>
      </c>
      <c r="H4512" t="s">
        <v>1764</v>
      </c>
      <c r="I4512" t="s">
        <v>3116</v>
      </c>
      <c r="J4512">
        <v>0</v>
      </c>
      <c r="K4512"/>
      <c r="L4512" t="s">
        <v>5532</v>
      </c>
      <c r="M4512" t="s">
        <v>3118</v>
      </c>
    </row>
    <row r="4513" spans="1:13" x14ac:dyDescent="0.25">
      <c r="A4513">
        <v>16700</v>
      </c>
      <c r="B4513" t="s">
        <v>14547</v>
      </c>
      <c r="C4513" t="s">
        <v>432</v>
      </c>
      <c r="D4513" t="s">
        <v>1722</v>
      </c>
      <c r="E4513" s="15" t="s">
        <v>14548</v>
      </c>
      <c r="F4513" t="s">
        <v>1797</v>
      </c>
      <c r="G4513" t="s">
        <v>1783</v>
      </c>
      <c r="H4513" t="s">
        <v>1782</v>
      </c>
      <c r="I4513" t="s">
        <v>3152</v>
      </c>
      <c r="J4513">
        <v>0</v>
      </c>
      <c r="K4513"/>
      <c r="L4513" t="s">
        <v>7189</v>
      </c>
      <c r="M4513" t="s">
        <v>3118</v>
      </c>
    </row>
    <row r="4514" spans="1:13" x14ac:dyDescent="0.25">
      <c r="A4514">
        <v>845846</v>
      </c>
      <c r="B4514" t="s">
        <v>14549</v>
      </c>
      <c r="C4514" t="s">
        <v>27</v>
      </c>
      <c r="D4514" t="s">
        <v>1722</v>
      </c>
      <c r="E4514" s="15" t="s">
        <v>14550</v>
      </c>
      <c r="F4514" t="s">
        <v>1836</v>
      </c>
      <c r="G4514" t="s">
        <v>1837</v>
      </c>
      <c r="H4514" t="s">
        <v>1725</v>
      </c>
      <c r="I4514" t="s">
        <v>3116</v>
      </c>
      <c r="J4514">
        <v>0</v>
      </c>
      <c r="K4514"/>
      <c r="L4514"/>
      <c r="M4514" t="s">
        <v>3118</v>
      </c>
    </row>
    <row r="4515" spans="1:13" x14ac:dyDescent="0.25">
      <c r="A4515">
        <v>31839</v>
      </c>
      <c r="B4515" t="s">
        <v>14551</v>
      </c>
      <c r="C4515" t="s">
        <v>172</v>
      </c>
      <c r="D4515" t="s">
        <v>1722</v>
      </c>
      <c r="E4515" s="15" t="s">
        <v>14552</v>
      </c>
      <c r="F4515" t="s">
        <v>1749</v>
      </c>
      <c r="G4515" t="s">
        <v>1746</v>
      </c>
      <c r="H4515" t="s">
        <v>1720</v>
      </c>
      <c r="I4515" t="s">
        <v>5686</v>
      </c>
      <c r="J4515">
        <v>0</v>
      </c>
      <c r="K4515"/>
      <c r="L4515" t="s">
        <v>3842</v>
      </c>
      <c r="M4515" t="s">
        <v>3118</v>
      </c>
    </row>
    <row r="4516" spans="1:13" x14ac:dyDescent="0.25">
      <c r="A4516">
        <v>851137</v>
      </c>
      <c r="B4516" t="s">
        <v>14553</v>
      </c>
      <c r="C4516" t="s">
        <v>148</v>
      </c>
      <c r="D4516" t="s">
        <v>1722</v>
      </c>
      <c r="E4516" s="15" t="s">
        <v>14554</v>
      </c>
      <c r="F4516" t="s">
        <v>8291</v>
      </c>
      <c r="G4516" t="s">
        <v>1792</v>
      </c>
      <c r="H4516" t="s">
        <v>1822</v>
      </c>
      <c r="I4516" t="s">
        <v>3116</v>
      </c>
      <c r="J4516">
        <v>0</v>
      </c>
      <c r="K4516"/>
      <c r="L4516" t="s">
        <v>14555</v>
      </c>
      <c r="M4516" t="s">
        <v>14556</v>
      </c>
    </row>
    <row r="4517" spans="1:13" x14ac:dyDescent="0.25">
      <c r="A4517">
        <v>832138</v>
      </c>
      <c r="B4517" t="s">
        <v>2887</v>
      </c>
      <c r="C4517" t="s">
        <v>59</v>
      </c>
      <c r="D4517" t="s">
        <v>1722</v>
      </c>
      <c r="E4517" s="15" t="s">
        <v>14557</v>
      </c>
      <c r="F4517" t="s">
        <v>1915</v>
      </c>
      <c r="G4517" t="s">
        <v>1878</v>
      </c>
      <c r="H4517" t="s">
        <v>1756</v>
      </c>
      <c r="I4517" t="s">
        <v>3129</v>
      </c>
      <c r="J4517">
        <v>0</v>
      </c>
      <c r="K4517"/>
      <c r="L4517" t="s">
        <v>3196</v>
      </c>
      <c r="M4517" t="s">
        <v>3118</v>
      </c>
    </row>
    <row r="4518" spans="1:13" x14ac:dyDescent="0.25">
      <c r="A4518">
        <v>63622</v>
      </c>
      <c r="B4518" t="s">
        <v>14558</v>
      </c>
      <c r="C4518" t="s">
        <v>39</v>
      </c>
      <c r="D4518" t="s">
        <v>1722</v>
      </c>
      <c r="E4518" s="15" t="s">
        <v>14559</v>
      </c>
      <c r="F4518" t="s">
        <v>1789</v>
      </c>
      <c r="G4518" t="s">
        <v>1790</v>
      </c>
      <c r="H4518" t="s">
        <v>1720</v>
      </c>
      <c r="I4518" t="s">
        <v>3116</v>
      </c>
      <c r="J4518">
        <v>0</v>
      </c>
      <c r="K4518"/>
      <c r="L4518" t="s">
        <v>14560</v>
      </c>
      <c r="M4518" t="s">
        <v>3118</v>
      </c>
    </row>
    <row r="4519" spans="1:13" x14ac:dyDescent="0.25">
      <c r="A4519">
        <v>16758</v>
      </c>
      <c r="B4519" t="s">
        <v>14561</v>
      </c>
      <c r="C4519" t="s">
        <v>31</v>
      </c>
      <c r="D4519" t="s">
        <v>1722</v>
      </c>
      <c r="E4519" s="15" t="s">
        <v>14562</v>
      </c>
      <c r="F4519" t="s">
        <v>1761</v>
      </c>
      <c r="G4519" t="s">
        <v>1762</v>
      </c>
      <c r="H4519" t="s">
        <v>1782</v>
      </c>
      <c r="I4519" t="s">
        <v>1762</v>
      </c>
      <c r="J4519">
        <v>0</v>
      </c>
      <c r="K4519"/>
      <c r="L4519" t="s">
        <v>14563</v>
      </c>
      <c r="M4519" t="s">
        <v>3118</v>
      </c>
    </row>
    <row r="4520" spans="1:13" x14ac:dyDescent="0.25">
      <c r="A4520">
        <v>16751</v>
      </c>
      <c r="B4520" t="s">
        <v>2455</v>
      </c>
      <c r="C4520" t="s">
        <v>76</v>
      </c>
      <c r="D4520" t="s">
        <v>1722</v>
      </c>
      <c r="E4520" s="15" t="s">
        <v>14564</v>
      </c>
      <c r="F4520" t="s">
        <v>1836</v>
      </c>
      <c r="G4520" t="s">
        <v>1837</v>
      </c>
      <c r="H4520" t="s">
        <v>1725</v>
      </c>
      <c r="I4520" t="s">
        <v>3116</v>
      </c>
      <c r="J4520">
        <v>0</v>
      </c>
      <c r="K4520"/>
      <c r="L4520" t="s">
        <v>3117</v>
      </c>
      <c r="M4520" t="s">
        <v>3118</v>
      </c>
    </row>
    <row r="4521" spans="1:13" x14ac:dyDescent="0.25">
      <c r="A4521">
        <v>61705</v>
      </c>
      <c r="B4521" t="s">
        <v>673</v>
      </c>
      <c r="C4521" t="s">
        <v>84</v>
      </c>
      <c r="D4521" t="s">
        <v>1722</v>
      </c>
      <c r="E4521" s="15" t="s">
        <v>14565</v>
      </c>
      <c r="F4521" t="s">
        <v>1846</v>
      </c>
      <c r="G4521" t="s">
        <v>1726</v>
      </c>
      <c r="H4521" t="s">
        <v>1725</v>
      </c>
      <c r="I4521" t="s">
        <v>3116</v>
      </c>
      <c r="J4521">
        <v>0</v>
      </c>
      <c r="K4521"/>
      <c r="L4521" t="s">
        <v>3117</v>
      </c>
      <c r="M4521" t="s">
        <v>3118</v>
      </c>
    </row>
    <row r="4522" spans="1:13" x14ac:dyDescent="0.25">
      <c r="A4522">
        <v>862867</v>
      </c>
      <c r="B4522" t="s">
        <v>14566</v>
      </c>
      <c r="C4522" t="s">
        <v>84</v>
      </c>
      <c r="D4522" t="s">
        <v>1722</v>
      </c>
      <c r="E4522" s="15" t="s">
        <v>14567</v>
      </c>
      <c r="F4522" t="s">
        <v>1730</v>
      </c>
      <c r="G4522" t="s">
        <v>1731</v>
      </c>
      <c r="H4522" t="s">
        <v>1720</v>
      </c>
      <c r="I4522" t="s">
        <v>3116</v>
      </c>
      <c r="J4522">
        <v>0</v>
      </c>
      <c r="K4522"/>
      <c r="L4522" t="s">
        <v>3182</v>
      </c>
      <c r="M4522" t="s">
        <v>3118</v>
      </c>
    </row>
    <row r="4523" spans="1:13" x14ac:dyDescent="0.25">
      <c r="A4523">
        <v>16760</v>
      </c>
      <c r="B4523" t="s">
        <v>474</v>
      </c>
      <c r="C4523" t="s">
        <v>21</v>
      </c>
      <c r="D4523" t="s">
        <v>1722</v>
      </c>
      <c r="E4523" s="15" t="s">
        <v>14568</v>
      </c>
      <c r="F4523" t="s">
        <v>1860</v>
      </c>
      <c r="G4523" t="s">
        <v>1816</v>
      </c>
      <c r="H4523" t="s">
        <v>1725</v>
      </c>
      <c r="I4523" t="s">
        <v>5644</v>
      </c>
      <c r="J4523">
        <v>0</v>
      </c>
      <c r="K4523"/>
      <c r="L4523" t="s">
        <v>14569</v>
      </c>
      <c r="M4523" t="s">
        <v>3118</v>
      </c>
    </row>
    <row r="4524" spans="1:13" x14ac:dyDescent="0.25">
      <c r="A4524">
        <v>850763</v>
      </c>
      <c r="B4524" t="s">
        <v>14570</v>
      </c>
      <c r="C4524" t="s">
        <v>27</v>
      </c>
      <c r="D4524" t="s">
        <v>1722</v>
      </c>
      <c r="E4524" s="15" t="s">
        <v>14571</v>
      </c>
      <c r="F4524" t="s">
        <v>1851</v>
      </c>
      <c r="G4524" t="s">
        <v>1852</v>
      </c>
      <c r="H4524" t="s">
        <v>1720</v>
      </c>
      <c r="I4524" t="s">
        <v>3116</v>
      </c>
      <c r="J4524">
        <v>0</v>
      </c>
      <c r="K4524"/>
      <c r="L4524"/>
      <c r="M4524" t="s">
        <v>3118</v>
      </c>
    </row>
    <row r="4525" spans="1:13" x14ac:dyDescent="0.25">
      <c r="A4525">
        <v>51230</v>
      </c>
      <c r="B4525" t="s">
        <v>14572</v>
      </c>
      <c r="C4525" t="s">
        <v>84</v>
      </c>
      <c r="D4525" t="s">
        <v>1722</v>
      </c>
      <c r="E4525" s="15" t="s">
        <v>14573</v>
      </c>
      <c r="F4525" t="s">
        <v>1771</v>
      </c>
      <c r="G4525" t="s">
        <v>1721</v>
      </c>
      <c r="H4525" t="s">
        <v>1720</v>
      </c>
      <c r="I4525" t="s">
        <v>3116</v>
      </c>
      <c r="J4525">
        <v>0</v>
      </c>
      <c r="K4525"/>
      <c r="L4525" t="s">
        <v>3122</v>
      </c>
      <c r="M4525" t="s">
        <v>3118</v>
      </c>
    </row>
    <row r="4526" spans="1:13" x14ac:dyDescent="0.25">
      <c r="A4526">
        <v>61030</v>
      </c>
      <c r="B4526" t="s">
        <v>5051</v>
      </c>
      <c r="C4526" t="s">
        <v>84</v>
      </c>
      <c r="D4526" t="s">
        <v>1722</v>
      </c>
      <c r="E4526" s="15" t="s">
        <v>14574</v>
      </c>
      <c r="F4526" t="s">
        <v>7919</v>
      </c>
      <c r="G4526" t="s">
        <v>1762</v>
      </c>
      <c r="H4526" t="s">
        <v>1782</v>
      </c>
      <c r="I4526" t="s">
        <v>1762</v>
      </c>
      <c r="J4526">
        <v>0</v>
      </c>
      <c r="K4526"/>
      <c r="L4526" t="s">
        <v>13404</v>
      </c>
      <c r="M4526" t="s">
        <v>3118</v>
      </c>
    </row>
    <row r="4527" spans="1:13" x14ac:dyDescent="0.25">
      <c r="A4527">
        <v>838538</v>
      </c>
      <c r="B4527" t="s">
        <v>1357</v>
      </c>
      <c r="C4527" t="s">
        <v>84</v>
      </c>
      <c r="D4527" t="s">
        <v>1722</v>
      </c>
      <c r="E4527" s="15" t="s">
        <v>14575</v>
      </c>
      <c r="F4527" t="s">
        <v>1732</v>
      </c>
      <c r="G4527" t="s">
        <v>1731</v>
      </c>
      <c r="H4527" t="s">
        <v>1720</v>
      </c>
      <c r="I4527" t="s">
        <v>3116</v>
      </c>
      <c r="J4527">
        <v>0</v>
      </c>
      <c r="K4527"/>
      <c r="L4527" t="s">
        <v>3182</v>
      </c>
      <c r="M4527" t="s">
        <v>3118</v>
      </c>
    </row>
    <row r="4528" spans="1:13" x14ac:dyDescent="0.25">
      <c r="A4528">
        <v>851921</v>
      </c>
      <c r="B4528" t="s">
        <v>1358</v>
      </c>
      <c r="C4528" t="s">
        <v>84</v>
      </c>
      <c r="D4528" t="s">
        <v>1722</v>
      </c>
      <c r="E4528" s="15" t="s">
        <v>14576</v>
      </c>
      <c r="F4528" t="s">
        <v>5732</v>
      </c>
      <c r="G4528" t="s">
        <v>4155</v>
      </c>
      <c r="H4528" t="s">
        <v>1819</v>
      </c>
      <c r="I4528" t="s">
        <v>3340</v>
      </c>
      <c r="J4528">
        <v>0</v>
      </c>
      <c r="K4528"/>
      <c r="L4528" t="s">
        <v>3245</v>
      </c>
      <c r="M4528" t="s">
        <v>3118</v>
      </c>
    </row>
    <row r="4529" spans="1:13" x14ac:dyDescent="0.25">
      <c r="A4529">
        <v>853607</v>
      </c>
      <c r="B4529" t="s">
        <v>14577</v>
      </c>
      <c r="C4529" t="s">
        <v>84</v>
      </c>
      <c r="D4529" t="s">
        <v>1722</v>
      </c>
      <c r="E4529" s="15" t="s">
        <v>14578</v>
      </c>
      <c r="F4529" t="s">
        <v>1728</v>
      </c>
      <c r="G4529" t="s">
        <v>1729</v>
      </c>
      <c r="H4529" t="s">
        <v>1720</v>
      </c>
      <c r="I4529" t="s">
        <v>3116</v>
      </c>
      <c r="J4529">
        <v>0</v>
      </c>
      <c r="K4529"/>
      <c r="L4529"/>
      <c r="M4529" t="s">
        <v>3118</v>
      </c>
    </row>
    <row r="4530" spans="1:13" x14ac:dyDescent="0.25">
      <c r="A4530">
        <v>71718</v>
      </c>
      <c r="B4530" t="s">
        <v>2797</v>
      </c>
      <c r="C4530" t="s">
        <v>84</v>
      </c>
      <c r="D4530" t="s">
        <v>1722</v>
      </c>
      <c r="E4530" s="15" t="s">
        <v>14579</v>
      </c>
      <c r="F4530" t="s">
        <v>1851</v>
      </c>
      <c r="G4530" t="s">
        <v>1852</v>
      </c>
      <c r="H4530" t="s">
        <v>1720</v>
      </c>
      <c r="I4530" t="s">
        <v>3116</v>
      </c>
      <c r="J4530">
        <v>0</v>
      </c>
      <c r="K4530"/>
      <c r="L4530" t="s">
        <v>9786</v>
      </c>
      <c r="M4530" t="s">
        <v>3118</v>
      </c>
    </row>
    <row r="4531" spans="1:13" x14ac:dyDescent="0.25">
      <c r="A4531">
        <v>56223</v>
      </c>
      <c r="B4531" t="s">
        <v>2711</v>
      </c>
      <c r="C4531" t="s">
        <v>84</v>
      </c>
      <c r="D4531" t="s">
        <v>1722</v>
      </c>
      <c r="E4531" s="15" t="s">
        <v>14580</v>
      </c>
      <c r="F4531" t="s">
        <v>1807</v>
      </c>
      <c r="G4531" t="s">
        <v>1762</v>
      </c>
      <c r="H4531" t="s">
        <v>1782</v>
      </c>
      <c r="I4531" t="s">
        <v>1762</v>
      </c>
      <c r="J4531">
        <v>0</v>
      </c>
      <c r="K4531"/>
      <c r="L4531" t="s">
        <v>4161</v>
      </c>
      <c r="M4531" t="s">
        <v>3118</v>
      </c>
    </row>
    <row r="4532" spans="1:13" x14ac:dyDescent="0.25">
      <c r="A4532">
        <v>851357</v>
      </c>
      <c r="B4532" t="s">
        <v>14581</v>
      </c>
      <c r="C4532" t="s">
        <v>84</v>
      </c>
      <c r="D4532" t="s">
        <v>1722</v>
      </c>
      <c r="E4532" s="15" t="s">
        <v>14582</v>
      </c>
      <c r="F4532" t="s">
        <v>6980</v>
      </c>
      <c r="G4532" t="s">
        <v>1790</v>
      </c>
      <c r="H4532" t="s">
        <v>1720</v>
      </c>
      <c r="I4532" t="s">
        <v>3116</v>
      </c>
      <c r="J4532">
        <v>0</v>
      </c>
      <c r="K4532"/>
      <c r="L4532" t="s">
        <v>10252</v>
      </c>
      <c r="M4532" t="s">
        <v>3118</v>
      </c>
    </row>
    <row r="4533" spans="1:13" x14ac:dyDescent="0.25">
      <c r="A4533">
        <v>831176</v>
      </c>
      <c r="B4533" t="s">
        <v>475</v>
      </c>
      <c r="C4533" t="s">
        <v>84</v>
      </c>
      <c r="D4533" t="s">
        <v>1722</v>
      </c>
      <c r="E4533" s="15" t="s">
        <v>14583</v>
      </c>
      <c r="F4533" t="s">
        <v>1971</v>
      </c>
      <c r="G4533" t="s">
        <v>1760</v>
      </c>
      <c r="H4533" t="s">
        <v>1753</v>
      </c>
      <c r="I4533" t="s">
        <v>3116</v>
      </c>
      <c r="J4533">
        <v>0</v>
      </c>
      <c r="K4533"/>
      <c r="L4533" t="s">
        <v>5053</v>
      </c>
      <c r="M4533" t="s">
        <v>3118</v>
      </c>
    </row>
    <row r="4534" spans="1:13" x14ac:dyDescent="0.25">
      <c r="A4534">
        <v>62312</v>
      </c>
      <c r="B4534" t="s">
        <v>1841</v>
      </c>
      <c r="C4534" t="s">
        <v>84</v>
      </c>
      <c r="D4534" t="s">
        <v>1722</v>
      </c>
      <c r="E4534" s="15" t="s">
        <v>14584</v>
      </c>
      <c r="F4534" t="s">
        <v>1749</v>
      </c>
      <c r="G4534" t="s">
        <v>1746</v>
      </c>
      <c r="H4534" t="s">
        <v>1720</v>
      </c>
      <c r="I4534" t="s">
        <v>3116</v>
      </c>
      <c r="J4534">
        <v>0</v>
      </c>
      <c r="K4534"/>
      <c r="L4534" t="s">
        <v>3182</v>
      </c>
      <c r="M4534" t="s">
        <v>3118</v>
      </c>
    </row>
    <row r="4535" spans="1:13" x14ac:dyDescent="0.25">
      <c r="A4535">
        <v>70096</v>
      </c>
      <c r="B4535" t="s">
        <v>14585</v>
      </c>
      <c r="C4535" t="s">
        <v>84</v>
      </c>
      <c r="D4535" t="s">
        <v>1722</v>
      </c>
      <c r="E4535" s="15" t="s">
        <v>14586</v>
      </c>
      <c r="F4535" t="s">
        <v>1761</v>
      </c>
      <c r="G4535" t="s">
        <v>1762</v>
      </c>
      <c r="H4535" t="s">
        <v>1782</v>
      </c>
      <c r="I4535" t="s">
        <v>1762</v>
      </c>
      <c r="J4535">
        <v>0</v>
      </c>
      <c r="K4535"/>
      <c r="L4535" t="s">
        <v>14587</v>
      </c>
      <c r="M4535" t="s">
        <v>14588</v>
      </c>
    </row>
    <row r="4536" spans="1:13" x14ac:dyDescent="0.25">
      <c r="A4536">
        <v>838039</v>
      </c>
      <c r="B4536" t="s">
        <v>14589</v>
      </c>
      <c r="C4536" t="s">
        <v>84</v>
      </c>
      <c r="D4536" t="s">
        <v>1722</v>
      </c>
      <c r="E4536" s="15" t="s">
        <v>14590</v>
      </c>
      <c r="F4536" t="s">
        <v>1780</v>
      </c>
      <c r="G4536" t="s">
        <v>1746</v>
      </c>
      <c r="H4536" t="s">
        <v>1720</v>
      </c>
      <c r="I4536" t="s">
        <v>3348</v>
      </c>
      <c r="J4536">
        <v>0</v>
      </c>
      <c r="K4536"/>
      <c r="L4536" t="s">
        <v>14591</v>
      </c>
      <c r="M4536" t="s">
        <v>3118</v>
      </c>
    </row>
    <row r="4537" spans="1:13" x14ac:dyDescent="0.25">
      <c r="A4537">
        <v>856099</v>
      </c>
      <c r="B4537" t="s">
        <v>14592</v>
      </c>
      <c r="C4537" t="s">
        <v>84</v>
      </c>
      <c r="D4537" t="s">
        <v>1722</v>
      </c>
      <c r="E4537" s="15" t="s">
        <v>14593</v>
      </c>
      <c r="F4537" t="s">
        <v>1748</v>
      </c>
      <c r="G4537" t="s">
        <v>1726</v>
      </c>
      <c r="H4537" t="s">
        <v>1725</v>
      </c>
      <c r="I4537" t="s">
        <v>3116</v>
      </c>
      <c r="J4537">
        <v>0</v>
      </c>
      <c r="K4537"/>
      <c r="L4537" t="s">
        <v>14594</v>
      </c>
      <c r="M4537"/>
    </row>
    <row r="4538" spans="1:13" x14ac:dyDescent="0.25">
      <c r="A4538">
        <v>843729</v>
      </c>
      <c r="B4538" t="s">
        <v>14595</v>
      </c>
      <c r="C4538" t="s">
        <v>84</v>
      </c>
      <c r="D4538" t="s">
        <v>1722</v>
      </c>
      <c r="E4538" s="15" t="s">
        <v>14596</v>
      </c>
      <c r="F4538" t="s">
        <v>1742</v>
      </c>
      <c r="G4538" t="s">
        <v>1743</v>
      </c>
      <c r="H4538" t="s">
        <v>1720</v>
      </c>
      <c r="I4538" t="s">
        <v>3351</v>
      </c>
      <c r="J4538">
        <v>0</v>
      </c>
      <c r="K4538"/>
      <c r="L4538" t="s">
        <v>14597</v>
      </c>
      <c r="M4538" t="s">
        <v>3118</v>
      </c>
    </row>
    <row r="4539" spans="1:13" x14ac:dyDescent="0.25">
      <c r="A4539">
        <v>851440</v>
      </c>
      <c r="B4539" t="s">
        <v>14598</v>
      </c>
      <c r="C4539" t="s">
        <v>84</v>
      </c>
      <c r="D4539" t="s">
        <v>1722</v>
      </c>
      <c r="E4539" s="15" t="s">
        <v>14599</v>
      </c>
      <c r="F4539" t="s">
        <v>1735</v>
      </c>
      <c r="G4539" t="s">
        <v>1721</v>
      </c>
      <c r="H4539" t="s">
        <v>1720</v>
      </c>
      <c r="I4539" t="s">
        <v>5686</v>
      </c>
      <c r="J4539">
        <v>0</v>
      </c>
      <c r="K4539"/>
      <c r="L4539" t="s">
        <v>14600</v>
      </c>
      <c r="M4539" t="s">
        <v>3118</v>
      </c>
    </row>
    <row r="4540" spans="1:13" x14ac:dyDescent="0.25">
      <c r="A4540">
        <v>837250</v>
      </c>
      <c r="B4540" t="s">
        <v>14601</v>
      </c>
      <c r="C4540" t="s">
        <v>84</v>
      </c>
      <c r="D4540" t="s">
        <v>1722</v>
      </c>
      <c r="E4540" s="15" t="s">
        <v>14602</v>
      </c>
      <c r="F4540" t="s">
        <v>1732</v>
      </c>
      <c r="G4540" t="s">
        <v>1731</v>
      </c>
      <c r="H4540" t="s">
        <v>1720</v>
      </c>
      <c r="I4540" t="s">
        <v>3116</v>
      </c>
      <c r="J4540">
        <v>0</v>
      </c>
      <c r="K4540"/>
      <c r="L4540" t="s">
        <v>3117</v>
      </c>
      <c r="M4540" t="s">
        <v>3118</v>
      </c>
    </row>
    <row r="4541" spans="1:13" x14ac:dyDescent="0.25">
      <c r="A4541">
        <v>838048</v>
      </c>
      <c r="B4541" t="s">
        <v>14603</v>
      </c>
      <c r="C4541" t="s">
        <v>84</v>
      </c>
      <c r="D4541" t="s">
        <v>1722</v>
      </c>
      <c r="E4541" s="15" t="s">
        <v>14604</v>
      </c>
      <c r="F4541" t="s">
        <v>1732</v>
      </c>
      <c r="G4541" t="s">
        <v>1731</v>
      </c>
      <c r="H4541" t="s">
        <v>1720</v>
      </c>
      <c r="I4541" t="s">
        <v>3116</v>
      </c>
      <c r="J4541">
        <v>0</v>
      </c>
      <c r="K4541"/>
      <c r="L4541" t="s">
        <v>3182</v>
      </c>
      <c r="M4541" t="s">
        <v>3118</v>
      </c>
    </row>
    <row r="4542" spans="1:13" x14ac:dyDescent="0.25">
      <c r="A4542">
        <v>40536</v>
      </c>
      <c r="B4542" t="s">
        <v>14605</v>
      </c>
      <c r="C4542" t="s">
        <v>84</v>
      </c>
      <c r="D4542" t="s">
        <v>1722</v>
      </c>
      <c r="E4542" s="15" t="s">
        <v>14606</v>
      </c>
      <c r="F4542" t="s">
        <v>5667</v>
      </c>
      <c r="G4542" t="s">
        <v>1792</v>
      </c>
      <c r="H4542" t="s">
        <v>1822</v>
      </c>
      <c r="I4542" t="s">
        <v>3116</v>
      </c>
      <c r="J4542">
        <v>0</v>
      </c>
      <c r="K4542"/>
      <c r="L4542" t="s">
        <v>3122</v>
      </c>
      <c r="M4542" t="s">
        <v>3118</v>
      </c>
    </row>
    <row r="4543" spans="1:13" x14ac:dyDescent="0.25">
      <c r="A4543">
        <v>828403</v>
      </c>
      <c r="B4543" t="s">
        <v>14607</v>
      </c>
      <c r="C4543" t="s">
        <v>84</v>
      </c>
      <c r="D4543" t="s">
        <v>1722</v>
      </c>
      <c r="E4543" s="15" t="s">
        <v>14608</v>
      </c>
      <c r="F4543" t="s">
        <v>5706</v>
      </c>
      <c r="G4543" t="s">
        <v>1792</v>
      </c>
      <c r="H4543" t="s">
        <v>1822</v>
      </c>
      <c r="I4543" t="s">
        <v>3116</v>
      </c>
      <c r="J4543">
        <v>0</v>
      </c>
      <c r="K4543"/>
      <c r="L4543" t="s">
        <v>4161</v>
      </c>
      <c r="M4543" t="s">
        <v>3118</v>
      </c>
    </row>
    <row r="4544" spans="1:13" x14ac:dyDescent="0.25">
      <c r="A4544">
        <v>854226</v>
      </c>
      <c r="B4544" t="s">
        <v>14609</v>
      </c>
      <c r="C4544" t="s">
        <v>84</v>
      </c>
      <c r="D4544" t="s">
        <v>1722</v>
      </c>
      <c r="E4544" s="15" t="s">
        <v>14610</v>
      </c>
      <c r="F4544" t="s">
        <v>1742</v>
      </c>
      <c r="G4544" t="s">
        <v>1743</v>
      </c>
      <c r="H4544" t="s">
        <v>1720</v>
      </c>
      <c r="I4544" t="s">
        <v>3351</v>
      </c>
      <c r="J4544">
        <v>0</v>
      </c>
      <c r="K4544"/>
      <c r="L4544"/>
      <c r="M4544" t="s">
        <v>3118</v>
      </c>
    </row>
    <row r="4545" spans="1:13" x14ac:dyDescent="0.25">
      <c r="A4545">
        <v>838203</v>
      </c>
      <c r="B4545" t="s">
        <v>14611</v>
      </c>
      <c r="C4545" t="s">
        <v>84</v>
      </c>
      <c r="D4545" t="s">
        <v>1722</v>
      </c>
      <c r="E4545" s="15" t="s">
        <v>14612</v>
      </c>
      <c r="F4545" t="s">
        <v>1732</v>
      </c>
      <c r="G4545" t="s">
        <v>1731</v>
      </c>
      <c r="H4545" t="s">
        <v>1720</v>
      </c>
      <c r="I4545" t="s">
        <v>3116</v>
      </c>
      <c r="J4545">
        <v>0</v>
      </c>
      <c r="K4545"/>
      <c r="L4545" t="s">
        <v>3182</v>
      </c>
      <c r="M4545" t="s">
        <v>3118</v>
      </c>
    </row>
    <row r="4546" spans="1:13" x14ac:dyDescent="0.25">
      <c r="A4546">
        <v>61190</v>
      </c>
      <c r="B4546" t="s">
        <v>476</v>
      </c>
      <c r="C4546" t="s">
        <v>84</v>
      </c>
      <c r="D4546" t="s">
        <v>1722</v>
      </c>
      <c r="E4546" s="15" t="s">
        <v>14613</v>
      </c>
      <c r="F4546" t="s">
        <v>5641</v>
      </c>
      <c r="G4546" t="s">
        <v>1825</v>
      </c>
      <c r="H4546" t="s">
        <v>1725</v>
      </c>
      <c r="I4546" t="s">
        <v>3116</v>
      </c>
      <c r="J4546">
        <v>0</v>
      </c>
      <c r="K4546"/>
      <c r="L4546" t="s">
        <v>3182</v>
      </c>
      <c r="M4546" t="s">
        <v>3118</v>
      </c>
    </row>
    <row r="4547" spans="1:13" x14ac:dyDescent="0.25">
      <c r="A4547">
        <v>73521</v>
      </c>
      <c r="B4547" t="s">
        <v>14614</v>
      </c>
      <c r="C4547" t="s">
        <v>84</v>
      </c>
      <c r="D4547" t="s">
        <v>1722</v>
      </c>
      <c r="E4547" s="15" t="s">
        <v>14615</v>
      </c>
      <c r="F4547" t="s">
        <v>1730</v>
      </c>
      <c r="G4547" t="s">
        <v>1731</v>
      </c>
      <c r="H4547" t="s">
        <v>1720</v>
      </c>
      <c r="I4547" t="s">
        <v>3116</v>
      </c>
      <c r="J4547">
        <v>0</v>
      </c>
      <c r="K4547"/>
      <c r="L4547" t="s">
        <v>3464</v>
      </c>
      <c r="M4547" t="s">
        <v>3118</v>
      </c>
    </row>
    <row r="4548" spans="1:13" x14ac:dyDescent="0.25">
      <c r="A4548">
        <v>853605</v>
      </c>
      <c r="B4548" t="s">
        <v>1359</v>
      </c>
      <c r="C4548" t="s">
        <v>84</v>
      </c>
      <c r="D4548" t="s">
        <v>1722</v>
      </c>
      <c r="E4548" s="15" t="s">
        <v>14616</v>
      </c>
      <c r="F4548" t="s">
        <v>1728</v>
      </c>
      <c r="G4548" t="s">
        <v>1729</v>
      </c>
      <c r="H4548" t="s">
        <v>1720</v>
      </c>
      <c r="I4548" t="s">
        <v>3116</v>
      </c>
      <c r="J4548">
        <v>0</v>
      </c>
      <c r="K4548"/>
      <c r="L4548" t="s">
        <v>3660</v>
      </c>
      <c r="M4548" t="s">
        <v>3118</v>
      </c>
    </row>
    <row r="4549" spans="1:13" x14ac:dyDescent="0.25">
      <c r="A4549">
        <v>842074</v>
      </c>
      <c r="B4549" t="s">
        <v>14617</v>
      </c>
      <c r="C4549" t="s">
        <v>84</v>
      </c>
      <c r="D4549" t="s">
        <v>1722</v>
      </c>
      <c r="E4549" s="15" t="s">
        <v>14618</v>
      </c>
      <c r="F4549" t="s">
        <v>1846</v>
      </c>
      <c r="G4549" t="s">
        <v>1726</v>
      </c>
      <c r="H4549" t="s">
        <v>1725</v>
      </c>
      <c r="I4549" t="s">
        <v>3116</v>
      </c>
      <c r="J4549">
        <v>0</v>
      </c>
      <c r="K4549"/>
      <c r="L4549"/>
      <c r="M4549" t="s">
        <v>3118</v>
      </c>
    </row>
    <row r="4550" spans="1:13" x14ac:dyDescent="0.25">
      <c r="A4550">
        <v>62309</v>
      </c>
      <c r="B4550" t="s">
        <v>2770</v>
      </c>
      <c r="C4550" t="s">
        <v>84</v>
      </c>
      <c r="D4550" t="s">
        <v>1722</v>
      </c>
      <c r="E4550" s="15" t="s">
        <v>14619</v>
      </c>
      <c r="F4550" t="s">
        <v>1749</v>
      </c>
      <c r="G4550" t="s">
        <v>1746</v>
      </c>
      <c r="H4550" t="s">
        <v>1720</v>
      </c>
      <c r="I4550" t="s">
        <v>3116</v>
      </c>
      <c r="J4550">
        <v>0</v>
      </c>
      <c r="K4550"/>
      <c r="L4550" t="s">
        <v>3182</v>
      </c>
      <c r="M4550" t="s">
        <v>3118</v>
      </c>
    </row>
    <row r="4551" spans="1:13" x14ac:dyDescent="0.25">
      <c r="A4551">
        <v>843848</v>
      </c>
      <c r="B4551" t="s">
        <v>14620</v>
      </c>
      <c r="C4551" t="s">
        <v>84</v>
      </c>
      <c r="D4551" t="s">
        <v>1722</v>
      </c>
      <c r="E4551" s="15" t="s">
        <v>14621</v>
      </c>
      <c r="F4551" t="s">
        <v>1771</v>
      </c>
      <c r="G4551" t="s">
        <v>1721</v>
      </c>
      <c r="H4551" t="s">
        <v>1720</v>
      </c>
      <c r="I4551" t="s">
        <v>3116</v>
      </c>
      <c r="J4551">
        <v>0</v>
      </c>
      <c r="K4551"/>
      <c r="L4551" t="s">
        <v>14622</v>
      </c>
      <c r="M4551" t="s">
        <v>3118</v>
      </c>
    </row>
    <row r="4552" spans="1:13" x14ac:dyDescent="0.25">
      <c r="A4552">
        <v>836141</v>
      </c>
      <c r="B4552" t="s">
        <v>14623</v>
      </c>
      <c r="C4552" t="s">
        <v>84</v>
      </c>
      <c r="D4552" t="s">
        <v>1722</v>
      </c>
      <c r="E4552" s="15" t="s">
        <v>14624</v>
      </c>
      <c r="F4552" t="s">
        <v>7325</v>
      </c>
      <c r="G4552" t="s">
        <v>1792</v>
      </c>
      <c r="H4552" t="s">
        <v>1822</v>
      </c>
      <c r="I4552" t="s">
        <v>3116</v>
      </c>
      <c r="J4552">
        <v>0</v>
      </c>
      <c r="K4552"/>
      <c r="L4552" t="s">
        <v>4202</v>
      </c>
      <c r="M4552" t="s">
        <v>3118</v>
      </c>
    </row>
    <row r="4553" spans="1:13" x14ac:dyDescent="0.25">
      <c r="A4553">
        <v>73396</v>
      </c>
      <c r="B4553" t="s">
        <v>2810</v>
      </c>
      <c r="C4553" t="s">
        <v>84</v>
      </c>
      <c r="D4553" t="s">
        <v>1722</v>
      </c>
      <c r="E4553" s="15" t="s">
        <v>14625</v>
      </c>
      <c r="F4553" t="s">
        <v>1737</v>
      </c>
      <c r="G4553" t="s">
        <v>1721</v>
      </c>
      <c r="H4553" t="s">
        <v>1720</v>
      </c>
      <c r="I4553" t="s">
        <v>3116</v>
      </c>
      <c r="J4553">
        <v>0</v>
      </c>
      <c r="K4553"/>
      <c r="L4553" t="s">
        <v>3182</v>
      </c>
      <c r="M4553" t="s">
        <v>3118</v>
      </c>
    </row>
    <row r="4554" spans="1:13" x14ac:dyDescent="0.25">
      <c r="A4554">
        <v>47890</v>
      </c>
      <c r="B4554" t="s">
        <v>14626</v>
      </c>
      <c r="C4554" t="s">
        <v>84</v>
      </c>
      <c r="D4554" t="s">
        <v>1722</v>
      </c>
      <c r="E4554" s="15" t="s">
        <v>14627</v>
      </c>
      <c r="F4554" t="s">
        <v>1732</v>
      </c>
      <c r="G4554" t="s">
        <v>1731</v>
      </c>
      <c r="H4554" t="s">
        <v>1720</v>
      </c>
      <c r="I4554" t="s">
        <v>3116</v>
      </c>
      <c r="J4554">
        <v>0</v>
      </c>
      <c r="K4554"/>
      <c r="L4554"/>
      <c r="M4554" t="s">
        <v>3118</v>
      </c>
    </row>
    <row r="4555" spans="1:13" x14ac:dyDescent="0.25">
      <c r="A4555">
        <v>851875</v>
      </c>
      <c r="B4555" t="s">
        <v>14628</v>
      </c>
      <c r="C4555" t="s">
        <v>84</v>
      </c>
      <c r="D4555" t="s">
        <v>1722</v>
      </c>
      <c r="E4555" s="15" t="s">
        <v>14629</v>
      </c>
      <c r="F4555" t="s">
        <v>5667</v>
      </c>
      <c r="G4555" t="s">
        <v>1792</v>
      </c>
      <c r="H4555" t="s">
        <v>1822</v>
      </c>
      <c r="I4555" t="s">
        <v>3116</v>
      </c>
      <c r="J4555">
        <v>0</v>
      </c>
      <c r="K4555"/>
      <c r="L4555" t="s">
        <v>14630</v>
      </c>
      <c r="M4555" t="s">
        <v>14631</v>
      </c>
    </row>
    <row r="4556" spans="1:13" x14ac:dyDescent="0.25">
      <c r="A4556">
        <v>840469</v>
      </c>
      <c r="B4556" t="s">
        <v>1360</v>
      </c>
      <c r="C4556" t="s">
        <v>84</v>
      </c>
      <c r="D4556" t="s">
        <v>1722</v>
      </c>
      <c r="E4556" s="15" t="s">
        <v>14632</v>
      </c>
      <c r="F4556" t="s">
        <v>1728</v>
      </c>
      <c r="G4556" t="s">
        <v>1729</v>
      </c>
      <c r="H4556" t="s">
        <v>1720</v>
      </c>
      <c r="I4556" t="s">
        <v>3116</v>
      </c>
      <c r="J4556">
        <v>0</v>
      </c>
      <c r="K4556"/>
      <c r="L4556" t="s">
        <v>5494</v>
      </c>
      <c r="M4556" t="s">
        <v>3118</v>
      </c>
    </row>
    <row r="4557" spans="1:13" x14ac:dyDescent="0.25">
      <c r="A4557">
        <v>850780</v>
      </c>
      <c r="B4557" t="s">
        <v>14633</v>
      </c>
      <c r="C4557" t="s">
        <v>213</v>
      </c>
      <c r="D4557" t="s">
        <v>1722</v>
      </c>
      <c r="E4557" s="15" t="s">
        <v>14634</v>
      </c>
      <c r="F4557" t="s">
        <v>1728</v>
      </c>
      <c r="G4557" t="s">
        <v>1729</v>
      </c>
      <c r="H4557" t="s">
        <v>1720</v>
      </c>
      <c r="I4557" t="s">
        <v>3116</v>
      </c>
      <c r="J4557">
        <v>0</v>
      </c>
      <c r="K4557"/>
      <c r="L4557" t="s">
        <v>2341</v>
      </c>
      <c r="M4557" t="s">
        <v>14635</v>
      </c>
    </row>
    <row r="4558" spans="1:13" x14ac:dyDescent="0.25">
      <c r="A4558">
        <v>837237</v>
      </c>
      <c r="B4558" t="s">
        <v>14636</v>
      </c>
      <c r="C4558" t="s">
        <v>84</v>
      </c>
      <c r="D4558" t="s">
        <v>1722</v>
      </c>
      <c r="E4558" s="15" t="s">
        <v>14637</v>
      </c>
      <c r="F4558" t="s">
        <v>1897</v>
      </c>
      <c r="G4558" t="s">
        <v>1898</v>
      </c>
      <c r="H4558" t="s">
        <v>1720</v>
      </c>
      <c r="I4558" t="s">
        <v>3116</v>
      </c>
      <c r="J4558">
        <v>0</v>
      </c>
      <c r="K4558"/>
      <c r="L4558" t="s">
        <v>3182</v>
      </c>
      <c r="M4558" t="s">
        <v>3118</v>
      </c>
    </row>
    <row r="4559" spans="1:13" x14ac:dyDescent="0.25">
      <c r="A4559">
        <v>51231</v>
      </c>
      <c r="B4559" t="s">
        <v>14638</v>
      </c>
      <c r="C4559" t="s">
        <v>84</v>
      </c>
      <c r="D4559" t="s">
        <v>1722</v>
      </c>
      <c r="E4559" s="15" t="s">
        <v>14639</v>
      </c>
      <c r="F4559" t="s">
        <v>1780</v>
      </c>
      <c r="G4559" t="s">
        <v>1746</v>
      </c>
      <c r="H4559" t="s">
        <v>1720</v>
      </c>
      <c r="I4559" t="s">
        <v>3348</v>
      </c>
      <c r="J4559">
        <v>0</v>
      </c>
      <c r="K4559"/>
      <c r="L4559" t="s">
        <v>3151</v>
      </c>
      <c r="M4559" t="s">
        <v>3118</v>
      </c>
    </row>
    <row r="4560" spans="1:13" x14ac:dyDescent="0.25">
      <c r="A4560">
        <v>856123</v>
      </c>
      <c r="B4560" t="s">
        <v>14640</v>
      </c>
      <c r="C4560" t="s">
        <v>84</v>
      </c>
      <c r="D4560" t="s">
        <v>1722</v>
      </c>
      <c r="E4560" s="15" t="s">
        <v>14641</v>
      </c>
      <c r="F4560" t="s">
        <v>1728</v>
      </c>
      <c r="G4560" t="s">
        <v>1729</v>
      </c>
      <c r="H4560" t="s">
        <v>1720</v>
      </c>
      <c r="I4560" t="s">
        <v>3116</v>
      </c>
      <c r="J4560">
        <v>0</v>
      </c>
      <c r="K4560"/>
      <c r="L4560" t="s">
        <v>3464</v>
      </c>
      <c r="M4560" t="s">
        <v>3118</v>
      </c>
    </row>
    <row r="4561" spans="1:13" x14ac:dyDescent="0.25">
      <c r="A4561">
        <v>828571</v>
      </c>
      <c r="B4561" t="s">
        <v>5056</v>
      </c>
      <c r="C4561" t="s">
        <v>84</v>
      </c>
      <c r="D4561" t="s">
        <v>1722</v>
      </c>
      <c r="E4561" s="15" t="s">
        <v>14642</v>
      </c>
      <c r="F4561" t="s">
        <v>1728</v>
      </c>
      <c r="G4561" t="s">
        <v>1729</v>
      </c>
      <c r="H4561" t="s">
        <v>1720</v>
      </c>
      <c r="I4561" t="s">
        <v>3116</v>
      </c>
      <c r="J4561">
        <v>0</v>
      </c>
      <c r="K4561"/>
      <c r="L4561" t="s">
        <v>3182</v>
      </c>
      <c r="M4561" t="s">
        <v>3118</v>
      </c>
    </row>
    <row r="4562" spans="1:13" x14ac:dyDescent="0.25">
      <c r="A4562">
        <v>829965</v>
      </c>
      <c r="B4562" t="s">
        <v>14643</v>
      </c>
      <c r="C4562" t="s">
        <v>84</v>
      </c>
      <c r="D4562" t="s">
        <v>1722</v>
      </c>
      <c r="E4562" s="15" t="s">
        <v>14644</v>
      </c>
      <c r="F4562" t="s">
        <v>1735</v>
      </c>
      <c r="G4562" t="s">
        <v>1721</v>
      </c>
      <c r="H4562" t="s">
        <v>1720</v>
      </c>
      <c r="I4562" t="s">
        <v>3116</v>
      </c>
      <c r="J4562">
        <v>0</v>
      </c>
      <c r="K4562"/>
      <c r="L4562" t="s">
        <v>3117</v>
      </c>
      <c r="M4562" t="s">
        <v>3118</v>
      </c>
    </row>
    <row r="4563" spans="1:13" x14ac:dyDescent="0.25">
      <c r="A4563">
        <v>856842</v>
      </c>
      <c r="B4563" t="s">
        <v>14645</v>
      </c>
      <c r="C4563" t="s">
        <v>84</v>
      </c>
      <c r="D4563" t="s">
        <v>1722</v>
      </c>
      <c r="E4563" s="15" t="s">
        <v>14646</v>
      </c>
      <c r="F4563" t="s">
        <v>1832</v>
      </c>
      <c r="G4563" t="s">
        <v>1834</v>
      </c>
      <c r="H4563" t="s">
        <v>1833</v>
      </c>
      <c r="I4563" t="s">
        <v>3116</v>
      </c>
      <c r="J4563">
        <v>0</v>
      </c>
      <c r="K4563"/>
      <c r="L4563" t="s">
        <v>14647</v>
      </c>
      <c r="M4563" t="s">
        <v>14648</v>
      </c>
    </row>
    <row r="4564" spans="1:13" x14ac:dyDescent="0.25">
      <c r="A4564">
        <v>836111</v>
      </c>
      <c r="B4564" t="s">
        <v>1361</v>
      </c>
      <c r="C4564" t="s">
        <v>84</v>
      </c>
      <c r="D4564" t="s">
        <v>1722</v>
      </c>
      <c r="E4564" s="15" t="s">
        <v>14649</v>
      </c>
      <c r="F4564" t="s">
        <v>1766</v>
      </c>
      <c r="G4564" t="s">
        <v>1767</v>
      </c>
      <c r="H4564" t="s">
        <v>1756</v>
      </c>
      <c r="I4564" t="s">
        <v>3129</v>
      </c>
      <c r="J4564">
        <v>0</v>
      </c>
      <c r="K4564"/>
      <c r="L4564" t="s">
        <v>5494</v>
      </c>
      <c r="M4564" t="s">
        <v>3118</v>
      </c>
    </row>
    <row r="4565" spans="1:13" x14ac:dyDescent="0.25">
      <c r="A4565">
        <v>843513</v>
      </c>
      <c r="B4565" t="s">
        <v>2987</v>
      </c>
      <c r="C4565" t="s">
        <v>84</v>
      </c>
      <c r="D4565" t="s">
        <v>1722</v>
      </c>
      <c r="E4565" s="15" t="s">
        <v>14650</v>
      </c>
      <c r="F4565" t="s">
        <v>1851</v>
      </c>
      <c r="G4565" t="s">
        <v>1852</v>
      </c>
      <c r="H4565" t="s">
        <v>1720</v>
      </c>
      <c r="I4565" t="s">
        <v>3116</v>
      </c>
      <c r="J4565">
        <v>0</v>
      </c>
      <c r="K4565"/>
      <c r="L4565" t="s">
        <v>3144</v>
      </c>
      <c r="M4565" t="s">
        <v>3118</v>
      </c>
    </row>
    <row r="4566" spans="1:13" x14ac:dyDescent="0.25">
      <c r="A4566">
        <v>839255</v>
      </c>
      <c r="B4566" t="s">
        <v>14651</v>
      </c>
      <c r="C4566" t="s">
        <v>84</v>
      </c>
      <c r="D4566" t="s">
        <v>1722</v>
      </c>
      <c r="E4566" s="15" t="s">
        <v>14652</v>
      </c>
      <c r="F4566" t="s">
        <v>1832</v>
      </c>
      <c r="G4566" t="s">
        <v>1834</v>
      </c>
      <c r="H4566" t="s">
        <v>1833</v>
      </c>
      <c r="I4566" t="s">
        <v>3116</v>
      </c>
      <c r="J4566">
        <v>0</v>
      </c>
      <c r="K4566"/>
      <c r="L4566" t="s">
        <v>14653</v>
      </c>
      <c r="M4566" t="s">
        <v>14654</v>
      </c>
    </row>
    <row r="4567" spans="1:13" x14ac:dyDescent="0.25">
      <c r="A4567">
        <v>71244</v>
      </c>
      <c r="B4567" t="s">
        <v>14655</v>
      </c>
      <c r="C4567" t="s">
        <v>84</v>
      </c>
      <c r="D4567" t="s">
        <v>1722</v>
      </c>
      <c r="E4567" s="15" t="s">
        <v>14656</v>
      </c>
      <c r="F4567" t="s">
        <v>1732</v>
      </c>
      <c r="G4567" t="s">
        <v>1731</v>
      </c>
      <c r="H4567" t="s">
        <v>1720</v>
      </c>
      <c r="I4567" t="s">
        <v>3116</v>
      </c>
      <c r="J4567">
        <v>0</v>
      </c>
      <c r="K4567"/>
      <c r="L4567" t="s">
        <v>3182</v>
      </c>
      <c r="M4567" t="s">
        <v>3118</v>
      </c>
    </row>
    <row r="4568" spans="1:13" x14ac:dyDescent="0.25">
      <c r="A4568">
        <v>857928</v>
      </c>
      <c r="B4568" t="s">
        <v>14657</v>
      </c>
      <c r="C4568" t="s">
        <v>84</v>
      </c>
      <c r="D4568" t="s">
        <v>1722</v>
      </c>
      <c r="E4568" s="15" t="s">
        <v>14658</v>
      </c>
      <c r="F4568" t="s">
        <v>14659</v>
      </c>
      <c r="G4568" t="s">
        <v>1792</v>
      </c>
      <c r="H4568" t="s">
        <v>1822</v>
      </c>
      <c r="I4568" t="s">
        <v>3351</v>
      </c>
      <c r="J4568">
        <v>0</v>
      </c>
      <c r="K4568"/>
      <c r="L4568" t="s">
        <v>3182</v>
      </c>
      <c r="M4568" t="s">
        <v>3118</v>
      </c>
    </row>
    <row r="4569" spans="1:13" x14ac:dyDescent="0.25">
      <c r="A4569">
        <v>856103</v>
      </c>
      <c r="B4569" t="s">
        <v>1362</v>
      </c>
      <c r="C4569" t="s">
        <v>84</v>
      </c>
      <c r="D4569" t="s">
        <v>1722</v>
      </c>
      <c r="E4569" s="15" t="s">
        <v>14660</v>
      </c>
      <c r="F4569" t="s">
        <v>1846</v>
      </c>
      <c r="G4569" t="s">
        <v>1726</v>
      </c>
      <c r="H4569" t="s">
        <v>1725</v>
      </c>
      <c r="I4569" t="s">
        <v>3116</v>
      </c>
      <c r="J4569">
        <v>0</v>
      </c>
      <c r="K4569"/>
      <c r="L4569" t="s">
        <v>5494</v>
      </c>
      <c r="M4569" t="s">
        <v>3118</v>
      </c>
    </row>
    <row r="4570" spans="1:13" x14ac:dyDescent="0.25">
      <c r="A4570">
        <v>71232</v>
      </c>
      <c r="B4570" t="s">
        <v>1363</v>
      </c>
      <c r="C4570" t="s">
        <v>84</v>
      </c>
      <c r="D4570" t="s">
        <v>1722</v>
      </c>
      <c r="E4570" s="15" t="s">
        <v>14661</v>
      </c>
      <c r="F4570" t="s">
        <v>1732</v>
      </c>
      <c r="G4570" t="s">
        <v>1731</v>
      </c>
      <c r="H4570" t="s">
        <v>1720</v>
      </c>
      <c r="I4570" t="s">
        <v>3116</v>
      </c>
      <c r="J4570">
        <v>0</v>
      </c>
      <c r="K4570"/>
      <c r="L4570" t="s">
        <v>14662</v>
      </c>
      <c r="M4570" t="s">
        <v>3118</v>
      </c>
    </row>
    <row r="4571" spans="1:13" x14ac:dyDescent="0.25">
      <c r="A4571">
        <v>828394</v>
      </c>
      <c r="B4571" t="s">
        <v>14663</v>
      </c>
      <c r="C4571" t="s">
        <v>84</v>
      </c>
      <c r="D4571" t="s">
        <v>1722</v>
      </c>
      <c r="E4571" s="15" t="s">
        <v>14664</v>
      </c>
      <c r="F4571" t="s">
        <v>1732</v>
      </c>
      <c r="G4571" t="s">
        <v>1731</v>
      </c>
      <c r="H4571" t="s">
        <v>1720</v>
      </c>
      <c r="I4571" t="s">
        <v>3116</v>
      </c>
      <c r="J4571">
        <v>0</v>
      </c>
      <c r="K4571"/>
      <c r="L4571" t="s">
        <v>3182</v>
      </c>
      <c r="M4571" t="s">
        <v>3118</v>
      </c>
    </row>
    <row r="4572" spans="1:13" x14ac:dyDescent="0.25">
      <c r="A4572">
        <v>828395</v>
      </c>
      <c r="B4572" t="s">
        <v>2845</v>
      </c>
      <c r="C4572" t="s">
        <v>84</v>
      </c>
      <c r="D4572" t="s">
        <v>1722</v>
      </c>
      <c r="E4572" s="15" t="s">
        <v>14665</v>
      </c>
      <c r="F4572" t="s">
        <v>1780</v>
      </c>
      <c r="G4572" t="s">
        <v>1746</v>
      </c>
      <c r="H4572" t="s">
        <v>1720</v>
      </c>
      <c r="I4572" t="s">
        <v>3348</v>
      </c>
      <c r="J4572">
        <v>0</v>
      </c>
      <c r="K4572"/>
      <c r="L4572" t="s">
        <v>3182</v>
      </c>
      <c r="M4572" t="s">
        <v>3118</v>
      </c>
    </row>
    <row r="4573" spans="1:13" x14ac:dyDescent="0.25">
      <c r="A4573">
        <v>845549</v>
      </c>
      <c r="B4573" t="s">
        <v>14666</v>
      </c>
      <c r="C4573" t="s">
        <v>84</v>
      </c>
      <c r="D4573" t="s">
        <v>1722</v>
      </c>
      <c r="E4573" s="15" t="s">
        <v>14667</v>
      </c>
      <c r="F4573" t="s">
        <v>1775</v>
      </c>
      <c r="G4573" t="s">
        <v>1743</v>
      </c>
      <c r="H4573" t="s">
        <v>1720</v>
      </c>
      <c r="I4573" t="s">
        <v>3351</v>
      </c>
      <c r="J4573">
        <v>0</v>
      </c>
      <c r="K4573"/>
      <c r="L4573" t="s">
        <v>14668</v>
      </c>
      <c r="M4573" t="s">
        <v>2662</v>
      </c>
    </row>
    <row r="4574" spans="1:13" x14ac:dyDescent="0.25">
      <c r="A4574">
        <v>829193</v>
      </c>
      <c r="B4574" t="s">
        <v>14669</v>
      </c>
      <c r="C4574" t="s">
        <v>84</v>
      </c>
      <c r="D4574" t="s">
        <v>1722</v>
      </c>
      <c r="E4574" s="15" t="s">
        <v>14670</v>
      </c>
      <c r="F4574" t="s">
        <v>1732</v>
      </c>
      <c r="G4574" t="s">
        <v>1731</v>
      </c>
      <c r="H4574" t="s">
        <v>1720</v>
      </c>
      <c r="I4574" t="s">
        <v>3116</v>
      </c>
      <c r="J4574">
        <v>0</v>
      </c>
      <c r="K4574"/>
      <c r="L4574" t="s">
        <v>3182</v>
      </c>
      <c r="M4574" t="s">
        <v>3118</v>
      </c>
    </row>
    <row r="4575" spans="1:13" x14ac:dyDescent="0.25">
      <c r="A4575">
        <v>844741</v>
      </c>
      <c r="B4575" t="s">
        <v>14671</v>
      </c>
      <c r="C4575" t="s">
        <v>84</v>
      </c>
      <c r="D4575" t="s">
        <v>1722</v>
      </c>
      <c r="E4575" s="15" t="s">
        <v>14672</v>
      </c>
      <c r="F4575" t="s">
        <v>1728</v>
      </c>
      <c r="G4575" t="s">
        <v>1729</v>
      </c>
      <c r="H4575" t="s">
        <v>1720</v>
      </c>
      <c r="I4575" t="s">
        <v>3116</v>
      </c>
      <c r="J4575">
        <v>0</v>
      </c>
      <c r="K4575"/>
      <c r="L4575"/>
      <c r="M4575" t="s">
        <v>3118</v>
      </c>
    </row>
    <row r="4576" spans="1:13" x14ac:dyDescent="0.25">
      <c r="A4576">
        <v>851355</v>
      </c>
      <c r="B4576" t="s">
        <v>14673</v>
      </c>
      <c r="C4576" t="s">
        <v>84</v>
      </c>
      <c r="D4576" t="s">
        <v>1722</v>
      </c>
      <c r="E4576" s="15" t="s">
        <v>14674</v>
      </c>
      <c r="F4576" t="s">
        <v>1742</v>
      </c>
      <c r="G4576" t="s">
        <v>1743</v>
      </c>
      <c r="H4576" t="s">
        <v>1720</v>
      </c>
      <c r="I4576" t="s">
        <v>3351</v>
      </c>
      <c r="J4576">
        <v>0</v>
      </c>
      <c r="K4576"/>
      <c r="L4576"/>
      <c r="M4576" t="s">
        <v>3118</v>
      </c>
    </row>
    <row r="4577" spans="1:13" x14ac:dyDescent="0.25">
      <c r="A4577">
        <v>856602</v>
      </c>
      <c r="B4577" t="s">
        <v>1364</v>
      </c>
      <c r="C4577" t="s">
        <v>84</v>
      </c>
      <c r="D4577" t="s">
        <v>1722</v>
      </c>
      <c r="E4577" s="15" t="s">
        <v>14675</v>
      </c>
      <c r="F4577" t="s">
        <v>1915</v>
      </c>
      <c r="G4577" t="s">
        <v>1878</v>
      </c>
      <c r="H4577" t="s">
        <v>1756</v>
      </c>
      <c r="I4577" t="s">
        <v>3129</v>
      </c>
      <c r="J4577">
        <v>0</v>
      </c>
      <c r="K4577"/>
      <c r="L4577" t="s">
        <v>5494</v>
      </c>
      <c r="M4577" t="s">
        <v>3118</v>
      </c>
    </row>
    <row r="4578" spans="1:13" x14ac:dyDescent="0.25">
      <c r="A4578">
        <v>838038</v>
      </c>
      <c r="B4578" t="s">
        <v>14676</v>
      </c>
      <c r="C4578" t="s">
        <v>84</v>
      </c>
      <c r="D4578" t="s">
        <v>1722</v>
      </c>
      <c r="E4578" s="15" t="s">
        <v>14677</v>
      </c>
      <c r="F4578" t="s">
        <v>1732</v>
      </c>
      <c r="G4578" t="s">
        <v>1731</v>
      </c>
      <c r="H4578" t="s">
        <v>1720</v>
      </c>
      <c r="I4578" t="s">
        <v>3116</v>
      </c>
      <c r="J4578">
        <v>0</v>
      </c>
      <c r="K4578"/>
      <c r="L4578" t="s">
        <v>3182</v>
      </c>
      <c r="M4578" t="s">
        <v>3118</v>
      </c>
    </row>
    <row r="4579" spans="1:13" x14ac:dyDescent="0.25">
      <c r="A4579">
        <v>828398</v>
      </c>
      <c r="B4579" t="s">
        <v>14678</v>
      </c>
      <c r="C4579" t="s">
        <v>84</v>
      </c>
      <c r="D4579" t="s">
        <v>1722</v>
      </c>
      <c r="E4579" s="15" t="s">
        <v>14679</v>
      </c>
      <c r="F4579" t="s">
        <v>1732</v>
      </c>
      <c r="G4579" t="s">
        <v>1731</v>
      </c>
      <c r="H4579" t="s">
        <v>1720</v>
      </c>
      <c r="I4579" t="s">
        <v>3116</v>
      </c>
      <c r="J4579">
        <v>0</v>
      </c>
      <c r="K4579"/>
      <c r="L4579" t="s">
        <v>3182</v>
      </c>
      <c r="M4579" t="s">
        <v>3118</v>
      </c>
    </row>
    <row r="4580" spans="1:13" x14ac:dyDescent="0.25">
      <c r="A4580">
        <v>838040</v>
      </c>
      <c r="B4580" t="s">
        <v>2926</v>
      </c>
      <c r="C4580" t="s">
        <v>84</v>
      </c>
      <c r="D4580" t="s">
        <v>1722</v>
      </c>
      <c r="E4580" s="15" t="s">
        <v>14680</v>
      </c>
      <c r="F4580" t="s">
        <v>1749</v>
      </c>
      <c r="G4580" t="s">
        <v>1746</v>
      </c>
      <c r="H4580" t="s">
        <v>1720</v>
      </c>
      <c r="I4580" t="s">
        <v>3116</v>
      </c>
      <c r="J4580">
        <v>0</v>
      </c>
      <c r="K4580"/>
      <c r="L4580" t="s">
        <v>3182</v>
      </c>
      <c r="M4580" t="s">
        <v>3118</v>
      </c>
    </row>
    <row r="4581" spans="1:13" x14ac:dyDescent="0.25">
      <c r="A4581">
        <v>56055</v>
      </c>
      <c r="B4581" t="s">
        <v>14681</v>
      </c>
      <c r="C4581" t="s">
        <v>27</v>
      </c>
      <c r="D4581" t="s">
        <v>1722</v>
      </c>
      <c r="E4581" s="15" t="s">
        <v>14682</v>
      </c>
      <c r="F4581" t="s">
        <v>1728</v>
      </c>
      <c r="G4581" t="s">
        <v>1729</v>
      </c>
      <c r="H4581" t="s">
        <v>1720</v>
      </c>
      <c r="I4581" t="s">
        <v>3116</v>
      </c>
      <c r="J4581">
        <v>0</v>
      </c>
      <c r="K4581"/>
      <c r="L4581" t="s">
        <v>3117</v>
      </c>
      <c r="M4581" t="s">
        <v>3118</v>
      </c>
    </row>
    <row r="4582" spans="1:13" x14ac:dyDescent="0.25">
      <c r="A4582">
        <v>828402</v>
      </c>
      <c r="B4582" t="s">
        <v>5058</v>
      </c>
      <c r="C4582" t="s">
        <v>84</v>
      </c>
      <c r="D4582" t="s">
        <v>1722</v>
      </c>
      <c r="E4582" s="15" t="s">
        <v>14683</v>
      </c>
      <c r="F4582" t="s">
        <v>1732</v>
      </c>
      <c r="G4582" t="s">
        <v>1731</v>
      </c>
      <c r="H4582" t="s">
        <v>1720</v>
      </c>
      <c r="I4582" t="s">
        <v>3116</v>
      </c>
      <c r="J4582">
        <v>0</v>
      </c>
      <c r="K4582"/>
      <c r="L4582" t="s">
        <v>3182</v>
      </c>
      <c r="M4582" t="s">
        <v>3118</v>
      </c>
    </row>
    <row r="4583" spans="1:13" x14ac:dyDescent="0.25">
      <c r="A4583">
        <v>826814</v>
      </c>
      <c r="B4583" t="s">
        <v>5059</v>
      </c>
      <c r="C4583" t="s">
        <v>84</v>
      </c>
      <c r="D4583" t="s">
        <v>1722</v>
      </c>
      <c r="E4583" s="15" t="s">
        <v>14684</v>
      </c>
      <c r="F4583" t="s">
        <v>1775</v>
      </c>
      <c r="G4583" t="s">
        <v>1743</v>
      </c>
      <c r="H4583" t="s">
        <v>1720</v>
      </c>
      <c r="I4583" t="s">
        <v>3351</v>
      </c>
      <c r="J4583">
        <v>0</v>
      </c>
      <c r="K4583"/>
      <c r="L4583" t="s">
        <v>14685</v>
      </c>
      <c r="M4583" t="s">
        <v>14686</v>
      </c>
    </row>
    <row r="4584" spans="1:13" x14ac:dyDescent="0.25">
      <c r="A4584">
        <v>828396</v>
      </c>
      <c r="B4584" t="s">
        <v>1365</v>
      </c>
      <c r="C4584" t="s">
        <v>84</v>
      </c>
      <c r="D4584" t="s">
        <v>1722</v>
      </c>
      <c r="E4584" s="15" t="s">
        <v>14687</v>
      </c>
      <c r="F4584" t="s">
        <v>1797</v>
      </c>
      <c r="G4584" t="s">
        <v>1783</v>
      </c>
      <c r="H4584" t="s">
        <v>1782</v>
      </c>
      <c r="I4584" t="s">
        <v>3152</v>
      </c>
      <c r="J4584">
        <v>0</v>
      </c>
      <c r="K4584"/>
      <c r="L4584" t="s">
        <v>3182</v>
      </c>
      <c r="M4584" t="s">
        <v>3118</v>
      </c>
    </row>
    <row r="4585" spans="1:13" x14ac:dyDescent="0.25">
      <c r="A4585">
        <v>853609</v>
      </c>
      <c r="B4585" t="s">
        <v>14688</v>
      </c>
      <c r="C4585" t="s">
        <v>84</v>
      </c>
      <c r="D4585" t="s">
        <v>1722</v>
      </c>
      <c r="E4585" s="15" t="s">
        <v>14689</v>
      </c>
      <c r="F4585" t="s">
        <v>1728</v>
      </c>
      <c r="G4585" t="s">
        <v>1729</v>
      </c>
      <c r="H4585" t="s">
        <v>1720</v>
      </c>
      <c r="I4585" t="s">
        <v>3116</v>
      </c>
      <c r="J4585">
        <v>0</v>
      </c>
      <c r="K4585"/>
      <c r="L4585" t="s">
        <v>3247</v>
      </c>
      <c r="M4585" t="s">
        <v>3118</v>
      </c>
    </row>
    <row r="4586" spans="1:13" x14ac:dyDescent="0.25">
      <c r="A4586">
        <v>61706</v>
      </c>
      <c r="B4586" t="s">
        <v>2765</v>
      </c>
      <c r="C4586" t="s">
        <v>84</v>
      </c>
      <c r="D4586" t="s">
        <v>1722</v>
      </c>
      <c r="E4586" s="15" t="s">
        <v>14690</v>
      </c>
      <c r="F4586" t="s">
        <v>1788</v>
      </c>
      <c r="G4586" t="s">
        <v>1762</v>
      </c>
      <c r="H4586" t="s">
        <v>1782</v>
      </c>
      <c r="I4586" t="s">
        <v>3116</v>
      </c>
      <c r="J4586">
        <v>0</v>
      </c>
      <c r="K4586"/>
      <c r="L4586" t="s">
        <v>3182</v>
      </c>
      <c r="M4586" t="s">
        <v>3118</v>
      </c>
    </row>
    <row r="4587" spans="1:13" x14ac:dyDescent="0.25">
      <c r="A4587">
        <v>837249</v>
      </c>
      <c r="B4587" t="s">
        <v>14691</v>
      </c>
      <c r="C4587" t="s">
        <v>84</v>
      </c>
      <c r="D4587" t="s">
        <v>1722</v>
      </c>
      <c r="E4587" s="15" t="s">
        <v>14692</v>
      </c>
      <c r="F4587" t="s">
        <v>5997</v>
      </c>
      <c r="G4587" t="s">
        <v>1792</v>
      </c>
      <c r="H4587" t="s">
        <v>1822</v>
      </c>
      <c r="I4587" t="s">
        <v>3116</v>
      </c>
      <c r="J4587">
        <v>0</v>
      </c>
      <c r="K4587"/>
      <c r="L4587"/>
      <c r="M4587" t="s">
        <v>3118</v>
      </c>
    </row>
    <row r="4588" spans="1:13" x14ac:dyDescent="0.25">
      <c r="A4588">
        <v>48335</v>
      </c>
      <c r="B4588" t="s">
        <v>14693</v>
      </c>
      <c r="C4588" t="s">
        <v>84</v>
      </c>
      <c r="D4588" t="s">
        <v>1722</v>
      </c>
      <c r="E4588" s="15" t="s">
        <v>14694</v>
      </c>
      <c r="F4588" t="s">
        <v>1775</v>
      </c>
      <c r="G4588" t="s">
        <v>1743</v>
      </c>
      <c r="H4588" t="s">
        <v>1720</v>
      </c>
      <c r="I4588" t="s">
        <v>3351</v>
      </c>
      <c r="J4588">
        <v>0</v>
      </c>
      <c r="K4588"/>
      <c r="L4588" t="s">
        <v>14695</v>
      </c>
      <c r="M4588" t="s">
        <v>14696</v>
      </c>
    </row>
    <row r="4589" spans="1:13" x14ac:dyDescent="0.25">
      <c r="A4589">
        <v>16789</v>
      </c>
      <c r="B4589" t="s">
        <v>5061</v>
      </c>
      <c r="C4589" t="s">
        <v>84</v>
      </c>
      <c r="D4589" t="s">
        <v>1722</v>
      </c>
      <c r="E4589" s="15" t="s">
        <v>14697</v>
      </c>
      <c r="F4589" t="s">
        <v>2107</v>
      </c>
      <c r="G4589" t="s">
        <v>2056</v>
      </c>
      <c r="H4589" t="s">
        <v>2055</v>
      </c>
      <c r="I4589" t="s">
        <v>5644</v>
      </c>
      <c r="J4589">
        <v>0</v>
      </c>
      <c r="K4589"/>
      <c r="L4589" t="s">
        <v>3120</v>
      </c>
      <c r="M4589" t="s">
        <v>3118</v>
      </c>
    </row>
    <row r="4590" spans="1:13" x14ac:dyDescent="0.25">
      <c r="A4590">
        <v>33183</v>
      </c>
      <c r="B4590" t="s">
        <v>2571</v>
      </c>
      <c r="C4590" t="s">
        <v>84</v>
      </c>
      <c r="D4590" t="s">
        <v>1722</v>
      </c>
      <c r="E4590" s="15" t="s">
        <v>14698</v>
      </c>
      <c r="F4590" t="s">
        <v>1738</v>
      </c>
      <c r="G4590" t="s">
        <v>1739</v>
      </c>
      <c r="H4590" t="s">
        <v>1720</v>
      </c>
      <c r="I4590" t="s">
        <v>3232</v>
      </c>
      <c r="J4590">
        <v>0</v>
      </c>
      <c r="K4590"/>
      <c r="L4590" t="s">
        <v>3182</v>
      </c>
      <c r="M4590" t="s">
        <v>3118</v>
      </c>
    </row>
    <row r="4591" spans="1:13" x14ac:dyDescent="0.25">
      <c r="A4591">
        <v>838043</v>
      </c>
      <c r="B4591" t="s">
        <v>14699</v>
      </c>
      <c r="C4591" t="s">
        <v>84</v>
      </c>
      <c r="D4591" t="s">
        <v>1722</v>
      </c>
      <c r="E4591" s="15" t="s">
        <v>14700</v>
      </c>
      <c r="F4591" t="s">
        <v>1719</v>
      </c>
      <c r="G4591" t="s">
        <v>1721</v>
      </c>
      <c r="H4591" t="s">
        <v>1720</v>
      </c>
      <c r="I4591" t="s">
        <v>3116</v>
      </c>
      <c r="J4591">
        <v>0</v>
      </c>
      <c r="K4591"/>
      <c r="L4591" t="s">
        <v>3182</v>
      </c>
      <c r="M4591" t="s">
        <v>3118</v>
      </c>
    </row>
    <row r="4592" spans="1:13" x14ac:dyDescent="0.25">
      <c r="A4592">
        <v>838055</v>
      </c>
      <c r="B4592" t="s">
        <v>14701</v>
      </c>
      <c r="C4592" t="s">
        <v>84</v>
      </c>
      <c r="D4592" t="s">
        <v>1722</v>
      </c>
      <c r="E4592" s="15" t="s">
        <v>14702</v>
      </c>
      <c r="F4592" t="s">
        <v>1732</v>
      </c>
      <c r="G4592" t="s">
        <v>1731</v>
      </c>
      <c r="H4592" t="s">
        <v>1720</v>
      </c>
      <c r="I4592" t="s">
        <v>3116</v>
      </c>
      <c r="J4592">
        <v>0</v>
      </c>
      <c r="K4592"/>
      <c r="L4592" t="s">
        <v>3182</v>
      </c>
      <c r="M4592" t="s">
        <v>3118</v>
      </c>
    </row>
    <row r="4593" spans="1:13" x14ac:dyDescent="0.25">
      <c r="A4593">
        <v>826959</v>
      </c>
      <c r="B4593" t="s">
        <v>2820</v>
      </c>
      <c r="C4593" t="s">
        <v>109</v>
      </c>
      <c r="D4593" t="s">
        <v>1722</v>
      </c>
      <c r="E4593" s="15" t="s">
        <v>14703</v>
      </c>
      <c r="F4593" t="s">
        <v>1807</v>
      </c>
      <c r="G4593" t="s">
        <v>1762</v>
      </c>
      <c r="H4593" t="s">
        <v>1782</v>
      </c>
      <c r="I4593" t="s">
        <v>1762</v>
      </c>
      <c r="J4593">
        <v>0</v>
      </c>
      <c r="K4593"/>
      <c r="L4593" t="s">
        <v>14704</v>
      </c>
      <c r="M4593" t="s">
        <v>14705</v>
      </c>
    </row>
    <row r="4594" spans="1:13" x14ac:dyDescent="0.25">
      <c r="A4594">
        <v>16794</v>
      </c>
      <c r="B4594" t="s">
        <v>1366</v>
      </c>
      <c r="C4594" t="s">
        <v>59</v>
      </c>
      <c r="D4594" t="s">
        <v>1722</v>
      </c>
      <c r="E4594" s="15" t="s">
        <v>14706</v>
      </c>
      <c r="F4594" t="s">
        <v>1737</v>
      </c>
      <c r="G4594" t="s">
        <v>1721</v>
      </c>
      <c r="H4594" t="s">
        <v>1720</v>
      </c>
      <c r="I4594" t="s">
        <v>3116</v>
      </c>
      <c r="J4594">
        <v>0</v>
      </c>
      <c r="K4594"/>
      <c r="L4594" t="s">
        <v>14707</v>
      </c>
      <c r="M4594" t="s">
        <v>3118</v>
      </c>
    </row>
    <row r="4595" spans="1:13" x14ac:dyDescent="0.25">
      <c r="A4595">
        <v>16830</v>
      </c>
      <c r="B4595" t="s">
        <v>14708</v>
      </c>
      <c r="C4595" t="s">
        <v>252</v>
      </c>
      <c r="D4595" t="s">
        <v>1722</v>
      </c>
      <c r="E4595" s="15" t="s">
        <v>14709</v>
      </c>
      <c r="F4595" t="s">
        <v>3345</v>
      </c>
      <c r="G4595" t="s">
        <v>1849</v>
      </c>
      <c r="H4595" t="s">
        <v>1819</v>
      </c>
      <c r="I4595" t="s">
        <v>3126</v>
      </c>
      <c r="J4595">
        <v>0</v>
      </c>
      <c r="K4595"/>
      <c r="L4595" t="s">
        <v>14710</v>
      </c>
      <c r="M4595" t="s">
        <v>14711</v>
      </c>
    </row>
    <row r="4596" spans="1:13" x14ac:dyDescent="0.25">
      <c r="A4596">
        <v>34728</v>
      </c>
      <c r="B4596" t="s">
        <v>5063</v>
      </c>
      <c r="C4596" t="s">
        <v>27</v>
      </c>
      <c r="D4596" t="s">
        <v>1722</v>
      </c>
      <c r="E4596" s="15" t="s">
        <v>14712</v>
      </c>
      <c r="F4596" t="s">
        <v>5717</v>
      </c>
      <c r="G4596" t="s">
        <v>1792</v>
      </c>
      <c r="H4596" t="s">
        <v>1822</v>
      </c>
      <c r="I4596" t="s">
        <v>3116</v>
      </c>
      <c r="J4596">
        <v>0</v>
      </c>
      <c r="K4596"/>
      <c r="L4596" t="s">
        <v>14713</v>
      </c>
      <c r="M4596" t="s">
        <v>11730</v>
      </c>
    </row>
    <row r="4597" spans="1:13" x14ac:dyDescent="0.25">
      <c r="A4597">
        <v>16806</v>
      </c>
      <c r="B4597" t="s">
        <v>14714</v>
      </c>
      <c r="C4597" t="s">
        <v>56</v>
      </c>
      <c r="D4597" t="s">
        <v>1722</v>
      </c>
      <c r="E4597" s="15" t="s">
        <v>14715</v>
      </c>
      <c r="F4597" t="s">
        <v>6198</v>
      </c>
      <c r="G4597" t="s">
        <v>1785</v>
      </c>
      <c r="H4597" t="s">
        <v>1725</v>
      </c>
      <c r="I4597" t="s">
        <v>3116</v>
      </c>
      <c r="J4597">
        <v>0</v>
      </c>
      <c r="K4597"/>
      <c r="L4597" t="s">
        <v>5524</v>
      </c>
      <c r="M4597" t="s">
        <v>3118</v>
      </c>
    </row>
    <row r="4598" spans="1:13" x14ac:dyDescent="0.25">
      <c r="A4598">
        <v>16804</v>
      </c>
      <c r="B4598" t="s">
        <v>5064</v>
      </c>
      <c r="C4598" t="s">
        <v>56</v>
      </c>
      <c r="D4598" t="s">
        <v>1722</v>
      </c>
      <c r="E4598" s="15" t="s">
        <v>14716</v>
      </c>
      <c r="F4598" t="s">
        <v>1941</v>
      </c>
      <c r="G4598" t="s">
        <v>1867</v>
      </c>
      <c r="H4598" t="s">
        <v>1725</v>
      </c>
      <c r="I4598" t="s">
        <v>3116</v>
      </c>
      <c r="J4598">
        <v>0</v>
      </c>
      <c r="K4598"/>
      <c r="L4598" t="s">
        <v>14717</v>
      </c>
      <c r="M4598" t="s">
        <v>3118</v>
      </c>
    </row>
    <row r="4599" spans="1:13" x14ac:dyDescent="0.25">
      <c r="A4599">
        <v>846859</v>
      </c>
      <c r="B4599" t="s">
        <v>3016</v>
      </c>
      <c r="C4599" t="s">
        <v>830</v>
      </c>
      <c r="D4599" t="s">
        <v>1722</v>
      </c>
      <c r="E4599" s="15" t="s">
        <v>14718</v>
      </c>
      <c r="F4599" t="s">
        <v>1832</v>
      </c>
      <c r="G4599" t="s">
        <v>1834</v>
      </c>
      <c r="H4599" t="s">
        <v>1833</v>
      </c>
      <c r="I4599" t="s">
        <v>3116</v>
      </c>
      <c r="J4599">
        <v>0</v>
      </c>
      <c r="K4599"/>
      <c r="L4599" t="s">
        <v>14719</v>
      </c>
      <c r="M4599" t="s">
        <v>14720</v>
      </c>
    </row>
    <row r="4600" spans="1:13" x14ac:dyDescent="0.25">
      <c r="A4600">
        <v>70619</v>
      </c>
      <c r="B4600" t="s">
        <v>2786</v>
      </c>
      <c r="C4600" t="s">
        <v>84</v>
      </c>
      <c r="D4600" t="s">
        <v>1722</v>
      </c>
      <c r="E4600" s="15" t="s">
        <v>14721</v>
      </c>
      <c r="F4600" t="s">
        <v>1971</v>
      </c>
      <c r="G4600" t="s">
        <v>1760</v>
      </c>
      <c r="H4600" t="s">
        <v>1753</v>
      </c>
      <c r="I4600" t="s">
        <v>3116</v>
      </c>
      <c r="J4600">
        <v>0</v>
      </c>
      <c r="K4600"/>
      <c r="L4600" t="s">
        <v>3182</v>
      </c>
      <c r="M4600" t="s">
        <v>3118</v>
      </c>
    </row>
    <row r="4601" spans="1:13" x14ac:dyDescent="0.25">
      <c r="A4601">
        <v>832164</v>
      </c>
      <c r="B4601" t="s">
        <v>14722</v>
      </c>
      <c r="C4601" t="s">
        <v>3986</v>
      </c>
      <c r="D4601" t="s">
        <v>1722</v>
      </c>
      <c r="E4601" s="15" t="s">
        <v>14723</v>
      </c>
      <c r="F4601" t="s">
        <v>1941</v>
      </c>
      <c r="G4601" t="s">
        <v>1867</v>
      </c>
      <c r="H4601" t="s">
        <v>1725</v>
      </c>
      <c r="I4601" t="s">
        <v>3116</v>
      </c>
      <c r="J4601">
        <v>0</v>
      </c>
      <c r="K4601"/>
      <c r="L4601" t="s">
        <v>3117</v>
      </c>
      <c r="M4601" t="s">
        <v>3118</v>
      </c>
    </row>
    <row r="4602" spans="1:13" x14ac:dyDescent="0.25">
      <c r="A4602">
        <v>838539</v>
      </c>
      <c r="B4602" t="s">
        <v>14724</v>
      </c>
      <c r="C4602" t="s">
        <v>84</v>
      </c>
      <c r="D4602" t="s">
        <v>1722</v>
      </c>
      <c r="E4602" s="15" t="s">
        <v>14725</v>
      </c>
      <c r="F4602" t="s">
        <v>1732</v>
      </c>
      <c r="G4602" t="s">
        <v>1731</v>
      </c>
      <c r="H4602" t="s">
        <v>1720</v>
      </c>
      <c r="I4602" t="s">
        <v>3116</v>
      </c>
      <c r="J4602">
        <v>0</v>
      </c>
      <c r="K4602"/>
      <c r="L4602"/>
      <c r="M4602" t="s">
        <v>3118</v>
      </c>
    </row>
    <row r="4603" spans="1:13" x14ac:dyDescent="0.25">
      <c r="A4603">
        <v>38127</v>
      </c>
      <c r="B4603" t="s">
        <v>1973</v>
      </c>
      <c r="C4603" t="s">
        <v>84</v>
      </c>
      <c r="D4603" t="s">
        <v>1722</v>
      </c>
      <c r="E4603" s="15" t="s">
        <v>14726</v>
      </c>
      <c r="F4603" t="s">
        <v>1775</v>
      </c>
      <c r="G4603" t="s">
        <v>1743</v>
      </c>
      <c r="H4603" t="s">
        <v>1720</v>
      </c>
      <c r="I4603" t="s">
        <v>3351</v>
      </c>
      <c r="J4603">
        <v>0</v>
      </c>
      <c r="K4603"/>
      <c r="L4603" t="s">
        <v>4161</v>
      </c>
      <c r="M4603" t="s">
        <v>3118</v>
      </c>
    </row>
    <row r="4604" spans="1:13" x14ac:dyDescent="0.25">
      <c r="A4604">
        <v>853620</v>
      </c>
      <c r="B4604" t="s">
        <v>14727</v>
      </c>
      <c r="C4604" t="s">
        <v>84</v>
      </c>
      <c r="D4604" t="s">
        <v>1722</v>
      </c>
      <c r="E4604" s="15" t="s">
        <v>14728</v>
      </c>
      <c r="F4604" t="s">
        <v>1742</v>
      </c>
      <c r="G4604" t="s">
        <v>1743</v>
      </c>
      <c r="H4604" t="s">
        <v>1720</v>
      </c>
      <c r="I4604" t="s">
        <v>3351</v>
      </c>
      <c r="J4604">
        <v>0</v>
      </c>
      <c r="K4604"/>
      <c r="L4604" t="s">
        <v>3182</v>
      </c>
      <c r="M4604" t="s">
        <v>3118</v>
      </c>
    </row>
    <row r="4605" spans="1:13" x14ac:dyDescent="0.25">
      <c r="A4605">
        <v>57619</v>
      </c>
      <c r="B4605" t="s">
        <v>5065</v>
      </c>
      <c r="C4605" t="s">
        <v>84</v>
      </c>
      <c r="D4605" t="s">
        <v>1722</v>
      </c>
      <c r="E4605" s="15" t="s">
        <v>14729</v>
      </c>
      <c r="F4605" t="s">
        <v>1761</v>
      </c>
      <c r="G4605" t="s">
        <v>1762</v>
      </c>
      <c r="H4605" t="s">
        <v>1782</v>
      </c>
      <c r="I4605" t="s">
        <v>1762</v>
      </c>
      <c r="J4605">
        <v>0</v>
      </c>
      <c r="K4605"/>
      <c r="L4605" t="s">
        <v>3237</v>
      </c>
      <c r="M4605" t="s">
        <v>3118</v>
      </c>
    </row>
    <row r="4606" spans="1:13" x14ac:dyDescent="0.25">
      <c r="A4606">
        <v>859739</v>
      </c>
      <c r="B4606" t="s">
        <v>14730</v>
      </c>
      <c r="C4606" t="s">
        <v>84</v>
      </c>
      <c r="D4606" t="s">
        <v>1722</v>
      </c>
      <c r="E4606" s="15" t="s">
        <v>14731</v>
      </c>
      <c r="F4606" t="s">
        <v>1737</v>
      </c>
      <c r="G4606" t="s">
        <v>1721</v>
      </c>
      <c r="H4606" t="s">
        <v>1720</v>
      </c>
      <c r="I4606" t="s">
        <v>3116</v>
      </c>
      <c r="J4606">
        <v>0</v>
      </c>
      <c r="K4606"/>
      <c r="L4606" t="s">
        <v>3182</v>
      </c>
      <c r="M4606" t="s">
        <v>3118</v>
      </c>
    </row>
    <row r="4607" spans="1:13" x14ac:dyDescent="0.25">
      <c r="A4607">
        <v>47100</v>
      </c>
      <c r="B4607" t="s">
        <v>2640</v>
      </c>
      <c r="C4607" t="s">
        <v>84</v>
      </c>
      <c r="D4607" t="s">
        <v>1722</v>
      </c>
      <c r="E4607" s="15" t="s">
        <v>14732</v>
      </c>
      <c r="F4607" t="s">
        <v>1787</v>
      </c>
      <c r="G4607" t="s">
        <v>1721</v>
      </c>
      <c r="H4607" t="s">
        <v>1720</v>
      </c>
      <c r="I4607" t="s">
        <v>3116</v>
      </c>
      <c r="J4607">
        <v>0</v>
      </c>
      <c r="K4607"/>
      <c r="L4607" t="s">
        <v>3122</v>
      </c>
      <c r="M4607" t="s">
        <v>3118</v>
      </c>
    </row>
    <row r="4608" spans="1:13" x14ac:dyDescent="0.25">
      <c r="A4608">
        <v>56061</v>
      </c>
      <c r="B4608" t="s">
        <v>14733</v>
      </c>
      <c r="C4608" t="s">
        <v>84</v>
      </c>
      <c r="D4608" t="s">
        <v>1722</v>
      </c>
      <c r="E4608" s="15" t="s">
        <v>14734</v>
      </c>
      <c r="F4608" t="s">
        <v>1787</v>
      </c>
      <c r="G4608" t="s">
        <v>1721</v>
      </c>
      <c r="H4608" t="s">
        <v>1720</v>
      </c>
      <c r="I4608" t="s">
        <v>3116</v>
      </c>
      <c r="J4608">
        <v>0</v>
      </c>
      <c r="K4608"/>
      <c r="L4608" t="s">
        <v>14735</v>
      </c>
      <c r="M4608" t="s">
        <v>3118</v>
      </c>
    </row>
    <row r="4609" spans="1:13" x14ac:dyDescent="0.25">
      <c r="A4609">
        <v>846611</v>
      </c>
      <c r="B4609" t="s">
        <v>14736</v>
      </c>
      <c r="C4609" t="s">
        <v>84</v>
      </c>
      <c r="D4609" t="s">
        <v>1722</v>
      </c>
      <c r="E4609" s="15" t="s">
        <v>14737</v>
      </c>
      <c r="F4609" t="s">
        <v>1719</v>
      </c>
      <c r="G4609" t="s">
        <v>1721</v>
      </c>
      <c r="H4609" t="s">
        <v>1720</v>
      </c>
      <c r="I4609" t="s">
        <v>3116</v>
      </c>
      <c r="J4609">
        <v>0</v>
      </c>
      <c r="K4609"/>
      <c r="L4609" t="s">
        <v>14738</v>
      </c>
      <c r="M4609" t="s">
        <v>3118</v>
      </c>
    </row>
    <row r="4610" spans="1:13" x14ac:dyDescent="0.25">
      <c r="A4610">
        <v>851703</v>
      </c>
      <c r="B4610" t="s">
        <v>14739</v>
      </c>
      <c r="C4610" t="s">
        <v>84</v>
      </c>
      <c r="D4610" t="s">
        <v>1722</v>
      </c>
      <c r="E4610" s="15" t="s">
        <v>14740</v>
      </c>
      <c r="F4610" t="s">
        <v>1719</v>
      </c>
      <c r="G4610" t="s">
        <v>1721</v>
      </c>
      <c r="H4610" t="s">
        <v>1720</v>
      </c>
      <c r="I4610" t="s">
        <v>3116</v>
      </c>
      <c r="J4610">
        <v>0</v>
      </c>
      <c r="K4610"/>
      <c r="L4610" t="s">
        <v>3182</v>
      </c>
      <c r="M4610" t="s">
        <v>3118</v>
      </c>
    </row>
    <row r="4611" spans="1:13" x14ac:dyDescent="0.25">
      <c r="A4611">
        <v>850961</v>
      </c>
      <c r="B4611" t="s">
        <v>3045</v>
      </c>
      <c r="C4611" t="s">
        <v>84</v>
      </c>
      <c r="D4611" t="s">
        <v>1722</v>
      </c>
      <c r="E4611" s="15" t="s">
        <v>14741</v>
      </c>
      <c r="F4611" t="s">
        <v>1732</v>
      </c>
      <c r="G4611" t="s">
        <v>1731</v>
      </c>
      <c r="H4611" t="s">
        <v>1720</v>
      </c>
      <c r="I4611" t="s">
        <v>3116</v>
      </c>
      <c r="J4611">
        <v>0</v>
      </c>
      <c r="K4611"/>
      <c r="L4611" t="s">
        <v>14742</v>
      </c>
      <c r="M4611" t="s">
        <v>3118</v>
      </c>
    </row>
    <row r="4612" spans="1:13" x14ac:dyDescent="0.25">
      <c r="A4612">
        <v>836301</v>
      </c>
      <c r="B4612" t="s">
        <v>14743</v>
      </c>
      <c r="C4612" t="s">
        <v>84</v>
      </c>
      <c r="D4612" t="s">
        <v>1722</v>
      </c>
      <c r="E4612" s="15" t="s">
        <v>14744</v>
      </c>
      <c r="F4612" t="s">
        <v>1728</v>
      </c>
      <c r="G4612" t="s">
        <v>1729</v>
      </c>
      <c r="H4612" t="s">
        <v>1720</v>
      </c>
      <c r="I4612" t="s">
        <v>3116</v>
      </c>
      <c r="J4612">
        <v>0</v>
      </c>
      <c r="K4612"/>
      <c r="L4612"/>
      <c r="M4612" t="s">
        <v>3118</v>
      </c>
    </row>
    <row r="4613" spans="1:13" x14ac:dyDescent="0.25">
      <c r="A4613">
        <v>57435</v>
      </c>
      <c r="B4613" t="s">
        <v>5066</v>
      </c>
      <c r="C4613" t="s">
        <v>84</v>
      </c>
      <c r="D4613" t="s">
        <v>1722</v>
      </c>
      <c r="E4613" s="15" t="s">
        <v>14745</v>
      </c>
      <c r="F4613" t="s">
        <v>1771</v>
      </c>
      <c r="G4613" t="s">
        <v>1721</v>
      </c>
      <c r="H4613" t="s">
        <v>1720</v>
      </c>
      <c r="I4613" t="s">
        <v>3116</v>
      </c>
      <c r="J4613">
        <v>0</v>
      </c>
      <c r="K4613"/>
      <c r="L4613" t="s">
        <v>14746</v>
      </c>
      <c r="M4613" t="s">
        <v>3118</v>
      </c>
    </row>
    <row r="4614" spans="1:13" x14ac:dyDescent="0.25">
      <c r="A4614">
        <v>846095</v>
      </c>
      <c r="B4614" t="s">
        <v>1367</v>
      </c>
      <c r="C4614" t="s">
        <v>84</v>
      </c>
      <c r="D4614" t="s">
        <v>1722</v>
      </c>
      <c r="E4614" s="15" t="s">
        <v>14747</v>
      </c>
      <c r="F4614" t="s">
        <v>1787</v>
      </c>
      <c r="G4614" t="s">
        <v>1721</v>
      </c>
      <c r="H4614" t="s">
        <v>1720</v>
      </c>
      <c r="I4614" t="s">
        <v>3116</v>
      </c>
      <c r="J4614">
        <v>0</v>
      </c>
      <c r="K4614"/>
      <c r="L4614" t="s">
        <v>14748</v>
      </c>
      <c r="M4614" t="s">
        <v>14749</v>
      </c>
    </row>
    <row r="4615" spans="1:13" x14ac:dyDescent="0.25">
      <c r="A4615">
        <v>828405</v>
      </c>
      <c r="B4615" t="s">
        <v>2846</v>
      </c>
      <c r="C4615" t="s">
        <v>84</v>
      </c>
      <c r="D4615" t="s">
        <v>1722</v>
      </c>
      <c r="E4615" s="15" t="s">
        <v>14750</v>
      </c>
      <c r="F4615" t="s">
        <v>1771</v>
      </c>
      <c r="G4615" t="s">
        <v>1721</v>
      </c>
      <c r="H4615" t="s">
        <v>1720</v>
      </c>
      <c r="I4615" t="s">
        <v>3116</v>
      </c>
      <c r="J4615">
        <v>0</v>
      </c>
      <c r="K4615"/>
      <c r="L4615" t="s">
        <v>5303</v>
      </c>
      <c r="M4615" t="s">
        <v>3118</v>
      </c>
    </row>
    <row r="4616" spans="1:13" x14ac:dyDescent="0.25">
      <c r="A4616">
        <v>851466</v>
      </c>
      <c r="B4616" t="s">
        <v>14751</v>
      </c>
      <c r="C4616" t="s">
        <v>84</v>
      </c>
      <c r="D4616" t="s">
        <v>1722</v>
      </c>
      <c r="E4616" s="15" t="s">
        <v>14752</v>
      </c>
      <c r="F4616" t="s">
        <v>1735</v>
      </c>
      <c r="G4616" t="s">
        <v>1721</v>
      </c>
      <c r="H4616" t="s">
        <v>1720</v>
      </c>
      <c r="I4616" t="s">
        <v>5686</v>
      </c>
      <c r="J4616">
        <v>0</v>
      </c>
      <c r="K4616"/>
      <c r="L4616" t="s">
        <v>14753</v>
      </c>
      <c r="M4616" t="s">
        <v>14754</v>
      </c>
    </row>
    <row r="4617" spans="1:13" x14ac:dyDescent="0.25">
      <c r="A4617">
        <v>49759</v>
      </c>
      <c r="B4617" t="s">
        <v>1368</v>
      </c>
      <c r="C4617" t="s">
        <v>84</v>
      </c>
      <c r="D4617" t="s">
        <v>1722</v>
      </c>
      <c r="E4617" s="15" t="s">
        <v>14755</v>
      </c>
      <c r="F4617" t="s">
        <v>5719</v>
      </c>
      <c r="G4617" t="s">
        <v>1834</v>
      </c>
      <c r="H4617" t="s">
        <v>1833</v>
      </c>
      <c r="I4617" t="s">
        <v>3116</v>
      </c>
      <c r="J4617">
        <v>0</v>
      </c>
      <c r="K4617"/>
      <c r="L4617" t="s">
        <v>14756</v>
      </c>
      <c r="M4617" t="s">
        <v>3118</v>
      </c>
    </row>
    <row r="4618" spans="1:13" x14ac:dyDescent="0.25">
      <c r="A4618">
        <v>832077</v>
      </c>
      <c r="B4618" t="s">
        <v>5072</v>
      </c>
      <c r="C4618" t="s">
        <v>27</v>
      </c>
      <c r="D4618" t="s">
        <v>1722</v>
      </c>
      <c r="E4618" s="15" t="s">
        <v>14757</v>
      </c>
      <c r="F4618" t="s">
        <v>1836</v>
      </c>
      <c r="G4618" t="s">
        <v>1837</v>
      </c>
      <c r="H4618" t="s">
        <v>1725</v>
      </c>
      <c r="I4618" t="s">
        <v>3116</v>
      </c>
      <c r="J4618">
        <v>0</v>
      </c>
      <c r="K4618"/>
      <c r="L4618" t="s">
        <v>5073</v>
      </c>
      <c r="M4618"/>
    </row>
    <row r="4619" spans="1:13" x14ac:dyDescent="0.25">
      <c r="A4619">
        <v>838056</v>
      </c>
      <c r="B4619" t="s">
        <v>14758</v>
      </c>
      <c r="C4619" t="s">
        <v>84</v>
      </c>
      <c r="D4619" t="s">
        <v>1722</v>
      </c>
      <c r="E4619" s="15" t="s">
        <v>14759</v>
      </c>
      <c r="F4619" t="s">
        <v>1732</v>
      </c>
      <c r="G4619" t="s">
        <v>1731</v>
      </c>
      <c r="H4619" t="s">
        <v>1720</v>
      </c>
      <c r="I4619" t="s">
        <v>3116</v>
      </c>
      <c r="J4619">
        <v>0</v>
      </c>
      <c r="K4619"/>
      <c r="L4619" t="s">
        <v>3182</v>
      </c>
      <c r="M4619" t="s">
        <v>3118</v>
      </c>
    </row>
    <row r="4620" spans="1:13" x14ac:dyDescent="0.25">
      <c r="A4620">
        <v>16835</v>
      </c>
      <c r="B4620" t="s">
        <v>1369</v>
      </c>
      <c r="C4620" t="s">
        <v>59</v>
      </c>
      <c r="D4620" t="s">
        <v>1722</v>
      </c>
      <c r="E4620" s="15" t="s">
        <v>14760</v>
      </c>
      <c r="F4620" t="s">
        <v>1752</v>
      </c>
      <c r="G4620" t="s">
        <v>1754</v>
      </c>
      <c r="H4620" t="s">
        <v>1753</v>
      </c>
      <c r="I4620" t="s">
        <v>3116</v>
      </c>
      <c r="J4620">
        <v>0</v>
      </c>
      <c r="K4620"/>
      <c r="L4620" t="s">
        <v>8854</v>
      </c>
      <c r="M4620" t="s">
        <v>3118</v>
      </c>
    </row>
    <row r="4621" spans="1:13" x14ac:dyDescent="0.25">
      <c r="A4621">
        <v>16837</v>
      </c>
      <c r="B4621" t="s">
        <v>2115</v>
      </c>
      <c r="C4621" t="s">
        <v>59</v>
      </c>
      <c r="D4621" t="s">
        <v>1722</v>
      </c>
      <c r="E4621" s="15" t="s">
        <v>14761</v>
      </c>
      <c r="F4621" t="s">
        <v>1995</v>
      </c>
      <c r="G4621" t="s">
        <v>1765</v>
      </c>
      <c r="H4621" t="s">
        <v>1764</v>
      </c>
      <c r="I4621" t="s">
        <v>1765</v>
      </c>
      <c r="J4621">
        <v>0</v>
      </c>
      <c r="K4621"/>
      <c r="L4621" t="s">
        <v>3117</v>
      </c>
      <c r="M4621" t="s">
        <v>3118</v>
      </c>
    </row>
    <row r="4622" spans="1:13" x14ac:dyDescent="0.25">
      <c r="A4622">
        <v>16839</v>
      </c>
      <c r="B4622" t="s">
        <v>5076</v>
      </c>
      <c r="C4622" t="s">
        <v>59</v>
      </c>
      <c r="D4622" t="s">
        <v>1722</v>
      </c>
      <c r="E4622" s="15" t="s">
        <v>14762</v>
      </c>
      <c r="F4622" t="s">
        <v>1761</v>
      </c>
      <c r="G4622" t="s">
        <v>1762</v>
      </c>
      <c r="H4622" t="s">
        <v>1782</v>
      </c>
      <c r="I4622" t="s">
        <v>1762</v>
      </c>
      <c r="J4622">
        <v>0</v>
      </c>
      <c r="K4622"/>
      <c r="L4622" t="s">
        <v>3524</v>
      </c>
      <c r="M4622" t="s">
        <v>3118</v>
      </c>
    </row>
    <row r="4623" spans="1:13" x14ac:dyDescent="0.25">
      <c r="A4623">
        <v>838310</v>
      </c>
      <c r="B4623" t="s">
        <v>14763</v>
      </c>
      <c r="C4623" t="s">
        <v>172</v>
      </c>
      <c r="D4623" t="s">
        <v>1722</v>
      </c>
      <c r="E4623" s="15" t="s">
        <v>14764</v>
      </c>
      <c r="F4623" t="s">
        <v>1771</v>
      </c>
      <c r="G4623" t="s">
        <v>1721</v>
      </c>
      <c r="H4623" t="s">
        <v>1720</v>
      </c>
      <c r="I4623" t="s">
        <v>3116</v>
      </c>
      <c r="J4623">
        <v>0</v>
      </c>
      <c r="K4623"/>
      <c r="L4623" t="s">
        <v>14765</v>
      </c>
      <c r="M4623" t="s">
        <v>3118</v>
      </c>
    </row>
    <row r="4624" spans="1:13" x14ac:dyDescent="0.25">
      <c r="A4624">
        <v>839780</v>
      </c>
      <c r="B4624" t="s">
        <v>2965</v>
      </c>
      <c r="C4624" t="s">
        <v>2966</v>
      </c>
      <c r="D4624" t="s">
        <v>1722</v>
      </c>
      <c r="E4624" s="15" t="s">
        <v>14766</v>
      </c>
      <c r="F4624" t="s">
        <v>1974</v>
      </c>
      <c r="G4624" t="s">
        <v>1975</v>
      </c>
      <c r="H4624" t="s">
        <v>1782</v>
      </c>
      <c r="I4624" t="s">
        <v>3116</v>
      </c>
      <c r="J4624">
        <v>0</v>
      </c>
      <c r="K4624"/>
      <c r="L4624" t="s">
        <v>3144</v>
      </c>
      <c r="M4624" t="s">
        <v>3118</v>
      </c>
    </row>
    <row r="4625" spans="1:13" x14ac:dyDescent="0.25">
      <c r="A4625">
        <v>22589</v>
      </c>
      <c r="B4625" t="s">
        <v>14767</v>
      </c>
      <c r="C4625" t="s">
        <v>78</v>
      </c>
      <c r="D4625" t="s">
        <v>1722</v>
      </c>
      <c r="E4625" s="15" t="s">
        <v>14768</v>
      </c>
      <c r="F4625" t="s">
        <v>1732</v>
      </c>
      <c r="G4625" t="s">
        <v>1731</v>
      </c>
      <c r="H4625" t="s">
        <v>1720</v>
      </c>
      <c r="I4625" t="s">
        <v>3116</v>
      </c>
      <c r="J4625">
        <v>0</v>
      </c>
      <c r="K4625"/>
      <c r="L4625" t="s">
        <v>3630</v>
      </c>
      <c r="M4625" t="s">
        <v>3118</v>
      </c>
    </row>
    <row r="4626" spans="1:13" x14ac:dyDescent="0.25">
      <c r="A4626">
        <v>16891</v>
      </c>
      <c r="B4626" t="s">
        <v>2114</v>
      </c>
      <c r="C4626" t="s">
        <v>172</v>
      </c>
      <c r="D4626" t="s">
        <v>1722</v>
      </c>
      <c r="E4626" s="15" t="s">
        <v>14769</v>
      </c>
      <c r="F4626" t="s">
        <v>1815</v>
      </c>
      <c r="G4626" t="s">
        <v>1816</v>
      </c>
      <c r="H4626" t="s">
        <v>1725</v>
      </c>
      <c r="I4626" t="s">
        <v>1816</v>
      </c>
      <c r="J4626">
        <v>0</v>
      </c>
      <c r="K4626"/>
      <c r="L4626" t="s">
        <v>3299</v>
      </c>
      <c r="M4626" t="s">
        <v>3118</v>
      </c>
    </row>
    <row r="4627" spans="1:13" x14ac:dyDescent="0.25">
      <c r="A4627">
        <v>73386</v>
      </c>
      <c r="B4627" t="s">
        <v>2809</v>
      </c>
      <c r="C4627" t="s">
        <v>380</v>
      </c>
      <c r="D4627" t="s">
        <v>1722</v>
      </c>
      <c r="E4627" s="15" t="s">
        <v>14770</v>
      </c>
      <c r="F4627" t="s">
        <v>1938</v>
      </c>
      <c r="G4627" t="s">
        <v>1746</v>
      </c>
      <c r="H4627" t="s">
        <v>1720</v>
      </c>
      <c r="I4627" t="s">
        <v>3116</v>
      </c>
      <c r="J4627">
        <v>0</v>
      </c>
      <c r="K4627"/>
      <c r="L4627" t="s">
        <v>3630</v>
      </c>
      <c r="M4627" t="s">
        <v>3118</v>
      </c>
    </row>
    <row r="4628" spans="1:13" x14ac:dyDescent="0.25">
      <c r="A4628">
        <v>838058</v>
      </c>
      <c r="B4628" t="s">
        <v>14771</v>
      </c>
      <c r="C4628" t="s">
        <v>84</v>
      </c>
      <c r="D4628" t="s">
        <v>1722</v>
      </c>
      <c r="E4628" s="15" t="s">
        <v>14772</v>
      </c>
      <c r="F4628" t="s">
        <v>1732</v>
      </c>
      <c r="G4628" t="s">
        <v>1731</v>
      </c>
      <c r="H4628" t="s">
        <v>1720</v>
      </c>
      <c r="I4628" t="s">
        <v>3116</v>
      </c>
      <c r="J4628">
        <v>0</v>
      </c>
      <c r="K4628"/>
      <c r="L4628" t="s">
        <v>3182</v>
      </c>
      <c r="M4628" t="s">
        <v>3118</v>
      </c>
    </row>
    <row r="4629" spans="1:13" x14ac:dyDescent="0.25">
      <c r="A4629">
        <v>16881</v>
      </c>
      <c r="B4629" t="s">
        <v>14773</v>
      </c>
      <c r="C4629" t="s">
        <v>59</v>
      </c>
      <c r="D4629" t="s">
        <v>1722</v>
      </c>
      <c r="E4629" s="15" t="s">
        <v>14774</v>
      </c>
      <c r="F4629" t="s">
        <v>1815</v>
      </c>
      <c r="G4629" t="s">
        <v>1816</v>
      </c>
      <c r="H4629" t="s">
        <v>1725</v>
      </c>
      <c r="I4629" t="s">
        <v>1816</v>
      </c>
      <c r="J4629">
        <v>0</v>
      </c>
      <c r="K4629"/>
      <c r="L4629" t="s">
        <v>3216</v>
      </c>
      <c r="M4629" t="s">
        <v>3118</v>
      </c>
    </row>
    <row r="4630" spans="1:13" x14ac:dyDescent="0.25">
      <c r="A4630">
        <v>839812</v>
      </c>
      <c r="B4630" t="s">
        <v>2967</v>
      </c>
      <c r="C4630" t="s">
        <v>172</v>
      </c>
      <c r="D4630" t="s">
        <v>1722</v>
      </c>
      <c r="E4630" s="15" t="s">
        <v>14775</v>
      </c>
      <c r="F4630" t="s">
        <v>1761</v>
      </c>
      <c r="G4630" t="s">
        <v>1762</v>
      </c>
      <c r="H4630" t="s">
        <v>1782</v>
      </c>
      <c r="I4630" t="s">
        <v>1762</v>
      </c>
      <c r="J4630">
        <v>0</v>
      </c>
      <c r="K4630"/>
      <c r="L4630" t="s">
        <v>12873</v>
      </c>
      <c r="M4630" t="s">
        <v>3118</v>
      </c>
    </row>
    <row r="4631" spans="1:13" x14ac:dyDescent="0.25">
      <c r="A4631">
        <v>16876</v>
      </c>
      <c r="B4631" t="s">
        <v>478</v>
      </c>
      <c r="C4631" t="s">
        <v>59</v>
      </c>
      <c r="D4631" t="s">
        <v>1722</v>
      </c>
      <c r="E4631" s="15" t="s">
        <v>14776</v>
      </c>
      <c r="F4631" t="s">
        <v>1759</v>
      </c>
      <c r="G4631" t="s">
        <v>1760</v>
      </c>
      <c r="H4631" t="s">
        <v>1753</v>
      </c>
      <c r="I4631" t="s">
        <v>3116</v>
      </c>
      <c r="J4631">
        <v>0</v>
      </c>
      <c r="K4631"/>
      <c r="L4631" t="s">
        <v>3524</v>
      </c>
      <c r="M4631" t="s">
        <v>3118</v>
      </c>
    </row>
    <row r="4632" spans="1:13" x14ac:dyDescent="0.25">
      <c r="A4632">
        <v>16852</v>
      </c>
      <c r="B4632" t="s">
        <v>1370</v>
      </c>
      <c r="C4632" t="s">
        <v>59</v>
      </c>
      <c r="D4632" t="s">
        <v>1722</v>
      </c>
      <c r="E4632" s="15" t="s">
        <v>14777</v>
      </c>
      <c r="F4632" t="s">
        <v>1788</v>
      </c>
      <c r="G4632" t="s">
        <v>1762</v>
      </c>
      <c r="H4632" t="s">
        <v>1782</v>
      </c>
      <c r="I4632" t="s">
        <v>3116</v>
      </c>
      <c r="J4632">
        <v>0</v>
      </c>
      <c r="K4632"/>
      <c r="L4632" t="s">
        <v>3216</v>
      </c>
      <c r="M4632" t="s">
        <v>3118</v>
      </c>
    </row>
    <row r="4633" spans="1:13" x14ac:dyDescent="0.25">
      <c r="A4633">
        <v>838062</v>
      </c>
      <c r="B4633" t="s">
        <v>1371</v>
      </c>
      <c r="C4633" t="s">
        <v>252</v>
      </c>
      <c r="D4633" t="s">
        <v>1722</v>
      </c>
      <c r="E4633" s="15" t="s">
        <v>14778</v>
      </c>
      <c r="F4633" t="s">
        <v>1732</v>
      </c>
      <c r="G4633" t="s">
        <v>1731</v>
      </c>
      <c r="H4633" t="s">
        <v>1720</v>
      </c>
      <c r="I4633" t="s">
        <v>3116</v>
      </c>
      <c r="J4633">
        <v>0</v>
      </c>
      <c r="K4633"/>
      <c r="L4633" t="s">
        <v>4538</v>
      </c>
      <c r="M4633" t="s">
        <v>3118</v>
      </c>
    </row>
    <row r="4634" spans="1:13" x14ac:dyDescent="0.25">
      <c r="A4634">
        <v>71840</v>
      </c>
      <c r="B4634" t="s">
        <v>5078</v>
      </c>
      <c r="C4634" t="s">
        <v>252</v>
      </c>
      <c r="D4634" t="s">
        <v>1722</v>
      </c>
      <c r="E4634" s="15" t="s">
        <v>14779</v>
      </c>
      <c r="F4634" t="s">
        <v>3773</v>
      </c>
      <c r="G4634" t="s">
        <v>1849</v>
      </c>
      <c r="H4634" t="s">
        <v>1819</v>
      </c>
      <c r="I4634" t="s">
        <v>3126</v>
      </c>
      <c r="J4634">
        <v>0</v>
      </c>
      <c r="K4634"/>
      <c r="L4634" t="s">
        <v>4538</v>
      </c>
      <c r="M4634" t="s">
        <v>3118</v>
      </c>
    </row>
    <row r="4635" spans="1:13" x14ac:dyDescent="0.25">
      <c r="A4635">
        <v>844752</v>
      </c>
      <c r="B4635" t="s">
        <v>14780</v>
      </c>
      <c r="C4635" t="s">
        <v>252</v>
      </c>
      <c r="D4635" t="s">
        <v>1722</v>
      </c>
      <c r="E4635" s="15" t="s">
        <v>14781</v>
      </c>
      <c r="F4635" t="s">
        <v>1732</v>
      </c>
      <c r="G4635" t="s">
        <v>1731</v>
      </c>
      <c r="H4635" t="s">
        <v>1720</v>
      </c>
      <c r="I4635" t="s">
        <v>3116</v>
      </c>
      <c r="J4635">
        <v>0</v>
      </c>
      <c r="K4635"/>
      <c r="L4635" t="s">
        <v>4538</v>
      </c>
      <c r="M4635" t="s">
        <v>3118</v>
      </c>
    </row>
    <row r="4636" spans="1:13" x14ac:dyDescent="0.25">
      <c r="A4636">
        <v>58646</v>
      </c>
      <c r="B4636" t="s">
        <v>14782</v>
      </c>
      <c r="C4636" t="s">
        <v>56</v>
      </c>
      <c r="D4636" t="s">
        <v>1722</v>
      </c>
      <c r="E4636" s="15" t="s">
        <v>14783</v>
      </c>
      <c r="F4636" t="s">
        <v>1824</v>
      </c>
      <c r="G4636" t="s">
        <v>1825</v>
      </c>
      <c r="H4636" t="s">
        <v>1725</v>
      </c>
      <c r="I4636" t="s">
        <v>3116</v>
      </c>
      <c r="J4636">
        <v>0</v>
      </c>
      <c r="K4636"/>
      <c r="L4636" t="s">
        <v>14784</v>
      </c>
      <c r="M4636"/>
    </row>
    <row r="4637" spans="1:13" x14ac:dyDescent="0.25">
      <c r="A4637">
        <v>16848</v>
      </c>
      <c r="B4637" t="s">
        <v>1372</v>
      </c>
      <c r="C4637" t="s">
        <v>211</v>
      </c>
      <c r="D4637" t="s">
        <v>1722</v>
      </c>
      <c r="E4637" s="15" t="s">
        <v>14785</v>
      </c>
      <c r="F4637" t="s">
        <v>1986</v>
      </c>
      <c r="G4637" t="s">
        <v>1987</v>
      </c>
      <c r="H4637" t="s">
        <v>1822</v>
      </c>
      <c r="I4637" t="s">
        <v>3116</v>
      </c>
      <c r="J4637">
        <v>0</v>
      </c>
      <c r="K4637"/>
      <c r="L4637" t="s">
        <v>14786</v>
      </c>
      <c r="M4637" t="s">
        <v>14787</v>
      </c>
    </row>
    <row r="4638" spans="1:13" x14ac:dyDescent="0.25">
      <c r="A4638">
        <v>17013</v>
      </c>
      <c r="B4638" t="s">
        <v>1373</v>
      </c>
      <c r="C4638" t="s">
        <v>59</v>
      </c>
      <c r="D4638" t="s">
        <v>1722</v>
      </c>
      <c r="E4638" s="15" t="s">
        <v>14788</v>
      </c>
      <c r="F4638" t="s">
        <v>1811</v>
      </c>
      <c r="G4638" t="s">
        <v>1762</v>
      </c>
      <c r="H4638" t="s">
        <v>1782</v>
      </c>
      <c r="I4638" t="s">
        <v>1762</v>
      </c>
      <c r="J4638">
        <v>0</v>
      </c>
      <c r="K4638"/>
      <c r="L4638" t="s">
        <v>3524</v>
      </c>
      <c r="M4638" t="s">
        <v>3118</v>
      </c>
    </row>
    <row r="4639" spans="1:13" x14ac:dyDescent="0.25">
      <c r="A4639">
        <v>16912</v>
      </c>
      <c r="B4639" t="s">
        <v>5085</v>
      </c>
      <c r="C4639" t="s">
        <v>252</v>
      </c>
      <c r="D4639" t="s">
        <v>1722</v>
      </c>
      <c r="E4639" s="15" t="s">
        <v>14789</v>
      </c>
      <c r="F4639" t="s">
        <v>2031</v>
      </c>
      <c r="G4639" t="s">
        <v>2032</v>
      </c>
      <c r="H4639" t="s">
        <v>1782</v>
      </c>
      <c r="I4639" t="s">
        <v>2031</v>
      </c>
      <c r="J4639">
        <v>0</v>
      </c>
      <c r="K4639"/>
      <c r="L4639" t="s">
        <v>3194</v>
      </c>
      <c r="M4639" t="s">
        <v>3118</v>
      </c>
    </row>
    <row r="4640" spans="1:13" x14ac:dyDescent="0.25">
      <c r="A4640">
        <v>56887</v>
      </c>
      <c r="B4640" t="s">
        <v>2726</v>
      </c>
      <c r="C4640" t="s">
        <v>84</v>
      </c>
      <c r="D4640" t="s">
        <v>1722</v>
      </c>
      <c r="E4640" s="15" t="s">
        <v>14790</v>
      </c>
      <c r="F4640" t="s">
        <v>1851</v>
      </c>
      <c r="G4640" t="s">
        <v>1852</v>
      </c>
      <c r="H4640" t="s">
        <v>1720</v>
      </c>
      <c r="I4640" t="s">
        <v>3116</v>
      </c>
      <c r="J4640">
        <v>0</v>
      </c>
      <c r="K4640"/>
      <c r="L4640" t="s">
        <v>3182</v>
      </c>
      <c r="M4640" t="s">
        <v>3118</v>
      </c>
    </row>
    <row r="4641" spans="1:13" x14ac:dyDescent="0.25">
      <c r="A4641">
        <v>33541</v>
      </c>
      <c r="B4641" t="s">
        <v>1374</v>
      </c>
      <c r="C4641" t="s">
        <v>84</v>
      </c>
      <c r="D4641" t="s">
        <v>1722</v>
      </c>
      <c r="E4641" s="15" t="s">
        <v>14791</v>
      </c>
      <c r="F4641" t="s">
        <v>2264</v>
      </c>
      <c r="G4641" t="s">
        <v>1754</v>
      </c>
      <c r="H4641" t="s">
        <v>1753</v>
      </c>
      <c r="I4641" t="s">
        <v>3116</v>
      </c>
      <c r="J4641">
        <v>0</v>
      </c>
      <c r="K4641"/>
      <c r="L4641" t="s">
        <v>11417</v>
      </c>
      <c r="M4641" t="s">
        <v>3118</v>
      </c>
    </row>
    <row r="4642" spans="1:13" x14ac:dyDescent="0.25">
      <c r="A4642">
        <v>837251</v>
      </c>
      <c r="B4642" t="s">
        <v>2909</v>
      </c>
      <c r="C4642" t="s">
        <v>84</v>
      </c>
      <c r="D4642" t="s">
        <v>1722</v>
      </c>
      <c r="E4642" s="15" t="s">
        <v>14792</v>
      </c>
      <c r="F4642" t="s">
        <v>1732</v>
      </c>
      <c r="G4642" t="s">
        <v>1731</v>
      </c>
      <c r="H4642" t="s">
        <v>1720</v>
      </c>
      <c r="I4642" t="s">
        <v>3116</v>
      </c>
      <c r="J4642">
        <v>0</v>
      </c>
      <c r="K4642"/>
      <c r="L4642" t="s">
        <v>14793</v>
      </c>
      <c r="M4642" t="s">
        <v>3118</v>
      </c>
    </row>
    <row r="4643" spans="1:13" x14ac:dyDescent="0.25">
      <c r="A4643">
        <v>838061</v>
      </c>
      <c r="B4643" t="s">
        <v>14794</v>
      </c>
      <c r="C4643" t="s">
        <v>84</v>
      </c>
      <c r="D4643" t="s">
        <v>1722</v>
      </c>
      <c r="E4643" s="15" t="s">
        <v>14795</v>
      </c>
      <c r="F4643" t="s">
        <v>9215</v>
      </c>
      <c r="G4643" t="s">
        <v>1975</v>
      </c>
      <c r="H4643" t="s">
        <v>1782</v>
      </c>
      <c r="I4643" t="s">
        <v>3116</v>
      </c>
      <c r="J4643">
        <v>0</v>
      </c>
      <c r="K4643"/>
      <c r="L4643" t="s">
        <v>3182</v>
      </c>
      <c r="M4643" t="s">
        <v>3118</v>
      </c>
    </row>
    <row r="4644" spans="1:13" x14ac:dyDescent="0.25">
      <c r="A4644">
        <v>46817</v>
      </c>
      <c r="B4644" t="s">
        <v>5086</v>
      </c>
      <c r="C4644" t="s">
        <v>84</v>
      </c>
      <c r="D4644" t="s">
        <v>1722</v>
      </c>
      <c r="E4644" s="15" t="s">
        <v>14796</v>
      </c>
      <c r="F4644" t="s">
        <v>1789</v>
      </c>
      <c r="G4644" t="s">
        <v>1790</v>
      </c>
      <c r="H4644" t="s">
        <v>1720</v>
      </c>
      <c r="I4644" t="s">
        <v>3116</v>
      </c>
      <c r="J4644">
        <v>0</v>
      </c>
      <c r="K4644"/>
      <c r="L4644" t="s">
        <v>14797</v>
      </c>
      <c r="M4644" t="s">
        <v>3118</v>
      </c>
    </row>
    <row r="4645" spans="1:13" x14ac:dyDescent="0.25">
      <c r="A4645">
        <v>830776</v>
      </c>
      <c r="B4645" t="s">
        <v>5087</v>
      </c>
      <c r="C4645" t="s">
        <v>213</v>
      </c>
      <c r="D4645" t="s">
        <v>1722</v>
      </c>
      <c r="E4645" s="15" t="s">
        <v>14798</v>
      </c>
      <c r="F4645" t="s">
        <v>1846</v>
      </c>
      <c r="G4645" t="s">
        <v>1726</v>
      </c>
      <c r="H4645" t="s">
        <v>1725</v>
      </c>
      <c r="I4645" t="s">
        <v>3116</v>
      </c>
      <c r="J4645">
        <v>0</v>
      </c>
      <c r="K4645"/>
      <c r="L4645" t="s">
        <v>3151</v>
      </c>
      <c r="M4645" t="s">
        <v>3118</v>
      </c>
    </row>
    <row r="4646" spans="1:13" x14ac:dyDescent="0.25">
      <c r="A4646">
        <v>857423</v>
      </c>
      <c r="B4646" t="s">
        <v>14799</v>
      </c>
      <c r="C4646" t="s">
        <v>14800</v>
      </c>
      <c r="D4646" t="s">
        <v>1722</v>
      </c>
      <c r="E4646" s="15" t="s">
        <v>14801</v>
      </c>
      <c r="F4646" t="s">
        <v>1829</v>
      </c>
      <c r="G4646" t="s">
        <v>1814</v>
      </c>
      <c r="H4646" t="s">
        <v>1764</v>
      </c>
      <c r="I4646" t="s">
        <v>3131</v>
      </c>
      <c r="J4646">
        <v>0</v>
      </c>
      <c r="K4646"/>
      <c r="L4646" t="s">
        <v>14802</v>
      </c>
      <c r="M4646" t="s">
        <v>14803</v>
      </c>
    </row>
    <row r="4647" spans="1:13" x14ac:dyDescent="0.25">
      <c r="A4647">
        <v>16923</v>
      </c>
      <c r="B4647" t="s">
        <v>2457</v>
      </c>
      <c r="C4647" t="s">
        <v>92</v>
      </c>
      <c r="D4647" t="s">
        <v>1722</v>
      </c>
      <c r="E4647" s="15" t="s">
        <v>14804</v>
      </c>
      <c r="F4647" t="s">
        <v>1787</v>
      </c>
      <c r="G4647" t="s">
        <v>1721</v>
      </c>
      <c r="H4647" t="s">
        <v>1720</v>
      </c>
      <c r="I4647" t="s">
        <v>3116</v>
      </c>
      <c r="J4647">
        <v>0</v>
      </c>
      <c r="K4647"/>
      <c r="L4647" t="s">
        <v>3117</v>
      </c>
      <c r="M4647" t="s">
        <v>3118</v>
      </c>
    </row>
    <row r="4648" spans="1:13" x14ac:dyDescent="0.25">
      <c r="A4648">
        <v>16913</v>
      </c>
      <c r="B4648" t="s">
        <v>2456</v>
      </c>
      <c r="C4648" t="s">
        <v>441</v>
      </c>
      <c r="D4648" t="s">
        <v>1722</v>
      </c>
      <c r="E4648" s="15" t="s">
        <v>14805</v>
      </c>
      <c r="F4648" t="s">
        <v>1807</v>
      </c>
      <c r="G4648" t="s">
        <v>1762</v>
      </c>
      <c r="H4648" t="s">
        <v>1782</v>
      </c>
      <c r="I4648" t="s">
        <v>1762</v>
      </c>
      <c r="J4648">
        <v>0</v>
      </c>
      <c r="K4648"/>
      <c r="L4648" t="s">
        <v>14806</v>
      </c>
      <c r="M4648" t="s">
        <v>3118</v>
      </c>
    </row>
    <row r="4649" spans="1:13" x14ac:dyDescent="0.25">
      <c r="A4649">
        <v>58840</v>
      </c>
      <c r="B4649" t="s">
        <v>14807</v>
      </c>
      <c r="C4649" t="s">
        <v>969</v>
      </c>
      <c r="D4649" t="s">
        <v>1722</v>
      </c>
      <c r="E4649" s="15" t="s">
        <v>14808</v>
      </c>
      <c r="F4649" t="s">
        <v>1815</v>
      </c>
      <c r="G4649" t="s">
        <v>1816</v>
      </c>
      <c r="H4649" t="s">
        <v>1725</v>
      </c>
      <c r="I4649" t="s">
        <v>1816</v>
      </c>
      <c r="J4649">
        <v>0</v>
      </c>
      <c r="K4649"/>
      <c r="L4649" t="s">
        <v>3117</v>
      </c>
      <c r="M4649" t="s">
        <v>3118</v>
      </c>
    </row>
    <row r="4650" spans="1:13" x14ac:dyDescent="0.25">
      <c r="A4650">
        <v>49682</v>
      </c>
      <c r="B4650" t="s">
        <v>1375</v>
      </c>
      <c r="C4650" t="s">
        <v>211</v>
      </c>
      <c r="D4650" t="s">
        <v>1722</v>
      </c>
      <c r="E4650" s="15" t="s">
        <v>14809</v>
      </c>
      <c r="F4650" t="s">
        <v>1943</v>
      </c>
      <c r="G4650" t="s">
        <v>1944</v>
      </c>
      <c r="H4650" t="s">
        <v>1782</v>
      </c>
      <c r="I4650" t="s">
        <v>3142</v>
      </c>
      <c r="J4650">
        <v>0</v>
      </c>
      <c r="K4650"/>
      <c r="L4650" t="s">
        <v>14810</v>
      </c>
      <c r="M4650" t="s">
        <v>14811</v>
      </c>
    </row>
    <row r="4651" spans="1:13" x14ac:dyDescent="0.25">
      <c r="A4651">
        <v>52734</v>
      </c>
      <c r="B4651" t="s">
        <v>5088</v>
      </c>
      <c r="C4651" t="s">
        <v>432</v>
      </c>
      <c r="D4651" t="s">
        <v>1722</v>
      </c>
      <c r="E4651" s="15" t="s">
        <v>14812</v>
      </c>
      <c r="F4651" t="s">
        <v>7919</v>
      </c>
      <c r="G4651" t="s">
        <v>1762</v>
      </c>
      <c r="H4651" t="s">
        <v>1782</v>
      </c>
      <c r="I4651" t="s">
        <v>1762</v>
      </c>
      <c r="J4651">
        <v>0</v>
      </c>
      <c r="K4651"/>
      <c r="L4651" t="s">
        <v>14813</v>
      </c>
      <c r="M4651" t="s">
        <v>14814</v>
      </c>
    </row>
    <row r="4652" spans="1:13" x14ac:dyDescent="0.25">
      <c r="A4652">
        <v>853426</v>
      </c>
      <c r="B4652" t="s">
        <v>14815</v>
      </c>
      <c r="C4652" t="s">
        <v>21</v>
      </c>
      <c r="D4652" t="s">
        <v>1722</v>
      </c>
      <c r="E4652" s="15" t="s">
        <v>14816</v>
      </c>
      <c r="F4652" t="s">
        <v>1724</v>
      </c>
      <c r="G4652" t="s">
        <v>1726</v>
      </c>
      <c r="H4652" t="s">
        <v>1725</v>
      </c>
      <c r="I4652" t="s">
        <v>3116</v>
      </c>
      <c r="J4652">
        <v>0</v>
      </c>
      <c r="K4652"/>
      <c r="L4652"/>
      <c r="M4652" t="s">
        <v>3118</v>
      </c>
    </row>
    <row r="4653" spans="1:13" x14ac:dyDescent="0.25">
      <c r="A4653">
        <v>843615</v>
      </c>
      <c r="B4653" t="s">
        <v>14817</v>
      </c>
      <c r="C4653" t="s">
        <v>84</v>
      </c>
      <c r="D4653" t="s">
        <v>1722</v>
      </c>
      <c r="E4653" s="15" t="s">
        <v>14818</v>
      </c>
      <c r="F4653" t="s">
        <v>1728</v>
      </c>
      <c r="G4653" t="s">
        <v>1729</v>
      </c>
      <c r="H4653" t="s">
        <v>1720</v>
      </c>
      <c r="I4653" t="s">
        <v>3116</v>
      </c>
      <c r="J4653">
        <v>0</v>
      </c>
      <c r="K4653"/>
      <c r="L4653" t="s">
        <v>3182</v>
      </c>
      <c r="M4653" t="s">
        <v>3118</v>
      </c>
    </row>
    <row r="4654" spans="1:13" x14ac:dyDescent="0.25">
      <c r="A4654">
        <v>837208</v>
      </c>
      <c r="B4654" t="s">
        <v>14819</v>
      </c>
      <c r="C4654" t="s">
        <v>43</v>
      </c>
      <c r="D4654" t="s">
        <v>1722</v>
      </c>
      <c r="E4654" s="15" t="s">
        <v>14820</v>
      </c>
      <c r="F4654" t="s">
        <v>1949</v>
      </c>
      <c r="G4654" t="s">
        <v>1898</v>
      </c>
      <c r="H4654" t="s">
        <v>1720</v>
      </c>
      <c r="I4654" t="s">
        <v>3351</v>
      </c>
      <c r="J4654">
        <v>0</v>
      </c>
      <c r="K4654"/>
      <c r="L4654"/>
      <c r="M4654" t="s">
        <v>3118</v>
      </c>
    </row>
    <row r="4655" spans="1:13" x14ac:dyDescent="0.25">
      <c r="A4655">
        <v>48092</v>
      </c>
      <c r="B4655" t="s">
        <v>1376</v>
      </c>
      <c r="C4655" t="s">
        <v>39</v>
      </c>
      <c r="D4655" t="s">
        <v>1722</v>
      </c>
      <c r="E4655" s="15" t="s">
        <v>14821</v>
      </c>
      <c r="F4655" t="s">
        <v>1749</v>
      </c>
      <c r="G4655" t="s">
        <v>1746</v>
      </c>
      <c r="H4655" t="s">
        <v>1720</v>
      </c>
      <c r="I4655" t="s">
        <v>3116</v>
      </c>
      <c r="J4655">
        <v>0</v>
      </c>
      <c r="K4655"/>
      <c r="L4655" t="s">
        <v>3117</v>
      </c>
      <c r="M4655" t="s">
        <v>3118</v>
      </c>
    </row>
    <row r="4656" spans="1:13" x14ac:dyDescent="0.25">
      <c r="A4656">
        <v>847885</v>
      </c>
      <c r="B4656" t="s">
        <v>14822</v>
      </c>
      <c r="C4656" t="s">
        <v>755</v>
      </c>
      <c r="D4656" t="s">
        <v>1722</v>
      </c>
      <c r="E4656" s="15" t="s">
        <v>14823</v>
      </c>
      <c r="F4656" t="s">
        <v>1728</v>
      </c>
      <c r="G4656" t="s">
        <v>1729</v>
      </c>
      <c r="H4656" t="s">
        <v>1720</v>
      </c>
      <c r="I4656" t="s">
        <v>3116</v>
      </c>
      <c r="J4656">
        <v>0</v>
      </c>
      <c r="K4656"/>
      <c r="L4656" t="s">
        <v>14824</v>
      </c>
      <c r="M4656" t="s">
        <v>14825</v>
      </c>
    </row>
    <row r="4657" spans="1:13" x14ac:dyDescent="0.25">
      <c r="A4657">
        <v>854357</v>
      </c>
      <c r="B4657" t="s">
        <v>14826</v>
      </c>
      <c r="C4657" t="s">
        <v>43</v>
      </c>
      <c r="D4657" t="s">
        <v>1722</v>
      </c>
      <c r="E4657" s="15" t="s">
        <v>14827</v>
      </c>
      <c r="F4657" t="s">
        <v>1797</v>
      </c>
      <c r="G4657" t="s">
        <v>1783</v>
      </c>
      <c r="H4657" t="s">
        <v>1782</v>
      </c>
      <c r="I4657" t="s">
        <v>3152</v>
      </c>
      <c r="J4657">
        <v>0</v>
      </c>
      <c r="K4657"/>
      <c r="L4657" t="s">
        <v>3157</v>
      </c>
      <c r="M4657" t="s">
        <v>3118</v>
      </c>
    </row>
    <row r="4658" spans="1:13" x14ac:dyDescent="0.25">
      <c r="A4658">
        <v>34803</v>
      </c>
      <c r="B4658" t="s">
        <v>14828</v>
      </c>
      <c r="C4658" t="s">
        <v>43</v>
      </c>
      <c r="D4658" t="s">
        <v>1722</v>
      </c>
      <c r="E4658" s="15" t="s">
        <v>14829</v>
      </c>
      <c r="F4658" t="s">
        <v>1974</v>
      </c>
      <c r="G4658" t="s">
        <v>1975</v>
      </c>
      <c r="H4658" t="s">
        <v>1782</v>
      </c>
      <c r="I4658" t="s">
        <v>3116</v>
      </c>
      <c r="J4658">
        <v>0</v>
      </c>
      <c r="K4658"/>
      <c r="L4658" t="s">
        <v>3157</v>
      </c>
      <c r="M4658" t="s">
        <v>3118</v>
      </c>
    </row>
    <row r="4659" spans="1:13" x14ac:dyDescent="0.25">
      <c r="A4659">
        <v>16919</v>
      </c>
      <c r="B4659" t="s">
        <v>2113</v>
      </c>
      <c r="C4659" t="s">
        <v>31</v>
      </c>
      <c r="D4659" t="s">
        <v>1722</v>
      </c>
      <c r="E4659" s="15" t="s">
        <v>14830</v>
      </c>
      <c r="F4659" t="s">
        <v>1749</v>
      </c>
      <c r="G4659" t="s">
        <v>1746</v>
      </c>
      <c r="H4659" t="s">
        <v>1720</v>
      </c>
      <c r="I4659" t="s">
        <v>5686</v>
      </c>
      <c r="J4659">
        <v>0</v>
      </c>
      <c r="K4659"/>
      <c r="L4659" t="s">
        <v>3117</v>
      </c>
      <c r="M4659" t="s">
        <v>3118</v>
      </c>
    </row>
    <row r="4660" spans="1:13" x14ac:dyDescent="0.25">
      <c r="A4660">
        <v>858430</v>
      </c>
      <c r="B4660" t="s">
        <v>14831</v>
      </c>
      <c r="C4660" t="s">
        <v>31</v>
      </c>
      <c r="D4660" t="s">
        <v>1722</v>
      </c>
      <c r="E4660" s="15" t="s">
        <v>14832</v>
      </c>
      <c r="F4660" t="s">
        <v>1749</v>
      </c>
      <c r="G4660" t="s">
        <v>1746</v>
      </c>
      <c r="H4660" t="s">
        <v>1720</v>
      </c>
      <c r="I4660" t="s">
        <v>5686</v>
      </c>
      <c r="J4660">
        <v>0</v>
      </c>
      <c r="K4660"/>
      <c r="L4660" t="s">
        <v>3117</v>
      </c>
      <c r="M4660" t="s">
        <v>3118</v>
      </c>
    </row>
    <row r="4661" spans="1:13" x14ac:dyDescent="0.25">
      <c r="A4661">
        <v>22917</v>
      </c>
      <c r="B4661" t="s">
        <v>481</v>
      </c>
      <c r="C4661" t="s">
        <v>36</v>
      </c>
      <c r="D4661" t="s">
        <v>1722</v>
      </c>
      <c r="E4661" s="15" t="s">
        <v>14833</v>
      </c>
      <c r="F4661" t="s">
        <v>2028</v>
      </c>
      <c r="G4661" t="s">
        <v>2029</v>
      </c>
      <c r="H4661" t="s">
        <v>1720</v>
      </c>
      <c r="I4661" t="s">
        <v>5686</v>
      </c>
      <c r="J4661">
        <v>0</v>
      </c>
      <c r="K4661"/>
      <c r="L4661" t="s">
        <v>10474</v>
      </c>
      <c r="M4661" t="s">
        <v>3118</v>
      </c>
    </row>
    <row r="4662" spans="1:13" x14ac:dyDescent="0.25">
      <c r="A4662">
        <v>838450</v>
      </c>
      <c r="B4662" t="s">
        <v>14834</v>
      </c>
      <c r="C4662" t="s">
        <v>27</v>
      </c>
      <c r="D4662" t="s">
        <v>1722</v>
      </c>
      <c r="E4662" s="15" t="s">
        <v>14835</v>
      </c>
      <c r="F4662" t="s">
        <v>3773</v>
      </c>
      <c r="G4662" t="s">
        <v>1849</v>
      </c>
      <c r="H4662" t="s">
        <v>1819</v>
      </c>
      <c r="I4662" t="s">
        <v>3126</v>
      </c>
      <c r="J4662">
        <v>0</v>
      </c>
      <c r="K4662"/>
      <c r="L4662" t="s">
        <v>14836</v>
      </c>
      <c r="M4662"/>
    </row>
    <row r="4663" spans="1:13" x14ac:dyDescent="0.25">
      <c r="A4663">
        <v>17035</v>
      </c>
      <c r="B4663" t="s">
        <v>14837</v>
      </c>
      <c r="C4663" t="s">
        <v>56</v>
      </c>
      <c r="D4663" t="s">
        <v>1722</v>
      </c>
      <c r="E4663" s="15" t="s">
        <v>14838</v>
      </c>
      <c r="F4663" t="s">
        <v>1771</v>
      </c>
      <c r="G4663" t="s">
        <v>1721</v>
      </c>
      <c r="H4663" t="s">
        <v>1720</v>
      </c>
      <c r="I4663" t="s">
        <v>3116</v>
      </c>
      <c r="J4663">
        <v>0</v>
      </c>
      <c r="K4663"/>
      <c r="L4663" t="s">
        <v>14839</v>
      </c>
      <c r="M4663" t="s">
        <v>3118</v>
      </c>
    </row>
    <row r="4664" spans="1:13" x14ac:dyDescent="0.25">
      <c r="A4664">
        <v>68137</v>
      </c>
      <c r="B4664" t="s">
        <v>2778</v>
      </c>
      <c r="C4664" t="s">
        <v>41</v>
      </c>
      <c r="D4664" t="s">
        <v>1722</v>
      </c>
      <c r="E4664" s="15" t="s">
        <v>14840</v>
      </c>
      <c r="F4664" t="s">
        <v>2028</v>
      </c>
      <c r="G4664" t="s">
        <v>2029</v>
      </c>
      <c r="H4664" t="s">
        <v>1720</v>
      </c>
      <c r="I4664" t="s">
        <v>5686</v>
      </c>
      <c r="J4664">
        <v>0</v>
      </c>
      <c r="K4664"/>
      <c r="L4664" t="s">
        <v>3511</v>
      </c>
      <c r="M4664" t="s">
        <v>3118</v>
      </c>
    </row>
    <row r="4665" spans="1:13" x14ac:dyDescent="0.25">
      <c r="A4665">
        <v>838312</v>
      </c>
      <c r="B4665" t="s">
        <v>2940</v>
      </c>
      <c r="C4665" t="s">
        <v>172</v>
      </c>
      <c r="D4665" t="s">
        <v>1722</v>
      </c>
      <c r="E4665" s="15" t="s">
        <v>14841</v>
      </c>
      <c r="F4665" t="s">
        <v>1771</v>
      </c>
      <c r="G4665" t="s">
        <v>1721</v>
      </c>
      <c r="H4665" t="s">
        <v>1720</v>
      </c>
      <c r="I4665" t="s">
        <v>3116</v>
      </c>
      <c r="J4665">
        <v>0</v>
      </c>
      <c r="K4665"/>
      <c r="L4665" t="s">
        <v>3842</v>
      </c>
      <c r="M4665" t="s">
        <v>3118</v>
      </c>
    </row>
    <row r="4666" spans="1:13" x14ac:dyDescent="0.25">
      <c r="A4666">
        <v>17067</v>
      </c>
      <c r="B4666" t="s">
        <v>2459</v>
      </c>
      <c r="C4666" t="s">
        <v>21</v>
      </c>
      <c r="D4666" t="s">
        <v>1722</v>
      </c>
      <c r="E4666" s="15" t="s">
        <v>14842</v>
      </c>
      <c r="F4666" t="s">
        <v>8291</v>
      </c>
      <c r="G4666" t="s">
        <v>1792</v>
      </c>
      <c r="H4666" t="s">
        <v>1822</v>
      </c>
      <c r="I4666" t="s">
        <v>3116</v>
      </c>
      <c r="J4666">
        <v>0</v>
      </c>
      <c r="K4666"/>
      <c r="L4666" t="s">
        <v>5627</v>
      </c>
      <c r="M4666" t="s">
        <v>3118</v>
      </c>
    </row>
    <row r="4667" spans="1:13" x14ac:dyDescent="0.25">
      <c r="A4667">
        <v>846723</v>
      </c>
      <c r="B4667" t="s">
        <v>14843</v>
      </c>
      <c r="C4667" t="s">
        <v>76</v>
      </c>
      <c r="D4667" t="s">
        <v>1722</v>
      </c>
      <c r="E4667" s="15" t="s">
        <v>14844</v>
      </c>
      <c r="F4667" t="s">
        <v>1728</v>
      </c>
      <c r="G4667" t="s">
        <v>1729</v>
      </c>
      <c r="H4667" t="s">
        <v>1720</v>
      </c>
      <c r="I4667" t="s">
        <v>3116</v>
      </c>
      <c r="J4667">
        <v>0</v>
      </c>
      <c r="K4667"/>
      <c r="L4667" t="s">
        <v>3739</v>
      </c>
      <c r="M4667" t="s">
        <v>3118</v>
      </c>
    </row>
    <row r="4668" spans="1:13" x14ac:dyDescent="0.25">
      <c r="A4668">
        <v>856048</v>
      </c>
      <c r="B4668" t="s">
        <v>14845</v>
      </c>
      <c r="C4668" t="s">
        <v>52</v>
      </c>
      <c r="D4668" t="s">
        <v>1722</v>
      </c>
      <c r="E4668" s="15" t="s">
        <v>14846</v>
      </c>
      <c r="F4668" t="s">
        <v>1962</v>
      </c>
      <c r="G4668" t="s">
        <v>1837</v>
      </c>
      <c r="H4668" t="s">
        <v>1725</v>
      </c>
      <c r="I4668" t="s">
        <v>3116</v>
      </c>
      <c r="J4668">
        <v>0</v>
      </c>
      <c r="K4668"/>
      <c r="L4668" t="s">
        <v>5599</v>
      </c>
      <c r="M4668" t="s">
        <v>3118</v>
      </c>
    </row>
    <row r="4669" spans="1:13" x14ac:dyDescent="0.25">
      <c r="A4669">
        <v>32786</v>
      </c>
      <c r="B4669" t="s">
        <v>14847</v>
      </c>
      <c r="C4669" t="s">
        <v>758</v>
      </c>
      <c r="D4669" t="s">
        <v>1722</v>
      </c>
      <c r="E4669" s="15" t="s">
        <v>14848</v>
      </c>
      <c r="F4669" t="s">
        <v>3990</v>
      </c>
      <c r="G4669" t="s">
        <v>1762</v>
      </c>
      <c r="H4669" t="s">
        <v>1782</v>
      </c>
      <c r="I4669" t="s">
        <v>1762</v>
      </c>
      <c r="J4669">
        <v>0</v>
      </c>
      <c r="K4669"/>
      <c r="L4669" t="s">
        <v>9786</v>
      </c>
      <c r="M4669" t="s">
        <v>3118</v>
      </c>
    </row>
    <row r="4670" spans="1:13" x14ac:dyDescent="0.25">
      <c r="A4670">
        <v>1591</v>
      </c>
      <c r="B4670" t="s">
        <v>2333</v>
      </c>
      <c r="C4670" t="s">
        <v>21</v>
      </c>
      <c r="D4670" t="s">
        <v>1722</v>
      </c>
      <c r="E4670" s="15" t="s">
        <v>14849</v>
      </c>
      <c r="F4670" t="s">
        <v>1866</v>
      </c>
      <c r="G4670" t="s">
        <v>1867</v>
      </c>
      <c r="H4670" t="s">
        <v>1725</v>
      </c>
      <c r="I4670" t="s">
        <v>3116</v>
      </c>
      <c r="J4670">
        <v>0</v>
      </c>
      <c r="K4670"/>
      <c r="L4670" t="s">
        <v>5627</v>
      </c>
      <c r="M4670" t="s">
        <v>3118</v>
      </c>
    </row>
    <row r="4671" spans="1:13" x14ac:dyDescent="0.25">
      <c r="A4671">
        <v>32334</v>
      </c>
      <c r="B4671" t="s">
        <v>674</v>
      </c>
      <c r="C4671" t="s">
        <v>41</v>
      </c>
      <c r="D4671" t="s">
        <v>1722</v>
      </c>
      <c r="E4671" s="15" t="s">
        <v>14850</v>
      </c>
      <c r="F4671" t="s">
        <v>1735</v>
      </c>
      <c r="G4671" t="s">
        <v>1721</v>
      </c>
      <c r="H4671" t="s">
        <v>1720</v>
      </c>
      <c r="I4671" t="s">
        <v>3116</v>
      </c>
      <c r="J4671">
        <v>0</v>
      </c>
      <c r="K4671"/>
      <c r="L4671" t="s">
        <v>14851</v>
      </c>
      <c r="M4671" t="s">
        <v>3118</v>
      </c>
    </row>
    <row r="4672" spans="1:13" x14ac:dyDescent="0.25">
      <c r="A4672">
        <v>71630</v>
      </c>
      <c r="B4672" t="s">
        <v>14852</v>
      </c>
      <c r="C4672" t="s">
        <v>59</v>
      </c>
      <c r="D4672" t="s">
        <v>1722</v>
      </c>
      <c r="E4672" s="15" t="s">
        <v>14853</v>
      </c>
      <c r="F4672" t="s">
        <v>1737</v>
      </c>
      <c r="G4672" t="s">
        <v>1721</v>
      </c>
      <c r="H4672" t="s">
        <v>1720</v>
      </c>
      <c r="I4672" t="s">
        <v>3116</v>
      </c>
      <c r="J4672">
        <v>0</v>
      </c>
      <c r="K4672"/>
      <c r="L4672" t="s">
        <v>14854</v>
      </c>
      <c r="M4672"/>
    </row>
    <row r="4673" spans="1:13" x14ac:dyDescent="0.25">
      <c r="A4673">
        <v>17037</v>
      </c>
      <c r="B4673" t="s">
        <v>5091</v>
      </c>
      <c r="C4673" t="s">
        <v>76</v>
      </c>
      <c r="D4673" t="s">
        <v>1722</v>
      </c>
      <c r="E4673" s="15" t="s">
        <v>14855</v>
      </c>
      <c r="F4673" t="s">
        <v>1761</v>
      </c>
      <c r="G4673" t="s">
        <v>1762</v>
      </c>
      <c r="H4673" t="s">
        <v>1782</v>
      </c>
      <c r="I4673" t="s">
        <v>1762</v>
      </c>
      <c r="J4673">
        <v>0</v>
      </c>
      <c r="K4673"/>
      <c r="L4673" t="s">
        <v>3117</v>
      </c>
      <c r="M4673" t="s">
        <v>3118</v>
      </c>
    </row>
    <row r="4674" spans="1:13" x14ac:dyDescent="0.25">
      <c r="A4674">
        <v>837167</v>
      </c>
      <c r="B4674" t="s">
        <v>14856</v>
      </c>
      <c r="C4674" t="s">
        <v>2701</v>
      </c>
      <c r="D4674" t="s">
        <v>1722</v>
      </c>
      <c r="E4674" s="15" t="s">
        <v>14857</v>
      </c>
      <c r="F4674" t="s">
        <v>1771</v>
      </c>
      <c r="G4674" t="s">
        <v>1721</v>
      </c>
      <c r="H4674" t="s">
        <v>1720</v>
      </c>
      <c r="I4674" t="s">
        <v>3116</v>
      </c>
      <c r="J4674">
        <v>0</v>
      </c>
      <c r="K4674"/>
      <c r="L4674" t="s">
        <v>3564</v>
      </c>
      <c r="M4674" t="s">
        <v>4437</v>
      </c>
    </row>
    <row r="4675" spans="1:13" x14ac:dyDescent="0.25">
      <c r="A4675">
        <v>37884</v>
      </c>
      <c r="B4675" t="s">
        <v>1377</v>
      </c>
      <c r="C4675" t="s">
        <v>27</v>
      </c>
      <c r="D4675" t="s">
        <v>1722</v>
      </c>
      <c r="E4675" s="15" t="s">
        <v>14858</v>
      </c>
      <c r="F4675" t="s">
        <v>1979</v>
      </c>
      <c r="G4675" t="s">
        <v>1721</v>
      </c>
      <c r="H4675" t="s">
        <v>1720</v>
      </c>
      <c r="I4675" t="s">
        <v>3116</v>
      </c>
      <c r="J4675">
        <v>0</v>
      </c>
      <c r="K4675"/>
      <c r="L4675" t="s">
        <v>14859</v>
      </c>
      <c r="M4675" t="s">
        <v>3118</v>
      </c>
    </row>
    <row r="4676" spans="1:13" x14ac:dyDescent="0.25">
      <c r="A4676">
        <v>839817</v>
      </c>
      <c r="B4676" t="s">
        <v>14860</v>
      </c>
      <c r="C4676" t="s">
        <v>172</v>
      </c>
      <c r="D4676" t="s">
        <v>1722</v>
      </c>
      <c r="E4676" s="15" t="s">
        <v>14861</v>
      </c>
      <c r="F4676" t="s">
        <v>1979</v>
      </c>
      <c r="G4676" t="s">
        <v>1721</v>
      </c>
      <c r="H4676" t="s">
        <v>1720</v>
      </c>
      <c r="I4676" t="s">
        <v>3116</v>
      </c>
      <c r="J4676">
        <v>0</v>
      </c>
      <c r="K4676"/>
      <c r="L4676" t="s">
        <v>3842</v>
      </c>
      <c r="M4676" t="s">
        <v>3118</v>
      </c>
    </row>
    <row r="4677" spans="1:13" x14ac:dyDescent="0.25">
      <c r="A4677">
        <v>850014</v>
      </c>
      <c r="B4677" t="s">
        <v>3038</v>
      </c>
      <c r="C4677" t="s">
        <v>21</v>
      </c>
      <c r="D4677" t="s">
        <v>1722</v>
      </c>
      <c r="E4677" s="15" t="s">
        <v>14862</v>
      </c>
      <c r="F4677" t="s">
        <v>1771</v>
      </c>
      <c r="G4677" t="s">
        <v>1721</v>
      </c>
      <c r="H4677" t="s">
        <v>1720</v>
      </c>
      <c r="I4677" t="s">
        <v>3116</v>
      </c>
      <c r="J4677">
        <v>0</v>
      </c>
      <c r="K4677"/>
      <c r="L4677"/>
      <c r="M4677" t="s">
        <v>3118</v>
      </c>
    </row>
    <row r="4678" spans="1:13" x14ac:dyDescent="0.25">
      <c r="A4678">
        <v>71861</v>
      </c>
      <c r="B4678" t="s">
        <v>14863</v>
      </c>
      <c r="C4678" t="s">
        <v>78</v>
      </c>
      <c r="D4678" t="s">
        <v>1722</v>
      </c>
      <c r="E4678" s="15" t="s">
        <v>14864</v>
      </c>
      <c r="F4678" t="s">
        <v>1771</v>
      </c>
      <c r="G4678" t="s">
        <v>1721</v>
      </c>
      <c r="H4678" t="s">
        <v>1720</v>
      </c>
      <c r="I4678" t="s">
        <v>3116</v>
      </c>
      <c r="J4678">
        <v>0</v>
      </c>
      <c r="K4678"/>
      <c r="L4678" t="s">
        <v>3182</v>
      </c>
      <c r="M4678" t="s">
        <v>3118</v>
      </c>
    </row>
    <row r="4679" spans="1:13" x14ac:dyDescent="0.25">
      <c r="A4679">
        <v>829532</v>
      </c>
      <c r="B4679" t="s">
        <v>14865</v>
      </c>
      <c r="C4679" t="s">
        <v>65</v>
      </c>
      <c r="D4679" t="s">
        <v>1722</v>
      </c>
      <c r="E4679" s="15" t="s">
        <v>14866</v>
      </c>
      <c r="F4679" t="s">
        <v>6008</v>
      </c>
      <c r="G4679" t="s">
        <v>1837</v>
      </c>
      <c r="H4679" t="s">
        <v>1725</v>
      </c>
      <c r="I4679" t="s">
        <v>3116</v>
      </c>
      <c r="J4679">
        <v>0</v>
      </c>
      <c r="K4679"/>
      <c r="L4679" t="s">
        <v>14867</v>
      </c>
      <c r="M4679" t="s">
        <v>14868</v>
      </c>
    </row>
    <row r="4680" spans="1:13" x14ac:dyDescent="0.25">
      <c r="A4680">
        <v>58816</v>
      </c>
      <c r="B4680" t="s">
        <v>1378</v>
      </c>
      <c r="C4680" t="s">
        <v>31</v>
      </c>
      <c r="D4680" t="s">
        <v>1722</v>
      </c>
      <c r="E4680" s="15" t="s">
        <v>14869</v>
      </c>
      <c r="F4680" t="s">
        <v>1979</v>
      </c>
      <c r="G4680" t="s">
        <v>1721</v>
      </c>
      <c r="H4680" t="s">
        <v>1720</v>
      </c>
      <c r="I4680" t="s">
        <v>3116</v>
      </c>
      <c r="J4680">
        <v>0</v>
      </c>
      <c r="K4680"/>
      <c r="L4680" t="s">
        <v>14870</v>
      </c>
      <c r="M4680" t="s">
        <v>14871</v>
      </c>
    </row>
    <row r="4681" spans="1:13" x14ac:dyDescent="0.25">
      <c r="A4681">
        <v>828920</v>
      </c>
      <c r="B4681" t="s">
        <v>5095</v>
      </c>
      <c r="C4681" t="s">
        <v>36</v>
      </c>
      <c r="D4681" t="s">
        <v>1722</v>
      </c>
      <c r="E4681" s="15" t="s">
        <v>14872</v>
      </c>
      <c r="F4681" t="s">
        <v>1724</v>
      </c>
      <c r="G4681" t="s">
        <v>1726</v>
      </c>
      <c r="H4681" t="s">
        <v>1725</v>
      </c>
      <c r="I4681" t="s">
        <v>3116</v>
      </c>
      <c r="J4681">
        <v>0</v>
      </c>
      <c r="K4681"/>
      <c r="L4681" t="s">
        <v>14873</v>
      </c>
      <c r="M4681" t="s">
        <v>14874</v>
      </c>
    </row>
    <row r="4682" spans="1:13" x14ac:dyDescent="0.25">
      <c r="A4682">
        <v>17048</v>
      </c>
      <c r="B4682" t="s">
        <v>2458</v>
      </c>
      <c r="C4682" t="s">
        <v>165</v>
      </c>
      <c r="D4682" t="s">
        <v>1722</v>
      </c>
      <c r="E4682" s="15" t="s">
        <v>14875</v>
      </c>
      <c r="F4682" t="s">
        <v>1824</v>
      </c>
      <c r="G4682" t="s">
        <v>1825</v>
      </c>
      <c r="H4682" t="s">
        <v>1725</v>
      </c>
      <c r="I4682" t="s">
        <v>3116</v>
      </c>
      <c r="J4682">
        <v>0</v>
      </c>
      <c r="K4682"/>
      <c r="L4682" t="s">
        <v>3739</v>
      </c>
      <c r="M4682" t="s">
        <v>3118</v>
      </c>
    </row>
    <row r="4683" spans="1:13" x14ac:dyDescent="0.25">
      <c r="A4683">
        <v>831358</v>
      </c>
      <c r="B4683" t="s">
        <v>14876</v>
      </c>
      <c r="C4683" t="s">
        <v>1286</v>
      </c>
      <c r="D4683" t="s">
        <v>1722</v>
      </c>
      <c r="E4683" s="15" t="s">
        <v>14877</v>
      </c>
      <c r="F4683" t="s">
        <v>1912</v>
      </c>
      <c r="G4683" t="s">
        <v>1913</v>
      </c>
      <c r="H4683" t="s">
        <v>1764</v>
      </c>
      <c r="I4683" t="s">
        <v>5644</v>
      </c>
      <c r="J4683">
        <v>0</v>
      </c>
      <c r="K4683"/>
      <c r="L4683" t="s">
        <v>14878</v>
      </c>
      <c r="M4683" t="s">
        <v>14879</v>
      </c>
    </row>
    <row r="4684" spans="1:13" x14ac:dyDescent="0.25">
      <c r="A4684">
        <v>28750</v>
      </c>
      <c r="B4684" t="s">
        <v>14880</v>
      </c>
      <c r="C4684" t="s">
        <v>172</v>
      </c>
      <c r="D4684" t="s">
        <v>1722</v>
      </c>
      <c r="E4684" s="15" t="s">
        <v>14881</v>
      </c>
      <c r="F4684" t="s">
        <v>1771</v>
      </c>
      <c r="G4684" t="s">
        <v>1721</v>
      </c>
      <c r="H4684" t="s">
        <v>1720</v>
      </c>
      <c r="I4684" t="s">
        <v>3116</v>
      </c>
      <c r="J4684">
        <v>0</v>
      </c>
      <c r="K4684"/>
      <c r="L4684" t="s">
        <v>3842</v>
      </c>
      <c r="M4684" t="s">
        <v>3118</v>
      </c>
    </row>
    <row r="4685" spans="1:13" x14ac:dyDescent="0.25">
      <c r="A4685">
        <v>17069</v>
      </c>
      <c r="B4685" t="s">
        <v>1379</v>
      </c>
      <c r="C4685" t="s">
        <v>27</v>
      </c>
      <c r="D4685" t="s">
        <v>1722</v>
      </c>
      <c r="E4685" s="15" t="s">
        <v>14882</v>
      </c>
      <c r="F4685" t="s">
        <v>1860</v>
      </c>
      <c r="G4685" t="s">
        <v>1816</v>
      </c>
      <c r="H4685" t="s">
        <v>1725</v>
      </c>
      <c r="I4685" t="s">
        <v>5644</v>
      </c>
      <c r="J4685">
        <v>0</v>
      </c>
      <c r="K4685"/>
      <c r="L4685" t="s">
        <v>3117</v>
      </c>
      <c r="M4685" t="s">
        <v>3118</v>
      </c>
    </row>
    <row r="4686" spans="1:13" x14ac:dyDescent="0.25">
      <c r="A4686">
        <v>863007</v>
      </c>
      <c r="B4686" t="s">
        <v>3097</v>
      </c>
      <c r="C4686" t="s">
        <v>43</v>
      </c>
      <c r="D4686" t="s">
        <v>1722</v>
      </c>
      <c r="E4686" s="15" t="s">
        <v>14883</v>
      </c>
      <c r="F4686" t="s">
        <v>2170</v>
      </c>
      <c r="G4686" t="s">
        <v>1878</v>
      </c>
      <c r="H4686" t="s">
        <v>1756</v>
      </c>
      <c r="I4686" t="s">
        <v>3129</v>
      </c>
      <c r="J4686">
        <v>0</v>
      </c>
      <c r="K4686"/>
      <c r="L4686" t="s">
        <v>3157</v>
      </c>
      <c r="M4686" t="s">
        <v>3118</v>
      </c>
    </row>
    <row r="4687" spans="1:13" x14ac:dyDescent="0.25">
      <c r="A4687">
        <v>22588</v>
      </c>
      <c r="B4687" t="s">
        <v>14884</v>
      </c>
      <c r="C4687" t="s">
        <v>78</v>
      </c>
      <c r="D4687" t="s">
        <v>1722</v>
      </c>
      <c r="E4687" s="15" t="s">
        <v>14885</v>
      </c>
      <c r="F4687" t="s">
        <v>1771</v>
      </c>
      <c r="G4687" t="s">
        <v>1721</v>
      </c>
      <c r="H4687" t="s">
        <v>1720</v>
      </c>
      <c r="I4687" t="s">
        <v>3116</v>
      </c>
      <c r="J4687">
        <v>0</v>
      </c>
      <c r="K4687"/>
      <c r="L4687" t="s">
        <v>4202</v>
      </c>
      <c r="M4687" t="s">
        <v>3118</v>
      </c>
    </row>
    <row r="4688" spans="1:13" x14ac:dyDescent="0.25">
      <c r="A4688">
        <v>17028</v>
      </c>
      <c r="B4688" t="s">
        <v>483</v>
      </c>
      <c r="C4688" t="s">
        <v>48</v>
      </c>
      <c r="D4688" t="s">
        <v>1722</v>
      </c>
      <c r="E4688" s="15" t="s">
        <v>14886</v>
      </c>
      <c r="F4688" t="s">
        <v>6439</v>
      </c>
      <c r="G4688" t="s">
        <v>1770</v>
      </c>
      <c r="H4688" t="s">
        <v>1764</v>
      </c>
      <c r="I4688" t="s">
        <v>3116</v>
      </c>
      <c r="J4688">
        <v>0</v>
      </c>
      <c r="K4688"/>
      <c r="L4688" t="s">
        <v>14887</v>
      </c>
      <c r="M4688" t="s">
        <v>3118</v>
      </c>
    </row>
    <row r="4689" spans="1:13" x14ac:dyDescent="0.25">
      <c r="A4689">
        <v>854712</v>
      </c>
      <c r="B4689" t="s">
        <v>3066</v>
      </c>
      <c r="C4689" t="s">
        <v>78</v>
      </c>
      <c r="D4689" t="s">
        <v>1722</v>
      </c>
      <c r="E4689" s="15" t="s">
        <v>14888</v>
      </c>
      <c r="F4689" t="s">
        <v>1771</v>
      </c>
      <c r="G4689" t="s">
        <v>1721</v>
      </c>
      <c r="H4689" t="s">
        <v>1720</v>
      </c>
      <c r="I4689" t="s">
        <v>3116</v>
      </c>
      <c r="J4689">
        <v>0</v>
      </c>
      <c r="K4689"/>
      <c r="L4689" t="s">
        <v>5162</v>
      </c>
      <c r="M4689" t="s">
        <v>3118</v>
      </c>
    </row>
    <row r="4690" spans="1:13" x14ac:dyDescent="0.25">
      <c r="A4690">
        <v>849988</v>
      </c>
      <c r="B4690" t="s">
        <v>14889</v>
      </c>
      <c r="C4690" t="s">
        <v>78</v>
      </c>
      <c r="D4690" t="s">
        <v>1722</v>
      </c>
      <c r="E4690" s="15" t="s">
        <v>14890</v>
      </c>
      <c r="F4690" t="s">
        <v>1771</v>
      </c>
      <c r="G4690" t="s">
        <v>1721</v>
      </c>
      <c r="H4690" t="s">
        <v>1720</v>
      </c>
      <c r="I4690" t="s">
        <v>3116</v>
      </c>
      <c r="J4690">
        <v>0</v>
      </c>
      <c r="K4690"/>
      <c r="L4690" t="s">
        <v>14891</v>
      </c>
      <c r="M4690" t="s">
        <v>14892</v>
      </c>
    </row>
    <row r="4691" spans="1:13" x14ac:dyDescent="0.25">
      <c r="A4691">
        <v>829499</v>
      </c>
      <c r="B4691" t="s">
        <v>14893</v>
      </c>
      <c r="C4691" t="s">
        <v>27</v>
      </c>
      <c r="D4691" t="s">
        <v>1722</v>
      </c>
      <c r="E4691" s="15" t="s">
        <v>14894</v>
      </c>
      <c r="F4691" t="s">
        <v>1775</v>
      </c>
      <c r="G4691" t="s">
        <v>1743</v>
      </c>
      <c r="H4691" t="s">
        <v>1720</v>
      </c>
      <c r="I4691" t="s">
        <v>3351</v>
      </c>
      <c r="J4691">
        <v>0</v>
      </c>
      <c r="K4691"/>
      <c r="L4691" t="s">
        <v>3660</v>
      </c>
      <c r="M4691" t="s">
        <v>3118</v>
      </c>
    </row>
    <row r="4692" spans="1:13" x14ac:dyDescent="0.25">
      <c r="A4692">
        <v>35377</v>
      </c>
      <c r="B4692" t="s">
        <v>14895</v>
      </c>
      <c r="C4692" t="s">
        <v>43</v>
      </c>
      <c r="D4692" t="s">
        <v>1722</v>
      </c>
      <c r="E4692" s="15" t="s">
        <v>14896</v>
      </c>
      <c r="F4692" t="s">
        <v>1737</v>
      </c>
      <c r="G4692" t="s">
        <v>1721</v>
      </c>
      <c r="H4692" t="s">
        <v>1720</v>
      </c>
      <c r="I4692" t="s">
        <v>3116</v>
      </c>
      <c r="J4692">
        <v>0</v>
      </c>
      <c r="K4692"/>
      <c r="L4692" t="s">
        <v>14897</v>
      </c>
      <c r="M4692" t="s">
        <v>14898</v>
      </c>
    </row>
    <row r="4693" spans="1:13" x14ac:dyDescent="0.25">
      <c r="A4693">
        <v>857924</v>
      </c>
      <c r="B4693" t="s">
        <v>14899</v>
      </c>
      <c r="C4693" t="s">
        <v>78</v>
      </c>
      <c r="D4693" t="s">
        <v>1722</v>
      </c>
      <c r="E4693" s="15" t="s">
        <v>14900</v>
      </c>
      <c r="F4693" t="s">
        <v>5719</v>
      </c>
      <c r="G4693" t="s">
        <v>1834</v>
      </c>
      <c r="H4693" t="s">
        <v>1833</v>
      </c>
      <c r="I4693" t="s">
        <v>3116</v>
      </c>
      <c r="J4693">
        <v>0</v>
      </c>
      <c r="K4693"/>
      <c r="L4693" t="s">
        <v>3630</v>
      </c>
      <c r="M4693" t="s">
        <v>3118</v>
      </c>
    </row>
    <row r="4694" spans="1:13" x14ac:dyDescent="0.25">
      <c r="A4694">
        <v>13899</v>
      </c>
      <c r="B4694" t="s">
        <v>484</v>
      </c>
      <c r="C4694" t="s">
        <v>485</v>
      </c>
      <c r="D4694" t="s">
        <v>1722</v>
      </c>
      <c r="E4694" s="15" t="s">
        <v>14901</v>
      </c>
      <c r="F4694" t="s">
        <v>1784</v>
      </c>
      <c r="G4694" t="s">
        <v>1785</v>
      </c>
      <c r="H4694" t="s">
        <v>1725</v>
      </c>
      <c r="I4694" t="s">
        <v>3116</v>
      </c>
      <c r="J4694">
        <v>0</v>
      </c>
      <c r="K4694"/>
      <c r="L4694" t="s">
        <v>14902</v>
      </c>
      <c r="M4694" t="s">
        <v>14903</v>
      </c>
    </row>
    <row r="4695" spans="1:13" x14ac:dyDescent="0.25">
      <c r="A4695">
        <v>837602</v>
      </c>
      <c r="B4695" t="s">
        <v>2911</v>
      </c>
      <c r="C4695" t="s">
        <v>84</v>
      </c>
      <c r="D4695" t="s">
        <v>1722</v>
      </c>
      <c r="E4695" s="15" t="s">
        <v>14904</v>
      </c>
      <c r="F4695" t="s">
        <v>1759</v>
      </c>
      <c r="G4695" t="s">
        <v>1760</v>
      </c>
      <c r="H4695" t="s">
        <v>1753</v>
      </c>
      <c r="I4695" t="s">
        <v>3116</v>
      </c>
      <c r="J4695">
        <v>0</v>
      </c>
      <c r="K4695"/>
      <c r="L4695" t="s">
        <v>5303</v>
      </c>
      <c r="M4695" t="s">
        <v>3118</v>
      </c>
    </row>
    <row r="4696" spans="1:13" x14ac:dyDescent="0.25">
      <c r="A4696">
        <v>856841</v>
      </c>
      <c r="B4696" t="s">
        <v>14905</v>
      </c>
      <c r="C4696" t="s">
        <v>84</v>
      </c>
      <c r="D4696" t="s">
        <v>1722</v>
      </c>
      <c r="E4696" s="15" t="s">
        <v>14906</v>
      </c>
      <c r="F4696" t="s">
        <v>2293</v>
      </c>
      <c r="G4696" t="s">
        <v>1852</v>
      </c>
      <c r="H4696" t="s">
        <v>1720</v>
      </c>
      <c r="I4696" t="s">
        <v>3116</v>
      </c>
      <c r="J4696">
        <v>0</v>
      </c>
      <c r="K4696"/>
      <c r="L4696" t="s">
        <v>3182</v>
      </c>
      <c r="M4696" t="s">
        <v>3118</v>
      </c>
    </row>
    <row r="4697" spans="1:13" x14ac:dyDescent="0.25">
      <c r="A4697">
        <v>61027</v>
      </c>
      <c r="B4697" t="s">
        <v>14907</v>
      </c>
      <c r="C4697" t="s">
        <v>84</v>
      </c>
      <c r="D4697" t="s">
        <v>1722</v>
      </c>
      <c r="E4697" s="15" t="s">
        <v>14908</v>
      </c>
      <c r="F4697" t="s">
        <v>1807</v>
      </c>
      <c r="G4697" t="s">
        <v>1762</v>
      </c>
      <c r="H4697" t="s">
        <v>1782</v>
      </c>
      <c r="I4697" t="s">
        <v>1762</v>
      </c>
      <c r="J4697">
        <v>0</v>
      </c>
      <c r="K4697"/>
      <c r="L4697" t="s">
        <v>3182</v>
      </c>
      <c r="M4697" t="s">
        <v>3118</v>
      </c>
    </row>
    <row r="4698" spans="1:13" x14ac:dyDescent="0.25">
      <c r="A4698">
        <v>17114</v>
      </c>
      <c r="B4698" t="s">
        <v>2460</v>
      </c>
      <c r="C4698" t="s">
        <v>84</v>
      </c>
      <c r="D4698" t="s">
        <v>1722</v>
      </c>
      <c r="E4698" s="15" t="s">
        <v>14909</v>
      </c>
      <c r="F4698" t="s">
        <v>1915</v>
      </c>
      <c r="G4698" t="s">
        <v>1878</v>
      </c>
      <c r="H4698" t="s">
        <v>1756</v>
      </c>
      <c r="I4698" t="s">
        <v>3129</v>
      </c>
      <c r="J4698">
        <v>0</v>
      </c>
      <c r="K4698"/>
      <c r="L4698" t="s">
        <v>14910</v>
      </c>
      <c r="M4698" t="s">
        <v>3118</v>
      </c>
    </row>
    <row r="4699" spans="1:13" x14ac:dyDescent="0.25">
      <c r="A4699">
        <v>848020</v>
      </c>
      <c r="B4699" t="s">
        <v>1380</v>
      </c>
      <c r="C4699" t="s">
        <v>78</v>
      </c>
      <c r="D4699" t="s">
        <v>1722</v>
      </c>
      <c r="E4699" s="15" t="s">
        <v>14911</v>
      </c>
      <c r="F4699" t="s">
        <v>1903</v>
      </c>
      <c r="G4699" t="s">
        <v>1803</v>
      </c>
      <c r="H4699" t="s">
        <v>1725</v>
      </c>
      <c r="I4699" t="s">
        <v>3116</v>
      </c>
      <c r="J4699">
        <v>0</v>
      </c>
      <c r="K4699"/>
      <c r="L4699" t="s">
        <v>3245</v>
      </c>
      <c r="M4699" t="s">
        <v>3118</v>
      </c>
    </row>
    <row r="4700" spans="1:13" x14ac:dyDescent="0.25">
      <c r="A4700">
        <v>51297</v>
      </c>
      <c r="B4700" t="s">
        <v>1381</v>
      </c>
      <c r="C4700" t="s">
        <v>84</v>
      </c>
      <c r="D4700" t="s">
        <v>1722</v>
      </c>
      <c r="E4700" s="15" t="s">
        <v>14912</v>
      </c>
      <c r="F4700" t="s">
        <v>1775</v>
      </c>
      <c r="G4700" t="s">
        <v>1743</v>
      </c>
      <c r="H4700" t="s">
        <v>1720</v>
      </c>
      <c r="I4700" t="s">
        <v>3351</v>
      </c>
      <c r="J4700">
        <v>0</v>
      </c>
      <c r="K4700"/>
      <c r="L4700" t="s">
        <v>11417</v>
      </c>
      <c r="M4700" t="s">
        <v>3118</v>
      </c>
    </row>
    <row r="4701" spans="1:13" x14ac:dyDescent="0.25">
      <c r="A4701">
        <v>839004</v>
      </c>
      <c r="B4701" t="s">
        <v>14913</v>
      </c>
      <c r="C4701" t="s">
        <v>43</v>
      </c>
      <c r="D4701" t="s">
        <v>1722</v>
      </c>
      <c r="E4701" s="15" t="s">
        <v>14914</v>
      </c>
      <c r="F4701" t="s">
        <v>1836</v>
      </c>
      <c r="G4701" t="s">
        <v>1837</v>
      </c>
      <c r="H4701" t="s">
        <v>1725</v>
      </c>
      <c r="I4701" t="s">
        <v>3116</v>
      </c>
      <c r="J4701">
        <v>0</v>
      </c>
      <c r="K4701"/>
      <c r="L4701" t="s">
        <v>14915</v>
      </c>
      <c r="M4701" t="s">
        <v>14916</v>
      </c>
    </row>
    <row r="4702" spans="1:13" x14ac:dyDescent="0.25">
      <c r="A4702">
        <v>855965</v>
      </c>
      <c r="B4702" t="s">
        <v>14917</v>
      </c>
      <c r="C4702" t="s">
        <v>21</v>
      </c>
      <c r="D4702" t="s">
        <v>1722</v>
      </c>
      <c r="E4702" s="15" t="s">
        <v>14918</v>
      </c>
      <c r="F4702" t="s">
        <v>1995</v>
      </c>
      <c r="G4702" t="s">
        <v>1765</v>
      </c>
      <c r="H4702" t="s">
        <v>1764</v>
      </c>
      <c r="I4702" t="s">
        <v>1765</v>
      </c>
      <c r="J4702">
        <v>0</v>
      </c>
      <c r="K4702"/>
      <c r="L4702" t="s">
        <v>5627</v>
      </c>
      <c r="M4702" t="s">
        <v>3118</v>
      </c>
    </row>
    <row r="4703" spans="1:13" x14ac:dyDescent="0.25">
      <c r="A4703">
        <v>847074</v>
      </c>
      <c r="B4703" t="s">
        <v>14919</v>
      </c>
      <c r="C4703" t="s">
        <v>27</v>
      </c>
      <c r="D4703" t="s">
        <v>1722</v>
      </c>
      <c r="E4703" s="15" t="s">
        <v>14920</v>
      </c>
      <c r="F4703" t="s">
        <v>1869</v>
      </c>
      <c r="G4703" t="s">
        <v>1785</v>
      </c>
      <c r="H4703" t="s">
        <v>1725</v>
      </c>
      <c r="I4703" t="s">
        <v>3116</v>
      </c>
      <c r="J4703">
        <v>0</v>
      </c>
      <c r="K4703"/>
      <c r="L4703" t="s">
        <v>6287</v>
      </c>
      <c r="M4703" t="s">
        <v>1799</v>
      </c>
    </row>
    <row r="4704" spans="1:13" x14ac:dyDescent="0.25">
      <c r="A4704">
        <v>17111</v>
      </c>
      <c r="B4704" t="s">
        <v>14921</v>
      </c>
      <c r="C4704" t="s">
        <v>92</v>
      </c>
      <c r="D4704" t="s">
        <v>1722</v>
      </c>
      <c r="E4704" s="15" t="s">
        <v>14922</v>
      </c>
      <c r="F4704" t="s">
        <v>1784</v>
      </c>
      <c r="G4704" t="s">
        <v>1785</v>
      </c>
      <c r="H4704" t="s">
        <v>1725</v>
      </c>
      <c r="I4704" t="s">
        <v>3116</v>
      </c>
      <c r="J4704">
        <v>0</v>
      </c>
      <c r="K4704"/>
      <c r="L4704" t="s">
        <v>3122</v>
      </c>
      <c r="M4704" t="s">
        <v>3118</v>
      </c>
    </row>
    <row r="4705" spans="1:13" x14ac:dyDescent="0.25">
      <c r="A4705">
        <v>33858</v>
      </c>
      <c r="B4705" t="s">
        <v>14923</v>
      </c>
      <c r="C4705" t="s">
        <v>27</v>
      </c>
      <c r="D4705" t="s">
        <v>1722</v>
      </c>
      <c r="E4705" s="15" t="s">
        <v>14924</v>
      </c>
      <c r="F4705" t="s">
        <v>1784</v>
      </c>
      <c r="G4705" t="s">
        <v>1785</v>
      </c>
      <c r="H4705" t="s">
        <v>1725</v>
      </c>
      <c r="I4705" t="s">
        <v>3116</v>
      </c>
      <c r="J4705">
        <v>0</v>
      </c>
      <c r="K4705"/>
      <c r="L4705"/>
      <c r="M4705" t="s">
        <v>3118</v>
      </c>
    </row>
    <row r="4706" spans="1:13" x14ac:dyDescent="0.25">
      <c r="A4706">
        <v>836542</v>
      </c>
      <c r="B4706" t="s">
        <v>1382</v>
      </c>
      <c r="C4706" t="s">
        <v>31</v>
      </c>
      <c r="D4706" t="s">
        <v>1722</v>
      </c>
      <c r="E4706" s="15" t="s">
        <v>14925</v>
      </c>
      <c r="F4706" t="s">
        <v>5641</v>
      </c>
      <c r="G4706" t="s">
        <v>1825</v>
      </c>
      <c r="H4706" t="s">
        <v>1725</v>
      </c>
      <c r="I4706" t="s">
        <v>3116</v>
      </c>
      <c r="J4706">
        <v>0</v>
      </c>
      <c r="K4706"/>
      <c r="L4706" t="s">
        <v>14926</v>
      </c>
      <c r="M4706" t="s">
        <v>14927</v>
      </c>
    </row>
    <row r="4707" spans="1:13" x14ac:dyDescent="0.25">
      <c r="A4707">
        <v>854693</v>
      </c>
      <c r="B4707" t="s">
        <v>3065</v>
      </c>
      <c r="C4707" t="s">
        <v>78</v>
      </c>
      <c r="D4707" t="s">
        <v>1722</v>
      </c>
      <c r="E4707" s="15" t="s">
        <v>14928</v>
      </c>
      <c r="F4707" t="s">
        <v>1771</v>
      </c>
      <c r="G4707" t="s">
        <v>1721</v>
      </c>
      <c r="H4707" t="s">
        <v>1720</v>
      </c>
      <c r="I4707" t="s">
        <v>3116</v>
      </c>
      <c r="J4707">
        <v>0</v>
      </c>
      <c r="K4707"/>
      <c r="L4707" t="s">
        <v>3122</v>
      </c>
      <c r="M4707" t="s">
        <v>3118</v>
      </c>
    </row>
    <row r="4708" spans="1:13" x14ac:dyDescent="0.25">
      <c r="A4708">
        <v>856024</v>
      </c>
      <c r="B4708" t="s">
        <v>14929</v>
      </c>
      <c r="C4708" t="s">
        <v>84</v>
      </c>
      <c r="D4708" t="s">
        <v>1722</v>
      </c>
      <c r="E4708" s="15" t="s">
        <v>14930</v>
      </c>
      <c r="F4708" t="s">
        <v>1728</v>
      </c>
      <c r="G4708" t="s">
        <v>1729</v>
      </c>
      <c r="H4708" t="s">
        <v>1720</v>
      </c>
      <c r="I4708" t="s">
        <v>3116</v>
      </c>
      <c r="J4708">
        <v>0</v>
      </c>
      <c r="K4708"/>
      <c r="L4708" t="s">
        <v>3182</v>
      </c>
      <c r="M4708" t="s">
        <v>3118</v>
      </c>
    </row>
    <row r="4709" spans="1:13" x14ac:dyDescent="0.25">
      <c r="A4709">
        <v>847037</v>
      </c>
      <c r="B4709" t="s">
        <v>14931</v>
      </c>
      <c r="C4709" t="s">
        <v>92</v>
      </c>
      <c r="D4709" t="s">
        <v>1722</v>
      </c>
      <c r="E4709" s="15" t="s">
        <v>14932</v>
      </c>
      <c r="F4709" t="s">
        <v>1824</v>
      </c>
      <c r="G4709" t="s">
        <v>1825</v>
      </c>
      <c r="H4709" t="s">
        <v>1725</v>
      </c>
      <c r="I4709" t="s">
        <v>3116</v>
      </c>
      <c r="J4709">
        <v>0</v>
      </c>
      <c r="K4709"/>
      <c r="L4709"/>
      <c r="M4709" t="s">
        <v>3118</v>
      </c>
    </row>
    <row r="4710" spans="1:13" x14ac:dyDescent="0.25">
      <c r="A4710">
        <v>22503</v>
      </c>
      <c r="B4710" t="s">
        <v>2522</v>
      </c>
      <c r="C4710" t="s">
        <v>172</v>
      </c>
      <c r="D4710" t="s">
        <v>1722</v>
      </c>
      <c r="E4710" s="15" t="s">
        <v>14933</v>
      </c>
      <c r="F4710" t="s">
        <v>1807</v>
      </c>
      <c r="G4710" t="s">
        <v>1762</v>
      </c>
      <c r="H4710" t="s">
        <v>1782</v>
      </c>
      <c r="I4710" t="s">
        <v>1762</v>
      </c>
      <c r="J4710">
        <v>0</v>
      </c>
      <c r="K4710"/>
      <c r="L4710" t="s">
        <v>12873</v>
      </c>
      <c r="M4710" t="s">
        <v>3118</v>
      </c>
    </row>
    <row r="4711" spans="1:13" x14ac:dyDescent="0.25">
      <c r="A4711">
        <v>52987</v>
      </c>
      <c r="B4711" t="s">
        <v>486</v>
      </c>
      <c r="C4711" t="s">
        <v>172</v>
      </c>
      <c r="D4711" t="s">
        <v>1722</v>
      </c>
      <c r="E4711" s="15" t="s">
        <v>14934</v>
      </c>
      <c r="F4711" t="s">
        <v>1910</v>
      </c>
      <c r="G4711" t="s">
        <v>1765</v>
      </c>
      <c r="H4711" t="s">
        <v>1764</v>
      </c>
      <c r="I4711" t="s">
        <v>3116</v>
      </c>
      <c r="J4711">
        <v>0</v>
      </c>
      <c r="K4711"/>
      <c r="L4711" t="s">
        <v>5105</v>
      </c>
      <c r="M4711" t="s">
        <v>3118</v>
      </c>
    </row>
    <row r="4712" spans="1:13" x14ac:dyDescent="0.25">
      <c r="A4712">
        <v>21274</v>
      </c>
      <c r="B4712" t="s">
        <v>2504</v>
      </c>
      <c r="C4712" t="s">
        <v>172</v>
      </c>
      <c r="D4712" t="s">
        <v>1722</v>
      </c>
      <c r="E4712" s="15" t="s">
        <v>14935</v>
      </c>
      <c r="F4712" t="s">
        <v>2070</v>
      </c>
      <c r="G4712" t="s">
        <v>2071</v>
      </c>
      <c r="H4712" t="s">
        <v>1864</v>
      </c>
      <c r="I4712" t="s">
        <v>3116</v>
      </c>
      <c r="J4712">
        <v>0</v>
      </c>
      <c r="K4712"/>
      <c r="L4712" t="s">
        <v>3842</v>
      </c>
      <c r="M4712" t="s">
        <v>3118</v>
      </c>
    </row>
    <row r="4713" spans="1:13" x14ac:dyDescent="0.25">
      <c r="A4713">
        <v>8663</v>
      </c>
      <c r="B4713" t="s">
        <v>2216</v>
      </c>
      <c r="C4713" t="s">
        <v>172</v>
      </c>
      <c r="D4713" t="s">
        <v>1722</v>
      </c>
      <c r="E4713" s="15" t="s">
        <v>14936</v>
      </c>
      <c r="F4713" t="s">
        <v>1771</v>
      </c>
      <c r="G4713" t="s">
        <v>1721</v>
      </c>
      <c r="H4713" t="s">
        <v>1720</v>
      </c>
      <c r="I4713" t="s">
        <v>3116</v>
      </c>
      <c r="J4713">
        <v>0</v>
      </c>
      <c r="K4713"/>
      <c r="L4713" t="s">
        <v>5106</v>
      </c>
      <c r="M4713" t="s">
        <v>5107</v>
      </c>
    </row>
    <row r="4714" spans="1:13" x14ac:dyDescent="0.25">
      <c r="A4714">
        <v>31514</v>
      </c>
      <c r="B4714" t="s">
        <v>487</v>
      </c>
      <c r="C4714" t="s">
        <v>172</v>
      </c>
      <c r="D4714" t="s">
        <v>1722</v>
      </c>
      <c r="E4714" s="15" t="s">
        <v>14937</v>
      </c>
      <c r="F4714" t="s">
        <v>5641</v>
      </c>
      <c r="G4714" t="s">
        <v>1825</v>
      </c>
      <c r="H4714" t="s">
        <v>1725</v>
      </c>
      <c r="I4714" t="s">
        <v>3116</v>
      </c>
      <c r="J4714">
        <v>0</v>
      </c>
      <c r="K4714"/>
      <c r="L4714" t="s">
        <v>3366</v>
      </c>
      <c r="M4714" t="s">
        <v>3118</v>
      </c>
    </row>
    <row r="4715" spans="1:13" x14ac:dyDescent="0.25">
      <c r="A4715">
        <v>36979</v>
      </c>
      <c r="B4715" t="s">
        <v>2593</v>
      </c>
      <c r="C4715" t="s">
        <v>172</v>
      </c>
      <c r="D4715" t="s">
        <v>1722</v>
      </c>
      <c r="E4715" s="15" t="s">
        <v>7218</v>
      </c>
      <c r="F4715" t="s">
        <v>2008</v>
      </c>
      <c r="G4715" t="s">
        <v>2009</v>
      </c>
      <c r="H4715" t="s">
        <v>1864</v>
      </c>
      <c r="I4715" t="s">
        <v>3240</v>
      </c>
      <c r="J4715">
        <v>0</v>
      </c>
      <c r="K4715"/>
      <c r="L4715" t="s">
        <v>3743</v>
      </c>
      <c r="M4715" t="s">
        <v>3118</v>
      </c>
    </row>
    <row r="4716" spans="1:13" x14ac:dyDescent="0.25">
      <c r="A4716">
        <v>31731</v>
      </c>
      <c r="B4716" t="s">
        <v>14938</v>
      </c>
      <c r="C4716" t="s">
        <v>172</v>
      </c>
      <c r="D4716" t="s">
        <v>1722</v>
      </c>
      <c r="E4716" s="15" t="s">
        <v>14939</v>
      </c>
      <c r="F4716" t="s">
        <v>1811</v>
      </c>
      <c r="G4716" t="s">
        <v>1762</v>
      </c>
      <c r="H4716" t="s">
        <v>1782</v>
      </c>
      <c r="I4716" t="s">
        <v>1762</v>
      </c>
      <c r="J4716">
        <v>0</v>
      </c>
      <c r="K4716"/>
      <c r="L4716" t="s">
        <v>3842</v>
      </c>
      <c r="M4716" t="s">
        <v>3118</v>
      </c>
    </row>
    <row r="4717" spans="1:13" x14ac:dyDescent="0.25">
      <c r="A4717">
        <v>844232</v>
      </c>
      <c r="B4717" t="s">
        <v>1383</v>
      </c>
      <c r="C4717" t="s">
        <v>172</v>
      </c>
      <c r="D4717" t="s">
        <v>1722</v>
      </c>
      <c r="E4717" s="15" t="s">
        <v>14940</v>
      </c>
      <c r="F4717" t="s">
        <v>1979</v>
      </c>
      <c r="G4717" t="s">
        <v>1721</v>
      </c>
      <c r="H4717" t="s">
        <v>1720</v>
      </c>
      <c r="I4717" t="s">
        <v>3116</v>
      </c>
      <c r="J4717">
        <v>0</v>
      </c>
      <c r="K4717"/>
      <c r="L4717" t="s">
        <v>3366</v>
      </c>
      <c r="M4717" t="s">
        <v>3118</v>
      </c>
    </row>
    <row r="4718" spans="1:13" x14ac:dyDescent="0.25">
      <c r="A4718">
        <v>17073</v>
      </c>
      <c r="B4718" t="s">
        <v>488</v>
      </c>
      <c r="C4718" t="s">
        <v>172</v>
      </c>
      <c r="D4718" t="s">
        <v>1722</v>
      </c>
      <c r="E4718" s="15" t="s">
        <v>14941</v>
      </c>
      <c r="F4718" t="s">
        <v>1784</v>
      </c>
      <c r="G4718" t="s">
        <v>1785</v>
      </c>
      <c r="H4718" t="s">
        <v>1725</v>
      </c>
      <c r="I4718" t="s">
        <v>3116</v>
      </c>
      <c r="J4718">
        <v>0</v>
      </c>
      <c r="K4718"/>
      <c r="L4718" t="s">
        <v>3743</v>
      </c>
      <c r="M4718" t="s">
        <v>3118</v>
      </c>
    </row>
    <row r="4719" spans="1:13" x14ac:dyDescent="0.25">
      <c r="A4719">
        <v>22943</v>
      </c>
      <c r="B4719" t="s">
        <v>489</v>
      </c>
      <c r="C4719" t="s">
        <v>52</v>
      </c>
      <c r="D4719" t="s">
        <v>1722</v>
      </c>
      <c r="E4719" s="15" t="s">
        <v>14942</v>
      </c>
      <c r="F4719" t="s">
        <v>1815</v>
      </c>
      <c r="G4719" t="s">
        <v>1816</v>
      </c>
      <c r="H4719" t="s">
        <v>1725</v>
      </c>
      <c r="I4719" t="s">
        <v>1816</v>
      </c>
      <c r="J4719">
        <v>0</v>
      </c>
      <c r="K4719"/>
      <c r="L4719" t="s">
        <v>3117</v>
      </c>
      <c r="M4719" t="s">
        <v>3118</v>
      </c>
    </row>
    <row r="4720" spans="1:13" x14ac:dyDescent="0.25">
      <c r="A4720">
        <v>29059</v>
      </c>
      <c r="B4720" t="s">
        <v>5108</v>
      </c>
      <c r="C4720" t="s">
        <v>148</v>
      </c>
      <c r="D4720" t="s">
        <v>1722</v>
      </c>
      <c r="E4720" s="15" t="s">
        <v>14943</v>
      </c>
      <c r="F4720" t="s">
        <v>1789</v>
      </c>
      <c r="G4720" t="s">
        <v>1790</v>
      </c>
      <c r="H4720" t="s">
        <v>1720</v>
      </c>
      <c r="I4720" t="s">
        <v>3116</v>
      </c>
      <c r="J4720">
        <v>0</v>
      </c>
      <c r="K4720"/>
      <c r="L4720" t="s">
        <v>3117</v>
      </c>
      <c r="M4720" t="s">
        <v>3118</v>
      </c>
    </row>
    <row r="4721" spans="1:13" x14ac:dyDescent="0.25">
      <c r="A4721">
        <v>17149</v>
      </c>
      <c r="B4721" t="s">
        <v>2112</v>
      </c>
      <c r="C4721" t="s">
        <v>52</v>
      </c>
      <c r="D4721" t="s">
        <v>1722</v>
      </c>
      <c r="E4721" s="15" t="s">
        <v>14944</v>
      </c>
      <c r="F4721" t="s">
        <v>1995</v>
      </c>
      <c r="G4721" t="s">
        <v>1765</v>
      </c>
      <c r="H4721" t="s">
        <v>1764</v>
      </c>
      <c r="I4721" t="s">
        <v>1765</v>
      </c>
      <c r="J4721">
        <v>0</v>
      </c>
      <c r="K4721"/>
      <c r="L4721" t="s">
        <v>3117</v>
      </c>
      <c r="M4721" t="s">
        <v>3118</v>
      </c>
    </row>
    <row r="4722" spans="1:13" x14ac:dyDescent="0.25">
      <c r="A4722">
        <v>21236</v>
      </c>
      <c r="B4722" t="s">
        <v>1669</v>
      </c>
      <c r="C4722" t="s">
        <v>172</v>
      </c>
      <c r="D4722" t="s">
        <v>1722</v>
      </c>
      <c r="E4722" s="15" t="s">
        <v>14945</v>
      </c>
      <c r="F4722" t="s">
        <v>1728</v>
      </c>
      <c r="G4722" t="s">
        <v>1729</v>
      </c>
      <c r="H4722" t="s">
        <v>1720</v>
      </c>
      <c r="I4722" t="s">
        <v>3116</v>
      </c>
      <c r="J4722">
        <v>0</v>
      </c>
      <c r="K4722"/>
      <c r="L4722" t="s">
        <v>12231</v>
      </c>
      <c r="M4722" t="s">
        <v>3118</v>
      </c>
    </row>
    <row r="4723" spans="1:13" x14ac:dyDescent="0.25">
      <c r="A4723">
        <v>861396</v>
      </c>
      <c r="B4723" t="s">
        <v>14946</v>
      </c>
      <c r="C4723" t="s">
        <v>21</v>
      </c>
      <c r="D4723" t="s">
        <v>1722</v>
      </c>
      <c r="E4723" s="15" t="s">
        <v>14947</v>
      </c>
      <c r="F4723" t="s">
        <v>1995</v>
      </c>
      <c r="G4723" t="s">
        <v>1765</v>
      </c>
      <c r="H4723" t="s">
        <v>1764</v>
      </c>
      <c r="I4723" t="s">
        <v>1765</v>
      </c>
      <c r="J4723">
        <v>0</v>
      </c>
      <c r="K4723"/>
      <c r="L4723" t="s">
        <v>3122</v>
      </c>
      <c r="M4723" t="s">
        <v>3118</v>
      </c>
    </row>
    <row r="4724" spans="1:13" x14ac:dyDescent="0.25">
      <c r="A4724">
        <v>17147</v>
      </c>
      <c r="B4724" t="s">
        <v>1384</v>
      </c>
      <c r="C4724" t="s">
        <v>52</v>
      </c>
      <c r="D4724" t="s">
        <v>1722</v>
      </c>
      <c r="E4724" s="15" t="s">
        <v>14948</v>
      </c>
      <c r="F4724" t="s">
        <v>1732</v>
      </c>
      <c r="G4724" t="s">
        <v>1731</v>
      </c>
      <c r="H4724" t="s">
        <v>1720</v>
      </c>
      <c r="I4724" t="s">
        <v>3116</v>
      </c>
      <c r="J4724">
        <v>0</v>
      </c>
      <c r="K4724"/>
      <c r="L4724" t="s">
        <v>5524</v>
      </c>
      <c r="M4724" t="s">
        <v>3118</v>
      </c>
    </row>
    <row r="4725" spans="1:13" x14ac:dyDescent="0.25">
      <c r="A4725">
        <v>23137</v>
      </c>
      <c r="B4725" t="s">
        <v>1385</v>
      </c>
      <c r="C4725" t="s">
        <v>52</v>
      </c>
      <c r="D4725" t="s">
        <v>1722</v>
      </c>
      <c r="E4725" s="15" t="s">
        <v>14949</v>
      </c>
      <c r="F4725" t="s">
        <v>13094</v>
      </c>
      <c r="G4725" t="s">
        <v>2099</v>
      </c>
      <c r="H4725" t="s">
        <v>2055</v>
      </c>
      <c r="I4725" t="s">
        <v>3116</v>
      </c>
      <c r="J4725">
        <v>0</v>
      </c>
      <c r="K4725"/>
      <c r="L4725" t="s">
        <v>5524</v>
      </c>
      <c r="M4725" t="s">
        <v>3118</v>
      </c>
    </row>
    <row r="4726" spans="1:13" x14ac:dyDescent="0.25">
      <c r="A4726">
        <v>73398</v>
      </c>
      <c r="B4726" t="s">
        <v>1796</v>
      </c>
      <c r="C4726" t="s">
        <v>84</v>
      </c>
      <c r="D4726" t="s">
        <v>1722</v>
      </c>
      <c r="E4726" s="15" t="s">
        <v>14950</v>
      </c>
      <c r="F4726" t="s">
        <v>1735</v>
      </c>
      <c r="G4726" t="s">
        <v>1721</v>
      </c>
      <c r="H4726" t="s">
        <v>1720</v>
      </c>
      <c r="I4726" t="s">
        <v>3116</v>
      </c>
      <c r="J4726">
        <v>0</v>
      </c>
      <c r="K4726"/>
      <c r="L4726" t="s">
        <v>3182</v>
      </c>
      <c r="M4726" t="s">
        <v>3118</v>
      </c>
    </row>
    <row r="4727" spans="1:13" x14ac:dyDescent="0.25">
      <c r="A4727">
        <v>850891</v>
      </c>
      <c r="B4727" t="s">
        <v>3043</v>
      </c>
      <c r="C4727" t="s">
        <v>84</v>
      </c>
      <c r="D4727" t="s">
        <v>1722</v>
      </c>
      <c r="E4727" s="15" t="s">
        <v>14951</v>
      </c>
      <c r="F4727" t="s">
        <v>10012</v>
      </c>
      <c r="G4727" t="s">
        <v>1834</v>
      </c>
      <c r="H4727" t="s">
        <v>1833</v>
      </c>
      <c r="I4727" t="s">
        <v>3116</v>
      </c>
      <c r="J4727">
        <v>0</v>
      </c>
      <c r="K4727"/>
      <c r="L4727" t="s">
        <v>3182</v>
      </c>
      <c r="M4727" t="s">
        <v>3118</v>
      </c>
    </row>
    <row r="4728" spans="1:13" x14ac:dyDescent="0.25">
      <c r="A4728">
        <v>17144</v>
      </c>
      <c r="B4728" t="s">
        <v>2461</v>
      </c>
      <c r="C4728" t="s">
        <v>59</v>
      </c>
      <c r="D4728" t="s">
        <v>1722</v>
      </c>
      <c r="E4728" s="15" t="s">
        <v>14952</v>
      </c>
      <c r="F4728" t="s">
        <v>6198</v>
      </c>
      <c r="G4728" t="s">
        <v>1785</v>
      </c>
      <c r="H4728" t="s">
        <v>1725</v>
      </c>
      <c r="I4728" t="s">
        <v>3116</v>
      </c>
      <c r="J4728">
        <v>0</v>
      </c>
      <c r="K4728"/>
      <c r="L4728" t="s">
        <v>9638</v>
      </c>
      <c r="M4728" t="s">
        <v>3118</v>
      </c>
    </row>
    <row r="4729" spans="1:13" x14ac:dyDescent="0.25">
      <c r="A4729">
        <v>53593</v>
      </c>
      <c r="B4729" t="s">
        <v>2689</v>
      </c>
      <c r="C4729" t="s">
        <v>59</v>
      </c>
      <c r="D4729" t="s">
        <v>1722</v>
      </c>
      <c r="E4729" s="15" t="s">
        <v>14953</v>
      </c>
      <c r="F4729" t="s">
        <v>2109</v>
      </c>
      <c r="G4729" t="s">
        <v>2056</v>
      </c>
      <c r="H4729" t="s">
        <v>2055</v>
      </c>
      <c r="I4729" t="s">
        <v>3116</v>
      </c>
      <c r="J4729">
        <v>0</v>
      </c>
      <c r="K4729"/>
      <c r="L4729" t="s">
        <v>3216</v>
      </c>
      <c r="M4729" t="s">
        <v>3118</v>
      </c>
    </row>
    <row r="4730" spans="1:13" x14ac:dyDescent="0.25">
      <c r="A4730">
        <v>40416</v>
      </c>
      <c r="B4730" t="s">
        <v>14954</v>
      </c>
      <c r="C4730" t="s">
        <v>27</v>
      </c>
      <c r="D4730" t="s">
        <v>1722</v>
      </c>
      <c r="E4730" s="15" t="s">
        <v>14955</v>
      </c>
      <c r="F4730" t="s">
        <v>1771</v>
      </c>
      <c r="G4730" t="s">
        <v>1721</v>
      </c>
      <c r="H4730" t="s">
        <v>1720</v>
      </c>
      <c r="I4730" t="s">
        <v>3116</v>
      </c>
      <c r="J4730">
        <v>0</v>
      </c>
      <c r="K4730"/>
      <c r="L4730" t="s">
        <v>14956</v>
      </c>
      <c r="M4730" t="s">
        <v>3118</v>
      </c>
    </row>
    <row r="4731" spans="1:13" x14ac:dyDescent="0.25">
      <c r="A4731">
        <v>36980</v>
      </c>
      <c r="B4731" t="s">
        <v>2594</v>
      </c>
      <c r="C4731" t="s">
        <v>172</v>
      </c>
      <c r="D4731" t="s">
        <v>1722</v>
      </c>
      <c r="E4731" s="15" t="s">
        <v>14957</v>
      </c>
      <c r="F4731" t="s">
        <v>1728</v>
      </c>
      <c r="G4731" t="s">
        <v>1729</v>
      </c>
      <c r="H4731" t="s">
        <v>1720</v>
      </c>
      <c r="I4731" t="s">
        <v>3116</v>
      </c>
      <c r="J4731">
        <v>0</v>
      </c>
      <c r="K4731"/>
      <c r="L4731" t="s">
        <v>3842</v>
      </c>
      <c r="M4731" t="s">
        <v>3118</v>
      </c>
    </row>
    <row r="4732" spans="1:13" x14ac:dyDescent="0.25">
      <c r="A4732">
        <v>40413</v>
      </c>
      <c r="B4732" t="s">
        <v>5110</v>
      </c>
      <c r="C4732" t="s">
        <v>27</v>
      </c>
      <c r="D4732" t="s">
        <v>1722</v>
      </c>
      <c r="E4732" s="15" t="s">
        <v>14958</v>
      </c>
      <c r="F4732" t="s">
        <v>1860</v>
      </c>
      <c r="G4732" t="s">
        <v>1816</v>
      </c>
      <c r="H4732" t="s">
        <v>1725</v>
      </c>
      <c r="I4732" t="s">
        <v>5644</v>
      </c>
      <c r="J4732">
        <v>0</v>
      </c>
      <c r="K4732"/>
      <c r="L4732" t="s">
        <v>3117</v>
      </c>
      <c r="M4732" t="s">
        <v>3118</v>
      </c>
    </row>
    <row r="4733" spans="1:13" x14ac:dyDescent="0.25">
      <c r="A4733">
        <v>17133</v>
      </c>
      <c r="B4733" t="s">
        <v>1386</v>
      </c>
      <c r="C4733" t="s">
        <v>21</v>
      </c>
      <c r="D4733" t="s">
        <v>1722</v>
      </c>
      <c r="E4733" s="15" t="s">
        <v>14959</v>
      </c>
      <c r="F4733" t="s">
        <v>1836</v>
      </c>
      <c r="G4733" t="s">
        <v>1837</v>
      </c>
      <c r="H4733" t="s">
        <v>1725</v>
      </c>
      <c r="I4733" t="s">
        <v>3116</v>
      </c>
      <c r="J4733">
        <v>0</v>
      </c>
      <c r="K4733"/>
      <c r="L4733" t="s">
        <v>6521</v>
      </c>
      <c r="M4733" t="s">
        <v>3118</v>
      </c>
    </row>
    <row r="4734" spans="1:13" x14ac:dyDescent="0.25">
      <c r="A4734">
        <v>44693</v>
      </c>
      <c r="B4734" t="s">
        <v>14960</v>
      </c>
      <c r="C4734" t="s">
        <v>43</v>
      </c>
      <c r="D4734" t="s">
        <v>1722</v>
      </c>
      <c r="E4734" s="15" t="s">
        <v>14961</v>
      </c>
      <c r="F4734" t="s">
        <v>14962</v>
      </c>
      <c r="G4734" t="s">
        <v>4155</v>
      </c>
      <c r="H4734" t="s">
        <v>1819</v>
      </c>
      <c r="I4734" t="s">
        <v>3340</v>
      </c>
      <c r="J4734">
        <v>0</v>
      </c>
      <c r="K4734"/>
      <c r="L4734" t="s">
        <v>3157</v>
      </c>
      <c r="M4734" t="s">
        <v>3118</v>
      </c>
    </row>
    <row r="4735" spans="1:13" x14ac:dyDescent="0.25">
      <c r="A4735">
        <v>846792</v>
      </c>
      <c r="B4735" t="s">
        <v>1387</v>
      </c>
      <c r="C4735" t="s">
        <v>208</v>
      </c>
      <c r="D4735" t="s">
        <v>1722</v>
      </c>
      <c r="E4735" s="15" t="s">
        <v>14963</v>
      </c>
      <c r="F4735" t="s">
        <v>5719</v>
      </c>
      <c r="G4735" t="s">
        <v>1834</v>
      </c>
      <c r="H4735" t="s">
        <v>1833</v>
      </c>
      <c r="I4735" t="s">
        <v>3116</v>
      </c>
      <c r="J4735">
        <v>0</v>
      </c>
      <c r="K4735"/>
      <c r="L4735" t="s">
        <v>3122</v>
      </c>
      <c r="M4735" t="s">
        <v>3118</v>
      </c>
    </row>
    <row r="4736" spans="1:13" x14ac:dyDescent="0.25">
      <c r="A4736">
        <v>56212</v>
      </c>
      <c r="B4736" t="s">
        <v>1896</v>
      </c>
      <c r="C4736" t="s">
        <v>1895</v>
      </c>
      <c r="D4736" t="s">
        <v>1722</v>
      </c>
      <c r="E4736" s="15" t="s">
        <v>14964</v>
      </c>
      <c r="F4736" t="s">
        <v>1873</v>
      </c>
      <c r="G4736" t="s">
        <v>1874</v>
      </c>
      <c r="H4736" t="s">
        <v>1725</v>
      </c>
      <c r="I4736" t="s">
        <v>3116</v>
      </c>
      <c r="J4736">
        <v>0</v>
      </c>
      <c r="K4736"/>
      <c r="L4736" t="s">
        <v>5524</v>
      </c>
      <c r="M4736" t="s">
        <v>3118</v>
      </c>
    </row>
    <row r="4737" spans="1:13" x14ac:dyDescent="0.25">
      <c r="A4737">
        <v>857723</v>
      </c>
      <c r="B4737" t="s">
        <v>14965</v>
      </c>
      <c r="C4737" t="s">
        <v>27</v>
      </c>
      <c r="D4737" t="s">
        <v>1722</v>
      </c>
      <c r="E4737" s="15" t="s">
        <v>14966</v>
      </c>
      <c r="F4737" t="s">
        <v>1732</v>
      </c>
      <c r="G4737" t="s">
        <v>1731</v>
      </c>
      <c r="H4737" t="s">
        <v>1720</v>
      </c>
      <c r="I4737" t="s">
        <v>3116</v>
      </c>
      <c r="J4737">
        <v>0</v>
      </c>
      <c r="K4737"/>
      <c r="L4737" t="s">
        <v>7389</v>
      </c>
      <c r="M4737" t="s">
        <v>9138</v>
      </c>
    </row>
    <row r="4738" spans="1:13" x14ac:dyDescent="0.25">
      <c r="A4738">
        <v>40412</v>
      </c>
      <c r="B4738" t="s">
        <v>14967</v>
      </c>
      <c r="C4738" t="s">
        <v>27</v>
      </c>
      <c r="D4738" t="s">
        <v>1722</v>
      </c>
      <c r="E4738" s="15" t="s">
        <v>14968</v>
      </c>
      <c r="F4738" t="s">
        <v>1863</v>
      </c>
      <c r="G4738" t="s">
        <v>1865</v>
      </c>
      <c r="H4738" t="s">
        <v>1864</v>
      </c>
      <c r="I4738" t="s">
        <v>3240</v>
      </c>
      <c r="J4738">
        <v>0</v>
      </c>
      <c r="K4738"/>
      <c r="L4738" t="s">
        <v>3417</v>
      </c>
      <c r="M4738" t="s">
        <v>3118</v>
      </c>
    </row>
    <row r="4739" spans="1:13" x14ac:dyDescent="0.25">
      <c r="A4739">
        <v>71190</v>
      </c>
      <c r="B4739" t="s">
        <v>14969</v>
      </c>
      <c r="C4739" t="s">
        <v>43</v>
      </c>
      <c r="D4739" t="s">
        <v>1722</v>
      </c>
      <c r="E4739" s="15" t="s">
        <v>14970</v>
      </c>
      <c r="F4739" t="s">
        <v>1873</v>
      </c>
      <c r="G4739" t="s">
        <v>1874</v>
      </c>
      <c r="H4739" t="s">
        <v>1725</v>
      </c>
      <c r="I4739" t="s">
        <v>3116</v>
      </c>
      <c r="J4739">
        <v>0</v>
      </c>
      <c r="K4739"/>
      <c r="L4739" t="s">
        <v>3157</v>
      </c>
      <c r="M4739" t="s">
        <v>3118</v>
      </c>
    </row>
    <row r="4740" spans="1:13" x14ac:dyDescent="0.25">
      <c r="A4740">
        <v>17180</v>
      </c>
      <c r="B4740" t="s">
        <v>5111</v>
      </c>
      <c r="C4740" t="s">
        <v>27</v>
      </c>
      <c r="D4740" t="s">
        <v>1722</v>
      </c>
      <c r="E4740" s="15" t="s">
        <v>14971</v>
      </c>
      <c r="F4740" t="s">
        <v>1870</v>
      </c>
      <c r="G4740" t="s">
        <v>1721</v>
      </c>
      <c r="H4740" t="s">
        <v>1720</v>
      </c>
      <c r="I4740" t="s">
        <v>3116</v>
      </c>
      <c r="J4740">
        <v>0</v>
      </c>
      <c r="K4740"/>
      <c r="L4740" t="s">
        <v>3117</v>
      </c>
      <c r="M4740" t="s">
        <v>3118</v>
      </c>
    </row>
    <row r="4741" spans="1:13" x14ac:dyDescent="0.25">
      <c r="A4741">
        <v>848397</v>
      </c>
      <c r="B4741" t="s">
        <v>1388</v>
      </c>
      <c r="C4741" t="s">
        <v>21</v>
      </c>
      <c r="D4741" t="s">
        <v>1722</v>
      </c>
      <c r="E4741" s="15" t="s">
        <v>14972</v>
      </c>
      <c r="F4741" t="s">
        <v>1829</v>
      </c>
      <c r="G4741" t="s">
        <v>1814</v>
      </c>
      <c r="H4741" t="s">
        <v>1764</v>
      </c>
      <c r="I4741" t="s">
        <v>3131</v>
      </c>
      <c r="J4741">
        <v>0</v>
      </c>
      <c r="K4741"/>
      <c r="L4741" t="s">
        <v>5524</v>
      </c>
      <c r="M4741" t="s">
        <v>3118</v>
      </c>
    </row>
    <row r="4742" spans="1:13" x14ac:dyDescent="0.25">
      <c r="A4742">
        <v>56196</v>
      </c>
      <c r="B4742" t="s">
        <v>14973</v>
      </c>
      <c r="C4742" t="s">
        <v>380</v>
      </c>
      <c r="D4742" t="s">
        <v>1722</v>
      </c>
      <c r="E4742" s="15" t="s">
        <v>14974</v>
      </c>
      <c r="F4742" t="s">
        <v>1851</v>
      </c>
      <c r="G4742" t="s">
        <v>1852</v>
      </c>
      <c r="H4742" t="s">
        <v>1720</v>
      </c>
      <c r="I4742" t="s">
        <v>3116</v>
      </c>
      <c r="J4742">
        <v>0</v>
      </c>
      <c r="K4742"/>
      <c r="L4742" t="s">
        <v>5921</v>
      </c>
      <c r="M4742" t="s">
        <v>3118</v>
      </c>
    </row>
    <row r="4743" spans="1:13" x14ac:dyDescent="0.25">
      <c r="A4743">
        <v>832186</v>
      </c>
      <c r="B4743" t="s">
        <v>14975</v>
      </c>
      <c r="C4743" t="s">
        <v>39</v>
      </c>
      <c r="D4743" t="s">
        <v>1722</v>
      </c>
      <c r="E4743" s="15" t="s">
        <v>14976</v>
      </c>
      <c r="F4743" t="s">
        <v>5719</v>
      </c>
      <c r="G4743" t="s">
        <v>1834</v>
      </c>
      <c r="H4743" t="s">
        <v>1833</v>
      </c>
      <c r="I4743" t="s">
        <v>3116</v>
      </c>
      <c r="J4743">
        <v>0</v>
      </c>
      <c r="K4743"/>
      <c r="L4743" t="s">
        <v>3151</v>
      </c>
      <c r="M4743" t="s">
        <v>3118</v>
      </c>
    </row>
    <row r="4744" spans="1:13" x14ac:dyDescent="0.25">
      <c r="A4744">
        <v>17190</v>
      </c>
      <c r="B4744" t="s">
        <v>490</v>
      </c>
      <c r="C4744" t="s">
        <v>21</v>
      </c>
      <c r="D4744" t="s">
        <v>1722</v>
      </c>
      <c r="E4744" s="15" t="s">
        <v>14977</v>
      </c>
      <c r="F4744" t="s">
        <v>1752</v>
      </c>
      <c r="G4744" t="s">
        <v>1754</v>
      </c>
      <c r="H4744" t="s">
        <v>1753</v>
      </c>
      <c r="I4744" t="s">
        <v>3116</v>
      </c>
      <c r="J4744">
        <v>0</v>
      </c>
      <c r="K4744"/>
      <c r="L4744" t="s">
        <v>3117</v>
      </c>
      <c r="M4744" t="s">
        <v>3118</v>
      </c>
    </row>
    <row r="4745" spans="1:13" x14ac:dyDescent="0.25">
      <c r="A4745">
        <v>40418</v>
      </c>
      <c r="B4745" t="s">
        <v>491</v>
      </c>
      <c r="C4745" t="s">
        <v>27</v>
      </c>
      <c r="D4745" t="s">
        <v>1722</v>
      </c>
      <c r="E4745" s="15" t="s">
        <v>14978</v>
      </c>
      <c r="F4745" t="s">
        <v>1887</v>
      </c>
      <c r="G4745" t="s">
        <v>1849</v>
      </c>
      <c r="H4745" t="s">
        <v>1819</v>
      </c>
      <c r="I4745" t="s">
        <v>3126</v>
      </c>
      <c r="J4745">
        <v>0</v>
      </c>
      <c r="K4745"/>
      <c r="L4745" t="s">
        <v>14979</v>
      </c>
      <c r="M4745" t="s">
        <v>14980</v>
      </c>
    </row>
    <row r="4746" spans="1:13" x14ac:dyDescent="0.25">
      <c r="A4746">
        <v>17278</v>
      </c>
      <c r="B4746" t="s">
        <v>5112</v>
      </c>
      <c r="C4746" t="s">
        <v>21</v>
      </c>
      <c r="D4746" t="s">
        <v>1722</v>
      </c>
      <c r="E4746" s="15" t="s">
        <v>14981</v>
      </c>
      <c r="F4746" t="s">
        <v>1749</v>
      </c>
      <c r="G4746" t="s">
        <v>1746</v>
      </c>
      <c r="H4746" t="s">
        <v>1720</v>
      </c>
      <c r="I4746" t="s">
        <v>5686</v>
      </c>
      <c r="J4746">
        <v>0</v>
      </c>
      <c r="K4746"/>
      <c r="L4746" t="s">
        <v>3117</v>
      </c>
      <c r="M4746" t="s">
        <v>3118</v>
      </c>
    </row>
    <row r="4747" spans="1:13" x14ac:dyDescent="0.25">
      <c r="A4747">
        <v>33870</v>
      </c>
      <c r="B4747" t="s">
        <v>2573</v>
      </c>
      <c r="C4747" t="s">
        <v>27</v>
      </c>
      <c r="D4747" t="s">
        <v>1722</v>
      </c>
      <c r="E4747" s="15" t="s">
        <v>14982</v>
      </c>
      <c r="F4747" t="s">
        <v>1830</v>
      </c>
      <c r="G4747" t="s">
        <v>1831</v>
      </c>
      <c r="H4747" t="s">
        <v>1827</v>
      </c>
      <c r="I4747" t="s">
        <v>3131</v>
      </c>
      <c r="J4747">
        <v>0</v>
      </c>
      <c r="K4747"/>
      <c r="L4747" t="s">
        <v>14983</v>
      </c>
      <c r="M4747" t="s">
        <v>14984</v>
      </c>
    </row>
    <row r="4748" spans="1:13" x14ac:dyDescent="0.25">
      <c r="A4748">
        <v>17280</v>
      </c>
      <c r="B4748" t="s">
        <v>5113</v>
      </c>
      <c r="C4748" t="s">
        <v>111</v>
      </c>
      <c r="D4748" t="s">
        <v>1722</v>
      </c>
      <c r="E4748" s="15" t="s">
        <v>14985</v>
      </c>
      <c r="F4748" t="s">
        <v>1742</v>
      </c>
      <c r="G4748" t="s">
        <v>1743</v>
      </c>
      <c r="H4748" t="s">
        <v>1720</v>
      </c>
      <c r="I4748" t="s">
        <v>3351</v>
      </c>
      <c r="J4748">
        <v>0</v>
      </c>
      <c r="K4748"/>
      <c r="L4748" t="s">
        <v>14986</v>
      </c>
      <c r="M4748" t="s">
        <v>14987</v>
      </c>
    </row>
    <row r="4749" spans="1:13" x14ac:dyDescent="0.25">
      <c r="A4749">
        <v>17279</v>
      </c>
      <c r="B4749" t="s">
        <v>2110</v>
      </c>
      <c r="C4749" t="s">
        <v>92</v>
      </c>
      <c r="D4749" t="s">
        <v>1722</v>
      </c>
      <c r="E4749" s="15" t="s">
        <v>14988</v>
      </c>
      <c r="F4749" t="s">
        <v>1813</v>
      </c>
      <c r="G4749" t="s">
        <v>1814</v>
      </c>
      <c r="H4749" t="s">
        <v>1764</v>
      </c>
      <c r="I4749" t="s">
        <v>3116</v>
      </c>
      <c r="J4749">
        <v>0</v>
      </c>
      <c r="K4749"/>
      <c r="L4749" t="s">
        <v>14989</v>
      </c>
      <c r="M4749" t="s">
        <v>14990</v>
      </c>
    </row>
    <row r="4750" spans="1:13" x14ac:dyDescent="0.25">
      <c r="A4750">
        <v>841388</v>
      </c>
      <c r="B4750" t="s">
        <v>1389</v>
      </c>
      <c r="C4750" t="s">
        <v>27</v>
      </c>
      <c r="D4750" t="s">
        <v>1722</v>
      </c>
      <c r="E4750" s="15" t="s">
        <v>14991</v>
      </c>
      <c r="F4750" t="s">
        <v>5967</v>
      </c>
      <c r="G4750" t="s">
        <v>1909</v>
      </c>
      <c r="H4750" t="s">
        <v>1725</v>
      </c>
      <c r="I4750" t="s">
        <v>3116</v>
      </c>
      <c r="J4750">
        <v>0</v>
      </c>
      <c r="K4750"/>
      <c r="L4750" t="s">
        <v>3117</v>
      </c>
      <c r="M4750" t="s">
        <v>3118</v>
      </c>
    </row>
    <row r="4751" spans="1:13" x14ac:dyDescent="0.25">
      <c r="A4751">
        <v>57256</v>
      </c>
      <c r="B4751" t="s">
        <v>14992</v>
      </c>
      <c r="C4751" t="s">
        <v>27</v>
      </c>
      <c r="D4751" t="s">
        <v>1722</v>
      </c>
      <c r="E4751" s="15" t="s">
        <v>14993</v>
      </c>
      <c r="F4751" t="s">
        <v>3773</v>
      </c>
      <c r="G4751" t="s">
        <v>1849</v>
      </c>
      <c r="H4751" t="s">
        <v>1819</v>
      </c>
      <c r="I4751" t="s">
        <v>3126</v>
      </c>
      <c r="J4751">
        <v>0</v>
      </c>
      <c r="K4751"/>
      <c r="L4751" t="s">
        <v>14994</v>
      </c>
      <c r="M4751" t="s">
        <v>14995</v>
      </c>
    </row>
    <row r="4752" spans="1:13" x14ac:dyDescent="0.25">
      <c r="A4752">
        <v>17166</v>
      </c>
      <c r="B4752" t="s">
        <v>2111</v>
      </c>
      <c r="C4752" t="s">
        <v>56</v>
      </c>
      <c r="D4752" t="s">
        <v>1722</v>
      </c>
      <c r="E4752" s="15" t="s">
        <v>14996</v>
      </c>
      <c r="F4752" t="s">
        <v>2079</v>
      </c>
      <c r="G4752" t="s">
        <v>1765</v>
      </c>
      <c r="H4752" t="s">
        <v>1764</v>
      </c>
      <c r="I4752" t="s">
        <v>3116</v>
      </c>
      <c r="J4752">
        <v>0</v>
      </c>
      <c r="K4752"/>
      <c r="L4752" t="s">
        <v>3117</v>
      </c>
      <c r="M4752" t="s">
        <v>3118</v>
      </c>
    </row>
    <row r="4753" spans="1:13" x14ac:dyDescent="0.25">
      <c r="A4753">
        <v>847979</v>
      </c>
      <c r="B4753" t="s">
        <v>14997</v>
      </c>
      <c r="C4753" t="s">
        <v>39</v>
      </c>
      <c r="D4753" t="s">
        <v>1722</v>
      </c>
      <c r="E4753" s="15" t="s">
        <v>14998</v>
      </c>
      <c r="F4753" t="s">
        <v>1761</v>
      </c>
      <c r="G4753" t="s">
        <v>1762</v>
      </c>
      <c r="H4753" t="s">
        <v>1782</v>
      </c>
      <c r="I4753" t="s">
        <v>1762</v>
      </c>
      <c r="J4753">
        <v>0</v>
      </c>
      <c r="K4753"/>
      <c r="L4753" t="s">
        <v>3228</v>
      </c>
      <c r="M4753" t="s">
        <v>3118</v>
      </c>
    </row>
    <row r="4754" spans="1:13" x14ac:dyDescent="0.25">
      <c r="A4754">
        <v>855030</v>
      </c>
      <c r="B4754" t="s">
        <v>14999</v>
      </c>
      <c r="C4754" t="s">
        <v>39</v>
      </c>
      <c r="D4754" t="s">
        <v>1722</v>
      </c>
      <c r="E4754" s="15" t="s">
        <v>15000</v>
      </c>
      <c r="F4754" t="s">
        <v>5641</v>
      </c>
      <c r="G4754" t="s">
        <v>1825</v>
      </c>
      <c r="H4754" t="s">
        <v>1725</v>
      </c>
      <c r="I4754" t="s">
        <v>3116</v>
      </c>
      <c r="J4754">
        <v>0</v>
      </c>
      <c r="K4754"/>
      <c r="L4754" t="s">
        <v>15001</v>
      </c>
      <c r="M4754" t="s">
        <v>15002</v>
      </c>
    </row>
    <row r="4755" spans="1:13" x14ac:dyDescent="0.25">
      <c r="A4755">
        <v>829700</v>
      </c>
      <c r="B4755" t="s">
        <v>2866</v>
      </c>
      <c r="C4755" t="s">
        <v>36</v>
      </c>
      <c r="D4755" t="s">
        <v>1722</v>
      </c>
      <c r="E4755" s="15" t="s">
        <v>15003</v>
      </c>
      <c r="F4755" t="s">
        <v>2079</v>
      </c>
      <c r="G4755" t="s">
        <v>1765</v>
      </c>
      <c r="H4755" t="s">
        <v>1764</v>
      </c>
      <c r="I4755" t="s">
        <v>3116</v>
      </c>
      <c r="J4755">
        <v>0</v>
      </c>
      <c r="K4755"/>
      <c r="L4755" t="s">
        <v>3429</v>
      </c>
      <c r="M4755" t="s">
        <v>3118</v>
      </c>
    </row>
    <row r="4756" spans="1:13" x14ac:dyDescent="0.25">
      <c r="A4756">
        <v>17320</v>
      </c>
      <c r="B4756" t="s">
        <v>5118</v>
      </c>
      <c r="C4756" t="s">
        <v>39</v>
      </c>
      <c r="D4756" t="s">
        <v>1722</v>
      </c>
      <c r="E4756" s="15" t="s">
        <v>15004</v>
      </c>
      <c r="F4756" t="s">
        <v>1815</v>
      </c>
      <c r="G4756" t="s">
        <v>1816</v>
      </c>
      <c r="H4756" t="s">
        <v>1725</v>
      </c>
      <c r="I4756" t="s">
        <v>1816</v>
      </c>
      <c r="J4756">
        <v>0</v>
      </c>
      <c r="K4756"/>
      <c r="L4756" t="s">
        <v>5889</v>
      </c>
      <c r="M4756" t="s">
        <v>3118</v>
      </c>
    </row>
    <row r="4757" spans="1:13" x14ac:dyDescent="0.25">
      <c r="A4757">
        <v>17322</v>
      </c>
      <c r="B4757" t="s">
        <v>492</v>
      </c>
      <c r="C4757" t="s">
        <v>39</v>
      </c>
      <c r="D4757" t="s">
        <v>1722</v>
      </c>
      <c r="E4757" s="15" t="s">
        <v>15005</v>
      </c>
      <c r="F4757" t="s">
        <v>2109</v>
      </c>
      <c r="G4757" t="s">
        <v>2056</v>
      </c>
      <c r="H4757" t="s">
        <v>2055</v>
      </c>
      <c r="I4757" t="s">
        <v>3116</v>
      </c>
      <c r="J4757">
        <v>0</v>
      </c>
      <c r="K4757"/>
      <c r="L4757" t="s">
        <v>5524</v>
      </c>
      <c r="M4757" t="s">
        <v>3118</v>
      </c>
    </row>
    <row r="4758" spans="1:13" x14ac:dyDescent="0.25">
      <c r="A4758">
        <v>36186</v>
      </c>
      <c r="B4758" t="s">
        <v>493</v>
      </c>
      <c r="C4758" t="s">
        <v>92</v>
      </c>
      <c r="D4758" t="s">
        <v>1722</v>
      </c>
      <c r="E4758" s="15" t="s">
        <v>15006</v>
      </c>
      <c r="F4758" t="s">
        <v>1775</v>
      </c>
      <c r="G4758" t="s">
        <v>1743</v>
      </c>
      <c r="H4758" t="s">
        <v>1720</v>
      </c>
      <c r="I4758" t="s">
        <v>3351</v>
      </c>
      <c r="J4758">
        <v>0</v>
      </c>
      <c r="K4758"/>
      <c r="L4758" t="s">
        <v>15007</v>
      </c>
      <c r="M4758" t="s">
        <v>3118</v>
      </c>
    </row>
    <row r="4759" spans="1:13" x14ac:dyDescent="0.25">
      <c r="A4759">
        <v>841076</v>
      </c>
      <c r="B4759" t="s">
        <v>1670</v>
      </c>
      <c r="C4759" t="s">
        <v>59</v>
      </c>
      <c r="D4759" t="s">
        <v>1722</v>
      </c>
      <c r="E4759" s="15" t="s">
        <v>15008</v>
      </c>
      <c r="F4759" t="s">
        <v>1784</v>
      </c>
      <c r="G4759" t="s">
        <v>1785</v>
      </c>
      <c r="H4759" t="s">
        <v>1725</v>
      </c>
      <c r="I4759" t="s">
        <v>3116</v>
      </c>
      <c r="J4759">
        <v>0</v>
      </c>
      <c r="K4759"/>
      <c r="L4759" t="s">
        <v>15009</v>
      </c>
      <c r="M4759" t="s">
        <v>3118</v>
      </c>
    </row>
    <row r="4760" spans="1:13" x14ac:dyDescent="0.25">
      <c r="A4760">
        <v>17344</v>
      </c>
      <c r="B4760" t="s">
        <v>1671</v>
      </c>
      <c r="C4760" t="s">
        <v>59</v>
      </c>
      <c r="D4760" t="s">
        <v>1722</v>
      </c>
      <c r="E4760" s="15" t="s">
        <v>15010</v>
      </c>
      <c r="F4760" t="s">
        <v>1784</v>
      </c>
      <c r="G4760" t="s">
        <v>1785</v>
      </c>
      <c r="H4760" t="s">
        <v>1725</v>
      </c>
      <c r="I4760" t="s">
        <v>3116</v>
      </c>
      <c r="J4760">
        <v>0</v>
      </c>
      <c r="K4760"/>
      <c r="L4760" t="s">
        <v>15009</v>
      </c>
      <c r="M4760" t="s">
        <v>3118</v>
      </c>
    </row>
    <row r="4761" spans="1:13" x14ac:dyDescent="0.25">
      <c r="A4761">
        <v>29041</v>
      </c>
      <c r="B4761" t="s">
        <v>1390</v>
      </c>
      <c r="C4761" t="s">
        <v>21</v>
      </c>
      <c r="D4761" t="s">
        <v>1722</v>
      </c>
      <c r="E4761" s="15" t="s">
        <v>15011</v>
      </c>
      <c r="F4761" t="s">
        <v>5641</v>
      </c>
      <c r="G4761" t="s">
        <v>1825</v>
      </c>
      <c r="H4761" t="s">
        <v>1725</v>
      </c>
      <c r="I4761" t="s">
        <v>3116</v>
      </c>
      <c r="J4761">
        <v>0</v>
      </c>
      <c r="K4761"/>
      <c r="L4761" t="s">
        <v>5524</v>
      </c>
      <c r="M4761" t="s">
        <v>3118</v>
      </c>
    </row>
    <row r="4762" spans="1:13" x14ac:dyDescent="0.25">
      <c r="A4762">
        <v>31544</v>
      </c>
      <c r="B4762" t="s">
        <v>2561</v>
      </c>
      <c r="C4762" t="s">
        <v>92</v>
      </c>
      <c r="D4762" t="s">
        <v>1722</v>
      </c>
      <c r="E4762" s="15" t="s">
        <v>15012</v>
      </c>
      <c r="F4762" t="s">
        <v>1745</v>
      </c>
      <c r="G4762" t="s">
        <v>1746</v>
      </c>
      <c r="H4762" t="s">
        <v>1720</v>
      </c>
      <c r="I4762" t="s">
        <v>3116</v>
      </c>
      <c r="J4762">
        <v>0</v>
      </c>
      <c r="K4762"/>
      <c r="L4762" t="s">
        <v>15013</v>
      </c>
      <c r="M4762" t="s">
        <v>15014</v>
      </c>
    </row>
    <row r="4763" spans="1:13" x14ac:dyDescent="0.25">
      <c r="A4763">
        <v>17313</v>
      </c>
      <c r="B4763" t="s">
        <v>494</v>
      </c>
      <c r="C4763" t="s">
        <v>59</v>
      </c>
      <c r="D4763" t="s">
        <v>1722</v>
      </c>
      <c r="E4763" s="15" t="s">
        <v>15015</v>
      </c>
      <c r="F4763" t="s">
        <v>1846</v>
      </c>
      <c r="G4763" t="s">
        <v>1726</v>
      </c>
      <c r="H4763" t="s">
        <v>1725</v>
      </c>
      <c r="I4763" t="s">
        <v>3116</v>
      </c>
      <c r="J4763">
        <v>0</v>
      </c>
      <c r="K4763"/>
      <c r="L4763" t="s">
        <v>3382</v>
      </c>
      <c r="M4763" t="s">
        <v>3118</v>
      </c>
    </row>
    <row r="4764" spans="1:13" x14ac:dyDescent="0.25">
      <c r="A4764">
        <v>17305</v>
      </c>
      <c r="B4764" t="s">
        <v>2462</v>
      </c>
      <c r="C4764" t="s">
        <v>39</v>
      </c>
      <c r="D4764" t="s">
        <v>1722</v>
      </c>
      <c r="E4764" s="15" t="s">
        <v>15016</v>
      </c>
      <c r="F4764" t="s">
        <v>1979</v>
      </c>
      <c r="G4764" t="s">
        <v>1721</v>
      </c>
      <c r="H4764" t="s">
        <v>1720</v>
      </c>
      <c r="I4764" t="s">
        <v>3116</v>
      </c>
      <c r="J4764">
        <v>0</v>
      </c>
      <c r="K4764"/>
      <c r="L4764" t="s">
        <v>15017</v>
      </c>
      <c r="M4764" t="s">
        <v>3118</v>
      </c>
    </row>
    <row r="4765" spans="1:13" x14ac:dyDescent="0.25">
      <c r="A4765">
        <v>17315</v>
      </c>
      <c r="B4765" t="s">
        <v>1391</v>
      </c>
      <c r="C4765" t="s">
        <v>59</v>
      </c>
      <c r="D4765" t="s">
        <v>1722</v>
      </c>
      <c r="E4765" s="15" t="s">
        <v>15018</v>
      </c>
      <c r="F4765" t="s">
        <v>5667</v>
      </c>
      <c r="G4765" t="s">
        <v>1792</v>
      </c>
      <c r="H4765" t="s">
        <v>1822</v>
      </c>
      <c r="I4765" t="s">
        <v>3116</v>
      </c>
      <c r="J4765">
        <v>0</v>
      </c>
      <c r="K4765"/>
      <c r="L4765" t="s">
        <v>3524</v>
      </c>
      <c r="M4765" t="s">
        <v>3118</v>
      </c>
    </row>
    <row r="4766" spans="1:13" x14ac:dyDescent="0.25">
      <c r="A4766">
        <v>56056</v>
      </c>
      <c r="B4766" t="s">
        <v>676</v>
      </c>
      <c r="C4766" t="s">
        <v>39</v>
      </c>
      <c r="D4766" t="s">
        <v>1722</v>
      </c>
      <c r="E4766" s="15" t="s">
        <v>15019</v>
      </c>
      <c r="F4766" t="s">
        <v>1788</v>
      </c>
      <c r="G4766" t="s">
        <v>1762</v>
      </c>
      <c r="H4766" t="s">
        <v>1782</v>
      </c>
      <c r="I4766" t="s">
        <v>3116</v>
      </c>
      <c r="J4766">
        <v>0</v>
      </c>
      <c r="K4766"/>
      <c r="L4766" t="s">
        <v>3117</v>
      </c>
      <c r="M4766" t="s">
        <v>3118</v>
      </c>
    </row>
    <row r="4767" spans="1:13" x14ac:dyDescent="0.25">
      <c r="A4767">
        <v>21835</v>
      </c>
      <c r="B4767" t="s">
        <v>15020</v>
      </c>
      <c r="C4767" t="s">
        <v>78</v>
      </c>
      <c r="D4767" t="s">
        <v>1722</v>
      </c>
      <c r="E4767" s="15" t="s">
        <v>15021</v>
      </c>
      <c r="F4767" t="s">
        <v>1732</v>
      </c>
      <c r="G4767" t="s">
        <v>1731</v>
      </c>
      <c r="H4767" t="s">
        <v>1720</v>
      </c>
      <c r="I4767" t="s">
        <v>3116</v>
      </c>
      <c r="J4767">
        <v>0</v>
      </c>
      <c r="K4767"/>
      <c r="L4767" t="s">
        <v>3122</v>
      </c>
      <c r="M4767" t="s">
        <v>3118</v>
      </c>
    </row>
    <row r="4768" spans="1:13" x14ac:dyDescent="0.25">
      <c r="A4768">
        <v>17328</v>
      </c>
      <c r="B4768" t="s">
        <v>5119</v>
      </c>
      <c r="C4768" t="s">
        <v>165</v>
      </c>
      <c r="D4768" t="s">
        <v>1722</v>
      </c>
      <c r="E4768" s="15" t="s">
        <v>15022</v>
      </c>
      <c r="F4768" t="s">
        <v>5706</v>
      </c>
      <c r="G4768" t="s">
        <v>1792</v>
      </c>
      <c r="H4768" t="s">
        <v>1822</v>
      </c>
      <c r="I4768" t="s">
        <v>3116</v>
      </c>
      <c r="J4768">
        <v>0</v>
      </c>
      <c r="K4768"/>
      <c r="L4768" t="s">
        <v>6545</v>
      </c>
      <c r="M4768" t="s">
        <v>3118</v>
      </c>
    </row>
    <row r="4769" spans="1:13" x14ac:dyDescent="0.25">
      <c r="A4769">
        <v>844173</v>
      </c>
      <c r="B4769" t="s">
        <v>15023</v>
      </c>
      <c r="C4769" t="s">
        <v>27</v>
      </c>
      <c r="D4769" t="s">
        <v>1722</v>
      </c>
      <c r="E4769" s="15" t="s">
        <v>15024</v>
      </c>
      <c r="F4769" t="s">
        <v>1732</v>
      </c>
      <c r="G4769" t="s">
        <v>1731</v>
      </c>
      <c r="H4769" t="s">
        <v>1720</v>
      </c>
      <c r="I4769" t="s">
        <v>3116</v>
      </c>
      <c r="J4769">
        <v>0</v>
      </c>
      <c r="K4769"/>
      <c r="L4769"/>
      <c r="M4769" t="s">
        <v>3118</v>
      </c>
    </row>
    <row r="4770" spans="1:13" x14ac:dyDescent="0.25">
      <c r="A4770">
        <v>17321</v>
      </c>
      <c r="B4770" t="s">
        <v>1392</v>
      </c>
      <c r="C4770" t="s">
        <v>36</v>
      </c>
      <c r="D4770" t="s">
        <v>1722</v>
      </c>
      <c r="E4770" s="15" t="s">
        <v>15025</v>
      </c>
      <c r="F4770" t="s">
        <v>2237</v>
      </c>
      <c r="G4770" t="s">
        <v>1828</v>
      </c>
      <c r="H4770" t="s">
        <v>1827</v>
      </c>
      <c r="I4770" t="s">
        <v>3131</v>
      </c>
      <c r="J4770">
        <v>0</v>
      </c>
      <c r="K4770"/>
      <c r="L4770" t="s">
        <v>15026</v>
      </c>
      <c r="M4770" t="s">
        <v>15027</v>
      </c>
    </row>
    <row r="4771" spans="1:13" x14ac:dyDescent="0.25">
      <c r="A4771">
        <v>847532</v>
      </c>
      <c r="B4771" t="s">
        <v>15028</v>
      </c>
      <c r="C4771" t="s">
        <v>43</v>
      </c>
      <c r="D4771" t="s">
        <v>1722</v>
      </c>
      <c r="E4771" s="15" t="s">
        <v>15029</v>
      </c>
      <c r="F4771" t="s">
        <v>9215</v>
      </c>
      <c r="G4771" t="s">
        <v>1975</v>
      </c>
      <c r="H4771" t="s">
        <v>1782</v>
      </c>
      <c r="I4771" t="s">
        <v>3116</v>
      </c>
      <c r="J4771">
        <v>0</v>
      </c>
      <c r="K4771"/>
      <c r="L4771" t="s">
        <v>3157</v>
      </c>
      <c r="M4771" t="s">
        <v>3118</v>
      </c>
    </row>
    <row r="4772" spans="1:13" x14ac:dyDescent="0.25">
      <c r="A4772">
        <v>848501</v>
      </c>
      <c r="B4772" t="s">
        <v>15030</v>
      </c>
      <c r="C4772" t="s">
        <v>84</v>
      </c>
      <c r="D4772" t="s">
        <v>1722</v>
      </c>
      <c r="E4772" s="15" t="s">
        <v>15031</v>
      </c>
      <c r="F4772" t="s">
        <v>1771</v>
      </c>
      <c r="G4772" t="s">
        <v>1721</v>
      </c>
      <c r="H4772" t="s">
        <v>1720</v>
      </c>
      <c r="I4772" t="s">
        <v>3116</v>
      </c>
      <c r="J4772">
        <v>0</v>
      </c>
      <c r="K4772"/>
      <c r="L4772" t="s">
        <v>3177</v>
      </c>
      <c r="M4772" t="s">
        <v>3118</v>
      </c>
    </row>
    <row r="4773" spans="1:13" x14ac:dyDescent="0.25">
      <c r="A4773">
        <v>854356</v>
      </c>
      <c r="B4773" t="s">
        <v>15032</v>
      </c>
      <c r="C4773" t="s">
        <v>43</v>
      </c>
      <c r="D4773" t="s">
        <v>1722</v>
      </c>
      <c r="E4773" s="15" t="s">
        <v>15033</v>
      </c>
      <c r="F4773" t="s">
        <v>1868</v>
      </c>
      <c r="G4773" t="s">
        <v>1792</v>
      </c>
      <c r="H4773" t="s">
        <v>1822</v>
      </c>
      <c r="I4773" t="s">
        <v>3116</v>
      </c>
      <c r="J4773">
        <v>0</v>
      </c>
      <c r="K4773"/>
      <c r="L4773" t="s">
        <v>2341</v>
      </c>
      <c r="M4773" t="s">
        <v>15034</v>
      </c>
    </row>
    <row r="4774" spans="1:13" x14ac:dyDescent="0.25">
      <c r="A4774">
        <v>838309</v>
      </c>
      <c r="B4774" t="s">
        <v>15035</v>
      </c>
      <c r="C4774" t="s">
        <v>172</v>
      </c>
      <c r="D4774" t="s">
        <v>1722</v>
      </c>
      <c r="E4774" s="15" t="s">
        <v>15036</v>
      </c>
      <c r="F4774" t="s">
        <v>1771</v>
      </c>
      <c r="G4774" t="s">
        <v>1721</v>
      </c>
      <c r="H4774" t="s">
        <v>1720</v>
      </c>
      <c r="I4774" t="s">
        <v>3116</v>
      </c>
      <c r="J4774">
        <v>0</v>
      </c>
      <c r="K4774"/>
      <c r="L4774" t="s">
        <v>15037</v>
      </c>
      <c r="M4774" t="s">
        <v>15038</v>
      </c>
    </row>
    <row r="4775" spans="1:13" x14ac:dyDescent="0.25">
      <c r="A4775">
        <v>17296</v>
      </c>
      <c r="B4775" t="s">
        <v>1393</v>
      </c>
      <c r="C4775" t="s">
        <v>116</v>
      </c>
      <c r="D4775" t="s">
        <v>1722</v>
      </c>
      <c r="E4775" s="15" t="s">
        <v>15039</v>
      </c>
      <c r="F4775" t="s">
        <v>1761</v>
      </c>
      <c r="G4775" t="s">
        <v>1762</v>
      </c>
      <c r="H4775" t="s">
        <v>1782</v>
      </c>
      <c r="I4775" t="s">
        <v>1762</v>
      </c>
      <c r="J4775">
        <v>0</v>
      </c>
      <c r="K4775"/>
      <c r="L4775" t="s">
        <v>15040</v>
      </c>
      <c r="M4775" t="s">
        <v>15041</v>
      </c>
    </row>
    <row r="4776" spans="1:13" x14ac:dyDescent="0.25">
      <c r="A4776">
        <v>842234</v>
      </c>
      <c r="B4776" t="s">
        <v>15042</v>
      </c>
      <c r="C4776" t="s">
        <v>763</v>
      </c>
      <c r="D4776" t="s">
        <v>1722</v>
      </c>
      <c r="E4776" s="15" t="s">
        <v>15043</v>
      </c>
      <c r="F4776" t="s">
        <v>1732</v>
      </c>
      <c r="G4776" t="s">
        <v>1731</v>
      </c>
      <c r="H4776" t="s">
        <v>1720</v>
      </c>
      <c r="I4776" t="s">
        <v>3116</v>
      </c>
      <c r="J4776">
        <v>0</v>
      </c>
      <c r="K4776"/>
      <c r="L4776" t="s">
        <v>2341</v>
      </c>
      <c r="M4776"/>
    </row>
    <row r="4777" spans="1:13" x14ac:dyDescent="0.25">
      <c r="A4777">
        <v>29060</v>
      </c>
      <c r="B4777" t="s">
        <v>2543</v>
      </c>
      <c r="C4777" t="s">
        <v>39</v>
      </c>
      <c r="D4777" t="s">
        <v>1722</v>
      </c>
      <c r="E4777" s="15" t="s">
        <v>15044</v>
      </c>
      <c r="F4777" t="s">
        <v>1789</v>
      </c>
      <c r="G4777" t="s">
        <v>1790</v>
      </c>
      <c r="H4777" t="s">
        <v>1720</v>
      </c>
      <c r="I4777" t="s">
        <v>3116</v>
      </c>
      <c r="J4777">
        <v>0</v>
      </c>
      <c r="K4777"/>
      <c r="L4777" t="s">
        <v>3117</v>
      </c>
      <c r="M4777" t="s">
        <v>3118</v>
      </c>
    </row>
    <row r="4778" spans="1:13" x14ac:dyDescent="0.25">
      <c r="A4778">
        <v>17377</v>
      </c>
      <c r="B4778" t="s">
        <v>2106</v>
      </c>
      <c r="C4778" t="s">
        <v>59</v>
      </c>
      <c r="D4778" t="s">
        <v>1722</v>
      </c>
      <c r="E4778" s="15" t="s">
        <v>15045</v>
      </c>
      <c r="F4778" t="s">
        <v>1817</v>
      </c>
      <c r="G4778" t="s">
        <v>1816</v>
      </c>
      <c r="H4778" t="s">
        <v>1725</v>
      </c>
      <c r="I4778" t="s">
        <v>1816</v>
      </c>
      <c r="J4778">
        <v>0</v>
      </c>
      <c r="K4778"/>
      <c r="L4778" t="s">
        <v>3122</v>
      </c>
      <c r="M4778" t="s">
        <v>3118</v>
      </c>
    </row>
    <row r="4779" spans="1:13" x14ac:dyDescent="0.25">
      <c r="A4779">
        <v>17359</v>
      </c>
      <c r="B4779" t="s">
        <v>1394</v>
      </c>
      <c r="C4779" t="s">
        <v>136</v>
      </c>
      <c r="D4779" t="s">
        <v>1722</v>
      </c>
      <c r="E4779" s="15" t="s">
        <v>15046</v>
      </c>
      <c r="F4779" t="s">
        <v>1986</v>
      </c>
      <c r="G4779" t="s">
        <v>1987</v>
      </c>
      <c r="H4779" t="s">
        <v>1822</v>
      </c>
      <c r="I4779" t="s">
        <v>3116</v>
      </c>
      <c r="J4779">
        <v>0</v>
      </c>
      <c r="K4779"/>
      <c r="L4779" t="s">
        <v>3117</v>
      </c>
      <c r="M4779" t="s">
        <v>3118</v>
      </c>
    </row>
    <row r="4780" spans="1:13" x14ac:dyDescent="0.25">
      <c r="A4780">
        <v>22913</v>
      </c>
      <c r="B4780" t="s">
        <v>1395</v>
      </c>
      <c r="C4780" t="s">
        <v>136</v>
      </c>
      <c r="D4780" t="s">
        <v>1722</v>
      </c>
      <c r="E4780" s="15" t="s">
        <v>15047</v>
      </c>
      <c r="F4780" t="s">
        <v>1941</v>
      </c>
      <c r="G4780" t="s">
        <v>1867</v>
      </c>
      <c r="H4780" t="s">
        <v>1725</v>
      </c>
      <c r="I4780" t="s">
        <v>3116</v>
      </c>
      <c r="J4780">
        <v>0</v>
      </c>
      <c r="K4780"/>
      <c r="L4780" t="s">
        <v>3117</v>
      </c>
      <c r="M4780" t="s">
        <v>3118</v>
      </c>
    </row>
    <row r="4781" spans="1:13" x14ac:dyDescent="0.25">
      <c r="A4781">
        <v>57172</v>
      </c>
      <c r="B4781" t="s">
        <v>1396</v>
      </c>
      <c r="C4781" t="s">
        <v>27</v>
      </c>
      <c r="D4781" t="s">
        <v>1722</v>
      </c>
      <c r="E4781" s="15" t="s">
        <v>15048</v>
      </c>
      <c r="F4781" t="s">
        <v>1824</v>
      </c>
      <c r="G4781" t="s">
        <v>1825</v>
      </c>
      <c r="H4781" t="s">
        <v>1725</v>
      </c>
      <c r="I4781" t="s">
        <v>3116</v>
      </c>
      <c r="J4781">
        <v>0</v>
      </c>
      <c r="K4781"/>
      <c r="L4781" t="s">
        <v>3245</v>
      </c>
      <c r="M4781" t="s">
        <v>3118</v>
      </c>
    </row>
    <row r="4782" spans="1:13" x14ac:dyDescent="0.25">
      <c r="A4782">
        <v>34451</v>
      </c>
      <c r="B4782" t="s">
        <v>1397</v>
      </c>
      <c r="C4782" t="s">
        <v>84</v>
      </c>
      <c r="D4782" t="s">
        <v>1722</v>
      </c>
      <c r="E4782" s="15" t="s">
        <v>15049</v>
      </c>
      <c r="F4782" t="s">
        <v>1771</v>
      </c>
      <c r="G4782" t="s">
        <v>1721</v>
      </c>
      <c r="H4782" t="s">
        <v>1720</v>
      </c>
      <c r="I4782" t="s">
        <v>3116</v>
      </c>
      <c r="J4782">
        <v>0</v>
      </c>
      <c r="K4782"/>
      <c r="L4782" t="s">
        <v>15050</v>
      </c>
      <c r="M4782" t="s">
        <v>3118</v>
      </c>
    </row>
    <row r="4783" spans="1:13" x14ac:dyDescent="0.25">
      <c r="A4783">
        <v>61129</v>
      </c>
      <c r="B4783" t="s">
        <v>15051</v>
      </c>
      <c r="C4783" t="s">
        <v>76</v>
      </c>
      <c r="D4783" t="s">
        <v>1722</v>
      </c>
      <c r="E4783" s="15" t="s">
        <v>15052</v>
      </c>
      <c r="F4783" t="s">
        <v>1737</v>
      </c>
      <c r="G4783" t="s">
        <v>1721</v>
      </c>
      <c r="H4783" t="s">
        <v>1720</v>
      </c>
      <c r="I4783" t="s">
        <v>3116</v>
      </c>
      <c r="J4783">
        <v>0</v>
      </c>
      <c r="K4783"/>
      <c r="L4783" t="s">
        <v>3151</v>
      </c>
      <c r="M4783" t="s">
        <v>3118</v>
      </c>
    </row>
    <row r="4784" spans="1:13" x14ac:dyDescent="0.25">
      <c r="A4784">
        <v>52425</v>
      </c>
      <c r="B4784" t="s">
        <v>495</v>
      </c>
      <c r="C4784" t="s">
        <v>27</v>
      </c>
      <c r="D4784" t="s">
        <v>1722</v>
      </c>
      <c r="E4784" s="15" t="s">
        <v>15053</v>
      </c>
      <c r="F4784" t="s">
        <v>1787</v>
      </c>
      <c r="G4784" t="s">
        <v>1721</v>
      </c>
      <c r="H4784" t="s">
        <v>1720</v>
      </c>
      <c r="I4784" t="s">
        <v>3116</v>
      </c>
      <c r="J4784">
        <v>0</v>
      </c>
      <c r="K4784"/>
      <c r="L4784" t="s">
        <v>4202</v>
      </c>
      <c r="M4784" t="s">
        <v>3118</v>
      </c>
    </row>
    <row r="4785" spans="1:13" x14ac:dyDescent="0.25">
      <c r="A4785">
        <v>23576</v>
      </c>
      <c r="B4785" t="s">
        <v>15054</v>
      </c>
      <c r="C4785" t="s">
        <v>27</v>
      </c>
      <c r="D4785" t="s">
        <v>1722</v>
      </c>
      <c r="E4785" s="15" t="s">
        <v>15055</v>
      </c>
      <c r="F4785" t="s">
        <v>1789</v>
      </c>
      <c r="G4785" t="s">
        <v>1790</v>
      </c>
      <c r="H4785" t="s">
        <v>1720</v>
      </c>
      <c r="I4785" t="s">
        <v>3116</v>
      </c>
      <c r="J4785">
        <v>0</v>
      </c>
      <c r="K4785"/>
      <c r="L4785" t="s">
        <v>15056</v>
      </c>
      <c r="M4785" t="s">
        <v>15057</v>
      </c>
    </row>
    <row r="4786" spans="1:13" x14ac:dyDescent="0.25">
      <c r="A4786">
        <v>17372</v>
      </c>
      <c r="B4786" t="s">
        <v>5122</v>
      </c>
      <c r="C4786" t="s">
        <v>76</v>
      </c>
      <c r="D4786" t="s">
        <v>1722</v>
      </c>
      <c r="E4786" s="15" t="s">
        <v>15058</v>
      </c>
      <c r="F4786" t="s">
        <v>1752</v>
      </c>
      <c r="G4786" t="s">
        <v>1754</v>
      </c>
      <c r="H4786" t="s">
        <v>1753</v>
      </c>
      <c r="I4786" t="s">
        <v>3116</v>
      </c>
      <c r="J4786">
        <v>0</v>
      </c>
      <c r="K4786"/>
      <c r="L4786" t="s">
        <v>3117</v>
      </c>
      <c r="M4786" t="s">
        <v>3118</v>
      </c>
    </row>
    <row r="4787" spans="1:13" x14ac:dyDescent="0.25">
      <c r="A4787">
        <v>17367</v>
      </c>
      <c r="B4787" t="s">
        <v>496</v>
      </c>
      <c r="C4787" t="s">
        <v>59</v>
      </c>
      <c r="D4787" t="s">
        <v>1722</v>
      </c>
      <c r="E4787" s="15" t="s">
        <v>15059</v>
      </c>
      <c r="F4787" t="s">
        <v>1737</v>
      </c>
      <c r="G4787" t="s">
        <v>1721</v>
      </c>
      <c r="H4787" t="s">
        <v>1720</v>
      </c>
      <c r="I4787" t="s">
        <v>3116</v>
      </c>
      <c r="J4787">
        <v>0</v>
      </c>
      <c r="K4787"/>
      <c r="L4787" t="s">
        <v>4181</v>
      </c>
      <c r="M4787" t="s">
        <v>3118</v>
      </c>
    </row>
    <row r="4788" spans="1:13" x14ac:dyDescent="0.25">
      <c r="A4788">
        <v>54735</v>
      </c>
      <c r="B4788" t="s">
        <v>1906</v>
      </c>
      <c r="C4788" t="s">
        <v>39</v>
      </c>
      <c r="D4788" t="s">
        <v>1722</v>
      </c>
      <c r="E4788" s="15" t="s">
        <v>15060</v>
      </c>
      <c r="F4788" t="s">
        <v>5641</v>
      </c>
      <c r="G4788" t="s">
        <v>1825</v>
      </c>
      <c r="H4788" t="s">
        <v>1725</v>
      </c>
      <c r="I4788" t="s">
        <v>3116</v>
      </c>
      <c r="J4788">
        <v>0</v>
      </c>
      <c r="K4788"/>
      <c r="L4788" t="s">
        <v>3117</v>
      </c>
      <c r="M4788" t="s">
        <v>3118</v>
      </c>
    </row>
    <row r="4789" spans="1:13" x14ac:dyDescent="0.25">
      <c r="A4789">
        <v>858212</v>
      </c>
      <c r="B4789" t="s">
        <v>1398</v>
      </c>
      <c r="C4789" t="s">
        <v>165</v>
      </c>
      <c r="D4789" t="s">
        <v>1722</v>
      </c>
      <c r="E4789" s="15" t="s">
        <v>15061</v>
      </c>
      <c r="F4789" t="s">
        <v>5641</v>
      </c>
      <c r="G4789" t="s">
        <v>1825</v>
      </c>
      <c r="H4789" t="s">
        <v>1725</v>
      </c>
      <c r="I4789" t="s">
        <v>3116</v>
      </c>
      <c r="J4789">
        <v>0</v>
      </c>
      <c r="K4789"/>
      <c r="L4789" t="s">
        <v>3660</v>
      </c>
      <c r="M4789" t="s">
        <v>3118</v>
      </c>
    </row>
    <row r="4790" spans="1:13" x14ac:dyDescent="0.25">
      <c r="A4790">
        <v>17420</v>
      </c>
      <c r="B4790" t="s">
        <v>5125</v>
      </c>
      <c r="C4790" t="s">
        <v>27</v>
      </c>
      <c r="D4790" t="s">
        <v>1722</v>
      </c>
      <c r="E4790" s="15" t="s">
        <v>15062</v>
      </c>
      <c r="F4790" t="s">
        <v>2002</v>
      </c>
      <c r="G4790" t="s">
        <v>2003</v>
      </c>
      <c r="H4790" t="s">
        <v>1756</v>
      </c>
      <c r="I4790" t="s">
        <v>3129</v>
      </c>
      <c r="J4790">
        <v>0</v>
      </c>
      <c r="K4790"/>
      <c r="L4790" t="s">
        <v>3117</v>
      </c>
      <c r="M4790" t="s">
        <v>3118</v>
      </c>
    </row>
    <row r="4791" spans="1:13" x14ac:dyDescent="0.25">
      <c r="A4791">
        <v>17421</v>
      </c>
      <c r="B4791" t="s">
        <v>1399</v>
      </c>
      <c r="C4791" t="s">
        <v>27</v>
      </c>
      <c r="D4791" t="s">
        <v>1722</v>
      </c>
      <c r="E4791" s="15" t="s">
        <v>15063</v>
      </c>
      <c r="F4791" t="s">
        <v>1735</v>
      </c>
      <c r="G4791" t="s">
        <v>1721</v>
      </c>
      <c r="H4791" t="s">
        <v>1720</v>
      </c>
      <c r="I4791" t="s">
        <v>3116</v>
      </c>
      <c r="J4791">
        <v>0</v>
      </c>
      <c r="K4791"/>
      <c r="L4791" t="s">
        <v>15064</v>
      </c>
      <c r="M4791" t="s">
        <v>15065</v>
      </c>
    </row>
    <row r="4792" spans="1:13" x14ac:dyDescent="0.25">
      <c r="A4792">
        <v>838059</v>
      </c>
      <c r="B4792" t="s">
        <v>15066</v>
      </c>
      <c r="C4792" t="s">
        <v>59</v>
      </c>
      <c r="D4792" t="s">
        <v>1722</v>
      </c>
      <c r="E4792" s="15" t="s">
        <v>15067</v>
      </c>
      <c r="F4792" t="s">
        <v>1719</v>
      </c>
      <c r="G4792" t="s">
        <v>1721</v>
      </c>
      <c r="H4792" t="s">
        <v>1720</v>
      </c>
      <c r="I4792" t="s">
        <v>3116</v>
      </c>
      <c r="J4792">
        <v>0</v>
      </c>
      <c r="K4792"/>
      <c r="L4792"/>
      <c r="M4792" t="s">
        <v>3118</v>
      </c>
    </row>
    <row r="4793" spans="1:13" x14ac:dyDescent="0.25">
      <c r="A4793">
        <v>847212</v>
      </c>
      <c r="B4793" t="s">
        <v>3024</v>
      </c>
      <c r="C4793" t="s">
        <v>148</v>
      </c>
      <c r="D4793" t="s">
        <v>1722</v>
      </c>
      <c r="E4793" s="15" t="s">
        <v>15068</v>
      </c>
      <c r="F4793" t="s">
        <v>1815</v>
      </c>
      <c r="G4793" t="s">
        <v>1816</v>
      </c>
      <c r="H4793" t="s">
        <v>1725</v>
      </c>
      <c r="I4793" t="s">
        <v>1816</v>
      </c>
      <c r="J4793">
        <v>0</v>
      </c>
      <c r="K4793"/>
      <c r="L4793" t="s">
        <v>3117</v>
      </c>
      <c r="M4793" t="s">
        <v>3118</v>
      </c>
    </row>
    <row r="4794" spans="1:13" x14ac:dyDescent="0.25">
      <c r="A4794">
        <v>17519</v>
      </c>
      <c r="B4794" t="s">
        <v>15069</v>
      </c>
      <c r="C4794" t="s">
        <v>148</v>
      </c>
      <c r="D4794" t="s">
        <v>1722</v>
      </c>
      <c r="E4794" s="15" t="s">
        <v>15070</v>
      </c>
      <c r="F4794" t="s">
        <v>1815</v>
      </c>
      <c r="G4794" t="s">
        <v>1816</v>
      </c>
      <c r="H4794" t="s">
        <v>1725</v>
      </c>
      <c r="I4794" t="s">
        <v>1816</v>
      </c>
      <c r="J4794">
        <v>0</v>
      </c>
      <c r="K4794"/>
      <c r="L4794" t="s">
        <v>3117</v>
      </c>
      <c r="M4794" t="s">
        <v>3118</v>
      </c>
    </row>
    <row r="4795" spans="1:13" x14ac:dyDescent="0.25">
      <c r="A4795">
        <v>849674</v>
      </c>
      <c r="B4795" t="s">
        <v>3037</v>
      </c>
      <c r="C4795" t="s">
        <v>148</v>
      </c>
      <c r="D4795" t="s">
        <v>1722</v>
      </c>
      <c r="E4795" s="15" t="s">
        <v>15071</v>
      </c>
      <c r="F4795" t="s">
        <v>1815</v>
      </c>
      <c r="G4795" t="s">
        <v>1816</v>
      </c>
      <c r="H4795" t="s">
        <v>1725</v>
      </c>
      <c r="I4795" t="s">
        <v>1816</v>
      </c>
      <c r="J4795">
        <v>0</v>
      </c>
      <c r="K4795"/>
      <c r="L4795" t="s">
        <v>3117</v>
      </c>
      <c r="M4795" t="s">
        <v>3118</v>
      </c>
    </row>
    <row r="4796" spans="1:13" x14ac:dyDescent="0.25">
      <c r="A4796">
        <v>17516</v>
      </c>
      <c r="B4796" t="s">
        <v>15072</v>
      </c>
      <c r="C4796" t="s">
        <v>48</v>
      </c>
      <c r="D4796" t="s">
        <v>1722</v>
      </c>
      <c r="E4796" s="15" t="s">
        <v>15073</v>
      </c>
      <c r="F4796" t="s">
        <v>1829</v>
      </c>
      <c r="G4796" t="s">
        <v>1814</v>
      </c>
      <c r="H4796" t="s">
        <v>1764</v>
      </c>
      <c r="I4796" t="s">
        <v>3131</v>
      </c>
      <c r="J4796">
        <v>0</v>
      </c>
      <c r="K4796"/>
      <c r="L4796" t="s">
        <v>3320</v>
      </c>
      <c r="M4796" t="s">
        <v>3118</v>
      </c>
    </row>
    <row r="4797" spans="1:13" x14ac:dyDescent="0.25">
      <c r="A4797">
        <v>860460</v>
      </c>
      <c r="B4797" t="s">
        <v>15074</v>
      </c>
      <c r="C4797" t="s">
        <v>27</v>
      </c>
      <c r="D4797" t="s">
        <v>1722</v>
      </c>
      <c r="E4797" s="15" t="s">
        <v>15075</v>
      </c>
      <c r="F4797" t="s">
        <v>1908</v>
      </c>
      <c r="G4797" t="s">
        <v>1909</v>
      </c>
      <c r="H4797" t="s">
        <v>1725</v>
      </c>
      <c r="I4797" t="s">
        <v>3116</v>
      </c>
      <c r="J4797">
        <v>0</v>
      </c>
      <c r="K4797"/>
      <c r="L4797"/>
      <c r="M4797" t="s">
        <v>3118</v>
      </c>
    </row>
    <row r="4798" spans="1:13" x14ac:dyDescent="0.25">
      <c r="A4798">
        <v>828408</v>
      </c>
      <c r="B4798" t="s">
        <v>5126</v>
      </c>
      <c r="C4798" t="s">
        <v>78</v>
      </c>
      <c r="D4798" t="s">
        <v>1722</v>
      </c>
      <c r="E4798" s="15" t="s">
        <v>15076</v>
      </c>
      <c r="F4798" t="s">
        <v>1732</v>
      </c>
      <c r="G4798" t="s">
        <v>1731</v>
      </c>
      <c r="H4798" t="s">
        <v>1720</v>
      </c>
      <c r="I4798" t="s">
        <v>3116</v>
      </c>
      <c r="J4798">
        <v>0</v>
      </c>
      <c r="K4798"/>
      <c r="L4798"/>
      <c r="M4798" t="s">
        <v>3118</v>
      </c>
    </row>
    <row r="4799" spans="1:13" x14ac:dyDescent="0.25">
      <c r="A4799">
        <v>856504</v>
      </c>
      <c r="B4799" t="s">
        <v>15077</v>
      </c>
      <c r="C4799" t="s">
        <v>21</v>
      </c>
      <c r="D4799" t="s">
        <v>1722</v>
      </c>
      <c r="E4799" s="15" t="s">
        <v>15078</v>
      </c>
      <c r="F4799" t="s">
        <v>5641</v>
      </c>
      <c r="G4799" t="s">
        <v>1825</v>
      </c>
      <c r="H4799" t="s">
        <v>1725</v>
      </c>
      <c r="I4799" t="s">
        <v>3116</v>
      </c>
      <c r="J4799">
        <v>0</v>
      </c>
      <c r="K4799"/>
      <c r="L4799" t="s">
        <v>3117</v>
      </c>
      <c r="M4799" t="s">
        <v>3118</v>
      </c>
    </row>
    <row r="4800" spans="1:13" x14ac:dyDescent="0.25">
      <c r="A4800">
        <v>17560</v>
      </c>
      <c r="B4800" t="s">
        <v>5127</v>
      </c>
      <c r="C4800" t="s">
        <v>21</v>
      </c>
      <c r="D4800" t="s">
        <v>1722</v>
      </c>
      <c r="E4800" s="15" t="s">
        <v>15079</v>
      </c>
      <c r="F4800" t="s">
        <v>1735</v>
      </c>
      <c r="G4800" t="s">
        <v>1721</v>
      </c>
      <c r="H4800" t="s">
        <v>1720</v>
      </c>
      <c r="I4800" t="s">
        <v>5686</v>
      </c>
      <c r="J4800">
        <v>0</v>
      </c>
      <c r="K4800"/>
      <c r="L4800" t="s">
        <v>15080</v>
      </c>
      <c r="M4800" t="s">
        <v>15081</v>
      </c>
    </row>
    <row r="4801" spans="1:13" x14ac:dyDescent="0.25">
      <c r="A4801">
        <v>39078</v>
      </c>
      <c r="B4801" t="s">
        <v>15082</v>
      </c>
      <c r="C4801" t="s">
        <v>27</v>
      </c>
      <c r="D4801" t="s">
        <v>1722</v>
      </c>
      <c r="E4801" s="15" t="s">
        <v>15083</v>
      </c>
      <c r="F4801" t="s">
        <v>6980</v>
      </c>
      <c r="G4801" t="s">
        <v>1790</v>
      </c>
      <c r="H4801" t="s">
        <v>1720</v>
      </c>
      <c r="I4801" t="s">
        <v>3116</v>
      </c>
      <c r="J4801">
        <v>0</v>
      </c>
      <c r="K4801"/>
      <c r="L4801" t="s">
        <v>5524</v>
      </c>
      <c r="M4801" t="s">
        <v>3118</v>
      </c>
    </row>
    <row r="4802" spans="1:13" x14ac:dyDescent="0.25">
      <c r="A4802">
        <v>848215</v>
      </c>
      <c r="B4802" t="s">
        <v>15084</v>
      </c>
      <c r="C4802" t="s">
        <v>27</v>
      </c>
      <c r="D4802" t="s">
        <v>1722</v>
      </c>
      <c r="E4802" s="15" t="s">
        <v>15085</v>
      </c>
      <c r="F4802" t="s">
        <v>5719</v>
      </c>
      <c r="G4802" t="s">
        <v>1834</v>
      </c>
      <c r="H4802" t="s">
        <v>1833</v>
      </c>
      <c r="I4802" t="s">
        <v>3116</v>
      </c>
      <c r="J4802">
        <v>0</v>
      </c>
      <c r="K4802"/>
      <c r="L4802" t="s">
        <v>15086</v>
      </c>
      <c r="M4802" t="s">
        <v>15087</v>
      </c>
    </row>
    <row r="4803" spans="1:13" x14ac:dyDescent="0.25">
      <c r="A4803">
        <v>828407</v>
      </c>
      <c r="B4803" t="s">
        <v>2847</v>
      </c>
      <c r="C4803" t="s">
        <v>84</v>
      </c>
      <c r="D4803" t="s">
        <v>1722</v>
      </c>
      <c r="E4803" s="15" t="s">
        <v>15088</v>
      </c>
      <c r="F4803" t="s">
        <v>1749</v>
      </c>
      <c r="G4803" t="s">
        <v>1746</v>
      </c>
      <c r="H4803" t="s">
        <v>1720</v>
      </c>
      <c r="I4803" t="s">
        <v>3116</v>
      </c>
      <c r="J4803">
        <v>0</v>
      </c>
      <c r="K4803"/>
      <c r="L4803" t="s">
        <v>3182</v>
      </c>
      <c r="M4803" t="s">
        <v>3118</v>
      </c>
    </row>
    <row r="4804" spans="1:13" x14ac:dyDescent="0.25">
      <c r="A4804">
        <v>17565</v>
      </c>
      <c r="B4804" t="s">
        <v>2463</v>
      </c>
      <c r="C4804" t="s">
        <v>21</v>
      </c>
      <c r="D4804" t="s">
        <v>1722</v>
      </c>
      <c r="E4804" s="15" t="s">
        <v>15089</v>
      </c>
      <c r="F4804" t="s">
        <v>1868</v>
      </c>
      <c r="G4804" t="s">
        <v>1792</v>
      </c>
      <c r="H4804" t="s">
        <v>1822</v>
      </c>
      <c r="I4804" t="s">
        <v>3116</v>
      </c>
      <c r="J4804">
        <v>0</v>
      </c>
      <c r="K4804"/>
      <c r="L4804" t="s">
        <v>6521</v>
      </c>
      <c r="M4804" t="s">
        <v>3118</v>
      </c>
    </row>
    <row r="4805" spans="1:13" x14ac:dyDescent="0.25">
      <c r="A4805">
        <v>55860</v>
      </c>
      <c r="B4805" t="s">
        <v>15090</v>
      </c>
      <c r="C4805" t="s">
        <v>56</v>
      </c>
      <c r="D4805" t="s">
        <v>1722</v>
      </c>
      <c r="E4805" s="15" t="s">
        <v>15091</v>
      </c>
      <c r="F4805" t="s">
        <v>1924</v>
      </c>
      <c r="G4805" t="s">
        <v>1852</v>
      </c>
      <c r="H4805" t="s">
        <v>1720</v>
      </c>
      <c r="I4805" t="s">
        <v>3116</v>
      </c>
      <c r="J4805">
        <v>0</v>
      </c>
      <c r="K4805"/>
      <c r="L4805" t="s">
        <v>3117</v>
      </c>
      <c r="M4805" t="s">
        <v>3118</v>
      </c>
    </row>
    <row r="4806" spans="1:13" x14ac:dyDescent="0.25">
      <c r="A4806">
        <v>828406</v>
      </c>
      <c r="B4806" t="s">
        <v>5128</v>
      </c>
      <c r="C4806" t="s">
        <v>84</v>
      </c>
      <c r="D4806" t="s">
        <v>1722</v>
      </c>
      <c r="E4806" s="15" t="s">
        <v>15092</v>
      </c>
      <c r="F4806" t="s">
        <v>1732</v>
      </c>
      <c r="G4806" t="s">
        <v>1731</v>
      </c>
      <c r="H4806" t="s">
        <v>1720</v>
      </c>
      <c r="I4806" t="s">
        <v>3116</v>
      </c>
      <c r="J4806">
        <v>0</v>
      </c>
      <c r="K4806"/>
      <c r="L4806" t="s">
        <v>3182</v>
      </c>
      <c r="M4806" t="s">
        <v>3118</v>
      </c>
    </row>
    <row r="4807" spans="1:13" x14ac:dyDescent="0.25">
      <c r="A4807">
        <v>17556</v>
      </c>
      <c r="B4807" t="s">
        <v>15093</v>
      </c>
      <c r="C4807" t="s">
        <v>21</v>
      </c>
      <c r="D4807" t="s">
        <v>1722</v>
      </c>
      <c r="E4807" s="15" t="s">
        <v>15094</v>
      </c>
      <c r="F4807" t="s">
        <v>1962</v>
      </c>
      <c r="G4807" t="s">
        <v>1837</v>
      </c>
      <c r="H4807" t="s">
        <v>1725</v>
      </c>
      <c r="I4807" t="s">
        <v>3116</v>
      </c>
      <c r="J4807">
        <v>0</v>
      </c>
      <c r="K4807"/>
      <c r="L4807" t="s">
        <v>8650</v>
      </c>
      <c r="M4807" t="s">
        <v>3118</v>
      </c>
    </row>
    <row r="4808" spans="1:13" x14ac:dyDescent="0.25">
      <c r="A4808">
        <v>35739</v>
      </c>
      <c r="B4808" t="s">
        <v>5129</v>
      </c>
      <c r="C4808" t="s">
        <v>21</v>
      </c>
      <c r="D4808" t="s">
        <v>1722</v>
      </c>
      <c r="E4808" s="15" t="s">
        <v>15095</v>
      </c>
      <c r="F4808" t="s">
        <v>1802</v>
      </c>
      <c r="G4808" t="s">
        <v>1803</v>
      </c>
      <c r="H4808" t="s">
        <v>1725</v>
      </c>
      <c r="I4808" t="s">
        <v>3116</v>
      </c>
      <c r="J4808">
        <v>0</v>
      </c>
      <c r="K4808"/>
      <c r="L4808" t="s">
        <v>5532</v>
      </c>
      <c r="M4808" t="s">
        <v>3118</v>
      </c>
    </row>
    <row r="4809" spans="1:13" x14ac:dyDescent="0.25">
      <c r="A4809">
        <v>17533</v>
      </c>
      <c r="B4809" t="s">
        <v>1672</v>
      </c>
      <c r="C4809" t="s">
        <v>21</v>
      </c>
      <c r="D4809" t="s">
        <v>1722</v>
      </c>
      <c r="E4809" s="15" t="s">
        <v>15096</v>
      </c>
      <c r="F4809" t="s">
        <v>1787</v>
      </c>
      <c r="G4809" t="s">
        <v>1721</v>
      </c>
      <c r="H4809" t="s">
        <v>1720</v>
      </c>
      <c r="I4809" t="s">
        <v>3116</v>
      </c>
      <c r="J4809">
        <v>0</v>
      </c>
      <c r="K4809"/>
      <c r="L4809" t="s">
        <v>3117</v>
      </c>
      <c r="M4809" t="s">
        <v>3118</v>
      </c>
    </row>
    <row r="4810" spans="1:13" x14ac:dyDescent="0.25">
      <c r="A4810">
        <v>863064</v>
      </c>
      <c r="B4810" t="s">
        <v>15097</v>
      </c>
      <c r="C4810" t="s">
        <v>56</v>
      </c>
      <c r="D4810" t="s">
        <v>1722</v>
      </c>
      <c r="E4810" s="15" t="s">
        <v>15098</v>
      </c>
      <c r="F4810" t="s">
        <v>1824</v>
      </c>
      <c r="G4810" t="s">
        <v>1825</v>
      </c>
      <c r="H4810" t="s">
        <v>1725</v>
      </c>
      <c r="I4810" t="s">
        <v>3116</v>
      </c>
      <c r="J4810">
        <v>0</v>
      </c>
      <c r="K4810"/>
      <c r="L4810" t="s">
        <v>15099</v>
      </c>
      <c r="M4810" t="s">
        <v>15100</v>
      </c>
    </row>
    <row r="4811" spans="1:13" x14ac:dyDescent="0.25">
      <c r="A4811">
        <v>40423</v>
      </c>
      <c r="B4811" t="s">
        <v>1400</v>
      </c>
      <c r="C4811" t="s">
        <v>27</v>
      </c>
      <c r="D4811" t="s">
        <v>1722</v>
      </c>
      <c r="E4811" s="15" t="s">
        <v>15101</v>
      </c>
      <c r="F4811" t="s">
        <v>1745</v>
      </c>
      <c r="G4811" t="s">
        <v>1746</v>
      </c>
      <c r="H4811" t="s">
        <v>1720</v>
      </c>
      <c r="I4811" t="s">
        <v>3116</v>
      </c>
      <c r="J4811">
        <v>0</v>
      </c>
      <c r="K4811"/>
      <c r="L4811" t="s">
        <v>3117</v>
      </c>
      <c r="M4811" t="s">
        <v>3118</v>
      </c>
    </row>
    <row r="4812" spans="1:13" x14ac:dyDescent="0.25">
      <c r="A4812">
        <v>847519</v>
      </c>
      <c r="B4812" t="s">
        <v>15102</v>
      </c>
      <c r="C4812" t="s">
        <v>1286</v>
      </c>
      <c r="D4812" t="s">
        <v>1722</v>
      </c>
      <c r="E4812" s="15" t="s">
        <v>15103</v>
      </c>
      <c r="F4812" t="s">
        <v>6006</v>
      </c>
      <c r="G4812" t="s">
        <v>1792</v>
      </c>
      <c r="H4812" t="s">
        <v>1822</v>
      </c>
      <c r="I4812" t="s">
        <v>3116</v>
      </c>
      <c r="J4812">
        <v>0</v>
      </c>
      <c r="K4812"/>
      <c r="L4812" t="s">
        <v>5790</v>
      </c>
      <c r="M4812" t="s">
        <v>3118</v>
      </c>
    </row>
    <row r="4813" spans="1:13" x14ac:dyDescent="0.25">
      <c r="A4813">
        <v>855970</v>
      </c>
      <c r="B4813" t="s">
        <v>15104</v>
      </c>
      <c r="C4813" t="s">
        <v>21</v>
      </c>
      <c r="D4813" t="s">
        <v>1722</v>
      </c>
      <c r="E4813" s="15" t="s">
        <v>15105</v>
      </c>
      <c r="F4813" t="s">
        <v>2264</v>
      </c>
      <c r="G4813" t="s">
        <v>1754</v>
      </c>
      <c r="H4813" t="s">
        <v>1753</v>
      </c>
      <c r="I4813" t="s">
        <v>3116</v>
      </c>
      <c r="J4813">
        <v>0</v>
      </c>
      <c r="K4813"/>
      <c r="L4813" t="s">
        <v>15106</v>
      </c>
      <c r="M4813" t="s">
        <v>15107</v>
      </c>
    </row>
    <row r="4814" spans="1:13" x14ac:dyDescent="0.25">
      <c r="A4814">
        <v>849966</v>
      </c>
      <c r="B4814" t="s">
        <v>15108</v>
      </c>
      <c r="C4814" t="s">
        <v>763</v>
      </c>
      <c r="D4814" t="s">
        <v>1722</v>
      </c>
      <c r="E4814" s="15" t="s">
        <v>15109</v>
      </c>
      <c r="F4814" t="s">
        <v>1728</v>
      </c>
      <c r="G4814" t="s">
        <v>1729</v>
      </c>
      <c r="H4814" t="s">
        <v>1720</v>
      </c>
      <c r="I4814" t="s">
        <v>3116</v>
      </c>
      <c r="J4814">
        <v>0</v>
      </c>
      <c r="K4814"/>
      <c r="L4814" t="s">
        <v>2341</v>
      </c>
      <c r="M4814"/>
    </row>
    <row r="4815" spans="1:13" x14ac:dyDescent="0.25">
      <c r="A4815">
        <v>45144</v>
      </c>
      <c r="B4815" t="s">
        <v>15110</v>
      </c>
      <c r="C4815" t="s">
        <v>27</v>
      </c>
      <c r="D4815" t="s">
        <v>1722</v>
      </c>
      <c r="E4815" s="15" t="s">
        <v>15111</v>
      </c>
      <c r="F4815" t="s">
        <v>1824</v>
      </c>
      <c r="G4815" t="s">
        <v>1825</v>
      </c>
      <c r="H4815" t="s">
        <v>1725</v>
      </c>
      <c r="I4815" t="s">
        <v>3116</v>
      </c>
      <c r="J4815">
        <v>0</v>
      </c>
      <c r="K4815"/>
      <c r="L4815" t="s">
        <v>3117</v>
      </c>
      <c r="M4815" t="s">
        <v>3118</v>
      </c>
    </row>
    <row r="4816" spans="1:13" x14ac:dyDescent="0.25">
      <c r="A4816">
        <v>56516</v>
      </c>
      <c r="B4816" t="s">
        <v>2716</v>
      </c>
      <c r="C4816" t="s">
        <v>43</v>
      </c>
      <c r="D4816" t="s">
        <v>1722</v>
      </c>
      <c r="E4816" s="15" t="s">
        <v>15112</v>
      </c>
      <c r="F4816" t="s">
        <v>1766</v>
      </c>
      <c r="G4816" t="s">
        <v>1767</v>
      </c>
      <c r="H4816" t="s">
        <v>1756</v>
      </c>
      <c r="I4816" t="s">
        <v>3129</v>
      </c>
      <c r="J4816">
        <v>0</v>
      </c>
      <c r="K4816"/>
      <c r="L4816" t="s">
        <v>15113</v>
      </c>
      <c r="M4816" t="s">
        <v>15114</v>
      </c>
    </row>
    <row r="4817" spans="1:13" x14ac:dyDescent="0.25">
      <c r="A4817">
        <v>61859</v>
      </c>
      <c r="B4817" t="s">
        <v>15115</v>
      </c>
      <c r="C4817" t="s">
        <v>27</v>
      </c>
      <c r="D4817" t="s">
        <v>1722</v>
      </c>
      <c r="E4817" s="15" t="s">
        <v>15116</v>
      </c>
      <c r="F4817" t="s">
        <v>2070</v>
      </c>
      <c r="G4817" t="s">
        <v>2071</v>
      </c>
      <c r="H4817" t="s">
        <v>1864</v>
      </c>
      <c r="I4817" t="s">
        <v>3116</v>
      </c>
      <c r="J4817">
        <v>0</v>
      </c>
      <c r="K4817"/>
      <c r="L4817" t="s">
        <v>3417</v>
      </c>
      <c r="M4817" t="s">
        <v>3118</v>
      </c>
    </row>
    <row r="4818" spans="1:13" x14ac:dyDescent="0.25">
      <c r="A4818">
        <v>854192</v>
      </c>
      <c r="B4818" t="s">
        <v>15117</v>
      </c>
      <c r="C4818" t="s">
        <v>213</v>
      </c>
      <c r="D4818" t="s">
        <v>1722</v>
      </c>
      <c r="E4818" s="15" t="s">
        <v>15118</v>
      </c>
      <c r="F4818" t="s">
        <v>1876</v>
      </c>
      <c r="G4818" t="s">
        <v>1849</v>
      </c>
      <c r="H4818" t="s">
        <v>1819</v>
      </c>
      <c r="I4818" t="s">
        <v>3126</v>
      </c>
      <c r="J4818">
        <v>0</v>
      </c>
      <c r="K4818"/>
      <c r="L4818" t="s">
        <v>15119</v>
      </c>
      <c r="M4818" t="s">
        <v>15120</v>
      </c>
    </row>
    <row r="4819" spans="1:13" x14ac:dyDescent="0.25">
      <c r="A4819">
        <v>56816</v>
      </c>
      <c r="B4819" t="s">
        <v>15121</v>
      </c>
      <c r="C4819" t="s">
        <v>84</v>
      </c>
      <c r="D4819" t="s">
        <v>1722</v>
      </c>
      <c r="E4819" s="15" t="s">
        <v>15122</v>
      </c>
      <c r="F4819" t="s">
        <v>1732</v>
      </c>
      <c r="G4819" t="s">
        <v>1731</v>
      </c>
      <c r="H4819" t="s">
        <v>1720</v>
      </c>
      <c r="I4819" t="s">
        <v>3116</v>
      </c>
      <c r="J4819">
        <v>0</v>
      </c>
      <c r="K4819"/>
      <c r="L4819" t="s">
        <v>5970</v>
      </c>
      <c r="M4819" t="s">
        <v>15123</v>
      </c>
    </row>
    <row r="4820" spans="1:13" x14ac:dyDescent="0.25">
      <c r="A4820">
        <v>70433</v>
      </c>
      <c r="B4820" t="s">
        <v>15124</v>
      </c>
      <c r="C4820" t="s">
        <v>43</v>
      </c>
      <c r="D4820" t="s">
        <v>1722</v>
      </c>
      <c r="E4820" s="15" t="s">
        <v>15125</v>
      </c>
      <c r="F4820" t="s">
        <v>1836</v>
      </c>
      <c r="G4820" t="s">
        <v>1837</v>
      </c>
      <c r="H4820" t="s">
        <v>1725</v>
      </c>
      <c r="I4820" t="s">
        <v>3116</v>
      </c>
      <c r="J4820">
        <v>0</v>
      </c>
      <c r="K4820"/>
      <c r="L4820" t="s">
        <v>15126</v>
      </c>
      <c r="M4820" t="s">
        <v>15127</v>
      </c>
    </row>
    <row r="4821" spans="1:13" x14ac:dyDescent="0.25">
      <c r="A4821">
        <v>849975</v>
      </c>
      <c r="B4821" t="s">
        <v>15128</v>
      </c>
      <c r="C4821" t="s">
        <v>84</v>
      </c>
      <c r="D4821" t="s">
        <v>1722</v>
      </c>
      <c r="E4821" s="15" t="s">
        <v>15129</v>
      </c>
      <c r="F4821" t="s">
        <v>1787</v>
      </c>
      <c r="G4821" t="s">
        <v>1721</v>
      </c>
      <c r="H4821" t="s">
        <v>1720</v>
      </c>
      <c r="I4821" t="s">
        <v>3116</v>
      </c>
      <c r="J4821">
        <v>0</v>
      </c>
      <c r="K4821"/>
      <c r="L4821" t="s">
        <v>3182</v>
      </c>
      <c r="M4821" t="s">
        <v>3118</v>
      </c>
    </row>
    <row r="4822" spans="1:13" x14ac:dyDescent="0.25">
      <c r="A4822">
        <v>844117</v>
      </c>
      <c r="B4822" t="s">
        <v>15130</v>
      </c>
      <c r="C4822" t="s">
        <v>21</v>
      </c>
      <c r="D4822" t="s">
        <v>1722</v>
      </c>
      <c r="E4822" s="15" t="s">
        <v>15131</v>
      </c>
      <c r="F4822" t="s">
        <v>1732</v>
      </c>
      <c r="G4822" t="s">
        <v>1731</v>
      </c>
      <c r="H4822" t="s">
        <v>1720</v>
      </c>
      <c r="I4822" t="s">
        <v>3116</v>
      </c>
      <c r="J4822">
        <v>0</v>
      </c>
      <c r="K4822"/>
      <c r="L4822" t="s">
        <v>3247</v>
      </c>
      <c r="M4822" t="s">
        <v>3118</v>
      </c>
    </row>
    <row r="4823" spans="1:13" x14ac:dyDescent="0.25">
      <c r="A4823">
        <v>832423</v>
      </c>
      <c r="B4823" t="s">
        <v>15132</v>
      </c>
      <c r="C4823" t="s">
        <v>27</v>
      </c>
      <c r="D4823" t="s">
        <v>1722</v>
      </c>
      <c r="E4823" s="15" t="s">
        <v>15133</v>
      </c>
      <c r="F4823" t="s">
        <v>6008</v>
      </c>
      <c r="G4823" t="s">
        <v>1837</v>
      </c>
      <c r="H4823" t="s">
        <v>1725</v>
      </c>
      <c r="I4823" t="s">
        <v>3116</v>
      </c>
      <c r="J4823">
        <v>0</v>
      </c>
      <c r="K4823"/>
      <c r="L4823" t="s">
        <v>15134</v>
      </c>
      <c r="M4823" t="s">
        <v>15135</v>
      </c>
    </row>
    <row r="4824" spans="1:13" x14ac:dyDescent="0.25">
      <c r="A4824">
        <v>854365</v>
      </c>
      <c r="B4824" t="s">
        <v>15136</v>
      </c>
      <c r="C4824" t="s">
        <v>43</v>
      </c>
      <c r="D4824" t="s">
        <v>1722</v>
      </c>
      <c r="E4824" s="15" t="s">
        <v>15137</v>
      </c>
      <c r="F4824" t="s">
        <v>1891</v>
      </c>
      <c r="G4824" t="s">
        <v>1867</v>
      </c>
      <c r="H4824" t="s">
        <v>1725</v>
      </c>
      <c r="I4824" t="s">
        <v>3116</v>
      </c>
      <c r="J4824">
        <v>0</v>
      </c>
      <c r="K4824"/>
      <c r="L4824"/>
      <c r="M4824" t="s">
        <v>3118</v>
      </c>
    </row>
    <row r="4825" spans="1:13" x14ac:dyDescent="0.25">
      <c r="A4825">
        <v>854367</v>
      </c>
      <c r="B4825" t="s">
        <v>15138</v>
      </c>
      <c r="C4825" t="s">
        <v>43</v>
      </c>
      <c r="D4825" t="s">
        <v>1722</v>
      </c>
      <c r="E4825" s="15" t="s">
        <v>15139</v>
      </c>
      <c r="F4825" t="s">
        <v>1735</v>
      </c>
      <c r="G4825" t="s">
        <v>1721</v>
      </c>
      <c r="H4825" t="s">
        <v>1720</v>
      </c>
      <c r="I4825" t="s">
        <v>5686</v>
      </c>
      <c r="J4825">
        <v>0</v>
      </c>
      <c r="K4825"/>
      <c r="L4825"/>
      <c r="M4825" t="s">
        <v>3118</v>
      </c>
    </row>
    <row r="4826" spans="1:13" x14ac:dyDescent="0.25">
      <c r="A4826">
        <v>834850</v>
      </c>
      <c r="B4826" t="s">
        <v>15140</v>
      </c>
      <c r="C4826" t="s">
        <v>92</v>
      </c>
      <c r="D4826" t="s">
        <v>1722</v>
      </c>
      <c r="E4826" s="15" t="s">
        <v>15141</v>
      </c>
      <c r="F4826" t="s">
        <v>1962</v>
      </c>
      <c r="G4826" t="s">
        <v>1837</v>
      </c>
      <c r="H4826" t="s">
        <v>1725</v>
      </c>
      <c r="I4826" t="s">
        <v>3116</v>
      </c>
      <c r="J4826">
        <v>0</v>
      </c>
      <c r="K4826"/>
      <c r="L4826"/>
      <c r="M4826" t="s">
        <v>3118</v>
      </c>
    </row>
    <row r="4827" spans="1:13" x14ac:dyDescent="0.25">
      <c r="A4827">
        <v>17583</v>
      </c>
      <c r="B4827" t="s">
        <v>2105</v>
      </c>
      <c r="C4827" t="s">
        <v>52</v>
      </c>
      <c r="D4827" t="s">
        <v>1722</v>
      </c>
      <c r="E4827" s="15" t="s">
        <v>15142</v>
      </c>
      <c r="F4827" t="s">
        <v>1797</v>
      </c>
      <c r="G4827" t="s">
        <v>1783</v>
      </c>
      <c r="H4827" t="s">
        <v>1782</v>
      </c>
      <c r="I4827" t="s">
        <v>3152</v>
      </c>
      <c r="J4827">
        <v>0</v>
      </c>
      <c r="K4827"/>
      <c r="L4827" t="s">
        <v>5130</v>
      </c>
      <c r="M4827" t="s">
        <v>3118</v>
      </c>
    </row>
    <row r="4828" spans="1:13" x14ac:dyDescent="0.25">
      <c r="A4828">
        <v>16558</v>
      </c>
      <c r="B4828" t="s">
        <v>1401</v>
      </c>
      <c r="C4828" t="s">
        <v>21</v>
      </c>
      <c r="D4828" t="s">
        <v>1722</v>
      </c>
      <c r="E4828" s="15" t="s">
        <v>15143</v>
      </c>
      <c r="F4828" t="s">
        <v>2118</v>
      </c>
      <c r="G4828" t="s">
        <v>1828</v>
      </c>
      <c r="H4828" t="s">
        <v>1827</v>
      </c>
      <c r="I4828" t="s">
        <v>3131</v>
      </c>
      <c r="J4828">
        <v>0</v>
      </c>
      <c r="K4828"/>
      <c r="L4828" t="s">
        <v>8438</v>
      </c>
      <c r="M4828" t="s">
        <v>3118</v>
      </c>
    </row>
    <row r="4829" spans="1:13" x14ac:dyDescent="0.25">
      <c r="A4829">
        <v>17591</v>
      </c>
      <c r="B4829" t="s">
        <v>2464</v>
      </c>
      <c r="C4829" t="s">
        <v>48</v>
      </c>
      <c r="D4829" t="s">
        <v>1722</v>
      </c>
      <c r="E4829" s="15" t="s">
        <v>15144</v>
      </c>
      <c r="F4829" t="s">
        <v>1943</v>
      </c>
      <c r="G4829" t="s">
        <v>1944</v>
      </c>
      <c r="H4829" t="s">
        <v>1782</v>
      </c>
      <c r="I4829" t="s">
        <v>3142</v>
      </c>
      <c r="J4829">
        <v>0</v>
      </c>
      <c r="K4829"/>
      <c r="L4829" t="s">
        <v>3320</v>
      </c>
      <c r="M4829" t="s">
        <v>3118</v>
      </c>
    </row>
    <row r="4830" spans="1:13" x14ac:dyDescent="0.25">
      <c r="A4830">
        <v>17628</v>
      </c>
      <c r="B4830" t="s">
        <v>499</v>
      </c>
      <c r="C4830" t="s">
        <v>21</v>
      </c>
      <c r="D4830" t="s">
        <v>1722</v>
      </c>
      <c r="E4830" s="15" t="s">
        <v>15145</v>
      </c>
      <c r="F4830" t="s">
        <v>1984</v>
      </c>
      <c r="G4830" t="s">
        <v>1816</v>
      </c>
      <c r="H4830" t="s">
        <v>1725</v>
      </c>
      <c r="I4830" t="s">
        <v>1816</v>
      </c>
      <c r="J4830">
        <v>0</v>
      </c>
      <c r="K4830"/>
      <c r="L4830" t="s">
        <v>3117</v>
      </c>
      <c r="M4830" t="s">
        <v>3118</v>
      </c>
    </row>
    <row r="4831" spans="1:13" x14ac:dyDescent="0.25">
      <c r="A4831">
        <v>17634</v>
      </c>
      <c r="B4831" t="s">
        <v>2104</v>
      </c>
      <c r="C4831" t="s">
        <v>21</v>
      </c>
      <c r="D4831" t="s">
        <v>1722</v>
      </c>
      <c r="E4831" s="15" t="s">
        <v>15146</v>
      </c>
      <c r="F4831" t="s">
        <v>2166</v>
      </c>
      <c r="G4831" t="s">
        <v>1767</v>
      </c>
      <c r="H4831" t="s">
        <v>1756</v>
      </c>
      <c r="I4831" t="s">
        <v>3129</v>
      </c>
      <c r="J4831">
        <v>0</v>
      </c>
      <c r="K4831"/>
      <c r="L4831" t="s">
        <v>15147</v>
      </c>
      <c r="M4831" t="s">
        <v>15148</v>
      </c>
    </row>
    <row r="4832" spans="1:13" x14ac:dyDescent="0.25">
      <c r="A4832">
        <v>53090</v>
      </c>
      <c r="B4832" t="s">
        <v>5132</v>
      </c>
      <c r="C4832" t="s">
        <v>56</v>
      </c>
      <c r="D4832" t="s">
        <v>1722</v>
      </c>
      <c r="E4832" s="15" t="s">
        <v>15149</v>
      </c>
      <c r="F4832" t="s">
        <v>1752</v>
      </c>
      <c r="G4832" t="s">
        <v>1754</v>
      </c>
      <c r="H4832" t="s">
        <v>1753</v>
      </c>
      <c r="I4832" t="s">
        <v>3116</v>
      </c>
      <c r="J4832">
        <v>0</v>
      </c>
      <c r="K4832"/>
      <c r="L4832" t="s">
        <v>15150</v>
      </c>
      <c r="M4832" t="s">
        <v>3118</v>
      </c>
    </row>
    <row r="4833" spans="1:13" x14ac:dyDescent="0.25">
      <c r="A4833">
        <v>17637</v>
      </c>
      <c r="B4833" t="s">
        <v>500</v>
      </c>
      <c r="C4833" t="s">
        <v>211</v>
      </c>
      <c r="D4833" t="s">
        <v>1722</v>
      </c>
      <c r="E4833" s="15" t="s">
        <v>15151</v>
      </c>
      <c r="F4833" t="s">
        <v>1815</v>
      </c>
      <c r="G4833" t="s">
        <v>1816</v>
      </c>
      <c r="H4833" t="s">
        <v>1725</v>
      </c>
      <c r="I4833" t="s">
        <v>1816</v>
      </c>
      <c r="J4833">
        <v>0</v>
      </c>
      <c r="K4833"/>
      <c r="L4833" t="s">
        <v>3117</v>
      </c>
      <c r="M4833" t="s">
        <v>3118</v>
      </c>
    </row>
    <row r="4834" spans="1:13" x14ac:dyDescent="0.25">
      <c r="A4834">
        <v>17624</v>
      </c>
      <c r="B4834" t="s">
        <v>1402</v>
      </c>
      <c r="C4834" t="s">
        <v>21</v>
      </c>
      <c r="D4834" t="s">
        <v>1722</v>
      </c>
      <c r="E4834" s="15" t="s">
        <v>15152</v>
      </c>
      <c r="F4834" t="s">
        <v>1815</v>
      </c>
      <c r="G4834" t="s">
        <v>1816</v>
      </c>
      <c r="H4834" t="s">
        <v>1725</v>
      </c>
      <c r="I4834" t="s">
        <v>1816</v>
      </c>
      <c r="J4834">
        <v>0</v>
      </c>
      <c r="K4834"/>
      <c r="L4834" t="s">
        <v>15153</v>
      </c>
      <c r="M4834" t="s">
        <v>3118</v>
      </c>
    </row>
    <row r="4835" spans="1:13" x14ac:dyDescent="0.25">
      <c r="A4835">
        <v>839555</v>
      </c>
      <c r="B4835" t="s">
        <v>15154</v>
      </c>
      <c r="C4835" t="s">
        <v>2697</v>
      </c>
      <c r="D4835" t="s">
        <v>1722</v>
      </c>
      <c r="E4835" s="15" t="s">
        <v>15155</v>
      </c>
      <c r="F4835" t="s">
        <v>3773</v>
      </c>
      <c r="G4835" t="s">
        <v>1849</v>
      </c>
      <c r="H4835" t="s">
        <v>1819</v>
      </c>
      <c r="I4835" t="s">
        <v>3126</v>
      </c>
      <c r="J4835">
        <v>0</v>
      </c>
      <c r="K4835"/>
      <c r="L4835" t="s">
        <v>15156</v>
      </c>
      <c r="M4835" t="s">
        <v>15157</v>
      </c>
    </row>
    <row r="4836" spans="1:13" x14ac:dyDescent="0.25">
      <c r="A4836">
        <v>17673</v>
      </c>
      <c r="B4836" t="s">
        <v>501</v>
      </c>
      <c r="C4836" t="s">
        <v>27</v>
      </c>
      <c r="D4836" t="s">
        <v>1722</v>
      </c>
      <c r="E4836" s="15" t="s">
        <v>15158</v>
      </c>
      <c r="F4836" t="s">
        <v>1732</v>
      </c>
      <c r="G4836" t="s">
        <v>1731</v>
      </c>
      <c r="H4836" t="s">
        <v>1720</v>
      </c>
      <c r="I4836" t="s">
        <v>3116</v>
      </c>
      <c r="J4836">
        <v>0</v>
      </c>
      <c r="K4836"/>
      <c r="L4836" t="s">
        <v>5524</v>
      </c>
      <c r="M4836" t="s">
        <v>3118</v>
      </c>
    </row>
    <row r="4837" spans="1:13" x14ac:dyDescent="0.25">
      <c r="A4837">
        <v>17684</v>
      </c>
      <c r="B4837" t="s">
        <v>5133</v>
      </c>
      <c r="C4837" t="s">
        <v>56</v>
      </c>
      <c r="D4837" t="s">
        <v>1722</v>
      </c>
      <c r="E4837" s="15" t="s">
        <v>15159</v>
      </c>
      <c r="F4837" t="s">
        <v>1962</v>
      </c>
      <c r="G4837" t="s">
        <v>1837</v>
      </c>
      <c r="H4837" t="s">
        <v>1725</v>
      </c>
      <c r="I4837" t="s">
        <v>3116</v>
      </c>
      <c r="J4837">
        <v>0</v>
      </c>
      <c r="K4837"/>
      <c r="L4837" t="s">
        <v>14220</v>
      </c>
      <c r="M4837" t="s">
        <v>3118</v>
      </c>
    </row>
    <row r="4838" spans="1:13" x14ac:dyDescent="0.25">
      <c r="A4838">
        <v>841168</v>
      </c>
      <c r="B4838" t="s">
        <v>15160</v>
      </c>
      <c r="C4838" t="s">
        <v>15161</v>
      </c>
      <c r="D4838" t="s">
        <v>1722</v>
      </c>
      <c r="E4838" s="15" t="s">
        <v>15162</v>
      </c>
      <c r="F4838" t="s">
        <v>1755</v>
      </c>
      <c r="G4838" t="s">
        <v>1757</v>
      </c>
      <c r="H4838" t="s">
        <v>1756</v>
      </c>
      <c r="I4838" t="s">
        <v>3129</v>
      </c>
      <c r="J4838">
        <v>0</v>
      </c>
      <c r="K4838"/>
      <c r="L4838" t="s">
        <v>3117</v>
      </c>
      <c r="M4838" t="s">
        <v>3118</v>
      </c>
    </row>
    <row r="4839" spans="1:13" x14ac:dyDescent="0.25">
      <c r="A4839">
        <v>17666</v>
      </c>
      <c r="B4839" t="s">
        <v>5134</v>
      </c>
      <c r="C4839" t="s">
        <v>27</v>
      </c>
      <c r="D4839" t="s">
        <v>1722</v>
      </c>
      <c r="E4839" s="15" t="s">
        <v>15163</v>
      </c>
      <c r="F4839" t="s">
        <v>3773</v>
      </c>
      <c r="G4839" t="s">
        <v>1849</v>
      </c>
      <c r="H4839" t="s">
        <v>1819</v>
      </c>
      <c r="I4839" t="s">
        <v>3126</v>
      </c>
      <c r="J4839">
        <v>0</v>
      </c>
      <c r="K4839"/>
      <c r="L4839" t="s">
        <v>5524</v>
      </c>
      <c r="M4839" t="s">
        <v>3118</v>
      </c>
    </row>
    <row r="4840" spans="1:13" x14ac:dyDescent="0.25">
      <c r="A4840">
        <v>854678</v>
      </c>
      <c r="B4840" t="s">
        <v>15164</v>
      </c>
      <c r="C4840" t="s">
        <v>84</v>
      </c>
      <c r="D4840" t="s">
        <v>1722</v>
      </c>
      <c r="E4840" s="15" t="s">
        <v>15165</v>
      </c>
      <c r="F4840" t="s">
        <v>1742</v>
      </c>
      <c r="G4840" t="s">
        <v>1743</v>
      </c>
      <c r="H4840" t="s">
        <v>1720</v>
      </c>
      <c r="I4840" t="s">
        <v>3351</v>
      </c>
      <c r="J4840">
        <v>0</v>
      </c>
      <c r="K4840"/>
      <c r="L4840" t="s">
        <v>15166</v>
      </c>
      <c r="M4840" t="s">
        <v>3118</v>
      </c>
    </row>
    <row r="4841" spans="1:13" x14ac:dyDescent="0.25">
      <c r="A4841">
        <v>836850</v>
      </c>
      <c r="B4841" t="s">
        <v>15167</v>
      </c>
      <c r="C4841" t="s">
        <v>755</v>
      </c>
      <c r="D4841" t="s">
        <v>1722</v>
      </c>
      <c r="E4841" s="15" t="s">
        <v>15168</v>
      </c>
      <c r="F4841" t="s">
        <v>1848</v>
      </c>
      <c r="G4841" t="s">
        <v>1849</v>
      </c>
      <c r="H4841" t="s">
        <v>1819</v>
      </c>
      <c r="I4841" t="s">
        <v>3126</v>
      </c>
      <c r="J4841">
        <v>0</v>
      </c>
      <c r="K4841"/>
      <c r="L4841"/>
      <c r="M4841" t="s">
        <v>3118</v>
      </c>
    </row>
    <row r="4842" spans="1:13" x14ac:dyDescent="0.25">
      <c r="A4842">
        <v>17652</v>
      </c>
      <c r="B4842" t="s">
        <v>1403</v>
      </c>
      <c r="C4842" t="s">
        <v>27</v>
      </c>
      <c r="D4842" t="s">
        <v>1722</v>
      </c>
      <c r="E4842" s="15" t="s">
        <v>15169</v>
      </c>
      <c r="F4842" t="s">
        <v>2109</v>
      </c>
      <c r="G4842" t="s">
        <v>2056</v>
      </c>
      <c r="H4842" t="s">
        <v>2055</v>
      </c>
      <c r="I4842" t="s">
        <v>3116</v>
      </c>
      <c r="J4842">
        <v>0</v>
      </c>
      <c r="K4842"/>
      <c r="L4842" t="s">
        <v>3117</v>
      </c>
      <c r="M4842" t="s">
        <v>3118</v>
      </c>
    </row>
    <row r="4843" spans="1:13" x14ac:dyDescent="0.25">
      <c r="A4843">
        <v>32748</v>
      </c>
      <c r="B4843" t="s">
        <v>5135</v>
      </c>
      <c r="C4843" t="s">
        <v>109</v>
      </c>
      <c r="D4843" t="s">
        <v>1722</v>
      </c>
      <c r="E4843" s="15" t="s">
        <v>15170</v>
      </c>
      <c r="F4843" t="s">
        <v>1836</v>
      </c>
      <c r="G4843" t="s">
        <v>1837</v>
      </c>
      <c r="H4843" t="s">
        <v>1725</v>
      </c>
      <c r="I4843" t="s">
        <v>3116</v>
      </c>
      <c r="J4843">
        <v>0</v>
      </c>
      <c r="K4843"/>
      <c r="L4843" t="s">
        <v>3417</v>
      </c>
      <c r="M4843" t="s">
        <v>3118</v>
      </c>
    </row>
    <row r="4844" spans="1:13" x14ac:dyDescent="0.25">
      <c r="A4844">
        <v>35070</v>
      </c>
      <c r="B4844" t="s">
        <v>15171</v>
      </c>
      <c r="C4844" t="s">
        <v>27</v>
      </c>
      <c r="D4844" t="s">
        <v>1722</v>
      </c>
      <c r="E4844" s="15" t="s">
        <v>15172</v>
      </c>
      <c r="F4844" t="s">
        <v>2179</v>
      </c>
      <c r="G4844" t="s">
        <v>1823</v>
      </c>
      <c r="H4844" t="s">
        <v>1822</v>
      </c>
      <c r="I4844" t="s">
        <v>3116</v>
      </c>
      <c r="J4844">
        <v>0</v>
      </c>
      <c r="K4844"/>
      <c r="L4844"/>
      <c r="M4844" t="s">
        <v>3118</v>
      </c>
    </row>
    <row r="4845" spans="1:13" x14ac:dyDescent="0.25">
      <c r="A4845">
        <v>853747</v>
      </c>
      <c r="B4845" t="s">
        <v>15173</v>
      </c>
      <c r="C4845" t="s">
        <v>43</v>
      </c>
      <c r="D4845" t="s">
        <v>1722</v>
      </c>
      <c r="E4845" s="15" t="s">
        <v>15174</v>
      </c>
      <c r="F4845" t="s">
        <v>1766</v>
      </c>
      <c r="G4845" t="s">
        <v>1767</v>
      </c>
      <c r="H4845" t="s">
        <v>1756</v>
      </c>
      <c r="I4845" t="s">
        <v>3129</v>
      </c>
      <c r="J4845">
        <v>0</v>
      </c>
      <c r="K4845"/>
      <c r="L4845" t="s">
        <v>3157</v>
      </c>
      <c r="M4845" t="s">
        <v>3118</v>
      </c>
    </row>
    <row r="4846" spans="1:13" x14ac:dyDescent="0.25">
      <c r="A4846">
        <v>59891</v>
      </c>
      <c r="B4846" t="s">
        <v>15175</v>
      </c>
      <c r="C4846" t="s">
        <v>59</v>
      </c>
      <c r="D4846" t="s">
        <v>1722</v>
      </c>
      <c r="E4846" s="15" t="s">
        <v>15176</v>
      </c>
      <c r="F4846" t="s">
        <v>1887</v>
      </c>
      <c r="G4846" t="s">
        <v>1849</v>
      </c>
      <c r="H4846" t="s">
        <v>1819</v>
      </c>
      <c r="I4846" t="s">
        <v>3126</v>
      </c>
      <c r="J4846">
        <v>0</v>
      </c>
      <c r="K4846"/>
      <c r="L4846" t="s">
        <v>3216</v>
      </c>
      <c r="M4846" t="s">
        <v>3118</v>
      </c>
    </row>
    <row r="4847" spans="1:13" x14ac:dyDescent="0.25">
      <c r="A4847">
        <v>22352</v>
      </c>
      <c r="B4847" t="s">
        <v>502</v>
      </c>
      <c r="C4847" t="s">
        <v>252</v>
      </c>
      <c r="D4847" t="s">
        <v>1722</v>
      </c>
      <c r="E4847" s="15" t="s">
        <v>15177</v>
      </c>
      <c r="F4847" t="s">
        <v>1815</v>
      </c>
      <c r="G4847" t="s">
        <v>1816</v>
      </c>
      <c r="H4847" t="s">
        <v>1725</v>
      </c>
      <c r="I4847" t="s">
        <v>1816</v>
      </c>
      <c r="J4847">
        <v>0</v>
      </c>
      <c r="K4847"/>
      <c r="L4847" t="s">
        <v>3117</v>
      </c>
      <c r="M4847" t="s">
        <v>3118</v>
      </c>
    </row>
    <row r="4848" spans="1:13" x14ac:dyDescent="0.25">
      <c r="A4848">
        <v>828412</v>
      </c>
      <c r="B4848" t="s">
        <v>5136</v>
      </c>
      <c r="C4848" t="s">
        <v>84</v>
      </c>
      <c r="D4848" t="s">
        <v>1722</v>
      </c>
      <c r="E4848" s="15" t="s">
        <v>15178</v>
      </c>
      <c r="F4848" t="s">
        <v>1749</v>
      </c>
      <c r="G4848" t="s">
        <v>1746</v>
      </c>
      <c r="H4848" t="s">
        <v>1720</v>
      </c>
      <c r="I4848" t="s">
        <v>3116</v>
      </c>
      <c r="J4848">
        <v>0</v>
      </c>
      <c r="K4848"/>
      <c r="L4848" t="s">
        <v>3182</v>
      </c>
      <c r="M4848" t="s">
        <v>3118</v>
      </c>
    </row>
    <row r="4849" spans="1:13" x14ac:dyDescent="0.25">
      <c r="A4849">
        <v>17690</v>
      </c>
      <c r="B4849" t="s">
        <v>2465</v>
      </c>
      <c r="C4849" t="s">
        <v>27</v>
      </c>
      <c r="D4849" t="s">
        <v>1722</v>
      </c>
      <c r="E4849" s="15" t="s">
        <v>15179</v>
      </c>
      <c r="F4849" t="s">
        <v>1984</v>
      </c>
      <c r="G4849" t="s">
        <v>1816</v>
      </c>
      <c r="H4849" t="s">
        <v>1725</v>
      </c>
      <c r="I4849" t="s">
        <v>1816</v>
      </c>
      <c r="J4849">
        <v>0</v>
      </c>
      <c r="K4849"/>
      <c r="L4849" t="s">
        <v>5524</v>
      </c>
      <c r="M4849" t="s">
        <v>3118</v>
      </c>
    </row>
    <row r="4850" spans="1:13" x14ac:dyDescent="0.25">
      <c r="A4850">
        <v>862395</v>
      </c>
      <c r="B4850" t="s">
        <v>1404</v>
      </c>
      <c r="C4850" t="s">
        <v>148</v>
      </c>
      <c r="D4850" t="s">
        <v>1722</v>
      </c>
      <c r="E4850" s="15" t="s">
        <v>15180</v>
      </c>
      <c r="F4850" t="s">
        <v>1826</v>
      </c>
      <c r="G4850" t="s">
        <v>1828</v>
      </c>
      <c r="H4850" t="s">
        <v>1827</v>
      </c>
      <c r="I4850" t="s">
        <v>3131</v>
      </c>
      <c r="J4850">
        <v>0</v>
      </c>
      <c r="K4850"/>
      <c r="L4850" t="s">
        <v>3132</v>
      </c>
      <c r="M4850" t="s">
        <v>3118</v>
      </c>
    </row>
    <row r="4851" spans="1:13" x14ac:dyDescent="0.25">
      <c r="A4851">
        <v>843831</v>
      </c>
      <c r="B4851" t="s">
        <v>2992</v>
      </c>
      <c r="C4851" t="s">
        <v>43</v>
      </c>
      <c r="D4851" t="s">
        <v>1722</v>
      </c>
      <c r="E4851" s="15" t="s">
        <v>15181</v>
      </c>
      <c r="F4851" t="s">
        <v>1766</v>
      </c>
      <c r="G4851" t="s">
        <v>1767</v>
      </c>
      <c r="H4851" t="s">
        <v>1756</v>
      </c>
      <c r="I4851" t="s">
        <v>3129</v>
      </c>
      <c r="J4851">
        <v>0</v>
      </c>
      <c r="K4851"/>
      <c r="L4851" t="s">
        <v>3157</v>
      </c>
      <c r="M4851" t="s">
        <v>3118</v>
      </c>
    </row>
    <row r="4852" spans="1:13" x14ac:dyDescent="0.25">
      <c r="A4852">
        <v>826371</v>
      </c>
      <c r="B4852" t="s">
        <v>15182</v>
      </c>
      <c r="C4852" t="s">
        <v>21</v>
      </c>
      <c r="D4852" t="s">
        <v>1722</v>
      </c>
      <c r="E4852" s="15" t="s">
        <v>15183</v>
      </c>
      <c r="F4852" t="s">
        <v>2072</v>
      </c>
      <c r="G4852" t="s">
        <v>1783</v>
      </c>
      <c r="H4852" t="s">
        <v>1782</v>
      </c>
      <c r="I4852" t="s">
        <v>3142</v>
      </c>
      <c r="J4852">
        <v>0</v>
      </c>
      <c r="K4852"/>
      <c r="L4852" t="s">
        <v>3117</v>
      </c>
      <c r="M4852" t="s">
        <v>3118</v>
      </c>
    </row>
    <row r="4853" spans="1:13" x14ac:dyDescent="0.25">
      <c r="A4853">
        <v>838078</v>
      </c>
      <c r="B4853" t="s">
        <v>15184</v>
      </c>
      <c r="C4853" t="s">
        <v>27</v>
      </c>
      <c r="D4853" t="s">
        <v>1722</v>
      </c>
      <c r="E4853" s="15" t="s">
        <v>15185</v>
      </c>
      <c r="F4853" t="s">
        <v>1974</v>
      </c>
      <c r="G4853" t="s">
        <v>1975</v>
      </c>
      <c r="H4853" t="s">
        <v>1782</v>
      </c>
      <c r="I4853" t="s">
        <v>3116</v>
      </c>
      <c r="J4853">
        <v>0</v>
      </c>
      <c r="K4853"/>
      <c r="L4853" t="s">
        <v>4457</v>
      </c>
      <c r="M4853" t="s">
        <v>15186</v>
      </c>
    </row>
    <row r="4854" spans="1:13" x14ac:dyDescent="0.25">
      <c r="A4854">
        <v>846638</v>
      </c>
      <c r="B4854" t="s">
        <v>3009</v>
      </c>
      <c r="C4854" t="s">
        <v>27</v>
      </c>
      <c r="D4854" t="s">
        <v>1722</v>
      </c>
      <c r="E4854" s="15" t="s">
        <v>15187</v>
      </c>
      <c r="F4854" t="s">
        <v>1797</v>
      </c>
      <c r="G4854" t="s">
        <v>1783</v>
      </c>
      <c r="H4854" t="s">
        <v>1782</v>
      </c>
      <c r="I4854" t="s">
        <v>3152</v>
      </c>
      <c r="J4854">
        <v>0</v>
      </c>
      <c r="K4854"/>
      <c r="L4854" t="s">
        <v>6728</v>
      </c>
      <c r="M4854" t="s">
        <v>3118</v>
      </c>
    </row>
    <row r="4855" spans="1:13" x14ac:dyDescent="0.25">
      <c r="A4855">
        <v>17788</v>
      </c>
      <c r="B4855" t="s">
        <v>677</v>
      </c>
      <c r="C4855" t="s">
        <v>27</v>
      </c>
      <c r="D4855" t="s">
        <v>1722</v>
      </c>
      <c r="E4855" s="15" t="s">
        <v>15188</v>
      </c>
      <c r="F4855" t="s">
        <v>1893</v>
      </c>
      <c r="G4855" t="s">
        <v>1852</v>
      </c>
      <c r="H4855" t="s">
        <v>1720</v>
      </c>
      <c r="I4855" t="s">
        <v>3116</v>
      </c>
      <c r="J4855">
        <v>0</v>
      </c>
      <c r="K4855"/>
      <c r="L4855" t="s">
        <v>3117</v>
      </c>
      <c r="M4855" t="s">
        <v>3118</v>
      </c>
    </row>
    <row r="4856" spans="1:13" x14ac:dyDescent="0.25">
      <c r="A4856">
        <v>846635</v>
      </c>
      <c r="B4856" t="s">
        <v>15189</v>
      </c>
      <c r="C4856" t="s">
        <v>92</v>
      </c>
      <c r="D4856" t="s">
        <v>1722</v>
      </c>
      <c r="E4856" s="15" t="s">
        <v>15190</v>
      </c>
      <c r="F4856" t="s">
        <v>1797</v>
      </c>
      <c r="G4856" t="s">
        <v>1783</v>
      </c>
      <c r="H4856" t="s">
        <v>1782</v>
      </c>
      <c r="I4856" t="s">
        <v>3152</v>
      </c>
      <c r="J4856">
        <v>0</v>
      </c>
      <c r="K4856"/>
      <c r="L4856" t="s">
        <v>2341</v>
      </c>
      <c r="M4856" t="s">
        <v>15191</v>
      </c>
    </row>
    <row r="4857" spans="1:13" x14ac:dyDescent="0.25">
      <c r="A4857">
        <v>840704</v>
      </c>
      <c r="B4857" t="s">
        <v>15192</v>
      </c>
      <c r="C4857" t="s">
        <v>31</v>
      </c>
      <c r="D4857" t="s">
        <v>1722</v>
      </c>
      <c r="E4857" s="15" t="s">
        <v>15193</v>
      </c>
      <c r="F4857" t="s">
        <v>1728</v>
      </c>
      <c r="G4857" t="s">
        <v>1729</v>
      </c>
      <c r="H4857" t="s">
        <v>1720</v>
      </c>
      <c r="I4857" t="s">
        <v>3116</v>
      </c>
      <c r="J4857">
        <v>0</v>
      </c>
      <c r="K4857"/>
      <c r="L4857"/>
      <c r="M4857" t="s">
        <v>3118</v>
      </c>
    </row>
    <row r="4858" spans="1:13" x14ac:dyDescent="0.25">
      <c r="A4858">
        <v>834730</v>
      </c>
      <c r="B4858" t="s">
        <v>15194</v>
      </c>
      <c r="C4858" t="s">
        <v>27</v>
      </c>
      <c r="D4858" t="s">
        <v>1722</v>
      </c>
      <c r="E4858" s="15" t="s">
        <v>15195</v>
      </c>
      <c r="F4858" t="s">
        <v>1873</v>
      </c>
      <c r="G4858" t="s">
        <v>1874</v>
      </c>
      <c r="H4858" t="s">
        <v>1725</v>
      </c>
      <c r="I4858" t="s">
        <v>3116</v>
      </c>
      <c r="J4858">
        <v>0</v>
      </c>
      <c r="K4858"/>
      <c r="L4858" t="s">
        <v>15196</v>
      </c>
      <c r="M4858" t="s">
        <v>15197</v>
      </c>
    </row>
    <row r="4859" spans="1:13" x14ac:dyDescent="0.25">
      <c r="A4859">
        <v>50116</v>
      </c>
      <c r="B4859" t="s">
        <v>5137</v>
      </c>
      <c r="C4859" t="s">
        <v>56</v>
      </c>
      <c r="D4859" t="s">
        <v>1722</v>
      </c>
      <c r="E4859" s="15" t="s">
        <v>15198</v>
      </c>
      <c r="F4859" t="s">
        <v>1949</v>
      </c>
      <c r="G4859" t="s">
        <v>1898</v>
      </c>
      <c r="H4859" t="s">
        <v>1720</v>
      </c>
      <c r="I4859" t="s">
        <v>3351</v>
      </c>
      <c r="J4859">
        <v>0</v>
      </c>
      <c r="K4859"/>
      <c r="L4859" t="s">
        <v>3117</v>
      </c>
      <c r="M4859" t="s">
        <v>3118</v>
      </c>
    </row>
    <row r="4860" spans="1:13" x14ac:dyDescent="0.25">
      <c r="A4860">
        <v>860595</v>
      </c>
      <c r="B4860" t="s">
        <v>15199</v>
      </c>
      <c r="C4860" t="s">
        <v>31</v>
      </c>
      <c r="D4860" t="s">
        <v>1722</v>
      </c>
      <c r="E4860" s="15" t="s">
        <v>15200</v>
      </c>
      <c r="F4860" t="s">
        <v>2297</v>
      </c>
      <c r="G4860" t="s">
        <v>2298</v>
      </c>
      <c r="H4860" t="s">
        <v>1782</v>
      </c>
      <c r="I4860" t="s">
        <v>3142</v>
      </c>
      <c r="J4860">
        <v>0</v>
      </c>
      <c r="K4860"/>
      <c r="L4860" t="s">
        <v>15201</v>
      </c>
      <c r="M4860" t="s">
        <v>3064</v>
      </c>
    </row>
    <row r="4861" spans="1:13" x14ac:dyDescent="0.25">
      <c r="A4861">
        <v>28797</v>
      </c>
      <c r="B4861" t="s">
        <v>15202</v>
      </c>
      <c r="C4861" t="s">
        <v>27</v>
      </c>
      <c r="D4861" t="s">
        <v>1722</v>
      </c>
      <c r="E4861" s="15" t="s">
        <v>15203</v>
      </c>
      <c r="F4861" t="s">
        <v>1789</v>
      </c>
      <c r="G4861" t="s">
        <v>1790</v>
      </c>
      <c r="H4861" t="s">
        <v>1720</v>
      </c>
      <c r="I4861" t="s">
        <v>3116</v>
      </c>
      <c r="J4861">
        <v>0</v>
      </c>
      <c r="K4861"/>
      <c r="L4861" t="s">
        <v>3522</v>
      </c>
      <c r="M4861" t="s">
        <v>15204</v>
      </c>
    </row>
    <row r="4862" spans="1:13" x14ac:dyDescent="0.25">
      <c r="A4862">
        <v>61862</v>
      </c>
      <c r="B4862" t="s">
        <v>15205</v>
      </c>
      <c r="C4862" t="s">
        <v>21</v>
      </c>
      <c r="D4862" t="s">
        <v>1722</v>
      </c>
      <c r="E4862" s="15" t="s">
        <v>15206</v>
      </c>
      <c r="F4862" t="s">
        <v>1871</v>
      </c>
      <c r="G4862" t="s">
        <v>1765</v>
      </c>
      <c r="H4862" t="s">
        <v>1764</v>
      </c>
      <c r="I4862" t="s">
        <v>1765</v>
      </c>
      <c r="J4862">
        <v>0</v>
      </c>
      <c r="K4862"/>
      <c r="L4862" t="s">
        <v>3117</v>
      </c>
      <c r="M4862" t="s">
        <v>3118</v>
      </c>
    </row>
    <row r="4863" spans="1:13" x14ac:dyDescent="0.25">
      <c r="A4863">
        <v>17809</v>
      </c>
      <c r="B4863" t="s">
        <v>15207</v>
      </c>
      <c r="C4863" t="s">
        <v>27</v>
      </c>
      <c r="D4863" t="s">
        <v>1722</v>
      </c>
      <c r="E4863" s="15" t="s">
        <v>15208</v>
      </c>
      <c r="F4863" t="s">
        <v>1988</v>
      </c>
      <c r="G4863" t="s">
        <v>1770</v>
      </c>
      <c r="H4863" t="s">
        <v>1764</v>
      </c>
      <c r="I4863" t="s">
        <v>3116</v>
      </c>
      <c r="J4863">
        <v>0</v>
      </c>
      <c r="K4863"/>
      <c r="L4863" t="s">
        <v>6502</v>
      </c>
      <c r="M4863" t="s">
        <v>3118</v>
      </c>
    </row>
    <row r="4864" spans="1:13" x14ac:dyDescent="0.25">
      <c r="A4864">
        <v>846868</v>
      </c>
      <c r="B4864" t="s">
        <v>3018</v>
      </c>
      <c r="C4864" t="s">
        <v>1064</v>
      </c>
      <c r="D4864" t="s">
        <v>1722</v>
      </c>
      <c r="E4864" s="15" t="s">
        <v>15209</v>
      </c>
      <c r="F4864" t="s">
        <v>5719</v>
      </c>
      <c r="G4864" t="s">
        <v>1834</v>
      </c>
      <c r="H4864" t="s">
        <v>1833</v>
      </c>
      <c r="I4864" t="s">
        <v>3116</v>
      </c>
      <c r="J4864">
        <v>0</v>
      </c>
      <c r="K4864"/>
      <c r="L4864" t="s">
        <v>15210</v>
      </c>
      <c r="M4864" t="s">
        <v>15211</v>
      </c>
    </row>
    <row r="4865" spans="1:13" x14ac:dyDescent="0.25">
      <c r="A4865">
        <v>32684</v>
      </c>
      <c r="B4865" t="s">
        <v>15212</v>
      </c>
      <c r="C4865" t="s">
        <v>252</v>
      </c>
      <c r="D4865" t="s">
        <v>1722</v>
      </c>
      <c r="E4865" s="15" t="s">
        <v>15213</v>
      </c>
      <c r="F4865" t="s">
        <v>1787</v>
      </c>
      <c r="G4865" t="s">
        <v>1721</v>
      </c>
      <c r="H4865" t="s">
        <v>1720</v>
      </c>
      <c r="I4865" t="s">
        <v>3116</v>
      </c>
      <c r="J4865">
        <v>0</v>
      </c>
      <c r="K4865"/>
      <c r="L4865" t="s">
        <v>15214</v>
      </c>
      <c r="M4865" t="s">
        <v>15215</v>
      </c>
    </row>
    <row r="4866" spans="1:13" x14ac:dyDescent="0.25">
      <c r="A4866">
        <v>56114</v>
      </c>
      <c r="B4866" t="s">
        <v>15216</v>
      </c>
      <c r="C4866" t="s">
        <v>27</v>
      </c>
      <c r="D4866" t="s">
        <v>1722</v>
      </c>
      <c r="E4866" s="15" t="s">
        <v>15217</v>
      </c>
      <c r="F4866" t="s">
        <v>1732</v>
      </c>
      <c r="G4866" t="s">
        <v>1731</v>
      </c>
      <c r="H4866" t="s">
        <v>1720</v>
      </c>
      <c r="I4866" t="s">
        <v>3116</v>
      </c>
      <c r="J4866">
        <v>0</v>
      </c>
      <c r="K4866"/>
      <c r="L4866" t="s">
        <v>15218</v>
      </c>
      <c r="M4866" t="s">
        <v>15219</v>
      </c>
    </row>
    <row r="4867" spans="1:13" x14ac:dyDescent="0.25">
      <c r="A4867">
        <v>21815</v>
      </c>
      <c r="B4867" t="s">
        <v>1405</v>
      </c>
      <c r="C4867" t="s">
        <v>21</v>
      </c>
      <c r="D4867" t="s">
        <v>1722</v>
      </c>
      <c r="E4867" s="15" t="s">
        <v>15220</v>
      </c>
      <c r="F4867" t="s">
        <v>1846</v>
      </c>
      <c r="G4867" t="s">
        <v>1726</v>
      </c>
      <c r="H4867" t="s">
        <v>1725</v>
      </c>
      <c r="I4867" t="s">
        <v>3116</v>
      </c>
      <c r="J4867">
        <v>0</v>
      </c>
      <c r="K4867"/>
      <c r="L4867" t="s">
        <v>5627</v>
      </c>
      <c r="M4867" t="s">
        <v>3118</v>
      </c>
    </row>
    <row r="4868" spans="1:13" x14ac:dyDescent="0.25">
      <c r="A4868">
        <v>851527</v>
      </c>
      <c r="B4868" t="s">
        <v>15221</v>
      </c>
      <c r="C4868" t="s">
        <v>213</v>
      </c>
      <c r="D4868" t="s">
        <v>1722</v>
      </c>
      <c r="E4868" s="15" t="s">
        <v>15222</v>
      </c>
      <c r="F4868" t="s">
        <v>1775</v>
      </c>
      <c r="G4868" t="s">
        <v>1743</v>
      </c>
      <c r="H4868" t="s">
        <v>1720</v>
      </c>
      <c r="I4868" t="s">
        <v>3351</v>
      </c>
      <c r="J4868">
        <v>0</v>
      </c>
      <c r="K4868"/>
      <c r="L4868" t="s">
        <v>15223</v>
      </c>
      <c r="M4868" t="s">
        <v>15224</v>
      </c>
    </row>
    <row r="4869" spans="1:13" x14ac:dyDescent="0.25">
      <c r="A4869">
        <v>847604</v>
      </c>
      <c r="B4869" t="s">
        <v>15225</v>
      </c>
      <c r="C4869" t="s">
        <v>56</v>
      </c>
      <c r="D4869" t="s">
        <v>1722</v>
      </c>
      <c r="E4869" s="15" t="s">
        <v>15226</v>
      </c>
      <c r="F4869" t="s">
        <v>5667</v>
      </c>
      <c r="G4869" t="s">
        <v>1792</v>
      </c>
      <c r="H4869" t="s">
        <v>1822</v>
      </c>
      <c r="I4869" t="s">
        <v>3116</v>
      </c>
      <c r="J4869">
        <v>0</v>
      </c>
      <c r="K4869"/>
      <c r="L4869" t="s">
        <v>4405</v>
      </c>
      <c r="M4869" t="s">
        <v>3118</v>
      </c>
    </row>
    <row r="4870" spans="1:13" x14ac:dyDescent="0.25">
      <c r="A4870">
        <v>23024</v>
      </c>
      <c r="B4870" t="s">
        <v>1673</v>
      </c>
      <c r="C4870" t="s">
        <v>76</v>
      </c>
      <c r="D4870" t="s">
        <v>1722</v>
      </c>
      <c r="E4870" s="15" t="s">
        <v>15227</v>
      </c>
      <c r="F4870" t="s">
        <v>1771</v>
      </c>
      <c r="G4870" t="s">
        <v>1721</v>
      </c>
      <c r="H4870" t="s">
        <v>1720</v>
      </c>
      <c r="I4870" t="s">
        <v>3116</v>
      </c>
      <c r="J4870">
        <v>0</v>
      </c>
      <c r="K4870"/>
      <c r="L4870" t="s">
        <v>3117</v>
      </c>
      <c r="M4870" t="s">
        <v>3118</v>
      </c>
    </row>
    <row r="4871" spans="1:13" x14ac:dyDescent="0.25">
      <c r="A4871">
        <v>50137</v>
      </c>
      <c r="B4871" t="s">
        <v>15228</v>
      </c>
      <c r="C4871" t="s">
        <v>21</v>
      </c>
      <c r="D4871" t="s">
        <v>1722</v>
      </c>
      <c r="E4871" s="15" t="s">
        <v>15229</v>
      </c>
      <c r="F4871" t="s">
        <v>2129</v>
      </c>
      <c r="G4871" t="s">
        <v>1849</v>
      </c>
      <c r="H4871" t="s">
        <v>1819</v>
      </c>
      <c r="I4871" t="s">
        <v>3126</v>
      </c>
      <c r="J4871">
        <v>0</v>
      </c>
      <c r="K4871"/>
      <c r="L4871" t="s">
        <v>15230</v>
      </c>
      <c r="M4871" t="s">
        <v>3118</v>
      </c>
    </row>
    <row r="4872" spans="1:13" x14ac:dyDescent="0.25">
      <c r="A4872">
        <v>23128</v>
      </c>
      <c r="B4872" t="s">
        <v>2023</v>
      </c>
      <c r="C4872" t="s">
        <v>65</v>
      </c>
      <c r="D4872" t="s">
        <v>1722</v>
      </c>
      <c r="E4872" s="15" t="s">
        <v>15231</v>
      </c>
      <c r="F4872" t="s">
        <v>2010</v>
      </c>
      <c r="G4872" t="s">
        <v>1823</v>
      </c>
      <c r="H4872" t="s">
        <v>1822</v>
      </c>
      <c r="I4872" t="s">
        <v>3116</v>
      </c>
      <c r="J4872">
        <v>0</v>
      </c>
      <c r="K4872"/>
      <c r="L4872" t="s">
        <v>3117</v>
      </c>
      <c r="M4872" t="s">
        <v>3118</v>
      </c>
    </row>
    <row r="4873" spans="1:13" x14ac:dyDescent="0.25">
      <c r="A4873">
        <v>844354</v>
      </c>
      <c r="B4873" t="s">
        <v>15232</v>
      </c>
      <c r="C4873" t="s">
        <v>84</v>
      </c>
      <c r="D4873" t="s">
        <v>1722</v>
      </c>
      <c r="E4873" s="15" t="s">
        <v>15233</v>
      </c>
      <c r="F4873" t="s">
        <v>1771</v>
      </c>
      <c r="G4873" t="s">
        <v>1721</v>
      </c>
      <c r="H4873" t="s">
        <v>1720</v>
      </c>
      <c r="I4873" t="s">
        <v>3116</v>
      </c>
      <c r="J4873">
        <v>0</v>
      </c>
      <c r="K4873"/>
      <c r="L4873" t="s">
        <v>15234</v>
      </c>
      <c r="M4873" t="s">
        <v>3118</v>
      </c>
    </row>
    <row r="4874" spans="1:13" x14ac:dyDescent="0.25">
      <c r="A4874">
        <v>73265</v>
      </c>
      <c r="B4874" t="s">
        <v>1406</v>
      </c>
      <c r="C4874" t="s">
        <v>27</v>
      </c>
      <c r="D4874" t="s">
        <v>1722</v>
      </c>
      <c r="E4874" s="15" t="s">
        <v>15235</v>
      </c>
      <c r="F4874" t="s">
        <v>1771</v>
      </c>
      <c r="G4874" t="s">
        <v>1721</v>
      </c>
      <c r="H4874" t="s">
        <v>1720</v>
      </c>
      <c r="I4874" t="s">
        <v>3116</v>
      </c>
      <c r="J4874">
        <v>0</v>
      </c>
      <c r="K4874"/>
      <c r="L4874" t="s">
        <v>15236</v>
      </c>
      <c r="M4874" t="s">
        <v>3118</v>
      </c>
    </row>
    <row r="4875" spans="1:13" x14ac:dyDescent="0.25">
      <c r="A4875">
        <v>839265</v>
      </c>
      <c r="B4875" t="s">
        <v>15237</v>
      </c>
      <c r="C4875" t="s">
        <v>27</v>
      </c>
      <c r="D4875" t="s">
        <v>1722</v>
      </c>
      <c r="E4875" s="15" t="s">
        <v>15238</v>
      </c>
      <c r="F4875" t="s">
        <v>5719</v>
      </c>
      <c r="G4875" t="s">
        <v>1834</v>
      </c>
      <c r="H4875" t="s">
        <v>1833</v>
      </c>
      <c r="I4875" t="s">
        <v>3116</v>
      </c>
      <c r="J4875">
        <v>0</v>
      </c>
      <c r="K4875"/>
      <c r="L4875" t="s">
        <v>15239</v>
      </c>
      <c r="M4875" t="s">
        <v>3118</v>
      </c>
    </row>
    <row r="4876" spans="1:13" x14ac:dyDescent="0.25">
      <c r="A4876">
        <v>839472</v>
      </c>
      <c r="B4876" t="s">
        <v>15240</v>
      </c>
      <c r="C4876" t="s">
        <v>27</v>
      </c>
      <c r="D4876" t="s">
        <v>1722</v>
      </c>
      <c r="E4876" s="15" t="s">
        <v>15241</v>
      </c>
      <c r="F4876" t="s">
        <v>1908</v>
      </c>
      <c r="G4876" t="s">
        <v>1909</v>
      </c>
      <c r="H4876" t="s">
        <v>1725</v>
      </c>
      <c r="I4876" t="s">
        <v>3116</v>
      </c>
      <c r="J4876">
        <v>0</v>
      </c>
      <c r="K4876"/>
      <c r="L4876" t="s">
        <v>15242</v>
      </c>
      <c r="M4876" t="s">
        <v>15243</v>
      </c>
    </row>
    <row r="4877" spans="1:13" x14ac:dyDescent="0.25">
      <c r="A4877">
        <v>23129</v>
      </c>
      <c r="B4877" t="s">
        <v>5140</v>
      </c>
      <c r="C4877" t="s">
        <v>65</v>
      </c>
      <c r="D4877" t="s">
        <v>1722</v>
      </c>
      <c r="E4877" s="15" t="s">
        <v>15244</v>
      </c>
      <c r="F4877" t="s">
        <v>2049</v>
      </c>
      <c r="G4877" t="s">
        <v>2050</v>
      </c>
      <c r="H4877" t="s">
        <v>1782</v>
      </c>
      <c r="I4877" t="s">
        <v>3351</v>
      </c>
      <c r="J4877">
        <v>0</v>
      </c>
      <c r="K4877"/>
      <c r="L4877" t="s">
        <v>5993</v>
      </c>
      <c r="M4877" t="s">
        <v>3118</v>
      </c>
    </row>
    <row r="4878" spans="1:13" x14ac:dyDescent="0.25">
      <c r="A4878">
        <v>17834</v>
      </c>
      <c r="B4878" t="s">
        <v>2102</v>
      </c>
      <c r="C4878" t="s">
        <v>148</v>
      </c>
      <c r="D4878" t="s">
        <v>1722</v>
      </c>
      <c r="E4878" s="15" t="s">
        <v>15245</v>
      </c>
      <c r="F4878" t="s">
        <v>1817</v>
      </c>
      <c r="G4878" t="s">
        <v>1816</v>
      </c>
      <c r="H4878" t="s">
        <v>1725</v>
      </c>
      <c r="I4878" t="s">
        <v>1816</v>
      </c>
      <c r="J4878">
        <v>0</v>
      </c>
      <c r="K4878"/>
      <c r="L4878" t="s">
        <v>3117</v>
      </c>
      <c r="M4878" t="s">
        <v>3118</v>
      </c>
    </row>
    <row r="4879" spans="1:13" x14ac:dyDescent="0.25">
      <c r="A4879">
        <v>860468</v>
      </c>
      <c r="B4879" t="s">
        <v>15246</v>
      </c>
      <c r="C4879" t="s">
        <v>21</v>
      </c>
      <c r="D4879" t="s">
        <v>1722</v>
      </c>
      <c r="E4879" s="15" t="s">
        <v>15247</v>
      </c>
      <c r="F4879" t="s">
        <v>1939</v>
      </c>
      <c r="G4879" t="s">
        <v>1874</v>
      </c>
      <c r="H4879" t="s">
        <v>1725</v>
      </c>
      <c r="I4879" t="s">
        <v>3116</v>
      </c>
      <c r="J4879">
        <v>0</v>
      </c>
      <c r="K4879"/>
      <c r="L4879" t="s">
        <v>15248</v>
      </c>
      <c r="M4879" t="s">
        <v>3118</v>
      </c>
    </row>
    <row r="4880" spans="1:13" x14ac:dyDescent="0.25">
      <c r="A4880">
        <v>17832</v>
      </c>
      <c r="B4880" t="s">
        <v>1407</v>
      </c>
      <c r="C4880" t="s">
        <v>31</v>
      </c>
      <c r="D4880" t="s">
        <v>1722</v>
      </c>
      <c r="E4880" s="15" t="s">
        <v>15249</v>
      </c>
      <c r="F4880" t="s">
        <v>1752</v>
      </c>
      <c r="G4880" t="s">
        <v>1754</v>
      </c>
      <c r="H4880" t="s">
        <v>1753</v>
      </c>
      <c r="I4880" t="s">
        <v>3116</v>
      </c>
      <c r="J4880">
        <v>0</v>
      </c>
      <c r="K4880"/>
      <c r="L4880" t="s">
        <v>3117</v>
      </c>
      <c r="M4880" t="s">
        <v>3118</v>
      </c>
    </row>
    <row r="4881" spans="1:13" x14ac:dyDescent="0.25">
      <c r="A4881">
        <v>844803</v>
      </c>
      <c r="B4881" t="s">
        <v>15250</v>
      </c>
      <c r="C4881" t="s">
        <v>84</v>
      </c>
      <c r="D4881" t="s">
        <v>1722</v>
      </c>
      <c r="E4881" s="15" t="s">
        <v>15251</v>
      </c>
      <c r="F4881" t="s">
        <v>1771</v>
      </c>
      <c r="G4881" t="s">
        <v>1721</v>
      </c>
      <c r="H4881" t="s">
        <v>1720</v>
      </c>
      <c r="I4881" t="s">
        <v>3116</v>
      </c>
      <c r="J4881">
        <v>0</v>
      </c>
      <c r="K4881"/>
      <c r="L4881" t="s">
        <v>15252</v>
      </c>
      <c r="M4881" t="s">
        <v>3118</v>
      </c>
    </row>
    <row r="4882" spans="1:13" x14ac:dyDescent="0.25">
      <c r="A4882">
        <v>47451</v>
      </c>
      <c r="B4882" t="s">
        <v>15253</v>
      </c>
      <c r="C4882" t="s">
        <v>27</v>
      </c>
      <c r="D4882" t="s">
        <v>1722</v>
      </c>
      <c r="E4882" s="15" t="s">
        <v>15254</v>
      </c>
      <c r="F4882" t="s">
        <v>1732</v>
      </c>
      <c r="G4882" t="s">
        <v>1731</v>
      </c>
      <c r="H4882" t="s">
        <v>1720</v>
      </c>
      <c r="I4882" t="s">
        <v>3116</v>
      </c>
      <c r="J4882">
        <v>0</v>
      </c>
      <c r="K4882"/>
      <c r="L4882" t="s">
        <v>3419</v>
      </c>
      <c r="M4882" t="s">
        <v>3118</v>
      </c>
    </row>
    <row r="4883" spans="1:13" x14ac:dyDescent="0.25">
      <c r="A4883">
        <v>17842</v>
      </c>
      <c r="B4883" t="s">
        <v>2101</v>
      </c>
      <c r="C4883" t="s">
        <v>76</v>
      </c>
      <c r="D4883" t="s">
        <v>1722</v>
      </c>
      <c r="E4883" s="15" t="s">
        <v>15255</v>
      </c>
      <c r="F4883" t="s">
        <v>1752</v>
      </c>
      <c r="G4883" t="s">
        <v>1754</v>
      </c>
      <c r="H4883" t="s">
        <v>1753</v>
      </c>
      <c r="I4883" t="s">
        <v>3116</v>
      </c>
      <c r="J4883">
        <v>0</v>
      </c>
      <c r="K4883"/>
      <c r="L4883" t="s">
        <v>3117</v>
      </c>
      <c r="M4883" t="s">
        <v>3118</v>
      </c>
    </row>
    <row r="4884" spans="1:13" x14ac:dyDescent="0.25">
      <c r="A4884">
        <v>52360</v>
      </c>
      <c r="B4884" t="s">
        <v>1408</v>
      </c>
      <c r="C4884" t="s">
        <v>92</v>
      </c>
      <c r="D4884" t="s">
        <v>1722</v>
      </c>
      <c r="E4884" s="15" t="s">
        <v>15256</v>
      </c>
      <c r="F4884" t="s">
        <v>3521</v>
      </c>
      <c r="G4884" t="s">
        <v>1739</v>
      </c>
      <c r="H4884" t="s">
        <v>1720</v>
      </c>
      <c r="I4884" t="s">
        <v>3232</v>
      </c>
      <c r="J4884">
        <v>0</v>
      </c>
      <c r="K4884"/>
      <c r="L4884" t="s">
        <v>8201</v>
      </c>
      <c r="M4884" t="s">
        <v>3118</v>
      </c>
    </row>
    <row r="4885" spans="1:13" x14ac:dyDescent="0.25">
      <c r="A4885">
        <v>840379</v>
      </c>
      <c r="B4885" t="s">
        <v>2973</v>
      </c>
      <c r="C4885" t="s">
        <v>27</v>
      </c>
      <c r="D4885" t="s">
        <v>1722</v>
      </c>
      <c r="E4885" s="15" t="s">
        <v>15257</v>
      </c>
      <c r="F4885" t="s">
        <v>1836</v>
      </c>
      <c r="G4885" t="s">
        <v>1837</v>
      </c>
      <c r="H4885" t="s">
        <v>1725</v>
      </c>
      <c r="I4885" t="s">
        <v>3116</v>
      </c>
      <c r="J4885">
        <v>0</v>
      </c>
      <c r="K4885"/>
      <c r="L4885" t="s">
        <v>15258</v>
      </c>
      <c r="M4885" t="s">
        <v>15259</v>
      </c>
    </row>
    <row r="4886" spans="1:13" x14ac:dyDescent="0.25">
      <c r="A4886">
        <v>17815</v>
      </c>
      <c r="B4886" t="s">
        <v>1409</v>
      </c>
      <c r="C4886" t="s">
        <v>27</v>
      </c>
      <c r="D4886" t="s">
        <v>1722</v>
      </c>
      <c r="E4886" s="15" t="s">
        <v>15260</v>
      </c>
      <c r="F4886" t="s">
        <v>1752</v>
      </c>
      <c r="G4886" t="s">
        <v>1754</v>
      </c>
      <c r="H4886" t="s">
        <v>1753</v>
      </c>
      <c r="I4886" t="s">
        <v>3116</v>
      </c>
      <c r="J4886">
        <v>0</v>
      </c>
      <c r="K4886"/>
      <c r="L4886" t="s">
        <v>3117</v>
      </c>
      <c r="M4886" t="s">
        <v>3118</v>
      </c>
    </row>
    <row r="4887" spans="1:13" x14ac:dyDescent="0.25">
      <c r="A4887">
        <v>6855</v>
      </c>
      <c r="B4887" t="s">
        <v>1674</v>
      </c>
      <c r="C4887" t="s">
        <v>59</v>
      </c>
      <c r="D4887" t="s">
        <v>1722</v>
      </c>
      <c r="E4887" s="15" t="s">
        <v>15261</v>
      </c>
      <c r="F4887" t="s">
        <v>1738</v>
      </c>
      <c r="G4887" t="s">
        <v>1739</v>
      </c>
      <c r="H4887" t="s">
        <v>1720</v>
      </c>
      <c r="I4887" t="s">
        <v>3232</v>
      </c>
      <c r="J4887">
        <v>0</v>
      </c>
      <c r="K4887"/>
      <c r="L4887" t="s">
        <v>15262</v>
      </c>
      <c r="M4887" t="s">
        <v>3118</v>
      </c>
    </row>
    <row r="4888" spans="1:13" x14ac:dyDescent="0.25">
      <c r="A4888">
        <v>834854</v>
      </c>
      <c r="B4888" t="s">
        <v>2896</v>
      </c>
      <c r="C4888" t="s">
        <v>92</v>
      </c>
      <c r="D4888" t="s">
        <v>1722</v>
      </c>
      <c r="E4888" s="15" t="s">
        <v>15263</v>
      </c>
      <c r="F4888" t="s">
        <v>1910</v>
      </c>
      <c r="G4888" t="s">
        <v>1765</v>
      </c>
      <c r="H4888" t="s">
        <v>1764</v>
      </c>
      <c r="I4888" t="s">
        <v>3116</v>
      </c>
      <c r="J4888">
        <v>0</v>
      </c>
      <c r="K4888"/>
      <c r="L4888" t="s">
        <v>15264</v>
      </c>
      <c r="M4888" t="s">
        <v>3118</v>
      </c>
    </row>
    <row r="4889" spans="1:13" x14ac:dyDescent="0.25">
      <c r="A4889">
        <v>856656</v>
      </c>
      <c r="B4889" t="s">
        <v>15265</v>
      </c>
      <c r="C4889" t="s">
        <v>84</v>
      </c>
      <c r="D4889" t="s">
        <v>1722</v>
      </c>
      <c r="E4889" s="15" t="s">
        <v>15266</v>
      </c>
      <c r="F4889" t="s">
        <v>1737</v>
      </c>
      <c r="G4889" t="s">
        <v>1721</v>
      </c>
      <c r="H4889" t="s">
        <v>1720</v>
      </c>
      <c r="I4889" t="s">
        <v>3116</v>
      </c>
      <c r="J4889">
        <v>0</v>
      </c>
      <c r="K4889"/>
      <c r="L4889" t="s">
        <v>3151</v>
      </c>
      <c r="M4889" t="s">
        <v>3118</v>
      </c>
    </row>
    <row r="4890" spans="1:13" x14ac:dyDescent="0.25">
      <c r="A4890">
        <v>57483</v>
      </c>
      <c r="B4890" t="s">
        <v>5144</v>
      </c>
      <c r="C4890" t="s">
        <v>59</v>
      </c>
      <c r="D4890" t="s">
        <v>1722</v>
      </c>
      <c r="E4890" s="15" t="s">
        <v>15267</v>
      </c>
      <c r="F4890" t="s">
        <v>1807</v>
      </c>
      <c r="G4890" t="s">
        <v>1762</v>
      </c>
      <c r="H4890" t="s">
        <v>1782</v>
      </c>
      <c r="I4890" t="s">
        <v>1762</v>
      </c>
      <c r="J4890">
        <v>0</v>
      </c>
      <c r="K4890"/>
      <c r="L4890" t="s">
        <v>3464</v>
      </c>
      <c r="M4890" t="s">
        <v>3118</v>
      </c>
    </row>
    <row r="4891" spans="1:13" x14ac:dyDescent="0.25">
      <c r="A4891">
        <v>35329</v>
      </c>
      <c r="B4891" t="s">
        <v>15268</v>
      </c>
      <c r="C4891" t="s">
        <v>136</v>
      </c>
      <c r="D4891" t="s">
        <v>1722</v>
      </c>
      <c r="E4891" s="15" t="s">
        <v>15269</v>
      </c>
      <c r="F4891" t="s">
        <v>1876</v>
      </c>
      <c r="G4891" t="s">
        <v>1849</v>
      </c>
      <c r="H4891" t="s">
        <v>1819</v>
      </c>
      <c r="I4891" t="s">
        <v>3126</v>
      </c>
      <c r="J4891">
        <v>0</v>
      </c>
      <c r="K4891"/>
      <c r="L4891" t="s">
        <v>3831</v>
      </c>
      <c r="M4891" t="s">
        <v>3118</v>
      </c>
    </row>
    <row r="4892" spans="1:13" x14ac:dyDescent="0.25">
      <c r="A4892">
        <v>21457</v>
      </c>
      <c r="B4892" t="s">
        <v>2507</v>
      </c>
      <c r="C4892" t="s">
        <v>43</v>
      </c>
      <c r="D4892" t="s">
        <v>1722</v>
      </c>
      <c r="E4892" s="15" t="s">
        <v>15270</v>
      </c>
      <c r="F4892" t="s">
        <v>1817</v>
      </c>
      <c r="G4892" t="s">
        <v>1816</v>
      </c>
      <c r="H4892" t="s">
        <v>1725</v>
      </c>
      <c r="I4892" t="s">
        <v>1816</v>
      </c>
      <c r="J4892">
        <v>0</v>
      </c>
      <c r="K4892"/>
      <c r="L4892" t="s">
        <v>3157</v>
      </c>
      <c r="M4892" t="s">
        <v>3118</v>
      </c>
    </row>
    <row r="4893" spans="1:13" x14ac:dyDescent="0.25">
      <c r="A4893">
        <v>855517</v>
      </c>
      <c r="B4893" t="s">
        <v>15271</v>
      </c>
      <c r="C4893" t="s">
        <v>43</v>
      </c>
      <c r="D4893" t="s">
        <v>1722</v>
      </c>
      <c r="E4893" s="15" t="s">
        <v>15272</v>
      </c>
      <c r="F4893" t="s">
        <v>1836</v>
      </c>
      <c r="G4893" t="s">
        <v>1837</v>
      </c>
      <c r="H4893" t="s">
        <v>1725</v>
      </c>
      <c r="I4893" t="s">
        <v>3116</v>
      </c>
      <c r="J4893">
        <v>0</v>
      </c>
      <c r="K4893"/>
      <c r="L4893" t="s">
        <v>3157</v>
      </c>
      <c r="M4893" t="s">
        <v>3118</v>
      </c>
    </row>
    <row r="4894" spans="1:13" x14ac:dyDescent="0.25">
      <c r="A4894">
        <v>56214</v>
      </c>
      <c r="B4894" t="s">
        <v>15273</v>
      </c>
      <c r="C4894" t="s">
        <v>213</v>
      </c>
      <c r="D4894" t="s">
        <v>1722</v>
      </c>
      <c r="E4894" s="15" t="s">
        <v>15274</v>
      </c>
      <c r="F4894" t="s">
        <v>1742</v>
      </c>
      <c r="G4894" t="s">
        <v>1743</v>
      </c>
      <c r="H4894" t="s">
        <v>1720</v>
      </c>
      <c r="I4894" t="s">
        <v>3351</v>
      </c>
      <c r="J4894">
        <v>0</v>
      </c>
      <c r="K4894"/>
      <c r="L4894" t="s">
        <v>3419</v>
      </c>
      <c r="M4894" t="s">
        <v>3118</v>
      </c>
    </row>
    <row r="4895" spans="1:13" x14ac:dyDescent="0.25">
      <c r="A4895">
        <v>17868</v>
      </c>
      <c r="B4895" t="s">
        <v>504</v>
      </c>
      <c r="C4895" t="s">
        <v>59</v>
      </c>
      <c r="D4895" t="s">
        <v>1722</v>
      </c>
      <c r="E4895" s="15" t="s">
        <v>15275</v>
      </c>
      <c r="F4895" t="s">
        <v>1979</v>
      </c>
      <c r="G4895" t="s">
        <v>1721</v>
      </c>
      <c r="H4895" t="s">
        <v>1720</v>
      </c>
      <c r="I4895" t="s">
        <v>3116</v>
      </c>
      <c r="J4895">
        <v>0</v>
      </c>
      <c r="K4895"/>
      <c r="L4895" t="s">
        <v>3464</v>
      </c>
      <c r="M4895" t="s">
        <v>3118</v>
      </c>
    </row>
    <row r="4896" spans="1:13" x14ac:dyDescent="0.25">
      <c r="A4896">
        <v>70230</v>
      </c>
      <c r="B4896" t="s">
        <v>15276</v>
      </c>
      <c r="C4896" t="s">
        <v>3953</v>
      </c>
      <c r="D4896" t="s">
        <v>1722</v>
      </c>
      <c r="E4896" s="15" t="s">
        <v>15277</v>
      </c>
      <c r="F4896" t="s">
        <v>1887</v>
      </c>
      <c r="G4896" t="s">
        <v>1849</v>
      </c>
      <c r="H4896" t="s">
        <v>1819</v>
      </c>
      <c r="I4896" t="s">
        <v>3126</v>
      </c>
      <c r="J4896">
        <v>0</v>
      </c>
      <c r="K4896"/>
      <c r="L4896" t="s">
        <v>3144</v>
      </c>
      <c r="M4896" t="s">
        <v>3118</v>
      </c>
    </row>
    <row r="4897" spans="1:13" x14ac:dyDescent="0.25">
      <c r="A4897">
        <v>17870</v>
      </c>
      <c r="B4897" t="s">
        <v>1410</v>
      </c>
      <c r="C4897" t="s">
        <v>59</v>
      </c>
      <c r="D4897" t="s">
        <v>1722</v>
      </c>
      <c r="E4897" s="15" t="s">
        <v>15278</v>
      </c>
      <c r="F4897" t="s">
        <v>1807</v>
      </c>
      <c r="G4897" t="s">
        <v>1762</v>
      </c>
      <c r="H4897" t="s">
        <v>1782</v>
      </c>
      <c r="I4897" t="s">
        <v>1762</v>
      </c>
      <c r="J4897">
        <v>0</v>
      </c>
      <c r="K4897"/>
      <c r="L4897" t="s">
        <v>3178</v>
      </c>
      <c r="M4897" t="s">
        <v>3118</v>
      </c>
    </row>
    <row r="4898" spans="1:13" x14ac:dyDescent="0.25">
      <c r="A4898">
        <v>17880</v>
      </c>
      <c r="B4898" t="s">
        <v>2100</v>
      </c>
      <c r="C4898" t="s">
        <v>59</v>
      </c>
      <c r="D4898" t="s">
        <v>1722</v>
      </c>
      <c r="E4898" s="15" t="s">
        <v>10238</v>
      </c>
      <c r="F4898" t="s">
        <v>1807</v>
      </c>
      <c r="G4898" t="s">
        <v>1762</v>
      </c>
      <c r="H4898" t="s">
        <v>1782</v>
      </c>
      <c r="I4898" t="s">
        <v>1762</v>
      </c>
      <c r="J4898">
        <v>0</v>
      </c>
      <c r="K4898"/>
      <c r="L4898" t="s">
        <v>3524</v>
      </c>
      <c r="M4898" t="s">
        <v>3118</v>
      </c>
    </row>
    <row r="4899" spans="1:13" x14ac:dyDescent="0.25">
      <c r="A4899">
        <v>17848</v>
      </c>
      <c r="B4899" t="s">
        <v>1411</v>
      </c>
      <c r="C4899" t="s">
        <v>59</v>
      </c>
      <c r="D4899" t="s">
        <v>1722</v>
      </c>
      <c r="E4899" s="15" t="s">
        <v>15279</v>
      </c>
      <c r="F4899" t="s">
        <v>9422</v>
      </c>
      <c r="G4899" t="s">
        <v>1792</v>
      </c>
      <c r="H4899" t="s">
        <v>1822</v>
      </c>
      <c r="I4899" t="s">
        <v>3116</v>
      </c>
      <c r="J4899">
        <v>0</v>
      </c>
      <c r="K4899"/>
      <c r="L4899" t="s">
        <v>3117</v>
      </c>
      <c r="M4899" t="s">
        <v>3118</v>
      </c>
    </row>
    <row r="4900" spans="1:13" x14ac:dyDescent="0.25">
      <c r="A4900">
        <v>17884</v>
      </c>
      <c r="B4900" t="s">
        <v>505</v>
      </c>
      <c r="C4900" t="s">
        <v>59</v>
      </c>
      <c r="D4900" t="s">
        <v>1722</v>
      </c>
      <c r="E4900" s="15" t="s">
        <v>15280</v>
      </c>
      <c r="F4900" t="s">
        <v>1735</v>
      </c>
      <c r="G4900" t="s">
        <v>1721</v>
      </c>
      <c r="H4900" t="s">
        <v>1720</v>
      </c>
      <c r="I4900" t="s">
        <v>5686</v>
      </c>
      <c r="J4900">
        <v>0</v>
      </c>
      <c r="K4900"/>
      <c r="L4900" t="s">
        <v>15281</v>
      </c>
      <c r="M4900" t="s">
        <v>15282</v>
      </c>
    </row>
    <row r="4901" spans="1:13" x14ac:dyDescent="0.25">
      <c r="A4901">
        <v>17897</v>
      </c>
      <c r="B4901" t="s">
        <v>506</v>
      </c>
      <c r="C4901" t="s">
        <v>59</v>
      </c>
      <c r="D4901" t="s">
        <v>1722</v>
      </c>
      <c r="E4901" s="15" t="s">
        <v>15283</v>
      </c>
      <c r="F4901" t="s">
        <v>2096</v>
      </c>
      <c r="G4901" t="s">
        <v>2097</v>
      </c>
      <c r="H4901" t="s">
        <v>1819</v>
      </c>
      <c r="I4901" t="s">
        <v>3351</v>
      </c>
      <c r="J4901">
        <v>0</v>
      </c>
      <c r="K4901"/>
      <c r="L4901" t="s">
        <v>3216</v>
      </c>
      <c r="M4901" t="s">
        <v>3118</v>
      </c>
    </row>
    <row r="4902" spans="1:13" x14ac:dyDescent="0.25">
      <c r="A4902">
        <v>17919</v>
      </c>
      <c r="B4902" t="s">
        <v>507</v>
      </c>
      <c r="C4902" t="s">
        <v>59</v>
      </c>
      <c r="D4902" t="s">
        <v>1722</v>
      </c>
      <c r="E4902" s="15" t="s">
        <v>15284</v>
      </c>
      <c r="F4902" t="s">
        <v>1938</v>
      </c>
      <c r="G4902" t="s">
        <v>1746</v>
      </c>
      <c r="H4902" t="s">
        <v>1720</v>
      </c>
      <c r="I4902" t="s">
        <v>5686</v>
      </c>
      <c r="J4902">
        <v>0</v>
      </c>
      <c r="K4902"/>
      <c r="L4902" t="s">
        <v>15285</v>
      </c>
      <c r="M4902" t="s">
        <v>15286</v>
      </c>
    </row>
    <row r="4903" spans="1:13" x14ac:dyDescent="0.25">
      <c r="A4903">
        <v>17895</v>
      </c>
      <c r="B4903" t="s">
        <v>1675</v>
      </c>
      <c r="C4903" t="s">
        <v>59</v>
      </c>
      <c r="D4903" t="s">
        <v>1722</v>
      </c>
      <c r="E4903" s="15" t="s">
        <v>15287</v>
      </c>
      <c r="F4903" t="s">
        <v>2220</v>
      </c>
      <c r="G4903" t="s">
        <v>1783</v>
      </c>
      <c r="H4903" t="s">
        <v>1782</v>
      </c>
      <c r="I4903" t="s">
        <v>3142</v>
      </c>
      <c r="J4903">
        <v>0</v>
      </c>
      <c r="K4903"/>
      <c r="L4903" t="s">
        <v>4316</v>
      </c>
      <c r="M4903" t="s">
        <v>3118</v>
      </c>
    </row>
    <row r="4904" spans="1:13" x14ac:dyDescent="0.25">
      <c r="A4904">
        <v>57481</v>
      </c>
      <c r="B4904" t="s">
        <v>15288</v>
      </c>
      <c r="C4904" t="s">
        <v>59</v>
      </c>
      <c r="D4904" t="s">
        <v>1722</v>
      </c>
      <c r="E4904" s="15" t="s">
        <v>15289</v>
      </c>
      <c r="F4904" t="s">
        <v>1871</v>
      </c>
      <c r="G4904" t="s">
        <v>1765</v>
      </c>
      <c r="H4904" t="s">
        <v>1764</v>
      </c>
      <c r="I4904" t="s">
        <v>1765</v>
      </c>
      <c r="J4904">
        <v>0</v>
      </c>
      <c r="K4904"/>
      <c r="L4904" t="s">
        <v>3216</v>
      </c>
      <c r="M4904" t="s">
        <v>3118</v>
      </c>
    </row>
    <row r="4905" spans="1:13" x14ac:dyDescent="0.25">
      <c r="A4905">
        <v>17899</v>
      </c>
      <c r="B4905" t="s">
        <v>2095</v>
      </c>
      <c r="C4905" t="s">
        <v>59</v>
      </c>
      <c r="D4905" t="s">
        <v>1722</v>
      </c>
      <c r="E4905" s="15" t="s">
        <v>15290</v>
      </c>
      <c r="F4905" t="s">
        <v>1815</v>
      </c>
      <c r="G4905" t="s">
        <v>1816</v>
      </c>
      <c r="H4905" t="s">
        <v>1725</v>
      </c>
      <c r="I4905" t="s">
        <v>1816</v>
      </c>
      <c r="J4905">
        <v>0</v>
      </c>
      <c r="K4905"/>
      <c r="L4905" t="s">
        <v>3196</v>
      </c>
      <c r="M4905" t="s">
        <v>3118</v>
      </c>
    </row>
    <row r="4906" spans="1:13" x14ac:dyDescent="0.25">
      <c r="A4906">
        <v>37310</v>
      </c>
      <c r="B4906" t="s">
        <v>678</v>
      </c>
      <c r="C4906" t="s">
        <v>59</v>
      </c>
      <c r="D4906" t="s">
        <v>1722</v>
      </c>
      <c r="E4906" s="15" t="s">
        <v>15291</v>
      </c>
      <c r="F4906" t="s">
        <v>1984</v>
      </c>
      <c r="G4906" t="s">
        <v>1816</v>
      </c>
      <c r="H4906" t="s">
        <v>1725</v>
      </c>
      <c r="I4906" t="s">
        <v>1816</v>
      </c>
      <c r="J4906">
        <v>0</v>
      </c>
      <c r="K4906"/>
      <c r="L4906" t="s">
        <v>4031</v>
      </c>
      <c r="M4906" t="s">
        <v>3118</v>
      </c>
    </row>
    <row r="4907" spans="1:13" x14ac:dyDescent="0.25">
      <c r="A4907">
        <v>17918</v>
      </c>
      <c r="B4907" t="s">
        <v>5153</v>
      </c>
      <c r="C4907" t="s">
        <v>59</v>
      </c>
      <c r="D4907" t="s">
        <v>1722</v>
      </c>
      <c r="E4907" s="15" t="s">
        <v>15292</v>
      </c>
      <c r="F4907" t="s">
        <v>2031</v>
      </c>
      <c r="G4907" t="s">
        <v>2032</v>
      </c>
      <c r="H4907" t="s">
        <v>1782</v>
      </c>
      <c r="I4907" t="s">
        <v>2031</v>
      </c>
      <c r="J4907">
        <v>0</v>
      </c>
      <c r="K4907"/>
      <c r="L4907" t="s">
        <v>15293</v>
      </c>
      <c r="M4907" t="s">
        <v>3118</v>
      </c>
    </row>
    <row r="4908" spans="1:13" x14ac:dyDescent="0.25">
      <c r="A4908">
        <v>4237</v>
      </c>
      <c r="B4908" t="s">
        <v>508</v>
      </c>
      <c r="C4908" t="s">
        <v>59</v>
      </c>
      <c r="D4908" t="s">
        <v>1722</v>
      </c>
      <c r="E4908" s="15" t="s">
        <v>15294</v>
      </c>
      <c r="F4908" t="s">
        <v>1759</v>
      </c>
      <c r="G4908" t="s">
        <v>1760</v>
      </c>
      <c r="H4908" t="s">
        <v>1753</v>
      </c>
      <c r="I4908" t="s">
        <v>3116</v>
      </c>
      <c r="J4908">
        <v>0</v>
      </c>
      <c r="K4908"/>
      <c r="L4908" t="s">
        <v>3216</v>
      </c>
      <c r="M4908" t="s">
        <v>3118</v>
      </c>
    </row>
    <row r="4909" spans="1:13" x14ac:dyDescent="0.25">
      <c r="A4909">
        <v>17893</v>
      </c>
      <c r="B4909" t="s">
        <v>2466</v>
      </c>
      <c r="C4909" t="s">
        <v>59</v>
      </c>
      <c r="D4909" t="s">
        <v>1722</v>
      </c>
      <c r="E4909" s="15" t="s">
        <v>15295</v>
      </c>
      <c r="F4909" t="s">
        <v>6149</v>
      </c>
      <c r="G4909" t="s">
        <v>1790</v>
      </c>
      <c r="H4909" t="s">
        <v>1720</v>
      </c>
      <c r="I4909" t="s">
        <v>3116</v>
      </c>
      <c r="J4909">
        <v>0</v>
      </c>
      <c r="K4909"/>
      <c r="L4909" t="s">
        <v>4035</v>
      </c>
      <c r="M4909" t="s">
        <v>3118</v>
      </c>
    </row>
    <row r="4910" spans="1:13" x14ac:dyDescent="0.25">
      <c r="A4910">
        <v>841389</v>
      </c>
      <c r="B4910" t="s">
        <v>15296</v>
      </c>
      <c r="C4910" t="s">
        <v>27</v>
      </c>
      <c r="D4910" t="s">
        <v>1722</v>
      </c>
      <c r="E4910" s="15" t="s">
        <v>15297</v>
      </c>
      <c r="F4910" t="s">
        <v>1860</v>
      </c>
      <c r="G4910" t="s">
        <v>1816</v>
      </c>
      <c r="H4910" t="s">
        <v>1725</v>
      </c>
      <c r="I4910" t="s">
        <v>5644</v>
      </c>
      <c r="J4910">
        <v>0</v>
      </c>
      <c r="K4910"/>
      <c r="L4910" t="s">
        <v>5524</v>
      </c>
      <c r="M4910" t="s">
        <v>3118</v>
      </c>
    </row>
    <row r="4911" spans="1:13" x14ac:dyDescent="0.25">
      <c r="A4911">
        <v>39126</v>
      </c>
      <c r="B4911" t="s">
        <v>15298</v>
      </c>
      <c r="C4911" t="s">
        <v>27</v>
      </c>
      <c r="D4911" t="s">
        <v>1722</v>
      </c>
      <c r="E4911" s="15" t="s">
        <v>15299</v>
      </c>
      <c r="F4911" t="s">
        <v>1996</v>
      </c>
      <c r="G4911" t="s">
        <v>1849</v>
      </c>
      <c r="H4911" t="s">
        <v>1819</v>
      </c>
      <c r="I4911" t="s">
        <v>3126</v>
      </c>
      <c r="J4911">
        <v>0</v>
      </c>
      <c r="K4911"/>
      <c r="L4911" t="s">
        <v>3995</v>
      </c>
      <c r="M4911" t="s">
        <v>11730</v>
      </c>
    </row>
    <row r="4912" spans="1:13" x14ac:dyDescent="0.25">
      <c r="A4912">
        <v>17889</v>
      </c>
      <c r="B4912" t="s">
        <v>509</v>
      </c>
      <c r="C4912" t="s">
        <v>211</v>
      </c>
      <c r="D4912" t="s">
        <v>1722</v>
      </c>
      <c r="E4912" s="15" t="s">
        <v>15300</v>
      </c>
      <c r="F4912" t="s">
        <v>2098</v>
      </c>
      <c r="G4912" t="s">
        <v>2099</v>
      </c>
      <c r="H4912" t="s">
        <v>2055</v>
      </c>
      <c r="I4912" t="s">
        <v>3116</v>
      </c>
      <c r="J4912">
        <v>0</v>
      </c>
      <c r="K4912"/>
      <c r="L4912" t="s">
        <v>3117</v>
      </c>
      <c r="M4912" t="s">
        <v>3118</v>
      </c>
    </row>
    <row r="4913" spans="1:13" x14ac:dyDescent="0.25">
      <c r="A4913">
        <v>17886</v>
      </c>
      <c r="B4913" t="s">
        <v>5154</v>
      </c>
      <c r="C4913" t="s">
        <v>56</v>
      </c>
      <c r="D4913" t="s">
        <v>1722</v>
      </c>
      <c r="E4913" s="15" t="s">
        <v>15301</v>
      </c>
      <c r="F4913" t="s">
        <v>1817</v>
      </c>
      <c r="G4913" t="s">
        <v>1816</v>
      </c>
      <c r="H4913" t="s">
        <v>1725</v>
      </c>
      <c r="I4913" t="s">
        <v>1816</v>
      </c>
      <c r="J4913">
        <v>0</v>
      </c>
      <c r="K4913"/>
      <c r="L4913" t="s">
        <v>3117</v>
      </c>
      <c r="M4913" t="s">
        <v>3118</v>
      </c>
    </row>
    <row r="4914" spans="1:13" x14ac:dyDescent="0.25">
      <c r="A4914">
        <v>57975</v>
      </c>
      <c r="B4914" t="s">
        <v>1875</v>
      </c>
      <c r="C4914" t="s">
        <v>59</v>
      </c>
      <c r="D4914" t="s">
        <v>1722</v>
      </c>
      <c r="E4914" s="15" t="s">
        <v>15302</v>
      </c>
      <c r="F4914" t="s">
        <v>1873</v>
      </c>
      <c r="G4914" t="s">
        <v>1874</v>
      </c>
      <c r="H4914" t="s">
        <v>1725</v>
      </c>
      <c r="I4914" t="s">
        <v>3116</v>
      </c>
      <c r="J4914">
        <v>0</v>
      </c>
      <c r="K4914"/>
      <c r="L4914" t="s">
        <v>5155</v>
      </c>
      <c r="M4914" t="s">
        <v>5156</v>
      </c>
    </row>
    <row r="4915" spans="1:13" x14ac:dyDescent="0.25">
      <c r="A4915">
        <v>59911</v>
      </c>
      <c r="B4915" t="s">
        <v>15303</v>
      </c>
      <c r="C4915" t="s">
        <v>27</v>
      </c>
      <c r="D4915" t="s">
        <v>1722</v>
      </c>
      <c r="E4915" s="15" t="s">
        <v>15304</v>
      </c>
      <c r="F4915" t="s">
        <v>3709</v>
      </c>
      <c r="G4915" t="s">
        <v>3710</v>
      </c>
      <c r="H4915" t="s">
        <v>1864</v>
      </c>
      <c r="I4915" t="s">
        <v>3711</v>
      </c>
      <c r="J4915">
        <v>0</v>
      </c>
      <c r="K4915"/>
      <c r="L4915" t="s">
        <v>3117</v>
      </c>
      <c r="M4915" t="s">
        <v>3118</v>
      </c>
    </row>
    <row r="4916" spans="1:13" x14ac:dyDescent="0.25">
      <c r="A4916">
        <v>17929</v>
      </c>
      <c r="B4916" t="s">
        <v>5157</v>
      </c>
      <c r="C4916" t="s">
        <v>56</v>
      </c>
      <c r="D4916" t="s">
        <v>1722</v>
      </c>
      <c r="E4916" s="15" t="s">
        <v>15305</v>
      </c>
      <c r="F4916" t="s">
        <v>2008</v>
      </c>
      <c r="G4916" t="s">
        <v>2009</v>
      </c>
      <c r="H4916" t="s">
        <v>1864</v>
      </c>
      <c r="I4916" t="s">
        <v>3240</v>
      </c>
      <c r="J4916">
        <v>0</v>
      </c>
      <c r="K4916"/>
      <c r="L4916" t="s">
        <v>15306</v>
      </c>
      <c r="M4916" t="s">
        <v>15307</v>
      </c>
    </row>
    <row r="4917" spans="1:13" x14ac:dyDescent="0.25">
      <c r="A4917">
        <v>17937</v>
      </c>
      <c r="B4917" t="s">
        <v>2468</v>
      </c>
      <c r="C4917" t="s">
        <v>48</v>
      </c>
      <c r="D4917" t="s">
        <v>1722</v>
      </c>
      <c r="E4917" s="15" t="s">
        <v>15308</v>
      </c>
      <c r="F4917" t="s">
        <v>1817</v>
      </c>
      <c r="G4917" t="s">
        <v>1816</v>
      </c>
      <c r="H4917" t="s">
        <v>1725</v>
      </c>
      <c r="I4917" t="s">
        <v>1816</v>
      </c>
      <c r="J4917">
        <v>0</v>
      </c>
      <c r="K4917"/>
      <c r="L4917" t="s">
        <v>3117</v>
      </c>
      <c r="M4917" t="s">
        <v>3118</v>
      </c>
    </row>
    <row r="4918" spans="1:13" x14ac:dyDescent="0.25">
      <c r="A4918">
        <v>828414</v>
      </c>
      <c r="B4918" t="s">
        <v>15309</v>
      </c>
      <c r="C4918" t="s">
        <v>84</v>
      </c>
      <c r="D4918" t="s">
        <v>1722</v>
      </c>
      <c r="E4918" s="15" t="s">
        <v>15310</v>
      </c>
      <c r="F4918" t="s">
        <v>1730</v>
      </c>
      <c r="G4918" t="s">
        <v>1731</v>
      </c>
      <c r="H4918" t="s">
        <v>1720</v>
      </c>
      <c r="I4918" t="s">
        <v>3116</v>
      </c>
      <c r="J4918">
        <v>0</v>
      </c>
      <c r="K4918"/>
      <c r="L4918" t="s">
        <v>5921</v>
      </c>
      <c r="M4918" t="s">
        <v>3118</v>
      </c>
    </row>
    <row r="4919" spans="1:13" x14ac:dyDescent="0.25">
      <c r="A4919">
        <v>73391</v>
      </c>
      <c r="B4919" t="s">
        <v>15311</v>
      </c>
      <c r="C4919" t="s">
        <v>252</v>
      </c>
      <c r="D4919" t="s">
        <v>1722</v>
      </c>
      <c r="E4919" s="15" t="s">
        <v>15312</v>
      </c>
      <c r="F4919" t="s">
        <v>1732</v>
      </c>
      <c r="G4919" t="s">
        <v>1731</v>
      </c>
      <c r="H4919" t="s">
        <v>1720</v>
      </c>
      <c r="I4919" t="s">
        <v>3116</v>
      </c>
      <c r="J4919">
        <v>0</v>
      </c>
      <c r="K4919"/>
      <c r="L4919" t="s">
        <v>15313</v>
      </c>
      <c r="M4919" t="s">
        <v>15314</v>
      </c>
    </row>
    <row r="4920" spans="1:13" x14ac:dyDescent="0.25">
      <c r="A4920">
        <v>50950</v>
      </c>
      <c r="B4920" t="s">
        <v>15315</v>
      </c>
      <c r="C4920" t="s">
        <v>208</v>
      </c>
      <c r="D4920" t="s">
        <v>1722</v>
      </c>
      <c r="E4920" s="15" t="s">
        <v>15316</v>
      </c>
      <c r="F4920" t="s">
        <v>1932</v>
      </c>
      <c r="G4920" t="s">
        <v>1933</v>
      </c>
      <c r="H4920" t="s">
        <v>1819</v>
      </c>
      <c r="I4920" t="s">
        <v>3126</v>
      </c>
      <c r="J4920">
        <v>0</v>
      </c>
      <c r="K4920"/>
      <c r="L4920" t="s">
        <v>3120</v>
      </c>
      <c r="M4920" t="s">
        <v>3118</v>
      </c>
    </row>
    <row r="4921" spans="1:13" x14ac:dyDescent="0.25">
      <c r="A4921">
        <v>838972</v>
      </c>
      <c r="B4921" t="s">
        <v>2951</v>
      </c>
      <c r="C4921" t="s">
        <v>84</v>
      </c>
      <c r="D4921" t="s">
        <v>1722</v>
      </c>
      <c r="E4921" s="15" t="s">
        <v>15317</v>
      </c>
      <c r="F4921" t="s">
        <v>1771</v>
      </c>
      <c r="G4921" t="s">
        <v>1721</v>
      </c>
      <c r="H4921" t="s">
        <v>1720</v>
      </c>
      <c r="I4921" t="s">
        <v>3116</v>
      </c>
      <c r="J4921">
        <v>0</v>
      </c>
      <c r="K4921"/>
      <c r="L4921" t="s">
        <v>15318</v>
      </c>
      <c r="M4921" t="s">
        <v>15319</v>
      </c>
    </row>
    <row r="4922" spans="1:13" x14ac:dyDescent="0.25">
      <c r="A4922">
        <v>53106</v>
      </c>
      <c r="B4922" t="s">
        <v>5160</v>
      </c>
      <c r="C4922" t="s">
        <v>27</v>
      </c>
      <c r="D4922" t="s">
        <v>1722</v>
      </c>
      <c r="E4922" s="15" t="s">
        <v>15320</v>
      </c>
      <c r="F4922" t="s">
        <v>1836</v>
      </c>
      <c r="G4922" t="s">
        <v>1837</v>
      </c>
      <c r="H4922" t="s">
        <v>1725</v>
      </c>
      <c r="I4922" t="s">
        <v>3116</v>
      </c>
      <c r="J4922">
        <v>0</v>
      </c>
      <c r="K4922"/>
      <c r="L4922" t="s">
        <v>3117</v>
      </c>
      <c r="M4922" t="s">
        <v>3118</v>
      </c>
    </row>
    <row r="4923" spans="1:13" x14ac:dyDescent="0.25">
      <c r="A4923">
        <v>854753</v>
      </c>
      <c r="B4923" t="s">
        <v>15321</v>
      </c>
      <c r="C4923" t="s">
        <v>172</v>
      </c>
      <c r="D4923" t="s">
        <v>1722</v>
      </c>
      <c r="E4923" s="15" t="s">
        <v>15322</v>
      </c>
      <c r="F4923" t="s">
        <v>1771</v>
      </c>
      <c r="G4923" t="s">
        <v>1721</v>
      </c>
      <c r="H4923" t="s">
        <v>1720</v>
      </c>
      <c r="I4923" t="s">
        <v>3116</v>
      </c>
      <c r="J4923">
        <v>0</v>
      </c>
      <c r="K4923"/>
      <c r="L4923"/>
      <c r="M4923" t="s">
        <v>3118</v>
      </c>
    </row>
    <row r="4924" spans="1:13" x14ac:dyDescent="0.25">
      <c r="A4924">
        <v>839783</v>
      </c>
      <c r="B4924" t="s">
        <v>15323</v>
      </c>
      <c r="C4924" t="s">
        <v>2966</v>
      </c>
      <c r="D4924" t="s">
        <v>1722</v>
      </c>
      <c r="E4924" s="15" t="s">
        <v>15324</v>
      </c>
      <c r="F4924" t="s">
        <v>1971</v>
      </c>
      <c r="G4924" t="s">
        <v>1760</v>
      </c>
      <c r="H4924" t="s">
        <v>1753</v>
      </c>
      <c r="I4924" t="s">
        <v>3116</v>
      </c>
      <c r="J4924">
        <v>0</v>
      </c>
      <c r="K4924"/>
      <c r="L4924" t="s">
        <v>15325</v>
      </c>
      <c r="M4924" t="s">
        <v>3118</v>
      </c>
    </row>
    <row r="4925" spans="1:13" x14ac:dyDescent="0.25">
      <c r="A4925">
        <v>831911</v>
      </c>
      <c r="B4925" t="s">
        <v>2881</v>
      </c>
      <c r="C4925" t="s">
        <v>78</v>
      </c>
      <c r="D4925" t="s">
        <v>1722</v>
      </c>
      <c r="E4925" s="15" t="s">
        <v>15326</v>
      </c>
      <c r="F4925" t="s">
        <v>1749</v>
      </c>
      <c r="G4925" t="s">
        <v>1746</v>
      </c>
      <c r="H4925" t="s">
        <v>1720</v>
      </c>
      <c r="I4925" t="s">
        <v>3116</v>
      </c>
      <c r="J4925">
        <v>0</v>
      </c>
      <c r="K4925"/>
      <c r="L4925" t="s">
        <v>3630</v>
      </c>
      <c r="M4925" t="s">
        <v>3118</v>
      </c>
    </row>
    <row r="4926" spans="1:13" x14ac:dyDescent="0.25">
      <c r="A4926">
        <v>55754</v>
      </c>
      <c r="B4926" t="s">
        <v>5161</v>
      </c>
      <c r="C4926" t="s">
        <v>485</v>
      </c>
      <c r="D4926" t="s">
        <v>1722</v>
      </c>
      <c r="E4926" s="15" t="s">
        <v>15327</v>
      </c>
      <c r="F4926" t="s">
        <v>1728</v>
      </c>
      <c r="G4926" t="s">
        <v>1729</v>
      </c>
      <c r="H4926" t="s">
        <v>1720</v>
      </c>
      <c r="I4926" t="s">
        <v>3116</v>
      </c>
      <c r="J4926">
        <v>0</v>
      </c>
      <c r="K4926"/>
      <c r="L4926" t="s">
        <v>15328</v>
      </c>
      <c r="M4926" t="s">
        <v>15329</v>
      </c>
    </row>
    <row r="4927" spans="1:13" x14ac:dyDescent="0.25">
      <c r="A4927">
        <v>64608</v>
      </c>
      <c r="B4927" t="s">
        <v>15330</v>
      </c>
      <c r="C4927" t="s">
        <v>84</v>
      </c>
      <c r="D4927" t="s">
        <v>1722</v>
      </c>
      <c r="E4927" s="15" t="s">
        <v>15331</v>
      </c>
      <c r="F4927" t="s">
        <v>1737</v>
      </c>
      <c r="G4927" t="s">
        <v>1721</v>
      </c>
      <c r="H4927" t="s">
        <v>1720</v>
      </c>
      <c r="I4927" t="s">
        <v>3116</v>
      </c>
      <c r="J4927">
        <v>0</v>
      </c>
      <c r="K4927"/>
      <c r="L4927" t="s">
        <v>4161</v>
      </c>
      <c r="M4927" t="s">
        <v>3118</v>
      </c>
    </row>
    <row r="4928" spans="1:13" x14ac:dyDescent="0.25">
      <c r="A4928">
        <v>844150</v>
      </c>
      <c r="B4928" t="s">
        <v>15332</v>
      </c>
      <c r="C4928" t="s">
        <v>78</v>
      </c>
      <c r="D4928" t="s">
        <v>1722</v>
      </c>
      <c r="E4928" s="15" t="s">
        <v>15333</v>
      </c>
      <c r="F4928" t="s">
        <v>1780</v>
      </c>
      <c r="G4928" t="s">
        <v>1746</v>
      </c>
      <c r="H4928" t="s">
        <v>1720</v>
      </c>
      <c r="I4928" t="s">
        <v>3348</v>
      </c>
      <c r="J4928">
        <v>0</v>
      </c>
      <c r="K4928"/>
      <c r="L4928"/>
      <c r="M4928" t="s">
        <v>3118</v>
      </c>
    </row>
    <row r="4929" spans="1:13" x14ac:dyDescent="0.25">
      <c r="A4929">
        <v>17957</v>
      </c>
      <c r="B4929" t="s">
        <v>2469</v>
      </c>
      <c r="C4929" t="s">
        <v>56</v>
      </c>
      <c r="D4929" t="s">
        <v>1722</v>
      </c>
      <c r="E4929" s="15" t="s">
        <v>7665</v>
      </c>
      <c r="F4929" t="s">
        <v>1876</v>
      </c>
      <c r="G4929" t="s">
        <v>1849</v>
      </c>
      <c r="H4929" t="s">
        <v>1819</v>
      </c>
      <c r="I4929" t="s">
        <v>3126</v>
      </c>
      <c r="J4929">
        <v>0</v>
      </c>
      <c r="K4929"/>
      <c r="L4929" t="s">
        <v>15334</v>
      </c>
      <c r="M4929" t="s">
        <v>3118</v>
      </c>
    </row>
    <row r="4930" spans="1:13" x14ac:dyDescent="0.25">
      <c r="A4930">
        <v>34425</v>
      </c>
      <c r="B4930" t="s">
        <v>1994</v>
      </c>
      <c r="C4930" t="s">
        <v>78</v>
      </c>
      <c r="D4930" t="s">
        <v>1722</v>
      </c>
      <c r="E4930" s="15" t="s">
        <v>15335</v>
      </c>
      <c r="F4930" t="s">
        <v>1771</v>
      </c>
      <c r="G4930" t="s">
        <v>1721</v>
      </c>
      <c r="H4930" t="s">
        <v>1720</v>
      </c>
      <c r="I4930" t="s">
        <v>3116</v>
      </c>
      <c r="J4930">
        <v>0</v>
      </c>
      <c r="K4930"/>
      <c r="L4930" t="s">
        <v>15336</v>
      </c>
      <c r="M4930" t="s">
        <v>3118</v>
      </c>
    </row>
    <row r="4931" spans="1:13" x14ac:dyDescent="0.25">
      <c r="A4931">
        <v>840064</v>
      </c>
      <c r="B4931" t="s">
        <v>2971</v>
      </c>
      <c r="C4931" t="s">
        <v>84</v>
      </c>
      <c r="D4931" t="s">
        <v>1722</v>
      </c>
      <c r="E4931" s="15" t="s">
        <v>15337</v>
      </c>
      <c r="F4931" t="s">
        <v>1737</v>
      </c>
      <c r="G4931" t="s">
        <v>1721</v>
      </c>
      <c r="H4931" t="s">
        <v>1720</v>
      </c>
      <c r="I4931" t="s">
        <v>3116</v>
      </c>
      <c r="J4931">
        <v>0</v>
      </c>
      <c r="K4931"/>
      <c r="L4931" t="s">
        <v>3182</v>
      </c>
      <c r="M4931" t="s">
        <v>3118</v>
      </c>
    </row>
    <row r="4932" spans="1:13" x14ac:dyDescent="0.25">
      <c r="A4932">
        <v>55752</v>
      </c>
      <c r="B4932" t="s">
        <v>2705</v>
      </c>
      <c r="C4932" t="s">
        <v>84</v>
      </c>
      <c r="D4932" t="s">
        <v>1722</v>
      </c>
      <c r="E4932" s="15" t="s">
        <v>15338</v>
      </c>
      <c r="F4932" t="s">
        <v>1771</v>
      </c>
      <c r="G4932" t="s">
        <v>1721</v>
      </c>
      <c r="H4932" t="s">
        <v>1720</v>
      </c>
      <c r="I4932" t="s">
        <v>3116</v>
      </c>
      <c r="J4932">
        <v>0</v>
      </c>
      <c r="K4932"/>
      <c r="L4932" t="s">
        <v>3182</v>
      </c>
      <c r="M4932" t="s">
        <v>3118</v>
      </c>
    </row>
    <row r="4933" spans="1:13" x14ac:dyDescent="0.25">
      <c r="A4933">
        <v>832494</v>
      </c>
      <c r="B4933" t="s">
        <v>1676</v>
      </c>
      <c r="C4933" t="s">
        <v>59</v>
      </c>
      <c r="D4933" t="s">
        <v>1722</v>
      </c>
      <c r="E4933" s="15" t="s">
        <v>15339</v>
      </c>
      <c r="F4933" t="s">
        <v>1881</v>
      </c>
      <c r="G4933" t="s">
        <v>1849</v>
      </c>
      <c r="H4933" t="s">
        <v>1819</v>
      </c>
      <c r="I4933" t="s">
        <v>3126</v>
      </c>
      <c r="J4933">
        <v>0</v>
      </c>
      <c r="K4933"/>
      <c r="L4933" t="s">
        <v>3524</v>
      </c>
      <c r="M4933" t="s">
        <v>3118</v>
      </c>
    </row>
    <row r="4934" spans="1:13" x14ac:dyDescent="0.25">
      <c r="A4934">
        <v>829903</v>
      </c>
      <c r="B4934" t="s">
        <v>15340</v>
      </c>
      <c r="C4934" t="s">
        <v>84</v>
      </c>
      <c r="D4934" t="s">
        <v>1722</v>
      </c>
      <c r="E4934" s="15" t="s">
        <v>15341</v>
      </c>
      <c r="F4934" t="s">
        <v>1921</v>
      </c>
      <c r="G4934" t="s">
        <v>1721</v>
      </c>
      <c r="H4934" t="s">
        <v>1720</v>
      </c>
      <c r="I4934" t="s">
        <v>3116</v>
      </c>
      <c r="J4934">
        <v>0</v>
      </c>
      <c r="K4934"/>
      <c r="L4934" t="s">
        <v>7178</v>
      </c>
      <c r="M4934" t="s">
        <v>3118</v>
      </c>
    </row>
    <row r="4935" spans="1:13" x14ac:dyDescent="0.25">
      <c r="A4935">
        <v>838992</v>
      </c>
      <c r="B4935" t="s">
        <v>15342</v>
      </c>
      <c r="C4935" t="s">
        <v>84</v>
      </c>
      <c r="D4935" t="s">
        <v>1722</v>
      </c>
      <c r="E4935" s="15" t="s">
        <v>15343</v>
      </c>
      <c r="F4935" t="s">
        <v>1742</v>
      </c>
      <c r="G4935" t="s">
        <v>1743</v>
      </c>
      <c r="H4935" t="s">
        <v>1720</v>
      </c>
      <c r="I4935" t="s">
        <v>3351</v>
      </c>
      <c r="J4935">
        <v>0</v>
      </c>
      <c r="K4935"/>
      <c r="L4935" t="s">
        <v>15344</v>
      </c>
      <c r="M4935" t="s">
        <v>3118</v>
      </c>
    </row>
    <row r="4936" spans="1:13" x14ac:dyDescent="0.25">
      <c r="A4936">
        <v>17925</v>
      </c>
      <c r="B4936" t="s">
        <v>2467</v>
      </c>
      <c r="C4936" t="s">
        <v>27</v>
      </c>
      <c r="D4936" t="s">
        <v>1722</v>
      </c>
      <c r="E4936" s="15" t="s">
        <v>15345</v>
      </c>
      <c r="F4936" t="s">
        <v>1870</v>
      </c>
      <c r="G4936" t="s">
        <v>1721</v>
      </c>
      <c r="H4936" t="s">
        <v>1720</v>
      </c>
      <c r="I4936" t="s">
        <v>3116</v>
      </c>
      <c r="J4936">
        <v>0</v>
      </c>
      <c r="K4936"/>
      <c r="L4936" t="s">
        <v>15346</v>
      </c>
      <c r="M4936" t="s">
        <v>3118</v>
      </c>
    </row>
    <row r="4937" spans="1:13" x14ac:dyDescent="0.25">
      <c r="A4937">
        <v>844962</v>
      </c>
      <c r="B4937" t="s">
        <v>15347</v>
      </c>
      <c r="C4937" t="s">
        <v>380</v>
      </c>
      <c r="D4937" t="s">
        <v>1722</v>
      </c>
      <c r="E4937" s="15" t="s">
        <v>15348</v>
      </c>
      <c r="F4937" t="s">
        <v>1728</v>
      </c>
      <c r="G4937" t="s">
        <v>1729</v>
      </c>
      <c r="H4937" t="s">
        <v>1720</v>
      </c>
      <c r="I4937" t="s">
        <v>3116</v>
      </c>
      <c r="J4937">
        <v>0</v>
      </c>
      <c r="K4937"/>
      <c r="L4937" t="s">
        <v>3182</v>
      </c>
      <c r="M4937" t="s">
        <v>3118</v>
      </c>
    </row>
    <row r="4938" spans="1:13" x14ac:dyDescent="0.25">
      <c r="A4938">
        <v>50832</v>
      </c>
      <c r="B4938" t="s">
        <v>15349</v>
      </c>
      <c r="C4938" t="s">
        <v>78</v>
      </c>
      <c r="D4938" t="s">
        <v>1722</v>
      </c>
      <c r="E4938" s="15" t="s">
        <v>15350</v>
      </c>
      <c r="F4938" t="s">
        <v>1730</v>
      </c>
      <c r="G4938" t="s">
        <v>1731</v>
      </c>
      <c r="H4938" t="s">
        <v>1720</v>
      </c>
      <c r="I4938" t="s">
        <v>3116</v>
      </c>
      <c r="J4938">
        <v>0</v>
      </c>
      <c r="K4938"/>
      <c r="L4938" t="s">
        <v>15351</v>
      </c>
      <c r="M4938" t="s">
        <v>15352</v>
      </c>
    </row>
    <row r="4939" spans="1:13" x14ac:dyDescent="0.25">
      <c r="A4939">
        <v>840396</v>
      </c>
      <c r="B4939" t="s">
        <v>15353</v>
      </c>
      <c r="C4939" t="s">
        <v>59</v>
      </c>
      <c r="D4939" t="s">
        <v>1722</v>
      </c>
      <c r="E4939" s="15" t="s">
        <v>15354</v>
      </c>
      <c r="F4939" t="s">
        <v>1742</v>
      </c>
      <c r="G4939" t="s">
        <v>1743</v>
      </c>
      <c r="H4939" t="s">
        <v>1720</v>
      </c>
      <c r="I4939" t="s">
        <v>3351</v>
      </c>
      <c r="J4939">
        <v>0</v>
      </c>
      <c r="K4939"/>
      <c r="L4939" t="s">
        <v>3464</v>
      </c>
      <c r="M4939" t="s">
        <v>3118</v>
      </c>
    </row>
    <row r="4940" spans="1:13" x14ac:dyDescent="0.25">
      <c r="A4940">
        <v>31463</v>
      </c>
      <c r="B4940" t="s">
        <v>510</v>
      </c>
      <c r="C4940" t="s">
        <v>21</v>
      </c>
      <c r="D4940" t="s">
        <v>1722</v>
      </c>
      <c r="E4940" s="15" t="s">
        <v>15355</v>
      </c>
      <c r="F4940" t="s">
        <v>2010</v>
      </c>
      <c r="G4940" t="s">
        <v>1823</v>
      </c>
      <c r="H4940" t="s">
        <v>1822</v>
      </c>
      <c r="I4940" t="s">
        <v>3116</v>
      </c>
      <c r="J4940">
        <v>0</v>
      </c>
      <c r="K4940"/>
      <c r="L4940" t="s">
        <v>5599</v>
      </c>
      <c r="M4940" t="s">
        <v>3118</v>
      </c>
    </row>
    <row r="4941" spans="1:13" x14ac:dyDescent="0.25">
      <c r="A4941">
        <v>837543</v>
      </c>
      <c r="B4941" t="s">
        <v>1412</v>
      </c>
      <c r="C4941" t="s">
        <v>84</v>
      </c>
      <c r="D4941" t="s">
        <v>1722</v>
      </c>
      <c r="E4941" s="15" t="s">
        <v>15356</v>
      </c>
      <c r="F4941" t="s">
        <v>1771</v>
      </c>
      <c r="G4941" t="s">
        <v>1721</v>
      </c>
      <c r="H4941" t="s">
        <v>1720</v>
      </c>
      <c r="I4941" t="s">
        <v>3116</v>
      </c>
      <c r="J4941">
        <v>0</v>
      </c>
      <c r="K4941"/>
      <c r="L4941" t="s">
        <v>5508</v>
      </c>
      <c r="M4941" t="s">
        <v>3118</v>
      </c>
    </row>
    <row r="4942" spans="1:13" x14ac:dyDescent="0.25">
      <c r="A4942">
        <v>831613</v>
      </c>
      <c r="B4942" t="s">
        <v>15357</v>
      </c>
      <c r="C4942" t="s">
        <v>84</v>
      </c>
      <c r="D4942" t="s">
        <v>1722</v>
      </c>
      <c r="E4942" s="15" t="s">
        <v>15358</v>
      </c>
      <c r="F4942" t="s">
        <v>1848</v>
      </c>
      <c r="G4942" t="s">
        <v>1849</v>
      </c>
      <c r="H4942" t="s">
        <v>1819</v>
      </c>
      <c r="I4942" t="s">
        <v>3126</v>
      </c>
      <c r="J4942">
        <v>0</v>
      </c>
      <c r="K4942"/>
      <c r="L4942" t="s">
        <v>15359</v>
      </c>
      <c r="M4942" t="s">
        <v>15360</v>
      </c>
    </row>
    <row r="4943" spans="1:13" x14ac:dyDescent="0.25">
      <c r="A4943">
        <v>55756</v>
      </c>
      <c r="B4943" t="s">
        <v>15361</v>
      </c>
      <c r="C4943" t="s">
        <v>485</v>
      </c>
      <c r="D4943" t="s">
        <v>1722</v>
      </c>
      <c r="E4943" s="15" t="s">
        <v>15362</v>
      </c>
      <c r="F4943" t="s">
        <v>1771</v>
      </c>
      <c r="G4943" t="s">
        <v>1721</v>
      </c>
      <c r="H4943" t="s">
        <v>1720</v>
      </c>
      <c r="I4943" t="s">
        <v>3116</v>
      </c>
      <c r="J4943">
        <v>0</v>
      </c>
      <c r="K4943"/>
      <c r="L4943" t="s">
        <v>15363</v>
      </c>
      <c r="M4943" t="s">
        <v>15364</v>
      </c>
    </row>
    <row r="4944" spans="1:13" x14ac:dyDescent="0.25">
      <c r="A4944">
        <v>70226</v>
      </c>
      <c r="B4944" t="s">
        <v>15365</v>
      </c>
      <c r="C4944" t="s">
        <v>3338</v>
      </c>
      <c r="D4944" t="s">
        <v>1722</v>
      </c>
      <c r="E4944" s="15" t="s">
        <v>15366</v>
      </c>
      <c r="F4944" t="s">
        <v>1876</v>
      </c>
      <c r="G4944" t="s">
        <v>1849</v>
      </c>
      <c r="H4944" t="s">
        <v>1819</v>
      </c>
      <c r="I4944" t="s">
        <v>3126</v>
      </c>
      <c r="J4944">
        <v>0</v>
      </c>
      <c r="K4944"/>
      <c r="L4944" t="s">
        <v>15367</v>
      </c>
      <c r="M4944"/>
    </row>
    <row r="4945" spans="1:13" x14ac:dyDescent="0.25">
      <c r="A4945">
        <v>71062</v>
      </c>
      <c r="B4945" t="s">
        <v>2789</v>
      </c>
      <c r="C4945" t="s">
        <v>252</v>
      </c>
      <c r="D4945" t="s">
        <v>1722</v>
      </c>
      <c r="E4945" s="15" t="s">
        <v>15368</v>
      </c>
      <c r="F4945" t="s">
        <v>1738</v>
      </c>
      <c r="G4945" t="s">
        <v>1739</v>
      </c>
      <c r="H4945" t="s">
        <v>1720</v>
      </c>
      <c r="I4945" t="s">
        <v>3232</v>
      </c>
      <c r="J4945">
        <v>0</v>
      </c>
      <c r="K4945"/>
      <c r="L4945" t="s">
        <v>4538</v>
      </c>
      <c r="M4945" t="s">
        <v>3118</v>
      </c>
    </row>
    <row r="4946" spans="1:13" x14ac:dyDescent="0.25">
      <c r="A4946">
        <v>29480</v>
      </c>
      <c r="B4946" t="s">
        <v>15369</v>
      </c>
      <c r="C4946" t="s">
        <v>27</v>
      </c>
      <c r="D4946" t="s">
        <v>1722</v>
      </c>
      <c r="E4946" s="15" t="s">
        <v>15370</v>
      </c>
      <c r="F4946" t="s">
        <v>1897</v>
      </c>
      <c r="G4946" t="s">
        <v>1898</v>
      </c>
      <c r="H4946" t="s">
        <v>1720</v>
      </c>
      <c r="I4946" t="s">
        <v>3116</v>
      </c>
      <c r="J4946">
        <v>0</v>
      </c>
      <c r="K4946"/>
      <c r="L4946" t="s">
        <v>6044</v>
      </c>
      <c r="M4946" t="s">
        <v>3118</v>
      </c>
    </row>
    <row r="4947" spans="1:13" x14ac:dyDescent="0.25">
      <c r="A4947">
        <v>56903</v>
      </c>
      <c r="B4947" t="s">
        <v>5164</v>
      </c>
      <c r="C4947" t="s">
        <v>84</v>
      </c>
      <c r="D4947" t="s">
        <v>1722</v>
      </c>
      <c r="E4947" s="15" t="s">
        <v>15371</v>
      </c>
      <c r="F4947" t="s">
        <v>1771</v>
      </c>
      <c r="G4947" t="s">
        <v>1721</v>
      </c>
      <c r="H4947" t="s">
        <v>1720</v>
      </c>
      <c r="I4947" t="s">
        <v>3116</v>
      </c>
      <c r="J4947">
        <v>0</v>
      </c>
      <c r="K4947"/>
      <c r="L4947" t="s">
        <v>5165</v>
      </c>
      <c r="M4947" t="s">
        <v>5166</v>
      </c>
    </row>
    <row r="4948" spans="1:13" x14ac:dyDescent="0.25">
      <c r="A4948">
        <v>59722</v>
      </c>
      <c r="B4948" t="s">
        <v>15372</v>
      </c>
      <c r="C4948" t="s">
        <v>56</v>
      </c>
      <c r="D4948" t="s">
        <v>1722</v>
      </c>
      <c r="E4948" s="15" t="s">
        <v>15373</v>
      </c>
      <c r="F4948" t="s">
        <v>1863</v>
      </c>
      <c r="G4948" t="s">
        <v>1865</v>
      </c>
      <c r="H4948" t="s">
        <v>1864</v>
      </c>
      <c r="I4948" t="s">
        <v>3240</v>
      </c>
      <c r="J4948">
        <v>0</v>
      </c>
      <c r="K4948"/>
      <c r="L4948" t="s">
        <v>15374</v>
      </c>
      <c r="M4948" t="s">
        <v>15375</v>
      </c>
    </row>
    <row r="4949" spans="1:13" x14ac:dyDescent="0.25">
      <c r="A4949">
        <v>836169</v>
      </c>
      <c r="B4949" t="s">
        <v>15376</v>
      </c>
      <c r="C4949" t="s">
        <v>31</v>
      </c>
      <c r="D4949" t="s">
        <v>1722</v>
      </c>
      <c r="E4949" s="15" t="s">
        <v>6472</v>
      </c>
      <c r="F4949" t="s">
        <v>1732</v>
      </c>
      <c r="G4949" t="s">
        <v>1731</v>
      </c>
      <c r="H4949" t="s">
        <v>1720</v>
      </c>
      <c r="I4949" t="s">
        <v>3116</v>
      </c>
      <c r="J4949">
        <v>0</v>
      </c>
      <c r="K4949"/>
      <c r="L4949" t="s">
        <v>3182</v>
      </c>
      <c r="M4949" t="s">
        <v>3118</v>
      </c>
    </row>
    <row r="4950" spans="1:13" x14ac:dyDescent="0.25">
      <c r="A4950">
        <v>18065</v>
      </c>
      <c r="B4950" t="s">
        <v>15377</v>
      </c>
      <c r="C4950" t="s">
        <v>43</v>
      </c>
      <c r="D4950" t="s">
        <v>1722</v>
      </c>
      <c r="E4950" s="15" t="s">
        <v>15378</v>
      </c>
      <c r="F4950" t="s">
        <v>2049</v>
      </c>
      <c r="G4950" t="s">
        <v>2050</v>
      </c>
      <c r="H4950" t="s">
        <v>1782</v>
      </c>
      <c r="I4950" t="s">
        <v>3351</v>
      </c>
      <c r="J4950">
        <v>0</v>
      </c>
      <c r="K4950"/>
      <c r="L4950" t="s">
        <v>15379</v>
      </c>
      <c r="M4950" t="s">
        <v>15380</v>
      </c>
    </row>
    <row r="4951" spans="1:13" x14ac:dyDescent="0.25">
      <c r="A4951">
        <v>830410</v>
      </c>
      <c r="B4951" t="s">
        <v>15381</v>
      </c>
      <c r="C4951" t="s">
        <v>84</v>
      </c>
      <c r="D4951" t="s">
        <v>1722</v>
      </c>
      <c r="E4951" s="15" t="s">
        <v>15382</v>
      </c>
      <c r="F4951" t="s">
        <v>1771</v>
      </c>
      <c r="G4951" t="s">
        <v>1721</v>
      </c>
      <c r="H4951" t="s">
        <v>1720</v>
      </c>
      <c r="I4951" t="s">
        <v>3116</v>
      </c>
      <c r="J4951">
        <v>0</v>
      </c>
      <c r="K4951"/>
      <c r="L4951" t="s">
        <v>3151</v>
      </c>
      <c r="M4951" t="s">
        <v>3118</v>
      </c>
    </row>
    <row r="4952" spans="1:13" x14ac:dyDescent="0.25">
      <c r="A4952">
        <v>73407</v>
      </c>
      <c r="B4952" t="s">
        <v>5167</v>
      </c>
      <c r="C4952" t="s">
        <v>84</v>
      </c>
      <c r="D4952" t="s">
        <v>1722</v>
      </c>
      <c r="E4952" s="15" t="s">
        <v>15383</v>
      </c>
      <c r="F4952" t="s">
        <v>1728</v>
      </c>
      <c r="G4952" t="s">
        <v>1729</v>
      </c>
      <c r="H4952" t="s">
        <v>1720</v>
      </c>
      <c r="I4952" t="s">
        <v>3116</v>
      </c>
      <c r="J4952">
        <v>0</v>
      </c>
      <c r="K4952"/>
      <c r="L4952" t="s">
        <v>3182</v>
      </c>
      <c r="M4952" t="s">
        <v>3118</v>
      </c>
    </row>
    <row r="4953" spans="1:13" x14ac:dyDescent="0.25">
      <c r="A4953">
        <v>56307</v>
      </c>
      <c r="B4953" t="s">
        <v>1413</v>
      </c>
      <c r="C4953" t="s">
        <v>84</v>
      </c>
      <c r="D4953" t="s">
        <v>1722</v>
      </c>
      <c r="E4953" s="15" t="s">
        <v>15384</v>
      </c>
      <c r="F4953" t="s">
        <v>1787</v>
      </c>
      <c r="G4953" t="s">
        <v>1721</v>
      </c>
      <c r="H4953" t="s">
        <v>1720</v>
      </c>
      <c r="I4953" t="s">
        <v>3116</v>
      </c>
      <c r="J4953">
        <v>0</v>
      </c>
      <c r="K4953"/>
      <c r="L4953" t="s">
        <v>3122</v>
      </c>
      <c r="M4953" t="s">
        <v>3118</v>
      </c>
    </row>
    <row r="4954" spans="1:13" x14ac:dyDescent="0.25">
      <c r="A4954">
        <v>51155</v>
      </c>
      <c r="B4954" t="s">
        <v>5168</v>
      </c>
      <c r="C4954" t="s">
        <v>84</v>
      </c>
      <c r="D4954" t="s">
        <v>1722</v>
      </c>
      <c r="E4954" s="15" t="s">
        <v>15385</v>
      </c>
      <c r="F4954" t="s">
        <v>1737</v>
      </c>
      <c r="G4954" t="s">
        <v>1721</v>
      </c>
      <c r="H4954" t="s">
        <v>1720</v>
      </c>
      <c r="I4954" t="s">
        <v>3116</v>
      </c>
      <c r="J4954">
        <v>0</v>
      </c>
      <c r="K4954"/>
      <c r="L4954" t="s">
        <v>5169</v>
      </c>
      <c r="M4954" t="s">
        <v>15386</v>
      </c>
    </row>
    <row r="4955" spans="1:13" x14ac:dyDescent="0.25">
      <c r="A4955">
        <v>838085</v>
      </c>
      <c r="B4955" t="s">
        <v>15387</v>
      </c>
      <c r="C4955" t="s">
        <v>84</v>
      </c>
      <c r="D4955" t="s">
        <v>1722</v>
      </c>
      <c r="E4955" s="15" t="s">
        <v>15388</v>
      </c>
      <c r="F4955" t="s">
        <v>1732</v>
      </c>
      <c r="G4955" t="s">
        <v>1731</v>
      </c>
      <c r="H4955" t="s">
        <v>1720</v>
      </c>
      <c r="I4955" t="s">
        <v>3116</v>
      </c>
      <c r="J4955">
        <v>0</v>
      </c>
      <c r="K4955"/>
      <c r="L4955" t="s">
        <v>2341</v>
      </c>
      <c r="M4955" t="s">
        <v>15389</v>
      </c>
    </row>
    <row r="4956" spans="1:13" x14ac:dyDescent="0.25">
      <c r="A4956">
        <v>828416</v>
      </c>
      <c r="B4956" t="s">
        <v>15390</v>
      </c>
      <c r="C4956" t="s">
        <v>84</v>
      </c>
      <c r="D4956" t="s">
        <v>1722</v>
      </c>
      <c r="E4956" s="15" t="s">
        <v>15391</v>
      </c>
      <c r="F4956" t="s">
        <v>1749</v>
      </c>
      <c r="G4956" t="s">
        <v>1746</v>
      </c>
      <c r="H4956" t="s">
        <v>1720</v>
      </c>
      <c r="I4956" t="s">
        <v>3116</v>
      </c>
      <c r="J4956">
        <v>0</v>
      </c>
      <c r="K4956"/>
      <c r="L4956" t="s">
        <v>3182</v>
      </c>
      <c r="M4956" t="s">
        <v>3118</v>
      </c>
    </row>
    <row r="4957" spans="1:13" x14ac:dyDescent="0.25">
      <c r="A4957">
        <v>838326</v>
      </c>
      <c r="B4957" t="s">
        <v>2941</v>
      </c>
      <c r="C4957" t="s">
        <v>84</v>
      </c>
      <c r="D4957" t="s">
        <v>1722</v>
      </c>
      <c r="E4957" s="15" t="s">
        <v>15392</v>
      </c>
      <c r="F4957" t="s">
        <v>1732</v>
      </c>
      <c r="G4957" t="s">
        <v>1731</v>
      </c>
      <c r="H4957" t="s">
        <v>1720</v>
      </c>
      <c r="I4957" t="s">
        <v>3116</v>
      </c>
      <c r="J4957">
        <v>0</v>
      </c>
      <c r="K4957"/>
      <c r="L4957" t="s">
        <v>5285</v>
      </c>
      <c r="M4957" t="s">
        <v>3118</v>
      </c>
    </row>
    <row r="4958" spans="1:13" x14ac:dyDescent="0.25">
      <c r="A4958">
        <v>831996</v>
      </c>
      <c r="B4958" t="s">
        <v>2884</v>
      </c>
      <c r="C4958" t="s">
        <v>84</v>
      </c>
      <c r="D4958" t="s">
        <v>1722</v>
      </c>
      <c r="E4958" s="15" t="s">
        <v>15393</v>
      </c>
      <c r="F4958" t="s">
        <v>1771</v>
      </c>
      <c r="G4958" t="s">
        <v>1721</v>
      </c>
      <c r="H4958" t="s">
        <v>1720</v>
      </c>
      <c r="I4958" t="s">
        <v>3116</v>
      </c>
      <c r="J4958">
        <v>0</v>
      </c>
      <c r="K4958"/>
      <c r="L4958" t="s">
        <v>3122</v>
      </c>
      <c r="M4958" t="s">
        <v>3118</v>
      </c>
    </row>
    <row r="4959" spans="1:13" x14ac:dyDescent="0.25">
      <c r="A4959">
        <v>838086</v>
      </c>
      <c r="B4959" t="s">
        <v>1736</v>
      </c>
      <c r="C4959" t="s">
        <v>84</v>
      </c>
      <c r="D4959" t="s">
        <v>1722</v>
      </c>
      <c r="E4959" s="15" t="s">
        <v>15394</v>
      </c>
      <c r="F4959" t="s">
        <v>1735</v>
      </c>
      <c r="G4959" t="s">
        <v>1721</v>
      </c>
      <c r="H4959" t="s">
        <v>1720</v>
      </c>
      <c r="I4959" t="s">
        <v>3116</v>
      </c>
      <c r="J4959">
        <v>0</v>
      </c>
      <c r="K4959"/>
      <c r="L4959" t="s">
        <v>3182</v>
      </c>
      <c r="M4959" t="s">
        <v>3118</v>
      </c>
    </row>
    <row r="4960" spans="1:13" x14ac:dyDescent="0.25">
      <c r="A4960">
        <v>828421</v>
      </c>
      <c r="B4960" t="s">
        <v>5175</v>
      </c>
      <c r="C4960" t="s">
        <v>84</v>
      </c>
      <c r="D4960" t="s">
        <v>1722</v>
      </c>
      <c r="E4960" s="15" t="s">
        <v>15395</v>
      </c>
      <c r="F4960" t="s">
        <v>1780</v>
      </c>
      <c r="G4960" t="s">
        <v>1746</v>
      </c>
      <c r="H4960" t="s">
        <v>1720</v>
      </c>
      <c r="I4960" t="s">
        <v>3348</v>
      </c>
      <c r="J4960">
        <v>0</v>
      </c>
      <c r="K4960"/>
      <c r="L4960" t="s">
        <v>3182</v>
      </c>
      <c r="M4960" t="s">
        <v>3118</v>
      </c>
    </row>
    <row r="4961" spans="1:13" x14ac:dyDescent="0.25">
      <c r="A4961">
        <v>846098</v>
      </c>
      <c r="B4961" t="s">
        <v>15396</v>
      </c>
      <c r="C4961" t="s">
        <v>84</v>
      </c>
      <c r="D4961" t="s">
        <v>1722</v>
      </c>
      <c r="E4961" s="15" t="s">
        <v>15397</v>
      </c>
      <c r="F4961" t="s">
        <v>1771</v>
      </c>
      <c r="G4961" t="s">
        <v>1721</v>
      </c>
      <c r="H4961" t="s">
        <v>1720</v>
      </c>
      <c r="I4961" t="s">
        <v>3116</v>
      </c>
      <c r="J4961">
        <v>0</v>
      </c>
      <c r="K4961"/>
      <c r="L4961" t="s">
        <v>3122</v>
      </c>
      <c r="M4961" t="s">
        <v>3118</v>
      </c>
    </row>
    <row r="4962" spans="1:13" x14ac:dyDescent="0.25">
      <c r="A4962">
        <v>62314</v>
      </c>
      <c r="B4962" t="s">
        <v>2772</v>
      </c>
      <c r="C4962" t="s">
        <v>84</v>
      </c>
      <c r="D4962" t="s">
        <v>1722</v>
      </c>
      <c r="E4962" s="15" t="s">
        <v>15398</v>
      </c>
      <c r="F4962" t="s">
        <v>1771</v>
      </c>
      <c r="G4962" t="s">
        <v>1721</v>
      </c>
      <c r="H4962" t="s">
        <v>1720</v>
      </c>
      <c r="I4962" t="s">
        <v>3116</v>
      </c>
      <c r="J4962">
        <v>0</v>
      </c>
      <c r="K4962"/>
      <c r="L4962" t="s">
        <v>3182</v>
      </c>
      <c r="M4962" t="s">
        <v>3118</v>
      </c>
    </row>
    <row r="4963" spans="1:13" x14ac:dyDescent="0.25">
      <c r="A4963">
        <v>829188</v>
      </c>
      <c r="B4963" t="s">
        <v>2863</v>
      </c>
      <c r="C4963" t="s">
        <v>84</v>
      </c>
      <c r="D4963" t="s">
        <v>1722</v>
      </c>
      <c r="E4963" s="15" t="s">
        <v>15399</v>
      </c>
      <c r="F4963" t="s">
        <v>1775</v>
      </c>
      <c r="G4963" t="s">
        <v>1743</v>
      </c>
      <c r="H4963" t="s">
        <v>1720</v>
      </c>
      <c r="I4963" t="s">
        <v>3351</v>
      </c>
      <c r="J4963">
        <v>0</v>
      </c>
      <c r="K4963"/>
      <c r="L4963" t="s">
        <v>3182</v>
      </c>
      <c r="M4963" t="s">
        <v>3118</v>
      </c>
    </row>
    <row r="4964" spans="1:13" x14ac:dyDescent="0.25">
      <c r="A4964">
        <v>828418</v>
      </c>
      <c r="B4964" t="s">
        <v>15400</v>
      </c>
      <c r="C4964" t="s">
        <v>84</v>
      </c>
      <c r="D4964" t="s">
        <v>1722</v>
      </c>
      <c r="E4964" s="15" t="s">
        <v>15401</v>
      </c>
      <c r="F4964" t="s">
        <v>1732</v>
      </c>
      <c r="G4964" t="s">
        <v>1731</v>
      </c>
      <c r="H4964" t="s">
        <v>1720</v>
      </c>
      <c r="I4964" t="s">
        <v>3116</v>
      </c>
      <c r="J4964">
        <v>0</v>
      </c>
      <c r="K4964"/>
      <c r="L4964" t="s">
        <v>3182</v>
      </c>
      <c r="M4964" t="s">
        <v>3118</v>
      </c>
    </row>
    <row r="4965" spans="1:13" x14ac:dyDescent="0.25">
      <c r="A4965">
        <v>831676</v>
      </c>
      <c r="B4965" t="s">
        <v>15402</v>
      </c>
      <c r="C4965" t="s">
        <v>84</v>
      </c>
      <c r="D4965" t="s">
        <v>1722</v>
      </c>
      <c r="E4965" s="15" t="s">
        <v>15403</v>
      </c>
      <c r="F4965" t="s">
        <v>1780</v>
      </c>
      <c r="G4965" t="s">
        <v>1746</v>
      </c>
      <c r="H4965" t="s">
        <v>1720</v>
      </c>
      <c r="I4965" t="s">
        <v>3348</v>
      </c>
      <c r="J4965">
        <v>0</v>
      </c>
      <c r="K4965"/>
      <c r="L4965" t="s">
        <v>3182</v>
      </c>
      <c r="M4965" t="s">
        <v>3118</v>
      </c>
    </row>
    <row r="4966" spans="1:13" x14ac:dyDescent="0.25">
      <c r="A4966">
        <v>828423</v>
      </c>
      <c r="B4966" t="s">
        <v>15404</v>
      </c>
      <c r="C4966" t="s">
        <v>84</v>
      </c>
      <c r="D4966" t="s">
        <v>1722</v>
      </c>
      <c r="E4966" s="15" t="s">
        <v>15405</v>
      </c>
      <c r="F4966" t="s">
        <v>1735</v>
      </c>
      <c r="G4966" t="s">
        <v>1721</v>
      </c>
      <c r="H4966" t="s">
        <v>1720</v>
      </c>
      <c r="I4966" t="s">
        <v>3116</v>
      </c>
      <c r="J4966">
        <v>0</v>
      </c>
      <c r="K4966"/>
      <c r="L4966" t="s">
        <v>3182</v>
      </c>
      <c r="M4966" t="s">
        <v>3118</v>
      </c>
    </row>
    <row r="4967" spans="1:13" x14ac:dyDescent="0.25">
      <c r="A4967">
        <v>838382</v>
      </c>
      <c r="B4967" t="s">
        <v>15406</v>
      </c>
      <c r="C4967" t="s">
        <v>84</v>
      </c>
      <c r="D4967" t="s">
        <v>1722</v>
      </c>
      <c r="E4967" s="15" t="s">
        <v>15407</v>
      </c>
      <c r="F4967" t="s">
        <v>1771</v>
      </c>
      <c r="G4967" t="s">
        <v>1721</v>
      </c>
      <c r="H4967" t="s">
        <v>1720</v>
      </c>
      <c r="I4967" t="s">
        <v>3116</v>
      </c>
      <c r="J4967">
        <v>0</v>
      </c>
      <c r="K4967"/>
      <c r="L4967" t="s">
        <v>6569</v>
      </c>
      <c r="M4967" t="s">
        <v>3118</v>
      </c>
    </row>
    <row r="4968" spans="1:13" x14ac:dyDescent="0.25">
      <c r="A4968">
        <v>838087</v>
      </c>
      <c r="B4968" t="s">
        <v>2928</v>
      </c>
      <c r="C4968" t="s">
        <v>84</v>
      </c>
      <c r="D4968" t="s">
        <v>1722</v>
      </c>
      <c r="E4968" s="15" t="s">
        <v>15408</v>
      </c>
      <c r="F4968" t="s">
        <v>1732</v>
      </c>
      <c r="G4968" t="s">
        <v>1731</v>
      </c>
      <c r="H4968" t="s">
        <v>1720</v>
      </c>
      <c r="I4968" t="s">
        <v>3116</v>
      </c>
      <c r="J4968">
        <v>0</v>
      </c>
      <c r="K4968"/>
      <c r="L4968" t="s">
        <v>15409</v>
      </c>
      <c r="M4968" t="s">
        <v>3118</v>
      </c>
    </row>
    <row r="4969" spans="1:13" x14ac:dyDescent="0.25">
      <c r="A4969">
        <v>71138</v>
      </c>
      <c r="B4969" t="s">
        <v>2791</v>
      </c>
      <c r="C4969" t="s">
        <v>84</v>
      </c>
      <c r="D4969" t="s">
        <v>1722</v>
      </c>
      <c r="E4969" s="15" t="s">
        <v>15410</v>
      </c>
      <c r="F4969" t="s">
        <v>1749</v>
      </c>
      <c r="G4969" t="s">
        <v>1746</v>
      </c>
      <c r="H4969" t="s">
        <v>1720</v>
      </c>
      <c r="I4969" t="s">
        <v>3116</v>
      </c>
      <c r="J4969">
        <v>0</v>
      </c>
      <c r="K4969"/>
      <c r="L4969" t="s">
        <v>3182</v>
      </c>
      <c r="M4969" t="s">
        <v>3118</v>
      </c>
    </row>
    <row r="4970" spans="1:13" x14ac:dyDescent="0.25">
      <c r="A4970">
        <v>838383</v>
      </c>
      <c r="B4970" t="s">
        <v>2945</v>
      </c>
      <c r="C4970" t="s">
        <v>84</v>
      </c>
      <c r="D4970" t="s">
        <v>1722</v>
      </c>
      <c r="E4970" s="15" t="s">
        <v>15411</v>
      </c>
      <c r="F4970" t="s">
        <v>1742</v>
      </c>
      <c r="G4970" t="s">
        <v>1743</v>
      </c>
      <c r="H4970" t="s">
        <v>1720</v>
      </c>
      <c r="I4970" t="s">
        <v>3351</v>
      </c>
      <c r="J4970">
        <v>0</v>
      </c>
      <c r="K4970"/>
      <c r="L4970" t="s">
        <v>4202</v>
      </c>
      <c r="M4970" t="s">
        <v>3118</v>
      </c>
    </row>
    <row r="4971" spans="1:13" x14ac:dyDescent="0.25">
      <c r="A4971">
        <v>838097</v>
      </c>
      <c r="B4971" t="s">
        <v>15412</v>
      </c>
      <c r="C4971" t="s">
        <v>84</v>
      </c>
      <c r="D4971" t="s">
        <v>1722</v>
      </c>
      <c r="E4971" s="15" t="s">
        <v>15413</v>
      </c>
      <c r="F4971" t="s">
        <v>1728</v>
      </c>
      <c r="G4971" t="s">
        <v>1729</v>
      </c>
      <c r="H4971" t="s">
        <v>1720</v>
      </c>
      <c r="I4971" t="s">
        <v>3116</v>
      </c>
      <c r="J4971">
        <v>0</v>
      </c>
      <c r="K4971"/>
      <c r="L4971" t="s">
        <v>15414</v>
      </c>
      <c r="M4971" t="s">
        <v>15415</v>
      </c>
    </row>
    <row r="4972" spans="1:13" x14ac:dyDescent="0.25">
      <c r="A4972">
        <v>828883</v>
      </c>
      <c r="B4972" t="s">
        <v>15416</v>
      </c>
      <c r="C4972" t="s">
        <v>84</v>
      </c>
      <c r="D4972" t="s">
        <v>1722</v>
      </c>
      <c r="E4972" s="15" t="s">
        <v>15417</v>
      </c>
      <c r="F4972" t="s">
        <v>1873</v>
      </c>
      <c r="G4972" t="s">
        <v>1874</v>
      </c>
      <c r="H4972" t="s">
        <v>1725</v>
      </c>
      <c r="I4972" t="s">
        <v>3116</v>
      </c>
      <c r="J4972">
        <v>0</v>
      </c>
      <c r="K4972"/>
      <c r="L4972" t="s">
        <v>3182</v>
      </c>
      <c r="M4972" t="s">
        <v>3118</v>
      </c>
    </row>
    <row r="4973" spans="1:13" x14ac:dyDescent="0.25">
      <c r="A4973">
        <v>828868</v>
      </c>
      <c r="B4973" t="s">
        <v>2858</v>
      </c>
      <c r="C4973" t="s">
        <v>84</v>
      </c>
      <c r="D4973" t="s">
        <v>1722</v>
      </c>
      <c r="E4973" s="15" t="s">
        <v>15418</v>
      </c>
      <c r="F4973" t="s">
        <v>1742</v>
      </c>
      <c r="G4973" t="s">
        <v>1743</v>
      </c>
      <c r="H4973" t="s">
        <v>1720</v>
      </c>
      <c r="I4973" t="s">
        <v>3351</v>
      </c>
      <c r="J4973">
        <v>0</v>
      </c>
      <c r="K4973"/>
      <c r="L4973" t="s">
        <v>3182</v>
      </c>
      <c r="M4973" t="s">
        <v>3118</v>
      </c>
    </row>
    <row r="4974" spans="1:13" x14ac:dyDescent="0.25">
      <c r="A4974">
        <v>838106</v>
      </c>
      <c r="B4974" t="s">
        <v>15419</v>
      </c>
      <c r="C4974" t="s">
        <v>84</v>
      </c>
      <c r="D4974" t="s">
        <v>1722</v>
      </c>
      <c r="E4974" s="15" t="s">
        <v>15420</v>
      </c>
      <c r="F4974" t="s">
        <v>1728</v>
      </c>
      <c r="G4974" t="s">
        <v>1729</v>
      </c>
      <c r="H4974" t="s">
        <v>1720</v>
      </c>
      <c r="I4974" t="s">
        <v>3116</v>
      </c>
      <c r="J4974">
        <v>0</v>
      </c>
      <c r="K4974"/>
      <c r="L4974" t="s">
        <v>3182</v>
      </c>
      <c r="M4974" t="s">
        <v>3118</v>
      </c>
    </row>
    <row r="4975" spans="1:13" x14ac:dyDescent="0.25">
      <c r="A4975">
        <v>829200</v>
      </c>
      <c r="B4975" t="s">
        <v>1773</v>
      </c>
      <c r="C4975" t="s">
        <v>84</v>
      </c>
      <c r="D4975" t="s">
        <v>1722</v>
      </c>
      <c r="E4975" s="15" t="s">
        <v>15421</v>
      </c>
      <c r="F4975" t="s">
        <v>1749</v>
      </c>
      <c r="G4975" t="s">
        <v>1746</v>
      </c>
      <c r="H4975" t="s">
        <v>1720</v>
      </c>
      <c r="I4975" t="s">
        <v>3116</v>
      </c>
      <c r="J4975">
        <v>0</v>
      </c>
      <c r="K4975"/>
      <c r="L4975" t="s">
        <v>3182</v>
      </c>
      <c r="M4975" t="s">
        <v>3118</v>
      </c>
    </row>
    <row r="4976" spans="1:13" x14ac:dyDescent="0.25">
      <c r="A4976">
        <v>838093</v>
      </c>
      <c r="B4976" t="s">
        <v>15422</v>
      </c>
      <c r="C4976" t="s">
        <v>84</v>
      </c>
      <c r="D4976" t="s">
        <v>1722</v>
      </c>
      <c r="E4976" s="15" t="s">
        <v>15423</v>
      </c>
      <c r="F4976" t="s">
        <v>1728</v>
      </c>
      <c r="G4976" t="s">
        <v>1729</v>
      </c>
      <c r="H4976" t="s">
        <v>1720</v>
      </c>
      <c r="I4976" t="s">
        <v>3116</v>
      </c>
      <c r="J4976">
        <v>0</v>
      </c>
      <c r="K4976"/>
      <c r="L4976" t="s">
        <v>3182</v>
      </c>
      <c r="M4976" t="s">
        <v>3118</v>
      </c>
    </row>
    <row r="4977" spans="1:13" x14ac:dyDescent="0.25">
      <c r="A4977">
        <v>828419</v>
      </c>
      <c r="B4977" t="s">
        <v>5178</v>
      </c>
      <c r="C4977" t="s">
        <v>84</v>
      </c>
      <c r="D4977" t="s">
        <v>1722</v>
      </c>
      <c r="E4977" s="15" t="s">
        <v>15424</v>
      </c>
      <c r="F4977" t="s">
        <v>1780</v>
      </c>
      <c r="G4977" t="s">
        <v>1746</v>
      </c>
      <c r="H4977" t="s">
        <v>1720</v>
      </c>
      <c r="I4977" t="s">
        <v>3348</v>
      </c>
      <c r="J4977">
        <v>0</v>
      </c>
      <c r="K4977"/>
      <c r="L4977" t="s">
        <v>3182</v>
      </c>
      <c r="M4977" t="s">
        <v>3118</v>
      </c>
    </row>
    <row r="4978" spans="1:13" x14ac:dyDescent="0.25">
      <c r="A4978">
        <v>56058</v>
      </c>
      <c r="B4978" t="s">
        <v>1900</v>
      </c>
      <c r="C4978" t="s">
        <v>84</v>
      </c>
      <c r="D4978" t="s">
        <v>1722</v>
      </c>
      <c r="E4978" s="15" t="s">
        <v>15425</v>
      </c>
      <c r="F4978" t="s">
        <v>1789</v>
      </c>
      <c r="G4978" t="s">
        <v>1790</v>
      </c>
      <c r="H4978" t="s">
        <v>1720</v>
      </c>
      <c r="I4978" t="s">
        <v>3116</v>
      </c>
      <c r="J4978">
        <v>0</v>
      </c>
      <c r="K4978"/>
      <c r="L4978" t="s">
        <v>15426</v>
      </c>
      <c r="M4978" t="s">
        <v>15427</v>
      </c>
    </row>
    <row r="4979" spans="1:13" x14ac:dyDescent="0.25">
      <c r="A4979">
        <v>73380</v>
      </c>
      <c r="B4979" t="s">
        <v>1800</v>
      </c>
      <c r="C4979" t="s">
        <v>84</v>
      </c>
      <c r="D4979" t="s">
        <v>1722</v>
      </c>
      <c r="E4979" s="15" t="s">
        <v>15428</v>
      </c>
      <c r="F4979" t="s">
        <v>1749</v>
      </c>
      <c r="G4979" t="s">
        <v>1746</v>
      </c>
      <c r="H4979" t="s">
        <v>1720</v>
      </c>
      <c r="I4979" t="s">
        <v>3116</v>
      </c>
      <c r="J4979">
        <v>0</v>
      </c>
      <c r="K4979"/>
      <c r="L4979" t="s">
        <v>3182</v>
      </c>
      <c r="M4979" t="s">
        <v>3118</v>
      </c>
    </row>
    <row r="4980" spans="1:13" x14ac:dyDescent="0.25">
      <c r="A4980">
        <v>828420</v>
      </c>
      <c r="B4980" t="s">
        <v>1414</v>
      </c>
      <c r="C4980" t="s">
        <v>84</v>
      </c>
      <c r="D4980" t="s">
        <v>1722</v>
      </c>
      <c r="E4980" s="15" t="s">
        <v>15429</v>
      </c>
      <c r="F4980" t="s">
        <v>1775</v>
      </c>
      <c r="G4980" t="s">
        <v>1743</v>
      </c>
      <c r="H4980" t="s">
        <v>1720</v>
      </c>
      <c r="I4980" t="s">
        <v>3351</v>
      </c>
      <c r="J4980">
        <v>0</v>
      </c>
      <c r="K4980"/>
      <c r="L4980" t="s">
        <v>5162</v>
      </c>
      <c r="M4980" t="s">
        <v>3118</v>
      </c>
    </row>
    <row r="4981" spans="1:13" x14ac:dyDescent="0.25">
      <c r="A4981">
        <v>839826</v>
      </c>
      <c r="B4981" t="s">
        <v>15430</v>
      </c>
      <c r="C4981" t="s">
        <v>84</v>
      </c>
      <c r="D4981" t="s">
        <v>1722</v>
      </c>
      <c r="E4981" s="15" t="s">
        <v>15431</v>
      </c>
      <c r="F4981" t="s">
        <v>1728</v>
      </c>
      <c r="G4981" t="s">
        <v>1729</v>
      </c>
      <c r="H4981" t="s">
        <v>1720</v>
      </c>
      <c r="I4981" t="s">
        <v>3116</v>
      </c>
      <c r="J4981">
        <v>0</v>
      </c>
      <c r="K4981"/>
      <c r="L4981" t="s">
        <v>3182</v>
      </c>
      <c r="M4981" t="s">
        <v>3118</v>
      </c>
    </row>
    <row r="4982" spans="1:13" x14ac:dyDescent="0.25">
      <c r="A4982">
        <v>829184</v>
      </c>
      <c r="B4982" t="s">
        <v>15432</v>
      </c>
      <c r="C4982" t="s">
        <v>84</v>
      </c>
      <c r="D4982" t="s">
        <v>1722</v>
      </c>
      <c r="E4982" s="15" t="s">
        <v>15433</v>
      </c>
      <c r="F4982" t="s">
        <v>2072</v>
      </c>
      <c r="G4982" t="s">
        <v>1783</v>
      </c>
      <c r="H4982" t="s">
        <v>1782</v>
      </c>
      <c r="I4982" t="s">
        <v>3142</v>
      </c>
      <c r="J4982">
        <v>0</v>
      </c>
      <c r="K4982"/>
      <c r="L4982" t="s">
        <v>3182</v>
      </c>
      <c r="M4982" t="s">
        <v>3118</v>
      </c>
    </row>
    <row r="4983" spans="1:13" x14ac:dyDescent="0.25">
      <c r="A4983">
        <v>837077</v>
      </c>
      <c r="B4983" t="s">
        <v>15434</v>
      </c>
      <c r="C4983" t="s">
        <v>84</v>
      </c>
      <c r="D4983" t="s">
        <v>1722</v>
      </c>
      <c r="E4983" s="15" t="s">
        <v>15435</v>
      </c>
      <c r="F4983" t="s">
        <v>1771</v>
      </c>
      <c r="G4983" t="s">
        <v>1721</v>
      </c>
      <c r="H4983" t="s">
        <v>1720</v>
      </c>
      <c r="I4983" t="s">
        <v>3116</v>
      </c>
      <c r="J4983">
        <v>0</v>
      </c>
      <c r="K4983"/>
      <c r="L4983" t="s">
        <v>3182</v>
      </c>
      <c r="M4983" t="s">
        <v>3118</v>
      </c>
    </row>
    <row r="4984" spans="1:13" x14ac:dyDescent="0.25">
      <c r="A4984">
        <v>18074</v>
      </c>
      <c r="B4984" t="s">
        <v>15436</v>
      </c>
      <c r="C4984" t="s">
        <v>59</v>
      </c>
      <c r="D4984" t="s">
        <v>1722</v>
      </c>
      <c r="E4984" s="15" t="s">
        <v>15437</v>
      </c>
      <c r="F4984" t="s">
        <v>1738</v>
      </c>
      <c r="G4984" t="s">
        <v>1739</v>
      </c>
      <c r="H4984" t="s">
        <v>1720</v>
      </c>
      <c r="I4984" t="s">
        <v>3232</v>
      </c>
      <c r="J4984">
        <v>0</v>
      </c>
      <c r="K4984"/>
      <c r="L4984" t="s">
        <v>15438</v>
      </c>
      <c r="M4984" t="s">
        <v>3118</v>
      </c>
    </row>
    <row r="4985" spans="1:13" x14ac:dyDescent="0.25">
      <c r="A4985">
        <v>45150</v>
      </c>
      <c r="B4985" t="s">
        <v>15439</v>
      </c>
      <c r="C4985" t="s">
        <v>27</v>
      </c>
      <c r="D4985" t="s">
        <v>1722</v>
      </c>
      <c r="E4985" s="15" t="s">
        <v>15440</v>
      </c>
      <c r="F4985" t="s">
        <v>1815</v>
      </c>
      <c r="G4985" t="s">
        <v>1816</v>
      </c>
      <c r="H4985" t="s">
        <v>1725</v>
      </c>
      <c r="I4985" t="s">
        <v>1816</v>
      </c>
      <c r="J4985">
        <v>0</v>
      </c>
      <c r="K4985"/>
      <c r="L4985" t="s">
        <v>5524</v>
      </c>
      <c r="M4985" t="s">
        <v>3118</v>
      </c>
    </row>
    <row r="4986" spans="1:13" x14ac:dyDescent="0.25">
      <c r="A4986">
        <v>18061</v>
      </c>
      <c r="B4986" t="s">
        <v>1415</v>
      </c>
      <c r="C4986" t="s">
        <v>52</v>
      </c>
      <c r="D4986" t="s">
        <v>1722</v>
      </c>
      <c r="E4986" s="15" t="s">
        <v>15441</v>
      </c>
      <c r="F4986" t="s">
        <v>1815</v>
      </c>
      <c r="G4986" t="s">
        <v>1816</v>
      </c>
      <c r="H4986" t="s">
        <v>1725</v>
      </c>
      <c r="I4986" t="s">
        <v>1816</v>
      </c>
      <c r="J4986">
        <v>0</v>
      </c>
      <c r="K4986"/>
      <c r="L4986" t="s">
        <v>3117</v>
      </c>
      <c r="M4986" t="s">
        <v>3118</v>
      </c>
    </row>
    <row r="4987" spans="1:13" x14ac:dyDescent="0.25">
      <c r="A4987">
        <v>23126</v>
      </c>
      <c r="B4987" t="s">
        <v>1677</v>
      </c>
      <c r="C4987" t="s">
        <v>52</v>
      </c>
      <c r="D4987" t="s">
        <v>1722</v>
      </c>
      <c r="E4987" s="15" t="s">
        <v>15442</v>
      </c>
      <c r="F4987" t="s">
        <v>1962</v>
      </c>
      <c r="G4987" t="s">
        <v>1837</v>
      </c>
      <c r="H4987" t="s">
        <v>1725</v>
      </c>
      <c r="I4987" t="s">
        <v>3116</v>
      </c>
      <c r="J4987">
        <v>0</v>
      </c>
      <c r="K4987"/>
      <c r="L4987" t="s">
        <v>15443</v>
      </c>
      <c r="M4987" t="s">
        <v>15444</v>
      </c>
    </row>
    <row r="4988" spans="1:13" x14ac:dyDescent="0.25">
      <c r="A4988">
        <v>18089</v>
      </c>
      <c r="B4988" t="s">
        <v>1416</v>
      </c>
      <c r="C4988" t="s">
        <v>52</v>
      </c>
      <c r="D4988" t="s">
        <v>1722</v>
      </c>
      <c r="E4988" s="15" t="s">
        <v>15445</v>
      </c>
      <c r="F4988" t="s">
        <v>1815</v>
      </c>
      <c r="G4988" t="s">
        <v>1816</v>
      </c>
      <c r="H4988" t="s">
        <v>1725</v>
      </c>
      <c r="I4988" t="s">
        <v>1816</v>
      </c>
      <c r="J4988">
        <v>0</v>
      </c>
      <c r="K4988"/>
      <c r="L4988" t="s">
        <v>3117</v>
      </c>
      <c r="M4988" t="s">
        <v>3118</v>
      </c>
    </row>
    <row r="4989" spans="1:13" x14ac:dyDescent="0.25">
      <c r="A4989">
        <v>18095</v>
      </c>
      <c r="B4989" t="s">
        <v>1678</v>
      </c>
      <c r="C4989" t="s">
        <v>52</v>
      </c>
      <c r="D4989" t="s">
        <v>1722</v>
      </c>
      <c r="E4989" s="15" t="s">
        <v>15446</v>
      </c>
      <c r="F4989" t="s">
        <v>1932</v>
      </c>
      <c r="G4989" t="s">
        <v>1933</v>
      </c>
      <c r="H4989" t="s">
        <v>1819</v>
      </c>
      <c r="I4989" t="s">
        <v>3126</v>
      </c>
      <c r="J4989">
        <v>0</v>
      </c>
      <c r="K4989"/>
      <c r="L4989" t="s">
        <v>3117</v>
      </c>
      <c r="M4989" t="s">
        <v>3118</v>
      </c>
    </row>
    <row r="4990" spans="1:13" x14ac:dyDescent="0.25">
      <c r="A4990">
        <v>22376</v>
      </c>
      <c r="B4990" t="s">
        <v>2519</v>
      </c>
      <c r="C4990" t="s">
        <v>52</v>
      </c>
      <c r="D4990" t="s">
        <v>1722</v>
      </c>
      <c r="E4990" s="15" t="s">
        <v>15447</v>
      </c>
      <c r="F4990" t="s">
        <v>1971</v>
      </c>
      <c r="G4990" t="s">
        <v>1760</v>
      </c>
      <c r="H4990" t="s">
        <v>1753</v>
      </c>
      <c r="I4990" t="s">
        <v>3116</v>
      </c>
      <c r="J4990">
        <v>0</v>
      </c>
      <c r="K4990"/>
      <c r="L4990" t="s">
        <v>5908</v>
      </c>
      <c r="M4990" t="s">
        <v>3118</v>
      </c>
    </row>
    <row r="4991" spans="1:13" x14ac:dyDescent="0.25">
      <c r="A4991">
        <v>859331</v>
      </c>
      <c r="B4991" t="s">
        <v>3087</v>
      </c>
      <c r="C4991" t="s">
        <v>21</v>
      </c>
      <c r="D4991" t="s">
        <v>1722</v>
      </c>
      <c r="E4991" s="15" t="s">
        <v>15448</v>
      </c>
      <c r="F4991" t="s">
        <v>1941</v>
      </c>
      <c r="G4991" t="s">
        <v>1867</v>
      </c>
      <c r="H4991" t="s">
        <v>1725</v>
      </c>
      <c r="I4991" t="s">
        <v>3116</v>
      </c>
      <c r="J4991">
        <v>0</v>
      </c>
      <c r="K4991"/>
      <c r="L4991" t="s">
        <v>3120</v>
      </c>
      <c r="M4991" t="s">
        <v>3118</v>
      </c>
    </row>
    <row r="4992" spans="1:13" x14ac:dyDescent="0.25">
      <c r="A4992">
        <v>18047</v>
      </c>
      <c r="B4992" t="s">
        <v>1679</v>
      </c>
      <c r="C4992" t="s">
        <v>380</v>
      </c>
      <c r="D4992" t="s">
        <v>1722</v>
      </c>
      <c r="E4992" s="15" t="s">
        <v>15449</v>
      </c>
      <c r="F4992" t="s">
        <v>2002</v>
      </c>
      <c r="G4992" t="s">
        <v>2003</v>
      </c>
      <c r="H4992" t="s">
        <v>1756</v>
      </c>
      <c r="I4992" t="s">
        <v>3129</v>
      </c>
      <c r="J4992">
        <v>0</v>
      </c>
      <c r="K4992"/>
      <c r="L4992" t="s">
        <v>10157</v>
      </c>
      <c r="M4992" t="s">
        <v>3118</v>
      </c>
    </row>
    <row r="4993" spans="1:13" x14ac:dyDescent="0.25">
      <c r="A4993">
        <v>18122</v>
      </c>
      <c r="B4993" t="s">
        <v>5182</v>
      </c>
      <c r="C4993" t="s">
        <v>76</v>
      </c>
      <c r="D4993" t="s">
        <v>1722</v>
      </c>
      <c r="E4993" s="15" t="s">
        <v>15450</v>
      </c>
      <c r="F4993" t="s">
        <v>1817</v>
      </c>
      <c r="G4993" t="s">
        <v>1816</v>
      </c>
      <c r="H4993" t="s">
        <v>1725</v>
      </c>
      <c r="I4993" t="s">
        <v>1816</v>
      </c>
      <c r="J4993">
        <v>0</v>
      </c>
      <c r="K4993"/>
      <c r="L4993" t="s">
        <v>6324</v>
      </c>
      <c r="M4993" t="s">
        <v>3118</v>
      </c>
    </row>
    <row r="4994" spans="1:13" x14ac:dyDescent="0.25">
      <c r="A4994">
        <v>18114</v>
      </c>
      <c r="B4994" t="s">
        <v>5185</v>
      </c>
      <c r="C4994" t="s">
        <v>76</v>
      </c>
      <c r="D4994" t="s">
        <v>1722</v>
      </c>
      <c r="E4994" s="15" t="s">
        <v>15451</v>
      </c>
      <c r="F4994" t="s">
        <v>1817</v>
      </c>
      <c r="G4994" t="s">
        <v>1816</v>
      </c>
      <c r="H4994" t="s">
        <v>1725</v>
      </c>
      <c r="I4994" t="s">
        <v>1816</v>
      </c>
      <c r="J4994">
        <v>0</v>
      </c>
      <c r="K4994"/>
      <c r="L4994" t="s">
        <v>3117</v>
      </c>
      <c r="M4994" t="s">
        <v>3118</v>
      </c>
    </row>
    <row r="4995" spans="1:13" x14ac:dyDescent="0.25">
      <c r="A4995">
        <v>18124</v>
      </c>
      <c r="B4995" t="s">
        <v>2094</v>
      </c>
      <c r="C4995" t="s">
        <v>76</v>
      </c>
      <c r="D4995" t="s">
        <v>1722</v>
      </c>
      <c r="E4995" s="15" t="s">
        <v>15452</v>
      </c>
      <c r="F4995" t="s">
        <v>1784</v>
      </c>
      <c r="G4995" t="s">
        <v>1785</v>
      </c>
      <c r="H4995" t="s">
        <v>1725</v>
      </c>
      <c r="I4995" t="s">
        <v>3116</v>
      </c>
      <c r="J4995">
        <v>0</v>
      </c>
      <c r="K4995"/>
      <c r="L4995" t="s">
        <v>15453</v>
      </c>
      <c r="M4995" t="s">
        <v>15454</v>
      </c>
    </row>
    <row r="4996" spans="1:13" x14ac:dyDescent="0.25">
      <c r="A4996">
        <v>18127</v>
      </c>
      <c r="B4996" t="s">
        <v>2470</v>
      </c>
      <c r="C4996" t="s">
        <v>27</v>
      </c>
      <c r="D4996" t="s">
        <v>1722</v>
      </c>
      <c r="E4996" s="15" t="s">
        <v>15455</v>
      </c>
      <c r="F4996" t="s">
        <v>6008</v>
      </c>
      <c r="G4996" t="s">
        <v>1837</v>
      </c>
      <c r="H4996" t="s">
        <v>1725</v>
      </c>
      <c r="I4996" t="s">
        <v>3116</v>
      </c>
      <c r="J4996">
        <v>0</v>
      </c>
      <c r="K4996"/>
      <c r="L4996" t="s">
        <v>3117</v>
      </c>
      <c r="M4996" t="s">
        <v>3118</v>
      </c>
    </row>
    <row r="4997" spans="1:13" x14ac:dyDescent="0.25">
      <c r="A4997">
        <v>846775</v>
      </c>
      <c r="B4997" t="s">
        <v>1417</v>
      </c>
      <c r="C4997" t="s">
        <v>31</v>
      </c>
      <c r="D4997" t="s">
        <v>1722</v>
      </c>
      <c r="E4997" s="15" t="s">
        <v>15456</v>
      </c>
      <c r="F4997" t="s">
        <v>1832</v>
      </c>
      <c r="G4997" t="s">
        <v>1834</v>
      </c>
      <c r="H4997" t="s">
        <v>1833</v>
      </c>
      <c r="I4997" t="s">
        <v>3116</v>
      </c>
      <c r="J4997">
        <v>0</v>
      </c>
      <c r="K4997"/>
      <c r="L4997" t="s">
        <v>15457</v>
      </c>
      <c r="M4997" t="s">
        <v>15458</v>
      </c>
    </row>
    <row r="4998" spans="1:13" x14ac:dyDescent="0.25">
      <c r="A4998">
        <v>18135</v>
      </c>
      <c r="B4998" t="s">
        <v>511</v>
      </c>
      <c r="C4998" t="s">
        <v>31</v>
      </c>
      <c r="D4998" t="s">
        <v>1722</v>
      </c>
      <c r="E4998" s="15" t="s">
        <v>15459</v>
      </c>
      <c r="F4998" t="s">
        <v>1761</v>
      </c>
      <c r="G4998" t="s">
        <v>1762</v>
      </c>
      <c r="H4998" t="s">
        <v>1782</v>
      </c>
      <c r="I4998" t="s">
        <v>1762</v>
      </c>
      <c r="J4998">
        <v>0</v>
      </c>
      <c r="K4998"/>
      <c r="L4998" t="s">
        <v>3117</v>
      </c>
      <c r="M4998" t="s">
        <v>3118</v>
      </c>
    </row>
    <row r="4999" spans="1:13" x14ac:dyDescent="0.25">
      <c r="A4999">
        <v>47763</v>
      </c>
      <c r="B4999" t="s">
        <v>1418</v>
      </c>
      <c r="C4999" t="s">
        <v>27</v>
      </c>
      <c r="D4999" t="s">
        <v>1722</v>
      </c>
      <c r="E4999" s="15" t="s">
        <v>15460</v>
      </c>
      <c r="F4999" t="s">
        <v>1870</v>
      </c>
      <c r="G4999" t="s">
        <v>1721</v>
      </c>
      <c r="H4999" t="s">
        <v>1720</v>
      </c>
      <c r="I4999" t="s">
        <v>3116</v>
      </c>
      <c r="J4999">
        <v>0</v>
      </c>
      <c r="K4999"/>
      <c r="L4999" t="s">
        <v>15461</v>
      </c>
      <c r="M4999" t="s">
        <v>3118</v>
      </c>
    </row>
    <row r="5000" spans="1:13" x14ac:dyDescent="0.25">
      <c r="A5000">
        <v>836319</v>
      </c>
      <c r="B5000" t="s">
        <v>15462</v>
      </c>
      <c r="C5000" t="s">
        <v>84</v>
      </c>
      <c r="D5000" t="s">
        <v>1722</v>
      </c>
      <c r="E5000" s="15" t="s">
        <v>15463</v>
      </c>
      <c r="F5000" t="s">
        <v>1728</v>
      </c>
      <c r="G5000" t="s">
        <v>1729</v>
      </c>
      <c r="H5000" t="s">
        <v>1720</v>
      </c>
      <c r="I5000" t="s">
        <v>3116</v>
      </c>
      <c r="J5000">
        <v>0</v>
      </c>
      <c r="K5000"/>
      <c r="L5000" t="s">
        <v>15464</v>
      </c>
      <c r="M5000" t="s">
        <v>5171</v>
      </c>
    </row>
    <row r="5001" spans="1:13" x14ac:dyDescent="0.25">
      <c r="A5001">
        <v>52296</v>
      </c>
      <c r="B5001" t="s">
        <v>2679</v>
      </c>
      <c r="C5001" t="s">
        <v>27</v>
      </c>
      <c r="D5001" t="s">
        <v>1722</v>
      </c>
      <c r="E5001" s="15" t="s">
        <v>15465</v>
      </c>
      <c r="F5001" t="s">
        <v>1877</v>
      </c>
      <c r="G5001" t="s">
        <v>1878</v>
      </c>
      <c r="H5001" t="s">
        <v>1756</v>
      </c>
      <c r="I5001" t="s">
        <v>3116</v>
      </c>
      <c r="J5001">
        <v>0</v>
      </c>
      <c r="K5001"/>
      <c r="L5001" t="s">
        <v>15466</v>
      </c>
      <c r="M5001" t="s">
        <v>15467</v>
      </c>
    </row>
    <row r="5002" spans="1:13" x14ac:dyDescent="0.25">
      <c r="A5002">
        <v>830500</v>
      </c>
      <c r="B5002" t="s">
        <v>1419</v>
      </c>
      <c r="C5002" t="s">
        <v>252</v>
      </c>
      <c r="D5002" t="s">
        <v>1722</v>
      </c>
      <c r="E5002" s="15" t="s">
        <v>15468</v>
      </c>
      <c r="F5002" t="s">
        <v>1824</v>
      </c>
      <c r="G5002" t="s">
        <v>1825</v>
      </c>
      <c r="H5002" t="s">
        <v>1725</v>
      </c>
      <c r="I5002" t="s">
        <v>3116</v>
      </c>
      <c r="J5002">
        <v>0</v>
      </c>
      <c r="K5002"/>
      <c r="L5002" t="s">
        <v>15469</v>
      </c>
      <c r="M5002" t="s">
        <v>15470</v>
      </c>
    </row>
    <row r="5003" spans="1:13" x14ac:dyDescent="0.25">
      <c r="A5003">
        <v>829902</v>
      </c>
      <c r="B5003" t="s">
        <v>15471</v>
      </c>
      <c r="C5003" t="s">
        <v>78</v>
      </c>
      <c r="D5003" t="s">
        <v>1722</v>
      </c>
      <c r="E5003" s="15" t="s">
        <v>15472</v>
      </c>
      <c r="F5003" t="s">
        <v>1921</v>
      </c>
      <c r="G5003" t="s">
        <v>1721</v>
      </c>
      <c r="H5003" t="s">
        <v>1720</v>
      </c>
      <c r="I5003" t="s">
        <v>5686</v>
      </c>
      <c r="J5003">
        <v>0</v>
      </c>
      <c r="K5003"/>
      <c r="L5003" t="s">
        <v>3182</v>
      </c>
      <c r="M5003" t="s">
        <v>3118</v>
      </c>
    </row>
    <row r="5004" spans="1:13" x14ac:dyDescent="0.25">
      <c r="A5004">
        <v>18141</v>
      </c>
      <c r="B5004" t="s">
        <v>5188</v>
      </c>
      <c r="C5004" t="s">
        <v>76</v>
      </c>
      <c r="D5004" t="s">
        <v>1722</v>
      </c>
      <c r="E5004" s="15" t="s">
        <v>15473</v>
      </c>
      <c r="F5004" t="s">
        <v>3990</v>
      </c>
      <c r="G5004" t="s">
        <v>1762</v>
      </c>
      <c r="H5004" t="s">
        <v>1782</v>
      </c>
      <c r="I5004" t="s">
        <v>1762</v>
      </c>
      <c r="J5004">
        <v>0</v>
      </c>
      <c r="K5004"/>
      <c r="L5004" t="s">
        <v>15474</v>
      </c>
      <c r="M5004" t="s">
        <v>3118</v>
      </c>
    </row>
    <row r="5005" spans="1:13" x14ac:dyDescent="0.25">
      <c r="A5005">
        <v>28924</v>
      </c>
      <c r="B5005" t="s">
        <v>512</v>
      </c>
      <c r="C5005" t="s">
        <v>27</v>
      </c>
      <c r="D5005" t="s">
        <v>1722</v>
      </c>
      <c r="E5005" s="15" t="s">
        <v>15475</v>
      </c>
      <c r="F5005" t="s">
        <v>1784</v>
      </c>
      <c r="G5005" t="s">
        <v>1785</v>
      </c>
      <c r="H5005" t="s">
        <v>1725</v>
      </c>
      <c r="I5005" t="s">
        <v>3116</v>
      </c>
      <c r="J5005">
        <v>0</v>
      </c>
      <c r="K5005"/>
      <c r="L5005" t="s">
        <v>3117</v>
      </c>
      <c r="M5005" t="s">
        <v>3118</v>
      </c>
    </row>
    <row r="5006" spans="1:13" x14ac:dyDescent="0.25">
      <c r="A5006">
        <v>73893</v>
      </c>
      <c r="B5006" t="s">
        <v>15476</v>
      </c>
      <c r="C5006" t="s">
        <v>155</v>
      </c>
      <c r="D5006" t="s">
        <v>1722</v>
      </c>
      <c r="E5006" s="15" t="s">
        <v>15477</v>
      </c>
      <c r="F5006" t="s">
        <v>10078</v>
      </c>
      <c r="G5006" t="s">
        <v>1792</v>
      </c>
      <c r="H5006" t="s">
        <v>1822</v>
      </c>
      <c r="I5006" t="s">
        <v>3340</v>
      </c>
      <c r="J5006">
        <v>0</v>
      </c>
      <c r="K5006"/>
      <c r="L5006" t="s">
        <v>15478</v>
      </c>
      <c r="M5006" t="s">
        <v>3118</v>
      </c>
    </row>
    <row r="5007" spans="1:13" x14ac:dyDescent="0.25">
      <c r="A5007">
        <v>29807</v>
      </c>
      <c r="B5007" t="s">
        <v>1420</v>
      </c>
      <c r="C5007" t="s">
        <v>27</v>
      </c>
      <c r="D5007" t="s">
        <v>1722</v>
      </c>
      <c r="E5007" s="15" t="s">
        <v>15479</v>
      </c>
      <c r="F5007" t="s">
        <v>1824</v>
      </c>
      <c r="G5007" t="s">
        <v>1825</v>
      </c>
      <c r="H5007" t="s">
        <v>1725</v>
      </c>
      <c r="I5007" t="s">
        <v>3116</v>
      </c>
      <c r="J5007">
        <v>0</v>
      </c>
      <c r="K5007"/>
      <c r="L5007" t="s">
        <v>3117</v>
      </c>
      <c r="M5007" t="s">
        <v>3118</v>
      </c>
    </row>
    <row r="5008" spans="1:13" x14ac:dyDescent="0.25">
      <c r="A5008">
        <v>44674</v>
      </c>
      <c r="B5008" t="s">
        <v>5189</v>
      </c>
      <c r="C5008" t="s">
        <v>21</v>
      </c>
      <c r="D5008" t="s">
        <v>1722</v>
      </c>
      <c r="E5008" s="15" t="s">
        <v>15480</v>
      </c>
      <c r="F5008" t="s">
        <v>1761</v>
      </c>
      <c r="G5008" t="s">
        <v>1762</v>
      </c>
      <c r="H5008" t="s">
        <v>1782</v>
      </c>
      <c r="I5008" t="s">
        <v>1762</v>
      </c>
      <c r="J5008">
        <v>0</v>
      </c>
      <c r="K5008"/>
      <c r="L5008" t="s">
        <v>5599</v>
      </c>
      <c r="M5008" t="s">
        <v>3118</v>
      </c>
    </row>
    <row r="5009" spans="1:13" x14ac:dyDescent="0.25">
      <c r="A5009">
        <v>18155</v>
      </c>
      <c r="B5009" t="s">
        <v>5190</v>
      </c>
      <c r="C5009" t="s">
        <v>27</v>
      </c>
      <c r="D5009" t="s">
        <v>1722</v>
      </c>
      <c r="E5009" s="15" t="s">
        <v>15481</v>
      </c>
      <c r="F5009" t="s">
        <v>1791</v>
      </c>
      <c r="G5009" t="s">
        <v>1792</v>
      </c>
      <c r="H5009" t="s">
        <v>1822</v>
      </c>
      <c r="I5009" t="s">
        <v>3126</v>
      </c>
      <c r="J5009">
        <v>0</v>
      </c>
      <c r="K5009"/>
      <c r="L5009" t="s">
        <v>3117</v>
      </c>
      <c r="M5009" t="s">
        <v>3118</v>
      </c>
    </row>
    <row r="5010" spans="1:13" x14ac:dyDescent="0.25">
      <c r="A5010">
        <v>18156</v>
      </c>
      <c r="B5010" t="s">
        <v>5191</v>
      </c>
      <c r="C5010" t="s">
        <v>59</v>
      </c>
      <c r="D5010" t="s">
        <v>1722</v>
      </c>
      <c r="E5010" s="15" t="s">
        <v>15482</v>
      </c>
      <c r="F5010" t="s">
        <v>1752</v>
      </c>
      <c r="G5010" t="s">
        <v>1754</v>
      </c>
      <c r="H5010" t="s">
        <v>1753</v>
      </c>
      <c r="I5010" t="s">
        <v>3116</v>
      </c>
      <c r="J5010">
        <v>0</v>
      </c>
      <c r="K5010"/>
      <c r="L5010" t="s">
        <v>11322</v>
      </c>
      <c r="M5010" t="s">
        <v>3118</v>
      </c>
    </row>
    <row r="5011" spans="1:13" x14ac:dyDescent="0.25">
      <c r="A5011">
        <v>63436</v>
      </c>
      <c r="B5011" t="s">
        <v>15483</v>
      </c>
      <c r="C5011" t="s">
        <v>59</v>
      </c>
      <c r="D5011" t="s">
        <v>1722</v>
      </c>
      <c r="E5011" s="15" t="s">
        <v>15484</v>
      </c>
      <c r="F5011" t="s">
        <v>1908</v>
      </c>
      <c r="G5011" t="s">
        <v>1909</v>
      </c>
      <c r="H5011" t="s">
        <v>1725</v>
      </c>
      <c r="I5011" t="s">
        <v>3116</v>
      </c>
      <c r="J5011">
        <v>0</v>
      </c>
      <c r="K5011"/>
      <c r="L5011" t="s">
        <v>3216</v>
      </c>
      <c r="M5011" t="s">
        <v>3118</v>
      </c>
    </row>
    <row r="5012" spans="1:13" x14ac:dyDescent="0.25">
      <c r="A5012">
        <v>860737</v>
      </c>
      <c r="B5012" t="s">
        <v>15485</v>
      </c>
      <c r="C5012" t="s">
        <v>27</v>
      </c>
      <c r="D5012" t="s">
        <v>1722</v>
      </c>
      <c r="E5012" s="15" t="s">
        <v>10517</v>
      </c>
      <c r="F5012" t="s">
        <v>6198</v>
      </c>
      <c r="G5012" t="s">
        <v>1785</v>
      </c>
      <c r="H5012" t="s">
        <v>1725</v>
      </c>
      <c r="I5012" t="s">
        <v>3116</v>
      </c>
      <c r="J5012">
        <v>0</v>
      </c>
      <c r="K5012"/>
      <c r="L5012" t="s">
        <v>3564</v>
      </c>
      <c r="M5012" t="s">
        <v>15486</v>
      </c>
    </row>
    <row r="5013" spans="1:13" x14ac:dyDescent="0.25">
      <c r="A5013">
        <v>51832</v>
      </c>
      <c r="B5013" t="s">
        <v>15487</v>
      </c>
      <c r="C5013" t="s">
        <v>27</v>
      </c>
      <c r="D5013" t="s">
        <v>1722</v>
      </c>
      <c r="E5013" s="15" t="s">
        <v>15488</v>
      </c>
      <c r="F5013" t="s">
        <v>1732</v>
      </c>
      <c r="G5013" t="s">
        <v>1731</v>
      </c>
      <c r="H5013" t="s">
        <v>1720</v>
      </c>
      <c r="I5013" t="s">
        <v>3116</v>
      </c>
      <c r="J5013">
        <v>0</v>
      </c>
      <c r="K5013"/>
      <c r="L5013"/>
      <c r="M5013" t="s">
        <v>3118</v>
      </c>
    </row>
    <row r="5014" spans="1:13" x14ac:dyDescent="0.25">
      <c r="A5014">
        <v>851389</v>
      </c>
      <c r="B5014" t="s">
        <v>15489</v>
      </c>
      <c r="C5014" t="s">
        <v>59</v>
      </c>
      <c r="D5014" t="s">
        <v>1722</v>
      </c>
      <c r="E5014" s="15" t="s">
        <v>15490</v>
      </c>
      <c r="F5014" t="s">
        <v>5641</v>
      </c>
      <c r="G5014" t="s">
        <v>1825</v>
      </c>
      <c r="H5014" t="s">
        <v>1725</v>
      </c>
      <c r="I5014" t="s">
        <v>3116</v>
      </c>
      <c r="J5014">
        <v>0</v>
      </c>
      <c r="K5014"/>
      <c r="L5014" t="s">
        <v>15491</v>
      </c>
      <c r="M5014" t="s">
        <v>15492</v>
      </c>
    </row>
    <row r="5015" spans="1:13" x14ac:dyDescent="0.25">
      <c r="A5015">
        <v>838094</v>
      </c>
      <c r="B5015" t="s">
        <v>15493</v>
      </c>
      <c r="C5015" t="s">
        <v>84</v>
      </c>
      <c r="D5015" t="s">
        <v>1722</v>
      </c>
      <c r="E5015" s="15" t="s">
        <v>15494</v>
      </c>
      <c r="F5015" t="s">
        <v>1730</v>
      </c>
      <c r="G5015" t="s">
        <v>1731</v>
      </c>
      <c r="H5015" t="s">
        <v>1720</v>
      </c>
      <c r="I5015" t="s">
        <v>3116</v>
      </c>
      <c r="J5015">
        <v>0</v>
      </c>
      <c r="K5015"/>
      <c r="L5015" t="s">
        <v>15495</v>
      </c>
      <c r="M5015" t="s">
        <v>15496</v>
      </c>
    </row>
    <row r="5016" spans="1:13" x14ac:dyDescent="0.25">
      <c r="A5016">
        <v>854668</v>
      </c>
      <c r="B5016" t="s">
        <v>15497</v>
      </c>
      <c r="C5016" t="s">
        <v>650</v>
      </c>
      <c r="D5016" t="s">
        <v>1722</v>
      </c>
      <c r="E5016" s="15" t="s">
        <v>15498</v>
      </c>
      <c r="F5016" t="s">
        <v>1775</v>
      </c>
      <c r="G5016" t="s">
        <v>1743</v>
      </c>
      <c r="H5016" t="s">
        <v>1720</v>
      </c>
      <c r="I5016" t="s">
        <v>3351</v>
      </c>
      <c r="J5016">
        <v>0</v>
      </c>
      <c r="K5016"/>
      <c r="L5016"/>
      <c r="M5016" t="s">
        <v>3118</v>
      </c>
    </row>
    <row r="5017" spans="1:13" x14ac:dyDescent="0.25">
      <c r="A5017">
        <v>47123</v>
      </c>
      <c r="B5017" t="s">
        <v>15499</v>
      </c>
      <c r="C5017" t="s">
        <v>78</v>
      </c>
      <c r="D5017" t="s">
        <v>1722</v>
      </c>
      <c r="E5017" s="15" t="s">
        <v>15500</v>
      </c>
      <c r="F5017" t="s">
        <v>1979</v>
      </c>
      <c r="G5017" t="s">
        <v>1721</v>
      </c>
      <c r="H5017" t="s">
        <v>1720</v>
      </c>
      <c r="I5017" t="s">
        <v>3116</v>
      </c>
      <c r="J5017">
        <v>0</v>
      </c>
      <c r="K5017"/>
      <c r="L5017" t="s">
        <v>3630</v>
      </c>
      <c r="M5017" t="s">
        <v>3118</v>
      </c>
    </row>
    <row r="5018" spans="1:13" x14ac:dyDescent="0.25">
      <c r="A5018">
        <v>22331</v>
      </c>
      <c r="B5018" t="s">
        <v>1421</v>
      </c>
      <c r="C5018" t="s">
        <v>27</v>
      </c>
      <c r="D5018" t="s">
        <v>1722</v>
      </c>
      <c r="E5018" s="15" t="s">
        <v>15501</v>
      </c>
      <c r="F5018" t="s">
        <v>1784</v>
      </c>
      <c r="G5018" t="s">
        <v>1785</v>
      </c>
      <c r="H5018" t="s">
        <v>1725</v>
      </c>
      <c r="I5018" t="s">
        <v>3116</v>
      </c>
      <c r="J5018">
        <v>0</v>
      </c>
      <c r="K5018"/>
      <c r="L5018" t="s">
        <v>15502</v>
      </c>
      <c r="M5018" t="s">
        <v>3118</v>
      </c>
    </row>
    <row r="5019" spans="1:13" x14ac:dyDescent="0.25">
      <c r="A5019">
        <v>18170</v>
      </c>
      <c r="B5019" t="s">
        <v>513</v>
      </c>
      <c r="C5019" t="s">
        <v>59</v>
      </c>
      <c r="D5019" t="s">
        <v>1722</v>
      </c>
      <c r="E5019" s="15" t="s">
        <v>15503</v>
      </c>
      <c r="F5019" t="s">
        <v>1817</v>
      </c>
      <c r="G5019" t="s">
        <v>1816</v>
      </c>
      <c r="H5019" t="s">
        <v>1725</v>
      </c>
      <c r="I5019" t="s">
        <v>1816</v>
      </c>
      <c r="J5019">
        <v>0</v>
      </c>
      <c r="K5019"/>
      <c r="L5019" t="s">
        <v>3178</v>
      </c>
      <c r="M5019" t="s">
        <v>3118</v>
      </c>
    </row>
    <row r="5020" spans="1:13" x14ac:dyDescent="0.25">
      <c r="A5020">
        <v>56294</v>
      </c>
      <c r="B5020" t="s">
        <v>5192</v>
      </c>
      <c r="C5020" t="s">
        <v>84</v>
      </c>
      <c r="D5020" t="s">
        <v>1722</v>
      </c>
      <c r="E5020" s="15" t="s">
        <v>15504</v>
      </c>
      <c r="F5020" t="s">
        <v>1787</v>
      </c>
      <c r="G5020" t="s">
        <v>1721</v>
      </c>
      <c r="H5020" t="s">
        <v>1720</v>
      </c>
      <c r="I5020" t="s">
        <v>3116</v>
      </c>
      <c r="J5020">
        <v>0</v>
      </c>
      <c r="K5020"/>
      <c r="L5020" t="s">
        <v>3300</v>
      </c>
      <c r="M5020" t="s">
        <v>3118</v>
      </c>
    </row>
    <row r="5021" spans="1:13" x14ac:dyDescent="0.25">
      <c r="A5021">
        <v>21134</v>
      </c>
      <c r="B5021" t="s">
        <v>2501</v>
      </c>
      <c r="C5021" t="s">
        <v>208</v>
      </c>
      <c r="D5021" t="s">
        <v>1722</v>
      </c>
      <c r="E5021" s="15" t="s">
        <v>15505</v>
      </c>
      <c r="F5021" t="s">
        <v>1815</v>
      </c>
      <c r="G5021" t="s">
        <v>1816</v>
      </c>
      <c r="H5021" t="s">
        <v>1725</v>
      </c>
      <c r="I5021" t="s">
        <v>1816</v>
      </c>
      <c r="J5021">
        <v>0</v>
      </c>
      <c r="K5021"/>
      <c r="L5021" t="s">
        <v>3117</v>
      </c>
      <c r="M5021" t="s">
        <v>3118</v>
      </c>
    </row>
    <row r="5022" spans="1:13" x14ac:dyDescent="0.25">
      <c r="A5022">
        <v>18169</v>
      </c>
      <c r="B5022" t="s">
        <v>1422</v>
      </c>
      <c r="C5022" t="s">
        <v>27</v>
      </c>
      <c r="D5022" t="s">
        <v>1722</v>
      </c>
      <c r="E5022" s="15" t="s">
        <v>15506</v>
      </c>
      <c r="F5022" t="s">
        <v>1984</v>
      </c>
      <c r="G5022" t="s">
        <v>1816</v>
      </c>
      <c r="H5022" t="s">
        <v>1725</v>
      </c>
      <c r="I5022" t="s">
        <v>1816</v>
      </c>
      <c r="J5022">
        <v>0</v>
      </c>
      <c r="K5022"/>
      <c r="L5022" t="s">
        <v>3117</v>
      </c>
      <c r="M5022" t="s">
        <v>3118</v>
      </c>
    </row>
    <row r="5023" spans="1:13" x14ac:dyDescent="0.25">
      <c r="A5023">
        <v>21129</v>
      </c>
      <c r="B5023" t="s">
        <v>2500</v>
      </c>
      <c r="C5023" t="s">
        <v>208</v>
      </c>
      <c r="D5023" t="s">
        <v>1722</v>
      </c>
      <c r="E5023" s="15" t="s">
        <v>15507</v>
      </c>
      <c r="F5023" t="s">
        <v>1815</v>
      </c>
      <c r="G5023" t="s">
        <v>1816</v>
      </c>
      <c r="H5023" t="s">
        <v>1725</v>
      </c>
      <c r="I5023" t="s">
        <v>1816</v>
      </c>
      <c r="J5023">
        <v>0</v>
      </c>
      <c r="K5023"/>
      <c r="L5023" t="s">
        <v>3117</v>
      </c>
      <c r="M5023" t="s">
        <v>3118</v>
      </c>
    </row>
    <row r="5024" spans="1:13" x14ac:dyDescent="0.25">
      <c r="A5024">
        <v>21154</v>
      </c>
      <c r="B5024" t="s">
        <v>1423</v>
      </c>
      <c r="C5024" t="s">
        <v>208</v>
      </c>
      <c r="D5024" t="s">
        <v>1722</v>
      </c>
      <c r="E5024" s="15" t="s">
        <v>15508</v>
      </c>
      <c r="F5024" t="s">
        <v>1815</v>
      </c>
      <c r="G5024" t="s">
        <v>1816</v>
      </c>
      <c r="H5024" t="s">
        <v>1725</v>
      </c>
      <c r="I5024" t="s">
        <v>1816</v>
      </c>
      <c r="J5024">
        <v>0</v>
      </c>
      <c r="K5024"/>
      <c r="L5024" t="s">
        <v>15509</v>
      </c>
      <c r="M5024" t="s">
        <v>15510</v>
      </c>
    </row>
    <row r="5025" spans="1:13" x14ac:dyDescent="0.25">
      <c r="A5025">
        <v>21142</v>
      </c>
      <c r="B5025" t="s">
        <v>5196</v>
      </c>
      <c r="C5025" t="s">
        <v>208</v>
      </c>
      <c r="D5025" t="s">
        <v>1722</v>
      </c>
      <c r="E5025" s="15" t="s">
        <v>15511</v>
      </c>
      <c r="F5025" t="s">
        <v>2011</v>
      </c>
      <c r="G5025" t="s">
        <v>1975</v>
      </c>
      <c r="H5025" t="s">
        <v>1782</v>
      </c>
      <c r="I5025" t="s">
        <v>3116</v>
      </c>
      <c r="J5025">
        <v>0</v>
      </c>
      <c r="K5025"/>
      <c r="L5025" t="s">
        <v>3122</v>
      </c>
      <c r="M5025" t="s">
        <v>3118</v>
      </c>
    </row>
    <row r="5026" spans="1:13" x14ac:dyDescent="0.25">
      <c r="A5026">
        <v>48137</v>
      </c>
      <c r="B5026" t="s">
        <v>5197</v>
      </c>
      <c r="C5026" t="s">
        <v>84</v>
      </c>
      <c r="D5026" t="s">
        <v>1722</v>
      </c>
      <c r="E5026" s="15" t="s">
        <v>15512</v>
      </c>
      <c r="F5026" t="s">
        <v>1771</v>
      </c>
      <c r="G5026" t="s">
        <v>1721</v>
      </c>
      <c r="H5026" t="s">
        <v>1720</v>
      </c>
      <c r="I5026" t="s">
        <v>3116</v>
      </c>
      <c r="J5026">
        <v>0</v>
      </c>
      <c r="K5026"/>
      <c r="L5026" t="s">
        <v>15513</v>
      </c>
      <c r="M5026"/>
    </row>
    <row r="5027" spans="1:13" x14ac:dyDescent="0.25">
      <c r="A5027">
        <v>50429</v>
      </c>
      <c r="B5027" t="s">
        <v>15514</v>
      </c>
      <c r="C5027" t="s">
        <v>59</v>
      </c>
      <c r="D5027" t="s">
        <v>1722</v>
      </c>
      <c r="E5027" s="15" t="s">
        <v>15515</v>
      </c>
      <c r="F5027" t="s">
        <v>1938</v>
      </c>
      <c r="G5027" t="s">
        <v>1746</v>
      </c>
      <c r="H5027" t="s">
        <v>1720</v>
      </c>
      <c r="I5027" t="s">
        <v>5686</v>
      </c>
      <c r="J5027">
        <v>0</v>
      </c>
      <c r="K5027"/>
      <c r="L5027" t="s">
        <v>3382</v>
      </c>
      <c r="M5027" t="s">
        <v>3118</v>
      </c>
    </row>
    <row r="5028" spans="1:13" x14ac:dyDescent="0.25">
      <c r="A5028">
        <v>846875</v>
      </c>
      <c r="B5028" t="s">
        <v>15516</v>
      </c>
      <c r="C5028" t="s">
        <v>84</v>
      </c>
      <c r="D5028" t="s">
        <v>1722</v>
      </c>
      <c r="E5028" s="15" t="s">
        <v>15517</v>
      </c>
      <c r="F5028" t="s">
        <v>5719</v>
      </c>
      <c r="G5028" t="s">
        <v>1834</v>
      </c>
      <c r="H5028" t="s">
        <v>1833</v>
      </c>
      <c r="I5028" t="s">
        <v>3116</v>
      </c>
      <c r="J5028">
        <v>0</v>
      </c>
      <c r="K5028"/>
      <c r="L5028" t="s">
        <v>15518</v>
      </c>
      <c r="M5028" t="s">
        <v>3118</v>
      </c>
    </row>
    <row r="5029" spans="1:13" x14ac:dyDescent="0.25">
      <c r="A5029">
        <v>829760</v>
      </c>
      <c r="B5029" t="s">
        <v>15519</v>
      </c>
      <c r="C5029" t="s">
        <v>27</v>
      </c>
      <c r="D5029" t="s">
        <v>1722</v>
      </c>
      <c r="E5029" s="15" t="s">
        <v>15520</v>
      </c>
      <c r="F5029" t="s">
        <v>5719</v>
      </c>
      <c r="G5029" t="s">
        <v>1834</v>
      </c>
      <c r="H5029" t="s">
        <v>1833</v>
      </c>
      <c r="I5029" t="s">
        <v>3116</v>
      </c>
      <c r="J5029">
        <v>0</v>
      </c>
      <c r="K5029"/>
      <c r="L5029" t="s">
        <v>3117</v>
      </c>
      <c r="M5029" t="s">
        <v>3118</v>
      </c>
    </row>
    <row r="5030" spans="1:13" x14ac:dyDescent="0.25">
      <c r="A5030">
        <v>827441</v>
      </c>
      <c r="B5030" t="s">
        <v>15521</v>
      </c>
      <c r="C5030" t="s">
        <v>78</v>
      </c>
      <c r="D5030" t="s">
        <v>1722</v>
      </c>
      <c r="E5030" s="15" t="s">
        <v>15522</v>
      </c>
      <c r="F5030" t="s">
        <v>1787</v>
      </c>
      <c r="G5030" t="s">
        <v>1721</v>
      </c>
      <c r="H5030" t="s">
        <v>1720</v>
      </c>
      <c r="I5030" t="s">
        <v>3116</v>
      </c>
      <c r="J5030">
        <v>0</v>
      </c>
      <c r="K5030"/>
      <c r="L5030" t="s">
        <v>3630</v>
      </c>
      <c r="M5030" t="s">
        <v>3118</v>
      </c>
    </row>
    <row r="5031" spans="1:13" x14ac:dyDescent="0.25">
      <c r="A5031">
        <v>857994</v>
      </c>
      <c r="B5031" t="s">
        <v>15523</v>
      </c>
      <c r="C5031" t="s">
        <v>78</v>
      </c>
      <c r="D5031" t="s">
        <v>1722</v>
      </c>
      <c r="E5031" s="15" t="s">
        <v>15524</v>
      </c>
      <c r="F5031" t="s">
        <v>2293</v>
      </c>
      <c r="G5031" t="s">
        <v>1852</v>
      </c>
      <c r="H5031" t="s">
        <v>1720</v>
      </c>
      <c r="I5031" t="s">
        <v>3116</v>
      </c>
      <c r="J5031">
        <v>0</v>
      </c>
      <c r="K5031"/>
      <c r="L5031" t="s">
        <v>3630</v>
      </c>
      <c r="M5031" t="s">
        <v>3118</v>
      </c>
    </row>
    <row r="5032" spans="1:13" x14ac:dyDescent="0.25">
      <c r="A5032">
        <v>18269</v>
      </c>
      <c r="B5032" t="s">
        <v>15525</v>
      </c>
      <c r="C5032" t="s">
        <v>172</v>
      </c>
      <c r="D5032" t="s">
        <v>1722</v>
      </c>
      <c r="E5032" s="15" t="s">
        <v>15526</v>
      </c>
      <c r="F5032" t="s">
        <v>1735</v>
      </c>
      <c r="G5032" t="s">
        <v>1721</v>
      </c>
      <c r="H5032" t="s">
        <v>1720</v>
      </c>
      <c r="I5032" t="s">
        <v>5686</v>
      </c>
      <c r="J5032">
        <v>0</v>
      </c>
      <c r="K5032"/>
      <c r="L5032" t="s">
        <v>3842</v>
      </c>
      <c r="M5032" t="s">
        <v>3118</v>
      </c>
    </row>
    <row r="5033" spans="1:13" x14ac:dyDescent="0.25">
      <c r="A5033">
        <v>18273</v>
      </c>
      <c r="B5033" t="s">
        <v>15527</v>
      </c>
      <c r="C5033" t="s">
        <v>59</v>
      </c>
      <c r="D5033" t="s">
        <v>1722</v>
      </c>
      <c r="E5033" s="15" t="s">
        <v>15528</v>
      </c>
      <c r="F5033" t="s">
        <v>2031</v>
      </c>
      <c r="G5033" t="s">
        <v>2032</v>
      </c>
      <c r="H5033" t="s">
        <v>1782</v>
      </c>
      <c r="I5033" t="s">
        <v>2031</v>
      </c>
      <c r="J5033">
        <v>0</v>
      </c>
      <c r="K5033"/>
      <c r="L5033" t="s">
        <v>3194</v>
      </c>
      <c r="M5033" t="s">
        <v>3118</v>
      </c>
    </row>
    <row r="5034" spans="1:13" x14ac:dyDescent="0.25">
      <c r="A5034">
        <v>851275</v>
      </c>
      <c r="B5034" t="s">
        <v>1424</v>
      </c>
      <c r="C5034" t="s">
        <v>59</v>
      </c>
      <c r="D5034" t="s">
        <v>1722</v>
      </c>
      <c r="E5034" s="15" t="s">
        <v>15529</v>
      </c>
      <c r="F5034" t="s">
        <v>1728</v>
      </c>
      <c r="G5034" t="s">
        <v>1729</v>
      </c>
      <c r="H5034" t="s">
        <v>1720</v>
      </c>
      <c r="I5034" t="s">
        <v>3116</v>
      </c>
      <c r="J5034">
        <v>0</v>
      </c>
      <c r="K5034"/>
      <c r="L5034" t="s">
        <v>15530</v>
      </c>
      <c r="M5034" t="s">
        <v>15531</v>
      </c>
    </row>
    <row r="5035" spans="1:13" x14ac:dyDescent="0.25">
      <c r="A5035">
        <v>18266</v>
      </c>
      <c r="B5035" t="s">
        <v>2093</v>
      </c>
      <c r="C5035" t="s">
        <v>59</v>
      </c>
      <c r="D5035" t="s">
        <v>1722</v>
      </c>
      <c r="E5035" s="15" t="s">
        <v>15532</v>
      </c>
      <c r="F5035" t="s">
        <v>1995</v>
      </c>
      <c r="G5035" t="s">
        <v>1765</v>
      </c>
      <c r="H5035" t="s">
        <v>1764</v>
      </c>
      <c r="I5035" t="s">
        <v>1765</v>
      </c>
      <c r="J5035">
        <v>0</v>
      </c>
      <c r="K5035"/>
      <c r="L5035" t="s">
        <v>15533</v>
      </c>
      <c r="M5035" t="s">
        <v>15534</v>
      </c>
    </row>
    <row r="5036" spans="1:13" x14ac:dyDescent="0.25">
      <c r="A5036">
        <v>22570</v>
      </c>
      <c r="B5036" t="s">
        <v>1680</v>
      </c>
      <c r="C5036" t="s">
        <v>78</v>
      </c>
      <c r="D5036" t="s">
        <v>1722</v>
      </c>
      <c r="E5036" s="15" t="s">
        <v>15535</v>
      </c>
      <c r="F5036" t="s">
        <v>1815</v>
      </c>
      <c r="G5036" t="s">
        <v>1816</v>
      </c>
      <c r="H5036" t="s">
        <v>1725</v>
      </c>
      <c r="I5036" t="s">
        <v>1816</v>
      </c>
      <c r="J5036">
        <v>0</v>
      </c>
      <c r="K5036"/>
      <c r="L5036" t="s">
        <v>3237</v>
      </c>
      <c r="M5036" t="s">
        <v>3118</v>
      </c>
    </row>
    <row r="5037" spans="1:13" x14ac:dyDescent="0.25">
      <c r="A5037">
        <v>55755</v>
      </c>
      <c r="B5037" t="s">
        <v>15536</v>
      </c>
      <c r="C5037" t="s">
        <v>78</v>
      </c>
      <c r="D5037" t="s">
        <v>1722</v>
      </c>
      <c r="E5037" s="15" t="s">
        <v>15537</v>
      </c>
      <c r="F5037" t="s">
        <v>1771</v>
      </c>
      <c r="G5037" t="s">
        <v>1721</v>
      </c>
      <c r="H5037" t="s">
        <v>1720</v>
      </c>
      <c r="I5037" t="s">
        <v>3116</v>
      </c>
      <c r="J5037">
        <v>0</v>
      </c>
      <c r="K5037"/>
      <c r="L5037" t="s">
        <v>3122</v>
      </c>
      <c r="M5037" t="s">
        <v>3118</v>
      </c>
    </row>
    <row r="5038" spans="1:13" x14ac:dyDescent="0.25">
      <c r="A5038">
        <v>56317</v>
      </c>
      <c r="B5038" t="s">
        <v>15538</v>
      </c>
      <c r="C5038" t="s">
        <v>78</v>
      </c>
      <c r="D5038" t="s">
        <v>1722</v>
      </c>
      <c r="E5038" s="15" t="s">
        <v>15539</v>
      </c>
      <c r="F5038" t="s">
        <v>1771</v>
      </c>
      <c r="G5038" t="s">
        <v>1721</v>
      </c>
      <c r="H5038" t="s">
        <v>1720</v>
      </c>
      <c r="I5038" t="s">
        <v>3116</v>
      </c>
      <c r="J5038">
        <v>0</v>
      </c>
      <c r="K5038"/>
      <c r="L5038" t="s">
        <v>4202</v>
      </c>
      <c r="M5038" t="s">
        <v>3118</v>
      </c>
    </row>
    <row r="5039" spans="1:13" x14ac:dyDescent="0.25">
      <c r="A5039">
        <v>18277</v>
      </c>
      <c r="B5039" t="s">
        <v>514</v>
      </c>
      <c r="C5039" t="s">
        <v>78</v>
      </c>
      <c r="D5039" t="s">
        <v>1722</v>
      </c>
      <c r="E5039" s="15" t="s">
        <v>15540</v>
      </c>
      <c r="F5039" t="s">
        <v>1784</v>
      </c>
      <c r="G5039" t="s">
        <v>1785</v>
      </c>
      <c r="H5039" t="s">
        <v>1725</v>
      </c>
      <c r="I5039" t="s">
        <v>3116</v>
      </c>
      <c r="J5039">
        <v>0</v>
      </c>
      <c r="K5039"/>
      <c r="L5039" t="s">
        <v>3624</v>
      </c>
      <c r="M5039" t="s">
        <v>3118</v>
      </c>
    </row>
    <row r="5040" spans="1:13" x14ac:dyDescent="0.25">
      <c r="A5040">
        <v>62313</v>
      </c>
      <c r="B5040" t="s">
        <v>2771</v>
      </c>
      <c r="C5040" t="s">
        <v>78</v>
      </c>
      <c r="D5040" t="s">
        <v>1722</v>
      </c>
      <c r="E5040" s="15" t="s">
        <v>15541</v>
      </c>
      <c r="F5040" t="s">
        <v>1732</v>
      </c>
      <c r="G5040" t="s">
        <v>1731</v>
      </c>
      <c r="H5040" t="s">
        <v>1720</v>
      </c>
      <c r="I5040" t="s">
        <v>3116</v>
      </c>
      <c r="J5040">
        <v>0</v>
      </c>
      <c r="K5040"/>
      <c r="L5040" t="s">
        <v>3630</v>
      </c>
      <c r="M5040" t="s">
        <v>3118</v>
      </c>
    </row>
    <row r="5041" spans="1:13" x14ac:dyDescent="0.25">
      <c r="A5041">
        <v>18280</v>
      </c>
      <c r="B5041" t="s">
        <v>1425</v>
      </c>
      <c r="C5041" t="s">
        <v>78</v>
      </c>
      <c r="D5041" t="s">
        <v>1722</v>
      </c>
      <c r="E5041" s="15" t="s">
        <v>15542</v>
      </c>
      <c r="F5041" t="s">
        <v>1979</v>
      </c>
      <c r="G5041" t="s">
        <v>1721</v>
      </c>
      <c r="H5041" t="s">
        <v>1720</v>
      </c>
      <c r="I5041" t="s">
        <v>3116</v>
      </c>
      <c r="J5041">
        <v>0</v>
      </c>
      <c r="K5041"/>
      <c r="L5041" t="s">
        <v>3177</v>
      </c>
      <c r="M5041" t="s">
        <v>3118</v>
      </c>
    </row>
    <row r="5042" spans="1:13" x14ac:dyDescent="0.25">
      <c r="A5042">
        <v>839784</v>
      </c>
      <c r="B5042" t="s">
        <v>15543</v>
      </c>
      <c r="C5042" t="s">
        <v>2966</v>
      </c>
      <c r="D5042" t="s">
        <v>1722</v>
      </c>
      <c r="E5042" s="15" t="s">
        <v>15544</v>
      </c>
      <c r="F5042" t="s">
        <v>1742</v>
      </c>
      <c r="G5042" t="s">
        <v>1743</v>
      </c>
      <c r="H5042" t="s">
        <v>1720</v>
      </c>
      <c r="I5042" t="s">
        <v>3351</v>
      </c>
      <c r="J5042">
        <v>0</v>
      </c>
      <c r="K5042"/>
      <c r="L5042" t="s">
        <v>3464</v>
      </c>
      <c r="M5042" t="s">
        <v>3118</v>
      </c>
    </row>
    <row r="5043" spans="1:13" x14ac:dyDescent="0.25">
      <c r="A5043">
        <v>18292</v>
      </c>
      <c r="B5043" t="s">
        <v>1426</v>
      </c>
      <c r="C5043" t="s">
        <v>59</v>
      </c>
      <c r="D5043" t="s">
        <v>1722</v>
      </c>
      <c r="E5043" s="15" t="s">
        <v>15545</v>
      </c>
      <c r="F5043" t="s">
        <v>1771</v>
      </c>
      <c r="G5043" t="s">
        <v>1721</v>
      </c>
      <c r="H5043" t="s">
        <v>1720</v>
      </c>
      <c r="I5043" t="s">
        <v>3116</v>
      </c>
      <c r="J5043">
        <v>0</v>
      </c>
      <c r="K5043"/>
      <c r="L5043" t="s">
        <v>15546</v>
      </c>
      <c r="M5043" t="s">
        <v>3118</v>
      </c>
    </row>
    <row r="5044" spans="1:13" x14ac:dyDescent="0.25">
      <c r="A5044">
        <v>851337</v>
      </c>
      <c r="B5044" t="s">
        <v>15547</v>
      </c>
      <c r="C5044" t="s">
        <v>84</v>
      </c>
      <c r="D5044" t="s">
        <v>1722</v>
      </c>
      <c r="E5044" s="15" t="s">
        <v>15548</v>
      </c>
      <c r="F5044" t="s">
        <v>1728</v>
      </c>
      <c r="G5044" t="s">
        <v>1729</v>
      </c>
      <c r="H5044" t="s">
        <v>1720</v>
      </c>
      <c r="I5044" t="s">
        <v>3116</v>
      </c>
      <c r="J5044">
        <v>0</v>
      </c>
      <c r="K5044"/>
      <c r="L5044" t="s">
        <v>3182</v>
      </c>
      <c r="M5044" t="s">
        <v>3118</v>
      </c>
    </row>
    <row r="5045" spans="1:13" x14ac:dyDescent="0.25">
      <c r="A5045">
        <v>842950</v>
      </c>
      <c r="B5045" t="s">
        <v>15549</v>
      </c>
      <c r="C5045" t="s">
        <v>59</v>
      </c>
      <c r="D5045" t="s">
        <v>1722</v>
      </c>
      <c r="E5045" s="15" t="s">
        <v>15550</v>
      </c>
      <c r="F5045" t="s">
        <v>1728</v>
      </c>
      <c r="G5045" t="s">
        <v>1729</v>
      </c>
      <c r="H5045" t="s">
        <v>1720</v>
      </c>
      <c r="I5045" t="s">
        <v>3116</v>
      </c>
      <c r="J5045">
        <v>0</v>
      </c>
      <c r="K5045"/>
      <c r="L5045" t="s">
        <v>15551</v>
      </c>
      <c r="M5045" t="s">
        <v>15552</v>
      </c>
    </row>
    <row r="5046" spans="1:13" x14ac:dyDescent="0.25">
      <c r="A5046">
        <v>828652</v>
      </c>
      <c r="B5046" t="s">
        <v>15553</v>
      </c>
      <c r="C5046" t="s">
        <v>59</v>
      </c>
      <c r="D5046" t="s">
        <v>1722</v>
      </c>
      <c r="E5046" s="15" t="s">
        <v>15554</v>
      </c>
      <c r="F5046" t="s">
        <v>1891</v>
      </c>
      <c r="G5046" t="s">
        <v>1867</v>
      </c>
      <c r="H5046" t="s">
        <v>1725</v>
      </c>
      <c r="I5046" t="s">
        <v>3116</v>
      </c>
      <c r="J5046">
        <v>0</v>
      </c>
      <c r="K5046"/>
      <c r="L5046" t="s">
        <v>15555</v>
      </c>
      <c r="M5046"/>
    </row>
    <row r="5047" spans="1:13" x14ac:dyDescent="0.25">
      <c r="A5047">
        <v>51264</v>
      </c>
      <c r="B5047" t="s">
        <v>1427</v>
      </c>
      <c r="C5047" t="s">
        <v>59</v>
      </c>
      <c r="D5047" t="s">
        <v>1722</v>
      </c>
      <c r="E5047" s="15" t="s">
        <v>15556</v>
      </c>
      <c r="F5047" t="s">
        <v>6980</v>
      </c>
      <c r="G5047" t="s">
        <v>1790</v>
      </c>
      <c r="H5047" t="s">
        <v>1720</v>
      </c>
      <c r="I5047" t="s">
        <v>3116</v>
      </c>
      <c r="J5047">
        <v>0</v>
      </c>
      <c r="K5047"/>
      <c r="L5047" t="s">
        <v>3216</v>
      </c>
      <c r="M5047" t="s">
        <v>3118</v>
      </c>
    </row>
    <row r="5048" spans="1:13" x14ac:dyDescent="0.25">
      <c r="A5048">
        <v>18297</v>
      </c>
      <c r="B5048" t="s">
        <v>15557</v>
      </c>
      <c r="C5048" t="s">
        <v>59</v>
      </c>
      <c r="D5048" t="s">
        <v>1722</v>
      </c>
      <c r="E5048" s="15" t="s">
        <v>15558</v>
      </c>
      <c r="F5048" t="s">
        <v>2179</v>
      </c>
      <c r="G5048" t="s">
        <v>1823</v>
      </c>
      <c r="H5048" t="s">
        <v>1822</v>
      </c>
      <c r="I5048" t="s">
        <v>3116</v>
      </c>
      <c r="J5048">
        <v>0</v>
      </c>
      <c r="K5048"/>
      <c r="L5048" t="s">
        <v>3178</v>
      </c>
      <c r="M5048" t="s">
        <v>3118</v>
      </c>
    </row>
    <row r="5049" spans="1:13" x14ac:dyDescent="0.25">
      <c r="A5049">
        <v>18316</v>
      </c>
      <c r="B5049" t="s">
        <v>679</v>
      </c>
      <c r="C5049" t="s">
        <v>59</v>
      </c>
      <c r="D5049" t="s">
        <v>1722</v>
      </c>
      <c r="E5049" s="15" t="s">
        <v>15559</v>
      </c>
      <c r="F5049" t="s">
        <v>1759</v>
      </c>
      <c r="G5049" t="s">
        <v>1760</v>
      </c>
      <c r="H5049" t="s">
        <v>1753</v>
      </c>
      <c r="I5049" t="s">
        <v>3116</v>
      </c>
      <c r="J5049">
        <v>0</v>
      </c>
      <c r="K5049"/>
      <c r="L5049" t="s">
        <v>5524</v>
      </c>
      <c r="M5049" t="s">
        <v>3118</v>
      </c>
    </row>
    <row r="5050" spans="1:13" x14ac:dyDescent="0.25">
      <c r="A5050">
        <v>57486</v>
      </c>
      <c r="B5050" t="s">
        <v>5206</v>
      </c>
      <c r="C5050" t="s">
        <v>59</v>
      </c>
      <c r="D5050" t="s">
        <v>1722</v>
      </c>
      <c r="E5050" s="15" t="s">
        <v>15560</v>
      </c>
      <c r="F5050" t="s">
        <v>1730</v>
      </c>
      <c r="G5050" t="s">
        <v>1731</v>
      </c>
      <c r="H5050" t="s">
        <v>1720</v>
      </c>
      <c r="I5050" t="s">
        <v>3116</v>
      </c>
      <c r="J5050">
        <v>0</v>
      </c>
      <c r="K5050"/>
      <c r="L5050" t="s">
        <v>15561</v>
      </c>
      <c r="M5050" t="s">
        <v>15562</v>
      </c>
    </row>
    <row r="5051" spans="1:13" x14ac:dyDescent="0.25">
      <c r="A5051">
        <v>18301</v>
      </c>
      <c r="B5051" t="s">
        <v>5209</v>
      </c>
      <c r="C5051" t="s">
        <v>31</v>
      </c>
      <c r="D5051" t="s">
        <v>1722</v>
      </c>
      <c r="E5051" s="15" t="s">
        <v>15563</v>
      </c>
      <c r="F5051" t="s">
        <v>1821</v>
      </c>
      <c r="G5051" t="s">
        <v>1823</v>
      </c>
      <c r="H5051" t="s">
        <v>1822</v>
      </c>
      <c r="I5051" t="s">
        <v>3116</v>
      </c>
      <c r="J5051">
        <v>0</v>
      </c>
      <c r="K5051"/>
      <c r="L5051" t="s">
        <v>3120</v>
      </c>
      <c r="M5051" t="s">
        <v>3118</v>
      </c>
    </row>
    <row r="5052" spans="1:13" x14ac:dyDescent="0.25">
      <c r="A5052">
        <v>846817</v>
      </c>
      <c r="B5052" t="s">
        <v>1428</v>
      </c>
      <c r="C5052" t="s">
        <v>380</v>
      </c>
      <c r="D5052" t="s">
        <v>1722</v>
      </c>
      <c r="E5052" s="15" t="s">
        <v>15564</v>
      </c>
      <c r="F5052" t="s">
        <v>5719</v>
      </c>
      <c r="G5052" t="s">
        <v>1834</v>
      </c>
      <c r="H5052" t="s">
        <v>1833</v>
      </c>
      <c r="I5052" t="s">
        <v>3116</v>
      </c>
      <c r="J5052">
        <v>0</v>
      </c>
      <c r="K5052"/>
      <c r="L5052" t="s">
        <v>5524</v>
      </c>
      <c r="M5052" t="s">
        <v>3118</v>
      </c>
    </row>
    <row r="5053" spans="1:13" x14ac:dyDescent="0.25">
      <c r="A5053">
        <v>31876</v>
      </c>
      <c r="B5053" t="s">
        <v>2568</v>
      </c>
      <c r="C5053" t="s">
        <v>31</v>
      </c>
      <c r="D5053" t="s">
        <v>1722</v>
      </c>
      <c r="E5053" s="15" t="s">
        <v>15565</v>
      </c>
      <c r="F5053" t="s">
        <v>1817</v>
      </c>
      <c r="G5053" t="s">
        <v>1816</v>
      </c>
      <c r="H5053" t="s">
        <v>1725</v>
      </c>
      <c r="I5053" t="s">
        <v>1816</v>
      </c>
      <c r="J5053">
        <v>0</v>
      </c>
      <c r="K5053"/>
      <c r="L5053" t="s">
        <v>3117</v>
      </c>
      <c r="M5053" t="s">
        <v>3118</v>
      </c>
    </row>
    <row r="5054" spans="1:13" x14ac:dyDescent="0.25">
      <c r="A5054">
        <v>31464</v>
      </c>
      <c r="B5054" t="s">
        <v>5210</v>
      </c>
      <c r="C5054" t="s">
        <v>21</v>
      </c>
      <c r="D5054" t="s">
        <v>1722</v>
      </c>
      <c r="E5054" s="15" t="s">
        <v>15566</v>
      </c>
      <c r="F5054" t="s">
        <v>1784</v>
      </c>
      <c r="G5054" t="s">
        <v>1785</v>
      </c>
      <c r="H5054" t="s">
        <v>1725</v>
      </c>
      <c r="I5054" t="s">
        <v>3116</v>
      </c>
      <c r="J5054">
        <v>0</v>
      </c>
      <c r="K5054"/>
      <c r="L5054" t="s">
        <v>5532</v>
      </c>
      <c r="M5054" t="s">
        <v>3118</v>
      </c>
    </row>
    <row r="5055" spans="1:13" x14ac:dyDescent="0.25">
      <c r="A5055">
        <v>70213</v>
      </c>
      <c r="B5055" t="s">
        <v>15567</v>
      </c>
      <c r="C5055" t="s">
        <v>755</v>
      </c>
      <c r="D5055" t="s">
        <v>1722</v>
      </c>
      <c r="E5055" s="15" t="s">
        <v>15568</v>
      </c>
      <c r="F5055" t="s">
        <v>1742</v>
      </c>
      <c r="G5055" t="s">
        <v>1743</v>
      </c>
      <c r="H5055" t="s">
        <v>1720</v>
      </c>
      <c r="I5055" t="s">
        <v>3351</v>
      </c>
      <c r="J5055">
        <v>0</v>
      </c>
      <c r="K5055"/>
      <c r="L5055" t="s">
        <v>15569</v>
      </c>
      <c r="M5055"/>
    </row>
    <row r="5056" spans="1:13" x14ac:dyDescent="0.25">
      <c r="A5056">
        <v>832189</v>
      </c>
      <c r="B5056" t="s">
        <v>1429</v>
      </c>
      <c r="C5056" t="s">
        <v>1430</v>
      </c>
      <c r="D5056" t="s">
        <v>1722</v>
      </c>
      <c r="E5056" s="15" t="s">
        <v>15570</v>
      </c>
      <c r="F5056" t="s">
        <v>5611</v>
      </c>
      <c r="G5056" t="s">
        <v>1913</v>
      </c>
      <c r="H5056" t="s">
        <v>1764</v>
      </c>
      <c r="I5056" t="s">
        <v>3116</v>
      </c>
      <c r="J5056">
        <v>0</v>
      </c>
      <c r="K5056"/>
      <c r="L5056" t="s">
        <v>15571</v>
      </c>
      <c r="M5056" t="s">
        <v>15572</v>
      </c>
    </row>
    <row r="5057" spans="1:13" x14ac:dyDescent="0.25">
      <c r="A5057">
        <v>47122</v>
      </c>
      <c r="B5057" t="s">
        <v>1431</v>
      </c>
      <c r="C5057" t="s">
        <v>59</v>
      </c>
      <c r="D5057" t="s">
        <v>1722</v>
      </c>
      <c r="E5057" s="15" t="s">
        <v>15573</v>
      </c>
      <c r="F5057" t="s">
        <v>1749</v>
      </c>
      <c r="G5057" t="s">
        <v>1746</v>
      </c>
      <c r="H5057" t="s">
        <v>1720</v>
      </c>
      <c r="I5057" t="s">
        <v>3116</v>
      </c>
      <c r="J5057">
        <v>0</v>
      </c>
      <c r="K5057"/>
      <c r="L5057" t="s">
        <v>3216</v>
      </c>
      <c r="M5057" t="s">
        <v>3118</v>
      </c>
    </row>
    <row r="5058" spans="1:13" x14ac:dyDescent="0.25">
      <c r="A5058">
        <v>828098</v>
      </c>
      <c r="B5058" t="s">
        <v>1779</v>
      </c>
      <c r="C5058" t="s">
        <v>59</v>
      </c>
      <c r="D5058" t="s">
        <v>1722</v>
      </c>
      <c r="E5058" s="15" t="s">
        <v>15574</v>
      </c>
      <c r="F5058" t="s">
        <v>1738</v>
      </c>
      <c r="G5058" t="s">
        <v>1739</v>
      </c>
      <c r="H5058" t="s">
        <v>1720</v>
      </c>
      <c r="I5058" t="s">
        <v>3232</v>
      </c>
      <c r="J5058">
        <v>0</v>
      </c>
      <c r="K5058"/>
      <c r="L5058" t="s">
        <v>3117</v>
      </c>
      <c r="M5058" t="s">
        <v>3118</v>
      </c>
    </row>
    <row r="5059" spans="1:13" x14ac:dyDescent="0.25">
      <c r="A5059">
        <v>57487</v>
      </c>
      <c r="B5059" t="s">
        <v>515</v>
      </c>
      <c r="C5059" t="s">
        <v>59</v>
      </c>
      <c r="D5059" t="s">
        <v>1722</v>
      </c>
      <c r="E5059" s="15" t="s">
        <v>15575</v>
      </c>
      <c r="F5059" t="s">
        <v>1789</v>
      </c>
      <c r="G5059" t="s">
        <v>1790</v>
      </c>
      <c r="H5059" t="s">
        <v>1720</v>
      </c>
      <c r="I5059" t="s">
        <v>3116</v>
      </c>
      <c r="J5059">
        <v>0</v>
      </c>
      <c r="K5059"/>
      <c r="L5059" t="s">
        <v>3524</v>
      </c>
      <c r="M5059" t="s">
        <v>3118</v>
      </c>
    </row>
    <row r="5060" spans="1:13" x14ac:dyDescent="0.25">
      <c r="A5060">
        <v>45135</v>
      </c>
      <c r="B5060" t="s">
        <v>2631</v>
      </c>
      <c r="C5060" t="s">
        <v>27</v>
      </c>
      <c r="D5060" t="s">
        <v>1722</v>
      </c>
      <c r="E5060" s="15" t="s">
        <v>15576</v>
      </c>
      <c r="F5060" t="s">
        <v>1860</v>
      </c>
      <c r="G5060" t="s">
        <v>1816</v>
      </c>
      <c r="H5060" t="s">
        <v>1725</v>
      </c>
      <c r="I5060" t="s">
        <v>5644</v>
      </c>
      <c r="J5060">
        <v>0</v>
      </c>
      <c r="K5060"/>
      <c r="L5060" t="s">
        <v>3117</v>
      </c>
      <c r="M5060" t="s">
        <v>3118</v>
      </c>
    </row>
    <row r="5061" spans="1:13" x14ac:dyDescent="0.25">
      <c r="A5061">
        <v>3546</v>
      </c>
      <c r="B5061" t="s">
        <v>1432</v>
      </c>
      <c r="C5061" t="s">
        <v>27</v>
      </c>
      <c r="D5061" t="s">
        <v>1722</v>
      </c>
      <c r="E5061" s="15" t="s">
        <v>15577</v>
      </c>
      <c r="F5061" t="s">
        <v>10012</v>
      </c>
      <c r="G5061" t="s">
        <v>1834</v>
      </c>
      <c r="H5061" t="s">
        <v>1833</v>
      </c>
      <c r="I5061" t="s">
        <v>3116</v>
      </c>
      <c r="J5061">
        <v>0</v>
      </c>
      <c r="K5061"/>
      <c r="L5061" t="s">
        <v>15578</v>
      </c>
      <c r="M5061" t="s">
        <v>3118</v>
      </c>
    </row>
    <row r="5062" spans="1:13" x14ac:dyDescent="0.25">
      <c r="A5062">
        <v>18320</v>
      </c>
      <c r="B5062" t="s">
        <v>516</v>
      </c>
      <c r="C5062" t="s">
        <v>27</v>
      </c>
      <c r="D5062" t="s">
        <v>1722</v>
      </c>
      <c r="E5062" s="15" t="s">
        <v>15579</v>
      </c>
      <c r="F5062" t="s">
        <v>7888</v>
      </c>
      <c r="G5062" t="s">
        <v>1987</v>
      </c>
      <c r="H5062" t="s">
        <v>1822</v>
      </c>
      <c r="I5062" t="s">
        <v>3116</v>
      </c>
      <c r="J5062">
        <v>0</v>
      </c>
      <c r="K5062"/>
      <c r="L5062" t="s">
        <v>3247</v>
      </c>
      <c r="M5062" t="s">
        <v>3118</v>
      </c>
    </row>
    <row r="5063" spans="1:13" x14ac:dyDescent="0.25">
      <c r="A5063">
        <v>62559</v>
      </c>
      <c r="B5063" t="s">
        <v>15580</v>
      </c>
      <c r="C5063" t="s">
        <v>27</v>
      </c>
      <c r="D5063" t="s">
        <v>1722</v>
      </c>
      <c r="E5063" s="15" t="s">
        <v>15581</v>
      </c>
      <c r="F5063" t="s">
        <v>1846</v>
      </c>
      <c r="G5063" t="s">
        <v>1726</v>
      </c>
      <c r="H5063" t="s">
        <v>1725</v>
      </c>
      <c r="I5063" t="s">
        <v>3116</v>
      </c>
      <c r="J5063">
        <v>0</v>
      </c>
      <c r="K5063"/>
      <c r="L5063" t="s">
        <v>6287</v>
      </c>
      <c r="M5063" t="s">
        <v>1799</v>
      </c>
    </row>
    <row r="5064" spans="1:13" x14ac:dyDescent="0.25">
      <c r="A5064">
        <v>18288</v>
      </c>
      <c r="B5064" t="s">
        <v>1433</v>
      </c>
      <c r="C5064" t="s">
        <v>252</v>
      </c>
      <c r="D5064" t="s">
        <v>1722</v>
      </c>
      <c r="E5064" s="15" t="s">
        <v>15582</v>
      </c>
      <c r="F5064" t="s">
        <v>1807</v>
      </c>
      <c r="G5064" t="s">
        <v>1762</v>
      </c>
      <c r="H5064" t="s">
        <v>1782</v>
      </c>
      <c r="I5064" t="s">
        <v>1762</v>
      </c>
      <c r="J5064">
        <v>0</v>
      </c>
      <c r="K5064"/>
      <c r="L5064" t="s">
        <v>15583</v>
      </c>
      <c r="M5064" t="s">
        <v>15584</v>
      </c>
    </row>
    <row r="5065" spans="1:13" x14ac:dyDescent="0.25">
      <c r="A5065">
        <v>18284</v>
      </c>
      <c r="B5065" t="s">
        <v>517</v>
      </c>
      <c r="C5065" t="s">
        <v>252</v>
      </c>
      <c r="D5065" t="s">
        <v>1722</v>
      </c>
      <c r="E5065" s="15" t="s">
        <v>15585</v>
      </c>
      <c r="F5065" t="s">
        <v>1869</v>
      </c>
      <c r="G5065" t="s">
        <v>1785</v>
      </c>
      <c r="H5065" t="s">
        <v>1725</v>
      </c>
      <c r="I5065" t="s">
        <v>3116</v>
      </c>
      <c r="J5065">
        <v>0</v>
      </c>
      <c r="K5065"/>
      <c r="L5065" t="s">
        <v>9401</v>
      </c>
      <c r="M5065" t="s">
        <v>3118</v>
      </c>
    </row>
    <row r="5066" spans="1:13" x14ac:dyDescent="0.25">
      <c r="A5066">
        <v>18287</v>
      </c>
      <c r="B5066" t="s">
        <v>1434</v>
      </c>
      <c r="C5066" t="s">
        <v>252</v>
      </c>
      <c r="D5066" t="s">
        <v>1722</v>
      </c>
      <c r="E5066" s="15" t="s">
        <v>15586</v>
      </c>
      <c r="F5066" t="s">
        <v>5641</v>
      </c>
      <c r="G5066" t="s">
        <v>1825</v>
      </c>
      <c r="H5066" t="s">
        <v>1725</v>
      </c>
      <c r="I5066" t="s">
        <v>3116</v>
      </c>
      <c r="J5066">
        <v>0</v>
      </c>
      <c r="K5066"/>
      <c r="L5066" t="s">
        <v>6019</v>
      </c>
      <c r="M5066" t="s">
        <v>3118</v>
      </c>
    </row>
    <row r="5067" spans="1:13" x14ac:dyDescent="0.25">
      <c r="A5067">
        <v>32014</v>
      </c>
      <c r="B5067" t="s">
        <v>518</v>
      </c>
      <c r="C5067" t="s">
        <v>252</v>
      </c>
      <c r="D5067" t="s">
        <v>1722</v>
      </c>
      <c r="E5067" s="15" t="s">
        <v>15587</v>
      </c>
      <c r="F5067" t="s">
        <v>1881</v>
      </c>
      <c r="G5067" t="s">
        <v>1849</v>
      </c>
      <c r="H5067" t="s">
        <v>1819</v>
      </c>
      <c r="I5067" t="s">
        <v>3126</v>
      </c>
      <c r="J5067">
        <v>0</v>
      </c>
      <c r="K5067"/>
      <c r="L5067" t="s">
        <v>15588</v>
      </c>
      <c r="M5067" t="s">
        <v>3118</v>
      </c>
    </row>
    <row r="5068" spans="1:13" x14ac:dyDescent="0.25">
      <c r="A5068">
        <v>55065</v>
      </c>
      <c r="B5068" t="s">
        <v>15589</v>
      </c>
      <c r="C5068" t="s">
        <v>252</v>
      </c>
      <c r="D5068" t="s">
        <v>1722</v>
      </c>
      <c r="E5068" s="15" t="s">
        <v>15590</v>
      </c>
      <c r="F5068" t="s">
        <v>1797</v>
      </c>
      <c r="G5068" t="s">
        <v>1783</v>
      </c>
      <c r="H5068" t="s">
        <v>1782</v>
      </c>
      <c r="I5068" t="s">
        <v>3152</v>
      </c>
      <c r="J5068">
        <v>0</v>
      </c>
      <c r="K5068"/>
      <c r="L5068" t="s">
        <v>3356</v>
      </c>
      <c r="M5068" t="s">
        <v>3118</v>
      </c>
    </row>
    <row r="5069" spans="1:13" x14ac:dyDescent="0.25">
      <c r="A5069">
        <v>18285</v>
      </c>
      <c r="B5069" t="s">
        <v>2092</v>
      </c>
      <c r="C5069" t="s">
        <v>252</v>
      </c>
      <c r="D5069" t="s">
        <v>1722</v>
      </c>
      <c r="E5069" s="15" t="s">
        <v>15591</v>
      </c>
      <c r="F5069" t="s">
        <v>1738</v>
      </c>
      <c r="G5069" t="s">
        <v>1739</v>
      </c>
      <c r="H5069" t="s">
        <v>1720</v>
      </c>
      <c r="I5069" t="s">
        <v>3232</v>
      </c>
      <c r="J5069">
        <v>0</v>
      </c>
      <c r="K5069"/>
      <c r="L5069" t="s">
        <v>11473</v>
      </c>
      <c r="M5069" t="s">
        <v>3118</v>
      </c>
    </row>
    <row r="5070" spans="1:13" x14ac:dyDescent="0.25">
      <c r="A5070">
        <v>18286</v>
      </c>
      <c r="B5070" t="s">
        <v>5215</v>
      </c>
      <c r="C5070" t="s">
        <v>252</v>
      </c>
      <c r="D5070" t="s">
        <v>1722</v>
      </c>
      <c r="E5070" s="15" t="s">
        <v>15592</v>
      </c>
      <c r="F5070" t="s">
        <v>1735</v>
      </c>
      <c r="G5070" t="s">
        <v>1721</v>
      </c>
      <c r="H5070" t="s">
        <v>1720</v>
      </c>
      <c r="I5070" t="s">
        <v>3131</v>
      </c>
      <c r="J5070">
        <v>0</v>
      </c>
      <c r="K5070"/>
      <c r="L5070" t="s">
        <v>4039</v>
      </c>
      <c r="M5070" t="s">
        <v>3118</v>
      </c>
    </row>
    <row r="5071" spans="1:13" x14ac:dyDescent="0.25">
      <c r="A5071">
        <v>18344</v>
      </c>
      <c r="B5071" t="s">
        <v>5216</v>
      </c>
      <c r="C5071" t="s">
        <v>252</v>
      </c>
      <c r="D5071" t="s">
        <v>1722</v>
      </c>
      <c r="E5071" s="15" t="s">
        <v>15593</v>
      </c>
      <c r="F5071" t="s">
        <v>1797</v>
      </c>
      <c r="G5071" t="s">
        <v>1783</v>
      </c>
      <c r="H5071" t="s">
        <v>1782</v>
      </c>
      <c r="I5071" t="s">
        <v>3152</v>
      </c>
      <c r="J5071">
        <v>0</v>
      </c>
      <c r="K5071"/>
      <c r="L5071" t="s">
        <v>15594</v>
      </c>
      <c r="M5071" t="s">
        <v>3118</v>
      </c>
    </row>
    <row r="5072" spans="1:13" x14ac:dyDescent="0.25">
      <c r="A5072">
        <v>18346</v>
      </c>
      <c r="B5072" t="s">
        <v>1435</v>
      </c>
      <c r="C5072" t="s">
        <v>21</v>
      </c>
      <c r="D5072" t="s">
        <v>1722</v>
      </c>
      <c r="E5072" s="15" t="s">
        <v>15595</v>
      </c>
      <c r="F5072" t="s">
        <v>1876</v>
      </c>
      <c r="G5072" t="s">
        <v>1849</v>
      </c>
      <c r="H5072" t="s">
        <v>1819</v>
      </c>
      <c r="I5072" t="s">
        <v>3126</v>
      </c>
      <c r="J5072">
        <v>0</v>
      </c>
      <c r="K5072"/>
      <c r="L5072" t="s">
        <v>7627</v>
      </c>
      <c r="M5072" t="s">
        <v>3118</v>
      </c>
    </row>
    <row r="5073" spans="1:13" x14ac:dyDescent="0.25">
      <c r="A5073">
        <v>31740</v>
      </c>
      <c r="B5073" t="s">
        <v>1436</v>
      </c>
      <c r="C5073" t="s">
        <v>763</v>
      </c>
      <c r="D5073" t="s">
        <v>1722</v>
      </c>
      <c r="E5073" s="15" t="s">
        <v>15596</v>
      </c>
      <c r="F5073" t="s">
        <v>1829</v>
      </c>
      <c r="G5073" t="s">
        <v>1814</v>
      </c>
      <c r="H5073" t="s">
        <v>1764</v>
      </c>
      <c r="I5073" t="s">
        <v>3131</v>
      </c>
      <c r="J5073">
        <v>0</v>
      </c>
      <c r="K5073"/>
      <c r="L5073" t="s">
        <v>15597</v>
      </c>
      <c r="M5073" t="s">
        <v>3118</v>
      </c>
    </row>
    <row r="5074" spans="1:13" x14ac:dyDescent="0.25">
      <c r="A5074">
        <v>18939</v>
      </c>
      <c r="B5074" t="s">
        <v>1681</v>
      </c>
      <c r="C5074" t="s">
        <v>27</v>
      </c>
      <c r="D5074" t="s">
        <v>1722</v>
      </c>
      <c r="E5074" s="15" t="s">
        <v>15598</v>
      </c>
      <c r="F5074" t="s">
        <v>1775</v>
      </c>
      <c r="G5074" t="s">
        <v>1743</v>
      </c>
      <c r="H5074" t="s">
        <v>1720</v>
      </c>
      <c r="I5074" t="s">
        <v>3351</v>
      </c>
      <c r="J5074">
        <v>0</v>
      </c>
      <c r="K5074"/>
      <c r="L5074" t="s">
        <v>15599</v>
      </c>
      <c r="M5074" t="s">
        <v>15600</v>
      </c>
    </row>
    <row r="5075" spans="1:13" x14ac:dyDescent="0.25">
      <c r="A5075">
        <v>33562</v>
      </c>
      <c r="B5075" t="s">
        <v>15601</v>
      </c>
      <c r="C5075" t="s">
        <v>27</v>
      </c>
      <c r="D5075" t="s">
        <v>1722</v>
      </c>
      <c r="E5075" s="15" t="s">
        <v>15602</v>
      </c>
      <c r="F5075" t="s">
        <v>1996</v>
      </c>
      <c r="G5075" t="s">
        <v>1849</v>
      </c>
      <c r="H5075" t="s">
        <v>1819</v>
      </c>
      <c r="I5075" t="s">
        <v>3126</v>
      </c>
      <c r="J5075">
        <v>0</v>
      </c>
      <c r="K5075"/>
      <c r="L5075" t="s">
        <v>15603</v>
      </c>
      <c r="M5075" t="s">
        <v>15604</v>
      </c>
    </row>
    <row r="5076" spans="1:13" x14ac:dyDescent="0.25">
      <c r="A5076">
        <v>18354</v>
      </c>
      <c r="B5076" t="s">
        <v>5218</v>
      </c>
      <c r="C5076" t="s">
        <v>21</v>
      </c>
      <c r="D5076" t="s">
        <v>1722</v>
      </c>
      <c r="E5076" s="15" t="s">
        <v>15605</v>
      </c>
      <c r="F5076" t="s">
        <v>1871</v>
      </c>
      <c r="G5076" t="s">
        <v>1765</v>
      </c>
      <c r="H5076" t="s">
        <v>1764</v>
      </c>
      <c r="I5076" t="s">
        <v>1765</v>
      </c>
      <c r="J5076">
        <v>0</v>
      </c>
      <c r="K5076"/>
      <c r="L5076" t="s">
        <v>3117</v>
      </c>
      <c r="M5076" t="s">
        <v>3118</v>
      </c>
    </row>
    <row r="5077" spans="1:13" x14ac:dyDescent="0.25">
      <c r="A5077">
        <v>74117</v>
      </c>
      <c r="B5077" t="s">
        <v>2816</v>
      </c>
      <c r="C5077" t="s">
        <v>21</v>
      </c>
      <c r="D5077" t="s">
        <v>1722</v>
      </c>
      <c r="E5077" s="15" t="s">
        <v>15606</v>
      </c>
      <c r="F5077" t="s">
        <v>1815</v>
      </c>
      <c r="G5077" t="s">
        <v>1816</v>
      </c>
      <c r="H5077" t="s">
        <v>1725</v>
      </c>
      <c r="I5077" t="s">
        <v>1816</v>
      </c>
      <c r="J5077">
        <v>0</v>
      </c>
      <c r="K5077"/>
      <c r="L5077" t="s">
        <v>15607</v>
      </c>
      <c r="M5077" t="s">
        <v>15608</v>
      </c>
    </row>
    <row r="5078" spans="1:13" x14ac:dyDescent="0.25">
      <c r="A5078">
        <v>71180</v>
      </c>
      <c r="B5078" t="s">
        <v>15609</v>
      </c>
      <c r="C5078" t="s">
        <v>43</v>
      </c>
      <c r="D5078" t="s">
        <v>1722</v>
      </c>
      <c r="E5078" s="15" t="s">
        <v>15610</v>
      </c>
      <c r="F5078" t="s">
        <v>1877</v>
      </c>
      <c r="G5078" t="s">
        <v>1878</v>
      </c>
      <c r="H5078" t="s">
        <v>1756</v>
      </c>
      <c r="I5078" t="s">
        <v>3116</v>
      </c>
      <c r="J5078">
        <v>0</v>
      </c>
      <c r="K5078"/>
      <c r="L5078"/>
      <c r="M5078" t="s">
        <v>3118</v>
      </c>
    </row>
    <row r="5079" spans="1:13" x14ac:dyDescent="0.25">
      <c r="A5079">
        <v>854695</v>
      </c>
      <c r="B5079" t="s">
        <v>15611</v>
      </c>
      <c r="C5079" t="s">
        <v>1286</v>
      </c>
      <c r="D5079" t="s">
        <v>1722</v>
      </c>
      <c r="E5079" s="15" t="s">
        <v>15612</v>
      </c>
      <c r="F5079" t="s">
        <v>1832</v>
      </c>
      <c r="G5079" t="s">
        <v>1834</v>
      </c>
      <c r="H5079" t="s">
        <v>1833</v>
      </c>
      <c r="I5079" t="s">
        <v>3116</v>
      </c>
      <c r="J5079">
        <v>0</v>
      </c>
      <c r="K5079"/>
      <c r="L5079" t="s">
        <v>3524</v>
      </c>
      <c r="M5079" t="s">
        <v>3118</v>
      </c>
    </row>
    <row r="5080" spans="1:13" x14ac:dyDescent="0.25">
      <c r="A5080">
        <v>73480</v>
      </c>
      <c r="B5080" t="s">
        <v>5219</v>
      </c>
      <c r="C5080" t="s">
        <v>59</v>
      </c>
      <c r="D5080" t="s">
        <v>1722</v>
      </c>
      <c r="E5080" s="15" t="s">
        <v>15613</v>
      </c>
      <c r="F5080" t="s">
        <v>1789</v>
      </c>
      <c r="G5080" t="s">
        <v>1790</v>
      </c>
      <c r="H5080" t="s">
        <v>1720</v>
      </c>
      <c r="I5080" t="s">
        <v>3116</v>
      </c>
      <c r="J5080">
        <v>0</v>
      </c>
      <c r="K5080"/>
      <c r="L5080" t="s">
        <v>3524</v>
      </c>
      <c r="M5080" t="s">
        <v>3118</v>
      </c>
    </row>
    <row r="5081" spans="1:13" x14ac:dyDescent="0.25">
      <c r="A5081">
        <v>19304</v>
      </c>
      <c r="B5081" t="s">
        <v>2484</v>
      </c>
      <c r="C5081" t="s">
        <v>56</v>
      </c>
      <c r="D5081" t="s">
        <v>1722</v>
      </c>
      <c r="E5081" s="15" t="s">
        <v>15614</v>
      </c>
      <c r="F5081" t="s">
        <v>1918</v>
      </c>
      <c r="G5081" t="s">
        <v>1919</v>
      </c>
      <c r="H5081" t="s">
        <v>1864</v>
      </c>
      <c r="I5081" t="s">
        <v>3240</v>
      </c>
      <c r="J5081">
        <v>0</v>
      </c>
      <c r="K5081"/>
      <c r="L5081" t="s">
        <v>15615</v>
      </c>
      <c r="M5081" t="s">
        <v>15616</v>
      </c>
    </row>
    <row r="5082" spans="1:13" x14ac:dyDescent="0.25">
      <c r="A5082">
        <v>49239</v>
      </c>
      <c r="B5082" t="s">
        <v>1437</v>
      </c>
      <c r="C5082" t="s">
        <v>31</v>
      </c>
      <c r="D5082" t="s">
        <v>1722</v>
      </c>
      <c r="E5082" s="15" t="s">
        <v>15617</v>
      </c>
      <c r="F5082" t="s">
        <v>1859</v>
      </c>
      <c r="G5082" t="s">
        <v>1823</v>
      </c>
      <c r="H5082" t="s">
        <v>1822</v>
      </c>
      <c r="I5082" t="s">
        <v>3116</v>
      </c>
      <c r="J5082">
        <v>0</v>
      </c>
      <c r="K5082"/>
      <c r="L5082" t="s">
        <v>12601</v>
      </c>
      <c r="M5082" t="s">
        <v>3118</v>
      </c>
    </row>
    <row r="5083" spans="1:13" x14ac:dyDescent="0.25">
      <c r="A5083">
        <v>848012</v>
      </c>
      <c r="B5083" t="s">
        <v>15618</v>
      </c>
      <c r="C5083" t="s">
        <v>84</v>
      </c>
      <c r="D5083" t="s">
        <v>1722</v>
      </c>
      <c r="E5083" s="15" t="s">
        <v>15619</v>
      </c>
      <c r="F5083" t="s">
        <v>1787</v>
      </c>
      <c r="G5083" t="s">
        <v>1721</v>
      </c>
      <c r="H5083" t="s">
        <v>1720</v>
      </c>
      <c r="I5083" t="s">
        <v>3116</v>
      </c>
      <c r="J5083">
        <v>0</v>
      </c>
      <c r="K5083"/>
      <c r="L5083" t="s">
        <v>3122</v>
      </c>
      <c r="M5083" t="s">
        <v>3118</v>
      </c>
    </row>
    <row r="5084" spans="1:13" x14ac:dyDescent="0.25">
      <c r="A5084">
        <v>848011</v>
      </c>
      <c r="B5084" t="s">
        <v>15620</v>
      </c>
      <c r="C5084" t="s">
        <v>84</v>
      </c>
      <c r="D5084" t="s">
        <v>1722</v>
      </c>
      <c r="E5084" s="15" t="s">
        <v>15621</v>
      </c>
      <c r="F5084" t="s">
        <v>1719</v>
      </c>
      <c r="G5084" t="s">
        <v>1721</v>
      </c>
      <c r="H5084" t="s">
        <v>1720</v>
      </c>
      <c r="I5084" t="s">
        <v>3116</v>
      </c>
      <c r="J5084">
        <v>0</v>
      </c>
      <c r="K5084"/>
      <c r="L5084" t="s">
        <v>3122</v>
      </c>
      <c r="M5084" t="s">
        <v>3118</v>
      </c>
    </row>
    <row r="5085" spans="1:13" x14ac:dyDescent="0.25">
      <c r="A5085">
        <v>828870</v>
      </c>
      <c r="B5085" t="s">
        <v>1682</v>
      </c>
      <c r="C5085" t="s">
        <v>78</v>
      </c>
      <c r="D5085" t="s">
        <v>1722</v>
      </c>
      <c r="E5085" s="15" t="s">
        <v>15622</v>
      </c>
      <c r="F5085" t="s">
        <v>1851</v>
      </c>
      <c r="G5085" t="s">
        <v>1852</v>
      </c>
      <c r="H5085" t="s">
        <v>1720</v>
      </c>
      <c r="I5085" t="s">
        <v>3116</v>
      </c>
      <c r="J5085">
        <v>0</v>
      </c>
      <c r="K5085"/>
      <c r="L5085" t="s">
        <v>3630</v>
      </c>
      <c r="M5085" t="s">
        <v>3118</v>
      </c>
    </row>
    <row r="5086" spans="1:13" x14ac:dyDescent="0.25">
      <c r="A5086">
        <v>19241</v>
      </c>
      <c r="B5086" t="s">
        <v>680</v>
      </c>
      <c r="C5086" t="s">
        <v>56</v>
      </c>
      <c r="D5086" t="s">
        <v>1722</v>
      </c>
      <c r="E5086" s="15" t="s">
        <v>15623</v>
      </c>
      <c r="F5086" t="s">
        <v>1815</v>
      </c>
      <c r="G5086" t="s">
        <v>1816</v>
      </c>
      <c r="H5086" t="s">
        <v>1725</v>
      </c>
      <c r="I5086" t="s">
        <v>1816</v>
      </c>
      <c r="J5086">
        <v>0</v>
      </c>
      <c r="K5086"/>
      <c r="L5086" t="s">
        <v>3117</v>
      </c>
      <c r="M5086" t="s">
        <v>3118</v>
      </c>
    </row>
    <row r="5087" spans="1:13" x14ac:dyDescent="0.25">
      <c r="A5087">
        <v>18362</v>
      </c>
      <c r="B5087" t="s">
        <v>2472</v>
      </c>
      <c r="C5087" t="s">
        <v>165</v>
      </c>
      <c r="D5087" t="s">
        <v>1722</v>
      </c>
      <c r="E5087" s="15" t="s">
        <v>15624</v>
      </c>
      <c r="F5087" t="s">
        <v>1784</v>
      </c>
      <c r="G5087" t="s">
        <v>1785</v>
      </c>
      <c r="H5087" t="s">
        <v>1725</v>
      </c>
      <c r="I5087" t="s">
        <v>3116</v>
      </c>
      <c r="J5087">
        <v>0</v>
      </c>
      <c r="K5087"/>
      <c r="L5087" t="s">
        <v>3117</v>
      </c>
      <c r="M5087" t="s">
        <v>3118</v>
      </c>
    </row>
    <row r="5088" spans="1:13" x14ac:dyDescent="0.25">
      <c r="A5088">
        <v>851401</v>
      </c>
      <c r="B5088" t="s">
        <v>15625</v>
      </c>
      <c r="C5088" t="s">
        <v>59</v>
      </c>
      <c r="D5088" t="s">
        <v>1722</v>
      </c>
      <c r="E5088" s="15" t="s">
        <v>15626</v>
      </c>
      <c r="F5088" t="s">
        <v>1824</v>
      </c>
      <c r="G5088" t="s">
        <v>1825</v>
      </c>
      <c r="H5088" t="s">
        <v>1725</v>
      </c>
      <c r="I5088" t="s">
        <v>3116</v>
      </c>
      <c r="J5088">
        <v>0</v>
      </c>
      <c r="K5088"/>
      <c r="L5088"/>
      <c r="M5088" t="s">
        <v>3118</v>
      </c>
    </row>
    <row r="5089" spans="1:13" x14ac:dyDescent="0.25">
      <c r="A5089">
        <v>18366</v>
      </c>
      <c r="B5089" t="s">
        <v>5222</v>
      </c>
      <c r="C5089" t="s">
        <v>59</v>
      </c>
      <c r="D5089" t="s">
        <v>1722</v>
      </c>
      <c r="E5089" s="15" t="s">
        <v>15627</v>
      </c>
      <c r="F5089" t="s">
        <v>1921</v>
      </c>
      <c r="G5089" t="s">
        <v>1721</v>
      </c>
      <c r="H5089" t="s">
        <v>1720</v>
      </c>
      <c r="I5089" t="s">
        <v>5686</v>
      </c>
      <c r="J5089">
        <v>0</v>
      </c>
      <c r="K5089"/>
      <c r="L5089" t="s">
        <v>4197</v>
      </c>
      <c r="M5089" t="s">
        <v>3118</v>
      </c>
    </row>
    <row r="5090" spans="1:13" x14ac:dyDescent="0.25">
      <c r="A5090">
        <v>19628</v>
      </c>
      <c r="B5090" t="s">
        <v>5224</v>
      </c>
      <c r="C5090" t="s">
        <v>76</v>
      </c>
      <c r="D5090" t="s">
        <v>1722</v>
      </c>
      <c r="E5090" s="15" t="s">
        <v>15628</v>
      </c>
      <c r="F5090" t="s">
        <v>1771</v>
      </c>
      <c r="G5090" t="s">
        <v>1721</v>
      </c>
      <c r="H5090" t="s">
        <v>1720</v>
      </c>
      <c r="I5090" t="s">
        <v>3116</v>
      </c>
      <c r="J5090">
        <v>0</v>
      </c>
      <c r="K5090"/>
      <c r="L5090" t="s">
        <v>5524</v>
      </c>
      <c r="M5090" t="s">
        <v>3118</v>
      </c>
    </row>
    <row r="5091" spans="1:13" x14ac:dyDescent="0.25">
      <c r="A5091">
        <v>838099</v>
      </c>
      <c r="B5091" t="s">
        <v>2929</v>
      </c>
      <c r="C5091" t="s">
        <v>78</v>
      </c>
      <c r="D5091" t="s">
        <v>1722</v>
      </c>
      <c r="E5091" s="15" t="s">
        <v>15629</v>
      </c>
      <c r="F5091" t="s">
        <v>1732</v>
      </c>
      <c r="G5091" t="s">
        <v>1731</v>
      </c>
      <c r="H5091" t="s">
        <v>1720</v>
      </c>
      <c r="I5091" t="s">
        <v>3116</v>
      </c>
      <c r="J5091">
        <v>0</v>
      </c>
      <c r="K5091"/>
      <c r="L5091" t="s">
        <v>3630</v>
      </c>
      <c r="M5091" t="s">
        <v>3118</v>
      </c>
    </row>
    <row r="5092" spans="1:13" x14ac:dyDescent="0.25">
      <c r="A5092">
        <v>63499</v>
      </c>
      <c r="B5092" t="s">
        <v>15630</v>
      </c>
      <c r="C5092" t="s">
        <v>107</v>
      </c>
      <c r="D5092" t="s">
        <v>1722</v>
      </c>
      <c r="E5092" s="15" t="s">
        <v>15631</v>
      </c>
      <c r="F5092" t="s">
        <v>2065</v>
      </c>
      <c r="G5092" t="s">
        <v>1849</v>
      </c>
      <c r="H5092" t="s">
        <v>1819</v>
      </c>
      <c r="I5092" t="s">
        <v>3126</v>
      </c>
      <c r="J5092">
        <v>0</v>
      </c>
      <c r="K5092"/>
      <c r="L5092" t="s">
        <v>15632</v>
      </c>
      <c r="M5092" t="s">
        <v>3118</v>
      </c>
    </row>
    <row r="5093" spans="1:13" x14ac:dyDescent="0.25">
      <c r="A5093">
        <v>830359</v>
      </c>
      <c r="B5093" t="s">
        <v>15633</v>
      </c>
      <c r="C5093" t="s">
        <v>27</v>
      </c>
      <c r="D5093" t="s">
        <v>1722</v>
      </c>
      <c r="E5093" s="15" t="s">
        <v>15634</v>
      </c>
      <c r="F5093" t="s">
        <v>5717</v>
      </c>
      <c r="G5093" t="s">
        <v>1792</v>
      </c>
      <c r="H5093" t="s">
        <v>1822</v>
      </c>
      <c r="I5093" t="s">
        <v>3116</v>
      </c>
      <c r="J5093">
        <v>0</v>
      </c>
      <c r="K5093"/>
      <c r="L5093" t="s">
        <v>15635</v>
      </c>
      <c r="M5093" t="s">
        <v>15636</v>
      </c>
    </row>
    <row r="5094" spans="1:13" x14ac:dyDescent="0.25">
      <c r="A5094">
        <v>848842</v>
      </c>
      <c r="B5094" t="s">
        <v>15637</v>
      </c>
      <c r="C5094" t="s">
        <v>31</v>
      </c>
      <c r="D5094" t="s">
        <v>1722</v>
      </c>
      <c r="E5094" s="15" t="s">
        <v>15638</v>
      </c>
      <c r="F5094" t="s">
        <v>1824</v>
      </c>
      <c r="G5094" t="s">
        <v>1825</v>
      </c>
      <c r="H5094" t="s">
        <v>1725</v>
      </c>
      <c r="I5094" t="s">
        <v>3116</v>
      </c>
      <c r="J5094">
        <v>0</v>
      </c>
      <c r="K5094"/>
      <c r="L5094" t="s">
        <v>3117</v>
      </c>
      <c r="M5094" t="s">
        <v>3118</v>
      </c>
    </row>
    <row r="5095" spans="1:13" x14ac:dyDescent="0.25">
      <c r="A5095">
        <v>831916</v>
      </c>
      <c r="B5095" t="s">
        <v>15639</v>
      </c>
      <c r="C5095" t="s">
        <v>84</v>
      </c>
      <c r="D5095" t="s">
        <v>1722</v>
      </c>
      <c r="E5095" s="15" t="s">
        <v>15640</v>
      </c>
      <c r="F5095" t="s">
        <v>1732</v>
      </c>
      <c r="G5095" t="s">
        <v>1731</v>
      </c>
      <c r="H5095" t="s">
        <v>1720</v>
      </c>
      <c r="I5095" t="s">
        <v>3116</v>
      </c>
      <c r="J5095">
        <v>0</v>
      </c>
      <c r="K5095"/>
      <c r="L5095" t="s">
        <v>3182</v>
      </c>
      <c r="M5095" t="s">
        <v>3118</v>
      </c>
    </row>
    <row r="5096" spans="1:13" x14ac:dyDescent="0.25">
      <c r="A5096">
        <v>18377</v>
      </c>
      <c r="B5096" t="s">
        <v>1438</v>
      </c>
      <c r="C5096" t="s">
        <v>76</v>
      </c>
      <c r="D5096" t="s">
        <v>1722</v>
      </c>
      <c r="E5096" s="15" t="s">
        <v>15641</v>
      </c>
      <c r="F5096" t="s">
        <v>1752</v>
      </c>
      <c r="G5096" t="s">
        <v>1754</v>
      </c>
      <c r="H5096" t="s">
        <v>1753</v>
      </c>
      <c r="I5096" t="s">
        <v>3116</v>
      </c>
      <c r="J5096">
        <v>0</v>
      </c>
      <c r="K5096"/>
      <c r="L5096" t="s">
        <v>15642</v>
      </c>
      <c r="M5096" t="s">
        <v>15643</v>
      </c>
    </row>
    <row r="5097" spans="1:13" x14ac:dyDescent="0.25">
      <c r="A5097">
        <v>838103</v>
      </c>
      <c r="B5097" t="s">
        <v>15644</v>
      </c>
      <c r="C5097" t="s">
        <v>84</v>
      </c>
      <c r="D5097" t="s">
        <v>1722</v>
      </c>
      <c r="E5097" s="15" t="s">
        <v>15645</v>
      </c>
      <c r="F5097" t="s">
        <v>5997</v>
      </c>
      <c r="G5097" t="s">
        <v>1792</v>
      </c>
      <c r="H5097" t="s">
        <v>1822</v>
      </c>
      <c r="I5097" t="s">
        <v>3116</v>
      </c>
      <c r="J5097">
        <v>0</v>
      </c>
      <c r="K5097"/>
      <c r="L5097" t="s">
        <v>3182</v>
      </c>
      <c r="M5097" t="s">
        <v>3118</v>
      </c>
    </row>
    <row r="5098" spans="1:13" x14ac:dyDescent="0.25">
      <c r="A5098">
        <v>18373</v>
      </c>
      <c r="B5098" t="s">
        <v>2473</v>
      </c>
      <c r="C5098" t="s">
        <v>252</v>
      </c>
      <c r="D5098" t="s">
        <v>1722</v>
      </c>
      <c r="E5098" s="15" t="s">
        <v>15646</v>
      </c>
      <c r="F5098" t="s">
        <v>5641</v>
      </c>
      <c r="G5098" t="s">
        <v>1825</v>
      </c>
      <c r="H5098" t="s">
        <v>1725</v>
      </c>
      <c r="I5098" t="s">
        <v>3116</v>
      </c>
      <c r="J5098">
        <v>0</v>
      </c>
      <c r="K5098"/>
      <c r="L5098" t="s">
        <v>3117</v>
      </c>
      <c r="M5098" t="s">
        <v>3118</v>
      </c>
    </row>
    <row r="5099" spans="1:13" x14ac:dyDescent="0.25">
      <c r="A5099">
        <v>61973</v>
      </c>
      <c r="B5099" t="s">
        <v>15647</v>
      </c>
      <c r="C5099" t="s">
        <v>27</v>
      </c>
      <c r="D5099" t="s">
        <v>1722</v>
      </c>
      <c r="E5099" s="15" t="s">
        <v>15648</v>
      </c>
      <c r="F5099" t="s">
        <v>1728</v>
      </c>
      <c r="G5099" t="s">
        <v>1729</v>
      </c>
      <c r="H5099" t="s">
        <v>1720</v>
      </c>
      <c r="I5099" t="s">
        <v>3116</v>
      </c>
      <c r="J5099">
        <v>0</v>
      </c>
      <c r="K5099"/>
      <c r="L5099"/>
      <c r="M5099" t="s">
        <v>3118</v>
      </c>
    </row>
    <row r="5100" spans="1:13" x14ac:dyDescent="0.25">
      <c r="A5100">
        <v>836419</v>
      </c>
      <c r="B5100" t="s">
        <v>15649</v>
      </c>
      <c r="C5100" t="s">
        <v>36</v>
      </c>
      <c r="D5100" t="s">
        <v>1722</v>
      </c>
      <c r="E5100" s="15" t="s">
        <v>15650</v>
      </c>
      <c r="F5100" t="s">
        <v>1836</v>
      </c>
      <c r="G5100" t="s">
        <v>1837</v>
      </c>
      <c r="H5100" t="s">
        <v>1725</v>
      </c>
      <c r="I5100" t="s">
        <v>3116</v>
      </c>
      <c r="J5100">
        <v>0</v>
      </c>
      <c r="K5100"/>
      <c r="L5100" t="s">
        <v>15651</v>
      </c>
      <c r="M5100" t="s">
        <v>15652</v>
      </c>
    </row>
    <row r="5101" spans="1:13" x14ac:dyDescent="0.25">
      <c r="A5101">
        <v>856440</v>
      </c>
      <c r="B5101" t="s">
        <v>15653</v>
      </c>
      <c r="C5101" t="s">
        <v>172</v>
      </c>
      <c r="D5101" t="s">
        <v>1722</v>
      </c>
      <c r="E5101" s="15" t="s">
        <v>15654</v>
      </c>
      <c r="F5101" t="s">
        <v>1737</v>
      </c>
      <c r="G5101" t="s">
        <v>1721</v>
      </c>
      <c r="H5101" t="s">
        <v>1720</v>
      </c>
      <c r="I5101" t="s">
        <v>3116</v>
      </c>
      <c r="J5101">
        <v>0</v>
      </c>
      <c r="K5101"/>
      <c r="L5101" t="s">
        <v>3842</v>
      </c>
      <c r="M5101" t="s">
        <v>3118</v>
      </c>
    </row>
    <row r="5102" spans="1:13" x14ac:dyDescent="0.25">
      <c r="A5102">
        <v>834853</v>
      </c>
      <c r="B5102" t="s">
        <v>2895</v>
      </c>
      <c r="C5102" t="s">
        <v>92</v>
      </c>
      <c r="D5102" t="s">
        <v>1722</v>
      </c>
      <c r="E5102" s="15" t="s">
        <v>15655</v>
      </c>
      <c r="F5102" t="s">
        <v>1962</v>
      </c>
      <c r="G5102" t="s">
        <v>1837</v>
      </c>
      <c r="H5102" t="s">
        <v>1725</v>
      </c>
      <c r="I5102" t="s">
        <v>3116</v>
      </c>
      <c r="J5102">
        <v>0</v>
      </c>
      <c r="K5102"/>
      <c r="L5102" t="s">
        <v>15656</v>
      </c>
      <c r="M5102" t="s">
        <v>15657</v>
      </c>
    </row>
    <row r="5103" spans="1:13" x14ac:dyDescent="0.25">
      <c r="A5103">
        <v>19100</v>
      </c>
      <c r="B5103" t="s">
        <v>521</v>
      </c>
      <c r="C5103" t="s">
        <v>39</v>
      </c>
      <c r="D5103" t="s">
        <v>1722</v>
      </c>
      <c r="E5103" s="15" t="s">
        <v>15658</v>
      </c>
      <c r="F5103" t="s">
        <v>1787</v>
      </c>
      <c r="G5103" t="s">
        <v>1721</v>
      </c>
      <c r="H5103" t="s">
        <v>1720</v>
      </c>
      <c r="I5103" t="s">
        <v>3116</v>
      </c>
      <c r="J5103">
        <v>0</v>
      </c>
      <c r="K5103"/>
      <c r="L5103" t="s">
        <v>5599</v>
      </c>
      <c r="M5103" t="s">
        <v>3118</v>
      </c>
    </row>
    <row r="5104" spans="1:13" x14ac:dyDescent="0.25">
      <c r="A5104">
        <v>33890</v>
      </c>
      <c r="B5104" t="s">
        <v>15659</v>
      </c>
      <c r="C5104" t="s">
        <v>27</v>
      </c>
      <c r="D5104" t="s">
        <v>1722</v>
      </c>
      <c r="E5104" s="15" t="s">
        <v>15660</v>
      </c>
      <c r="F5104" t="s">
        <v>5997</v>
      </c>
      <c r="G5104" t="s">
        <v>1792</v>
      </c>
      <c r="H5104" t="s">
        <v>1822</v>
      </c>
      <c r="I5104" t="s">
        <v>3116</v>
      </c>
      <c r="J5104">
        <v>0</v>
      </c>
      <c r="K5104"/>
      <c r="L5104" t="s">
        <v>15661</v>
      </c>
      <c r="M5104" t="s">
        <v>15662</v>
      </c>
    </row>
    <row r="5105" spans="1:13" x14ac:dyDescent="0.25">
      <c r="A5105">
        <v>844148</v>
      </c>
      <c r="B5105" t="s">
        <v>15663</v>
      </c>
      <c r="C5105" t="s">
        <v>92</v>
      </c>
      <c r="D5105" t="s">
        <v>1722</v>
      </c>
      <c r="E5105" s="15" t="s">
        <v>15664</v>
      </c>
      <c r="F5105" t="s">
        <v>1771</v>
      </c>
      <c r="G5105" t="s">
        <v>1721</v>
      </c>
      <c r="H5105" t="s">
        <v>1720</v>
      </c>
      <c r="I5105" t="s">
        <v>3116</v>
      </c>
      <c r="J5105">
        <v>0</v>
      </c>
      <c r="K5105"/>
      <c r="L5105" t="s">
        <v>15665</v>
      </c>
      <c r="M5105" t="s">
        <v>15666</v>
      </c>
    </row>
    <row r="5106" spans="1:13" x14ac:dyDescent="0.25">
      <c r="A5106">
        <v>828422</v>
      </c>
      <c r="B5106" t="s">
        <v>15667</v>
      </c>
      <c r="C5106" t="s">
        <v>84</v>
      </c>
      <c r="D5106" t="s">
        <v>1722</v>
      </c>
      <c r="E5106" s="15" t="s">
        <v>15668</v>
      </c>
      <c r="F5106" t="s">
        <v>1737</v>
      </c>
      <c r="G5106" t="s">
        <v>1721</v>
      </c>
      <c r="H5106" t="s">
        <v>1720</v>
      </c>
      <c r="I5106" t="s">
        <v>3116</v>
      </c>
      <c r="J5106">
        <v>0</v>
      </c>
      <c r="K5106"/>
      <c r="L5106" t="s">
        <v>15669</v>
      </c>
      <c r="M5106" t="s">
        <v>3118</v>
      </c>
    </row>
    <row r="5107" spans="1:13" x14ac:dyDescent="0.25">
      <c r="A5107">
        <v>834737</v>
      </c>
      <c r="B5107" t="s">
        <v>15670</v>
      </c>
      <c r="C5107" t="s">
        <v>84</v>
      </c>
      <c r="D5107" t="s">
        <v>1722</v>
      </c>
      <c r="E5107" s="15" t="s">
        <v>15671</v>
      </c>
      <c r="F5107" t="s">
        <v>2065</v>
      </c>
      <c r="G5107" t="s">
        <v>1849</v>
      </c>
      <c r="H5107" t="s">
        <v>1819</v>
      </c>
      <c r="I5107" t="s">
        <v>3126</v>
      </c>
      <c r="J5107">
        <v>0</v>
      </c>
      <c r="K5107"/>
      <c r="L5107" t="s">
        <v>15672</v>
      </c>
      <c r="M5107"/>
    </row>
    <row r="5108" spans="1:13" x14ac:dyDescent="0.25">
      <c r="A5108">
        <v>21481</v>
      </c>
      <c r="B5108" t="s">
        <v>2047</v>
      </c>
      <c r="C5108" t="s">
        <v>56</v>
      </c>
      <c r="D5108" t="s">
        <v>1722</v>
      </c>
      <c r="E5108" s="15" t="s">
        <v>15673</v>
      </c>
      <c r="F5108" t="s">
        <v>3709</v>
      </c>
      <c r="G5108" t="s">
        <v>3710</v>
      </c>
      <c r="H5108" t="s">
        <v>1864</v>
      </c>
      <c r="I5108" t="s">
        <v>3711</v>
      </c>
      <c r="J5108">
        <v>0</v>
      </c>
      <c r="K5108"/>
      <c r="L5108" t="s">
        <v>3117</v>
      </c>
      <c r="M5108" t="s">
        <v>3118</v>
      </c>
    </row>
    <row r="5109" spans="1:13" x14ac:dyDescent="0.25">
      <c r="A5109">
        <v>828976</v>
      </c>
      <c r="B5109" t="s">
        <v>5229</v>
      </c>
      <c r="C5109" t="s">
        <v>84</v>
      </c>
      <c r="D5109" t="s">
        <v>1722</v>
      </c>
      <c r="E5109" s="15" t="s">
        <v>15674</v>
      </c>
      <c r="F5109" t="s">
        <v>3990</v>
      </c>
      <c r="G5109" t="s">
        <v>1762</v>
      </c>
      <c r="H5109" t="s">
        <v>1782</v>
      </c>
      <c r="I5109" t="s">
        <v>1762</v>
      </c>
      <c r="J5109">
        <v>0</v>
      </c>
      <c r="K5109"/>
      <c r="L5109"/>
      <c r="M5109" t="s">
        <v>3118</v>
      </c>
    </row>
    <row r="5110" spans="1:13" x14ac:dyDescent="0.25">
      <c r="A5110">
        <v>829288</v>
      </c>
      <c r="B5110" t="s">
        <v>15675</v>
      </c>
      <c r="C5110" t="s">
        <v>43</v>
      </c>
      <c r="D5110" t="s">
        <v>1722</v>
      </c>
      <c r="E5110" s="15" t="s">
        <v>15676</v>
      </c>
      <c r="F5110" t="s">
        <v>4331</v>
      </c>
      <c r="G5110" t="s">
        <v>2032</v>
      </c>
      <c r="H5110" t="s">
        <v>1782</v>
      </c>
      <c r="I5110" t="s">
        <v>2031</v>
      </c>
      <c r="J5110">
        <v>0</v>
      </c>
      <c r="K5110"/>
      <c r="L5110"/>
      <c r="M5110" t="s">
        <v>3118</v>
      </c>
    </row>
    <row r="5111" spans="1:13" x14ac:dyDescent="0.25">
      <c r="A5111">
        <v>18396</v>
      </c>
      <c r="B5111" t="s">
        <v>5230</v>
      </c>
      <c r="C5111" t="s">
        <v>36</v>
      </c>
      <c r="D5111" t="s">
        <v>1722</v>
      </c>
      <c r="E5111" s="15" t="s">
        <v>15677</v>
      </c>
      <c r="F5111" t="s">
        <v>2079</v>
      </c>
      <c r="G5111" t="s">
        <v>1765</v>
      </c>
      <c r="H5111" t="s">
        <v>1764</v>
      </c>
      <c r="I5111" t="s">
        <v>3116</v>
      </c>
      <c r="J5111">
        <v>0</v>
      </c>
      <c r="K5111"/>
      <c r="L5111" t="s">
        <v>5627</v>
      </c>
      <c r="M5111" t="s">
        <v>3118</v>
      </c>
    </row>
    <row r="5112" spans="1:13" x14ac:dyDescent="0.25">
      <c r="A5112">
        <v>847400</v>
      </c>
      <c r="B5112" t="s">
        <v>15678</v>
      </c>
      <c r="C5112" t="s">
        <v>43</v>
      </c>
      <c r="D5112" t="s">
        <v>1722</v>
      </c>
      <c r="E5112" s="15" t="s">
        <v>15679</v>
      </c>
      <c r="F5112" t="s">
        <v>1732</v>
      </c>
      <c r="G5112" t="s">
        <v>1731</v>
      </c>
      <c r="H5112" t="s">
        <v>1720</v>
      </c>
      <c r="I5112" t="s">
        <v>3116</v>
      </c>
      <c r="J5112">
        <v>0</v>
      </c>
      <c r="K5112"/>
      <c r="L5112" t="s">
        <v>3157</v>
      </c>
      <c r="M5112" t="s">
        <v>3118</v>
      </c>
    </row>
    <row r="5113" spans="1:13" x14ac:dyDescent="0.25">
      <c r="A5113">
        <v>22564</v>
      </c>
      <c r="B5113" t="s">
        <v>2524</v>
      </c>
      <c r="C5113" t="s">
        <v>78</v>
      </c>
      <c r="D5113" t="s">
        <v>1722</v>
      </c>
      <c r="E5113" s="15" t="s">
        <v>15680</v>
      </c>
      <c r="F5113" t="s">
        <v>1749</v>
      </c>
      <c r="G5113" t="s">
        <v>1746</v>
      </c>
      <c r="H5113" t="s">
        <v>1720</v>
      </c>
      <c r="I5113" t="s">
        <v>5686</v>
      </c>
      <c r="J5113">
        <v>0</v>
      </c>
      <c r="K5113"/>
      <c r="L5113" t="s">
        <v>3300</v>
      </c>
      <c r="M5113" t="s">
        <v>3118</v>
      </c>
    </row>
    <row r="5114" spans="1:13" x14ac:dyDescent="0.25">
      <c r="A5114">
        <v>22257</v>
      </c>
      <c r="B5114" t="s">
        <v>1439</v>
      </c>
      <c r="C5114" t="s">
        <v>21</v>
      </c>
      <c r="D5114" t="s">
        <v>1722</v>
      </c>
      <c r="E5114" s="15" t="s">
        <v>15681</v>
      </c>
      <c r="F5114" t="s">
        <v>2010</v>
      </c>
      <c r="G5114" t="s">
        <v>1823</v>
      </c>
      <c r="H5114" t="s">
        <v>1822</v>
      </c>
      <c r="I5114" t="s">
        <v>3116</v>
      </c>
      <c r="J5114">
        <v>0</v>
      </c>
      <c r="K5114"/>
      <c r="L5114" t="s">
        <v>3117</v>
      </c>
      <c r="M5114" t="s">
        <v>3118</v>
      </c>
    </row>
    <row r="5115" spans="1:13" x14ac:dyDescent="0.25">
      <c r="A5115">
        <v>30799</v>
      </c>
      <c r="B5115" t="s">
        <v>2554</v>
      </c>
      <c r="C5115" t="s">
        <v>27</v>
      </c>
      <c r="D5115" t="s">
        <v>1722</v>
      </c>
      <c r="E5115" s="15" t="s">
        <v>15682</v>
      </c>
      <c r="F5115" t="s">
        <v>5719</v>
      </c>
      <c r="G5115" t="s">
        <v>1834</v>
      </c>
      <c r="H5115" t="s">
        <v>1833</v>
      </c>
      <c r="I5115" t="s">
        <v>3116</v>
      </c>
      <c r="J5115">
        <v>0</v>
      </c>
      <c r="K5115"/>
      <c r="L5115" t="s">
        <v>3660</v>
      </c>
      <c r="M5115" t="s">
        <v>3118</v>
      </c>
    </row>
    <row r="5116" spans="1:13" x14ac:dyDescent="0.25">
      <c r="A5116">
        <v>22430</v>
      </c>
      <c r="B5116" t="s">
        <v>15683</v>
      </c>
      <c r="C5116" t="s">
        <v>43</v>
      </c>
      <c r="D5116" t="s">
        <v>1722</v>
      </c>
      <c r="E5116" s="15" t="s">
        <v>15684</v>
      </c>
      <c r="F5116" t="s">
        <v>1915</v>
      </c>
      <c r="G5116" t="s">
        <v>1878</v>
      </c>
      <c r="H5116" t="s">
        <v>1756</v>
      </c>
      <c r="I5116" t="s">
        <v>3129</v>
      </c>
      <c r="J5116">
        <v>0</v>
      </c>
      <c r="K5116"/>
      <c r="L5116" t="s">
        <v>3429</v>
      </c>
      <c r="M5116" t="s">
        <v>3118</v>
      </c>
    </row>
    <row r="5117" spans="1:13" x14ac:dyDescent="0.25">
      <c r="A5117">
        <v>18417</v>
      </c>
      <c r="B5117" t="s">
        <v>1440</v>
      </c>
      <c r="C5117" t="s">
        <v>59</v>
      </c>
      <c r="D5117" t="s">
        <v>1722</v>
      </c>
      <c r="E5117" s="15" t="s">
        <v>15685</v>
      </c>
      <c r="F5117" t="s">
        <v>1761</v>
      </c>
      <c r="G5117" t="s">
        <v>1762</v>
      </c>
      <c r="H5117" t="s">
        <v>1782</v>
      </c>
      <c r="I5117" t="s">
        <v>1762</v>
      </c>
      <c r="J5117">
        <v>0</v>
      </c>
      <c r="K5117"/>
      <c r="L5117" t="s">
        <v>15686</v>
      </c>
      <c r="M5117" t="s">
        <v>3118</v>
      </c>
    </row>
    <row r="5118" spans="1:13" x14ac:dyDescent="0.25">
      <c r="A5118">
        <v>21150</v>
      </c>
      <c r="B5118" t="s">
        <v>2502</v>
      </c>
      <c r="C5118" t="s">
        <v>208</v>
      </c>
      <c r="D5118" t="s">
        <v>1722</v>
      </c>
      <c r="E5118" s="15" t="s">
        <v>15687</v>
      </c>
      <c r="F5118" t="s">
        <v>1995</v>
      </c>
      <c r="G5118" t="s">
        <v>1765</v>
      </c>
      <c r="H5118" t="s">
        <v>1764</v>
      </c>
      <c r="I5118" t="s">
        <v>1765</v>
      </c>
      <c r="J5118">
        <v>0</v>
      </c>
      <c r="K5118"/>
      <c r="L5118" t="s">
        <v>3117</v>
      </c>
      <c r="M5118" t="s">
        <v>3118</v>
      </c>
    </row>
    <row r="5119" spans="1:13" x14ac:dyDescent="0.25">
      <c r="A5119">
        <v>846642</v>
      </c>
      <c r="B5119" t="s">
        <v>15688</v>
      </c>
      <c r="C5119" t="s">
        <v>213</v>
      </c>
      <c r="D5119" t="s">
        <v>1722</v>
      </c>
      <c r="E5119" s="15" t="s">
        <v>15689</v>
      </c>
      <c r="F5119" t="s">
        <v>1728</v>
      </c>
      <c r="G5119" t="s">
        <v>1729</v>
      </c>
      <c r="H5119" t="s">
        <v>1720</v>
      </c>
      <c r="I5119" t="s">
        <v>3116</v>
      </c>
      <c r="J5119">
        <v>0</v>
      </c>
      <c r="K5119"/>
      <c r="L5119" t="s">
        <v>15690</v>
      </c>
      <c r="M5119" t="s">
        <v>15691</v>
      </c>
    </row>
    <row r="5120" spans="1:13" x14ac:dyDescent="0.25">
      <c r="A5120">
        <v>18405</v>
      </c>
      <c r="B5120" t="s">
        <v>2474</v>
      </c>
      <c r="C5120" t="s">
        <v>56</v>
      </c>
      <c r="D5120" t="s">
        <v>1722</v>
      </c>
      <c r="E5120" s="15" t="s">
        <v>15692</v>
      </c>
      <c r="F5120" t="s">
        <v>1893</v>
      </c>
      <c r="G5120" t="s">
        <v>1852</v>
      </c>
      <c r="H5120" t="s">
        <v>1720</v>
      </c>
      <c r="I5120" t="s">
        <v>3116</v>
      </c>
      <c r="J5120">
        <v>0</v>
      </c>
      <c r="K5120"/>
      <c r="L5120" t="s">
        <v>5524</v>
      </c>
      <c r="M5120" t="s">
        <v>3118</v>
      </c>
    </row>
    <row r="5121" spans="1:13" x14ac:dyDescent="0.25">
      <c r="A5121">
        <v>851455</v>
      </c>
      <c r="B5121" t="s">
        <v>15693</v>
      </c>
      <c r="C5121" t="s">
        <v>208</v>
      </c>
      <c r="D5121" t="s">
        <v>1722</v>
      </c>
      <c r="E5121" s="15" t="s">
        <v>15694</v>
      </c>
      <c r="F5121" t="s">
        <v>1732</v>
      </c>
      <c r="G5121" t="s">
        <v>1731</v>
      </c>
      <c r="H5121" t="s">
        <v>1720</v>
      </c>
      <c r="I5121" t="s">
        <v>3116</v>
      </c>
      <c r="J5121">
        <v>0</v>
      </c>
      <c r="K5121"/>
      <c r="L5121" t="s">
        <v>3122</v>
      </c>
      <c r="M5121" t="s">
        <v>3118</v>
      </c>
    </row>
    <row r="5122" spans="1:13" x14ac:dyDescent="0.25">
      <c r="A5122">
        <v>33896</v>
      </c>
      <c r="B5122" t="s">
        <v>15695</v>
      </c>
      <c r="C5122" t="s">
        <v>27</v>
      </c>
      <c r="D5122" t="s">
        <v>1722</v>
      </c>
      <c r="E5122" s="15" t="s">
        <v>15696</v>
      </c>
      <c r="F5122" t="s">
        <v>1784</v>
      </c>
      <c r="G5122" t="s">
        <v>1785</v>
      </c>
      <c r="H5122" t="s">
        <v>1725</v>
      </c>
      <c r="I5122" t="s">
        <v>3116</v>
      </c>
      <c r="J5122">
        <v>0</v>
      </c>
      <c r="K5122"/>
      <c r="L5122" t="s">
        <v>15697</v>
      </c>
      <c r="M5122" t="s">
        <v>15698</v>
      </c>
    </row>
    <row r="5123" spans="1:13" x14ac:dyDescent="0.25">
      <c r="A5123">
        <v>850783</v>
      </c>
      <c r="B5123" t="s">
        <v>15699</v>
      </c>
      <c r="C5123" t="s">
        <v>208</v>
      </c>
      <c r="D5123" t="s">
        <v>1722</v>
      </c>
      <c r="E5123" s="15" t="s">
        <v>15700</v>
      </c>
      <c r="F5123" t="s">
        <v>1897</v>
      </c>
      <c r="G5123" t="s">
        <v>1898</v>
      </c>
      <c r="H5123" t="s">
        <v>1720</v>
      </c>
      <c r="I5123" t="s">
        <v>3116</v>
      </c>
      <c r="J5123">
        <v>0</v>
      </c>
      <c r="K5123"/>
      <c r="L5123" t="s">
        <v>15701</v>
      </c>
      <c r="M5123" t="s">
        <v>15702</v>
      </c>
    </row>
    <row r="5124" spans="1:13" x14ac:dyDescent="0.25">
      <c r="A5124">
        <v>18421</v>
      </c>
      <c r="B5124" t="s">
        <v>2475</v>
      </c>
      <c r="C5124" t="s">
        <v>52</v>
      </c>
      <c r="D5124" t="s">
        <v>1722</v>
      </c>
      <c r="E5124" s="15" t="s">
        <v>15703</v>
      </c>
      <c r="F5124" t="s">
        <v>1784</v>
      </c>
      <c r="G5124" t="s">
        <v>1785</v>
      </c>
      <c r="H5124" t="s">
        <v>1725</v>
      </c>
      <c r="I5124" t="s">
        <v>3116</v>
      </c>
      <c r="J5124">
        <v>0</v>
      </c>
      <c r="K5124"/>
      <c r="L5124" t="s">
        <v>3117</v>
      </c>
      <c r="M5124" t="s">
        <v>3118</v>
      </c>
    </row>
    <row r="5125" spans="1:13" x14ac:dyDescent="0.25">
      <c r="A5125">
        <v>18415</v>
      </c>
      <c r="B5125" t="s">
        <v>1683</v>
      </c>
      <c r="C5125" t="s">
        <v>92</v>
      </c>
      <c r="D5125" t="s">
        <v>1722</v>
      </c>
      <c r="E5125" s="15" t="s">
        <v>15704</v>
      </c>
      <c r="F5125" t="s">
        <v>1784</v>
      </c>
      <c r="G5125" t="s">
        <v>1785</v>
      </c>
      <c r="H5125" t="s">
        <v>1725</v>
      </c>
      <c r="I5125" t="s">
        <v>3116</v>
      </c>
      <c r="J5125">
        <v>0</v>
      </c>
      <c r="K5125"/>
      <c r="L5125" t="s">
        <v>3117</v>
      </c>
      <c r="M5125" t="s">
        <v>3118</v>
      </c>
    </row>
    <row r="5126" spans="1:13" x14ac:dyDescent="0.25">
      <c r="A5126">
        <v>52648</v>
      </c>
      <c r="B5126" t="s">
        <v>5232</v>
      </c>
      <c r="C5126" t="s">
        <v>21</v>
      </c>
      <c r="D5126" t="s">
        <v>1722</v>
      </c>
      <c r="E5126" s="15" t="s">
        <v>15705</v>
      </c>
      <c r="F5126" t="s">
        <v>1784</v>
      </c>
      <c r="G5126" t="s">
        <v>1785</v>
      </c>
      <c r="H5126" t="s">
        <v>1725</v>
      </c>
      <c r="I5126" t="s">
        <v>3116</v>
      </c>
      <c r="J5126">
        <v>0</v>
      </c>
      <c r="K5126"/>
      <c r="L5126" t="s">
        <v>15706</v>
      </c>
      <c r="M5126" t="s">
        <v>15707</v>
      </c>
    </row>
    <row r="5127" spans="1:13" x14ac:dyDescent="0.25">
      <c r="A5127">
        <v>18427</v>
      </c>
      <c r="B5127" t="s">
        <v>2091</v>
      </c>
      <c r="C5127" t="s">
        <v>36</v>
      </c>
      <c r="D5127" t="s">
        <v>1722</v>
      </c>
      <c r="E5127" s="15" t="s">
        <v>15708</v>
      </c>
      <c r="F5127" t="s">
        <v>1784</v>
      </c>
      <c r="G5127" t="s">
        <v>1785</v>
      </c>
      <c r="H5127" t="s">
        <v>1725</v>
      </c>
      <c r="I5127" t="s">
        <v>3116</v>
      </c>
      <c r="J5127">
        <v>0</v>
      </c>
      <c r="K5127"/>
      <c r="L5127" t="s">
        <v>3120</v>
      </c>
      <c r="M5127" t="s">
        <v>3118</v>
      </c>
    </row>
    <row r="5128" spans="1:13" x14ac:dyDescent="0.25">
      <c r="A5128">
        <v>36639</v>
      </c>
      <c r="B5128" t="s">
        <v>2587</v>
      </c>
      <c r="C5128" t="s">
        <v>43</v>
      </c>
      <c r="D5128" t="s">
        <v>1722</v>
      </c>
      <c r="E5128" s="15" t="s">
        <v>15709</v>
      </c>
      <c r="F5128" t="s">
        <v>1784</v>
      </c>
      <c r="G5128" t="s">
        <v>1785</v>
      </c>
      <c r="H5128" t="s">
        <v>1725</v>
      </c>
      <c r="I5128" t="s">
        <v>3116</v>
      </c>
      <c r="J5128">
        <v>0</v>
      </c>
      <c r="K5128"/>
      <c r="L5128" t="s">
        <v>15710</v>
      </c>
      <c r="M5128" t="s">
        <v>3118</v>
      </c>
    </row>
    <row r="5129" spans="1:13" x14ac:dyDescent="0.25">
      <c r="A5129">
        <v>18433</v>
      </c>
      <c r="B5129" t="s">
        <v>1441</v>
      </c>
      <c r="C5129" t="s">
        <v>415</v>
      </c>
      <c r="D5129" t="s">
        <v>1722</v>
      </c>
      <c r="E5129" s="15" t="s">
        <v>15711</v>
      </c>
      <c r="F5129" t="s">
        <v>1784</v>
      </c>
      <c r="G5129" t="s">
        <v>1785</v>
      </c>
      <c r="H5129" t="s">
        <v>1725</v>
      </c>
      <c r="I5129" t="s">
        <v>3116</v>
      </c>
      <c r="J5129">
        <v>0</v>
      </c>
      <c r="K5129"/>
      <c r="L5129" t="s">
        <v>3117</v>
      </c>
      <c r="M5129" t="s">
        <v>3118</v>
      </c>
    </row>
    <row r="5130" spans="1:13" x14ac:dyDescent="0.25">
      <c r="A5130">
        <v>57422</v>
      </c>
      <c r="B5130" t="s">
        <v>15712</v>
      </c>
      <c r="C5130" t="s">
        <v>763</v>
      </c>
      <c r="D5130" t="s">
        <v>1722</v>
      </c>
      <c r="E5130" s="15" t="s">
        <v>15713</v>
      </c>
      <c r="F5130" t="s">
        <v>1732</v>
      </c>
      <c r="G5130" t="s">
        <v>1731</v>
      </c>
      <c r="H5130" t="s">
        <v>1720</v>
      </c>
      <c r="I5130" t="s">
        <v>3116</v>
      </c>
      <c r="J5130">
        <v>0</v>
      </c>
      <c r="K5130"/>
      <c r="L5130" t="s">
        <v>3739</v>
      </c>
      <c r="M5130" t="s">
        <v>3118</v>
      </c>
    </row>
    <row r="5131" spans="1:13" x14ac:dyDescent="0.25">
      <c r="A5131">
        <v>18435</v>
      </c>
      <c r="B5131" t="s">
        <v>1442</v>
      </c>
      <c r="C5131" t="s">
        <v>148</v>
      </c>
      <c r="D5131" t="s">
        <v>1722</v>
      </c>
      <c r="E5131" s="15" t="s">
        <v>15714</v>
      </c>
      <c r="F5131" t="s">
        <v>1784</v>
      </c>
      <c r="G5131" t="s">
        <v>1785</v>
      </c>
      <c r="H5131" t="s">
        <v>1725</v>
      </c>
      <c r="I5131" t="s">
        <v>3116</v>
      </c>
      <c r="J5131">
        <v>0</v>
      </c>
      <c r="K5131"/>
      <c r="L5131" t="s">
        <v>5524</v>
      </c>
      <c r="M5131" t="s">
        <v>3118</v>
      </c>
    </row>
    <row r="5132" spans="1:13" x14ac:dyDescent="0.25">
      <c r="A5132">
        <v>18452</v>
      </c>
      <c r="B5132" t="s">
        <v>2476</v>
      </c>
      <c r="C5132" t="s">
        <v>21</v>
      </c>
      <c r="D5132" t="s">
        <v>1722</v>
      </c>
      <c r="E5132" s="15" t="s">
        <v>15715</v>
      </c>
      <c r="F5132" t="s">
        <v>1784</v>
      </c>
      <c r="G5132" t="s">
        <v>1785</v>
      </c>
      <c r="H5132" t="s">
        <v>1725</v>
      </c>
      <c r="I5132" t="s">
        <v>3116</v>
      </c>
      <c r="J5132">
        <v>0</v>
      </c>
      <c r="K5132"/>
      <c r="L5132" t="s">
        <v>5532</v>
      </c>
      <c r="M5132" t="s">
        <v>3118</v>
      </c>
    </row>
    <row r="5133" spans="1:13" x14ac:dyDescent="0.25">
      <c r="A5133">
        <v>842549</v>
      </c>
      <c r="B5133" t="s">
        <v>15716</v>
      </c>
      <c r="C5133" t="s">
        <v>36</v>
      </c>
      <c r="D5133" t="s">
        <v>1722</v>
      </c>
      <c r="E5133" s="15" t="s">
        <v>15717</v>
      </c>
      <c r="F5133" t="s">
        <v>1787</v>
      </c>
      <c r="G5133" t="s">
        <v>1721</v>
      </c>
      <c r="H5133" t="s">
        <v>1720</v>
      </c>
      <c r="I5133" t="s">
        <v>3116</v>
      </c>
      <c r="J5133">
        <v>0</v>
      </c>
      <c r="K5133"/>
      <c r="L5133" t="s">
        <v>15718</v>
      </c>
      <c r="M5133" t="s">
        <v>15719</v>
      </c>
    </row>
    <row r="5134" spans="1:13" x14ac:dyDescent="0.25">
      <c r="A5134">
        <v>18430</v>
      </c>
      <c r="B5134" t="s">
        <v>1443</v>
      </c>
      <c r="C5134" t="s">
        <v>52</v>
      </c>
      <c r="D5134" t="s">
        <v>1722</v>
      </c>
      <c r="E5134" s="15" t="s">
        <v>15720</v>
      </c>
      <c r="F5134" t="s">
        <v>1784</v>
      </c>
      <c r="G5134" t="s">
        <v>1785</v>
      </c>
      <c r="H5134" t="s">
        <v>1725</v>
      </c>
      <c r="I5134" t="s">
        <v>3116</v>
      </c>
      <c r="J5134">
        <v>0</v>
      </c>
      <c r="K5134"/>
      <c r="L5134" t="s">
        <v>3117</v>
      </c>
      <c r="M5134" t="s">
        <v>3118</v>
      </c>
    </row>
    <row r="5135" spans="1:13" x14ac:dyDescent="0.25">
      <c r="A5135">
        <v>18436</v>
      </c>
      <c r="B5135" t="s">
        <v>5235</v>
      </c>
      <c r="C5135" t="s">
        <v>211</v>
      </c>
      <c r="D5135" t="s">
        <v>1722</v>
      </c>
      <c r="E5135" s="15" t="s">
        <v>15721</v>
      </c>
      <c r="F5135" t="s">
        <v>1784</v>
      </c>
      <c r="G5135" t="s">
        <v>1785</v>
      </c>
      <c r="H5135" t="s">
        <v>1725</v>
      </c>
      <c r="I5135" t="s">
        <v>3116</v>
      </c>
      <c r="J5135">
        <v>0</v>
      </c>
      <c r="K5135"/>
      <c r="L5135" t="s">
        <v>5627</v>
      </c>
      <c r="M5135" t="s">
        <v>3118</v>
      </c>
    </row>
    <row r="5136" spans="1:13" x14ac:dyDescent="0.25">
      <c r="A5136">
        <v>861698</v>
      </c>
      <c r="B5136" t="s">
        <v>15722</v>
      </c>
      <c r="C5136" t="s">
        <v>36</v>
      </c>
      <c r="D5136" t="s">
        <v>1722</v>
      </c>
      <c r="E5136" s="15" t="s">
        <v>15723</v>
      </c>
      <c r="F5136" t="s">
        <v>1787</v>
      </c>
      <c r="G5136" t="s">
        <v>1721</v>
      </c>
      <c r="H5136" t="s">
        <v>1720</v>
      </c>
      <c r="I5136" t="s">
        <v>3116</v>
      </c>
      <c r="J5136">
        <v>0</v>
      </c>
      <c r="K5136"/>
      <c r="L5136" t="s">
        <v>15724</v>
      </c>
      <c r="M5136" t="s">
        <v>15725</v>
      </c>
    </row>
    <row r="5137" spans="1:13" x14ac:dyDescent="0.25">
      <c r="A5137">
        <v>57397</v>
      </c>
      <c r="B5137" t="s">
        <v>15726</v>
      </c>
      <c r="C5137" t="s">
        <v>27</v>
      </c>
      <c r="D5137" t="s">
        <v>1722</v>
      </c>
      <c r="E5137" s="15" t="s">
        <v>15727</v>
      </c>
      <c r="F5137" t="s">
        <v>5641</v>
      </c>
      <c r="G5137" t="s">
        <v>1825</v>
      </c>
      <c r="H5137" t="s">
        <v>1725</v>
      </c>
      <c r="I5137" t="s">
        <v>3116</v>
      </c>
      <c r="J5137">
        <v>0</v>
      </c>
      <c r="K5137"/>
      <c r="L5137" t="s">
        <v>3117</v>
      </c>
      <c r="M5137" t="s">
        <v>3118</v>
      </c>
    </row>
    <row r="5138" spans="1:13" x14ac:dyDescent="0.25">
      <c r="A5138">
        <v>18519</v>
      </c>
      <c r="B5138" t="s">
        <v>1444</v>
      </c>
      <c r="C5138" t="s">
        <v>48</v>
      </c>
      <c r="D5138" t="s">
        <v>1722</v>
      </c>
      <c r="E5138" s="15" t="s">
        <v>15728</v>
      </c>
      <c r="F5138" t="s">
        <v>1784</v>
      </c>
      <c r="G5138" t="s">
        <v>1785</v>
      </c>
      <c r="H5138" t="s">
        <v>1725</v>
      </c>
      <c r="I5138" t="s">
        <v>3116</v>
      </c>
      <c r="J5138">
        <v>0</v>
      </c>
      <c r="K5138"/>
      <c r="L5138" t="s">
        <v>10394</v>
      </c>
      <c r="M5138" t="s">
        <v>3118</v>
      </c>
    </row>
    <row r="5139" spans="1:13" x14ac:dyDescent="0.25">
      <c r="A5139">
        <v>829810</v>
      </c>
      <c r="B5139" t="s">
        <v>15729</v>
      </c>
      <c r="C5139" t="s">
        <v>36</v>
      </c>
      <c r="D5139" t="s">
        <v>1722</v>
      </c>
      <c r="E5139" s="15" t="s">
        <v>15730</v>
      </c>
      <c r="F5139" t="s">
        <v>1787</v>
      </c>
      <c r="G5139" t="s">
        <v>1721</v>
      </c>
      <c r="H5139" t="s">
        <v>1720</v>
      </c>
      <c r="I5139" t="s">
        <v>3116</v>
      </c>
      <c r="J5139">
        <v>0</v>
      </c>
      <c r="K5139"/>
      <c r="L5139" t="s">
        <v>15731</v>
      </c>
      <c r="M5139"/>
    </row>
    <row r="5140" spans="1:13" x14ac:dyDescent="0.25">
      <c r="A5140">
        <v>18526</v>
      </c>
      <c r="B5140" t="s">
        <v>522</v>
      </c>
      <c r="C5140" t="s">
        <v>56</v>
      </c>
      <c r="D5140" t="s">
        <v>1722</v>
      </c>
      <c r="E5140" s="15" t="s">
        <v>15732</v>
      </c>
      <c r="F5140" t="s">
        <v>1784</v>
      </c>
      <c r="G5140" t="s">
        <v>1785</v>
      </c>
      <c r="H5140" t="s">
        <v>1725</v>
      </c>
      <c r="I5140" t="s">
        <v>3116</v>
      </c>
      <c r="J5140">
        <v>0</v>
      </c>
      <c r="K5140"/>
      <c r="L5140" t="s">
        <v>9401</v>
      </c>
      <c r="M5140" t="s">
        <v>3118</v>
      </c>
    </row>
    <row r="5141" spans="1:13" x14ac:dyDescent="0.25">
      <c r="A5141">
        <v>829807</v>
      </c>
      <c r="B5141" t="s">
        <v>15733</v>
      </c>
      <c r="C5141" t="s">
        <v>36</v>
      </c>
      <c r="D5141" t="s">
        <v>1722</v>
      </c>
      <c r="E5141" s="15" t="s">
        <v>15734</v>
      </c>
      <c r="F5141" t="s">
        <v>1784</v>
      </c>
      <c r="G5141" t="s">
        <v>1785</v>
      </c>
      <c r="H5141" t="s">
        <v>1725</v>
      </c>
      <c r="I5141" t="s">
        <v>3116</v>
      </c>
      <c r="J5141">
        <v>0</v>
      </c>
      <c r="K5141"/>
      <c r="L5141" t="s">
        <v>3464</v>
      </c>
      <c r="M5141" t="s">
        <v>3118</v>
      </c>
    </row>
    <row r="5142" spans="1:13" x14ac:dyDescent="0.25">
      <c r="A5142">
        <v>843812</v>
      </c>
      <c r="B5142" t="s">
        <v>15735</v>
      </c>
      <c r="C5142" t="s">
        <v>43</v>
      </c>
      <c r="D5142" t="s">
        <v>1722</v>
      </c>
      <c r="E5142" s="15" t="s">
        <v>15736</v>
      </c>
      <c r="F5142" t="s">
        <v>1749</v>
      </c>
      <c r="G5142" t="s">
        <v>1746</v>
      </c>
      <c r="H5142" t="s">
        <v>1720</v>
      </c>
      <c r="I5142" t="s">
        <v>5686</v>
      </c>
      <c r="J5142">
        <v>0</v>
      </c>
      <c r="K5142"/>
      <c r="L5142" t="s">
        <v>15737</v>
      </c>
      <c r="M5142" t="s">
        <v>15738</v>
      </c>
    </row>
    <row r="5143" spans="1:13" x14ac:dyDescent="0.25">
      <c r="A5143">
        <v>57184</v>
      </c>
      <c r="B5143" t="s">
        <v>15739</v>
      </c>
      <c r="C5143" t="s">
        <v>27</v>
      </c>
      <c r="D5143" t="s">
        <v>1722</v>
      </c>
      <c r="E5143" s="15" t="s">
        <v>15740</v>
      </c>
      <c r="F5143" t="s">
        <v>1908</v>
      </c>
      <c r="G5143" t="s">
        <v>1909</v>
      </c>
      <c r="H5143" t="s">
        <v>1725</v>
      </c>
      <c r="I5143" t="s">
        <v>3116</v>
      </c>
      <c r="J5143">
        <v>0</v>
      </c>
      <c r="K5143"/>
      <c r="L5143" t="s">
        <v>15741</v>
      </c>
      <c r="M5143" t="s">
        <v>15742</v>
      </c>
    </row>
    <row r="5144" spans="1:13" x14ac:dyDescent="0.25">
      <c r="A5144">
        <v>846824</v>
      </c>
      <c r="B5144" t="s">
        <v>1445</v>
      </c>
      <c r="C5144" t="s">
        <v>36</v>
      </c>
      <c r="D5144" t="s">
        <v>1722</v>
      </c>
      <c r="E5144" s="15" t="s">
        <v>15743</v>
      </c>
      <c r="F5144" t="s">
        <v>2010</v>
      </c>
      <c r="G5144" t="s">
        <v>1823</v>
      </c>
      <c r="H5144" t="s">
        <v>1822</v>
      </c>
      <c r="I5144" t="s">
        <v>3116</v>
      </c>
      <c r="J5144">
        <v>0</v>
      </c>
      <c r="K5144"/>
      <c r="L5144" t="s">
        <v>3117</v>
      </c>
      <c r="M5144" t="s">
        <v>3118</v>
      </c>
    </row>
    <row r="5145" spans="1:13" x14ac:dyDescent="0.25">
      <c r="A5145">
        <v>37977</v>
      </c>
      <c r="B5145" t="s">
        <v>523</v>
      </c>
      <c r="C5145" t="s">
        <v>27</v>
      </c>
      <c r="D5145" t="s">
        <v>1722</v>
      </c>
      <c r="E5145" s="15" t="s">
        <v>15744</v>
      </c>
      <c r="F5145" t="s">
        <v>1735</v>
      </c>
      <c r="G5145" t="s">
        <v>1721</v>
      </c>
      <c r="H5145" t="s">
        <v>1720</v>
      </c>
      <c r="I5145" t="s">
        <v>5686</v>
      </c>
      <c r="J5145">
        <v>0</v>
      </c>
      <c r="K5145"/>
      <c r="L5145" t="s">
        <v>15745</v>
      </c>
      <c r="M5145" t="s">
        <v>3118</v>
      </c>
    </row>
    <row r="5146" spans="1:13" x14ac:dyDescent="0.25">
      <c r="A5146">
        <v>34453</v>
      </c>
      <c r="B5146" t="s">
        <v>5240</v>
      </c>
      <c r="C5146" t="s">
        <v>27</v>
      </c>
      <c r="D5146" t="s">
        <v>1722</v>
      </c>
      <c r="E5146" s="15" t="s">
        <v>15746</v>
      </c>
      <c r="F5146" t="s">
        <v>1732</v>
      </c>
      <c r="G5146" t="s">
        <v>1731</v>
      </c>
      <c r="H5146" t="s">
        <v>1720</v>
      </c>
      <c r="I5146" t="s">
        <v>3116</v>
      </c>
      <c r="J5146">
        <v>0</v>
      </c>
      <c r="K5146"/>
      <c r="L5146" t="s">
        <v>15747</v>
      </c>
      <c r="M5146" t="s">
        <v>3118</v>
      </c>
    </row>
    <row r="5147" spans="1:13" x14ac:dyDescent="0.25">
      <c r="A5147">
        <v>72401</v>
      </c>
      <c r="B5147" t="s">
        <v>15748</v>
      </c>
      <c r="C5147" t="s">
        <v>27</v>
      </c>
      <c r="D5147" t="s">
        <v>1722</v>
      </c>
      <c r="E5147" s="15" t="s">
        <v>15749</v>
      </c>
      <c r="F5147" t="s">
        <v>1775</v>
      </c>
      <c r="G5147" t="s">
        <v>1743</v>
      </c>
      <c r="H5147" t="s">
        <v>1720</v>
      </c>
      <c r="I5147" t="s">
        <v>3351</v>
      </c>
      <c r="J5147">
        <v>0</v>
      </c>
      <c r="K5147"/>
      <c r="L5147"/>
      <c r="M5147" t="s">
        <v>3118</v>
      </c>
    </row>
    <row r="5148" spans="1:13" x14ac:dyDescent="0.25">
      <c r="A5148">
        <v>18513</v>
      </c>
      <c r="B5148" t="s">
        <v>1446</v>
      </c>
      <c r="C5148" t="s">
        <v>27</v>
      </c>
      <c r="D5148" t="s">
        <v>1722</v>
      </c>
      <c r="E5148" s="15" t="s">
        <v>15750</v>
      </c>
      <c r="F5148" t="s">
        <v>1824</v>
      </c>
      <c r="G5148" t="s">
        <v>1825</v>
      </c>
      <c r="H5148" t="s">
        <v>1725</v>
      </c>
      <c r="I5148" t="s">
        <v>3116</v>
      </c>
      <c r="J5148">
        <v>0</v>
      </c>
      <c r="K5148"/>
      <c r="L5148" t="s">
        <v>6175</v>
      </c>
      <c r="M5148" t="s">
        <v>3118</v>
      </c>
    </row>
    <row r="5149" spans="1:13" x14ac:dyDescent="0.25">
      <c r="A5149">
        <v>18553</v>
      </c>
      <c r="B5149" t="s">
        <v>524</v>
      </c>
      <c r="C5149" t="s">
        <v>27</v>
      </c>
      <c r="D5149" t="s">
        <v>1722</v>
      </c>
      <c r="E5149" s="15" t="s">
        <v>15751</v>
      </c>
      <c r="F5149" t="s">
        <v>1749</v>
      </c>
      <c r="G5149" t="s">
        <v>1746</v>
      </c>
      <c r="H5149" t="s">
        <v>1720</v>
      </c>
      <c r="I5149" t="s">
        <v>5686</v>
      </c>
      <c r="J5149">
        <v>0</v>
      </c>
      <c r="K5149"/>
      <c r="L5149" t="s">
        <v>3117</v>
      </c>
      <c r="M5149" t="s">
        <v>3118</v>
      </c>
    </row>
    <row r="5150" spans="1:13" x14ac:dyDescent="0.25">
      <c r="A5150">
        <v>18573</v>
      </c>
      <c r="B5150" t="s">
        <v>1447</v>
      </c>
      <c r="C5150" t="s">
        <v>27</v>
      </c>
      <c r="D5150" t="s">
        <v>1722</v>
      </c>
      <c r="E5150" s="15" t="s">
        <v>15752</v>
      </c>
      <c r="F5150" t="s">
        <v>1938</v>
      </c>
      <c r="G5150" t="s">
        <v>1746</v>
      </c>
      <c r="H5150" t="s">
        <v>1720</v>
      </c>
      <c r="I5150" t="s">
        <v>5686</v>
      </c>
      <c r="J5150">
        <v>0</v>
      </c>
      <c r="K5150"/>
      <c r="L5150" t="s">
        <v>5524</v>
      </c>
      <c r="M5150" t="s">
        <v>3118</v>
      </c>
    </row>
    <row r="5151" spans="1:13" x14ac:dyDescent="0.25">
      <c r="A5151">
        <v>846623</v>
      </c>
      <c r="B5151" t="s">
        <v>3008</v>
      </c>
      <c r="C5151" t="s">
        <v>43</v>
      </c>
      <c r="D5151" t="s">
        <v>1722</v>
      </c>
      <c r="E5151" s="15" t="s">
        <v>15753</v>
      </c>
      <c r="F5151" t="s">
        <v>1728</v>
      </c>
      <c r="G5151" t="s">
        <v>1729</v>
      </c>
      <c r="H5151" t="s">
        <v>1720</v>
      </c>
      <c r="I5151" t="s">
        <v>3116</v>
      </c>
      <c r="J5151">
        <v>0</v>
      </c>
      <c r="K5151"/>
      <c r="L5151" t="s">
        <v>15754</v>
      </c>
      <c r="M5151" t="s">
        <v>15755</v>
      </c>
    </row>
    <row r="5152" spans="1:13" x14ac:dyDescent="0.25">
      <c r="A5152">
        <v>18579</v>
      </c>
      <c r="B5152" t="s">
        <v>525</v>
      </c>
      <c r="C5152" t="s">
        <v>92</v>
      </c>
      <c r="D5152" t="s">
        <v>1722</v>
      </c>
      <c r="E5152" s="15" t="s">
        <v>15756</v>
      </c>
      <c r="F5152" t="s">
        <v>1829</v>
      </c>
      <c r="G5152" t="s">
        <v>1814</v>
      </c>
      <c r="H5152" t="s">
        <v>1764</v>
      </c>
      <c r="I5152" t="s">
        <v>3131</v>
      </c>
      <c r="J5152">
        <v>0</v>
      </c>
      <c r="K5152"/>
      <c r="L5152" t="s">
        <v>3245</v>
      </c>
      <c r="M5152" t="s">
        <v>3118</v>
      </c>
    </row>
    <row r="5153" spans="1:13" x14ac:dyDescent="0.25">
      <c r="A5153">
        <v>830120</v>
      </c>
      <c r="B5153" t="s">
        <v>15757</v>
      </c>
      <c r="C5153" t="s">
        <v>43</v>
      </c>
      <c r="D5153" t="s">
        <v>1722</v>
      </c>
      <c r="E5153" s="15" t="s">
        <v>15758</v>
      </c>
      <c r="F5153" t="s">
        <v>1882</v>
      </c>
      <c r="G5153" t="s">
        <v>1765</v>
      </c>
      <c r="H5153" t="s">
        <v>1764</v>
      </c>
      <c r="I5153" t="s">
        <v>3116</v>
      </c>
      <c r="J5153">
        <v>0</v>
      </c>
      <c r="K5153"/>
      <c r="L5153" t="s">
        <v>3157</v>
      </c>
      <c r="M5153" t="s">
        <v>3118</v>
      </c>
    </row>
    <row r="5154" spans="1:13" x14ac:dyDescent="0.25">
      <c r="A5154">
        <v>851810</v>
      </c>
      <c r="B5154" t="s">
        <v>15759</v>
      </c>
      <c r="C5154" t="s">
        <v>43</v>
      </c>
      <c r="D5154" t="s">
        <v>1722</v>
      </c>
      <c r="E5154" s="15" t="s">
        <v>15760</v>
      </c>
      <c r="F5154" t="s">
        <v>3990</v>
      </c>
      <c r="G5154" t="s">
        <v>1762</v>
      </c>
      <c r="H5154" t="s">
        <v>1782</v>
      </c>
      <c r="I5154" t="s">
        <v>1762</v>
      </c>
      <c r="J5154">
        <v>0</v>
      </c>
      <c r="K5154"/>
      <c r="L5154"/>
      <c r="M5154" t="s">
        <v>3118</v>
      </c>
    </row>
    <row r="5155" spans="1:13" x14ac:dyDescent="0.25">
      <c r="A5155">
        <v>18571</v>
      </c>
      <c r="B5155" t="s">
        <v>2478</v>
      </c>
      <c r="C5155" t="s">
        <v>59</v>
      </c>
      <c r="D5155" t="s">
        <v>1722</v>
      </c>
      <c r="E5155" s="15" t="s">
        <v>15761</v>
      </c>
      <c r="F5155" t="s">
        <v>1752</v>
      </c>
      <c r="G5155" t="s">
        <v>1754</v>
      </c>
      <c r="H5155" t="s">
        <v>1753</v>
      </c>
      <c r="I5155" t="s">
        <v>3116</v>
      </c>
      <c r="J5155">
        <v>0</v>
      </c>
      <c r="K5155"/>
      <c r="L5155" t="s">
        <v>8650</v>
      </c>
      <c r="M5155" t="s">
        <v>3118</v>
      </c>
    </row>
    <row r="5156" spans="1:13" x14ac:dyDescent="0.25">
      <c r="A5156">
        <v>74085</v>
      </c>
      <c r="B5156" t="s">
        <v>1448</v>
      </c>
      <c r="C5156" t="s">
        <v>65</v>
      </c>
      <c r="D5156" t="s">
        <v>1722</v>
      </c>
      <c r="E5156" s="15" t="s">
        <v>15762</v>
      </c>
      <c r="F5156" t="s">
        <v>2161</v>
      </c>
      <c r="G5156" t="s">
        <v>2162</v>
      </c>
      <c r="H5156" t="s">
        <v>1753</v>
      </c>
      <c r="I5156" t="s">
        <v>3116</v>
      </c>
      <c r="J5156">
        <v>0</v>
      </c>
      <c r="K5156"/>
      <c r="L5156" t="s">
        <v>3117</v>
      </c>
      <c r="M5156" t="s">
        <v>3118</v>
      </c>
    </row>
    <row r="5157" spans="1:13" x14ac:dyDescent="0.25">
      <c r="A5157">
        <v>56505</v>
      </c>
      <c r="B5157" t="s">
        <v>5246</v>
      </c>
      <c r="C5157" t="s">
        <v>485</v>
      </c>
      <c r="D5157" t="s">
        <v>1722</v>
      </c>
      <c r="E5157" s="15" t="s">
        <v>15763</v>
      </c>
      <c r="F5157" t="s">
        <v>1891</v>
      </c>
      <c r="G5157" t="s">
        <v>1867</v>
      </c>
      <c r="H5157" t="s">
        <v>1725</v>
      </c>
      <c r="I5157" t="s">
        <v>3116</v>
      </c>
      <c r="J5157">
        <v>0</v>
      </c>
      <c r="K5157"/>
      <c r="L5157" t="s">
        <v>15764</v>
      </c>
      <c r="M5157" t="s">
        <v>15765</v>
      </c>
    </row>
    <row r="5158" spans="1:13" x14ac:dyDescent="0.25">
      <c r="A5158">
        <v>846921</v>
      </c>
      <c r="B5158" t="s">
        <v>15766</v>
      </c>
      <c r="C5158" t="s">
        <v>172</v>
      </c>
      <c r="D5158" t="s">
        <v>1722</v>
      </c>
      <c r="E5158" s="15" t="s">
        <v>15767</v>
      </c>
      <c r="F5158" t="s">
        <v>2264</v>
      </c>
      <c r="G5158" t="s">
        <v>1754</v>
      </c>
      <c r="H5158" t="s">
        <v>1753</v>
      </c>
      <c r="I5158" t="s">
        <v>3116</v>
      </c>
      <c r="J5158">
        <v>0</v>
      </c>
      <c r="K5158"/>
      <c r="L5158" t="s">
        <v>3144</v>
      </c>
      <c r="M5158" t="s">
        <v>3118</v>
      </c>
    </row>
    <row r="5159" spans="1:13" x14ac:dyDescent="0.25">
      <c r="A5159">
        <v>18574</v>
      </c>
      <c r="B5159" t="s">
        <v>526</v>
      </c>
      <c r="C5159" t="s">
        <v>21</v>
      </c>
      <c r="D5159" t="s">
        <v>1722</v>
      </c>
      <c r="E5159" s="15" t="s">
        <v>15768</v>
      </c>
      <c r="F5159" t="s">
        <v>1986</v>
      </c>
      <c r="G5159" t="s">
        <v>1987</v>
      </c>
      <c r="H5159" t="s">
        <v>1822</v>
      </c>
      <c r="I5159" t="s">
        <v>3116</v>
      </c>
      <c r="J5159">
        <v>0</v>
      </c>
      <c r="K5159"/>
      <c r="L5159" t="s">
        <v>3117</v>
      </c>
      <c r="M5159" t="s">
        <v>3118</v>
      </c>
    </row>
    <row r="5160" spans="1:13" x14ac:dyDescent="0.25">
      <c r="A5160">
        <v>31373</v>
      </c>
      <c r="B5160" t="s">
        <v>15769</v>
      </c>
      <c r="C5160" t="s">
        <v>116</v>
      </c>
      <c r="D5160" t="s">
        <v>1722</v>
      </c>
      <c r="E5160" s="15" t="s">
        <v>15770</v>
      </c>
      <c r="F5160" t="s">
        <v>2035</v>
      </c>
      <c r="G5160" t="s">
        <v>1762</v>
      </c>
      <c r="H5160" t="s">
        <v>1782</v>
      </c>
      <c r="I5160" t="s">
        <v>1762</v>
      </c>
      <c r="J5160">
        <v>0</v>
      </c>
      <c r="K5160"/>
      <c r="L5160" t="s">
        <v>3417</v>
      </c>
      <c r="M5160" t="s">
        <v>3118</v>
      </c>
    </row>
    <row r="5161" spans="1:13" x14ac:dyDescent="0.25">
      <c r="A5161">
        <v>28840</v>
      </c>
      <c r="B5161" t="s">
        <v>1449</v>
      </c>
      <c r="C5161" t="s">
        <v>27</v>
      </c>
      <c r="D5161" t="s">
        <v>1722</v>
      </c>
      <c r="E5161" s="15" t="s">
        <v>15771</v>
      </c>
      <c r="F5161" t="s">
        <v>1728</v>
      </c>
      <c r="G5161" t="s">
        <v>1729</v>
      </c>
      <c r="H5161" t="s">
        <v>1720</v>
      </c>
      <c r="I5161" t="s">
        <v>3116</v>
      </c>
      <c r="J5161">
        <v>0</v>
      </c>
      <c r="K5161"/>
      <c r="L5161" t="s">
        <v>15772</v>
      </c>
      <c r="M5161" t="s">
        <v>15773</v>
      </c>
    </row>
    <row r="5162" spans="1:13" x14ac:dyDescent="0.25">
      <c r="A5162">
        <v>838109</v>
      </c>
      <c r="B5162" t="s">
        <v>2930</v>
      </c>
      <c r="C5162" t="s">
        <v>78</v>
      </c>
      <c r="D5162" t="s">
        <v>1722</v>
      </c>
      <c r="E5162" s="15" t="s">
        <v>15774</v>
      </c>
      <c r="F5162" t="s">
        <v>1846</v>
      </c>
      <c r="G5162" t="s">
        <v>1726</v>
      </c>
      <c r="H5162" t="s">
        <v>1725</v>
      </c>
      <c r="I5162" t="s">
        <v>3116</v>
      </c>
      <c r="J5162">
        <v>0</v>
      </c>
      <c r="K5162"/>
      <c r="L5162" t="s">
        <v>15775</v>
      </c>
      <c r="M5162" t="s">
        <v>15776</v>
      </c>
    </row>
    <row r="5163" spans="1:13" x14ac:dyDescent="0.25">
      <c r="A5163">
        <v>18585</v>
      </c>
      <c r="B5163" t="s">
        <v>2479</v>
      </c>
      <c r="C5163" t="s">
        <v>52</v>
      </c>
      <c r="D5163" t="s">
        <v>1722</v>
      </c>
      <c r="E5163" s="15" t="s">
        <v>15777</v>
      </c>
      <c r="F5163" t="s">
        <v>1789</v>
      </c>
      <c r="G5163" t="s">
        <v>1790</v>
      </c>
      <c r="H5163" t="s">
        <v>1720</v>
      </c>
      <c r="I5163" t="s">
        <v>3116</v>
      </c>
      <c r="J5163">
        <v>0</v>
      </c>
      <c r="K5163"/>
      <c r="L5163" t="s">
        <v>3117</v>
      </c>
      <c r="M5163" t="s">
        <v>3118</v>
      </c>
    </row>
    <row r="5164" spans="1:13" x14ac:dyDescent="0.25">
      <c r="A5164">
        <v>18586</v>
      </c>
      <c r="B5164" t="s">
        <v>527</v>
      </c>
      <c r="C5164" t="s">
        <v>109</v>
      </c>
      <c r="D5164" t="s">
        <v>1722</v>
      </c>
      <c r="E5164" s="15" t="s">
        <v>15778</v>
      </c>
      <c r="F5164" t="s">
        <v>1759</v>
      </c>
      <c r="G5164" t="s">
        <v>1760</v>
      </c>
      <c r="H5164" t="s">
        <v>1753</v>
      </c>
      <c r="I5164" t="s">
        <v>3116</v>
      </c>
      <c r="J5164">
        <v>0</v>
      </c>
      <c r="K5164"/>
      <c r="L5164" t="s">
        <v>3117</v>
      </c>
      <c r="M5164" t="s">
        <v>3118</v>
      </c>
    </row>
    <row r="5165" spans="1:13" x14ac:dyDescent="0.25">
      <c r="A5165">
        <v>18640</v>
      </c>
      <c r="B5165" t="s">
        <v>528</v>
      </c>
      <c r="C5165" t="s">
        <v>27</v>
      </c>
      <c r="D5165" t="s">
        <v>1722</v>
      </c>
      <c r="E5165" s="15" t="s">
        <v>15779</v>
      </c>
      <c r="F5165" t="s">
        <v>1771</v>
      </c>
      <c r="G5165" t="s">
        <v>1721</v>
      </c>
      <c r="H5165" t="s">
        <v>1720</v>
      </c>
      <c r="I5165" t="s">
        <v>3116</v>
      </c>
      <c r="J5165">
        <v>0</v>
      </c>
      <c r="K5165"/>
      <c r="L5165" t="s">
        <v>15780</v>
      </c>
      <c r="M5165" t="s">
        <v>3118</v>
      </c>
    </row>
    <row r="5166" spans="1:13" x14ac:dyDescent="0.25">
      <c r="A5166">
        <v>29062</v>
      </c>
      <c r="B5166" t="s">
        <v>2544</v>
      </c>
      <c r="C5166" t="s">
        <v>39</v>
      </c>
      <c r="D5166" t="s">
        <v>1722</v>
      </c>
      <c r="E5166" s="15" t="s">
        <v>15781</v>
      </c>
      <c r="F5166" t="s">
        <v>1789</v>
      </c>
      <c r="G5166" t="s">
        <v>1790</v>
      </c>
      <c r="H5166" t="s">
        <v>1720</v>
      </c>
      <c r="I5166" t="s">
        <v>3116</v>
      </c>
      <c r="J5166">
        <v>0</v>
      </c>
      <c r="K5166"/>
      <c r="L5166" t="s">
        <v>3151</v>
      </c>
      <c r="M5166" t="s">
        <v>3118</v>
      </c>
    </row>
    <row r="5167" spans="1:13" x14ac:dyDescent="0.25">
      <c r="A5167">
        <v>834856</v>
      </c>
      <c r="B5167" t="s">
        <v>1684</v>
      </c>
      <c r="C5167" t="s">
        <v>92</v>
      </c>
      <c r="D5167" t="s">
        <v>1722</v>
      </c>
      <c r="E5167" s="15" t="s">
        <v>15782</v>
      </c>
      <c r="F5167" t="s">
        <v>1962</v>
      </c>
      <c r="G5167" t="s">
        <v>1837</v>
      </c>
      <c r="H5167" t="s">
        <v>1725</v>
      </c>
      <c r="I5167" t="s">
        <v>3116</v>
      </c>
      <c r="J5167">
        <v>0</v>
      </c>
      <c r="K5167"/>
      <c r="L5167" t="s">
        <v>15783</v>
      </c>
      <c r="M5167" t="s">
        <v>15784</v>
      </c>
    </row>
    <row r="5168" spans="1:13" x14ac:dyDescent="0.25">
      <c r="A5168">
        <v>18633</v>
      </c>
      <c r="B5168" t="s">
        <v>5249</v>
      </c>
      <c r="C5168" t="s">
        <v>27</v>
      </c>
      <c r="D5168" t="s">
        <v>1722</v>
      </c>
      <c r="E5168" s="15" t="s">
        <v>15785</v>
      </c>
      <c r="F5168" t="s">
        <v>2277</v>
      </c>
      <c r="G5168" t="s">
        <v>1739</v>
      </c>
      <c r="H5168" t="s">
        <v>1720</v>
      </c>
      <c r="I5168" t="s">
        <v>3232</v>
      </c>
      <c r="J5168">
        <v>0</v>
      </c>
      <c r="K5168"/>
      <c r="L5168" t="s">
        <v>15786</v>
      </c>
      <c r="M5168" t="s">
        <v>3118</v>
      </c>
    </row>
    <row r="5169" spans="1:13" x14ac:dyDescent="0.25">
      <c r="A5169">
        <v>840590</v>
      </c>
      <c r="B5169" t="s">
        <v>15787</v>
      </c>
      <c r="C5169" t="s">
        <v>763</v>
      </c>
      <c r="D5169" t="s">
        <v>1722</v>
      </c>
      <c r="E5169" s="15" t="s">
        <v>15788</v>
      </c>
      <c r="F5169" t="s">
        <v>1742</v>
      </c>
      <c r="G5169" t="s">
        <v>1743</v>
      </c>
      <c r="H5169" t="s">
        <v>1720</v>
      </c>
      <c r="I5169" t="s">
        <v>3351</v>
      </c>
      <c r="J5169">
        <v>0</v>
      </c>
      <c r="K5169"/>
      <c r="L5169" t="s">
        <v>15789</v>
      </c>
      <c r="M5169" t="s">
        <v>15790</v>
      </c>
    </row>
    <row r="5170" spans="1:13" x14ac:dyDescent="0.25">
      <c r="A5170">
        <v>18650</v>
      </c>
      <c r="B5170" t="s">
        <v>15791</v>
      </c>
      <c r="C5170" t="s">
        <v>148</v>
      </c>
      <c r="D5170" t="s">
        <v>1722</v>
      </c>
      <c r="E5170" s="15" t="s">
        <v>15792</v>
      </c>
      <c r="F5170" t="s">
        <v>1941</v>
      </c>
      <c r="G5170" t="s">
        <v>1867</v>
      </c>
      <c r="H5170" t="s">
        <v>1725</v>
      </c>
      <c r="I5170" t="s">
        <v>3116</v>
      </c>
      <c r="J5170">
        <v>0</v>
      </c>
      <c r="K5170"/>
      <c r="L5170" t="s">
        <v>15793</v>
      </c>
      <c r="M5170" t="s">
        <v>15794</v>
      </c>
    </row>
    <row r="5171" spans="1:13" x14ac:dyDescent="0.25">
      <c r="A5171">
        <v>844777</v>
      </c>
      <c r="B5171" t="s">
        <v>15795</v>
      </c>
      <c r="C5171" t="s">
        <v>84</v>
      </c>
      <c r="D5171" t="s">
        <v>1722</v>
      </c>
      <c r="E5171" s="15" t="s">
        <v>15796</v>
      </c>
      <c r="F5171" t="s">
        <v>1771</v>
      </c>
      <c r="G5171" t="s">
        <v>1721</v>
      </c>
      <c r="H5171" t="s">
        <v>1720</v>
      </c>
      <c r="I5171" t="s">
        <v>3116</v>
      </c>
      <c r="J5171">
        <v>0</v>
      </c>
      <c r="K5171"/>
      <c r="L5171" t="s">
        <v>15797</v>
      </c>
      <c r="M5171" t="s">
        <v>15798</v>
      </c>
    </row>
    <row r="5172" spans="1:13" x14ac:dyDescent="0.25">
      <c r="A5172">
        <v>828427</v>
      </c>
      <c r="B5172" t="s">
        <v>15799</v>
      </c>
      <c r="C5172" t="s">
        <v>441</v>
      </c>
      <c r="D5172" t="s">
        <v>1722</v>
      </c>
      <c r="E5172" s="15" t="s">
        <v>15800</v>
      </c>
      <c r="F5172" t="s">
        <v>2072</v>
      </c>
      <c r="G5172" t="s">
        <v>1783</v>
      </c>
      <c r="H5172" t="s">
        <v>1782</v>
      </c>
      <c r="I5172" t="s">
        <v>3142</v>
      </c>
      <c r="J5172">
        <v>0</v>
      </c>
      <c r="K5172"/>
      <c r="L5172" t="s">
        <v>15801</v>
      </c>
      <c r="M5172" t="s">
        <v>3118</v>
      </c>
    </row>
    <row r="5173" spans="1:13" x14ac:dyDescent="0.25">
      <c r="A5173">
        <v>18631</v>
      </c>
      <c r="B5173" t="s">
        <v>1450</v>
      </c>
      <c r="C5173" t="s">
        <v>39</v>
      </c>
      <c r="D5173" t="s">
        <v>1722</v>
      </c>
      <c r="E5173" s="15" t="s">
        <v>15802</v>
      </c>
      <c r="F5173" t="s">
        <v>1735</v>
      </c>
      <c r="G5173" t="s">
        <v>1721</v>
      </c>
      <c r="H5173" t="s">
        <v>1720</v>
      </c>
      <c r="I5173" t="s">
        <v>5686</v>
      </c>
      <c r="J5173">
        <v>0</v>
      </c>
      <c r="K5173"/>
      <c r="L5173" t="s">
        <v>3117</v>
      </c>
      <c r="M5173" t="s">
        <v>3118</v>
      </c>
    </row>
    <row r="5174" spans="1:13" x14ac:dyDescent="0.25">
      <c r="A5174">
        <v>304</v>
      </c>
      <c r="B5174" t="s">
        <v>2309</v>
      </c>
      <c r="C5174" t="s">
        <v>27</v>
      </c>
      <c r="D5174" t="s">
        <v>1722</v>
      </c>
      <c r="E5174" s="15" t="s">
        <v>15803</v>
      </c>
      <c r="F5174" t="s">
        <v>1829</v>
      </c>
      <c r="G5174" t="s">
        <v>1814</v>
      </c>
      <c r="H5174" t="s">
        <v>1764</v>
      </c>
      <c r="I5174" t="s">
        <v>3131</v>
      </c>
      <c r="J5174">
        <v>0</v>
      </c>
      <c r="K5174"/>
      <c r="L5174" t="s">
        <v>5524</v>
      </c>
      <c r="M5174" t="s">
        <v>3118</v>
      </c>
    </row>
    <row r="5175" spans="1:13" x14ac:dyDescent="0.25">
      <c r="A5175">
        <v>582</v>
      </c>
      <c r="B5175" t="s">
        <v>2320</v>
      </c>
      <c r="C5175" t="s">
        <v>27</v>
      </c>
      <c r="D5175" t="s">
        <v>1722</v>
      </c>
      <c r="E5175" s="15" t="s">
        <v>15804</v>
      </c>
      <c r="F5175" t="s">
        <v>1817</v>
      </c>
      <c r="G5175" t="s">
        <v>1816</v>
      </c>
      <c r="H5175" t="s">
        <v>1725</v>
      </c>
      <c r="I5175" t="s">
        <v>1816</v>
      </c>
      <c r="J5175">
        <v>0</v>
      </c>
      <c r="K5175"/>
      <c r="L5175" t="s">
        <v>3117</v>
      </c>
      <c r="M5175" t="s">
        <v>3118</v>
      </c>
    </row>
    <row r="5176" spans="1:13" x14ac:dyDescent="0.25">
      <c r="A5176">
        <v>841939</v>
      </c>
      <c r="B5176" t="s">
        <v>15805</v>
      </c>
      <c r="C5176" t="s">
        <v>27</v>
      </c>
      <c r="D5176" t="s">
        <v>1722</v>
      </c>
      <c r="E5176" s="15" t="s">
        <v>15806</v>
      </c>
      <c r="F5176" t="s">
        <v>1915</v>
      </c>
      <c r="G5176" t="s">
        <v>1878</v>
      </c>
      <c r="H5176" t="s">
        <v>1756</v>
      </c>
      <c r="I5176" t="s">
        <v>3129</v>
      </c>
      <c r="J5176">
        <v>0</v>
      </c>
      <c r="K5176"/>
      <c r="L5176" t="s">
        <v>3117</v>
      </c>
      <c r="M5176" t="s">
        <v>3118</v>
      </c>
    </row>
    <row r="5177" spans="1:13" x14ac:dyDescent="0.25">
      <c r="A5177">
        <v>851277</v>
      </c>
      <c r="B5177" t="s">
        <v>15807</v>
      </c>
      <c r="C5177" t="s">
        <v>27</v>
      </c>
      <c r="D5177" t="s">
        <v>1722</v>
      </c>
      <c r="E5177" s="15" t="s">
        <v>15808</v>
      </c>
      <c r="F5177" t="s">
        <v>1873</v>
      </c>
      <c r="G5177" t="s">
        <v>1874</v>
      </c>
      <c r="H5177" t="s">
        <v>1725</v>
      </c>
      <c r="I5177" t="s">
        <v>3116</v>
      </c>
      <c r="J5177">
        <v>0</v>
      </c>
      <c r="K5177"/>
      <c r="L5177" t="s">
        <v>15809</v>
      </c>
      <c r="M5177" t="s">
        <v>15810</v>
      </c>
    </row>
    <row r="5178" spans="1:13" x14ac:dyDescent="0.25">
      <c r="A5178">
        <v>837147</v>
      </c>
      <c r="B5178" t="s">
        <v>2905</v>
      </c>
      <c r="C5178" t="s">
        <v>84</v>
      </c>
      <c r="D5178" t="s">
        <v>1722</v>
      </c>
      <c r="E5178" s="15" t="s">
        <v>15811</v>
      </c>
      <c r="F5178" t="s">
        <v>7919</v>
      </c>
      <c r="G5178" t="s">
        <v>1762</v>
      </c>
      <c r="H5178" t="s">
        <v>1782</v>
      </c>
      <c r="I5178" t="s">
        <v>1762</v>
      </c>
      <c r="J5178">
        <v>0</v>
      </c>
      <c r="K5178"/>
      <c r="L5178" t="s">
        <v>4128</v>
      </c>
      <c r="M5178" t="s">
        <v>3118</v>
      </c>
    </row>
    <row r="5179" spans="1:13" x14ac:dyDescent="0.25">
      <c r="A5179">
        <v>51396</v>
      </c>
      <c r="B5179" t="s">
        <v>15812</v>
      </c>
      <c r="C5179" t="s">
        <v>27</v>
      </c>
      <c r="D5179" t="s">
        <v>1722</v>
      </c>
      <c r="E5179" s="15" t="s">
        <v>15813</v>
      </c>
      <c r="F5179" t="s">
        <v>1836</v>
      </c>
      <c r="G5179" t="s">
        <v>1837</v>
      </c>
      <c r="H5179" t="s">
        <v>1725</v>
      </c>
      <c r="I5179" t="s">
        <v>3116</v>
      </c>
      <c r="J5179">
        <v>0</v>
      </c>
      <c r="K5179"/>
      <c r="L5179"/>
      <c r="M5179" t="s">
        <v>3118</v>
      </c>
    </row>
    <row r="5180" spans="1:13" x14ac:dyDescent="0.25">
      <c r="A5180">
        <v>859972</v>
      </c>
      <c r="B5180" t="s">
        <v>15814</v>
      </c>
      <c r="C5180" t="s">
        <v>21</v>
      </c>
      <c r="D5180" t="s">
        <v>1722</v>
      </c>
      <c r="E5180" s="15" t="s">
        <v>15815</v>
      </c>
      <c r="F5180" t="s">
        <v>1836</v>
      </c>
      <c r="G5180" t="s">
        <v>1837</v>
      </c>
      <c r="H5180" t="s">
        <v>1725</v>
      </c>
      <c r="I5180" t="s">
        <v>3116</v>
      </c>
      <c r="J5180">
        <v>0</v>
      </c>
      <c r="K5180"/>
      <c r="L5180" t="s">
        <v>15816</v>
      </c>
      <c r="M5180" t="s">
        <v>15817</v>
      </c>
    </row>
    <row r="5181" spans="1:13" x14ac:dyDescent="0.25">
      <c r="A5181">
        <v>3196</v>
      </c>
      <c r="B5181" t="s">
        <v>15818</v>
      </c>
      <c r="C5181" t="s">
        <v>59</v>
      </c>
      <c r="D5181" t="s">
        <v>1722</v>
      </c>
      <c r="E5181" s="15" t="s">
        <v>15819</v>
      </c>
      <c r="F5181" t="s">
        <v>1815</v>
      </c>
      <c r="G5181" t="s">
        <v>1816</v>
      </c>
      <c r="H5181" t="s">
        <v>1725</v>
      </c>
      <c r="I5181" t="s">
        <v>1816</v>
      </c>
      <c r="J5181">
        <v>0</v>
      </c>
      <c r="K5181"/>
      <c r="L5181" t="s">
        <v>3216</v>
      </c>
      <c r="M5181" t="s">
        <v>3118</v>
      </c>
    </row>
    <row r="5182" spans="1:13" x14ac:dyDescent="0.25">
      <c r="A5182">
        <v>3316</v>
      </c>
      <c r="B5182" t="s">
        <v>15820</v>
      </c>
      <c r="C5182" t="s">
        <v>59</v>
      </c>
      <c r="D5182" t="s">
        <v>1722</v>
      </c>
      <c r="E5182" s="15" t="s">
        <v>15821</v>
      </c>
      <c r="F5182" t="s">
        <v>2154</v>
      </c>
      <c r="G5182" t="s">
        <v>1831</v>
      </c>
      <c r="H5182" t="s">
        <v>1827</v>
      </c>
      <c r="I5182" t="s">
        <v>3131</v>
      </c>
      <c r="J5182">
        <v>0</v>
      </c>
      <c r="K5182"/>
      <c r="L5182" t="s">
        <v>3216</v>
      </c>
      <c r="M5182" t="s">
        <v>3118</v>
      </c>
    </row>
    <row r="5183" spans="1:13" x14ac:dyDescent="0.25">
      <c r="A5183">
        <v>3564</v>
      </c>
      <c r="B5183" t="s">
        <v>1451</v>
      </c>
      <c r="C5183" t="s">
        <v>27</v>
      </c>
      <c r="D5183" t="s">
        <v>1722</v>
      </c>
      <c r="E5183" s="15" t="s">
        <v>15822</v>
      </c>
      <c r="F5183" t="s">
        <v>1881</v>
      </c>
      <c r="G5183" t="s">
        <v>1849</v>
      </c>
      <c r="H5183" t="s">
        <v>1819</v>
      </c>
      <c r="I5183" t="s">
        <v>3126</v>
      </c>
      <c r="J5183">
        <v>0</v>
      </c>
      <c r="K5183"/>
      <c r="L5183" t="s">
        <v>3117</v>
      </c>
      <c r="M5183" t="s">
        <v>3118</v>
      </c>
    </row>
    <row r="5184" spans="1:13" x14ac:dyDescent="0.25">
      <c r="A5184">
        <v>4826</v>
      </c>
      <c r="B5184" t="s">
        <v>529</v>
      </c>
      <c r="C5184" t="s">
        <v>27</v>
      </c>
      <c r="D5184" t="s">
        <v>1722</v>
      </c>
      <c r="E5184" s="15" t="s">
        <v>15823</v>
      </c>
      <c r="F5184" t="s">
        <v>1807</v>
      </c>
      <c r="G5184" t="s">
        <v>1762</v>
      </c>
      <c r="H5184" t="s">
        <v>1782</v>
      </c>
      <c r="I5184" t="s">
        <v>1762</v>
      </c>
      <c r="J5184">
        <v>0</v>
      </c>
      <c r="K5184"/>
      <c r="L5184" t="s">
        <v>5941</v>
      </c>
      <c r="M5184" t="s">
        <v>3118</v>
      </c>
    </row>
    <row r="5185" spans="1:13" x14ac:dyDescent="0.25">
      <c r="A5185">
        <v>841164</v>
      </c>
      <c r="B5185" t="s">
        <v>15824</v>
      </c>
      <c r="C5185" t="s">
        <v>165</v>
      </c>
      <c r="D5185" t="s">
        <v>1722</v>
      </c>
      <c r="E5185" s="15" t="s">
        <v>15825</v>
      </c>
      <c r="F5185" t="s">
        <v>1941</v>
      </c>
      <c r="G5185" t="s">
        <v>1867</v>
      </c>
      <c r="H5185" t="s">
        <v>1725</v>
      </c>
      <c r="I5185" t="s">
        <v>3116</v>
      </c>
      <c r="J5185">
        <v>0</v>
      </c>
      <c r="K5185"/>
      <c r="L5185" t="s">
        <v>5599</v>
      </c>
      <c r="M5185" t="s">
        <v>3118</v>
      </c>
    </row>
    <row r="5186" spans="1:13" x14ac:dyDescent="0.25">
      <c r="A5186">
        <v>859693</v>
      </c>
      <c r="B5186" t="s">
        <v>15826</v>
      </c>
      <c r="C5186" t="s">
        <v>48</v>
      </c>
      <c r="D5186" t="s">
        <v>1722</v>
      </c>
      <c r="E5186" s="15" t="s">
        <v>15827</v>
      </c>
      <c r="F5186" t="s">
        <v>2109</v>
      </c>
      <c r="G5186" t="s">
        <v>2056</v>
      </c>
      <c r="H5186" t="s">
        <v>2055</v>
      </c>
      <c r="I5186" t="s">
        <v>3116</v>
      </c>
      <c r="J5186">
        <v>0</v>
      </c>
      <c r="K5186"/>
      <c r="L5186" t="s">
        <v>3320</v>
      </c>
      <c r="M5186" t="s">
        <v>3118</v>
      </c>
    </row>
    <row r="5187" spans="1:13" x14ac:dyDescent="0.25">
      <c r="A5187">
        <v>836631</v>
      </c>
      <c r="B5187" t="s">
        <v>15828</v>
      </c>
      <c r="C5187" t="s">
        <v>56</v>
      </c>
      <c r="D5187" t="s">
        <v>1722</v>
      </c>
      <c r="E5187" s="15" t="s">
        <v>15829</v>
      </c>
      <c r="F5187" t="s">
        <v>2107</v>
      </c>
      <c r="G5187" t="s">
        <v>2056</v>
      </c>
      <c r="H5187" t="s">
        <v>2055</v>
      </c>
      <c r="I5187" t="s">
        <v>3116</v>
      </c>
      <c r="J5187">
        <v>0</v>
      </c>
      <c r="K5187"/>
      <c r="L5187"/>
      <c r="M5187" t="s">
        <v>3118</v>
      </c>
    </row>
    <row r="5188" spans="1:13" x14ac:dyDescent="0.25">
      <c r="A5188">
        <v>7619</v>
      </c>
      <c r="B5188" t="s">
        <v>5251</v>
      </c>
      <c r="C5188" t="s">
        <v>27</v>
      </c>
      <c r="D5188" t="s">
        <v>1722</v>
      </c>
      <c r="E5188" s="15" t="s">
        <v>15830</v>
      </c>
      <c r="F5188" t="s">
        <v>6149</v>
      </c>
      <c r="G5188" t="s">
        <v>1790</v>
      </c>
      <c r="H5188" t="s">
        <v>1720</v>
      </c>
      <c r="I5188" t="s">
        <v>3116</v>
      </c>
      <c r="J5188">
        <v>0</v>
      </c>
      <c r="K5188"/>
      <c r="L5188" t="s">
        <v>3550</v>
      </c>
      <c r="M5188" t="s">
        <v>3118</v>
      </c>
    </row>
    <row r="5189" spans="1:13" x14ac:dyDescent="0.25">
      <c r="A5189">
        <v>8032</v>
      </c>
      <c r="B5189" t="s">
        <v>1452</v>
      </c>
      <c r="C5189" t="s">
        <v>59</v>
      </c>
      <c r="D5189" t="s">
        <v>1722</v>
      </c>
      <c r="E5189" s="15" t="s">
        <v>15831</v>
      </c>
      <c r="F5189" t="s">
        <v>1815</v>
      </c>
      <c r="G5189" t="s">
        <v>1816</v>
      </c>
      <c r="H5189" t="s">
        <v>1725</v>
      </c>
      <c r="I5189" t="s">
        <v>1816</v>
      </c>
      <c r="J5189">
        <v>0</v>
      </c>
      <c r="K5189"/>
      <c r="L5189" t="s">
        <v>3216</v>
      </c>
      <c r="M5189" t="s">
        <v>3118</v>
      </c>
    </row>
    <row r="5190" spans="1:13" x14ac:dyDescent="0.25">
      <c r="A5190">
        <v>38509</v>
      </c>
      <c r="B5190" t="s">
        <v>15832</v>
      </c>
      <c r="C5190" t="s">
        <v>27</v>
      </c>
      <c r="D5190" t="s">
        <v>1722</v>
      </c>
      <c r="E5190" s="15" t="s">
        <v>15833</v>
      </c>
      <c r="F5190" t="s">
        <v>1876</v>
      </c>
      <c r="G5190" t="s">
        <v>1849</v>
      </c>
      <c r="H5190" t="s">
        <v>1819</v>
      </c>
      <c r="I5190" t="s">
        <v>3126</v>
      </c>
      <c r="J5190">
        <v>0</v>
      </c>
      <c r="K5190"/>
      <c r="L5190" t="s">
        <v>15834</v>
      </c>
      <c r="M5190" t="s">
        <v>3118</v>
      </c>
    </row>
    <row r="5191" spans="1:13" x14ac:dyDescent="0.25">
      <c r="A5191">
        <v>8116</v>
      </c>
      <c r="B5191" t="s">
        <v>2221</v>
      </c>
      <c r="C5191" t="s">
        <v>27</v>
      </c>
      <c r="D5191" t="s">
        <v>1722</v>
      </c>
      <c r="E5191" s="15" t="s">
        <v>15835</v>
      </c>
      <c r="F5191" t="s">
        <v>1817</v>
      </c>
      <c r="G5191" t="s">
        <v>1816</v>
      </c>
      <c r="H5191" t="s">
        <v>1725</v>
      </c>
      <c r="I5191" t="s">
        <v>1816</v>
      </c>
      <c r="J5191">
        <v>0</v>
      </c>
      <c r="K5191"/>
      <c r="L5191" t="s">
        <v>15836</v>
      </c>
      <c r="M5191" t="s">
        <v>3118</v>
      </c>
    </row>
    <row r="5192" spans="1:13" x14ac:dyDescent="0.25">
      <c r="A5192">
        <v>840748</v>
      </c>
      <c r="B5192" t="s">
        <v>15837</v>
      </c>
      <c r="C5192" t="s">
        <v>27</v>
      </c>
      <c r="D5192" t="s">
        <v>1722</v>
      </c>
      <c r="E5192" s="15" t="s">
        <v>15838</v>
      </c>
      <c r="F5192" t="s">
        <v>1915</v>
      </c>
      <c r="G5192" t="s">
        <v>1878</v>
      </c>
      <c r="H5192" t="s">
        <v>1756</v>
      </c>
      <c r="I5192" t="s">
        <v>3129</v>
      </c>
      <c r="J5192">
        <v>0</v>
      </c>
      <c r="K5192"/>
      <c r="L5192" t="s">
        <v>3117</v>
      </c>
      <c r="M5192" t="s">
        <v>3118</v>
      </c>
    </row>
    <row r="5193" spans="1:13" x14ac:dyDescent="0.25">
      <c r="A5193">
        <v>8526</v>
      </c>
      <c r="B5193" t="s">
        <v>2219</v>
      </c>
      <c r="C5193" t="s">
        <v>27</v>
      </c>
      <c r="D5193" t="s">
        <v>1722</v>
      </c>
      <c r="E5193" s="15" t="s">
        <v>15839</v>
      </c>
      <c r="F5193" t="s">
        <v>1859</v>
      </c>
      <c r="G5193" t="s">
        <v>1823</v>
      </c>
      <c r="H5193" t="s">
        <v>1822</v>
      </c>
      <c r="I5193" t="s">
        <v>3116</v>
      </c>
      <c r="J5193">
        <v>0</v>
      </c>
      <c r="K5193"/>
      <c r="L5193" t="s">
        <v>3117</v>
      </c>
      <c r="M5193" t="s">
        <v>3118</v>
      </c>
    </row>
    <row r="5194" spans="1:13" x14ac:dyDescent="0.25">
      <c r="A5194">
        <v>854525</v>
      </c>
      <c r="B5194" t="s">
        <v>15840</v>
      </c>
      <c r="C5194" t="s">
        <v>27</v>
      </c>
      <c r="D5194" t="s">
        <v>1722</v>
      </c>
      <c r="E5194" s="15" t="s">
        <v>15841</v>
      </c>
      <c r="F5194" t="s">
        <v>1742</v>
      </c>
      <c r="G5194" t="s">
        <v>1743</v>
      </c>
      <c r="H5194" t="s">
        <v>1720</v>
      </c>
      <c r="I5194" t="s">
        <v>3351</v>
      </c>
      <c r="J5194">
        <v>0</v>
      </c>
      <c r="K5194"/>
      <c r="L5194"/>
      <c r="M5194" t="s">
        <v>3118</v>
      </c>
    </row>
    <row r="5195" spans="1:13" x14ac:dyDescent="0.25">
      <c r="A5195">
        <v>22360</v>
      </c>
      <c r="B5195" t="s">
        <v>5253</v>
      </c>
      <c r="C5195" t="s">
        <v>27</v>
      </c>
      <c r="D5195" t="s">
        <v>1722</v>
      </c>
      <c r="E5195" s="15" t="s">
        <v>15842</v>
      </c>
      <c r="F5195" t="s">
        <v>1876</v>
      </c>
      <c r="G5195" t="s">
        <v>1849</v>
      </c>
      <c r="H5195" t="s">
        <v>1819</v>
      </c>
      <c r="I5195" t="s">
        <v>3126</v>
      </c>
      <c r="J5195">
        <v>0</v>
      </c>
      <c r="K5195"/>
      <c r="L5195" t="s">
        <v>15843</v>
      </c>
      <c r="M5195" t="s">
        <v>3118</v>
      </c>
    </row>
    <row r="5196" spans="1:13" x14ac:dyDescent="0.25">
      <c r="A5196">
        <v>9972</v>
      </c>
      <c r="B5196" t="s">
        <v>2392</v>
      </c>
      <c r="C5196" t="s">
        <v>59</v>
      </c>
      <c r="D5196" t="s">
        <v>1722</v>
      </c>
      <c r="E5196" s="15" t="s">
        <v>15844</v>
      </c>
      <c r="F5196" t="s">
        <v>1830</v>
      </c>
      <c r="G5196" t="s">
        <v>1831</v>
      </c>
      <c r="H5196" t="s">
        <v>1827</v>
      </c>
      <c r="I5196" t="s">
        <v>3131</v>
      </c>
      <c r="J5196">
        <v>0</v>
      </c>
      <c r="K5196"/>
      <c r="L5196" t="s">
        <v>3178</v>
      </c>
      <c r="M5196" t="s">
        <v>3118</v>
      </c>
    </row>
    <row r="5197" spans="1:13" x14ac:dyDescent="0.25">
      <c r="A5197">
        <v>58857</v>
      </c>
      <c r="B5197" t="s">
        <v>5254</v>
      </c>
      <c r="C5197" t="s">
        <v>27</v>
      </c>
      <c r="D5197" t="s">
        <v>1722</v>
      </c>
      <c r="E5197" s="15" t="s">
        <v>15845</v>
      </c>
      <c r="F5197" t="s">
        <v>1876</v>
      </c>
      <c r="G5197" t="s">
        <v>1849</v>
      </c>
      <c r="H5197" t="s">
        <v>1819</v>
      </c>
      <c r="I5197" t="s">
        <v>3126</v>
      </c>
      <c r="J5197">
        <v>0</v>
      </c>
      <c r="K5197"/>
      <c r="L5197" t="s">
        <v>5255</v>
      </c>
      <c r="M5197" t="s">
        <v>15846</v>
      </c>
    </row>
    <row r="5198" spans="1:13" x14ac:dyDescent="0.25">
      <c r="A5198">
        <v>39565</v>
      </c>
      <c r="B5198" t="s">
        <v>1453</v>
      </c>
      <c r="C5198" t="s">
        <v>165</v>
      </c>
      <c r="D5198" t="s">
        <v>1722</v>
      </c>
      <c r="E5198" s="15" t="s">
        <v>15847</v>
      </c>
      <c r="F5198" t="s">
        <v>1924</v>
      </c>
      <c r="G5198" t="s">
        <v>1852</v>
      </c>
      <c r="H5198" t="s">
        <v>1720</v>
      </c>
      <c r="I5198" t="s">
        <v>3116</v>
      </c>
      <c r="J5198">
        <v>0</v>
      </c>
      <c r="K5198"/>
      <c r="L5198" t="s">
        <v>3117</v>
      </c>
      <c r="M5198" t="s">
        <v>3118</v>
      </c>
    </row>
    <row r="5199" spans="1:13" x14ac:dyDescent="0.25">
      <c r="A5199">
        <v>838104</v>
      </c>
      <c r="B5199" t="s">
        <v>15848</v>
      </c>
      <c r="C5199" t="s">
        <v>84</v>
      </c>
      <c r="D5199" t="s">
        <v>1722</v>
      </c>
      <c r="E5199" s="15" t="s">
        <v>15849</v>
      </c>
      <c r="F5199" t="s">
        <v>1749</v>
      </c>
      <c r="G5199" t="s">
        <v>1746</v>
      </c>
      <c r="H5199" t="s">
        <v>1720</v>
      </c>
      <c r="I5199" t="s">
        <v>3116</v>
      </c>
      <c r="J5199">
        <v>0</v>
      </c>
      <c r="K5199"/>
      <c r="L5199" t="s">
        <v>3464</v>
      </c>
      <c r="M5199" t="s">
        <v>3118</v>
      </c>
    </row>
    <row r="5200" spans="1:13" x14ac:dyDescent="0.25">
      <c r="A5200">
        <v>845833</v>
      </c>
      <c r="B5200" t="s">
        <v>15850</v>
      </c>
      <c r="C5200" t="s">
        <v>27</v>
      </c>
      <c r="D5200" t="s">
        <v>1722</v>
      </c>
      <c r="E5200" s="15" t="s">
        <v>15851</v>
      </c>
      <c r="F5200" t="s">
        <v>1766</v>
      </c>
      <c r="G5200" t="s">
        <v>1767</v>
      </c>
      <c r="H5200" t="s">
        <v>1756</v>
      </c>
      <c r="I5200" t="s">
        <v>3129</v>
      </c>
      <c r="J5200">
        <v>0</v>
      </c>
      <c r="K5200"/>
      <c r="L5200" t="s">
        <v>3564</v>
      </c>
      <c r="M5200" t="s">
        <v>15852</v>
      </c>
    </row>
    <row r="5201" spans="1:13" x14ac:dyDescent="0.25">
      <c r="A5201">
        <v>12382</v>
      </c>
      <c r="B5201" t="s">
        <v>5257</v>
      </c>
      <c r="C5201" t="s">
        <v>27</v>
      </c>
      <c r="D5201" t="s">
        <v>1722</v>
      </c>
      <c r="E5201" s="15" t="s">
        <v>15853</v>
      </c>
      <c r="F5201" t="s">
        <v>2035</v>
      </c>
      <c r="G5201" t="s">
        <v>1762</v>
      </c>
      <c r="H5201" t="s">
        <v>1782</v>
      </c>
      <c r="I5201" t="s">
        <v>1762</v>
      </c>
      <c r="J5201">
        <v>0</v>
      </c>
      <c r="K5201"/>
      <c r="L5201" t="s">
        <v>15854</v>
      </c>
      <c r="M5201" t="s">
        <v>5259</v>
      </c>
    </row>
    <row r="5202" spans="1:13" x14ac:dyDescent="0.25">
      <c r="A5202">
        <v>14877</v>
      </c>
      <c r="B5202" t="s">
        <v>1454</v>
      </c>
      <c r="C5202" t="s">
        <v>136</v>
      </c>
      <c r="D5202" t="s">
        <v>1722</v>
      </c>
      <c r="E5202" s="15" t="s">
        <v>15855</v>
      </c>
      <c r="F5202" t="s">
        <v>2049</v>
      </c>
      <c r="G5202" t="s">
        <v>2050</v>
      </c>
      <c r="H5202" t="s">
        <v>1782</v>
      </c>
      <c r="I5202" t="s">
        <v>3351</v>
      </c>
      <c r="J5202">
        <v>0</v>
      </c>
      <c r="K5202"/>
      <c r="L5202" t="s">
        <v>3132</v>
      </c>
      <c r="M5202" t="s">
        <v>3118</v>
      </c>
    </row>
    <row r="5203" spans="1:13" x14ac:dyDescent="0.25">
      <c r="A5203">
        <v>18908</v>
      </c>
      <c r="B5203" t="s">
        <v>1455</v>
      </c>
      <c r="C5203" t="s">
        <v>59</v>
      </c>
      <c r="D5203" t="s">
        <v>1722</v>
      </c>
      <c r="E5203" s="15" t="s">
        <v>15856</v>
      </c>
      <c r="F5203" t="s">
        <v>3345</v>
      </c>
      <c r="G5203" t="s">
        <v>1849</v>
      </c>
      <c r="H5203" t="s">
        <v>1819</v>
      </c>
      <c r="I5203" t="s">
        <v>3126</v>
      </c>
      <c r="J5203">
        <v>0</v>
      </c>
      <c r="K5203"/>
      <c r="L5203" t="s">
        <v>4197</v>
      </c>
      <c r="M5203" t="s">
        <v>3118</v>
      </c>
    </row>
    <row r="5204" spans="1:13" x14ac:dyDescent="0.25">
      <c r="A5204">
        <v>57491</v>
      </c>
      <c r="B5204" t="s">
        <v>5260</v>
      </c>
      <c r="C5204" t="s">
        <v>59</v>
      </c>
      <c r="D5204" t="s">
        <v>1722</v>
      </c>
      <c r="E5204" s="15" t="s">
        <v>15857</v>
      </c>
      <c r="F5204" t="s">
        <v>1742</v>
      </c>
      <c r="G5204" t="s">
        <v>1743</v>
      </c>
      <c r="H5204" t="s">
        <v>1720</v>
      </c>
      <c r="I5204" t="s">
        <v>3351</v>
      </c>
      <c r="J5204">
        <v>0</v>
      </c>
      <c r="K5204"/>
      <c r="L5204" t="s">
        <v>3464</v>
      </c>
      <c r="M5204" t="s">
        <v>3118</v>
      </c>
    </row>
    <row r="5205" spans="1:13" x14ac:dyDescent="0.25">
      <c r="A5205">
        <v>845221</v>
      </c>
      <c r="B5205" t="s">
        <v>15858</v>
      </c>
      <c r="C5205" t="s">
        <v>21</v>
      </c>
      <c r="D5205" t="s">
        <v>1722</v>
      </c>
      <c r="E5205" s="15" t="s">
        <v>15859</v>
      </c>
      <c r="F5205" t="s">
        <v>1836</v>
      </c>
      <c r="G5205" t="s">
        <v>1837</v>
      </c>
      <c r="H5205" t="s">
        <v>1725</v>
      </c>
      <c r="I5205" t="s">
        <v>3116</v>
      </c>
      <c r="J5205">
        <v>0</v>
      </c>
      <c r="K5205"/>
      <c r="L5205" t="s">
        <v>15860</v>
      </c>
      <c r="M5205" t="s">
        <v>15861</v>
      </c>
    </row>
    <row r="5206" spans="1:13" x14ac:dyDescent="0.25">
      <c r="A5206">
        <v>61318</v>
      </c>
      <c r="B5206" t="s">
        <v>5261</v>
      </c>
      <c r="C5206" t="s">
        <v>56</v>
      </c>
      <c r="D5206" t="s">
        <v>1722</v>
      </c>
      <c r="E5206" s="15" t="s">
        <v>15862</v>
      </c>
      <c r="F5206" t="s">
        <v>1824</v>
      </c>
      <c r="G5206" t="s">
        <v>1825</v>
      </c>
      <c r="H5206" t="s">
        <v>1725</v>
      </c>
      <c r="I5206" t="s">
        <v>3116</v>
      </c>
      <c r="J5206">
        <v>0</v>
      </c>
      <c r="K5206"/>
      <c r="L5206" t="s">
        <v>4064</v>
      </c>
      <c r="M5206" t="s">
        <v>3118</v>
      </c>
    </row>
    <row r="5207" spans="1:13" x14ac:dyDescent="0.25">
      <c r="A5207">
        <v>846804</v>
      </c>
      <c r="B5207" t="s">
        <v>1456</v>
      </c>
      <c r="C5207" t="s">
        <v>27</v>
      </c>
      <c r="D5207" t="s">
        <v>1722</v>
      </c>
      <c r="E5207" s="15" t="s">
        <v>15863</v>
      </c>
      <c r="F5207" t="s">
        <v>1859</v>
      </c>
      <c r="G5207" t="s">
        <v>1823</v>
      </c>
      <c r="H5207" t="s">
        <v>1822</v>
      </c>
      <c r="I5207" t="s">
        <v>3116</v>
      </c>
      <c r="J5207">
        <v>0</v>
      </c>
      <c r="K5207"/>
      <c r="L5207" t="s">
        <v>15864</v>
      </c>
      <c r="M5207" t="s">
        <v>3118</v>
      </c>
    </row>
    <row r="5208" spans="1:13" x14ac:dyDescent="0.25">
      <c r="A5208">
        <v>846822</v>
      </c>
      <c r="B5208" t="s">
        <v>15865</v>
      </c>
      <c r="C5208" t="s">
        <v>27</v>
      </c>
      <c r="D5208" t="s">
        <v>1722</v>
      </c>
      <c r="E5208" s="15" t="s">
        <v>15866</v>
      </c>
      <c r="F5208" t="s">
        <v>5719</v>
      </c>
      <c r="G5208" t="s">
        <v>1834</v>
      </c>
      <c r="H5208" t="s">
        <v>1833</v>
      </c>
      <c r="I5208" t="s">
        <v>3116</v>
      </c>
      <c r="J5208">
        <v>0</v>
      </c>
      <c r="K5208"/>
      <c r="L5208" t="s">
        <v>3117</v>
      </c>
      <c r="M5208" t="s">
        <v>3118</v>
      </c>
    </row>
    <row r="5209" spans="1:13" x14ac:dyDescent="0.25">
      <c r="A5209">
        <v>71843</v>
      </c>
      <c r="B5209" t="s">
        <v>15867</v>
      </c>
      <c r="C5209" t="s">
        <v>21</v>
      </c>
      <c r="D5209" t="s">
        <v>1722</v>
      </c>
      <c r="E5209" s="15" t="s">
        <v>15868</v>
      </c>
      <c r="F5209" t="s">
        <v>1996</v>
      </c>
      <c r="G5209" t="s">
        <v>1849</v>
      </c>
      <c r="H5209" t="s">
        <v>1819</v>
      </c>
      <c r="I5209" t="s">
        <v>3126</v>
      </c>
      <c r="J5209">
        <v>0</v>
      </c>
      <c r="K5209"/>
      <c r="L5209" t="s">
        <v>3564</v>
      </c>
      <c r="M5209" t="s">
        <v>1806</v>
      </c>
    </row>
    <row r="5210" spans="1:13" x14ac:dyDescent="0.25">
      <c r="A5210">
        <v>18951</v>
      </c>
      <c r="B5210" t="s">
        <v>2480</v>
      </c>
      <c r="C5210" t="s">
        <v>27</v>
      </c>
      <c r="D5210" t="s">
        <v>1722</v>
      </c>
      <c r="E5210" s="15" t="s">
        <v>15869</v>
      </c>
      <c r="F5210" t="s">
        <v>1830</v>
      </c>
      <c r="G5210" t="s">
        <v>1831</v>
      </c>
      <c r="H5210" t="s">
        <v>1827</v>
      </c>
      <c r="I5210" t="s">
        <v>3131</v>
      </c>
      <c r="J5210">
        <v>0</v>
      </c>
      <c r="K5210"/>
      <c r="L5210" t="s">
        <v>15870</v>
      </c>
      <c r="M5210" t="s">
        <v>15871</v>
      </c>
    </row>
    <row r="5211" spans="1:13" x14ac:dyDescent="0.25">
      <c r="A5211">
        <v>18949</v>
      </c>
      <c r="B5211" t="s">
        <v>2090</v>
      </c>
      <c r="C5211" t="s">
        <v>211</v>
      </c>
      <c r="D5211" t="s">
        <v>1722</v>
      </c>
      <c r="E5211" s="15" t="s">
        <v>15872</v>
      </c>
      <c r="F5211" t="s">
        <v>1986</v>
      </c>
      <c r="G5211" t="s">
        <v>1987</v>
      </c>
      <c r="H5211" t="s">
        <v>1822</v>
      </c>
      <c r="I5211" t="s">
        <v>3116</v>
      </c>
      <c r="J5211">
        <v>0</v>
      </c>
      <c r="K5211"/>
      <c r="L5211" t="s">
        <v>15873</v>
      </c>
      <c r="M5211" t="s">
        <v>15874</v>
      </c>
    </row>
    <row r="5212" spans="1:13" x14ac:dyDescent="0.25">
      <c r="A5212">
        <v>57190</v>
      </c>
      <c r="B5212" t="s">
        <v>15875</v>
      </c>
      <c r="C5212" t="s">
        <v>27</v>
      </c>
      <c r="D5212" t="s">
        <v>1722</v>
      </c>
      <c r="E5212" s="15" t="s">
        <v>15876</v>
      </c>
      <c r="F5212" t="s">
        <v>1836</v>
      </c>
      <c r="G5212" t="s">
        <v>1837</v>
      </c>
      <c r="H5212" t="s">
        <v>1725</v>
      </c>
      <c r="I5212" t="s">
        <v>3116</v>
      </c>
      <c r="J5212">
        <v>0</v>
      </c>
      <c r="K5212"/>
      <c r="L5212" t="s">
        <v>15877</v>
      </c>
      <c r="M5212" t="s">
        <v>15878</v>
      </c>
    </row>
    <row r="5213" spans="1:13" x14ac:dyDescent="0.25">
      <c r="A5213">
        <v>18517</v>
      </c>
      <c r="B5213" t="s">
        <v>2477</v>
      </c>
      <c r="C5213" t="s">
        <v>59</v>
      </c>
      <c r="D5213" t="s">
        <v>1722</v>
      </c>
      <c r="E5213" s="15" t="s">
        <v>15879</v>
      </c>
      <c r="F5213" t="s">
        <v>1830</v>
      </c>
      <c r="G5213" t="s">
        <v>1831</v>
      </c>
      <c r="H5213" t="s">
        <v>1827</v>
      </c>
      <c r="I5213" t="s">
        <v>3131</v>
      </c>
      <c r="J5213">
        <v>0</v>
      </c>
      <c r="K5213"/>
      <c r="L5213" t="s">
        <v>4316</v>
      </c>
      <c r="M5213" t="s">
        <v>3118</v>
      </c>
    </row>
    <row r="5214" spans="1:13" x14ac:dyDescent="0.25">
      <c r="A5214">
        <v>20384</v>
      </c>
      <c r="B5214" t="s">
        <v>531</v>
      </c>
      <c r="C5214" t="s">
        <v>27</v>
      </c>
      <c r="D5214" t="s">
        <v>1722</v>
      </c>
      <c r="E5214" s="15" t="s">
        <v>15880</v>
      </c>
      <c r="F5214" t="s">
        <v>6198</v>
      </c>
      <c r="G5214" t="s">
        <v>1785</v>
      </c>
      <c r="H5214" t="s">
        <v>1725</v>
      </c>
      <c r="I5214" t="s">
        <v>3116</v>
      </c>
      <c r="J5214">
        <v>0</v>
      </c>
      <c r="K5214"/>
      <c r="L5214" t="s">
        <v>3117</v>
      </c>
      <c r="M5214" t="s">
        <v>3118</v>
      </c>
    </row>
    <row r="5215" spans="1:13" x14ac:dyDescent="0.25">
      <c r="A5215">
        <v>862462</v>
      </c>
      <c r="B5215" t="s">
        <v>15881</v>
      </c>
      <c r="C5215" t="s">
        <v>27</v>
      </c>
      <c r="D5215" t="s">
        <v>1722</v>
      </c>
      <c r="E5215" s="15" t="s">
        <v>15882</v>
      </c>
      <c r="F5215" t="s">
        <v>2054</v>
      </c>
      <c r="G5215" t="s">
        <v>2056</v>
      </c>
      <c r="H5215" t="s">
        <v>2055</v>
      </c>
      <c r="I5215" t="s">
        <v>3116</v>
      </c>
      <c r="J5215">
        <v>0</v>
      </c>
      <c r="K5215"/>
      <c r="L5215" t="s">
        <v>3117</v>
      </c>
      <c r="M5215" t="s">
        <v>3118</v>
      </c>
    </row>
    <row r="5216" spans="1:13" x14ac:dyDescent="0.25">
      <c r="A5216">
        <v>70973</v>
      </c>
      <c r="B5216" t="s">
        <v>15883</v>
      </c>
      <c r="C5216" t="s">
        <v>56</v>
      </c>
      <c r="D5216" t="s">
        <v>1722</v>
      </c>
      <c r="E5216" s="15" t="s">
        <v>15884</v>
      </c>
      <c r="F5216" t="s">
        <v>1836</v>
      </c>
      <c r="G5216" t="s">
        <v>1837</v>
      </c>
      <c r="H5216" t="s">
        <v>1725</v>
      </c>
      <c r="I5216" t="s">
        <v>3116</v>
      </c>
      <c r="J5216">
        <v>0</v>
      </c>
      <c r="K5216"/>
      <c r="L5216" t="s">
        <v>3564</v>
      </c>
      <c r="M5216" t="s">
        <v>15885</v>
      </c>
    </row>
    <row r="5217" spans="1:13" x14ac:dyDescent="0.25">
      <c r="A5217">
        <v>20947</v>
      </c>
      <c r="B5217" t="s">
        <v>681</v>
      </c>
      <c r="C5217" t="s">
        <v>59</v>
      </c>
      <c r="D5217" t="s">
        <v>1722</v>
      </c>
      <c r="E5217" s="15" t="s">
        <v>15886</v>
      </c>
      <c r="F5217" t="s">
        <v>6149</v>
      </c>
      <c r="G5217" t="s">
        <v>1790</v>
      </c>
      <c r="H5217" t="s">
        <v>1720</v>
      </c>
      <c r="I5217" t="s">
        <v>3116</v>
      </c>
      <c r="J5217">
        <v>0</v>
      </c>
      <c r="K5217"/>
      <c r="L5217" t="s">
        <v>15887</v>
      </c>
      <c r="M5217" t="s">
        <v>3118</v>
      </c>
    </row>
    <row r="5218" spans="1:13" x14ac:dyDescent="0.25">
      <c r="A5218">
        <v>850258</v>
      </c>
      <c r="B5218" t="s">
        <v>15888</v>
      </c>
      <c r="C5218" t="s">
        <v>21</v>
      </c>
      <c r="D5218" t="s">
        <v>1722</v>
      </c>
      <c r="E5218" s="15" t="s">
        <v>15889</v>
      </c>
      <c r="F5218" t="s">
        <v>1908</v>
      </c>
      <c r="G5218" t="s">
        <v>1909</v>
      </c>
      <c r="H5218" t="s">
        <v>1725</v>
      </c>
      <c r="I5218" t="s">
        <v>3116</v>
      </c>
      <c r="J5218">
        <v>0</v>
      </c>
      <c r="K5218"/>
      <c r="L5218" t="s">
        <v>15890</v>
      </c>
      <c r="M5218"/>
    </row>
    <row r="5219" spans="1:13" x14ac:dyDescent="0.25">
      <c r="A5219">
        <v>19016</v>
      </c>
      <c r="B5219" t="s">
        <v>1457</v>
      </c>
      <c r="C5219" t="s">
        <v>27</v>
      </c>
      <c r="D5219" t="s">
        <v>1722</v>
      </c>
      <c r="E5219" s="15" t="s">
        <v>15891</v>
      </c>
      <c r="F5219" t="s">
        <v>1752</v>
      </c>
      <c r="G5219" t="s">
        <v>1754</v>
      </c>
      <c r="H5219" t="s">
        <v>1753</v>
      </c>
      <c r="I5219" t="s">
        <v>3116</v>
      </c>
      <c r="J5219">
        <v>0</v>
      </c>
      <c r="K5219"/>
      <c r="L5219" t="s">
        <v>15892</v>
      </c>
      <c r="M5219" t="s">
        <v>3118</v>
      </c>
    </row>
    <row r="5220" spans="1:13" x14ac:dyDescent="0.25">
      <c r="A5220">
        <v>61983</v>
      </c>
      <c r="B5220" t="s">
        <v>15893</v>
      </c>
      <c r="C5220" t="s">
        <v>27</v>
      </c>
      <c r="D5220" t="s">
        <v>1722</v>
      </c>
      <c r="E5220" s="15" t="s">
        <v>15894</v>
      </c>
      <c r="F5220" t="s">
        <v>1728</v>
      </c>
      <c r="G5220" t="s">
        <v>1729</v>
      </c>
      <c r="H5220" t="s">
        <v>1720</v>
      </c>
      <c r="I5220" t="s">
        <v>3116</v>
      </c>
      <c r="J5220">
        <v>0</v>
      </c>
      <c r="K5220"/>
      <c r="L5220" t="s">
        <v>3417</v>
      </c>
      <c r="M5220" t="s">
        <v>3118</v>
      </c>
    </row>
    <row r="5221" spans="1:13" x14ac:dyDescent="0.25">
      <c r="A5221">
        <v>837145</v>
      </c>
      <c r="B5221" t="s">
        <v>15895</v>
      </c>
      <c r="C5221" t="s">
        <v>78</v>
      </c>
      <c r="D5221" t="s">
        <v>1722</v>
      </c>
      <c r="E5221" s="15" t="s">
        <v>15896</v>
      </c>
      <c r="F5221" t="s">
        <v>1771</v>
      </c>
      <c r="G5221" t="s">
        <v>1721</v>
      </c>
      <c r="H5221" t="s">
        <v>1720</v>
      </c>
      <c r="I5221" t="s">
        <v>3116</v>
      </c>
      <c r="J5221">
        <v>0</v>
      </c>
      <c r="K5221"/>
      <c r="L5221" t="s">
        <v>3122</v>
      </c>
      <c r="M5221" t="s">
        <v>3118</v>
      </c>
    </row>
    <row r="5222" spans="1:13" x14ac:dyDescent="0.25">
      <c r="A5222">
        <v>62316</v>
      </c>
      <c r="B5222" t="s">
        <v>15897</v>
      </c>
      <c r="C5222" t="s">
        <v>84</v>
      </c>
      <c r="D5222" t="s">
        <v>1722</v>
      </c>
      <c r="E5222" s="15" t="s">
        <v>15898</v>
      </c>
      <c r="F5222" t="s">
        <v>2220</v>
      </c>
      <c r="G5222" t="s">
        <v>1783</v>
      </c>
      <c r="H5222" t="s">
        <v>1782</v>
      </c>
      <c r="I5222" t="s">
        <v>3142</v>
      </c>
      <c r="J5222">
        <v>0</v>
      </c>
      <c r="K5222"/>
      <c r="L5222" t="s">
        <v>3182</v>
      </c>
      <c r="M5222" t="s">
        <v>3118</v>
      </c>
    </row>
    <row r="5223" spans="1:13" x14ac:dyDescent="0.25">
      <c r="A5223">
        <v>19071</v>
      </c>
      <c r="B5223" t="s">
        <v>5263</v>
      </c>
      <c r="C5223" t="s">
        <v>59</v>
      </c>
      <c r="D5223" t="s">
        <v>1722</v>
      </c>
      <c r="E5223" s="15" t="s">
        <v>15899</v>
      </c>
      <c r="F5223" t="s">
        <v>1749</v>
      </c>
      <c r="G5223" t="s">
        <v>1746</v>
      </c>
      <c r="H5223" t="s">
        <v>1720</v>
      </c>
      <c r="I5223" t="s">
        <v>5686</v>
      </c>
      <c r="J5223">
        <v>0</v>
      </c>
      <c r="K5223"/>
      <c r="L5223" t="s">
        <v>3216</v>
      </c>
      <c r="M5223" t="s">
        <v>3118</v>
      </c>
    </row>
    <row r="5224" spans="1:13" x14ac:dyDescent="0.25">
      <c r="A5224">
        <v>29524</v>
      </c>
      <c r="B5224" t="s">
        <v>2018</v>
      </c>
      <c r="C5224" t="s">
        <v>43</v>
      </c>
      <c r="D5224" t="s">
        <v>1722</v>
      </c>
      <c r="E5224" s="15" t="s">
        <v>15900</v>
      </c>
      <c r="F5224" t="s">
        <v>1873</v>
      </c>
      <c r="G5224" t="s">
        <v>1874</v>
      </c>
      <c r="H5224" t="s">
        <v>1725</v>
      </c>
      <c r="I5224" t="s">
        <v>3116</v>
      </c>
      <c r="J5224">
        <v>0</v>
      </c>
      <c r="K5224"/>
      <c r="L5224" t="s">
        <v>3157</v>
      </c>
      <c r="M5224" t="s">
        <v>3118</v>
      </c>
    </row>
    <row r="5225" spans="1:13" x14ac:dyDescent="0.25">
      <c r="A5225">
        <v>41021</v>
      </c>
      <c r="B5225" t="s">
        <v>1685</v>
      </c>
      <c r="C5225" t="s">
        <v>76</v>
      </c>
      <c r="D5225" t="s">
        <v>1722</v>
      </c>
      <c r="E5225" s="15" t="s">
        <v>15901</v>
      </c>
      <c r="F5225" t="s">
        <v>1807</v>
      </c>
      <c r="G5225" t="s">
        <v>1762</v>
      </c>
      <c r="H5225" t="s">
        <v>1782</v>
      </c>
      <c r="I5225" t="s">
        <v>1762</v>
      </c>
      <c r="J5225">
        <v>0</v>
      </c>
      <c r="K5225"/>
      <c r="L5225" t="s">
        <v>15902</v>
      </c>
      <c r="M5225" t="s">
        <v>15903</v>
      </c>
    </row>
    <row r="5226" spans="1:13" x14ac:dyDescent="0.25">
      <c r="A5226">
        <v>19075</v>
      </c>
      <c r="B5226" t="s">
        <v>532</v>
      </c>
      <c r="C5226" t="s">
        <v>27</v>
      </c>
      <c r="D5226" t="s">
        <v>1722</v>
      </c>
      <c r="E5226" s="15" t="s">
        <v>15904</v>
      </c>
      <c r="F5226" t="s">
        <v>6008</v>
      </c>
      <c r="G5226" t="s">
        <v>1837</v>
      </c>
      <c r="H5226" t="s">
        <v>1725</v>
      </c>
      <c r="I5226" t="s">
        <v>3116</v>
      </c>
      <c r="J5226">
        <v>0</v>
      </c>
      <c r="K5226"/>
      <c r="L5226" t="s">
        <v>3117</v>
      </c>
      <c r="M5226" t="s">
        <v>3118</v>
      </c>
    </row>
    <row r="5227" spans="1:13" x14ac:dyDescent="0.25">
      <c r="A5227">
        <v>19084</v>
      </c>
      <c r="B5227" t="s">
        <v>2481</v>
      </c>
      <c r="C5227" t="s">
        <v>21</v>
      </c>
      <c r="D5227" t="s">
        <v>1722</v>
      </c>
      <c r="E5227" s="15" t="s">
        <v>15905</v>
      </c>
      <c r="F5227" t="s">
        <v>1735</v>
      </c>
      <c r="G5227" t="s">
        <v>1721</v>
      </c>
      <c r="H5227" t="s">
        <v>1720</v>
      </c>
      <c r="I5227" t="s">
        <v>3116</v>
      </c>
      <c r="J5227">
        <v>0</v>
      </c>
      <c r="K5227"/>
      <c r="L5227" t="s">
        <v>5532</v>
      </c>
      <c r="M5227" t="s">
        <v>3118</v>
      </c>
    </row>
    <row r="5228" spans="1:13" x14ac:dyDescent="0.25">
      <c r="A5228">
        <v>842132</v>
      </c>
      <c r="B5228" t="s">
        <v>1458</v>
      </c>
      <c r="C5228" t="s">
        <v>84</v>
      </c>
      <c r="D5228" t="s">
        <v>1722</v>
      </c>
      <c r="E5228" s="15" t="s">
        <v>15906</v>
      </c>
      <c r="F5228" t="s">
        <v>1728</v>
      </c>
      <c r="G5228" t="s">
        <v>1729</v>
      </c>
      <c r="H5228" t="s">
        <v>1720</v>
      </c>
      <c r="I5228" t="s">
        <v>3116</v>
      </c>
      <c r="J5228">
        <v>0</v>
      </c>
      <c r="K5228"/>
      <c r="L5228" t="s">
        <v>15907</v>
      </c>
      <c r="M5228" t="s">
        <v>3118</v>
      </c>
    </row>
    <row r="5229" spans="1:13" x14ac:dyDescent="0.25">
      <c r="A5229">
        <v>828823</v>
      </c>
      <c r="B5229" t="s">
        <v>2857</v>
      </c>
      <c r="C5229" t="s">
        <v>84</v>
      </c>
      <c r="D5229" t="s">
        <v>1722</v>
      </c>
      <c r="E5229" s="15" t="s">
        <v>15908</v>
      </c>
      <c r="F5229" t="s">
        <v>1807</v>
      </c>
      <c r="G5229" t="s">
        <v>1762</v>
      </c>
      <c r="H5229" t="s">
        <v>1782</v>
      </c>
      <c r="I5229" t="s">
        <v>1762</v>
      </c>
      <c r="J5229">
        <v>0</v>
      </c>
      <c r="K5229"/>
      <c r="L5229" t="s">
        <v>3182</v>
      </c>
      <c r="M5229" t="s">
        <v>3118</v>
      </c>
    </row>
    <row r="5230" spans="1:13" x14ac:dyDescent="0.25">
      <c r="A5230">
        <v>54925</v>
      </c>
      <c r="B5230" t="s">
        <v>2693</v>
      </c>
      <c r="C5230" t="s">
        <v>52</v>
      </c>
      <c r="D5230" t="s">
        <v>1722</v>
      </c>
      <c r="E5230" s="15" t="s">
        <v>15909</v>
      </c>
      <c r="F5230" t="s">
        <v>3285</v>
      </c>
      <c r="G5230" t="s">
        <v>1852</v>
      </c>
      <c r="H5230" t="s">
        <v>1720</v>
      </c>
      <c r="I5230" t="s">
        <v>3116</v>
      </c>
      <c r="J5230">
        <v>0</v>
      </c>
      <c r="K5230"/>
      <c r="L5230" t="s">
        <v>5599</v>
      </c>
      <c r="M5230" t="s">
        <v>3118</v>
      </c>
    </row>
    <row r="5231" spans="1:13" x14ac:dyDescent="0.25">
      <c r="A5231">
        <v>19080</v>
      </c>
      <c r="B5231" t="s">
        <v>533</v>
      </c>
      <c r="C5231" t="s">
        <v>31</v>
      </c>
      <c r="D5231" t="s">
        <v>1722</v>
      </c>
      <c r="E5231" s="15" t="s">
        <v>15910</v>
      </c>
      <c r="F5231" t="s">
        <v>1846</v>
      </c>
      <c r="G5231" t="s">
        <v>1726</v>
      </c>
      <c r="H5231" t="s">
        <v>1725</v>
      </c>
      <c r="I5231" t="s">
        <v>3116</v>
      </c>
      <c r="J5231">
        <v>0</v>
      </c>
      <c r="K5231"/>
      <c r="L5231" t="s">
        <v>3117</v>
      </c>
      <c r="M5231" t="s">
        <v>3118</v>
      </c>
    </row>
    <row r="5232" spans="1:13" x14ac:dyDescent="0.25">
      <c r="A5232">
        <v>41025</v>
      </c>
      <c r="B5232" t="s">
        <v>15911</v>
      </c>
      <c r="C5232" t="s">
        <v>27</v>
      </c>
      <c r="D5232" t="s">
        <v>1722</v>
      </c>
      <c r="E5232" s="15" t="s">
        <v>15912</v>
      </c>
      <c r="F5232" t="s">
        <v>1732</v>
      </c>
      <c r="G5232" t="s">
        <v>1731</v>
      </c>
      <c r="H5232" t="s">
        <v>1720</v>
      </c>
      <c r="I5232" t="s">
        <v>3116</v>
      </c>
      <c r="J5232">
        <v>0</v>
      </c>
      <c r="K5232"/>
      <c r="L5232" t="s">
        <v>3117</v>
      </c>
      <c r="M5232" t="s">
        <v>3118</v>
      </c>
    </row>
    <row r="5233" spans="1:13" x14ac:dyDescent="0.25">
      <c r="A5233">
        <v>837248</v>
      </c>
      <c r="B5233" t="s">
        <v>15913</v>
      </c>
      <c r="C5233" t="s">
        <v>84</v>
      </c>
      <c r="D5233" t="s">
        <v>1722</v>
      </c>
      <c r="E5233" s="15" t="s">
        <v>15914</v>
      </c>
      <c r="F5233" t="s">
        <v>1742</v>
      </c>
      <c r="G5233" t="s">
        <v>1743</v>
      </c>
      <c r="H5233" t="s">
        <v>1720</v>
      </c>
      <c r="I5233" t="s">
        <v>3351</v>
      </c>
      <c r="J5233">
        <v>0</v>
      </c>
      <c r="K5233"/>
      <c r="L5233" t="s">
        <v>3182</v>
      </c>
      <c r="M5233" t="s">
        <v>3118</v>
      </c>
    </row>
    <row r="5234" spans="1:13" x14ac:dyDescent="0.25">
      <c r="A5234">
        <v>828430</v>
      </c>
      <c r="B5234" t="s">
        <v>15915</v>
      </c>
      <c r="C5234" t="s">
        <v>84</v>
      </c>
      <c r="D5234" t="s">
        <v>1722</v>
      </c>
      <c r="E5234" s="15" t="s">
        <v>15916</v>
      </c>
      <c r="F5234" t="s">
        <v>1732</v>
      </c>
      <c r="G5234" t="s">
        <v>1731</v>
      </c>
      <c r="H5234" t="s">
        <v>1720</v>
      </c>
      <c r="I5234" t="s">
        <v>3116</v>
      </c>
      <c r="J5234">
        <v>0</v>
      </c>
      <c r="K5234"/>
      <c r="L5234" t="s">
        <v>3182</v>
      </c>
      <c r="M5234" t="s">
        <v>3118</v>
      </c>
    </row>
    <row r="5235" spans="1:13" x14ac:dyDescent="0.25">
      <c r="A5235">
        <v>838118</v>
      </c>
      <c r="B5235" t="s">
        <v>15917</v>
      </c>
      <c r="C5235" t="s">
        <v>84</v>
      </c>
      <c r="D5235" t="s">
        <v>1722</v>
      </c>
      <c r="E5235" s="15" t="s">
        <v>15918</v>
      </c>
      <c r="F5235" t="s">
        <v>1732</v>
      </c>
      <c r="G5235" t="s">
        <v>1731</v>
      </c>
      <c r="H5235" t="s">
        <v>1720</v>
      </c>
      <c r="I5235" t="s">
        <v>3116</v>
      </c>
      <c r="J5235">
        <v>0</v>
      </c>
      <c r="K5235"/>
      <c r="L5235" t="s">
        <v>3182</v>
      </c>
      <c r="M5235" t="s">
        <v>3118</v>
      </c>
    </row>
    <row r="5236" spans="1:13" x14ac:dyDescent="0.25">
      <c r="A5236">
        <v>843739</v>
      </c>
      <c r="B5236" t="s">
        <v>15919</v>
      </c>
      <c r="C5236" t="s">
        <v>84</v>
      </c>
      <c r="D5236" t="s">
        <v>1722</v>
      </c>
      <c r="E5236" s="15" t="s">
        <v>15920</v>
      </c>
      <c r="F5236" t="s">
        <v>1742</v>
      </c>
      <c r="G5236" t="s">
        <v>1743</v>
      </c>
      <c r="H5236" t="s">
        <v>1720</v>
      </c>
      <c r="I5236" t="s">
        <v>3351</v>
      </c>
      <c r="J5236">
        <v>0</v>
      </c>
      <c r="K5236"/>
      <c r="L5236" t="s">
        <v>4405</v>
      </c>
      <c r="M5236" t="s">
        <v>3118</v>
      </c>
    </row>
    <row r="5237" spans="1:13" x14ac:dyDescent="0.25">
      <c r="A5237">
        <v>848041</v>
      </c>
      <c r="B5237" t="s">
        <v>15921</v>
      </c>
      <c r="C5237" t="s">
        <v>84</v>
      </c>
      <c r="D5237" t="s">
        <v>1722</v>
      </c>
      <c r="E5237" s="15" t="s">
        <v>15922</v>
      </c>
      <c r="F5237" t="s">
        <v>1732</v>
      </c>
      <c r="G5237" t="s">
        <v>1731</v>
      </c>
      <c r="H5237" t="s">
        <v>1720</v>
      </c>
      <c r="I5237" t="s">
        <v>3116</v>
      </c>
      <c r="J5237">
        <v>0</v>
      </c>
      <c r="K5237"/>
      <c r="L5237" t="s">
        <v>8201</v>
      </c>
      <c r="M5237" t="s">
        <v>3118</v>
      </c>
    </row>
    <row r="5238" spans="1:13" x14ac:dyDescent="0.25">
      <c r="A5238">
        <v>852023</v>
      </c>
      <c r="B5238" t="s">
        <v>3055</v>
      </c>
      <c r="C5238" t="s">
        <v>84</v>
      </c>
      <c r="D5238" t="s">
        <v>1722</v>
      </c>
      <c r="E5238" s="15" t="s">
        <v>15923</v>
      </c>
      <c r="F5238" t="s">
        <v>1742</v>
      </c>
      <c r="G5238" t="s">
        <v>1743</v>
      </c>
      <c r="H5238" t="s">
        <v>1720</v>
      </c>
      <c r="I5238" t="s">
        <v>3351</v>
      </c>
      <c r="J5238">
        <v>0</v>
      </c>
      <c r="K5238"/>
      <c r="L5238" t="s">
        <v>3182</v>
      </c>
      <c r="M5238" t="s">
        <v>3118</v>
      </c>
    </row>
    <row r="5239" spans="1:13" x14ac:dyDescent="0.25">
      <c r="A5239">
        <v>853624</v>
      </c>
      <c r="B5239" t="s">
        <v>15924</v>
      </c>
      <c r="C5239" t="s">
        <v>84</v>
      </c>
      <c r="D5239" t="s">
        <v>1722</v>
      </c>
      <c r="E5239" s="15" t="s">
        <v>15925</v>
      </c>
      <c r="F5239" t="s">
        <v>1893</v>
      </c>
      <c r="G5239" t="s">
        <v>1852</v>
      </c>
      <c r="H5239" t="s">
        <v>1720</v>
      </c>
      <c r="I5239" t="s">
        <v>3116</v>
      </c>
      <c r="J5239">
        <v>0</v>
      </c>
      <c r="K5239"/>
      <c r="L5239" t="s">
        <v>3151</v>
      </c>
      <c r="M5239" t="s">
        <v>3118</v>
      </c>
    </row>
    <row r="5240" spans="1:13" x14ac:dyDescent="0.25">
      <c r="A5240">
        <v>832374</v>
      </c>
      <c r="B5240" t="s">
        <v>15926</v>
      </c>
      <c r="C5240" t="s">
        <v>84</v>
      </c>
      <c r="D5240" t="s">
        <v>1722</v>
      </c>
      <c r="E5240" s="15" t="s">
        <v>15927</v>
      </c>
      <c r="F5240" t="s">
        <v>1771</v>
      </c>
      <c r="G5240" t="s">
        <v>1721</v>
      </c>
      <c r="H5240" t="s">
        <v>1720</v>
      </c>
      <c r="I5240" t="s">
        <v>3116</v>
      </c>
      <c r="J5240">
        <v>0</v>
      </c>
      <c r="K5240"/>
      <c r="L5240" t="s">
        <v>4202</v>
      </c>
      <c r="M5240" t="s">
        <v>3118</v>
      </c>
    </row>
    <row r="5241" spans="1:13" x14ac:dyDescent="0.25">
      <c r="A5241">
        <v>838119</v>
      </c>
      <c r="B5241" t="s">
        <v>15928</v>
      </c>
      <c r="C5241" t="s">
        <v>84</v>
      </c>
      <c r="D5241" t="s">
        <v>1722</v>
      </c>
      <c r="E5241" s="15" t="s">
        <v>15929</v>
      </c>
      <c r="F5241" t="s">
        <v>1780</v>
      </c>
      <c r="G5241" t="s">
        <v>1746</v>
      </c>
      <c r="H5241" t="s">
        <v>1720</v>
      </c>
      <c r="I5241" t="s">
        <v>3348</v>
      </c>
      <c r="J5241">
        <v>0</v>
      </c>
      <c r="K5241"/>
      <c r="L5241" t="s">
        <v>3182</v>
      </c>
      <c r="M5241" t="s">
        <v>3118</v>
      </c>
    </row>
    <row r="5242" spans="1:13" x14ac:dyDescent="0.25">
      <c r="A5242">
        <v>842629</v>
      </c>
      <c r="B5242" t="s">
        <v>15930</v>
      </c>
      <c r="C5242" t="s">
        <v>92</v>
      </c>
      <c r="D5242" t="s">
        <v>1722</v>
      </c>
      <c r="E5242" s="15" t="s">
        <v>15931</v>
      </c>
      <c r="F5242" t="s">
        <v>1732</v>
      </c>
      <c r="G5242" t="s">
        <v>1731</v>
      </c>
      <c r="H5242" t="s">
        <v>1720</v>
      </c>
      <c r="I5242" t="s">
        <v>3116</v>
      </c>
      <c r="J5242">
        <v>0</v>
      </c>
      <c r="K5242"/>
      <c r="L5242" t="s">
        <v>3117</v>
      </c>
      <c r="M5242" t="s">
        <v>3118</v>
      </c>
    </row>
    <row r="5243" spans="1:13" x14ac:dyDescent="0.25">
      <c r="A5243">
        <v>19092</v>
      </c>
      <c r="B5243" t="s">
        <v>15932</v>
      </c>
      <c r="C5243" t="s">
        <v>27</v>
      </c>
      <c r="D5243" t="s">
        <v>1722</v>
      </c>
      <c r="E5243" s="15" t="s">
        <v>15933</v>
      </c>
      <c r="F5243" t="s">
        <v>1755</v>
      </c>
      <c r="G5243" t="s">
        <v>1757</v>
      </c>
      <c r="H5243" t="s">
        <v>1756</v>
      </c>
      <c r="I5243" t="s">
        <v>3129</v>
      </c>
      <c r="J5243">
        <v>0</v>
      </c>
      <c r="K5243"/>
      <c r="L5243" t="s">
        <v>3117</v>
      </c>
      <c r="M5243" t="s">
        <v>3118</v>
      </c>
    </row>
    <row r="5244" spans="1:13" x14ac:dyDescent="0.25">
      <c r="A5244">
        <v>31270</v>
      </c>
      <c r="B5244" t="s">
        <v>2555</v>
      </c>
      <c r="C5244" t="s">
        <v>65</v>
      </c>
      <c r="D5244" t="s">
        <v>1722</v>
      </c>
      <c r="E5244" s="15" t="s">
        <v>15934</v>
      </c>
      <c r="F5244" t="s">
        <v>5641</v>
      </c>
      <c r="G5244" t="s">
        <v>1825</v>
      </c>
      <c r="H5244" t="s">
        <v>1725</v>
      </c>
      <c r="I5244" t="s">
        <v>3116</v>
      </c>
      <c r="J5244">
        <v>0</v>
      </c>
      <c r="K5244"/>
      <c r="L5244" t="s">
        <v>3117</v>
      </c>
      <c r="M5244" t="s">
        <v>3118</v>
      </c>
    </row>
    <row r="5245" spans="1:13" x14ac:dyDescent="0.25">
      <c r="A5245">
        <v>828105</v>
      </c>
      <c r="B5245" t="s">
        <v>15935</v>
      </c>
      <c r="C5245" t="s">
        <v>59</v>
      </c>
      <c r="D5245" t="s">
        <v>1722</v>
      </c>
      <c r="E5245" s="15" t="s">
        <v>15936</v>
      </c>
      <c r="F5245" t="s">
        <v>1728</v>
      </c>
      <c r="G5245" t="s">
        <v>1729</v>
      </c>
      <c r="H5245" t="s">
        <v>1720</v>
      </c>
      <c r="I5245" t="s">
        <v>3116</v>
      </c>
      <c r="J5245">
        <v>0</v>
      </c>
      <c r="K5245"/>
      <c r="L5245" t="s">
        <v>3524</v>
      </c>
      <c r="M5245" t="s">
        <v>3118</v>
      </c>
    </row>
    <row r="5246" spans="1:13" x14ac:dyDescent="0.25">
      <c r="A5246">
        <v>36857</v>
      </c>
      <c r="B5246" t="s">
        <v>1459</v>
      </c>
      <c r="C5246" t="s">
        <v>65</v>
      </c>
      <c r="D5246" t="s">
        <v>1722</v>
      </c>
      <c r="E5246" s="15" t="s">
        <v>15937</v>
      </c>
      <c r="F5246" t="s">
        <v>1788</v>
      </c>
      <c r="G5246" t="s">
        <v>1762</v>
      </c>
      <c r="H5246" t="s">
        <v>1782</v>
      </c>
      <c r="I5246" t="s">
        <v>3116</v>
      </c>
      <c r="J5246">
        <v>0</v>
      </c>
      <c r="K5246"/>
      <c r="L5246" t="s">
        <v>3660</v>
      </c>
      <c r="M5246" t="s">
        <v>3118</v>
      </c>
    </row>
    <row r="5247" spans="1:13" x14ac:dyDescent="0.25">
      <c r="A5247">
        <v>19063</v>
      </c>
      <c r="B5247" t="s">
        <v>1686</v>
      </c>
      <c r="C5247" t="s">
        <v>43</v>
      </c>
      <c r="D5247" t="s">
        <v>1722</v>
      </c>
      <c r="E5247" s="15" t="s">
        <v>15938</v>
      </c>
      <c r="F5247" t="s">
        <v>1784</v>
      </c>
      <c r="G5247" t="s">
        <v>1785</v>
      </c>
      <c r="H5247" t="s">
        <v>1725</v>
      </c>
      <c r="I5247" t="s">
        <v>3116</v>
      </c>
      <c r="J5247">
        <v>0</v>
      </c>
      <c r="K5247"/>
      <c r="L5247" t="s">
        <v>3607</v>
      </c>
      <c r="M5247" t="s">
        <v>3118</v>
      </c>
    </row>
    <row r="5248" spans="1:13" x14ac:dyDescent="0.25">
      <c r="A5248">
        <v>838390</v>
      </c>
      <c r="B5248" t="s">
        <v>15939</v>
      </c>
      <c r="C5248" t="s">
        <v>84</v>
      </c>
      <c r="D5248" t="s">
        <v>1722</v>
      </c>
      <c r="E5248" s="15" t="s">
        <v>15940</v>
      </c>
      <c r="F5248" t="s">
        <v>1949</v>
      </c>
      <c r="G5248" t="s">
        <v>1898</v>
      </c>
      <c r="H5248" t="s">
        <v>1720</v>
      </c>
      <c r="I5248" t="s">
        <v>3351</v>
      </c>
      <c r="J5248">
        <v>0</v>
      </c>
      <c r="K5248"/>
      <c r="L5248" t="s">
        <v>15941</v>
      </c>
      <c r="M5248" t="s">
        <v>15942</v>
      </c>
    </row>
    <row r="5249" spans="1:13" x14ac:dyDescent="0.25">
      <c r="A5249">
        <v>848026</v>
      </c>
      <c r="B5249" t="s">
        <v>15943</v>
      </c>
      <c r="C5249" t="s">
        <v>27</v>
      </c>
      <c r="D5249" t="s">
        <v>1722</v>
      </c>
      <c r="E5249" s="15" t="s">
        <v>15944</v>
      </c>
      <c r="F5249" t="s">
        <v>1797</v>
      </c>
      <c r="G5249" t="s">
        <v>1783</v>
      </c>
      <c r="H5249" t="s">
        <v>1782</v>
      </c>
      <c r="I5249" t="s">
        <v>3152</v>
      </c>
      <c r="J5249">
        <v>0</v>
      </c>
      <c r="K5249"/>
      <c r="L5249" t="s">
        <v>15945</v>
      </c>
      <c r="M5249" t="s">
        <v>3118</v>
      </c>
    </row>
    <row r="5250" spans="1:13" x14ac:dyDescent="0.25">
      <c r="A5250">
        <v>856847</v>
      </c>
      <c r="B5250" t="s">
        <v>15946</v>
      </c>
      <c r="C5250" t="s">
        <v>380</v>
      </c>
      <c r="D5250" t="s">
        <v>1722</v>
      </c>
      <c r="E5250" s="15" t="s">
        <v>15947</v>
      </c>
      <c r="F5250" t="s">
        <v>5719</v>
      </c>
      <c r="G5250" t="s">
        <v>1834</v>
      </c>
      <c r="H5250" t="s">
        <v>1833</v>
      </c>
      <c r="I5250" t="s">
        <v>3116</v>
      </c>
      <c r="J5250">
        <v>0</v>
      </c>
      <c r="K5250"/>
      <c r="L5250" t="s">
        <v>9093</v>
      </c>
      <c r="M5250" t="s">
        <v>3118</v>
      </c>
    </row>
    <row r="5251" spans="1:13" x14ac:dyDescent="0.25">
      <c r="A5251">
        <v>846801</v>
      </c>
      <c r="B5251" t="s">
        <v>1460</v>
      </c>
      <c r="C5251" t="s">
        <v>136</v>
      </c>
      <c r="D5251" t="s">
        <v>1722</v>
      </c>
      <c r="E5251" s="15" t="s">
        <v>15948</v>
      </c>
      <c r="F5251" t="s">
        <v>1832</v>
      </c>
      <c r="G5251" t="s">
        <v>1834</v>
      </c>
      <c r="H5251" t="s">
        <v>1833</v>
      </c>
      <c r="I5251" t="s">
        <v>3116</v>
      </c>
      <c r="J5251">
        <v>0</v>
      </c>
      <c r="K5251"/>
      <c r="L5251" t="s">
        <v>3660</v>
      </c>
      <c r="M5251" t="s">
        <v>3118</v>
      </c>
    </row>
    <row r="5252" spans="1:13" x14ac:dyDescent="0.25">
      <c r="A5252">
        <v>836247</v>
      </c>
      <c r="B5252" t="s">
        <v>15949</v>
      </c>
      <c r="C5252" t="s">
        <v>208</v>
      </c>
      <c r="D5252" t="s">
        <v>1722</v>
      </c>
      <c r="E5252" s="15" t="s">
        <v>15950</v>
      </c>
      <c r="F5252" t="s">
        <v>1732</v>
      </c>
      <c r="G5252" t="s">
        <v>1731</v>
      </c>
      <c r="H5252" t="s">
        <v>1720</v>
      </c>
      <c r="I5252" t="s">
        <v>3116</v>
      </c>
      <c r="J5252">
        <v>0</v>
      </c>
      <c r="K5252"/>
      <c r="L5252" t="s">
        <v>2341</v>
      </c>
      <c r="M5252"/>
    </row>
    <row r="5253" spans="1:13" x14ac:dyDescent="0.25">
      <c r="A5253">
        <v>9563</v>
      </c>
      <c r="B5253" t="s">
        <v>1461</v>
      </c>
      <c r="C5253" t="s">
        <v>59</v>
      </c>
      <c r="D5253" t="s">
        <v>1722</v>
      </c>
      <c r="E5253" s="15" t="s">
        <v>11121</v>
      </c>
      <c r="F5253" t="s">
        <v>1824</v>
      </c>
      <c r="G5253" t="s">
        <v>1825</v>
      </c>
      <c r="H5253" t="s">
        <v>1725</v>
      </c>
      <c r="I5253" t="s">
        <v>3116</v>
      </c>
      <c r="J5253">
        <v>0</v>
      </c>
      <c r="K5253"/>
      <c r="L5253" t="s">
        <v>15951</v>
      </c>
      <c r="M5253" t="s">
        <v>15952</v>
      </c>
    </row>
    <row r="5254" spans="1:13" x14ac:dyDescent="0.25">
      <c r="A5254">
        <v>54940</v>
      </c>
      <c r="B5254" t="s">
        <v>15953</v>
      </c>
      <c r="C5254" t="s">
        <v>429</v>
      </c>
      <c r="D5254" t="s">
        <v>1722</v>
      </c>
      <c r="E5254" s="15" t="s">
        <v>15954</v>
      </c>
      <c r="F5254" t="s">
        <v>2031</v>
      </c>
      <c r="G5254" t="s">
        <v>2032</v>
      </c>
      <c r="H5254" t="s">
        <v>1782</v>
      </c>
      <c r="I5254" t="s">
        <v>2031</v>
      </c>
      <c r="J5254">
        <v>0</v>
      </c>
      <c r="K5254"/>
      <c r="L5254" t="s">
        <v>3194</v>
      </c>
      <c r="M5254" t="s">
        <v>3118</v>
      </c>
    </row>
    <row r="5255" spans="1:13" x14ac:dyDescent="0.25">
      <c r="A5255">
        <v>19145</v>
      </c>
      <c r="B5255" t="s">
        <v>1462</v>
      </c>
      <c r="C5255" t="s">
        <v>27</v>
      </c>
      <c r="D5255" t="s">
        <v>1722</v>
      </c>
      <c r="E5255" s="15" t="s">
        <v>15955</v>
      </c>
      <c r="F5255" t="s">
        <v>2010</v>
      </c>
      <c r="G5255" t="s">
        <v>1823</v>
      </c>
      <c r="H5255" t="s">
        <v>1822</v>
      </c>
      <c r="I5255" t="s">
        <v>3116</v>
      </c>
      <c r="J5255">
        <v>0</v>
      </c>
      <c r="K5255"/>
      <c r="L5255" t="s">
        <v>15956</v>
      </c>
      <c r="M5255" t="s">
        <v>3118</v>
      </c>
    </row>
    <row r="5256" spans="1:13" x14ac:dyDescent="0.25">
      <c r="A5256">
        <v>847673</v>
      </c>
      <c r="B5256" t="s">
        <v>3030</v>
      </c>
      <c r="C5256" t="s">
        <v>31</v>
      </c>
      <c r="D5256" t="s">
        <v>1722</v>
      </c>
      <c r="E5256" s="15" t="s">
        <v>15957</v>
      </c>
      <c r="F5256" t="s">
        <v>1735</v>
      </c>
      <c r="G5256" t="s">
        <v>1721</v>
      </c>
      <c r="H5256" t="s">
        <v>1720</v>
      </c>
      <c r="I5256" t="s">
        <v>5686</v>
      </c>
      <c r="J5256">
        <v>0</v>
      </c>
      <c r="K5256"/>
      <c r="L5256" t="s">
        <v>3117</v>
      </c>
      <c r="M5256" t="s">
        <v>3118</v>
      </c>
    </row>
    <row r="5257" spans="1:13" x14ac:dyDescent="0.25">
      <c r="A5257">
        <v>850292</v>
      </c>
      <c r="B5257" t="s">
        <v>1463</v>
      </c>
      <c r="C5257" t="s">
        <v>172</v>
      </c>
      <c r="D5257" t="s">
        <v>1722</v>
      </c>
      <c r="E5257" s="15" t="s">
        <v>15958</v>
      </c>
      <c r="F5257" t="s">
        <v>5719</v>
      </c>
      <c r="G5257" t="s">
        <v>1834</v>
      </c>
      <c r="H5257" t="s">
        <v>1833</v>
      </c>
      <c r="I5257" t="s">
        <v>3116</v>
      </c>
      <c r="J5257">
        <v>0</v>
      </c>
      <c r="K5257"/>
      <c r="L5257" t="s">
        <v>5979</v>
      </c>
      <c r="M5257" t="s">
        <v>3118</v>
      </c>
    </row>
    <row r="5258" spans="1:13" x14ac:dyDescent="0.25">
      <c r="A5258">
        <v>838407</v>
      </c>
      <c r="B5258" t="s">
        <v>15959</v>
      </c>
      <c r="C5258" t="s">
        <v>7075</v>
      </c>
      <c r="D5258" t="s">
        <v>1722</v>
      </c>
      <c r="E5258" s="15" t="s">
        <v>15960</v>
      </c>
      <c r="F5258" t="s">
        <v>1974</v>
      </c>
      <c r="G5258" t="s">
        <v>1975</v>
      </c>
      <c r="H5258" t="s">
        <v>1782</v>
      </c>
      <c r="I5258" t="s">
        <v>3116</v>
      </c>
      <c r="J5258">
        <v>0</v>
      </c>
      <c r="K5258"/>
      <c r="L5258" t="s">
        <v>3739</v>
      </c>
      <c r="M5258" t="s">
        <v>3118</v>
      </c>
    </row>
    <row r="5259" spans="1:13" x14ac:dyDescent="0.25">
      <c r="A5259">
        <v>837344</v>
      </c>
      <c r="B5259" t="s">
        <v>15961</v>
      </c>
      <c r="C5259" t="s">
        <v>43</v>
      </c>
      <c r="D5259" t="s">
        <v>1722</v>
      </c>
      <c r="E5259" s="15" t="s">
        <v>15962</v>
      </c>
      <c r="F5259" t="s">
        <v>1846</v>
      </c>
      <c r="G5259" t="s">
        <v>1726</v>
      </c>
      <c r="H5259" t="s">
        <v>1725</v>
      </c>
      <c r="I5259" t="s">
        <v>3116</v>
      </c>
      <c r="J5259">
        <v>0</v>
      </c>
      <c r="K5259"/>
      <c r="L5259"/>
      <c r="M5259" t="s">
        <v>3118</v>
      </c>
    </row>
    <row r="5260" spans="1:13" x14ac:dyDescent="0.25">
      <c r="A5260">
        <v>837233</v>
      </c>
      <c r="B5260" t="s">
        <v>15963</v>
      </c>
      <c r="C5260" t="s">
        <v>763</v>
      </c>
      <c r="D5260" t="s">
        <v>1722</v>
      </c>
      <c r="E5260" s="15" t="s">
        <v>15964</v>
      </c>
      <c r="F5260" t="s">
        <v>1728</v>
      </c>
      <c r="G5260" t="s">
        <v>1729</v>
      </c>
      <c r="H5260" t="s">
        <v>1720</v>
      </c>
      <c r="I5260" t="s">
        <v>3116</v>
      </c>
      <c r="J5260">
        <v>0</v>
      </c>
      <c r="K5260"/>
      <c r="L5260" t="s">
        <v>15965</v>
      </c>
      <c r="M5260" t="s">
        <v>15966</v>
      </c>
    </row>
    <row r="5261" spans="1:13" x14ac:dyDescent="0.25">
      <c r="A5261">
        <v>862634</v>
      </c>
      <c r="B5261" t="s">
        <v>15967</v>
      </c>
      <c r="C5261" t="s">
        <v>213</v>
      </c>
      <c r="D5261" t="s">
        <v>1722</v>
      </c>
      <c r="E5261" s="15" t="s">
        <v>15968</v>
      </c>
      <c r="F5261" t="s">
        <v>1732</v>
      </c>
      <c r="G5261" t="s">
        <v>1731</v>
      </c>
      <c r="H5261" t="s">
        <v>1720</v>
      </c>
      <c r="I5261" t="s">
        <v>3116</v>
      </c>
      <c r="J5261">
        <v>0</v>
      </c>
      <c r="K5261"/>
      <c r="L5261"/>
      <c r="M5261" t="s">
        <v>3118</v>
      </c>
    </row>
    <row r="5262" spans="1:13" x14ac:dyDescent="0.25">
      <c r="A5262">
        <v>857110</v>
      </c>
      <c r="B5262" t="s">
        <v>15969</v>
      </c>
      <c r="C5262" t="s">
        <v>59</v>
      </c>
      <c r="D5262" t="s">
        <v>1722</v>
      </c>
      <c r="E5262" s="15" t="s">
        <v>15970</v>
      </c>
      <c r="F5262" t="s">
        <v>1748</v>
      </c>
      <c r="G5262" t="s">
        <v>1726</v>
      </c>
      <c r="H5262" t="s">
        <v>1725</v>
      </c>
      <c r="I5262" t="s">
        <v>3116</v>
      </c>
      <c r="J5262">
        <v>0</v>
      </c>
      <c r="K5262"/>
      <c r="L5262" t="s">
        <v>3117</v>
      </c>
      <c r="M5262" t="s">
        <v>3118</v>
      </c>
    </row>
    <row r="5263" spans="1:13" x14ac:dyDescent="0.25">
      <c r="A5263">
        <v>19152</v>
      </c>
      <c r="B5263" t="s">
        <v>2088</v>
      </c>
      <c r="C5263" t="s">
        <v>59</v>
      </c>
      <c r="D5263" t="s">
        <v>1722</v>
      </c>
      <c r="E5263" s="15" t="s">
        <v>15971</v>
      </c>
      <c r="F5263" t="s">
        <v>1995</v>
      </c>
      <c r="G5263" t="s">
        <v>1765</v>
      </c>
      <c r="H5263" t="s">
        <v>1764</v>
      </c>
      <c r="I5263" t="s">
        <v>1765</v>
      </c>
      <c r="J5263">
        <v>0</v>
      </c>
      <c r="K5263"/>
      <c r="L5263" t="s">
        <v>15972</v>
      </c>
      <c r="M5263" t="s">
        <v>3118</v>
      </c>
    </row>
    <row r="5264" spans="1:13" x14ac:dyDescent="0.25">
      <c r="A5264">
        <v>54991</v>
      </c>
      <c r="B5264" t="s">
        <v>5268</v>
      </c>
      <c r="C5264" t="s">
        <v>59</v>
      </c>
      <c r="D5264" t="s">
        <v>1722</v>
      </c>
      <c r="E5264" s="15" t="s">
        <v>15973</v>
      </c>
      <c r="F5264" t="s">
        <v>1761</v>
      </c>
      <c r="G5264" t="s">
        <v>1762</v>
      </c>
      <c r="H5264" t="s">
        <v>1782</v>
      </c>
      <c r="I5264" t="s">
        <v>1762</v>
      </c>
      <c r="J5264">
        <v>0</v>
      </c>
      <c r="K5264"/>
      <c r="L5264" t="s">
        <v>3216</v>
      </c>
      <c r="M5264" t="s">
        <v>3118</v>
      </c>
    </row>
    <row r="5265" spans="1:13" x14ac:dyDescent="0.25">
      <c r="A5265">
        <v>21151</v>
      </c>
      <c r="B5265" t="s">
        <v>2503</v>
      </c>
      <c r="C5265" t="s">
        <v>208</v>
      </c>
      <c r="D5265" t="s">
        <v>1722</v>
      </c>
      <c r="E5265" s="15" t="s">
        <v>15974</v>
      </c>
      <c r="F5265" t="s">
        <v>1738</v>
      </c>
      <c r="G5265" t="s">
        <v>1739</v>
      </c>
      <c r="H5265" t="s">
        <v>1720</v>
      </c>
      <c r="I5265" t="s">
        <v>3232</v>
      </c>
      <c r="J5265">
        <v>0</v>
      </c>
      <c r="K5265"/>
      <c r="L5265" t="s">
        <v>10474</v>
      </c>
      <c r="M5265" t="s">
        <v>3118</v>
      </c>
    </row>
    <row r="5266" spans="1:13" x14ac:dyDescent="0.25">
      <c r="A5266">
        <v>57495</v>
      </c>
      <c r="B5266" t="s">
        <v>5269</v>
      </c>
      <c r="C5266" t="s">
        <v>59</v>
      </c>
      <c r="D5266" t="s">
        <v>1722</v>
      </c>
      <c r="E5266" s="15" t="s">
        <v>15975</v>
      </c>
      <c r="F5266" t="s">
        <v>1775</v>
      </c>
      <c r="G5266" t="s">
        <v>1743</v>
      </c>
      <c r="H5266" t="s">
        <v>1720</v>
      </c>
      <c r="I5266" t="s">
        <v>3351</v>
      </c>
      <c r="J5266">
        <v>0</v>
      </c>
      <c r="K5266"/>
      <c r="L5266" t="s">
        <v>3216</v>
      </c>
      <c r="M5266" t="s">
        <v>3118</v>
      </c>
    </row>
    <row r="5267" spans="1:13" x14ac:dyDescent="0.25">
      <c r="A5267">
        <v>19164</v>
      </c>
      <c r="B5267" t="s">
        <v>2482</v>
      </c>
      <c r="C5267" t="s">
        <v>59</v>
      </c>
      <c r="D5267" t="s">
        <v>1722</v>
      </c>
      <c r="E5267" s="15" t="s">
        <v>15976</v>
      </c>
      <c r="F5267" t="s">
        <v>1830</v>
      </c>
      <c r="G5267" t="s">
        <v>1831</v>
      </c>
      <c r="H5267" t="s">
        <v>1827</v>
      </c>
      <c r="I5267" t="s">
        <v>3131</v>
      </c>
      <c r="J5267">
        <v>0</v>
      </c>
      <c r="K5267"/>
      <c r="L5267" t="s">
        <v>3178</v>
      </c>
      <c r="M5267" t="s">
        <v>3118</v>
      </c>
    </row>
    <row r="5268" spans="1:13" x14ac:dyDescent="0.25">
      <c r="A5268">
        <v>51171</v>
      </c>
      <c r="B5268" t="s">
        <v>5270</v>
      </c>
      <c r="C5268" t="s">
        <v>59</v>
      </c>
      <c r="D5268" t="s">
        <v>1722</v>
      </c>
      <c r="E5268" s="15" t="s">
        <v>15977</v>
      </c>
      <c r="F5268" t="s">
        <v>1775</v>
      </c>
      <c r="G5268" t="s">
        <v>1743</v>
      </c>
      <c r="H5268" t="s">
        <v>1720</v>
      </c>
      <c r="I5268" t="s">
        <v>3351</v>
      </c>
      <c r="J5268">
        <v>0</v>
      </c>
      <c r="K5268"/>
      <c r="L5268" t="s">
        <v>3464</v>
      </c>
      <c r="M5268" t="s">
        <v>3118</v>
      </c>
    </row>
    <row r="5269" spans="1:13" x14ac:dyDescent="0.25">
      <c r="A5269">
        <v>19163</v>
      </c>
      <c r="B5269" t="s">
        <v>5271</v>
      </c>
      <c r="C5269" t="s">
        <v>59</v>
      </c>
      <c r="D5269" t="s">
        <v>1722</v>
      </c>
      <c r="E5269" s="15" t="s">
        <v>15978</v>
      </c>
      <c r="F5269" t="s">
        <v>1807</v>
      </c>
      <c r="G5269" t="s">
        <v>1762</v>
      </c>
      <c r="H5269" t="s">
        <v>1782</v>
      </c>
      <c r="I5269" t="s">
        <v>1762</v>
      </c>
      <c r="J5269">
        <v>0</v>
      </c>
      <c r="K5269"/>
      <c r="L5269" t="s">
        <v>3178</v>
      </c>
      <c r="M5269" t="s">
        <v>3118</v>
      </c>
    </row>
    <row r="5270" spans="1:13" x14ac:dyDescent="0.25">
      <c r="A5270">
        <v>51843</v>
      </c>
      <c r="B5270" t="s">
        <v>5272</v>
      </c>
      <c r="C5270" t="s">
        <v>59</v>
      </c>
      <c r="D5270" t="s">
        <v>1722</v>
      </c>
      <c r="E5270" s="15" t="s">
        <v>15979</v>
      </c>
      <c r="F5270" t="s">
        <v>1738</v>
      </c>
      <c r="G5270" t="s">
        <v>1739</v>
      </c>
      <c r="H5270" t="s">
        <v>1720</v>
      </c>
      <c r="I5270" t="s">
        <v>3232</v>
      </c>
      <c r="J5270">
        <v>0</v>
      </c>
      <c r="K5270"/>
      <c r="L5270" t="s">
        <v>3117</v>
      </c>
      <c r="M5270" t="s">
        <v>3118</v>
      </c>
    </row>
    <row r="5271" spans="1:13" x14ac:dyDescent="0.25">
      <c r="A5271">
        <v>19167</v>
      </c>
      <c r="B5271" t="s">
        <v>1687</v>
      </c>
      <c r="C5271" t="s">
        <v>59</v>
      </c>
      <c r="D5271" t="s">
        <v>1722</v>
      </c>
      <c r="E5271" s="15" t="s">
        <v>15980</v>
      </c>
      <c r="F5271" t="s">
        <v>1732</v>
      </c>
      <c r="G5271" t="s">
        <v>1731</v>
      </c>
      <c r="H5271" t="s">
        <v>1720</v>
      </c>
      <c r="I5271" t="s">
        <v>3116</v>
      </c>
      <c r="J5271">
        <v>0</v>
      </c>
      <c r="K5271"/>
      <c r="L5271" t="s">
        <v>3524</v>
      </c>
      <c r="M5271" t="s">
        <v>3118</v>
      </c>
    </row>
    <row r="5272" spans="1:13" x14ac:dyDescent="0.25">
      <c r="A5272">
        <v>836826</v>
      </c>
      <c r="B5272" t="s">
        <v>1464</v>
      </c>
      <c r="C5272" t="s">
        <v>59</v>
      </c>
      <c r="D5272" t="s">
        <v>1722</v>
      </c>
      <c r="E5272" s="15" t="s">
        <v>15981</v>
      </c>
      <c r="F5272" t="s">
        <v>1742</v>
      </c>
      <c r="G5272" t="s">
        <v>1743</v>
      </c>
      <c r="H5272" t="s">
        <v>1720</v>
      </c>
      <c r="I5272" t="s">
        <v>3351</v>
      </c>
      <c r="J5272">
        <v>0</v>
      </c>
      <c r="K5272"/>
      <c r="L5272" t="s">
        <v>3382</v>
      </c>
      <c r="M5272" t="s">
        <v>3118</v>
      </c>
    </row>
    <row r="5273" spans="1:13" x14ac:dyDescent="0.25">
      <c r="A5273">
        <v>19184</v>
      </c>
      <c r="B5273" t="s">
        <v>1688</v>
      </c>
      <c r="C5273" t="s">
        <v>59</v>
      </c>
      <c r="D5273" t="s">
        <v>1722</v>
      </c>
      <c r="E5273" s="15" t="s">
        <v>15982</v>
      </c>
      <c r="F5273" t="s">
        <v>1817</v>
      </c>
      <c r="G5273" t="s">
        <v>1816</v>
      </c>
      <c r="H5273" t="s">
        <v>1725</v>
      </c>
      <c r="I5273" t="s">
        <v>1816</v>
      </c>
      <c r="J5273">
        <v>0</v>
      </c>
      <c r="K5273"/>
      <c r="L5273" t="s">
        <v>15983</v>
      </c>
      <c r="M5273" t="s">
        <v>3118</v>
      </c>
    </row>
    <row r="5274" spans="1:13" x14ac:dyDescent="0.25">
      <c r="A5274">
        <v>840272</v>
      </c>
      <c r="B5274" t="s">
        <v>1689</v>
      </c>
      <c r="C5274" t="s">
        <v>65</v>
      </c>
      <c r="D5274" t="s">
        <v>1722</v>
      </c>
      <c r="E5274" s="15" t="s">
        <v>15984</v>
      </c>
      <c r="F5274" t="s">
        <v>1859</v>
      </c>
      <c r="G5274" t="s">
        <v>1823</v>
      </c>
      <c r="H5274" t="s">
        <v>1822</v>
      </c>
      <c r="I5274" t="s">
        <v>3116</v>
      </c>
      <c r="J5274">
        <v>0</v>
      </c>
      <c r="K5274"/>
      <c r="L5274" t="s">
        <v>3117</v>
      </c>
      <c r="M5274" t="s">
        <v>3118</v>
      </c>
    </row>
    <row r="5275" spans="1:13" x14ac:dyDescent="0.25">
      <c r="A5275">
        <v>19179</v>
      </c>
      <c r="B5275" t="s">
        <v>1465</v>
      </c>
      <c r="C5275" t="s">
        <v>59</v>
      </c>
      <c r="D5275" t="s">
        <v>1722</v>
      </c>
      <c r="E5275" s="15" t="s">
        <v>15985</v>
      </c>
      <c r="F5275" t="s">
        <v>1807</v>
      </c>
      <c r="G5275" t="s">
        <v>1762</v>
      </c>
      <c r="H5275" t="s">
        <v>1782</v>
      </c>
      <c r="I5275" t="s">
        <v>1762</v>
      </c>
      <c r="J5275">
        <v>0</v>
      </c>
      <c r="K5275"/>
      <c r="L5275" t="s">
        <v>3382</v>
      </c>
      <c r="M5275" t="s">
        <v>3118</v>
      </c>
    </row>
    <row r="5276" spans="1:13" x14ac:dyDescent="0.25">
      <c r="A5276">
        <v>22273</v>
      </c>
      <c r="B5276" t="s">
        <v>1466</v>
      </c>
      <c r="C5276" t="s">
        <v>59</v>
      </c>
      <c r="D5276" t="s">
        <v>1722</v>
      </c>
      <c r="E5276" s="15" t="s">
        <v>15986</v>
      </c>
      <c r="F5276" t="s">
        <v>1868</v>
      </c>
      <c r="G5276" t="s">
        <v>1792</v>
      </c>
      <c r="H5276" t="s">
        <v>1822</v>
      </c>
      <c r="I5276" t="s">
        <v>3116</v>
      </c>
      <c r="J5276">
        <v>0</v>
      </c>
      <c r="K5276"/>
      <c r="L5276" t="s">
        <v>15987</v>
      </c>
      <c r="M5276" t="s">
        <v>15988</v>
      </c>
    </row>
    <row r="5277" spans="1:13" x14ac:dyDescent="0.25">
      <c r="A5277">
        <v>19174</v>
      </c>
      <c r="B5277" t="s">
        <v>1467</v>
      </c>
      <c r="C5277" t="s">
        <v>59</v>
      </c>
      <c r="D5277" t="s">
        <v>1722</v>
      </c>
      <c r="E5277" s="15" t="s">
        <v>15989</v>
      </c>
      <c r="F5277" t="s">
        <v>1749</v>
      </c>
      <c r="G5277" t="s">
        <v>1746</v>
      </c>
      <c r="H5277" t="s">
        <v>1720</v>
      </c>
      <c r="I5277" t="s">
        <v>5686</v>
      </c>
      <c r="J5277">
        <v>0</v>
      </c>
      <c r="K5277"/>
      <c r="L5277" t="s">
        <v>3524</v>
      </c>
      <c r="M5277" t="s">
        <v>3118</v>
      </c>
    </row>
    <row r="5278" spans="1:13" x14ac:dyDescent="0.25">
      <c r="A5278">
        <v>19192</v>
      </c>
      <c r="B5278" t="s">
        <v>2087</v>
      </c>
      <c r="C5278" t="s">
        <v>59</v>
      </c>
      <c r="D5278" t="s">
        <v>1722</v>
      </c>
      <c r="E5278" s="15" t="s">
        <v>15990</v>
      </c>
      <c r="F5278" t="s">
        <v>1813</v>
      </c>
      <c r="G5278" t="s">
        <v>1814</v>
      </c>
      <c r="H5278" t="s">
        <v>1764</v>
      </c>
      <c r="I5278" t="s">
        <v>3116</v>
      </c>
      <c r="J5278">
        <v>0</v>
      </c>
      <c r="K5278"/>
      <c r="L5278" t="s">
        <v>5274</v>
      </c>
      <c r="M5278" t="s">
        <v>3118</v>
      </c>
    </row>
    <row r="5279" spans="1:13" x14ac:dyDescent="0.25">
      <c r="A5279">
        <v>57494</v>
      </c>
      <c r="B5279" t="s">
        <v>15991</v>
      </c>
      <c r="C5279" t="s">
        <v>59</v>
      </c>
      <c r="D5279" t="s">
        <v>1722</v>
      </c>
      <c r="E5279" s="15" t="s">
        <v>15992</v>
      </c>
      <c r="F5279" t="s">
        <v>5717</v>
      </c>
      <c r="G5279" t="s">
        <v>1792</v>
      </c>
      <c r="H5279" t="s">
        <v>1822</v>
      </c>
      <c r="I5279" t="s">
        <v>3116</v>
      </c>
      <c r="J5279">
        <v>0</v>
      </c>
      <c r="K5279"/>
      <c r="L5279" t="s">
        <v>15993</v>
      </c>
      <c r="M5279" t="s">
        <v>15994</v>
      </c>
    </row>
    <row r="5280" spans="1:13" x14ac:dyDescent="0.25">
      <c r="A5280">
        <v>49535</v>
      </c>
      <c r="B5280" t="s">
        <v>535</v>
      </c>
      <c r="C5280" t="s">
        <v>59</v>
      </c>
      <c r="D5280" t="s">
        <v>1722</v>
      </c>
      <c r="E5280" s="15" t="s">
        <v>15995</v>
      </c>
      <c r="F5280" t="s">
        <v>1732</v>
      </c>
      <c r="G5280" t="s">
        <v>1731</v>
      </c>
      <c r="H5280" t="s">
        <v>1720</v>
      </c>
      <c r="I5280" t="s">
        <v>3116</v>
      </c>
      <c r="J5280">
        <v>0</v>
      </c>
      <c r="K5280"/>
      <c r="L5280" t="s">
        <v>5275</v>
      </c>
      <c r="M5280" t="s">
        <v>5276</v>
      </c>
    </row>
    <row r="5281" spans="1:13" x14ac:dyDescent="0.25">
      <c r="A5281">
        <v>19177</v>
      </c>
      <c r="B5281" t="s">
        <v>15996</v>
      </c>
      <c r="C5281" t="s">
        <v>59</v>
      </c>
      <c r="D5281" t="s">
        <v>1722</v>
      </c>
      <c r="E5281" s="15" t="s">
        <v>15997</v>
      </c>
      <c r="F5281" t="s">
        <v>1797</v>
      </c>
      <c r="G5281" t="s">
        <v>1783</v>
      </c>
      <c r="H5281" t="s">
        <v>1782</v>
      </c>
      <c r="I5281" t="s">
        <v>3152</v>
      </c>
      <c r="J5281">
        <v>0</v>
      </c>
      <c r="K5281"/>
      <c r="L5281" t="s">
        <v>3178</v>
      </c>
      <c r="M5281" t="s">
        <v>3118</v>
      </c>
    </row>
    <row r="5282" spans="1:13" x14ac:dyDescent="0.25">
      <c r="A5282">
        <v>19195</v>
      </c>
      <c r="B5282" t="s">
        <v>1690</v>
      </c>
      <c r="C5282" t="s">
        <v>59</v>
      </c>
      <c r="D5282" t="s">
        <v>1722</v>
      </c>
      <c r="E5282" s="15" t="s">
        <v>15998</v>
      </c>
      <c r="F5282" t="s">
        <v>1871</v>
      </c>
      <c r="G5282" t="s">
        <v>1765</v>
      </c>
      <c r="H5282" t="s">
        <v>1764</v>
      </c>
      <c r="I5282" t="s">
        <v>1765</v>
      </c>
      <c r="J5282">
        <v>0</v>
      </c>
      <c r="K5282"/>
      <c r="L5282" t="s">
        <v>4197</v>
      </c>
      <c r="M5282" t="s">
        <v>3118</v>
      </c>
    </row>
    <row r="5283" spans="1:13" x14ac:dyDescent="0.25">
      <c r="A5283">
        <v>828564</v>
      </c>
      <c r="B5283" t="s">
        <v>2853</v>
      </c>
      <c r="C5283" t="s">
        <v>59</v>
      </c>
      <c r="D5283" t="s">
        <v>1722</v>
      </c>
      <c r="E5283" s="15" t="s">
        <v>15999</v>
      </c>
      <c r="F5283" t="s">
        <v>1995</v>
      </c>
      <c r="G5283" t="s">
        <v>1765</v>
      </c>
      <c r="H5283" t="s">
        <v>1764</v>
      </c>
      <c r="I5283" t="s">
        <v>1765</v>
      </c>
      <c r="J5283">
        <v>0</v>
      </c>
      <c r="K5283"/>
      <c r="L5283" t="s">
        <v>16000</v>
      </c>
      <c r="M5283" t="s">
        <v>16001</v>
      </c>
    </row>
    <row r="5284" spans="1:13" x14ac:dyDescent="0.25">
      <c r="A5284">
        <v>19190</v>
      </c>
      <c r="B5284" t="s">
        <v>1691</v>
      </c>
      <c r="C5284" t="s">
        <v>59</v>
      </c>
      <c r="D5284" t="s">
        <v>1722</v>
      </c>
      <c r="E5284" s="15" t="s">
        <v>16002</v>
      </c>
      <c r="F5284" t="s">
        <v>2179</v>
      </c>
      <c r="G5284" t="s">
        <v>1823</v>
      </c>
      <c r="H5284" t="s">
        <v>1822</v>
      </c>
      <c r="I5284" t="s">
        <v>3116</v>
      </c>
      <c r="J5284">
        <v>0</v>
      </c>
      <c r="K5284"/>
      <c r="L5284" t="s">
        <v>16003</v>
      </c>
      <c r="M5284"/>
    </row>
    <row r="5285" spans="1:13" x14ac:dyDescent="0.25">
      <c r="A5285">
        <v>19169</v>
      </c>
      <c r="B5285" t="s">
        <v>1468</v>
      </c>
      <c r="C5285" t="s">
        <v>59</v>
      </c>
      <c r="D5285" t="s">
        <v>1722</v>
      </c>
      <c r="E5285" s="15" t="s">
        <v>16004</v>
      </c>
      <c r="F5285" t="s">
        <v>1903</v>
      </c>
      <c r="G5285" t="s">
        <v>1803</v>
      </c>
      <c r="H5285" t="s">
        <v>1725</v>
      </c>
      <c r="I5285" t="s">
        <v>3116</v>
      </c>
      <c r="J5285">
        <v>0</v>
      </c>
      <c r="K5285"/>
      <c r="L5285" t="s">
        <v>3216</v>
      </c>
      <c r="M5285" t="s">
        <v>3118</v>
      </c>
    </row>
    <row r="5286" spans="1:13" x14ac:dyDescent="0.25">
      <c r="A5286">
        <v>826968</v>
      </c>
      <c r="B5286" t="s">
        <v>16005</v>
      </c>
      <c r="C5286" t="s">
        <v>1100</v>
      </c>
      <c r="D5286" t="s">
        <v>1722</v>
      </c>
      <c r="E5286" s="15" t="s">
        <v>16006</v>
      </c>
      <c r="F5286" t="s">
        <v>1728</v>
      </c>
      <c r="G5286" t="s">
        <v>1729</v>
      </c>
      <c r="H5286" t="s">
        <v>1720</v>
      </c>
      <c r="I5286" t="s">
        <v>3116</v>
      </c>
      <c r="J5286">
        <v>0</v>
      </c>
      <c r="K5286"/>
      <c r="L5286" t="s">
        <v>3117</v>
      </c>
      <c r="M5286" t="s">
        <v>3118</v>
      </c>
    </row>
    <row r="5287" spans="1:13" x14ac:dyDescent="0.25">
      <c r="A5287">
        <v>860984</v>
      </c>
      <c r="B5287" t="s">
        <v>16007</v>
      </c>
      <c r="C5287" t="s">
        <v>59</v>
      </c>
      <c r="D5287" t="s">
        <v>1722</v>
      </c>
      <c r="E5287" s="15" t="s">
        <v>16008</v>
      </c>
      <c r="F5287" t="s">
        <v>1759</v>
      </c>
      <c r="G5287" t="s">
        <v>1760</v>
      </c>
      <c r="H5287" t="s">
        <v>1753</v>
      </c>
      <c r="I5287" t="s">
        <v>3116</v>
      </c>
      <c r="J5287">
        <v>0</v>
      </c>
      <c r="K5287"/>
      <c r="L5287" t="s">
        <v>3216</v>
      </c>
      <c r="M5287" t="s">
        <v>3118</v>
      </c>
    </row>
    <row r="5288" spans="1:13" x14ac:dyDescent="0.25">
      <c r="A5288">
        <v>51172</v>
      </c>
      <c r="B5288" t="s">
        <v>536</v>
      </c>
      <c r="C5288" t="s">
        <v>59</v>
      </c>
      <c r="D5288" t="s">
        <v>1722</v>
      </c>
      <c r="E5288" s="15" t="s">
        <v>16009</v>
      </c>
      <c r="F5288" t="s">
        <v>1742</v>
      </c>
      <c r="G5288" t="s">
        <v>1743</v>
      </c>
      <c r="H5288" t="s">
        <v>1720</v>
      </c>
      <c r="I5288" t="s">
        <v>3351</v>
      </c>
      <c r="J5288">
        <v>0</v>
      </c>
      <c r="K5288"/>
      <c r="L5288" t="s">
        <v>7215</v>
      </c>
      <c r="M5288" t="s">
        <v>3118</v>
      </c>
    </row>
    <row r="5289" spans="1:13" x14ac:dyDescent="0.25">
      <c r="A5289">
        <v>19201</v>
      </c>
      <c r="B5289" t="s">
        <v>5280</v>
      </c>
      <c r="C5289" t="s">
        <v>148</v>
      </c>
      <c r="D5289" t="s">
        <v>1722</v>
      </c>
      <c r="E5289" s="15" t="s">
        <v>16010</v>
      </c>
      <c r="F5289" t="s">
        <v>1749</v>
      </c>
      <c r="G5289" t="s">
        <v>1746</v>
      </c>
      <c r="H5289" t="s">
        <v>1720</v>
      </c>
      <c r="I5289" t="s">
        <v>5686</v>
      </c>
      <c r="J5289">
        <v>0</v>
      </c>
      <c r="K5289"/>
      <c r="L5289" t="s">
        <v>3117</v>
      </c>
      <c r="M5289" t="s">
        <v>3118</v>
      </c>
    </row>
    <row r="5290" spans="1:13" x14ac:dyDescent="0.25">
      <c r="A5290">
        <v>844312</v>
      </c>
      <c r="B5290" t="s">
        <v>16011</v>
      </c>
      <c r="C5290" t="s">
        <v>27</v>
      </c>
      <c r="D5290" t="s">
        <v>1722</v>
      </c>
      <c r="E5290" s="15" t="s">
        <v>16012</v>
      </c>
      <c r="F5290" t="s">
        <v>1732</v>
      </c>
      <c r="G5290" t="s">
        <v>1731</v>
      </c>
      <c r="H5290" t="s">
        <v>1720</v>
      </c>
      <c r="I5290" t="s">
        <v>3116</v>
      </c>
      <c r="J5290">
        <v>0</v>
      </c>
      <c r="K5290"/>
      <c r="L5290"/>
      <c r="M5290" t="s">
        <v>3118</v>
      </c>
    </row>
    <row r="5291" spans="1:13" x14ac:dyDescent="0.25">
      <c r="A5291">
        <v>828431</v>
      </c>
      <c r="B5291" t="s">
        <v>1692</v>
      </c>
      <c r="C5291" t="s">
        <v>78</v>
      </c>
      <c r="D5291" t="s">
        <v>1722</v>
      </c>
      <c r="E5291" s="15" t="s">
        <v>16013</v>
      </c>
      <c r="F5291" t="s">
        <v>1732</v>
      </c>
      <c r="G5291" t="s">
        <v>1731</v>
      </c>
      <c r="H5291" t="s">
        <v>1720</v>
      </c>
      <c r="I5291" t="s">
        <v>3116</v>
      </c>
      <c r="J5291">
        <v>0</v>
      </c>
      <c r="K5291"/>
      <c r="L5291" t="s">
        <v>3630</v>
      </c>
      <c r="M5291" t="s">
        <v>3118</v>
      </c>
    </row>
    <row r="5292" spans="1:13" x14ac:dyDescent="0.25">
      <c r="A5292">
        <v>850972</v>
      </c>
      <c r="B5292" t="s">
        <v>16014</v>
      </c>
      <c r="C5292" t="s">
        <v>84</v>
      </c>
      <c r="D5292" t="s">
        <v>1722</v>
      </c>
      <c r="E5292" s="15" t="s">
        <v>16015</v>
      </c>
      <c r="F5292" t="s">
        <v>1728</v>
      </c>
      <c r="G5292" t="s">
        <v>1729</v>
      </c>
      <c r="H5292" t="s">
        <v>1720</v>
      </c>
      <c r="I5292" t="s">
        <v>3116</v>
      </c>
      <c r="J5292">
        <v>0</v>
      </c>
      <c r="K5292"/>
      <c r="L5292" t="s">
        <v>4202</v>
      </c>
      <c r="M5292" t="s">
        <v>3118</v>
      </c>
    </row>
    <row r="5293" spans="1:13" x14ac:dyDescent="0.25">
      <c r="A5293">
        <v>838131</v>
      </c>
      <c r="B5293" t="s">
        <v>2931</v>
      </c>
      <c r="C5293" t="s">
        <v>84</v>
      </c>
      <c r="D5293" t="s">
        <v>1722</v>
      </c>
      <c r="E5293" s="15" t="s">
        <v>16016</v>
      </c>
      <c r="F5293" t="s">
        <v>5706</v>
      </c>
      <c r="G5293" t="s">
        <v>1792</v>
      </c>
      <c r="H5293" t="s">
        <v>1822</v>
      </c>
      <c r="I5293" t="s">
        <v>3116</v>
      </c>
      <c r="J5293">
        <v>0</v>
      </c>
      <c r="K5293"/>
      <c r="L5293" t="s">
        <v>3182</v>
      </c>
      <c r="M5293" t="s">
        <v>3118</v>
      </c>
    </row>
    <row r="5294" spans="1:13" x14ac:dyDescent="0.25">
      <c r="A5294">
        <v>838134</v>
      </c>
      <c r="B5294" t="s">
        <v>16017</v>
      </c>
      <c r="C5294" t="s">
        <v>84</v>
      </c>
      <c r="D5294" t="s">
        <v>1722</v>
      </c>
      <c r="E5294" s="15" t="s">
        <v>16018</v>
      </c>
      <c r="F5294" t="s">
        <v>1742</v>
      </c>
      <c r="G5294" t="s">
        <v>1743</v>
      </c>
      <c r="H5294" t="s">
        <v>1720</v>
      </c>
      <c r="I5294" t="s">
        <v>3351</v>
      </c>
      <c r="J5294">
        <v>0</v>
      </c>
      <c r="K5294"/>
      <c r="L5294" t="s">
        <v>3182</v>
      </c>
      <c r="M5294" t="s">
        <v>3118</v>
      </c>
    </row>
    <row r="5295" spans="1:13" x14ac:dyDescent="0.25">
      <c r="A5295">
        <v>41248</v>
      </c>
      <c r="B5295" t="s">
        <v>16019</v>
      </c>
      <c r="C5295" t="s">
        <v>84</v>
      </c>
      <c r="D5295" t="s">
        <v>1722</v>
      </c>
      <c r="E5295" s="15" t="s">
        <v>16020</v>
      </c>
      <c r="F5295" t="s">
        <v>1787</v>
      </c>
      <c r="G5295" t="s">
        <v>1721</v>
      </c>
      <c r="H5295" t="s">
        <v>1720</v>
      </c>
      <c r="I5295" t="s">
        <v>3116</v>
      </c>
      <c r="J5295">
        <v>0</v>
      </c>
      <c r="K5295"/>
      <c r="L5295" t="s">
        <v>15252</v>
      </c>
      <c r="M5295" t="s">
        <v>3118</v>
      </c>
    </row>
    <row r="5296" spans="1:13" x14ac:dyDescent="0.25">
      <c r="A5296">
        <v>61966</v>
      </c>
      <c r="B5296" t="s">
        <v>16021</v>
      </c>
      <c r="C5296" t="s">
        <v>84</v>
      </c>
      <c r="D5296" t="s">
        <v>1722</v>
      </c>
      <c r="E5296" s="15" t="s">
        <v>16022</v>
      </c>
      <c r="F5296" t="s">
        <v>1771</v>
      </c>
      <c r="G5296" t="s">
        <v>1721</v>
      </c>
      <c r="H5296" t="s">
        <v>1720</v>
      </c>
      <c r="I5296" t="s">
        <v>3116</v>
      </c>
      <c r="J5296">
        <v>0</v>
      </c>
      <c r="K5296"/>
      <c r="L5296" t="s">
        <v>3122</v>
      </c>
      <c r="M5296" t="s">
        <v>3118</v>
      </c>
    </row>
    <row r="5297" spans="1:13" x14ac:dyDescent="0.25">
      <c r="A5297">
        <v>828432</v>
      </c>
      <c r="B5297" t="s">
        <v>16023</v>
      </c>
      <c r="C5297" t="s">
        <v>84</v>
      </c>
      <c r="D5297" t="s">
        <v>1722</v>
      </c>
      <c r="E5297" s="15" t="s">
        <v>16024</v>
      </c>
      <c r="F5297" t="s">
        <v>1749</v>
      </c>
      <c r="G5297" t="s">
        <v>1746</v>
      </c>
      <c r="H5297" t="s">
        <v>1720</v>
      </c>
      <c r="I5297" t="s">
        <v>3116</v>
      </c>
      <c r="J5297">
        <v>0</v>
      </c>
      <c r="K5297"/>
      <c r="L5297" t="s">
        <v>5921</v>
      </c>
      <c r="M5297" t="s">
        <v>3118</v>
      </c>
    </row>
    <row r="5298" spans="1:13" x14ac:dyDescent="0.25">
      <c r="A5298">
        <v>70750</v>
      </c>
      <c r="B5298" t="s">
        <v>2788</v>
      </c>
      <c r="C5298" t="s">
        <v>84</v>
      </c>
      <c r="D5298" t="s">
        <v>1722</v>
      </c>
      <c r="E5298" s="15" t="s">
        <v>16025</v>
      </c>
      <c r="F5298" t="s">
        <v>1728</v>
      </c>
      <c r="G5298" t="s">
        <v>1729</v>
      </c>
      <c r="H5298" t="s">
        <v>1720</v>
      </c>
      <c r="I5298" t="s">
        <v>3116</v>
      </c>
      <c r="J5298">
        <v>0</v>
      </c>
      <c r="K5298"/>
      <c r="L5298" t="s">
        <v>16026</v>
      </c>
      <c r="M5298" t="s">
        <v>3118</v>
      </c>
    </row>
    <row r="5299" spans="1:13" x14ac:dyDescent="0.25">
      <c r="A5299">
        <v>50247</v>
      </c>
      <c r="B5299" t="s">
        <v>2655</v>
      </c>
      <c r="C5299" t="s">
        <v>59</v>
      </c>
      <c r="D5299" t="s">
        <v>1722</v>
      </c>
      <c r="E5299" s="15" t="s">
        <v>16027</v>
      </c>
      <c r="F5299" t="s">
        <v>1737</v>
      </c>
      <c r="G5299" t="s">
        <v>1721</v>
      </c>
      <c r="H5299" t="s">
        <v>1720</v>
      </c>
      <c r="I5299" t="s">
        <v>3116</v>
      </c>
      <c r="J5299">
        <v>0</v>
      </c>
      <c r="K5299"/>
      <c r="L5299" t="s">
        <v>3216</v>
      </c>
      <c r="M5299" t="s">
        <v>3118</v>
      </c>
    </row>
    <row r="5300" spans="1:13" x14ac:dyDescent="0.25">
      <c r="A5300">
        <v>19227</v>
      </c>
      <c r="B5300" t="s">
        <v>1469</v>
      </c>
      <c r="C5300" t="s">
        <v>165</v>
      </c>
      <c r="D5300" t="s">
        <v>1722</v>
      </c>
      <c r="E5300" s="15" t="s">
        <v>16028</v>
      </c>
      <c r="F5300" t="s">
        <v>1817</v>
      </c>
      <c r="G5300" t="s">
        <v>1816</v>
      </c>
      <c r="H5300" t="s">
        <v>1725</v>
      </c>
      <c r="I5300" t="s">
        <v>1816</v>
      </c>
      <c r="J5300">
        <v>0</v>
      </c>
      <c r="K5300"/>
      <c r="L5300" t="s">
        <v>16029</v>
      </c>
      <c r="M5300" t="s">
        <v>16030</v>
      </c>
    </row>
    <row r="5301" spans="1:13" x14ac:dyDescent="0.25">
      <c r="A5301">
        <v>856854</v>
      </c>
      <c r="B5301" t="s">
        <v>16031</v>
      </c>
      <c r="C5301" t="s">
        <v>84</v>
      </c>
      <c r="D5301" t="s">
        <v>1722</v>
      </c>
      <c r="E5301" s="15" t="s">
        <v>16032</v>
      </c>
      <c r="F5301" t="s">
        <v>5719</v>
      </c>
      <c r="G5301" t="s">
        <v>1834</v>
      </c>
      <c r="H5301" t="s">
        <v>1833</v>
      </c>
      <c r="I5301" t="s">
        <v>3116</v>
      </c>
      <c r="J5301">
        <v>0</v>
      </c>
      <c r="K5301"/>
      <c r="L5301"/>
      <c r="M5301" t="s">
        <v>3118</v>
      </c>
    </row>
    <row r="5302" spans="1:13" x14ac:dyDescent="0.25">
      <c r="A5302">
        <v>19238</v>
      </c>
      <c r="B5302" t="s">
        <v>1470</v>
      </c>
      <c r="C5302" t="s">
        <v>59</v>
      </c>
      <c r="D5302" t="s">
        <v>1722</v>
      </c>
      <c r="E5302" s="15" t="s">
        <v>16033</v>
      </c>
      <c r="F5302" t="s">
        <v>1873</v>
      </c>
      <c r="G5302" t="s">
        <v>1874</v>
      </c>
      <c r="H5302" t="s">
        <v>1725</v>
      </c>
      <c r="I5302" t="s">
        <v>3116</v>
      </c>
      <c r="J5302">
        <v>0</v>
      </c>
      <c r="K5302"/>
      <c r="L5302" t="s">
        <v>16034</v>
      </c>
      <c r="M5302" t="s">
        <v>16035</v>
      </c>
    </row>
    <row r="5303" spans="1:13" x14ac:dyDescent="0.25">
      <c r="A5303">
        <v>851478</v>
      </c>
      <c r="B5303" t="s">
        <v>1471</v>
      </c>
      <c r="C5303" t="s">
        <v>27</v>
      </c>
      <c r="D5303" t="s">
        <v>1722</v>
      </c>
      <c r="E5303" s="15" t="s">
        <v>16036</v>
      </c>
      <c r="F5303" t="s">
        <v>6980</v>
      </c>
      <c r="G5303" t="s">
        <v>1790</v>
      </c>
      <c r="H5303" t="s">
        <v>1720</v>
      </c>
      <c r="I5303" t="s">
        <v>3116</v>
      </c>
      <c r="J5303">
        <v>0</v>
      </c>
      <c r="K5303"/>
      <c r="L5303" t="s">
        <v>3182</v>
      </c>
      <c r="M5303" t="s">
        <v>3118</v>
      </c>
    </row>
    <row r="5304" spans="1:13" x14ac:dyDescent="0.25">
      <c r="A5304">
        <v>829910</v>
      </c>
      <c r="B5304" t="s">
        <v>16037</v>
      </c>
      <c r="C5304" t="s">
        <v>763</v>
      </c>
      <c r="D5304" t="s">
        <v>1722</v>
      </c>
      <c r="E5304" s="15" t="s">
        <v>16038</v>
      </c>
      <c r="F5304" t="s">
        <v>1897</v>
      </c>
      <c r="G5304" t="s">
        <v>1898</v>
      </c>
      <c r="H5304" t="s">
        <v>1720</v>
      </c>
      <c r="I5304" t="s">
        <v>3340</v>
      </c>
      <c r="J5304">
        <v>0</v>
      </c>
      <c r="K5304"/>
      <c r="L5304" t="s">
        <v>16039</v>
      </c>
      <c r="M5304" t="s">
        <v>16040</v>
      </c>
    </row>
    <row r="5305" spans="1:13" x14ac:dyDescent="0.25">
      <c r="A5305">
        <v>851070</v>
      </c>
      <c r="B5305" t="s">
        <v>16041</v>
      </c>
      <c r="C5305" t="s">
        <v>59</v>
      </c>
      <c r="D5305" t="s">
        <v>1722</v>
      </c>
      <c r="E5305" s="15" t="s">
        <v>16042</v>
      </c>
      <c r="F5305" t="s">
        <v>7967</v>
      </c>
      <c r="G5305" t="s">
        <v>1790</v>
      </c>
      <c r="H5305" t="s">
        <v>1720</v>
      </c>
      <c r="I5305" t="s">
        <v>3116</v>
      </c>
      <c r="J5305">
        <v>0</v>
      </c>
      <c r="K5305"/>
      <c r="L5305" t="s">
        <v>16043</v>
      </c>
      <c r="M5305" t="s">
        <v>3118</v>
      </c>
    </row>
    <row r="5306" spans="1:13" x14ac:dyDescent="0.25">
      <c r="A5306">
        <v>19242</v>
      </c>
      <c r="B5306" t="s">
        <v>2084</v>
      </c>
      <c r="C5306" t="s">
        <v>59</v>
      </c>
      <c r="D5306" t="s">
        <v>1722</v>
      </c>
      <c r="E5306" s="15" t="s">
        <v>16044</v>
      </c>
      <c r="F5306" t="s">
        <v>7919</v>
      </c>
      <c r="G5306" t="s">
        <v>1762</v>
      </c>
      <c r="H5306" t="s">
        <v>1782</v>
      </c>
      <c r="I5306" t="s">
        <v>1762</v>
      </c>
      <c r="J5306">
        <v>0</v>
      </c>
      <c r="K5306"/>
      <c r="L5306" t="s">
        <v>4035</v>
      </c>
      <c r="M5306" t="s">
        <v>3118</v>
      </c>
    </row>
    <row r="5307" spans="1:13" x14ac:dyDescent="0.25">
      <c r="A5307">
        <v>70685</v>
      </c>
      <c r="B5307" t="s">
        <v>16045</v>
      </c>
      <c r="C5307" t="s">
        <v>27</v>
      </c>
      <c r="D5307" t="s">
        <v>1722</v>
      </c>
      <c r="E5307" s="15" t="s">
        <v>16046</v>
      </c>
      <c r="F5307" t="s">
        <v>1995</v>
      </c>
      <c r="G5307" t="s">
        <v>1765</v>
      </c>
      <c r="H5307" t="s">
        <v>1764</v>
      </c>
      <c r="I5307" t="s">
        <v>3116</v>
      </c>
      <c r="J5307">
        <v>0</v>
      </c>
      <c r="K5307"/>
      <c r="L5307" t="s">
        <v>3417</v>
      </c>
      <c r="M5307" t="s">
        <v>3118</v>
      </c>
    </row>
    <row r="5308" spans="1:13" x14ac:dyDescent="0.25">
      <c r="A5308">
        <v>44685</v>
      </c>
      <c r="B5308" t="s">
        <v>16047</v>
      </c>
      <c r="C5308" t="s">
        <v>56</v>
      </c>
      <c r="D5308" t="s">
        <v>1722</v>
      </c>
      <c r="E5308" s="15" t="s">
        <v>16048</v>
      </c>
      <c r="F5308" t="s">
        <v>1943</v>
      </c>
      <c r="G5308" t="s">
        <v>1944</v>
      </c>
      <c r="H5308" t="s">
        <v>1782</v>
      </c>
      <c r="I5308" t="s">
        <v>3142</v>
      </c>
      <c r="J5308">
        <v>0</v>
      </c>
      <c r="K5308"/>
      <c r="L5308" t="s">
        <v>3419</v>
      </c>
      <c r="M5308" t="s">
        <v>3118</v>
      </c>
    </row>
    <row r="5309" spans="1:13" x14ac:dyDescent="0.25">
      <c r="A5309">
        <v>850052</v>
      </c>
      <c r="B5309" t="s">
        <v>16049</v>
      </c>
      <c r="C5309" t="s">
        <v>59</v>
      </c>
      <c r="D5309" t="s">
        <v>1722</v>
      </c>
      <c r="E5309" s="15" t="s">
        <v>16050</v>
      </c>
      <c r="F5309" t="s">
        <v>1979</v>
      </c>
      <c r="G5309" t="s">
        <v>1721</v>
      </c>
      <c r="H5309" t="s">
        <v>1720</v>
      </c>
      <c r="I5309" t="s">
        <v>3116</v>
      </c>
      <c r="J5309">
        <v>0</v>
      </c>
      <c r="K5309"/>
      <c r="L5309" t="s">
        <v>3216</v>
      </c>
      <c r="M5309" t="s">
        <v>3118</v>
      </c>
    </row>
    <row r="5310" spans="1:13" x14ac:dyDescent="0.25">
      <c r="A5310">
        <v>851494</v>
      </c>
      <c r="B5310" t="s">
        <v>16051</v>
      </c>
      <c r="C5310" t="s">
        <v>84</v>
      </c>
      <c r="D5310" t="s">
        <v>1722</v>
      </c>
      <c r="E5310" s="15" t="s">
        <v>16052</v>
      </c>
      <c r="F5310" t="s">
        <v>1737</v>
      </c>
      <c r="G5310" t="s">
        <v>1721</v>
      </c>
      <c r="H5310" t="s">
        <v>1720</v>
      </c>
      <c r="I5310" t="s">
        <v>3116</v>
      </c>
      <c r="J5310">
        <v>0</v>
      </c>
      <c r="K5310"/>
      <c r="L5310"/>
      <c r="M5310" t="s">
        <v>3118</v>
      </c>
    </row>
    <row r="5311" spans="1:13" x14ac:dyDescent="0.25">
      <c r="A5311">
        <v>19197</v>
      </c>
      <c r="B5311" t="s">
        <v>537</v>
      </c>
      <c r="C5311" t="s">
        <v>59</v>
      </c>
      <c r="D5311" t="s">
        <v>1722</v>
      </c>
      <c r="E5311" s="15" t="s">
        <v>16053</v>
      </c>
      <c r="F5311" t="s">
        <v>1870</v>
      </c>
      <c r="G5311" t="s">
        <v>1721</v>
      </c>
      <c r="H5311" t="s">
        <v>1720</v>
      </c>
      <c r="I5311" t="s">
        <v>3116</v>
      </c>
      <c r="J5311">
        <v>0</v>
      </c>
      <c r="K5311"/>
      <c r="L5311" t="s">
        <v>3382</v>
      </c>
      <c r="M5311" t="s">
        <v>3118</v>
      </c>
    </row>
    <row r="5312" spans="1:13" x14ac:dyDescent="0.25">
      <c r="A5312">
        <v>19254</v>
      </c>
      <c r="B5312" t="s">
        <v>5283</v>
      </c>
      <c r="C5312" t="s">
        <v>59</v>
      </c>
      <c r="D5312" t="s">
        <v>1722</v>
      </c>
      <c r="E5312" s="15" t="s">
        <v>16054</v>
      </c>
      <c r="F5312" t="s">
        <v>1807</v>
      </c>
      <c r="G5312" t="s">
        <v>1762</v>
      </c>
      <c r="H5312" t="s">
        <v>1782</v>
      </c>
      <c r="I5312" t="s">
        <v>1762</v>
      </c>
      <c r="J5312">
        <v>0</v>
      </c>
      <c r="K5312"/>
      <c r="L5312" t="s">
        <v>3216</v>
      </c>
      <c r="M5312" t="s">
        <v>3118</v>
      </c>
    </row>
    <row r="5313" spans="1:13" x14ac:dyDescent="0.25">
      <c r="A5313">
        <v>63625</v>
      </c>
      <c r="B5313" t="s">
        <v>1472</v>
      </c>
      <c r="C5313" t="s">
        <v>27</v>
      </c>
      <c r="D5313" t="s">
        <v>1722</v>
      </c>
      <c r="E5313" s="15" t="s">
        <v>16055</v>
      </c>
      <c r="F5313" t="s">
        <v>1761</v>
      </c>
      <c r="G5313" t="s">
        <v>1762</v>
      </c>
      <c r="H5313" t="s">
        <v>1782</v>
      </c>
      <c r="I5313" t="s">
        <v>1762</v>
      </c>
      <c r="J5313">
        <v>0</v>
      </c>
      <c r="K5313"/>
      <c r="L5313"/>
      <c r="M5313" t="s">
        <v>3118</v>
      </c>
    </row>
    <row r="5314" spans="1:13" x14ac:dyDescent="0.25">
      <c r="A5314">
        <v>29744</v>
      </c>
      <c r="B5314" t="s">
        <v>538</v>
      </c>
      <c r="C5314" t="s">
        <v>84</v>
      </c>
      <c r="D5314" t="s">
        <v>1722</v>
      </c>
      <c r="E5314" s="15" t="s">
        <v>16056</v>
      </c>
      <c r="F5314" t="s">
        <v>1735</v>
      </c>
      <c r="G5314" t="s">
        <v>1721</v>
      </c>
      <c r="H5314" t="s">
        <v>1720</v>
      </c>
      <c r="I5314" t="s">
        <v>3116</v>
      </c>
      <c r="J5314">
        <v>0</v>
      </c>
      <c r="K5314"/>
      <c r="L5314" t="s">
        <v>5285</v>
      </c>
      <c r="M5314" t="s">
        <v>3118</v>
      </c>
    </row>
    <row r="5315" spans="1:13" x14ac:dyDescent="0.25">
      <c r="A5315">
        <v>19257</v>
      </c>
      <c r="B5315" t="s">
        <v>5286</v>
      </c>
      <c r="C5315" t="s">
        <v>39</v>
      </c>
      <c r="D5315" t="s">
        <v>1722</v>
      </c>
      <c r="E5315" s="15" t="s">
        <v>16057</v>
      </c>
      <c r="F5315" t="s">
        <v>2008</v>
      </c>
      <c r="G5315" t="s">
        <v>2009</v>
      </c>
      <c r="H5315" t="s">
        <v>1864</v>
      </c>
      <c r="I5315" t="s">
        <v>3240</v>
      </c>
      <c r="J5315">
        <v>0</v>
      </c>
      <c r="K5315"/>
      <c r="L5315" t="s">
        <v>3241</v>
      </c>
      <c r="M5315" t="s">
        <v>3118</v>
      </c>
    </row>
    <row r="5316" spans="1:13" x14ac:dyDescent="0.25">
      <c r="A5316">
        <v>29993</v>
      </c>
      <c r="B5316" t="s">
        <v>16058</v>
      </c>
      <c r="C5316" t="s">
        <v>27</v>
      </c>
      <c r="D5316" t="s">
        <v>1722</v>
      </c>
      <c r="E5316" s="15" t="s">
        <v>16059</v>
      </c>
      <c r="F5316" t="s">
        <v>5719</v>
      </c>
      <c r="G5316" t="s">
        <v>1834</v>
      </c>
      <c r="H5316" t="s">
        <v>1833</v>
      </c>
      <c r="I5316" t="s">
        <v>3116</v>
      </c>
      <c r="J5316">
        <v>0</v>
      </c>
      <c r="K5316"/>
      <c r="L5316"/>
      <c r="M5316" t="s">
        <v>3118</v>
      </c>
    </row>
    <row r="5317" spans="1:13" x14ac:dyDescent="0.25">
      <c r="A5317">
        <v>19266</v>
      </c>
      <c r="B5317" t="s">
        <v>1473</v>
      </c>
      <c r="C5317" t="s">
        <v>59</v>
      </c>
      <c r="D5317" t="s">
        <v>1722</v>
      </c>
      <c r="E5317" s="15" t="s">
        <v>16060</v>
      </c>
      <c r="F5317" t="s">
        <v>6980</v>
      </c>
      <c r="G5317" t="s">
        <v>1790</v>
      </c>
      <c r="H5317" t="s">
        <v>1720</v>
      </c>
      <c r="I5317" t="s">
        <v>3116</v>
      </c>
      <c r="J5317">
        <v>0</v>
      </c>
      <c r="K5317"/>
      <c r="L5317" t="s">
        <v>16061</v>
      </c>
      <c r="M5317" t="s">
        <v>5288</v>
      </c>
    </row>
    <row r="5318" spans="1:13" x14ac:dyDescent="0.25">
      <c r="A5318">
        <v>36604</v>
      </c>
      <c r="B5318" t="s">
        <v>5289</v>
      </c>
      <c r="C5318" t="s">
        <v>56</v>
      </c>
      <c r="D5318" t="s">
        <v>1722</v>
      </c>
      <c r="E5318" s="15" t="s">
        <v>16062</v>
      </c>
      <c r="F5318" t="s">
        <v>1863</v>
      </c>
      <c r="G5318" t="s">
        <v>1865</v>
      </c>
      <c r="H5318" t="s">
        <v>1864</v>
      </c>
      <c r="I5318" t="s">
        <v>3240</v>
      </c>
      <c r="J5318">
        <v>0</v>
      </c>
      <c r="K5318"/>
      <c r="L5318" t="s">
        <v>5290</v>
      </c>
      <c r="M5318" t="s">
        <v>16063</v>
      </c>
    </row>
    <row r="5319" spans="1:13" x14ac:dyDescent="0.25">
      <c r="A5319">
        <v>19271</v>
      </c>
      <c r="B5319" t="s">
        <v>5292</v>
      </c>
      <c r="C5319" t="s">
        <v>27</v>
      </c>
      <c r="D5319" t="s">
        <v>1722</v>
      </c>
      <c r="E5319" s="15" t="s">
        <v>16064</v>
      </c>
      <c r="F5319" t="s">
        <v>1759</v>
      </c>
      <c r="G5319" t="s">
        <v>1760</v>
      </c>
      <c r="H5319" t="s">
        <v>1753</v>
      </c>
      <c r="I5319" t="s">
        <v>3116</v>
      </c>
      <c r="J5319">
        <v>0</v>
      </c>
      <c r="K5319"/>
      <c r="L5319" t="s">
        <v>16065</v>
      </c>
      <c r="M5319" t="s">
        <v>5294</v>
      </c>
    </row>
    <row r="5320" spans="1:13" x14ac:dyDescent="0.25">
      <c r="A5320">
        <v>830362</v>
      </c>
      <c r="B5320" t="s">
        <v>16066</v>
      </c>
      <c r="C5320" t="s">
        <v>380</v>
      </c>
      <c r="D5320" t="s">
        <v>1722</v>
      </c>
      <c r="E5320" s="15" t="s">
        <v>16067</v>
      </c>
      <c r="F5320" t="s">
        <v>1924</v>
      </c>
      <c r="G5320" t="s">
        <v>1852</v>
      </c>
      <c r="H5320" t="s">
        <v>1720</v>
      </c>
      <c r="I5320" t="s">
        <v>3116</v>
      </c>
      <c r="J5320">
        <v>0</v>
      </c>
      <c r="K5320"/>
      <c r="L5320" t="s">
        <v>3182</v>
      </c>
      <c r="M5320" t="s">
        <v>3118</v>
      </c>
    </row>
    <row r="5321" spans="1:13" x14ac:dyDescent="0.25">
      <c r="A5321">
        <v>71975</v>
      </c>
      <c r="B5321" t="s">
        <v>16068</v>
      </c>
      <c r="C5321" t="s">
        <v>59</v>
      </c>
      <c r="D5321" t="s">
        <v>1722</v>
      </c>
      <c r="E5321" s="15" t="s">
        <v>16069</v>
      </c>
      <c r="F5321" t="s">
        <v>1807</v>
      </c>
      <c r="G5321" t="s">
        <v>1762</v>
      </c>
      <c r="H5321" t="s">
        <v>1782</v>
      </c>
      <c r="I5321" t="s">
        <v>1762</v>
      </c>
      <c r="J5321">
        <v>0</v>
      </c>
      <c r="K5321"/>
      <c r="L5321" t="s">
        <v>3216</v>
      </c>
      <c r="M5321" t="s">
        <v>3118</v>
      </c>
    </row>
    <row r="5322" spans="1:13" x14ac:dyDescent="0.25">
      <c r="A5322">
        <v>838128</v>
      </c>
      <c r="B5322" t="s">
        <v>16070</v>
      </c>
      <c r="C5322" t="s">
        <v>441</v>
      </c>
      <c r="D5322" t="s">
        <v>1722</v>
      </c>
      <c r="E5322" s="15" t="s">
        <v>16071</v>
      </c>
      <c r="F5322" t="s">
        <v>1761</v>
      </c>
      <c r="G5322" t="s">
        <v>1762</v>
      </c>
      <c r="H5322" t="s">
        <v>1782</v>
      </c>
      <c r="I5322" t="s">
        <v>1762</v>
      </c>
      <c r="J5322">
        <v>0</v>
      </c>
      <c r="K5322"/>
      <c r="L5322" t="s">
        <v>16072</v>
      </c>
      <c r="M5322" t="s">
        <v>3118</v>
      </c>
    </row>
    <row r="5323" spans="1:13" x14ac:dyDescent="0.25">
      <c r="A5323">
        <v>22228</v>
      </c>
      <c r="B5323" t="s">
        <v>1474</v>
      </c>
      <c r="C5323" t="s">
        <v>59</v>
      </c>
      <c r="D5323" t="s">
        <v>1722</v>
      </c>
      <c r="E5323" s="15" t="s">
        <v>16073</v>
      </c>
      <c r="F5323" t="s">
        <v>1761</v>
      </c>
      <c r="G5323" t="s">
        <v>1762</v>
      </c>
      <c r="H5323" t="s">
        <v>1782</v>
      </c>
      <c r="I5323" t="s">
        <v>1762</v>
      </c>
      <c r="J5323">
        <v>0</v>
      </c>
      <c r="K5323"/>
      <c r="L5323" t="s">
        <v>16074</v>
      </c>
      <c r="M5323" t="s">
        <v>3118</v>
      </c>
    </row>
    <row r="5324" spans="1:13" x14ac:dyDescent="0.25">
      <c r="A5324">
        <v>19276</v>
      </c>
      <c r="B5324" t="s">
        <v>539</v>
      </c>
      <c r="C5324" t="s">
        <v>59</v>
      </c>
      <c r="D5324" t="s">
        <v>1722</v>
      </c>
      <c r="E5324" s="15" t="s">
        <v>16075</v>
      </c>
      <c r="F5324" t="s">
        <v>1730</v>
      </c>
      <c r="G5324" t="s">
        <v>1731</v>
      </c>
      <c r="H5324" t="s">
        <v>1720</v>
      </c>
      <c r="I5324" t="s">
        <v>3116</v>
      </c>
      <c r="J5324">
        <v>0</v>
      </c>
      <c r="K5324"/>
      <c r="L5324" t="s">
        <v>5296</v>
      </c>
      <c r="M5324" t="s">
        <v>3118</v>
      </c>
    </row>
    <row r="5325" spans="1:13" x14ac:dyDescent="0.25">
      <c r="A5325">
        <v>19272</v>
      </c>
      <c r="B5325" t="s">
        <v>2483</v>
      </c>
      <c r="C5325" t="s">
        <v>59</v>
      </c>
      <c r="D5325" t="s">
        <v>1722</v>
      </c>
      <c r="E5325" s="15" t="s">
        <v>16076</v>
      </c>
      <c r="F5325" t="s">
        <v>1848</v>
      </c>
      <c r="G5325" t="s">
        <v>1849</v>
      </c>
      <c r="H5325" t="s">
        <v>1819</v>
      </c>
      <c r="I5325" t="s">
        <v>3126</v>
      </c>
      <c r="J5325">
        <v>0</v>
      </c>
      <c r="K5325"/>
      <c r="L5325" t="s">
        <v>16077</v>
      </c>
      <c r="M5325" t="s">
        <v>16078</v>
      </c>
    </row>
    <row r="5326" spans="1:13" x14ac:dyDescent="0.25">
      <c r="A5326">
        <v>50248</v>
      </c>
      <c r="B5326" t="s">
        <v>1935</v>
      </c>
      <c r="C5326" t="s">
        <v>59</v>
      </c>
      <c r="D5326" t="s">
        <v>1722</v>
      </c>
      <c r="E5326" s="15" t="s">
        <v>16079</v>
      </c>
      <c r="F5326" t="s">
        <v>6149</v>
      </c>
      <c r="G5326" t="s">
        <v>1790</v>
      </c>
      <c r="H5326" t="s">
        <v>1720</v>
      </c>
      <c r="I5326" t="s">
        <v>3116</v>
      </c>
      <c r="J5326">
        <v>0</v>
      </c>
      <c r="K5326"/>
      <c r="L5326" t="s">
        <v>3178</v>
      </c>
      <c r="M5326" t="s">
        <v>3118</v>
      </c>
    </row>
    <row r="5327" spans="1:13" x14ac:dyDescent="0.25">
      <c r="A5327">
        <v>19279</v>
      </c>
      <c r="B5327" t="s">
        <v>540</v>
      </c>
      <c r="C5327" t="s">
        <v>59</v>
      </c>
      <c r="D5327" t="s">
        <v>1722</v>
      </c>
      <c r="E5327" s="15" t="s">
        <v>16080</v>
      </c>
      <c r="F5327" t="s">
        <v>1728</v>
      </c>
      <c r="G5327" t="s">
        <v>1729</v>
      </c>
      <c r="H5327" t="s">
        <v>1720</v>
      </c>
      <c r="I5327" t="s">
        <v>3116</v>
      </c>
      <c r="J5327">
        <v>0</v>
      </c>
      <c r="K5327"/>
      <c r="L5327" t="s">
        <v>3178</v>
      </c>
      <c r="M5327" t="s">
        <v>3118</v>
      </c>
    </row>
    <row r="5328" spans="1:13" x14ac:dyDescent="0.25">
      <c r="A5328">
        <v>37874</v>
      </c>
      <c r="B5328" t="s">
        <v>5297</v>
      </c>
      <c r="C5328" t="s">
        <v>59</v>
      </c>
      <c r="D5328" t="s">
        <v>1722</v>
      </c>
      <c r="E5328" s="15" t="s">
        <v>16081</v>
      </c>
      <c r="F5328" t="s">
        <v>7967</v>
      </c>
      <c r="G5328" t="s">
        <v>1790</v>
      </c>
      <c r="H5328" t="s">
        <v>1720</v>
      </c>
      <c r="I5328" t="s">
        <v>3116</v>
      </c>
      <c r="J5328">
        <v>0</v>
      </c>
      <c r="K5328"/>
      <c r="L5328" t="s">
        <v>5298</v>
      </c>
      <c r="M5328" t="s">
        <v>16082</v>
      </c>
    </row>
    <row r="5329" spans="1:13" x14ac:dyDescent="0.25">
      <c r="A5329">
        <v>19286</v>
      </c>
      <c r="B5329" t="s">
        <v>1693</v>
      </c>
      <c r="C5329" t="s">
        <v>59</v>
      </c>
      <c r="D5329" t="s">
        <v>1722</v>
      </c>
      <c r="E5329" s="15" t="s">
        <v>16083</v>
      </c>
      <c r="F5329" t="s">
        <v>7967</v>
      </c>
      <c r="G5329" t="s">
        <v>1790</v>
      </c>
      <c r="H5329" t="s">
        <v>1720</v>
      </c>
      <c r="I5329" t="s">
        <v>3116</v>
      </c>
      <c r="J5329">
        <v>0</v>
      </c>
      <c r="K5329"/>
      <c r="L5329" t="s">
        <v>3382</v>
      </c>
      <c r="M5329" t="s">
        <v>3118</v>
      </c>
    </row>
    <row r="5330" spans="1:13" x14ac:dyDescent="0.25">
      <c r="A5330">
        <v>23270</v>
      </c>
      <c r="B5330" t="s">
        <v>683</v>
      </c>
      <c r="C5330" t="s">
        <v>136</v>
      </c>
      <c r="D5330" t="s">
        <v>1722</v>
      </c>
      <c r="E5330" s="15" t="s">
        <v>16084</v>
      </c>
      <c r="F5330" t="s">
        <v>5737</v>
      </c>
      <c r="G5330" t="s">
        <v>1792</v>
      </c>
      <c r="H5330" t="s">
        <v>1822</v>
      </c>
      <c r="I5330" t="s">
        <v>3116</v>
      </c>
      <c r="J5330">
        <v>0</v>
      </c>
      <c r="K5330"/>
      <c r="L5330" t="s">
        <v>3117</v>
      </c>
      <c r="M5330" t="s">
        <v>3118</v>
      </c>
    </row>
    <row r="5331" spans="1:13" x14ac:dyDescent="0.25">
      <c r="A5331">
        <v>19288</v>
      </c>
      <c r="B5331" t="s">
        <v>2083</v>
      </c>
      <c r="C5331" t="s">
        <v>59</v>
      </c>
      <c r="D5331" t="s">
        <v>1722</v>
      </c>
      <c r="E5331" s="15" t="s">
        <v>16085</v>
      </c>
      <c r="F5331" t="s">
        <v>1749</v>
      </c>
      <c r="G5331" t="s">
        <v>1746</v>
      </c>
      <c r="H5331" t="s">
        <v>1720</v>
      </c>
      <c r="I5331" t="s">
        <v>5686</v>
      </c>
      <c r="J5331">
        <v>0</v>
      </c>
      <c r="K5331"/>
      <c r="L5331" t="s">
        <v>3117</v>
      </c>
      <c r="M5331" t="s">
        <v>3118</v>
      </c>
    </row>
    <row r="5332" spans="1:13" x14ac:dyDescent="0.25">
      <c r="A5332">
        <v>19290</v>
      </c>
      <c r="B5332" t="s">
        <v>2082</v>
      </c>
      <c r="C5332" t="s">
        <v>59</v>
      </c>
      <c r="D5332" t="s">
        <v>1722</v>
      </c>
      <c r="E5332" s="15" t="s">
        <v>16086</v>
      </c>
      <c r="F5332" t="s">
        <v>1738</v>
      </c>
      <c r="G5332" t="s">
        <v>1739</v>
      </c>
      <c r="H5332" t="s">
        <v>1720</v>
      </c>
      <c r="I5332" t="s">
        <v>3232</v>
      </c>
      <c r="J5332">
        <v>0</v>
      </c>
      <c r="K5332"/>
      <c r="L5332" t="s">
        <v>3117</v>
      </c>
      <c r="M5332" t="s">
        <v>3118</v>
      </c>
    </row>
    <row r="5333" spans="1:13" x14ac:dyDescent="0.25">
      <c r="A5333">
        <v>61675</v>
      </c>
      <c r="B5333" t="s">
        <v>2762</v>
      </c>
      <c r="C5333" t="s">
        <v>59</v>
      </c>
      <c r="D5333" t="s">
        <v>1722</v>
      </c>
      <c r="E5333" s="15" t="s">
        <v>16087</v>
      </c>
      <c r="F5333" t="s">
        <v>1738</v>
      </c>
      <c r="G5333" t="s">
        <v>1739</v>
      </c>
      <c r="H5333" t="s">
        <v>1720</v>
      </c>
      <c r="I5333" t="s">
        <v>3232</v>
      </c>
      <c r="J5333">
        <v>0</v>
      </c>
      <c r="K5333"/>
      <c r="L5333" t="s">
        <v>3178</v>
      </c>
      <c r="M5333" t="s">
        <v>3118</v>
      </c>
    </row>
    <row r="5334" spans="1:13" x14ac:dyDescent="0.25">
      <c r="A5334">
        <v>19325</v>
      </c>
      <c r="B5334" t="s">
        <v>1475</v>
      </c>
      <c r="C5334" t="s">
        <v>59</v>
      </c>
      <c r="D5334" t="s">
        <v>1722</v>
      </c>
      <c r="E5334" s="15" t="s">
        <v>16088</v>
      </c>
      <c r="F5334" t="s">
        <v>9422</v>
      </c>
      <c r="G5334" t="s">
        <v>1792</v>
      </c>
      <c r="H5334" t="s">
        <v>1822</v>
      </c>
      <c r="I5334" t="s">
        <v>3116</v>
      </c>
      <c r="J5334">
        <v>0</v>
      </c>
      <c r="K5334"/>
      <c r="L5334" t="s">
        <v>3524</v>
      </c>
      <c r="M5334" t="s">
        <v>3118</v>
      </c>
    </row>
    <row r="5335" spans="1:13" x14ac:dyDescent="0.25">
      <c r="A5335">
        <v>32634</v>
      </c>
      <c r="B5335" t="s">
        <v>541</v>
      </c>
      <c r="C5335" t="s">
        <v>78</v>
      </c>
      <c r="D5335" t="s">
        <v>1722</v>
      </c>
      <c r="E5335" s="15" t="s">
        <v>16089</v>
      </c>
      <c r="F5335" t="s">
        <v>1771</v>
      </c>
      <c r="G5335" t="s">
        <v>1721</v>
      </c>
      <c r="H5335" t="s">
        <v>1720</v>
      </c>
      <c r="I5335" t="s">
        <v>3116</v>
      </c>
      <c r="J5335">
        <v>0</v>
      </c>
      <c r="K5335"/>
      <c r="L5335" t="s">
        <v>3122</v>
      </c>
      <c r="M5335" t="s">
        <v>3118</v>
      </c>
    </row>
    <row r="5336" spans="1:13" x14ac:dyDescent="0.25">
      <c r="A5336">
        <v>830793</v>
      </c>
      <c r="B5336" t="s">
        <v>5301</v>
      </c>
      <c r="C5336" t="s">
        <v>441</v>
      </c>
      <c r="D5336" t="s">
        <v>1722</v>
      </c>
      <c r="E5336" s="15" t="s">
        <v>16090</v>
      </c>
      <c r="F5336" t="s">
        <v>1775</v>
      </c>
      <c r="G5336" t="s">
        <v>1743</v>
      </c>
      <c r="H5336" t="s">
        <v>1720</v>
      </c>
      <c r="I5336" t="s">
        <v>3351</v>
      </c>
      <c r="J5336">
        <v>0</v>
      </c>
      <c r="K5336"/>
      <c r="L5336" t="s">
        <v>4559</v>
      </c>
      <c r="M5336" t="s">
        <v>3118</v>
      </c>
    </row>
    <row r="5337" spans="1:13" x14ac:dyDescent="0.25">
      <c r="A5337">
        <v>51855</v>
      </c>
      <c r="B5337" t="s">
        <v>16091</v>
      </c>
      <c r="C5337" t="s">
        <v>59</v>
      </c>
      <c r="D5337" t="s">
        <v>1722</v>
      </c>
      <c r="E5337" s="15" t="s">
        <v>16092</v>
      </c>
      <c r="F5337" t="s">
        <v>1738</v>
      </c>
      <c r="G5337" t="s">
        <v>1739</v>
      </c>
      <c r="H5337" t="s">
        <v>1720</v>
      </c>
      <c r="I5337" t="s">
        <v>3232</v>
      </c>
      <c r="J5337">
        <v>0</v>
      </c>
      <c r="K5337"/>
      <c r="L5337" t="s">
        <v>3464</v>
      </c>
      <c r="M5337" t="s">
        <v>3118</v>
      </c>
    </row>
    <row r="5338" spans="1:13" x14ac:dyDescent="0.25">
      <c r="A5338">
        <v>32711</v>
      </c>
      <c r="B5338" t="s">
        <v>1476</v>
      </c>
      <c r="C5338" t="s">
        <v>84</v>
      </c>
      <c r="D5338" t="s">
        <v>1722</v>
      </c>
      <c r="E5338" s="15" t="s">
        <v>16093</v>
      </c>
      <c r="F5338" t="s">
        <v>1737</v>
      </c>
      <c r="G5338" t="s">
        <v>1721</v>
      </c>
      <c r="H5338" t="s">
        <v>1720</v>
      </c>
      <c r="I5338" t="s">
        <v>3116</v>
      </c>
      <c r="J5338">
        <v>0</v>
      </c>
      <c r="K5338"/>
      <c r="L5338" t="s">
        <v>5303</v>
      </c>
      <c r="M5338" t="s">
        <v>3118</v>
      </c>
    </row>
    <row r="5339" spans="1:13" x14ac:dyDescent="0.25">
      <c r="A5339">
        <v>48505</v>
      </c>
      <c r="B5339" t="s">
        <v>16094</v>
      </c>
      <c r="C5339" t="s">
        <v>21</v>
      </c>
      <c r="D5339" t="s">
        <v>1722</v>
      </c>
      <c r="E5339" s="15" t="s">
        <v>16095</v>
      </c>
      <c r="F5339" t="s">
        <v>1771</v>
      </c>
      <c r="G5339" t="s">
        <v>1721</v>
      </c>
      <c r="H5339" t="s">
        <v>1720</v>
      </c>
      <c r="I5339" t="s">
        <v>3116</v>
      </c>
      <c r="J5339">
        <v>0</v>
      </c>
      <c r="K5339"/>
      <c r="L5339" t="s">
        <v>5532</v>
      </c>
      <c r="M5339" t="s">
        <v>3118</v>
      </c>
    </row>
    <row r="5340" spans="1:13" x14ac:dyDescent="0.25">
      <c r="A5340">
        <v>40436</v>
      </c>
      <c r="B5340" t="s">
        <v>16096</v>
      </c>
      <c r="C5340" t="s">
        <v>27</v>
      </c>
      <c r="D5340" t="s">
        <v>1722</v>
      </c>
      <c r="E5340" s="15" t="s">
        <v>16097</v>
      </c>
      <c r="F5340" t="s">
        <v>1859</v>
      </c>
      <c r="G5340" t="s">
        <v>1823</v>
      </c>
      <c r="H5340" t="s">
        <v>1822</v>
      </c>
      <c r="I5340" t="s">
        <v>3116</v>
      </c>
      <c r="J5340">
        <v>0</v>
      </c>
      <c r="K5340"/>
      <c r="L5340" t="s">
        <v>3117</v>
      </c>
      <c r="M5340" t="s">
        <v>3118</v>
      </c>
    </row>
    <row r="5341" spans="1:13" x14ac:dyDescent="0.25">
      <c r="A5341">
        <v>859673</v>
      </c>
      <c r="B5341" t="s">
        <v>16098</v>
      </c>
      <c r="C5341" t="s">
        <v>48</v>
      </c>
      <c r="D5341" t="s">
        <v>1722</v>
      </c>
      <c r="E5341" s="15" t="s">
        <v>16099</v>
      </c>
      <c r="F5341" t="s">
        <v>1836</v>
      </c>
      <c r="G5341" t="s">
        <v>1837</v>
      </c>
      <c r="H5341" t="s">
        <v>1725</v>
      </c>
      <c r="I5341" t="s">
        <v>3116</v>
      </c>
      <c r="J5341">
        <v>0</v>
      </c>
      <c r="K5341"/>
      <c r="L5341" t="s">
        <v>3320</v>
      </c>
      <c r="M5341" t="s">
        <v>3118</v>
      </c>
    </row>
    <row r="5342" spans="1:13" x14ac:dyDescent="0.25">
      <c r="A5342">
        <v>63741</v>
      </c>
      <c r="B5342" t="s">
        <v>1477</v>
      </c>
      <c r="C5342" t="s">
        <v>41</v>
      </c>
      <c r="D5342" t="s">
        <v>1722</v>
      </c>
      <c r="E5342" s="15" t="s">
        <v>16100</v>
      </c>
      <c r="F5342" t="s">
        <v>2070</v>
      </c>
      <c r="G5342" t="s">
        <v>2071</v>
      </c>
      <c r="H5342" t="s">
        <v>1864</v>
      </c>
      <c r="I5342" t="s">
        <v>3116</v>
      </c>
      <c r="J5342">
        <v>0</v>
      </c>
      <c r="K5342"/>
      <c r="L5342" t="s">
        <v>16101</v>
      </c>
      <c r="M5342" t="s">
        <v>3118</v>
      </c>
    </row>
    <row r="5343" spans="1:13" x14ac:dyDescent="0.25">
      <c r="A5343">
        <v>9103</v>
      </c>
      <c r="B5343" t="s">
        <v>1478</v>
      </c>
      <c r="C5343" t="s">
        <v>111</v>
      </c>
      <c r="D5343" t="s">
        <v>1722</v>
      </c>
      <c r="E5343" s="15" t="s">
        <v>16102</v>
      </c>
      <c r="F5343" t="s">
        <v>1735</v>
      </c>
      <c r="G5343" t="s">
        <v>1721</v>
      </c>
      <c r="H5343" t="s">
        <v>1720</v>
      </c>
      <c r="I5343" t="s">
        <v>5686</v>
      </c>
      <c r="J5343">
        <v>0</v>
      </c>
      <c r="K5343"/>
      <c r="L5343" t="s">
        <v>16103</v>
      </c>
      <c r="M5343" t="s">
        <v>3118</v>
      </c>
    </row>
    <row r="5344" spans="1:13" x14ac:dyDescent="0.25">
      <c r="A5344">
        <v>37764</v>
      </c>
      <c r="B5344" t="s">
        <v>542</v>
      </c>
      <c r="C5344" t="s">
        <v>27</v>
      </c>
      <c r="D5344" t="s">
        <v>1722</v>
      </c>
      <c r="E5344" s="15" t="s">
        <v>16104</v>
      </c>
      <c r="F5344" t="s">
        <v>1915</v>
      </c>
      <c r="G5344" t="s">
        <v>1878</v>
      </c>
      <c r="H5344" t="s">
        <v>1756</v>
      </c>
      <c r="I5344" t="s">
        <v>3129</v>
      </c>
      <c r="J5344">
        <v>0</v>
      </c>
      <c r="K5344"/>
      <c r="L5344" t="s">
        <v>3144</v>
      </c>
      <c r="M5344" t="s">
        <v>3118</v>
      </c>
    </row>
    <row r="5345" spans="1:13" x14ac:dyDescent="0.25">
      <c r="A5345">
        <v>40625</v>
      </c>
      <c r="B5345" t="s">
        <v>16105</v>
      </c>
      <c r="C5345" t="s">
        <v>43</v>
      </c>
      <c r="D5345" t="s">
        <v>1722</v>
      </c>
      <c r="E5345" s="15" t="s">
        <v>16106</v>
      </c>
      <c r="F5345" t="s">
        <v>1766</v>
      </c>
      <c r="G5345" t="s">
        <v>1767</v>
      </c>
      <c r="H5345" t="s">
        <v>1756</v>
      </c>
      <c r="I5345" t="s">
        <v>3129</v>
      </c>
      <c r="J5345">
        <v>0</v>
      </c>
      <c r="K5345"/>
      <c r="L5345" t="s">
        <v>3157</v>
      </c>
      <c r="M5345" t="s">
        <v>3118</v>
      </c>
    </row>
    <row r="5346" spans="1:13" x14ac:dyDescent="0.25">
      <c r="A5346">
        <v>19328</v>
      </c>
      <c r="B5346" t="s">
        <v>2081</v>
      </c>
      <c r="C5346" t="s">
        <v>56</v>
      </c>
      <c r="D5346" t="s">
        <v>1722</v>
      </c>
      <c r="E5346" s="15" t="s">
        <v>16107</v>
      </c>
      <c r="F5346" t="s">
        <v>2124</v>
      </c>
      <c r="G5346" t="s">
        <v>1831</v>
      </c>
      <c r="H5346" t="s">
        <v>1827</v>
      </c>
      <c r="I5346" t="s">
        <v>3131</v>
      </c>
      <c r="J5346">
        <v>0</v>
      </c>
      <c r="K5346"/>
      <c r="L5346" t="s">
        <v>16108</v>
      </c>
      <c r="M5346" t="s">
        <v>16109</v>
      </c>
    </row>
    <row r="5347" spans="1:13" x14ac:dyDescent="0.25">
      <c r="A5347">
        <v>854094</v>
      </c>
      <c r="B5347" t="s">
        <v>16110</v>
      </c>
      <c r="C5347" t="s">
        <v>43</v>
      </c>
      <c r="D5347" t="s">
        <v>1722</v>
      </c>
      <c r="E5347" s="15" t="s">
        <v>16111</v>
      </c>
      <c r="F5347" t="s">
        <v>1915</v>
      </c>
      <c r="G5347" t="s">
        <v>1878</v>
      </c>
      <c r="H5347" t="s">
        <v>1756</v>
      </c>
      <c r="I5347" t="s">
        <v>3129</v>
      </c>
      <c r="J5347">
        <v>0</v>
      </c>
      <c r="K5347"/>
      <c r="L5347" t="s">
        <v>16112</v>
      </c>
      <c r="M5347" t="s">
        <v>16113</v>
      </c>
    </row>
    <row r="5348" spans="1:13" x14ac:dyDescent="0.25">
      <c r="A5348">
        <v>838137</v>
      </c>
      <c r="B5348" t="s">
        <v>16114</v>
      </c>
      <c r="C5348" t="s">
        <v>27</v>
      </c>
      <c r="D5348" t="s">
        <v>1722</v>
      </c>
      <c r="E5348" s="15" t="s">
        <v>16115</v>
      </c>
      <c r="F5348" t="s">
        <v>1846</v>
      </c>
      <c r="G5348" t="s">
        <v>1726</v>
      </c>
      <c r="H5348" t="s">
        <v>1725</v>
      </c>
      <c r="I5348" t="s">
        <v>3116</v>
      </c>
      <c r="J5348">
        <v>0</v>
      </c>
      <c r="K5348"/>
      <c r="L5348"/>
      <c r="M5348" t="s">
        <v>3118</v>
      </c>
    </row>
    <row r="5349" spans="1:13" x14ac:dyDescent="0.25">
      <c r="A5349">
        <v>19305</v>
      </c>
      <c r="B5349" t="s">
        <v>1479</v>
      </c>
      <c r="C5349" t="s">
        <v>56</v>
      </c>
      <c r="D5349" t="s">
        <v>1722</v>
      </c>
      <c r="E5349" s="15" t="s">
        <v>16116</v>
      </c>
      <c r="F5349" t="s">
        <v>1789</v>
      </c>
      <c r="G5349" t="s">
        <v>1790</v>
      </c>
      <c r="H5349" t="s">
        <v>1720</v>
      </c>
      <c r="I5349" t="s">
        <v>3116</v>
      </c>
      <c r="J5349">
        <v>0</v>
      </c>
      <c r="K5349"/>
      <c r="L5349" t="s">
        <v>3117</v>
      </c>
      <c r="M5349" t="s">
        <v>3118</v>
      </c>
    </row>
    <row r="5350" spans="1:13" x14ac:dyDescent="0.25">
      <c r="A5350">
        <v>862005</v>
      </c>
      <c r="B5350" t="s">
        <v>16117</v>
      </c>
      <c r="C5350" t="s">
        <v>1895</v>
      </c>
      <c r="D5350" t="s">
        <v>1722</v>
      </c>
      <c r="E5350" s="15" t="s">
        <v>16118</v>
      </c>
      <c r="F5350" t="s">
        <v>1836</v>
      </c>
      <c r="G5350" t="s">
        <v>1837</v>
      </c>
      <c r="H5350" t="s">
        <v>1725</v>
      </c>
      <c r="I5350" t="s">
        <v>3116</v>
      </c>
      <c r="J5350">
        <v>0</v>
      </c>
      <c r="K5350"/>
      <c r="L5350" t="s">
        <v>16119</v>
      </c>
      <c r="M5350" t="s">
        <v>16120</v>
      </c>
    </row>
    <row r="5351" spans="1:13" x14ac:dyDescent="0.25">
      <c r="A5351">
        <v>40672</v>
      </c>
      <c r="B5351" t="s">
        <v>2613</v>
      </c>
      <c r="C5351" t="s">
        <v>36</v>
      </c>
      <c r="D5351" t="s">
        <v>1722</v>
      </c>
      <c r="E5351" s="15" t="s">
        <v>16121</v>
      </c>
      <c r="F5351" t="s">
        <v>1996</v>
      </c>
      <c r="G5351" t="s">
        <v>1849</v>
      </c>
      <c r="H5351" t="s">
        <v>1819</v>
      </c>
      <c r="I5351" t="s">
        <v>3126</v>
      </c>
      <c r="J5351">
        <v>0</v>
      </c>
      <c r="K5351"/>
      <c r="L5351" t="s">
        <v>16122</v>
      </c>
      <c r="M5351" t="s">
        <v>3118</v>
      </c>
    </row>
    <row r="5352" spans="1:13" x14ac:dyDescent="0.25">
      <c r="A5352">
        <v>837079</v>
      </c>
      <c r="B5352" t="s">
        <v>16123</v>
      </c>
      <c r="C5352" t="s">
        <v>36</v>
      </c>
      <c r="D5352" t="s">
        <v>1722</v>
      </c>
      <c r="E5352" s="15" t="s">
        <v>16124</v>
      </c>
      <c r="F5352" t="s">
        <v>1732</v>
      </c>
      <c r="G5352" t="s">
        <v>1731</v>
      </c>
      <c r="H5352" t="s">
        <v>1720</v>
      </c>
      <c r="I5352" t="s">
        <v>3116</v>
      </c>
      <c r="J5352">
        <v>0</v>
      </c>
      <c r="K5352"/>
      <c r="L5352" t="s">
        <v>16125</v>
      </c>
      <c r="M5352"/>
    </row>
    <row r="5353" spans="1:13" x14ac:dyDescent="0.25">
      <c r="A5353">
        <v>827212</v>
      </c>
      <c r="B5353" t="s">
        <v>16126</v>
      </c>
      <c r="C5353" t="s">
        <v>43</v>
      </c>
      <c r="D5353" t="s">
        <v>1722</v>
      </c>
      <c r="E5353" s="15" t="s">
        <v>16127</v>
      </c>
      <c r="F5353" t="s">
        <v>1877</v>
      </c>
      <c r="G5353" t="s">
        <v>1878</v>
      </c>
      <c r="H5353" t="s">
        <v>1756</v>
      </c>
      <c r="I5353" t="s">
        <v>3116</v>
      </c>
      <c r="J5353">
        <v>0</v>
      </c>
      <c r="K5353"/>
      <c r="L5353" t="s">
        <v>3464</v>
      </c>
      <c r="M5353" t="s">
        <v>3118</v>
      </c>
    </row>
    <row r="5354" spans="1:13" x14ac:dyDescent="0.25">
      <c r="A5354">
        <v>847520</v>
      </c>
      <c r="B5354" t="s">
        <v>16128</v>
      </c>
      <c r="C5354" t="s">
        <v>43</v>
      </c>
      <c r="D5354" t="s">
        <v>1722</v>
      </c>
      <c r="E5354" s="15" t="s">
        <v>16129</v>
      </c>
      <c r="F5354" t="s">
        <v>1766</v>
      </c>
      <c r="G5354" t="s">
        <v>1767</v>
      </c>
      <c r="H5354" t="s">
        <v>1756</v>
      </c>
      <c r="I5354" t="s">
        <v>3129</v>
      </c>
      <c r="J5354">
        <v>0</v>
      </c>
      <c r="K5354"/>
      <c r="L5354" t="s">
        <v>7774</v>
      </c>
      <c r="M5354" t="s">
        <v>3118</v>
      </c>
    </row>
    <row r="5355" spans="1:13" x14ac:dyDescent="0.25">
      <c r="A5355">
        <v>58056</v>
      </c>
      <c r="B5355" t="s">
        <v>16130</v>
      </c>
      <c r="C5355" t="s">
        <v>43</v>
      </c>
      <c r="D5355" t="s">
        <v>1722</v>
      </c>
      <c r="E5355" s="15" t="s">
        <v>16131</v>
      </c>
      <c r="F5355" t="s">
        <v>1766</v>
      </c>
      <c r="G5355" t="s">
        <v>1767</v>
      </c>
      <c r="H5355" t="s">
        <v>1756</v>
      </c>
      <c r="I5355" t="s">
        <v>3129</v>
      </c>
      <c r="J5355">
        <v>0</v>
      </c>
      <c r="K5355"/>
      <c r="L5355" t="s">
        <v>8658</v>
      </c>
      <c r="M5355" t="s">
        <v>16132</v>
      </c>
    </row>
    <row r="5356" spans="1:13" x14ac:dyDescent="0.25">
      <c r="A5356">
        <v>843974</v>
      </c>
      <c r="B5356" t="s">
        <v>16133</v>
      </c>
      <c r="C5356" t="s">
        <v>43</v>
      </c>
      <c r="D5356" t="s">
        <v>1722</v>
      </c>
      <c r="E5356" s="15" t="s">
        <v>16134</v>
      </c>
      <c r="F5356" t="s">
        <v>1766</v>
      </c>
      <c r="G5356" t="s">
        <v>1767</v>
      </c>
      <c r="H5356" t="s">
        <v>1756</v>
      </c>
      <c r="I5356" t="s">
        <v>3129</v>
      </c>
      <c r="J5356">
        <v>0</v>
      </c>
      <c r="K5356"/>
      <c r="L5356"/>
      <c r="M5356" t="s">
        <v>3118</v>
      </c>
    </row>
    <row r="5357" spans="1:13" x14ac:dyDescent="0.25">
      <c r="A5357">
        <v>34253</v>
      </c>
      <c r="B5357" t="s">
        <v>16135</v>
      </c>
      <c r="C5357" t="s">
        <v>27</v>
      </c>
      <c r="D5357" t="s">
        <v>1722</v>
      </c>
      <c r="E5357" s="15" t="s">
        <v>16136</v>
      </c>
      <c r="F5357" t="s">
        <v>1836</v>
      </c>
      <c r="G5357" t="s">
        <v>1837</v>
      </c>
      <c r="H5357" t="s">
        <v>1725</v>
      </c>
      <c r="I5357" t="s">
        <v>3116</v>
      </c>
      <c r="J5357">
        <v>0</v>
      </c>
      <c r="K5357"/>
      <c r="L5357" t="s">
        <v>16137</v>
      </c>
      <c r="M5357" t="s">
        <v>16138</v>
      </c>
    </row>
    <row r="5358" spans="1:13" x14ac:dyDescent="0.25">
      <c r="A5358">
        <v>843823</v>
      </c>
      <c r="B5358" t="s">
        <v>16139</v>
      </c>
      <c r="C5358" t="s">
        <v>43</v>
      </c>
      <c r="D5358" t="s">
        <v>1722</v>
      </c>
      <c r="E5358" s="15" t="s">
        <v>16140</v>
      </c>
      <c r="F5358" t="s">
        <v>1766</v>
      </c>
      <c r="G5358" t="s">
        <v>1767</v>
      </c>
      <c r="H5358" t="s">
        <v>1756</v>
      </c>
      <c r="I5358" t="s">
        <v>3129</v>
      </c>
      <c r="J5358">
        <v>0</v>
      </c>
      <c r="K5358"/>
      <c r="L5358" t="s">
        <v>16141</v>
      </c>
      <c r="M5358" t="s">
        <v>16142</v>
      </c>
    </row>
    <row r="5359" spans="1:13" x14ac:dyDescent="0.25">
      <c r="A5359">
        <v>29612</v>
      </c>
      <c r="B5359" t="s">
        <v>5317</v>
      </c>
      <c r="C5359" t="s">
        <v>43</v>
      </c>
      <c r="D5359" t="s">
        <v>1722</v>
      </c>
      <c r="E5359" s="15" t="s">
        <v>16143</v>
      </c>
      <c r="F5359" t="s">
        <v>1766</v>
      </c>
      <c r="G5359" t="s">
        <v>1767</v>
      </c>
      <c r="H5359" t="s">
        <v>1756</v>
      </c>
      <c r="I5359" t="s">
        <v>3129</v>
      </c>
      <c r="J5359">
        <v>0</v>
      </c>
      <c r="K5359"/>
      <c r="L5359" t="s">
        <v>3157</v>
      </c>
      <c r="M5359" t="s">
        <v>3118</v>
      </c>
    </row>
    <row r="5360" spans="1:13" x14ac:dyDescent="0.25">
      <c r="A5360">
        <v>73349</v>
      </c>
      <c r="B5360" t="s">
        <v>16144</v>
      </c>
      <c r="C5360" t="s">
        <v>43</v>
      </c>
      <c r="D5360" t="s">
        <v>1722</v>
      </c>
      <c r="E5360" s="15" t="s">
        <v>16145</v>
      </c>
      <c r="F5360" t="s">
        <v>1766</v>
      </c>
      <c r="G5360" t="s">
        <v>1767</v>
      </c>
      <c r="H5360" t="s">
        <v>1756</v>
      </c>
      <c r="I5360" t="s">
        <v>3129</v>
      </c>
      <c r="J5360">
        <v>0</v>
      </c>
      <c r="K5360"/>
      <c r="L5360"/>
      <c r="M5360" t="s">
        <v>3118</v>
      </c>
    </row>
    <row r="5361" spans="1:13" x14ac:dyDescent="0.25">
      <c r="A5361">
        <v>843757</v>
      </c>
      <c r="B5361" t="s">
        <v>2991</v>
      </c>
      <c r="C5361" t="s">
        <v>43</v>
      </c>
      <c r="D5361" t="s">
        <v>1722</v>
      </c>
      <c r="E5361" s="15" t="s">
        <v>16146</v>
      </c>
      <c r="F5361" t="s">
        <v>1766</v>
      </c>
      <c r="G5361" t="s">
        <v>1767</v>
      </c>
      <c r="H5361" t="s">
        <v>1756</v>
      </c>
      <c r="I5361" t="s">
        <v>3129</v>
      </c>
      <c r="J5361">
        <v>0</v>
      </c>
      <c r="K5361"/>
      <c r="L5361" t="s">
        <v>16147</v>
      </c>
      <c r="M5361" t="s">
        <v>16148</v>
      </c>
    </row>
    <row r="5362" spans="1:13" x14ac:dyDescent="0.25">
      <c r="A5362">
        <v>843655</v>
      </c>
      <c r="B5362" t="s">
        <v>16149</v>
      </c>
      <c r="C5362" t="s">
        <v>136</v>
      </c>
      <c r="D5362" t="s">
        <v>1722</v>
      </c>
      <c r="E5362" s="15" t="s">
        <v>16150</v>
      </c>
      <c r="F5362" t="s">
        <v>1766</v>
      </c>
      <c r="G5362" t="s">
        <v>1767</v>
      </c>
      <c r="H5362" t="s">
        <v>1756</v>
      </c>
      <c r="I5362" t="s">
        <v>3129</v>
      </c>
      <c r="J5362">
        <v>0</v>
      </c>
      <c r="K5362"/>
      <c r="L5362" t="s">
        <v>3739</v>
      </c>
      <c r="M5362" t="s">
        <v>3118</v>
      </c>
    </row>
    <row r="5363" spans="1:13" x14ac:dyDescent="0.25">
      <c r="A5363">
        <v>29622</v>
      </c>
      <c r="B5363" t="s">
        <v>5318</v>
      </c>
      <c r="C5363" t="s">
        <v>43</v>
      </c>
      <c r="D5363" t="s">
        <v>1722</v>
      </c>
      <c r="E5363" s="15" t="s">
        <v>16151</v>
      </c>
      <c r="F5363" t="s">
        <v>1866</v>
      </c>
      <c r="G5363" t="s">
        <v>1867</v>
      </c>
      <c r="H5363" t="s">
        <v>1725</v>
      </c>
      <c r="I5363" t="s">
        <v>3116</v>
      </c>
      <c r="J5363">
        <v>0</v>
      </c>
      <c r="K5363"/>
      <c r="L5363" t="s">
        <v>3157</v>
      </c>
      <c r="M5363" t="s">
        <v>3118</v>
      </c>
    </row>
    <row r="5364" spans="1:13" x14ac:dyDescent="0.25">
      <c r="A5364">
        <v>56524</v>
      </c>
      <c r="B5364" t="s">
        <v>2717</v>
      </c>
      <c r="C5364" t="s">
        <v>43</v>
      </c>
      <c r="D5364" t="s">
        <v>1722</v>
      </c>
      <c r="E5364" s="15" t="s">
        <v>16152</v>
      </c>
      <c r="F5364" t="s">
        <v>1766</v>
      </c>
      <c r="G5364" t="s">
        <v>1767</v>
      </c>
      <c r="H5364" t="s">
        <v>1756</v>
      </c>
      <c r="I5364" t="s">
        <v>3129</v>
      </c>
      <c r="J5364">
        <v>0</v>
      </c>
      <c r="K5364"/>
      <c r="L5364" t="s">
        <v>3610</v>
      </c>
      <c r="M5364" t="s">
        <v>3118</v>
      </c>
    </row>
    <row r="5365" spans="1:13" x14ac:dyDescent="0.25">
      <c r="A5365">
        <v>55590</v>
      </c>
      <c r="B5365" t="s">
        <v>16153</v>
      </c>
      <c r="C5365" t="s">
        <v>43</v>
      </c>
      <c r="D5365" t="s">
        <v>1722</v>
      </c>
      <c r="E5365" s="15" t="s">
        <v>16154</v>
      </c>
      <c r="F5365" t="s">
        <v>1766</v>
      </c>
      <c r="G5365" t="s">
        <v>1767</v>
      </c>
      <c r="H5365" t="s">
        <v>1756</v>
      </c>
      <c r="I5365" t="s">
        <v>3129</v>
      </c>
      <c r="J5365">
        <v>0</v>
      </c>
      <c r="K5365"/>
      <c r="L5365" t="s">
        <v>3157</v>
      </c>
      <c r="M5365" t="s">
        <v>3118</v>
      </c>
    </row>
    <row r="5366" spans="1:13" x14ac:dyDescent="0.25">
      <c r="A5366">
        <v>19318</v>
      </c>
      <c r="B5366" t="s">
        <v>16155</v>
      </c>
      <c r="C5366" t="s">
        <v>43</v>
      </c>
      <c r="D5366" t="s">
        <v>1722</v>
      </c>
      <c r="E5366" s="15" t="s">
        <v>15743</v>
      </c>
      <c r="F5366" t="s">
        <v>1915</v>
      </c>
      <c r="G5366" t="s">
        <v>1878</v>
      </c>
      <c r="H5366" t="s">
        <v>1756</v>
      </c>
      <c r="I5366" t="s">
        <v>3129</v>
      </c>
      <c r="J5366">
        <v>0</v>
      </c>
      <c r="K5366"/>
      <c r="L5366" t="s">
        <v>3610</v>
      </c>
      <c r="M5366" t="s">
        <v>3118</v>
      </c>
    </row>
    <row r="5367" spans="1:13" x14ac:dyDescent="0.25">
      <c r="A5367">
        <v>853143</v>
      </c>
      <c r="B5367" t="s">
        <v>16156</v>
      </c>
      <c r="C5367" t="s">
        <v>43</v>
      </c>
      <c r="D5367" t="s">
        <v>1722</v>
      </c>
      <c r="E5367" s="15" t="s">
        <v>16157</v>
      </c>
      <c r="F5367" t="s">
        <v>1766</v>
      </c>
      <c r="G5367" t="s">
        <v>1767</v>
      </c>
      <c r="H5367" t="s">
        <v>1756</v>
      </c>
      <c r="I5367" t="s">
        <v>3129</v>
      </c>
      <c r="J5367">
        <v>0</v>
      </c>
      <c r="K5367"/>
      <c r="L5367" t="s">
        <v>3157</v>
      </c>
      <c r="M5367" t="s">
        <v>3118</v>
      </c>
    </row>
    <row r="5368" spans="1:13" x14ac:dyDescent="0.25">
      <c r="A5368">
        <v>843653</v>
      </c>
      <c r="B5368" t="s">
        <v>16158</v>
      </c>
      <c r="C5368" t="s">
        <v>36</v>
      </c>
      <c r="D5368" t="s">
        <v>1722</v>
      </c>
      <c r="E5368" s="15" t="s">
        <v>16159</v>
      </c>
      <c r="F5368" t="s">
        <v>1766</v>
      </c>
      <c r="G5368" t="s">
        <v>1767</v>
      </c>
      <c r="H5368" t="s">
        <v>1756</v>
      </c>
      <c r="I5368" t="s">
        <v>3129</v>
      </c>
      <c r="J5368">
        <v>0</v>
      </c>
      <c r="K5368"/>
      <c r="L5368"/>
      <c r="M5368" t="s">
        <v>3118</v>
      </c>
    </row>
    <row r="5369" spans="1:13" x14ac:dyDescent="0.25">
      <c r="A5369">
        <v>40628</v>
      </c>
      <c r="B5369" t="s">
        <v>16160</v>
      </c>
      <c r="C5369" t="s">
        <v>43</v>
      </c>
      <c r="D5369" t="s">
        <v>1722</v>
      </c>
      <c r="E5369" s="15" t="s">
        <v>16161</v>
      </c>
      <c r="F5369" t="s">
        <v>1766</v>
      </c>
      <c r="G5369" t="s">
        <v>1767</v>
      </c>
      <c r="H5369" t="s">
        <v>1756</v>
      </c>
      <c r="I5369" t="s">
        <v>3129</v>
      </c>
      <c r="J5369">
        <v>0</v>
      </c>
      <c r="K5369"/>
      <c r="L5369"/>
      <c r="M5369" t="s">
        <v>3118</v>
      </c>
    </row>
    <row r="5370" spans="1:13" x14ac:dyDescent="0.25">
      <c r="A5370">
        <v>853144</v>
      </c>
      <c r="B5370" t="s">
        <v>16162</v>
      </c>
      <c r="C5370" t="s">
        <v>43</v>
      </c>
      <c r="D5370" t="s">
        <v>1722</v>
      </c>
      <c r="E5370" s="15" t="s">
        <v>16163</v>
      </c>
      <c r="F5370" t="s">
        <v>1766</v>
      </c>
      <c r="G5370" t="s">
        <v>1767</v>
      </c>
      <c r="H5370" t="s">
        <v>1756</v>
      </c>
      <c r="I5370" t="s">
        <v>3129</v>
      </c>
      <c r="J5370">
        <v>0</v>
      </c>
      <c r="K5370"/>
      <c r="L5370" t="s">
        <v>3157</v>
      </c>
      <c r="M5370" t="s">
        <v>3118</v>
      </c>
    </row>
    <row r="5371" spans="1:13" x14ac:dyDescent="0.25">
      <c r="A5371">
        <v>56037</v>
      </c>
      <c r="B5371" t="s">
        <v>16164</v>
      </c>
      <c r="C5371" t="s">
        <v>43</v>
      </c>
      <c r="D5371" t="s">
        <v>1722</v>
      </c>
      <c r="E5371" s="15" t="s">
        <v>16165</v>
      </c>
      <c r="F5371" t="s">
        <v>1748</v>
      </c>
      <c r="G5371" t="s">
        <v>1726</v>
      </c>
      <c r="H5371" t="s">
        <v>1725</v>
      </c>
      <c r="I5371" t="s">
        <v>3116</v>
      </c>
      <c r="J5371">
        <v>0</v>
      </c>
      <c r="K5371"/>
      <c r="L5371" t="s">
        <v>3122</v>
      </c>
      <c r="M5371" t="s">
        <v>3118</v>
      </c>
    </row>
    <row r="5372" spans="1:13" x14ac:dyDescent="0.25">
      <c r="A5372">
        <v>73378</v>
      </c>
      <c r="B5372" t="s">
        <v>16166</v>
      </c>
      <c r="C5372" t="s">
        <v>27</v>
      </c>
      <c r="D5372" t="s">
        <v>1722</v>
      </c>
      <c r="E5372" s="15" t="s">
        <v>16167</v>
      </c>
      <c r="F5372" t="s">
        <v>6008</v>
      </c>
      <c r="G5372" t="s">
        <v>1837</v>
      </c>
      <c r="H5372" t="s">
        <v>1725</v>
      </c>
      <c r="I5372" t="s">
        <v>3116</v>
      </c>
      <c r="J5372">
        <v>0</v>
      </c>
      <c r="K5372"/>
      <c r="L5372" t="s">
        <v>3117</v>
      </c>
      <c r="M5372" t="s">
        <v>3118</v>
      </c>
    </row>
    <row r="5373" spans="1:13" x14ac:dyDescent="0.25">
      <c r="A5373">
        <v>19357</v>
      </c>
      <c r="B5373" t="s">
        <v>1480</v>
      </c>
      <c r="C5373" t="s">
        <v>48</v>
      </c>
      <c r="D5373" t="s">
        <v>1722</v>
      </c>
      <c r="E5373" s="15" t="s">
        <v>16168</v>
      </c>
      <c r="F5373" t="s">
        <v>5611</v>
      </c>
      <c r="G5373" t="s">
        <v>1913</v>
      </c>
      <c r="H5373" t="s">
        <v>1764</v>
      </c>
      <c r="I5373" t="s">
        <v>3116</v>
      </c>
      <c r="J5373">
        <v>0</v>
      </c>
      <c r="K5373"/>
      <c r="L5373" t="s">
        <v>16169</v>
      </c>
      <c r="M5373" t="s">
        <v>3118</v>
      </c>
    </row>
    <row r="5374" spans="1:13" x14ac:dyDescent="0.25">
      <c r="A5374">
        <v>847406</v>
      </c>
      <c r="B5374" t="s">
        <v>16170</v>
      </c>
      <c r="C5374" t="s">
        <v>43</v>
      </c>
      <c r="D5374" t="s">
        <v>1722</v>
      </c>
      <c r="E5374" s="15" t="s">
        <v>16171</v>
      </c>
      <c r="F5374" t="s">
        <v>2170</v>
      </c>
      <c r="G5374" t="s">
        <v>1878</v>
      </c>
      <c r="H5374" t="s">
        <v>1756</v>
      </c>
      <c r="I5374" t="s">
        <v>3129</v>
      </c>
      <c r="J5374">
        <v>0</v>
      </c>
      <c r="K5374"/>
      <c r="L5374"/>
      <c r="M5374" t="s">
        <v>3118</v>
      </c>
    </row>
    <row r="5375" spans="1:13" x14ac:dyDescent="0.25">
      <c r="A5375">
        <v>839875</v>
      </c>
      <c r="B5375" t="s">
        <v>16172</v>
      </c>
      <c r="C5375" t="s">
        <v>78</v>
      </c>
      <c r="D5375" t="s">
        <v>1722</v>
      </c>
      <c r="E5375" s="15" t="s">
        <v>16173</v>
      </c>
      <c r="F5375" t="s">
        <v>1728</v>
      </c>
      <c r="G5375" t="s">
        <v>1729</v>
      </c>
      <c r="H5375" t="s">
        <v>1720</v>
      </c>
      <c r="I5375" t="s">
        <v>3116</v>
      </c>
      <c r="J5375">
        <v>0</v>
      </c>
      <c r="K5375"/>
      <c r="L5375" t="s">
        <v>3630</v>
      </c>
      <c r="M5375" t="s">
        <v>3118</v>
      </c>
    </row>
    <row r="5376" spans="1:13" x14ac:dyDescent="0.25">
      <c r="A5376">
        <v>19366</v>
      </c>
      <c r="B5376" t="s">
        <v>2080</v>
      </c>
      <c r="C5376" t="s">
        <v>21</v>
      </c>
      <c r="D5376" t="s">
        <v>1722</v>
      </c>
      <c r="E5376" s="15" t="s">
        <v>16174</v>
      </c>
      <c r="F5376" t="s">
        <v>2079</v>
      </c>
      <c r="G5376" t="s">
        <v>1765</v>
      </c>
      <c r="H5376" t="s">
        <v>1764</v>
      </c>
      <c r="I5376" t="s">
        <v>3116</v>
      </c>
      <c r="J5376">
        <v>0</v>
      </c>
      <c r="K5376"/>
      <c r="L5376" t="s">
        <v>5532</v>
      </c>
      <c r="M5376" t="s">
        <v>3118</v>
      </c>
    </row>
    <row r="5377" spans="1:13" x14ac:dyDescent="0.25">
      <c r="A5377">
        <v>861693</v>
      </c>
      <c r="B5377" t="s">
        <v>16175</v>
      </c>
      <c r="C5377" t="s">
        <v>92</v>
      </c>
      <c r="D5377" t="s">
        <v>1722</v>
      </c>
      <c r="E5377" s="15" t="s">
        <v>16176</v>
      </c>
      <c r="F5377" t="s">
        <v>1787</v>
      </c>
      <c r="G5377" t="s">
        <v>1721</v>
      </c>
      <c r="H5377" t="s">
        <v>1720</v>
      </c>
      <c r="I5377" t="s">
        <v>3116</v>
      </c>
      <c r="J5377">
        <v>0</v>
      </c>
      <c r="K5377"/>
      <c r="L5377" t="s">
        <v>3144</v>
      </c>
      <c r="M5377" t="s">
        <v>3118</v>
      </c>
    </row>
    <row r="5378" spans="1:13" x14ac:dyDescent="0.25">
      <c r="A5378">
        <v>20869</v>
      </c>
      <c r="B5378" t="s">
        <v>5322</v>
      </c>
      <c r="C5378" t="s">
        <v>27</v>
      </c>
      <c r="D5378" t="s">
        <v>1722</v>
      </c>
      <c r="E5378" s="15" t="s">
        <v>16177</v>
      </c>
      <c r="F5378" t="s">
        <v>2107</v>
      </c>
      <c r="G5378" t="s">
        <v>2056</v>
      </c>
      <c r="H5378" t="s">
        <v>2055</v>
      </c>
      <c r="I5378" t="s">
        <v>5644</v>
      </c>
      <c r="J5378">
        <v>0</v>
      </c>
      <c r="K5378"/>
      <c r="L5378" t="s">
        <v>3117</v>
      </c>
      <c r="M5378" t="s">
        <v>3118</v>
      </c>
    </row>
    <row r="5379" spans="1:13" x14ac:dyDescent="0.25">
      <c r="A5379">
        <v>19376</v>
      </c>
      <c r="B5379" t="s">
        <v>1694</v>
      </c>
      <c r="C5379" t="s">
        <v>21</v>
      </c>
      <c r="D5379" t="s">
        <v>1722</v>
      </c>
      <c r="E5379" s="15" t="s">
        <v>16178</v>
      </c>
      <c r="F5379" t="s">
        <v>5706</v>
      </c>
      <c r="G5379" t="s">
        <v>1792</v>
      </c>
      <c r="H5379" t="s">
        <v>1822</v>
      </c>
      <c r="I5379" t="s">
        <v>3116</v>
      </c>
      <c r="J5379">
        <v>0</v>
      </c>
      <c r="K5379"/>
      <c r="L5379" t="s">
        <v>5532</v>
      </c>
      <c r="M5379" t="s">
        <v>3118</v>
      </c>
    </row>
    <row r="5380" spans="1:13" x14ac:dyDescent="0.25">
      <c r="A5380">
        <v>46581</v>
      </c>
      <c r="B5380" t="s">
        <v>16179</v>
      </c>
      <c r="C5380" t="s">
        <v>27</v>
      </c>
      <c r="D5380" t="s">
        <v>1722</v>
      </c>
      <c r="E5380" s="15" t="s">
        <v>16180</v>
      </c>
      <c r="F5380" t="s">
        <v>1836</v>
      </c>
      <c r="G5380" t="s">
        <v>1837</v>
      </c>
      <c r="H5380" t="s">
        <v>1725</v>
      </c>
      <c r="I5380" t="s">
        <v>3116</v>
      </c>
      <c r="J5380">
        <v>0</v>
      </c>
      <c r="K5380"/>
      <c r="L5380" t="s">
        <v>3117</v>
      </c>
      <c r="M5380" t="s">
        <v>3118</v>
      </c>
    </row>
    <row r="5381" spans="1:13" x14ac:dyDescent="0.25">
      <c r="A5381">
        <v>30110</v>
      </c>
      <c r="B5381" t="s">
        <v>16181</v>
      </c>
      <c r="C5381" t="s">
        <v>78</v>
      </c>
      <c r="D5381" t="s">
        <v>1722</v>
      </c>
      <c r="E5381" s="15" t="s">
        <v>16182</v>
      </c>
      <c r="F5381" t="s">
        <v>1728</v>
      </c>
      <c r="G5381" t="s">
        <v>1729</v>
      </c>
      <c r="H5381" t="s">
        <v>1720</v>
      </c>
      <c r="I5381" t="s">
        <v>3116</v>
      </c>
      <c r="J5381">
        <v>0</v>
      </c>
      <c r="K5381"/>
      <c r="L5381" t="s">
        <v>16183</v>
      </c>
      <c r="M5381" t="s">
        <v>3118</v>
      </c>
    </row>
    <row r="5382" spans="1:13" x14ac:dyDescent="0.25">
      <c r="A5382">
        <v>44457</v>
      </c>
      <c r="B5382" t="s">
        <v>16184</v>
      </c>
      <c r="C5382" t="s">
        <v>21</v>
      </c>
      <c r="D5382" t="s">
        <v>1722</v>
      </c>
      <c r="E5382" s="15" t="s">
        <v>16185</v>
      </c>
      <c r="F5382" t="s">
        <v>1807</v>
      </c>
      <c r="G5382" t="s">
        <v>1762</v>
      </c>
      <c r="H5382" t="s">
        <v>1782</v>
      </c>
      <c r="I5382" t="s">
        <v>1762</v>
      </c>
      <c r="J5382">
        <v>0</v>
      </c>
      <c r="K5382"/>
      <c r="L5382" t="s">
        <v>3122</v>
      </c>
      <c r="M5382" t="s">
        <v>3118</v>
      </c>
    </row>
    <row r="5383" spans="1:13" x14ac:dyDescent="0.25">
      <c r="A5383">
        <v>39231</v>
      </c>
      <c r="B5383" t="s">
        <v>2608</v>
      </c>
      <c r="C5383" t="s">
        <v>27</v>
      </c>
      <c r="D5383" t="s">
        <v>1722</v>
      </c>
      <c r="E5383" s="15" t="s">
        <v>16186</v>
      </c>
      <c r="F5383" t="s">
        <v>1996</v>
      </c>
      <c r="G5383" t="s">
        <v>1849</v>
      </c>
      <c r="H5383" t="s">
        <v>1819</v>
      </c>
      <c r="I5383" t="s">
        <v>3126</v>
      </c>
      <c r="J5383">
        <v>0</v>
      </c>
      <c r="K5383"/>
      <c r="L5383" t="s">
        <v>6728</v>
      </c>
      <c r="M5383" t="s">
        <v>3118</v>
      </c>
    </row>
    <row r="5384" spans="1:13" x14ac:dyDescent="0.25">
      <c r="A5384">
        <v>19429</v>
      </c>
      <c r="B5384" t="s">
        <v>5323</v>
      </c>
      <c r="C5384" t="s">
        <v>52</v>
      </c>
      <c r="D5384" t="s">
        <v>1722</v>
      </c>
      <c r="E5384" s="15" t="s">
        <v>16187</v>
      </c>
      <c r="F5384" t="s">
        <v>1749</v>
      </c>
      <c r="G5384" t="s">
        <v>1746</v>
      </c>
      <c r="H5384" t="s">
        <v>1720</v>
      </c>
      <c r="I5384" t="s">
        <v>5686</v>
      </c>
      <c r="J5384">
        <v>0</v>
      </c>
      <c r="K5384"/>
      <c r="L5384" t="s">
        <v>16188</v>
      </c>
      <c r="M5384" t="s">
        <v>16189</v>
      </c>
    </row>
    <row r="5385" spans="1:13" x14ac:dyDescent="0.25">
      <c r="A5385">
        <v>39224</v>
      </c>
      <c r="B5385" t="s">
        <v>16190</v>
      </c>
      <c r="C5385" t="s">
        <v>27</v>
      </c>
      <c r="D5385" t="s">
        <v>1722</v>
      </c>
      <c r="E5385" s="15" t="s">
        <v>16191</v>
      </c>
      <c r="F5385" t="s">
        <v>1939</v>
      </c>
      <c r="G5385" t="s">
        <v>1874</v>
      </c>
      <c r="H5385" t="s">
        <v>1725</v>
      </c>
      <c r="I5385" t="s">
        <v>3116</v>
      </c>
      <c r="J5385">
        <v>0</v>
      </c>
      <c r="K5385"/>
      <c r="L5385" t="s">
        <v>16192</v>
      </c>
      <c r="M5385" t="s">
        <v>16193</v>
      </c>
    </row>
    <row r="5386" spans="1:13" x14ac:dyDescent="0.25">
      <c r="A5386">
        <v>37816</v>
      </c>
      <c r="B5386" t="s">
        <v>16194</v>
      </c>
      <c r="C5386" t="s">
        <v>27</v>
      </c>
      <c r="D5386" t="s">
        <v>1722</v>
      </c>
      <c r="E5386" s="15" t="s">
        <v>16195</v>
      </c>
      <c r="F5386" t="s">
        <v>1893</v>
      </c>
      <c r="G5386" t="s">
        <v>1852</v>
      </c>
      <c r="H5386" t="s">
        <v>1720</v>
      </c>
      <c r="I5386" t="s">
        <v>3116</v>
      </c>
      <c r="J5386">
        <v>0</v>
      </c>
      <c r="K5386"/>
      <c r="L5386" t="s">
        <v>3117</v>
      </c>
      <c r="M5386" t="s">
        <v>3118</v>
      </c>
    </row>
    <row r="5387" spans="1:13" x14ac:dyDescent="0.25">
      <c r="A5387">
        <v>852408</v>
      </c>
      <c r="B5387" t="s">
        <v>16196</v>
      </c>
      <c r="C5387" t="s">
        <v>84</v>
      </c>
      <c r="D5387" t="s">
        <v>1722</v>
      </c>
      <c r="E5387" s="15" t="s">
        <v>16197</v>
      </c>
      <c r="F5387" t="s">
        <v>3521</v>
      </c>
      <c r="G5387" t="s">
        <v>1739</v>
      </c>
      <c r="H5387" t="s">
        <v>1720</v>
      </c>
      <c r="I5387" t="s">
        <v>3232</v>
      </c>
      <c r="J5387">
        <v>0</v>
      </c>
      <c r="K5387"/>
      <c r="L5387" t="s">
        <v>16198</v>
      </c>
      <c r="M5387" t="s">
        <v>16199</v>
      </c>
    </row>
    <row r="5388" spans="1:13" x14ac:dyDescent="0.25">
      <c r="A5388">
        <v>842968</v>
      </c>
      <c r="B5388" t="s">
        <v>16200</v>
      </c>
      <c r="C5388" t="s">
        <v>27</v>
      </c>
      <c r="D5388" t="s">
        <v>1722</v>
      </c>
      <c r="E5388" s="15" t="s">
        <v>16201</v>
      </c>
      <c r="F5388" t="s">
        <v>1882</v>
      </c>
      <c r="G5388" t="s">
        <v>1765</v>
      </c>
      <c r="H5388" t="s">
        <v>1764</v>
      </c>
      <c r="I5388" t="s">
        <v>3116</v>
      </c>
      <c r="J5388">
        <v>0</v>
      </c>
      <c r="K5388"/>
      <c r="L5388" t="s">
        <v>16202</v>
      </c>
      <c r="M5388" t="s">
        <v>3118</v>
      </c>
    </row>
    <row r="5389" spans="1:13" x14ac:dyDescent="0.25">
      <c r="A5389">
        <v>44442</v>
      </c>
      <c r="B5389" t="s">
        <v>16203</v>
      </c>
      <c r="C5389" t="s">
        <v>21</v>
      </c>
      <c r="D5389" t="s">
        <v>1722</v>
      </c>
      <c r="E5389" s="15" t="s">
        <v>16204</v>
      </c>
      <c r="F5389" t="s">
        <v>1732</v>
      </c>
      <c r="G5389" t="s">
        <v>1731</v>
      </c>
      <c r="H5389" t="s">
        <v>1720</v>
      </c>
      <c r="I5389" t="s">
        <v>3116</v>
      </c>
      <c r="J5389">
        <v>0</v>
      </c>
      <c r="K5389"/>
      <c r="L5389" t="s">
        <v>5532</v>
      </c>
      <c r="M5389" t="s">
        <v>3118</v>
      </c>
    </row>
    <row r="5390" spans="1:13" x14ac:dyDescent="0.25">
      <c r="A5390">
        <v>851847</v>
      </c>
      <c r="B5390" t="s">
        <v>16205</v>
      </c>
      <c r="C5390" t="s">
        <v>3051</v>
      </c>
      <c r="D5390" t="s">
        <v>1722</v>
      </c>
      <c r="E5390" s="15" t="s">
        <v>16206</v>
      </c>
      <c r="F5390" t="s">
        <v>1832</v>
      </c>
      <c r="G5390" t="s">
        <v>1834</v>
      </c>
      <c r="H5390" t="s">
        <v>1833</v>
      </c>
      <c r="I5390" t="s">
        <v>3116</v>
      </c>
      <c r="J5390">
        <v>0</v>
      </c>
      <c r="K5390"/>
      <c r="L5390" t="s">
        <v>16207</v>
      </c>
      <c r="M5390" t="s">
        <v>3118</v>
      </c>
    </row>
    <row r="5391" spans="1:13" x14ac:dyDescent="0.25">
      <c r="A5391">
        <v>846857</v>
      </c>
      <c r="B5391" t="s">
        <v>3015</v>
      </c>
      <c r="C5391" t="s">
        <v>84</v>
      </c>
      <c r="D5391" t="s">
        <v>1722</v>
      </c>
      <c r="E5391" s="15" t="s">
        <v>16208</v>
      </c>
      <c r="F5391" t="s">
        <v>5719</v>
      </c>
      <c r="G5391" t="s">
        <v>1834</v>
      </c>
      <c r="H5391" t="s">
        <v>1833</v>
      </c>
      <c r="I5391" t="s">
        <v>3116</v>
      </c>
      <c r="J5391">
        <v>0</v>
      </c>
      <c r="K5391"/>
      <c r="L5391" t="s">
        <v>7345</v>
      </c>
      <c r="M5391" t="s">
        <v>3118</v>
      </c>
    </row>
    <row r="5392" spans="1:13" x14ac:dyDescent="0.25">
      <c r="A5392">
        <v>40442</v>
      </c>
      <c r="B5392" t="s">
        <v>1481</v>
      </c>
      <c r="C5392" t="s">
        <v>27</v>
      </c>
      <c r="D5392" t="s">
        <v>1722</v>
      </c>
      <c r="E5392" s="15" t="s">
        <v>16209</v>
      </c>
      <c r="F5392" t="s">
        <v>1735</v>
      </c>
      <c r="G5392" t="s">
        <v>1721</v>
      </c>
      <c r="H5392" t="s">
        <v>1720</v>
      </c>
      <c r="I5392" t="s">
        <v>5686</v>
      </c>
      <c r="J5392">
        <v>0</v>
      </c>
      <c r="K5392"/>
      <c r="L5392" t="s">
        <v>16210</v>
      </c>
      <c r="M5392" t="s">
        <v>3118</v>
      </c>
    </row>
    <row r="5393" spans="1:13" x14ac:dyDescent="0.25">
      <c r="A5393">
        <v>51921</v>
      </c>
      <c r="B5393" t="s">
        <v>1695</v>
      </c>
      <c r="C5393" t="s">
        <v>31</v>
      </c>
      <c r="D5393" t="s">
        <v>1722</v>
      </c>
      <c r="E5393" s="15" t="s">
        <v>16211</v>
      </c>
      <c r="F5393" t="s">
        <v>2072</v>
      </c>
      <c r="G5393" t="s">
        <v>1783</v>
      </c>
      <c r="H5393" t="s">
        <v>1782</v>
      </c>
      <c r="I5393" t="s">
        <v>3142</v>
      </c>
      <c r="J5393">
        <v>0</v>
      </c>
      <c r="K5393"/>
      <c r="L5393" t="s">
        <v>6842</v>
      </c>
      <c r="M5393" t="s">
        <v>3118</v>
      </c>
    </row>
    <row r="5394" spans="1:13" x14ac:dyDescent="0.25">
      <c r="A5394">
        <v>40448</v>
      </c>
      <c r="B5394" t="s">
        <v>16212</v>
      </c>
      <c r="C5394" t="s">
        <v>27</v>
      </c>
      <c r="D5394" t="s">
        <v>1722</v>
      </c>
      <c r="E5394" s="15" t="s">
        <v>16213</v>
      </c>
      <c r="F5394" t="s">
        <v>3264</v>
      </c>
      <c r="G5394" t="s">
        <v>1739</v>
      </c>
      <c r="H5394" t="s">
        <v>1720</v>
      </c>
      <c r="I5394" t="s">
        <v>3232</v>
      </c>
      <c r="J5394">
        <v>0</v>
      </c>
      <c r="K5394"/>
      <c r="L5394" t="s">
        <v>3117</v>
      </c>
      <c r="M5394" t="s">
        <v>3118</v>
      </c>
    </row>
    <row r="5395" spans="1:13" x14ac:dyDescent="0.25">
      <c r="A5395">
        <v>37921</v>
      </c>
      <c r="B5395" t="s">
        <v>5330</v>
      </c>
      <c r="C5395" t="s">
        <v>27</v>
      </c>
      <c r="D5395" t="s">
        <v>1722</v>
      </c>
      <c r="E5395" s="15" t="s">
        <v>16214</v>
      </c>
      <c r="F5395" t="s">
        <v>1807</v>
      </c>
      <c r="G5395" t="s">
        <v>1762</v>
      </c>
      <c r="H5395" t="s">
        <v>1782</v>
      </c>
      <c r="I5395" t="s">
        <v>1762</v>
      </c>
      <c r="J5395">
        <v>0</v>
      </c>
      <c r="K5395"/>
      <c r="L5395" t="s">
        <v>3117</v>
      </c>
      <c r="M5395" t="s">
        <v>3118</v>
      </c>
    </row>
    <row r="5396" spans="1:13" x14ac:dyDescent="0.25">
      <c r="A5396">
        <v>856849</v>
      </c>
      <c r="B5396" t="s">
        <v>16215</v>
      </c>
      <c r="C5396" t="s">
        <v>84</v>
      </c>
      <c r="D5396" t="s">
        <v>1722</v>
      </c>
      <c r="E5396" s="15" t="s">
        <v>16216</v>
      </c>
      <c r="F5396" t="s">
        <v>3285</v>
      </c>
      <c r="G5396" t="s">
        <v>1852</v>
      </c>
      <c r="H5396" t="s">
        <v>1720</v>
      </c>
      <c r="I5396" t="s">
        <v>3116</v>
      </c>
      <c r="J5396">
        <v>0</v>
      </c>
      <c r="K5396"/>
      <c r="L5396" t="s">
        <v>16217</v>
      </c>
      <c r="M5396"/>
    </row>
    <row r="5397" spans="1:13" x14ac:dyDescent="0.25">
      <c r="A5397">
        <v>846728</v>
      </c>
      <c r="B5397" t="s">
        <v>16218</v>
      </c>
      <c r="C5397" t="s">
        <v>1895</v>
      </c>
      <c r="D5397" t="s">
        <v>1722</v>
      </c>
      <c r="E5397" s="15" t="s">
        <v>16219</v>
      </c>
      <c r="F5397" t="s">
        <v>1728</v>
      </c>
      <c r="G5397" t="s">
        <v>1729</v>
      </c>
      <c r="H5397" t="s">
        <v>1720</v>
      </c>
      <c r="I5397" t="s">
        <v>3116</v>
      </c>
      <c r="J5397">
        <v>0</v>
      </c>
      <c r="K5397"/>
      <c r="L5397" t="s">
        <v>16220</v>
      </c>
      <c r="M5397" t="s">
        <v>3924</v>
      </c>
    </row>
    <row r="5398" spans="1:13" x14ac:dyDescent="0.25">
      <c r="A5398">
        <v>21694</v>
      </c>
      <c r="B5398" t="s">
        <v>5331</v>
      </c>
      <c r="C5398" t="s">
        <v>78</v>
      </c>
      <c r="D5398" t="s">
        <v>1722</v>
      </c>
      <c r="E5398" s="15" t="s">
        <v>16221</v>
      </c>
      <c r="F5398" t="s">
        <v>1771</v>
      </c>
      <c r="G5398" t="s">
        <v>1721</v>
      </c>
      <c r="H5398" t="s">
        <v>1720</v>
      </c>
      <c r="I5398" t="s">
        <v>3116</v>
      </c>
      <c r="J5398">
        <v>0</v>
      </c>
      <c r="K5398"/>
      <c r="L5398" t="s">
        <v>3300</v>
      </c>
      <c r="M5398" t="s">
        <v>3118</v>
      </c>
    </row>
    <row r="5399" spans="1:13" x14ac:dyDescent="0.25">
      <c r="A5399">
        <v>848452</v>
      </c>
      <c r="B5399" t="s">
        <v>16222</v>
      </c>
      <c r="C5399" t="s">
        <v>41</v>
      </c>
      <c r="D5399" t="s">
        <v>1722</v>
      </c>
      <c r="E5399" s="15" t="s">
        <v>16223</v>
      </c>
      <c r="F5399" t="s">
        <v>1730</v>
      </c>
      <c r="G5399" t="s">
        <v>1731</v>
      </c>
      <c r="H5399" t="s">
        <v>1720</v>
      </c>
      <c r="I5399" t="s">
        <v>3116</v>
      </c>
      <c r="J5399">
        <v>0</v>
      </c>
      <c r="K5399"/>
      <c r="L5399" t="s">
        <v>3117</v>
      </c>
      <c r="M5399" t="s">
        <v>3118</v>
      </c>
    </row>
    <row r="5400" spans="1:13" x14ac:dyDescent="0.25">
      <c r="A5400">
        <v>56918</v>
      </c>
      <c r="B5400" t="s">
        <v>16224</v>
      </c>
      <c r="C5400" t="s">
        <v>27</v>
      </c>
      <c r="D5400" t="s">
        <v>1722</v>
      </c>
      <c r="E5400" s="15" t="s">
        <v>16225</v>
      </c>
      <c r="F5400" t="s">
        <v>1742</v>
      </c>
      <c r="G5400" t="s">
        <v>1743</v>
      </c>
      <c r="H5400" t="s">
        <v>1720</v>
      </c>
      <c r="I5400" t="s">
        <v>3351</v>
      </c>
      <c r="J5400">
        <v>0</v>
      </c>
      <c r="K5400"/>
      <c r="L5400" t="s">
        <v>6700</v>
      </c>
      <c r="M5400" t="s">
        <v>3118</v>
      </c>
    </row>
    <row r="5401" spans="1:13" x14ac:dyDescent="0.25">
      <c r="A5401">
        <v>846788</v>
      </c>
      <c r="B5401" t="s">
        <v>16226</v>
      </c>
      <c r="C5401" t="s">
        <v>1336</v>
      </c>
      <c r="D5401" t="s">
        <v>1722</v>
      </c>
      <c r="E5401" s="15" t="s">
        <v>16227</v>
      </c>
      <c r="F5401" t="s">
        <v>5719</v>
      </c>
      <c r="G5401" t="s">
        <v>1834</v>
      </c>
      <c r="H5401" t="s">
        <v>1833</v>
      </c>
      <c r="I5401" t="s">
        <v>3116</v>
      </c>
      <c r="J5401">
        <v>0</v>
      </c>
      <c r="K5401"/>
      <c r="L5401" t="s">
        <v>16228</v>
      </c>
      <c r="M5401" t="s">
        <v>16229</v>
      </c>
    </row>
    <row r="5402" spans="1:13" x14ac:dyDescent="0.25">
      <c r="A5402">
        <v>71144</v>
      </c>
      <c r="B5402" t="s">
        <v>16230</v>
      </c>
      <c r="C5402" t="s">
        <v>380</v>
      </c>
      <c r="D5402" t="s">
        <v>1722</v>
      </c>
      <c r="E5402" s="15" t="s">
        <v>16231</v>
      </c>
      <c r="F5402" t="s">
        <v>1846</v>
      </c>
      <c r="G5402" t="s">
        <v>1726</v>
      </c>
      <c r="H5402" t="s">
        <v>1725</v>
      </c>
      <c r="I5402" t="s">
        <v>3116</v>
      </c>
      <c r="J5402">
        <v>0</v>
      </c>
      <c r="K5402"/>
      <c r="L5402" t="s">
        <v>16232</v>
      </c>
      <c r="M5402" t="s">
        <v>16233</v>
      </c>
    </row>
    <row r="5403" spans="1:13" x14ac:dyDescent="0.25">
      <c r="A5403">
        <v>31492</v>
      </c>
      <c r="B5403" t="s">
        <v>1482</v>
      </c>
      <c r="C5403" t="s">
        <v>441</v>
      </c>
      <c r="D5403" t="s">
        <v>1722</v>
      </c>
      <c r="E5403" s="15" t="s">
        <v>16234</v>
      </c>
      <c r="F5403" t="s">
        <v>1784</v>
      </c>
      <c r="G5403" t="s">
        <v>1785</v>
      </c>
      <c r="H5403" t="s">
        <v>1725</v>
      </c>
      <c r="I5403" t="s">
        <v>3116</v>
      </c>
      <c r="J5403">
        <v>0</v>
      </c>
      <c r="K5403"/>
      <c r="L5403" t="s">
        <v>16235</v>
      </c>
      <c r="M5403" t="s">
        <v>3118</v>
      </c>
    </row>
    <row r="5404" spans="1:13" x14ac:dyDescent="0.25">
      <c r="A5404">
        <v>1610</v>
      </c>
      <c r="B5404" t="s">
        <v>16236</v>
      </c>
      <c r="C5404" t="s">
        <v>27</v>
      </c>
      <c r="D5404" t="s">
        <v>1722</v>
      </c>
      <c r="E5404" s="15" t="s">
        <v>16237</v>
      </c>
      <c r="F5404" t="s">
        <v>1815</v>
      </c>
      <c r="G5404" t="s">
        <v>1816</v>
      </c>
      <c r="H5404" t="s">
        <v>1725</v>
      </c>
      <c r="I5404" t="s">
        <v>1816</v>
      </c>
      <c r="J5404">
        <v>0</v>
      </c>
      <c r="K5404"/>
      <c r="L5404" t="s">
        <v>14220</v>
      </c>
      <c r="M5404" t="s">
        <v>3118</v>
      </c>
    </row>
    <row r="5405" spans="1:13" x14ac:dyDescent="0.25">
      <c r="A5405">
        <v>829905</v>
      </c>
      <c r="B5405" t="s">
        <v>16238</v>
      </c>
      <c r="C5405" t="s">
        <v>84</v>
      </c>
      <c r="D5405" t="s">
        <v>1722</v>
      </c>
      <c r="E5405" s="15" t="s">
        <v>16239</v>
      </c>
      <c r="F5405" t="s">
        <v>1787</v>
      </c>
      <c r="G5405" t="s">
        <v>1721</v>
      </c>
      <c r="H5405" t="s">
        <v>1720</v>
      </c>
      <c r="I5405" t="s">
        <v>3116</v>
      </c>
      <c r="J5405">
        <v>0</v>
      </c>
      <c r="K5405"/>
      <c r="L5405" t="s">
        <v>3182</v>
      </c>
      <c r="M5405" t="s">
        <v>3118</v>
      </c>
    </row>
    <row r="5406" spans="1:13" x14ac:dyDescent="0.25">
      <c r="A5406">
        <v>862693</v>
      </c>
      <c r="B5406" t="s">
        <v>16240</v>
      </c>
      <c r="C5406" t="s">
        <v>763</v>
      </c>
      <c r="D5406" t="s">
        <v>1722</v>
      </c>
      <c r="E5406" s="15" t="s">
        <v>16241</v>
      </c>
      <c r="F5406" t="s">
        <v>1891</v>
      </c>
      <c r="G5406" t="s">
        <v>1867</v>
      </c>
      <c r="H5406" t="s">
        <v>1725</v>
      </c>
      <c r="I5406" t="s">
        <v>3116</v>
      </c>
      <c r="J5406">
        <v>0</v>
      </c>
      <c r="K5406"/>
      <c r="L5406" t="s">
        <v>16242</v>
      </c>
      <c r="M5406" t="s">
        <v>16243</v>
      </c>
    </row>
    <row r="5407" spans="1:13" x14ac:dyDescent="0.25">
      <c r="A5407">
        <v>19565</v>
      </c>
      <c r="B5407" t="s">
        <v>2486</v>
      </c>
      <c r="C5407" t="s">
        <v>211</v>
      </c>
      <c r="D5407" t="s">
        <v>1722</v>
      </c>
      <c r="E5407" s="15" t="s">
        <v>16244</v>
      </c>
      <c r="F5407" t="s">
        <v>2010</v>
      </c>
      <c r="G5407" t="s">
        <v>1823</v>
      </c>
      <c r="H5407" t="s">
        <v>1822</v>
      </c>
      <c r="I5407" t="s">
        <v>3116</v>
      </c>
      <c r="J5407">
        <v>0</v>
      </c>
      <c r="K5407"/>
      <c r="L5407" t="s">
        <v>3117</v>
      </c>
      <c r="M5407" t="s">
        <v>3118</v>
      </c>
    </row>
    <row r="5408" spans="1:13" x14ac:dyDescent="0.25">
      <c r="A5408">
        <v>22231</v>
      </c>
      <c r="B5408" t="s">
        <v>1483</v>
      </c>
      <c r="C5408" t="s">
        <v>59</v>
      </c>
      <c r="D5408" t="s">
        <v>1722</v>
      </c>
      <c r="E5408" s="15" t="s">
        <v>16245</v>
      </c>
      <c r="F5408" t="s">
        <v>7967</v>
      </c>
      <c r="G5408" t="s">
        <v>1790</v>
      </c>
      <c r="H5408" t="s">
        <v>1720</v>
      </c>
      <c r="I5408" t="s">
        <v>3116</v>
      </c>
      <c r="J5408">
        <v>0</v>
      </c>
      <c r="K5408"/>
      <c r="L5408" t="s">
        <v>3464</v>
      </c>
      <c r="M5408" t="s">
        <v>3118</v>
      </c>
    </row>
    <row r="5409" spans="1:13" x14ac:dyDescent="0.25">
      <c r="A5409">
        <v>846604</v>
      </c>
      <c r="B5409" t="s">
        <v>1484</v>
      </c>
      <c r="C5409" t="s">
        <v>48</v>
      </c>
      <c r="D5409" t="s">
        <v>1722</v>
      </c>
      <c r="E5409" s="15" t="s">
        <v>16246</v>
      </c>
      <c r="F5409" t="s">
        <v>1784</v>
      </c>
      <c r="G5409" t="s">
        <v>1785</v>
      </c>
      <c r="H5409" t="s">
        <v>1725</v>
      </c>
      <c r="I5409" t="s">
        <v>3116</v>
      </c>
      <c r="J5409">
        <v>0</v>
      </c>
      <c r="K5409"/>
      <c r="L5409" t="s">
        <v>16247</v>
      </c>
      <c r="M5409" t="s">
        <v>16248</v>
      </c>
    </row>
    <row r="5410" spans="1:13" x14ac:dyDescent="0.25">
      <c r="A5410">
        <v>854375</v>
      </c>
      <c r="B5410" t="s">
        <v>16249</v>
      </c>
      <c r="C5410" t="s">
        <v>43</v>
      </c>
      <c r="D5410" t="s">
        <v>1722</v>
      </c>
      <c r="E5410" s="15" t="s">
        <v>16250</v>
      </c>
      <c r="F5410" t="s">
        <v>1915</v>
      </c>
      <c r="G5410" t="s">
        <v>1878</v>
      </c>
      <c r="H5410" t="s">
        <v>1756</v>
      </c>
      <c r="I5410" t="s">
        <v>3129</v>
      </c>
      <c r="J5410">
        <v>0</v>
      </c>
      <c r="K5410"/>
      <c r="L5410" t="s">
        <v>3157</v>
      </c>
      <c r="M5410" t="s">
        <v>3118</v>
      </c>
    </row>
    <row r="5411" spans="1:13" x14ac:dyDescent="0.25">
      <c r="A5411">
        <v>37177</v>
      </c>
      <c r="B5411" t="s">
        <v>2595</v>
      </c>
      <c r="C5411" t="s">
        <v>59</v>
      </c>
      <c r="D5411" t="s">
        <v>1722</v>
      </c>
      <c r="E5411" s="15" t="s">
        <v>16251</v>
      </c>
      <c r="F5411" t="s">
        <v>1745</v>
      </c>
      <c r="G5411" t="s">
        <v>1746</v>
      </c>
      <c r="H5411" t="s">
        <v>1720</v>
      </c>
      <c r="I5411" t="s">
        <v>3116</v>
      </c>
      <c r="J5411">
        <v>0</v>
      </c>
      <c r="K5411"/>
      <c r="L5411" t="s">
        <v>3216</v>
      </c>
      <c r="M5411" t="s">
        <v>3118</v>
      </c>
    </row>
    <row r="5412" spans="1:13" x14ac:dyDescent="0.25">
      <c r="A5412">
        <v>19559</v>
      </c>
      <c r="B5412" t="s">
        <v>5339</v>
      </c>
      <c r="C5412" t="s">
        <v>59</v>
      </c>
      <c r="D5412" t="s">
        <v>1722</v>
      </c>
      <c r="E5412" s="15" t="s">
        <v>16252</v>
      </c>
      <c r="F5412" t="s">
        <v>1759</v>
      </c>
      <c r="G5412" t="s">
        <v>1760</v>
      </c>
      <c r="H5412" t="s">
        <v>1753</v>
      </c>
      <c r="I5412" t="s">
        <v>3116</v>
      </c>
      <c r="J5412">
        <v>0</v>
      </c>
      <c r="K5412"/>
      <c r="L5412" t="s">
        <v>3216</v>
      </c>
      <c r="M5412" t="s">
        <v>3118</v>
      </c>
    </row>
    <row r="5413" spans="1:13" x14ac:dyDescent="0.25">
      <c r="A5413">
        <v>37366</v>
      </c>
      <c r="B5413" t="s">
        <v>16253</v>
      </c>
      <c r="C5413" t="s">
        <v>59</v>
      </c>
      <c r="D5413" t="s">
        <v>1722</v>
      </c>
      <c r="E5413" s="15" t="s">
        <v>16254</v>
      </c>
      <c r="F5413" t="s">
        <v>1986</v>
      </c>
      <c r="G5413" t="s">
        <v>1987</v>
      </c>
      <c r="H5413" t="s">
        <v>1822</v>
      </c>
      <c r="I5413" t="s">
        <v>3116</v>
      </c>
      <c r="J5413">
        <v>0</v>
      </c>
      <c r="K5413"/>
      <c r="L5413" t="s">
        <v>3216</v>
      </c>
      <c r="M5413" t="s">
        <v>3118</v>
      </c>
    </row>
    <row r="5414" spans="1:13" x14ac:dyDescent="0.25">
      <c r="A5414">
        <v>21783</v>
      </c>
      <c r="B5414" t="s">
        <v>16255</v>
      </c>
      <c r="C5414" t="s">
        <v>21</v>
      </c>
      <c r="D5414" t="s">
        <v>1722</v>
      </c>
      <c r="E5414" s="15" t="s">
        <v>16256</v>
      </c>
      <c r="F5414" t="s">
        <v>1735</v>
      </c>
      <c r="G5414" t="s">
        <v>1721</v>
      </c>
      <c r="H5414" t="s">
        <v>1720</v>
      </c>
      <c r="I5414" t="s">
        <v>5686</v>
      </c>
      <c r="J5414">
        <v>0</v>
      </c>
      <c r="K5414"/>
      <c r="L5414" t="s">
        <v>9401</v>
      </c>
      <c r="M5414" t="s">
        <v>3118</v>
      </c>
    </row>
    <row r="5415" spans="1:13" x14ac:dyDescent="0.25">
      <c r="A5415">
        <v>34462</v>
      </c>
      <c r="B5415" t="s">
        <v>684</v>
      </c>
      <c r="C5415" t="s">
        <v>56</v>
      </c>
      <c r="D5415" t="s">
        <v>1722</v>
      </c>
      <c r="E5415" s="15" t="s">
        <v>16257</v>
      </c>
      <c r="F5415" t="s">
        <v>1766</v>
      </c>
      <c r="G5415" t="s">
        <v>1767</v>
      </c>
      <c r="H5415" t="s">
        <v>1756</v>
      </c>
      <c r="I5415" t="s">
        <v>3129</v>
      </c>
      <c r="J5415">
        <v>0</v>
      </c>
      <c r="K5415"/>
      <c r="L5415" t="s">
        <v>16258</v>
      </c>
      <c r="M5415" t="s">
        <v>16259</v>
      </c>
    </row>
    <row r="5416" spans="1:13" x14ac:dyDescent="0.25">
      <c r="A5416">
        <v>19541</v>
      </c>
      <c r="B5416" t="s">
        <v>2485</v>
      </c>
      <c r="C5416" t="s">
        <v>36</v>
      </c>
      <c r="D5416" t="s">
        <v>1722</v>
      </c>
      <c r="E5416" s="15" t="s">
        <v>16260</v>
      </c>
      <c r="F5416" t="s">
        <v>1797</v>
      </c>
      <c r="G5416" t="s">
        <v>1783</v>
      </c>
      <c r="H5416" t="s">
        <v>1782</v>
      </c>
      <c r="I5416" t="s">
        <v>3152</v>
      </c>
      <c r="J5416">
        <v>0</v>
      </c>
      <c r="K5416"/>
      <c r="L5416" t="s">
        <v>16261</v>
      </c>
      <c r="M5416" t="s">
        <v>16262</v>
      </c>
    </row>
    <row r="5417" spans="1:13" x14ac:dyDescent="0.25">
      <c r="A5417">
        <v>842241</v>
      </c>
      <c r="B5417" t="s">
        <v>1485</v>
      </c>
      <c r="C5417" t="s">
        <v>415</v>
      </c>
      <c r="D5417" t="s">
        <v>1722</v>
      </c>
      <c r="E5417" s="15" t="s">
        <v>16263</v>
      </c>
      <c r="F5417" t="s">
        <v>1732</v>
      </c>
      <c r="G5417" t="s">
        <v>1731</v>
      </c>
      <c r="H5417" t="s">
        <v>1720</v>
      </c>
      <c r="I5417" t="s">
        <v>3116</v>
      </c>
      <c r="J5417">
        <v>0</v>
      </c>
      <c r="K5417"/>
      <c r="L5417" t="s">
        <v>16264</v>
      </c>
      <c r="M5417" t="s">
        <v>16265</v>
      </c>
    </row>
    <row r="5418" spans="1:13" x14ac:dyDescent="0.25">
      <c r="A5418">
        <v>19589</v>
      </c>
      <c r="B5418" t="s">
        <v>1486</v>
      </c>
      <c r="C5418" t="s">
        <v>21</v>
      </c>
      <c r="D5418" t="s">
        <v>1722</v>
      </c>
      <c r="E5418" s="15" t="s">
        <v>16266</v>
      </c>
      <c r="F5418" t="s">
        <v>1863</v>
      </c>
      <c r="G5418" t="s">
        <v>1865</v>
      </c>
      <c r="H5418" t="s">
        <v>1864</v>
      </c>
      <c r="I5418" t="s">
        <v>3240</v>
      </c>
      <c r="J5418">
        <v>0</v>
      </c>
      <c r="K5418"/>
      <c r="L5418" t="s">
        <v>16267</v>
      </c>
      <c r="M5418" t="s">
        <v>16268</v>
      </c>
    </row>
    <row r="5419" spans="1:13" x14ac:dyDescent="0.25">
      <c r="A5419">
        <v>838144</v>
      </c>
      <c r="B5419" t="s">
        <v>16269</v>
      </c>
      <c r="C5419" t="s">
        <v>84</v>
      </c>
      <c r="D5419" t="s">
        <v>1722</v>
      </c>
      <c r="E5419" s="15" t="s">
        <v>16270</v>
      </c>
      <c r="F5419" t="s">
        <v>1732</v>
      </c>
      <c r="G5419" t="s">
        <v>1731</v>
      </c>
      <c r="H5419" t="s">
        <v>1720</v>
      </c>
      <c r="I5419" t="s">
        <v>3116</v>
      </c>
      <c r="J5419">
        <v>0</v>
      </c>
      <c r="K5419"/>
      <c r="L5419" t="s">
        <v>3182</v>
      </c>
      <c r="M5419" t="s">
        <v>3118</v>
      </c>
    </row>
    <row r="5420" spans="1:13" x14ac:dyDescent="0.25">
      <c r="A5420">
        <v>21690</v>
      </c>
      <c r="B5420" t="s">
        <v>2510</v>
      </c>
      <c r="C5420" t="s">
        <v>78</v>
      </c>
      <c r="D5420" t="s">
        <v>1722</v>
      </c>
      <c r="E5420" s="15" t="s">
        <v>16271</v>
      </c>
      <c r="F5420" t="s">
        <v>1797</v>
      </c>
      <c r="G5420" t="s">
        <v>1783</v>
      </c>
      <c r="H5420" t="s">
        <v>1782</v>
      </c>
      <c r="I5420" t="s">
        <v>3152</v>
      </c>
      <c r="J5420">
        <v>0</v>
      </c>
      <c r="K5420"/>
      <c r="L5420" t="s">
        <v>3624</v>
      </c>
      <c r="M5420" t="s">
        <v>3118</v>
      </c>
    </row>
    <row r="5421" spans="1:13" x14ac:dyDescent="0.25">
      <c r="A5421">
        <v>21148</v>
      </c>
      <c r="B5421" t="s">
        <v>1696</v>
      </c>
      <c r="C5421" t="s">
        <v>208</v>
      </c>
      <c r="D5421" t="s">
        <v>1722</v>
      </c>
      <c r="E5421" s="15" t="s">
        <v>16272</v>
      </c>
      <c r="F5421" t="s">
        <v>2002</v>
      </c>
      <c r="G5421" t="s">
        <v>2003</v>
      </c>
      <c r="H5421" t="s">
        <v>1756</v>
      </c>
      <c r="I5421" t="s">
        <v>3129</v>
      </c>
      <c r="J5421">
        <v>0</v>
      </c>
      <c r="K5421"/>
      <c r="L5421" t="s">
        <v>16273</v>
      </c>
      <c r="M5421" t="s">
        <v>16274</v>
      </c>
    </row>
    <row r="5422" spans="1:13" x14ac:dyDescent="0.25">
      <c r="A5422">
        <v>21145</v>
      </c>
      <c r="B5422" t="s">
        <v>1487</v>
      </c>
      <c r="C5422" t="s">
        <v>208</v>
      </c>
      <c r="D5422" t="s">
        <v>1722</v>
      </c>
      <c r="E5422" s="15" t="s">
        <v>16275</v>
      </c>
      <c r="F5422" t="s">
        <v>1784</v>
      </c>
      <c r="G5422" t="s">
        <v>1785</v>
      </c>
      <c r="H5422" t="s">
        <v>1725</v>
      </c>
      <c r="I5422" t="s">
        <v>3116</v>
      </c>
      <c r="J5422">
        <v>0</v>
      </c>
      <c r="K5422"/>
      <c r="L5422" t="s">
        <v>3237</v>
      </c>
      <c r="M5422" t="s">
        <v>3118</v>
      </c>
    </row>
    <row r="5423" spans="1:13" x14ac:dyDescent="0.25">
      <c r="A5423">
        <v>21131</v>
      </c>
      <c r="B5423" t="s">
        <v>1488</v>
      </c>
      <c r="C5423" t="s">
        <v>208</v>
      </c>
      <c r="D5423" t="s">
        <v>1722</v>
      </c>
      <c r="E5423" s="15" t="s">
        <v>16276</v>
      </c>
      <c r="F5423" t="s">
        <v>1815</v>
      </c>
      <c r="G5423" t="s">
        <v>1816</v>
      </c>
      <c r="H5423" t="s">
        <v>1725</v>
      </c>
      <c r="I5423" t="s">
        <v>1816</v>
      </c>
      <c r="J5423">
        <v>0</v>
      </c>
      <c r="K5423"/>
      <c r="L5423" t="s">
        <v>5757</v>
      </c>
      <c r="M5423" t="s">
        <v>3118</v>
      </c>
    </row>
    <row r="5424" spans="1:13" x14ac:dyDescent="0.25">
      <c r="A5424">
        <v>63537</v>
      </c>
      <c r="B5424" t="s">
        <v>2775</v>
      </c>
      <c r="C5424" t="s">
        <v>208</v>
      </c>
      <c r="D5424" t="s">
        <v>1722</v>
      </c>
      <c r="E5424" s="15" t="s">
        <v>16277</v>
      </c>
      <c r="F5424" t="s">
        <v>1984</v>
      </c>
      <c r="G5424" t="s">
        <v>1816</v>
      </c>
      <c r="H5424" t="s">
        <v>1725</v>
      </c>
      <c r="I5424" t="s">
        <v>1816</v>
      </c>
      <c r="J5424">
        <v>0</v>
      </c>
      <c r="K5424"/>
      <c r="L5424" t="s">
        <v>9401</v>
      </c>
      <c r="M5424" t="s">
        <v>3118</v>
      </c>
    </row>
    <row r="5425" spans="1:13" x14ac:dyDescent="0.25">
      <c r="A5425">
        <v>21158</v>
      </c>
      <c r="B5425" t="s">
        <v>544</v>
      </c>
      <c r="C5425" t="s">
        <v>208</v>
      </c>
      <c r="D5425" t="s">
        <v>1722</v>
      </c>
      <c r="E5425" s="15" t="s">
        <v>16278</v>
      </c>
      <c r="F5425" t="s">
        <v>1815</v>
      </c>
      <c r="G5425" t="s">
        <v>1816</v>
      </c>
      <c r="H5425" t="s">
        <v>1725</v>
      </c>
      <c r="I5425" t="s">
        <v>1816</v>
      </c>
      <c r="J5425">
        <v>0</v>
      </c>
      <c r="K5425"/>
      <c r="L5425" t="s">
        <v>16279</v>
      </c>
      <c r="M5425" t="s">
        <v>3118</v>
      </c>
    </row>
    <row r="5426" spans="1:13" x14ac:dyDescent="0.25">
      <c r="A5426">
        <v>61565</v>
      </c>
      <c r="B5426" t="s">
        <v>5347</v>
      </c>
      <c r="C5426" t="s">
        <v>27</v>
      </c>
      <c r="D5426" t="s">
        <v>1722</v>
      </c>
      <c r="E5426" s="15" t="s">
        <v>16280</v>
      </c>
      <c r="F5426" t="s">
        <v>1735</v>
      </c>
      <c r="G5426" t="s">
        <v>1721</v>
      </c>
      <c r="H5426" t="s">
        <v>1720</v>
      </c>
      <c r="I5426" t="s">
        <v>3116</v>
      </c>
      <c r="J5426">
        <v>0</v>
      </c>
      <c r="K5426"/>
      <c r="L5426" t="s">
        <v>4064</v>
      </c>
      <c r="M5426" t="s">
        <v>3118</v>
      </c>
    </row>
    <row r="5427" spans="1:13" x14ac:dyDescent="0.25">
      <c r="A5427">
        <v>71726</v>
      </c>
      <c r="B5427" t="s">
        <v>5348</v>
      </c>
      <c r="C5427" t="s">
        <v>84</v>
      </c>
      <c r="D5427" t="s">
        <v>1722</v>
      </c>
      <c r="E5427" s="15" t="s">
        <v>16281</v>
      </c>
      <c r="F5427" t="s">
        <v>1749</v>
      </c>
      <c r="G5427" t="s">
        <v>1746</v>
      </c>
      <c r="H5427" t="s">
        <v>1720</v>
      </c>
      <c r="I5427" t="s">
        <v>3116</v>
      </c>
      <c r="J5427">
        <v>0</v>
      </c>
      <c r="K5427"/>
      <c r="L5427" t="s">
        <v>3182</v>
      </c>
      <c r="M5427" t="s">
        <v>3118</v>
      </c>
    </row>
    <row r="5428" spans="1:13" x14ac:dyDescent="0.25">
      <c r="A5428">
        <v>837590</v>
      </c>
      <c r="B5428" t="s">
        <v>16282</v>
      </c>
      <c r="C5428" t="s">
        <v>27</v>
      </c>
      <c r="D5428" t="s">
        <v>1722</v>
      </c>
      <c r="E5428" s="15" t="s">
        <v>16283</v>
      </c>
      <c r="F5428" t="s">
        <v>5641</v>
      </c>
      <c r="G5428" t="s">
        <v>1825</v>
      </c>
      <c r="H5428" t="s">
        <v>1725</v>
      </c>
      <c r="I5428" t="s">
        <v>3116</v>
      </c>
      <c r="J5428">
        <v>0</v>
      </c>
      <c r="K5428"/>
      <c r="L5428" t="s">
        <v>16284</v>
      </c>
      <c r="M5428" t="s">
        <v>16285</v>
      </c>
    </row>
    <row r="5429" spans="1:13" x14ac:dyDescent="0.25">
      <c r="A5429">
        <v>856159</v>
      </c>
      <c r="B5429" t="s">
        <v>16286</v>
      </c>
      <c r="C5429" t="s">
        <v>172</v>
      </c>
      <c r="D5429" t="s">
        <v>1722</v>
      </c>
      <c r="E5429" s="15" t="s">
        <v>16287</v>
      </c>
      <c r="F5429" t="s">
        <v>1893</v>
      </c>
      <c r="G5429" t="s">
        <v>1852</v>
      </c>
      <c r="H5429" t="s">
        <v>1720</v>
      </c>
      <c r="I5429" t="s">
        <v>3116</v>
      </c>
      <c r="J5429">
        <v>0</v>
      </c>
      <c r="K5429"/>
      <c r="L5429"/>
      <c r="M5429" t="s">
        <v>3118</v>
      </c>
    </row>
    <row r="5430" spans="1:13" x14ac:dyDescent="0.25">
      <c r="A5430">
        <v>857085</v>
      </c>
      <c r="B5430" t="s">
        <v>16288</v>
      </c>
      <c r="C5430" t="s">
        <v>27</v>
      </c>
      <c r="D5430" t="s">
        <v>1722</v>
      </c>
      <c r="E5430" s="15" t="s">
        <v>16289</v>
      </c>
      <c r="F5430" t="s">
        <v>1752</v>
      </c>
      <c r="G5430" t="s">
        <v>1754</v>
      </c>
      <c r="H5430" t="s">
        <v>1753</v>
      </c>
      <c r="I5430" t="s">
        <v>3116</v>
      </c>
      <c r="J5430">
        <v>0</v>
      </c>
      <c r="K5430"/>
      <c r="L5430"/>
      <c r="M5430" t="s">
        <v>3118</v>
      </c>
    </row>
    <row r="5431" spans="1:13" x14ac:dyDescent="0.25">
      <c r="A5431">
        <v>852027</v>
      </c>
      <c r="B5431" t="s">
        <v>16290</v>
      </c>
      <c r="C5431" t="s">
        <v>3747</v>
      </c>
      <c r="D5431" t="s">
        <v>1722</v>
      </c>
      <c r="E5431" s="15" t="s">
        <v>16291</v>
      </c>
      <c r="F5431" t="s">
        <v>1937</v>
      </c>
      <c r="G5431" t="s">
        <v>1849</v>
      </c>
      <c r="H5431" t="s">
        <v>1819</v>
      </c>
      <c r="I5431" t="s">
        <v>3126</v>
      </c>
      <c r="J5431">
        <v>0</v>
      </c>
      <c r="K5431"/>
      <c r="L5431" t="s">
        <v>16292</v>
      </c>
      <c r="M5431" t="s">
        <v>16293</v>
      </c>
    </row>
    <row r="5432" spans="1:13" x14ac:dyDescent="0.25">
      <c r="A5432">
        <v>51237</v>
      </c>
      <c r="B5432" t="s">
        <v>16294</v>
      </c>
      <c r="C5432" t="s">
        <v>84</v>
      </c>
      <c r="D5432" t="s">
        <v>1722</v>
      </c>
      <c r="E5432" s="15" t="s">
        <v>16295</v>
      </c>
      <c r="F5432" t="s">
        <v>1737</v>
      </c>
      <c r="G5432" t="s">
        <v>1721</v>
      </c>
      <c r="H5432" t="s">
        <v>1720</v>
      </c>
      <c r="I5432" t="s">
        <v>3116</v>
      </c>
      <c r="J5432">
        <v>0</v>
      </c>
      <c r="K5432"/>
      <c r="L5432" t="s">
        <v>3122</v>
      </c>
      <c r="M5432" t="s">
        <v>3118</v>
      </c>
    </row>
    <row r="5433" spans="1:13" x14ac:dyDescent="0.25">
      <c r="A5433">
        <v>19581</v>
      </c>
      <c r="B5433" t="s">
        <v>545</v>
      </c>
      <c r="C5433" t="s">
        <v>27</v>
      </c>
      <c r="D5433" t="s">
        <v>1722</v>
      </c>
      <c r="E5433" s="15" t="s">
        <v>10356</v>
      </c>
      <c r="F5433" t="s">
        <v>1887</v>
      </c>
      <c r="G5433" t="s">
        <v>1849</v>
      </c>
      <c r="H5433" t="s">
        <v>1819</v>
      </c>
      <c r="I5433" t="s">
        <v>3126</v>
      </c>
      <c r="J5433">
        <v>0</v>
      </c>
      <c r="K5433"/>
      <c r="L5433" t="s">
        <v>16296</v>
      </c>
      <c r="M5433" t="s">
        <v>3118</v>
      </c>
    </row>
    <row r="5434" spans="1:13" x14ac:dyDescent="0.25">
      <c r="A5434">
        <v>19585</v>
      </c>
      <c r="B5434" t="s">
        <v>16297</v>
      </c>
      <c r="C5434" t="s">
        <v>43</v>
      </c>
      <c r="D5434" t="s">
        <v>1722</v>
      </c>
      <c r="E5434" s="15" t="s">
        <v>16298</v>
      </c>
      <c r="F5434" t="s">
        <v>1910</v>
      </c>
      <c r="G5434" t="s">
        <v>1765</v>
      </c>
      <c r="H5434" t="s">
        <v>1764</v>
      </c>
      <c r="I5434" t="s">
        <v>3116</v>
      </c>
      <c r="J5434">
        <v>0</v>
      </c>
      <c r="K5434"/>
      <c r="L5434" t="s">
        <v>3188</v>
      </c>
      <c r="M5434" t="s">
        <v>3118</v>
      </c>
    </row>
    <row r="5435" spans="1:13" x14ac:dyDescent="0.25">
      <c r="A5435">
        <v>838145</v>
      </c>
      <c r="B5435" t="s">
        <v>16299</v>
      </c>
      <c r="C5435" t="s">
        <v>27</v>
      </c>
      <c r="D5435" t="s">
        <v>1722</v>
      </c>
      <c r="E5435" s="15" t="s">
        <v>16300</v>
      </c>
      <c r="F5435" t="s">
        <v>9215</v>
      </c>
      <c r="G5435" t="s">
        <v>1975</v>
      </c>
      <c r="H5435" t="s">
        <v>1782</v>
      </c>
      <c r="I5435" t="s">
        <v>3116</v>
      </c>
      <c r="J5435">
        <v>0</v>
      </c>
      <c r="K5435"/>
      <c r="L5435" t="s">
        <v>7389</v>
      </c>
      <c r="M5435" t="s">
        <v>9138</v>
      </c>
    </row>
    <row r="5436" spans="1:13" x14ac:dyDescent="0.25">
      <c r="A5436">
        <v>19593</v>
      </c>
      <c r="B5436" t="s">
        <v>1697</v>
      </c>
      <c r="C5436" t="s">
        <v>27</v>
      </c>
      <c r="D5436" t="s">
        <v>1722</v>
      </c>
      <c r="E5436" s="15" t="s">
        <v>16301</v>
      </c>
      <c r="F5436" t="s">
        <v>1815</v>
      </c>
      <c r="G5436" t="s">
        <v>1816</v>
      </c>
      <c r="H5436" t="s">
        <v>1725</v>
      </c>
      <c r="I5436" t="s">
        <v>1816</v>
      </c>
      <c r="J5436">
        <v>0</v>
      </c>
      <c r="K5436"/>
      <c r="L5436" t="s">
        <v>16302</v>
      </c>
      <c r="M5436" t="s">
        <v>16303</v>
      </c>
    </row>
    <row r="5437" spans="1:13" x14ac:dyDescent="0.25">
      <c r="A5437">
        <v>850138</v>
      </c>
      <c r="B5437" t="s">
        <v>16304</v>
      </c>
      <c r="C5437" t="s">
        <v>969</v>
      </c>
      <c r="D5437" t="s">
        <v>1722</v>
      </c>
      <c r="E5437" s="15" t="s">
        <v>16305</v>
      </c>
      <c r="F5437" t="s">
        <v>1737</v>
      </c>
      <c r="G5437" t="s">
        <v>1721</v>
      </c>
      <c r="H5437" t="s">
        <v>1720</v>
      </c>
      <c r="I5437" t="s">
        <v>3116</v>
      </c>
      <c r="J5437">
        <v>0</v>
      </c>
      <c r="K5437"/>
      <c r="L5437" t="s">
        <v>16306</v>
      </c>
      <c r="M5437" t="s">
        <v>16307</v>
      </c>
    </row>
    <row r="5438" spans="1:13" x14ac:dyDescent="0.25">
      <c r="A5438">
        <v>857962</v>
      </c>
      <c r="B5438" t="s">
        <v>16308</v>
      </c>
      <c r="C5438" t="s">
        <v>172</v>
      </c>
      <c r="D5438" t="s">
        <v>1722</v>
      </c>
      <c r="E5438" s="15" t="s">
        <v>16309</v>
      </c>
      <c r="F5438" t="s">
        <v>1724</v>
      </c>
      <c r="G5438" t="s">
        <v>1726</v>
      </c>
      <c r="H5438" t="s">
        <v>1725</v>
      </c>
      <c r="I5438" t="s">
        <v>3116</v>
      </c>
      <c r="J5438">
        <v>0</v>
      </c>
      <c r="K5438"/>
      <c r="L5438" t="s">
        <v>16310</v>
      </c>
      <c r="M5438"/>
    </row>
    <row r="5439" spans="1:13" x14ac:dyDescent="0.25">
      <c r="A5439">
        <v>19573</v>
      </c>
      <c r="B5439" t="s">
        <v>546</v>
      </c>
      <c r="C5439" t="s">
        <v>59</v>
      </c>
      <c r="D5439" t="s">
        <v>1722</v>
      </c>
      <c r="E5439" s="15" t="s">
        <v>16311</v>
      </c>
      <c r="F5439" t="s">
        <v>1807</v>
      </c>
      <c r="G5439" t="s">
        <v>1762</v>
      </c>
      <c r="H5439" t="s">
        <v>1782</v>
      </c>
      <c r="I5439" t="s">
        <v>1762</v>
      </c>
      <c r="J5439">
        <v>0</v>
      </c>
      <c r="K5439"/>
      <c r="L5439" t="s">
        <v>3216</v>
      </c>
      <c r="M5439" t="s">
        <v>3118</v>
      </c>
    </row>
    <row r="5440" spans="1:13" x14ac:dyDescent="0.25">
      <c r="A5440">
        <v>22416</v>
      </c>
      <c r="B5440" t="s">
        <v>685</v>
      </c>
      <c r="C5440" t="s">
        <v>76</v>
      </c>
      <c r="D5440" t="s">
        <v>1722</v>
      </c>
      <c r="E5440" s="15" t="s">
        <v>16312</v>
      </c>
      <c r="F5440" t="s">
        <v>1984</v>
      </c>
      <c r="G5440" t="s">
        <v>1816</v>
      </c>
      <c r="H5440" t="s">
        <v>1725</v>
      </c>
      <c r="I5440" t="s">
        <v>1816</v>
      </c>
      <c r="J5440">
        <v>0</v>
      </c>
      <c r="K5440"/>
      <c r="L5440" t="s">
        <v>16313</v>
      </c>
      <c r="M5440" t="s">
        <v>3118</v>
      </c>
    </row>
    <row r="5441" spans="1:13" x14ac:dyDescent="0.25">
      <c r="A5441">
        <v>19657</v>
      </c>
      <c r="B5441" t="s">
        <v>1489</v>
      </c>
      <c r="C5441" t="s">
        <v>116</v>
      </c>
      <c r="D5441" t="s">
        <v>1722</v>
      </c>
      <c r="E5441" s="15" t="s">
        <v>16314</v>
      </c>
      <c r="F5441" t="s">
        <v>1971</v>
      </c>
      <c r="G5441" t="s">
        <v>1760</v>
      </c>
      <c r="H5441" t="s">
        <v>1753</v>
      </c>
      <c r="I5441" t="s">
        <v>3116</v>
      </c>
      <c r="J5441">
        <v>0</v>
      </c>
      <c r="K5441"/>
      <c r="L5441" t="s">
        <v>3117</v>
      </c>
      <c r="M5441" t="s">
        <v>3118</v>
      </c>
    </row>
    <row r="5442" spans="1:13" x14ac:dyDescent="0.25">
      <c r="A5442">
        <v>55766</v>
      </c>
      <c r="B5442" t="s">
        <v>2706</v>
      </c>
      <c r="C5442" t="s">
        <v>84</v>
      </c>
      <c r="D5442" t="s">
        <v>1722</v>
      </c>
      <c r="E5442" s="15" t="s">
        <v>16315</v>
      </c>
      <c r="F5442" t="s">
        <v>1771</v>
      </c>
      <c r="G5442" t="s">
        <v>1721</v>
      </c>
      <c r="H5442" t="s">
        <v>1720</v>
      </c>
      <c r="I5442" t="s">
        <v>3116</v>
      </c>
      <c r="J5442">
        <v>0</v>
      </c>
      <c r="K5442"/>
      <c r="L5442" t="s">
        <v>3300</v>
      </c>
      <c r="M5442" t="s">
        <v>3118</v>
      </c>
    </row>
    <row r="5443" spans="1:13" x14ac:dyDescent="0.25">
      <c r="A5443">
        <v>49714</v>
      </c>
      <c r="B5443" t="s">
        <v>16316</v>
      </c>
      <c r="C5443" t="s">
        <v>111</v>
      </c>
      <c r="D5443" t="s">
        <v>1722</v>
      </c>
      <c r="E5443" s="15" t="s">
        <v>16317</v>
      </c>
      <c r="F5443" t="s">
        <v>1802</v>
      </c>
      <c r="G5443" t="s">
        <v>1803</v>
      </c>
      <c r="H5443" t="s">
        <v>1725</v>
      </c>
      <c r="I5443" t="s">
        <v>3116</v>
      </c>
      <c r="J5443">
        <v>0</v>
      </c>
      <c r="K5443"/>
      <c r="L5443" t="s">
        <v>3120</v>
      </c>
      <c r="M5443" t="s">
        <v>3118</v>
      </c>
    </row>
    <row r="5444" spans="1:13" x14ac:dyDescent="0.25">
      <c r="A5444">
        <v>828062</v>
      </c>
      <c r="B5444" t="s">
        <v>16318</v>
      </c>
      <c r="C5444" t="s">
        <v>59</v>
      </c>
      <c r="D5444" t="s">
        <v>1722</v>
      </c>
      <c r="E5444" s="15" t="s">
        <v>16319</v>
      </c>
      <c r="F5444" t="s">
        <v>1728</v>
      </c>
      <c r="G5444" t="s">
        <v>1729</v>
      </c>
      <c r="H5444" t="s">
        <v>1720</v>
      </c>
      <c r="I5444" t="s">
        <v>3116</v>
      </c>
      <c r="J5444">
        <v>0</v>
      </c>
      <c r="K5444"/>
      <c r="L5444" t="s">
        <v>3216</v>
      </c>
      <c r="M5444" t="s">
        <v>3118</v>
      </c>
    </row>
    <row r="5445" spans="1:13" x14ac:dyDescent="0.25">
      <c r="A5445">
        <v>842878</v>
      </c>
      <c r="B5445" t="s">
        <v>1490</v>
      </c>
      <c r="C5445" t="s">
        <v>1286</v>
      </c>
      <c r="D5445" t="s">
        <v>1722</v>
      </c>
      <c r="E5445" s="15" t="s">
        <v>16320</v>
      </c>
      <c r="F5445" t="s">
        <v>1870</v>
      </c>
      <c r="G5445" t="s">
        <v>1721</v>
      </c>
      <c r="H5445" t="s">
        <v>1720</v>
      </c>
      <c r="I5445" t="s">
        <v>3116</v>
      </c>
      <c r="J5445">
        <v>0</v>
      </c>
      <c r="K5445"/>
      <c r="L5445" t="s">
        <v>3117</v>
      </c>
      <c r="M5445" t="s">
        <v>3118</v>
      </c>
    </row>
    <row r="5446" spans="1:13" x14ac:dyDescent="0.25">
      <c r="A5446">
        <v>71076</v>
      </c>
      <c r="B5446" t="s">
        <v>16321</v>
      </c>
      <c r="C5446" t="s">
        <v>213</v>
      </c>
      <c r="D5446" t="s">
        <v>1722</v>
      </c>
      <c r="E5446" s="15" t="s">
        <v>16322</v>
      </c>
      <c r="F5446" t="s">
        <v>1887</v>
      </c>
      <c r="G5446" t="s">
        <v>1849</v>
      </c>
      <c r="H5446" t="s">
        <v>1819</v>
      </c>
      <c r="I5446" t="s">
        <v>3126</v>
      </c>
      <c r="J5446">
        <v>0</v>
      </c>
      <c r="K5446"/>
      <c r="L5446" t="s">
        <v>16323</v>
      </c>
      <c r="M5446" t="s">
        <v>16324</v>
      </c>
    </row>
    <row r="5447" spans="1:13" x14ac:dyDescent="0.25">
      <c r="A5447">
        <v>51862</v>
      </c>
      <c r="B5447" t="s">
        <v>16325</v>
      </c>
      <c r="C5447" t="s">
        <v>27</v>
      </c>
      <c r="D5447" t="s">
        <v>1722</v>
      </c>
      <c r="E5447" s="15" t="s">
        <v>16326</v>
      </c>
      <c r="F5447" t="s">
        <v>1738</v>
      </c>
      <c r="G5447" t="s">
        <v>1739</v>
      </c>
      <c r="H5447" t="s">
        <v>1720</v>
      </c>
      <c r="I5447" t="s">
        <v>3232</v>
      </c>
      <c r="J5447">
        <v>0</v>
      </c>
      <c r="K5447"/>
      <c r="L5447" t="s">
        <v>3144</v>
      </c>
      <c r="M5447" t="s">
        <v>3118</v>
      </c>
    </row>
    <row r="5448" spans="1:13" x14ac:dyDescent="0.25">
      <c r="A5448">
        <v>846727</v>
      </c>
      <c r="B5448" t="s">
        <v>3012</v>
      </c>
      <c r="C5448" t="s">
        <v>92</v>
      </c>
      <c r="D5448" t="s">
        <v>1722</v>
      </c>
      <c r="E5448" s="15" t="s">
        <v>16327</v>
      </c>
      <c r="F5448" t="s">
        <v>1732</v>
      </c>
      <c r="G5448" t="s">
        <v>1731</v>
      </c>
      <c r="H5448" t="s">
        <v>1720</v>
      </c>
      <c r="I5448" t="s">
        <v>3116</v>
      </c>
      <c r="J5448">
        <v>0</v>
      </c>
      <c r="K5448"/>
      <c r="L5448" t="s">
        <v>4218</v>
      </c>
      <c r="M5448" t="s">
        <v>3118</v>
      </c>
    </row>
    <row r="5449" spans="1:13" x14ac:dyDescent="0.25">
      <c r="A5449">
        <v>838146</v>
      </c>
      <c r="B5449" t="s">
        <v>16328</v>
      </c>
      <c r="C5449" t="s">
        <v>27</v>
      </c>
      <c r="D5449" t="s">
        <v>1722</v>
      </c>
      <c r="E5449" s="15" t="s">
        <v>16329</v>
      </c>
      <c r="F5449" t="s">
        <v>1732</v>
      </c>
      <c r="G5449" t="s">
        <v>1731</v>
      </c>
      <c r="H5449" t="s">
        <v>1720</v>
      </c>
      <c r="I5449" t="s">
        <v>3116</v>
      </c>
      <c r="J5449">
        <v>0</v>
      </c>
      <c r="K5449"/>
      <c r="L5449"/>
      <c r="M5449" t="s">
        <v>3118</v>
      </c>
    </row>
    <row r="5450" spans="1:13" x14ac:dyDescent="0.25">
      <c r="A5450">
        <v>19783</v>
      </c>
      <c r="B5450" t="s">
        <v>686</v>
      </c>
      <c r="C5450" t="s">
        <v>43</v>
      </c>
      <c r="D5450" t="s">
        <v>1722</v>
      </c>
      <c r="E5450" s="15" t="s">
        <v>16330</v>
      </c>
      <c r="F5450" t="s">
        <v>2070</v>
      </c>
      <c r="G5450" t="s">
        <v>2071</v>
      </c>
      <c r="H5450" t="s">
        <v>1864</v>
      </c>
      <c r="I5450" t="s">
        <v>3116</v>
      </c>
      <c r="J5450">
        <v>0</v>
      </c>
      <c r="K5450"/>
      <c r="L5450" t="s">
        <v>3188</v>
      </c>
      <c r="M5450" t="s">
        <v>3118</v>
      </c>
    </row>
    <row r="5451" spans="1:13" x14ac:dyDescent="0.25">
      <c r="A5451">
        <v>19631</v>
      </c>
      <c r="B5451" t="s">
        <v>5358</v>
      </c>
      <c r="C5451" t="s">
        <v>252</v>
      </c>
      <c r="D5451" t="s">
        <v>1722</v>
      </c>
      <c r="E5451" s="15" t="s">
        <v>16331</v>
      </c>
      <c r="F5451" t="s">
        <v>2031</v>
      </c>
      <c r="G5451" t="s">
        <v>2032</v>
      </c>
      <c r="H5451" t="s">
        <v>1782</v>
      </c>
      <c r="I5451" t="s">
        <v>2031</v>
      </c>
      <c r="J5451">
        <v>0</v>
      </c>
      <c r="K5451"/>
      <c r="L5451" t="s">
        <v>3149</v>
      </c>
      <c r="M5451" t="s">
        <v>3118</v>
      </c>
    </row>
    <row r="5452" spans="1:13" x14ac:dyDescent="0.25">
      <c r="A5452">
        <v>31906</v>
      </c>
      <c r="B5452" t="s">
        <v>16332</v>
      </c>
      <c r="C5452" t="s">
        <v>59</v>
      </c>
      <c r="D5452" t="s">
        <v>1722</v>
      </c>
      <c r="E5452" s="15" t="s">
        <v>16333</v>
      </c>
      <c r="F5452" t="s">
        <v>1749</v>
      </c>
      <c r="G5452" t="s">
        <v>1746</v>
      </c>
      <c r="H5452" t="s">
        <v>1720</v>
      </c>
      <c r="I5452" t="s">
        <v>5686</v>
      </c>
      <c r="J5452">
        <v>0</v>
      </c>
      <c r="K5452"/>
      <c r="L5452" t="s">
        <v>16334</v>
      </c>
      <c r="M5452" t="s">
        <v>3118</v>
      </c>
    </row>
    <row r="5453" spans="1:13" x14ac:dyDescent="0.25">
      <c r="A5453">
        <v>19765</v>
      </c>
      <c r="B5453" t="s">
        <v>16335</v>
      </c>
      <c r="C5453" t="s">
        <v>116</v>
      </c>
      <c r="D5453" t="s">
        <v>1722</v>
      </c>
      <c r="E5453" s="15" t="s">
        <v>16336</v>
      </c>
      <c r="F5453" t="s">
        <v>6439</v>
      </c>
      <c r="G5453" t="s">
        <v>1770</v>
      </c>
      <c r="H5453" t="s">
        <v>1764</v>
      </c>
      <c r="I5453" t="s">
        <v>3116</v>
      </c>
      <c r="J5453">
        <v>0</v>
      </c>
      <c r="K5453"/>
      <c r="L5453" t="s">
        <v>5524</v>
      </c>
      <c r="M5453" t="s">
        <v>3118</v>
      </c>
    </row>
    <row r="5454" spans="1:13" x14ac:dyDescent="0.25">
      <c r="A5454">
        <v>854444</v>
      </c>
      <c r="B5454" t="s">
        <v>16337</v>
      </c>
      <c r="C5454" t="s">
        <v>21</v>
      </c>
      <c r="D5454" t="s">
        <v>1722</v>
      </c>
      <c r="E5454" s="15" t="s">
        <v>16338</v>
      </c>
      <c r="F5454" t="s">
        <v>1824</v>
      </c>
      <c r="G5454" t="s">
        <v>1825</v>
      </c>
      <c r="H5454" t="s">
        <v>1725</v>
      </c>
      <c r="I5454" t="s">
        <v>3116</v>
      </c>
      <c r="J5454">
        <v>0</v>
      </c>
      <c r="K5454"/>
      <c r="L5454"/>
      <c r="M5454" t="s">
        <v>3118</v>
      </c>
    </row>
    <row r="5455" spans="1:13" x14ac:dyDescent="0.25">
      <c r="A5455">
        <v>31070</v>
      </c>
      <c r="B5455" t="s">
        <v>5360</v>
      </c>
      <c r="C5455" t="s">
        <v>27</v>
      </c>
      <c r="D5455" t="s">
        <v>1722</v>
      </c>
      <c r="E5455" s="15" t="s">
        <v>16339</v>
      </c>
      <c r="F5455" t="s">
        <v>1791</v>
      </c>
      <c r="G5455" t="s">
        <v>1792</v>
      </c>
      <c r="H5455" t="s">
        <v>1822</v>
      </c>
      <c r="I5455" t="s">
        <v>3126</v>
      </c>
      <c r="J5455">
        <v>0</v>
      </c>
      <c r="K5455"/>
      <c r="L5455" t="s">
        <v>3117</v>
      </c>
      <c r="M5455" t="s">
        <v>3118</v>
      </c>
    </row>
    <row r="5456" spans="1:13" x14ac:dyDescent="0.25">
      <c r="A5456">
        <v>19792</v>
      </c>
      <c r="B5456" t="s">
        <v>547</v>
      </c>
      <c r="C5456" t="s">
        <v>59</v>
      </c>
      <c r="D5456" t="s">
        <v>1722</v>
      </c>
      <c r="E5456" s="15" t="s">
        <v>16340</v>
      </c>
      <c r="F5456" t="s">
        <v>1775</v>
      </c>
      <c r="G5456" t="s">
        <v>1743</v>
      </c>
      <c r="H5456" t="s">
        <v>1720</v>
      </c>
      <c r="I5456" t="s">
        <v>3351</v>
      </c>
      <c r="J5456">
        <v>0</v>
      </c>
      <c r="K5456"/>
      <c r="L5456" t="s">
        <v>16341</v>
      </c>
      <c r="M5456" t="s">
        <v>3118</v>
      </c>
    </row>
    <row r="5457" spans="1:13" x14ac:dyDescent="0.25">
      <c r="A5457">
        <v>19789</v>
      </c>
      <c r="B5457" t="s">
        <v>548</v>
      </c>
      <c r="C5457" t="s">
        <v>39</v>
      </c>
      <c r="D5457" t="s">
        <v>1722</v>
      </c>
      <c r="E5457" s="15" t="s">
        <v>16342</v>
      </c>
      <c r="F5457" t="s">
        <v>1860</v>
      </c>
      <c r="G5457" t="s">
        <v>1816</v>
      </c>
      <c r="H5457" t="s">
        <v>1725</v>
      </c>
      <c r="I5457" t="s">
        <v>5644</v>
      </c>
      <c r="J5457">
        <v>0</v>
      </c>
      <c r="K5457"/>
      <c r="L5457" t="s">
        <v>16343</v>
      </c>
      <c r="M5457" t="s">
        <v>16344</v>
      </c>
    </row>
    <row r="5458" spans="1:13" x14ac:dyDescent="0.25">
      <c r="A5458">
        <v>19794</v>
      </c>
      <c r="B5458" t="s">
        <v>2078</v>
      </c>
      <c r="C5458" t="s">
        <v>92</v>
      </c>
      <c r="D5458" t="s">
        <v>1722</v>
      </c>
      <c r="E5458" s="15" t="s">
        <v>16345</v>
      </c>
      <c r="F5458" t="s">
        <v>1815</v>
      </c>
      <c r="G5458" t="s">
        <v>1816</v>
      </c>
      <c r="H5458" t="s">
        <v>1725</v>
      </c>
      <c r="I5458" t="s">
        <v>1816</v>
      </c>
      <c r="J5458">
        <v>0</v>
      </c>
      <c r="K5458"/>
      <c r="L5458" t="s">
        <v>16346</v>
      </c>
      <c r="M5458" t="s">
        <v>16347</v>
      </c>
    </row>
    <row r="5459" spans="1:13" x14ac:dyDescent="0.25">
      <c r="A5459">
        <v>839732</v>
      </c>
      <c r="B5459" t="s">
        <v>16348</v>
      </c>
      <c r="C5459" t="s">
        <v>27</v>
      </c>
      <c r="D5459" t="s">
        <v>1722</v>
      </c>
      <c r="E5459" s="15" t="s">
        <v>16349</v>
      </c>
      <c r="F5459" t="s">
        <v>1836</v>
      </c>
      <c r="G5459" t="s">
        <v>1837</v>
      </c>
      <c r="H5459" t="s">
        <v>1725</v>
      </c>
      <c r="I5459" t="s">
        <v>3116</v>
      </c>
      <c r="J5459">
        <v>0</v>
      </c>
      <c r="K5459"/>
      <c r="L5459" t="s">
        <v>16350</v>
      </c>
      <c r="M5459" t="s">
        <v>16351</v>
      </c>
    </row>
    <row r="5460" spans="1:13" x14ac:dyDescent="0.25">
      <c r="A5460">
        <v>19802</v>
      </c>
      <c r="B5460" t="s">
        <v>16352</v>
      </c>
      <c r="C5460" t="s">
        <v>27</v>
      </c>
      <c r="D5460" t="s">
        <v>1722</v>
      </c>
      <c r="E5460" s="15" t="s">
        <v>16353</v>
      </c>
      <c r="F5460" t="s">
        <v>1870</v>
      </c>
      <c r="G5460" t="s">
        <v>1721</v>
      </c>
      <c r="H5460" t="s">
        <v>1720</v>
      </c>
      <c r="I5460" t="s">
        <v>3116</v>
      </c>
      <c r="J5460">
        <v>0</v>
      </c>
      <c r="K5460"/>
      <c r="L5460" t="s">
        <v>6044</v>
      </c>
      <c r="M5460" t="s">
        <v>3118</v>
      </c>
    </row>
    <row r="5461" spans="1:13" x14ac:dyDescent="0.25">
      <c r="A5461">
        <v>19829</v>
      </c>
      <c r="B5461" t="s">
        <v>2077</v>
      </c>
      <c r="C5461" t="s">
        <v>21</v>
      </c>
      <c r="D5461" t="s">
        <v>1722</v>
      </c>
      <c r="E5461" s="15" t="s">
        <v>16354</v>
      </c>
      <c r="F5461" t="s">
        <v>1788</v>
      </c>
      <c r="G5461" t="s">
        <v>1762</v>
      </c>
      <c r="H5461" t="s">
        <v>1782</v>
      </c>
      <c r="I5461" t="s">
        <v>3116</v>
      </c>
      <c r="J5461">
        <v>0</v>
      </c>
      <c r="K5461"/>
      <c r="L5461" t="s">
        <v>3117</v>
      </c>
      <c r="M5461" t="s">
        <v>3118</v>
      </c>
    </row>
    <row r="5462" spans="1:13" x14ac:dyDescent="0.25">
      <c r="A5462">
        <v>851422</v>
      </c>
      <c r="B5462" t="s">
        <v>16355</v>
      </c>
      <c r="C5462" t="s">
        <v>84</v>
      </c>
      <c r="D5462" t="s">
        <v>1722</v>
      </c>
      <c r="E5462" s="15" t="s">
        <v>16356</v>
      </c>
      <c r="F5462" t="s">
        <v>6980</v>
      </c>
      <c r="G5462" t="s">
        <v>1790</v>
      </c>
      <c r="H5462" t="s">
        <v>1720</v>
      </c>
      <c r="I5462" t="s">
        <v>3116</v>
      </c>
      <c r="J5462">
        <v>0</v>
      </c>
      <c r="K5462"/>
      <c r="L5462" t="s">
        <v>3182</v>
      </c>
      <c r="M5462" t="s">
        <v>3118</v>
      </c>
    </row>
    <row r="5463" spans="1:13" x14ac:dyDescent="0.25">
      <c r="A5463">
        <v>21686</v>
      </c>
      <c r="B5463" t="s">
        <v>2044</v>
      </c>
      <c r="C5463" t="s">
        <v>78</v>
      </c>
      <c r="D5463" t="s">
        <v>1722</v>
      </c>
      <c r="E5463" s="15" t="s">
        <v>16357</v>
      </c>
      <c r="F5463" t="s">
        <v>1771</v>
      </c>
      <c r="G5463" t="s">
        <v>1721</v>
      </c>
      <c r="H5463" t="s">
        <v>1720</v>
      </c>
      <c r="I5463" t="s">
        <v>3116</v>
      </c>
      <c r="J5463">
        <v>0</v>
      </c>
      <c r="K5463"/>
      <c r="L5463" t="s">
        <v>3122</v>
      </c>
      <c r="M5463" t="s">
        <v>3118</v>
      </c>
    </row>
    <row r="5464" spans="1:13" x14ac:dyDescent="0.25">
      <c r="A5464">
        <v>854764</v>
      </c>
      <c r="B5464" t="s">
        <v>16358</v>
      </c>
      <c r="C5464" t="s">
        <v>84</v>
      </c>
      <c r="D5464" t="s">
        <v>1722</v>
      </c>
      <c r="E5464" s="15" t="s">
        <v>16359</v>
      </c>
      <c r="F5464" t="s">
        <v>1771</v>
      </c>
      <c r="G5464" t="s">
        <v>1721</v>
      </c>
      <c r="H5464" t="s">
        <v>1720</v>
      </c>
      <c r="I5464" t="s">
        <v>3116</v>
      </c>
      <c r="J5464">
        <v>0</v>
      </c>
      <c r="K5464"/>
      <c r="L5464"/>
      <c r="M5464" t="s">
        <v>3118</v>
      </c>
    </row>
    <row r="5465" spans="1:13" x14ac:dyDescent="0.25">
      <c r="A5465">
        <v>19845</v>
      </c>
      <c r="B5465" t="s">
        <v>5361</v>
      </c>
      <c r="C5465" t="s">
        <v>27</v>
      </c>
      <c r="D5465" t="s">
        <v>1722</v>
      </c>
      <c r="E5465" s="15" t="s">
        <v>16360</v>
      </c>
      <c r="F5465" t="s">
        <v>1957</v>
      </c>
      <c r="G5465" t="s">
        <v>1958</v>
      </c>
      <c r="H5465" t="s">
        <v>1756</v>
      </c>
      <c r="I5465" t="s">
        <v>3129</v>
      </c>
      <c r="J5465">
        <v>0</v>
      </c>
      <c r="K5465"/>
      <c r="L5465" t="s">
        <v>3247</v>
      </c>
      <c r="M5465" t="s">
        <v>3118</v>
      </c>
    </row>
    <row r="5466" spans="1:13" x14ac:dyDescent="0.25">
      <c r="A5466">
        <v>72747</v>
      </c>
      <c r="B5466" t="s">
        <v>2805</v>
      </c>
      <c r="C5466" t="s">
        <v>43</v>
      </c>
      <c r="D5466" t="s">
        <v>1722</v>
      </c>
      <c r="E5466" s="15" t="s">
        <v>16361</v>
      </c>
      <c r="F5466" t="s">
        <v>1735</v>
      </c>
      <c r="G5466" t="s">
        <v>1721</v>
      </c>
      <c r="H5466" t="s">
        <v>1720</v>
      </c>
      <c r="I5466" t="s">
        <v>3116</v>
      </c>
      <c r="J5466">
        <v>0</v>
      </c>
      <c r="K5466"/>
      <c r="L5466" t="s">
        <v>3157</v>
      </c>
      <c r="M5466" t="s">
        <v>3118</v>
      </c>
    </row>
    <row r="5467" spans="1:13" x14ac:dyDescent="0.25">
      <c r="A5467">
        <v>28584</v>
      </c>
      <c r="B5467" t="s">
        <v>2535</v>
      </c>
      <c r="C5467" t="s">
        <v>21</v>
      </c>
      <c r="D5467" t="s">
        <v>1722</v>
      </c>
      <c r="E5467" s="15" t="s">
        <v>16362</v>
      </c>
      <c r="F5467" t="s">
        <v>5737</v>
      </c>
      <c r="G5467" t="s">
        <v>1792</v>
      </c>
      <c r="H5467" t="s">
        <v>1822</v>
      </c>
      <c r="I5467" t="s">
        <v>3116</v>
      </c>
      <c r="J5467">
        <v>0</v>
      </c>
      <c r="K5467"/>
      <c r="L5467" t="s">
        <v>5627</v>
      </c>
      <c r="M5467" t="s">
        <v>3118</v>
      </c>
    </row>
    <row r="5468" spans="1:13" x14ac:dyDescent="0.25">
      <c r="A5468">
        <v>63843</v>
      </c>
      <c r="B5468" t="s">
        <v>1491</v>
      </c>
      <c r="C5468" t="s">
        <v>31</v>
      </c>
      <c r="D5468" t="s">
        <v>1722</v>
      </c>
      <c r="E5468" s="15" t="s">
        <v>16363</v>
      </c>
      <c r="F5468" t="s">
        <v>1829</v>
      </c>
      <c r="G5468" t="s">
        <v>1814</v>
      </c>
      <c r="H5468" t="s">
        <v>1764</v>
      </c>
      <c r="I5468" t="s">
        <v>3131</v>
      </c>
      <c r="J5468">
        <v>0</v>
      </c>
      <c r="K5468"/>
      <c r="L5468" t="s">
        <v>16364</v>
      </c>
      <c r="M5468" t="s">
        <v>16365</v>
      </c>
    </row>
    <row r="5469" spans="1:13" x14ac:dyDescent="0.25">
      <c r="A5469">
        <v>37365</v>
      </c>
      <c r="B5469" t="s">
        <v>2598</v>
      </c>
      <c r="C5469" t="s">
        <v>59</v>
      </c>
      <c r="D5469" t="s">
        <v>1722</v>
      </c>
      <c r="E5469" s="15" t="s">
        <v>16366</v>
      </c>
      <c r="F5469" t="s">
        <v>1732</v>
      </c>
      <c r="G5469" t="s">
        <v>1731</v>
      </c>
      <c r="H5469" t="s">
        <v>1720</v>
      </c>
      <c r="I5469" t="s">
        <v>3116</v>
      </c>
      <c r="J5469">
        <v>0</v>
      </c>
      <c r="K5469"/>
      <c r="L5469" t="s">
        <v>3216</v>
      </c>
      <c r="M5469" t="s">
        <v>3118</v>
      </c>
    </row>
    <row r="5470" spans="1:13" x14ac:dyDescent="0.25">
      <c r="A5470">
        <v>22696</v>
      </c>
      <c r="B5470" t="s">
        <v>1492</v>
      </c>
      <c r="C5470" t="s">
        <v>415</v>
      </c>
      <c r="D5470" t="s">
        <v>1722</v>
      </c>
      <c r="E5470" s="15" t="s">
        <v>16367</v>
      </c>
      <c r="F5470" t="s">
        <v>1817</v>
      </c>
      <c r="G5470" t="s">
        <v>1816</v>
      </c>
      <c r="H5470" t="s">
        <v>1725</v>
      </c>
      <c r="I5470" t="s">
        <v>1816</v>
      </c>
      <c r="J5470">
        <v>0</v>
      </c>
      <c r="K5470"/>
      <c r="L5470" t="s">
        <v>3117</v>
      </c>
      <c r="M5470" t="s">
        <v>3118</v>
      </c>
    </row>
    <row r="5471" spans="1:13" x14ac:dyDescent="0.25">
      <c r="A5471">
        <v>55767</v>
      </c>
      <c r="B5471" t="s">
        <v>16368</v>
      </c>
      <c r="C5471" t="s">
        <v>84</v>
      </c>
      <c r="D5471" t="s">
        <v>1722</v>
      </c>
      <c r="E5471" s="15" t="s">
        <v>16369</v>
      </c>
      <c r="F5471" t="s">
        <v>2072</v>
      </c>
      <c r="G5471" t="s">
        <v>1783</v>
      </c>
      <c r="H5471" t="s">
        <v>1782</v>
      </c>
      <c r="I5471" t="s">
        <v>3152</v>
      </c>
      <c r="J5471">
        <v>0</v>
      </c>
      <c r="K5471"/>
      <c r="L5471" t="s">
        <v>3660</v>
      </c>
      <c r="M5471" t="s">
        <v>3118</v>
      </c>
    </row>
    <row r="5472" spans="1:13" x14ac:dyDescent="0.25">
      <c r="A5472">
        <v>19822</v>
      </c>
      <c r="B5472" t="s">
        <v>1493</v>
      </c>
      <c r="C5472" t="s">
        <v>27</v>
      </c>
      <c r="D5472" t="s">
        <v>1722</v>
      </c>
      <c r="E5472" s="15" t="s">
        <v>16370</v>
      </c>
      <c r="F5472" t="s">
        <v>5641</v>
      </c>
      <c r="G5472" t="s">
        <v>1825</v>
      </c>
      <c r="H5472" t="s">
        <v>1725</v>
      </c>
      <c r="I5472" t="s">
        <v>3116</v>
      </c>
      <c r="J5472">
        <v>0</v>
      </c>
      <c r="K5472"/>
      <c r="L5472" t="s">
        <v>6044</v>
      </c>
      <c r="M5472" t="s">
        <v>3118</v>
      </c>
    </row>
    <row r="5473" spans="1:13" x14ac:dyDescent="0.25">
      <c r="A5473">
        <v>19834</v>
      </c>
      <c r="B5473" t="s">
        <v>2076</v>
      </c>
      <c r="C5473" t="s">
        <v>21</v>
      </c>
      <c r="D5473" t="s">
        <v>1722</v>
      </c>
      <c r="E5473" s="15" t="s">
        <v>16371</v>
      </c>
      <c r="F5473" t="s">
        <v>1860</v>
      </c>
      <c r="G5473" t="s">
        <v>1816</v>
      </c>
      <c r="H5473" t="s">
        <v>1725</v>
      </c>
      <c r="I5473" t="s">
        <v>5644</v>
      </c>
      <c r="J5473">
        <v>0</v>
      </c>
      <c r="K5473"/>
      <c r="L5473" t="s">
        <v>16372</v>
      </c>
      <c r="M5473" t="s">
        <v>3118</v>
      </c>
    </row>
    <row r="5474" spans="1:13" x14ac:dyDescent="0.25">
      <c r="A5474">
        <v>19569</v>
      </c>
      <c r="B5474" t="s">
        <v>1494</v>
      </c>
      <c r="C5474" t="s">
        <v>27</v>
      </c>
      <c r="D5474" t="s">
        <v>1722</v>
      </c>
      <c r="E5474" s="15" t="s">
        <v>16373</v>
      </c>
      <c r="F5474" t="s">
        <v>2002</v>
      </c>
      <c r="G5474" t="s">
        <v>2003</v>
      </c>
      <c r="H5474" t="s">
        <v>1756</v>
      </c>
      <c r="I5474" t="s">
        <v>3129</v>
      </c>
      <c r="J5474">
        <v>0</v>
      </c>
      <c r="K5474"/>
      <c r="L5474" t="s">
        <v>3122</v>
      </c>
      <c r="M5474" t="s">
        <v>3118</v>
      </c>
    </row>
    <row r="5475" spans="1:13" x14ac:dyDescent="0.25">
      <c r="A5475">
        <v>827260</v>
      </c>
      <c r="B5475" t="s">
        <v>16374</v>
      </c>
      <c r="C5475" t="s">
        <v>830</v>
      </c>
      <c r="D5475" t="s">
        <v>1722</v>
      </c>
      <c r="E5475" s="15" t="s">
        <v>16375</v>
      </c>
      <c r="F5475" t="s">
        <v>7302</v>
      </c>
      <c r="G5475" t="s">
        <v>4155</v>
      </c>
      <c r="H5475" t="s">
        <v>1819</v>
      </c>
      <c r="I5475" t="s">
        <v>3340</v>
      </c>
      <c r="J5475">
        <v>0</v>
      </c>
      <c r="K5475"/>
      <c r="L5475" t="s">
        <v>16376</v>
      </c>
      <c r="M5475" t="s">
        <v>3118</v>
      </c>
    </row>
    <row r="5476" spans="1:13" x14ac:dyDescent="0.25">
      <c r="A5476">
        <v>19858</v>
      </c>
      <c r="B5476" t="s">
        <v>5367</v>
      </c>
      <c r="C5476" t="s">
        <v>27</v>
      </c>
      <c r="D5476" t="s">
        <v>1722</v>
      </c>
      <c r="E5476" s="15" t="s">
        <v>16377</v>
      </c>
      <c r="F5476" t="s">
        <v>1802</v>
      </c>
      <c r="G5476" t="s">
        <v>1803</v>
      </c>
      <c r="H5476" t="s">
        <v>1725</v>
      </c>
      <c r="I5476" t="s">
        <v>3116</v>
      </c>
      <c r="J5476">
        <v>0</v>
      </c>
      <c r="K5476"/>
      <c r="L5476" t="s">
        <v>3117</v>
      </c>
      <c r="M5476" t="s">
        <v>3118</v>
      </c>
    </row>
    <row r="5477" spans="1:13" x14ac:dyDescent="0.25">
      <c r="A5477">
        <v>19877</v>
      </c>
      <c r="B5477" t="s">
        <v>1698</v>
      </c>
      <c r="C5477" t="s">
        <v>78</v>
      </c>
      <c r="D5477" t="s">
        <v>1722</v>
      </c>
      <c r="E5477" s="15" t="s">
        <v>16378</v>
      </c>
      <c r="F5477" t="s">
        <v>1979</v>
      </c>
      <c r="G5477" t="s">
        <v>1721</v>
      </c>
      <c r="H5477" t="s">
        <v>1720</v>
      </c>
      <c r="I5477" t="s">
        <v>3116</v>
      </c>
      <c r="J5477">
        <v>0</v>
      </c>
      <c r="K5477"/>
      <c r="L5477" t="s">
        <v>3237</v>
      </c>
      <c r="M5477" t="s">
        <v>3118</v>
      </c>
    </row>
    <row r="5478" spans="1:13" x14ac:dyDescent="0.25">
      <c r="A5478">
        <v>44347</v>
      </c>
      <c r="B5478" t="s">
        <v>2624</v>
      </c>
      <c r="C5478" t="s">
        <v>1286</v>
      </c>
      <c r="D5478" t="s">
        <v>1722</v>
      </c>
      <c r="E5478" s="15" t="s">
        <v>16379</v>
      </c>
      <c r="F5478" t="s">
        <v>10686</v>
      </c>
      <c r="G5478" t="s">
        <v>4155</v>
      </c>
      <c r="H5478" t="s">
        <v>1819</v>
      </c>
      <c r="I5478" t="s">
        <v>3340</v>
      </c>
      <c r="J5478">
        <v>0</v>
      </c>
      <c r="K5478"/>
      <c r="L5478" t="s">
        <v>3660</v>
      </c>
      <c r="M5478" t="s">
        <v>3118</v>
      </c>
    </row>
    <row r="5479" spans="1:13" x14ac:dyDescent="0.25">
      <c r="A5479">
        <v>19902</v>
      </c>
      <c r="B5479" t="s">
        <v>16380</v>
      </c>
      <c r="C5479" t="s">
        <v>27</v>
      </c>
      <c r="D5479" t="s">
        <v>1722</v>
      </c>
      <c r="E5479" s="15" t="s">
        <v>16381</v>
      </c>
      <c r="F5479" t="s">
        <v>5717</v>
      </c>
      <c r="G5479" t="s">
        <v>1792</v>
      </c>
      <c r="H5479" t="s">
        <v>1822</v>
      </c>
      <c r="I5479" t="s">
        <v>3116</v>
      </c>
      <c r="J5479">
        <v>0</v>
      </c>
      <c r="K5479"/>
      <c r="L5479" t="s">
        <v>3117</v>
      </c>
      <c r="M5479" t="s">
        <v>3118</v>
      </c>
    </row>
    <row r="5480" spans="1:13" x14ac:dyDescent="0.25">
      <c r="A5480">
        <v>33578</v>
      </c>
      <c r="B5480" t="s">
        <v>16382</v>
      </c>
      <c r="C5480" t="s">
        <v>27</v>
      </c>
      <c r="D5480" t="s">
        <v>1722</v>
      </c>
      <c r="E5480" s="15" t="s">
        <v>16383</v>
      </c>
      <c r="F5480" t="s">
        <v>1788</v>
      </c>
      <c r="G5480" t="s">
        <v>1762</v>
      </c>
      <c r="H5480" t="s">
        <v>1782</v>
      </c>
      <c r="I5480" t="s">
        <v>3116</v>
      </c>
      <c r="J5480">
        <v>0</v>
      </c>
      <c r="K5480"/>
      <c r="L5480" t="s">
        <v>16384</v>
      </c>
      <c r="M5480" t="s">
        <v>3118</v>
      </c>
    </row>
    <row r="5481" spans="1:13" x14ac:dyDescent="0.25">
      <c r="A5481">
        <v>19905</v>
      </c>
      <c r="B5481" t="s">
        <v>16385</v>
      </c>
      <c r="C5481" t="s">
        <v>27</v>
      </c>
      <c r="D5481" t="s">
        <v>1722</v>
      </c>
      <c r="E5481" s="15" t="s">
        <v>16386</v>
      </c>
      <c r="F5481" t="s">
        <v>1797</v>
      </c>
      <c r="G5481" t="s">
        <v>1783</v>
      </c>
      <c r="H5481" t="s">
        <v>1782</v>
      </c>
      <c r="I5481" t="s">
        <v>3152</v>
      </c>
      <c r="J5481">
        <v>0</v>
      </c>
      <c r="K5481"/>
      <c r="L5481" t="s">
        <v>16387</v>
      </c>
      <c r="M5481" t="s">
        <v>3118</v>
      </c>
    </row>
    <row r="5482" spans="1:13" x14ac:dyDescent="0.25">
      <c r="A5482">
        <v>19856</v>
      </c>
      <c r="B5482" t="s">
        <v>2075</v>
      </c>
      <c r="C5482" t="s">
        <v>21</v>
      </c>
      <c r="D5482" t="s">
        <v>1722</v>
      </c>
      <c r="E5482" s="15" t="s">
        <v>16388</v>
      </c>
      <c r="F5482" t="s">
        <v>2004</v>
      </c>
      <c r="G5482" t="s">
        <v>1770</v>
      </c>
      <c r="H5482" t="s">
        <v>1764</v>
      </c>
      <c r="I5482" t="s">
        <v>3116</v>
      </c>
      <c r="J5482">
        <v>0</v>
      </c>
      <c r="K5482"/>
      <c r="L5482" t="s">
        <v>16389</v>
      </c>
      <c r="M5482" t="s">
        <v>16390</v>
      </c>
    </row>
    <row r="5483" spans="1:13" x14ac:dyDescent="0.25">
      <c r="A5483">
        <v>19865</v>
      </c>
      <c r="B5483" t="s">
        <v>16391</v>
      </c>
      <c r="C5483" t="s">
        <v>27</v>
      </c>
      <c r="D5483" t="s">
        <v>1722</v>
      </c>
      <c r="E5483" s="15" t="s">
        <v>16392</v>
      </c>
      <c r="F5483" t="s">
        <v>1829</v>
      </c>
      <c r="G5483" t="s">
        <v>1814</v>
      </c>
      <c r="H5483" t="s">
        <v>1764</v>
      </c>
      <c r="I5483" t="s">
        <v>3131</v>
      </c>
      <c r="J5483">
        <v>0</v>
      </c>
      <c r="K5483"/>
      <c r="L5483" t="s">
        <v>3117</v>
      </c>
      <c r="M5483" t="s">
        <v>3118</v>
      </c>
    </row>
    <row r="5484" spans="1:13" x14ac:dyDescent="0.25">
      <c r="A5484">
        <v>48013</v>
      </c>
      <c r="B5484" t="s">
        <v>16393</v>
      </c>
      <c r="C5484" t="s">
        <v>36</v>
      </c>
      <c r="D5484" t="s">
        <v>1722</v>
      </c>
      <c r="E5484" s="15" t="s">
        <v>16394</v>
      </c>
      <c r="F5484" t="s">
        <v>1784</v>
      </c>
      <c r="G5484" t="s">
        <v>1785</v>
      </c>
      <c r="H5484" t="s">
        <v>1725</v>
      </c>
      <c r="I5484" t="s">
        <v>3116</v>
      </c>
      <c r="J5484">
        <v>0</v>
      </c>
      <c r="K5484"/>
      <c r="L5484"/>
      <c r="M5484" t="s">
        <v>3118</v>
      </c>
    </row>
    <row r="5485" spans="1:13" x14ac:dyDescent="0.25">
      <c r="A5485">
        <v>51864</v>
      </c>
      <c r="B5485" t="s">
        <v>16395</v>
      </c>
      <c r="C5485" t="s">
        <v>59</v>
      </c>
      <c r="D5485" t="s">
        <v>1722</v>
      </c>
      <c r="E5485" s="15" t="s">
        <v>16396</v>
      </c>
      <c r="F5485" t="s">
        <v>1732</v>
      </c>
      <c r="G5485" t="s">
        <v>1731</v>
      </c>
      <c r="H5485" t="s">
        <v>1720</v>
      </c>
      <c r="I5485" t="s">
        <v>3116</v>
      </c>
      <c r="J5485">
        <v>0</v>
      </c>
      <c r="K5485"/>
      <c r="L5485" t="s">
        <v>3216</v>
      </c>
      <c r="M5485" t="s">
        <v>3118</v>
      </c>
    </row>
    <row r="5486" spans="1:13" x14ac:dyDescent="0.25">
      <c r="A5486">
        <v>34581</v>
      </c>
      <c r="B5486" t="s">
        <v>2583</v>
      </c>
      <c r="C5486" t="s">
        <v>27</v>
      </c>
      <c r="D5486" t="s">
        <v>1722</v>
      </c>
      <c r="E5486" s="15" t="s">
        <v>16397</v>
      </c>
      <c r="F5486" t="s">
        <v>5667</v>
      </c>
      <c r="G5486" t="s">
        <v>1792</v>
      </c>
      <c r="H5486" t="s">
        <v>1822</v>
      </c>
      <c r="I5486" t="s">
        <v>3116</v>
      </c>
      <c r="J5486">
        <v>0</v>
      </c>
      <c r="K5486"/>
      <c r="L5486" t="s">
        <v>3117</v>
      </c>
      <c r="M5486" t="s">
        <v>3118</v>
      </c>
    </row>
    <row r="5487" spans="1:13" x14ac:dyDescent="0.25">
      <c r="A5487">
        <v>19923</v>
      </c>
      <c r="B5487" t="s">
        <v>1495</v>
      </c>
      <c r="C5487" t="s">
        <v>27</v>
      </c>
      <c r="D5487" t="s">
        <v>1722</v>
      </c>
      <c r="E5487" s="15" t="s">
        <v>16398</v>
      </c>
      <c r="F5487" t="s">
        <v>1932</v>
      </c>
      <c r="G5487" t="s">
        <v>1933</v>
      </c>
      <c r="H5487" t="s">
        <v>1819</v>
      </c>
      <c r="I5487" t="s">
        <v>3126</v>
      </c>
      <c r="J5487">
        <v>0</v>
      </c>
      <c r="K5487"/>
      <c r="L5487" t="s">
        <v>3117</v>
      </c>
      <c r="M5487" t="s">
        <v>3118</v>
      </c>
    </row>
    <row r="5488" spans="1:13" x14ac:dyDescent="0.25">
      <c r="A5488">
        <v>32572</v>
      </c>
      <c r="B5488" t="s">
        <v>5370</v>
      </c>
      <c r="C5488" t="s">
        <v>84</v>
      </c>
      <c r="D5488" t="s">
        <v>1722</v>
      </c>
      <c r="E5488" s="15" t="s">
        <v>16399</v>
      </c>
      <c r="F5488" t="s">
        <v>1737</v>
      </c>
      <c r="G5488" t="s">
        <v>1721</v>
      </c>
      <c r="H5488" t="s">
        <v>1720</v>
      </c>
      <c r="I5488" t="s">
        <v>3116</v>
      </c>
      <c r="J5488">
        <v>0</v>
      </c>
      <c r="K5488"/>
      <c r="L5488" t="s">
        <v>3300</v>
      </c>
      <c r="M5488" t="s">
        <v>3118</v>
      </c>
    </row>
    <row r="5489" spans="1:13" x14ac:dyDescent="0.25">
      <c r="A5489">
        <v>839375</v>
      </c>
      <c r="B5489" t="s">
        <v>1496</v>
      </c>
      <c r="C5489" t="s">
        <v>78</v>
      </c>
      <c r="D5489" t="s">
        <v>1722</v>
      </c>
      <c r="E5489" s="15" t="s">
        <v>16400</v>
      </c>
      <c r="F5489" t="s">
        <v>1787</v>
      </c>
      <c r="G5489" t="s">
        <v>1721</v>
      </c>
      <c r="H5489" t="s">
        <v>1720</v>
      </c>
      <c r="I5489" t="s">
        <v>3116</v>
      </c>
      <c r="J5489">
        <v>0</v>
      </c>
      <c r="K5489"/>
      <c r="L5489" t="s">
        <v>16401</v>
      </c>
      <c r="M5489" t="s">
        <v>3118</v>
      </c>
    </row>
    <row r="5490" spans="1:13" x14ac:dyDescent="0.25">
      <c r="A5490">
        <v>62672</v>
      </c>
      <c r="B5490" t="s">
        <v>16402</v>
      </c>
      <c r="C5490" t="s">
        <v>27</v>
      </c>
      <c r="D5490" t="s">
        <v>1722</v>
      </c>
      <c r="E5490" s="15" t="s">
        <v>16403</v>
      </c>
      <c r="F5490" t="s">
        <v>2282</v>
      </c>
      <c r="G5490" t="s">
        <v>1803</v>
      </c>
      <c r="H5490" t="s">
        <v>1725</v>
      </c>
      <c r="I5490" t="s">
        <v>3116</v>
      </c>
      <c r="J5490">
        <v>0</v>
      </c>
      <c r="K5490"/>
      <c r="L5490" t="s">
        <v>16404</v>
      </c>
      <c r="M5490" t="s">
        <v>16405</v>
      </c>
    </row>
    <row r="5491" spans="1:13" x14ac:dyDescent="0.25">
      <c r="A5491">
        <v>829510</v>
      </c>
      <c r="B5491" t="s">
        <v>16406</v>
      </c>
      <c r="C5491" t="s">
        <v>27</v>
      </c>
      <c r="D5491" t="s">
        <v>1722</v>
      </c>
      <c r="E5491" s="15" t="s">
        <v>16407</v>
      </c>
      <c r="F5491" t="s">
        <v>1732</v>
      </c>
      <c r="G5491" t="s">
        <v>1731</v>
      </c>
      <c r="H5491" t="s">
        <v>1720</v>
      </c>
      <c r="I5491" t="s">
        <v>3116</v>
      </c>
      <c r="J5491">
        <v>0</v>
      </c>
      <c r="K5491"/>
      <c r="L5491" t="s">
        <v>6044</v>
      </c>
      <c r="M5491" t="s">
        <v>3118</v>
      </c>
    </row>
    <row r="5492" spans="1:13" x14ac:dyDescent="0.25">
      <c r="A5492">
        <v>71643</v>
      </c>
      <c r="B5492" t="s">
        <v>16408</v>
      </c>
      <c r="C5492" t="s">
        <v>21</v>
      </c>
      <c r="D5492" t="s">
        <v>1722</v>
      </c>
      <c r="E5492" s="15" t="s">
        <v>16409</v>
      </c>
      <c r="F5492" t="s">
        <v>1995</v>
      </c>
      <c r="G5492" t="s">
        <v>1765</v>
      </c>
      <c r="H5492" t="s">
        <v>1764</v>
      </c>
      <c r="I5492" t="s">
        <v>3116</v>
      </c>
      <c r="J5492">
        <v>0</v>
      </c>
      <c r="K5492"/>
      <c r="L5492" t="s">
        <v>5532</v>
      </c>
      <c r="M5492" t="s">
        <v>3118</v>
      </c>
    </row>
    <row r="5493" spans="1:13" x14ac:dyDescent="0.25">
      <c r="A5493">
        <v>32481</v>
      </c>
      <c r="B5493" t="s">
        <v>1497</v>
      </c>
      <c r="C5493" t="s">
        <v>65</v>
      </c>
      <c r="D5493" t="s">
        <v>1722</v>
      </c>
      <c r="E5493" s="15" t="s">
        <v>10398</v>
      </c>
      <c r="F5493" t="s">
        <v>2049</v>
      </c>
      <c r="G5493" t="s">
        <v>2050</v>
      </c>
      <c r="H5493" t="s">
        <v>1782</v>
      </c>
      <c r="I5493" t="s">
        <v>3351</v>
      </c>
      <c r="J5493">
        <v>0</v>
      </c>
      <c r="K5493"/>
      <c r="L5493" t="s">
        <v>5993</v>
      </c>
      <c r="M5493" t="s">
        <v>3118</v>
      </c>
    </row>
    <row r="5494" spans="1:13" x14ac:dyDescent="0.25">
      <c r="A5494">
        <v>20031</v>
      </c>
      <c r="B5494" t="s">
        <v>1498</v>
      </c>
      <c r="C5494" t="s">
        <v>65</v>
      </c>
      <c r="D5494" t="s">
        <v>1722</v>
      </c>
      <c r="E5494" s="15" t="s">
        <v>16410</v>
      </c>
      <c r="F5494" t="s">
        <v>1728</v>
      </c>
      <c r="G5494" t="s">
        <v>1729</v>
      </c>
      <c r="H5494" t="s">
        <v>1720</v>
      </c>
      <c r="I5494" t="s">
        <v>3116</v>
      </c>
      <c r="J5494">
        <v>0</v>
      </c>
      <c r="K5494"/>
      <c r="L5494" t="s">
        <v>3117</v>
      </c>
      <c r="M5494" t="s">
        <v>3118</v>
      </c>
    </row>
    <row r="5495" spans="1:13" x14ac:dyDescent="0.25">
      <c r="A5495">
        <v>19898</v>
      </c>
      <c r="B5495" t="s">
        <v>2074</v>
      </c>
      <c r="C5495" t="s">
        <v>27</v>
      </c>
      <c r="D5495" t="s">
        <v>1722</v>
      </c>
      <c r="E5495" s="15" t="s">
        <v>16411</v>
      </c>
      <c r="F5495" t="s">
        <v>1915</v>
      </c>
      <c r="G5495" t="s">
        <v>1878</v>
      </c>
      <c r="H5495" t="s">
        <v>1756</v>
      </c>
      <c r="I5495" t="s">
        <v>3129</v>
      </c>
      <c r="J5495">
        <v>0</v>
      </c>
      <c r="K5495"/>
      <c r="L5495" t="s">
        <v>3117</v>
      </c>
      <c r="M5495" t="s">
        <v>3118</v>
      </c>
    </row>
    <row r="5496" spans="1:13" x14ac:dyDescent="0.25">
      <c r="A5496">
        <v>33577</v>
      </c>
      <c r="B5496" t="s">
        <v>16412</v>
      </c>
      <c r="C5496" t="s">
        <v>27</v>
      </c>
      <c r="D5496" t="s">
        <v>1722</v>
      </c>
      <c r="E5496" s="15" t="s">
        <v>16413</v>
      </c>
      <c r="F5496" t="s">
        <v>1937</v>
      </c>
      <c r="G5496" t="s">
        <v>1849</v>
      </c>
      <c r="H5496" t="s">
        <v>1819</v>
      </c>
      <c r="I5496" t="s">
        <v>3126</v>
      </c>
      <c r="J5496">
        <v>0</v>
      </c>
      <c r="K5496"/>
      <c r="L5496" t="s">
        <v>3144</v>
      </c>
      <c r="M5496" t="s">
        <v>3118</v>
      </c>
    </row>
    <row r="5497" spans="1:13" x14ac:dyDescent="0.25">
      <c r="A5497">
        <v>856598</v>
      </c>
      <c r="B5497" t="s">
        <v>16414</v>
      </c>
      <c r="C5497" t="s">
        <v>27</v>
      </c>
      <c r="D5497" t="s">
        <v>1722</v>
      </c>
      <c r="E5497" s="15" t="s">
        <v>16415</v>
      </c>
      <c r="F5497" t="s">
        <v>1836</v>
      </c>
      <c r="G5497" t="s">
        <v>1837</v>
      </c>
      <c r="H5497" t="s">
        <v>1725</v>
      </c>
      <c r="I5497" t="s">
        <v>3116</v>
      </c>
      <c r="J5497">
        <v>0</v>
      </c>
      <c r="K5497"/>
      <c r="L5497" t="s">
        <v>3117</v>
      </c>
      <c r="M5497" t="s">
        <v>3118</v>
      </c>
    </row>
    <row r="5498" spans="1:13" x14ac:dyDescent="0.25">
      <c r="A5498">
        <v>20047</v>
      </c>
      <c r="B5498" t="s">
        <v>16416</v>
      </c>
      <c r="C5498" t="s">
        <v>432</v>
      </c>
      <c r="D5498" t="s">
        <v>1722</v>
      </c>
      <c r="E5498" s="15" t="s">
        <v>16417</v>
      </c>
      <c r="F5498" t="s">
        <v>2035</v>
      </c>
      <c r="G5498" t="s">
        <v>1762</v>
      </c>
      <c r="H5498" t="s">
        <v>1782</v>
      </c>
      <c r="I5498" t="s">
        <v>1762</v>
      </c>
      <c r="J5498">
        <v>0</v>
      </c>
      <c r="K5498"/>
      <c r="L5498" t="s">
        <v>3144</v>
      </c>
      <c r="M5498" t="s">
        <v>3118</v>
      </c>
    </row>
    <row r="5499" spans="1:13" x14ac:dyDescent="0.25">
      <c r="A5499">
        <v>856763</v>
      </c>
      <c r="B5499" t="s">
        <v>3078</v>
      </c>
      <c r="C5499" t="s">
        <v>21</v>
      </c>
      <c r="D5499" t="s">
        <v>1722</v>
      </c>
      <c r="E5499" s="15" t="s">
        <v>16418</v>
      </c>
      <c r="F5499" t="s">
        <v>1761</v>
      </c>
      <c r="G5499" t="s">
        <v>1762</v>
      </c>
      <c r="H5499" t="s">
        <v>1782</v>
      </c>
      <c r="I5499" t="s">
        <v>1762</v>
      </c>
      <c r="J5499">
        <v>0</v>
      </c>
      <c r="K5499"/>
      <c r="L5499" t="s">
        <v>5663</v>
      </c>
      <c r="M5499" t="s">
        <v>3118</v>
      </c>
    </row>
    <row r="5500" spans="1:13" x14ac:dyDescent="0.25">
      <c r="A5500">
        <v>62861</v>
      </c>
      <c r="B5500" t="s">
        <v>16419</v>
      </c>
      <c r="C5500" t="s">
        <v>27</v>
      </c>
      <c r="D5500" t="s">
        <v>1722</v>
      </c>
      <c r="E5500" s="15" t="s">
        <v>16420</v>
      </c>
      <c r="F5500" t="s">
        <v>1719</v>
      </c>
      <c r="G5500" t="s">
        <v>1721</v>
      </c>
      <c r="H5500" t="s">
        <v>1720</v>
      </c>
      <c r="I5500" t="s">
        <v>3116</v>
      </c>
      <c r="J5500">
        <v>0</v>
      </c>
      <c r="K5500"/>
      <c r="L5500" t="s">
        <v>3117</v>
      </c>
      <c r="M5500" t="s">
        <v>3118</v>
      </c>
    </row>
    <row r="5501" spans="1:13" x14ac:dyDescent="0.25">
      <c r="A5501">
        <v>30853</v>
      </c>
      <c r="B5501" t="s">
        <v>16421</v>
      </c>
      <c r="C5501" t="s">
        <v>27</v>
      </c>
      <c r="D5501" t="s">
        <v>1722</v>
      </c>
      <c r="E5501" s="15" t="s">
        <v>16422</v>
      </c>
      <c r="F5501" t="s">
        <v>1832</v>
      </c>
      <c r="G5501" t="s">
        <v>1834</v>
      </c>
      <c r="H5501" t="s">
        <v>1833</v>
      </c>
      <c r="I5501" t="s">
        <v>3116</v>
      </c>
      <c r="J5501">
        <v>0</v>
      </c>
      <c r="K5501"/>
      <c r="L5501" t="s">
        <v>3117</v>
      </c>
      <c r="M5501" t="s">
        <v>3118</v>
      </c>
    </row>
    <row r="5502" spans="1:13" x14ac:dyDescent="0.25">
      <c r="A5502">
        <v>838142</v>
      </c>
      <c r="B5502" t="s">
        <v>16423</v>
      </c>
      <c r="C5502" t="s">
        <v>27</v>
      </c>
      <c r="D5502" t="s">
        <v>1722</v>
      </c>
      <c r="E5502" s="15" t="s">
        <v>16424</v>
      </c>
      <c r="F5502" t="s">
        <v>1761</v>
      </c>
      <c r="G5502" t="s">
        <v>1762</v>
      </c>
      <c r="H5502" t="s">
        <v>1782</v>
      </c>
      <c r="I5502" t="s">
        <v>1762</v>
      </c>
      <c r="J5502">
        <v>0</v>
      </c>
      <c r="K5502"/>
      <c r="L5502" t="s">
        <v>16425</v>
      </c>
      <c r="M5502" t="s">
        <v>16426</v>
      </c>
    </row>
    <row r="5503" spans="1:13" x14ac:dyDescent="0.25">
      <c r="A5503">
        <v>34067</v>
      </c>
      <c r="B5503" t="s">
        <v>16427</v>
      </c>
      <c r="C5503" t="s">
        <v>27</v>
      </c>
      <c r="D5503" t="s">
        <v>1722</v>
      </c>
      <c r="E5503" s="15" t="s">
        <v>16428</v>
      </c>
      <c r="F5503" t="s">
        <v>1791</v>
      </c>
      <c r="G5503" t="s">
        <v>1792</v>
      </c>
      <c r="H5503" t="s">
        <v>1822</v>
      </c>
      <c r="I5503" t="s">
        <v>3126</v>
      </c>
      <c r="J5503">
        <v>0</v>
      </c>
      <c r="K5503"/>
      <c r="L5503" t="s">
        <v>3117</v>
      </c>
      <c r="M5503" t="s">
        <v>3118</v>
      </c>
    </row>
    <row r="5504" spans="1:13" x14ac:dyDescent="0.25">
      <c r="A5504">
        <v>20081</v>
      </c>
      <c r="B5504" t="s">
        <v>1499</v>
      </c>
      <c r="C5504" t="s">
        <v>59</v>
      </c>
      <c r="D5504" t="s">
        <v>1722</v>
      </c>
      <c r="E5504" s="15" t="s">
        <v>16429</v>
      </c>
      <c r="F5504" t="s">
        <v>1749</v>
      </c>
      <c r="G5504" t="s">
        <v>1746</v>
      </c>
      <c r="H5504" t="s">
        <v>1720</v>
      </c>
      <c r="I5504" t="s">
        <v>5686</v>
      </c>
      <c r="J5504">
        <v>0</v>
      </c>
      <c r="K5504"/>
      <c r="L5504" t="s">
        <v>8854</v>
      </c>
      <c r="M5504" t="s">
        <v>3118</v>
      </c>
    </row>
    <row r="5505" spans="1:13" x14ac:dyDescent="0.25">
      <c r="A5505">
        <v>826529</v>
      </c>
      <c r="B5505" t="s">
        <v>16430</v>
      </c>
      <c r="C5505" t="s">
        <v>43</v>
      </c>
      <c r="D5505" t="s">
        <v>1722</v>
      </c>
      <c r="E5505" s="15" t="s">
        <v>16431</v>
      </c>
      <c r="F5505" t="s">
        <v>2085</v>
      </c>
      <c r="G5505" t="s">
        <v>1849</v>
      </c>
      <c r="H5505" t="s">
        <v>1819</v>
      </c>
      <c r="I5505" t="s">
        <v>3126</v>
      </c>
      <c r="J5505">
        <v>0</v>
      </c>
      <c r="K5505"/>
      <c r="L5505" t="s">
        <v>16432</v>
      </c>
      <c r="M5505" t="s">
        <v>16433</v>
      </c>
    </row>
    <row r="5506" spans="1:13" x14ac:dyDescent="0.25">
      <c r="A5506">
        <v>20066</v>
      </c>
      <c r="B5506" t="s">
        <v>16434</v>
      </c>
      <c r="C5506" t="s">
        <v>43</v>
      </c>
      <c r="D5506" t="s">
        <v>1722</v>
      </c>
      <c r="E5506" s="15" t="s">
        <v>16435</v>
      </c>
      <c r="F5506" t="s">
        <v>1797</v>
      </c>
      <c r="G5506" t="s">
        <v>1783</v>
      </c>
      <c r="H5506" t="s">
        <v>1782</v>
      </c>
      <c r="I5506" t="s">
        <v>3152</v>
      </c>
      <c r="J5506">
        <v>0</v>
      </c>
      <c r="K5506"/>
      <c r="L5506" t="s">
        <v>3610</v>
      </c>
      <c r="M5506" t="s">
        <v>3118</v>
      </c>
    </row>
    <row r="5507" spans="1:13" x14ac:dyDescent="0.25">
      <c r="A5507">
        <v>71380</v>
      </c>
      <c r="B5507" t="s">
        <v>16436</v>
      </c>
      <c r="C5507" t="s">
        <v>252</v>
      </c>
      <c r="D5507" t="s">
        <v>1722</v>
      </c>
      <c r="E5507" s="15" t="s">
        <v>16437</v>
      </c>
      <c r="F5507" t="s">
        <v>5641</v>
      </c>
      <c r="G5507" t="s">
        <v>1825</v>
      </c>
      <c r="H5507" t="s">
        <v>1725</v>
      </c>
      <c r="I5507" t="s">
        <v>3116</v>
      </c>
      <c r="J5507">
        <v>0</v>
      </c>
      <c r="K5507"/>
      <c r="L5507" t="s">
        <v>16438</v>
      </c>
      <c r="M5507"/>
    </row>
    <row r="5508" spans="1:13" x14ac:dyDescent="0.25">
      <c r="A5508">
        <v>858954</v>
      </c>
      <c r="B5508" t="s">
        <v>16439</v>
      </c>
      <c r="C5508" t="s">
        <v>36</v>
      </c>
      <c r="D5508" t="s">
        <v>1722</v>
      </c>
      <c r="E5508" s="15" t="s">
        <v>16440</v>
      </c>
      <c r="F5508" t="s">
        <v>1887</v>
      </c>
      <c r="G5508" t="s">
        <v>1849</v>
      </c>
      <c r="H5508" t="s">
        <v>1819</v>
      </c>
      <c r="I5508" t="s">
        <v>3126</v>
      </c>
      <c r="J5508">
        <v>0</v>
      </c>
      <c r="K5508"/>
      <c r="L5508"/>
      <c r="M5508" t="s">
        <v>3118</v>
      </c>
    </row>
    <row r="5509" spans="1:13" x14ac:dyDescent="0.25">
      <c r="A5509">
        <v>857329</v>
      </c>
      <c r="B5509" t="s">
        <v>16441</v>
      </c>
      <c r="C5509" t="s">
        <v>41</v>
      </c>
      <c r="D5509" t="s">
        <v>1722</v>
      </c>
      <c r="E5509" s="15" t="s">
        <v>16442</v>
      </c>
      <c r="F5509" t="s">
        <v>1962</v>
      </c>
      <c r="G5509" t="s">
        <v>1837</v>
      </c>
      <c r="H5509" t="s">
        <v>1725</v>
      </c>
      <c r="I5509" t="s">
        <v>3116</v>
      </c>
      <c r="J5509">
        <v>0</v>
      </c>
      <c r="K5509"/>
      <c r="L5509" t="s">
        <v>3122</v>
      </c>
      <c r="M5509" t="s">
        <v>3118</v>
      </c>
    </row>
    <row r="5510" spans="1:13" x14ac:dyDescent="0.25">
      <c r="A5510">
        <v>851288</v>
      </c>
      <c r="B5510" t="s">
        <v>1500</v>
      </c>
      <c r="C5510" t="s">
        <v>84</v>
      </c>
      <c r="D5510" t="s">
        <v>1722</v>
      </c>
      <c r="E5510" s="15" t="s">
        <v>16443</v>
      </c>
      <c r="F5510" t="s">
        <v>1873</v>
      </c>
      <c r="G5510" t="s">
        <v>1874</v>
      </c>
      <c r="H5510" t="s">
        <v>1725</v>
      </c>
      <c r="I5510" t="s">
        <v>3116</v>
      </c>
      <c r="J5510">
        <v>0</v>
      </c>
      <c r="K5510"/>
      <c r="L5510" t="s">
        <v>5908</v>
      </c>
      <c r="M5510" t="s">
        <v>3118</v>
      </c>
    </row>
    <row r="5511" spans="1:13" x14ac:dyDescent="0.25">
      <c r="A5511">
        <v>845995</v>
      </c>
      <c r="B5511" t="s">
        <v>16444</v>
      </c>
      <c r="C5511" t="s">
        <v>21</v>
      </c>
      <c r="D5511" t="s">
        <v>1722</v>
      </c>
      <c r="E5511" s="15" t="s">
        <v>16445</v>
      </c>
      <c r="F5511" t="s">
        <v>2109</v>
      </c>
      <c r="G5511" t="s">
        <v>2056</v>
      </c>
      <c r="H5511" t="s">
        <v>2055</v>
      </c>
      <c r="I5511" t="s">
        <v>3116</v>
      </c>
      <c r="J5511">
        <v>0</v>
      </c>
      <c r="K5511"/>
      <c r="L5511" t="s">
        <v>5627</v>
      </c>
      <c r="M5511" t="s">
        <v>3118</v>
      </c>
    </row>
    <row r="5512" spans="1:13" x14ac:dyDescent="0.25">
      <c r="A5512">
        <v>23130</v>
      </c>
      <c r="B5512" t="s">
        <v>551</v>
      </c>
      <c r="C5512" t="s">
        <v>65</v>
      </c>
      <c r="D5512" t="s">
        <v>1722</v>
      </c>
      <c r="E5512" s="15" t="s">
        <v>16446</v>
      </c>
      <c r="F5512" t="s">
        <v>1735</v>
      </c>
      <c r="G5512" t="s">
        <v>1721</v>
      </c>
      <c r="H5512" t="s">
        <v>1720</v>
      </c>
      <c r="I5512" t="s">
        <v>5686</v>
      </c>
      <c r="J5512">
        <v>0</v>
      </c>
      <c r="K5512"/>
      <c r="L5512" t="s">
        <v>16447</v>
      </c>
      <c r="M5512" t="s">
        <v>16448</v>
      </c>
    </row>
    <row r="5513" spans="1:13" x14ac:dyDescent="0.25">
      <c r="A5513">
        <v>54159</v>
      </c>
      <c r="B5513" t="s">
        <v>2691</v>
      </c>
      <c r="C5513" t="s">
        <v>252</v>
      </c>
      <c r="D5513" t="s">
        <v>1722</v>
      </c>
      <c r="E5513" s="15" t="s">
        <v>16449</v>
      </c>
      <c r="F5513" t="s">
        <v>6008</v>
      </c>
      <c r="G5513" t="s">
        <v>1837</v>
      </c>
      <c r="H5513" t="s">
        <v>1725</v>
      </c>
      <c r="I5513" t="s">
        <v>3116</v>
      </c>
      <c r="J5513">
        <v>0</v>
      </c>
      <c r="K5513"/>
      <c r="L5513" t="s">
        <v>3122</v>
      </c>
      <c r="M5513" t="s">
        <v>3118</v>
      </c>
    </row>
    <row r="5514" spans="1:13" x14ac:dyDescent="0.25">
      <c r="A5514">
        <v>859982</v>
      </c>
      <c r="B5514" t="s">
        <v>16450</v>
      </c>
      <c r="C5514" t="s">
        <v>56</v>
      </c>
      <c r="D5514" t="s">
        <v>1722</v>
      </c>
      <c r="E5514" s="15" t="s">
        <v>16451</v>
      </c>
      <c r="F5514" t="s">
        <v>1817</v>
      </c>
      <c r="G5514" t="s">
        <v>1816</v>
      </c>
      <c r="H5514" t="s">
        <v>1725</v>
      </c>
      <c r="I5514" t="s">
        <v>1816</v>
      </c>
      <c r="J5514">
        <v>0</v>
      </c>
      <c r="K5514"/>
      <c r="L5514"/>
      <c r="M5514" t="s">
        <v>3118</v>
      </c>
    </row>
    <row r="5515" spans="1:13" x14ac:dyDescent="0.25">
      <c r="A5515">
        <v>71195</v>
      </c>
      <c r="B5515" t="s">
        <v>16452</v>
      </c>
      <c r="C5515" t="s">
        <v>43</v>
      </c>
      <c r="D5515" t="s">
        <v>1722</v>
      </c>
      <c r="E5515" s="15" t="s">
        <v>16453</v>
      </c>
      <c r="F5515" t="s">
        <v>1846</v>
      </c>
      <c r="G5515" t="s">
        <v>1726</v>
      </c>
      <c r="H5515" t="s">
        <v>1725</v>
      </c>
      <c r="I5515" t="s">
        <v>3116</v>
      </c>
      <c r="J5515">
        <v>0</v>
      </c>
      <c r="K5515"/>
      <c r="L5515" t="s">
        <v>16454</v>
      </c>
      <c r="M5515" t="s">
        <v>16455</v>
      </c>
    </row>
    <row r="5516" spans="1:13" x14ac:dyDescent="0.25">
      <c r="A5516">
        <v>20050</v>
      </c>
      <c r="B5516" t="s">
        <v>552</v>
      </c>
      <c r="C5516" t="s">
        <v>43</v>
      </c>
      <c r="D5516" t="s">
        <v>1722</v>
      </c>
      <c r="E5516" s="15" t="s">
        <v>16456</v>
      </c>
      <c r="F5516" t="s">
        <v>2073</v>
      </c>
      <c r="G5516" t="s">
        <v>1944</v>
      </c>
      <c r="H5516" t="s">
        <v>1782</v>
      </c>
      <c r="I5516" t="s">
        <v>3142</v>
      </c>
      <c r="J5516">
        <v>0</v>
      </c>
      <c r="K5516"/>
      <c r="L5516" t="s">
        <v>16457</v>
      </c>
      <c r="M5516" t="s">
        <v>16458</v>
      </c>
    </row>
    <row r="5517" spans="1:13" x14ac:dyDescent="0.25">
      <c r="A5517">
        <v>22714</v>
      </c>
      <c r="B5517" t="s">
        <v>1501</v>
      </c>
      <c r="C5517" t="s">
        <v>39</v>
      </c>
      <c r="D5517" t="s">
        <v>1722</v>
      </c>
      <c r="E5517" s="15" t="s">
        <v>16459</v>
      </c>
      <c r="F5517" t="s">
        <v>1735</v>
      </c>
      <c r="G5517" t="s">
        <v>1721</v>
      </c>
      <c r="H5517" t="s">
        <v>1720</v>
      </c>
      <c r="I5517" t="s">
        <v>5686</v>
      </c>
      <c r="J5517">
        <v>0</v>
      </c>
      <c r="K5517"/>
      <c r="L5517" t="s">
        <v>5802</v>
      </c>
      <c r="M5517" t="s">
        <v>3118</v>
      </c>
    </row>
    <row r="5518" spans="1:13" x14ac:dyDescent="0.25">
      <c r="A5518">
        <v>20058</v>
      </c>
      <c r="B5518" t="s">
        <v>5380</v>
      </c>
      <c r="C5518" t="s">
        <v>76</v>
      </c>
      <c r="D5518" t="s">
        <v>1722</v>
      </c>
      <c r="E5518" s="15" t="s">
        <v>16460</v>
      </c>
      <c r="F5518" t="s">
        <v>1815</v>
      </c>
      <c r="G5518" t="s">
        <v>1816</v>
      </c>
      <c r="H5518" t="s">
        <v>1725</v>
      </c>
      <c r="I5518" t="s">
        <v>1816</v>
      </c>
      <c r="J5518">
        <v>0</v>
      </c>
      <c r="K5518"/>
      <c r="L5518" t="s">
        <v>3120</v>
      </c>
      <c r="M5518" t="s">
        <v>3118</v>
      </c>
    </row>
    <row r="5519" spans="1:13" x14ac:dyDescent="0.25">
      <c r="A5519">
        <v>834679</v>
      </c>
      <c r="B5519" t="s">
        <v>1502</v>
      </c>
      <c r="C5519" t="s">
        <v>65</v>
      </c>
      <c r="D5519" t="s">
        <v>1722</v>
      </c>
      <c r="E5519" s="15" t="s">
        <v>16461</v>
      </c>
      <c r="F5519" t="s">
        <v>1937</v>
      </c>
      <c r="G5519" t="s">
        <v>1849</v>
      </c>
      <c r="H5519" t="s">
        <v>1819</v>
      </c>
      <c r="I5519" t="s">
        <v>3126</v>
      </c>
      <c r="J5519">
        <v>0</v>
      </c>
      <c r="K5519"/>
      <c r="L5519" t="s">
        <v>15588</v>
      </c>
      <c r="M5519" t="s">
        <v>3118</v>
      </c>
    </row>
    <row r="5520" spans="1:13" x14ac:dyDescent="0.25">
      <c r="A5520">
        <v>56669</v>
      </c>
      <c r="B5520" t="s">
        <v>5381</v>
      </c>
      <c r="C5520" t="s">
        <v>213</v>
      </c>
      <c r="D5520" t="s">
        <v>1722</v>
      </c>
      <c r="E5520" s="15" t="s">
        <v>16462</v>
      </c>
      <c r="F5520" t="s">
        <v>1881</v>
      </c>
      <c r="G5520" t="s">
        <v>1849</v>
      </c>
      <c r="H5520" t="s">
        <v>1819</v>
      </c>
      <c r="I5520" t="s">
        <v>3126</v>
      </c>
      <c r="J5520">
        <v>0</v>
      </c>
      <c r="K5520"/>
      <c r="L5520" t="s">
        <v>5145</v>
      </c>
      <c r="M5520" t="s">
        <v>3118</v>
      </c>
    </row>
    <row r="5521" spans="1:13" x14ac:dyDescent="0.25">
      <c r="A5521">
        <v>20055</v>
      </c>
      <c r="B5521" t="s">
        <v>1503</v>
      </c>
      <c r="C5521" t="s">
        <v>39</v>
      </c>
      <c r="D5521" t="s">
        <v>1722</v>
      </c>
      <c r="E5521" s="15" t="s">
        <v>16463</v>
      </c>
      <c r="F5521" t="s">
        <v>1797</v>
      </c>
      <c r="G5521" t="s">
        <v>1783</v>
      </c>
      <c r="H5521" t="s">
        <v>1782</v>
      </c>
      <c r="I5521" t="s">
        <v>3152</v>
      </c>
      <c r="J5521">
        <v>0</v>
      </c>
      <c r="K5521"/>
      <c r="L5521" t="s">
        <v>16464</v>
      </c>
      <c r="M5521" t="s">
        <v>3118</v>
      </c>
    </row>
    <row r="5522" spans="1:13" x14ac:dyDescent="0.25">
      <c r="A5522">
        <v>51086</v>
      </c>
      <c r="B5522" t="s">
        <v>1931</v>
      </c>
      <c r="C5522" t="s">
        <v>65</v>
      </c>
      <c r="D5522" t="s">
        <v>1722</v>
      </c>
      <c r="E5522" s="15" t="s">
        <v>16465</v>
      </c>
      <c r="F5522" t="s">
        <v>1749</v>
      </c>
      <c r="G5522" t="s">
        <v>1746</v>
      </c>
      <c r="H5522" t="s">
        <v>1720</v>
      </c>
      <c r="I5522" t="s">
        <v>5686</v>
      </c>
      <c r="J5522">
        <v>0</v>
      </c>
      <c r="K5522"/>
      <c r="L5522" t="s">
        <v>3117</v>
      </c>
      <c r="M5522" t="s">
        <v>3118</v>
      </c>
    </row>
    <row r="5523" spans="1:13" x14ac:dyDescent="0.25">
      <c r="A5523">
        <v>52299</v>
      </c>
      <c r="B5523" t="s">
        <v>1699</v>
      </c>
      <c r="C5523" t="s">
        <v>65</v>
      </c>
      <c r="D5523" t="s">
        <v>1722</v>
      </c>
      <c r="E5523" s="15" t="s">
        <v>16466</v>
      </c>
      <c r="F5523" t="s">
        <v>1738</v>
      </c>
      <c r="G5523" t="s">
        <v>1739</v>
      </c>
      <c r="H5523" t="s">
        <v>1720</v>
      </c>
      <c r="I5523" t="s">
        <v>3232</v>
      </c>
      <c r="J5523">
        <v>0</v>
      </c>
      <c r="K5523"/>
      <c r="L5523" t="s">
        <v>3117</v>
      </c>
      <c r="M5523" t="s">
        <v>3118</v>
      </c>
    </row>
    <row r="5524" spans="1:13" x14ac:dyDescent="0.25">
      <c r="A5524">
        <v>30813</v>
      </c>
      <c r="B5524" t="s">
        <v>16467</v>
      </c>
      <c r="C5524" t="s">
        <v>27</v>
      </c>
      <c r="D5524" t="s">
        <v>1722</v>
      </c>
      <c r="E5524" s="15" t="s">
        <v>16468</v>
      </c>
      <c r="F5524" t="s">
        <v>1732</v>
      </c>
      <c r="G5524" t="s">
        <v>1731</v>
      </c>
      <c r="H5524" t="s">
        <v>1720</v>
      </c>
      <c r="I5524" t="s">
        <v>3116</v>
      </c>
      <c r="J5524">
        <v>0</v>
      </c>
      <c r="K5524"/>
      <c r="L5524" t="s">
        <v>16469</v>
      </c>
      <c r="M5524" t="s">
        <v>16470</v>
      </c>
    </row>
    <row r="5525" spans="1:13" x14ac:dyDescent="0.25">
      <c r="A5525">
        <v>55086</v>
      </c>
      <c r="B5525" t="s">
        <v>5382</v>
      </c>
      <c r="C5525" t="s">
        <v>59</v>
      </c>
      <c r="D5525" t="s">
        <v>1722</v>
      </c>
      <c r="E5525" s="15" t="s">
        <v>16471</v>
      </c>
      <c r="F5525" t="s">
        <v>1807</v>
      </c>
      <c r="G5525" t="s">
        <v>1762</v>
      </c>
      <c r="H5525" t="s">
        <v>1782</v>
      </c>
      <c r="I5525" t="s">
        <v>1762</v>
      </c>
      <c r="J5525">
        <v>0</v>
      </c>
      <c r="K5525"/>
      <c r="L5525" t="s">
        <v>3216</v>
      </c>
      <c r="M5525" t="s">
        <v>3118</v>
      </c>
    </row>
    <row r="5526" spans="1:13" x14ac:dyDescent="0.25">
      <c r="A5526">
        <v>839277</v>
      </c>
      <c r="B5526" t="s">
        <v>16472</v>
      </c>
      <c r="C5526" t="s">
        <v>84</v>
      </c>
      <c r="D5526" t="s">
        <v>1722</v>
      </c>
      <c r="E5526" s="15" t="s">
        <v>16473</v>
      </c>
      <c r="F5526" t="s">
        <v>1846</v>
      </c>
      <c r="G5526" t="s">
        <v>1726</v>
      </c>
      <c r="H5526" t="s">
        <v>1725</v>
      </c>
      <c r="I5526" t="s">
        <v>3116</v>
      </c>
      <c r="J5526">
        <v>0</v>
      </c>
      <c r="K5526"/>
      <c r="L5526" t="s">
        <v>2341</v>
      </c>
      <c r="M5526" t="s">
        <v>16474</v>
      </c>
    </row>
    <row r="5527" spans="1:13" x14ac:dyDescent="0.25">
      <c r="A5527">
        <v>836187</v>
      </c>
      <c r="B5527" t="s">
        <v>2899</v>
      </c>
      <c r="C5527" t="s">
        <v>252</v>
      </c>
      <c r="D5527" t="s">
        <v>1722</v>
      </c>
      <c r="E5527" s="15" t="s">
        <v>16475</v>
      </c>
      <c r="F5527" t="s">
        <v>1788</v>
      </c>
      <c r="G5527" t="s">
        <v>1762</v>
      </c>
      <c r="H5527" t="s">
        <v>1782</v>
      </c>
      <c r="I5527" t="s">
        <v>3116</v>
      </c>
      <c r="J5527">
        <v>0</v>
      </c>
      <c r="K5527"/>
      <c r="L5527" t="s">
        <v>3660</v>
      </c>
      <c r="M5527" t="s">
        <v>3118</v>
      </c>
    </row>
    <row r="5528" spans="1:13" x14ac:dyDescent="0.25">
      <c r="A5528">
        <v>839511</v>
      </c>
      <c r="B5528" t="s">
        <v>16476</v>
      </c>
      <c r="C5528" t="s">
        <v>27</v>
      </c>
      <c r="D5528" t="s">
        <v>1722</v>
      </c>
      <c r="E5528" s="15" t="s">
        <v>16477</v>
      </c>
      <c r="F5528" t="s">
        <v>1807</v>
      </c>
      <c r="G5528" t="s">
        <v>1762</v>
      </c>
      <c r="H5528" t="s">
        <v>1782</v>
      </c>
      <c r="I5528" t="s">
        <v>1762</v>
      </c>
      <c r="J5528">
        <v>0</v>
      </c>
      <c r="K5528"/>
      <c r="L5528" t="s">
        <v>6684</v>
      </c>
      <c r="M5528" t="s">
        <v>3118</v>
      </c>
    </row>
    <row r="5529" spans="1:13" x14ac:dyDescent="0.25">
      <c r="A5529">
        <v>863244</v>
      </c>
      <c r="B5529" t="s">
        <v>3101</v>
      </c>
      <c r="C5529" t="s">
        <v>43</v>
      </c>
      <c r="D5529" t="s">
        <v>1722</v>
      </c>
      <c r="E5529" s="15" t="s">
        <v>16478</v>
      </c>
      <c r="F5529" t="s">
        <v>1866</v>
      </c>
      <c r="G5529" t="s">
        <v>1867</v>
      </c>
      <c r="H5529" t="s">
        <v>1725</v>
      </c>
      <c r="I5529" t="s">
        <v>3116</v>
      </c>
      <c r="J5529">
        <v>0</v>
      </c>
      <c r="K5529"/>
      <c r="L5529" t="s">
        <v>3157</v>
      </c>
      <c r="M5529" t="s">
        <v>3118</v>
      </c>
    </row>
    <row r="5530" spans="1:13" x14ac:dyDescent="0.25">
      <c r="A5530">
        <v>37134</v>
      </c>
      <c r="B5530" t="s">
        <v>553</v>
      </c>
      <c r="C5530" t="s">
        <v>41</v>
      </c>
      <c r="D5530" t="s">
        <v>1722</v>
      </c>
      <c r="E5530" s="15" t="s">
        <v>16479</v>
      </c>
      <c r="F5530" t="s">
        <v>1984</v>
      </c>
      <c r="G5530" t="s">
        <v>1816</v>
      </c>
      <c r="H5530" t="s">
        <v>1725</v>
      </c>
      <c r="I5530" t="s">
        <v>1816</v>
      </c>
      <c r="J5530">
        <v>0</v>
      </c>
      <c r="K5530"/>
      <c r="L5530" t="s">
        <v>3117</v>
      </c>
      <c r="M5530" t="s">
        <v>3118</v>
      </c>
    </row>
    <row r="5531" spans="1:13" x14ac:dyDescent="0.25">
      <c r="A5531">
        <v>41559</v>
      </c>
      <c r="B5531" t="s">
        <v>1504</v>
      </c>
      <c r="C5531" t="s">
        <v>41</v>
      </c>
      <c r="D5531" t="s">
        <v>1722</v>
      </c>
      <c r="E5531" s="15" t="s">
        <v>16480</v>
      </c>
      <c r="F5531" t="s">
        <v>1763</v>
      </c>
      <c r="G5531" t="s">
        <v>1765</v>
      </c>
      <c r="H5531" t="s">
        <v>1764</v>
      </c>
      <c r="I5531" t="s">
        <v>3116</v>
      </c>
      <c r="J5531">
        <v>0</v>
      </c>
      <c r="K5531"/>
      <c r="L5531" t="s">
        <v>5663</v>
      </c>
      <c r="M5531" t="s">
        <v>3118</v>
      </c>
    </row>
    <row r="5532" spans="1:13" x14ac:dyDescent="0.25">
      <c r="A5532">
        <v>39269</v>
      </c>
      <c r="B5532" t="s">
        <v>16481</v>
      </c>
      <c r="C5532" t="s">
        <v>27</v>
      </c>
      <c r="D5532" t="s">
        <v>1722</v>
      </c>
      <c r="E5532" s="15" t="s">
        <v>16482</v>
      </c>
      <c r="F5532" t="s">
        <v>5732</v>
      </c>
      <c r="G5532" t="s">
        <v>4155</v>
      </c>
      <c r="H5532" t="s">
        <v>1819</v>
      </c>
      <c r="I5532" t="s">
        <v>3116</v>
      </c>
      <c r="J5532">
        <v>0</v>
      </c>
      <c r="K5532"/>
      <c r="L5532"/>
      <c r="M5532" t="s">
        <v>3118</v>
      </c>
    </row>
    <row r="5533" spans="1:13" x14ac:dyDescent="0.25">
      <c r="A5533">
        <v>20106</v>
      </c>
      <c r="B5533" t="s">
        <v>2487</v>
      </c>
      <c r="C5533" t="s">
        <v>21</v>
      </c>
      <c r="D5533" t="s">
        <v>1722</v>
      </c>
      <c r="E5533" s="15" t="s">
        <v>16483</v>
      </c>
      <c r="F5533" t="s">
        <v>1749</v>
      </c>
      <c r="G5533" t="s">
        <v>1746</v>
      </c>
      <c r="H5533" t="s">
        <v>1720</v>
      </c>
      <c r="I5533" t="s">
        <v>5686</v>
      </c>
      <c r="J5533">
        <v>0</v>
      </c>
      <c r="K5533"/>
      <c r="L5533" t="s">
        <v>16484</v>
      </c>
      <c r="M5533" t="s">
        <v>16485</v>
      </c>
    </row>
    <row r="5534" spans="1:13" x14ac:dyDescent="0.25">
      <c r="A5534">
        <v>21683</v>
      </c>
      <c r="B5534" t="s">
        <v>5386</v>
      </c>
      <c r="C5534" t="s">
        <v>78</v>
      </c>
      <c r="D5534" t="s">
        <v>1722</v>
      </c>
      <c r="E5534" s="15" t="s">
        <v>16486</v>
      </c>
      <c r="F5534" t="s">
        <v>1979</v>
      </c>
      <c r="G5534" t="s">
        <v>1721</v>
      </c>
      <c r="H5534" t="s">
        <v>1720</v>
      </c>
      <c r="I5534" t="s">
        <v>3116</v>
      </c>
      <c r="J5534">
        <v>0</v>
      </c>
      <c r="K5534"/>
      <c r="L5534" t="s">
        <v>3237</v>
      </c>
      <c r="M5534" t="s">
        <v>3118</v>
      </c>
    </row>
    <row r="5535" spans="1:13" x14ac:dyDescent="0.25">
      <c r="A5535">
        <v>839097</v>
      </c>
      <c r="B5535" t="s">
        <v>16487</v>
      </c>
      <c r="C5535" t="s">
        <v>84</v>
      </c>
      <c r="D5535" t="s">
        <v>1722</v>
      </c>
      <c r="E5535" s="15" t="s">
        <v>16488</v>
      </c>
      <c r="F5535" t="s">
        <v>1737</v>
      </c>
      <c r="G5535" t="s">
        <v>1721</v>
      </c>
      <c r="H5535" t="s">
        <v>1720</v>
      </c>
      <c r="I5535" t="s">
        <v>3116</v>
      </c>
      <c r="J5535">
        <v>0</v>
      </c>
      <c r="K5535"/>
      <c r="L5535" t="s">
        <v>3122</v>
      </c>
      <c r="M5535" t="s">
        <v>3118</v>
      </c>
    </row>
    <row r="5536" spans="1:13" x14ac:dyDescent="0.25">
      <c r="A5536">
        <v>22874</v>
      </c>
      <c r="B5536" t="s">
        <v>5387</v>
      </c>
      <c r="C5536" t="s">
        <v>27</v>
      </c>
      <c r="D5536" t="s">
        <v>1722</v>
      </c>
      <c r="E5536" s="15" t="s">
        <v>16489</v>
      </c>
      <c r="F5536" t="s">
        <v>1752</v>
      </c>
      <c r="G5536" t="s">
        <v>1754</v>
      </c>
      <c r="H5536" t="s">
        <v>1753</v>
      </c>
      <c r="I5536" t="s">
        <v>3116</v>
      </c>
      <c r="J5536">
        <v>0</v>
      </c>
      <c r="K5536"/>
      <c r="L5536" t="s">
        <v>6152</v>
      </c>
      <c r="M5536" t="s">
        <v>3118</v>
      </c>
    </row>
    <row r="5537" spans="1:13" x14ac:dyDescent="0.25">
      <c r="A5537">
        <v>22135</v>
      </c>
      <c r="B5537" t="s">
        <v>1700</v>
      </c>
      <c r="C5537" t="s">
        <v>52</v>
      </c>
      <c r="D5537" t="s">
        <v>1722</v>
      </c>
      <c r="E5537" s="15" t="s">
        <v>16490</v>
      </c>
      <c r="F5537" t="s">
        <v>1826</v>
      </c>
      <c r="G5537" t="s">
        <v>1828</v>
      </c>
      <c r="H5537" t="s">
        <v>1827</v>
      </c>
      <c r="I5537" t="s">
        <v>3131</v>
      </c>
      <c r="J5537">
        <v>0</v>
      </c>
      <c r="K5537"/>
      <c r="L5537" t="s">
        <v>3132</v>
      </c>
      <c r="M5537" t="s">
        <v>3118</v>
      </c>
    </row>
    <row r="5538" spans="1:13" x14ac:dyDescent="0.25">
      <c r="A5538">
        <v>22001</v>
      </c>
      <c r="B5538" t="s">
        <v>5390</v>
      </c>
      <c r="C5538" t="s">
        <v>21</v>
      </c>
      <c r="D5538" t="s">
        <v>1722</v>
      </c>
      <c r="E5538" s="15" t="s">
        <v>16491</v>
      </c>
      <c r="F5538" t="s">
        <v>1759</v>
      </c>
      <c r="G5538" t="s">
        <v>1760</v>
      </c>
      <c r="H5538" t="s">
        <v>1753</v>
      </c>
      <c r="I5538" t="s">
        <v>3116</v>
      </c>
      <c r="J5538">
        <v>0</v>
      </c>
      <c r="K5538"/>
      <c r="L5538" t="s">
        <v>5627</v>
      </c>
      <c r="M5538" t="s">
        <v>3118</v>
      </c>
    </row>
    <row r="5539" spans="1:13" x14ac:dyDescent="0.25">
      <c r="A5539">
        <v>16732</v>
      </c>
      <c r="B5539" t="s">
        <v>2453</v>
      </c>
      <c r="C5539" t="s">
        <v>252</v>
      </c>
      <c r="D5539" t="s">
        <v>1722</v>
      </c>
      <c r="E5539" s="15" t="s">
        <v>16492</v>
      </c>
      <c r="F5539" t="s">
        <v>3215</v>
      </c>
      <c r="G5539" t="s">
        <v>1783</v>
      </c>
      <c r="H5539" t="s">
        <v>1782</v>
      </c>
      <c r="I5539" t="s">
        <v>3142</v>
      </c>
      <c r="J5539">
        <v>0</v>
      </c>
      <c r="K5539"/>
      <c r="L5539" t="s">
        <v>16493</v>
      </c>
      <c r="M5539" t="s">
        <v>3118</v>
      </c>
    </row>
    <row r="5540" spans="1:13" x14ac:dyDescent="0.25">
      <c r="A5540">
        <v>844147</v>
      </c>
      <c r="B5540" t="s">
        <v>16494</v>
      </c>
      <c r="C5540" t="s">
        <v>27</v>
      </c>
      <c r="D5540" t="s">
        <v>1722</v>
      </c>
      <c r="E5540" s="15" t="s">
        <v>16495</v>
      </c>
      <c r="F5540" t="s">
        <v>1749</v>
      </c>
      <c r="G5540" t="s">
        <v>1746</v>
      </c>
      <c r="H5540" t="s">
        <v>1720</v>
      </c>
      <c r="I5540" t="s">
        <v>5686</v>
      </c>
      <c r="J5540">
        <v>0</v>
      </c>
      <c r="K5540"/>
      <c r="L5540" t="s">
        <v>6684</v>
      </c>
      <c r="M5540" t="s">
        <v>3118</v>
      </c>
    </row>
    <row r="5541" spans="1:13" x14ac:dyDescent="0.25">
      <c r="A5541">
        <v>40640</v>
      </c>
      <c r="B5541" t="s">
        <v>16496</v>
      </c>
      <c r="C5541" t="s">
        <v>36</v>
      </c>
      <c r="D5541" t="s">
        <v>1722</v>
      </c>
      <c r="E5541" s="15" t="s">
        <v>16497</v>
      </c>
      <c r="F5541" t="s">
        <v>1996</v>
      </c>
      <c r="G5541" t="s">
        <v>1849</v>
      </c>
      <c r="H5541" t="s">
        <v>1819</v>
      </c>
      <c r="I5541" t="s">
        <v>3126</v>
      </c>
      <c r="J5541">
        <v>0</v>
      </c>
      <c r="K5541"/>
      <c r="L5541" t="s">
        <v>3117</v>
      </c>
      <c r="M5541" t="s">
        <v>3118</v>
      </c>
    </row>
    <row r="5542" spans="1:13" x14ac:dyDescent="0.25">
      <c r="A5542">
        <v>20149</v>
      </c>
      <c r="B5542" t="s">
        <v>2069</v>
      </c>
      <c r="C5542" t="s">
        <v>148</v>
      </c>
      <c r="D5542" t="s">
        <v>1722</v>
      </c>
      <c r="E5542" s="15" t="s">
        <v>16498</v>
      </c>
      <c r="F5542" t="s">
        <v>1995</v>
      </c>
      <c r="G5542" t="s">
        <v>1765</v>
      </c>
      <c r="H5542" t="s">
        <v>1764</v>
      </c>
      <c r="I5542" t="s">
        <v>1765</v>
      </c>
      <c r="J5542">
        <v>0</v>
      </c>
      <c r="K5542"/>
      <c r="L5542" t="s">
        <v>3117</v>
      </c>
      <c r="M5542" t="s">
        <v>3118</v>
      </c>
    </row>
    <row r="5543" spans="1:13" x14ac:dyDescent="0.25">
      <c r="A5543">
        <v>861219</v>
      </c>
      <c r="B5543" t="s">
        <v>16499</v>
      </c>
      <c r="C5543" t="s">
        <v>92</v>
      </c>
      <c r="D5543" t="s">
        <v>1722</v>
      </c>
      <c r="E5543" s="15" t="s">
        <v>16500</v>
      </c>
      <c r="F5543" t="s">
        <v>1732</v>
      </c>
      <c r="G5543" t="s">
        <v>1731</v>
      </c>
      <c r="H5543" t="s">
        <v>1720</v>
      </c>
      <c r="I5543" t="s">
        <v>3116</v>
      </c>
      <c r="J5543">
        <v>0</v>
      </c>
      <c r="K5543"/>
      <c r="L5543"/>
      <c r="M5543" t="s">
        <v>3118</v>
      </c>
    </row>
    <row r="5544" spans="1:13" x14ac:dyDescent="0.25">
      <c r="A5544">
        <v>70229</v>
      </c>
      <c r="B5544" t="s">
        <v>16501</v>
      </c>
      <c r="C5544" t="s">
        <v>7169</v>
      </c>
      <c r="D5544" t="s">
        <v>1722</v>
      </c>
      <c r="E5544" s="15" t="s">
        <v>16502</v>
      </c>
      <c r="F5544" t="s">
        <v>1876</v>
      </c>
      <c r="G5544" t="s">
        <v>1849</v>
      </c>
      <c r="H5544" t="s">
        <v>1819</v>
      </c>
      <c r="I5544" t="s">
        <v>3126</v>
      </c>
      <c r="J5544">
        <v>0</v>
      </c>
      <c r="K5544"/>
      <c r="L5544" t="s">
        <v>3417</v>
      </c>
      <c r="M5544" t="s">
        <v>3118</v>
      </c>
    </row>
    <row r="5545" spans="1:13" x14ac:dyDescent="0.25">
      <c r="A5545">
        <v>839086</v>
      </c>
      <c r="B5545" t="s">
        <v>16503</v>
      </c>
      <c r="C5545" t="s">
        <v>39</v>
      </c>
      <c r="D5545" t="s">
        <v>1722</v>
      </c>
      <c r="E5545" s="15" t="s">
        <v>16504</v>
      </c>
      <c r="F5545" t="s">
        <v>1784</v>
      </c>
      <c r="G5545" t="s">
        <v>1785</v>
      </c>
      <c r="H5545" t="s">
        <v>1725</v>
      </c>
      <c r="I5545" t="s">
        <v>3116</v>
      </c>
      <c r="J5545">
        <v>0</v>
      </c>
      <c r="K5545"/>
      <c r="L5545" t="s">
        <v>9542</v>
      </c>
      <c r="M5545" t="s">
        <v>3118</v>
      </c>
    </row>
    <row r="5546" spans="1:13" x14ac:dyDescent="0.25">
      <c r="A5546">
        <v>22873</v>
      </c>
      <c r="B5546" t="s">
        <v>1505</v>
      </c>
      <c r="C5546" t="s">
        <v>27</v>
      </c>
      <c r="D5546" t="s">
        <v>1722</v>
      </c>
      <c r="E5546" s="15" t="s">
        <v>16505</v>
      </c>
      <c r="F5546" t="s">
        <v>1860</v>
      </c>
      <c r="G5546" t="s">
        <v>1816</v>
      </c>
      <c r="H5546" t="s">
        <v>1725</v>
      </c>
      <c r="I5546" t="s">
        <v>5644</v>
      </c>
      <c r="J5546">
        <v>0</v>
      </c>
      <c r="K5546"/>
      <c r="L5546" t="s">
        <v>6441</v>
      </c>
      <c r="M5546" t="s">
        <v>3118</v>
      </c>
    </row>
    <row r="5547" spans="1:13" x14ac:dyDescent="0.25">
      <c r="A5547">
        <v>844512</v>
      </c>
      <c r="B5547" t="s">
        <v>16506</v>
      </c>
      <c r="C5547" t="s">
        <v>252</v>
      </c>
      <c r="D5547" t="s">
        <v>1722</v>
      </c>
      <c r="E5547" s="15" t="s">
        <v>16507</v>
      </c>
      <c r="F5547" t="s">
        <v>1824</v>
      </c>
      <c r="G5547" t="s">
        <v>1825</v>
      </c>
      <c r="H5547" t="s">
        <v>1725</v>
      </c>
      <c r="I5547" t="s">
        <v>3116</v>
      </c>
      <c r="J5547">
        <v>0</v>
      </c>
      <c r="K5547"/>
      <c r="L5547" t="s">
        <v>16508</v>
      </c>
      <c r="M5547" t="s">
        <v>16509</v>
      </c>
    </row>
    <row r="5548" spans="1:13" x14ac:dyDescent="0.25">
      <c r="A5548">
        <v>20102</v>
      </c>
      <c r="B5548" t="s">
        <v>556</v>
      </c>
      <c r="C5548" t="s">
        <v>39</v>
      </c>
      <c r="D5548" t="s">
        <v>1722</v>
      </c>
      <c r="E5548" s="15" t="s">
        <v>16510</v>
      </c>
      <c r="F5548" t="s">
        <v>2004</v>
      </c>
      <c r="G5548" t="s">
        <v>1770</v>
      </c>
      <c r="H5548" t="s">
        <v>1764</v>
      </c>
      <c r="I5548" t="s">
        <v>3116</v>
      </c>
      <c r="J5548">
        <v>0</v>
      </c>
      <c r="K5548"/>
      <c r="L5548" t="s">
        <v>3117</v>
      </c>
      <c r="M5548" t="s">
        <v>3118</v>
      </c>
    </row>
    <row r="5549" spans="1:13" x14ac:dyDescent="0.25">
      <c r="A5549">
        <v>37989</v>
      </c>
      <c r="B5549" t="s">
        <v>1506</v>
      </c>
      <c r="C5549" t="s">
        <v>39</v>
      </c>
      <c r="D5549" t="s">
        <v>1722</v>
      </c>
      <c r="E5549" s="15" t="s">
        <v>16511</v>
      </c>
      <c r="F5549" t="s">
        <v>2011</v>
      </c>
      <c r="G5549" t="s">
        <v>1975</v>
      </c>
      <c r="H5549" t="s">
        <v>1782</v>
      </c>
      <c r="I5549" t="s">
        <v>3116</v>
      </c>
      <c r="J5549">
        <v>0</v>
      </c>
      <c r="K5549"/>
      <c r="L5549" t="s">
        <v>5524</v>
      </c>
      <c r="M5549" t="s">
        <v>3118</v>
      </c>
    </row>
    <row r="5550" spans="1:13" x14ac:dyDescent="0.25">
      <c r="A5550">
        <v>20108</v>
      </c>
      <c r="B5550" t="s">
        <v>687</v>
      </c>
      <c r="C5550" t="s">
        <v>415</v>
      </c>
      <c r="D5550" t="s">
        <v>1722</v>
      </c>
      <c r="E5550" s="15" t="s">
        <v>16512</v>
      </c>
      <c r="F5550" t="s">
        <v>1830</v>
      </c>
      <c r="G5550" t="s">
        <v>1831</v>
      </c>
      <c r="H5550" t="s">
        <v>1827</v>
      </c>
      <c r="I5550" t="s">
        <v>3131</v>
      </c>
      <c r="J5550">
        <v>0</v>
      </c>
      <c r="K5550"/>
      <c r="L5550" t="s">
        <v>5993</v>
      </c>
      <c r="M5550" t="s">
        <v>3118</v>
      </c>
    </row>
    <row r="5551" spans="1:13" x14ac:dyDescent="0.25">
      <c r="A5551">
        <v>63621</v>
      </c>
      <c r="B5551" t="s">
        <v>1507</v>
      </c>
      <c r="C5551" t="s">
        <v>39</v>
      </c>
      <c r="D5551" t="s">
        <v>1722</v>
      </c>
      <c r="E5551" s="15" t="s">
        <v>16513</v>
      </c>
      <c r="F5551" t="s">
        <v>2011</v>
      </c>
      <c r="G5551" t="s">
        <v>1975</v>
      </c>
      <c r="H5551" t="s">
        <v>1782</v>
      </c>
      <c r="I5551" t="s">
        <v>3116</v>
      </c>
      <c r="J5551">
        <v>0</v>
      </c>
      <c r="K5551"/>
      <c r="L5551" t="s">
        <v>16514</v>
      </c>
      <c r="M5551" t="s">
        <v>3118</v>
      </c>
    </row>
    <row r="5552" spans="1:13" x14ac:dyDescent="0.25">
      <c r="A5552">
        <v>40461</v>
      </c>
      <c r="B5552" t="s">
        <v>5393</v>
      </c>
      <c r="C5552" t="s">
        <v>27</v>
      </c>
      <c r="D5552" t="s">
        <v>1722</v>
      </c>
      <c r="E5552" s="15" t="s">
        <v>16515</v>
      </c>
      <c r="F5552" t="s">
        <v>6008</v>
      </c>
      <c r="G5552" t="s">
        <v>1837</v>
      </c>
      <c r="H5552" t="s">
        <v>1725</v>
      </c>
      <c r="I5552" t="s">
        <v>3116</v>
      </c>
      <c r="J5552">
        <v>0</v>
      </c>
      <c r="K5552"/>
      <c r="L5552" t="s">
        <v>3117</v>
      </c>
      <c r="M5552" t="s">
        <v>3118</v>
      </c>
    </row>
    <row r="5553" spans="1:13" x14ac:dyDescent="0.25">
      <c r="A5553">
        <v>20175</v>
      </c>
      <c r="B5553" t="s">
        <v>1701</v>
      </c>
      <c r="C5553" t="s">
        <v>27</v>
      </c>
      <c r="D5553" t="s">
        <v>1722</v>
      </c>
      <c r="E5553" s="15" t="s">
        <v>9084</v>
      </c>
      <c r="F5553" t="s">
        <v>1784</v>
      </c>
      <c r="G5553" t="s">
        <v>1785</v>
      </c>
      <c r="H5553" t="s">
        <v>1725</v>
      </c>
      <c r="I5553" t="s">
        <v>3116</v>
      </c>
      <c r="J5553">
        <v>0</v>
      </c>
      <c r="K5553"/>
      <c r="L5553" t="s">
        <v>16516</v>
      </c>
      <c r="M5553" t="s">
        <v>16517</v>
      </c>
    </row>
    <row r="5554" spans="1:13" x14ac:dyDescent="0.25">
      <c r="A5554">
        <v>20173</v>
      </c>
      <c r="B5554" t="s">
        <v>2068</v>
      </c>
      <c r="C5554" t="s">
        <v>56</v>
      </c>
      <c r="D5554" t="s">
        <v>1722</v>
      </c>
      <c r="E5554" s="15" t="s">
        <v>16518</v>
      </c>
      <c r="F5554" t="s">
        <v>2061</v>
      </c>
      <c r="G5554" t="s">
        <v>1865</v>
      </c>
      <c r="H5554" t="s">
        <v>1864</v>
      </c>
      <c r="I5554" t="s">
        <v>3240</v>
      </c>
      <c r="J5554">
        <v>0</v>
      </c>
      <c r="K5554"/>
      <c r="L5554" t="s">
        <v>16519</v>
      </c>
      <c r="M5554" t="s">
        <v>16520</v>
      </c>
    </row>
    <row r="5555" spans="1:13" x14ac:dyDescent="0.25">
      <c r="A5555">
        <v>36916</v>
      </c>
      <c r="B5555" t="s">
        <v>1508</v>
      </c>
      <c r="C5555" t="s">
        <v>27</v>
      </c>
      <c r="D5555" t="s">
        <v>1722</v>
      </c>
      <c r="E5555" s="15" t="s">
        <v>16521</v>
      </c>
      <c r="F5555" t="s">
        <v>1971</v>
      </c>
      <c r="G5555" t="s">
        <v>1760</v>
      </c>
      <c r="H5555" t="s">
        <v>1753</v>
      </c>
      <c r="I5555" t="s">
        <v>3116</v>
      </c>
      <c r="J5555">
        <v>0</v>
      </c>
      <c r="K5555"/>
      <c r="L5555" t="s">
        <v>3117</v>
      </c>
      <c r="M5555" t="s">
        <v>3118</v>
      </c>
    </row>
    <row r="5556" spans="1:13" x14ac:dyDescent="0.25">
      <c r="A5556">
        <v>836248</v>
      </c>
      <c r="B5556" t="s">
        <v>1509</v>
      </c>
      <c r="C5556" t="s">
        <v>92</v>
      </c>
      <c r="D5556" t="s">
        <v>1722</v>
      </c>
      <c r="E5556" s="15" t="s">
        <v>16522</v>
      </c>
      <c r="F5556" t="s">
        <v>1732</v>
      </c>
      <c r="G5556" t="s">
        <v>1731</v>
      </c>
      <c r="H5556" t="s">
        <v>1720</v>
      </c>
      <c r="I5556" t="s">
        <v>3116</v>
      </c>
      <c r="J5556">
        <v>0</v>
      </c>
      <c r="K5556"/>
      <c r="L5556" t="s">
        <v>3117</v>
      </c>
      <c r="M5556" t="s">
        <v>3118</v>
      </c>
    </row>
    <row r="5557" spans="1:13" x14ac:dyDescent="0.25">
      <c r="A5557">
        <v>20182</v>
      </c>
      <c r="B5557" t="s">
        <v>1510</v>
      </c>
      <c r="C5557" t="s">
        <v>165</v>
      </c>
      <c r="D5557" t="s">
        <v>1722</v>
      </c>
      <c r="E5557" s="15" t="s">
        <v>16523</v>
      </c>
      <c r="F5557" t="s">
        <v>2028</v>
      </c>
      <c r="G5557" t="s">
        <v>2029</v>
      </c>
      <c r="H5557" t="s">
        <v>1720</v>
      </c>
      <c r="I5557" t="s">
        <v>5686</v>
      </c>
      <c r="J5557">
        <v>0</v>
      </c>
      <c r="K5557"/>
      <c r="L5557" t="s">
        <v>5524</v>
      </c>
      <c r="M5557" t="s">
        <v>3118</v>
      </c>
    </row>
    <row r="5558" spans="1:13" x14ac:dyDescent="0.25">
      <c r="A5558">
        <v>31759</v>
      </c>
      <c r="B5558" t="s">
        <v>1511</v>
      </c>
      <c r="C5558" t="s">
        <v>208</v>
      </c>
      <c r="D5558" t="s">
        <v>1722</v>
      </c>
      <c r="E5558" s="15" t="s">
        <v>16524</v>
      </c>
      <c r="F5558" t="s">
        <v>1719</v>
      </c>
      <c r="G5558" t="s">
        <v>1721</v>
      </c>
      <c r="H5558" t="s">
        <v>1720</v>
      </c>
      <c r="I5558" t="s">
        <v>3116</v>
      </c>
      <c r="J5558">
        <v>0</v>
      </c>
      <c r="K5558"/>
      <c r="L5558" t="s">
        <v>16525</v>
      </c>
      <c r="M5558" t="s">
        <v>3118</v>
      </c>
    </row>
    <row r="5559" spans="1:13" x14ac:dyDescent="0.25">
      <c r="A5559">
        <v>21159</v>
      </c>
      <c r="B5559" t="s">
        <v>557</v>
      </c>
      <c r="C5559" t="s">
        <v>208</v>
      </c>
      <c r="D5559" t="s">
        <v>1722</v>
      </c>
      <c r="E5559" s="15" t="s">
        <v>16526</v>
      </c>
      <c r="F5559" t="s">
        <v>1719</v>
      </c>
      <c r="G5559" t="s">
        <v>1721</v>
      </c>
      <c r="H5559" t="s">
        <v>1720</v>
      </c>
      <c r="I5559" t="s">
        <v>3116</v>
      </c>
      <c r="J5559">
        <v>0</v>
      </c>
      <c r="K5559"/>
      <c r="L5559" t="s">
        <v>16527</v>
      </c>
      <c r="M5559" t="s">
        <v>3118</v>
      </c>
    </row>
    <row r="5560" spans="1:13" x14ac:dyDescent="0.25">
      <c r="A5560">
        <v>47138</v>
      </c>
      <c r="B5560" t="s">
        <v>16528</v>
      </c>
      <c r="C5560" t="s">
        <v>84</v>
      </c>
      <c r="D5560" t="s">
        <v>1722</v>
      </c>
      <c r="E5560" s="15" t="s">
        <v>16529</v>
      </c>
      <c r="F5560" t="s">
        <v>1732</v>
      </c>
      <c r="G5560" t="s">
        <v>1731</v>
      </c>
      <c r="H5560" t="s">
        <v>1720</v>
      </c>
      <c r="I5560" t="s">
        <v>3116</v>
      </c>
      <c r="J5560">
        <v>0</v>
      </c>
      <c r="K5560"/>
      <c r="L5560"/>
      <c r="M5560" t="s">
        <v>3118</v>
      </c>
    </row>
    <row r="5561" spans="1:13" x14ac:dyDescent="0.25">
      <c r="A5561">
        <v>22872</v>
      </c>
      <c r="B5561" t="s">
        <v>1512</v>
      </c>
      <c r="C5561" t="s">
        <v>27</v>
      </c>
      <c r="D5561" t="s">
        <v>1722</v>
      </c>
      <c r="E5561" s="15" t="s">
        <v>16530</v>
      </c>
      <c r="F5561" t="s">
        <v>5719</v>
      </c>
      <c r="G5561" t="s">
        <v>1834</v>
      </c>
      <c r="H5561" t="s">
        <v>1833</v>
      </c>
      <c r="I5561" t="s">
        <v>3116</v>
      </c>
      <c r="J5561">
        <v>0</v>
      </c>
      <c r="K5561"/>
      <c r="L5561" t="s">
        <v>3117</v>
      </c>
      <c r="M5561" t="s">
        <v>3118</v>
      </c>
    </row>
    <row r="5562" spans="1:13" x14ac:dyDescent="0.25">
      <c r="A5562">
        <v>44650</v>
      </c>
      <c r="B5562" t="s">
        <v>2625</v>
      </c>
      <c r="C5562" t="s">
        <v>27</v>
      </c>
      <c r="D5562" t="s">
        <v>1722</v>
      </c>
      <c r="E5562" s="15" t="s">
        <v>16531</v>
      </c>
      <c r="F5562" t="s">
        <v>1893</v>
      </c>
      <c r="G5562" t="s">
        <v>1852</v>
      </c>
      <c r="H5562" t="s">
        <v>1720</v>
      </c>
      <c r="I5562" t="s">
        <v>3116</v>
      </c>
      <c r="J5562">
        <v>0</v>
      </c>
      <c r="K5562"/>
      <c r="L5562" t="s">
        <v>3117</v>
      </c>
      <c r="M5562" t="s">
        <v>3118</v>
      </c>
    </row>
    <row r="5563" spans="1:13" x14ac:dyDescent="0.25">
      <c r="A5563">
        <v>50155</v>
      </c>
      <c r="B5563" t="s">
        <v>5402</v>
      </c>
      <c r="C5563" t="s">
        <v>43</v>
      </c>
      <c r="D5563" t="s">
        <v>1722</v>
      </c>
      <c r="E5563" s="15" t="s">
        <v>16532</v>
      </c>
      <c r="F5563" t="s">
        <v>1859</v>
      </c>
      <c r="G5563" t="s">
        <v>1823</v>
      </c>
      <c r="H5563" t="s">
        <v>1822</v>
      </c>
      <c r="I5563" t="s">
        <v>3116</v>
      </c>
      <c r="J5563">
        <v>0</v>
      </c>
      <c r="K5563"/>
      <c r="L5563" t="s">
        <v>3157</v>
      </c>
      <c r="M5563" t="s">
        <v>3118</v>
      </c>
    </row>
    <row r="5564" spans="1:13" x14ac:dyDescent="0.25">
      <c r="A5564">
        <v>851320</v>
      </c>
      <c r="B5564" t="s">
        <v>16533</v>
      </c>
      <c r="C5564" t="s">
        <v>136</v>
      </c>
      <c r="D5564" t="s">
        <v>1722</v>
      </c>
      <c r="E5564" s="15" t="s">
        <v>16534</v>
      </c>
      <c r="F5564" t="s">
        <v>1882</v>
      </c>
      <c r="G5564" t="s">
        <v>1765</v>
      </c>
      <c r="H5564" t="s">
        <v>1764</v>
      </c>
      <c r="I5564" t="s">
        <v>3116</v>
      </c>
      <c r="J5564">
        <v>0</v>
      </c>
      <c r="K5564"/>
      <c r="L5564" t="s">
        <v>3144</v>
      </c>
      <c r="M5564" t="s">
        <v>3118</v>
      </c>
    </row>
    <row r="5565" spans="1:13" x14ac:dyDescent="0.25">
      <c r="A5565">
        <v>12635</v>
      </c>
      <c r="B5565" t="s">
        <v>16535</v>
      </c>
      <c r="C5565" t="s">
        <v>41</v>
      </c>
      <c r="D5565" t="s">
        <v>1722</v>
      </c>
      <c r="E5565" s="15" t="s">
        <v>16536</v>
      </c>
      <c r="F5565" t="s">
        <v>1759</v>
      </c>
      <c r="G5565" t="s">
        <v>1760</v>
      </c>
      <c r="H5565" t="s">
        <v>1753</v>
      </c>
      <c r="I5565" t="s">
        <v>3116</v>
      </c>
      <c r="J5565">
        <v>0</v>
      </c>
      <c r="K5565"/>
      <c r="L5565" t="s">
        <v>16537</v>
      </c>
      <c r="M5565" t="s">
        <v>3118</v>
      </c>
    </row>
    <row r="5566" spans="1:13" x14ac:dyDescent="0.25">
      <c r="A5566">
        <v>9736</v>
      </c>
      <c r="B5566" t="s">
        <v>1702</v>
      </c>
      <c r="C5566" t="s">
        <v>27</v>
      </c>
      <c r="D5566" t="s">
        <v>1722</v>
      </c>
      <c r="E5566" s="15" t="s">
        <v>16538</v>
      </c>
      <c r="F5566" t="s">
        <v>1787</v>
      </c>
      <c r="G5566" t="s">
        <v>1721</v>
      </c>
      <c r="H5566" t="s">
        <v>1720</v>
      </c>
      <c r="I5566" t="s">
        <v>3116</v>
      </c>
      <c r="J5566">
        <v>0</v>
      </c>
      <c r="K5566"/>
      <c r="L5566" t="s">
        <v>16539</v>
      </c>
      <c r="M5566" t="s">
        <v>3118</v>
      </c>
    </row>
    <row r="5567" spans="1:13" x14ac:dyDescent="0.25">
      <c r="A5567">
        <v>832123</v>
      </c>
      <c r="B5567" t="s">
        <v>16540</v>
      </c>
      <c r="C5567" t="s">
        <v>43</v>
      </c>
      <c r="D5567" t="s">
        <v>1722</v>
      </c>
      <c r="E5567" s="15" t="s">
        <v>16541</v>
      </c>
      <c r="F5567" t="s">
        <v>2070</v>
      </c>
      <c r="G5567" t="s">
        <v>2071</v>
      </c>
      <c r="H5567" t="s">
        <v>1864</v>
      </c>
      <c r="I5567" t="s">
        <v>3116</v>
      </c>
      <c r="J5567">
        <v>0</v>
      </c>
      <c r="K5567"/>
      <c r="L5567" t="s">
        <v>3157</v>
      </c>
      <c r="M5567" t="s">
        <v>3118</v>
      </c>
    </row>
    <row r="5568" spans="1:13" x14ac:dyDescent="0.25">
      <c r="A5568">
        <v>22923</v>
      </c>
      <c r="B5568" t="s">
        <v>16542</v>
      </c>
      <c r="C5568" t="s">
        <v>39</v>
      </c>
      <c r="D5568" t="s">
        <v>1722</v>
      </c>
      <c r="E5568" s="15" t="s">
        <v>16543</v>
      </c>
      <c r="F5568" t="s">
        <v>2031</v>
      </c>
      <c r="G5568" t="s">
        <v>2032</v>
      </c>
      <c r="H5568" t="s">
        <v>1782</v>
      </c>
      <c r="I5568" t="s">
        <v>2031</v>
      </c>
      <c r="J5568">
        <v>0</v>
      </c>
      <c r="K5568"/>
      <c r="L5568" t="s">
        <v>3149</v>
      </c>
      <c r="M5568" t="s">
        <v>3118</v>
      </c>
    </row>
    <row r="5569" spans="1:13" x14ac:dyDescent="0.25">
      <c r="A5569">
        <v>60580</v>
      </c>
      <c r="B5569" t="s">
        <v>1861</v>
      </c>
      <c r="C5569" t="s">
        <v>48</v>
      </c>
      <c r="D5569" t="s">
        <v>1722</v>
      </c>
      <c r="E5569" s="15" t="s">
        <v>16544</v>
      </c>
      <c r="F5569" t="s">
        <v>1860</v>
      </c>
      <c r="G5569" t="s">
        <v>1816</v>
      </c>
      <c r="H5569" t="s">
        <v>1725</v>
      </c>
      <c r="I5569" t="s">
        <v>5644</v>
      </c>
      <c r="J5569">
        <v>0</v>
      </c>
      <c r="K5569"/>
      <c r="L5569" t="s">
        <v>3320</v>
      </c>
      <c r="M5569" t="s">
        <v>3118</v>
      </c>
    </row>
    <row r="5570" spans="1:13" x14ac:dyDescent="0.25">
      <c r="A5570">
        <v>828441</v>
      </c>
      <c r="B5570" t="s">
        <v>2849</v>
      </c>
      <c r="C5570" t="s">
        <v>380</v>
      </c>
      <c r="D5570" t="s">
        <v>1722</v>
      </c>
      <c r="E5570" s="15" t="s">
        <v>16545</v>
      </c>
      <c r="F5570" t="s">
        <v>1735</v>
      </c>
      <c r="G5570" t="s">
        <v>1721</v>
      </c>
      <c r="H5570" t="s">
        <v>1720</v>
      </c>
      <c r="I5570" t="s">
        <v>3116</v>
      </c>
      <c r="J5570">
        <v>0</v>
      </c>
      <c r="K5570"/>
      <c r="L5570" t="s">
        <v>16546</v>
      </c>
      <c r="M5570" t="s">
        <v>16547</v>
      </c>
    </row>
    <row r="5571" spans="1:13" x14ac:dyDescent="0.25">
      <c r="A5571">
        <v>56097</v>
      </c>
      <c r="B5571" t="s">
        <v>16548</v>
      </c>
      <c r="C5571" t="s">
        <v>84</v>
      </c>
      <c r="D5571" t="s">
        <v>1722</v>
      </c>
      <c r="E5571" s="15" t="s">
        <v>16549</v>
      </c>
      <c r="F5571" t="s">
        <v>1771</v>
      </c>
      <c r="G5571" t="s">
        <v>1721</v>
      </c>
      <c r="H5571" t="s">
        <v>1720</v>
      </c>
      <c r="I5571" t="s">
        <v>3116</v>
      </c>
      <c r="J5571">
        <v>0</v>
      </c>
      <c r="K5571"/>
      <c r="L5571" t="s">
        <v>3182</v>
      </c>
      <c r="M5571" t="s">
        <v>3118</v>
      </c>
    </row>
    <row r="5572" spans="1:13" x14ac:dyDescent="0.25">
      <c r="A5572">
        <v>29630</v>
      </c>
      <c r="B5572" t="s">
        <v>16550</v>
      </c>
      <c r="C5572" t="s">
        <v>43</v>
      </c>
      <c r="D5572" t="s">
        <v>1722</v>
      </c>
      <c r="E5572" s="15" t="s">
        <v>16551</v>
      </c>
      <c r="F5572" t="s">
        <v>1915</v>
      </c>
      <c r="G5572" t="s">
        <v>1878</v>
      </c>
      <c r="H5572" t="s">
        <v>1756</v>
      </c>
      <c r="I5572" t="s">
        <v>3129</v>
      </c>
      <c r="J5572">
        <v>0</v>
      </c>
      <c r="K5572"/>
      <c r="L5572" t="s">
        <v>3157</v>
      </c>
      <c r="M5572" t="s">
        <v>3118</v>
      </c>
    </row>
    <row r="5573" spans="1:13" x14ac:dyDescent="0.25">
      <c r="A5573">
        <v>32791</v>
      </c>
      <c r="B5573" t="s">
        <v>16552</v>
      </c>
      <c r="C5573" t="s">
        <v>43</v>
      </c>
      <c r="D5573" t="s">
        <v>1722</v>
      </c>
      <c r="E5573" s="15" t="s">
        <v>16553</v>
      </c>
      <c r="F5573" t="s">
        <v>7919</v>
      </c>
      <c r="G5573" t="s">
        <v>1762</v>
      </c>
      <c r="H5573" t="s">
        <v>1782</v>
      </c>
      <c r="I5573" t="s">
        <v>1762</v>
      </c>
      <c r="J5573">
        <v>0</v>
      </c>
      <c r="K5573"/>
      <c r="L5573" t="s">
        <v>3188</v>
      </c>
      <c r="M5573" t="s">
        <v>3118</v>
      </c>
    </row>
    <row r="5574" spans="1:13" x14ac:dyDescent="0.25">
      <c r="A5574">
        <v>20197</v>
      </c>
      <c r="B5574" t="s">
        <v>1513</v>
      </c>
      <c r="C5574" t="s">
        <v>36</v>
      </c>
      <c r="D5574" t="s">
        <v>1722</v>
      </c>
      <c r="E5574" s="15" t="s">
        <v>16554</v>
      </c>
      <c r="F5574" t="s">
        <v>2011</v>
      </c>
      <c r="G5574" t="s">
        <v>1975</v>
      </c>
      <c r="H5574" t="s">
        <v>1782</v>
      </c>
      <c r="I5574" t="s">
        <v>3116</v>
      </c>
      <c r="J5574">
        <v>0</v>
      </c>
      <c r="K5574"/>
      <c r="L5574" t="s">
        <v>3117</v>
      </c>
      <c r="M5574" t="s">
        <v>3118</v>
      </c>
    </row>
    <row r="5575" spans="1:13" x14ac:dyDescent="0.25">
      <c r="A5575">
        <v>7013</v>
      </c>
      <c r="B5575" t="s">
        <v>2368</v>
      </c>
      <c r="C5575" t="s">
        <v>76</v>
      </c>
      <c r="D5575" t="s">
        <v>1722</v>
      </c>
      <c r="E5575" s="15" t="s">
        <v>16555</v>
      </c>
      <c r="F5575" t="s">
        <v>1759</v>
      </c>
      <c r="G5575" t="s">
        <v>1760</v>
      </c>
      <c r="H5575" t="s">
        <v>1753</v>
      </c>
      <c r="I5575" t="s">
        <v>3116</v>
      </c>
      <c r="J5575">
        <v>0</v>
      </c>
      <c r="K5575"/>
      <c r="L5575" t="s">
        <v>3117</v>
      </c>
      <c r="M5575" t="s">
        <v>3118</v>
      </c>
    </row>
    <row r="5576" spans="1:13" x14ac:dyDescent="0.25">
      <c r="A5576">
        <v>828825</v>
      </c>
      <c r="B5576" t="s">
        <v>16556</v>
      </c>
      <c r="C5576" t="s">
        <v>27</v>
      </c>
      <c r="D5576" t="s">
        <v>1722</v>
      </c>
      <c r="E5576" s="15" t="s">
        <v>16557</v>
      </c>
      <c r="F5576" t="s">
        <v>1761</v>
      </c>
      <c r="G5576" t="s">
        <v>1762</v>
      </c>
      <c r="H5576" t="s">
        <v>1782</v>
      </c>
      <c r="I5576" t="s">
        <v>1762</v>
      </c>
      <c r="J5576">
        <v>0</v>
      </c>
      <c r="K5576"/>
      <c r="L5576" t="s">
        <v>16558</v>
      </c>
      <c r="M5576" t="s">
        <v>16559</v>
      </c>
    </row>
    <row r="5577" spans="1:13" x14ac:dyDescent="0.25">
      <c r="A5577">
        <v>57384</v>
      </c>
      <c r="B5577" t="s">
        <v>2731</v>
      </c>
      <c r="C5577" t="s">
        <v>43</v>
      </c>
      <c r="D5577" t="s">
        <v>1722</v>
      </c>
      <c r="E5577" s="15" t="s">
        <v>16560</v>
      </c>
      <c r="F5577" t="s">
        <v>1876</v>
      </c>
      <c r="G5577" t="s">
        <v>1849</v>
      </c>
      <c r="H5577" t="s">
        <v>1819</v>
      </c>
      <c r="I5577" t="s">
        <v>3126</v>
      </c>
      <c r="J5577">
        <v>0</v>
      </c>
      <c r="K5577"/>
      <c r="L5577" t="s">
        <v>3157</v>
      </c>
      <c r="M5577" t="s">
        <v>3118</v>
      </c>
    </row>
    <row r="5578" spans="1:13" x14ac:dyDescent="0.25">
      <c r="A5578">
        <v>838157</v>
      </c>
      <c r="B5578" t="s">
        <v>16561</v>
      </c>
      <c r="C5578" t="s">
        <v>84</v>
      </c>
      <c r="D5578" t="s">
        <v>1722</v>
      </c>
      <c r="E5578" s="15" t="s">
        <v>16562</v>
      </c>
      <c r="F5578" t="s">
        <v>1735</v>
      </c>
      <c r="G5578" t="s">
        <v>1721</v>
      </c>
      <c r="H5578" t="s">
        <v>1720</v>
      </c>
      <c r="I5578" t="s">
        <v>3116</v>
      </c>
      <c r="J5578">
        <v>0</v>
      </c>
      <c r="K5578"/>
      <c r="L5578" t="s">
        <v>16563</v>
      </c>
      <c r="M5578" t="s">
        <v>3118</v>
      </c>
    </row>
    <row r="5579" spans="1:13" x14ac:dyDescent="0.25">
      <c r="A5579">
        <v>831417</v>
      </c>
      <c r="B5579" t="s">
        <v>5410</v>
      </c>
      <c r="C5579" t="s">
        <v>65</v>
      </c>
      <c r="D5579" t="s">
        <v>1722</v>
      </c>
      <c r="E5579" s="15" t="s">
        <v>16564</v>
      </c>
      <c r="F5579" t="s">
        <v>1876</v>
      </c>
      <c r="G5579" t="s">
        <v>1849</v>
      </c>
      <c r="H5579" t="s">
        <v>1819</v>
      </c>
      <c r="I5579" t="s">
        <v>3126</v>
      </c>
      <c r="J5579">
        <v>0</v>
      </c>
      <c r="K5579"/>
      <c r="L5579" t="s">
        <v>16565</v>
      </c>
      <c r="M5579" t="s">
        <v>3118</v>
      </c>
    </row>
    <row r="5580" spans="1:13" x14ac:dyDescent="0.25">
      <c r="A5580">
        <v>73394</v>
      </c>
      <c r="B5580" t="s">
        <v>16566</v>
      </c>
      <c r="C5580" t="s">
        <v>380</v>
      </c>
      <c r="D5580" t="s">
        <v>1722</v>
      </c>
      <c r="E5580" s="15" t="s">
        <v>16567</v>
      </c>
      <c r="F5580" t="s">
        <v>1728</v>
      </c>
      <c r="G5580" t="s">
        <v>1729</v>
      </c>
      <c r="H5580" t="s">
        <v>1720</v>
      </c>
      <c r="I5580" t="s">
        <v>3116</v>
      </c>
      <c r="J5580">
        <v>0</v>
      </c>
      <c r="K5580"/>
      <c r="L5580" t="s">
        <v>3182</v>
      </c>
      <c r="M5580" t="s">
        <v>3118</v>
      </c>
    </row>
    <row r="5581" spans="1:13" x14ac:dyDescent="0.25">
      <c r="A5581">
        <v>50099</v>
      </c>
      <c r="B5581" t="s">
        <v>5413</v>
      </c>
      <c r="C5581" t="s">
        <v>48</v>
      </c>
      <c r="D5581" t="s">
        <v>1722</v>
      </c>
      <c r="E5581" s="15" t="s">
        <v>16568</v>
      </c>
      <c r="F5581" t="s">
        <v>13094</v>
      </c>
      <c r="G5581" t="s">
        <v>2099</v>
      </c>
      <c r="H5581" t="s">
        <v>2055</v>
      </c>
      <c r="I5581" t="s">
        <v>3116</v>
      </c>
      <c r="J5581">
        <v>0</v>
      </c>
      <c r="K5581"/>
      <c r="L5581" t="s">
        <v>3320</v>
      </c>
      <c r="M5581" t="s">
        <v>3118</v>
      </c>
    </row>
    <row r="5582" spans="1:13" x14ac:dyDescent="0.25">
      <c r="A5582">
        <v>22534</v>
      </c>
      <c r="B5582" t="s">
        <v>1514</v>
      </c>
      <c r="C5582" t="s">
        <v>908</v>
      </c>
      <c r="D5582" t="s">
        <v>1722</v>
      </c>
      <c r="E5582" s="15" t="s">
        <v>16569</v>
      </c>
      <c r="F5582" t="s">
        <v>2129</v>
      </c>
      <c r="G5582" t="s">
        <v>1849</v>
      </c>
      <c r="H5582" t="s">
        <v>1819</v>
      </c>
      <c r="I5582" t="s">
        <v>3126</v>
      </c>
      <c r="J5582">
        <v>0</v>
      </c>
      <c r="K5582"/>
      <c r="L5582" t="s">
        <v>3117</v>
      </c>
      <c r="M5582" t="s">
        <v>3118</v>
      </c>
    </row>
    <row r="5583" spans="1:13" x14ac:dyDescent="0.25">
      <c r="A5583">
        <v>20205</v>
      </c>
      <c r="B5583" t="s">
        <v>2488</v>
      </c>
      <c r="C5583" t="s">
        <v>39</v>
      </c>
      <c r="D5583" t="s">
        <v>1722</v>
      </c>
      <c r="E5583" s="15" t="s">
        <v>16570</v>
      </c>
      <c r="F5583" t="s">
        <v>1995</v>
      </c>
      <c r="G5583" t="s">
        <v>1765</v>
      </c>
      <c r="H5583" t="s">
        <v>1764</v>
      </c>
      <c r="I5583" t="s">
        <v>1765</v>
      </c>
      <c r="J5583">
        <v>0</v>
      </c>
      <c r="K5583"/>
      <c r="L5583" t="s">
        <v>16571</v>
      </c>
      <c r="M5583" t="s">
        <v>3118</v>
      </c>
    </row>
    <row r="5584" spans="1:13" x14ac:dyDescent="0.25">
      <c r="A5584">
        <v>32524</v>
      </c>
      <c r="B5584" t="s">
        <v>558</v>
      </c>
      <c r="C5584" t="s">
        <v>21</v>
      </c>
      <c r="D5584" t="s">
        <v>1722</v>
      </c>
      <c r="E5584" s="15" t="s">
        <v>16572</v>
      </c>
      <c r="F5584" t="s">
        <v>2002</v>
      </c>
      <c r="G5584" t="s">
        <v>2003</v>
      </c>
      <c r="H5584" t="s">
        <v>1756</v>
      </c>
      <c r="I5584" t="s">
        <v>3129</v>
      </c>
      <c r="J5584">
        <v>0</v>
      </c>
      <c r="K5584"/>
      <c r="L5584" t="s">
        <v>3120</v>
      </c>
      <c r="M5584" t="s">
        <v>3118</v>
      </c>
    </row>
    <row r="5585" spans="1:13" x14ac:dyDescent="0.25">
      <c r="A5585">
        <v>68167</v>
      </c>
      <c r="B5585" t="s">
        <v>1515</v>
      </c>
      <c r="C5585" t="s">
        <v>21</v>
      </c>
      <c r="D5585" t="s">
        <v>1722</v>
      </c>
      <c r="E5585" s="15" t="s">
        <v>16573</v>
      </c>
      <c r="F5585" t="s">
        <v>1815</v>
      </c>
      <c r="G5585" t="s">
        <v>1816</v>
      </c>
      <c r="H5585" t="s">
        <v>1725</v>
      </c>
      <c r="I5585" t="s">
        <v>1816</v>
      </c>
      <c r="J5585">
        <v>0</v>
      </c>
      <c r="K5585"/>
      <c r="L5585" t="s">
        <v>3117</v>
      </c>
      <c r="M5585" t="s">
        <v>3118</v>
      </c>
    </row>
    <row r="5586" spans="1:13" x14ac:dyDescent="0.25">
      <c r="A5586">
        <v>20186</v>
      </c>
      <c r="B5586" t="s">
        <v>5415</v>
      </c>
      <c r="C5586" t="s">
        <v>27</v>
      </c>
      <c r="D5586" t="s">
        <v>1722</v>
      </c>
      <c r="E5586" s="15" t="s">
        <v>16574</v>
      </c>
      <c r="F5586" t="s">
        <v>5641</v>
      </c>
      <c r="G5586" t="s">
        <v>1825</v>
      </c>
      <c r="H5586" t="s">
        <v>1725</v>
      </c>
      <c r="I5586" t="s">
        <v>3116</v>
      </c>
      <c r="J5586">
        <v>0</v>
      </c>
      <c r="K5586"/>
      <c r="L5586" t="s">
        <v>3117</v>
      </c>
      <c r="M5586" t="s">
        <v>3118</v>
      </c>
    </row>
    <row r="5587" spans="1:13" x14ac:dyDescent="0.25">
      <c r="A5587">
        <v>22867</v>
      </c>
      <c r="B5587" t="s">
        <v>5416</v>
      </c>
      <c r="C5587" t="s">
        <v>27</v>
      </c>
      <c r="D5587" t="s">
        <v>1722</v>
      </c>
      <c r="E5587" s="15" t="s">
        <v>16575</v>
      </c>
      <c r="F5587" t="s">
        <v>6008</v>
      </c>
      <c r="G5587" t="s">
        <v>1837</v>
      </c>
      <c r="H5587" t="s">
        <v>1725</v>
      </c>
      <c r="I5587" t="s">
        <v>3116</v>
      </c>
      <c r="J5587">
        <v>0</v>
      </c>
      <c r="K5587"/>
      <c r="L5587" t="s">
        <v>3117</v>
      </c>
      <c r="M5587" t="s">
        <v>3118</v>
      </c>
    </row>
    <row r="5588" spans="1:13" x14ac:dyDescent="0.25">
      <c r="A5588">
        <v>20195</v>
      </c>
      <c r="B5588" t="s">
        <v>16576</v>
      </c>
      <c r="C5588" t="s">
        <v>36</v>
      </c>
      <c r="D5588" t="s">
        <v>1722</v>
      </c>
      <c r="E5588" s="15" t="s">
        <v>16577</v>
      </c>
      <c r="F5588" t="s">
        <v>1728</v>
      </c>
      <c r="G5588" t="s">
        <v>1729</v>
      </c>
      <c r="H5588" t="s">
        <v>1720</v>
      </c>
      <c r="I5588" t="s">
        <v>3116</v>
      </c>
      <c r="J5588">
        <v>0</v>
      </c>
      <c r="K5588"/>
      <c r="L5588" t="s">
        <v>16578</v>
      </c>
      <c r="M5588" t="s">
        <v>3118</v>
      </c>
    </row>
    <row r="5589" spans="1:13" x14ac:dyDescent="0.25">
      <c r="A5589">
        <v>844774</v>
      </c>
      <c r="B5589" t="s">
        <v>16579</v>
      </c>
      <c r="C5589" t="s">
        <v>27</v>
      </c>
      <c r="D5589" t="s">
        <v>1722</v>
      </c>
      <c r="E5589" s="15" t="s">
        <v>16580</v>
      </c>
      <c r="F5589" t="s">
        <v>1728</v>
      </c>
      <c r="G5589" t="s">
        <v>1729</v>
      </c>
      <c r="H5589" t="s">
        <v>1720</v>
      </c>
      <c r="I5589" t="s">
        <v>3116</v>
      </c>
      <c r="J5589">
        <v>0</v>
      </c>
      <c r="K5589"/>
      <c r="L5589" t="s">
        <v>16581</v>
      </c>
      <c r="M5589" t="s">
        <v>16582</v>
      </c>
    </row>
    <row r="5590" spans="1:13" x14ac:dyDescent="0.25">
      <c r="A5590">
        <v>20265</v>
      </c>
      <c r="B5590" t="s">
        <v>5418</v>
      </c>
      <c r="C5590" t="s">
        <v>27</v>
      </c>
      <c r="D5590" t="s">
        <v>1722</v>
      </c>
      <c r="E5590" s="15" t="s">
        <v>16583</v>
      </c>
      <c r="F5590" t="s">
        <v>1735</v>
      </c>
      <c r="G5590" t="s">
        <v>1721</v>
      </c>
      <c r="H5590" t="s">
        <v>1720</v>
      </c>
      <c r="I5590" t="s">
        <v>5686</v>
      </c>
      <c r="J5590">
        <v>0</v>
      </c>
      <c r="K5590"/>
      <c r="L5590" t="s">
        <v>11964</v>
      </c>
      <c r="M5590" t="s">
        <v>3118</v>
      </c>
    </row>
    <row r="5591" spans="1:13" x14ac:dyDescent="0.25">
      <c r="A5591">
        <v>832418</v>
      </c>
      <c r="B5591" t="s">
        <v>1516</v>
      </c>
      <c r="C5591" t="s">
        <v>27</v>
      </c>
      <c r="D5591" t="s">
        <v>1722</v>
      </c>
      <c r="E5591" s="15" t="s">
        <v>16584</v>
      </c>
      <c r="F5591" t="s">
        <v>2243</v>
      </c>
      <c r="G5591" t="s">
        <v>2244</v>
      </c>
      <c r="H5591" t="s">
        <v>1827</v>
      </c>
      <c r="I5591" t="s">
        <v>3131</v>
      </c>
      <c r="J5591">
        <v>0</v>
      </c>
      <c r="K5591"/>
      <c r="L5591" t="s">
        <v>7627</v>
      </c>
      <c r="M5591" t="s">
        <v>3118</v>
      </c>
    </row>
    <row r="5592" spans="1:13" x14ac:dyDescent="0.25">
      <c r="A5592">
        <v>31685</v>
      </c>
      <c r="B5592" t="s">
        <v>16585</v>
      </c>
      <c r="C5592" t="s">
        <v>155</v>
      </c>
      <c r="D5592" t="s">
        <v>1722</v>
      </c>
      <c r="E5592" s="15" t="s">
        <v>16586</v>
      </c>
      <c r="F5592" t="s">
        <v>1860</v>
      </c>
      <c r="G5592" t="s">
        <v>1816</v>
      </c>
      <c r="H5592" t="s">
        <v>1725</v>
      </c>
      <c r="I5592" t="s">
        <v>5644</v>
      </c>
      <c r="J5592">
        <v>0</v>
      </c>
      <c r="K5592"/>
      <c r="L5592" t="s">
        <v>3718</v>
      </c>
      <c r="M5592" t="s">
        <v>3118</v>
      </c>
    </row>
    <row r="5593" spans="1:13" x14ac:dyDescent="0.25">
      <c r="A5593">
        <v>22686</v>
      </c>
      <c r="B5593" t="s">
        <v>16587</v>
      </c>
      <c r="C5593" t="s">
        <v>21</v>
      </c>
      <c r="D5593" t="s">
        <v>1722</v>
      </c>
      <c r="E5593" s="15" t="s">
        <v>16588</v>
      </c>
      <c r="F5593" t="s">
        <v>1737</v>
      </c>
      <c r="G5593" t="s">
        <v>1721</v>
      </c>
      <c r="H5593" t="s">
        <v>1720</v>
      </c>
      <c r="I5593" t="s">
        <v>3116</v>
      </c>
      <c r="J5593">
        <v>0</v>
      </c>
      <c r="K5593"/>
      <c r="L5593" t="s">
        <v>5532</v>
      </c>
      <c r="M5593" t="s">
        <v>3118</v>
      </c>
    </row>
    <row r="5594" spans="1:13" x14ac:dyDescent="0.25">
      <c r="A5594">
        <v>20319</v>
      </c>
      <c r="B5594" t="s">
        <v>1517</v>
      </c>
      <c r="C5594" t="s">
        <v>39</v>
      </c>
      <c r="D5594" t="s">
        <v>1722</v>
      </c>
      <c r="E5594" s="15" t="s">
        <v>16589</v>
      </c>
      <c r="F5594" t="s">
        <v>6198</v>
      </c>
      <c r="G5594" t="s">
        <v>1785</v>
      </c>
      <c r="H5594" t="s">
        <v>1725</v>
      </c>
      <c r="I5594" t="s">
        <v>3116</v>
      </c>
      <c r="J5594">
        <v>0</v>
      </c>
      <c r="K5594"/>
      <c r="L5594" t="s">
        <v>16590</v>
      </c>
      <c r="M5594" t="s">
        <v>3118</v>
      </c>
    </row>
    <row r="5595" spans="1:13" x14ac:dyDescent="0.25">
      <c r="A5595">
        <v>853752</v>
      </c>
      <c r="B5595" t="s">
        <v>16591</v>
      </c>
      <c r="C5595" t="s">
        <v>43</v>
      </c>
      <c r="D5595" t="s">
        <v>1722</v>
      </c>
      <c r="E5595" s="15" t="s">
        <v>16592</v>
      </c>
      <c r="F5595" t="s">
        <v>1957</v>
      </c>
      <c r="G5595" t="s">
        <v>1958</v>
      </c>
      <c r="H5595" t="s">
        <v>1756</v>
      </c>
      <c r="I5595" t="s">
        <v>3129</v>
      </c>
      <c r="J5595">
        <v>0</v>
      </c>
      <c r="K5595"/>
      <c r="L5595" t="s">
        <v>3157</v>
      </c>
      <c r="M5595" t="s">
        <v>3118</v>
      </c>
    </row>
    <row r="5596" spans="1:13" x14ac:dyDescent="0.25">
      <c r="A5596">
        <v>36917</v>
      </c>
      <c r="B5596" t="s">
        <v>559</v>
      </c>
      <c r="C5596" t="s">
        <v>27</v>
      </c>
      <c r="D5596" t="s">
        <v>1722</v>
      </c>
      <c r="E5596" s="15" t="s">
        <v>16593</v>
      </c>
      <c r="F5596" t="s">
        <v>1824</v>
      </c>
      <c r="G5596" t="s">
        <v>1825</v>
      </c>
      <c r="H5596" t="s">
        <v>1725</v>
      </c>
      <c r="I5596" t="s">
        <v>3116</v>
      </c>
      <c r="J5596">
        <v>0</v>
      </c>
      <c r="K5596"/>
      <c r="L5596" t="s">
        <v>3117</v>
      </c>
      <c r="M5596" t="s">
        <v>3118</v>
      </c>
    </row>
    <row r="5597" spans="1:13" x14ac:dyDescent="0.25">
      <c r="A5597">
        <v>22902</v>
      </c>
      <c r="B5597" t="s">
        <v>1518</v>
      </c>
      <c r="C5597" t="s">
        <v>211</v>
      </c>
      <c r="D5597" t="s">
        <v>1722</v>
      </c>
      <c r="E5597" s="15" t="s">
        <v>16594</v>
      </c>
      <c r="F5597" t="s">
        <v>1784</v>
      </c>
      <c r="G5597" t="s">
        <v>1785</v>
      </c>
      <c r="H5597" t="s">
        <v>1725</v>
      </c>
      <c r="I5597" t="s">
        <v>3116</v>
      </c>
      <c r="J5597">
        <v>0</v>
      </c>
      <c r="K5597"/>
      <c r="L5597" t="s">
        <v>3117</v>
      </c>
      <c r="M5597" t="s">
        <v>3118</v>
      </c>
    </row>
    <row r="5598" spans="1:13" x14ac:dyDescent="0.25">
      <c r="A5598">
        <v>20316</v>
      </c>
      <c r="B5598" t="s">
        <v>560</v>
      </c>
      <c r="C5598" t="s">
        <v>21</v>
      </c>
      <c r="D5598" t="s">
        <v>1722</v>
      </c>
      <c r="E5598" s="15" t="s">
        <v>16595</v>
      </c>
      <c r="F5598" t="s">
        <v>1784</v>
      </c>
      <c r="G5598" t="s">
        <v>1785</v>
      </c>
      <c r="H5598" t="s">
        <v>1725</v>
      </c>
      <c r="I5598" t="s">
        <v>3116</v>
      </c>
      <c r="J5598">
        <v>0</v>
      </c>
      <c r="K5598"/>
      <c r="L5598" t="s">
        <v>3117</v>
      </c>
      <c r="M5598" t="s">
        <v>3118</v>
      </c>
    </row>
    <row r="5599" spans="1:13" x14ac:dyDescent="0.25">
      <c r="A5599">
        <v>20301</v>
      </c>
      <c r="B5599" t="s">
        <v>1519</v>
      </c>
      <c r="C5599" t="s">
        <v>415</v>
      </c>
      <c r="D5599" t="s">
        <v>1722</v>
      </c>
      <c r="E5599" s="15" t="s">
        <v>16596</v>
      </c>
      <c r="F5599" t="s">
        <v>1797</v>
      </c>
      <c r="G5599" t="s">
        <v>1783</v>
      </c>
      <c r="H5599" t="s">
        <v>1782</v>
      </c>
      <c r="I5599" t="s">
        <v>3152</v>
      </c>
      <c r="J5599">
        <v>0</v>
      </c>
      <c r="K5599"/>
      <c r="L5599" t="s">
        <v>3388</v>
      </c>
      <c r="M5599" t="s">
        <v>3118</v>
      </c>
    </row>
    <row r="5600" spans="1:13" x14ac:dyDescent="0.25">
      <c r="A5600">
        <v>52154</v>
      </c>
      <c r="B5600" t="s">
        <v>16597</v>
      </c>
      <c r="C5600" t="s">
        <v>31</v>
      </c>
      <c r="D5600" t="s">
        <v>1722</v>
      </c>
      <c r="E5600" s="15" t="s">
        <v>16598</v>
      </c>
      <c r="F5600" t="s">
        <v>1749</v>
      </c>
      <c r="G5600" t="s">
        <v>1746</v>
      </c>
      <c r="H5600" t="s">
        <v>1720</v>
      </c>
      <c r="I5600" t="s">
        <v>5686</v>
      </c>
      <c r="J5600">
        <v>0</v>
      </c>
      <c r="K5600"/>
      <c r="L5600" t="s">
        <v>9401</v>
      </c>
      <c r="M5600" t="s">
        <v>3118</v>
      </c>
    </row>
    <row r="5601" spans="1:13" x14ac:dyDescent="0.25">
      <c r="A5601">
        <v>31466</v>
      </c>
      <c r="B5601" t="s">
        <v>5423</v>
      </c>
      <c r="C5601" t="s">
        <v>21</v>
      </c>
      <c r="D5601" t="s">
        <v>1722</v>
      </c>
      <c r="E5601" s="15" t="s">
        <v>16599</v>
      </c>
      <c r="F5601" t="s">
        <v>1732</v>
      </c>
      <c r="G5601" t="s">
        <v>1731</v>
      </c>
      <c r="H5601" t="s">
        <v>1720</v>
      </c>
      <c r="I5601" t="s">
        <v>3116</v>
      </c>
      <c r="J5601">
        <v>0</v>
      </c>
      <c r="K5601"/>
      <c r="L5601" t="s">
        <v>16600</v>
      </c>
      <c r="M5601" t="s">
        <v>3118</v>
      </c>
    </row>
    <row r="5602" spans="1:13" x14ac:dyDescent="0.25">
      <c r="A5602">
        <v>20309</v>
      </c>
      <c r="B5602" t="s">
        <v>1520</v>
      </c>
      <c r="C5602" t="s">
        <v>31</v>
      </c>
      <c r="D5602" t="s">
        <v>1722</v>
      </c>
      <c r="E5602" s="15" t="s">
        <v>16601</v>
      </c>
      <c r="F5602" t="s">
        <v>1738</v>
      </c>
      <c r="G5602" t="s">
        <v>1739</v>
      </c>
      <c r="H5602" t="s">
        <v>1720</v>
      </c>
      <c r="I5602" t="s">
        <v>3232</v>
      </c>
      <c r="J5602">
        <v>0</v>
      </c>
      <c r="K5602"/>
      <c r="L5602" t="s">
        <v>3117</v>
      </c>
      <c r="M5602" t="s">
        <v>3118</v>
      </c>
    </row>
    <row r="5603" spans="1:13" x14ac:dyDescent="0.25">
      <c r="A5603">
        <v>840836</v>
      </c>
      <c r="B5603" t="s">
        <v>1521</v>
      </c>
      <c r="C5603" t="s">
        <v>52</v>
      </c>
      <c r="D5603" t="s">
        <v>1722</v>
      </c>
      <c r="E5603" s="15" t="s">
        <v>16602</v>
      </c>
      <c r="F5603" t="s">
        <v>1738</v>
      </c>
      <c r="G5603" t="s">
        <v>1739</v>
      </c>
      <c r="H5603" t="s">
        <v>1720</v>
      </c>
      <c r="I5603" t="s">
        <v>3232</v>
      </c>
      <c r="J5603">
        <v>0</v>
      </c>
      <c r="K5603"/>
      <c r="L5603" t="s">
        <v>16603</v>
      </c>
      <c r="M5603" t="s">
        <v>3118</v>
      </c>
    </row>
    <row r="5604" spans="1:13" x14ac:dyDescent="0.25">
      <c r="A5604">
        <v>20280</v>
      </c>
      <c r="B5604" t="s">
        <v>5425</v>
      </c>
      <c r="C5604" t="s">
        <v>76</v>
      </c>
      <c r="D5604" t="s">
        <v>1722</v>
      </c>
      <c r="E5604" s="15" t="s">
        <v>16604</v>
      </c>
      <c r="F5604" t="s">
        <v>1984</v>
      </c>
      <c r="G5604" t="s">
        <v>1816</v>
      </c>
      <c r="H5604" t="s">
        <v>1725</v>
      </c>
      <c r="I5604" t="s">
        <v>1816</v>
      </c>
      <c r="J5604">
        <v>0</v>
      </c>
      <c r="K5604"/>
      <c r="L5604" t="s">
        <v>3117</v>
      </c>
      <c r="M5604" t="s">
        <v>3118</v>
      </c>
    </row>
    <row r="5605" spans="1:13" x14ac:dyDescent="0.25">
      <c r="A5605">
        <v>22287</v>
      </c>
      <c r="B5605" t="s">
        <v>561</v>
      </c>
      <c r="C5605" t="s">
        <v>41</v>
      </c>
      <c r="D5605" t="s">
        <v>1722</v>
      </c>
      <c r="E5605" s="15" t="s">
        <v>16605</v>
      </c>
      <c r="F5605" t="s">
        <v>1918</v>
      </c>
      <c r="G5605" t="s">
        <v>1919</v>
      </c>
      <c r="H5605" t="s">
        <v>1864</v>
      </c>
      <c r="I5605" t="s">
        <v>3240</v>
      </c>
      <c r="J5605">
        <v>0</v>
      </c>
      <c r="K5605"/>
      <c r="L5605" t="s">
        <v>16606</v>
      </c>
      <c r="M5605" t="s">
        <v>3118</v>
      </c>
    </row>
    <row r="5606" spans="1:13" x14ac:dyDescent="0.25">
      <c r="A5606">
        <v>854096</v>
      </c>
      <c r="B5606" t="s">
        <v>16607</v>
      </c>
      <c r="C5606" t="s">
        <v>43</v>
      </c>
      <c r="D5606" t="s">
        <v>1722</v>
      </c>
      <c r="E5606" s="15" t="s">
        <v>16608</v>
      </c>
      <c r="F5606" t="s">
        <v>1915</v>
      </c>
      <c r="G5606" t="s">
        <v>1878</v>
      </c>
      <c r="H5606" t="s">
        <v>1756</v>
      </c>
      <c r="I5606" t="s">
        <v>3129</v>
      </c>
      <c r="J5606">
        <v>0</v>
      </c>
      <c r="K5606"/>
      <c r="L5606" t="s">
        <v>2341</v>
      </c>
      <c r="M5606" t="s">
        <v>16609</v>
      </c>
    </row>
    <row r="5607" spans="1:13" x14ac:dyDescent="0.25">
      <c r="A5607">
        <v>860058</v>
      </c>
      <c r="B5607" t="s">
        <v>16610</v>
      </c>
      <c r="C5607" t="s">
        <v>36</v>
      </c>
      <c r="D5607" t="s">
        <v>1722</v>
      </c>
      <c r="E5607" s="15" t="s">
        <v>16611</v>
      </c>
      <c r="F5607" t="s">
        <v>1824</v>
      </c>
      <c r="G5607" t="s">
        <v>1825</v>
      </c>
      <c r="H5607" t="s">
        <v>1725</v>
      </c>
      <c r="I5607" t="s">
        <v>3116</v>
      </c>
      <c r="J5607">
        <v>0</v>
      </c>
      <c r="K5607"/>
      <c r="L5607" t="s">
        <v>3117</v>
      </c>
      <c r="M5607" t="s">
        <v>3118</v>
      </c>
    </row>
    <row r="5608" spans="1:13" x14ac:dyDescent="0.25">
      <c r="A5608">
        <v>20336</v>
      </c>
      <c r="B5608" t="s">
        <v>16612</v>
      </c>
      <c r="C5608" t="s">
        <v>43</v>
      </c>
      <c r="D5608" t="s">
        <v>1722</v>
      </c>
      <c r="E5608" s="15" t="s">
        <v>16613</v>
      </c>
      <c r="F5608" t="s">
        <v>2031</v>
      </c>
      <c r="G5608" t="s">
        <v>2032</v>
      </c>
      <c r="H5608" t="s">
        <v>1782</v>
      </c>
      <c r="I5608" t="s">
        <v>2031</v>
      </c>
      <c r="J5608">
        <v>0</v>
      </c>
      <c r="K5608"/>
      <c r="L5608" t="s">
        <v>16614</v>
      </c>
      <c r="M5608" t="s">
        <v>3118</v>
      </c>
    </row>
    <row r="5609" spans="1:13" x14ac:dyDescent="0.25">
      <c r="A5609">
        <v>50310</v>
      </c>
      <c r="B5609" t="s">
        <v>2656</v>
      </c>
      <c r="C5609" t="s">
        <v>27</v>
      </c>
      <c r="D5609" t="s">
        <v>1722</v>
      </c>
      <c r="E5609" s="15" t="s">
        <v>16615</v>
      </c>
      <c r="F5609" t="s">
        <v>1817</v>
      </c>
      <c r="G5609" t="s">
        <v>1816</v>
      </c>
      <c r="H5609" t="s">
        <v>1725</v>
      </c>
      <c r="I5609" t="s">
        <v>1816</v>
      </c>
      <c r="J5609">
        <v>0</v>
      </c>
      <c r="K5609"/>
      <c r="L5609" t="s">
        <v>6728</v>
      </c>
      <c r="M5609" t="s">
        <v>3118</v>
      </c>
    </row>
    <row r="5610" spans="1:13" x14ac:dyDescent="0.25">
      <c r="A5610">
        <v>46818</v>
      </c>
      <c r="B5610" t="s">
        <v>16616</v>
      </c>
      <c r="C5610" t="s">
        <v>116</v>
      </c>
      <c r="D5610" t="s">
        <v>1722</v>
      </c>
      <c r="E5610" s="15" t="s">
        <v>16617</v>
      </c>
      <c r="F5610" t="s">
        <v>1789</v>
      </c>
      <c r="G5610" t="s">
        <v>1790</v>
      </c>
      <c r="H5610" t="s">
        <v>1720</v>
      </c>
      <c r="I5610" t="s">
        <v>3116</v>
      </c>
      <c r="J5610">
        <v>0</v>
      </c>
      <c r="K5610"/>
      <c r="L5610" t="s">
        <v>3831</v>
      </c>
      <c r="M5610" t="s">
        <v>3118</v>
      </c>
    </row>
    <row r="5611" spans="1:13" x14ac:dyDescent="0.25">
      <c r="A5611">
        <v>34525</v>
      </c>
      <c r="B5611" t="s">
        <v>16618</v>
      </c>
      <c r="C5611" t="s">
        <v>380</v>
      </c>
      <c r="D5611" t="s">
        <v>1722</v>
      </c>
      <c r="E5611" s="15" t="s">
        <v>16619</v>
      </c>
      <c r="F5611" t="s">
        <v>1737</v>
      </c>
      <c r="G5611" t="s">
        <v>1721</v>
      </c>
      <c r="H5611" t="s">
        <v>1720</v>
      </c>
      <c r="I5611" t="s">
        <v>3116</v>
      </c>
      <c r="J5611">
        <v>0</v>
      </c>
      <c r="K5611"/>
      <c r="L5611" t="s">
        <v>3117</v>
      </c>
      <c r="M5611" t="s">
        <v>3118</v>
      </c>
    </row>
    <row r="5612" spans="1:13" x14ac:dyDescent="0.25">
      <c r="A5612">
        <v>20355</v>
      </c>
      <c r="B5612" t="s">
        <v>5426</v>
      </c>
      <c r="C5612" t="s">
        <v>27</v>
      </c>
      <c r="D5612" t="s">
        <v>1722</v>
      </c>
      <c r="E5612" s="15" t="s">
        <v>16620</v>
      </c>
      <c r="F5612" t="s">
        <v>2297</v>
      </c>
      <c r="G5612" t="s">
        <v>2298</v>
      </c>
      <c r="H5612" t="s">
        <v>1782</v>
      </c>
      <c r="I5612" t="s">
        <v>3142</v>
      </c>
      <c r="J5612">
        <v>0</v>
      </c>
      <c r="K5612"/>
      <c r="L5612" t="s">
        <v>6728</v>
      </c>
      <c r="M5612" t="s">
        <v>3118</v>
      </c>
    </row>
    <row r="5613" spans="1:13" x14ac:dyDescent="0.25">
      <c r="A5613">
        <v>862696</v>
      </c>
      <c r="B5613" t="s">
        <v>1703</v>
      </c>
      <c r="C5613" t="s">
        <v>376</v>
      </c>
      <c r="D5613" t="s">
        <v>1722</v>
      </c>
      <c r="E5613" s="15" t="s">
        <v>16621</v>
      </c>
      <c r="F5613" t="s">
        <v>1957</v>
      </c>
      <c r="G5613" t="s">
        <v>1958</v>
      </c>
      <c r="H5613" t="s">
        <v>1756</v>
      </c>
      <c r="I5613" t="s">
        <v>3129</v>
      </c>
      <c r="J5613">
        <v>0</v>
      </c>
      <c r="K5613"/>
      <c r="L5613" t="s">
        <v>3120</v>
      </c>
      <c r="M5613" t="s">
        <v>3118</v>
      </c>
    </row>
    <row r="5614" spans="1:13" x14ac:dyDescent="0.25">
      <c r="A5614">
        <v>40460</v>
      </c>
      <c r="B5614" t="s">
        <v>1522</v>
      </c>
      <c r="C5614" t="s">
        <v>27</v>
      </c>
      <c r="D5614" t="s">
        <v>1722</v>
      </c>
      <c r="E5614" s="15" t="s">
        <v>16622</v>
      </c>
      <c r="F5614" t="s">
        <v>1761</v>
      </c>
      <c r="G5614" t="s">
        <v>1762</v>
      </c>
      <c r="H5614" t="s">
        <v>1782</v>
      </c>
      <c r="I5614" t="s">
        <v>1762</v>
      </c>
      <c r="J5614">
        <v>0</v>
      </c>
      <c r="K5614"/>
      <c r="L5614" t="s">
        <v>3171</v>
      </c>
      <c r="M5614" t="s">
        <v>3118</v>
      </c>
    </row>
    <row r="5615" spans="1:13" x14ac:dyDescent="0.25">
      <c r="A5615">
        <v>22861</v>
      </c>
      <c r="B5615" t="s">
        <v>1523</v>
      </c>
      <c r="C5615" t="s">
        <v>27</v>
      </c>
      <c r="D5615" t="s">
        <v>1722</v>
      </c>
      <c r="E5615" s="15" t="s">
        <v>16623</v>
      </c>
      <c r="F5615" t="s">
        <v>5706</v>
      </c>
      <c r="G5615" t="s">
        <v>1792</v>
      </c>
      <c r="H5615" t="s">
        <v>1822</v>
      </c>
      <c r="I5615" t="s">
        <v>3116</v>
      </c>
      <c r="J5615">
        <v>0</v>
      </c>
      <c r="K5615"/>
      <c r="L5615" t="s">
        <v>3117</v>
      </c>
      <c r="M5615" t="s">
        <v>3118</v>
      </c>
    </row>
    <row r="5616" spans="1:13" x14ac:dyDescent="0.25">
      <c r="A5616">
        <v>847600</v>
      </c>
      <c r="B5616" t="s">
        <v>16624</v>
      </c>
      <c r="C5616" t="s">
        <v>56</v>
      </c>
      <c r="D5616" t="s">
        <v>1722</v>
      </c>
      <c r="E5616" s="15" t="s">
        <v>16625</v>
      </c>
      <c r="F5616" t="s">
        <v>1797</v>
      </c>
      <c r="G5616" t="s">
        <v>1783</v>
      </c>
      <c r="H5616" t="s">
        <v>1782</v>
      </c>
      <c r="I5616" t="s">
        <v>3152</v>
      </c>
      <c r="J5616">
        <v>0</v>
      </c>
      <c r="K5616"/>
      <c r="L5616" t="s">
        <v>16626</v>
      </c>
      <c r="M5616" t="s">
        <v>16627</v>
      </c>
    </row>
    <row r="5617" spans="1:13" x14ac:dyDescent="0.25">
      <c r="A5617">
        <v>854777</v>
      </c>
      <c r="B5617" t="s">
        <v>16628</v>
      </c>
      <c r="C5617" t="s">
        <v>84</v>
      </c>
      <c r="D5617" t="s">
        <v>1722</v>
      </c>
      <c r="E5617" s="15" t="s">
        <v>16629</v>
      </c>
      <c r="F5617" t="s">
        <v>1771</v>
      </c>
      <c r="G5617" t="s">
        <v>1721</v>
      </c>
      <c r="H5617" t="s">
        <v>1720</v>
      </c>
      <c r="I5617" t="s">
        <v>3116</v>
      </c>
      <c r="J5617">
        <v>0</v>
      </c>
      <c r="K5617"/>
      <c r="L5617" t="s">
        <v>16630</v>
      </c>
      <c r="M5617" t="s">
        <v>16631</v>
      </c>
    </row>
    <row r="5618" spans="1:13" x14ac:dyDescent="0.25">
      <c r="A5618">
        <v>40465</v>
      </c>
      <c r="B5618" t="s">
        <v>16632</v>
      </c>
      <c r="C5618" t="s">
        <v>27</v>
      </c>
      <c r="D5618" t="s">
        <v>1722</v>
      </c>
      <c r="E5618" s="15" t="s">
        <v>16633</v>
      </c>
      <c r="F5618" t="s">
        <v>3264</v>
      </c>
      <c r="G5618" t="s">
        <v>1739</v>
      </c>
      <c r="H5618" t="s">
        <v>1720</v>
      </c>
      <c r="I5618" t="s">
        <v>3232</v>
      </c>
      <c r="J5618">
        <v>0</v>
      </c>
      <c r="K5618"/>
      <c r="L5618" t="s">
        <v>3245</v>
      </c>
      <c r="M5618" t="s">
        <v>3118</v>
      </c>
    </row>
    <row r="5619" spans="1:13" x14ac:dyDescent="0.25">
      <c r="A5619">
        <v>20363</v>
      </c>
      <c r="B5619" t="s">
        <v>5427</v>
      </c>
      <c r="C5619" t="s">
        <v>31</v>
      </c>
      <c r="D5619" t="s">
        <v>1722</v>
      </c>
      <c r="E5619" s="15" t="s">
        <v>16634</v>
      </c>
      <c r="F5619" t="s">
        <v>1807</v>
      </c>
      <c r="G5619" t="s">
        <v>1762</v>
      </c>
      <c r="H5619" t="s">
        <v>1782</v>
      </c>
      <c r="I5619" t="s">
        <v>1762</v>
      </c>
      <c r="J5619">
        <v>0</v>
      </c>
      <c r="K5619"/>
      <c r="L5619" t="s">
        <v>3132</v>
      </c>
      <c r="M5619" t="s">
        <v>3118</v>
      </c>
    </row>
    <row r="5620" spans="1:13" x14ac:dyDescent="0.25">
      <c r="A5620">
        <v>61742</v>
      </c>
      <c r="B5620" t="s">
        <v>1524</v>
      </c>
      <c r="C5620" t="s">
        <v>59</v>
      </c>
      <c r="D5620" t="s">
        <v>1722</v>
      </c>
      <c r="E5620" s="15" t="s">
        <v>16635</v>
      </c>
      <c r="F5620" t="s">
        <v>1737</v>
      </c>
      <c r="G5620" t="s">
        <v>1721</v>
      </c>
      <c r="H5620" t="s">
        <v>1720</v>
      </c>
      <c r="I5620" t="s">
        <v>3116</v>
      </c>
      <c r="J5620">
        <v>0</v>
      </c>
      <c r="K5620"/>
      <c r="L5620" t="s">
        <v>3216</v>
      </c>
      <c r="M5620" t="s">
        <v>3118</v>
      </c>
    </row>
    <row r="5621" spans="1:13" x14ac:dyDescent="0.25">
      <c r="A5621">
        <v>838389</v>
      </c>
      <c r="B5621" t="s">
        <v>1525</v>
      </c>
      <c r="C5621" t="s">
        <v>78</v>
      </c>
      <c r="D5621" t="s">
        <v>1722</v>
      </c>
      <c r="E5621" s="15" t="s">
        <v>16636</v>
      </c>
      <c r="F5621" t="s">
        <v>1732</v>
      </c>
      <c r="G5621" t="s">
        <v>1731</v>
      </c>
      <c r="H5621" t="s">
        <v>1720</v>
      </c>
      <c r="I5621" t="s">
        <v>3116</v>
      </c>
      <c r="J5621">
        <v>0</v>
      </c>
      <c r="K5621"/>
      <c r="L5621" t="s">
        <v>3630</v>
      </c>
      <c r="M5621" t="s">
        <v>3118</v>
      </c>
    </row>
    <row r="5622" spans="1:13" x14ac:dyDescent="0.25">
      <c r="A5622">
        <v>854683</v>
      </c>
      <c r="B5622" t="s">
        <v>16637</v>
      </c>
      <c r="C5622" t="s">
        <v>84</v>
      </c>
      <c r="D5622" t="s">
        <v>1722</v>
      </c>
      <c r="E5622" s="15" t="s">
        <v>16638</v>
      </c>
      <c r="F5622" t="s">
        <v>1949</v>
      </c>
      <c r="G5622" t="s">
        <v>1898</v>
      </c>
      <c r="H5622" t="s">
        <v>1720</v>
      </c>
      <c r="I5622" t="s">
        <v>3351</v>
      </c>
      <c r="J5622">
        <v>0</v>
      </c>
      <c r="K5622"/>
      <c r="L5622" t="s">
        <v>3182</v>
      </c>
      <c r="M5622" t="s">
        <v>3118</v>
      </c>
    </row>
    <row r="5623" spans="1:13" x14ac:dyDescent="0.25">
      <c r="A5623">
        <v>20332</v>
      </c>
      <c r="B5623" t="s">
        <v>562</v>
      </c>
      <c r="C5623" t="s">
        <v>213</v>
      </c>
      <c r="D5623" t="s">
        <v>1722</v>
      </c>
      <c r="E5623" s="15" t="s">
        <v>16639</v>
      </c>
      <c r="F5623" t="s">
        <v>7888</v>
      </c>
      <c r="G5623" t="s">
        <v>1987</v>
      </c>
      <c r="H5623" t="s">
        <v>1822</v>
      </c>
      <c r="I5623" t="s">
        <v>3116</v>
      </c>
      <c r="J5623">
        <v>0</v>
      </c>
      <c r="K5623"/>
      <c r="L5623" t="s">
        <v>4022</v>
      </c>
      <c r="M5623" t="s">
        <v>3118</v>
      </c>
    </row>
    <row r="5624" spans="1:13" x14ac:dyDescent="0.25">
      <c r="A5624">
        <v>20398</v>
      </c>
      <c r="B5624" t="s">
        <v>2067</v>
      </c>
      <c r="C5624" t="s">
        <v>27</v>
      </c>
      <c r="D5624" t="s">
        <v>1722</v>
      </c>
      <c r="E5624" s="15" t="s">
        <v>16640</v>
      </c>
      <c r="F5624" t="s">
        <v>1986</v>
      </c>
      <c r="G5624" t="s">
        <v>1987</v>
      </c>
      <c r="H5624" t="s">
        <v>1822</v>
      </c>
      <c r="I5624" t="s">
        <v>3116</v>
      </c>
      <c r="J5624">
        <v>0</v>
      </c>
      <c r="K5624"/>
      <c r="L5624" t="s">
        <v>3117</v>
      </c>
      <c r="M5624" t="s">
        <v>3118</v>
      </c>
    </row>
    <row r="5625" spans="1:13" x14ac:dyDescent="0.25">
      <c r="A5625">
        <v>851961</v>
      </c>
      <c r="B5625" t="s">
        <v>16641</v>
      </c>
      <c r="C5625" t="s">
        <v>27</v>
      </c>
      <c r="D5625" t="s">
        <v>1722</v>
      </c>
      <c r="E5625" s="15" t="s">
        <v>16642</v>
      </c>
      <c r="F5625" t="s">
        <v>1846</v>
      </c>
      <c r="G5625" t="s">
        <v>1726</v>
      </c>
      <c r="H5625" t="s">
        <v>1725</v>
      </c>
      <c r="I5625" t="s">
        <v>3116</v>
      </c>
      <c r="J5625">
        <v>0</v>
      </c>
      <c r="K5625"/>
      <c r="L5625" t="s">
        <v>4064</v>
      </c>
      <c r="M5625" t="s">
        <v>3118</v>
      </c>
    </row>
    <row r="5626" spans="1:13" x14ac:dyDescent="0.25">
      <c r="A5626">
        <v>70304</v>
      </c>
      <c r="B5626" t="s">
        <v>16643</v>
      </c>
      <c r="C5626" t="s">
        <v>3342</v>
      </c>
      <c r="D5626" t="s">
        <v>1722</v>
      </c>
      <c r="E5626" s="15" t="s">
        <v>16644</v>
      </c>
      <c r="F5626" t="s">
        <v>1766</v>
      </c>
      <c r="G5626" t="s">
        <v>1767</v>
      </c>
      <c r="H5626" t="s">
        <v>1756</v>
      </c>
      <c r="I5626" t="s">
        <v>3129</v>
      </c>
      <c r="J5626">
        <v>0</v>
      </c>
      <c r="K5626"/>
      <c r="L5626" t="s">
        <v>16645</v>
      </c>
      <c r="M5626" t="s">
        <v>16646</v>
      </c>
    </row>
    <row r="5627" spans="1:13" x14ac:dyDescent="0.25">
      <c r="A5627">
        <v>22540</v>
      </c>
      <c r="B5627" t="s">
        <v>2523</v>
      </c>
      <c r="C5627" t="s">
        <v>52</v>
      </c>
      <c r="D5627" t="s">
        <v>1722</v>
      </c>
      <c r="E5627" s="15" t="s">
        <v>16647</v>
      </c>
      <c r="F5627" t="s">
        <v>1912</v>
      </c>
      <c r="G5627" t="s">
        <v>1913</v>
      </c>
      <c r="H5627" t="s">
        <v>1764</v>
      </c>
      <c r="I5627" t="s">
        <v>5644</v>
      </c>
      <c r="J5627">
        <v>0</v>
      </c>
      <c r="K5627"/>
      <c r="L5627" t="s">
        <v>3117</v>
      </c>
      <c r="M5627" t="s">
        <v>3118</v>
      </c>
    </row>
    <row r="5628" spans="1:13" x14ac:dyDescent="0.25">
      <c r="A5628">
        <v>20402</v>
      </c>
      <c r="B5628" t="s">
        <v>563</v>
      </c>
      <c r="C5628" t="s">
        <v>27</v>
      </c>
      <c r="D5628" t="s">
        <v>1722</v>
      </c>
      <c r="E5628" s="15" t="s">
        <v>16648</v>
      </c>
      <c r="F5628" t="s">
        <v>7888</v>
      </c>
      <c r="G5628" t="s">
        <v>1987</v>
      </c>
      <c r="H5628" t="s">
        <v>1822</v>
      </c>
      <c r="I5628" t="s">
        <v>3116</v>
      </c>
      <c r="J5628">
        <v>0</v>
      </c>
      <c r="K5628"/>
      <c r="L5628" t="s">
        <v>3117</v>
      </c>
      <c r="M5628" t="s">
        <v>3118</v>
      </c>
    </row>
    <row r="5629" spans="1:13" x14ac:dyDescent="0.25">
      <c r="A5629">
        <v>21680</v>
      </c>
      <c r="B5629" t="s">
        <v>2509</v>
      </c>
      <c r="C5629" t="s">
        <v>78</v>
      </c>
      <c r="D5629" t="s">
        <v>1722</v>
      </c>
      <c r="E5629" s="15" t="s">
        <v>16649</v>
      </c>
      <c r="F5629" t="s">
        <v>1732</v>
      </c>
      <c r="G5629" t="s">
        <v>1731</v>
      </c>
      <c r="H5629" t="s">
        <v>1720</v>
      </c>
      <c r="I5629" t="s">
        <v>3116</v>
      </c>
      <c r="J5629">
        <v>0</v>
      </c>
      <c r="K5629"/>
      <c r="L5629" t="s">
        <v>3624</v>
      </c>
      <c r="M5629" t="s">
        <v>3118</v>
      </c>
    </row>
    <row r="5630" spans="1:13" x14ac:dyDescent="0.25">
      <c r="A5630">
        <v>848043</v>
      </c>
      <c r="B5630" t="s">
        <v>16650</v>
      </c>
      <c r="C5630" t="s">
        <v>27</v>
      </c>
      <c r="D5630" t="s">
        <v>1722</v>
      </c>
      <c r="E5630" s="15" t="s">
        <v>16651</v>
      </c>
      <c r="F5630" t="s">
        <v>1738</v>
      </c>
      <c r="G5630" t="s">
        <v>1739</v>
      </c>
      <c r="H5630" t="s">
        <v>1720</v>
      </c>
      <c r="I5630" t="s">
        <v>3232</v>
      </c>
      <c r="J5630">
        <v>0</v>
      </c>
      <c r="K5630"/>
      <c r="L5630" t="s">
        <v>6044</v>
      </c>
      <c r="M5630" t="s">
        <v>3118</v>
      </c>
    </row>
    <row r="5631" spans="1:13" x14ac:dyDescent="0.25">
      <c r="A5631">
        <v>827146</v>
      </c>
      <c r="B5631" t="s">
        <v>16652</v>
      </c>
      <c r="C5631" t="s">
        <v>92</v>
      </c>
      <c r="D5631" t="s">
        <v>1722</v>
      </c>
      <c r="E5631" s="15" t="s">
        <v>16653</v>
      </c>
      <c r="F5631" t="s">
        <v>1732</v>
      </c>
      <c r="G5631" t="s">
        <v>1731</v>
      </c>
      <c r="H5631" t="s">
        <v>1720</v>
      </c>
      <c r="I5631" t="s">
        <v>3116</v>
      </c>
      <c r="J5631">
        <v>0</v>
      </c>
      <c r="K5631"/>
      <c r="L5631" t="s">
        <v>16654</v>
      </c>
      <c r="M5631" t="s">
        <v>16655</v>
      </c>
    </row>
    <row r="5632" spans="1:13" x14ac:dyDescent="0.25">
      <c r="A5632">
        <v>56052</v>
      </c>
      <c r="B5632" t="s">
        <v>1526</v>
      </c>
      <c r="C5632" t="s">
        <v>84</v>
      </c>
      <c r="D5632" t="s">
        <v>1722</v>
      </c>
      <c r="E5632" s="15" t="s">
        <v>16656</v>
      </c>
      <c r="F5632" t="s">
        <v>1789</v>
      </c>
      <c r="G5632" t="s">
        <v>1790</v>
      </c>
      <c r="H5632" t="s">
        <v>1720</v>
      </c>
      <c r="I5632" t="s">
        <v>3116</v>
      </c>
      <c r="J5632">
        <v>0</v>
      </c>
      <c r="K5632"/>
      <c r="L5632" t="s">
        <v>3182</v>
      </c>
      <c r="M5632" t="s">
        <v>3118</v>
      </c>
    </row>
    <row r="5633" spans="1:13" x14ac:dyDescent="0.25">
      <c r="A5633">
        <v>832380</v>
      </c>
      <c r="B5633" t="s">
        <v>2889</v>
      </c>
      <c r="C5633" t="s">
        <v>84</v>
      </c>
      <c r="D5633" t="s">
        <v>1722</v>
      </c>
      <c r="E5633" s="15" t="s">
        <v>16657</v>
      </c>
      <c r="F5633" t="s">
        <v>1732</v>
      </c>
      <c r="G5633" t="s">
        <v>1731</v>
      </c>
      <c r="H5633" t="s">
        <v>1720</v>
      </c>
      <c r="I5633" t="s">
        <v>3116</v>
      </c>
      <c r="J5633">
        <v>0</v>
      </c>
      <c r="K5633"/>
      <c r="L5633" t="s">
        <v>3122</v>
      </c>
      <c r="M5633" t="s">
        <v>3118</v>
      </c>
    </row>
    <row r="5634" spans="1:13" x14ac:dyDescent="0.25">
      <c r="A5634">
        <v>61003</v>
      </c>
      <c r="B5634" t="s">
        <v>16658</v>
      </c>
      <c r="C5634" t="s">
        <v>43</v>
      </c>
      <c r="D5634" t="s">
        <v>1722</v>
      </c>
      <c r="E5634" s="15" t="s">
        <v>16659</v>
      </c>
      <c r="F5634" t="s">
        <v>1846</v>
      </c>
      <c r="G5634" t="s">
        <v>1726</v>
      </c>
      <c r="H5634" t="s">
        <v>1725</v>
      </c>
      <c r="I5634" t="s">
        <v>3116</v>
      </c>
      <c r="J5634">
        <v>0</v>
      </c>
      <c r="K5634"/>
      <c r="L5634" t="s">
        <v>3157</v>
      </c>
      <c r="M5634" t="s">
        <v>3118</v>
      </c>
    </row>
    <row r="5635" spans="1:13" x14ac:dyDescent="0.25">
      <c r="A5635">
        <v>20416</v>
      </c>
      <c r="B5635" t="s">
        <v>564</v>
      </c>
      <c r="C5635" t="s">
        <v>155</v>
      </c>
      <c r="D5635" t="s">
        <v>1722</v>
      </c>
      <c r="E5635" s="15" t="s">
        <v>16660</v>
      </c>
      <c r="F5635" t="s">
        <v>1986</v>
      </c>
      <c r="G5635" t="s">
        <v>1987</v>
      </c>
      <c r="H5635" t="s">
        <v>1822</v>
      </c>
      <c r="I5635" t="s">
        <v>3116</v>
      </c>
      <c r="J5635">
        <v>0</v>
      </c>
      <c r="K5635"/>
      <c r="L5635" t="s">
        <v>16661</v>
      </c>
      <c r="M5635" t="s">
        <v>16662</v>
      </c>
    </row>
    <row r="5636" spans="1:13" x14ac:dyDescent="0.25">
      <c r="A5636">
        <v>20408</v>
      </c>
      <c r="B5636" t="s">
        <v>565</v>
      </c>
      <c r="C5636" t="s">
        <v>65</v>
      </c>
      <c r="D5636" t="s">
        <v>1722</v>
      </c>
      <c r="E5636" s="15" t="s">
        <v>16663</v>
      </c>
      <c r="F5636" t="s">
        <v>1745</v>
      </c>
      <c r="G5636" t="s">
        <v>1746</v>
      </c>
      <c r="H5636" t="s">
        <v>1720</v>
      </c>
      <c r="I5636" t="s">
        <v>3116</v>
      </c>
      <c r="J5636">
        <v>0</v>
      </c>
      <c r="K5636"/>
      <c r="L5636" t="s">
        <v>16664</v>
      </c>
      <c r="M5636" t="s">
        <v>5429</v>
      </c>
    </row>
    <row r="5637" spans="1:13" x14ac:dyDescent="0.25">
      <c r="A5637">
        <v>71642</v>
      </c>
      <c r="B5637" t="s">
        <v>16665</v>
      </c>
      <c r="C5637" t="s">
        <v>27</v>
      </c>
      <c r="D5637" t="s">
        <v>1722</v>
      </c>
      <c r="E5637" s="15" t="s">
        <v>16666</v>
      </c>
      <c r="F5637" t="s">
        <v>1882</v>
      </c>
      <c r="G5637" t="s">
        <v>1765</v>
      </c>
      <c r="H5637" t="s">
        <v>1764</v>
      </c>
      <c r="I5637" t="s">
        <v>3116</v>
      </c>
      <c r="J5637">
        <v>0</v>
      </c>
      <c r="K5637"/>
      <c r="L5637" t="s">
        <v>6188</v>
      </c>
      <c r="M5637" t="s">
        <v>3118</v>
      </c>
    </row>
    <row r="5638" spans="1:13" x14ac:dyDescent="0.25">
      <c r="A5638">
        <v>20515</v>
      </c>
      <c r="B5638" t="s">
        <v>566</v>
      </c>
      <c r="C5638" t="s">
        <v>27</v>
      </c>
      <c r="D5638" t="s">
        <v>1722</v>
      </c>
      <c r="E5638" s="15" t="s">
        <v>16667</v>
      </c>
      <c r="F5638" t="s">
        <v>1988</v>
      </c>
      <c r="G5638" t="s">
        <v>1770</v>
      </c>
      <c r="H5638" t="s">
        <v>1764</v>
      </c>
      <c r="I5638" t="s">
        <v>3116</v>
      </c>
      <c r="J5638">
        <v>0</v>
      </c>
      <c r="K5638"/>
      <c r="L5638" t="s">
        <v>16668</v>
      </c>
      <c r="M5638" t="s">
        <v>3118</v>
      </c>
    </row>
    <row r="5639" spans="1:13" x14ac:dyDescent="0.25">
      <c r="A5639">
        <v>20523</v>
      </c>
      <c r="B5639" t="s">
        <v>1527</v>
      </c>
      <c r="C5639" t="s">
        <v>27</v>
      </c>
      <c r="D5639" t="s">
        <v>1722</v>
      </c>
      <c r="E5639" s="15" t="s">
        <v>16669</v>
      </c>
      <c r="F5639" t="s">
        <v>1752</v>
      </c>
      <c r="G5639" t="s">
        <v>1754</v>
      </c>
      <c r="H5639" t="s">
        <v>1753</v>
      </c>
      <c r="I5639" t="s">
        <v>3116</v>
      </c>
      <c r="J5639">
        <v>0</v>
      </c>
      <c r="K5639"/>
      <c r="L5639" t="s">
        <v>3245</v>
      </c>
      <c r="M5639" t="s">
        <v>3118</v>
      </c>
    </row>
    <row r="5640" spans="1:13" x14ac:dyDescent="0.25">
      <c r="A5640">
        <v>859961</v>
      </c>
      <c r="B5640" t="s">
        <v>16670</v>
      </c>
      <c r="C5640" t="s">
        <v>27</v>
      </c>
      <c r="D5640" t="s">
        <v>1722</v>
      </c>
      <c r="E5640" s="15" t="s">
        <v>16671</v>
      </c>
      <c r="F5640" t="s">
        <v>1836</v>
      </c>
      <c r="G5640" t="s">
        <v>1837</v>
      </c>
      <c r="H5640" t="s">
        <v>1725</v>
      </c>
      <c r="I5640" t="s">
        <v>3116</v>
      </c>
      <c r="J5640">
        <v>0</v>
      </c>
      <c r="K5640"/>
      <c r="L5640"/>
      <c r="M5640" t="s">
        <v>3118</v>
      </c>
    </row>
    <row r="5641" spans="1:13" x14ac:dyDescent="0.25">
      <c r="A5641">
        <v>854707</v>
      </c>
      <c r="B5641" t="s">
        <v>16672</v>
      </c>
      <c r="C5641" t="s">
        <v>84</v>
      </c>
      <c r="D5641" t="s">
        <v>1722</v>
      </c>
      <c r="E5641" s="15" t="s">
        <v>16673</v>
      </c>
      <c r="F5641" t="s">
        <v>1732</v>
      </c>
      <c r="G5641" t="s">
        <v>1731</v>
      </c>
      <c r="H5641" t="s">
        <v>1720</v>
      </c>
      <c r="I5641" t="s">
        <v>3116</v>
      </c>
      <c r="J5641">
        <v>0</v>
      </c>
      <c r="K5641"/>
      <c r="L5641" t="s">
        <v>16674</v>
      </c>
      <c r="M5641" t="s">
        <v>16675</v>
      </c>
    </row>
    <row r="5642" spans="1:13" x14ac:dyDescent="0.25">
      <c r="A5642">
        <v>20516</v>
      </c>
      <c r="B5642" t="s">
        <v>5435</v>
      </c>
      <c r="C5642" t="s">
        <v>27</v>
      </c>
      <c r="D5642" t="s">
        <v>1722</v>
      </c>
      <c r="E5642" s="15" t="s">
        <v>16676</v>
      </c>
      <c r="F5642" t="s">
        <v>1941</v>
      </c>
      <c r="G5642" t="s">
        <v>1867</v>
      </c>
      <c r="H5642" t="s">
        <v>1725</v>
      </c>
      <c r="I5642" t="s">
        <v>3116</v>
      </c>
      <c r="J5642">
        <v>0</v>
      </c>
      <c r="K5642"/>
      <c r="L5642" t="s">
        <v>16677</v>
      </c>
      <c r="M5642" t="s">
        <v>16678</v>
      </c>
    </row>
    <row r="5643" spans="1:13" x14ac:dyDescent="0.25">
      <c r="A5643">
        <v>837044</v>
      </c>
      <c r="B5643" t="s">
        <v>1747</v>
      </c>
      <c r="C5643" t="s">
        <v>21</v>
      </c>
      <c r="D5643" t="s">
        <v>1722</v>
      </c>
      <c r="E5643" s="15" t="s">
        <v>16679</v>
      </c>
      <c r="F5643" t="s">
        <v>1745</v>
      </c>
      <c r="G5643" t="s">
        <v>1746</v>
      </c>
      <c r="H5643" t="s">
        <v>1720</v>
      </c>
      <c r="I5643" t="s">
        <v>3116</v>
      </c>
      <c r="J5643">
        <v>0</v>
      </c>
      <c r="K5643"/>
      <c r="L5643" t="s">
        <v>3522</v>
      </c>
      <c r="M5643" t="s">
        <v>16680</v>
      </c>
    </row>
    <row r="5644" spans="1:13" x14ac:dyDescent="0.25">
      <c r="A5644">
        <v>843205</v>
      </c>
      <c r="B5644" t="s">
        <v>16681</v>
      </c>
      <c r="C5644" t="s">
        <v>1750</v>
      </c>
      <c r="D5644" t="s">
        <v>1722</v>
      </c>
      <c r="E5644" s="15" t="s">
        <v>16682</v>
      </c>
      <c r="F5644" t="s">
        <v>1735</v>
      </c>
      <c r="G5644" t="s">
        <v>1721</v>
      </c>
      <c r="H5644" t="s">
        <v>1720</v>
      </c>
      <c r="I5644" t="s">
        <v>5686</v>
      </c>
      <c r="J5644">
        <v>0</v>
      </c>
      <c r="K5644"/>
      <c r="L5644"/>
      <c r="M5644" t="s">
        <v>3118</v>
      </c>
    </row>
    <row r="5645" spans="1:13" x14ac:dyDescent="0.25">
      <c r="A5645">
        <v>863192</v>
      </c>
      <c r="B5645" t="s">
        <v>16683</v>
      </c>
      <c r="C5645" t="s">
        <v>39</v>
      </c>
      <c r="D5645" t="s">
        <v>1722</v>
      </c>
      <c r="E5645" s="15" t="s">
        <v>16684</v>
      </c>
      <c r="F5645" t="s">
        <v>1836</v>
      </c>
      <c r="G5645" t="s">
        <v>1837</v>
      </c>
      <c r="H5645" t="s">
        <v>1725</v>
      </c>
      <c r="I5645" t="s">
        <v>3116</v>
      </c>
      <c r="J5645">
        <v>0</v>
      </c>
      <c r="K5645"/>
      <c r="L5645" t="s">
        <v>7178</v>
      </c>
      <c r="M5645" t="s">
        <v>3118</v>
      </c>
    </row>
    <row r="5646" spans="1:13" x14ac:dyDescent="0.25">
      <c r="A5646">
        <v>8892</v>
      </c>
      <c r="B5646" t="s">
        <v>5437</v>
      </c>
      <c r="C5646" t="s">
        <v>92</v>
      </c>
      <c r="D5646" t="s">
        <v>1722</v>
      </c>
      <c r="E5646" s="15" t="s">
        <v>16685</v>
      </c>
      <c r="F5646" t="s">
        <v>1910</v>
      </c>
      <c r="G5646" t="s">
        <v>1765</v>
      </c>
      <c r="H5646" t="s">
        <v>1764</v>
      </c>
      <c r="I5646" t="s">
        <v>3116</v>
      </c>
      <c r="J5646">
        <v>0</v>
      </c>
      <c r="K5646"/>
      <c r="L5646" t="s">
        <v>5438</v>
      </c>
      <c r="M5646" t="s">
        <v>16686</v>
      </c>
    </row>
    <row r="5647" spans="1:13" x14ac:dyDescent="0.25">
      <c r="A5647">
        <v>20750</v>
      </c>
      <c r="B5647" t="s">
        <v>2064</v>
      </c>
      <c r="C5647" t="s">
        <v>27</v>
      </c>
      <c r="D5647" t="s">
        <v>1722</v>
      </c>
      <c r="E5647" s="15" t="s">
        <v>16687</v>
      </c>
      <c r="F5647" t="s">
        <v>1813</v>
      </c>
      <c r="G5647" t="s">
        <v>1814</v>
      </c>
      <c r="H5647" t="s">
        <v>1764</v>
      </c>
      <c r="I5647" t="s">
        <v>3131</v>
      </c>
      <c r="J5647">
        <v>0</v>
      </c>
      <c r="K5647"/>
      <c r="L5647" t="s">
        <v>3417</v>
      </c>
      <c r="M5647" t="s">
        <v>3118</v>
      </c>
    </row>
    <row r="5648" spans="1:13" x14ac:dyDescent="0.25">
      <c r="A5648">
        <v>38138</v>
      </c>
      <c r="B5648" t="s">
        <v>1528</v>
      </c>
      <c r="C5648" t="s">
        <v>31</v>
      </c>
      <c r="D5648" t="s">
        <v>1722</v>
      </c>
      <c r="E5648" s="15" t="s">
        <v>16688</v>
      </c>
      <c r="F5648" t="s">
        <v>1749</v>
      </c>
      <c r="G5648" t="s">
        <v>1746</v>
      </c>
      <c r="H5648" t="s">
        <v>1720</v>
      </c>
      <c r="I5648" t="s">
        <v>5686</v>
      </c>
      <c r="J5648">
        <v>0</v>
      </c>
      <c r="K5648"/>
      <c r="L5648" t="s">
        <v>3117</v>
      </c>
      <c r="M5648" t="s">
        <v>3118</v>
      </c>
    </row>
    <row r="5649" spans="1:13" x14ac:dyDescent="0.25">
      <c r="A5649">
        <v>861718</v>
      </c>
      <c r="B5649" t="s">
        <v>16689</v>
      </c>
      <c r="C5649" t="s">
        <v>39</v>
      </c>
      <c r="D5649" t="s">
        <v>1722</v>
      </c>
      <c r="E5649" s="15" t="s">
        <v>16690</v>
      </c>
      <c r="F5649" t="s">
        <v>1846</v>
      </c>
      <c r="G5649" t="s">
        <v>1726</v>
      </c>
      <c r="H5649" t="s">
        <v>1725</v>
      </c>
      <c r="I5649" t="s">
        <v>3116</v>
      </c>
      <c r="J5649">
        <v>0</v>
      </c>
      <c r="K5649"/>
      <c r="L5649" t="s">
        <v>16691</v>
      </c>
      <c r="M5649" t="s">
        <v>16692</v>
      </c>
    </row>
    <row r="5650" spans="1:13" x14ac:dyDescent="0.25">
      <c r="A5650">
        <v>844781</v>
      </c>
      <c r="B5650" t="s">
        <v>16693</v>
      </c>
      <c r="C5650" t="s">
        <v>84</v>
      </c>
      <c r="D5650" t="s">
        <v>1722</v>
      </c>
      <c r="E5650" s="15" t="s">
        <v>16694</v>
      </c>
      <c r="F5650" t="s">
        <v>1979</v>
      </c>
      <c r="G5650" t="s">
        <v>1721</v>
      </c>
      <c r="H5650" t="s">
        <v>1720</v>
      </c>
      <c r="I5650" t="s">
        <v>3116</v>
      </c>
      <c r="J5650">
        <v>0</v>
      </c>
      <c r="K5650"/>
      <c r="L5650" t="s">
        <v>11417</v>
      </c>
      <c r="M5650" t="s">
        <v>3118</v>
      </c>
    </row>
    <row r="5651" spans="1:13" x14ac:dyDescent="0.25">
      <c r="A5651">
        <v>40676</v>
      </c>
      <c r="B5651" t="s">
        <v>1529</v>
      </c>
      <c r="C5651" t="s">
        <v>31</v>
      </c>
      <c r="D5651" t="s">
        <v>1722</v>
      </c>
      <c r="E5651" s="15" t="s">
        <v>16695</v>
      </c>
      <c r="F5651" t="s">
        <v>1789</v>
      </c>
      <c r="G5651" t="s">
        <v>1790</v>
      </c>
      <c r="H5651" t="s">
        <v>1720</v>
      </c>
      <c r="I5651" t="s">
        <v>3116</v>
      </c>
      <c r="J5651">
        <v>0</v>
      </c>
      <c r="K5651"/>
      <c r="L5651" t="s">
        <v>5524</v>
      </c>
      <c r="M5651" t="s">
        <v>3118</v>
      </c>
    </row>
    <row r="5652" spans="1:13" x14ac:dyDescent="0.25">
      <c r="A5652">
        <v>20527</v>
      </c>
      <c r="B5652" t="s">
        <v>5440</v>
      </c>
      <c r="C5652" t="s">
        <v>43</v>
      </c>
      <c r="D5652" t="s">
        <v>1722</v>
      </c>
      <c r="E5652" s="15" t="s">
        <v>16696</v>
      </c>
      <c r="F5652" t="s">
        <v>1780</v>
      </c>
      <c r="G5652" t="s">
        <v>1746</v>
      </c>
      <c r="H5652" t="s">
        <v>1720</v>
      </c>
      <c r="I5652" t="s">
        <v>3348</v>
      </c>
      <c r="J5652">
        <v>0</v>
      </c>
      <c r="K5652"/>
      <c r="L5652" t="s">
        <v>3157</v>
      </c>
      <c r="M5652" t="s">
        <v>3118</v>
      </c>
    </row>
    <row r="5653" spans="1:13" x14ac:dyDescent="0.25">
      <c r="A5653">
        <v>855266</v>
      </c>
      <c r="B5653" t="s">
        <v>16697</v>
      </c>
      <c r="C5653" t="s">
        <v>84</v>
      </c>
      <c r="D5653" t="s">
        <v>1722</v>
      </c>
      <c r="E5653" s="15" t="s">
        <v>16698</v>
      </c>
      <c r="F5653" t="s">
        <v>1870</v>
      </c>
      <c r="G5653" t="s">
        <v>1721</v>
      </c>
      <c r="H5653" t="s">
        <v>1720</v>
      </c>
      <c r="I5653" t="s">
        <v>3116</v>
      </c>
      <c r="J5653">
        <v>0</v>
      </c>
      <c r="K5653"/>
      <c r="L5653" t="s">
        <v>3122</v>
      </c>
      <c r="M5653" t="s">
        <v>3118</v>
      </c>
    </row>
    <row r="5654" spans="1:13" x14ac:dyDescent="0.25">
      <c r="A5654">
        <v>839281</v>
      </c>
      <c r="B5654" t="s">
        <v>1530</v>
      </c>
      <c r="C5654" t="s">
        <v>84</v>
      </c>
      <c r="D5654" t="s">
        <v>1722</v>
      </c>
      <c r="E5654" s="15" t="s">
        <v>16699</v>
      </c>
      <c r="F5654" t="s">
        <v>10012</v>
      </c>
      <c r="G5654" t="s">
        <v>1834</v>
      </c>
      <c r="H5654" t="s">
        <v>1833</v>
      </c>
      <c r="I5654" t="s">
        <v>3116</v>
      </c>
      <c r="J5654">
        <v>0</v>
      </c>
      <c r="K5654"/>
      <c r="L5654" t="s">
        <v>16700</v>
      </c>
      <c r="M5654" t="s">
        <v>3118</v>
      </c>
    </row>
    <row r="5655" spans="1:13" x14ac:dyDescent="0.25">
      <c r="A5655">
        <v>73382</v>
      </c>
      <c r="B5655" t="s">
        <v>568</v>
      </c>
      <c r="C5655" t="s">
        <v>84</v>
      </c>
      <c r="D5655" t="s">
        <v>1722</v>
      </c>
      <c r="E5655" s="15" t="s">
        <v>16701</v>
      </c>
      <c r="F5655" t="s">
        <v>1732</v>
      </c>
      <c r="G5655" t="s">
        <v>1731</v>
      </c>
      <c r="H5655" t="s">
        <v>1720</v>
      </c>
      <c r="I5655" t="s">
        <v>3116</v>
      </c>
      <c r="J5655">
        <v>0</v>
      </c>
      <c r="K5655"/>
      <c r="L5655" t="s">
        <v>3182</v>
      </c>
      <c r="M5655" t="s">
        <v>3118</v>
      </c>
    </row>
    <row r="5656" spans="1:13" x14ac:dyDescent="0.25">
      <c r="A5656">
        <v>20548</v>
      </c>
      <c r="B5656" t="s">
        <v>5443</v>
      </c>
      <c r="C5656" t="s">
        <v>21</v>
      </c>
      <c r="D5656" t="s">
        <v>1722</v>
      </c>
      <c r="E5656" s="15" t="s">
        <v>16702</v>
      </c>
      <c r="F5656" t="s">
        <v>1938</v>
      </c>
      <c r="G5656" t="s">
        <v>1746</v>
      </c>
      <c r="H5656" t="s">
        <v>1720</v>
      </c>
      <c r="I5656" t="s">
        <v>5686</v>
      </c>
      <c r="J5656">
        <v>0</v>
      </c>
      <c r="K5656"/>
      <c r="L5656" t="s">
        <v>16703</v>
      </c>
      <c r="M5656" t="s">
        <v>16704</v>
      </c>
    </row>
    <row r="5657" spans="1:13" x14ac:dyDescent="0.25">
      <c r="A5657">
        <v>853621</v>
      </c>
      <c r="B5657" t="s">
        <v>16705</v>
      </c>
      <c r="C5657" t="s">
        <v>84</v>
      </c>
      <c r="D5657" t="s">
        <v>1722</v>
      </c>
      <c r="E5657" s="15" t="s">
        <v>16706</v>
      </c>
      <c r="F5657" t="s">
        <v>1742</v>
      </c>
      <c r="G5657" t="s">
        <v>1743</v>
      </c>
      <c r="H5657" t="s">
        <v>1720</v>
      </c>
      <c r="I5657" t="s">
        <v>3351</v>
      </c>
      <c r="J5657">
        <v>0</v>
      </c>
      <c r="K5657"/>
      <c r="L5657" t="s">
        <v>16707</v>
      </c>
      <c r="M5657" t="s">
        <v>16708</v>
      </c>
    </row>
    <row r="5658" spans="1:13" x14ac:dyDescent="0.25">
      <c r="A5658">
        <v>843365</v>
      </c>
      <c r="B5658" t="s">
        <v>16709</v>
      </c>
      <c r="C5658" t="s">
        <v>27</v>
      </c>
      <c r="D5658" t="s">
        <v>1722</v>
      </c>
      <c r="E5658" s="15" t="s">
        <v>16710</v>
      </c>
      <c r="F5658" t="s">
        <v>1749</v>
      </c>
      <c r="G5658" t="s">
        <v>1746</v>
      </c>
      <c r="H5658" t="s">
        <v>1720</v>
      </c>
      <c r="I5658" t="s">
        <v>5686</v>
      </c>
      <c r="J5658">
        <v>0</v>
      </c>
      <c r="K5658"/>
      <c r="L5658"/>
      <c r="M5658" t="s">
        <v>3118</v>
      </c>
    </row>
    <row r="5659" spans="1:13" x14ac:dyDescent="0.25">
      <c r="A5659">
        <v>853706</v>
      </c>
      <c r="B5659" t="s">
        <v>16711</v>
      </c>
      <c r="C5659" t="s">
        <v>84</v>
      </c>
      <c r="D5659" t="s">
        <v>1722</v>
      </c>
      <c r="E5659" s="15" t="s">
        <v>16712</v>
      </c>
      <c r="F5659" t="s">
        <v>1730</v>
      </c>
      <c r="G5659" t="s">
        <v>1731</v>
      </c>
      <c r="H5659" t="s">
        <v>1720</v>
      </c>
      <c r="I5659" t="s">
        <v>3116</v>
      </c>
      <c r="J5659">
        <v>0</v>
      </c>
      <c r="K5659"/>
      <c r="L5659" t="s">
        <v>5285</v>
      </c>
      <c r="M5659" t="s">
        <v>3118</v>
      </c>
    </row>
    <row r="5660" spans="1:13" x14ac:dyDescent="0.25">
      <c r="A5660">
        <v>71867</v>
      </c>
      <c r="B5660" t="s">
        <v>16713</v>
      </c>
      <c r="C5660" t="s">
        <v>78</v>
      </c>
      <c r="D5660" t="s">
        <v>1722</v>
      </c>
      <c r="E5660" s="15" t="s">
        <v>16714</v>
      </c>
      <c r="F5660" t="s">
        <v>1771</v>
      </c>
      <c r="G5660" t="s">
        <v>1721</v>
      </c>
      <c r="H5660" t="s">
        <v>1720</v>
      </c>
      <c r="I5660" t="s">
        <v>3116</v>
      </c>
      <c r="J5660">
        <v>0</v>
      </c>
      <c r="K5660"/>
      <c r="L5660" t="s">
        <v>5285</v>
      </c>
      <c r="M5660" t="s">
        <v>3118</v>
      </c>
    </row>
    <row r="5661" spans="1:13" x14ac:dyDescent="0.25">
      <c r="A5661">
        <v>20575</v>
      </c>
      <c r="B5661" t="s">
        <v>569</v>
      </c>
      <c r="C5661" t="s">
        <v>27</v>
      </c>
      <c r="D5661" t="s">
        <v>1722</v>
      </c>
      <c r="E5661" s="15" t="s">
        <v>16715</v>
      </c>
      <c r="F5661" t="s">
        <v>1815</v>
      </c>
      <c r="G5661" t="s">
        <v>1816</v>
      </c>
      <c r="H5661" t="s">
        <v>1725</v>
      </c>
      <c r="I5661" t="s">
        <v>1816</v>
      </c>
      <c r="J5661">
        <v>0</v>
      </c>
      <c r="K5661"/>
      <c r="L5661" t="s">
        <v>16716</v>
      </c>
      <c r="M5661" t="s">
        <v>3118</v>
      </c>
    </row>
    <row r="5662" spans="1:13" x14ac:dyDescent="0.25">
      <c r="A5662">
        <v>850059</v>
      </c>
      <c r="B5662" t="s">
        <v>16717</v>
      </c>
      <c r="C5662" t="s">
        <v>78</v>
      </c>
      <c r="D5662" t="s">
        <v>1722</v>
      </c>
      <c r="E5662" s="15" t="s">
        <v>16718</v>
      </c>
      <c r="F5662" t="s">
        <v>1771</v>
      </c>
      <c r="G5662" t="s">
        <v>1721</v>
      </c>
      <c r="H5662" t="s">
        <v>1720</v>
      </c>
      <c r="I5662" t="s">
        <v>3116</v>
      </c>
      <c r="J5662">
        <v>0</v>
      </c>
      <c r="K5662"/>
      <c r="L5662" t="s">
        <v>16719</v>
      </c>
      <c r="M5662" t="s">
        <v>16720</v>
      </c>
    </row>
    <row r="5663" spans="1:13" x14ac:dyDescent="0.25">
      <c r="A5663">
        <v>23202</v>
      </c>
      <c r="B5663" t="s">
        <v>570</v>
      </c>
      <c r="C5663" t="s">
        <v>27</v>
      </c>
      <c r="D5663" t="s">
        <v>1722</v>
      </c>
      <c r="E5663" s="15" t="s">
        <v>16721</v>
      </c>
      <c r="F5663" t="s">
        <v>1860</v>
      </c>
      <c r="G5663" t="s">
        <v>1816</v>
      </c>
      <c r="H5663" t="s">
        <v>1725</v>
      </c>
      <c r="I5663" t="s">
        <v>5644</v>
      </c>
      <c r="J5663">
        <v>0</v>
      </c>
      <c r="K5663"/>
      <c r="L5663" t="s">
        <v>3117</v>
      </c>
      <c r="M5663" t="s">
        <v>3118</v>
      </c>
    </row>
    <row r="5664" spans="1:13" x14ac:dyDescent="0.25">
      <c r="A5664">
        <v>70228</v>
      </c>
      <c r="B5664" t="s">
        <v>16722</v>
      </c>
      <c r="C5664" t="s">
        <v>3747</v>
      </c>
      <c r="D5664" t="s">
        <v>1722</v>
      </c>
      <c r="E5664" s="15" t="s">
        <v>16723</v>
      </c>
      <c r="F5664" t="s">
        <v>1876</v>
      </c>
      <c r="G5664" t="s">
        <v>1849</v>
      </c>
      <c r="H5664" t="s">
        <v>1819</v>
      </c>
      <c r="I5664" t="s">
        <v>3126</v>
      </c>
      <c r="J5664">
        <v>0</v>
      </c>
      <c r="K5664"/>
      <c r="L5664" t="s">
        <v>4197</v>
      </c>
      <c r="M5664" t="s">
        <v>3118</v>
      </c>
    </row>
    <row r="5665" spans="1:13" x14ac:dyDescent="0.25">
      <c r="A5665">
        <v>839537</v>
      </c>
      <c r="B5665" t="s">
        <v>16724</v>
      </c>
      <c r="C5665" t="s">
        <v>84</v>
      </c>
      <c r="D5665" t="s">
        <v>1722</v>
      </c>
      <c r="E5665" s="15" t="s">
        <v>16725</v>
      </c>
      <c r="F5665" t="s">
        <v>1876</v>
      </c>
      <c r="G5665" t="s">
        <v>1849</v>
      </c>
      <c r="H5665" t="s">
        <v>1819</v>
      </c>
      <c r="I5665" t="s">
        <v>3126</v>
      </c>
      <c r="J5665">
        <v>0</v>
      </c>
      <c r="K5665"/>
      <c r="L5665" t="s">
        <v>3182</v>
      </c>
      <c r="M5665" t="s">
        <v>3118</v>
      </c>
    </row>
    <row r="5666" spans="1:13" x14ac:dyDescent="0.25">
      <c r="A5666">
        <v>20591</v>
      </c>
      <c r="B5666" t="s">
        <v>1531</v>
      </c>
      <c r="C5666" t="s">
        <v>41</v>
      </c>
      <c r="D5666" t="s">
        <v>1722</v>
      </c>
      <c r="E5666" s="15" t="s">
        <v>16726</v>
      </c>
      <c r="F5666" t="s">
        <v>1860</v>
      </c>
      <c r="G5666" t="s">
        <v>1816</v>
      </c>
      <c r="H5666" t="s">
        <v>1725</v>
      </c>
      <c r="I5666" t="s">
        <v>5644</v>
      </c>
      <c r="J5666">
        <v>0</v>
      </c>
      <c r="K5666"/>
      <c r="L5666" t="s">
        <v>16727</v>
      </c>
      <c r="M5666" t="s">
        <v>3118</v>
      </c>
    </row>
    <row r="5667" spans="1:13" x14ac:dyDescent="0.25">
      <c r="A5667">
        <v>31605</v>
      </c>
      <c r="B5667" t="s">
        <v>2563</v>
      </c>
      <c r="C5667" t="s">
        <v>27</v>
      </c>
      <c r="D5667" t="s">
        <v>1722</v>
      </c>
      <c r="E5667" s="15" t="s">
        <v>16728</v>
      </c>
      <c r="F5667" t="s">
        <v>1766</v>
      </c>
      <c r="G5667" t="s">
        <v>1767</v>
      </c>
      <c r="H5667" t="s">
        <v>1756</v>
      </c>
      <c r="I5667" t="s">
        <v>3129</v>
      </c>
      <c r="J5667">
        <v>0</v>
      </c>
      <c r="K5667"/>
      <c r="L5667"/>
      <c r="M5667" t="s">
        <v>3118</v>
      </c>
    </row>
    <row r="5668" spans="1:13" x14ac:dyDescent="0.25">
      <c r="A5668">
        <v>838160</v>
      </c>
      <c r="B5668" t="s">
        <v>16729</v>
      </c>
      <c r="C5668" t="s">
        <v>763</v>
      </c>
      <c r="D5668" t="s">
        <v>1722</v>
      </c>
      <c r="E5668" s="15" t="s">
        <v>16730</v>
      </c>
      <c r="F5668" t="s">
        <v>1742</v>
      </c>
      <c r="G5668" t="s">
        <v>1743</v>
      </c>
      <c r="H5668" t="s">
        <v>1720</v>
      </c>
      <c r="I5668" t="s">
        <v>3351</v>
      </c>
      <c r="J5668">
        <v>0</v>
      </c>
      <c r="K5668"/>
      <c r="L5668" t="s">
        <v>16731</v>
      </c>
      <c r="M5668" t="s">
        <v>16732</v>
      </c>
    </row>
    <row r="5669" spans="1:13" x14ac:dyDescent="0.25">
      <c r="A5669">
        <v>20593</v>
      </c>
      <c r="B5669" t="s">
        <v>5446</v>
      </c>
      <c r="C5669" t="s">
        <v>27</v>
      </c>
      <c r="D5669" t="s">
        <v>1722</v>
      </c>
      <c r="E5669" s="15" t="s">
        <v>16733</v>
      </c>
      <c r="F5669" t="s">
        <v>5706</v>
      </c>
      <c r="G5669" t="s">
        <v>1792</v>
      </c>
      <c r="H5669" t="s">
        <v>1822</v>
      </c>
      <c r="I5669" t="s">
        <v>3116</v>
      </c>
      <c r="J5669">
        <v>0</v>
      </c>
      <c r="K5669"/>
      <c r="L5669" t="s">
        <v>3117</v>
      </c>
      <c r="M5669" t="s">
        <v>3118</v>
      </c>
    </row>
    <row r="5670" spans="1:13" x14ac:dyDescent="0.25">
      <c r="A5670">
        <v>839275</v>
      </c>
      <c r="B5670" t="s">
        <v>2958</v>
      </c>
      <c r="C5670" t="s">
        <v>27</v>
      </c>
      <c r="D5670" t="s">
        <v>1722</v>
      </c>
      <c r="E5670" s="15" t="s">
        <v>16734</v>
      </c>
      <c r="F5670" t="s">
        <v>1996</v>
      </c>
      <c r="G5670" t="s">
        <v>1849</v>
      </c>
      <c r="H5670" t="s">
        <v>1819</v>
      </c>
      <c r="I5670" t="s">
        <v>3126</v>
      </c>
      <c r="J5670">
        <v>0</v>
      </c>
      <c r="K5670"/>
      <c r="L5670" t="s">
        <v>5844</v>
      </c>
      <c r="M5670" t="s">
        <v>3118</v>
      </c>
    </row>
    <row r="5671" spans="1:13" x14ac:dyDescent="0.25">
      <c r="A5671">
        <v>20571</v>
      </c>
      <c r="B5671" t="s">
        <v>16735</v>
      </c>
      <c r="C5671" t="s">
        <v>56</v>
      </c>
      <c r="D5671" t="s">
        <v>1722</v>
      </c>
      <c r="E5671" s="15" t="s">
        <v>16736</v>
      </c>
      <c r="F5671" t="s">
        <v>6854</v>
      </c>
      <c r="G5671" t="s">
        <v>2050</v>
      </c>
      <c r="H5671" t="s">
        <v>1782</v>
      </c>
      <c r="I5671" t="s">
        <v>3351</v>
      </c>
      <c r="J5671">
        <v>0</v>
      </c>
      <c r="K5671"/>
      <c r="L5671" t="s">
        <v>16737</v>
      </c>
      <c r="M5671" t="s">
        <v>16738</v>
      </c>
    </row>
    <row r="5672" spans="1:13" x14ac:dyDescent="0.25">
      <c r="A5672">
        <v>20597</v>
      </c>
      <c r="B5672" t="s">
        <v>1532</v>
      </c>
      <c r="C5672" t="s">
        <v>59</v>
      </c>
      <c r="D5672" t="s">
        <v>1722</v>
      </c>
      <c r="E5672" s="15" t="s">
        <v>16739</v>
      </c>
      <c r="F5672" t="s">
        <v>1967</v>
      </c>
      <c r="G5672" t="s">
        <v>1958</v>
      </c>
      <c r="H5672" t="s">
        <v>1756</v>
      </c>
      <c r="I5672" t="s">
        <v>3129</v>
      </c>
      <c r="J5672">
        <v>0</v>
      </c>
      <c r="K5672"/>
      <c r="L5672" t="s">
        <v>3178</v>
      </c>
      <c r="M5672" t="s">
        <v>3118</v>
      </c>
    </row>
    <row r="5673" spans="1:13" x14ac:dyDescent="0.25">
      <c r="A5673">
        <v>846420</v>
      </c>
      <c r="B5673" t="s">
        <v>16740</v>
      </c>
      <c r="C5673" t="s">
        <v>27</v>
      </c>
      <c r="D5673" t="s">
        <v>1722</v>
      </c>
      <c r="E5673" s="15" t="s">
        <v>16741</v>
      </c>
      <c r="F5673" t="s">
        <v>1887</v>
      </c>
      <c r="G5673" t="s">
        <v>1849</v>
      </c>
      <c r="H5673" t="s">
        <v>1819</v>
      </c>
      <c r="I5673" t="s">
        <v>3126</v>
      </c>
      <c r="J5673">
        <v>0</v>
      </c>
      <c r="K5673"/>
      <c r="L5673" t="s">
        <v>16742</v>
      </c>
      <c r="M5673" t="s">
        <v>3118</v>
      </c>
    </row>
    <row r="5674" spans="1:13" x14ac:dyDescent="0.25">
      <c r="A5674">
        <v>28692</v>
      </c>
      <c r="B5674" t="s">
        <v>2539</v>
      </c>
      <c r="C5674" t="s">
        <v>27</v>
      </c>
      <c r="D5674" t="s">
        <v>1722</v>
      </c>
      <c r="E5674" s="15" t="s">
        <v>16743</v>
      </c>
      <c r="F5674" t="s">
        <v>2264</v>
      </c>
      <c r="G5674" t="s">
        <v>1754</v>
      </c>
      <c r="H5674" t="s">
        <v>1753</v>
      </c>
      <c r="I5674" t="s">
        <v>3116</v>
      </c>
      <c r="J5674">
        <v>0</v>
      </c>
      <c r="K5674"/>
      <c r="L5674" t="s">
        <v>5447</v>
      </c>
      <c r="M5674" t="s">
        <v>3118</v>
      </c>
    </row>
    <row r="5675" spans="1:13" x14ac:dyDescent="0.25">
      <c r="A5675">
        <v>20614</v>
      </c>
      <c r="B5675" t="s">
        <v>5448</v>
      </c>
      <c r="C5675" t="s">
        <v>48</v>
      </c>
      <c r="D5675" t="s">
        <v>1722</v>
      </c>
      <c r="E5675" s="15" t="s">
        <v>16744</v>
      </c>
      <c r="F5675" t="s">
        <v>2046</v>
      </c>
      <c r="G5675" t="s">
        <v>1944</v>
      </c>
      <c r="H5675" t="s">
        <v>1782</v>
      </c>
      <c r="I5675" t="s">
        <v>3142</v>
      </c>
      <c r="J5675">
        <v>0</v>
      </c>
      <c r="K5675"/>
      <c r="L5675" t="s">
        <v>3320</v>
      </c>
      <c r="M5675" t="s">
        <v>3118</v>
      </c>
    </row>
    <row r="5676" spans="1:13" x14ac:dyDescent="0.25">
      <c r="A5676">
        <v>22865</v>
      </c>
      <c r="B5676" t="s">
        <v>571</v>
      </c>
      <c r="C5676" t="s">
        <v>27</v>
      </c>
      <c r="D5676" t="s">
        <v>1722</v>
      </c>
      <c r="E5676" s="15" t="s">
        <v>16745</v>
      </c>
      <c r="F5676" t="s">
        <v>1870</v>
      </c>
      <c r="G5676" t="s">
        <v>1721</v>
      </c>
      <c r="H5676" t="s">
        <v>1720</v>
      </c>
      <c r="I5676" t="s">
        <v>3116</v>
      </c>
      <c r="J5676">
        <v>0</v>
      </c>
      <c r="K5676"/>
      <c r="L5676" t="s">
        <v>16746</v>
      </c>
      <c r="M5676" t="s">
        <v>3118</v>
      </c>
    </row>
    <row r="5677" spans="1:13" x14ac:dyDescent="0.25">
      <c r="A5677">
        <v>48098</v>
      </c>
      <c r="B5677" t="s">
        <v>5450</v>
      </c>
      <c r="C5677" t="s">
        <v>252</v>
      </c>
      <c r="D5677" t="s">
        <v>1722</v>
      </c>
      <c r="E5677" s="15" t="s">
        <v>16747</v>
      </c>
      <c r="F5677" t="s">
        <v>1735</v>
      </c>
      <c r="G5677" t="s">
        <v>1721</v>
      </c>
      <c r="H5677" t="s">
        <v>1720</v>
      </c>
      <c r="I5677" t="s">
        <v>3116</v>
      </c>
      <c r="J5677">
        <v>0</v>
      </c>
      <c r="K5677"/>
      <c r="L5677" t="s">
        <v>8804</v>
      </c>
      <c r="M5677" t="s">
        <v>16748</v>
      </c>
    </row>
    <row r="5678" spans="1:13" x14ac:dyDescent="0.25">
      <c r="A5678">
        <v>60917</v>
      </c>
      <c r="B5678" t="s">
        <v>16749</v>
      </c>
      <c r="C5678" t="s">
        <v>21</v>
      </c>
      <c r="D5678" t="s">
        <v>1722</v>
      </c>
      <c r="E5678" s="15" t="s">
        <v>16750</v>
      </c>
      <c r="F5678" t="s">
        <v>13094</v>
      </c>
      <c r="G5678" t="s">
        <v>2099</v>
      </c>
      <c r="H5678" t="s">
        <v>2055</v>
      </c>
      <c r="I5678" t="s">
        <v>3116</v>
      </c>
      <c r="J5678">
        <v>0</v>
      </c>
      <c r="K5678"/>
      <c r="L5678" t="s">
        <v>3122</v>
      </c>
      <c r="M5678" t="s">
        <v>3118</v>
      </c>
    </row>
    <row r="5679" spans="1:13" x14ac:dyDescent="0.25">
      <c r="A5679">
        <v>19051</v>
      </c>
      <c r="B5679" t="s">
        <v>572</v>
      </c>
      <c r="C5679" t="s">
        <v>48</v>
      </c>
      <c r="D5679" t="s">
        <v>1722</v>
      </c>
      <c r="E5679" s="15" t="s">
        <v>16751</v>
      </c>
      <c r="F5679" t="s">
        <v>1815</v>
      </c>
      <c r="G5679" t="s">
        <v>1816</v>
      </c>
      <c r="H5679" t="s">
        <v>1725</v>
      </c>
      <c r="I5679" t="s">
        <v>1816</v>
      </c>
      <c r="J5679">
        <v>0</v>
      </c>
      <c r="K5679"/>
      <c r="L5679" t="s">
        <v>16752</v>
      </c>
      <c r="M5679" t="s">
        <v>3118</v>
      </c>
    </row>
    <row r="5680" spans="1:13" x14ac:dyDescent="0.25">
      <c r="A5680">
        <v>839285</v>
      </c>
      <c r="B5680" t="s">
        <v>16753</v>
      </c>
      <c r="C5680" t="s">
        <v>27</v>
      </c>
      <c r="D5680" t="s">
        <v>1722</v>
      </c>
      <c r="E5680" s="15" t="s">
        <v>16754</v>
      </c>
      <c r="F5680" t="s">
        <v>1832</v>
      </c>
      <c r="G5680" t="s">
        <v>1834</v>
      </c>
      <c r="H5680" t="s">
        <v>1833</v>
      </c>
      <c r="I5680" t="s">
        <v>3116</v>
      </c>
      <c r="J5680">
        <v>0</v>
      </c>
      <c r="K5680"/>
      <c r="L5680" t="s">
        <v>7298</v>
      </c>
      <c r="M5680" t="s">
        <v>3118</v>
      </c>
    </row>
    <row r="5681" spans="1:13" x14ac:dyDescent="0.25">
      <c r="A5681">
        <v>863226</v>
      </c>
      <c r="B5681" t="s">
        <v>16755</v>
      </c>
      <c r="C5681" t="s">
        <v>27</v>
      </c>
      <c r="D5681" t="s">
        <v>1722</v>
      </c>
      <c r="E5681" s="15" t="s">
        <v>16756</v>
      </c>
      <c r="F5681" t="s">
        <v>1738</v>
      </c>
      <c r="G5681" t="s">
        <v>1739</v>
      </c>
      <c r="H5681" t="s">
        <v>1720</v>
      </c>
      <c r="I5681" t="s">
        <v>3232</v>
      </c>
      <c r="J5681">
        <v>0</v>
      </c>
      <c r="K5681"/>
      <c r="L5681" t="s">
        <v>5524</v>
      </c>
      <c r="M5681" t="s">
        <v>3118</v>
      </c>
    </row>
    <row r="5682" spans="1:13" x14ac:dyDescent="0.25">
      <c r="A5682">
        <v>58295</v>
      </c>
      <c r="B5682" t="s">
        <v>5455</v>
      </c>
      <c r="C5682" t="s">
        <v>27</v>
      </c>
      <c r="D5682" t="s">
        <v>1722</v>
      </c>
      <c r="E5682" s="15" t="s">
        <v>16757</v>
      </c>
      <c r="F5682" t="s">
        <v>1742</v>
      </c>
      <c r="G5682" t="s">
        <v>1743</v>
      </c>
      <c r="H5682" t="s">
        <v>1720</v>
      </c>
      <c r="I5682" t="s">
        <v>3351</v>
      </c>
      <c r="J5682">
        <v>0</v>
      </c>
      <c r="K5682"/>
      <c r="L5682" t="s">
        <v>5524</v>
      </c>
      <c r="M5682" t="s">
        <v>3118</v>
      </c>
    </row>
    <row r="5683" spans="1:13" x14ac:dyDescent="0.25">
      <c r="A5683">
        <v>52433</v>
      </c>
      <c r="B5683" t="s">
        <v>16758</v>
      </c>
      <c r="C5683" t="s">
        <v>27</v>
      </c>
      <c r="D5683" t="s">
        <v>1722</v>
      </c>
      <c r="E5683" s="15" t="s">
        <v>16759</v>
      </c>
      <c r="F5683" t="s">
        <v>1815</v>
      </c>
      <c r="G5683" t="s">
        <v>1816</v>
      </c>
      <c r="H5683" t="s">
        <v>1725</v>
      </c>
      <c r="I5683" t="s">
        <v>1816</v>
      </c>
      <c r="J5683">
        <v>0</v>
      </c>
      <c r="K5683"/>
      <c r="L5683" t="s">
        <v>16760</v>
      </c>
      <c r="M5683"/>
    </row>
    <row r="5684" spans="1:13" x14ac:dyDescent="0.25">
      <c r="A5684">
        <v>20612</v>
      </c>
      <c r="B5684" t="s">
        <v>2491</v>
      </c>
      <c r="C5684" t="s">
        <v>27</v>
      </c>
      <c r="D5684" t="s">
        <v>1722</v>
      </c>
      <c r="E5684" s="15" t="s">
        <v>16761</v>
      </c>
      <c r="F5684" t="s">
        <v>6854</v>
      </c>
      <c r="G5684" t="s">
        <v>2050</v>
      </c>
      <c r="H5684" t="s">
        <v>1782</v>
      </c>
      <c r="I5684" t="s">
        <v>3351</v>
      </c>
      <c r="J5684">
        <v>0</v>
      </c>
      <c r="K5684"/>
      <c r="L5684" t="s">
        <v>3117</v>
      </c>
      <c r="M5684" t="s">
        <v>3118</v>
      </c>
    </row>
    <row r="5685" spans="1:13" x14ac:dyDescent="0.25">
      <c r="A5685">
        <v>20606</v>
      </c>
      <c r="B5685" t="s">
        <v>2490</v>
      </c>
      <c r="C5685" t="s">
        <v>21</v>
      </c>
      <c r="D5685" t="s">
        <v>1722</v>
      </c>
      <c r="E5685" s="15" t="s">
        <v>16762</v>
      </c>
      <c r="F5685" t="s">
        <v>1859</v>
      </c>
      <c r="G5685" t="s">
        <v>1823</v>
      </c>
      <c r="H5685" t="s">
        <v>1822</v>
      </c>
      <c r="I5685" t="s">
        <v>3116</v>
      </c>
      <c r="J5685">
        <v>0</v>
      </c>
      <c r="K5685"/>
      <c r="L5685" t="s">
        <v>5599</v>
      </c>
      <c r="M5685" t="s">
        <v>3118</v>
      </c>
    </row>
    <row r="5686" spans="1:13" x14ac:dyDescent="0.25">
      <c r="A5686">
        <v>17063</v>
      </c>
      <c r="B5686" t="s">
        <v>5456</v>
      </c>
      <c r="C5686" t="s">
        <v>56</v>
      </c>
      <c r="D5686" t="s">
        <v>1722</v>
      </c>
      <c r="E5686" s="15" t="s">
        <v>16763</v>
      </c>
      <c r="F5686" t="s">
        <v>6008</v>
      </c>
      <c r="G5686" t="s">
        <v>1837</v>
      </c>
      <c r="H5686" t="s">
        <v>1725</v>
      </c>
      <c r="I5686" t="s">
        <v>3116</v>
      </c>
      <c r="J5686">
        <v>0</v>
      </c>
      <c r="K5686"/>
      <c r="L5686" t="s">
        <v>3117</v>
      </c>
      <c r="M5686" t="s">
        <v>3118</v>
      </c>
    </row>
    <row r="5687" spans="1:13" x14ac:dyDescent="0.25">
      <c r="A5687">
        <v>56296</v>
      </c>
      <c r="B5687" t="s">
        <v>1894</v>
      </c>
      <c r="C5687" t="s">
        <v>21</v>
      </c>
      <c r="D5687" t="s">
        <v>1722</v>
      </c>
      <c r="E5687" s="15" t="s">
        <v>16764</v>
      </c>
      <c r="F5687" t="s">
        <v>1915</v>
      </c>
      <c r="G5687" t="s">
        <v>1878</v>
      </c>
      <c r="H5687" t="s">
        <v>1756</v>
      </c>
      <c r="I5687" t="s">
        <v>3129</v>
      </c>
      <c r="J5687">
        <v>0</v>
      </c>
      <c r="K5687"/>
      <c r="L5687" t="s">
        <v>16765</v>
      </c>
      <c r="M5687" t="s">
        <v>16766</v>
      </c>
    </row>
    <row r="5688" spans="1:13" x14ac:dyDescent="0.25">
      <c r="A5688">
        <v>851413</v>
      </c>
      <c r="B5688" t="s">
        <v>16767</v>
      </c>
      <c r="C5688" t="s">
        <v>27</v>
      </c>
      <c r="D5688" t="s">
        <v>1722</v>
      </c>
      <c r="E5688" s="15" t="s">
        <v>16768</v>
      </c>
      <c r="F5688" t="s">
        <v>1732</v>
      </c>
      <c r="G5688" t="s">
        <v>1731</v>
      </c>
      <c r="H5688" t="s">
        <v>1720</v>
      </c>
      <c r="I5688" t="s">
        <v>3116</v>
      </c>
      <c r="J5688">
        <v>0</v>
      </c>
      <c r="K5688"/>
      <c r="L5688" t="s">
        <v>3463</v>
      </c>
      <c r="M5688" t="s">
        <v>3064</v>
      </c>
    </row>
    <row r="5689" spans="1:13" x14ac:dyDescent="0.25">
      <c r="A5689">
        <v>844194</v>
      </c>
      <c r="B5689" t="s">
        <v>16769</v>
      </c>
      <c r="C5689" t="s">
        <v>27</v>
      </c>
      <c r="D5689" t="s">
        <v>1722</v>
      </c>
      <c r="E5689" s="15" t="s">
        <v>16770</v>
      </c>
      <c r="F5689" t="s">
        <v>1789</v>
      </c>
      <c r="G5689" t="s">
        <v>1790</v>
      </c>
      <c r="H5689" t="s">
        <v>1720</v>
      </c>
      <c r="I5689" t="s">
        <v>3116</v>
      </c>
      <c r="J5689">
        <v>0</v>
      </c>
      <c r="K5689"/>
      <c r="L5689"/>
      <c r="M5689" t="s">
        <v>3118</v>
      </c>
    </row>
    <row r="5690" spans="1:13" x14ac:dyDescent="0.25">
      <c r="A5690">
        <v>827637</v>
      </c>
      <c r="B5690" t="s">
        <v>16771</v>
      </c>
      <c r="C5690" t="s">
        <v>21</v>
      </c>
      <c r="D5690" t="s">
        <v>1722</v>
      </c>
      <c r="E5690" s="15" t="s">
        <v>16772</v>
      </c>
      <c r="F5690" t="s">
        <v>1784</v>
      </c>
      <c r="G5690" t="s">
        <v>1785</v>
      </c>
      <c r="H5690" t="s">
        <v>1725</v>
      </c>
      <c r="I5690" t="s">
        <v>3116</v>
      </c>
      <c r="J5690">
        <v>0</v>
      </c>
      <c r="K5690"/>
      <c r="L5690" t="s">
        <v>5532</v>
      </c>
      <c r="M5690" t="s">
        <v>3118</v>
      </c>
    </row>
    <row r="5691" spans="1:13" x14ac:dyDescent="0.25">
      <c r="A5691">
        <v>846101</v>
      </c>
      <c r="B5691" t="s">
        <v>16773</v>
      </c>
      <c r="C5691" t="s">
        <v>78</v>
      </c>
      <c r="D5691" t="s">
        <v>1722</v>
      </c>
      <c r="E5691" s="15" t="s">
        <v>16774</v>
      </c>
      <c r="F5691" t="s">
        <v>1784</v>
      </c>
      <c r="G5691" t="s">
        <v>1785</v>
      </c>
      <c r="H5691" t="s">
        <v>1725</v>
      </c>
      <c r="I5691" t="s">
        <v>3116</v>
      </c>
      <c r="J5691">
        <v>0</v>
      </c>
      <c r="K5691"/>
      <c r="L5691" t="s">
        <v>3630</v>
      </c>
      <c r="M5691" t="s">
        <v>3118</v>
      </c>
    </row>
    <row r="5692" spans="1:13" x14ac:dyDescent="0.25">
      <c r="A5692">
        <v>52010</v>
      </c>
      <c r="B5692" t="s">
        <v>1533</v>
      </c>
      <c r="C5692" t="s">
        <v>84</v>
      </c>
      <c r="D5692" t="s">
        <v>1722</v>
      </c>
      <c r="E5692" s="15" t="s">
        <v>16775</v>
      </c>
      <c r="F5692" t="s">
        <v>1962</v>
      </c>
      <c r="G5692" t="s">
        <v>1837</v>
      </c>
      <c r="H5692" t="s">
        <v>1725</v>
      </c>
      <c r="I5692" t="s">
        <v>3116</v>
      </c>
      <c r="J5692">
        <v>0</v>
      </c>
      <c r="K5692"/>
      <c r="L5692" t="s">
        <v>3117</v>
      </c>
      <c r="M5692" t="s">
        <v>3118</v>
      </c>
    </row>
    <row r="5693" spans="1:13" x14ac:dyDescent="0.25">
      <c r="A5693">
        <v>56512</v>
      </c>
      <c r="B5693" t="s">
        <v>16776</v>
      </c>
      <c r="C5693" t="s">
        <v>84</v>
      </c>
      <c r="D5693" t="s">
        <v>1722</v>
      </c>
      <c r="E5693" s="15" t="s">
        <v>16777</v>
      </c>
      <c r="F5693" t="s">
        <v>1771</v>
      </c>
      <c r="G5693" t="s">
        <v>1721</v>
      </c>
      <c r="H5693" t="s">
        <v>1720</v>
      </c>
      <c r="I5693" t="s">
        <v>3116</v>
      </c>
      <c r="J5693">
        <v>0</v>
      </c>
      <c r="K5693"/>
      <c r="L5693" t="s">
        <v>3182</v>
      </c>
      <c r="M5693" t="s">
        <v>3118</v>
      </c>
    </row>
    <row r="5694" spans="1:13" x14ac:dyDescent="0.25">
      <c r="A5694">
        <v>20681</v>
      </c>
      <c r="B5694" t="s">
        <v>1534</v>
      </c>
      <c r="C5694" t="s">
        <v>52</v>
      </c>
      <c r="D5694" t="s">
        <v>1722</v>
      </c>
      <c r="E5694" s="15" t="s">
        <v>16778</v>
      </c>
      <c r="F5694" t="s">
        <v>1912</v>
      </c>
      <c r="G5694" t="s">
        <v>1913</v>
      </c>
      <c r="H5694" t="s">
        <v>1764</v>
      </c>
      <c r="I5694" t="s">
        <v>5644</v>
      </c>
      <c r="J5694">
        <v>0</v>
      </c>
      <c r="K5694"/>
      <c r="L5694" t="s">
        <v>7183</v>
      </c>
      <c r="M5694" t="s">
        <v>3118</v>
      </c>
    </row>
    <row r="5695" spans="1:13" x14ac:dyDescent="0.25">
      <c r="A5695">
        <v>854149</v>
      </c>
      <c r="B5695" t="s">
        <v>16779</v>
      </c>
      <c r="C5695" t="s">
        <v>21</v>
      </c>
      <c r="D5695" t="s">
        <v>1722</v>
      </c>
      <c r="E5695" s="15" t="s">
        <v>16780</v>
      </c>
      <c r="F5695" t="s">
        <v>1859</v>
      </c>
      <c r="G5695" t="s">
        <v>1823</v>
      </c>
      <c r="H5695" t="s">
        <v>1822</v>
      </c>
      <c r="I5695" t="s">
        <v>3116</v>
      </c>
      <c r="J5695">
        <v>0</v>
      </c>
      <c r="K5695"/>
      <c r="L5695" t="s">
        <v>6287</v>
      </c>
      <c r="M5695" t="s">
        <v>1799</v>
      </c>
    </row>
    <row r="5696" spans="1:13" x14ac:dyDescent="0.25">
      <c r="A5696">
        <v>831914</v>
      </c>
      <c r="B5696" t="s">
        <v>2882</v>
      </c>
      <c r="C5696" t="s">
        <v>78</v>
      </c>
      <c r="D5696" t="s">
        <v>1722</v>
      </c>
      <c r="E5696" s="15" t="s">
        <v>16781</v>
      </c>
      <c r="F5696" t="s">
        <v>1732</v>
      </c>
      <c r="G5696" t="s">
        <v>1731</v>
      </c>
      <c r="H5696" t="s">
        <v>1720</v>
      </c>
      <c r="I5696" t="s">
        <v>3116</v>
      </c>
      <c r="J5696">
        <v>0</v>
      </c>
      <c r="K5696"/>
      <c r="L5696" t="s">
        <v>3630</v>
      </c>
      <c r="M5696" t="s">
        <v>3118</v>
      </c>
    </row>
    <row r="5697" spans="1:13" x14ac:dyDescent="0.25">
      <c r="A5697">
        <v>20661</v>
      </c>
      <c r="B5697" t="s">
        <v>1535</v>
      </c>
      <c r="C5697" t="s">
        <v>27</v>
      </c>
      <c r="D5697" t="s">
        <v>1722</v>
      </c>
      <c r="E5697" s="15" t="s">
        <v>16782</v>
      </c>
      <c r="F5697" t="s">
        <v>1859</v>
      </c>
      <c r="G5697" t="s">
        <v>1823</v>
      </c>
      <c r="H5697" t="s">
        <v>1822</v>
      </c>
      <c r="I5697" t="s">
        <v>3116</v>
      </c>
      <c r="J5697">
        <v>0</v>
      </c>
      <c r="K5697"/>
      <c r="L5697" t="s">
        <v>5627</v>
      </c>
      <c r="M5697" t="s">
        <v>3118</v>
      </c>
    </row>
    <row r="5698" spans="1:13" x14ac:dyDescent="0.25">
      <c r="A5698">
        <v>20705</v>
      </c>
      <c r="B5698" t="s">
        <v>2492</v>
      </c>
      <c r="C5698" t="s">
        <v>27</v>
      </c>
      <c r="D5698" t="s">
        <v>1722</v>
      </c>
      <c r="E5698" s="15" t="s">
        <v>16783</v>
      </c>
      <c r="F5698" t="s">
        <v>1918</v>
      </c>
      <c r="G5698" t="s">
        <v>1919</v>
      </c>
      <c r="H5698" t="s">
        <v>1864</v>
      </c>
      <c r="I5698" t="s">
        <v>3240</v>
      </c>
      <c r="J5698">
        <v>0</v>
      </c>
      <c r="K5698"/>
      <c r="L5698" t="s">
        <v>16784</v>
      </c>
      <c r="M5698" t="s">
        <v>16785</v>
      </c>
    </row>
    <row r="5699" spans="1:13" x14ac:dyDescent="0.25">
      <c r="A5699">
        <v>20685</v>
      </c>
      <c r="B5699" t="s">
        <v>16786</v>
      </c>
      <c r="C5699" t="s">
        <v>21</v>
      </c>
      <c r="D5699" t="s">
        <v>1722</v>
      </c>
      <c r="E5699" s="15" t="s">
        <v>16787</v>
      </c>
      <c r="F5699" t="s">
        <v>1745</v>
      </c>
      <c r="G5699" t="s">
        <v>1746</v>
      </c>
      <c r="H5699" t="s">
        <v>1720</v>
      </c>
      <c r="I5699" t="s">
        <v>3116</v>
      </c>
      <c r="J5699">
        <v>0</v>
      </c>
      <c r="K5699"/>
      <c r="L5699" t="s">
        <v>3660</v>
      </c>
      <c r="M5699" t="s">
        <v>3118</v>
      </c>
    </row>
    <row r="5700" spans="1:13" x14ac:dyDescent="0.25">
      <c r="A5700">
        <v>41723</v>
      </c>
      <c r="B5700" t="s">
        <v>16788</v>
      </c>
      <c r="C5700" t="s">
        <v>27</v>
      </c>
      <c r="D5700" t="s">
        <v>1722</v>
      </c>
      <c r="E5700" s="15" t="s">
        <v>16789</v>
      </c>
      <c r="F5700" t="s">
        <v>1836</v>
      </c>
      <c r="G5700" t="s">
        <v>1837</v>
      </c>
      <c r="H5700" t="s">
        <v>1725</v>
      </c>
      <c r="I5700" t="s">
        <v>3116</v>
      </c>
      <c r="J5700">
        <v>0</v>
      </c>
      <c r="K5700"/>
      <c r="L5700"/>
      <c r="M5700" t="s">
        <v>3118</v>
      </c>
    </row>
    <row r="5701" spans="1:13" x14ac:dyDescent="0.25">
      <c r="A5701">
        <v>20664</v>
      </c>
      <c r="B5701" t="s">
        <v>2066</v>
      </c>
      <c r="C5701" t="s">
        <v>485</v>
      </c>
      <c r="D5701" t="s">
        <v>1722</v>
      </c>
      <c r="E5701" s="15" t="s">
        <v>16790</v>
      </c>
      <c r="F5701" t="s">
        <v>1876</v>
      </c>
      <c r="G5701" t="s">
        <v>1849</v>
      </c>
      <c r="H5701" t="s">
        <v>1819</v>
      </c>
      <c r="I5701" t="s">
        <v>3126</v>
      </c>
      <c r="J5701">
        <v>0</v>
      </c>
      <c r="K5701"/>
      <c r="L5701" t="s">
        <v>16791</v>
      </c>
      <c r="M5701" t="s">
        <v>16792</v>
      </c>
    </row>
    <row r="5702" spans="1:13" x14ac:dyDescent="0.25">
      <c r="A5702">
        <v>20754</v>
      </c>
      <c r="B5702" t="s">
        <v>5460</v>
      </c>
      <c r="C5702" t="s">
        <v>211</v>
      </c>
      <c r="D5702" t="s">
        <v>1722</v>
      </c>
      <c r="E5702" s="15" t="s">
        <v>16793</v>
      </c>
      <c r="F5702" t="s">
        <v>1995</v>
      </c>
      <c r="G5702" t="s">
        <v>1765</v>
      </c>
      <c r="H5702" t="s">
        <v>1764</v>
      </c>
      <c r="I5702" t="s">
        <v>1765</v>
      </c>
      <c r="J5702">
        <v>0</v>
      </c>
      <c r="K5702"/>
      <c r="L5702" t="s">
        <v>3117</v>
      </c>
      <c r="M5702" t="s">
        <v>3118</v>
      </c>
    </row>
    <row r="5703" spans="1:13" x14ac:dyDescent="0.25">
      <c r="A5703">
        <v>828005</v>
      </c>
      <c r="B5703" t="s">
        <v>16794</v>
      </c>
      <c r="C5703" t="s">
        <v>27</v>
      </c>
      <c r="D5703" t="s">
        <v>1722</v>
      </c>
      <c r="E5703" s="15" t="s">
        <v>16795</v>
      </c>
      <c r="F5703" t="s">
        <v>1882</v>
      </c>
      <c r="G5703" t="s">
        <v>1765</v>
      </c>
      <c r="H5703" t="s">
        <v>1764</v>
      </c>
      <c r="I5703" t="s">
        <v>3116</v>
      </c>
      <c r="J5703">
        <v>0</v>
      </c>
      <c r="K5703"/>
      <c r="L5703" t="s">
        <v>4064</v>
      </c>
      <c r="M5703" t="s">
        <v>3118</v>
      </c>
    </row>
    <row r="5704" spans="1:13" x14ac:dyDescent="0.25">
      <c r="A5704">
        <v>848491</v>
      </c>
      <c r="B5704" t="s">
        <v>16796</v>
      </c>
      <c r="C5704" t="s">
        <v>43</v>
      </c>
      <c r="D5704" t="s">
        <v>1722</v>
      </c>
      <c r="E5704" s="15" t="s">
        <v>16797</v>
      </c>
      <c r="F5704" t="s">
        <v>2170</v>
      </c>
      <c r="G5704" t="s">
        <v>1878</v>
      </c>
      <c r="H5704" t="s">
        <v>1756</v>
      </c>
      <c r="I5704" t="s">
        <v>3129</v>
      </c>
      <c r="J5704">
        <v>0</v>
      </c>
      <c r="K5704"/>
      <c r="L5704" t="s">
        <v>3157</v>
      </c>
      <c r="M5704" t="s">
        <v>3118</v>
      </c>
    </row>
    <row r="5705" spans="1:13" x14ac:dyDescent="0.25">
      <c r="A5705">
        <v>854151</v>
      </c>
      <c r="B5705" t="s">
        <v>16798</v>
      </c>
      <c r="C5705" t="s">
        <v>21</v>
      </c>
      <c r="D5705" t="s">
        <v>1722</v>
      </c>
      <c r="E5705" s="15" t="s">
        <v>16799</v>
      </c>
      <c r="F5705" t="s">
        <v>1836</v>
      </c>
      <c r="G5705" t="s">
        <v>1837</v>
      </c>
      <c r="H5705" t="s">
        <v>1725</v>
      </c>
      <c r="I5705" t="s">
        <v>3116</v>
      </c>
      <c r="J5705">
        <v>0</v>
      </c>
      <c r="K5705"/>
      <c r="L5705"/>
      <c r="M5705" t="s">
        <v>3118</v>
      </c>
    </row>
    <row r="5706" spans="1:13" x14ac:dyDescent="0.25">
      <c r="A5706">
        <v>57208</v>
      </c>
      <c r="B5706" t="s">
        <v>2729</v>
      </c>
      <c r="C5706" t="s">
        <v>27</v>
      </c>
      <c r="D5706" t="s">
        <v>1722</v>
      </c>
      <c r="E5706" s="15" t="s">
        <v>16800</v>
      </c>
      <c r="F5706" t="s">
        <v>1836</v>
      </c>
      <c r="G5706" t="s">
        <v>1837</v>
      </c>
      <c r="H5706" t="s">
        <v>1725</v>
      </c>
      <c r="I5706" t="s">
        <v>3116</v>
      </c>
      <c r="J5706">
        <v>0</v>
      </c>
      <c r="K5706"/>
      <c r="L5706" t="s">
        <v>7897</v>
      </c>
      <c r="M5706" t="s">
        <v>3118</v>
      </c>
    </row>
    <row r="5707" spans="1:13" x14ac:dyDescent="0.25">
      <c r="A5707">
        <v>74150</v>
      </c>
      <c r="B5707" t="s">
        <v>5461</v>
      </c>
      <c r="C5707" t="s">
        <v>78</v>
      </c>
      <c r="D5707" t="s">
        <v>1722</v>
      </c>
      <c r="E5707" s="15" t="s">
        <v>16801</v>
      </c>
      <c r="F5707" t="s">
        <v>1979</v>
      </c>
      <c r="G5707" t="s">
        <v>1721</v>
      </c>
      <c r="H5707" t="s">
        <v>1720</v>
      </c>
      <c r="I5707" t="s">
        <v>3116</v>
      </c>
      <c r="J5707">
        <v>0</v>
      </c>
      <c r="K5707"/>
      <c r="L5707" t="s">
        <v>3177</v>
      </c>
      <c r="M5707" t="s">
        <v>3118</v>
      </c>
    </row>
    <row r="5708" spans="1:13" x14ac:dyDescent="0.25">
      <c r="A5708">
        <v>842252</v>
      </c>
      <c r="B5708" t="s">
        <v>2979</v>
      </c>
      <c r="C5708" t="s">
        <v>165</v>
      </c>
      <c r="D5708" t="s">
        <v>1722</v>
      </c>
      <c r="E5708" s="15" t="s">
        <v>16802</v>
      </c>
      <c r="F5708" t="s">
        <v>1735</v>
      </c>
      <c r="G5708" t="s">
        <v>1721</v>
      </c>
      <c r="H5708" t="s">
        <v>1720</v>
      </c>
      <c r="I5708" t="s">
        <v>5686</v>
      </c>
      <c r="J5708">
        <v>0</v>
      </c>
      <c r="K5708"/>
      <c r="L5708" t="s">
        <v>5524</v>
      </c>
      <c r="M5708" t="s">
        <v>3118</v>
      </c>
    </row>
    <row r="5709" spans="1:13" x14ac:dyDescent="0.25">
      <c r="A5709">
        <v>20736</v>
      </c>
      <c r="B5709" t="s">
        <v>2493</v>
      </c>
      <c r="C5709" t="s">
        <v>27</v>
      </c>
      <c r="D5709" t="s">
        <v>1722</v>
      </c>
      <c r="E5709" s="15" t="s">
        <v>16803</v>
      </c>
      <c r="F5709" t="s">
        <v>1784</v>
      </c>
      <c r="G5709" t="s">
        <v>1785</v>
      </c>
      <c r="H5709" t="s">
        <v>1725</v>
      </c>
      <c r="I5709" t="s">
        <v>3116</v>
      </c>
      <c r="J5709">
        <v>0</v>
      </c>
      <c r="K5709"/>
      <c r="L5709" t="s">
        <v>16804</v>
      </c>
      <c r="M5709" t="s">
        <v>3118</v>
      </c>
    </row>
    <row r="5710" spans="1:13" x14ac:dyDescent="0.25">
      <c r="A5710">
        <v>20753</v>
      </c>
      <c r="B5710" t="s">
        <v>16805</v>
      </c>
      <c r="C5710" t="s">
        <v>56</v>
      </c>
      <c r="D5710" t="s">
        <v>1722</v>
      </c>
      <c r="E5710" s="15" t="s">
        <v>16806</v>
      </c>
      <c r="F5710" t="s">
        <v>1728</v>
      </c>
      <c r="G5710" t="s">
        <v>1729</v>
      </c>
      <c r="H5710" t="s">
        <v>1720</v>
      </c>
      <c r="I5710" t="s">
        <v>3116</v>
      </c>
      <c r="J5710">
        <v>0</v>
      </c>
      <c r="K5710"/>
      <c r="L5710" t="s">
        <v>3117</v>
      </c>
      <c r="M5710" t="s">
        <v>3118</v>
      </c>
    </row>
    <row r="5711" spans="1:13" x14ac:dyDescent="0.25">
      <c r="A5711">
        <v>844780</v>
      </c>
      <c r="B5711" t="s">
        <v>2996</v>
      </c>
      <c r="C5711" t="s">
        <v>84</v>
      </c>
      <c r="D5711" t="s">
        <v>1722</v>
      </c>
      <c r="E5711" s="15" t="s">
        <v>16807</v>
      </c>
      <c r="F5711" t="s">
        <v>1824</v>
      </c>
      <c r="G5711" t="s">
        <v>1825</v>
      </c>
      <c r="H5711" t="s">
        <v>1725</v>
      </c>
      <c r="I5711" t="s">
        <v>3116</v>
      </c>
      <c r="J5711">
        <v>0</v>
      </c>
      <c r="K5711"/>
      <c r="L5711" t="s">
        <v>3182</v>
      </c>
      <c r="M5711" t="s">
        <v>3118</v>
      </c>
    </row>
    <row r="5712" spans="1:13" x14ac:dyDescent="0.25">
      <c r="A5712">
        <v>845835</v>
      </c>
      <c r="B5712" t="s">
        <v>16808</v>
      </c>
      <c r="C5712" t="s">
        <v>27</v>
      </c>
      <c r="D5712" t="s">
        <v>1722</v>
      </c>
      <c r="E5712" s="15" t="s">
        <v>16809</v>
      </c>
      <c r="F5712" t="s">
        <v>1836</v>
      </c>
      <c r="G5712" t="s">
        <v>1837</v>
      </c>
      <c r="H5712" t="s">
        <v>1725</v>
      </c>
      <c r="I5712" t="s">
        <v>3116</v>
      </c>
      <c r="J5712">
        <v>0</v>
      </c>
      <c r="K5712"/>
      <c r="L5712" t="s">
        <v>3417</v>
      </c>
      <c r="M5712" t="s">
        <v>3118</v>
      </c>
    </row>
    <row r="5713" spans="1:13" x14ac:dyDescent="0.25">
      <c r="A5713">
        <v>828438</v>
      </c>
      <c r="B5713" t="s">
        <v>2848</v>
      </c>
      <c r="C5713" t="s">
        <v>84</v>
      </c>
      <c r="D5713" t="s">
        <v>1722</v>
      </c>
      <c r="E5713" s="15" t="s">
        <v>16810</v>
      </c>
      <c r="F5713" t="s">
        <v>1732</v>
      </c>
      <c r="G5713" t="s">
        <v>1731</v>
      </c>
      <c r="H5713" t="s">
        <v>1720</v>
      </c>
      <c r="I5713" t="s">
        <v>3116</v>
      </c>
      <c r="J5713">
        <v>0</v>
      </c>
      <c r="K5713"/>
      <c r="L5713" t="s">
        <v>3630</v>
      </c>
      <c r="M5713" t="s">
        <v>3118</v>
      </c>
    </row>
    <row r="5714" spans="1:13" x14ac:dyDescent="0.25">
      <c r="A5714">
        <v>854687</v>
      </c>
      <c r="B5714" t="s">
        <v>16811</v>
      </c>
      <c r="C5714" t="s">
        <v>84</v>
      </c>
      <c r="D5714" t="s">
        <v>1722</v>
      </c>
      <c r="E5714" s="15" t="s">
        <v>16812</v>
      </c>
      <c r="F5714" t="s">
        <v>1979</v>
      </c>
      <c r="G5714" t="s">
        <v>1721</v>
      </c>
      <c r="H5714" t="s">
        <v>1720</v>
      </c>
      <c r="I5714" t="s">
        <v>3116</v>
      </c>
      <c r="J5714">
        <v>0</v>
      </c>
      <c r="K5714"/>
      <c r="L5714"/>
      <c r="M5714" t="s">
        <v>3118</v>
      </c>
    </row>
    <row r="5715" spans="1:13" x14ac:dyDescent="0.25">
      <c r="A5715">
        <v>20757</v>
      </c>
      <c r="B5715" t="s">
        <v>2063</v>
      </c>
      <c r="C5715" t="s">
        <v>252</v>
      </c>
      <c r="D5715" t="s">
        <v>1722</v>
      </c>
      <c r="E5715" s="15" t="s">
        <v>16813</v>
      </c>
      <c r="F5715" t="s">
        <v>5641</v>
      </c>
      <c r="G5715" t="s">
        <v>1825</v>
      </c>
      <c r="H5715" t="s">
        <v>1725</v>
      </c>
      <c r="I5715" t="s">
        <v>3116</v>
      </c>
      <c r="J5715">
        <v>0</v>
      </c>
      <c r="K5715"/>
      <c r="L5715" t="s">
        <v>5463</v>
      </c>
      <c r="M5715" t="s">
        <v>3118</v>
      </c>
    </row>
    <row r="5716" spans="1:13" x14ac:dyDescent="0.25">
      <c r="A5716">
        <v>843852</v>
      </c>
      <c r="B5716" t="s">
        <v>16814</v>
      </c>
      <c r="C5716" t="s">
        <v>52</v>
      </c>
      <c r="D5716" t="s">
        <v>1722</v>
      </c>
      <c r="E5716" s="15" t="s">
        <v>16815</v>
      </c>
      <c r="F5716" t="s">
        <v>1824</v>
      </c>
      <c r="G5716" t="s">
        <v>1825</v>
      </c>
      <c r="H5716" t="s">
        <v>1725</v>
      </c>
      <c r="I5716" t="s">
        <v>3116</v>
      </c>
      <c r="J5716">
        <v>0</v>
      </c>
      <c r="K5716"/>
      <c r="L5716" t="s">
        <v>3117</v>
      </c>
      <c r="M5716" t="s">
        <v>3118</v>
      </c>
    </row>
    <row r="5717" spans="1:13" x14ac:dyDescent="0.25">
      <c r="A5717">
        <v>832191</v>
      </c>
      <c r="B5717" t="s">
        <v>16816</v>
      </c>
      <c r="C5717" t="s">
        <v>763</v>
      </c>
      <c r="D5717" t="s">
        <v>1722</v>
      </c>
      <c r="E5717" s="15" t="s">
        <v>16817</v>
      </c>
      <c r="F5717" t="s">
        <v>5967</v>
      </c>
      <c r="G5717" t="s">
        <v>1909</v>
      </c>
      <c r="H5717" t="s">
        <v>1725</v>
      </c>
      <c r="I5717" t="s">
        <v>3116</v>
      </c>
      <c r="J5717">
        <v>0</v>
      </c>
      <c r="K5717"/>
      <c r="L5717" t="s">
        <v>5524</v>
      </c>
      <c r="M5717" t="s">
        <v>3118</v>
      </c>
    </row>
    <row r="5718" spans="1:13" x14ac:dyDescent="0.25">
      <c r="A5718">
        <v>851331</v>
      </c>
      <c r="B5718" t="s">
        <v>16818</v>
      </c>
      <c r="C5718" t="s">
        <v>252</v>
      </c>
      <c r="D5718" t="s">
        <v>1722</v>
      </c>
      <c r="E5718" s="15" t="s">
        <v>16819</v>
      </c>
      <c r="F5718" t="s">
        <v>2166</v>
      </c>
      <c r="G5718" t="s">
        <v>1767</v>
      </c>
      <c r="H5718" t="s">
        <v>1756</v>
      </c>
      <c r="I5718" t="s">
        <v>3129</v>
      </c>
      <c r="J5718">
        <v>0</v>
      </c>
      <c r="K5718"/>
      <c r="L5718" t="s">
        <v>4538</v>
      </c>
      <c r="M5718" t="s">
        <v>3118</v>
      </c>
    </row>
    <row r="5719" spans="1:13" x14ac:dyDescent="0.25">
      <c r="A5719">
        <v>855435</v>
      </c>
      <c r="B5719" t="s">
        <v>16820</v>
      </c>
      <c r="C5719" t="s">
        <v>84</v>
      </c>
      <c r="D5719" t="s">
        <v>1722</v>
      </c>
      <c r="E5719" s="15" t="s">
        <v>16821</v>
      </c>
      <c r="F5719" t="s">
        <v>1732</v>
      </c>
      <c r="G5719" t="s">
        <v>1731</v>
      </c>
      <c r="H5719" t="s">
        <v>1720</v>
      </c>
      <c r="I5719" t="s">
        <v>3116</v>
      </c>
      <c r="J5719">
        <v>0</v>
      </c>
      <c r="K5719"/>
      <c r="L5719" t="s">
        <v>13404</v>
      </c>
      <c r="M5719" t="s">
        <v>3118</v>
      </c>
    </row>
    <row r="5720" spans="1:13" x14ac:dyDescent="0.25">
      <c r="A5720">
        <v>21394</v>
      </c>
      <c r="B5720" t="s">
        <v>2506</v>
      </c>
      <c r="C5720" t="s">
        <v>78</v>
      </c>
      <c r="D5720" t="s">
        <v>1722</v>
      </c>
      <c r="E5720" s="15" t="s">
        <v>16822</v>
      </c>
      <c r="F5720" t="s">
        <v>1771</v>
      </c>
      <c r="G5720" t="s">
        <v>1721</v>
      </c>
      <c r="H5720" t="s">
        <v>1720</v>
      </c>
      <c r="I5720" t="s">
        <v>3116</v>
      </c>
      <c r="J5720">
        <v>0</v>
      </c>
      <c r="K5720"/>
      <c r="L5720" t="s">
        <v>10474</v>
      </c>
      <c r="M5720" t="s">
        <v>3118</v>
      </c>
    </row>
    <row r="5721" spans="1:13" x14ac:dyDescent="0.25">
      <c r="A5721">
        <v>28632</v>
      </c>
      <c r="B5721" t="s">
        <v>5464</v>
      </c>
      <c r="C5721" t="s">
        <v>78</v>
      </c>
      <c r="D5721" t="s">
        <v>1722</v>
      </c>
      <c r="E5721" s="15" t="s">
        <v>16823</v>
      </c>
      <c r="F5721" t="s">
        <v>1787</v>
      </c>
      <c r="G5721" t="s">
        <v>1721</v>
      </c>
      <c r="H5721" t="s">
        <v>1720</v>
      </c>
      <c r="I5721" t="s">
        <v>3116</v>
      </c>
      <c r="J5721">
        <v>0</v>
      </c>
      <c r="K5721"/>
      <c r="L5721" t="s">
        <v>16824</v>
      </c>
      <c r="M5721" t="s">
        <v>3118</v>
      </c>
    </row>
    <row r="5722" spans="1:13" x14ac:dyDescent="0.25">
      <c r="A5722">
        <v>61763</v>
      </c>
      <c r="B5722" t="s">
        <v>2766</v>
      </c>
      <c r="C5722" t="s">
        <v>41</v>
      </c>
      <c r="D5722" t="s">
        <v>1722</v>
      </c>
      <c r="E5722" s="15" t="s">
        <v>16825</v>
      </c>
      <c r="F5722" t="s">
        <v>1728</v>
      </c>
      <c r="G5722" t="s">
        <v>1729</v>
      </c>
      <c r="H5722" t="s">
        <v>1720</v>
      </c>
      <c r="I5722" t="s">
        <v>3116</v>
      </c>
      <c r="J5722">
        <v>0</v>
      </c>
      <c r="K5722"/>
      <c r="L5722" t="s">
        <v>5524</v>
      </c>
      <c r="M5722" t="s">
        <v>3118</v>
      </c>
    </row>
    <row r="5723" spans="1:13" x14ac:dyDescent="0.25">
      <c r="A5723">
        <v>71869</v>
      </c>
      <c r="B5723" t="s">
        <v>1536</v>
      </c>
      <c r="C5723" t="s">
        <v>78</v>
      </c>
      <c r="D5723" t="s">
        <v>1722</v>
      </c>
      <c r="E5723" s="15" t="s">
        <v>16826</v>
      </c>
      <c r="F5723" t="s">
        <v>1870</v>
      </c>
      <c r="G5723" t="s">
        <v>1721</v>
      </c>
      <c r="H5723" t="s">
        <v>1720</v>
      </c>
      <c r="I5723" t="s">
        <v>3116</v>
      </c>
      <c r="J5723">
        <v>0</v>
      </c>
      <c r="K5723"/>
      <c r="L5723" t="s">
        <v>3370</v>
      </c>
      <c r="M5723" t="s">
        <v>3118</v>
      </c>
    </row>
    <row r="5724" spans="1:13" x14ac:dyDescent="0.25">
      <c r="A5724">
        <v>71145</v>
      </c>
      <c r="B5724" t="s">
        <v>5468</v>
      </c>
      <c r="C5724" t="s">
        <v>84</v>
      </c>
      <c r="D5724" t="s">
        <v>1722</v>
      </c>
      <c r="E5724" s="15" t="s">
        <v>16827</v>
      </c>
      <c r="F5724" t="s">
        <v>1771</v>
      </c>
      <c r="G5724" t="s">
        <v>1721</v>
      </c>
      <c r="H5724" t="s">
        <v>1720</v>
      </c>
      <c r="I5724" t="s">
        <v>3116</v>
      </c>
      <c r="J5724">
        <v>0</v>
      </c>
      <c r="K5724"/>
      <c r="L5724" t="s">
        <v>5469</v>
      </c>
      <c r="M5724" t="s">
        <v>3118</v>
      </c>
    </row>
    <row r="5725" spans="1:13" x14ac:dyDescent="0.25">
      <c r="A5725">
        <v>58720</v>
      </c>
      <c r="B5725" t="s">
        <v>16828</v>
      </c>
      <c r="C5725" t="s">
        <v>21</v>
      </c>
      <c r="D5725" t="s">
        <v>1722</v>
      </c>
      <c r="E5725" s="15" t="s">
        <v>16829</v>
      </c>
      <c r="F5725" t="s">
        <v>2002</v>
      </c>
      <c r="G5725" t="s">
        <v>2003</v>
      </c>
      <c r="H5725" t="s">
        <v>1756</v>
      </c>
      <c r="I5725" t="s">
        <v>3129</v>
      </c>
      <c r="J5725">
        <v>0</v>
      </c>
      <c r="K5725"/>
      <c r="L5725" t="s">
        <v>5908</v>
      </c>
      <c r="M5725" t="s">
        <v>3118</v>
      </c>
    </row>
    <row r="5726" spans="1:13" x14ac:dyDescent="0.25">
      <c r="A5726">
        <v>38067</v>
      </c>
      <c r="B5726" t="s">
        <v>16830</v>
      </c>
      <c r="C5726" t="s">
        <v>21</v>
      </c>
      <c r="D5726" t="s">
        <v>1722</v>
      </c>
      <c r="E5726" s="15" t="s">
        <v>16831</v>
      </c>
      <c r="F5726" t="s">
        <v>2129</v>
      </c>
      <c r="G5726" t="s">
        <v>1849</v>
      </c>
      <c r="H5726" t="s">
        <v>1819</v>
      </c>
      <c r="I5726" t="s">
        <v>3126</v>
      </c>
      <c r="J5726">
        <v>0</v>
      </c>
      <c r="K5726"/>
      <c r="L5726" t="s">
        <v>3117</v>
      </c>
      <c r="M5726" t="s">
        <v>3118</v>
      </c>
    </row>
    <row r="5727" spans="1:13" x14ac:dyDescent="0.25">
      <c r="A5727">
        <v>12376</v>
      </c>
      <c r="B5727" t="s">
        <v>1704</v>
      </c>
      <c r="C5727" t="s">
        <v>21</v>
      </c>
      <c r="D5727" t="s">
        <v>1722</v>
      </c>
      <c r="E5727" s="15" t="s">
        <v>16832</v>
      </c>
      <c r="F5727" t="s">
        <v>1986</v>
      </c>
      <c r="G5727" t="s">
        <v>1987</v>
      </c>
      <c r="H5727" t="s">
        <v>1822</v>
      </c>
      <c r="I5727" t="s">
        <v>3116</v>
      </c>
      <c r="J5727">
        <v>0</v>
      </c>
      <c r="K5727"/>
      <c r="L5727" t="s">
        <v>3117</v>
      </c>
      <c r="M5727" t="s">
        <v>3118</v>
      </c>
    </row>
    <row r="5728" spans="1:13" x14ac:dyDescent="0.25">
      <c r="A5728">
        <v>34285</v>
      </c>
      <c r="B5728" t="s">
        <v>5470</v>
      </c>
      <c r="C5728" t="s">
        <v>27</v>
      </c>
      <c r="D5728" t="s">
        <v>1722</v>
      </c>
      <c r="E5728" s="15" t="s">
        <v>16833</v>
      </c>
      <c r="F5728" t="s">
        <v>1771</v>
      </c>
      <c r="G5728" t="s">
        <v>1721</v>
      </c>
      <c r="H5728" t="s">
        <v>1720</v>
      </c>
      <c r="I5728" t="s">
        <v>3116</v>
      </c>
      <c r="J5728">
        <v>0</v>
      </c>
      <c r="K5728"/>
      <c r="L5728" t="s">
        <v>16834</v>
      </c>
      <c r="M5728" t="s">
        <v>3118</v>
      </c>
    </row>
    <row r="5729" spans="1:13" x14ac:dyDescent="0.25">
      <c r="A5729">
        <v>20747</v>
      </c>
      <c r="B5729" t="s">
        <v>573</v>
      </c>
      <c r="C5729" t="s">
        <v>41</v>
      </c>
      <c r="D5729" t="s">
        <v>1722</v>
      </c>
      <c r="E5729" s="15" t="s">
        <v>16835</v>
      </c>
      <c r="F5729" t="s">
        <v>6008</v>
      </c>
      <c r="G5729" t="s">
        <v>1837</v>
      </c>
      <c r="H5729" t="s">
        <v>1725</v>
      </c>
      <c r="I5729" t="s">
        <v>3116</v>
      </c>
      <c r="J5729">
        <v>0</v>
      </c>
      <c r="K5729"/>
      <c r="L5729" t="s">
        <v>5532</v>
      </c>
      <c r="M5729" t="s">
        <v>3118</v>
      </c>
    </row>
    <row r="5730" spans="1:13" x14ac:dyDescent="0.25">
      <c r="A5730">
        <v>30845</v>
      </c>
      <c r="B5730" t="s">
        <v>16836</v>
      </c>
      <c r="C5730" t="s">
        <v>27</v>
      </c>
      <c r="D5730" t="s">
        <v>1722</v>
      </c>
      <c r="E5730" s="15" t="s">
        <v>16837</v>
      </c>
      <c r="F5730" t="s">
        <v>1789</v>
      </c>
      <c r="G5730" t="s">
        <v>1790</v>
      </c>
      <c r="H5730" t="s">
        <v>1720</v>
      </c>
      <c r="I5730" t="s">
        <v>3116</v>
      </c>
      <c r="J5730">
        <v>0</v>
      </c>
      <c r="K5730"/>
      <c r="L5730" t="s">
        <v>3117</v>
      </c>
      <c r="M5730" t="s">
        <v>3118</v>
      </c>
    </row>
    <row r="5731" spans="1:13" x14ac:dyDescent="0.25">
      <c r="A5731">
        <v>74213</v>
      </c>
      <c r="B5731" t="s">
        <v>16838</v>
      </c>
      <c r="C5731" t="s">
        <v>172</v>
      </c>
      <c r="D5731" t="s">
        <v>1722</v>
      </c>
      <c r="E5731" s="15" t="s">
        <v>16839</v>
      </c>
      <c r="F5731" t="s">
        <v>1732</v>
      </c>
      <c r="G5731" t="s">
        <v>1731</v>
      </c>
      <c r="H5731" t="s">
        <v>1720</v>
      </c>
      <c r="I5731" t="s">
        <v>3116</v>
      </c>
      <c r="J5731">
        <v>0</v>
      </c>
      <c r="K5731"/>
      <c r="L5731"/>
      <c r="M5731" t="s">
        <v>3118</v>
      </c>
    </row>
    <row r="5732" spans="1:13" x14ac:dyDescent="0.25">
      <c r="A5732">
        <v>839818</v>
      </c>
      <c r="B5732" t="s">
        <v>16840</v>
      </c>
      <c r="C5732" t="s">
        <v>2966</v>
      </c>
      <c r="D5732" t="s">
        <v>1722</v>
      </c>
      <c r="E5732" s="15" t="s">
        <v>16841</v>
      </c>
      <c r="F5732" t="s">
        <v>1732</v>
      </c>
      <c r="G5732" t="s">
        <v>1731</v>
      </c>
      <c r="H5732" t="s">
        <v>1720</v>
      </c>
      <c r="I5732" t="s">
        <v>3116</v>
      </c>
      <c r="J5732">
        <v>0</v>
      </c>
      <c r="K5732"/>
      <c r="L5732" t="s">
        <v>3842</v>
      </c>
      <c r="M5732" t="s">
        <v>3118</v>
      </c>
    </row>
    <row r="5733" spans="1:13" x14ac:dyDescent="0.25">
      <c r="A5733">
        <v>23206</v>
      </c>
      <c r="B5733" t="s">
        <v>1537</v>
      </c>
      <c r="C5733" t="s">
        <v>21</v>
      </c>
      <c r="D5733" t="s">
        <v>1722</v>
      </c>
      <c r="E5733" s="15" t="s">
        <v>16842</v>
      </c>
      <c r="F5733" t="s">
        <v>1941</v>
      </c>
      <c r="G5733" t="s">
        <v>1867</v>
      </c>
      <c r="H5733" t="s">
        <v>1725</v>
      </c>
      <c r="I5733" t="s">
        <v>3116</v>
      </c>
      <c r="J5733">
        <v>0</v>
      </c>
      <c r="K5733"/>
      <c r="L5733" t="s">
        <v>3117</v>
      </c>
      <c r="M5733" t="s">
        <v>3118</v>
      </c>
    </row>
    <row r="5734" spans="1:13" x14ac:dyDescent="0.25">
      <c r="A5734">
        <v>839279</v>
      </c>
      <c r="B5734" t="s">
        <v>16843</v>
      </c>
      <c r="C5734" t="s">
        <v>27</v>
      </c>
      <c r="D5734" t="s">
        <v>1722</v>
      </c>
      <c r="E5734" s="15" t="s">
        <v>16844</v>
      </c>
      <c r="F5734" t="s">
        <v>1846</v>
      </c>
      <c r="G5734" t="s">
        <v>1726</v>
      </c>
      <c r="H5734" t="s">
        <v>1725</v>
      </c>
      <c r="I5734" t="s">
        <v>3116</v>
      </c>
      <c r="J5734">
        <v>0</v>
      </c>
      <c r="K5734"/>
      <c r="L5734" t="s">
        <v>16845</v>
      </c>
      <c r="M5734" t="s">
        <v>16846</v>
      </c>
    </row>
    <row r="5735" spans="1:13" x14ac:dyDescent="0.25">
      <c r="A5735">
        <v>20780</v>
      </c>
      <c r="B5735" t="s">
        <v>574</v>
      </c>
      <c r="C5735" t="s">
        <v>48</v>
      </c>
      <c r="D5735" t="s">
        <v>1722</v>
      </c>
      <c r="E5735" s="15" t="s">
        <v>16847</v>
      </c>
      <c r="F5735" t="s">
        <v>1986</v>
      </c>
      <c r="G5735" t="s">
        <v>1987</v>
      </c>
      <c r="H5735" t="s">
        <v>1822</v>
      </c>
      <c r="I5735" t="s">
        <v>3116</v>
      </c>
      <c r="J5735">
        <v>0</v>
      </c>
      <c r="K5735"/>
      <c r="L5735" t="s">
        <v>3843</v>
      </c>
      <c r="M5735" t="s">
        <v>3118</v>
      </c>
    </row>
    <row r="5736" spans="1:13" x14ac:dyDescent="0.25">
      <c r="A5736">
        <v>20773</v>
      </c>
      <c r="B5736" t="s">
        <v>575</v>
      </c>
      <c r="C5736" t="s">
        <v>211</v>
      </c>
      <c r="D5736" t="s">
        <v>1722</v>
      </c>
      <c r="E5736" s="15" t="s">
        <v>16848</v>
      </c>
      <c r="F5736" t="s">
        <v>1986</v>
      </c>
      <c r="G5736" t="s">
        <v>1987</v>
      </c>
      <c r="H5736" t="s">
        <v>1822</v>
      </c>
      <c r="I5736" t="s">
        <v>3116</v>
      </c>
      <c r="J5736">
        <v>0</v>
      </c>
      <c r="K5736"/>
      <c r="L5736" t="s">
        <v>3117</v>
      </c>
      <c r="M5736" t="s">
        <v>3118</v>
      </c>
    </row>
    <row r="5737" spans="1:13" x14ac:dyDescent="0.25">
      <c r="A5737">
        <v>838166</v>
      </c>
      <c r="B5737" t="s">
        <v>16849</v>
      </c>
      <c r="C5737" t="s">
        <v>78</v>
      </c>
      <c r="D5737" t="s">
        <v>1722</v>
      </c>
      <c r="E5737" s="15" t="s">
        <v>16850</v>
      </c>
      <c r="F5737" t="s">
        <v>9422</v>
      </c>
      <c r="G5737" t="s">
        <v>1792</v>
      </c>
      <c r="H5737" t="s">
        <v>1822</v>
      </c>
      <c r="I5737" t="s">
        <v>3116</v>
      </c>
      <c r="J5737">
        <v>0</v>
      </c>
      <c r="K5737"/>
      <c r="L5737" t="s">
        <v>16851</v>
      </c>
      <c r="M5737" t="s">
        <v>16852</v>
      </c>
    </row>
    <row r="5738" spans="1:13" x14ac:dyDescent="0.25">
      <c r="A5738">
        <v>45105</v>
      </c>
      <c r="B5738" t="s">
        <v>16853</v>
      </c>
      <c r="C5738" t="s">
        <v>27</v>
      </c>
      <c r="D5738" t="s">
        <v>1722</v>
      </c>
      <c r="E5738" s="15" t="s">
        <v>16854</v>
      </c>
      <c r="F5738" t="s">
        <v>1824</v>
      </c>
      <c r="G5738" t="s">
        <v>1825</v>
      </c>
      <c r="H5738" t="s">
        <v>1725</v>
      </c>
      <c r="I5738" t="s">
        <v>3116</v>
      </c>
      <c r="J5738">
        <v>0</v>
      </c>
      <c r="K5738"/>
      <c r="L5738" t="s">
        <v>16855</v>
      </c>
      <c r="M5738" t="s">
        <v>16856</v>
      </c>
    </row>
    <row r="5739" spans="1:13" x14ac:dyDescent="0.25">
      <c r="A5739">
        <v>20799</v>
      </c>
      <c r="B5739" t="s">
        <v>2060</v>
      </c>
      <c r="C5739" t="s">
        <v>21</v>
      </c>
      <c r="D5739" t="s">
        <v>1722</v>
      </c>
      <c r="E5739" s="15" t="s">
        <v>16857</v>
      </c>
      <c r="F5739" t="s">
        <v>1860</v>
      </c>
      <c r="G5739" t="s">
        <v>1816</v>
      </c>
      <c r="H5739" t="s">
        <v>1725</v>
      </c>
      <c r="I5739" t="s">
        <v>5644</v>
      </c>
      <c r="J5739">
        <v>0</v>
      </c>
      <c r="K5739"/>
      <c r="L5739" t="s">
        <v>3117</v>
      </c>
      <c r="M5739" t="s">
        <v>3118</v>
      </c>
    </row>
    <row r="5740" spans="1:13" x14ac:dyDescent="0.25">
      <c r="A5740">
        <v>830383</v>
      </c>
      <c r="B5740" t="s">
        <v>2878</v>
      </c>
      <c r="C5740" t="s">
        <v>84</v>
      </c>
      <c r="D5740" t="s">
        <v>1722</v>
      </c>
      <c r="E5740" s="15" t="s">
        <v>16858</v>
      </c>
      <c r="F5740" t="s">
        <v>1728</v>
      </c>
      <c r="G5740" t="s">
        <v>1729</v>
      </c>
      <c r="H5740" t="s">
        <v>1720</v>
      </c>
      <c r="I5740" t="s">
        <v>3116</v>
      </c>
      <c r="J5740">
        <v>0</v>
      </c>
      <c r="K5740"/>
      <c r="L5740" t="s">
        <v>4218</v>
      </c>
      <c r="M5740" t="s">
        <v>3118</v>
      </c>
    </row>
    <row r="5741" spans="1:13" x14ac:dyDescent="0.25">
      <c r="A5741">
        <v>20813</v>
      </c>
      <c r="B5741" t="s">
        <v>5473</v>
      </c>
      <c r="C5741" t="s">
        <v>27</v>
      </c>
      <c r="D5741" t="s">
        <v>1722</v>
      </c>
      <c r="E5741" s="15" t="s">
        <v>16859</v>
      </c>
      <c r="F5741" t="s">
        <v>1784</v>
      </c>
      <c r="G5741" t="s">
        <v>1785</v>
      </c>
      <c r="H5741" t="s">
        <v>1725</v>
      </c>
      <c r="I5741" t="s">
        <v>3116</v>
      </c>
      <c r="J5741">
        <v>0</v>
      </c>
      <c r="K5741"/>
      <c r="L5741" t="s">
        <v>3117</v>
      </c>
      <c r="M5741" t="s">
        <v>3118</v>
      </c>
    </row>
    <row r="5742" spans="1:13" x14ac:dyDescent="0.25">
      <c r="A5742">
        <v>53754</v>
      </c>
      <c r="B5742" t="s">
        <v>16860</v>
      </c>
      <c r="C5742" t="s">
        <v>39</v>
      </c>
      <c r="D5742" t="s">
        <v>1722</v>
      </c>
      <c r="E5742" s="15" t="s">
        <v>16861</v>
      </c>
      <c r="F5742" t="s">
        <v>6008</v>
      </c>
      <c r="G5742" t="s">
        <v>1837</v>
      </c>
      <c r="H5742" t="s">
        <v>1725</v>
      </c>
      <c r="I5742" t="s">
        <v>3116</v>
      </c>
      <c r="J5742">
        <v>0</v>
      </c>
      <c r="K5742"/>
      <c r="L5742" t="s">
        <v>3117</v>
      </c>
      <c r="M5742" t="s">
        <v>3118</v>
      </c>
    </row>
    <row r="5743" spans="1:13" x14ac:dyDescent="0.25">
      <c r="A5743">
        <v>20792</v>
      </c>
      <c r="B5743" t="s">
        <v>576</v>
      </c>
      <c r="C5743" t="s">
        <v>48</v>
      </c>
      <c r="D5743" t="s">
        <v>1722</v>
      </c>
      <c r="E5743" s="15" t="s">
        <v>16862</v>
      </c>
      <c r="F5743" t="s">
        <v>2079</v>
      </c>
      <c r="G5743" t="s">
        <v>1765</v>
      </c>
      <c r="H5743" t="s">
        <v>1764</v>
      </c>
      <c r="I5743" t="s">
        <v>3116</v>
      </c>
      <c r="J5743">
        <v>0</v>
      </c>
      <c r="K5743"/>
      <c r="L5743" t="s">
        <v>3117</v>
      </c>
      <c r="M5743" t="s">
        <v>3118</v>
      </c>
    </row>
    <row r="5744" spans="1:13" x14ac:dyDescent="0.25">
      <c r="A5744">
        <v>51343</v>
      </c>
      <c r="B5744" t="s">
        <v>16863</v>
      </c>
      <c r="C5744" t="s">
        <v>27</v>
      </c>
      <c r="D5744" t="s">
        <v>1722</v>
      </c>
      <c r="E5744" s="15" t="s">
        <v>16864</v>
      </c>
      <c r="F5744" t="s">
        <v>1846</v>
      </c>
      <c r="G5744" t="s">
        <v>1726</v>
      </c>
      <c r="H5744" t="s">
        <v>1725</v>
      </c>
      <c r="I5744" t="s">
        <v>3116</v>
      </c>
      <c r="J5744">
        <v>0</v>
      </c>
      <c r="K5744"/>
      <c r="L5744" t="s">
        <v>16865</v>
      </c>
      <c r="M5744" t="s">
        <v>3118</v>
      </c>
    </row>
    <row r="5745" spans="1:13" x14ac:dyDescent="0.25">
      <c r="A5745">
        <v>854832</v>
      </c>
      <c r="B5745" t="s">
        <v>16866</v>
      </c>
      <c r="C5745" t="s">
        <v>84</v>
      </c>
      <c r="D5745" t="s">
        <v>1722</v>
      </c>
      <c r="E5745" s="15" t="s">
        <v>16867</v>
      </c>
      <c r="F5745" t="s">
        <v>1732</v>
      </c>
      <c r="G5745" t="s">
        <v>1731</v>
      </c>
      <c r="H5745" t="s">
        <v>1720</v>
      </c>
      <c r="I5745" t="s">
        <v>3116</v>
      </c>
      <c r="J5745">
        <v>0</v>
      </c>
      <c r="K5745"/>
      <c r="L5745" t="s">
        <v>16868</v>
      </c>
      <c r="M5745" t="s">
        <v>2662</v>
      </c>
    </row>
    <row r="5746" spans="1:13" x14ac:dyDescent="0.25">
      <c r="A5746">
        <v>854684</v>
      </c>
      <c r="B5746" t="s">
        <v>16869</v>
      </c>
      <c r="C5746" t="s">
        <v>650</v>
      </c>
      <c r="D5746" t="s">
        <v>1722</v>
      </c>
      <c r="E5746" s="15" t="s">
        <v>16870</v>
      </c>
      <c r="F5746" t="s">
        <v>1742</v>
      </c>
      <c r="G5746" t="s">
        <v>1743</v>
      </c>
      <c r="H5746" t="s">
        <v>1720</v>
      </c>
      <c r="I5746" t="s">
        <v>3351</v>
      </c>
      <c r="J5746">
        <v>0</v>
      </c>
      <c r="K5746"/>
      <c r="L5746" t="s">
        <v>6287</v>
      </c>
      <c r="M5746" t="s">
        <v>1799</v>
      </c>
    </row>
    <row r="5747" spans="1:13" x14ac:dyDescent="0.25">
      <c r="A5747">
        <v>20789</v>
      </c>
      <c r="B5747" t="s">
        <v>1538</v>
      </c>
      <c r="C5747" t="s">
        <v>21</v>
      </c>
      <c r="D5747" t="s">
        <v>1722</v>
      </c>
      <c r="E5747" s="15" t="s">
        <v>16871</v>
      </c>
      <c r="F5747" t="s">
        <v>1908</v>
      </c>
      <c r="G5747" t="s">
        <v>1909</v>
      </c>
      <c r="H5747" t="s">
        <v>1725</v>
      </c>
      <c r="I5747" t="s">
        <v>3116</v>
      </c>
      <c r="J5747">
        <v>0</v>
      </c>
      <c r="K5747"/>
      <c r="L5747" t="s">
        <v>5524</v>
      </c>
      <c r="M5747" t="s">
        <v>3118</v>
      </c>
    </row>
    <row r="5748" spans="1:13" x14ac:dyDescent="0.25">
      <c r="A5748">
        <v>56163</v>
      </c>
      <c r="B5748" t="s">
        <v>5476</v>
      </c>
      <c r="C5748" t="s">
        <v>27</v>
      </c>
      <c r="D5748" t="s">
        <v>1722</v>
      </c>
      <c r="E5748" s="15" t="s">
        <v>16872</v>
      </c>
      <c r="F5748" t="s">
        <v>1728</v>
      </c>
      <c r="G5748" t="s">
        <v>1729</v>
      </c>
      <c r="H5748" t="s">
        <v>1720</v>
      </c>
      <c r="I5748" t="s">
        <v>3116</v>
      </c>
      <c r="J5748">
        <v>0</v>
      </c>
      <c r="K5748"/>
      <c r="L5748" t="s">
        <v>6044</v>
      </c>
      <c r="M5748" t="s">
        <v>3118</v>
      </c>
    </row>
    <row r="5749" spans="1:13" x14ac:dyDescent="0.25">
      <c r="A5749">
        <v>63432</v>
      </c>
      <c r="B5749" t="s">
        <v>2773</v>
      </c>
      <c r="C5749" t="s">
        <v>21</v>
      </c>
      <c r="D5749" t="s">
        <v>1722</v>
      </c>
      <c r="E5749" s="15" t="s">
        <v>16873</v>
      </c>
      <c r="F5749" t="s">
        <v>2109</v>
      </c>
      <c r="G5749" t="s">
        <v>2056</v>
      </c>
      <c r="H5749" t="s">
        <v>2055</v>
      </c>
      <c r="I5749" t="s">
        <v>3116</v>
      </c>
      <c r="J5749">
        <v>0</v>
      </c>
      <c r="K5749"/>
      <c r="L5749" t="s">
        <v>3117</v>
      </c>
      <c r="M5749" t="s">
        <v>3118</v>
      </c>
    </row>
    <row r="5750" spans="1:13" x14ac:dyDescent="0.25">
      <c r="A5750">
        <v>20841</v>
      </c>
      <c r="B5750" t="s">
        <v>1539</v>
      </c>
      <c r="C5750" t="s">
        <v>56</v>
      </c>
      <c r="D5750" t="s">
        <v>1722</v>
      </c>
      <c r="E5750" s="15" t="s">
        <v>16874</v>
      </c>
      <c r="F5750" t="s">
        <v>1962</v>
      </c>
      <c r="G5750" t="s">
        <v>1837</v>
      </c>
      <c r="H5750" t="s">
        <v>1725</v>
      </c>
      <c r="I5750" t="s">
        <v>3116</v>
      </c>
      <c r="J5750">
        <v>0</v>
      </c>
      <c r="K5750"/>
      <c r="L5750" t="s">
        <v>3117</v>
      </c>
      <c r="M5750" t="s">
        <v>3118</v>
      </c>
    </row>
    <row r="5751" spans="1:13" x14ac:dyDescent="0.25">
      <c r="A5751">
        <v>850773</v>
      </c>
      <c r="B5751" t="s">
        <v>16875</v>
      </c>
      <c r="C5751" t="s">
        <v>84</v>
      </c>
      <c r="D5751" t="s">
        <v>1722</v>
      </c>
      <c r="E5751" s="15" t="s">
        <v>16876</v>
      </c>
      <c r="F5751" t="s">
        <v>1732</v>
      </c>
      <c r="G5751" t="s">
        <v>1731</v>
      </c>
      <c r="H5751" t="s">
        <v>1720</v>
      </c>
      <c r="I5751" t="s">
        <v>3116</v>
      </c>
      <c r="J5751">
        <v>0</v>
      </c>
      <c r="K5751"/>
      <c r="L5751" t="s">
        <v>3464</v>
      </c>
      <c r="M5751" t="s">
        <v>3118</v>
      </c>
    </row>
    <row r="5752" spans="1:13" x14ac:dyDescent="0.25">
      <c r="A5752">
        <v>853218</v>
      </c>
      <c r="B5752" t="s">
        <v>16877</v>
      </c>
      <c r="C5752" t="s">
        <v>84</v>
      </c>
      <c r="D5752" t="s">
        <v>1722</v>
      </c>
      <c r="E5752" s="15" t="s">
        <v>16878</v>
      </c>
      <c r="F5752" t="s">
        <v>1742</v>
      </c>
      <c r="G5752" t="s">
        <v>1743</v>
      </c>
      <c r="H5752" t="s">
        <v>1720</v>
      </c>
      <c r="I5752" t="s">
        <v>3351</v>
      </c>
      <c r="J5752">
        <v>0</v>
      </c>
      <c r="K5752"/>
      <c r="L5752"/>
      <c r="M5752" t="s">
        <v>3118</v>
      </c>
    </row>
    <row r="5753" spans="1:13" x14ac:dyDescent="0.25">
      <c r="A5753">
        <v>56066</v>
      </c>
      <c r="B5753" t="s">
        <v>5477</v>
      </c>
      <c r="C5753" t="s">
        <v>84</v>
      </c>
      <c r="D5753" t="s">
        <v>1722</v>
      </c>
      <c r="E5753" s="15" t="s">
        <v>16879</v>
      </c>
      <c r="F5753" t="s">
        <v>1771</v>
      </c>
      <c r="G5753" t="s">
        <v>1721</v>
      </c>
      <c r="H5753" t="s">
        <v>1720</v>
      </c>
      <c r="I5753" t="s">
        <v>3116</v>
      </c>
      <c r="J5753">
        <v>0</v>
      </c>
      <c r="K5753"/>
      <c r="L5753" t="s">
        <v>5478</v>
      </c>
      <c r="M5753" t="s">
        <v>3118</v>
      </c>
    </row>
    <row r="5754" spans="1:13" x14ac:dyDescent="0.25">
      <c r="A5754">
        <v>71214</v>
      </c>
      <c r="B5754" t="s">
        <v>16880</v>
      </c>
      <c r="C5754" t="s">
        <v>84</v>
      </c>
      <c r="D5754" t="s">
        <v>1722</v>
      </c>
      <c r="E5754" s="15" t="s">
        <v>16881</v>
      </c>
      <c r="F5754" t="s">
        <v>2072</v>
      </c>
      <c r="G5754" t="s">
        <v>1783</v>
      </c>
      <c r="H5754" t="s">
        <v>1782</v>
      </c>
      <c r="I5754" t="s">
        <v>3116</v>
      </c>
      <c r="J5754">
        <v>0</v>
      </c>
      <c r="K5754"/>
      <c r="L5754" t="s">
        <v>3117</v>
      </c>
      <c r="M5754" t="s">
        <v>3118</v>
      </c>
    </row>
    <row r="5755" spans="1:13" x14ac:dyDescent="0.25">
      <c r="A5755">
        <v>834685</v>
      </c>
      <c r="B5755" t="s">
        <v>16882</v>
      </c>
      <c r="C5755" t="s">
        <v>65</v>
      </c>
      <c r="D5755" t="s">
        <v>1722</v>
      </c>
      <c r="E5755" s="15" t="s">
        <v>16883</v>
      </c>
      <c r="F5755" t="s">
        <v>1876</v>
      </c>
      <c r="G5755" t="s">
        <v>1849</v>
      </c>
      <c r="H5755" t="s">
        <v>1819</v>
      </c>
      <c r="I5755" t="s">
        <v>3126</v>
      </c>
      <c r="J5755">
        <v>0</v>
      </c>
      <c r="K5755"/>
      <c r="L5755" t="s">
        <v>16884</v>
      </c>
      <c r="M5755"/>
    </row>
    <row r="5756" spans="1:13" x14ac:dyDescent="0.25">
      <c r="A5756">
        <v>20851</v>
      </c>
      <c r="B5756" t="s">
        <v>577</v>
      </c>
      <c r="C5756" t="s">
        <v>84</v>
      </c>
      <c r="D5756" t="s">
        <v>1722</v>
      </c>
      <c r="E5756" s="15" t="s">
        <v>16885</v>
      </c>
      <c r="F5756" t="s">
        <v>1771</v>
      </c>
      <c r="G5756" t="s">
        <v>1721</v>
      </c>
      <c r="H5756" t="s">
        <v>1720</v>
      </c>
      <c r="I5756" t="s">
        <v>3116</v>
      </c>
      <c r="J5756">
        <v>0</v>
      </c>
      <c r="K5756"/>
      <c r="L5756" t="s">
        <v>5479</v>
      </c>
      <c r="M5756" t="s">
        <v>16886</v>
      </c>
    </row>
    <row r="5757" spans="1:13" x14ac:dyDescent="0.25">
      <c r="A5757">
        <v>857766</v>
      </c>
      <c r="B5757" t="s">
        <v>16887</v>
      </c>
      <c r="C5757" t="s">
        <v>84</v>
      </c>
      <c r="D5757" t="s">
        <v>1722</v>
      </c>
      <c r="E5757" s="15" t="s">
        <v>16888</v>
      </c>
      <c r="F5757" t="s">
        <v>1761</v>
      </c>
      <c r="G5757" t="s">
        <v>1762</v>
      </c>
      <c r="H5757" t="s">
        <v>1782</v>
      </c>
      <c r="I5757" t="s">
        <v>1762</v>
      </c>
      <c r="J5757">
        <v>0</v>
      </c>
      <c r="K5757"/>
      <c r="L5757" t="s">
        <v>3182</v>
      </c>
      <c r="M5757" t="s">
        <v>3118</v>
      </c>
    </row>
    <row r="5758" spans="1:13" x14ac:dyDescent="0.25">
      <c r="A5758">
        <v>838167</v>
      </c>
      <c r="B5758" t="s">
        <v>16889</v>
      </c>
      <c r="C5758" t="s">
        <v>84</v>
      </c>
      <c r="D5758" t="s">
        <v>1722</v>
      </c>
      <c r="E5758" s="15" t="s">
        <v>16890</v>
      </c>
      <c r="F5758" t="s">
        <v>1719</v>
      </c>
      <c r="G5758" t="s">
        <v>1721</v>
      </c>
      <c r="H5758" t="s">
        <v>1720</v>
      </c>
      <c r="I5758" t="s">
        <v>3116</v>
      </c>
      <c r="J5758">
        <v>0</v>
      </c>
      <c r="K5758"/>
      <c r="L5758" t="s">
        <v>16891</v>
      </c>
      <c r="M5758" t="s">
        <v>16892</v>
      </c>
    </row>
    <row r="5759" spans="1:13" x14ac:dyDescent="0.25">
      <c r="A5759">
        <v>839099</v>
      </c>
      <c r="B5759" t="s">
        <v>1540</v>
      </c>
      <c r="C5759" t="s">
        <v>84</v>
      </c>
      <c r="D5759" t="s">
        <v>1722</v>
      </c>
      <c r="E5759" s="15" t="s">
        <v>16893</v>
      </c>
      <c r="F5759" t="s">
        <v>1897</v>
      </c>
      <c r="G5759" t="s">
        <v>1898</v>
      </c>
      <c r="H5759" t="s">
        <v>1720</v>
      </c>
      <c r="I5759" t="s">
        <v>3116</v>
      </c>
      <c r="J5759">
        <v>0</v>
      </c>
      <c r="K5759"/>
      <c r="L5759" t="s">
        <v>16894</v>
      </c>
      <c r="M5759" t="s">
        <v>3118</v>
      </c>
    </row>
    <row r="5760" spans="1:13" x14ac:dyDescent="0.25">
      <c r="A5760">
        <v>56059</v>
      </c>
      <c r="B5760" t="s">
        <v>5481</v>
      </c>
      <c r="C5760" t="s">
        <v>84</v>
      </c>
      <c r="D5760" t="s">
        <v>1722</v>
      </c>
      <c r="E5760" s="15" t="s">
        <v>16895</v>
      </c>
      <c r="F5760" t="s">
        <v>1742</v>
      </c>
      <c r="G5760" t="s">
        <v>1743</v>
      </c>
      <c r="H5760" t="s">
        <v>1720</v>
      </c>
      <c r="I5760" t="s">
        <v>3351</v>
      </c>
      <c r="J5760">
        <v>0</v>
      </c>
      <c r="K5760"/>
      <c r="L5760" t="s">
        <v>3182</v>
      </c>
      <c r="M5760" t="s">
        <v>3118</v>
      </c>
    </row>
    <row r="5761" spans="1:13" x14ac:dyDescent="0.25">
      <c r="A5761">
        <v>828555</v>
      </c>
      <c r="B5761" t="s">
        <v>2852</v>
      </c>
      <c r="C5761" t="s">
        <v>84</v>
      </c>
      <c r="D5761" t="s">
        <v>1722</v>
      </c>
      <c r="E5761" s="15" t="s">
        <v>16896</v>
      </c>
      <c r="F5761" t="s">
        <v>1775</v>
      </c>
      <c r="G5761" t="s">
        <v>1743</v>
      </c>
      <c r="H5761" t="s">
        <v>1720</v>
      </c>
      <c r="I5761" t="s">
        <v>3351</v>
      </c>
      <c r="J5761">
        <v>0</v>
      </c>
      <c r="K5761"/>
      <c r="L5761" t="s">
        <v>11417</v>
      </c>
      <c r="M5761" t="s">
        <v>3118</v>
      </c>
    </row>
    <row r="5762" spans="1:13" x14ac:dyDescent="0.25">
      <c r="A5762">
        <v>861862</v>
      </c>
      <c r="B5762" t="s">
        <v>16897</v>
      </c>
      <c r="C5762" t="s">
        <v>84</v>
      </c>
      <c r="D5762" t="s">
        <v>1722</v>
      </c>
      <c r="E5762" s="15" t="s">
        <v>16898</v>
      </c>
      <c r="F5762" t="s">
        <v>1728</v>
      </c>
      <c r="G5762" t="s">
        <v>1729</v>
      </c>
      <c r="H5762" t="s">
        <v>1720</v>
      </c>
      <c r="I5762" t="s">
        <v>3116</v>
      </c>
      <c r="J5762">
        <v>0</v>
      </c>
      <c r="K5762"/>
      <c r="L5762" t="s">
        <v>3182</v>
      </c>
      <c r="M5762" t="s">
        <v>3118</v>
      </c>
    </row>
    <row r="5763" spans="1:13" x14ac:dyDescent="0.25">
      <c r="A5763">
        <v>838171</v>
      </c>
      <c r="B5763" t="s">
        <v>1734</v>
      </c>
      <c r="C5763" t="s">
        <v>84</v>
      </c>
      <c r="D5763" t="s">
        <v>1722</v>
      </c>
      <c r="E5763" s="15" t="s">
        <v>16899</v>
      </c>
      <c r="F5763" t="s">
        <v>1732</v>
      </c>
      <c r="G5763" t="s">
        <v>1731</v>
      </c>
      <c r="H5763" t="s">
        <v>1720</v>
      </c>
      <c r="I5763" t="s">
        <v>3116</v>
      </c>
      <c r="J5763">
        <v>0</v>
      </c>
      <c r="K5763"/>
      <c r="L5763" t="s">
        <v>3182</v>
      </c>
      <c r="M5763" t="s">
        <v>3118</v>
      </c>
    </row>
    <row r="5764" spans="1:13" x14ac:dyDescent="0.25">
      <c r="A5764">
        <v>842877</v>
      </c>
      <c r="B5764" t="s">
        <v>2982</v>
      </c>
      <c r="C5764" t="s">
        <v>84</v>
      </c>
      <c r="D5764" t="s">
        <v>1722</v>
      </c>
      <c r="E5764" s="15" t="s">
        <v>16900</v>
      </c>
      <c r="F5764" t="s">
        <v>1771</v>
      </c>
      <c r="G5764" t="s">
        <v>1721</v>
      </c>
      <c r="H5764" t="s">
        <v>1720</v>
      </c>
      <c r="I5764" t="s">
        <v>3116</v>
      </c>
      <c r="J5764">
        <v>0</v>
      </c>
      <c r="K5764"/>
      <c r="L5764" t="s">
        <v>9786</v>
      </c>
      <c r="M5764" t="s">
        <v>3118</v>
      </c>
    </row>
    <row r="5765" spans="1:13" x14ac:dyDescent="0.25">
      <c r="A5765">
        <v>20868</v>
      </c>
      <c r="B5765" t="s">
        <v>16901</v>
      </c>
      <c r="C5765" t="s">
        <v>27</v>
      </c>
      <c r="D5765" t="s">
        <v>1722</v>
      </c>
      <c r="E5765" s="15" t="s">
        <v>16902</v>
      </c>
      <c r="F5765" t="s">
        <v>2277</v>
      </c>
      <c r="G5765" t="s">
        <v>1739</v>
      </c>
      <c r="H5765" t="s">
        <v>1720</v>
      </c>
      <c r="I5765" t="s">
        <v>3232</v>
      </c>
      <c r="J5765">
        <v>0</v>
      </c>
      <c r="K5765"/>
      <c r="L5765" t="s">
        <v>3417</v>
      </c>
      <c r="M5765" t="s">
        <v>3118</v>
      </c>
    </row>
    <row r="5766" spans="1:13" x14ac:dyDescent="0.25">
      <c r="A5766">
        <v>833291</v>
      </c>
      <c r="B5766" t="s">
        <v>1541</v>
      </c>
      <c r="C5766" t="s">
        <v>27</v>
      </c>
      <c r="D5766" t="s">
        <v>1722</v>
      </c>
      <c r="E5766" s="15" t="s">
        <v>16903</v>
      </c>
      <c r="F5766" t="s">
        <v>2107</v>
      </c>
      <c r="G5766" t="s">
        <v>2056</v>
      </c>
      <c r="H5766" t="s">
        <v>2055</v>
      </c>
      <c r="I5766" t="s">
        <v>5644</v>
      </c>
      <c r="J5766">
        <v>0</v>
      </c>
      <c r="K5766"/>
      <c r="L5766" t="s">
        <v>3117</v>
      </c>
      <c r="M5766" t="s">
        <v>3118</v>
      </c>
    </row>
    <row r="5767" spans="1:13" x14ac:dyDescent="0.25">
      <c r="A5767">
        <v>44716</v>
      </c>
      <c r="B5767" t="s">
        <v>16904</v>
      </c>
      <c r="C5767" t="s">
        <v>432</v>
      </c>
      <c r="D5767" t="s">
        <v>1722</v>
      </c>
      <c r="E5767" s="15" t="s">
        <v>16905</v>
      </c>
      <c r="F5767" t="s">
        <v>1986</v>
      </c>
      <c r="G5767" t="s">
        <v>1987</v>
      </c>
      <c r="H5767" t="s">
        <v>1822</v>
      </c>
      <c r="I5767" t="s">
        <v>3116</v>
      </c>
      <c r="J5767">
        <v>0</v>
      </c>
      <c r="K5767"/>
      <c r="L5767" t="s">
        <v>7189</v>
      </c>
      <c r="M5767" t="s">
        <v>3118</v>
      </c>
    </row>
    <row r="5768" spans="1:13" x14ac:dyDescent="0.25">
      <c r="A5768">
        <v>58316</v>
      </c>
      <c r="B5768" t="s">
        <v>1542</v>
      </c>
      <c r="C5768" t="s">
        <v>27</v>
      </c>
      <c r="D5768" t="s">
        <v>1722</v>
      </c>
      <c r="E5768" s="15" t="s">
        <v>16906</v>
      </c>
      <c r="F5768" t="s">
        <v>13094</v>
      </c>
      <c r="G5768" t="s">
        <v>2099</v>
      </c>
      <c r="H5768" t="s">
        <v>2055</v>
      </c>
      <c r="I5768" t="s">
        <v>3116</v>
      </c>
      <c r="J5768">
        <v>0</v>
      </c>
      <c r="K5768"/>
      <c r="L5768" t="s">
        <v>3245</v>
      </c>
      <c r="M5768" t="s">
        <v>3118</v>
      </c>
    </row>
    <row r="5769" spans="1:13" x14ac:dyDescent="0.25">
      <c r="A5769">
        <v>20822</v>
      </c>
      <c r="B5769" t="s">
        <v>578</v>
      </c>
      <c r="C5769" t="s">
        <v>27</v>
      </c>
      <c r="D5769" t="s">
        <v>1722</v>
      </c>
      <c r="E5769" s="15" t="s">
        <v>16907</v>
      </c>
      <c r="F5769" t="s">
        <v>1737</v>
      </c>
      <c r="G5769" t="s">
        <v>1721</v>
      </c>
      <c r="H5769" t="s">
        <v>1720</v>
      </c>
      <c r="I5769" t="s">
        <v>3116</v>
      </c>
      <c r="J5769">
        <v>0</v>
      </c>
      <c r="K5769"/>
      <c r="L5769" t="s">
        <v>15843</v>
      </c>
      <c r="M5769" t="s">
        <v>3118</v>
      </c>
    </row>
    <row r="5770" spans="1:13" x14ac:dyDescent="0.25">
      <c r="A5770">
        <v>856860</v>
      </c>
      <c r="B5770" t="s">
        <v>16908</v>
      </c>
      <c r="C5770" t="s">
        <v>84</v>
      </c>
      <c r="D5770" t="s">
        <v>1722</v>
      </c>
      <c r="E5770" s="15" t="s">
        <v>16909</v>
      </c>
      <c r="F5770" t="s">
        <v>1789</v>
      </c>
      <c r="G5770" t="s">
        <v>1790</v>
      </c>
      <c r="H5770" t="s">
        <v>1720</v>
      </c>
      <c r="I5770" t="s">
        <v>3116</v>
      </c>
      <c r="J5770">
        <v>0</v>
      </c>
      <c r="K5770"/>
      <c r="L5770" t="s">
        <v>14668</v>
      </c>
      <c r="M5770" t="s">
        <v>2662</v>
      </c>
    </row>
    <row r="5771" spans="1:13" x14ac:dyDescent="0.25">
      <c r="A5771">
        <v>828824</v>
      </c>
      <c r="B5771" t="s">
        <v>16910</v>
      </c>
      <c r="C5771" t="s">
        <v>84</v>
      </c>
      <c r="D5771" t="s">
        <v>1722</v>
      </c>
      <c r="E5771" s="15" t="s">
        <v>16911</v>
      </c>
      <c r="F5771" t="s">
        <v>1807</v>
      </c>
      <c r="G5771" t="s">
        <v>1762</v>
      </c>
      <c r="H5771" t="s">
        <v>1782</v>
      </c>
      <c r="I5771" t="s">
        <v>1762</v>
      </c>
      <c r="J5771">
        <v>0</v>
      </c>
      <c r="K5771"/>
      <c r="L5771" t="s">
        <v>5532</v>
      </c>
      <c r="M5771" t="s">
        <v>3118</v>
      </c>
    </row>
    <row r="5772" spans="1:13" x14ac:dyDescent="0.25">
      <c r="A5772">
        <v>854861</v>
      </c>
      <c r="B5772" t="s">
        <v>16912</v>
      </c>
      <c r="C5772" t="s">
        <v>84</v>
      </c>
      <c r="D5772" t="s">
        <v>1722</v>
      </c>
      <c r="E5772" s="15" t="s">
        <v>16913</v>
      </c>
      <c r="F5772" t="s">
        <v>1771</v>
      </c>
      <c r="G5772" t="s">
        <v>1721</v>
      </c>
      <c r="H5772" t="s">
        <v>1720</v>
      </c>
      <c r="I5772" t="s">
        <v>3116</v>
      </c>
      <c r="J5772">
        <v>0</v>
      </c>
      <c r="K5772"/>
      <c r="L5772" t="s">
        <v>3464</v>
      </c>
      <c r="M5772" t="s">
        <v>3118</v>
      </c>
    </row>
    <row r="5773" spans="1:13" x14ac:dyDescent="0.25">
      <c r="A5773">
        <v>55778</v>
      </c>
      <c r="B5773" t="s">
        <v>1543</v>
      </c>
      <c r="C5773" t="s">
        <v>84</v>
      </c>
      <c r="D5773" t="s">
        <v>1722</v>
      </c>
      <c r="E5773" s="15" t="s">
        <v>16914</v>
      </c>
      <c r="F5773" t="s">
        <v>1771</v>
      </c>
      <c r="G5773" t="s">
        <v>1721</v>
      </c>
      <c r="H5773" t="s">
        <v>1720</v>
      </c>
      <c r="I5773" t="s">
        <v>3116</v>
      </c>
      <c r="J5773">
        <v>0</v>
      </c>
      <c r="K5773"/>
      <c r="L5773" t="s">
        <v>16894</v>
      </c>
      <c r="M5773" t="s">
        <v>3118</v>
      </c>
    </row>
    <row r="5774" spans="1:13" x14ac:dyDescent="0.25">
      <c r="A5774">
        <v>856863</v>
      </c>
      <c r="B5774" t="s">
        <v>16915</v>
      </c>
      <c r="C5774" t="s">
        <v>84</v>
      </c>
      <c r="D5774" t="s">
        <v>1722</v>
      </c>
      <c r="E5774" s="15" t="s">
        <v>16916</v>
      </c>
      <c r="F5774" t="s">
        <v>5719</v>
      </c>
      <c r="G5774" t="s">
        <v>1834</v>
      </c>
      <c r="H5774" t="s">
        <v>1833</v>
      </c>
      <c r="I5774" t="s">
        <v>3116</v>
      </c>
      <c r="J5774">
        <v>0</v>
      </c>
      <c r="K5774"/>
      <c r="L5774"/>
      <c r="M5774" t="s">
        <v>3118</v>
      </c>
    </row>
    <row r="5775" spans="1:13" x14ac:dyDescent="0.25">
      <c r="A5775">
        <v>52246</v>
      </c>
      <c r="B5775" t="s">
        <v>16917</v>
      </c>
      <c r="C5775" t="s">
        <v>84</v>
      </c>
      <c r="D5775" t="s">
        <v>1722</v>
      </c>
      <c r="E5775" s="15" t="s">
        <v>16918</v>
      </c>
      <c r="F5775" t="s">
        <v>1784</v>
      </c>
      <c r="G5775" t="s">
        <v>1785</v>
      </c>
      <c r="H5775" t="s">
        <v>1725</v>
      </c>
      <c r="I5775" t="s">
        <v>3116</v>
      </c>
      <c r="J5775">
        <v>0</v>
      </c>
      <c r="K5775"/>
      <c r="L5775" t="s">
        <v>4202</v>
      </c>
      <c r="M5775" t="s">
        <v>3118</v>
      </c>
    </row>
    <row r="5776" spans="1:13" x14ac:dyDescent="0.25">
      <c r="A5776">
        <v>844784</v>
      </c>
      <c r="B5776" t="s">
        <v>16919</v>
      </c>
      <c r="C5776" t="s">
        <v>84</v>
      </c>
      <c r="D5776" t="s">
        <v>1722</v>
      </c>
      <c r="E5776" s="15" t="s">
        <v>16920</v>
      </c>
      <c r="F5776" t="s">
        <v>1728</v>
      </c>
      <c r="G5776" t="s">
        <v>1729</v>
      </c>
      <c r="H5776" t="s">
        <v>1720</v>
      </c>
      <c r="I5776" t="s">
        <v>3116</v>
      </c>
      <c r="J5776">
        <v>0</v>
      </c>
      <c r="K5776"/>
      <c r="L5776" t="s">
        <v>3151</v>
      </c>
      <c r="M5776" t="s">
        <v>3118</v>
      </c>
    </row>
    <row r="5777" spans="1:13" x14ac:dyDescent="0.25">
      <c r="A5777">
        <v>22859</v>
      </c>
      <c r="B5777" t="s">
        <v>579</v>
      </c>
      <c r="C5777" t="s">
        <v>27</v>
      </c>
      <c r="D5777" t="s">
        <v>1722</v>
      </c>
      <c r="E5777" s="15" t="s">
        <v>16921</v>
      </c>
      <c r="F5777" t="s">
        <v>1771</v>
      </c>
      <c r="G5777" t="s">
        <v>1721</v>
      </c>
      <c r="H5777" t="s">
        <v>1720</v>
      </c>
      <c r="I5777" t="s">
        <v>3116</v>
      </c>
      <c r="J5777">
        <v>0</v>
      </c>
      <c r="K5777"/>
      <c r="L5777" t="s">
        <v>5487</v>
      </c>
      <c r="M5777" t="s">
        <v>5488</v>
      </c>
    </row>
    <row r="5778" spans="1:13" x14ac:dyDescent="0.25">
      <c r="A5778">
        <v>844786</v>
      </c>
      <c r="B5778" t="s">
        <v>16922</v>
      </c>
      <c r="C5778" t="s">
        <v>84</v>
      </c>
      <c r="D5778" t="s">
        <v>1722</v>
      </c>
      <c r="E5778" s="15" t="s">
        <v>16923</v>
      </c>
      <c r="F5778" t="s">
        <v>1719</v>
      </c>
      <c r="G5778" t="s">
        <v>1721</v>
      </c>
      <c r="H5778" t="s">
        <v>1720</v>
      </c>
      <c r="I5778" t="s">
        <v>3116</v>
      </c>
      <c r="J5778">
        <v>0</v>
      </c>
      <c r="K5778"/>
      <c r="L5778" t="s">
        <v>3182</v>
      </c>
      <c r="M5778" t="s">
        <v>3118</v>
      </c>
    </row>
    <row r="5779" spans="1:13" x14ac:dyDescent="0.25">
      <c r="A5779">
        <v>56882</v>
      </c>
      <c r="B5779" t="s">
        <v>16924</v>
      </c>
      <c r="C5779" t="s">
        <v>84</v>
      </c>
      <c r="D5779" t="s">
        <v>1722</v>
      </c>
      <c r="E5779" s="15" t="s">
        <v>16925</v>
      </c>
      <c r="F5779" t="s">
        <v>1728</v>
      </c>
      <c r="G5779" t="s">
        <v>1729</v>
      </c>
      <c r="H5779" t="s">
        <v>1720</v>
      </c>
      <c r="I5779" t="s">
        <v>3116</v>
      </c>
      <c r="J5779">
        <v>0</v>
      </c>
      <c r="K5779"/>
      <c r="L5779" t="s">
        <v>10252</v>
      </c>
      <c r="M5779" t="s">
        <v>3118</v>
      </c>
    </row>
    <row r="5780" spans="1:13" x14ac:dyDescent="0.25">
      <c r="A5780">
        <v>61024</v>
      </c>
      <c r="B5780" t="s">
        <v>16926</v>
      </c>
      <c r="C5780" t="s">
        <v>84</v>
      </c>
      <c r="D5780" t="s">
        <v>1722</v>
      </c>
      <c r="E5780" s="15" t="s">
        <v>16927</v>
      </c>
      <c r="F5780" t="s">
        <v>1732</v>
      </c>
      <c r="G5780" t="s">
        <v>1731</v>
      </c>
      <c r="H5780" t="s">
        <v>1720</v>
      </c>
      <c r="I5780" t="s">
        <v>3116</v>
      </c>
      <c r="J5780">
        <v>0</v>
      </c>
      <c r="K5780"/>
      <c r="L5780" t="s">
        <v>16928</v>
      </c>
      <c r="M5780" t="s">
        <v>16929</v>
      </c>
    </row>
    <row r="5781" spans="1:13" x14ac:dyDescent="0.25">
      <c r="A5781">
        <v>856241</v>
      </c>
      <c r="B5781" t="s">
        <v>3074</v>
      </c>
      <c r="C5781" t="s">
        <v>84</v>
      </c>
      <c r="D5781" t="s">
        <v>1722</v>
      </c>
      <c r="E5781" s="15" t="s">
        <v>16930</v>
      </c>
      <c r="F5781" t="s">
        <v>1719</v>
      </c>
      <c r="G5781" t="s">
        <v>1721</v>
      </c>
      <c r="H5781" t="s">
        <v>1720</v>
      </c>
      <c r="I5781" t="s">
        <v>3116</v>
      </c>
      <c r="J5781">
        <v>0</v>
      </c>
      <c r="K5781"/>
      <c r="L5781" t="s">
        <v>16931</v>
      </c>
      <c r="M5781" t="s">
        <v>3118</v>
      </c>
    </row>
    <row r="5782" spans="1:13" x14ac:dyDescent="0.25">
      <c r="A5782">
        <v>838170</v>
      </c>
      <c r="B5782" t="s">
        <v>16932</v>
      </c>
      <c r="C5782" t="s">
        <v>84</v>
      </c>
      <c r="D5782" t="s">
        <v>1722</v>
      </c>
      <c r="E5782" s="15" t="s">
        <v>16933</v>
      </c>
      <c r="F5782" t="s">
        <v>1775</v>
      </c>
      <c r="G5782" t="s">
        <v>1743</v>
      </c>
      <c r="H5782" t="s">
        <v>1720</v>
      </c>
      <c r="I5782" t="s">
        <v>3351</v>
      </c>
      <c r="J5782">
        <v>0</v>
      </c>
      <c r="K5782"/>
      <c r="L5782" t="s">
        <v>16934</v>
      </c>
      <c r="M5782" t="s">
        <v>16935</v>
      </c>
    </row>
    <row r="5783" spans="1:13" x14ac:dyDescent="0.25">
      <c r="A5783">
        <v>71222</v>
      </c>
      <c r="B5783" t="s">
        <v>16936</v>
      </c>
      <c r="C5783" t="s">
        <v>84</v>
      </c>
      <c r="D5783" t="s">
        <v>1722</v>
      </c>
      <c r="E5783" s="15" t="s">
        <v>16937</v>
      </c>
      <c r="F5783" t="s">
        <v>1749</v>
      </c>
      <c r="G5783" t="s">
        <v>1746</v>
      </c>
      <c r="H5783" t="s">
        <v>1720</v>
      </c>
      <c r="I5783" t="s">
        <v>3116</v>
      </c>
      <c r="J5783">
        <v>0</v>
      </c>
      <c r="K5783"/>
      <c r="L5783" t="s">
        <v>3122</v>
      </c>
      <c r="M5783" t="s">
        <v>3118</v>
      </c>
    </row>
    <row r="5784" spans="1:13" x14ac:dyDescent="0.25">
      <c r="A5784">
        <v>20892</v>
      </c>
      <c r="B5784" t="s">
        <v>16938</v>
      </c>
      <c r="C5784" t="s">
        <v>21</v>
      </c>
      <c r="D5784" t="s">
        <v>1722</v>
      </c>
      <c r="E5784" s="15" t="s">
        <v>16939</v>
      </c>
      <c r="F5784" t="s">
        <v>5641</v>
      </c>
      <c r="G5784" t="s">
        <v>1825</v>
      </c>
      <c r="H5784" t="s">
        <v>1725</v>
      </c>
      <c r="I5784" t="s">
        <v>3116</v>
      </c>
      <c r="J5784">
        <v>0</v>
      </c>
      <c r="K5784"/>
      <c r="L5784" t="s">
        <v>5532</v>
      </c>
      <c r="M5784" t="s">
        <v>3118</v>
      </c>
    </row>
    <row r="5785" spans="1:13" x14ac:dyDescent="0.25">
      <c r="A5785">
        <v>849571</v>
      </c>
      <c r="B5785" t="s">
        <v>16940</v>
      </c>
      <c r="C5785" t="s">
        <v>43</v>
      </c>
      <c r="D5785" t="s">
        <v>1722</v>
      </c>
      <c r="E5785" s="15" t="s">
        <v>16941</v>
      </c>
      <c r="F5785" t="s">
        <v>1815</v>
      </c>
      <c r="G5785" t="s">
        <v>1816</v>
      </c>
      <c r="H5785" t="s">
        <v>1725</v>
      </c>
      <c r="I5785" t="s">
        <v>1816</v>
      </c>
      <c r="J5785">
        <v>0</v>
      </c>
      <c r="K5785"/>
      <c r="L5785" t="s">
        <v>7516</v>
      </c>
      <c r="M5785" t="s">
        <v>3118</v>
      </c>
    </row>
    <row r="5786" spans="1:13" x14ac:dyDescent="0.25">
      <c r="A5786">
        <v>31468</v>
      </c>
      <c r="B5786" t="s">
        <v>5489</v>
      </c>
      <c r="C5786" t="s">
        <v>485</v>
      </c>
      <c r="D5786" t="s">
        <v>1722</v>
      </c>
      <c r="E5786" s="15" t="s">
        <v>16942</v>
      </c>
      <c r="F5786" t="s">
        <v>1732</v>
      </c>
      <c r="G5786" t="s">
        <v>1731</v>
      </c>
      <c r="H5786" t="s">
        <v>1720</v>
      </c>
      <c r="I5786" t="s">
        <v>3116</v>
      </c>
      <c r="J5786">
        <v>0</v>
      </c>
      <c r="K5786"/>
      <c r="L5786" t="s">
        <v>3117</v>
      </c>
      <c r="M5786" t="s">
        <v>3118</v>
      </c>
    </row>
    <row r="5787" spans="1:13" x14ac:dyDescent="0.25">
      <c r="A5787">
        <v>842879</v>
      </c>
      <c r="B5787" t="s">
        <v>16943</v>
      </c>
      <c r="C5787" t="s">
        <v>84</v>
      </c>
      <c r="D5787" t="s">
        <v>1722</v>
      </c>
      <c r="E5787" s="15" t="s">
        <v>16944</v>
      </c>
      <c r="F5787" t="s">
        <v>6194</v>
      </c>
      <c r="G5787" t="s">
        <v>1792</v>
      </c>
      <c r="H5787" t="s">
        <v>1822</v>
      </c>
      <c r="I5787" t="s">
        <v>3340</v>
      </c>
      <c r="J5787">
        <v>0</v>
      </c>
      <c r="K5787"/>
      <c r="L5787"/>
      <c r="M5787" t="s">
        <v>3118</v>
      </c>
    </row>
    <row r="5788" spans="1:13" x14ac:dyDescent="0.25">
      <c r="A5788">
        <v>36718</v>
      </c>
      <c r="B5788" t="s">
        <v>5490</v>
      </c>
      <c r="C5788" t="s">
        <v>27</v>
      </c>
      <c r="D5788" t="s">
        <v>1722</v>
      </c>
      <c r="E5788" s="15" t="s">
        <v>16945</v>
      </c>
      <c r="F5788" t="s">
        <v>1749</v>
      </c>
      <c r="G5788" t="s">
        <v>1746</v>
      </c>
      <c r="H5788" t="s">
        <v>1720</v>
      </c>
      <c r="I5788" t="s">
        <v>5686</v>
      </c>
      <c r="J5788">
        <v>0</v>
      </c>
      <c r="K5788"/>
      <c r="L5788" t="s">
        <v>3117</v>
      </c>
      <c r="M5788" t="s">
        <v>3118</v>
      </c>
    </row>
    <row r="5789" spans="1:13" x14ac:dyDescent="0.25">
      <c r="A5789">
        <v>51159</v>
      </c>
      <c r="B5789" t="s">
        <v>2663</v>
      </c>
      <c r="C5789" t="s">
        <v>84</v>
      </c>
      <c r="D5789" t="s">
        <v>1722</v>
      </c>
      <c r="E5789" s="15" t="s">
        <v>16946</v>
      </c>
      <c r="F5789" t="s">
        <v>1735</v>
      </c>
      <c r="G5789" t="s">
        <v>1721</v>
      </c>
      <c r="H5789" t="s">
        <v>1720</v>
      </c>
      <c r="I5789" t="s">
        <v>3116</v>
      </c>
      <c r="J5789">
        <v>0</v>
      </c>
      <c r="K5789"/>
      <c r="L5789" t="s">
        <v>4128</v>
      </c>
      <c r="M5789" t="s">
        <v>3118</v>
      </c>
    </row>
    <row r="5790" spans="1:13" x14ac:dyDescent="0.25">
      <c r="A5790">
        <v>828138</v>
      </c>
      <c r="B5790" t="s">
        <v>580</v>
      </c>
      <c r="C5790" t="s">
        <v>59</v>
      </c>
      <c r="D5790" t="s">
        <v>1722</v>
      </c>
      <c r="E5790" s="15" t="s">
        <v>16947</v>
      </c>
      <c r="F5790" t="s">
        <v>1745</v>
      </c>
      <c r="G5790" t="s">
        <v>1746</v>
      </c>
      <c r="H5790" t="s">
        <v>1720</v>
      </c>
      <c r="I5790" t="s">
        <v>3116</v>
      </c>
      <c r="J5790">
        <v>0</v>
      </c>
      <c r="K5790"/>
      <c r="L5790" t="s">
        <v>3524</v>
      </c>
      <c r="M5790" t="s">
        <v>3118</v>
      </c>
    </row>
    <row r="5791" spans="1:13" x14ac:dyDescent="0.25">
      <c r="A5791">
        <v>20912</v>
      </c>
      <c r="B5791" t="s">
        <v>2497</v>
      </c>
      <c r="C5791" t="s">
        <v>59</v>
      </c>
      <c r="D5791" t="s">
        <v>1722</v>
      </c>
      <c r="E5791" s="15" t="s">
        <v>16948</v>
      </c>
      <c r="F5791" t="s">
        <v>1881</v>
      </c>
      <c r="G5791" t="s">
        <v>1849</v>
      </c>
      <c r="H5791" t="s">
        <v>1819</v>
      </c>
      <c r="I5791" t="s">
        <v>3126</v>
      </c>
      <c r="J5791">
        <v>0</v>
      </c>
      <c r="K5791"/>
      <c r="L5791" t="s">
        <v>3216</v>
      </c>
      <c r="M5791" t="s">
        <v>3118</v>
      </c>
    </row>
    <row r="5792" spans="1:13" x14ac:dyDescent="0.25">
      <c r="A5792">
        <v>57503</v>
      </c>
      <c r="B5792" t="s">
        <v>2736</v>
      </c>
      <c r="C5792" t="s">
        <v>59</v>
      </c>
      <c r="D5792" t="s">
        <v>1722</v>
      </c>
      <c r="E5792" s="15" t="s">
        <v>16949</v>
      </c>
      <c r="F5792" t="s">
        <v>1789</v>
      </c>
      <c r="G5792" t="s">
        <v>1790</v>
      </c>
      <c r="H5792" t="s">
        <v>1720</v>
      </c>
      <c r="I5792" t="s">
        <v>3116</v>
      </c>
      <c r="J5792">
        <v>0</v>
      </c>
      <c r="K5792"/>
      <c r="L5792" t="s">
        <v>3216</v>
      </c>
      <c r="M5792" t="s">
        <v>3118</v>
      </c>
    </row>
    <row r="5793" spans="1:13" x14ac:dyDescent="0.25">
      <c r="A5793">
        <v>51878</v>
      </c>
      <c r="B5793" t="s">
        <v>2675</v>
      </c>
      <c r="C5793" t="s">
        <v>59</v>
      </c>
      <c r="D5793" t="s">
        <v>1722</v>
      </c>
      <c r="E5793" s="15" t="s">
        <v>16950</v>
      </c>
      <c r="F5793" t="s">
        <v>1780</v>
      </c>
      <c r="G5793" t="s">
        <v>1746</v>
      </c>
      <c r="H5793" t="s">
        <v>1720</v>
      </c>
      <c r="I5793" t="s">
        <v>3348</v>
      </c>
      <c r="J5793">
        <v>0</v>
      </c>
      <c r="K5793"/>
      <c r="L5793" t="s">
        <v>10505</v>
      </c>
      <c r="M5793" t="s">
        <v>3118</v>
      </c>
    </row>
    <row r="5794" spans="1:13" x14ac:dyDescent="0.25">
      <c r="A5794">
        <v>20883</v>
      </c>
      <c r="B5794" t="s">
        <v>2057</v>
      </c>
      <c r="C5794" t="s">
        <v>59</v>
      </c>
      <c r="D5794" t="s">
        <v>1722</v>
      </c>
      <c r="E5794" s="15" t="s">
        <v>16951</v>
      </c>
      <c r="F5794" t="s">
        <v>1851</v>
      </c>
      <c r="G5794" t="s">
        <v>1852</v>
      </c>
      <c r="H5794" t="s">
        <v>1720</v>
      </c>
      <c r="I5794" t="s">
        <v>3116</v>
      </c>
      <c r="J5794">
        <v>0</v>
      </c>
      <c r="K5794"/>
      <c r="L5794" t="s">
        <v>3524</v>
      </c>
      <c r="M5794" t="s">
        <v>3118</v>
      </c>
    </row>
    <row r="5795" spans="1:13" x14ac:dyDescent="0.25">
      <c r="A5795">
        <v>20893</v>
      </c>
      <c r="B5795" t="s">
        <v>581</v>
      </c>
      <c r="C5795" t="s">
        <v>59</v>
      </c>
      <c r="D5795" t="s">
        <v>1722</v>
      </c>
      <c r="E5795" s="15" t="s">
        <v>16952</v>
      </c>
      <c r="F5795" t="s">
        <v>3534</v>
      </c>
      <c r="G5795" t="s">
        <v>1739</v>
      </c>
      <c r="H5795" t="s">
        <v>1720</v>
      </c>
      <c r="I5795" t="s">
        <v>3232</v>
      </c>
      <c r="J5795">
        <v>0</v>
      </c>
      <c r="K5795"/>
      <c r="L5795" t="s">
        <v>16953</v>
      </c>
      <c r="M5795" t="s">
        <v>3118</v>
      </c>
    </row>
    <row r="5796" spans="1:13" x14ac:dyDescent="0.25">
      <c r="A5796">
        <v>70437</v>
      </c>
      <c r="B5796" t="s">
        <v>16954</v>
      </c>
      <c r="C5796" t="s">
        <v>43</v>
      </c>
      <c r="D5796" t="s">
        <v>1722</v>
      </c>
      <c r="E5796" s="15" t="s">
        <v>16955</v>
      </c>
      <c r="F5796" t="s">
        <v>5641</v>
      </c>
      <c r="G5796" t="s">
        <v>1825</v>
      </c>
      <c r="H5796" t="s">
        <v>1725</v>
      </c>
      <c r="I5796" t="s">
        <v>3116</v>
      </c>
      <c r="J5796">
        <v>0</v>
      </c>
      <c r="K5796"/>
      <c r="L5796" t="s">
        <v>16956</v>
      </c>
      <c r="M5796" t="s">
        <v>16957</v>
      </c>
    </row>
    <row r="5797" spans="1:13" x14ac:dyDescent="0.25">
      <c r="A5797">
        <v>20896</v>
      </c>
      <c r="B5797" t="s">
        <v>2496</v>
      </c>
      <c r="C5797" t="s">
        <v>56</v>
      </c>
      <c r="D5797" t="s">
        <v>1722</v>
      </c>
      <c r="E5797" s="15" t="s">
        <v>16958</v>
      </c>
      <c r="F5797" t="s">
        <v>1943</v>
      </c>
      <c r="G5797" t="s">
        <v>1944</v>
      </c>
      <c r="H5797" t="s">
        <v>1782</v>
      </c>
      <c r="I5797" t="s">
        <v>3142</v>
      </c>
      <c r="J5797">
        <v>0</v>
      </c>
      <c r="K5797"/>
      <c r="L5797" t="s">
        <v>3117</v>
      </c>
      <c r="M5797" t="s">
        <v>3118</v>
      </c>
    </row>
    <row r="5798" spans="1:13" x14ac:dyDescent="0.25">
      <c r="A5798">
        <v>57504</v>
      </c>
      <c r="B5798" t="s">
        <v>1879</v>
      </c>
      <c r="C5798" t="s">
        <v>59</v>
      </c>
      <c r="D5798" t="s">
        <v>1722</v>
      </c>
      <c r="E5798" s="15" t="s">
        <v>16959</v>
      </c>
      <c r="F5798" t="s">
        <v>1775</v>
      </c>
      <c r="G5798" t="s">
        <v>1743</v>
      </c>
      <c r="H5798" t="s">
        <v>1720</v>
      </c>
      <c r="I5798" t="s">
        <v>3351</v>
      </c>
      <c r="J5798">
        <v>0</v>
      </c>
      <c r="K5798"/>
      <c r="L5798" t="s">
        <v>3216</v>
      </c>
      <c r="M5798" t="s">
        <v>3118</v>
      </c>
    </row>
    <row r="5799" spans="1:13" x14ac:dyDescent="0.25">
      <c r="A5799">
        <v>20878</v>
      </c>
      <c r="B5799" t="s">
        <v>2495</v>
      </c>
      <c r="C5799" t="s">
        <v>59</v>
      </c>
      <c r="D5799" t="s">
        <v>1722</v>
      </c>
      <c r="E5799" s="15" t="s">
        <v>16960</v>
      </c>
      <c r="F5799" t="s">
        <v>1915</v>
      </c>
      <c r="G5799" t="s">
        <v>1878</v>
      </c>
      <c r="H5799" t="s">
        <v>1756</v>
      </c>
      <c r="I5799" t="s">
        <v>3129</v>
      </c>
      <c r="J5799">
        <v>0</v>
      </c>
      <c r="K5799"/>
      <c r="L5799" t="s">
        <v>3382</v>
      </c>
      <c r="M5799" t="s">
        <v>3118</v>
      </c>
    </row>
    <row r="5800" spans="1:13" x14ac:dyDescent="0.25">
      <c r="A5800">
        <v>47919</v>
      </c>
      <c r="B5800" t="s">
        <v>582</v>
      </c>
      <c r="C5800" t="s">
        <v>84</v>
      </c>
      <c r="D5800" t="s">
        <v>1722</v>
      </c>
      <c r="E5800" s="15" t="s">
        <v>16961</v>
      </c>
      <c r="F5800" t="s">
        <v>1728</v>
      </c>
      <c r="G5800" t="s">
        <v>1729</v>
      </c>
      <c r="H5800" t="s">
        <v>1720</v>
      </c>
      <c r="I5800" t="s">
        <v>3116</v>
      </c>
      <c r="J5800">
        <v>0</v>
      </c>
      <c r="K5800"/>
      <c r="L5800" t="s">
        <v>16962</v>
      </c>
      <c r="M5800" t="s">
        <v>16963</v>
      </c>
    </row>
    <row r="5801" spans="1:13" x14ac:dyDescent="0.25">
      <c r="A5801">
        <v>828877</v>
      </c>
      <c r="B5801" t="s">
        <v>5495</v>
      </c>
      <c r="C5801" t="s">
        <v>84</v>
      </c>
      <c r="D5801" t="s">
        <v>1722</v>
      </c>
      <c r="E5801" s="15" t="s">
        <v>16964</v>
      </c>
      <c r="F5801" t="s">
        <v>1749</v>
      </c>
      <c r="G5801" t="s">
        <v>1746</v>
      </c>
      <c r="H5801" t="s">
        <v>1720</v>
      </c>
      <c r="I5801" t="s">
        <v>3116</v>
      </c>
      <c r="J5801">
        <v>0</v>
      </c>
      <c r="K5801"/>
      <c r="L5801" t="s">
        <v>3182</v>
      </c>
      <c r="M5801" t="s">
        <v>3118</v>
      </c>
    </row>
    <row r="5802" spans="1:13" x14ac:dyDescent="0.25">
      <c r="A5802">
        <v>838175</v>
      </c>
      <c r="B5802" t="s">
        <v>1733</v>
      </c>
      <c r="C5802" t="s">
        <v>84</v>
      </c>
      <c r="D5802" t="s">
        <v>1722</v>
      </c>
      <c r="E5802" s="15" t="s">
        <v>16965</v>
      </c>
      <c r="F5802" t="s">
        <v>1732</v>
      </c>
      <c r="G5802" t="s">
        <v>1731</v>
      </c>
      <c r="H5802" t="s">
        <v>1720</v>
      </c>
      <c r="I5802" t="s">
        <v>3116</v>
      </c>
      <c r="J5802">
        <v>0</v>
      </c>
      <c r="K5802"/>
      <c r="L5802" t="s">
        <v>3182</v>
      </c>
      <c r="M5802" t="s">
        <v>3118</v>
      </c>
    </row>
    <row r="5803" spans="1:13" x14ac:dyDescent="0.25">
      <c r="A5803">
        <v>29745</v>
      </c>
      <c r="B5803" t="s">
        <v>16966</v>
      </c>
      <c r="C5803" t="s">
        <v>84</v>
      </c>
      <c r="D5803" t="s">
        <v>1722</v>
      </c>
      <c r="E5803" s="15" t="s">
        <v>16967</v>
      </c>
      <c r="F5803" t="s">
        <v>1737</v>
      </c>
      <c r="G5803" t="s">
        <v>1721</v>
      </c>
      <c r="H5803" t="s">
        <v>1720</v>
      </c>
      <c r="I5803" t="s">
        <v>3116</v>
      </c>
      <c r="J5803">
        <v>0</v>
      </c>
      <c r="K5803"/>
      <c r="L5803" t="s">
        <v>3182</v>
      </c>
      <c r="M5803" t="s">
        <v>3118</v>
      </c>
    </row>
    <row r="5804" spans="1:13" x14ac:dyDescent="0.25">
      <c r="A5804">
        <v>855648</v>
      </c>
      <c r="B5804" t="s">
        <v>16968</v>
      </c>
      <c r="C5804" t="s">
        <v>84</v>
      </c>
      <c r="D5804" t="s">
        <v>1722</v>
      </c>
      <c r="E5804" s="15" t="s">
        <v>16969</v>
      </c>
      <c r="F5804" t="s">
        <v>1789</v>
      </c>
      <c r="G5804" t="s">
        <v>1790</v>
      </c>
      <c r="H5804" t="s">
        <v>1720</v>
      </c>
      <c r="I5804" t="s">
        <v>3116</v>
      </c>
      <c r="J5804">
        <v>0</v>
      </c>
      <c r="K5804"/>
      <c r="L5804" t="s">
        <v>9850</v>
      </c>
      <c r="M5804" t="s">
        <v>16970</v>
      </c>
    </row>
    <row r="5805" spans="1:13" x14ac:dyDescent="0.25">
      <c r="A5805">
        <v>21160</v>
      </c>
      <c r="B5805" t="s">
        <v>688</v>
      </c>
      <c r="C5805" t="s">
        <v>208</v>
      </c>
      <c r="D5805" t="s">
        <v>1722</v>
      </c>
      <c r="E5805" s="15" t="s">
        <v>16971</v>
      </c>
      <c r="F5805" t="s">
        <v>1815</v>
      </c>
      <c r="G5805" t="s">
        <v>1816</v>
      </c>
      <c r="H5805" t="s">
        <v>1725</v>
      </c>
      <c r="I5805" t="s">
        <v>1816</v>
      </c>
      <c r="J5805">
        <v>0</v>
      </c>
      <c r="K5805"/>
      <c r="L5805" t="s">
        <v>3237</v>
      </c>
      <c r="M5805" t="s">
        <v>3118</v>
      </c>
    </row>
    <row r="5806" spans="1:13" x14ac:dyDescent="0.25">
      <c r="A5806">
        <v>56480</v>
      </c>
      <c r="B5806" t="s">
        <v>16972</v>
      </c>
      <c r="C5806" t="s">
        <v>84</v>
      </c>
      <c r="D5806" t="s">
        <v>1722</v>
      </c>
      <c r="E5806" s="15" t="s">
        <v>16973</v>
      </c>
      <c r="F5806" t="s">
        <v>1728</v>
      </c>
      <c r="G5806" t="s">
        <v>1729</v>
      </c>
      <c r="H5806" t="s">
        <v>1720</v>
      </c>
      <c r="I5806" t="s">
        <v>3116</v>
      </c>
      <c r="J5806">
        <v>0</v>
      </c>
      <c r="K5806"/>
      <c r="L5806" t="s">
        <v>4202</v>
      </c>
      <c r="M5806" t="s">
        <v>3118</v>
      </c>
    </row>
    <row r="5807" spans="1:13" x14ac:dyDescent="0.25">
      <c r="A5807">
        <v>20928</v>
      </c>
      <c r="B5807" t="s">
        <v>1544</v>
      </c>
      <c r="C5807" t="s">
        <v>148</v>
      </c>
      <c r="D5807" t="s">
        <v>1722</v>
      </c>
      <c r="E5807" s="15" t="s">
        <v>16974</v>
      </c>
      <c r="F5807" t="s">
        <v>1985</v>
      </c>
      <c r="G5807" t="s">
        <v>1762</v>
      </c>
      <c r="H5807" t="s">
        <v>1782</v>
      </c>
      <c r="I5807" t="s">
        <v>1762</v>
      </c>
      <c r="J5807">
        <v>0</v>
      </c>
      <c r="K5807"/>
      <c r="L5807" t="s">
        <v>16975</v>
      </c>
      <c r="M5807" t="s">
        <v>16976</v>
      </c>
    </row>
    <row r="5808" spans="1:13" x14ac:dyDescent="0.25">
      <c r="A5808">
        <v>52365</v>
      </c>
      <c r="B5808" t="s">
        <v>16977</v>
      </c>
      <c r="C5808" t="s">
        <v>208</v>
      </c>
      <c r="D5808" t="s">
        <v>1722</v>
      </c>
      <c r="E5808" s="15" t="s">
        <v>16978</v>
      </c>
      <c r="F5808" t="s">
        <v>1732</v>
      </c>
      <c r="G5808" t="s">
        <v>1731</v>
      </c>
      <c r="H5808" t="s">
        <v>1720</v>
      </c>
      <c r="I5808" t="s">
        <v>3116</v>
      </c>
      <c r="J5808">
        <v>0</v>
      </c>
      <c r="K5808"/>
      <c r="L5808" t="s">
        <v>3739</v>
      </c>
      <c r="M5808" t="s">
        <v>3118</v>
      </c>
    </row>
    <row r="5809" spans="1:13" x14ac:dyDescent="0.25">
      <c r="A5809">
        <v>61981</v>
      </c>
      <c r="B5809" t="s">
        <v>5498</v>
      </c>
      <c r="C5809" t="s">
        <v>59</v>
      </c>
      <c r="D5809" t="s">
        <v>1722</v>
      </c>
      <c r="E5809" s="15" t="s">
        <v>16979</v>
      </c>
      <c r="F5809" t="s">
        <v>1728</v>
      </c>
      <c r="G5809" t="s">
        <v>1729</v>
      </c>
      <c r="H5809" t="s">
        <v>1720</v>
      </c>
      <c r="I5809" t="s">
        <v>3116</v>
      </c>
      <c r="J5809">
        <v>0</v>
      </c>
      <c r="K5809"/>
      <c r="L5809" t="s">
        <v>3182</v>
      </c>
      <c r="M5809" t="s">
        <v>3118</v>
      </c>
    </row>
    <row r="5810" spans="1:13" x14ac:dyDescent="0.25">
      <c r="A5810">
        <v>20926</v>
      </c>
      <c r="B5810" t="s">
        <v>1545</v>
      </c>
      <c r="C5810" t="s">
        <v>59</v>
      </c>
      <c r="D5810" t="s">
        <v>1722</v>
      </c>
      <c r="E5810" s="15" t="s">
        <v>16980</v>
      </c>
      <c r="F5810" t="s">
        <v>1749</v>
      </c>
      <c r="G5810" t="s">
        <v>1746</v>
      </c>
      <c r="H5810" t="s">
        <v>1720</v>
      </c>
      <c r="I5810" t="s">
        <v>5686</v>
      </c>
      <c r="J5810">
        <v>0</v>
      </c>
      <c r="K5810"/>
      <c r="L5810" t="s">
        <v>3117</v>
      </c>
      <c r="M5810" t="s">
        <v>3118</v>
      </c>
    </row>
    <row r="5811" spans="1:13" x14ac:dyDescent="0.25">
      <c r="A5811">
        <v>854837</v>
      </c>
      <c r="B5811" t="s">
        <v>16981</v>
      </c>
      <c r="C5811" t="s">
        <v>78</v>
      </c>
      <c r="D5811" t="s">
        <v>1722</v>
      </c>
      <c r="E5811" s="15" t="s">
        <v>16982</v>
      </c>
      <c r="F5811" t="s">
        <v>1771</v>
      </c>
      <c r="G5811" t="s">
        <v>1721</v>
      </c>
      <c r="H5811" t="s">
        <v>1720</v>
      </c>
      <c r="I5811" t="s">
        <v>3116</v>
      </c>
      <c r="J5811">
        <v>0</v>
      </c>
      <c r="K5811"/>
      <c r="L5811" t="s">
        <v>16983</v>
      </c>
      <c r="M5811" t="s">
        <v>16984</v>
      </c>
    </row>
    <row r="5812" spans="1:13" x14ac:dyDescent="0.25">
      <c r="A5812">
        <v>20936</v>
      </c>
      <c r="B5812" t="s">
        <v>2053</v>
      </c>
      <c r="C5812" t="s">
        <v>252</v>
      </c>
      <c r="D5812" t="s">
        <v>1722</v>
      </c>
      <c r="E5812" s="15" t="s">
        <v>16985</v>
      </c>
      <c r="F5812" t="s">
        <v>1815</v>
      </c>
      <c r="G5812" t="s">
        <v>1816</v>
      </c>
      <c r="H5812" t="s">
        <v>1725</v>
      </c>
      <c r="I5812" t="s">
        <v>1816</v>
      </c>
      <c r="J5812">
        <v>0</v>
      </c>
      <c r="K5812"/>
      <c r="L5812" t="s">
        <v>16986</v>
      </c>
      <c r="M5812" t="s">
        <v>16987</v>
      </c>
    </row>
    <row r="5813" spans="1:13" x14ac:dyDescent="0.25">
      <c r="A5813">
        <v>838177</v>
      </c>
      <c r="B5813" t="s">
        <v>16988</v>
      </c>
      <c r="C5813" t="s">
        <v>84</v>
      </c>
      <c r="D5813" t="s">
        <v>1722</v>
      </c>
      <c r="E5813" s="15" t="s">
        <v>16989</v>
      </c>
      <c r="F5813" t="s">
        <v>1732</v>
      </c>
      <c r="G5813" t="s">
        <v>1731</v>
      </c>
      <c r="H5813" t="s">
        <v>1720</v>
      </c>
      <c r="I5813" t="s">
        <v>3116</v>
      </c>
      <c r="J5813">
        <v>0</v>
      </c>
      <c r="K5813"/>
      <c r="L5813" t="s">
        <v>5921</v>
      </c>
      <c r="M5813" t="s">
        <v>3118</v>
      </c>
    </row>
    <row r="5814" spans="1:13" x14ac:dyDescent="0.25">
      <c r="A5814">
        <v>838176</v>
      </c>
      <c r="B5814" t="s">
        <v>2932</v>
      </c>
      <c r="C5814" t="s">
        <v>78</v>
      </c>
      <c r="D5814" t="s">
        <v>1722</v>
      </c>
      <c r="E5814" s="15" t="s">
        <v>16990</v>
      </c>
      <c r="F5814" t="s">
        <v>1732</v>
      </c>
      <c r="G5814" t="s">
        <v>1731</v>
      </c>
      <c r="H5814" t="s">
        <v>1720</v>
      </c>
      <c r="I5814" t="s">
        <v>3116</v>
      </c>
      <c r="J5814">
        <v>0</v>
      </c>
      <c r="K5814"/>
      <c r="L5814" t="s">
        <v>3630</v>
      </c>
      <c r="M5814" t="s">
        <v>3118</v>
      </c>
    </row>
    <row r="5815" spans="1:13" x14ac:dyDescent="0.25">
      <c r="A5815">
        <v>838338</v>
      </c>
      <c r="B5815" t="s">
        <v>16991</v>
      </c>
      <c r="C5815" t="s">
        <v>84</v>
      </c>
      <c r="D5815" t="s">
        <v>1722</v>
      </c>
      <c r="E5815" s="15" t="s">
        <v>16992</v>
      </c>
      <c r="F5815" t="s">
        <v>6854</v>
      </c>
      <c r="G5815" t="s">
        <v>2050</v>
      </c>
      <c r="H5815" t="s">
        <v>1782</v>
      </c>
      <c r="I5815" t="s">
        <v>3351</v>
      </c>
      <c r="J5815">
        <v>0</v>
      </c>
      <c r="K5815"/>
      <c r="L5815" t="s">
        <v>3182</v>
      </c>
      <c r="M5815" t="s">
        <v>3118</v>
      </c>
    </row>
    <row r="5816" spans="1:13" x14ac:dyDescent="0.25">
      <c r="A5816">
        <v>845186</v>
      </c>
      <c r="B5816" t="s">
        <v>3000</v>
      </c>
      <c r="C5816" t="s">
        <v>84</v>
      </c>
      <c r="D5816" t="s">
        <v>1722</v>
      </c>
      <c r="E5816" s="15" t="s">
        <v>16993</v>
      </c>
      <c r="F5816" t="s">
        <v>1732</v>
      </c>
      <c r="G5816" t="s">
        <v>1731</v>
      </c>
      <c r="H5816" t="s">
        <v>1720</v>
      </c>
      <c r="I5816" t="s">
        <v>3116</v>
      </c>
      <c r="J5816">
        <v>0</v>
      </c>
      <c r="K5816"/>
      <c r="L5816" t="s">
        <v>3182</v>
      </c>
      <c r="M5816" t="s">
        <v>3118</v>
      </c>
    </row>
    <row r="5817" spans="1:13" x14ac:dyDescent="0.25">
      <c r="A5817">
        <v>851533</v>
      </c>
      <c r="B5817" t="s">
        <v>16994</v>
      </c>
      <c r="C5817" t="s">
        <v>84</v>
      </c>
      <c r="D5817" t="s">
        <v>1722</v>
      </c>
      <c r="E5817" s="15" t="s">
        <v>16995</v>
      </c>
      <c r="F5817" t="s">
        <v>1735</v>
      </c>
      <c r="G5817" t="s">
        <v>1721</v>
      </c>
      <c r="H5817" t="s">
        <v>1720</v>
      </c>
      <c r="I5817" t="s">
        <v>5686</v>
      </c>
      <c r="J5817">
        <v>0</v>
      </c>
      <c r="K5817"/>
      <c r="L5817"/>
      <c r="M5817" t="s">
        <v>3118</v>
      </c>
    </row>
    <row r="5818" spans="1:13" x14ac:dyDescent="0.25">
      <c r="A5818">
        <v>856443</v>
      </c>
      <c r="B5818" t="s">
        <v>16996</v>
      </c>
      <c r="C5818" t="s">
        <v>380</v>
      </c>
      <c r="D5818" t="s">
        <v>1722</v>
      </c>
      <c r="E5818" s="15" t="s">
        <v>16997</v>
      </c>
      <c r="F5818" t="s">
        <v>1979</v>
      </c>
      <c r="G5818" t="s">
        <v>1721</v>
      </c>
      <c r="H5818" t="s">
        <v>1720</v>
      </c>
      <c r="I5818" t="s">
        <v>3116</v>
      </c>
      <c r="J5818">
        <v>0</v>
      </c>
      <c r="K5818"/>
      <c r="L5818" t="s">
        <v>12067</v>
      </c>
      <c r="M5818" t="s">
        <v>3118</v>
      </c>
    </row>
    <row r="5819" spans="1:13" x14ac:dyDescent="0.25">
      <c r="A5819">
        <v>22539</v>
      </c>
      <c r="B5819" t="s">
        <v>5499</v>
      </c>
      <c r="C5819" t="s">
        <v>65</v>
      </c>
      <c r="D5819" t="s">
        <v>1722</v>
      </c>
      <c r="E5819" s="15" t="s">
        <v>16998</v>
      </c>
      <c r="F5819" t="s">
        <v>1995</v>
      </c>
      <c r="G5819" t="s">
        <v>1765</v>
      </c>
      <c r="H5819" t="s">
        <v>1764</v>
      </c>
      <c r="I5819" t="s">
        <v>1765</v>
      </c>
      <c r="J5819">
        <v>0</v>
      </c>
      <c r="K5819"/>
      <c r="L5819" t="s">
        <v>3117</v>
      </c>
      <c r="M5819" t="s">
        <v>3118</v>
      </c>
    </row>
    <row r="5820" spans="1:13" x14ac:dyDescent="0.25">
      <c r="A5820">
        <v>863141</v>
      </c>
      <c r="B5820" t="s">
        <v>3099</v>
      </c>
      <c r="C5820" t="s">
        <v>84</v>
      </c>
      <c r="D5820" t="s">
        <v>1722</v>
      </c>
      <c r="E5820" s="15" t="s">
        <v>16999</v>
      </c>
      <c r="F5820" t="s">
        <v>1735</v>
      </c>
      <c r="G5820" t="s">
        <v>1721</v>
      </c>
      <c r="H5820" t="s">
        <v>1720</v>
      </c>
      <c r="I5820" t="s">
        <v>5686</v>
      </c>
      <c r="J5820">
        <v>0</v>
      </c>
      <c r="K5820"/>
      <c r="L5820" t="s">
        <v>4202</v>
      </c>
      <c r="M5820" t="s">
        <v>3118</v>
      </c>
    </row>
    <row r="5821" spans="1:13" x14ac:dyDescent="0.25">
      <c r="A5821">
        <v>51587</v>
      </c>
      <c r="B5821" t="s">
        <v>1546</v>
      </c>
      <c r="C5821" t="s">
        <v>59</v>
      </c>
      <c r="D5821" t="s">
        <v>1722</v>
      </c>
      <c r="E5821" s="15" t="s">
        <v>17000</v>
      </c>
      <c r="F5821" t="s">
        <v>5719</v>
      </c>
      <c r="G5821" t="s">
        <v>1834</v>
      </c>
      <c r="H5821" t="s">
        <v>1833</v>
      </c>
      <c r="I5821" t="s">
        <v>3116</v>
      </c>
      <c r="J5821">
        <v>0</v>
      </c>
      <c r="K5821"/>
      <c r="L5821" t="s">
        <v>7215</v>
      </c>
      <c r="M5821" t="s">
        <v>3118</v>
      </c>
    </row>
    <row r="5822" spans="1:13" x14ac:dyDescent="0.25">
      <c r="A5822">
        <v>843829</v>
      </c>
      <c r="B5822" t="s">
        <v>17001</v>
      </c>
      <c r="C5822" t="s">
        <v>43</v>
      </c>
      <c r="D5822" t="s">
        <v>1722</v>
      </c>
      <c r="E5822" s="15" t="s">
        <v>17002</v>
      </c>
      <c r="F5822" t="s">
        <v>1915</v>
      </c>
      <c r="G5822" t="s">
        <v>1878</v>
      </c>
      <c r="H5822" t="s">
        <v>1756</v>
      </c>
      <c r="I5822" t="s">
        <v>3129</v>
      </c>
      <c r="J5822">
        <v>0</v>
      </c>
      <c r="K5822"/>
      <c r="L5822" t="s">
        <v>17003</v>
      </c>
      <c r="M5822" t="s">
        <v>17004</v>
      </c>
    </row>
    <row r="5823" spans="1:13" x14ac:dyDescent="0.25">
      <c r="A5823">
        <v>20945</v>
      </c>
      <c r="B5823" t="s">
        <v>583</v>
      </c>
      <c r="C5823" t="s">
        <v>59</v>
      </c>
      <c r="D5823" t="s">
        <v>1722</v>
      </c>
      <c r="E5823" s="15" t="s">
        <v>17005</v>
      </c>
      <c r="F5823" t="s">
        <v>1749</v>
      </c>
      <c r="G5823" t="s">
        <v>1746</v>
      </c>
      <c r="H5823" t="s">
        <v>1720</v>
      </c>
      <c r="I5823" t="s">
        <v>5686</v>
      </c>
      <c r="J5823">
        <v>0</v>
      </c>
      <c r="K5823"/>
      <c r="L5823" t="s">
        <v>3382</v>
      </c>
      <c r="M5823" t="s">
        <v>3118</v>
      </c>
    </row>
    <row r="5824" spans="1:13" x14ac:dyDescent="0.25">
      <c r="A5824">
        <v>850777</v>
      </c>
      <c r="B5824" t="s">
        <v>17006</v>
      </c>
      <c r="C5824" t="s">
        <v>84</v>
      </c>
      <c r="D5824" t="s">
        <v>1722</v>
      </c>
      <c r="E5824" s="15" t="s">
        <v>17007</v>
      </c>
      <c r="F5824" t="s">
        <v>1771</v>
      </c>
      <c r="G5824" t="s">
        <v>1721</v>
      </c>
      <c r="H5824" t="s">
        <v>1720</v>
      </c>
      <c r="I5824" t="s">
        <v>3116</v>
      </c>
      <c r="J5824">
        <v>0</v>
      </c>
      <c r="K5824"/>
      <c r="L5824" t="s">
        <v>3182</v>
      </c>
      <c r="M5824" t="s">
        <v>3118</v>
      </c>
    </row>
    <row r="5825" spans="1:13" x14ac:dyDescent="0.25">
      <c r="A5825">
        <v>842247</v>
      </c>
      <c r="B5825" t="s">
        <v>17008</v>
      </c>
      <c r="C5825" t="s">
        <v>84</v>
      </c>
      <c r="D5825" t="s">
        <v>1722</v>
      </c>
      <c r="E5825" s="15" t="s">
        <v>17009</v>
      </c>
      <c r="F5825" t="s">
        <v>1732</v>
      </c>
      <c r="G5825" t="s">
        <v>1731</v>
      </c>
      <c r="H5825" t="s">
        <v>1720</v>
      </c>
      <c r="I5825" t="s">
        <v>3116</v>
      </c>
      <c r="J5825">
        <v>0</v>
      </c>
      <c r="K5825"/>
      <c r="L5825" t="s">
        <v>3182</v>
      </c>
      <c r="M5825" t="s">
        <v>3118</v>
      </c>
    </row>
    <row r="5826" spans="1:13" x14ac:dyDescent="0.25">
      <c r="A5826">
        <v>831936</v>
      </c>
      <c r="B5826" t="s">
        <v>1705</v>
      </c>
      <c r="C5826" t="s">
        <v>78</v>
      </c>
      <c r="D5826" t="s">
        <v>1722</v>
      </c>
      <c r="E5826" s="15" t="s">
        <v>17010</v>
      </c>
      <c r="F5826" t="s">
        <v>1728</v>
      </c>
      <c r="G5826" t="s">
        <v>1729</v>
      </c>
      <c r="H5826" t="s">
        <v>1720</v>
      </c>
      <c r="I5826" t="s">
        <v>3116</v>
      </c>
      <c r="J5826">
        <v>0</v>
      </c>
      <c r="K5826"/>
      <c r="L5826" t="s">
        <v>3624</v>
      </c>
      <c r="M5826" t="s">
        <v>3118</v>
      </c>
    </row>
    <row r="5827" spans="1:13" x14ac:dyDescent="0.25">
      <c r="A5827">
        <v>837087</v>
      </c>
      <c r="B5827" t="s">
        <v>17011</v>
      </c>
      <c r="C5827" t="s">
        <v>27</v>
      </c>
      <c r="D5827" t="s">
        <v>1722</v>
      </c>
      <c r="E5827" s="15" t="s">
        <v>17012</v>
      </c>
      <c r="F5827" t="s">
        <v>1732</v>
      </c>
      <c r="G5827" t="s">
        <v>1731</v>
      </c>
      <c r="H5827" t="s">
        <v>1720</v>
      </c>
      <c r="I5827" t="s">
        <v>3116</v>
      </c>
      <c r="J5827">
        <v>0</v>
      </c>
      <c r="K5827"/>
      <c r="L5827" t="s">
        <v>17013</v>
      </c>
      <c r="M5827" t="s">
        <v>17014</v>
      </c>
    </row>
    <row r="5828" spans="1:13" x14ac:dyDescent="0.25">
      <c r="A5828">
        <v>51872</v>
      </c>
      <c r="B5828" t="s">
        <v>17015</v>
      </c>
      <c r="C5828" t="s">
        <v>59</v>
      </c>
      <c r="D5828" t="s">
        <v>1722</v>
      </c>
      <c r="E5828" s="15" t="s">
        <v>17016</v>
      </c>
      <c r="F5828" t="s">
        <v>1745</v>
      </c>
      <c r="G5828" t="s">
        <v>1746</v>
      </c>
      <c r="H5828" t="s">
        <v>1720</v>
      </c>
      <c r="I5828" t="s">
        <v>3116</v>
      </c>
      <c r="J5828">
        <v>0</v>
      </c>
      <c r="K5828"/>
      <c r="L5828" t="s">
        <v>3216</v>
      </c>
      <c r="M5828" t="s">
        <v>3118</v>
      </c>
    </row>
    <row r="5829" spans="1:13" x14ac:dyDescent="0.25">
      <c r="A5829">
        <v>51409</v>
      </c>
      <c r="B5829" t="s">
        <v>2670</v>
      </c>
      <c r="C5829" t="s">
        <v>27</v>
      </c>
      <c r="D5829" t="s">
        <v>1722</v>
      </c>
      <c r="E5829" s="15" t="s">
        <v>17017</v>
      </c>
      <c r="F5829" t="s">
        <v>1893</v>
      </c>
      <c r="G5829" t="s">
        <v>1852</v>
      </c>
      <c r="H5829" t="s">
        <v>1720</v>
      </c>
      <c r="I5829" t="s">
        <v>3116</v>
      </c>
      <c r="J5829">
        <v>0</v>
      </c>
      <c r="K5829"/>
      <c r="L5829" t="s">
        <v>3182</v>
      </c>
      <c r="M5829" t="s">
        <v>3118</v>
      </c>
    </row>
    <row r="5830" spans="1:13" x14ac:dyDescent="0.25">
      <c r="A5830">
        <v>844789</v>
      </c>
      <c r="B5830" t="s">
        <v>17018</v>
      </c>
      <c r="C5830" t="s">
        <v>84</v>
      </c>
      <c r="D5830" t="s">
        <v>1722</v>
      </c>
      <c r="E5830" s="15" t="s">
        <v>17019</v>
      </c>
      <c r="F5830" t="s">
        <v>1775</v>
      </c>
      <c r="G5830" t="s">
        <v>1743</v>
      </c>
      <c r="H5830" t="s">
        <v>1720</v>
      </c>
      <c r="I5830" t="s">
        <v>3351</v>
      </c>
      <c r="J5830">
        <v>0</v>
      </c>
      <c r="K5830"/>
      <c r="L5830" t="s">
        <v>3151</v>
      </c>
      <c r="M5830" t="s">
        <v>3118</v>
      </c>
    </row>
    <row r="5831" spans="1:13" x14ac:dyDescent="0.25">
      <c r="A5831">
        <v>852936</v>
      </c>
      <c r="B5831" t="s">
        <v>17020</v>
      </c>
      <c r="C5831" t="s">
        <v>21</v>
      </c>
      <c r="D5831" t="s">
        <v>1722</v>
      </c>
      <c r="E5831" s="15" t="s">
        <v>17021</v>
      </c>
      <c r="F5831" t="s">
        <v>5588</v>
      </c>
      <c r="G5831" t="s">
        <v>1849</v>
      </c>
      <c r="H5831" t="s">
        <v>1819</v>
      </c>
      <c r="I5831" t="s">
        <v>3126</v>
      </c>
      <c r="J5831">
        <v>0</v>
      </c>
      <c r="K5831"/>
      <c r="L5831" t="s">
        <v>5532</v>
      </c>
      <c r="M5831" t="s">
        <v>3118</v>
      </c>
    </row>
    <row r="5832" spans="1:13" x14ac:dyDescent="0.25">
      <c r="A5832">
        <v>828442</v>
      </c>
      <c r="B5832" t="s">
        <v>17022</v>
      </c>
      <c r="C5832" t="s">
        <v>84</v>
      </c>
      <c r="D5832" t="s">
        <v>1722</v>
      </c>
      <c r="E5832" s="15" t="s">
        <v>17023</v>
      </c>
      <c r="F5832" t="s">
        <v>2072</v>
      </c>
      <c r="G5832" t="s">
        <v>1783</v>
      </c>
      <c r="H5832" t="s">
        <v>1782</v>
      </c>
      <c r="I5832" t="s">
        <v>3142</v>
      </c>
      <c r="J5832">
        <v>0</v>
      </c>
      <c r="K5832"/>
      <c r="L5832" t="s">
        <v>3182</v>
      </c>
      <c r="M5832" t="s">
        <v>3118</v>
      </c>
    </row>
    <row r="5833" spans="1:13" x14ac:dyDescent="0.25">
      <c r="A5833">
        <v>844839</v>
      </c>
      <c r="B5833" t="s">
        <v>17024</v>
      </c>
      <c r="C5833" t="s">
        <v>84</v>
      </c>
      <c r="D5833" t="s">
        <v>1722</v>
      </c>
      <c r="E5833" s="15" t="s">
        <v>17025</v>
      </c>
      <c r="F5833" t="s">
        <v>1735</v>
      </c>
      <c r="G5833" t="s">
        <v>1721</v>
      </c>
      <c r="H5833" t="s">
        <v>1720</v>
      </c>
      <c r="I5833" t="s">
        <v>5686</v>
      </c>
      <c r="J5833">
        <v>0</v>
      </c>
      <c r="K5833"/>
      <c r="L5833" t="s">
        <v>3122</v>
      </c>
      <c r="M5833" t="s">
        <v>3118</v>
      </c>
    </row>
    <row r="5834" spans="1:13" x14ac:dyDescent="0.25">
      <c r="A5834">
        <v>857101</v>
      </c>
      <c r="B5834" t="s">
        <v>17026</v>
      </c>
      <c r="C5834" t="s">
        <v>84</v>
      </c>
      <c r="D5834" t="s">
        <v>1722</v>
      </c>
      <c r="E5834" s="15" t="s">
        <v>17027</v>
      </c>
      <c r="F5834" t="s">
        <v>1732</v>
      </c>
      <c r="G5834" t="s">
        <v>1731</v>
      </c>
      <c r="H5834" t="s">
        <v>1720</v>
      </c>
      <c r="I5834" t="s">
        <v>3116</v>
      </c>
      <c r="J5834">
        <v>0</v>
      </c>
      <c r="K5834"/>
      <c r="L5834" t="s">
        <v>3182</v>
      </c>
      <c r="M5834" t="s">
        <v>3118</v>
      </c>
    </row>
    <row r="5835" spans="1:13" x14ac:dyDescent="0.25">
      <c r="A5835">
        <v>21013</v>
      </c>
      <c r="B5835" t="s">
        <v>2498</v>
      </c>
      <c r="C5835" t="s">
        <v>78</v>
      </c>
      <c r="D5835" t="s">
        <v>1722</v>
      </c>
      <c r="E5835" s="15" t="s">
        <v>17028</v>
      </c>
      <c r="F5835" t="s">
        <v>1815</v>
      </c>
      <c r="G5835" t="s">
        <v>1816</v>
      </c>
      <c r="H5835" t="s">
        <v>1725</v>
      </c>
      <c r="I5835" t="s">
        <v>1816</v>
      </c>
      <c r="J5835">
        <v>0</v>
      </c>
      <c r="K5835"/>
      <c r="L5835" t="s">
        <v>3122</v>
      </c>
      <c r="M5835" t="s">
        <v>3118</v>
      </c>
    </row>
    <row r="5836" spans="1:13" x14ac:dyDescent="0.25">
      <c r="A5836">
        <v>56933</v>
      </c>
      <c r="B5836" t="s">
        <v>1547</v>
      </c>
      <c r="C5836" t="s">
        <v>84</v>
      </c>
      <c r="D5836" t="s">
        <v>1722</v>
      </c>
      <c r="E5836" s="15" t="s">
        <v>17029</v>
      </c>
      <c r="F5836" t="s">
        <v>1737</v>
      </c>
      <c r="G5836" t="s">
        <v>1721</v>
      </c>
      <c r="H5836" t="s">
        <v>1720</v>
      </c>
      <c r="I5836" t="s">
        <v>3116</v>
      </c>
      <c r="J5836">
        <v>0</v>
      </c>
      <c r="K5836"/>
      <c r="L5836" t="s">
        <v>3151</v>
      </c>
      <c r="M5836" t="s">
        <v>3118</v>
      </c>
    </row>
    <row r="5837" spans="1:13" x14ac:dyDescent="0.25">
      <c r="A5837">
        <v>56932</v>
      </c>
      <c r="B5837" t="s">
        <v>17030</v>
      </c>
      <c r="C5837" t="s">
        <v>84</v>
      </c>
      <c r="D5837" t="s">
        <v>1722</v>
      </c>
      <c r="E5837" s="15" t="s">
        <v>17031</v>
      </c>
      <c r="F5837" t="s">
        <v>1877</v>
      </c>
      <c r="G5837" t="s">
        <v>1878</v>
      </c>
      <c r="H5837" t="s">
        <v>1756</v>
      </c>
      <c r="I5837" t="s">
        <v>3116</v>
      </c>
      <c r="J5837">
        <v>0</v>
      </c>
      <c r="K5837"/>
      <c r="L5837" t="s">
        <v>17032</v>
      </c>
      <c r="M5837" t="s">
        <v>3118</v>
      </c>
    </row>
    <row r="5838" spans="1:13" x14ac:dyDescent="0.25">
      <c r="A5838">
        <v>20917</v>
      </c>
      <c r="B5838" t="s">
        <v>585</v>
      </c>
      <c r="C5838" t="s">
        <v>27</v>
      </c>
      <c r="D5838" t="s">
        <v>1722</v>
      </c>
      <c r="E5838" s="15" t="s">
        <v>17033</v>
      </c>
      <c r="F5838" t="s">
        <v>2054</v>
      </c>
      <c r="G5838" t="s">
        <v>2056</v>
      </c>
      <c r="H5838" t="s">
        <v>2055</v>
      </c>
      <c r="I5838" t="s">
        <v>3116</v>
      </c>
      <c r="J5838">
        <v>0</v>
      </c>
      <c r="K5838"/>
      <c r="L5838" t="s">
        <v>17034</v>
      </c>
      <c r="M5838" t="s">
        <v>17035</v>
      </c>
    </row>
    <row r="5839" spans="1:13" x14ac:dyDescent="0.25">
      <c r="A5839">
        <v>838186</v>
      </c>
      <c r="B5839" t="s">
        <v>2933</v>
      </c>
      <c r="C5839" t="s">
        <v>84</v>
      </c>
      <c r="D5839" t="s">
        <v>1722</v>
      </c>
      <c r="E5839" s="15" t="s">
        <v>17036</v>
      </c>
      <c r="F5839" t="s">
        <v>1771</v>
      </c>
      <c r="G5839" t="s">
        <v>1721</v>
      </c>
      <c r="H5839" t="s">
        <v>1720</v>
      </c>
      <c r="I5839" t="s">
        <v>3116</v>
      </c>
      <c r="J5839">
        <v>0</v>
      </c>
      <c r="K5839"/>
      <c r="L5839" t="s">
        <v>3182</v>
      </c>
      <c r="M5839" t="s">
        <v>3118</v>
      </c>
    </row>
    <row r="5840" spans="1:13" x14ac:dyDescent="0.25">
      <c r="A5840">
        <v>838180</v>
      </c>
      <c r="B5840" t="s">
        <v>1548</v>
      </c>
      <c r="C5840" t="s">
        <v>78</v>
      </c>
      <c r="D5840" t="s">
        <v>1722</v>
      </c>
      <c r="E5840" s="15" t="s">
        <v>17037</v>
      </c>
      <c r="F5840" t="s">
        <v>1732</v>
      </c>
      <c r="G5840" t="s">
        <v>1731</v>
      </c>
      <c r="H5840" t="s">
        <v>1720</v>
      </c>
      <c r="I5840" t="s">
        <v>3116</v>
      </c>
      <c r="J5840">
        <v>0</v>
      </c>
      <c r="K5840"/>
      <c r="L5840" t="s">
        <v>3630</v>
      </c>
      <c r="M5840" t="s">
        <v>3118</v>
      </c>
    </row>
    <row r="5841" spans="1:13" x14ac:dyDescent="0.25">
      <c r="A5841">
        <v>851013</v>
      </c>
      <c r="B5841" t="s">
        <v>17038</v>
      </c>
      <c r="C5841" t="s">
        <v>84</v>
      </c>
      <c r="D5841" t="s">
        <v>1722</v>
      </c>
      <c r="E5841" s="15" t="s">
        <v>17039</v>
      </c>
      <c r="F5841" t="s">
        <v>1876</v>
      </c>
      <c r="G5841" t="s">
        <v>1849</v>
      </c>
      <c r="H5841" t="s">
        <v>1819</v>
      </c>
      <c r="I5841" t="s">
        <v>3126</v>
      </c>
      <c r="J5841">
        <v>0</v>
      </c>
      <c r="K5841"/>
      <c r="L5841" t="s">
        <v>17040</v>
      </c>
      <c r="M5841" t="s">
        <v>17041</v>
      </c>
    </row>
    <row r="5842" spans="1:13" x14ac:dyDescent="0.25">
      <c r="A5842">
        <v>23633</v>
      </c>
      <c r="B5842" t="s">
        <v>17042</v>
      </c>
      <c r="C5842" t="s">
        <v>208</v>
      </c>
      <c r="D5842" t="s">
        <v>1722</v>
      </c>
      <c r="E5842" s="15" t="s">
        <v>17043</v>
      </c>
      <c r="F5842" t="s">
        <v>1832</v>
      </c>
      <c r="G5842" t="s">
        <v>1834</v>
      </c>
      <c r="H5842" t="s">
        <v>1833</v>
      </c>
      <c r="I5842" t="s">
        <v>3116</v>
      </c>
      <c r="J5842">
        <v>0</v>
      </c>
      <c r="K5842"/>
      <c r="L5842" t="s">
        <v>4081</v>
      </c>
      <c r="M5842" t="s">
        <v>3118</v>
      </c>
    </row>
    <row r="5843" spans="1:13" x14ac:dyDescent="0.25">
      <c r="A5843">
        <v>832362</v>
      </c>
      <c r="B5843" t="s">
        <v>17044</v>
      </c>
      <c r="C5843" t="s">
        <v>84</v>
      </c>
      <c r="D5843" t="s">
        <v>1722</v>
      </c>
      <c r="E5843" s="15" t="s">
        <v>17045</v>
      </c>
      <c r="F5843" t="s">
        <v>1912</v>
      </c>
      <c r="G5843" t="s">
        <v>1913</v>
      </c>
      <c r="H5843" t="s">
        <v>1764</v>
      </c>
      <c r="I5843" t="s">
        <v>5644</v>
      </c>
      <c r="J5843">
        <v>0</v>
      </c>
      <c r="K5843"/>
      <c r="L5843" t="s">
        <v>17046</v>
      </c>
      <c r="M5843" t="s">
        <v>17047</v>
      </c>
    </row>
    <row r="5844" spans="1:13" x14ac:dyDescent="0.25">
      <c r="A5844">
        <v>20906</v>
      </c>
      <c r="B5844" t="s">
        <v>17048</v>
      </c>
      <c r="C5844" t="s">
        <v>59</v>
      </c>
      <c r="D5844" t="s">
        <v>1722</v>
      </c>
      <c r="E5844" s="15" t="s">
        <v>17049</v>
      </c>
      <c r="F5844" t="s">
        <v>5967</v>
      </c>
      <c r="G5844" t="s">
        <v>1909</v>
      </c>
      <c r="H5844" t="s">
        <v>1725</v>
      </c>
      <c r="I5844" t="s">
        <v>3116</v>
      </c>
      <c r="J5844">
        <v>0</v>
      </c>
      <c r="K5844"/>
      <c r="L5844" t="s">
        <v>17050</v>
      </c>
      <c r="M5844" t="s">
        <v>17051</v>
      </c>
    </row>
    <row r="5845" spans="1:13" x14ac:dyDescent="0.25">
      <c r="A5845">
        <v>850174</v>
      </c>
      <c r="B5845" t="s">
        <v>3039</v>
      </c>
      <c r="C5845" t="s">
        <v>441</v>
      </c>
      <c r="D5845" t="s">
        <v>1722</v>
      </c>
      <c r="E5845" s="15" t="s">
        <v>17052</v>
      </c>
      <c r="F5845" t="s">
        <v>1771</v>
      </c>
      <c r="G5845" t="s">
        <v>1721</v>
      </c>
      <c r="H5845" t="s">
        <v>1720</v>
      </c>
      <c r="I5845" t="s">
        <v>3116</v>
      </c>
      <c r="J5845">
        <v>0</v>
      </c>
      <c r="K5845"/>
      <c r="L5845" t="s">
        <v>4559</v>
      </c>
      <c r="M5845" t="s">
        <v>3118</v>
      </c>
    </row>
    <row r="5846" spans="1:13" x14ac:dyDescent="0.25">
      <c r="A5846">
        <v>829063</v>
      </c>
      <c r="B5846" t="s">
        <v>17053</v>
      </c>
      <c r="C5846" t="s">
        <v>1064</v>
      </c>
      <c r="D5846" t="s">
        <v>1722</v>
      </c>
      <c r="E5846" s="15" t="s">
        <v>17054</v>
      </c>
      <c r="F5846" t="s">
        <v>1832</v>
      </c>
      <c r="G5846" t="s">
        <v>1834</v>
      </c>
      <c r="H5846" t="s">
        <v>1833</v>
      </c>
      <c r="I5846" t="s">
        <v>3116</v>
      </c>
      <c r="J5846">
        <v>0</v>
      </c>
      <c r="K5846"/>
      <c r="L5846" t="s">
        <v>3144</v>
      </c>
      <c r="M5846" t="s">
        <v>3118</v>
      </c>
    </row>
    <row r="5847" spans="1:13" x14ac:dyDescent="0.25">
      <c r="A5847">
        <v>53647</v>
      </c>
      <c r="B5847" t="s">
        <v>1549</v>
      </c>
      <c r="C5847" t="s">
        <v>31</v>
      </c>
      <c r="D5847" t="s">
        <v>1722</v>
      </c>
      <c r="E5847" s="15" t="s">
        <v>17055</v>
      </c>
      <c r="F5847" t="s">
        <v>1821</v>
      </c>
      <c r="G5847" t="s">
        <v>1823</v>
      </c>
      <c r="H5847" t="s">
        <v>1822</v>
      </c>
      <c r="I5847" t="s">
        <v>3116</v>
      </c>
      <c r="J5847">
        <v>0</v>
      </c>
      <c r="K5847"/>
      <c r="L5847" t="s">
        <v>3117</v>
      </c>
      <c r="M5847" t="s">
        <v>3118</v>
      </c>
    </row>
    <row r="5848" spans="1:13" x14ac:dyDescent="0.25">
      <c r="A5848">
        <v>843224</v>
      </c>
      <c r="B5848" t="s">
        <v>17056</v>
      </c>
      <c r="C5848" t="s">
        <v>84</v>
      </c>
      <c r="D5848" t="s">
        <v>1722</v>
      </c>
      <c r="E5848" s="15" t="s">
        <v>17057</v>
      </c>
      <c r="F5848" t="s">
        <v>1979</v>
      </c>
      <c r="G5848" t="s">
        <v>1721</v>
      </c>
      <c r="H5848" t="s">
        <v>1720</v>
      </c>
      <c r="I5848" t="s">
        <v>3116</v>
      </c>
      <c r="J5848">
        <v>0</v>
      </c>
      <c r="K5848"/>
      <c r="L5848" t="s">
        <v>3466</v>
      </c>
      <c r="M5848" t="s">
        <v>3118</v>
      </c>
    </row>
    <row r="5849" spans="1:13" x14ac:dyDescent="0.25">
      <c r="A5849">
        <v>827214</v>
      </c>
      <c r="B5849" t="s">
        <v>17058</v>
      </c>
      <c r="C5849" t="s">
        <v>92</v>
      </c>
      <c r="D5849" t="s">
        <v>1722</v>
      </c>
      <c r="E5849" s="15" t="s">
        <v>16073</v>
      </c>
      <c r="F5849" t="s">
        <v>1915</v>
      </c>
      <c r="G5849" t="s">
        <v>1878</v>
      </c>
      <c r="H5849" t="s">
        <v>1756</v>
      </c>
      <c r="I5849" t="s">
        <v>3129</v>
      </c>
      <c r="J5849">
        <v>0</v>
      </c>
      <c r="K5849"/>
      <c r="L5849" t="s">
        <v>17059</v>
      </c>
      <c r="M5849" t="s">
        <v>17060</v>
      </c>
    </row>
    <row r="5850" spans="1:13" x14ac:dyDescent="0.25">
      <c r="A5850">
        <v>826919</v>
      </c>
      <c r="B5850" t="s">
        <v>17061</v>
      </c>
      <c r="C5850" t="s">
        <v>432</v>
      </c>
      <c r="D5850" t="s">
        <v>1722</v>
      </c>
      <c r="E5850" s="15" t="s">
        <v>17062</v>
      </c>
      <c r="F5850" t="s">
        <v>1807</v>
      </c>
      <c r="G5850" t="s">
        <v>1762</v>
      </c>
      <c r="H5850" t="s">
        <v>1782</v>
      </c>
      <c r="I5850" t="s">
        <v>1762</v>
      </c>
      <c r="J5850">
        <v>0</v>
      </c>
      <c r="K5850"/>
      <c r="L5850" t="s">
        <v>17063</v>
      </c>
      <c r="M5850"/>
    </row>
    <row r="5851" spans="1:13" x14ac:dyDescent="0.25">
      <c r="A5851">
        <v>33252</v>
      </c>
      <c r="B5851" t="s">
        <v>17064</v>
      </c>
      <c r="C5851" t="s">
        <v>27</v>
      </c>
      <c r="D5851" t="s">
        <v>1722</v>
      </c>
      <c r="E5851" s="15" t="s">
        <v>17065</v>
      </c>
      <c r="F5851" t="s">
        <v>1784</v>
      </c>
      <c r="G5851" t="s">
        <v>1785</v>
      </c>
      <c r="H5851" t="s">
        <v>1725</v>
      </c>
      <c r="I5851" t="s">
        <v>3116</v>
      </c>
      <c r="J5851">
        <v>0</v>
      </c>
      <c r="K5851"/>
      <c r="L5851" t="s">
        <v>17066</v>
      </c>
      <c r="M5851" t="s">
        <v>17067</v>
      </c>
    </row>
    <row r="5852" spans="1:13" x14ac:dyDescent="0.25">
      <c r="A5852">
        <v>52876</v>
      </c>
      <c r="B5852" t="s">
        <v>5502</v>
      </c>
      <c r="C5852" t="s">
        <v>252</v>
      </c>
      <c r="D5852" t="s">
        <v>1722</v>
      </c>
      <c r="E5852" s="15" t="s">
        <v>17068</v>
      </c>
      <c r="F5852" t="s">
        <v>1759</v>
      </c>
      <c r="G5852" t="s">
        <v>1760</v>
      </c>
      <c r="H5852" t="s">
        <v>1753</v>
      </c>
      <c r="I5852" t="s">
        <v>3116</v>
      </c>
      <c r="J5852">
        <v>0</v>
      </c>
      <c r="K5852"/>
      <c r="L5852" t="s">
        <v>2341</v>
      </c>
      <c r="M5852" t="s">
        <v>17069</v>
      </c>
    </row>
    <row r="5853" spans="1:13" x14ac:dyDescent="0.25">
      <c r="A5853">
        <v>40476</v>
      </c>
      <c r="B5853" t="s">
        <v>17070</v>
      </c>
      <c r="C5853" t="s">
        <v>27</v>
      </c>
      <c r="D5853" t="s">
        <v>1722</v>
      </c>
      <c r="E5853" s="15" t="s">
        <v>17071</v>
      </c>
      <c r="F5853" t="s">
        <v>1737</v>
      </c>
      <c r="G5853" t="s">
        <v>1721</v>
      </c>
      <c r="H5853" t="s">
        <v>1720</v>
      </c>
      <c r="I5853" t="s">
        <v>3116</v>
      </c>
      <c r="J5853">
        <v>0</v>
      </c>
      <c r="K5853"/>
      <c r="L5853" t="s">
        <v>11764</v>
      </c>
      <c r="M5853" t="s">
        <v>3118</v>
      </c>
    </row>
    <row r="5854" spans="1:13" x14ac:dyDescent="0.25">
      <c r="A5854">
        <v>853670</v>
      </c>
      <c r="B5854" t="s">
        <v>17072</v>
      </c>
      <c r="C5854" t="s">
        <v>43</v>
      </c>
      <c r="D5854" t="s">
        <v>1722</v>
      </c>
      <c r="E5854" s="15" t="s">
        <v>17073</v>
      </c>
      <c r="F5854" t="s">
        <v>1749</v>
      </c>
      <c r="G5854" t="s">
        <v>1746</v>
      </c>
      <c r="H5854" t="s">
        <v>1720</v>
      </c>
      <c r="I5854" t="s">
        <v>5686</v>
      </c>
      <c r="J5854">
        <v>0</v>
      </c>
      <c r="K5854"/>
      <c r="L5854" t="s">
        <v>3157</v>
      </c>
      <c r="M5854" t="s">
        <v>3118</v>
      </c>
    </row>
    <row r="5855" spans="1:13" x14ac:dyDescent="0.25">
      <c r="A5855">
        <v>51245</v>
      </c>
      <c r="B5855" t="s">
        <v>1927</v>
      </c>
      <c r="C5855" t="s">
        <v>172</v>
      </c>
      <c r="D5855" t="s">
        <v>1722</v>
      </c>
      <c r="E5855" s="15" t="s">
        <v>17074</v>
      </c>
      <c r="F5855" t="s">
        <v>1761</v>
      </c>
      <c r="G5855" t="s">
        <v>1762</v>
      </c>
      <c r="H5855" t="s">
        <v>1782</v>
      </c>
      <c r="I5855" t="s">
        <v>1762</v>
      </c>
      <c r="J5855">
        <v>0</v>
      </c>
      <c r="K5855"/>
      <c r="L5855" t="s">
        <v>3842</v>
      </c>
      <c r="M5855" t="s">
        <v>3118</v>
      </c>
    </row>
    <row r="5856" spans="1:13" x14ac:dyDescent="0.25">
      <c r="A5856">
        <v>22194</v>
      </c>
      <c r="B5856" t="s">
        <v>587</v>
      </c>
      <c r="C5856" t="s">
        <v>59</v>
      </c>
      <c r="D5856" t="s">
        <v>1722</v>
      </c>
      <c r="E5856" s="15" t="s">
        <v>17075</v>
      </c>
      <c r="F5856" t="s">
        <v>1807</v>
      </c>
      <c r="G5856" t="s">
        <v>1762</v>
      </c>
      <c r="H5856" t="s">
        <v>1782</v>
      </c>
      <c r="I5856" t="s">
        <v>1762</v>
      </c>
      <c r="J5856">
        <v>0</v>
      </c>
      <c r="K5856"/>
      <c r="L5856" t="s">
        <v>3434</v>
      </c>
      <c r="M5856" t="s">
        <v>3118</v>
      </c>
    </row>
    <row r="5857" spans="1:13" x14ac:dyDescent="0.25">
      <c r="A5857">
        <v>839548</v>
      </c>
      <c r="B5857" t="s">
        <v>1550</v>
      </c>
      <c r="C5857" t="s">
        <v>84</v>
      </c>
      <c r="D5857" t="s">
        <v>1722</v>
      </c>
      <c r="E5857" s="15" t="s">
        <v>17076</v>
      </c>
      <c r="F5857" t="s">
        <v>1832</v>
      </c>
      <c r="G5857" t="s">
        <v>1834</v>
      </c>
      <c r="H5857" t="s">
        <v>1833</v>
      </c>
      <c r="I5857" t="s">
        <v>3116</v>
      </c>
      <c r="J5857">
        <v>0</v>
      </c>
      <c r="K5857"/>
      <c r="L5857" t="s">
        <v>3182</v>
      </c>
      <c r="M5857" t="s">
        <v>3118</v>
      </c>
    </row>
    <row r="5858" spans="1:13" x14ac:dyDescent="0.25">
      <c r="A5858">
        <v>838185</v>
      </c>
      <c r="B5858" t="s">
        <v>17077</v>
      </c>
      <c r="C5858" t="s">
        <v>84</v>
      </c>
      <c r="D5858" t="s">
        <v>1722</v>
      </c>
      <c r="E5858" s="15" t="s">
        <v>17078</v>
      </c>
      <c r="F5858" t="s">
        <v>1732</v>
      </c>
      <c r="G5858" t="s">
        <v>1731</v>
      </c>
      <c r="H5858" t="s">
        <v>1720</v>
      </c>
      <c r="I5858" t="s">
        <v>3116</v>
      </c>
      <c r="J5858">
        <v>0</v>
      </c>
      <c r="K5858"/>
      <c r="L5858" t="s">
        <v>3182</v>
      </c>
      <c r="M5858" t="s">
        <v>3118</v>
      </c>
    </row>
    <row r="5859" spans="1:13" x14ac:dyDescent="0.25">
      <c r="A5859">
        <v>846428</v>
      </c>
      <c r="B5859" t="s">
        <v>17079</v>
      </c>
      <c r="C5859" t="s">
        <v>84</v>
      </c>
      <c r="D5859" t="s">
        <v>1722</v>
      </c>
      <c r="E5859" s="15" t="s">
        <v>17080</v>
      </c>
      <c r="F5859" t="s">
        <v>1893</v>
      </c>
      <c r="G5859" t="s">
        <v>1852</v>
      </c>
      <c r="H5859" t="s">
        <v>1720</v>
      </c>
      <c r="I5859" t="s">
        <v>3116</v>
      </c>
      <c r="J5859">
        <v>0</v>
      </c>
      <c r="K5859"/>
      <c r="L5859" t="s">
        <v>17081</v>
      </c>
      <c r="M5859"/>
    </row>
    <row r="5860" spans="1:13" x14ac:dyDescent="0.25">
      <c r="A5860">
        <v>73401</v>
      </c>
      <c r="B5860" t="s">
        <v>5503</v>
      </c>
      <c r="C5860" t="s">
        <v>84</v>
      </c>
      <c r="D5860" t="s">
        <v>1722</v>
      </c>
      <c r="E5860" s="15" t="s">
        <v>17082</v>
      </c>
      <c r="F5860" t="s">
        <v>1735</v>
      </c>
      <c r="G5860" t="s">
        <v>1721</v>
      </c>
      <c r="H5860" t="s">
        <v>1720</v>
      </c>
      <c r="I5860" t="s">
        <v>3116</v>
      </c>
      <c r="J5860">
        <v>0</v>
      </c>
      <c r="K5860"/>
      <c r="L5860" t="s">
        <v>3182</v>
      </c>
      <c r="M5860" t="s">
        <v>3118</v>
      </c>
    </row>
    <row r="5861" spans="1:13" x14ac:dyDescent="0.25">
      <c r="A5861">
        <v>828871</v>
      </c>
      <c r="B5861" t="s">
        <v>5504</v>
      </c>
      <c r="C5861" t="s">
        <v>84</v>
      </c>
      <c r="D5861" t="s">
        <v>1722</v>
      </c>
      <c r="E5861" s="15" t="s">
        <v>17083</v>
      </c>
      <c r="F5861" t="s">
        <v>1735</v>
      </c>
      <c r="G5861" t="s">
        <v>1721</v>
      </c>
      <c r="H5861" t="s">
        <v>1720</v>
      </c>
      <c r="I5861" t="s">
        <v>3116</v>
      </c>
      <c r="J5861">
        <v>0</v>
      </c>
      <c r="K5861"/>
      <c r="L5861" t="s">
        <v>3182</v>
      </c>
      <c r="M5861" t="s">
        <v>3118</v>
      </c>
    </row>
    <row r="5862" spans="1:13" x14ac:dyDescent="0.25">
      <c r="A5862">
        <v>828450</v>
      </c>
      <c r="B5862" t="s">
        <v>17084</v>
      </c>
      <c r="C5862" t="s">
        <v>84</v>
      </c>
      <c r="D5862" t="s">
        <v>1722</v>
      </c>
      <c r="E5862" s="15" t="s">
        <v>17085</v>
      </c>
      <c r="F5862" t="s">
        <v>1728</v>
      </c>
      <c r="G5862" t="s">
        <v>1729</v>
      </c>
      <c r="H5862" t="s">
        <v>1720</v>
      </c>
      <c r="I5862" t="s">
        <v>3116</v>
      </c>
      <c r="J5862">
        <v>0</v>
      </c>
      <c r="K5862"/>
      <c r="L5862" t="s">
        <v>3182</v>
      </c>
      <c r="M5862" t="s">
        <v>3118</v>
      </c>
    </row>
    <row r="5863" spans="1:13" x14ac:dyDescent="0.25">
      <c r="A5863">
        <v>828453</v>
      </c>
      <c r="B5863" t="s">
        <v>17086</v>
      </c>
      <c r="C5863" t="s">
        <v>84</v>
      </c>
      <c r="D5863" t="s">
        <v>1722</v>
      </c>
      <c r="E5863" s="15" t="s">
        <v>17087</v>
      </c>
      <c r="F5863" t="s">
        <v>1749</v>
      </c>
      <c r="G5863" t="s">
        <v>1746</v>
      </c>
      <c r="H5863" t="s">
        <v>1720</v>
      </c>
      <c r="I5863" t="s">
        <v>3116</v>
      </c>
      <c r="J5863">
        <v>0</v>
      </c>
      <c r="K5863"/>
      <c r="L5863" t="s">
        <v>3182</v>
      </c>
      <c r="M5863" t="s">
        <v>3118</v>
      </c>
    </row>
    <row r="5864" spans="1:13" x14ac:dyDescent="0.25">
      <c r="A5864">
        <v>846863</v>
      </c>
      <c r="B5864" t="s">
        <v>17088</v>
      </c>
      <c r="C5864" t="s">
        <v>84</v>
      </c>
      <c r="D5864" t="s">
        <v>1722</v>
      </c>
      <c r="E5864" s="15" t="s">
        <v>17089</v>
      </c>
      <c r="F5864" t="s">
        <v>1832</v>
      </c>
      <c r="G5864" t="s">
        <v>1834</v>
      </c>
      <c r="H5864" t="s">
        <v>1833</v>
      </c>
      <c r="I5864" t="s">
        <v>3116</v>
      </c>
      <c r="J5864">
        <v>0</v>
      </c>
      <c r="K5864"/>
      <c r="L5864" t="s">
        <v>3182</v>
      </c>
      <c r="M5864" t="s">
        <v>3118</v>
      </c>
    </row>
    <row r="5865" spans="1:13" x14ac:dyDescent="0.25">
      <c r="A5865">
        <v>49521</v>
      </c>
      <c r="B5865" t="s">
        <v>17090</v>
      </c>
      <c r="C5865" t="s">
        <v>84</v>
      </c>
      <c r="D5865" t="s">
        <v>1722</v>
      </c>
      <c r="E5865" s="15" t="s">
        <v>17091</v>
      </c>
      <c r="F5865" t="s">
        <v>5997</v>
      </c>
      <c r="G5865" t="s">
        <v>1792</v>
      </c>
      <c r="H5865" t="s">
        <v>1822</v>
      </c>
      <c r="I5865" t="s">
        <v>3116</v>
      </c>
      <c r="J5865">
        <v>0</v>
      </c>
      <c r="K5865"/>
      <c r="L5865" t="s">
        <v>3182</v>
      </c>
      <c r="M5865" t="s">
        <v>3118</v>
      </c>
    </row>
    <row r="5866" spans="1:13" x14ac:dyDescent="0.25">
      <c r="A5866">
        <v>847622</v>
      </c>
      <c r="B5866" t="s">
        <v>3027</v>
      </c>
      <c r="C5866" t="s">
        <v>84</v>
      </c>
      <c r="D5866" t="s">
        <v>1722</v>
      </c>
      <c r="E5866" s="15" t="s">
        <v>17092</v>
      </c>
      <c r="F5866" t="s">
        <v>4444</v>
      </c>
      <c r="G5866" t="s">
        <v>1790</v>
      </c>
      <c r="H5866" t="s">
        <v>1720</v>
      </c>
      <c r="I5866" t="s">
        <v>3116</v>
      </c>
      <c r="J5866">
        <v>0</v>
      </c>
      <c r="K5866"/>
      <c r="L5866" t="s">
        <v>3182</v>
      </c>
      <c r="M5866" t="s">
        <v>3118</v>
      </c>
    </row>
    <row r="5867" spans="1:13" x14ac:dyDescent="0.25">
      <c r="A5867">
        <v>838187</v>
      </c>
      <c r="B5867" t="s">
        <v>17093</v>
      </c>
      <c r="C5867" t="s">
        <v>84</v>
      </c>
      <c r="D5867" t="s">
        <v>1722</v>
      </c>
      <c r="E5867" s="15" t="s">
        <v>17094</v>
      </c>
      <c r="F5867" t="s">
        <v>1732</v>
      </c>
      <c r="G5867" t="s">
        <v>1731</v>
      </c>
      <c r="H5867" t="s">
        <v>1720</v>
      </c>
      <c r="I5867" t="s">
        <v>3116</v>
      </c>
      <c r="J5867">
        <v>0</v>
      </c>
      <c r="K5867"/>
      <c r="L5867" t="s">
        <v>3182</v>
      </c>
      <c r="M5867" t="s">
        <v>3118</v>
      </c>
    </row>
    <row r="5868" spans="1:13" x14ac:dyDescent="0.25">
      <c r="A5868">
        <v>828448</v>
      </c>
      <c r="B5868" t="s">
        <v>2850</v>
      </c>
      <c r="C5868" t="s">
        <v>84</v>
      </c>
      <c r="D5868" t="s">
        <v>1722</v>
      </c>
      <c r="E5868" s="15" t="s">
        <v>17095</v>
      </c>
      <c r="F5868" t="s">
        <v>1749</v>
      </c>
      <c r="G5868" t="s">
        <v>1746</v>
      </c>
      <c r="H5868" t="s">
        <v>1720</v>
      </c>
      <c r="I5868" t="s">
        <v>3116</v>
      </c>
      <c r="J5868">
        <v>0</v>
      </c>
      <c r="K5868"/>
      <c r="L5868" t="s">
        <v>4202</v>
      </c>
      <c r="M5868" t="s">
        <v>3118</v>
      </c>
    </row>
    <row r="5869" spans="1:13" x14ac:dyDescent="0.25">
      <c r="A5869">
        <v>62317</v>
      </c>
      <c r="B5869" t="s">
        <v>17096</v>
      </c>
      <c r="C5869" t="s">
        <v>84</v>
      </c>
      <c r="D5869" t="s">
        <v>1722</v>
      </c>
      <c r="E5869" s="15" t="s">
        <v>17097</v>
      </c>
      <c r="F5869" t="s">
        <v>1735</v>
      </c>
      <c r="G5869" t="s">
        <v>1721</v>
      </c>
      <c r="H5869" t="s">
        <v>1720</v>
      </c>
      <c r="I5869" t="s">
        <v>3116</v>
      </c>
      <c r="J5869">
        <v>0</v>
      </c>
      <c r="K5869"/>
      <c r="L5869" t="s">
        <v>3182</v>
      </c>
      <c r="M5869" t="s">
        <v>3118</v>
      </c>
    </row>
    <row r="5870" spans="1:13" x14ac:dyDescent="0.25">
      <c r="A5870">
        <v>828451</v>
      </c>
      <c r="B5870" t="s">
        <v>2851</v>
      </c>
      <c r="C5870" t="s">
        <v>84</v>
      </c>
      <c r="D5870" t="s">
        <v>1722</v>
      </c>
      <c r="E5870" s="15" t="s">
        <v>17098</v>
      </c>
      <c r="F5870" t="s">
        <v>1735</v>
      </c>
      <c r="G5870" t="s">
        <v>1721</v>
      </c>
      <c r="H5870" t="s">
        <v>1720</v>
      </c>
      <c r="I5870" t="s">
        <v>3116</v>
      </c>
      <c r="J5870">
        <v>0</v>
      </c>
      <c r="K5870"/>
      <c r="L5870" t="s">
        <v>3182</v>
      </c>
      <c r="M5870" t="s">
        <v>3118</v>
      </c>
    </row>
    <row r="5871" spans="1:13" x14ac:dyDescent="0.25">
      <c r="A5871">
        <v>837107</v>
      </c>
      <c r="B5871" t="s">
        <v>17099</v>
      </c>
      <c r="C5871" t="s">
        <v>84</v>
      </c>
      <c r="D5871" t="s">
        <v>1722</v>
      </c>
      <c r="E5871" s="15" t="s">
        <v>17100</v>
      </c>
      <c r="F5871" t="s">
        <v>1811</v>
      </c>
      <c r="G5871" t="s">
        <v>1762</v>
      </c>
      <c r="H5871" t="s">
        <v>1782</v>
      </c>
      <c r="I5871" t="s">
        <v>1762</v>
      </c>
      <c r="J5871">
        <v>0</v>
      </c>
      <c r="K5871"/>
      <c r="L5871" t="s">
        <v>3182</v>
      </c>
      <c r="M5871" t="s">
        <v>3118</v>
      </c>
    </row>
    <row r="5872" spans="1:13" x14ac:dyDescent="0.25">
      <c r="A5872">
        <v>828838</v>
      </c>
      <c r="B5872" t="s">
        <v>1551</v>
      </c>
      <c r="C5872" t="s">
        <v>84</v>
      </c>
      <c r="D5872" t="s">
        <v>1722</v>
      </c>
      <c r="E5872" s="15" t="s">
        <v>17101</v>
      </c>
      <c r="F5872" t="s">
        <v>1735</v>
      </c>
      <c r="G5872" t="s">
        <v>1721</v>
      </c>
      <c r="H5872" t="s">
        <v>1720</v>
      </c>
      <c r="I5872" t="s">
        <v>3116</v>
      </c>
      <c r="J5872">
        <v>0</v>
      </c>
      <c r="K5872"/>
      <c r="L5872" t="s">
        <v>3182</v>
      </c>
      <c r="M5872" t="s">
        <v>3118</v>
      </c>
    </row>
    <row r="5873" spans="1:13" x14ac:dyDescent="0.25">
      <c r="A5873">
        <v>828454</v>
      </c>
      <c r="B5873" t="s">
        <v>588</v>
      </c>
      <c r="C5873" t="s">
        <v>84</v>
      </c>
      <c r="D5873" t="s">
        <v>1722</v>
      </c>
      <c r="E5873" s="15" t="s">
        <v>17102</v>
      </c>
      <c r="F5873" t="s">
        <v>1728</v>
      </c>
      <c r="G5873" t="s">
        <v>1729</v>
      </c>
      <c r="H5873" t="s">
        <v>1720</v>
      </c>
      <c r="I5873" t="s">
        <v>3116</v>
      </c>
      <c r="J5873">
        <v>0</v>
      </c>
      <c r="K5873"/>
      <c r="L5873" t="s">
        <v>3182</v>
      </c>
      <c r="M5873" t="s">
        <v>3118</v>
      </c>
    </row>
    <row r="5874" spans="1:13" x14ac:dyDescent="0.25">
      <c r="A5874">
        <v>830388</v>
      </c>
      <c r="B5874" t="s">
        <v>17103</v>
      </c>
      <c r="C5874" t="s">
        <v>84</v>
      </c>
      <c r="D5874" t="s">
        <v>1722</v>
      </c>
      <c r="E5874" s="15" t="s">
        <v>17104</v>
      </c>
      <c r="F5874" t="s">
        <v>1832</v>
      </c>
      <c r="G5874" t="s">
        <v>1834</v>
      </c>
      <c r="H5874" t="s">
        <v>1833</v>
      </c>
      <c r="I5874" t="s">
        <v>3116</v>
      </c>
      <c r="J5874">
        <v>0</v>
      </c>
      <c r="K5874"/>
      <c r="L5874" t="s">
        <v>3182</v>
      </c>
      <c r="M5874" t="s">
        <v>3118</v>
      </c>
    </row>
    <row r="5875" spans="1:13" x14ac:dyDescent="0.25">
      <c r="A5875">
        <v>73479</v>
      </c>
      <c r="B5875" t="s">
        <v>17105</v>
      </c>
      <c r="C5875" t="s">
        <v>84</v>
      </c>
      <c r="D5875" t="s">
        <v>1722</v>
      </c>
      <c r="E5875" s="15" t="s">
        <v>17106</v>
      </c>
      <c r="F5875" t="s">
        <v>2028</v>
      </c>
      <c r="G5875" t="s">
        <v>2029</v>
      </c>
      <c r="H5875" t="s">
        <v>1720</v>
      </c>
      <c r="I5875" t="s">
        <v>5686</v>
      </c>
      <c r="J5875">
        <v>0</v>
      </c>
      <c r="K5875"/>
      <c r="L5875" t="s">
        <v>4202</v>
      </c>
      <c r="M5875" t="s">
        <v>3118</v>
      </c>
    </row>
    <row r="5876" spans="1:13" x14ac:dyDescent="0.25">
      <c r="A5876">
        <v>73406</v>
      </c>
      <c r="B5876" t="s">
        <v>5505</v>
      </c>
      <c r="C5876" t="s">
        <v>84</v>
      </c>
      <c r="D5876" t="s">
        <v>1722</v>
      </c>
      <c r="E5876" s="15" t="s">
        <v>17107</v>
      </c>
      <c r="F5876" t="s">
        <v>1735</v>
      </c>
      <c r="G5876" t="s">
        <v>1721</v>
      </c>
      <c r="H5876" t="s">
        <v>1720</v>
      </c>
      <c r="I5876" t="s">
        <v>3116</v>
      </c>
      <c r="J5876">
        <v>0</v>
      </c>
      <c r="K5876"/>
      <c r="L5876" t="s">
        <v>3182</v>
      </c>
      <c r="M5876" t="s">
        <v>3118</v>
      </c>
    </row>
    <row r="5877" spans="1:13" x14ac:dyDescent="0.25">
      <c r="A5877">
        <v>838188</v>
      </c>
      <c r="B5877" t="s">
        <v>17108</v>
      </c>
      <c r="C5877" t="s">
        <v>84</v>
      </c>
      <c r="D5877" t="s">
        <v>1722</v>
      </c>
      <c r="E5877" s="15" t="s">
        <v>17109</v>
      </c>
      <c r="F5877" t="s">
        <v>1938</v>
      </c>
      <c r="G5877" t="s">
        <v>1746</v>
      </c>
      <c r="H5877" t="s">
        <v>1720</v>
      </c>
      <c r="I5877" t="s">
        <v>3116</v>
      </c>
      <c r="J5877">
        <v>0</v>
      </c>
      <c r="K5877"/>
      <c r="L5877" t="s">
        <v>3182</v>
      </c>
      <c r="M5877" t="s">
        <v>3118</v>
      </c>
    </row>
    <row r="5878" spans="1:13" x14ac:dyDescent="0.25">
      <c r="A5878">
        <v>848703</v>
      </c>
      <c r="B5878" t="s">
        <v>17110</v>
      </c>
      <c r="C5878" t="s">
        <v>84</v>
      </c>
      <c r="D5878" t="s">
        <v>1722</v>
      </c>
      <c r="E5878" s="15" t="s">
        <v>17111</v>
      </c>
      <c r="F5878" t="s">
        <v>1732</v>
      </c>
      <c r="G5878" t="s">
        <v>1731</v>
      </c>
      <c r="H5878" t="s">
        <v>1720</v>
      </c>
      <c r="I5878" t="s">
        <v>3116</v>
      </c>
      <c r="J5878">
        <v>0</v>
      </c>
      <c r="K5878"/>
      <c r="L5878" t="s">
        <v>3122</v>
      </c>
      <c r="M5878" t="s">
        <v>3118</v>
      </c>
    </row>
    <row r="5879" spans="1:13" x14ac:dyDescent="0.25">
      <c r="A5879">
        <v>828449</v>
      </c>
      <c r="B5879" t="s">
        <v>17112</v>
      </c>
      <c r="C5879" t="s">
        <v>84</v>
      </c>
      <c r="D5879" t="s">
        <v>1722</v>
      </c>
      <c r="E5879" s="15" t="s">
        <v>17113</v>
      </c>
      <c r="F5879" t="s">
        <v>1735</v>
      </c>
      <c r="G5879" t="s">
        <v>1721</v>
      </c>
      <c r="H5879" t="s">
        <v>1720</v>
      </c>
      <c r="I5879" t="s">
        <v>3116</v>
      </c>
      <c r="J5879">
        <v>0</v>
      </c>
      <c r="K5879"/>
      <c r="L5879" t="s">
        <v>4202</v>
      </c>
      <c r="M5879" t="s">
        <v>3118</v>
      </c>
    </row>
    <row r="5880" spans="1:13" x14ac:dyDescent="0.25">
      <c r="A5880">
        <v>56935</v>
      </c>
      <c r="B5880" t="s">
        <v>5507</v>
      </c>
      <c r="C5880" t="s">
        <v>84</v>
      </c>
      <c r="D5880" t="s">
        <v>1722</v>
      </c>
      <c r="E5880" s="15" t="s">
        <v>17114</v>
      </c>
      <c r="F5880" t="s">
        <v>1735</v>
      </c>
      <c r="G5880" t="s">
        <v>1721</v>
      </c>
      <c r="H5880" t="s">
        <v>1720</v>
      </c>
      <c r="I5880" t="s">
        <v>3116</v>
      </c>
      <c r="J5880">
        <v>0</v>
      </c>
      <c r="K5880"/>
      <c r="L5880" t="s">
        <v>5508</v>
      </c>
      <c r="M5880" t="s">
        <v>3118</v>
      </c>
    </row>
    <row r="5881" spans="1:13" x14ac:dyDescent="0.25">
      <c r="A5881">
        <v>73411</v>
      </c>
      <c r="B5881" t="s">
        <v>17115</v>
      </c>
      <c r="C5881" t="s">
        <v>84</v>
      </c>
      <c r="D5881" t="s">
        <v>1722</v>
      </c>
      <c r="E5881" s="15" t="s">
        <v>17116</v>
      </c>
      <c r="F5881" t="s">
        <v>1749</v>
      </c>
      <c r="G5881" t="s">
        <v>1746</v>
      </c>
      <c r="H5881" t="s">
        <v>1720</v>
      </c>
      <c r="I5881" t="s">
        <v>3116</v>
      </c>
      <c r="J5881">
        <v>0</v>
      </c>
      <c r="K5881"/>
      <c r="L5881" t="s">
        <v>3182</v>
      </c>
      <c r="M5881" t="s">
        <v>3118</v>
      </c>
    </row>
    <row r="5882" spans="1:13" x14ac:dyDescent="0.25">
      <c r="A5882">
        <v>838192</v>
      </c>
      <c r="B5882" t="s">
        <v>17117</v>
      </c>
      <c r="C5882" t="s">
        <v>84</v>
      </c>
      <c r="D5882" t="s">
        <v>1722</v>
      </c>
      <c r="E5882" s="15" t="s">
        <v>17118</v>
      </c>
      <c r="F5882" t="s">
        <v>1732</v>
      </c>
      <c r="G5882" t="s">
        <v>1731</v>
      </c>
      <c r="H5882" t="s">
        <v>1720</v>
      </c>
      <c r="I5882" t="s">
        <v>3116</v>
      </c>
      <c r="J5882">
        <v>0</v>
      </c>
      <c r="K5882"/>
      <c r="L5882" t="s">
        <v>3182</v>
      </c>
      <c r="M5882" t="s">
        <v>3118</v>
      </c>
    </row>
    <row r="5883" spans="1:13" x14ac:dyDescent="0.25">
      <c r="A5883">
        <v>852189</v>
      </c>
      <c r="B5883" t="s">
        <v>1552</v>
      </c>
      <c r="C5883" t="s">
        <v>84</v>
      </c>
      <c r="D5883" t="s">
        <v>1722</v>
      </c>
      <c r="E5883" s="15" t="s">
        <v>17119</v>
      </c>
      <c r="F5883" t="s">
        <v>1807</v>
      </c>
      <c r="G5883" t="s">
        <v>1762</v>
      </c>
      <c r="H5883" t="s">
        <v>1782</v>
      </c>
      <c r="I5883" t="s">
        <v>1762</v>
      </c>
      <c r="J5883">
        <v>0</v>
      </c>
      <c r="K5883"/>
      <c r="L5883" t="s">
        <v>4017</v>
      </c>
      <c r="M5883" t="s">
        <v>3118</v>
      </c>
    </row>
    <row r="5884" spans="1:13" x14ac:dyDescent="0.25">
      <c r="A5884">
        <v>62318</v>
      </c>
      <c r="B5884" t="s">
        <v>1840</v>
      </c>
      <c r="C5884" t="s">
        <v>84</v>
      </c>
      <c r="D5884" t="s">
        <v>1722</v>
      </c>
      <c r="E5884" s="15" t="s">
        <v>17120</v>
      </c>
      <c r="F5884" t="s">
        <v>1735</v>
      </c>
      <c r="G5884" t="s">
        <v>1721</v>
      </c>
      <c r="H5884" t="s">
        <v>1720</v>
      </c>
      <c r="I5884" t="s">
        <v>3116</v>
      </c>
      <c r="J5884">
        <v>0</v>
      </c>
      <c r="K5884"/>
      <c r="L5884" t="s">
        <v>3182</v>
      </c>
      <c r="M5884" t="s">
        <v>3118</v>
      </c>
    </row>
    <row r="5885" spans="1:13" x14ac:dyDescent="0.25">
      <c r="A5885">
        <v>62319</v>
      </c>
      <c r="B5885" t="s">
        <v>1839</v>
      </c>
      <c r="C5885" t="s">
        <v>84</v>
      </c>
      <c r="D5885" t="s">
        <v>1722</v>
      </c>
      <c r="E5885" s="15" t="s">
        <v>17121</v>
      </c>
      <c r="F5885" t="s">
        <v>1735</v>
      </c>
      <c r="G5885" t="s">
        <v>1721</v>
      </c>
      <c r="H5885" t="s">
        <v>1720</v>
      </c>
      <c r="I5885" t="s">
        <v>3116</v>
      </c>
      <c r="J5885">
        <v>0</v>
      </c>
      <c r="K5885"/>
      <c r="L5885" t="s">
        <v>3182</v>
      </c>
      <c r="M5885" t="s">
        <v>3118</v>
      </c>
    </row>
    <row r="5886" spans="1:13" x14ac:dyDescent="0.25">
      <c r="A5886">
        <v>56048</v>
      </c>
      <c r="B5886" t="s">
        <v>1553</v>
      </c>
      <c r="C5886" t="s">
        <v>84</v>
      </c>
      <c r="D5886" t="s">
        <v>1722</v>
      </c>
      <c r="E5886" s="15" t="s">
        <v>17122</v>
      </c>
      <c r="F5886" t="s">
        <v>1728</v>
      </c>
      <c r="G5886" t="s">
        <v>1729</v>
      </c>
      <c r="H5886" t="s">
        <v>1720</v>
      </c>
      <c r="I5886" t="s">
        <v>3116</v>
      </c>
      <c r="J5886">
        <v>0</v>
      </c>
      <c r="K5886"/>
      <c r="L5886" t="s">
        <v>4202</v>
      </c>
      <c r="M5886" t="s">
        <v>3118</v>
      </c>
    </row>
    <row r="5887" spans="1:13" x14ac:dyDescent="0.25">
      <c r="A5887">
        <v>45020</v>
      </c>
      <c r="B5887" t="s">
        <v>5511</v>
      </c>
      <c r="C5887" t="s">
        <v>78</v>
      </c>
      <c r="D5887" t="s">
        <v>1722</v>
      </c>
      <c r="E5887" s="15" t="s">
        <v>17123</v>
      </c>
      <c r="F5887" t="s">
        <v>1771</v>
      </c>
      <c r="G5887" t="s">
        <v>1721</v>
      </c>
      <c r="H5887" t="s">
        <v>1720</v>
      </c>
      <c r="I5887" t="s">
        <v>3116</v>
      </c>
      <c r="J5887">
        <v>0</v>
      </c>
      <c r="K5887"/>
      <c r="L5887" t="s">
        <v>3122</v>
      </c>
      <c r="M5887" t="s">
        <v>3118</v>
      </c>
    </row>
    <row r="5888" spans="1:13" x14ac:dyDescent="0.25">
      <c r="A5888">
        <v>856249</v>
      </c>
      <c r="B5888" t="s">
        <v>17124</v>
      </c>
      <c r="C5888" t="s">
        <v>84</v>
      </c>
      <c r="D5888" t="s">
        <v>1722</v>
      </c>
      <c r="E5888" s="15" t="s">
        <v>17125</v>
      </c>
      <c r="F5888" t="s">
        <v>1789</v>
      </c>
      <c r="G5888" t="s">
        <v>1790</v>
      </c>
      <c r="H5888" t="s">
        <v>1720</v>
      </c>
      <c r="I5888" t="s">
        <v>3116</v>
      </c>
      <c r="J5888">
        <v>0</v>
      </c>
      <c r="K5888"/>
      <c r="L5888" t="s">
        <v>3182</v>
      </c>
      <c r="M5888" t="s">
        <v>3118</v>
      </c>
    </row>
    <row r="5889" spans="1:13" x14ac:dyDescent="0.25">
      <c r="A5889">
        <v>836115</v>
      </c>
      <c r="B5889" t="s">
        <v>17126</v>
      </c>
      <c r="C5889" t="s">
        <v>84</v>
      </c>
      <c r="D5889" t="s">
        <v>1722</v>
      </c>
      <c r="E5889" s="15" t="s">
        <v>17127</v>
      </c>
      <c r="F5889" t="s">
        <v>2011</v>
      </c>
      <c r="G5889" t="s">
        <v>1975</v>
      </c>
      <c r="H5889" t="s">
        <v>1782</v>
      </c>
      <c r="I5889" t="s">
        <v>3116</v>
      </c>
      <c r="J5889">
        <v>0</v>
      </c>
      <c r="K5889"/>
      <c r="L5889" t="s">
        <v>3117</v>
      </c>
      <c r="M5889" t="s">
        <v>3118</v>
      </c>
    </row>
    <row r="5890" spans="1:13" x14ac:dyDescent="0.25">
      <c r="A5890">
        <v>838184</v>
      </c>
      <c r="B5890" t="s">
        <v>17128</v>
      </c>
      <c r="C5890" t="s">
        <v>84</v>
      </c>
      <c r="D5890" t="s">
        <v>1722</v>
      </c>
      <c r="E5890" s="15" t="s">
        <v>17129</v>
      </c>
      <c r="F5890" t="s">
        <v>1728</v>
      </c>
      <c r="G5890" t="s">
        <v>1729</v>
      </c>
      <c r="H5890" t="s">
        <v>1720</v>
      </c>
      <c r="I5890" t="s">
        <v>3116</v>
      </c>
      <c r="J5890">
        <v>0</v>
      </c>
      <c r="K5890"/>
      <c r="L5890" t="s">
        <v>9786</v>
      </c>
      <c r="M5890" t="s">
        <v>3118</v>
      </c>
    </row>
    <row r="5891" spans="1:13" x14ac:dyDescent="0.25">
      <c r="A5891">
        <v>843737</v>
      </c>
      <c r="B5891" t="s">
        <v>17130</v>
      </c>
      <c r="C5891" t="s">
        <v>84</v>
      </c>
      <c r="D5891" t="s">
        <v>1722</v>
      </c>
      <c r="E5891" s="15" t="s">
        <v>17131</v>
      </c>
      <c r="F5891" t="s">
        <v>1775</v>
      </c>
      <c r="G5891" t="s">
        <v>1743</v>
      </c>
      <c r="H5891" t="s">
        <v>1720</v>
      </c>
      <c r="I5891" t="s">
        <v>3351</v>
      </c>
      <c r="J5891">
        <v>0</v>
      </c>
      <c r="K5891"/>
      <c r="L5891" t="s">
        <v>3182</v>
      </c>
      <c r="M5891" t="s">
        <v>3118</v>
      </c>
    </row>
    <row r="5892" spans="1:13" x14ac:dyDescent="0.25">
      <c r="A5892">
        <v>826921</v>
      </c>
      <c r="B5892" t="s">
        <v>2818</v>
      </c>
      <c r="C5892" t="s">
        <v>84</v>
      </c>
      <c r="D5892" t="s">
        <v>1722</v>
      </c>
      <c r="E5892" s="15" t="s">
        <v>17132</v>
      </c>
      <c r="F5892" t="s">
        <v>1728</v>
      </c>
      <c r="G5892" t="s">
        <v>1729</v>
      </c>
      <c r="H5892" t="s">
        <v>1720</v>
      </c>
      <c r="I5892" t="s">
        <v>3116</v>
      </c>
      <c r="J5892">
        <v>0</v>
      </c>
      <c r="K5892"/>
      <c r="L5892" t="s">
        <v>13371</v>
      </c>
      <c r="M5892" t="s">
        <v>3118</v>
      </c>
    </row>
    <row r="5893" spans="1:13" x14ac:dyDescent="0.25">
      <c r="A5893">
        <v>57323</v>
      </c>
      <c r="B5893" t="s">
        <v>17133</v>
      </c>
      <c r="C5893" t="s">
        <v>84</v>
      </c>
      <c r="D5893" t="s">
        <v>1722</v>
      </c>
      <c r="E5893" s="15" t="s">
        <v>17134</v>
      </c>
      <c r="F5893" t="s">
        <v>1735</v>
      </c>
      <c r="G5893" t="s">
        <v>1721</v>
      </c>
      <c r="H5893" t="s">
        <v>1720</v>
      </c>
      <c r="I5893" t="s">
        <v>3116</v>
      </c>
      <c r="J5893">
        <v>0</v>
      </c>
      <c r="K5893"/>
      <c r="L5893"/>
      <c r="M5893" t="s">
        <v>3118</v>
      </c>
    </row>
    <row r="5894" spans="1:13" x14ac:dyDescent="0.25">
      <c r="A5894">
        <v>51157</v>
      </c>
      <c r="B5894" t="s">
        <v>1928</v>
      </c>
      <c r="C5894" t="s">
        <v>84</v>
      </c>
      <c r="D5894" t="s">
        <v>1722</v>
      </c>
      <c r="E5894" s="15" t="s">
        <v>17135</v>
      </c>
      <c r="F5894" t="s">
        <v>1771</v>
      </c>
      <c r="G5894" t="s">
        <v>1721</v>
      </c>
      <c r="H5894" t="s">
        <v>1720</v>
      </c>
      <c r="I5894" t="s">
        <v>3116</v>
      </c>
      <c r="J5894">
        <v>0</v>
      </c>
      <c r="K5894"/>
      <c r="L5894" t="s">
        <v>5512</v>
      </c>
      <c r="M5894" t="s">
        <v>5513</v>
      </c>
    </row>
    <row r="5895" spans="1:13" x14ac:dyDescent="0.25">
      <c r="A5895">
        <v>71868</v>
      </c>
      <c r="B5895" t="s">
        <v>2799</v>
      </c>
      <c r="C5895" t="s">
        <v>84</v>
      </c>
      <c r="D5895" t="s">
        <v>1722</v>
      </c>
      <c r="E5895" s="15" t="s">
        <v>17136</v>
      </c>
      <c r="F5895" t="s">
        <v>1775</v>
      </c>
      <c r="G5895" t="s">
        <v>1743</v>
      </c>
      <c r="H5895" t="s">
        <v>1720</v>
      </c>
      <c r="I5895" t="s">
        <v>3351</v>
      </c>
      <c r="J5895">
        <v>0</v>
      </c>
      <c r="K5895"/>
      <c r="L5895" t="s">
        <v>4017</v>
      </c>
      <c r="M5895" t="s">
        <v>3118</v>
      </c>
    </row>
    <row r="5896" spans="1:13" x14ac:dyDescent="0.25">
      <c r="A5896">
        <v>857509</v>
      </c>
      <c r="B5896" t="s">
        <v>17137</v>
      </c>
      <c r="C5896" t="s">
        <v>41</v>
      </c>
      <c r="D5896" t="s">
        <v>1722</v>
      </c>
      <c r="E5896" s="15" t="s">
        <v>17138</v>
      </c>
      <c r="F5896" t="s">
        <v>1766</v>
      </c>
      <c r="G5896" t="s">
        <v>1767</v>
      </c>
      <c r="H5896" t="s">
        <v>1756</v>
      </c>
      <c r="I5896" t="s">
        <v>3129</v>
      </c>
      <c r="J5896">
        <v>0</v>
      </c>
      <c r="K5896"/>
      <c r="L5896" t="s">
        <v>3522</v>
      </c>
      <c r="M5896" t="s">
        <v>17139</v>
      </c>
    </row>
    <row r="5897" spans="1:13" x14ac:dyDescent="0.25">
      <c r="A5897">
        <v>31334</v>
      </c>
      <c r="B5897" t="s">
        <v>2012</v>
      </c>
      <c r="C5897" t="s">
        <v>92</v>
      </c>
      <c r="D5897" t="s">
        <v>1722</v>
      </c>
      <c r="E5897" s="15" t="s">
        <v>17140</v>
      </c>
      <c r="F5897" t="s">
        <v>2011</v>
      </c>
      <c r="G5897" t="s">
        <v>1975</v>
      </c>
      <c r="H5897" t="s">
        <v>1782</v>
      </c>
      <c r="I5897" t="s">
        <v>3116</v>
      </c>
      <c r="J5897">
        <v>0</v>
      </c>
      <c r="K5897"/>
      <c r="L5897" t="s">
        <v>17141</v>
      </c>
      <c r="M5897" t="s">
        <v>17142</v>
      </c>
    </row>
    <row r="5898" spans="1:13" x14ac:dyDescent="0.25">
      <c r="A5898">
        <v>47483</v>
      </c>
      <c r="B5898" t="s">
        <v>1554</v>
      </c>
      <c r="C5898" t="s">
        <v>109</v>
      </c>
      <c r="D5898" t="s">
        <v>1722</v>
      </c>
      <c r="E5898" s="15" t="s">
        <v>17143</v>
      </c>
      <c r="F5898" t="s">
        <v>1755</v>
      </c>
      <c r="G5898" t="s">
        <v>1757</v>
      </c>
      <c r="H5898" t="s">
        <v>1756</v>
      </c>
      <c r="I5898" t="s">
        <v>3129</v>
      </c>
      <c r="J5898">
        <v>0</v>
      </c>
      <c r="K5898"/>
      <c r="L5898" t="s">
        <v>17144</v>
      </c>
      <c r="M5898" t="s">
        <v>17145</v>
      </c>
    </row>
    <row r="5899" spans="1:13" x14ac:dyDescent="0.25">
      <c r="A5899">
        <v>828452</v>
      </c>
      <c r="B5899" t="s">
        <v>1706</v>
      </c>
      <c r="C5899" t="s">
        <v>78</v>
      </c>
      <c r="D5899" t="s">
        <v>1722</v>
      </c>
      <c r="E5899" s="15" t="s">
        <v>17146</v>
      </c>
      <c r="F5899" t="s">
        <v>1749</v>
      </c>
      <c r="G5899" t="s">
        <v>1746</v>
      </c>
      <c r="H5899" t="s">
        <v>1720</v>
      </c>
      <c r="I5899" t="s">
        <v>3116</v>
      </c>
      <c r="J5899">
        <v>0</v>
      </c>
      <c r="K5899"/>
      <c r="L5899" t="s">
        <v>3630</v>
      </c>
      <c r="M5899" t="s">
        <v>3118</v>
      </c>
    </row>
    <row r="5900" spans="1:13" x14ac:dyDescent="0.25">
      <c r="A5900">
        <v>21063</v>
      </c>
      <c r="B5900" t="s">
        <v>589</v>
      </c>
      <c r="C5900" t="s">
        <v>27</v>
      </c>
      <c r="D5900" t="s">
        <v>1722</v>
      </c>
      <c r="E5900" s="15" t="s">
        <v>6934</v>
      </c>
      <c r="F5900" t="s">
        <v>1752</v>
      </c>
      <c r="G5900" t="s">
        <v>1754</v>
      </c>
      <c r="H5900" t="s">
        <v>1753</v>
      </c>
      <c r="I5900" t="s">
        <v>3116</v>
      </c>
      <c r="J5900">
        <v>0</v>
      </c>
      <c r="K5900"/>
      <c r="L5900" t="s">
        <v>3117</v>
      </c>
      <c r="M5900" t="s">
        <v>3118</v>
      </c>
    </row>
    <row r="5901" spans="1:13" x14ac:dyDescent="0.25">
      <c r="A5901">
        <v>70105</v>
      </c>
      <c r="B5901" t="s">
        <v>17147</v>
      </c>
      <c r="C5901" t="s">
        <v>92</v>
      </c>
      <c r="D5901" t="s">
        <v>1722</v>
      </c>
      <c r="E5901" s="15" t="s">
        <v>17148</v>
      </c>
      <c r="F5901" t="s">
        <v>1811</v>
      </c>
      <c r="G5901" t="s">
        <v>1762</v>
      </c>
      <c r="H5901" t="s">
        <v>1782</v>
      </c>
      <c r="I5901" t="s">
        <v>1762</v>
      </c>
      <c r="J5901">
        <v>0</v>
      </c>
      <c r="K5901"/>
      <c r="L5901" t="s">
        <v>17149</v>
      </c>
      <c r="M5901" t="s">
        <v>17150</v>
      </c>
    </row>
    <row r="5902" spans="1:13" x14ac:dyDescent="0.25">
      <c r="A5902">
        <v>34421</v>
      </c>
      <c r="B5902" t="s">
        <v>5518</v>
      </c>
      <c r="C5902" t="s">
        <v>84</v>
      </c>
      <c r="D5902" t="s">
        <v>1722</v>
      </c>
      <c r="E5902" s="15" t="s">
        <v>17151</v>
      </c>
      <c r="F5902" t="s">
        <v>1737</v>
      </c>
      <c r="G5902" t="s">
        <v>1721</v>
      </c>
      <c r="H5902" t="s">
        <v>1720</v>
      </c>
      <c r="I5902" t="s">
        <v>3116</v>
      </c>
      <c r="J5902">
        <v>0</v>
      </c>
      <c r="K5902"/>
      <c r="L5902" t="s">
        <v>3372</v>
      </c>
      <c r="M5902" t="s">
        <v>3118</v>
      </c>
    </row>
    <row r="5903" spans="1:13" x14ac:dyDescent="0.25">
      <c r="A5903">
        <v>50966</v>
      </c>
      <c r="B5903" t="s">
        <v>17152</v>
      </c>
      <c r="C5903" t="s">
        <v>21</v>
      </c>
      <c r="D5903" t="s">
        <v>1722</v>
      </c>
      <c r="E5903" s="15" t="s">
        <v>17153</v>
      </c>
      <c r="F5903" t="s">
        <v>1728</v>
      </c>
      <c r="G5903" t="s">
        <v>1729</v>
      </c>
      <c r="H5903" t="s">
        <v>1720</v>
      </c>
      <c r="I5903" t="s">
        <v>3116</v>
      </c>
      <c r="J5903">
        <v>0</v>
      </c>
      <c r="K5903"/>
      <c r="L5903" t="s">
        <v>4457</v>
      </c>
      <c r="M5903"/>
    </row>
    <row r="5904" spans="1:13" x14ac:dyDescent="0.25">
      <c r="A5904">
        <v>846104</v>
      </c>
      <c r="B5904" t="s">
        <v>17154</v>
      </c>
      <c r="C5904" t="s">
        <v>43</v>
      </c>
      <c r="D5904" t="s">
        <v>1722</v>
      </c>
      <c r="E5904" s="15" t="s">
        <v>17155</v>
      </c>
      <c r="F5904" t="s">
        <v>1784</v>
      </c>
      <c r="G5904" t="s">
        <v>1785</v>
      </c>
      <c r="H5904" t="s">
        <v>1725</v>
      </c>
      <c r="I5904" t="s">
        <v>3116</v>
      </c>
      <c r="J5904">
        <v>0</v>
      </c>
      <c r="K5904"/>
      <c r="L5904" t="s">
        <v>7774</v>
      </c>
      <c r="M5904" t="s">
        <v>3118</v>
      </c>
    </row>
    <row r="5905" spans="1:13" x14ac:dyDescent="0.25">
      <c r="A5905">
        <v>31761</v>
      </c>
      <c r="B5905" t="s">
        <v>2566</v>
      </c>
      <c r="C5905" t="s">
        <v>208</v>
      </c>
      <c r="D5905" t="s">
        <v>1722</v>
      </c>
      <c r="E5905" s="15" t="s">
        <v>17156</v>
      </c>
      <c r="F5905" t="s">
        <v>1829</v>
      </c>
      <c r="G5905" t="s">
        <v>1814</v>
      </c>
      <c r="H5905" t="s">
        <v>1764</v>
      </c>
      <c r="I5905" t="s">
        <v>3131</v>
      </c>
      <c r="J5905">
        <v>0</v>
      </c>
      <c r="K5905"/>
      <c r="L5905" t="s">
        <v>5879</v>
      </c>
      <c r="M5905" t="s">
        <v>3118</v>
      </c>
    </row>
    <row r="5906" spans="1:13" x14ac:dyDescent="0.25">
      <c r="A5906">
        <v>71988</v>
      </c>
      <c r="B5906" t="s">
        <v>1808</v>
      </c>
      <c r="C5906" t="s">
        <v>84</v>
      </c>
      <c r="D5906" t="s">
        <v>1722</v>
      </c>
      <c r="E5906" s="15" t="s">
        <v>17157</v>
      </c>
      <c r="F5906" t="s">
        <v>1807</v>
      </c>
      <c r="G5906" t="s">
        <v>1762</v>
      </c>
      <c r="H5906" t="s">
        <v>1782</v>
      </c>
      <c r="I5906" t="s">
        <v>1762</v>
      </c>
      <c r="J5906">
        <v>0</v>
      </c>
      <c r="K5906"/>
      <c r="L5906" t="s">
        <v>3182</v>
      </c>
      <c r="M5906" t="s">
        <v>3118</v>
      </c>
    </row>
    <row r="5907" spans="1:13" x14ac:dyDescent="0.25">
      <c r="A5907">
        <v>856256</v>
      </c>
      <c r="B5907" t="s">
        <v>1555</v>
      </c>
      <c r="C5907" t="s">
        <v>84</v>
      </c>
      <c r="D5907" t="s">
        <v>1722</v>
      </c>
      <c r="E5907" s="15" t="s">
        <v>17158</v>
      </c>
      <c r="F5907" t="s">
        <v>1742</v>
      </c>
      <c r="G5907" t="s">
        <v>1743</v>
      </c>
      <c r="H5907" t="s">
        <v>1720</v>
      </c>
      <c r="I5907" t="s">
        <v>3351</v>
      </c>
      <c r="J5907">
        <v>0</v>
      </c>
      <c r="K5907"/>
      <c r="L5907" t="s">
        <v>3122</v>
      </c>
      <c r="M5907" t="s">
        <v>3118</v>
      </c>
    </row>
    <row r="5908" spans="1:13" x14ac:dyDescent="0.25">
      <c r="A5908">
        <v>855427</v>
      </c>
      <c r="B5908" t="s">
        <v>17159</v>
      </c>
      <c r="C5908" t="s">
        <v>1895</v>
      </c>
      <c r="D5908" t="s">
        <v>1722</v>
      </c>
      <c r="E5908" s="15" t="s">
        <v>17160</v>
      </c>
      <c r="F5908" t="s">
        <v>1829</v>
      </c>
      <c r="G5908" t="s">
        <v>1814</v>
      </c>
      <c r="H5908" t="s">
        <v>1764</v>
      </c>
      <c r="I5908" t="s">
        <v>3131</v>
      </c>
      <c r="J5908">
        <v>0</v>
      </c>
      <c r="K5908"/>
      <c r="L5908" t="s">
        <v>17161</v>
      </c>
      <c r="M5908" t="s">
        <v>17162</v>
      </c>
    </row>
    <row r="5909" spans="1:13" x14ac:dyDescent="0.25">
      <c r="A5909">
        <v>74152</v>
      </c>
      <c r="B5909" t="s">
        <v>17163</v>
      </c>
      <c r="C5909" t="s">
        <v>84</v>
      </c>
      <c r="D5909" t="s">
        <v>1722</v>
      </c>
      <c r="E5909" s="15" t="s">
        <v>17164</v>
      </c>
      <c r="F5909" t="s">
        <v>1915</v>
      </c>
      <c r="G5909" t="s">
        <v>1878</v>
      </c>
      <c r="H5909" t="s">
        <v>1756</v>
      </c>
      <c r="I5909" t="s">
        <v>3129</v>
      </c>
      <c r="J5909">
        <v>0</v>
      </c>
      <c r="K5909"/>
      <c r="L5909" t="s">
        <v>3317</v>
      </c>
      <c r="M5909" t="s">
        <v>3118</v>
      </c>
    </row>
    <row r="5910" spans="1:13" x14ac:dyDescent="0.25">
      <c r="A5910">
        <v>21064</v>
      </c>
      <c r="B5910" t="s">
        <v>2499</v>
      </c>
      <c r="C5910" t="s">
        <v>76</v>
      </c>
      <c r="D5910" t="s">
        <v>1722</v>
      </c>
      <c r="E5910" s="15" t="s">
        <v>17165</v>
      </c>
      <c r="F5910" t="s">
        <v>1817</v>
      </c>
      <c r="G5910" t="s">
        <v>1816</v>
      </c>
      <c r="H5910" t="s">
        <v>1725</v>
      </c>
      <c r="I5910" t="s">
        <v>1816</v>
      </c>
      <c r="J5910">
        <v>0</v>
      </c>
      <c r="K5910"/>
      <c r="L5910" t="s">
        <v>7189</v>
      </c>
      <c r="M5910" t="s">
        <v>3118</v>
      </c>
    </row>
    <row r="5911" spans="1:13" x14ac:dyDescent="0.25">
      <c r="A5911">
        <v>32694</v>
      </c>
      <c r="B5911" t="s">
        <v>2570</v>
      </c>
      <c r="C5911" t="s">
        <v>78</v>
      </c>
      <c r="D5911" t="s">
        <v>1722</v>
      </c>
      <c r="E5911" s="15" t="s">
        <v>17166</v>
      </c>
      <c r="F5911" t="s">
        <v>1787</v>
      </c>
      <c r="G5911" t="s">
        <v>1721</v>
      </c>
      <c r="H5911" t="s">
        <v>1720</v>
      </c>
      <c r="I5911" t="s">
        <v>3116</v>
      </c>
      <c r="J5911">
        <v>0</v>
      </c>
      <c r="K5911"/>
      <c r="L5911" t="s">
        <v>3630</v>
      </c>
      <c r="M5911" t="s">
        <v>3118</v>
      </c>
    </row>
  </sheetData>
  <autoFilter ref="A1:AN4630" xr:uid="{BCC0A11D-E4E4-4793-A20B-C974139D105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stats</vt:lpstr>
      <vt:lpstr>pathways</vt:lpstr>
      <vt:lpstr>profiles_2018</vt:lpstr>
      <vt:lpstr>profiles_2021</vt:lpstr>
      <vt:lpstr>compare</vt:lpstr>
      <vt:lpstr>profile1_2018</vt:lpstr>
      <vt:lpstr>profile4_2018</vt:lpstr>
      <vt:lpstr>profile1_2021</vt:lpstr>
      <vt:lpstr>profile4_2021</vt:lpstr>
      <vt:lpstr>C5 - Emissions methodology 2018</vt:lpstr>
      <vt:lpstr>C5 - Emissions methodology 2021</vt:lpstr>
      <vt:lpstr>profile1_2018!emissions_pathways_2018_profile_1</vt:lpstr>
      <vt:lpstr>profile4_2018!emissions_pathways_2018_profile_4</vt:lpstr>
      <vt:lpstr>profile1_2021!emissions_pathways_2021_profile_1</vt:lpstr>
      <vt:lpstr>profile4_2021!emissions_pathways_2021_profile_4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Roelfsema, Mark</dc:creator>
  <cp:lastModifiedBy>Roelfsema, Mark</cp:lastModifiedBy>
  <dcterms:created xsi:type="dcterms:W3CDTF">2022-10-12T12:00:30Z</dcterms:created>
  <dcterms:modified xsi:type="dcterms:W3CDTF">2022-10-18T18:13:44Z</dcterms:modified>
</cp:coreProperties>
</file>